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drawings/drawing2.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namedSheetViews/namedSheetView1.xml" ContentType="application/vnd.ms-excel.namedsheetviews+xml"/>
  <Override PartName="/xl/comments9.xml" ContentType="application/vnd.openxmlformats-officedocument.spreadsheetml.comments+xml"/>
  <Override PartName="/xl/namedSheetViews/namedSheetView2.xml" ContentType="application/vnd.ms-excel.namedsheetviews+xml"/>
  <Override PartName="/xl/drawings/drawing3.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threadedComments/threadedComment5.xml" ContentType="application/vnd.ms-excel.threadedcomments+xml"/>
  <Override PartName="/xl/drawings/drawing4.xml" ContentType="application/vnd.openxmlformats-officedocument.drawing+xml"/>
  <Override PartName="/xl/comments12.xml" ContentType="application/vnd.openxmlformats-officedocument.spreadsheetml.comments+xml"/>
  <Override PartName="/xl/threadedComments/threadedComment6.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34271" documentId="13_ncr:1_{01F1A925-F09E-4688-8E58-C6D63E5BA4E3}" xr6:coauthVersionLast="47" xr6:coauthVersionMax="47" xr10:uidLastSave="{3F36544F-84AE-4A45-A57B-6C03610E2309}"/>
  <bookViews>
    <workbookView xWindow="19110" yWindow="0" windowWidth="19380" windowHeight="20970" tabRatio="722" firstSheet="19" activeTab="18" xr2:uid="{00000000-000D-0000-FFFF-FFFF00000000}"/>
  </bookViews>
  <sheets>
    <sheet name="era_fields" sheetId="1" r:id="rId1"/>
    <sheet name="prac" sheetId="24" r:id="rId2"/>
    <sheet name="prod" sheetId="25" r:id="rId3"/>
    <sheet name="prod_comp" sheetId="7" r:id="rId4"/>
    <sheet name="lookup_levels" sheetId="22" r:id="rId5"/>
    <sheet name="out" sheetId="20" r:id="rId6"/>
    <sheet name="out_econ" sheetId="29" r:id="rId7"/>
    <sheet name="fert" sheetId="23" r:id="rId8"/>
    <sheet name="chem" sheetId="16" r:id="rId9"/>
    <sheet name="countries" sheetId="9" r:id="rId10"/>
    <sheet name="dois" sheetId="27" r:id="rId11"/>
    <sheet name="journals" sheetId="26" r:id="rId12"/>
    <sheet name="site_list" sheetId="28" r:id="rId13"/>
    <sheet name="trees" sheetId="13" r:id="rId14"/>
    <sheet name="vars" sheetId="14" r:id="rId15"/>
    <sheet name="residues" sheetId="18" r:id="rId16"/>
    <sheet name="vars_animals" sheetId="32" r:id="rId17"/>
    <sheet name="var_traits" sheetId="15" r:id="rId18"/>
    <sheet name="AOM" sheetId="36" r:id="rId19"/>
    <sheet name="ani_diet" sheetId="33" r:id="rId20"/>
    <sheet name="AOM_diets" sheetId="39" r:id="rId21"/>
    <sheet name="ani_process" sheetId="38" r:id="rId22"/>
    <sheet name="diet_process" sheetId="3" r:id="rId23"/>
    <sheet name="unit_harmonization" sheetId="37" r:id="rId24"/>
    <sheet name="aez" sheetId="40" r:id="rId25"/>
    <sheet name="OLD_diet_item" sheetId="2" r:id="rId26"/>
    <sheet name="scio - Custom Terms" sheetId="31" r:id="rId27"/>
    <sheet name="Major Revisions" sheetId="19" r:id="rId28"/>
  </sheets>
  <definedNames>
    <definedName name="_xlnm._FilterDatabase" localSheetId="19" hidden="1">ani_diet!$A$1:$W$1173</definedName>
    <definedName name="_xlnm._FilterDatabase" localSheetId="21" hidden="1">ani_process!$A$1:$F$176</definedName>
    <definedName name="_xlnm._FilterDatabase" localSheetId="8" hidden="1">chem!$B$1:$G$1091</definedName>
    <definedName name="_xlnm._FilterDatabase" localSheetId="0" hidden="1">era_fields!$A$1:$Y$930</definedName>
    <definedName name="_xlnm._FilterDatabase" localSheetId="7" hidden="1">fert!$A$1:$R$281</definedName>
    <definedName name="_xlnm._FilterDatabase" localSheetId="11" hidden="1">journals!$A$1:$B$396</definedName>
    <definedName name="_xlnm._FilterDatabase" localSheetId="4" hidden="1">lookup_levels!$A$1:$U$616</definedName>
    <definedName name="_xlnm._FilterDatabase" localSheetId="25" hidden="1">OLD_diet_item!$A$1:$AB$1</definedName>
    <definedName name="_xlnm._FilterDatabase" localSheetId="5" hidden="1">out!#REF!</definedName>
    <definedName name="_xlnm._FilterDatabase" localSheetId="1" hidden="1">prac!$A$1:$N$188</definedName>
    <definedName name="_xlnm._FilterDatabase" localSheetId="2" hidden="1">prod!$A$1:$AD$415</definedName>
    <definedName name="_xlnm._FilterDatabase" localSheetId="3" hidden="1">prod_comp!$A$1:$D$82</definedName>
    <definedName name="_xlnm._FilterDatabase" localSheetId="26" hidden="1">'scio - Custom Terms'!$A$1:$F$1</definedName>
    <definedName name="_xlnm._FilterDatabase" localSheetId="12" hidden="1">site_list!$A$1:$J$746</definedName>
    <definedName name="_xlnm._FilterDatabase" localSheetId="13" hidden="1">trees!$A$1:$M$218</definedName>
    <definedName name="_xlnm._FilterDatabase" localSheetId="23" hidden="1">unit_harmonization!$A$1:$C$1012</definedName>
    <definedName name="_xlnm._FilterDatabase" localSheetId="14" hidden="1">vars!$A$1:$O$3694</definedName>
    <definedName name="_xlnm._FilterDatabase" localSheetId="16" hidden="1">vars_animals!$A$1:$O$1046479</definedName>
    <definedName name="diet_items">AOM_diets!$M:$Q</definedName>
    <definedName name="ExternalData_1" localSheetId="18" hidden="1">AOM!$A$1:$AC$1942</definedName>
  </definedNames>
  <calcPr calcId="191028"/>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632" i="36" l="1" a="1"/>
  <c r="M632" i="36" s="1"/>
  <c r="AE632" i="36" l="1"/>
  <c r="M1043" i="36" a="1"/>
  <c r="M1043" i="36" s="1"/>
  <c r="M1044" i="36" a="1"/>
  <c r="M1044" i="36"/>
  <c r="M1045" i="36" a="1"/>
  <c r="M1045" i="36" s="1"/>
  <c r="M1046" i="36" a="1"/>
  <c r="M1046" i="36" s="1"/>
  <c r="M1047" i="36" a="1"/>
  <c r="M1047" i="36" s="1"/>
  <c r="M1048" i="36" a="1"/>
  <c r="M1048" i="36" s="1"/>
  <c r="M1049" i="36" a="1"/>
  <c r="M1049" i="36" s="1"/>
  <c r="M1050" i="36" a="1"/>
  <c r="M1050" i="36" s="1"/>
  <c r="M1051" i="36" a="1"/>
  <c r="M1051" i="36"/>
  <c r="M1052" i="36" a="1"/>
  <c r="M1052" i="36" s="1"/>
  <c r="M1053" i="36" a="1"/>
  <c r="M1053" i="36" s="1"/>
  <c r="M1054" i="36" a="1"/>
  <c r="M1054" i="36" s="1"/>
  <c r="M1055" i="36" a="1"/>
  <c r="M1055" i="36" s="1"/>
  <c r="M1056" i="36" a="1"/>
  <c r="M1056" i="36" s="1"/>
  <c r="M1057" i="36" a="1"/>
  <c r="M1057" i="36" s="1"/>
  <c r="M1264" i="36" a="1"/>
  <c r="M1264" i="36" s="1"/>
  <c r="M1263" i="36" a="1"/>
  <c r="M1263" i="36" s="1"/>
  <c r="M1262" i="36" a="1"/>
  <c r="M1262" i="36" s="1"/>
  <c r="M1261" i="36" a="1"/>
  <c r="M1261" i="36" s="1"/>
  <c r="M1260" i="36" a="1"/>
  <c r="M1260" i="36" s="1"/>
  <c r="M1259" i="36" a="1"/>
  <c r="M1259" i="36" s="1"/>
  <c r="M1258" i="36" a="1"/>
  <c r="M1258" i="36" s="1"/>
  <c r="M782" i="36" a="1"/>
  <c r="M782" i="36" s="1"/>
  <c r="M616" i="36" a="1"/>
  <c r="M616" i="36" s="1"/>
  <c r="AE616" i="36"/>
  <c r="M612" i="36" a="1"/>
  <c r="M612" i="36" s="1"/>
  <c r="AE612" i="36"/>
  <c r="M605" i="36" a="1"/>
  <c r="M605" i="36" s="1"/>
  <c r="M604" i="36" a="1"/>
  <c r="M604" i="36" s="1"/>
  <c r="AE604" i="36"/>
  <c r="M603" i="36" a="1"/>
  <c r="M603" i="36" s="1"/>
  <c r="M602" i="36" a="1"/>
  <c r="M602" i="36" s="1"/>
  <c r="M601" i="36" a="1"/>
  <c r="M601" i="36" s="1"/>
  <c r="M600" i="36" a="1"/>
  <c r="M600" i="36" s="1"/>
  <c r="AE603" i="36"/>
  <c r="AE601" i="36"/>
  <c r="M598" i="36" a="1"/>
  <c r="M598" i="36" s="1"/>
  <c r="AE598" i="36"/>
  <c r="M595" i="36" a="1"/>
  <c r="M595" i="36" s="1"/>
  <c r="M594" i="36" a="1"/>
  <c r="M594" i="36" s="1"/>
  <c r="AE595" i="36"/>
  <c r="AE594" i="36"/>
  <c r="M572" i="36" a="1"/>
  <c r="M572" i="36" s="1"/>
  <c r="AE572" i="36"/>
  <c r="M1334" i="36" a="1"/>
  <c r="M1334" i="36" s="1"/>
  <c r="M1176" i="36" a="1"/>
  <c r="M1176" i="36" s="1"/>
  <c r="M1175" i="36" a="1"/>
  <c r="M1175" i="36" s="1"/>
  <c r="M967" i="36" a="1"/>
  <c r="M967" i="36" s="1"/>
  <c r="M966" i="36" a="1"/>
  <c r="M966" i="36" s="1"/>
  <c r="M919" i="36" a="1"/>
  <c r="M919" i="36" s="1"/>
  <c r="M843" i="36" a="1"/>
  <c r="M843" i="36"/>
  <c r="M1331" i="36" a="1"/>
  <c r="M1331" i="36" s="1"/>
  <c r="Q1190" i="39"/>
  <c r="P1190" i="39" a="1"/>
  <c r="P1190" i="39" s="1"/>
  <c r="O1190" i="39" a="1"/>
  <c r="O1190" i="39" s="1"/>
  <c r="M1190" i="39"/>
  <c r="M1190" i="39" a="1"/>
  <c r="Q1189" i="39"/>
  <c r="P1189" i="39" a="1"/>
  <c r="P1189" i="39" s="1"/>
  <c r="O1189" i="39" a="1"/>
  <c r="O1189" i="39" s="1"/>
  <c r="M1189" i="39" a="1"/>
  <c r="M1189" i="39" s="1"/>
  <c r="Q1188" i="39"/>
  <c r="P1188" i="39"/>
  <c r="P1188" i="39" a="1"/>
  <c r="O1188" i="39" a="1"/>
  <c r="O1188" i="39" s="1"/>
  <c r="M1188" i="39" a="1"/>
  <c r="M1188" i="39" s="1"/>
  <c r="Q1187" i="39"/>
  <c r="P1187" i="39" a="1"/>
  <c r="P1187" i="39" s="1"/>
  <c r="O1187" i="39" a="1"/>
  <c r="O1187" i="39" s="1"/>
  <c r="M1187" i="39"/>
  <c r="M1187" i="39" a="1"/>
  <c r="Q1186" i="39"/>
  <c r="P1186" i="39" a="1"/>
  <c r="P1186" i="39" s="1"/>
  <c r="O1186" i="39"/>
  <c r="O1186" i="39" a="1"/>
  <c r="M1186" i="39" a="1"/>
  <c r="M1186" i="39" s="1"/>
  <c r="Q1185" i="39"/>
  <c r="P1185" i="39" a="1"/>
  <c r="P1185" i="39" s="1"/>
  <c r="O1185" i="39" a="1"/>
  <c r="O1185" i="39" s="1"/>
  <c r="M1185" i="39" a="1"/>
  <c r="M1185" i="39" s="1"/>
  <c r="Q1184" i="39"/>
  <c r="P1184" i="39" a="1"/>
  <c r="P1184" i="39" s="1"/>
  <c r="O1184" i="39"/>
  <c r="O1184" i="39" a="1"/>
  <c r="M1184" i="39"/>
  <c r="M1184" i="39" a="1"/>
  <c r="Q1183" i="39"/>
  <c r="P1183" i="39"/>
  <c r="P1183" i="39" a="1"/>
  <c r="O1183" i="39" a="1"/>
  <c r="O1183" i="39" s="1"/>
  <c r="M1183" i="39" a="1"/>
  <c r="M1183" i="39" s="1"/>
  <c r="Q1182" i="39"/>
  <c r="P1182" i="39"/>
  <c r="P1182" i="39" a="1"/>
  <c r="O1182" i="39" a="1"/>
  <c r="O1182" i="39" s="1"/>
  <c r="M1182" i="39" a="1"/>
  <c r="M1182" i="39" s="1"/>
  <c r="Q1181" i="39"/>
  <c r="P1181" i="39"/>
  <c r="P1181" i="39" a="1"/>
  <c r="O1181" i="39"/>
  <c r="O1181" i="39" a="1"/>
  <c r="M1181" i="39" a="1"/>
  <c r="M1181" i="39" s="1"/>
  <c r="Q1180" i="39"/>
  <c r="P1180" i="39" a="1"/>
  <c r="P1180" i="39" s="1"/>
  <c r="O1180" i="39"/>
  <c r="O1180" i="39" a="1"/>
  <c r="M1180" i="39" a="1"/>
  <c r="M1180" i="39" s="1"/>
  <c r="Q1179" i="39"/>
  <c r="P1179" i="39" a="1"/>
  <c r="P1179" i="39" s="1"/>
  <c r="O1179" i="39"/>
  <c r="O1179" i="39" a="1"/>
  <c r="M1179" i="39"/>
  <c r="M1179" i="39" a="1"/>
  <c r="Q1178" i="39"/>
  <c r="P1178" i="39"/>
  <c r="P1178" i="39" a="1"/>
  <c r="O1178" i="39" a="1"/>
  <c r="O1178" i="39" s="1"/>
  <c r="M1178" i="39" a="1"/>
  <c r="M1178" i="39" s="1"/>
  <c r="Q1177" i="39"/>
  <c r="P1177" i="39" a="1"/>
  <c r="P1177" i="39" s="1"/>
  <c r="O1177" i="39" a="1"/>
  <c r="O1177" i="39" s="1"/>
  <c r="M1177" i="39"/>
  <c r="M1177" i="39" a="1"/>
  <c r="Q1176" i="39"/>
  <c r="P1176" i="39" a="1"/>
  <c r="P1176" i="39" s="1"/>
  <c r="O1176" i="39"/>
  <c r="O1176" i="39" a="1"/>
  <c r="M1176" i="39" a="1"/>
  <c r="M1176" i="39" s="1"/>
  <c r="Q1175" i="39"/>
  <c r="P1175" i="39" a="1"/>
  <c r="P1175" i="39" s="1"/>
  <c r="O1175" i="39" a="1"/>
  <c r="O1175" i="39" s="1"/>
  <c r="M1175" i="39"/>
  <c r="M1175" i="39" a="1"/>
  <c r="Q1174" i="39"/>
  <c r="P1174" i="39" a="1"/>
  <c r="P1174" i="39" s="1"/>
  <c r="O1174" i="39" a="1"/>
  <c r="O1174" i="39" s="1"/>
  <c r="M1174" i="39"/>
  <c r="M1174" i="39" a="1"/>
  <c r="Q1173" i="39"/>
  <c r="P1173" i="39"/>
  <c r="P1173" i="39" a="1"/>
  <c r="O1173" i="39" a="1"/>
  <c r="O1173" i="39" s="1"/>
  <c r="M1173" i="39" a="1"/>
  <c r="M1173" i="39" s="1"/>
  <c r="Q1172" i="39"/>
  <c r="P1172" i="39"/>
  <c r="P1172" i="39" a="1"/>
  <c r="O1172" i="39" a="1"/>
  <c r="O1172" i="39" s="1"/>
  <c r="M1172" i="39" a="1"/>
  <c r="M1172" i="39" s="1"/>
  <c r="Q1171" i="39"/>
  <c r="P1171" i="39" a="1"/>
  <c r="P1171" i="39" s="1"/>
  <c r="O1171" i="39" a="1"/>
  <c r="O1171" i="39" s="1"/>
  <c r="M1171" i="39" a="1"/>
  <c r="M1171" i="39" s="1"/>
  <c r="Q1170" i="39"/>
  <c r="P1170" i="39"/>
  <c r="P1170" i="39" a="1"/>
  <c r="O1170" i="39"/>
  <c r="O1170" i="39" a="1"/>
  <c r="M1170" i="39" a="1"/>
  <c r="M1170" i="39" s="1"/>
  <c r="Q1169" i="39"/>
  <c r="P1169" i="39" a="1"/>
  <c r="P1169" i="39" s="1"/>
  <c r="O1169" i="39" a="1"/>
  <c r="O1169" i="39" s="1"/>
  <c r="M1169" i="39" a="1"/>
  <c r="M1169" i="39" s="1"/>
  <c r="Q1168" i="39"/>
  <c r="P1168" i="39" a="1"/>
  <c r="P1168" i="39" s="1"/>
  <c r="O1168" i="39"/>
  <c r="O1168" i="39" a="1"/>
  <c r="M1168" i="39"/>
  <c r="M1168" i="39" a="1"/>
  <c r="Q1167" i="39"/>
  <c r="P1167" i="39"/>
  <c r="P1167" i="39" a="1"/>
  <c r="O1167" i="39" a="1"/>
  <c r="O1167" i="39" s="1"/>
  <c r="M1167" i="39" a="1"/>
  <c r="M1167" i="39" s="1"/>
  <c r="Q1166" i="39"/>
  <c r="P1166" i="39" a="1"/>
  <c r="P1166" i="39" s="1"/>
  <c r="O1166" i="39"/>
  <c r="O1166" i="39" a="1"/>
  <c r="M1166" i="39" a="1"/>
  <c r="M1166" i="39" s="1"/>
  <c r="Q1165" i="39"/>
  <c r="P1165" i="39"/>
  <c r="P1165" i="39" a="1"/>
  <c r="O1165" i="39"/>
  <c r="O1165" i="39" a="1"/>
  <c r="M1165" i="39" a="1"/>
  <c r="M1165" i="39" s="1"/>
  <c r="Q1164" i="39"/>
  <c r="P1164" i="39" a="1"/>
  <c r="P1164" i="39" s="1"/>
  <c r="O1164" i="39"/>
  <c r="O1164" i="39" a="1"/>
  <c r="M1164" i="39" a="1"/>
  <c r="M1164" i="39" s="1"/>
  <c r="Q1163" i="39"/>
  <c r="P1163" i="39" a="1"/>
  <c r="P1163" i="39" s="1"/>
  <c r="O1163" i="39"/>
  <c r="O1163" i="39" a="1"/>
  <c r="M1163" i="39"/>
  <c r="M1163" i="39" a="1"/>
  <c r="Q1162" i="39"/>
  <c r="P1162" i="39"/>
  <c r="P1162" i="39" a="1"/>
  <c r="O1162" i="39" a="1"/>
  <c r="O1162" i="39" s="1"/>
  <c r="M1162" i="39"/>
  <c r="M1162" i="39" a="1"/>
  <c r="Q1161" i="39"/>
  <c r="P1161" i="39"/>
  <c r="P1161" i="39" a="1"/>
  <c r="O1161" i="39" a="1"/>
  <c r="O1161" i="39" s="1"/>
  <c r="M1161" i="39" a="1"/>
  <c r="M1161" i="39" s="1"/>
  <c r="Q1160" i="39"/>
  <c r="P1160" i="39" a="1"/>
  <c r="P1160" i="39" s="1"/>
  <c r="O1160" i="39"/>
  <c r="O1160" i="39" a="1"/>
  <c r="M1160" i="39"/>
  <c r="M1160" i="39" a="1"/>
  <c r="Q1159" i="39"/>
  <c r="P1159" i="39"/>
  <c r="P1159" i="39" a="1"/>
  <c r="O1159" i="39" a="1"/>
  <c r="O1159" i="39" s="1"/>
  <c r="M1159" i="39"/>
  <c r="M1159" i="39" a="1"/>
  <c r="Q1158" i="39"/>
  <c r="P1158" i="39" a="1"/>
  <c r="P1158" i="39" s="1"/>
  <c r="O1158" i="39" a="1"/>
  <c r="O1158" i="39" s="1"/>
  <c r="M1158" i="39"/>
  <c r="M1158" i="39" a="1"/>
  <c r="Q1157" i="39"/>
  <c r="P1157" i="39" a="1"/>
  <c r="P1157" i="39" s="1"/>
  <c r="O1157" i="39"/>
  <c r="O1157" i="39" a="1"/>
  <c r="M1157" i="39" a="1"/>
  <c r="M1157" i="39" s="1"/>
  <c r="Q1156" i="39"/>
  <c r="P1156" i="39"/>
  <c r="P1156" i="39" a="1"/>
  <c r="O1156" i="39" a="1"/>
  <c r="O1156" i="39" s="1"/>
  <c r="M1156" i="39" a="1"/>
  <c r="M1156" i="39" s="1"/>
  <c r="Q1155" i="39"/>
  <c r="P1155" i="39" a="1"/>
  <c r="P1155" i="39" s="1"/>
  <c r="O1155" i="39" a="1"/>
  <c r="O1155" i="39" s="1"/>
  <c r="M1155" i="39"/>
  <c r="M1155" i="39" a="1"/>
  <c r="Q1154" i="39"/>
  <c r="P1154" i="39"/>
  <c r="P1154" i="39" a="1"/>
  <c r="O1154" i="39"/>
  <c r="O1154" i="39" a="1"/>
  <c r="M1154" i="39" a="1"/>
  <c r="M1154" i="39" s="1"/>
  <c r="Q1153" i="39"/>
  <c r="P1153" i="39" a="1"/>
  <c r="P1153" i="39" s="1"/>
  <c r="O1153" i="39" a="1"/>
  <c r="O1153" i="39" s="1"/>
  <c r="M1153" i="39" a="1"/>
  <c r="M1153" i="39" s="1"/>
  <c r="Q1152" i="39"/>
  <c r="P1152" i="39"/>
  <c r="P1152" i="39" a="1"/>
  <c r="O1152" i="39" a="1"/>
  <c r="O1152" i="39" s="1"/>
  <c r="M1152" i="39"/>
  <c r="M1152" i="39" a="1"/>
  <c r="Q1151" i="39"/>
  <c r="P1151" i="39"/>
  <c r="P1151" i="39" a="1"/>
  <c r="O1151" i="39" a="1"/>
  <c r="O1151" i="39" s="1"/>
  <c r="M1151" i="39" a="1"/>
  <c r="M1151" i="39" s="1"/>
  <c r="Q1150" i="39"/>
  <c r="P1150" i="39"/>
  <c r="P1150" i="39" a="1"/>
  <c r="O1150" i="39"/>
  <c r="O1150" i="39" a="1"/>
  <c r="M1150" i="39"/>
  <c r="M1150" i="39" a="1"/>
  <c r="Q1149" i="39"/>
  <c r="P1149" i="39" a="1"/>
  <c r="P1149" i="39" s="1"/>
  <c r="O1149" i="39"/>
  <c r="O1149" i="39" a="1"/>
  <c r="M1149" i="39" a="1"/>
  <c r="M1149" i="39" s="1"/>
  <c r="Q1148" i="39"/>
  <c r="P1148" i="39" a="1"/>
  <c r="P1148" i="39" s="1"/>
  <c r="O1148" i="39" a="1"/>
  <c r="O1148" i="39" s="1"/>
  <c r="M1148" i="39"/>
  <c r="M1148" i="39" a="1"/>
  <c r="Q1147" i="39"/>
  <c r="P1147" i="39"/>
  <c r="P1147" i="39" a="1"/>
  <c r="O1147" i="39" a="1"/>
  <c r="O1147" i="39" s="1"/>
  <c r="M1147" i="39"/>
  <c r="M1147" i="39" a="1"/>
  <c r="Q1146" i="39"/>
  <c r="P1146" i="39"/>
  <c r="P1146" i="39" a="1"/>
  <c r="O1146" i="39" a="1"/>
  <c r="O1146" i="39" s="1"/>
  <c r="M1146" i="39" a="1"/>
  <c r="M1146" i="39" s="1"/>
  <c r="Q1145" i="39"/>
  <c r="P1145" i="39"/>
  <c r="P1145" i="39" a="1"/>
  <c r="O1145" i="39"/>
  <c r="O1145" i="39" a="1"/>
  <c r="M1145" i="39" a="1"/>
  <c r="M1145" i="39" s="1"/>
  <c r="Q1144" i="39"/>
  <c r="P1144" i="39"/>
  <c r="P1144" i="39" a="1"/>
  <c r="O1144" i="39"/>
  <c r="O1144" i="39" a="1"/>
  <c r="M1144" i="39" a="1"/>
  <c r="M1144" i="39" s="1"/>
  <c r="Q1143" i="39"/>
  <c r="P1143" i="39" a="1"/>
  <c r="P1143" i="39" s="1"/>
  <c r="O1143" i="39"/>
  <c r="O1143" i="39" a="1"/>
  <c r="M1143" i="39" a="1"/>
  <c r="M1143" i="39" s="1"/>
  <c r="Q1142" i="39"/>
  <c r="P1142" i="39" a="1"/>
  <c r="P1142" i="39" s="1"/>
  <c r="O1142" i="39" a="1"/>
  <c r="O1142" i="39" s="1"/>
  <c r="M1142" i="39"/>
  <c r="M1142" i="39" a="1"/>
  <c r="Q1141" i="39"/>
  <c r="P1141" i="39"/>
  <c r="P1141" i="39" a="1"/>
  <c r="O1141" i="39" a="1"/>
  <c r="O1141" i="39" s="1"/>
  <c r="M1141" i="39" a="1"/>
  <c r="M1141" i="39" s="1"/>
  <c r="Q1140" i="39"/>
  <c r="P1140" i="39"/>
  <c r="P1140" i="39" a="1"/>
  <c r="O1140" i="39" a="1"/>
  <c r="O1140" i="39" s="1"/>
  <c r="M1140" i="39" a="1"/>
  <c r="M1140" i="39" s="1"/>
  <c r="Q1139" i="39"/>
  <c r="P1139" i="39" a="1"/>
  <c r="P1139" i="39" s="1"/>
  <c r="O1139" i="39"/>
  <c r="O1139" i="39" a="1"/>
  <c r="M1139" i="39" a="1"/>
  <c r="M1139" i="39" s="1"/>
  <c r="Q1138" i="39"/>
  <c r="P1138" i="39" a="1"/>
  <c r="P1138" i="39" s="1"/>
  <c r="O1138" i="39"/>
  <c r="O1138" i="39" a="1"/>
  <c r="M1138" i="39" a="1"/>
  <c r="M1138" i="39" s="1"/>
  <c r="Q1137" i="39"/>
  <c r="P1137" i="39" a="1"/>
  <c r="P1137" i="39" s="1"/>
  <c r="O1137" i="39" a="1"/>
  <c r="O1137" i="39" s="1"/>
  <c r="M1137" i="39" a="1"/>
  <c r="M1137" i="39" s="1"/>
  <c r="Q1136" i="39"/>
  <c r="P1136" i="39" a="1"/>
  <c r="P1136" i="39" s="1"/>
  <c r="O1136" i="39"/>
  <c r="O1136" i="39" a="1"/>
  <c r="M1136" i="39"/>
  <c r="M1136" i="39" a="1"/>
  <c r="Q1135" i="39"/>
  <c r="P1135" i="39"/>
  <c r="P1135" i="39" a="1"/>
  <c r="O1135" i="39" a="1"/>
  <c r="O1135" i="39" s="1"/>
  <c r="M1135" i="39" a="1"/>
  <c r="M1135" i="39" s="1"/>
  <c r="Q1134" i="39"/>
  <c r="P1134" i="39"/>
  <c r="P1134" i="39" a="1"/>
  <c r="O1134" i="39" a="1"/>
  <c r="O1134" i="39" s="1"/>
  <c r="M1134" i="39" a="1"/>
  <c r="M1134" i="39" s="1"/>
  <c r="Q1133" i="39"/>
  <c r="P1133" i="39" a="1"/>
  <c r="P1133" i="39" s="1"/>
  <c r="O1133" i="39"/>
  <c r="O1133" i="39" a="1"/>
  <c r="M1133" i="39" a="1"/>
  <c r="M1133" i="39" s="1"/>
  <c r="Q1132" i="39"/>
  <c r="P1132" i="39" a="1"/>
  <c r="P1132" i="39" s="1"/>
  <c r="O1132" i="39"/>
  <c r="O1132" i="39" a="1"/>
  <c r="M1132" i="39"/>
  <c r="M1132" i="39" a="1"/>
  <c r="Q1131" i="39"/>
  <c r="P1131" i="39" a="1"/>
  <c r="P1131" i="39" s="1"/>
  <c r="O1131" i="39" a="1"/>
  <c r="O1131" i="39" s="1"/>
  <c r="M1131" i="39"/>
  <c r="M1131" i="39" a="1"/>
  <c r="Q1130" i="39"/>
  <c r="P1130" i="39"/>
  <c r="P1130" i="39" a="1"/>
  <c r="O1130" i="39" a="1"/>
  <c r="O1130" i="39" s="1"/>
  <c r="M1130" i="39"/>
  <c r="M1130" i="39" a="1"/>
  <c r="Q1129" i="39"/>
  <c r="P1129" i="39" a="1"/>
  <c r="P1129" i="39" s="1"/>
  <c r="O1129" i="39"/>
  <c r="O1129" i="39" a="1"/>
  <c r="M1129" i="39" a="1"/>
  <c r="M1129" i="39" s="1"/>
  <c r="Q1128" i="39"/>
  <c r="P1128" i="39"/>
  <c r="P1128" i="39" a="1"/>
  <c r="O1128" i="39"/>
  <c r="O1128" i="39" a="1"/>
  <c r="M1128" i="39" a="1"/>
  <c r="M1128" i="39" s="1"/>
  <c r="Q1127" i="39"/>
  <c r="P1127" i="39"/>
  <c r="P1127" i="39" a="1"/>
  <c r="O1127" i="39" a="1"/>
  <c r="O1127" i="39" s="1"/>
  <c r="M1127" i="39" a="1"/>
  <c r="M1127" i="39" s="1"/>
  <c r="Q1126" i="39"/>
  <c r="P1126" i="39" a="1"/>
  <c r="P1126" i="39" s="1"/>
  <c r="O1126" i="39" a="1"/>
  <c r="O1126" i="39" s="1"/>
  <c r="M1126" i="39"/>
  <c r="M1126" i="39" a="1"/>
  <c r="Q1125" i="39"/>
  <c r="P1125" i="39" a="1"/>
  <c r="P1125" i="39" s="1"/>
  <c r="O1125" i="39" a="1"/>
  <c r="O1125" i="39" s="1"/>
  <c r="M1125" i="39"/>
  <c r="M1125" i="39" a="1"/>
  <c r="Q1124" i="39"/>
  <c r="P1124" i="39"/>
  <c r="P1124" i="39" a="1"/>
  <c r="O1124" i="39" a="1"/>
  <c r="O1124" i="39" s="1"/>
  <c r="M1124" i="39" a="1"/>
  <c r="M1124" i="39" s="1"/>
  <c r="Q1123" i="39"/>
  <c r="P1123" i="39" a="1"/>
  <c r="P1123" i="39" s="1"/>
  <c r="O1123" i="39"/>
  <c r="O1123" i="39" a="1"/>
  <c r="M1123" i="39" a="1"/>
  <c r="M1123" i="39" s="1"/>
  <c r="Q1122" i="39"/>
  <c r="P1122" i="39" a="1"/>
  <c r="P1122" i="39" s="1"/>
  <c r="O1122" i="39"/>
  <c r="O1122" i="39" a="1"/>
  <c r="M1122" i="39" a="1"/>
  <c r="M1122" i="39" s="1"/>
  <c r="Q1121" i="39"/>
  <c r="P1121" i="39" a="1"/>
  <c r="P1121" i="39" s="1"/>
  <c r="O1121" i="39" a="1"/>
  <c r="O1121" i="39" s="1"/>
  <c r="M1121" i="39" a="1"/>
  <c r="M1121" i="39" s="1"/>
  <c r="Q1120" i="39"/>
  <c r="P1120" i="39" a="1"/>
  <c r="P1120" i="39" s="1"/>
  <c r="O1120" i="39" a="1"/>
  <c r="O1120" i="39" s="1"/>
  <c r="M1120" i="39"/>
  <c r="M1120" i="39" a="1"/>
  <c r="Q1119" i="39"/>
  <c r="P1119" i="39"/>
  <c r="P1119" i="39" a="1"/>
  <c r="O1119" i="39" a="1"/>
  <c r="O1119" i="39" s="1"/>
  <c r="M1119" i="39" a="1"/>
  <c r="M1119" i="39" s="1"/>
  <c r="Q1118" i="39"/>
  <c r="P1118" i="39"/>
  <c r="P1118" i="39" a="1"/>
  <c r="O1118" i="39" a="1"/>
  <c r="O1118" i="39" s="1"/>
  <c r="M1118" i="39" a="1"/>
  <c r="M1118" i="39" s="1"/>
  <c r="Q1117" i="39"/>
  <c r="P1117" i="39" a="1"/>
  <c r="P1117" i="39" s="1"/>
  <c r="O1117" i="39"/>
  <c r="O1117" i="39" a="1"/>
  <c r="M1117" i="39" a="1"/>
  <c r="M1117" i="39" s="1"/>
  <c r="Q1116" i="39"/>
  <c r="P1116" i="39"/>
  <c r="P1116" i="39" a="1"/>
  <c r="O1116" i="39" a="1"/>
  <c r="O1116" i="39" s="1"/>
  <c r="M1116" i="39"/>
  <c r="M1116" i="39" a="1"/>
  <c r="Q1115" i="39"/>
  <c r="P1115" i="39"/>
  <c r="P1115" i="39" a="1"/>
  <c r="O1115" i="39" a="1"/>
  <c r="O1115" i="39" s="1"/>
  <c r="M1115" i="39"/>
  <c r="M1115" i="39" a="1"/>
  <c r="Q1114" i="39"/>
  <c r="P1114" i="39"/>
  <c r="P1114" i="39" a="1"/>
  <c r="O1114" i="39"/>
  <c r="O1114" i="39" a="1"/>
  <c r="M1114" i="39" a="1"/>
  <c r="M1114" i="39" s="1"/>
  <c r="Q1113" i="39"/>
  <c r="P1113" i="39" a="1"/>
  <c r="P1113" i="39" s="1"/>
  <c r="O1113" i="39"/>
  <c r="O1113" i="39" a="1"/>
  <c r="M1113" i="39" a="1"/>
  <c r="M1113" i="39" s="1"/>
  <c r="Q1112" i="39"/>
  <c r="P1112" i="39"/>
  <c r="P1112" i="39" a="1"/>
  <c r="O1112" i="39"/>
  <c r="O1112" i="39" a="1"/>
  <c r="M1112" i="39" a="1"/>
  <c r="M1112" i="39" s="1"/>
  <c r="Q1111" i="39"/>
  <c r="P1111" i="39" a="1"/>
  <c r="P1111" i="39" s="1"/>
  <c r="O1111" i="39" a="1"/>
  <c r="O1111" i="39" s="1"/>
  <c r="M1111" i="39" a="1"/>
  <c r="M1111" i="39" s="1"/>
  <c r="Q1110" i="39"/>
  <c r="P1110" i="39" a="1"/>
  <c r="P1110" i="39" s="1"/>
  <c r="O1110" i="39" a="1"/>
  <c r="O1110" i="39" s="1"/>
  <c r="M1110" i="39"/>
  <c r="M1110" i="39" a="1"/>
  <c r="Q1109" i="39"/>
  <c r="P1109" i="39" a="1"/>
  <c r="P1109" i="39" s="1"/>
  <c r="O1109" i="39"/>
  <c r="O1109" i="39" a="1"/>
  <c r="M1109" i="39" a="1"/>
  <c r="M1109" i="39" s="1"/>
  <c r="Q1108" i="39"/>
  <c r="P1108" i="39"/>
  <c r="P1108" i="39" a="1"/>
  <c r="O1108" i="39" a="1"/>
  <c r="O1108" i="39" s="1"/>
  <c r="M1108" i="39" a="1"/>
  <c r="M1108" i="39" s="1"/>
  <c r="Q1107" i="39"/>
  <c r="P1107" i="39" a="1"/>
  <c r="P1107" i="39" s="1"/>
  <c r="O1107" i="39" a="1"/>
  <c r="O1107" i="39" s="1"/>
  <c r="M1107" i="39" a="1"/>
  <c r="M1107" i="39" s="1"/>
  <c r="Q1106" i="39"/>
  <c r="P1106" i="39"/>
  <c r="P1106" i="39" a="1"/>
  <c r="O1106" i="39"/>
  <c r="O1106" i="39" a="1"/>
  <c r="M1106" i="39" a="1"/>
  <c r="M1106" i="39" s="1"/>
  <c r="Q1105" i="39"/>
  <c r="P1105" i="39" a="1"/>
  <c r="P1105" i="39" s="1"/>
  <c r="O1105" i="39" a="1"/>
  <c r="O1105" i="39" s="1"/>
  <c r="M1105" i="39" a="1"/>
  <c r="M1105" i="39" s="1"/>
  <c r="Q1104" i="39"/>
  <c r="P1104" i="39" a="1"/>
  <c r="P1104" i="39" s="1"/>
  <c r="O1104" i="39" a="1"/>
  <c r="O1104" i="39" s="1"/>
  <c r="M1104" i="39"/>
  <c r="M1104" i="39" a="1"/>
  <c r="Q1103" i="39"/>
  <c r="P1103" i="39"/>
  <c r="P1103" i="39" a="1"/>
  <c r="O1103" i="39" a="1"/>
  <c r="O1103" i="39" s="1"/>
  <c r="M1103" i="39" a="1"/>
  <c r="M1103" i="39" s="1"/>
  <c r="Q1102" i="39"/>
  <c r="P1102" i="39"/>
  <c r="P1102" i="39" a="1"/>
  <c r="O1102" i="39" a="1"/>
  <c r="O1102" i="39" s="1"/>
  <c r="M1102" i="39" a="1"/>
  <c r="M1102" i="39" s="1"/>
  <c r="Q1101" i="39"/>
  <c r="P1101" i="39" a="1"/>
  <c r="P1101" i="39" s="1"/>
  <c r="O1101" i="39"/>
  <c r="O1101" i="39" a="1"/>
  <c r="M1101" i="39" a="1"/>
  <c r="M1101" i="39" s="1"/>
  <c r="Q1100" i="39"/>
  <c r="P1100" i="39" a="1"/>
  <c r="P1100" i="39" s="1"/>
  <c r="O1100" i="39"/>
  <c r="O1100" i="39" a="1"/>
  <c r="M1100" i="39" a="1"/>
  <c r="M1100" i="39" s="1"/>
  <c r="Q1099" i="39"/>
  <c r="P1099" i="39"/>
  <c r="P1099" i="39" a="1"/>
  <c r="O1099" i="39" a="1"/>
  <c r="O1099" i="39" s="1"/>
  <c r="M1099" i="39"/>
  <c r="M1099" i="39" a="1"/>
  <c r="Q1098" i="39"/>
  <c r="P1098" i="39"/>
  <c r="P1098" i="39" a="1"/>
  <c r="O1098" i="39" a="1"/>
  <c r="O1098" i="39" s="1"/>
  <c r="M1098" i="39" a="1"/>
  <c r="M1098" i="39" s="1"/>
  <c r="Q1097" i="39"/>
  <c r="P1097" i="39"/>
  <c r="P1097" i="39" a="1"/>
  <c r="O1097" i="39"/>
  <c r="O1097" i="39" a="1"/>
  <c r="M1097" i="39" a="1"/>
  <c r="M1097" i="39" s="1"/>
  <c r="Q1096" i="39"/>
  <c r="P1096" i="39" a="1"/>
  <c r="P1096" i="39" s="1"/>
  <c r="O1096" i="39"/>
  <c r="O1096" i="39" a="1"/>
  <c r="M1096" i="39"/>
  <c r="M1096" i="39" a="1"/>
  <c r="Q1095" i="39"/>
  <c r="P1095" i="39"/>
  <c r="P1095" i="39" a="1"/>
  <c r="O1095" i="39" a="1"/>
  <c r="O1095" i="39" s="1"/>
  <c r="M1095" i="39"/>
  <c r="M1095" i="39" a="1"/>
  <c r="Q1094" i="39"/>
  <c r="P1094" i="39" a="1"/>
  <c r="P1094" i="39" s="1"/>
  <c r="O1094" i="39" a="1"/>
  <c r="O1094" i="39" s="1"/>
  <c r="M1094" i="39"/>
  <c r="M1094" i="39" a="1"/>
  <c r="Q1093" i="39"/>
  <c r="P1093" i="39" a="1"/>
  <c r="P1093" i="39" s="1"/>
  <c r="O1093" i="39"/>
  <c r="O1093" i="39" a="1"/>
  <c r="M1093" i="39" a="1"/>
  <c r="M1093" i="39" s="1"/>
  <c r="Q1092" i="39"/>
  <c r="P1092" i="39"/>
  <c r="P1092" i="39" a="1"/>
  <c r="O1092" i="39" a="1"/>
  <c r="O1092" i="39" s="1"/>
  <c r="M1092" i="39" a="1"/>
  <c r="M1092" i="39" s="1"/>
  <c r="Q1091" i="39"/>
  <c r="P1091" i="39" a="1"/>
  <c r="P1091" i="39" s="1"/>
  <c r="O1091" i="39" a="1"/>
  <c r="O1091" i="39" s="1"/>
  <c r="M1091" i="39" a="1"/>
  <c r="M1091" i="39" s="1"/>
  <c r="Q1090" i="39"/>
  <c r="P1090" i="39"/>
  <c r="P1090" i="39" a="1"/>
  <c r="O1090" i="39"/>
  <c r="O1090" i="39" a="1"/>
  <c r="M1090" i="39" a="1"/>
  <c r="M1090" i="39" s="1"/>
  <c r="Q1089" i="39"/>
  <c r="P1089" i="39" a="1"/>
  <c r="P1089" i="39" s="1"/>
  <c r="O1089" i="39" a="1"/>
  <c r="O1089" i="39" s="1"/>
  <c r="M1089" i="39"/>
  <c r="M1089" i="39" a="1"/>
  <c r="Q1088" i="39"/>
  <c r="P1088" i="39" a="1"/>
  <c r="P1088" i="39" s="1"/>
  <c r="O1088" i="39" a="1"/>
  <c r="O1088" i="39" s="1"/>
  <c r="M1088" i="39"/>
  <c r="M1088" i="39" a="1"/>
  <c r="Q1087" i="39"/>
  <c r="P1087" i="39"/>
  <c r="P1087" i="39" a="1"/>
  <c r="O1087" i="39" a="1"/>
  <c r="O1087" i="39" s="1"/>
  <c r="M1087" i="39" a="1"/>
  <c r="M1087" i="39" s="1"/>
  <c r="Q1086" i="39"/>
  <c r="P1086" i="39"/>
  <c r="P1086" i="39" a="1"/>
  <c r="O1086" i="39"/>
  <c r="O1086" i="39" a="1"/>
  <c r="M1086" i="39" a="1"/>
  <c r="M1086" i="39" s="1"/>
  <c r="Q1085" i="39"/>
  <c r="P1085" i="39" a="1"/>
  <c r="P1085" i="39" s="1"/>
  <c r="O1085" i="39"/>
  <c r="O1085" i="39" a="1"/>
  <c r="M1085" i="39" a="1"/>
  <c r="M1085" i="39" s="1"/>
  <c r="Q1084" i="39"/>
  <c r="P1084" i="39"/>
  <c r="P1084" i="39" a="1"/>
  <c r="O1084" i="39"/>
  <c r="O1084" i="39" a="1"/>
  <c r="M1084" i="39" a="1"/>
  <c r="M1084" i="39" s="1"/>
  <c r="Q1083" i="39"/>
  <c r="P1083" i="39" a="1"/>
  <c r="P1083" i="39" s="1"/>
  <c r="O1083" i="39" a="1"/>
  <c r="O1083" i="39" s="1"/>
  <c r="M1083" i="39"/>
  <c r="M1083" i="39" a="1"/>
  <c r="Q1082" i="39"/>
  <c r="P1082" i="39"/>
  <c r="P1082" i="39" a="1"/>
  <c r="O1082" i="39"/>
  <c r="O1082" i="39" a="1"/>
  <c r="M1082" i="39" a="1"/>
  <c r="M1082" i="39" s="1"/>
  <c r="Q1081" i="39"/>
  <c r="P1081" i="39" a="1"/>
  <c r="P1081" i="39" s="1"/>
  <c r="O1081" i="39"/>
  <c r="O1081" i="39" a="1"/>
  <c r="M1081" i="39" a="1"/>
  <c r="M1081" i="39" s="1"/>
  <c r="Q1080" i="39"/>
  <c r="P1080" i="39"/>
  <c r="P1080" i="39" a="1"/>
  <c r="O1080" i="39"/>
  <c r="O1080" i="39" a="1"/>
  <c r="M1080" i="39" a="1"/>
  <c r="M1080" i="39" s="1"/>
  <c r="Q1079" i="39"/>
  <c r="P1079" i="39"/>
  <c r="P1079" i="39" a="1"/>
  <c r="O1079" i="39" a="1"/>
  <c r="O1079" i="39" s="1"/>
  <c r="M1079" i="39" a="1"/>
  <c r="M1079" i="39" s="1"/>
  <c r="Q1078" i="39"/>
  <c r="P1078" i="39" a="1"/>
  <c r="P1078" i="39" s="1"/>
  <c r="O1078" i="39" a="1"/>
  <c r="O1078" i="39" s="1"/>
  <c r="M1078" i="39"/>
  <c r="M1078" i="39" a="1"/>
  <c r="Q1077" i="39"/>
  <c r="P1077" i="39"/>
  <c r="P1077" i="39" a="1"/>
  <c r="O1077" i="39"/>
  <c r="O1077" i="39" a="1"/>
  <c r="M1077" i="39" a="1"/>
  <c r="M1077" i="39" s="1"/>
  <c r="Q1076" i="39"/>
  <c r="P1076" i="39"/>
  <c r="P1076" i="39" a="1"/>
  <c r="O1076" i="39" a="1"/>
  <c r="O1076" i="39" s="1"/>
  <c r="M1076" i="39" a="1"/>
  <c r="M1076" i="39" s="1"/>
  <c r="Q1075" i="39"/>
  <c r="P1075" i="39" a="1"/>
  <c r="P1075" i="39" s="1"/>
  <c r="O1075" i="39" a="1"/>
  <c r="O1075" i="39" s="1"/>
  <c r="M1075" i="39"/>
  <c r="M1075" i="39" a="1"/>
  <c r="Q1074" i="39"/>
  <c r="P1074" i="39" a="1"/>
  <c r="P1074" i="39" s="1"/>
  <c r="O1074" i="39"/>
  <c r="O1074" i="39" a="1"/>
  <c r="M1074" i="39" a="1"/>
  <c r="M1074" i="39" s="1"/>
  <c r="Q1073" i="39"/>
  <c r="P1073" i="39" a="1"/>
  <c r="P1073" i="39" s="1"/>
  <c r="O1073" i="39" a="1"/>
  <c r="O1073" i="39" s="1"/>
  <c r="M1073" i="39" a="1"/>
  <c r="M1073" i="39" s="1"/>
  <c r="Q1072" i="39"/>
  <c r="P1072" i="39" a="1"/>
  <c r="P1072" i="39" s="1"/>
  <c r="O1072" i="39"/>
  <c r="O1072" i="39" a="1"/>
  <c r="M1072" i="39"/>
  <c r="M1072" i="39" a="1"/>
  <c r="Q1071" i="39"/>
  <c r="P1071" i="39"/>
  <c r="P1071" i="39" a="1"/>
  <c r="O1071" i="39" a="1"/>
  <c r="O1071" i="39" s="1"/>
  <c r="M1071" i="39" a="1"/>
  <c r="M1071" i="39" s="1"/>
  <c r="Q1070" i="39"/>
  <c r="P1070" i="39"/>
  <c r="P1070" i="39" a="1"/>
  <c r="O1070" i="39" a="1"/>
  <c r="O1070" i="39" s="1"/>
  <c r="M1070" i="39" a="1"/>
  <c r="M1070" i="39" s="1"/>
  <c r="Q1069" i="39"/>
  <c r="P1069" i="39" a="1"/>
  <c r="P1069" i="39" s="1"/>
  <c r="O1069" i="39"/>
  <c r="O1069" i="39" a="1"/>
  <c r="M1069" i="39" a="1"/>
  <c r="M1069" i="39" s="1"/>
  <c r="Q1068" i="39"/>
  <c r="P1068" i="39" a="1"/>
  <c r="P1068" i="39" s="1"/>
  <c r="O1068" i="39"/>
  <c r="O1068" i="39" a="1"/>
  <c r="M1068" i="39"/>
  <c r="M1068" i="39" a="1"/>
  <c r="Q1067" i="39"/>
  <c r="P1067" i="39" a="1"/>
  <c r="P1067" i="39" s="1"/>
  <c r="O1067" i="39" a="1"/>
  <c r="O1067" i="39" s="1"/>
  <c r="M1067" i="39"/>
  <c r="M1067" i="39" a="1"/>
  <c r="Q1066" i="39"/>
  <c r="P1066" i="39"/>
  <c r="P1066" i="39" a="1"/>
  <c r="O1066" i="39"/>
  <c r="O1066" i="39" a="1"/>
  <c r="M1066" i="39" a="1"/>
  <c r="M1066" i="39" s="1"/>
  <c r="Q1065" i="39"/>
  <c r="P1065" i="39"/>
  <c r="P1065" i="39" a="1"/>
  <c r="O1065" i="39" a="1"/>
  <c r="O1065" i="39" s="1"/>
  <c r="M1065" i="39" a="1"/>
  <c r="M1065" i="39" s="1"/>
  <c r="Q1064" i="39"/>
  <c r="P1064" i="39" a="1"/>
  <c r="P1064" i="39" s="1"/>
  <c r="O1064" i="39"/>
  <c r="O1064" i="39" a="1"/>
  <c r="M1064" i="39" a="1"/>
  <c r="M1064" i="39" s="1"/>
  <c r="Q1063" i="39"/>
  <c r="P1063" i="39"/>
  <c r="P1063" i="39" a="1"/>
  <c r="O1063" i="39" a="1"/>
  <c r="O1063" i="39" s="1"/>
  <c r="M1063" i="39"/>
  <c r="M1063" i="39" a="1"/>
  <c r="Q1062" i="39"/>
  <c r="P1062" i="39" a="1"/>
  <c r="P1062" i="39" s="1"/>
  <c r="O1062" i="39" a="1"/>
  <c r="O1062" i="39" s="1"/>
  <c r="M1062" i="39"/>
  <c r="M1062" i="39" a="1"/>
  <c r="Q1061" i="39"/>
  <c r="P1061" i="39" a="1"/>
  <c r="P1061" i="39" s="1"/>
  <c r="O1061" i="39" a="1"/>
  <c r="O1061" i="39" s="1"/>
  <c r="M1061" i="39"/>
  <c r="M1061" i="39" a="1"/>
  <c r="Q1060" i="39"/>
  <c r="P1060" i="39"/>
  <c r="P1060" i="39" a="1"/>
  <c r="O1060" i="39" a="1"/>
  <c r="O1060" i="39" s="1"/>
  <c r="M1060" i="39" a="1"/>
  <c r="M1060" i="39" s="1"/>
  <c r="Q1059" i="39"/>
  <c r="P1059" i="39" a="1"/>
  <c r="P1059" i="39" s="1"/>
  <c r="O1059" i="39" a="1"/>
  <c r="O1059" i="39" s="1"/>
  <c r="M1059" i="39"/>
  <c r="M1059" i="39" a="1"/>
  <c r="Q1058" i="39"/>
  <c r="P1058" i="39"/>
  <c r="P1058" i="39" a="1"/>
  <c r="O1058" i="39"/>
  <c r="O1058" i="39" a="1"/>
  <c r="M1058" i="39" a="1"/>
  <c r="M1058" i="39" s="1"/>
  <c r="Q1057" i="39"/>
  <c r="P1057" i="39" a="1"/>
  <c r="P1057" i="39" s="1"/>
  <c r="O1057" i="39" a="1"/>
  <c r="O1057" i="39" s="1"/>
  <c r="M1057" i="39" a="1"/>
  <c r="M1057" i="39" s="1"/>
  <c r="Q1056" i="39"/>
  <c r="P1056" i="39" a="1"/>
  <c r="P1056" i="39" s="1"/>
  <c r="O1056" i="39"/>
  <c r="O1056" i="39" a="1"/>
  <c r="M1056" i="39"/>
  <c r="M1056" i="39" a="1"/>
  <c r="Q1055" i="39"/>
  <c r="P1055" i="39"/>
  <c r="P1055" i="39" a="1"/>
  <c r="O1055" i="39" a="1"/>
  <c r="O1055" i="39" s="1"/>
  <c r="M1055" i="39" a="1"/>
  <c r="M1055" i="39" s="1"/>
  <c r="AD2" i="36"/>
  <c r="AD3" i="36"/>
  <c r="AD4" i="36"/>
  <c r="AD5" i="36"/>
  <c r="AD6" i="36"/>
  <c r="AD7" i="36"/>
  <c r="AD8" i="36"/>
  <c r="AD9" i="36"/>
  <c r="AD10" i="36"/>
  <c r="AD11" i="36"/>
  <c r="AD12" i="36"/>
  <c r="AD13" i="36"/>
  <c r="AD14" i="36"/>
  <c r="AD15" i="36"/>
  <c r="AD16" i="36"/>
  <c r="AD17" i="36"/>
  <c r="AD18" i="36"/>
  <c r="AD19" i="36"/>
  <c r="AD20" i="36"/>
  <c r="AD21" i="36"/>
  <c r="AD22" i="36"/>
  <c r="AD23" i="36"/>
  <c r="AD24" i="36"/>
  <c r="AD25" i="36"/>
  <c r="AD26" i="36"/>
  <c r="AD27" i="36"/>
  <c r="AD28" i="36"/>
  <c r="AD29" i="36"/>
  <c r="AD30" i="36"/>
  <c r="AD31" i="36"/>
  <c r="AD32" i="36"/>
  <c r="AD33" i="36"/>
  <c r="AD34" i="36"/>
  <c r="AD35" i="36"/>
  <c r="AD36" i="36"/>
  <c r="AD37" i="36"/>
  <c r="AD38" i="36"/>
  <c r="AD39" i="36"/>
  <c r="AD40" i="36"/>
  <c r="AD41" i="36"/>
  <c r="AD42" i="36"/>
  <c r="AD43" i="36"/>
  <c r="AD44" i="36"/>
  <c r="AD45" i="36"/>
  <c r="AD46" i="36"/>
  <c r="AD47" i="36"/>
  <c r="AD48" i="36"/>
  <c r="AD49" i="36"/>
  <c r="AD50" i="36"/>
  <c r="AD51" i="36"/>
  <c r="AD52" i="36"/>
  <c r="AD53" i="36"/>
  <c r="AD54" i="36"/>
  <c r="AD55" i="36"/>
  <c r="AD56" i="36"/>
  <c r="AD57" i="36"/>
  <c r="AD58" i="36"/>
  <c r="AD59" i="36"/>
  <c r="AD60" i="36"/>
  <c r="AD61" i="36"/>
  <c r="AD62" i="36"/>
  <c r="AD63" i="36"/>
  <c r="AD64" i="36"/>
  <c r="AD65" i="36"/>
  <c r="AD66" i="36"/>
  <c r="AD67" i="36"/>
  <c r="AD68" i="36"/>
  <c r="AD69" i="36"/>
  <c r="AD70" i="36"/>
  <c r="AD71" i="36"/>
  <c r="AD72" i="36"/>
  <c r="AD73" i="36"/>
  <c r="AD74" i="36"/>
  <c r="AD75" i="36"/>
  <c r="AD76" i="36"/>
  <c r="AD77" i="36"/>
  <c r="AD78" i="36"/>
  <c r="AD79" i="36"/>
  <c r="AD80" i="36"/>
  <c r="AD81" i="36"/>
  <c r="AD82" i="36"/>
  <c r="AD83" i="36"/>
  <c r="AD84" i="36"/>
  <c r="AD85" i="36"/>
  <c r="AD86" i="36"/>
  <c r="AD87" i="36"/>
  <c r="AD88" i="36"/>
  <c r="AD89" i="36"/>
  <c r="AD90" i="36"/>
  <c r="AD91" i="36"/>
  <c r="AD92" i="36"/>
  <c r="AD93" i="36"/>
  <c r="AD94" i="36"/>
  <c r="AD95" i="36"/>
  <c r="AD96" i="36"/>
  <c r="AD97" i="36"/>
  <c r="AD98" i="36"/>
  <c r="AD99" i="36"/>
  <c r="AD100" i="36"/>
  <c r="AD101" i="36"/>
  <c r="AD102" i="36"/>
  <c r="AD103" i="36"/>
  <c r="AD104" i="36"/>
  <c r="AD105" i="36"/>
  <c r="AD106" i="36"/>
  <c r="AD107" i="36"/>
  <c r="AD108" i="36"/>
  <c r="AD109" i="36"/>
  <c r="AD110" i="36"/>
  <c r="AD111" i="36"/>
  <c r="AD112" i="36"/>
  <c r="AD113" i="36"/>
  <c r="AD114" i="36"/>
  <c r="AD115" i="36"/>
  <c r="AD116" i="36"/>
  <c r="AD117" i="36"/>
  <c r="AD118" i="36"/>
  <c r="AD119" i="36"/>
  <c r="AD120" i="36"/>
  <c r="AD121" i="36"/>
  <c r="AD122" i="36"/>
  <c r="AD123" i="36"/>
  <c r="AD124" i="36"/>
  <c r="AD125" i="36"/>
  <c r="AD126" i="36"/>
  <c r="AD127" i="36"/>
  <c r="AD128" i="36"/>
  <c r="AD129" i="36"/>
  <c r="AD130" i="36"/>
  <c r="AD131" i="36"/>
  <c r="AD132" i="36"/>
  <c r="AD133" i="36"/>
  <c r="AD134" i="36"/>
  <c r="AD135" i="36"/>
  <c r="AD136" i="36"/>
  <c r="AD137" i="36"/>
  <c r="AD138" i="36"/>
  <c r="AD139" i="36"/>
  <c r="AD140" i="36"/>
  <c r="AD141" i="36"/>
  <c r="AD142" i="36"/>
  <c r="AD143" i="36"/>
  <c r="AD144" i="36"/>
  <c r="AD145" i="36"/>
  <c r="AD146" i="36"/>
  <c r="AD147" i="36"/>
  <c r="AD148" i="36"/>
  <c r="AD149" i="36"/>
  <c r="AD150" i="36"/>
  <c r="AD151" i="36"/>
  <c r="AD152" i="36"/>
  <c r="AD153" i="36"/>
  <c r="AD154" i="36"/>
  <c r="AD155" i="36"/>
  <c r="AD156" i="36"/>
  <c r="AD157" i="36"/>
  <c r="AD158" i="36"/>
  <c r="AD159" i="36"/>
  <c r="AD160" i="36"/>
  <c r="AD161" i="36"/>
  <c r="AD162" i="36"/>
  <c r="AD163" i="36"/>
  <c r="AD164" i="36"/>
  <c r="AD165" i="36"/>
  <c r="AD166" i="36"/>
  <c r="AD167" i="36"/>
  <c r="AD168" i="36"/>
  <c r="AD169" i="36"/>
  <c r="AD170" i="36"/>
  <c r="AD171" i="36"/>
  <c r="AD172" i="36"/>
  <c r="AD173" i="36"/>
  <c r="AD174" i="36"/>
  <c r="AD175" i="36"/>
  <c r="AD176" i="36"/>
  <c r="AD177" i="36"/>
  <c r="AD178" i="36"/>
  <c r="AD179" i="36"/>
  <c r="AD180" i="36"/>
  <c r="AD181" i="36"/>
  <c r="AD182" i="36"/>
  <c r="AD183" i="36"/>
  <c r="AD184" i="36"/>
  <c r="AD185" i="36"/>
  <c r="AD186" i="36"/>
  <c r="AD187" i="36"/>
  <c r="AD188" i="36"/>
  <c r="AD189" i="36"/>
  <c r="AD190" i="36"/>
  <c r="AD191" i="36"/>
  <c r="AD192" i="36"/>
  <c r="AD193" i="36"/>
  <c r="AD194" i="36"/>
  <c r="AD195" i="36"/>
  <c r="AD196" i="36"/>
  <c r="AD197" i="36"/>
  <c r="AD198" i="36"/>
  <c r="AD199" i="36"/>
  <c r="AD200" i="36"/>
  <c r="AD201" i="36"/>
  <c r="AD202" i="36"/>
  <c r="AD203" i="36"/>
  <c r="AD204" i="36"/>
  <c r="AD205" i="36"/>
  <c r="AD206" i="36"/>
  <c r="AD207" i="36"/>
  <c r="AD208" i="36"/>
  <c r="AD209" i="36"/>
  <c r="AD210" i="36"/>
  <c r="AD211" i="36"/>
  <c r="AD212" i="36"/>
  <c r="AD213" i="36"/>
  <c r="AD214" i="36"/>
  <c r="AD215" i="36"/>
  <c r="AD216" i="36"/>
  <c r="AD217" i="36"/>
  <c r="AD218" i="36"/>
  <c r="AD219" i="36"/>
  <c r="AD220" i="36"/>
  <c r="AD221" i="36"/>
  <c r="AD222" i="36"/>
  <c r="AD223" i="36"/>
  <c r="AD224" i="36"/>
  <c r="AD225" i="36"/>
  <c r="AD226" i="36"/>
  <c r="AD227" i="36"/>
  <c r="AD228" i="36"/>
  <c r="AD229" i="36"/>
  <c r="AD230" i="36"/>
  <c r="AD231" i="36"/>
  <c r="AD232" i="36"/>
  <c r="AD233" i="36"/>
  <c r="AD234" i="36"/>
  <c r="AD235" i="36"/>
  <c r="AD236" i="36"/>
  <c r="AD237" i="36"/>
  <c r="AD238" i="36"/>
  <c r="AD239" i="36"/>
  <c r="AD240" i="36"/>
  <c r="AD241" i="36"/>
  <c r="AD242" i="36"/>
  <c r="AD243" i="36"/>
  <c r="AD244" i="36"/>
  <c r="AD245" i="36"/>
  <c r="AD246" i="36"/>
  <c r="AD247" i="36"/>
  <c r="AD248" i="36"/>
  <c r="AD249" i="36"/>
  <c r="AD250" i="36"/>
  <c r="AD251" i="36"/>
  <c r="AD252" i="36"/>
  <c r="AD253" i="36"/>
  <c r="AD254" i="36"/>
  <c r="AD255" i="36"/>
  <c r="AD256" i="36"/>
  <c r="AD257" i="36"/>
  <c r="AD258" i="36"/>
  <c r="AD259" i="36"/>
  <c r="AD260" i="36"/>
  <c r="AD261" i="36"/>
  <c r="AD262" i="36"/>
  <c r="AD263" i="36"/>
  <c r="AD264" i="36"/>
  <c r="AD265" i="36"/>
  <c r="AD266" i="36"/>
  <c r="AD267" i="36"/>
  <c r="AD268" i="36"/>
  <c r="AD269" i="36"/>
  <c r="AD270" i="36"/>
  <c r="AD271" i="36"/>
  <c r="AD272" i="36"/>
  <c r="AD273" i="36"/>
  <c r="AD274" i="36"/>
  <c r="AD275" i="36"/>
  <c r="AD276" i="36"/>
  <c r="AD277" i="36"/>
  <c r="AD278" i="36"/>
  <c r="AD279" i="36"/>
  <c r="AD280" i="36"/>
  <c r="AD281" i="36"/>
  <c r="AD282" i="36"/>
  <c r="AD283" i="36"/>
  <c r="AD284" i="36"/>
  <c r="AD285" i="36"/>
  <c r="AD286" i="36"/>
  <c r="AD287" i="36"/>
  <c r="AD288" i="36"/>
  <c r="AD289" i="36"/>
  <c r="AD290" i="36"/>
  <c r="AD291" i="36"/>
  <c r="AD292" i="36"/>
  <c r="AD293" i="36"/>
  <c r="AD294" i="36"/>
  <c r="AD295" i="36"/>
  <c r="AD296" i="36"/>
  <c r="AD297" i="36"/>
  <c r="AD298" i="36"/>
  <c r="AD299" i="36"/>
  <c r="AD300" i="36"/>
  <c r="AD301" i="36"/>
  <c r="AD302" i="36"/>
  <c r="AD303" i="36"/>
  <c r="AD304" i="36"/>
  <c r="AD305" i="36"/>
  <c r="AD306" i="36"/>
  <c r="AD307" i="36"/>
  <c r="AD308" i="36"/>
  <c r="AD309" i="36"/>
  <c r="AD310" i="36"/>
  <c r="AD311" i="36"/>
  <c r="AD312" i="36"/>
  <c r="AD313" i="36"/>
  <c r="AD314" i="36"/>
  <c r="AD315" i="36"/>
  <c r="AD316" i="36"/>
  <c r="AD317" i="36"/>
  <c r="AD318" i="36"/>
  <c r="AD319" i="36"/>
  <c r="AD320" i="36"/>
  <c r="AD321" i="36"/>
  <c r="AD322" i="36"/>
  <c r="AD323" i="36"/>
  <c r="AD324" i="36"/>
  <c r="AD325" i="36"/>
  <c r="AD326" i="36"/>
  <c r="AD327" i="36"/>
  <c r="AD328" i="36"/>
  <c r="AD329" i="36"/>
  <c r="AD330" i="36"/>
  <c r="AD331" i="36"/>
  <c r="AD332" i="36"/>
  <c r="AD333" i="36"/>
  <c r="AD334" i="36"/>
  <c r="AD335" i="36"/>
  <c r="AD336" i="36"/>
  <c r="AD337" i="36"/>
  <c r="AD338" i="36"/>
  <c r="AD339" i="36"/>
  <c r="AD340" i="36"/>
  <c r="AD341" i="36"/>
  <c r="AD342" i="36"/>
  <c r="AD343" i="36"/>
  <c r="AD344" i="36"/>
  <c r="AD345" i="36"/>
  <c r="AD346" i="36"/>
  <c r="AD347" i="36"/>
  <c r="AD348" i="36"/>
  <c r="AD349" i="36"/>
  <c r="AD350" i="36"/>
  <c r="AD351" i="36"/>
  <c r="AD352" i="36"/>
  <c r="AD353" i="36"/>
  <c r="AD354" i="36"/>
  <c r="AD355" i="36"/>
  <c r="AD356" i="36"/>
  <c r="AD357" i="36"/>
  <c r="AD358" i="36"/>
  <c r="AD359" i="36"/>
  <c r="AD360" i="36"/>
  <c r="AD361" i="36"/>
  <c r="AD362" i="36"/>
  <c r="AD363" i="36"/>
  <c r="AD364" i="36"/>
  <c r="AD365" i="36"/>
  <c r="AD366" i="36"/>
  <c r="AD367" i="36"/>
  <c r="AD368" i="36"/>
  <c r="AD369" i="36"/>
  <c r="AD370" i="36"/>
  <c r="AD371" i="36"/>
  <c r="AD372" i="36"/>
  <c r="AD373" i="36"/>
  <c r="AD374" i="36"/>
  <c r="AD375" i="36"/>
  <c r="AD376" i="36"/>
  <c r="AD377" i="36"/>
  <c r="AD378" i="36"/>
  <c r="AD379" i="36"/>
  <c r="AD380" i="36"/>
  <c r="AD381" i="36"/>
  <c r="AD382" i="36"/>
  <c r="AD383" i="36"/>
  <c r="AD384" i="36"/>
  <c r="AD385" i="36"/>
  <c r="AD386" i="36"/>
  <c r="AD387" i="36"/>
  <c r="AD388" i="36"/>
  <c r="AD389" i="36"/>
  <c r="AD390" i="36"/>
  <c r="AD391" i="36"/>
  <c r="AD392" i="36"/>
  <c r="AD393" i="36"/>
  <c r="AD394" i="36"/>
  <c r="AD395" i="36"/>
  <c r="AD396" i="36"/>
  <c r="AD397" i="36"/>
  <c r="AD398" i="36"/>
  <c r="AD399" i="36"/>
  <c r="AD400" i="36"/>
  <c r="AD401" i="36"/>
  <c r="AD402" i="36"/>
  <c r="AD403" i="36"/>
  <c r="AD404" i="36"/>
  <c r="AD405" i="36"/>
  <c r="AD406" i="36"/>
  <c r="AD407" i="36"/>
  <c r="AD408" i="36"/>
  <c r="AD409" i="36"/>
  <c r="AD410" i="36"/>
  <c r="AD411" i="36"/>
  <c r="AD412" i="36"/>
  <c r="AD413" i="36"/>
  <c r="AD414" i="36"/>
  <c r="AD415" i="36"/>
  <c r="AD416" i="36"/>
  <c r="AD417" i="36"/>
  <c r="AD418" i="36"/>
  <c r="AD419" i="36"/>
  <c r="AD420" i="36"/>
  <c r="AD421" i="36"/>
  <c r="AD422" i="36"/>
  <c r="AD423" i="36"/>
  <c r="AD424" i="36"/>
  <c r="AD425" i="36"/>
  <c r="AD426" i="36"/>
  <c r="AD427" i="36"/>
  <c r="AD428" i="36"/>
  <c r="AD429" i="36"/>
  <c r="AD430" i="36"/>
  <c r="AD431" i="36"/>
  <c r="AD432" i="36"/>
  <c r="AD433" i="36"/>
  <c r="AD434" i="36"/>
  <c r="AD435" i="36"/>
  <c r="AD436" i="36"/>
  <c r="AD437" i="36"/>
  <c r="AD438" i="36"/>
  <c r="AD439" i="36"/>
  <c r="AD440" i="36"/>
  <c r="AD441" i="36"/>
  <c r="AD442" i="36"/>
  <c r="AD443" i="36"/>
  <c r="AD444" i="36"/>
  <c r="AD445" i="36"/>
  <c r="AD446" i="36"/>
  <c r="AD447" i="36"/>
  <c r="AD448" i="36"/>
  <c r="AD449" i="36"/>
  <c r="AD450" i="36"/>
  <c r="AD451" i="36"/>
  <c r="AD452" i="36"/>
  <c r="AD453" i="36"/>
  <c r="AD454" i="36"/>
  <c r="AD455" i="36"/>
  <c r="AD456" i="36"/>
  <c r="AD457" i="36"/>
  <c r="AD458" i="36"/>
  <c r="AD459" i="36"/>
  <c r="AD460" i="36"/>
  <c r="AD461" i="36"/>
  <c r="AD462" i="36"/>
  <c r="AD463" i="36"/>
  <c r="AD464" i="36"/>
  <c r="AD465" i="36"/>
  <c r="AD466" i="36"/>
  <c r="AD467" i="36"/>
  <c r="AD468" i="36"/>
  <c r="AD469" i="36"/>
  <c r="AD470" i="36"/>
  <c r="AD471" i="36"/>
  <c r="AD472" i="36"/>
  <c r="AD473" i="36"/>
  <c r="AD474" i="36"/>
  <c r="AD475" i="36"/>
  <c r="AD476" i="36"/>
  <c r="AD477" i="36"/>
  <c r="AD478" i="36"/>
  <c r="AD479" i="36"/>
  <c r="AD480" i="36"/>
  <c r="AD481" i="36"/>
  <c r="AD482" i="36"/>
  <c r="AD483" i="36"/>
  <c r="AD484" i="36"/>
  <c r="AD485" i="36"/>
  <c r="AD486" i="36"/>
  <c r="AD487" i="36"/>
  <c r="AD488" i="36"/>
  <c r="AD489" i="36"/>
  <c r="AD490" i="36"/>
  <c r="AD491" i="36"/>
  <c r="AD492" i="36"/>
  <c r="AD493" i="36"/>
  <c r="AD494" i="36"/>
  <c r="AD495" i="36"/>
  <c r="AD496" i="36"/>
  <c r="AD497" i="36"/>
  <c r="AD498" i="36"/>
  <c r="AD499" i="36"/>
  <c r="AD500" i="36"/>
  <c r="AD501" i="36"/>
  <c r="AD502" i="36"/>
  <c r="AD503" i="36"/>
  <c r="AD504" i="36"/>
  <c r="AD505" i="36"/>
  <c r="AD506" i="36"/>
  <c r="AD507" i="36"/>
  <c r="AD508" i="36"/>
  <c r="AD509" i="36"/>
  <c r="AD510" i="36"/>
  <c r="AD511" i="36"/>
  <c r="AD512" i="36"/>
  <c r="AD513" i="36"/>
  <c r="AD514" i="36"/>
  <c r="AD515" i="36"/>
  <c r="AD516" i="36"/>
  <c r="AD517" i="36"/>
  <c r="AD518" i="36"/>
  <c r="AD519" i="36"/>
  <c r="AD520" i="36"/>
  <c r="AD521" i="36"/>
  <c r="AD522" i="36"/>
  <c r="AD523" i="36"/>
  <c r="AD524" i="36"/>
  <c r="AD525" i="36"/>
  <c r="AD526" i="36"/>
  <c r="AD527" i="36"/>
  <c r="AD528" i="36"/>
  <c r="AD529" i="36"/>
  <c r="AD530" i="36"/>
  <c r="AD531" i="36"/>
  <c r="AD532" i="36"/>
  <c r="AD533" i="36"/>
  <c r="AD534" i="36"/>
  <c r="AD535" i="36"/>
  <c r="AD536" i="36"/>
  <c r="AD537" i="36"/>
  <c r="AD538" i="36"/>
  <c r="AD539" i="36"/>
  <c r="AD540" i="36"/>
  <c r="AD541" i="36"/>
  <c r="AD542" i="36"/>
  <c r="AD543" i="36"/>
  <c r="AD544" i="36"/>
  <c r="AD545" i="36"/>
  <c r="AD546" i="36"/>
  <c r="AD547" i="36"/>
  <c r="AD548" i="36"/>
  <c r="AD549" i="36"/>
  <c r="AD550" i="36"/>
  <c r="AD551" i="36"/>
  <c r="AD552" i="36"/>
  <c r="AD553" i="36"/>
  <c r="AD554" i="36"/>
  <c r="AD555" i="36"/>
  <c r="AD556" i="36"/>
  <c r="AD557" i="36"/>
  <c r="AD1695" i="36"/>
  <c r="AD1696" i="36"/>
  <c r="AD1697" i="36"/>
  <c r="AD1698" i="36"/>
  <c r="AD1699" i="36"/>
  <c r="AD1700" i="36"/>
  <c r="AD1701" i="36"/>
  <c r="AD1702" i="36"/>
  <c r="AD1703" i="36"/>
  <c r="AD1704" i="36"/>
  <c r="AD1705" i="36"/>
  <c r="AD1706" i="36"/>
  <c r="AD1707" i="36"/>
  <c r="AD1708" i="36"/>
  <c r="AD1709" i="36"/>
  <c r="AD1710" i="36"/>
  <c r="AD1711" i="36"/>
  <c r="AD1712" i="36"/>
  <c r="AD1713" i="36"/>
  <c r="AD1714" i="36"/>
  <c r="AD1715" i="36"/>
  <c r="AD1716" i="36"/>
  <c r="AD1717" i="36"/>
  <c r="AD1718" i="36"/>
  <c r="AD1719" i="36"/>
  <c r="AD1720" i="36"/>
  <c r="AD1721" i="36"/>
  <c r="AD1722" i="36"/>
  <c r="AD1723" i="36"/>
  <c r="AD1724" i="36"/>
  <c r="AD1725" i="36"/>
  <c r="AD1726" i="36"/>
  <c r="AD1727" i="36"/>
  <c r="AD1728" i="36"/>
  <c r="AD1729" i="36"/>
  <c r="AD1730" i="36"/>
  <c r="AD1731" i="36"/>
  <c r="AD1732" i="36"/>
  <c r="AD1733" i="36"/>
  <c r="AD1734" i="36"/>
  <c r="AD1735" i="36"/>
  <c r="AD1736" i="36"/>
  <c r="AD1737" i="36"/>
  <c r="AD1738" i="36"/>
  <c r="AD1739" i="36"/>
  <c r="AD1740" i="36"/>
  <c r="AD1741" i="36"/>
  <c r="AD1742" i="36"/>
  <c r="AD1743" i="36"/>
  <c r="AD1744" i="36"/>
  <c r="AD1745" i="36"/>
  <c r="AD1746" i="36"/>
  <c r="AD1747" i="36"/>
  <c r="AD1748" i="36"/>
  <c r="AD1749" i="36"/>
  <c r="AD1750" i="36"/>
  <c r="AD1751" i="36"/>
  <c r="AD1752" i="36"/>
  <c r="AD1753" i="36"/>
  <c r="AD1754" i="36"/>
  <c r="AD1755" i="36"/>
  <c r="AD1756" i="36"/>
  <c r="AD1757" i="36"/>
  <c r="AD1758" i="36"/>
  <c r="AD1759" i="36"/>
  <c r="AD1760" i="36"/>
  <c r="AD1761" i="36"/>
  <c r="AD1762" i="36"/>
  <c r="AD1763" i="36"/>
  <c r="AD1764" i="36"/>
  <c r="AD1765" i="36"/>
  <c r="AD1766" i="36"/>
  <c r="AD1767" i="36"/>
  <c r="AD1768" i="36"/>
  <c r="AD1769" i="36"/>
  <c r="AD1770" i="36"/>
  <c r="AD1771" i="36"/>
  <c r="AD1772" i="36"/>
  <c r="AD1773" i="36"/>
  <c r="AD1774" i="36"/>
  <c r="AD1775" i="36"/>
  <c r="AD1776" i="36"/>
  <c r="AD1777" i="36"/>
  <c r="AD1778" i="36"/>
  <c r="AD1779" i="36"/>
  <c r="AD1780" i="36"/>
  <c r="AD1781" i="36"/>
  <c r="AD1782" i="36"/>
  <c r="AD1783" i="36"/>
  <c r="AD1784" i="36"/>
  <c r="AD1785" i="36"/>
  <c r="AD1786" i="36"/>
  <c r="AD1787" i="36"/>
  <c r="AD1788" i="36"/>
  <c r="AD1789" i="36"/>
  <c r="AD1790" i="36"/>
  <c r="AD1791" i="36"/>
  <c r="AD1792" i="36"/>
  <c r="AD1793" i="36"/>
  <c r="AD1794" i="36"/>
  <c r="AD1795" i="36"/>
  <c r="AD1796" i="36"/>
  <c r="AD1797" i="36"/>
  <c r="AD1798" i="36"/>
  <c r="AD1799" i="36"/>
  <c r="AD1800" i="36"/>
  <c r="AD1801" i="36"/>
  <c r="AD1802" i="36"/>
  <c r="AD1803" i="36"/>
  <c r="AD1804" i="36"/>
  <c r="AD1805" i="36"/>
  <c r="AD1806" i="36"/>
  <c r="AD1807" i="36"/>
  <c r="AD1808" i="36"/>
  <c r="AD1809" i="36"/>
  <c r="AD1810" i="36"/>
  <c r="AD1811" i="36"/>
  <c r="AD1812" i="36"/>
  <c r="AD1813" i="36"/>
  <c r="AD1814" i="36"/>
  <c r="AD1815" i="36"/>
  <c r="AD1816" i="36"/>
  <c r="AD1817" i="36"/>
  <c r="AD1818" i="36"/>
  <c r="AD1819" i="36"/>
  <c r="AD1820" i="36"/>
  <c r="AD1821" i="36"/>
  <c r="AD1822" i="36"/>
  <c r="AD1823" i="36"/>
  <c r="AD1824" i="36"/>
  <c r="AD1825" i="36"/>
  <c r="AD1826" i="36"/>
  <c r="AD1827" i="36"/>
  <c r="AD1828" i="36"/>
  <c r="AD1829" i="36"/>
  <c r="AD1830" i="36"/>
  <c r="AD1831" i="36"/>
  <c r="AD1832" i="36"/>
  <c r="AD1833" i="36"/>
  <c r="AD1834" i="36"/>
  <c r="AD1835" i="36"/>
  <c r="AD1836" i="36"/>
  <c r="AD1837" i="36"/>
  <c r="AD1838" i="36"/>
  <c r="AD1839" i="36"/>
  <c r="AD1840" i="36"/>
  <c r="AD1841" i="36"/>
  <c r="AD1842" i="36"/>
  <c r="AD1843" i="36"/>
  <c r="AD1844" i="36"/>
  <c r="AD1845" i="36"/>
  <c r="AD1846" i="36"/>
  <c r="AD1847" i="36"/>
  <c r="AD1848" i="36"/>
  <c r="AD1849" i="36"/>
  <c r="AD1850" i="36"/>
  <c r="AD1851" i="36"/>
  <c r="AD1852" i="36"/>
  <c r="AD1853" i="36"/>
  <c r="AD1854" i="36"/>
  <c r="AD1855" i="36"/>
  <c r="AD1856" i="36"/>
  <c r="AD1857" i="36"/>
  <c r="AD1858" i="36"/>
  <c r="AD1859" i="36"/>
  <c r="AD1860" i="36"/>
  <c r="AD1861" i="36"/>
  <c r="AD1862" i="36"/>
  <c r="AD1863" i="36"/>
  <c r="AD1864" i="36"/>
  <c r="AD1865" i="36"/>
  <c r="AD1866" i="36"/>
  <c r="AD1867" i="36"/>
  <c r="AD1868" i="36"/>
  <c r="AD1869" i="36"/>
  <c r="AD1870" i="36"/>
  <c r="AD1871" i="36"/>
  <c r="AD1872" i="36"/>
  <c r="AD1873" i="36"/>
  <c r="AD1874" i="36"/>
  <c r="AD1875" i="36"/>
  <c r="AD1876" i="36"/>
  <c r="AD1877" i="36"/>
  <c r="AD1878" i="36"/>
  <c r="AD1879" i="36"/>
  <c r="AD1880" i="36"/>
  <c r="AD1881" i="36"/>
  <c r="AD1882" i="36"/>
  <c r="AD1883" i="36"/>
  <c r="AD1884" i="36"/>
  <c r="AD1885" i="36"/>
  <c r="AD1886" i="36"/>
  <c r="AD1887" i="36"/>
  <c r="AD1888" i="36"/>
  <c r="AD1889" i="36"/>
  <c r="AD1890" i="36"/>
  <c r="AD1891" i="36"/>
  <c r="AD1892" i="36"/>
  <c r="AD1893" i="36"/>
  <c r="AD1894" i="36"/>
  <c r="AD1895" i="36"/>
  <c r="AD1896" i="36"/>
  <c r="AD1897" i="36"/>
  <c r="AD1898" i="36"/>
  <c r="AD1899" i="36"/>
  <c r="AD1900" i="36"/>
  <c r="AD1901" i="36"/>
  <c r="AD1902" i="36"/>
  <c r="AD1903" i="36"/>
  <c r="AD1904" i="36"/>
  <c r="AD1905" i="36"/>
  <c r="AD1906" i="36"/>
  <c r="AD1907" i="36"/>
  <c r="AD1908" i="36"/>
  <c r="AD1909" i="36"/>
  <c r="AD1910" i="36"/>
  <c r="AD1911" i="36"/>
  <c r="AD1912" i="36"/>
  <c r="AD1913" i="36"/>
  <c r="AD1914" i="36"/>
  <c r="AD1915" i="36"/>
  <c r="AD1916" i="36"/>
  <c r="AD1917" i="36"/>
  <c r="AD1918" i="36"/>
  <c r="AD1919" i="36"/>
  <c r="AD1920" i="36"/>
  <c r="AD1921" i="36"/>
  <c r="AD1922" i="36"/>
  <c r="AD1923" i="36"/>
  <c r="AD1924" i="36"/>
  <c r="AD1925" i="36"/>
  <c r="AD1926" i="36"/>
  <c r="AD1927" i="36"/>
  <c r="AD1928" i="36"/>
  <c r="AD1929" i="36"/>
  <c r="AD1930" i="36"/>
  <c r="AD1931" i="36"/>
  <c r="AD1932" i="36"/>
  <c r="AD1933" i="36"/>
  <c r="AD1934" i="36"/>
  <c r="AD1935" i="36"/>
  <c r="AD1936" i="36"/>
  <c r="AD1937" i="36"/>
  <c r="AD1938" i="36"/>
  <c r="AD1939" i="36"/>
  <c r="AD1940" i="36"/>
  <c r="AD1941" i="36"/>
  <c r="AD1942" i="36"/>
  <c r="M1208" i="36" a="1"/>
  <c r="M1208" i="36" s="1"/>
  <c r="M1942" i="36" a="1"/>
  <c r="M1942" i="36" s="1"/>
  <c r="M1941" i="36" a="1"/>
  <c r="M1941" i="36" s="1"/>
  <c r="M1940" i="36" a="1"/>
  <c r="M1940" i="36" s="1"/>
  <c r="M1939" i="36" a="1"/>
  <c r="M1939" i="36" s="1"/>
  <c r="M1938" i="36" a="1"/>
  <c r="M1938" i="36" s="1"/>
  <c r="M1937" i="36" a="1"/>
  <c r="M1937" i="36" s="1"/>
  <c r="M1936" i="36" a="1"/>
  <c r="M1936" i="36" s="1"/>
  <c r="M1935" i="36" a="1"/>
  <c r="M1935" i="36" s="1"/>
  <c r="M1934" i="36" a="1"/>
  <c r="M1934" i="36" s="1"/>
  <c r="M1933" i="36" a="1"/>
  <c r="M1933" i="36" s="1"/>
  <c r="M1932" i="36" a="1"/>
  <c r="M1932" i="36" s="1"/>
  <c r="M1931" i="36" a="1"/>
  <c r="M1931" i="36" s="1"/>
  <c r="M1930" i="36" a="1"/>
  <c r="M1930" i="36" s="1"/>
  <c r="M1929" i="36" a="1"/>
  <c r="M1929" i="36" s="1"/>
  <c r="M1928" i="36" a="1"/>
  <c r="M1928" i="36" s="1"/>
  <c r="M1927" i="36" a="1"/>
  <c r="M1927" i="36" s="1"/>
  <c r="M1926" i="36" a="1"/>
  <c r="M1926" i="36" s="1"/>
  <c r="M1925" i="36" a="1"/>
  <c r="M1925" i="36" s="1"/>
  <c r="M1924" i="36" a="1"/>
  <c r="M1924" i="36" s="1"/>
  <c r="M1923" i="36" a="1"/>
  <c r="M1923" i="36" s="1"/>
  <c r="M1922" i="36" a="1"/>
  <c r="M1922" i="36" s="1"/>
  <c r="M1921" i="36" a="1"/>
  <c r="M1921" i="36" s="1"/>
  <c r="M1920" i="36" a="1"/>
  <c r="M1920" i="36" s="1"/>
  <c r="M1919" i="36" a="1"/>
  <c r="M1919" i="36" s="1"/>
  <c r="M1918" i="36" a="1"/>
  <c r="M1918" i="36" s="1"/>
  <c r="M1917" i="36" a="1"/>
  <c r="M1917" i="36" s="1"/>
  <c r="M1916" i="36" a="1"/>
  <c r="M1916" i="36" s="1"/>
  <c r="M1915" i="36" a="1"/>
  <c r="M1915" i="36" s="1"/>
  <c r="M1914" i="36" a="1"/>
  <c r="M1914" i="36" s="1"/>
  <c r="M1913" i="36" a="1"/>
  <c r="M1913" i="36" s="1"/>
  <c r="M1912" i="36" a="1"/>
  <c r="M1912" i="36" s="1"/>
  <c r="M1911" i="36" a="1"/>
  <c r="M1911" i="36" s="1"/>
  <c r="M1910" i="36" a="1"/>
  <c r="M1910" i="36" s="1"/>
  <c r="M1909" i="36" a="1"/>
  <c r="M1909" i="36" s="1"/>
  <c r="M1908" i="36" a="1"/>
  <c r="M1908" i="36" s="1"/>
  <c r="M1907" i="36" a="1"/>
  <c r="M1907" i="36" s="1"/>
  <c r="M1906" i="36" a="1"/>
  <c r="M1906" i="36" s="1"/>
  <c r="M1905" i="36" a="1"/>
  <c r="M1905" i="36" s="1"/>
  <c r="M1904" i="36" a="1"/>
  <c r="M1904" i="36" s="1"/>
  <c r="M1903" i="36" a="1"/>
  <c r="M1903" i="36" s="1"/>
  <c r="M1902" i="36" a="1"/>
  <c r="M1902" i="36" s="1"/>
  <c r="M1901" i="36" a="1"/>
  <c r="M1901" i="36" s="1"/>
  <c r="M1900" i="36" a="1"/>
  <c r="M1900" i="36" s="1"/>
  <c r="M1899" i="36" a="1"/>
  <c r="M1899" i="36" s="1"/>
  <c r="M1898" i="36" a="1"/>
  <c r="M1898" i="36" s="1"/>
  <c r="M1897" i="36" a="1"/>
  <c r="M1897" i="36" s="1"/>
  <c r="M1896" i="36" a="1"/>
  <c r="M1896" i="36" s="1"/>
  <c r="M1895" i="36" a="1"/>
  <c r="M1895" i="36" s="1"/>
  <c r="M1894" i="36" a="1"/>
  <c r="M1894" i="36" s="1"/>
  <c r="M1893" i="36" a="1"/>
  <c r="M1893" i="36" s="1"/>
  <c r="M1892" i="36" a="1"/>
  <c r="M1892" i="36" s="1"/>
  <c r="M1891" i="36" a="1"/>
  <c r="M1891" i="36" s="1"/>
  <c r="M1890" i="36" a="1"/>
  <c r="M1890" i="36" s="1"/>
  <c r="M1889" i="36" a="1"/>
  <c r="M1889" i="36" s="1"/>
  <c r="M1888" i="36" a="1"/>
  <c r="M1888" i="36" s="1"/>
  <c r="M1887" i="36" a="1"/>
  <c r="M1887" i="36" s="1"/>
  <c r="M1886" i="36" a="1"/>
  <c r="M1886" i="36" s="1"/>
  <c r="M1885" i="36" a="1"/>
  <c r="M1885" i="36" s="1"/>
  <c r="M1884" i="36" a="1"/>
  <c r="M1884" i="36" s="1"/>
  <c r="M1883" i="36" a="1"/>
  <c r="M1883" i="36" s="1"/>
  <c r="M1882" i="36" a="1"/>
  <c r="M1882" i="36" s="1"/>
  <c r="M1881" i="36" a="1"/>
  <c r="M1881" i="36" s="1"/>
  <c r="M1880" i="36" a="1"/>
  <c r="M1880" i="36" s="1"/>
  <c r="M1879" i="36" a="1"/>
  <c r="M1879" i="36" s="1"/>
  <c r="M1878" i="36" a="1"/>
  <c r="M1878" i="36" s="1"/>
  <c r="M1877" i="36" a="1"/>
  <c r="M1877" i="36" s="1"/>
  <c r="M1876" i="36" a="1"/>
  <c r="M1876" i="36" s="1"/>
  <c r="M1875" i="36" a="1"/>
  <c r="M1875" i="36" s="1"/>
  <c r="M1874" i="36" a="1"/>
  <c r="M1874" i="36" s="1"/>
  <c r="M1873" i="36" a="1"/>
  <c r="M1873" i="36" s="1"/>
  <c r="M1872" i="36" a="1"/>
  <c r="M1872" i="36" s="1"/>
  <c r="M1871" i="36" a="1"/>
  <c r="M1871" i="36" s="1"/>
  <c r="M1870" i="36" a="1"/>
  <c r="M1870" i="36" s="1"/>
  <c r="M1869" i="36" a="1"/>
  <c r="M1869" i="36" s="1"/>
  <c r="M1868" i="36" a="1"/>
  <c r="M1868" i="36" s="1"/>
  <c r="M1867" i="36" a="1"/>
  <c r="M1867" i="36" s="1"/>
  <c r="M1866" i="36" a="1"/>
  <c r="M1866" i="36" s="1"/>
  <c r="M1865" i="36" a="1"/>
  <c r="M1865" i="36" s="1"/>
  <c r="M1864" i="36" a="1"/>
  <c r="M1864" i="36" s="1"/>
  <c r="M1863" i="36" a="1"/>
  <c r="M1863" i="36" s="1"/>
  <c r="M1862" i="36" a="1"/>
  <c r="M1862" i="36" s="1"/>
  <c r="M1861" i="36" a="1"/>
  <c r="M1861" i="36" s="1"/>
  <c r="M1860" i="36" a="1"/>
  <c r="M1860" i="36" s="1"/>
  <c r="M1859" i="36" a="1"/>
  <c r="M1859" i="36" s="1"/>
  <c r="M1858" i="36" a="1"/>
  <c r="M1858" i="36" s="1"/>
  <c r="M1857" i="36" a="1"/>
  <c r="M1857" i="36" s="1"/>
  <c r="M1856" i="36" a="1"/>
  <c r="M1856" i="36" s="1"/>
  <c r="M1855" i="36" a="1"/>
  <c r="M1855" i="36" s="1"/>
  <c r="M1854" i="36" a="1"/>
  <c r="M1854" i="36" s="1"/>
  <c r="M1853" i="36" a="1"/>
  <c r="M1853" i="36" s="1"/>
  <c r="M1852" i="36" a="1"/>
  <c r="M1852" i="36" s="1"/>
  <c r="M1851" i="36" a="1"/>
  <c r="M1851" i="36" s="1"/>
  <c r="M1850" i="36" a="1"/>
  <c r="M1850" i="36" s="1"/>
  <c r="M1849" i="36" a="1"/>
  <c r="M1849" i="36" s="1"/>
  <c r="M1848" i="36" a="1"/>
  <c r="M1848" i="36" s="1"/>
  <c r="M1847" i="36" a="1"/>
  <c r="M1847" i="36" s="1"/>
  <c r="M1846" i="36" a="1"/>
  <c r="M1846" i="36" s="1"/>
  <c r="M1845" i="36" a="1"/>
  <c r="M1845" i="36" s="1"/>
  <c r="M1844" i="36" a="1"/>
  <c r="M1844" i="36" s="1"/>
  <c r="M1843" i="36" a="1"/>
  <c r="M1843" i="36" s="1"/>
  <c r="M1842" i="36" a="1"/>
  <c r="M1842" i="36" s="1"/>
  <c r="M1841" i="36" a="1"/>
  <c r="M1841" i="36" s="1"/>
  <c r="M1840" i="36" a="1"/>
  <c r="M1840" i="36" s="1"/>
  <c r="M1839" i="36" a="1"/>
  <c r="M1839" i="36" s="1"/>
  <c r="M1838" i="36" a="1"/>
  <c r="M1838" i="36" s="1"/>
  <c r="M1837" i="36" a="1"/>
  <c r="M1837" i="36" s="1"/>
  <c r="M1836" i="36" a="1"/>
  <c r="M1836" i="36" s="1"/>
  <c r="M1835" i="36" a="1"/>
  <c r="M1835" i="36" s="1"/>
  <c r="M1834" i="36" a="1"/>
  <c r="M1834" i="36" s="1"/>
  <c r="M1833" i="36" a="1"/>
  <c r="M1833" i="36" s="1"/>
  <c r="M1832" i="36" a="1"/>
  <c r="M1832" i="36" s="1"/>
  <c r="M1831" i="36" a="1"/>
  <c r="M1831" i="36" s="1"/>
  <c r="M1830" i="36" a="1"/>
  <c r="M1830" i="36" s="1"/>
  <c r="M1829" i="36" a="1"/>
  <c r="M1829" i="36" s="1"/>
  <c r="M1828" i="36" a="1"/>
  <c r="M1828" i="36" s="1"/>
  <c r="M1827" i="36" a="1"/>
  <c r="M1827" i="36" s="1"/>
  <c r="M1826" i="36" a="1"/>
  <c r="M1826" i="36" s="1"/>
  <c r="M1825" i="36" a="1"/>
  <c r="M1825" i="36" s="1"/>
  <c r="M1824" i="36" a="1"/>
  <c r="M1824" i="36" s="1"/>
  <c r="M1823" i="36" a="1"/>
  <c r="M1823" i="36" s="1"/>
  <c r="M1822" i="36" a="1"/>
  <c r="M1822" i="36" s="1"/>
  <c r="M1821" i="36" a="1"/>
  <c r="M1821" i="36" s="1"/>
  <c r="M1820" i="36" a="1"/>
  <c r="M1820" i="36" s="1"/>
  <c r="M1819" i="36" a="1"/>
  <c r="M1819" i="36" s="1"/>
  <c r="M1818" i="36" a="1"/>
  <c r="M1818" i="36" s="1"/>
  <c r="M1817" i="36" a="1"/>
  <c r="M1817" i="36" s="1"/>
  <c r="M1816" i="36" a="1"/>
  <c r="M1816" i="36" s="1"/>
  <c r="M1815" i="36" a="1"/>
  <c r="M1815" i="36" s="1"/>
  <c r="M1814" i="36" a="1"/>
  <c r="M1814" i="36" s="1"/>
  <c r="M1813" i="36" a="1"/>
  <c r="M1813" i="36" s="1"/>
  <c r="M1812" i="36" a="1"/>
  <c r="M1812" i="36" s="1"/>
  <c r="M1811" i="36" a="1"/>
  <c r="M1811" i="36" s="1"/>
  <c r="M1810" i="36" a="1"/>
  <c r="M1810" i="36" s="1"/>
  <c r="M1809" i="36" a="1"/>
  <c r="M1809" i="36" s="1"/>
  <c r="M1808" i="36" a="1"/>
  <c r="M1808" i="36" s="1"/>
  <c r="M1807" i="36" a="1"/>
  <c r="M1807" i="36" s="1"/>
  <c r="M1806" i="36" a="1"/>
  <c r="M1806" i="36" s="1"/>
  <c r="M1805" i="36" a="1"/>
  <c r="M1805" i="36" s="1"/>
  <c r="M1804" i="36" a="1"/>
  <c r="M1804" i="36" s="1"/>
  <c r="M1803" i="36" a="1"/>
  <c r="M1803" i="36" s="1"/>
  <c r="M1802" i="36" a="1"/>
  <c r="M1802" i="36" s="1"/>
  <c r="M1801" i="36" a="1"/>
  <c r="M1801" i="36" s="1"/>
  <c r="M1800" i="36" a="1"/>
  <c r="M1800" i="36" s="1"/>
  <c r="M1799" i="36" a="1"/>
  <c r="M1799" i="36" s="1"/>
  <c r="M1798" i="36" a="1"/>
  <c r="M1798" i="36" s="1"/>
  <c r="M1797" i="36" a="1"/>
  <c r="M1797" i="36" s="1"/>
  <c r="M1796" i="36" a="1"/>
  <c r="M1796" i="36" s="1"/>
  <c r="M1795" i="36" a="1"/>
  <c r="M1795" i="36" s="1"/>
  <c r="M1794" i="36" a="1"/>
  <c r="M1794" i="36" s="1"/>
  <c r="M1793" i="36" a="1"/>
  <c r="M1793" i="36" s="1"/>
  <c r="M1792" i="36" a="1"/>
  <c r="M1792" i="36" s="1"/>
  <c r="M1791" i="36" a="1"/>
  <c r="M1791" i="36" s="1"/>
  <c r="M1790" i="36" a="1"/>
  <c r="M1790" i="36" s="1"/>
  <c r="M1789" i="36" a="1"/>
  <c r="M1789" i="36" s="1"/>
  <c r="M1788" i="36" a="1"/>
  <c r="M1788" i="36" s="1"/>
  <c r="M1787" i="36" a="1"/>
  <c r="M1787" i="36" s="1"/>
  <c r="M1786" i="36" a="1"/>
  <c r="M1786" i="36" s="1"/>
  <c r="M1785" i="36" a="1"/>
  <c r="M1785" i="36" s="1"/>
  <c r="M1784" i="36" a="1"/>
  <c r="M1784" i="36" s="1"/>
  <c r="M1783" i="36" a="1"/>
  <c r="M1783" i="36" s="1"/>
  <c r="M1782" i="36" a="1"/>
  <c r="M1782" i="36" s="1"/>
  <c r="M1781" i="36" a="1"/>
  <c r="M1781" i="36" s="1"/>
  <c r="M1780" i="36" a="1"/>
  <c r="M1780" i="36" s="1"/>
  <c r="M1779" i="36" a="1"/>
  <c r="M1779" i="36" s="1"/>
  <c r="M1778" i="36" a="1"/>
  <c r="M1778" i="36" s="1"/>
  <c r="M1777" i="36" a="1"/>
  <c r="M1777" i="36" s="1"/>
  <c r="M1776" i="36" a="1"/>
  <c r="M1776" i="36" s="1"/>
  <c r="M1775" i="36" a="1"/>
  <c r="M1775" i="36" s="1"/>
  <c r="M1774" i="36" a="1"/>
  <c r="M1774" i="36" s="1"/>
  <c r="M1773" i="36" a="1"/>
  <c r="M1773" i="36" s="1"/>
  <c r="M1772" i="36" a="1"/>
  <c r="M1772" i="36" s="1"/>
  <c r="M1771" i="36" a="1"/>
  <c r="M1771" i="36" s="1"/>
  <c r="M1770" i="36" a="1"/>
  <c r="M1770" i="36" s="1"/>
  <c r="M1769" i="36" a="1"/>
  <c r="M1769" i="36" s="1"/>
  <c r="M1768" i="36" a="1"/>
  <c r="M1768" i="36" s="1"/>
  <c r="M1767" i="36" a="1"/>
  <c r="M1767" i="36" s="1"/>
  <c r="M1766" i="36" a="1"/>
  <c r="M1766" i="36" s="1"/>
  <c r="M1765" i="36" a="1"/>
  <c r="M1765" i="36" s="1"/>
  <c r="M1764" i="36" a="1"/>
  <c r="M1764" i="36" s="1"/>
  <c r="M1763" i="36" a="1"/>
  <c r="M1763" i="36" s="1"/>
  <c r="M1762" i="36" a="1"/>
  <c r="M1762" i="36" s="1"/>
  <c r="M1761" i="36" a="1"/>
  <c r="M1761" i="36" s="1"/>
  <c r="M1760" i="36" a="1"/>
  <c r="M1760" i="36" s="1"/>
  <c r="M1759" i="36" a="1"/>
  <c r="M1759" i="36" s="1"/>
  <c r="M1758" i="36" a="1"/>
  <c r="M1758" i="36" s="1"/>
  <c r="M1757" i="36" a="1"/>
  <c r="M1757" i="36" s="1"/>
  <c r="M1756" i="36" a="1"/>
  <c r="M1756" i="36" s="1"/>
  <c r="M1755" i="36" a="1"/>
  <c r="M1755" i="36" s="1"/>
  <c r="M1754" i="36" a="1"/>
  <c r="M1754" i="36" s="1"/>
  <c r="M1753" i="36" a="1"/>
  <c r="M1753" i="36" s="1"/>
  <c r="M1752" i="36" a="1"/>
  <c r="M1752" i="36" s="1"/>
  <c r="M1751" i="36" a="1"/>
  <c r="M1751" i="36" s="1"/>
  <c r="M1750" i="36" a="1"/>
  <c r="M1750" i="36" s="1"/>
  <c r="M1749" i="36" a="1"/>
  <c r="M1749" i="36" s="1"/>
  <c r="M1748" i="36" a="1"/>
  <c r="M1748" i="36" s="1"/>
  <c r="M1747" i="36" a="1"/>
  <c r="M1747" i="36" s="1"/>
  <c r="M1746" i="36" a="1"/>
  <c r="M1746" i="36" s="1"/>
  <c r="M1745" i="36" a="1"/>
  <c r="M1745" i="36" s="1"/>
  <c r="M1744" i="36" a="1"/>
  <c r="M1744" i="36" s="1"/>
  <c r="M1743" i="36" a="1"/>
  <c r="M1743" i="36" s="1"/>
  <c r="M1742" i="36" a="1"/>
  <c r="M1742" i="36" s="1"/>
  <c r="M1741" i="36" a="1"/>
  <c r="M1741" i="36" s="1"/>
  <c r="M1740" i="36" a="1"/>
  <c r="M1740" i="36" s="1"/>
  <c r="M1739" i="36" a="1"/>
  <c r="M1739" i="36" s="1"/>
  <c r="M1738" i="36" a="1"/>
  <c r="M1738" i="36" s="1"/>
  <c r="M1737" i="36" a="1"/>
  <c r="M1737" i="36" s="1"/>
  <c r="M1736" i="36" a="1"/>
  <c r="M1736" i="36" s="1"/>
  <c r="M1735" i="36" a="1"/>
  <c r="M1735" i="36" s="1"/>
  <c r="M1734" i="36" a="1"/>
  <c r="M1734" i="36" s="1"/>
  <c r="M1733" i="36" a="1"/>
  <c r="M1733" i="36" s="1"/>
  <c r="M1732" i="36" a="1"/>
  <c r="M1732" i="36" s="1"/>
  <c r="M1731" i="36" a="1"/>
  <c r="M1731" i="36" s="1"/>
  <c r="M1730" i="36" a="1"/>
  <c r="M1730" i="36" s="1"/>
  <c r="M1729" i="36" a="1"/>
  <c r="M1729" i="36" s="1"/>
  <c r="M1728" i="36" a="1"/>
  <c r="M1728" i="36" s="1"/>
  <c r="M1727" i="36" a="1"/>
  <c r="M1727" i="36" s="1"/>
  <c r="M1726" i="36" a="1"/>
  <c r="M1726" i="36" s="1"/>
  <c r="M1725" i="36" a="1"/>
  <c r="M1725" i="36" s="1"/>
  <c r="M1724" i="36" a="1"/>
  <c r="M1724" i="36" s="1"/>
  <c r="M1723" i="36" a="1"/>
  <c r="M1723" i="36" s="1"/>
  <c r="M1722" i="36" a="1"/>
  <c r="M1722" i="36" s="1"/>
  <c r="M1721" i="36" a="1"/>
  <c r="M1721" i="36" s="1"/>
  <c r="M1720" i="36" a="1"/>
  <c r="M1720" i="36" s="1"/>
  <c r="M1719" i="36" a="1"/>
  <c r="M1719" i="36" s="1"/>
  <c r="M1718" i="36" a="1"/>
  <c r="M1718" i="36" s="1"/>
  <c r="M1717" i="36" a="1"/>
  <c r="M1717" i="36" s="1"/>
  <c r="M1716" i="36" a="1"/>
  <c r="M1716" i="36" s="1"/>
  <c r="M1715" i="36" a="1"/>
  <c r="M1715" i="36" s="1"/>
  <c r="M1714" i="36" a="1"/>
  <c r="M1714" i="36" s="1"/>
  <c r="M1713" i="36" a="1"/>
  <c r="M1713" i="36" s="1"/>
  <c r="M1712" i="36" a="1"/>
  <c r="M1712" i="36" s="1"/>
  <c r="M1711" i="36" a="1"/>
  <c r="M1711" i="36" s="1"/>
  <c r="M1710" i="36" a="1"/>
  <c r="M1710" i="36" s="1"/>
  <c r="M1709" i="36" a="1"/>
  <c r="M1709" i="36" s="1"/>
  <c r="M1708" i="36" a="1"/>
  <c r="M1708" i="36" s="1"/>
  <c r="M1707" i="36" a="1"/>
  <c r="M1707" i="36" s="1"/>
  <c r="M1706" i="36" a="1"/>
  <c r="M1706" i="36" s="1"/>
  <c r="M1705" i="36" a="1"/>
  <c r="M1705" i="36" s="1"/>
  <c r="M1704" i="36" a="1"/>
  <c r="M1704" i="36" s="1"/>
  <c r="M1703" i="36" a="1"/>
  <c r="M1703" i="36" s="1"/>
  <c r="M1702" i="36" a="1"/>
  <c r="M1702" i="36" s="1"/>
  <c r="M1701" i="36" a="1"/>
  <c r="M1701" i="36" s="1"/>
  <c r="M1700" i="36" a="1"/>
  <c r="M1700" i="36" s="1"/>
  <c r="M1699" i="36" a="1"/>
  <c r="M1699" i="36" s="1"/>
  <c r="M1698" i="36" a="1"/>
  <c r="M1698" i="36" s="1"/>
  <c r="M1697" i="36" a="1"/>
  <c r="M1697" i="36" s="1"/>
  <c r="M1696" i="36" a="1"/>
  <c r="M1696" i="36" s="1"/>
  <c r="M1695" i="36" a="1"/>
  <c r="M1695" i="36" s="1"/>
  <c r="M1694" i="36" a="1"/>
  <c r="M1694" i="36" s="1"/>
  <c r="M1693" i="36" a="1"/>
  <c r="M1693" i="36" s="1"/>
  <c r="M1692" i="36" a="1"/>
  <c r="M1692" i="36" s="1"/>
  <c r="M1691" i="36" a="1"/>
  <c r="M1691" i="36" s="1"/>
  <c r="M1690" i="36" a="1"/>
  <c r="M1690" i="36" s="1"/>
  <c r="M1689" i="36" a="1"/>
  <c r="M1689" i="36" s="1"/>
  <c r="M1688" i="36" a="1"/>
  <c r="M1688" i="36" s="1"/>
  <c r="M1687" i="36" a="1"/>
  <c r="M1687" i="36" s="1"/>
  <c r="M1686" i="36" a="1"/>
  <c r="M1686" i="36" s="1"/>
  <c r="M1685" i="36" a="1"/>
  <c r="M1685" i="36" s="1"/>
  <c r="M1684" i="36" a="1"/>
  <c r="M1684" i="36" s="1"/>
  <c r="M1683" i="36" a="1"/>
  <c r="M1683" i="36" s="1"/>
  <c r="M1682" i="36" a="1"/>
  <c r="M1682" i="36" s="1"/>
  <c r="M1681" i="36" a="1"/>
  <c r="M1681" i="36" s="1"/>
  <c r="M1680" i="36" a="1"/>
  <c r="M1680" i="36" s="1"/>
  <c r="M1679" i="36" a="1"/>
  <c r="M1679" i="36" s="1"/>
  <c r="M1678" i="36" a="1"/>
  <c r="M1678" i="36" s="1"/>
  <c r="M1677" i="36" a="1"/>
  <c r="M1677" i="36" s="1"/>
  <c r="M1676" i="36" a="1"/>
  <c r="M1676" i="36" s="1"/>
  <c r="M1675" i="36" a="1"/>
  <c r="M1675" i="36" s="1"/>
  <c r="M1674" i="36" a="1"/>
  <c r="M1674" i="36" s="1"/>
  <c r="M1673" i="36" a="1"/>
  <c r="M1673" i="36" s="1"/>
  <c r="M1672" i="36" a="1"/>
  <c r="M1672" i="36" s="1"/>
  <c r="M1671" i="36" a="1"/>
  <c r="M1671" i="36" s="1"/>
  <c r="M1670" i="36" a="1"/>
  <c r="M1670" i="36" s="1"/>
  <c r="M1669" i="36" a="1"/>
  <c r="M1669" i="36" s="1"/>
  <c r="M1668" i="36" a="1"/>
  <c r="M1668" i="36" s="1"/>
  <c r="M1667" i="36" a="1"/>
  <c r="M1667" i="36" s="1"/>
  <c r="M1666" i="36" a="1"/>
  <c r="M1666" i="36" s="1"/>
  <c r="M1665" i="36" a="1"/>
  <c r="M1665" i="36" s="1"/>
  <c r="M1664" i="36" a="1"/>
  <c r="M1664" i="36" s="1"/>
  <c r="M1663" i="36" a="1"/>
  <c r="M1663" i="36" s="1"/>
  <c r="M1662" i="36" a="1"/>
  <c r="M1662" i="36" s="1"/>
  <c r="M1661" i="36" a="1"/>
  <c r="M1661" i="36" s="1"/>
  <c r="M1660" i="36" a="1"/>
  <c r="M1660" i="36" s="1"/>
  <c r="M1659" i="36" a="1"/>
  <c r="M1659" i="36" s="1"/>
  <c r="M1658" i="36" a="1"/>
  <c r="M1658" i="36" s="1"/>
  <c r="M1657" i="36" a="1"/>
  <c r="M1657" i="36" s="1"/>
  <c r="M1656" i="36" a="1"/>
  <c r="M1656" i="36" s="1"/>
  <c r="M1655" i="36" a="1"/>
  <c r="M1655" i="36" s="1"/>
  <c r="M1654" i="36" a="1"/>
  <c r="M1654" i="36" s="1"/>
  <c r="M1653" i="36" a="1"/>
  <c r="M1653" i="36" s="1"/>
  <c r="M1652" i="36" a="1"/>
  <c r="M1652" i="36" s="1"/>
  <c r="M1651" i="36" a="1"/>
  <c r="M1651" i="36" s="1"/>
  <c r="M1650" i="36" a="1"/>
  <c r="M1650" i="36" s="1"/>
  <c r="M1649" i="36" a="1"/>
  <c r="M1649" i="36" s="1"/>
  <c r="M1648" i="36" a="1"/>
  <c r="M1648" i="36" s="1"/>
  <c r="M1647" i="36" a="1"/>
  <c r="M1647" i="36" s="1"/>
  <c r="M1646" i="36" a="1"/>
  <c r="M1646" i="36" s="1"/>
  <c r="M1645" i="36" a="1"/>
  <c r="M1645" i="36" s="1"/>
  <c r="M1644" i="36" a="1"/>
  <c r="M1644" i="36" s="1"/>
  <c r="M1643" i="36" a="1"/>
  <c r="M1643" i="36" s="1"/>
  <c r="M1642" i="36" a="1"/>
  <c r="M1642" i="36" s="1"/>
  <c r="M1641" i="36" a="1"/>
  <c r="M1641" i="36" s="1"/>
  <c r="M1640" i="36" a="1"/>
  <c r="M1640" i="36" s="1"/>
  <c r="M1639" i="36" a="1"/>
  <c r="M1639" i="36" s="1"/>
  <c r="M1638" i="36" a="1"/>
  <c r="M1638" i="36" s="1"/>
  <c r="M1637" i="36" a="1"/>
  <c r="M1637" i="36" s="1"/>
  <c r="M1636" i="36" a="1"/>
  <c r="M1636" i="36" s="1"/>
  <c r="M1635" i="36" a="1"/>
  <c r="M1635" i="36" s="1"/>
  <c r="M1634" i="36" a="1"/>
  <c r="M1634" i="36" s="1"/>
  <c r="M1633" i="36" a="1"/>
  <c r="M1633" i="36" s="1"/>
  <c r="M1632" i="36" a="1"/>
  <c r="M1632" i="36" s="1"/>
  <c r="M1631" i="36" a="1"/>
  <c r="M1631" i="36" s="1"/>
  <c r="M1630" i="36" a="1"/>
  <c r="M1630" i="36" s="1"/>
  <c r="M1629" i="36" a="1"/>
  <c r="M1629" i="36" s="1"/>
  <c r="M1628" i="36" a="1"/>
  <c r="M1628" i="36" s="1"/>
  <c r="M1627" i="36" a="1"/>
  <c r="M1627" i="36" s="1"/>
  <c r="M1626" i="36" a="1"/>
  <c r="M1626" i="36" s="1"/>
  <c r="M1625" i="36" a="1"/>
  <c r="M1625" i="36" s="1"/>
  <c r="M1624" i="36" a="1"/>
  <c r="M1624" i="36" s="1"/>
  <c r="M1623" i="36" a="1"/>
  <c r="M1623" i="36" s="1"/>
  <c r="M1622" i="36" a="1"/>
  <c r="M1622" i="36" s="1"/>
  <c r="M1621" i="36" a="1"/>
  <c r="M1621" i="36" s="1"/>
  <c r="M1620" i="36" a="1"/>
  <c r="M1620" i="36" s="1"/>
  <c r="M1619" i="36" a="1"/>
  <c r="M1619" i="36" s="1"/>
  <c r="M1618" i="36" a="1"/>
  <c r="M1618" i="36" s="1"/>
  <c r="M1617" i="36" a="1"/>
  <c r="M1617" i="36" s="1"/>
  <c r="M1616" i="36" a="1"/>
  <c r="M1616" i="36" s="1"/>
  <c r="M1615" i="36" a="1"/>
  <c r="M1615" i="36" s="1"/>
  <c r="M1614" i="36" a="1"/>
  <c r="M1614" i="36" s="1"/>
  <c r="M1613" i="36" a="1"/>
  <c r="M1613" i="36" s="1"/>
  <c r="M1612" i="36" a="1"/>
  <c r="M1612" i="36" s="1"/>
  <c r="M1611" i="36" a="1"/>
  <c r="M1611" i="36" s="1"/>
  <c r="M1610" i="36" a="1"/>
  <c r="M1610" i="36" s="1"/>
  <c r="M1609" i="36" a="1"/>
  <c r="M1609" i="36" s="1"/>
  <c r="M1608" i="36" a="1"/>
  <c r="M1608" i="36" s="1"/>
  <c r="M1607" i="36" a="1"/>
  <c r="M1607" i="36" s="1"/>
  <c r="M1606" i="36" a="1"/>
  <c r="M1606" i="36" s="1"/>
  <c r="M1605" i="36" a="1"/>
  <c r="M1605" i="36" s="1"/>
  <c r="M1604" i="36" a="1"/>
  <c r="M1604" i="36" s="1"/>
  <c r="M1603" i="36" a="1"/>
  <c r="M1603" i="36" s="1"/>
  <c r="M1602" i="36" a="1"/>
  <c r="M1602" i="36" s="1"/>
  <c r="M1601" i="36" a="1"/>
  <c r="M1601" i="36" s="1"/>
  <c r="M1600" i="36" a="1"/>
  <c r="M1600" i="36" s="1"/>
  <c r="M1599" i="36" a="1"/>
  <c r="M1599" i="36" s="1"/>
  <c r="M1598" i="36" a="1"/>
  <c r="M1598" i="36" s="1"/>
  <c r="M1597" i="36" a="1"/>
  <c r="M1597" i="36" s="1"/>
  <c r="M1596" i="36" a="1"/>
  <c r="M1596" i="36" s="1"/>
  <c r="M1595" i="36" a="1"/>
  <c r="M1595" i="36" s="1"/>
  <c r="M1594" i="36" a="1"/>
  <c r="M1594" i="36" s="1"/>
  <c r="M1593" i="36" a="1"/>
  <c r="M1593" i="36" s="1"/>
  <c r="M1592" i="36" a="1"/>
  <c r="M1592" i="36" s="1"/>
  <c r="M1591" i="36" a="1"/>
  <c r="M1591" i="36" s="1"/>
  <c r="M1590" i="36" a="1"/>
  <c r="M1590" i="36" s="1"/>
  <c r="M1589" i="36" a="1"/>
  <c r="M1589" i="36" s="1"/>
  <c r="M1588" i="36" a="1"/>
  <c r="M1588" i="36" s="1"/>
  <c r="M1587" i="36" a="1"/>
  <c r="M1587" i="36" s="1"/>
  <c r="M1586" i="36" a="1"/>
  <c r="M1586" i="36" s="1"/>
  <c r="M1585" i="36" a="1"/>
  <c r="M1585" i="36" s="1"/>
  <c r="M1584" i="36" a="1"/>
  <c r="M1584" i="36" s="1"/>
  <c r="M1583" i="36" a="1"/>
  <c r="M1583" i="36" s="1"/>
  <c r="M1582" i="36" a="1"/>
  <c r="M1582" i="36" s="1"/>
  <c r="M1581" i="36" a="1"/>
  <c r="M1581" i="36" s="1"/>
  <c r="M1580" i="36" a="1"/>
  <c r="M1580" i="36" s="1"/>
  <c r="M1579" i="36" a="1"/>
  <c r="M1579" i="36" s="1"/>
  <c r="M1578" i="36" a="1"/>
  <c r="M1578" i="36" s="1"/>
  <c r="M1577" i="36" a="1"/>
  <c r="M1577" i="36" s="1"/>
  <c r="M1576" i="36" a="1"/>
  <c r="M1576" i="36" s="1"/>
  <c r="M1575" i="36" a="1"/>
  <c r="M1575" i="36" s="1"/>
  <c r="M1574" i="36" a="1"/>
  <c r="M1574" i="36" s="1"/>
  <c r="M1573" i="36" a="1"/>
  <c r="M1573" i="36" s="1"/>
  <c r="M1572" i="36" a="1"/>
  <c r="M1572" i="36" s="1"/>
  <c r="M1571" i="36" a="1"/>
  <c r="M1571" i="36" s="1"/>
  <c r="M1570" i="36" a="1"/>
  <c r="M1570" i="36" s="1"/>
  <c r="M1569" i="36" a="1"/>
  <c r="M1569" i="36" s="1"/>
  <c r="M1568" i="36" a="1"/>
  <c r="M1568" i="36" s="1"/>
  <c r="M1567" i="36" a="1"/>
  <c r="M1567" i="36" s="1"/>
  <c r="M1566" i="36" a="1"/>
  <c r="M1566" i="36" s="1"/>
  <c r="M1565" i="36" a="1"/>
  <c r="M1565" i="36" s="1"/>
  <c r="M1564" i="36" a="1"/>
  <c r="M1564" i="36" s="1"/>
  <c r="M1563" i="36" a="1"/>
  <c r="M1563" i="36" s="1"/>
  <c r="M1562" i="36" a="1"/>
  <c r="M1562" i="36" s="1"/>
  <c r="M1561" i="36" a="1"/>
  <c r="M1561" i="36" s="1"/>
  <c r="M1560" i="36" a="1"/>
  <c r="M1560" i="36" s="1"/>
  <c r="M1559" i="36" a="1"/>
  <c r="M1559" i="36" s="1"/>
  <c r="M1558" i="36" a="1"/>
  <c r="M1558" i="36" s="1"/>
  <c r="M1557" i="36" a="1"/>
  <c r="M1557" i="36" s="1"/>
  <c r="M1556" i="36" a="1"/>
  <c r="M1556" i="36" s="1"/>
  <c r="M1555" i="36" a="1"/>
  <c r="M1555" i="36" s="1"/>
  <c r="M1554" i="36" a="1"/>
  <c r="M1554" i="36" s="1"/>
  <c r="M1553" i="36" a="1"/>
  <c r="M1553" i="36" s="1"/>
  <c r="M1552" i="36" a="1"/>
  <c r="M1552" i="36" s="1"/>
  <c r="M1551" i="36" a="1"/>
  <c r="M1551" i="36" s="1"/>
  <c r="M1550" i="36" a="1"/>
  <c r="M1550" i="36" s="1"/>
  <c r="M1549" i="36" a="1"/>
  <c r="M1549" i="36" s="1"/>
  <c r="M1548" i="36" a="1"/>
  <c r="M1548" i="36" s="1"/>
  <c r="M1547" i="36" a="1"/>
  <c r="M1547" i="36" s="1"/>
  <c r="M1546" i="36" a="1"/>
  <c r="M1546" i="36" s="1"/>
  <c r="M1545" i="36" a="1"/>
  <c r="M1545" i="36" s="1"/>
  <c r="M1544" i="36" a="1"/>
  <c r="M1544" i="36" s="1"/>
  <c r="M1543" i="36" a="1"/>
  <c r="M1543" i="36" s="1"/>
  <c r="M1542" i="36" a="1"/>
  <c r="M1542" i="36" s="1"/>
  <c r="M1541" i="36" a="1"/>
  <c r="M1541" i="36" s="1"/>
  <c r="M1540" i="36" a="1"/>
  <c r="M1540" i="36" s="1"/>
  <c r="M1539" i="36" a="1"/>
  <c r="M1539" i="36" s="1"/>
  <c r="M1538" i="36" a="1"/>
  <c r="M1538" i="36" s="1"/>
  <c r="M1537" i="36" a="1"/>
  <c r="M1537" i="36" s="1"/>
  <c r="M1536" i="36" a="1"/>
  <c r="M1536" i="36" s="1"/>
  <c r="M1535" i="36" a="1"/>
  <c r="M1535" i="36" s="1"/>
  <c r="M1534" i="36" a="1"/>
  <c r="M1534" i="36" s="1"/>
  <c r="M1533" i="36" a="1"/>
  <c r="M1533" i="36" s="1"/>
  <c r="M1532" i="36" a="1"/>
  <c r="M1532" i="36" s="1"/>
  <c r="M1531" i="36" a="1"/>
  <c r="M1531" i="36" s="1"/>
  <c r="M1530" i="36" a="1"/>
  <c r="M1530" i="36" s="1"/>
  <c r="M1529" i="36" a="1"/>
  <c r="M1529" i="36" s="1"/>
  <c r="M1528" i="36" a="1"/>
  <c r="M1528" i="36" s="1"/>
  <c r="M1527" i="36" a="1"/>
  <c r="M1527" i="36" s="1"/>
  <c r="M1526" i="36" a="1"/>
  <c r="M1526" i="36" s="1"/>
  <c r="M1525" i="36" a="1"/>
  <c r="M1525" i="36" s="1"/>
  <c r="M1524" i="36" a="1"/>
  <c r="M1524" i="36" s="1"/>
  <c r="M1523" i="36" a="1"/>
  <c r="M1523" i="36" s="1"/>
  <c r="M1522" i="36" a="1"/>
  <c r="M1522" i="36" s="1"/>
  <c r="M1521" i="36" a="1"/>
  <c r="M1521" i="36" s="1"/>
  <c r="M1520" i="36" a="1"/>
  <c r="M1520" i="36" s="1"/>
  <c r="M1519" i="36" a="1"/>
  <c r="M1519" i="36" s="1"/>
  <c r="M1518" i="36" a="1"/>
  <c r="M1518" i="36" s="1"/>
  <c r="M1517" i="36" a="1"/>
  <c r="M1517" i="36" s="1"/>
  <c r="M1516" i="36" a="1"/>
  <c r="M1516" i="36" s="1"/>
  <c r="M1515" i="36" a="1"/>
  <c r="M1515" i="36" s="1"/>
  <c r="M1514" i="36" a="1"/>
  <c r="M1514" i="36" s="1"/>
  <c r="M1513" i="36" a="1"/>
  <c r="M1513" i="36" s="1"/>
  <c r="M1512" i="36" a="1"/>
  <c r="M1512" i="36" s="1"/>
  <c r="M1511" i="36" a="1"/>
  <c r="M1511" i="36" s="1"/>
  <c r="M1510" i="36" a="1"/>
  <c r="M1510" i="36" s="1"/>
  <c r="M1509" i="36" a="1"/>
  <c r="M1509" i="36" s="1"/>
  <c r="M1508" i="36" a="1"/>
  <c r="M1508" i="36" s="1"/>
  <c r="M1507" i="36" a="1"/>
  <c r="M1507" i="36" s="1"/>
  <c r="M1506" i="36" a="1"/>
  <c r="M1506" i="36" s="1"/>
  <c r="M1505" i="36" a="1"/>
  <c r="M1505" i="36" s="1"/>
  <c r="M1504" i="36" a="1"/>
  <c r="M1504" i="36" s="1"/>
  <c r="M1503" i="36" a="1"/>
  <c r="M1503" i="36" s="1"/>
  <c r="M1502" i="36" a="1"/>
  <c r="M1502" i="36" s="1"/>
  <c r="M1501" i="36" a="1"/>
  <c r="M1501" i="36" s="1"/>
  <c r="M1500" i="36" a="1"/>
  <c r="M1500" i="36" s="1"/>
  <c r="M1499" i="36" a="1"/>
  <c r="M1499" i="36" s="1"/>
  <c r="M1498" i="36" a="1"/>
  <c r="M1498" i="36" s="1"/>
  <c r="M1497" i="36" a="1"/>
  <c r="M1497" i="36" s="1"/>
  <c r="M1496" i="36" a="1"/>
  <c r="M1496" i="36" s="1"/>
  <c r="M1495" i="36" a="1"/>
  <c r="M1495" i="36" s="1"/>
  <c r="M1494" i="36" a="1"/>
  <c r="M1494" i="36" s="1"/>
  <c r="M1493" i="36" a="1"/>
  <c r="M1493" i="36" s="1"/>
  <c r="M1492" i="36" a="1"/>
  <c r="M1492" i="36" s="1"/>
  <c r="M1491" i="36" a="1"/>
  <c r="M1491" i="36" s="1"/>
  <c r="M1490" i="36" a="1"/>
  <c r="M1490" i="36" s="1"/>
  <c r="M1489" i="36" a="1"/>
  <c r="M1489" i="36" s="1"/>
  <c r="M1488" i="36" a="1"/>
  <c r="M1488" i="36" s="1"/>
  <c r="M1487" i="36" a="1"/>
  <c r="M1487" i="36" s="1"/>
  <c r="M1486" i="36" a="1"/>
  <c r="M1486" i="36" s="1"/>
  <c r="M1485" i="36" a="1"/>
  <c r="M1485" i="36" s="1"/>
  <c r="M1484" i="36" a="1"/>
  <c r="M1484" i="36" s="1"/>
  <c r="M1483" i="36" a="1"/>
  <c r="M1483" i="36" s="1"/>
  <c r="M1482" i="36" a="1"/>
  <c r="M1482" i="36" s="1"/>
  <c r="M1481" i="36" a="1"/>
  <c r="M1481" i="36" s="1"/>
  <c r="M1480" i="36" a="1"/>
  <c r="M1480" i="36" s="1"/>
  <c r="M1479" i="36" a="1"/>
  <c r="M1479" i="36" s="1"/>
  <c r="M1478" i="36" a="1"/>
  <c r="M1478" i="36" s="1"/>
  <c r="M1477" i="36" a="1"/>
  <c r="M1477" i="36" s="1"/>
  <c r="M1476" i="36" a="1"/>
  <c r="M1476" i="36" s="1"/>
  <c r="M1475" i="36" a="1"/>
  <c r="M1475" i="36" s="1"/>
  <c r="M1474" i="36" a="1"/>
  <c r="M1474" i="36" s="1"/>
  <c r="M1473" i="36" a="1"/>
  <c r="M1473" i="36" s="1"/>
  <c r="M1472" i="36" a="1"/>
  <c r="M1472" i="36" s="1"/>
  <c r="M1471" i="36" a="1"/>
  <c r="M1471" i="36" s="1"/>
  <c r="M1470" i="36" a="1"/>
  <c r="M1470" i="36" s="1"/>
  <c r="M1469" i="36" a="1"/>
  <c r="M1469" i="36" s="1"/>
  <c r="M1468" i="36" a="1"/>
  <c r="M1468" i="36" s="1"/>
  <c r="M1467" i="36" a="1"/>
  <c r="M1467" i="36" s="1"/>
  <c r="M1466" i="36" a="1"/>
  <c r="M1466" i="36" s="1"/>
  <c r="M1465" i="36" a="1"/>
  <c r="M1465" i="36" s="1"/>
  <c r="M1464" i="36" a="1"/>
  <c r="M1464" i="36" s="1"/>
  <c r="M1463" i="36" a="1"/>
  <c r="M1463" i="36" s="1"/>
  <c r="M1462" i="36" a="1"/>
  <c r="M1462" i="36" s="1"/>
  <c r="M1461" i="36" a="1"/>
  <c r="M1461" i="36" s="1"/>
  <c r="M1460" i="36" a="1"/>
  <c r="M1460" i="36" s="1"/>
  <c r="M1459" i="36" a="1"/>
  <c r="M1459" i="36" s="1"/>
  <c r="M1458" i="36" a="1"/>
  <c r="M1458" i="36" s="1"/>
  <c r="M1457" i="36" a="1"/>
  <c r="M1457" i="36" s="1"/>
  <c r="M1456" i="36" a="1"/>
  <c r="M1456" i="36" s="1"/>
  <c r="M1455" i="36" a="1"/>
  <c r="M1455" i="36" s="1"/>
  <c r="M1454" i="36" a="1"/>
  <c r="M1454" i="36" s="1"/>
  <c r="M1453" i="36" a="1"/>
  <c r="M1453" i="36" s="1"/>
  <c r="M1452" i="36" a="1"/>
  <c r="M1452" i="36" s="1"/>
  <c r="M1451" i="36" a="1"/>
  <c r="M1451" i="36" s="1"/>
  <c r="M1450" i="36" a="1"/>
  <c r="M1450" i="36" s="1"/>
  <c r="M1449" i="36" a="1"/>
  <c r="M1449" i="36" s="1"/>
  <c r="M1448" i="36" a="1"/>
  <c r="M1448" i="36" s="1"/>
  <c r="M1447" i="36" a="1"/>
  <c r="M1447" i="36" s="1"/>
  <c r="M1446" i="36" a="1"/>
  <c r="M1446" i="36" s="1"/>
  <c r="M1445" i="36" a="1"/>
  <c r="M1445" i="36" s="1"/>
  <c r="M1444" i="36" a="1"/>
  <c r="M1444" i="36" s="1"/>
  <c r="M1443" i="36" a="1"/>
  <c r="M1443" i="36" s="1"/>
  <c r="M1442" i="36" a="1"/>
  <c r="M1442" i="36" s="1"/>
  <c r="M1441" i="36" a="1"/>
  <c r="M1441" i="36" s="1"/>
  <c r="M1440" i="36" a="1"/>
  <c r="M1440" i="36" s="1"/>
  <c r="M1439" i="36" a="1"/>
  <c r="M1439" i="36" s="1"/>
  <c r="M1438" i="36" a="1"/>
  <c r="M1438" i="36" s="1"/>
  <c r="M1437" i="36" a="1"/>
  <c r="M1437" i="36" s="1"/>
  <c r="M1436" i="36" a="1"/>
  <c r="M1436" i="36" s="1"/>
  <c r="M1435" i="36" a="1"/>
  <c r="M1435" i="36" s="1"/>
  <c r="M1434" i="36" a="1"/>
  <c r="M1434" i="36" s="1"/>
  <c r="M1433" i="36" a="1"/>
  <c r="M1433" i="36" s="1"/>
  <c r="M1432" i="36" a="1"/>
  <c r="M1432" i="36" s="1"/>
  <c r="M1431" i="36" a="1"/>
  <c r="M1431" i="36" s="1"/>
  <c r="M1430" i="36" a="1"/>
  <c r="M1430" i="36" s="1"/>
  <c r="M1429" i="36" a="1"/>
  <c r="M1429" i="36" s="1"/>
  <c r="M1428" i="36" a="1"/>
  <c r="M1428" i="36" s="1"/>
  <c r="M1427" i="36" a="1"/>
  <c r="M1427" i="36" s="1"/>
  <c r="M1426" i="36" a="1"/>
  <c r="M1426" i="36" s="1"/>
  <c r="M1425" i="36" a="1"/>
  <c r="M1425" i="36" s="1"/>
  <c r="M1424" i="36" a="1"/>
  <c r="M1424" i="36" s="1"/>
  <c r="M1423" i="36" a="1"/>
  <c r="M1423" i="36" s="1"/>
  <c r="M1422" i="36" a="1"/>
  <c r="M1422" i="36" s="1"/>
  <c r="M1421" i="36" a="1"/>
  <c r="M1421" i="36" s="1"/>
  <c r="M1420" i="36" a="1"/>
  <c r="M1420" i="36" s="1"/>
  <c r="M1419" i="36" a="1"/>
  <c r="M1419" i="36" s="1"/>
  <c r="M1418" i="36" a="1"/>
  <c r="M1418" i="36" s="1"/>
  <c r="M1417" i="36" a="1"/>
  <c r="M1417" i="36" s="1"/>
  <c r="M1416" i="36" a="1"/>
  <c r="M1416" i="36" s="1"/>
  <c r="M1415" i="36" a="1"/>
  <c r="M1415" i="36" s="1"/>
  <c r="M1414" i="36" a="1"/>
  <c r="M1414" i="36" s="1"/>
  <c r="M1413" i="36" a="1"/>
  <c r="M1413" i="36" s="1"/>
  <c r="M1412" i="36" a="1"/>
  <c r="M1412" i="36" s="1"/>
  <c r="M1411" i="36" a="1"/>
  <c r="M1411" i="36" s="1"/>
  <c r="M1410" i="36" a="1"/>
  <c r="M1410" i="36" s="1"/>
  <c r="M1409" i="36" a="1"/>
  <c r="M1409" i="36" s="1"/>
  <c r="M1408" i="36" a="1"/>
  <c r="M1408" i="36" s="1"/>
  <c r="M1407" i="36" a="1"/>
  <c r="M1407" i="36" s="1"/>
  <c r="M1406" i="36" a="1"/>
  <c r="M1406" i="36" s="1"/>
  <c r="M1405" i="36" a="1"/>
  <c r="M1405" i="36" s="1"/>
  <c r="M1404" i="36" a="1"/>
  <c r="M1404" i="36" s="1"/>
  <c r="M1403" i="36" a="1"/>
  <c r="M1403" i="36" s="1"/>
  <c r="M1402" i="36" a="1"/>
  <c r="M1402" i="36" s="1"/>
  <c r="M1401" i="36" a="1"/>
  <c r="M1401" i="36" s="1"/>
  <c r="M1400" i="36" a="1"/>
  <c r="M1400" i="36" s="1"/>
  <c r="M1399" i="36" a="1"/>
  <c r="M1399" i="36" s="1"/>
  <c r="M1398" i="36" a="1"/>
  <c r="M1398" i="36" s="1"/>
  <c r="M1397" i="36" a="1"/>
  <c r="M1397" i="36" s="1"/>
  <c r="M1396" i="36" a="1"/>
  <c r="M1396" i="36" s="1"/>
  <c r="M1395" i="36" a="1"/>
  <c r="M1395" i="36" s="1"/>
  <c r="M1394" i="36" a="1"/>
  <c r="M1394" i="36" s="1"/>
  <c r="M1393" i="36" a="1"/>
  <c r="M1393" i="36" s="1"/>
  <c r="M1392" i="36" a="1"/>
  <c r="M1392" i="36" s="1"/>
  <c r="M1391" i="36" a="1"/>
  <c r="M1391" i="36" s="1"/>
  <c r="M1390" i="36" a="1"/>
  <c r="M1390" i="36" s="1"/>
  <c r="M1389" i="36" a="1"/>
  <c r="M1389" i="36" s="1"/>
  <c r="M1388" i="36" a="1"/>
  <c r="M1388" i="36" s="1"/>
  <c r="M1387" i="36" a="1"/>
  <c r="M1387" i="36" s="1"/>
  <c r="M1386" i="36" a="1"/>
  <c r="M1386" i="36" s="1"/>
  <c r="M1385" i="36" a="1"/>
  <c r="M1385" i="36" s="1"/>
  <c r="M1384" i="36" a="1"/>
  <c r="M1384" i="36" s="1"/>
  <c r="M1383" i="36" a="1"/>
  <c r="M1383" i="36" s="1"/>
  <c r="M1382" i="36" a="1"/>
  <c r="M1382" i="36" s="1"/>
  <c r="M1381" i="36" a="1"/>
  <c r="M1381" i="36" s="1"/>
  <c r="M1380" i="36" a="1"/>
  <c r="M1380" i="36" s="1"/>
  <c r="M1379" i="36" a="1"/>
  <c r="M1379" i="36" s="1"/>
  <c r="M1378" i="36" a="1"/>
  <c r="M1378" i="36" s="1"/>
  <c r="M1377" i="36" a="1"/>
  <c r="M1377" i="36" s="1"/>
  <c r="M1376" i="36" a="1"/>
  <c r="M1376" i="36" s="1"/>
  <c r="M1375" i="36" a="1"/>
  <c r="M1375" i="36" s="1"/>
  <c r="M1374" i="36" a="1"/>
  <c r="M1374" i="36" s="1"/>
  <c r="M1373" i="36" a="1"/>
  <c r="M1373" i="36" s="1"/>
  <c r="M1372" i="36" a="1"/>
  <c r="M1372" i="36" s="1"/>
  <c r="M1371" i="36" a="1"/>
  <c r="M1371" i="36" s="1"/>
  <c r="M1370" i="36" a="1"/>
  <c r="M1370" i="36" s="1"/>
  <c r="M1369" i="36" a="1"/>
  <c r="M1369" i="36" s="1"/>
  <c r="M1368" i="36" a="1"/>
  <c r="M1368" i="36" s="1"/>
  <c r="M1367" i="36" a="1"/>
  <c r="M1367" i="36" s="1"/>
  <c r="M1366" i="36" a="1"/>
  <c r="M1366" i="36" s="1"/>
  <c r="M1365" i="36" a="1"/>
  <c r="M1365" i="36" s="1"/>
  <c r="M1364" i="36" a="1"/>
  <c r="M1364" i="36" s="1"/>
  <c r="M1363" i="36" a="1"/>
  <c r="M1363" i="36" s="1"/>
  <c r="M1362" i="36" a="1"/>
  <c r="M1362" i="36" s="1"/>
  <c r="M1361" i="36" a="1"/>
  <c r="M1361" i="36" s="1"/>
  <c r="M1360" i="36" a="1"/>
  <c r="M1360" i="36" s="1"/>
  <c r="M1359" i="36" a="1"/>
  <c r="M1359" i="36" s="1"/>
  <c r="M1358" i="36" a="1"/>
  <c r="M1358" i="36" s="1"/>
  <c r="M1357" i="36" a="1"/>
  <c r="M1357" i="36" s="1"/>
  <c r="M1356" i="36" a="1"/>
  <c r="M1356" i="36" s="1"/>
  <c r="M1355" i="36" a="1"/>
  <c r="M1355" i="36" s="1"/>
  <c r="M1354" i="36" a="1"/>
  <c r="M1354" i="36" s="1"/>
  <c r="M1353" i="36" a="1"/>
  <c r="M1353" i="36" s="1"/>
  <c r="M1352" i="36" a="1"/>
  <c r="M1352" i="36" s="1"/>
  <c r="M1351" i="36" a="1"/>
  <c r="M1351" i="36" s="1"/>
  <c r="M1350" i="36" a="1"/>
  <c r="M1350" i="36" s="1"/>
  <c r="M1349" i="36" a="1"/>
  <c r="M1349" i="36" s="1"/>
  <c r="M1348" i="36" a="1"/>
  <c r="M1348" i="36" s="1"/>
  <c r="M1347" i="36" a="1"/>
  <c r="M1347" i="36" s="1"/>
  <c r="M1346" i="36" a="1"/>
  <c r="M1346" i="36" s="1"/>
  <c r="M1345" i="36" a="1"/>
  <c r="M1345" i="36" s="1"/>
  <c r="M1344" i="36" a="1"/>
  <c r="M1344" i="36" s="1"/>
  <c r="M1343" i="36" a="1"/>
  <c r="M1343" i="36" s="1"/>
  <c r="M1342" i="36" a="1"/>
  <c r="M1342" i="36" s="1"/>
  <c r="M1341" i="36" a="1"/>
  <c r="M1341" i="36" s="1"/>
  <c r="M1340" i="36" a="1"/>
  <c r="M1340" i="36" s="1"/>
  <c r="M1339" i="36" a="1"/>
  <c r="M1339" i="36" s="1"/>
  <c r="M1338" i="36" a="1"/>
  <c r="M1338" i="36" s="1"/>
  <c r="M1337" i="36" a="1"/>
  <c r="M1337" i="36" s="1"/>
  <c r="M1336" i="36" a="1"/>
  <c r="M1336" i="36" s="1"/>
  <c r="M1335" i="36" a="1"/>
  <c r="M1335" i="36" s="1"/>
  <c r="M1333" i="36" a="1"/>
  <c r="M1333" i="36" s="1"/>
  <c r="M1332" i="36" a="1"/>
  <c r="M1332" i="36" s="1"/>
  <c r="M1330" i="36" a="1"/>
  <c r="M1330" i="36" s="1"/>
  <c r="M1329" i="36" a="1"/>
  <c r="M1329" i="36" s="1"/>
  <c r="M1328" i="36" a="1"/>
  <c r="M1328" i="36" s="1"/>
  <c r="M1327" i="36" a="1"/>
  <c r="M1327" i="36" s="1"/>
  <c r="M1326" i="36" a="1"/>
  <c r="M1326" i="36" s="1"/>
  <c r="M1325" i="36" a="1"/>
  <c r="M1325" i="36" s="1"/>
  <c r="M1324" i="36" a="1"/>
  <c r="M1324" i="36" s="1"/>
  <c r="M1323" i="36" a="1"/>
  <c r="M1323" i="36" s="1"/>
  <c r="M1322" i="36" a="1"/>
  <c r="M1322" i="36" s="1"/>
  <c r="M1321" i="36" a="1"/>
  <c r="M1321" i="36" s="1"/>
  <c r="M1313" i="36" a="1"/>
  <c r="M1313" i="36" s="1"/>
  <c r="M1312" i="36" a="1"/>
  <c r="M1312" i="36" s="1"/>
  <c r="M1311" i="36" a="1"/>
  <c r="M1311" i="36" s="1"/>
  <c r="M1310" i="36" a="1"/>
  <c r="M1310" i="36" s="1"/>
  <c r="M1309" i="36" a="1"/>
  <c r="M1309" i="36" s="1"/>
  <c r="M1308" i="36" a="1"/>
  <c r="M1308" i="36" s="1"/>
  <c r="M1307" i="36" a="1"/>
  <c r="M1307" i="36" s="1"/>
  <c r="M1306" i="36" a="1"/>
  <c r="M1306" i="36" s="1"/>
  <c r="M1305" i="36" a="1"/>
  <c r="M1305" i="36" s="1"/>
  <c r="M1304" i="36" a="1"/>
  <c r="M1304" i="36" s="1"/>
  <c r="M1303" i="36" a="1"/>
  <c r="M1303" i="36" s="1"/>
  <c r="M1302" i="36" a="1"/>
  <c r="M1302" i="36" s="1"/>
  <c r="M1301" i="36" a="1"/>
  <c r="M1301" i="36" s="1"/>
  <c r="M1298" i="36" a="1"/>
  <c r="M1298" i="36" s="1"/>
  <c r="M1297" i="36" a="1"/>
  <c r="M1297" i="36" s="1"/>
  <c r="M1296" i="36" a="1"/>
  <c r="M1296" i="36" s="1"/>
  <c r="M1295" i="36" a="1"/>
  <c r="M1295" i="36" s="1"/>
  <c r="M1294" i="36" a="1"/>
  <c r="M1294" i="36" s="1"/>
  <c r="M1293" i="36" a="1"/>
  <c r="M1293" i="36" s="1"/>
  <c r="M1291" i="36" a="1"/>
  <c r="M1291" i="36" s="1"/>
  <c r="M1290" i="36" a="1"/>
  <c r="M1290" i="36" s="1"/>
  <c r="M1289" i="36" a="1"/>
  <c r="M1289" i="36" s="1"/>
  <c r="M1288" i="36" a="1"/>
  <c r="M1288" i="36" s="1"/>
  <c r="M1287" i="36" a="1"/>
  <c r="M1287" i="36" s="1"/>
  <c r="M1286" i="36" a="1"/>
  <c r="M1286" i="36" s="1"/>
  <c r="M1285" i="36" a="1"/>
  <c r="M1285" i="36" s="1"/>
  <c r="M1284" i="36" a="1"/>
  <c r="M1284" i="36" s="1"/>
  <c r="M1283" i="36" a="1"/>
  <c r="M1283" i="36" s="1"/>
  <c r="M1282" i="36" a="1"/>
  <c r="M1282" i="36" s="1"/>
  <c r="M1281" i="36" a="1"/>
  <c r="M1281" i="36" s="1"/>
  <c r="M1280" i="36" a="1"/>
  <c r="M1280" i="36" s="1"/>
  <c r="M1279" i="36" a="1"/>
  <c r="M1279" i="36" s="1"/>
  <c r="M1278" i="36" a="1"/>
  <c r="M1278" i="36" s="1"/>
  <c r="M1277" i="36" a="1"/>
  <c r="M1277" i="36" s="1"/>
  <c r="M1276" i="36" a="1"/>
  <c r="M1276" i="36" s="1"/>
  <c r="M1275" i="36" a="1"/>
  <c r="M1275" i="36" s="1"/>
  <c r="M1274" i="36" a="1"/>
  <c r="M1274" i="36" s="1"/>
  <c r="M1273" i="36" a="1"/>
  <c r="M1273" i="36" s="1"/>
  <c r="M1272" i="36" a="1"/>
  <c r="M1272" i="36" s="1"/>
  <c r="M1271" i="36" a="1"/>
  <c r="M1271" i="36" s="1"/>
  <c r="M1270" i="36" a="1"/>
  <c r="M1270" i="36" s="1"/>
  <c r="M1269" i="36" a="1"/>
  <c r="M1269" i="36" s="1"/>
  <c r="M1268" i="36" a="1"/>
  <c r="M1268" i="36" s="1"/>
  <c r="M1267" i="36" a="1"/>
  <c r="M1267" i="36" s="1"/>
  <c r="M1266" i="36" a="1"/>
  <c r="M1266" i="36" s="1"/>
  <c r="M1265" i="36" a="1"/>
  <c r="M1265" i="36" s="1"/>
  <c r="M1257" i="36" a="1"/>
  <c r="M1257" i="36" s="1"/>
  <c r="M1256" i="36" a="1"/>
  <c r="M1256" i="36" s="1"/>
  <c r="M1255" i="36" a="1"/>
  <c r="M1255" i="36" s="1"/>
  <c r="M1254" i="36" a="1"/>
  <c r="M1254" i="36" s="1"/>
  <c r="M1253" i="36" a="1"/>
  <c r="M1253" i="36" s="1"/>
  <c r="M1252" i="36" a="1"/>
  <c r="M1252" i="36" s="1"/>
  <c r="M1251" i="36" a="1"/>
  <c r="M1251" i="36" s="1"/>
  <c r="M1250" i="36" a="1"/>
  <c r="M1250" i="36" s="1"/>
  <c r="M1249" i="36" a="1"/>
  <c r="M1249" i="36" s="1"/>
  <c r="M1248" i="36" a="1"/>
  <c r="M1248" i="36" s="1"/>
  <c r="M1247" i="36" a="1"/>
  <c r="M1247" i="36" s="1"/>
  <c r="M1246" i="36" a="1"/>
  <c r="M1246" i="36" s="1"/>
  <c r="M1245" i="36" a="1"/>
  <c r="M1245" i="36" s="1"/>
  <c r="M1244" i="36" a="1"/>
  <c r="M1244" i="36" s="1"/>
  <c r="M1243" i="36" a="1"/>
  <c r="M1243" i="36" s="1"/>
  <c r="M1242" i="36" a="1"/>
  <c r="M1242" i="36" s="1"/>
  <c r="M1241" i="36" a="1"/>
  <c r="M1241" i="36" s="1"/>
  <c r="M1240" i="36" a="1"/>
  <c r="M1240" i="36" s="1"/>
  <c r="M1239" i="36" a="1"/>
  <c r="M1239" i="36" s="1"/>
  <c r="M1238" i="36" a="1"/>
  <c r="M1238" i="36" s="1"/>
  <c r="M1237" i="36" a="1"/>
  <c r="M1237" i="36" s="1"/>
  <c r="M1236" i="36" a="1"/>
  <c r="M1236" i="36" s="1"/>
  <c r="M1235" i="36" a="1"/>
  <c r="M1235" i="36" s="1"/>
  <c r="M1234" i="36" a="1"/>
  <c r="M1234" i="36" s="1"/>
  <c r="M1233" i="36" a="1"/>
  <c r="M1233" i="36" s="1"/>
  <c r="M1232" i="36" a="1"/>
  <c r="M1232" i="36" s="1"/>
  <c r="M1231" i="36" a="1"/>
  <c r="M1231" i="36" s="1"/>
  <c r="M1230" i="36" a="1"/>
  <c r="M1230" i="36" s="1"/>
  <c r="M1229" i="36" a="1"/>
  <c r="M1229" i="36" s="1"/>
  <c r="M1228" i="36" a="1"/>
  <c r="M1228" i="36" s="1"/>
  <c r="M1227" i="36" a="1"/>
  <c r="M1227" i="36" s="1"/>
  <c r="M1226" i="36" a="1"/>
  <c r="M1226" i="36" s="1"/>
  <c r="M1225" i="36" a="1"/>
  <c r="M1225" i="36" s="1"/>
  <c r="M1224" i="36" a="1"/>
  <c r="M1224" i="36" s="1"/>
  <c r="M1223" i="36" a="1"/>
  <c r="M1223" i="36" s="1"/>
  <c r="M1222" i="36" a="1"/>
  <c r="M1222" i="36" s="1"/>
  <c r="M1221" i="36" a="1"/>
  <c r="M1221" i="36" s="1"/>
  <c r="M1220" i="36" a="1"/>
  <c r="M1220" i="36" s="1"/>
  <c r="M1219" i="36" a="1"/>
  <c r="M1219" i="36" s="1"/>
  <c r="M1218" i="36" a="1"/>
  <c r="M1218" i="36" s="1"/>
  <c r="M1217" i="36" a="1"/>
  <c r="M1217" i="36" s="1"/>
  <c r="M1216" i="36" a="1"/>
  <c r="M1216" i="36" s="1"/>
  <c r="M1215" i="36" a="1"/>
  <c r="M1215" i="36" s="1"/>
  <c r="M1214" i="36" a="1"/>
  <c r="M1214" i="36" s="1"/>
  <c r="M1213" i="36" a="1"/>
  <c r="M1213" i="36" s="1"/>
  <c r="M1212" i="36" a="1"/>
  <c r="M1212" i="36" s="1"/>
  <c r="M1211" i="36" a="1"/>
  <c r="M1211" i="36" s="1"/>
  <c r="M1210" i="36" a="1"/>
  <c r="M1210" i="36" s="1"/>
  <c r="M1209" i="36" a="1"/>
  <c r="M1209" i="36" s="1"/>
  <c r="M1207" i="36" a="1"/>
  <c r="M1207" i="36" s="1"/>
  <c r="M1206" i="36" a="1"/>
  <c r="M1206" i="36" s="1"/>
  <c r="M1205" i="36" a="1"/>
  <c r="M1205" i="36" s="1"/>
  <c r="M1204" i="36" a="1"/>
  <c r="M1204" i="36" s="1"/>
  <c r="M1203" i="36" a="1"/>
  <c r="M1203" i="36" s="1"/>
  <c r="M1202" i="36" a="1"/>
  <c r="M1202" i="36" s="1"/>
  <c r="M1201" i="36" a="1"/>
  <c r="M1201" i="36" s="1"/>
  <c r="M1200" i="36" a="1"/>
  <c r="M1200" i="36" s="1"/>
  <c r="M1199" i="36" a="1"/>
  <c r="M1199" i="36" s="1"/>
  <c r="M1198" i="36" a="1"/>
  <c r="M1198" i="36" s="1"/>
  <c r="M1197" i="36" a="1"/>
  <c r="M1197" i="36" s="1"/>
  <c r="M1196" i="36" a="1"/>
  <c r="M1196" i="36" s="1"/>
  <c r="M1195" i="36" a="1"/>
  <c r="M1195" i="36" s="1"/>
  <c r="M1194" i="36" a="1"/>
  <c r="M1194" i="36" s="1"/>
  <c r="M1193" i="36" a="1"/>
  <c r="M1193" i="36" s="1"/>
  <c r="M1192" i="36" a="1"/>
  <c r="M1192" i="36" s="1"/>
  <c r="M1191" i="36" a="1"/>
  <c r="M1191" i="36" s="1"/>
  <c r="M1190" i="36" a="1"/>
  <c r="M1190" i="36" s="1"/>
  <c r="M1189" i="36" a="1"/>
  <c r="M1189" i="36" s="1"/>
  <c r="M1188" i="36" a="1"/>
  <c r="M1188" i="36" s="1"/>
  <c r="M1187" i="36" a="1"/>
  <c r="M1187" i="36" s="1"/>
  <c r="M1186" i="36" a="1"/>
  <c r="M1186" i="36" s="1"/>
  <c r="M1185" i="36" a="1"/>
  <c r="M1185" i="36" s="1"/>
  <c r="M1184" i="36" a="1"/>
  <c r="M1184" i="36" s="1"/>
  <c r="M1183" i="36" a="1"/>
  <c r="M1183" i="36" s="1"/>
  <c r="M1182" i="36" a="1"/>
  <c r="M1182" i="36" s="1"/>
  <c r="M1181" i="36" a="1"/>
  <c r="M1181" i="36" s="1"/>
  <c r="M1180" i="36" a="1"/>
  <c r="M1180" i="36" s="1"/>
  <c r="M1179" i="36" a="1"/>
  <c r="M1179" i="36" s="1"/>
  <c r="M1178" i="36" a="1"/>
  <c r="M1178" i="36" s="1"/>
  <c r="M1177" i="36" a="1"/>
  <c r="M1177" i="36" s="1"/>
  <c r="M1174" i="36" a="1"/>
  <c r="M1174" i="36" s="1"/>
  <c r="M1173" i="36" a="1"/>
  <c r="M1173" i="36" s="1"/>
  <c r="M1172" i="36" a="1"/>
  <c r="M1172" i="36" s="1"/>
  <c r="M1171" i="36" a="1"/>
  <c r="M1171" i="36" s="1"/>
  <c r="M1170" i="36" a="1"/>
  <c r="M1170" i="36" s="1"/>
  <c r="M1169" i="36" a="1"/>
  <c r="M1169" i="36" s="1"/>
  <c r="M1168" i="36" a="1"/>
  <c r="M1168" i="36" s="1"/>
  <c r="M1167" i="36" a="1"/>
  <c r="M1167" i="36" s="1"/>
  <c r="M1166" i="36" a="1"/>
  <c r="M1166" i="36" s="1"/>
  <c r="M1165" i="36" a="1"/>
  <c r="M1165" i="36" s="1"/>
  <c r="M1164" i="36" a="1"/>
  <c r="M1164" i="36" s="1"/>
  <c r="M1163" i="36" a="1"/>
  <c r="M1163" i="36" s="1"/>
  <c r="M1162" i="36" a="1"/>
  <c r="M1162" i="36" s="1"/>
  <c r="M1161" i="36" a="1"/>
  <c r="M1161" i="36" s="1"/>
  <c r="M1160" i="36" a="1"/>
  <c r="M1160" i="36" s="1"/>
  <c r="M1159" i="36" a="1"/>
  <c r="M1159" i="36" s="1"/>
  <c r="M1158" i="36" a="1"/>
  <c r="M1158" i="36" s="1"/>
  <c r="M1157" i="36" a="1"/>
  <c r="M1157" i="36" s="1"/>
  <c r="M1156" i="36" a="1"/>
  <c r="M1156" i="36" s="1"/>
  <c r="M1155" i="36" a="1"/>
  <c r="M1155" i="36" s="1"/>
  <c r="M1154" i="36" a="1"/>
  <c r="M1154" i="36" s="1"/>
  <c r="M1153" i="36" a="1"/>
  <c r="M1153" i="36" s="1"/>
  <c r="M1152" i="36" a="1"/>
  <c r="M1152" i="36" s="1"/>
  <c r="M1151" i="36" a="1"/>
  <c r="M1151" i="36" s="1"/>
  <c r="M1150" i="36" a="1"/>
  <c r="M1150" i="36" s="1"/>
  <c r="M1149" i="36" a="1"/>
  <c r="M1149" i="36" s="1"/>
  <c r="M1148" i="36" a="1"/>
  <c r="M1148" i="36" s="1"/>
  <c r="M1147" i="36" a="1"/>
  <c r="M1147" i="36" s="1"/>
  <c r="M1146" i="36" a="1"/>
  <c r="M1146" i="36" s="1"/>
  <c r="M1145" i="36" a="1"/>
  <c r="M1145" i="36" s="1"/>
  <c r="M1144" i="36" a="1"/>
  <c r="M1144" i="36" s="1"/>
  <c r="M1143" i="36" a="1"/>
  <c r="M1143" i="36" s="1"/>
  <c r="M1142" i="36" a="1"/>
  <c r="M1142" i="36" s="1"/>
  <c r="M1141" i="36" a="1"/>
  <c r="M1141" i="36" s="1"/>
  <c r="M1140" i="36" a="1"/>
  <c r="M1140" i="36" s="1"/>
  <c r="M1139" i="36" a="1"/>
  <c r="M1139" i="36" s="1"/>
  <c r="M1138" i="36" a="1"/>
  <c r="M1138" i="36" s="1"/>
  <c r="M1137" i="36" a="1"/>
  <c r="M1137" i="36" s="1"/>
  <c r="M1136" i="36" a="1"/>
  <c r="M1136" i="36" s="1"/>
  <c r="M1135" i="36" a="1"/>
  <c r="M1135" i="36" s="1"/>
  <c r="M1134" i="36" a="1"/>
  <c r="M1134" i="36" s="1"/>
  <c r="M1133" i="36" a="1"/>
  <c r="M1133" i="36" s="1"/>
  <c r="M1132" i="36" a="1"/>
  <c r="M1132" i="36" s="1"/>
  <c r="M1131" i="36" a="1"/>
  <c r="M1131" i="36" s="1"/>
  <c r="M1130" i="36" a="1"/>
  <c r="M1130" i="36" s="1"/>
  <c r="M1129" i="36" a="1"/>
  <c r="M1129" i="36" s="1"/>
  <c r="M1128" i="36" a="1"/>
  <c r="M1128" i="36" s="1"/>
  <c r="M1127" i="36" a="1"/>
  <c r="M1127" i="36" s="1"/>
  <c r="M1126" i="36" a="1"/>
  <c r="M1126" i="36" s="1"/>
  <c r="M1125" i="36" a="1"/>
  <c r="M1125" i="36" s="1"/>
  <c r="M1124" i="36" a="1"/>
  <c r="M1124" i="36" s="1"/>
  <c r="M1123" i="36" a="1"/>
  <c r="M1123" i="36" s="1"/>
  <c r="M1122" i="36" a="1"/>
  <c r="M1122" i="36" s="1"/>
  <c r="M1121" i="36" a="1"/>
  <c r="M1121" i="36" s="1"/>
  <c r="M1120" i="36" a="1"/>
  <c r="M1120" i="36" s="1"/>
  <c r="M1119" i="36" a="1"/>
  <c r="M1119" i="36" s="1"/>
  <c r="M1118" i="36" a="1"/>
  <c r="M1118" i="36" s="1"/>
  <c r="M1117" i="36" a="1"/>
  <c r="M1117" i="36" s="1"/>
  <c r="M1116" i="36" a="1"/>
  <c r="M1116" i="36" s="1"/>
  <c r="M1115" i="36" a="1"/>
  <c r="M1115" i="36" s="1"/>
  <c r="M1114" i="36" a="1"/>
  <c r="M1114" i="36" s="1"/>
  <c r="M1113" i="36" a="1"/>
  <c r="M1113" i="36" s="1"/>
  <c r="M1112" i="36" a="1"/>
  <c r="M1112" i="36" s="1"/>
  <c r="M1111" i="36" a="1"/>
  <c r="M1111" i="36" s="1"/>
  <c r="M1110" i="36" a="1"/>
  <c r="M1110" i="36" s="1"/>
  <c r="M1109" i="36" a="1"/>
  <c r="M1109" i="36" s="1"/>
  <c r="M1108" i="36" a="1"/>
  <c r="M1108" i="36" s="1"/>
  <c r="M1107" i="36" a="1"/>
  <c r="M1107" i="36" s="1"/>
  <c r="M1106" i="36" a="1"/>
  <c r="M1106" i="36" s="1"/>
  <c r="M1105" i="36" a="1"/>
  <c r="M1105" i="36" s="1"/>
  <c r="M1104" i="36" a="1"/>
  <c r="M1104" i="36" s="1"/>
  <c r="M1103" i="36" a="1"/>
  <c r="M1103" i="36" s="1"/>
  <c r="M1102" i="36" a="1"/>
  <c r="M1102" i="36" s="1"/>
  <c r="M1101" i="36" a="1"/>
  <c r="M1101" i="36" s="1"/>
  <c r="M1100" i="36" a="1"/>
  <c r="M1100" i="36" s="1"/>
  <c r="M1098" i="36" a="1"/>
  <c r="M1098" i="36" s="1"/>
  <c r="M1097" i="36" a="1"/>
  <c r="M1097" i="36" s="1"/>
  <c r="M1096" i="36" a="1"/>
  <c r="M1096" i="36" s="1"/>
  <c r="M1095" i="36" a="1"/>
  <c r="M1095" i="36" s="1"/>
  <c r="M1094" i="36" a="1"/>
  <c r="M1094" i="36" s="1"/>
  <c r="M1093" i="36" a="1"/>
  <c r="M1093" i="36" s="1"/>
  <c r="M1092" i="36" a="1"/>
  <c r="M1092" i="36" s="1"/>
  <c r="M1091" i="36" a="1"/>
  <c r="M1091" i="36" s="1"/>
  <c r="M1090" i="36" a="1"/>
  <c r="M1090" i="36" s="1"/>
  <c r="M1089" i="36" a="1"/>
  <c r="M1089" i="36" s="1"/>
  <c r="M1088" i="36" a="1"/>
  <c r="M1088" i="36" s="1"/>
  <c r="M1087" i="36" a="1"/>
  <c r="M1087" i="36" s="1"/>
  <c r="M1086" i="36" a="1"/>
  <c r="M1086" i="36" s="1"/>
  <c r="M1085" i="36" a="1"/>
  <c r="M1085" i="36" s="1"/>
  <c r="M1084" i="36" a="1"/>
  <c r="M1084" i="36" s="1"/>
  <c r="M1083" i="36" a="1"/>
  <c r="M1083" i="36" s="1"/>
  <c r="M1082" i="36" a="1"/>
  <c r="M1082" i="36" s="1"/>
  <c r="M1081" i="36" a="1"/>
  <c r="M1081" i="36" s="1"/>
  <c r="M1080" i="36" a="1"/>
  <c r="M1080" i="36" s="1"/>
  <c r="M1079" i="36" a="1"/>
  <c r="M1079" i="36" s="1"/>
  <c r="M1078" i="36" a="1"/>
  <c r="M1078" i="36" s="1"/>
  <c r="M1077" i="36" a="1"/>
  <c r="M1077" i="36" s="1"/>
  <c r="M1076" i="36" a="1"/>
  <c r="M1076" i="36" s="1"/>
  <c r="M1075" i="36" a="1"/>
  <c r="M1075" i="36" s="1"/>
  <c r="M1074" i="36" a="1"/>
  <c r="M1074" i="36" s="1"/>
  <c r="M1073" i="36" a="1"/>
  <c r="M1073" i="36" s="1"/>
  <c r="M1072" i="36" a="1"/>
  <c r="M1072" i="36" s="1"/>
  <c r="M1071" i="36" a="1"/>
  <c r="M1071" i="36" s="1"/>
  <c r="M1070" i="36" a="1"/>
  <c r="M1070" i="36" s="1"/>
  <c r="M1069" i="36" a="1"/>
  <c r="M1069" i="36" s="1"/>
  <c r="M1068" i="36" a="1"/>
  <c r="M1068" i="36" s="1"/>
  <c r="M1067" i="36" a="1"/>
  <c r="M1067" i="36" s="1"/>
  <c r="M1066" i="36" a="1"/>
  <c r="M1066" i="36" s="1"/>
  <c r="M1065" i="36" a="1"/>
  <c r="M1065" i="36" s="1"/>
  <c r="M1064" i="36" a="1"/>
  <c r="M1064" i="36" s="1"/>
  <c r="M1063" i="36" a="1"/>
  <c r="M1063" i="36" s="1"/>
  <c r="M1062" i="36" a="1"/>
  <c r="M1062" i="36" s="1"/>
  <c r="M1061" i="36" a="1"/>
  <c r="M1061" i="36" s="1"/>
  <c r="M1060" i="36" a="1"/>
  <c r="M1060" i="36" s="1"/>
  <c r="M1059" i="36" a="1"/>
  <c r="M1059" i="36" s="1"/>
  <c r="M1058" i="36" a="1"/>
  <c r="M1058" i="36" s="1"/>
  <c r="M1042" i="36" a="1"/>
  <c r="M1042" i="36" s="1"/>
  <c r="M1041" i="36" a="1"/>
  <c r="M1041" i="36" s="1"/>
  <c r="M1040" i="36" a="1"/>
  <c r="M1040" i="36" s="1"/>
  <c r="M1039" i="36" a="1"/>
  <c r="M1039" i="36" s="1"/>
  <c r="M1038" i="36" a="1"/>
  <c r="M1038" i="36" s="1"/>
  <c r="M1037" i="36" a="1"/>
  <c r="M1037" i="36" s="1"/>
  <c r="M1036" i="36" a="1"/>
  <c r="M1036" i="36" s="1"/>
  <c r="M1035" i="36" a="1"/>
  <c r="M1035" i="36" s="1"/>
  <c r="M1034" i="36" a="1"/>
  <c r="M1034" i="36" s="1"/>
  <c r="M1033" i="36" a="1"/>
  <c r="M1033" i="36" s="1"/>
  <c r="M1032" i="36" a="1"/>
  <c r="M1032" i="36" s="1"/>
  <c r="M1031" i="36" a="1"/>
  <c r="M1031" i="36" s="1"/>
  <c r="M1030" i="36" a="1"/>
  <c r="M1030" i="36" s="1"/>
  <c r="M1029" i="36" a="1"/>
  <c r="M1029" i="36" s="1"/>
  <c r="M1028" i="36" a="1"/>
  <c r="M1028" i="36" s="1"/>
  <c r="M1027" i="36" a="1"/>
  <c r="M1027" i="36" s="1"/>
  <c r="M1026" i="36" a="1"/>
  <c r="M1026" i="36" s="1"/>
  <c r="M1025" i="36" a="1"/>
  <c r="M1025" i="36" s="1"/>
  <c r="M1024" i="36" a="1"/>
  <c r="M1024" i="36" s="1"/>
  <c r="M1023" i="36" a="1"/>
  <c r="M1023" i="36" s="1"/>
  <c r="M1022" i="36" a="1"/>
  <c r="M1022" i="36" s="1"/>
  <c r="M1021" i="36" a="1"/>
  <c r="M1021" i="36" s="1"/>
  <c r="M1020" i="36" a="1"/>
  <c r="M1020" i="36" s="1"/>
  <c r="M1019" i="36" a="1"/>
  <c r="M1019" i="36" s="1"/>
  <c r="M1018" i="36" a="1"/>
  <c r="M1018" i="36" s="1"/>
  <c r="M1017" i="36" a="1"/>
  <c r="M1017" i="36" s="1"/>
  <c r="M1016" i="36" a="1"/>
  <c r="M1016" i="36" s="1"/>
  <c r="M1015" i="36" a="1"/>
  <c r="M1015" i="36" s="1"/>
  <c r="M1014" i="36" a="1"/>
  <c r="M1014" i="36" s="1"/>
  <c r="M1013" i="36" a="1"/>
  <c r="M1013" i="36" s="1"/>
  <c r="M1012" i="36" a="1"/>
  <c r="M1012" i="36" s="1"/>
  <c r="M1011" i="36" a="1"/>
  <c r="M1011" i="36" s="1"/>
  <c r="M1010" i="36" a="1"/>
  <c r="M1010" i="36" s="1"/>
  <c r="M1009" i="36" a="1"/>
  <c r="M1009" i="36" s="1"/>
  <c r="M1008" i="36" a="1"/>
  <c r="M1008" i="36" s="1"/>
  <c r="M1007" i="36" a="1"/>
  <c r="M1007" i="36" s="1"/>
  <c r="M1006" i="36" a="1"/>
  <c r="M1006" i="36" s="1"/>
  <c r="M1005" i="36" a="1"/>
  <c r="M1005" i="36" s="1"/>
  <c r="M1004" i="36" a="1"/>
  <c r="M1004" i="36" s="1"/>
  <c r="M1003" i="36" a="1"/>
  <c r="M1003" i="36" s="1"/>
  <c r="M1002" i="36" a="1"/>
  <c r="M1002" i="36" s="1"/>
  <c r="M1001" i="36" a="1"/>
  <c r="M1001" i="36" s="1"/>
  <c r="M1000" i="36" a="1"/>
  <c r="M1000" i="36" s="1"/>
  <c r="M999" i="36" a="1"/>
  <c r="M999" i="36" s="1"/>
  <c r="M998" i="36" a="1"/>
  <c r="M998" i="36" s="1"/>
  <c r="M997" i="36" a="1"/>
  <c r="M997" i="36" s="1"/>
  <c r="M996" i="36" a="1"/>
  <c r="M996" i="36" s="1"/>
  <c r="M995" i="36" a="1"/>
  <c r="M995" i="36" s="1"/>
  <c r="M994" i="36" a="1"/>
  <c r="M994" i="36" s="1"/>
  <c r="M993" i="36" a="1"/>
  <c r="M993" i="36" s="1"/>
  <c r="M992" i="36" a="1"/>
  <c r="M992" i="36" s="1"/>
  <c r="M991" i="36" a="1"/>
  <c r="M991" i="36" s="1"/>
  <c r="M990" i="36" a="1"/>
  <c r="M990" i="36" s="1"/>
  <c r="M989" i="36" a="1"/>
  <c r="M989" i="36" s="1"/>
  <c r="M988" i="36" a="1"/>
  <c r="M988" i="36" s="1"/>
  <c r="M987" i="36" a="1"/>
  <c r="M987" i="36" s="1"/>
  <c r="M986" i="36" a="1"/>
  <c r="M986" i="36" s="1"/>
  <c r="M985" i="36" a="1"/>
  <c r="M985" i="36" s="1"/>
  <c r="M984" i="36" a="1"/>
  <c r="M984" i="36" s="1"/>
  <c r="M983" i="36" a="1"/>
  <c r="M983" i="36" s="1"/>
  <c r="M982" i="36" a="1"/>
  <c r="M982" i="36" s="1"/>
  <c r="M981" i="36" a="1"/>
  <c r="M981" i="36" s="1"/>
  <c r="M980" i="36" a="1"/>
  <c r="M980" i="36" s="1"/>
  <c r="M979" i="36" a="1"/>
  <c r="M979" i="36" s="1"/>
  <c r="M978" i="36" a="1"/>
  <c r="M978" i="36" s="1"/>
  <c r="M977" i="36" a="1"/>
  <c r="M977" i="36" s="1"/>
  <c r="M976" i="36" a="1"/>
  <c r="M976" i="36" s="1"/>
  <c r="M975" i="36" a="1"/>
  <c r="M975" i="36" s="1"/>
  <c r="M974" i="36" a="1"/>
  <c r="M974" i="36" s="1"/>
  <c r="M973" i="36" a="1"/>
  <c r="M973" i="36" s="1"/>
  <c r="M972" i="36" a="1"/>
  <c r="M972" i="36" s="1"/>
  <c r="M971" i="36" a="1"/>
  <c r="M971" i="36" s="1"/>
  <c r="M970" i="36" a="1"/>
  <c r="M970" i="36" s="1"/>
  <c r="M969" i="36" a="1"/>
  <c r="M969" i="36" s="1"/>
  <c r="M968" i="36" a="1"/>
  <c r="M968" i="36" s="1"/>
  <c r="M965" i="36" a="1"/>
  <c r="M965" i="36" s="1"/>
  <c r="M964" i="36" a="1"/>
  <c r="M964" i="36" s="1"/>
  <c r="M963" i="36" a="1"/>
  <c r="M963" i="36" s="1"/>
  <c r="M962" i="36" a="1"/>
  <c r="M962" i="36" s="1"/>
  <c r="M961" i="36" a="1"/>
  <c r="M961" i="36" s="1"/>
  <c r="M960" i="36" a="1"/>
  <c r="M960" i="36" s="1"/>
  <c r="M959" i="36" a="1"/>
  <c r="M959" i="36" s="1"/>
  <c r="M958" i="36" a="1"/>
  <c r="M958" i="36" s="1"/>
  <c r="M957" i="36" a="1"/>
  <c r="M957" i="36" s="1"/>
  <c r="M956" i="36" a="1"/>
  <c r="M956" i="36" s="1"/>
  <c r="M955" i="36" a="1"/>
  <c r="M955" i="36" s="1"/>
  <c r="M954" i="36" a="1"/>
  <c r="M954" i="36" s="1"/>
  <c r="M953" i="36" a="1"/>
  <c r="M953" i="36" s="1"/>
  <c r="M952" i="36" a="1"/>
  <c r="M952" i="36" s="1"/>
  <c r="M951" i="36" a="1"/>
  <c r="M951" i="36" s="1"/>
  <c r="M950" i="36" a="1"/>
  <c r="M950" i="36" s="1"/>
  <c r="M949" i="36" a="1"/>
  <c r="M949" i="36" s="1"/>
  <c r="M948" i="36" a="1"/>
  <c r="M948" i="36" s="1"/>
  <c r="M947" i="36" a="1"/>
  <c r="M947" i="36" s="1"/>
  <c r="M946" i="36" a="1"/>
  <c r="M946" i="36" s="1"/>
  <c r="M945" i="36" a="1"/>
  <c r="M945" i="36" s="1"/>
  <c r="M944" i="36" a="1"/>
  <c r="M944" i="36" s="1"/>
  <c r="M943" i="36" a="1"/>
  <c r="M943" i="36" s="1"/>
  <c r="M942" i="36" a="1"/>
  <c r="M942" i="36" s="1"/>
  <c r="M941" i="36" a="1"/>
  <c r="M941" i="36" s="1"/>
  <c r="M940" i="36" a="1"/>
  <c r="M940" i="36" s="1"/>
  <c r="M939" i="36" a="1"/>
  <c r="M939" i="36" s="1"/>
  <c r="M938" i="36" a="1"/>
  <c r="M938" i="36" s="1"/>
  <c r="M937" i="36" a="1"/>
  <c r="M937" i="36" s="1"/>
  <c r="M936" i="36" a="1"/>
  <c r="M936" i="36" s="1"/>
  <c r="M935" i="36" a="1"/>
  <c r="M935" i="36" s="1"/>
  <c r="M934" i="36" a="1"/>
  <c r="M934" i="36" s="1"/>
  <c r="M933" i="36" a="1"/>
  <c r="M933" i="36" s="1"/>
  <c r="M932" i="36" a="1"/>
  <c r="M932" i="36" s="1"/>
  <c r="M931" i="36" a="1"/>
  <c r="M931" i="36" s="1"/>
  <c r="M930" i="36" a="1"/>
  <c r="M930" i="36" s="1"/>
  <c r="M929" i="36" a="1"/>
  <c r="M929" i="36" s="1"/>
  <c r="M928" i="36" a="1"/>
  <c r="M928" i="36" s="1"/>
  <c r="M927" i="36" a="1"/>
  <c r="M927" i="36" s="1"/>
  <c r="M926" i="36" a="1"/>
  <c r="M926" i="36" s="1"/>
  <c r="M925" i="36" a="1"/>
  <c r="M925" i="36" s="1"/>
  <c r="M924" i="36" a="1"/>
  <c r="M924" i="36" s="1"/>
  <c r="M923" i="36" a="1"/>
  <c r="M923" i="36" s="1"/>
  <c r="M922" i="36" a="1"/>
  <c r="M922" i="36" s="1"/>
  <c r="M921" i="36" a="1"/>
  <c r="M921" i="36" s="1"/>
  <c r="M920" i="36" a="1"/>
  <c r="M920" i="36" s="1"/>
  <c r="M918" i="36" a="1"/>
  <c r="M918" i="36" s="1"/>
  <c r="M917" i="36" a="1"/>
  <c r="M917" i="36" s="1"/>
  <c r="M916" i="36" a="1"/>
  <c r="M916" i="36" s="1"/>
  <c r="M915" i="36" a="1"/>
  <c r="M915" i="36" s="1"/>
  <c r="M914" i="36" a="1"/>
  <c r="M914" i="36" s="1"/>
  <c r="M913" i="36" a="1"/>
  <c r="M913" i="36" s="1"/>
  <c r="M912" i="36" a="1"/>
  <c r="M912" i="36" s="1"/>
  <c r="M911" i="36" a="1"/>
  <c r="M911" i="36" s="1"/>
  <c r="M910" i="36" a="1"/>
  <c r="M910" i="36" s="1"/>
  <c r="M909" i="36" a="1"/>
  <c r="M909" i="36" s="1"/>
  <c r="M908" i="36" a="1"/>
  <c r="M908" i="36" s="1"/>
  <c r="M907" i="36" a="1"/>
  <c r="M907" i="36" s="1"/>
  <c r="M906" i="36" a="1"/>
  <c r="M906" i="36" s="1"/>
  <c r="M905" i="36" a="1"/>
  <c r="M905" i="36" s="1"/>
  <c r="M904" i="36" a="1"/>
  <c r="M904" i="36" s="1"/>
  <c r="M903" i="36" a="1"/>
  <c r="M903" i="36" s="1"/>
  <c r="M902" i="36" a="1"/>
  <c r="M902" i="36" s="1"/>
  <c r="M901" i="36" a="1"/>
  <c r="M901" i="36" s="1"/>
  <c r="M900" i="36" a="1"/>
  <c r="M900" i="36" s="1"/>
  <c r="M899" i="36" a="1"/>
  <c r="M899" i="36" s="1"/>
  <c r="M898" i="36" a="1"/>
  <c r="M898" i="36" s="1"/>
  <c r="M897" i="36" a="1"/>
  <c r="M897" i="36" s="1"/>
  <c r="M896" i="36" a="1"/>
  <c r="M896" i="36" s="1"/>
  <c r="M895" i="36" a="1"/>
  <c r="M895" i="36" s="1"/>
  <c r="M894" i="36" a="1"/>
  <c r="M894" i="36" s="1"/>
  <c r="M893" i="36" a="1"/>
  <c r="M893" i="36" s="1"/>
  <c r="M892" i="36" a="1"/>
  <c r="M892" i="36" s="1"/>
  <c r="M891" i="36" a="1"/>
  <c r="M891" i="36" s="1"/>
  <c r="M890" i="36" a="1"/>
  <c r="M890" i="36" s="1"/>
  <c r="M889" i="36" a="1"/>
  <c r="M889" i="36" s="1"/>
  <c r="M888" i="36" a="1"/>
  <c r="M888" i="36" s="1"/>
  <c r="M887" i="36" a="1"/>
  <c r="M887" i="36" s="1"/>
  <c r="M886" i="36" a="1"/>
  <c r="M886" i="36" s="1"/>
  <c r="M885" i="36" a="1"/>
  <c r="M885" i="36" s="1"/>
  <c r="M884" i="36" a="1"/>
  <c r="M884" i="36" s="1"/>
  <c r="M883" i="36" a="1"/>
  <c r="M883" i="36" s="1"/>
  <c r="M882" i="36" a="1"/>
  <c r="M882" i="36" s="1"/>
  <c r="M881" i="36" a="1"/>
  <c r="M881" i="36" s="1"/>
  <c r="M880" i="36" a="1"/>
  <c r="M880" i="36" s="1"/>
  <c r="M879" i="36" a="1"/>
  <c r="M879" i="36" s="1"/>
  <c r="M878" i="36" a="1"/>
  <c r="M878" i="36" s="1"/>
  <c r="M877" i="36" a="1"/>
  <c r="M877" i="36" s="1"/>
  <c r="M876" i="36" a="1"/>
  <c r="M876" i="36" s="1"/>
  <c r="M875" i="36" a="1"/>
  <c r="M875" i="36" s="1"/>
  <c r="M874" i="36" a="1"/>
  <c r="M874" i="36" s="1"/>
  <c r="M873" i="36" a="1"/>
  <c r="M873" i="36" s="1"/>
  <c r="M872" i="36" a="1"/>
  <c r="M872" i="36" s="1"/>
  <c r="M871" i="36" a="1"/>
  <c r="M871" i="36" s="1"/>
  <c r="M870" i="36" a="1"/>
  <c r="M870" i="36" s="1"/>
  <c r="M869" i="36" a="1"/>
  <c r="M869" i="36" s="1"/>
  <c r="M868" i="36" a="1"/>
  <c r="M868" i="36" s="1"/>
  <c r="M867" i="36" a="1"/>
  <c r="M867" i="36" s="1"/>
  <c r="M866" i="36" a="1"/>
  <c r="M866" i="36" s="1"/>
  <c r="M865" i="36" a="1"/>
  <c r="M865" i="36" s="1"/>
  <c r="M864" i="36" a="1"/>
  <c r="M864" i="36" s="1"/>
  <c r="M863" i="36" a="1"/>
  <c r="M863" i="36" s="1"/>
  <c r="M862" i="36" a="1"/>
  <c r="M862" i="36" s="1"/>
  <c r="M861" i="36" a="1"/>
  <c r="M861" i="36" s="1"/>
  <c r="M860" i="36" a="1"/>
  <c r="M860" i="36" s="1"/>
  <c r="M859" i="36" a="1"/>
  <c r="M859" i="36" s="1"/>
  <c r="M858" i="36" a="1"/>
  <c r="M858" i="36" s="1"/>
  <c r="M857" i="36" a="1"/>
  <c r="M857" i="36" s="1"/>
  <c r="M856" i="36" a="1"/>
  <c r="M856" i="36" s="1"/>
  <c r="M855" i="36" a="1"/>
  <c r="M855" i="36" s="1"/>
  <c r="M854" i="36" a="1"/>
  <c r="M854" i="36" s="1"/>
  <c r="M853" i="36" a="1"/>
  <c r="M853" i="36" s="1"/>
  <c r="M852" i="36" a="1"/>
  <c r="M852" i="36" s="1"/>
  <c r="M851" i="36" a="1"/>
  <c r="M851" i="36" s="1"/>
  <c r="M850" i="36" a="1"/>
  <c r="M850" i="36" s="1"/>
  <c r="M849" i="36" a="1"/>
  <c r="M849" i="36" s="1"/>
  <c r="M848" i="36" a="1"/>
  <c r="M848" i="36" s="1"/>
  <c r="M847" i="36" a="1"/>
  <c r="M847" i="36" s="1"/>
  <c r="M846" i="36" a="1"/>
  <c r="M846" i="36" s="1"/>
  <c r="M845" i="36" a="1"/>
  <c r="M845" i="36" s="1"/>
  <c r="M844" i="36" a="1"/>
  <c r="M844" i="36" s="1"/>
  <c r="M842" i="36" a="1"/>
  <c r="M842" i="36" s="1"/>
  <c r="M841" i="36" a="1"/>
  <c r="M841" i="36" s="1"/>
  <c r="M840" i="36" a="1"/>
  <c r="M840" i="36" s="1"/>
  <c r="M839" i="36" a="1"/>
  <c r="M839" i="36" s="1"/>
  <c r="M838" i="36" a="1"/>
  <c r="M838" i="36" s="1"/>
  <c r="M837" i="36" a="1"/>
  <c r="M837" i="36" s="1"/>
  <c r="M836" i="36" a="1"/>
  <c r="M836" i="36" s="1"/>
  <c r="M835" i="36" a="1"/>
  <c r="M835" i="36" s="1"/>
  <c r="M834" i="36" a="1"/>
  <c r="M834" i="36" s="1"/>
  <c r="M833" i="36" a="1"/>
  <c r="M833" i="36" s="1"/>
  <c r="M832" i="36" a="1"/>
  <c r="M832" i="36" s="1"/>
  <c r="M831" i="36" a="1"/>
  <c r="M831" i="36" s="1"/>
  <c r="M830" i="36" a="1"/>
  <c r="M830" i="36" s="1"/>
  <c r="M829" i="36" a="1"/>
  <c r="M829" i="36" s="1"/>
  <c r="M828" i="36" a="1"/>
  <c r="M828" i="36" s="1"/>
  <c r="M827" i="36" a="1"/>
  <c r="M827" i="36" s="1"/>
  <c r="M826" i="36" a="1"/>
  <c r="M826" i="36" s="1"/>
  <c r="M825" i="36" a="1"/>
  <c r="M825" i="36" s="1"/>
  <c r="M824" i="36" a="1"/>
  <c r="M824" i="36" s="1"/>
  <c r="M823" i="36" a="1"/>
  <c r="M823" i="36" s="1"/>
  <c r="M822" i="36" a="1"/>
  <c r="M822" i="36" s="1"/>
  <c r="M821" i="36" a="1"/>
  <c r="M821" i="36" s="1"/>
  <c r="M820" i="36" a="1"/>
  <c r="M820" i="36" s="1"/>
  <c r="M819" i="36" a="1"/>
  <c r="M819" i="36" s="1"/>
  <c r="M818" i="36" a="1"/>
  <c r="M818" i="36" s="1"/>
  <c r="M817" i="36" a="1"/>
  <c r="M817" i="36" s="1"/>
  <c r="M816" i="36" a="1"/>
  <c r="M816" i="36" s="1"/>
  <c r="M815" i="36" a="1"/>
  <c r="M815" i="36" s="1"/>
  <c r="M814" i="36" a="1"/>
  <c r="M814" i="36" s="1"/>
  <c r="M813" i="36" a="1"/>
  <c r="M813" i="36" s="1"/>
  <c r="M812" i="36" a="1"/>
  <c r="M812" i="36" s="1"/>
  <c r="M811" i="36" a="1"/>
  <c r="M811" i="36" s="1"/>
  <c r="M810" i="36" a="1"/>
  <c r="M810" i="36" s="1"/>
  <c r="M809" i="36" a="1"/>
  <c r="M809" i="36" s="1"/>
  <c r="M808" i="36" a="1"/>
  <c r="M808" i="36" s="1"/>
  <c r="M807" i="36" a="1"/>
  <c r="M807" i="36" s="1"/>
  <c r="M806" i="36" a="1"/>
  <c r="M806" i="36" s="1"/>
  <c r="M805" i="36" a="1"/>
  <c r="M805" i="36" s="1"/>
  <c r="M804" i="36" a="1"/>
  <c r="M804" i="36" s="1"/>
  <c r="M803" i="36" a="1"/>
  <c r="M803" i="36" s="1"/>
  <c r="M802" i="36" a="1"/>
  <c r="M802" i="36" s="1"/>
  <c r="M801" i="36" a="1"/>
  <c r="M801" i="36" s="1"/>
  <c r="M800" i="36" a="1"/>
  <c r="M800" i="36" s="1"/>
  <c r="M799" i="36" a="1"/>
  <c r="M799" i="36" s="1"/>
  <c r="M798" i="36" a="1"/>
  <c r="M798" i="36" s="1"/>
  <c r="M797" i="36" a="1"/>
  <c r="M797" i="36" s="1"/>
  <c r="M796" i="36" a="1"/>
  <c r="M796" i="36" s="1"/>
  <c r="M795" i="36" a="1"/>
  <c r="M795" i="36" s="1"/>
  <c r="M794" i="36" a="1"/>
  <c r="M794" i="36" s="1"/>
  <c r="M793" i="36" a="1"/>
  <c r="M793" i="36" s="1"/>
  <c r="M792" i="36" a="1"/>
  <c r="M792" i="36" s="1"/>
  <c r="M791" i="36" a="1"/>
  <c r="M791" i="36" s="1"/>
  <c r="M790" i="36" a="1"/>
  <c r="M790" i="36" s="1"/>
  <c r="M789" i="36" a="1"/>
  <c r="M789" i="36" s="1"/>
  <c r="M788" i="36" a="1"/>
  <c r="M788" i="36" s="1"/>
  <c r="M787" i="36" a="1"/>
  <c r="M787" i="36" s="1"/>
  <c r="M786" i="36" a="1"/>
  <c r="M786" i="36" s="1"/>
  <c r="M785" i="36" a="1"/>
  <c r="M785" i="36" s="1"/>
  <c r="M784" i="36" a="1"/>
  <c r="M784" i="36" s="1"/>
  <c r="M783" i="36" a="1"/>
  <c r="M783" i="36" s="1"/>
  <c r="M781" i="36" a="1"/>
  <c r="M781" i="36" s="1"/>
  <c r="M780" i="36" a="1"/>
  <c r="M780" i="36" s="1"/>
  <c r="M779" i="36" a="1"/>
  <c r="M779" i="36" s="1"/>
  <c r="M778" i="36" a="1"/>
  <c r="M778" i="36" s="1"/>
  <c r="M777" i="36" a="1"/>
  <c r="M777" i="36" s="1"/>
  <c r="M776" i="36" a="1"/>
  <c r="M776" i="36" s="1"/>
  <c r="M775" i="36" a="1"/>
  <c r="M775" i="36" s="1"/>
  <c r="M774" i="36" a="1"/>
  <c r="M774" i="36" s="1"/>
  <c r="M773" i="36" a="1"/>
  <c r="M773" i="36" s="1"/>
  <c r="M772" i="36" a="1"/>
  <c r="M772" i="36" s="1"/>
  <c r="M771" i="36" a="1"/>
  <c r="M771" i="36" s="1"/>
  <c r="M770" i="36" a="1"/>
  <c r="M770" i="36" s="1"/>
  <c r="M769" i="36" a="1"/>
  <c r="M769" i="36" s="1"/>
  <c r="M768" i="36" a="1"/>
  <c r="M768" i="36" s="1"/>
  <c r="M767" i="36" a="1"/>
  <c r="M767" i="36" s="1"/>
  <c r="M766" i="36" a="1"/>
  <c r="M766" i="36" s="1"/>
  <c r="M765" i="36" a="1"/>
  <c r="M765" i="36" s="1"/>
  <c r="M764" i="36" a="1"/>
  <c r="M764" i="36" s="1"/>
  <c r="M763" i="36" a="1"/>
  <c r="M763" i="36" s="1"/>
  <c r="M762" i="36" a="1"/>
  <c r="M762" i="36" s="1"/>
  <c r="M761" i="36" a="1"/>
  <c r="M761" i="36" s="1"/>
  <c r="M760" i="36" a="1"/>
  <c r="M760" i="36" s="1"/>
  <c r="M759" i="36" a="1"/>
  <c r="M759" i="36" s="1"/>
  <c r="M758" i="36" a="1"/>
  <c r="M758" i="36" s="1"/>
  <c r="M757" i="36" a="1"/>
  <c r="M757" i="36" s="1"/>
  <c r="M756" i="36" a="1"/>
  <c r="M756" i="36" s="1"/>
  <c r="M755" i="36" a="1"/>
  <c r="M755" i="36" s="1"/>
  <c r="M754" i="36" a="1"/>
  <c r="M754" i="36" s="1"/>
  <c r="M753" i="36" a="1"/>
  <c r="M753" i="36" s="1"/>
  <c r="M752" i="36" a="1"/>
  <c r="M752" i="36" s="1"/>
  <c r="M751" i="36" a="1"/>
  <c r="M751" i="36" s="1"/>
  <c r="M750" i="36" a="1"/>
  <c r="M750" i="36" s="1"/>
  <c r="M749" i="36" a="1"/>
  <c r="M749" i="36" s="1"/>
  <c r="M748" i="36" a="1"/>
  <c r="M748" i="36" s="1"/>
  <c r="M747" i="36" a="1"/>
  <c r="M747" i="36" s="1"/>
  <c r="M746" i="36" a="1"/>
  <c r="M746" i="36" s="1"/>
  <c r="M745" i="36" a="1"/>
  <c r="M745" i="36" s="1"/>
  <c r="M744" i="36" a="1"/>
  <c r="M744" i="36" s="1"/>
  <c r="M743" i="36" a="1"/>
  <c r="M743" i="36" s="1"/>
  <c r="M742" i="36" a="1"/>
  <c r="M742" i="36" s="1"/>
  <c r="M741" i="36" a="1"/>
  <c r="M741" i="36" s="1"/>
  <c r="M740" i="36" a="1"/>
  <c r="M740" i="36" s="1"/>
  <c r="M739" i="36" a="1"/>
  <c r="M739" i="36" s="1"/>
  <c r="M738" i="36" a="1"/>
  <c r="M738" i="36" s="1"/>
  <c r="M737" i="36" a="1"/>
  <c r="M737" i="36" s="1"/>
  <c r="M736" i="36" a="1"/>
  <c r="M736" i="36" s="1"/>
  <c r="M735" i="36" a="1"/>
  <c r="M735" i="36" s="1"/>
  <c r="M734" i="36" a="1"/>
  <c r="M734" i="36" s="1"/>
  <c r="M733" i="36" a="1"/>
  <c r="M733" i="36" s="1"/>
  <c r="M732" i="36" a="1"/>
  <c r="M732" i="36" s="1"/>
  <c r="M731" i="36" a="1"/>
  <c r="M731" i="36" s="1"/>
  <c r="M730" i="36" a="1"/>
  <c r="M730" i="36" s="1"/>
  <c r="M729" i="36" a="1"/>
  <c r="M729" i="36" s="1"/>
  <c r="M728" i="36" a="1"/>
  <c r="M728" i="36" s="1"/>
  <c r="M727" i="36" a="1"/>
  <c r="M727" i="36" s="1"/>
  <c r="M726" i="36" a="1"/>
  <c r="M726" i="36" s="1"/>
  <c r="M725" i="36" a="1"/>
  <c r="M725" i="36" s="1"/>
  <c r="M724" i="36" a="1"/>
  <c r="M724" i="36" s="1"/>
  <c r="M723" i="36" a="1"/>
  <c r="M723" i="36" s="1"/>
  <c r="M722" i="36" a="1"/>
  <c r="M722" i="36" s="1"/>
  <c r="M721" i="36" a="1"/>
  <c r="M721" i="36" s="1"/>
  <c r="M720" i="36" a="1"/>
  <c r="M720" i="36" s="1"/>
  <c r="M719" i="36" a="1"/>
  <c r="M719" i="36" s="1"/>
  <c r="M718" i="36" a="1"/>
  <c r="M718" i="36" s="1"/>
  <c r="M717" i="36" a="1"/>
  <c r="M717" i="36" s="1"/>
  <c r="M716" i="36" a="1"/>
  <c r="M716" i="36" s="1"/>
  <c r="M715" i="36" a="1"/>
  <c r="M715" i="36" s="1"/>
  <c r="M714" i="36" a="1"/>
  <c r="M714" i="36" s="1"/>
  <c r="M713" i="36" a="1"/>
  <c r="M713" i="36" s="1"/>
  <c r="M712" i="36" a="1"/>
  <c r="M712" i="36" s="1"/>
  <c r="M711" i="36" a="1"/>
  <c r="M711" i="36" s="1"/>
  <c r="M710" i="36" a="1"/>
  <c r="M710" i="36" s="1"/>
  <c r="M709" i="36" a="1"/>
  <c r="M709" i="36" s="1"/>
  <c r="M708" i="36" a="1"/>
  <c r="M708" i="36" s="1"/>
  <c r="M707" i="36" a="1"/>
  <c r="M707" i="36" s="1"/>
  <c r="M706" i="36" a="1"/>
  <c r="M706" i="36" s="1"/>
  <c r="M705" i="36" a="1"/>
  <c r="M705" i="36" s="1"/>
  <c r="M704" i="36" a="1"/>
  <c r="M704" i="36" s="1"/>
  <c r="M703" i="36" a="1"/>
  <c r="M703" i="36" s="1"/>
  <c r="M702" i="36" a="1"/>
  <c r="M702" i="36" s="1"/>
  <c r="M701" i="36" a="1"/>
  <c r="M701" i="36" s="1"/>
  <c r="M700" i="36" a="1"/>
  <c r="M700" i="36" s="1"/>
  <c r="M699" i="36" a="1"/>
  <c r="M699" i="36" s="1"/>
  <c r="M698" i="36" a="1"/>
  <c r="M698" i="36" s="1"/>
  <c r="M697" i="36" a="1"/>
  <c r="M697" i="36" s="1"/>
  <c r="M696" i="36" a="1"/>
  <c r="M696" i="36" s="1"/>
  <c r="M695" i="36" a="1"/>
  <c r="M695" i="36" s="1"/>
  <c r="M694" i="36" a="1"/>
  <c r="M694" i="36" s="1"/>
  <c r="M693" i="36" a="1"/>
  <c r="M693" i="36" s="1"/>
  <c r="M692" i="36" a="1"/>
  <c r="M692" i="36" s="1"/>
  <c r="M691" i="36" a="1"/>
  <c r="M691" i="36" s="1"/>
  <c r="M690" i="36" a="1"/>
  <c r="M690" i="36" s="1"/>
  <c r="M689" i="36" a="1"/>
  <c r="M689" i="36" s="1"/>
  <c r="M688" i="36" a="1"/>
  <c r="M688" i="36" s="1"/>
  <c r="M687" i="36" a="1"/>
  <c r="M687" i="36" s="1"/>
  <c r="M686" i="36" a="1"/>
  <c r="M686" i="36" s="1"/>
  <c r="M685" i="36" a="1"/>
  <c r="M685" i="36" s="1"/>
  <c r="M684" i="36" a="1"/>
  <c r="M684" i="36" s="1"/>
  <c r="M683" i="36" a="1"/>
  <c r="M683" i="36" s="1"/>
  <c r="M682" i="36" a="1"/>
  <c r="M682" i="36" s="1"/>
  <c r="M681" i="36" a="1"/>
  <c r="M681" i="36" s="1"/>
  <c r="M680" i="36" a="1"/>
  <c r="M680" i="36" s="1"/>
  <c r="M679" i="36" a="1"/>
  <c r="M679" i="36" s="1"/>
  <c r="M678" i="36" a="1"/>
  <c r="M678" i="36" s="1"/>
  <c r="M677" i="36" a="1"/>
  <c r="M677" i="36" s="1"/>
  <c r="M676" i="36" a="1"/>
  <c r="M676" i="36" s="1"/>
  <c r="M675" i="36" a="1"/>
  <c r="M675" i="36" s="1"/>
  <c r="M674" i="36" a="1"/>
  <c r="M674" i="36" s="1"/>
  <c r="M673" i="36" a="1"/>
  <c r="M673" i="36" s="1"/>
  <c r="M672" i="36" a="1"/>
  <c r="M672" i="36" s="1"/>
  <c r="M671" i="36" a="1"/>
  <c r="M671" i="36" s="1"/>
  <c r="M670" i="36" a="1"/>
  <c r="M670" i="36" s="1"/>
  <c r="M669" i="36" a="1"/>
  <c r="M669" i="36" s="1"/>
  <c r="M668" i="36" a="1"/>
  <c r="M668" i="36" s="1"/>
  <c r="M667" i="36" a="1"/>
  <c r="M667" i="36" s="1"/>
  <c r="M666" i="36" a="1"/>
  <c r="M666" i="36" s="1"/>
  <c r="M665" i="36" a="1"/>
  <c r="M665" i="36" s="1"/>
  <c r="M664" i="36" a="1"/>
  <c r="M664" i="36" s="1"/>
  <c r="M663" i="36" a="1"/>
  <c r="M663" i="36" s="1"/>
  <c r="M662" i="36" a="1"/>
  <c r="M662" i="36" s="1"/>
  <c r="M661" i="36" a="1"/>
  <c r="M661" i="36" s="1"/>
  <c r="M660" i="36" a="1"/>
  <c r="M660" i="36" s="1"/>
  <c r="M659" i="36" a="1"/>
  <c r="M659" i="36" s="1"/>
  <c r="M658" i="36" a="1"/>
  <c r="M658" i="36" s="1"/>
  <c r="M657" i="36" a="1"/>
  <c r="M657" i="36" s="1"/>
  <c r="M656" i="36" a="1"/>
  <c r="M656" i="36" s="1"/>
  <c r="M655" i="36" a="1"/>
  <c r="M655" i="36" s="1"/>
  <c r="M654" i="36" a="1"/>
  <c r="M654" i="36" s="1"/>
  <c r="M653" i="36" a="1"/>
  <c r="M653" i="36" s="1"/>
  <c r="M652" i="36" a="1"/>
  <c r="M652" i="36" s="1"/>
  <c r="M651" i="36" a="1"/>
  <c r="M651" i="36" s="1"/>
  <c r="M650" i="36" a="1"/>
  <c r="M650" i="36" s="1"/>
  <c r="M649" i="36" a="1"/>
  <c r="M649" i="36" s="1"/>
  <c r="M648" i="36" a="1"/>
  <c r="M648" i="36" s="1"/>
  <c r="M647" i="36" a="1"/>
  <c r="M647" i="36" s="1"/>
  <c r="M646" i="36" a="1"/>
  <c r="M646" i="36" s="1"/>
  <c r="M645" i="36" a="1"/>
  <c r="M645" i="36" s="1"/>
  <c r="M644" i="36" a="1"/>
  <c r="M644" i="36" s="1"/>
  <c r="M643" i="36" a="1"/>
  <c r="M643" i="36" s="1"/>
  <c r="M642" i="36" a="1"/>
  <c r="M642" i="36" s="1"/>
  <c r="M641" i="36" a="1"/>
  <c r="M641" i="36" s="1"/>
  <c r="M640" i="36" a="1"/>
  <c r="M640" i="36" s="1"/>
  <c r="M639" i="36" a="1"/>
  <c r="M639" i="36" s="1"/>
  <c r="M638" i="36" a="1"/>
  <c r="M638" i="36" s="1"/>
  <c r="M637" i="36" a="1"/>
  <c r="M637" i="36" s="1"/>
  <c r="M636" i="36" a="1"/>
  <c r="M636" i="36" s="1"/>
  <c r="M635" i="36" a="1"/>
  <c r="M635" i="36" s="1"/>
  <c r="M634" i="36" a="1"/>
  <c r="M634" i="36" s="1"/>
  <c r="M633" i="36" a="1"/>
  <c r="M633" i="36" s="1"/>
  <c r="M631" i="36" a="1"/>
  <c r="M631" i="36" s="1"/>
  <c r="M630" i="36" a="1"/>
  <c r="M630" i="36" s="1"/>
  <c r="M629" i="36" a="1"/>
  <c r="M629" i="36" s="1"/>
  <c r="M628" i="36" a="1"/>
  <c r="M628" i="36" s="1"/>
  <c r="M627" i="36" a="1"/>
  <c r="M627" i="36" s="1"/>
  <c r="M626" i="36" a="1"/>
  <c r="M626" i="36" s="1"/>
  <c r="M625" i="36" a="1"/>
  <c r="M625" i="36" s="1"/>
  <c r="M624" i="36" a="1"/>
  <c r="M624" i="36" s="1"/>
  <c r="M623" i="36" a="1"/>
  <c r="M623" i="36" s="1"/>
  <c r="M622" i="36" a="1"/>
  <c r="M622" i="36" s="1"/>
  <c r="M621" i="36" a="1"/>
  <c r="M621" i="36" s="1"/>
  <c r="M620" i="36" a="1"/>
  <c r="M620" i="36" s="1"/>
  <c r="M619" i="36" a="1"/>
  <c r="M619" i="36" s="1"/>
  <c r="M618" i="36" a="1"/>
  <c r="M618" i="36" s="1"/>
  <c r="M617" i="36" a="1"/>
  <c r="M617" i="36" s="1"/>
  <c r="M615" i="36" a="1"/>
  <c r="M615" i="36" s="1"/>
  <c r="M614" i="36" a="1"/>
  <c r="M614" i="36" s="1"/>
  <c r="M613" i="36" a="1"/>
  <c r="M613" i="36" s="1"/>
  <c r="M611" i="36" a="1"/>
  <c r="M611" i="36" s="1"/>
  <c r="M610" i="36" a="1"/>
  <c r="M610" i="36" s="1"/>
  <c r="M609" i="36" a="1"/>
  <c r="M609" i="36" s="1"/>
  <c r="M608" i="36" a="1"/>
  <c r="M608" i="36" s="1"/>
  <c r="M607" i="36" a="1"/>
  <c r="M607" i="36" s="1"/>
  <c r="M606" i="36" a="1"/>
  <c r="M606" i="36" s="1"/>
  <c r="M599" i="36" a="1"/>
  <c r="M599" i="36" s="1"/>
  <c r="M597" i="36" a="1"/>
  <c r="M597" i="36" s="1"/>
  <c r="M596" i="36" a="1"/>
  <c r="M596" i="36" s="1"/>
  <c r="M593" i="36" a="1"/>
  <c r="M593" i="36" s="1"/>
  <c r="M592" i="36" a="1"/>
  <c r="M592" i="36" s="1"/>
  <c r="M591" i="36" a="1"/>
  <c r="M591" i="36" s="1"/>
  <c r="M590" i="36" a="1"/>
  <c r="M590" i="36" s="1"/>
  <c r="M589" i="36" a="1"/>
  <c r="M589" i="36" s="1"/>
  <c r="M588" i="36" a="1"/>
  <c r="M588" i="36" s="1"/>
  <c r="M587" i="36" a="1"/>
  <c r="M587" i="36" s="1"/>
  <c r="M586" i="36" a="1"/>
  <c r="M586" i="36" s="1"/>
  <c r="M585" i="36" a="1"/>
  <c r="M585" i="36" s="1"/>
  <c r="M584" i="36" a="1"/>
  <c r="M584" i="36" s="1"/>
  <c r="M583" i="36" a="1"/>
  <c r="M583" i="36" s="1"/>
  <c r="M582" i="36" a="1"/>
  <c r="M582" i="36" s="1"/>
  <c r="M581" i="36" a="1"/>
  <c r="M581" i="36" s="1"/>
  <c r="M580" i="36" a="1"/>
  <c r="M580" i="36" s="1"/>
  <c r="M579" i="36" a="1"/>
  <c r="M579" i="36" s="1"/>
  <c r="M578" i="36" a="1"/>
  <c r="M578" i="36" s="1"/>
  <c r="M577" i="36" a="1"/>
  <c r="M577" i="36" s="1"/>
  <c r="M576" i="36" a="1"/>
  <c r="M576" i="36" s="1"/>
  <c r="M575" i="36" a="1"/>
  <c r="M575" i="36" s="1"/>
  <c r="M574" i="36" a="1"/>
  <c r="M574" i="36" s="1"/>
  <c r="M573" i="36" a="1"/>
  <c r="M573" i="36" s="1"/>
  <c r="M571" i="36" a="1"/>
  <c r="M571" i="36" s="1"/>
  <c r="M570" i="36" a="1"/>
  <c r="M570" i="36" s="1"/>
  <c r="M569" i="36" a="1"/>
  <c r="M569" i="36" s="1"/>
  <c r="M568" i="36" a="1"/>
  <c r="M568" i="36" s="1"/>
  <c r="M567" i="36" a="1"/>
  <c r="M567" i="36" s="1"/>
  <c r="M566" i="36" a="1"/>
  <c r="M566" i="36" s="1"/>
  <c r="M565" i="36" a="1"/>
  <c r="M565" i="36" s="1"/>
  <c r="M564" i="36" a="1"/>
  <c r="M564" i="36" s="1"/>
  <c r="M563" i="36" a="1"/>
  <c r="M563" i="36" s="1"/>
  <c r="M562" i="36" a="1"/>
  <c r="M562" i="36" s="1"/>
  <c r="M561" i="36" a="1"/>
  <c r="M561" i="36" s="1"/>
  <c r="M560" i="36" a="1"/>
  <c r="M560" i="36" s="1"/>
  <c r="M559" i="36" a="1"/>
  <c r="M559" i="36" s="1"/>
  <c r="M558" i="36" a="1"/>
  <c r="M558" i="36" s="1"/>
  <c r="M557" i="36" a="1"/>
  <c r="M557" i="36" s="1"/>
  <c r="M556" i="36" a="1"/>
  <c r="M556" i="36" s="1"/>
  <c r="M555" i="36" a="1"/>
  <c r="M555" i="36" s="1"/>
  <c r="M554" i="36" a="1"/>
  <c r="M554" i="36" s="1"/>
  <c r="M553" i="36" a="1"/>
  <c r="M553" i="36" s="1"/>
  <c r="M552" i="36" a="1"/>
  <c r="M552" i="36" s="1"/>
  <c r="M551" i="36" a="1"/>
  <c r="M551" i="36" s="1"/>
  <c r="M550" i="36" a="1"/>
  <c r="M550" i="36" s="1"/>
  <c r="M549" i="36" a="1"/>
  <c r="M549" i="36" s="1"/>
  <c r="M548" i="36" a="1"/>
  <c r="M548" i="36" s="1"/>
  <c r="M547" i="36" a="1"/>
  <c r="M547" i="36" s="1"/>
  <c r="M546" i="36" a="1"/>
  <c r="M546" i="36" s="1"/>
  <c r="M545" i="36" a="1"/>
  <c r="M545" i="36" s="1"/>
  <c r="M544" i="36" a="1"/>
  <c r="M544" i="36" s="1"/>
  <c r="M543" i="36" a="1"/>
  <c r="M543" i="36" s="1"/>
  <c r="M542" i="36" a="1"/>
  <c r="M542" i="36" s="1"/>
  <c r="M541" i="36" a="1"/>
  <c r="M541" i="36" s="1"/>
  <c r="M540" i="36" a="1"/>
  <c r="M540" i="36" s="1"/>
  <c r="M539" i="36" a="1"/>
  <c r="M539" i="36" s="1"/>
  <c r="M538" i="36" a="1"/>
  <c r="M538" i="36" s="1"/>
  <c r="M537" i="36" a="1"/>
  <c r="M537" i="36" s="1"/>
  <c r="M536" i="36" a="1"/>
  <c r="M536" i="36" s="1"/>
  <c r="M535" i="36" a="1"/>
  <c r="M535" i="36" s="1"/>
  <c r="M534" i="36" a="1"/>
  <c r="M534" i="36" s="1"/>
  <c r="M533" i="36" a="1"/>
  <c r="M533" i="36" s="1"/>
  <c r="M532" i="36" a="1"/>
  <c r="M532" i="36" s="1"/>
  <c r="M531" i="36" a="1"/>
  <c r="M531" i="36" s="1"/>
  <c r="M530" i="36" a="1"/>
  <c r="M530" i="36" s="1"/>
  <c r="M529" i="36" a="1"/>
  <c r="M529" i="36" s="1"/>
  <c r="M528" i="36" a="1"/>
  <c r="M528" i="36" s="1"/>
  <c r="M527" i="36" a="1"/>
  <c r="M527" i="36" s="1"/>
  <c r="M526" i="36" a="1"/>
  <c r="M526" i="36" s="1"/>
  <c r="M525" i="36" a="1"/>
  <c r="M525" i="36" s="1"/>
  <c r="M524" i="36" a="1"/>
  <c r="M524" i="36" s="1"/>
  <c r="M523" i="36" a="1"/>
  <c r="M523" i="36" s="1"/>
  <c r="M522" i="36" a="1"/>
  <c r="M522" i="36" s="1"/>
  <c r="M521" i="36" a="1"/>
  <c r="M521" i="36" s="1"/>
  <c r="M520" i="36" a="1"/>
  <c r="M520" i="36" s="1"/>
  <c r="M519" i="36" a="1"/>
  <c r="M519" i="36" s="1"/>
  <c r="M518" i="36" a="1"/>
  <c r="M518" i="36" s="1"/>
  <c r="M517" i="36" a="1"/>
  <c r="M517" i="36" s="1"/>
  <c r="M516" i="36" a="1"/>
  <c r="M516" i="36" s="1"/>
  <c r="M515" i="36" a="1"/>
  <c r="M515" i="36" s="1"/>
  <c r="M514" i="36" a="1"/>
  <c r="M514" i="36" s="1"/>
  <c r="M513" i="36" a="1"/>
  <c r="M513" i="36" s="1"/>
  <c r="M512" i="36" a="1"/>
  <c r="M512" i="36" s="1"/>
  <c r="M511" i="36" a="1"/>
  <c r="M511" i="36" s="1"/>
  <c r="M510" i="36" a="1"/>
  <c r="M510" i="36" s="1"/>
  <c r="M509" i="36" a="1"/>
  <c r="M509" i="36" s="1"/>
  <c r="M508" i="36" a="1"/>
  <c r="M508" i="36" s="1"/>
  <c r="M507" i="36" a="1"/>
  <c r="M507" i="36" s="1"/>
  <c r="M506" i="36" a="1"/>
  <c r="M506" i="36" s="1"/>
  <c r="M505" i="36" a="1"/>
  <c r="M505" i="36" s="1"/>
  <c r="M504" i="36" a="1"/>
  <c r="M504" i="36" s="1"/>
  <c r="M503" i="36" a="1"/>
  <c r="M503" i="36" s="1"/>
  <c r="M502" i="36" a="1"/>
  <c r="M502" i="36" s="1"/>
  <c r="M501" i="36" a="1"/>
  <c r="M501" i="36" s="1"/>
  <c r="M500" i="36" a="1"/>
  <c r="M500" i="36" s="1"/>
  <c r="M499" i="36" a="1"/>
  <c r="M499" i="36" s="1"/>
  <c r="M498" i="36" a="1"/>
  <c r="M498" i="36" s="1"/>
  <c r="M497" i="36" a="1"/>
  <c r="M497" i="36" s="1"/>
  <c r="M496" i="36" a="1"/>
  <c r="M496" i="36" s="1"/>
  <c r="M495" i="36" a="1"/>
  <c r="M495" i="36" s="1"/>
  <c r="M494" i="36" a="1"/>
  <c r="M494" i="36" s="1"/>
  <c r="M493" i="36" a="1"/>
  <c r="M493" i="36" s="1"/>
  <c r="M492" i="36" a="1"/>
  <c r="M492" i="36" s="1"/>
  <c r="M491" i="36" a="1"/>
  <c r="M491" i="36" s="1"/>
  <c r="M490" i="36" a="1"/>
  <c r="M490" i="36" s="1"/>
  <c r="M489" i="36" a="1"/>
  <c r="M489" i="36" s="1"/>
  <c r="M488" i="36" a="1"/>
  <c r="M488" i="36" s="1"/>
  <c r="M487" i="36" a="1"/>
  <c r="M487" i="36" s="1"/>
  <c r="M486" i="36" a="1"/>
  <c r="M486" i="36" s="1"/>
  <c r="M485" i="36" a="1"/>
  <c r="M485" i="36" s="1"/>
  <c r="M484" i="36" a="1"/>
  <c r="M484" i="36" s="1"/>
  <c r="M483" i="36" a="1"/>
  <c r="M483" i="36" s="1"/>
  <c r="M482" i="36" a="1"/>
  <c r="M482" i="36" s="1"/>
  <c r="M481" i="36" a="1"/>
  <c r="M481" i="36" s="1"/>
  <c r="M480" i="36" a="1"/>
  <c r="M480" i="36" s="1"/>
  <c r="M479" i="36" a="1"/>
  <c r="M479" i="36" s="1"/>
  <c r="M478" i="36" a="1"/>
  <c r="M478" i="36" s="1"/>
  <c r="M477" i="36" a="1"/>
  <c r="M477" i="36" s="1"/>
  <c r="M476" i="36" a="1"/>
  <c r="M476" i="36" s="1"/>
  <c r="M475" i="36" a="1"/>
  <c r="M475" i="36" s="1"/>
  <c r="M474" i="36" a="1"/>
  <c r="M474" i="36" s="1"/>
  <c r="M473" i="36" a="1"/>
  <c r="M473" i="36" s="1"/>
  <c r="M472" i="36" a="1"/>
  <c r="M472" i="36" s="1"/>
  <c r="M471" i="36" a="1"/>
  <c r="M471" i="36" s="1"/>
  <c r="M470" i="36" a="1"/>
  <c r="M470" i="36" s="1"/>
  <c r="M469" i="36" a="1"/>
  <c r="M469" i="36" s="1"/>
  <c r="M468" i="36" a="1"/>
  <c r="M468" i="36" s="1"/>
  <c r="M467" i="36" a="1"/>
  <c r="M467" i="36" s="1"/>
  <c r="M466" i="36" a="1"/>
  <c r="M466" i="36" s="1"/>
  <c r="M465" i="36" a="1"/>
  <c r="M465" i="36" s="1"/>
  <c r="M464" i="36" a="1"/>
  <c r="M464" i="36" s="1"/>
  <c r="M463" i="36" a="1"/>
  <c r="M463" i="36" s="1"/>
  <c r="M462" i="36" a="1"/>
  <c r="M462" i="36" s="1"/>
  <c r="M461" i="36" a="1"/>
  <c r="M461" i="36" s="1"/>
  <c r="M460" i="36" a="1"/>
  <c r="M460" i="36" s="1"/>
  <c r="M459" i="36" a="1"/>
  <c r="M459" i="36" s="1"/>
  <c r="M458" i="36" a="1"/>
  <c r="M458" i="36" s="1"/>
  <c r="M457" i="36" a="1"/>
  <c r="M457" i="36" s="1"/>
  <c r="M456" i="36" a="1"/>
  <c r="M456" i="36" s="1"/>
  <c r="M455" i="36" a="1"/>
  <c r="M455" i="36" s="1"/>
  <c r="M454" i="36" a="1"/>
  <c r="M454" i="36" s="1"/>
  <c r="M453" i="36" a="1"/>
  <c r="M453" i="36" s="1"/>
  <c r="M452" i="36" a="1"/>
  <c r="M452" i="36" s="1"/>
  <c r="M451" i="36" a="1"/>
  <c r="M451" i="36" s="1"/>
  <c r="M450" i="36" a="1"/>
  <c r="M450" i="36" s="1"/>
  <c r="M449" i="36" a="1"/>
  <c r="M449" i="36" s="1"/>
  <c r="M448" i="36" a="1"/>
  <c r="M448" i="36" s="1"/>
  <c r="M447" i="36" a="1"/>
  <c r="M447" i="36" s="1"/>
  <c r="M446" i="36" a="1"/>
  <c r="M446" i="36" s="1"/>
  <c r="M445" i="36" a="1"/>
  <c r="M445" i="36" s="1"/>
  <c r="M444" i="36" a="1"/>
  <c r="M444" i="36" s="1"/>
  <c r="M443" i="36" a="1"/>
  <c r="M443" i="36" s="1"/>
  <c r="M442" i="36" a="1"/>
  <c r="M442" i="36" s="1"/>
  <c r="M441" i="36" a="1"/>
  <c r="M441" i="36" s="1"/>
  <c r="M440" i="36" a="1"/>
  <c r="M440" i="36" s="1"/>
  <c r="M439" i="36" a="1"/>
  <c r="M439" i="36" s="1"/>
  <c r="M438" i="36" a="1"/>
  <c r="M438" i="36" s="1"/>
  <c r="M437" i="36" a="1"/>
  <c r="M437" i="36" s="1"/>
  <c r="M436" i="36" a="1"/>
  <c r="M436" i="36" s="1"/>
  <c r="M435" i="36" a="1"/>
  <c r="M435" i="36" s="1"/>
  <c r="M434" i="36" a="1"/>
  <c r="M434" i="36" s="1"/>
  <c r="M433" i="36" a="1"/>
  <c r="M433" i="36" s="1"/>
  <c r="M432" i="36" a="1"/>
  <c r="M432" i="36" s="1"/>
  <c r="M431" i="36" a="1"/>
  <c r="M431" i="36" s="1"/>
  <c r="M430" i="36" a="1"/>
  <c r="M430" i="36" s="1"/>
  <c r="M429" i="36" a="1"/>
  <c r="M429" i="36" s="1"/>
  <c r="M428" i="36" a="1"/>
  <c r="M428" i="36" s="1"/>
  <c r="M427" i="36" a="1"/>
  <c r="M427" i="36" s="1"/>
  <c r="M426" i="36" a="1"/>
  <c r="M426" i="36" s="1"/>
  <c r="M425" i="36" a="1"/>
  <c r="M425" i="36" s="1"/>
  <c r="M424" i="36" a="1"/>
  <c r="M424" i="36" s="1"/>
  <c r="M423" i="36" a="1"/>
  <c r="M423" i="36" s="1"/>
  <c r="M422" i="36" a="1"/>
  <c r="M422" i="36" s="1"/>
  <c r="M421" i="36" a="1"/>
  <c r="M421" i="36" s="1"/>
  <c r="M420" i="36" a="1"/>
  <c r="M420" i="36" s="1"/>
  <c r="M419" i="36" a="1"/>
  <c r="M419" i="36" s="1"/>
  <c r="M418" i="36" a="1"/>
  <c r="M418" i="36" s="1"/>
  <c r="M417" i="36" a="1"/>
  <c r="M417" i="36" s="1"/>
  <c r="M416" i="36" a="1"/>
  <c r="M416" i="36" s="1"/>
  <c r="M415" i="36" a="1"/>
  <c r="M415" i="36" s="1"/>
  <c r="M414" i="36" a="1"/>
  <c r="M414" i="36" s="1"/>
  <c r="M413" i="36" a="1"/>
  <c r="M413" i="36" s="1"/>
  <c r="M412" i="36" a="1"/>
  <c r="M412" i="36" s="1"/>
  <c r="M411" i="36" a="1"/>
  <c r="M411" i="36" s="1"/>
  <c r="M410" i="36" a="1"/>
  <c r="M410" i="36" s="1"/>
  <c r="M409" i="36" a="1"/>
  <c r="M409" i="36" s="1"/>
  <c r="M408" i="36" a="1"/>
  <c r="M408" i="36" s="1"/>
  <c r="M407" i="36" a="1"/>
  <c r="M407" i="36" s="1"/>
  <c r="M406" i="36" a="1"/>
  <c r="M406" i="36" s="1"/>
  <c r="M405" i="36" a="1"/>
  <c r="M405" i="36" s="1"/>
  <c r="M404" i="36" a="1"/>
  <c r="M404" i="36" s="1"/>
  <c r="M403" i="36" a="1"/>
  <c r="M403" i="36" s="1"/>
  <c r="M402" i="36" a="1"/>
  <c r="M402" i="36" s="1"/>
  <c r="M401" i="36" a="1"/>
  <c r="M401" i="36" s="1"/>
  <c r="M400" i="36" a="1"/>
  <c r="M400" i="36" s="1"/>
  <c r="M399" i="36" a="1"/>
  <c r="M399" i="36" s="1"/>
  <c r="M398" i="36" a="1"/>
  <c r="M398" i="36" s="1"/>
  <c r="M397" i="36" a="1"/>
  <c r="M397" i="36" s="1"/>
  <c r="M396" i="36" a="1"/>
  <c r="M396" i="36" s="1"/>
  <c r="M395" i="36" a="1"/>
  <c r="M395" i="36" s="1"/>
  <c r="M394" i="36" a="1"/>
  <c r="M394" i="36" s="1"/>
  <c r="M393" i="36" a="1"/>
  <c r="M393" i="36" s="1"/>
  <c r="M392" i="36" a="1"/>
  <c r="M392" i="36" s="1"/>
  <c r="M391" i="36" a="1"/>
  <c r="M391" i="36" s="1"/>
  <c r="M390" i="36" a="1"/>
  <c r="M390" i="36" s="1"/>
  <c r="M389" i="36" a="1"/>
  <c r="M389" i="36" s="1"/>
  <c r="M388" i="36" a="1"/>
  <c r="M388" i="36" s="1"/>
  <c r="M387" i="36" a="1"/>
  <c r="M387" i="36" s="1"/>
  <c r="M386" i="36" a="1"/>
  <c r="M386" i="36" s="1"/>
  <c r="M385" i="36" a="1"/>
  <c r="M385" i="36" s="1"/>
  <c r="M384" i="36" a="1"/>
  <c r="M384" i="36" s="1"/>
  <c r="M383" i="36" a="1"/>
  <c r="M383" i="36" s="1"/>
  <c r="M382" i="36" a="1"/>
  <c r="M382" i="36" s="1"/>
  <c r="M381" i="36" a="1"/>
  <c r="M381" i="36" s="1"/>
  <c r="M380" i="36" a="1"/>
  <c r="M380" i="36" s="1"/>
  <c r="M379" i="36" a="1"/>
  <c r="M379" i="36" s="1"/>
  <c r="M378" i="36" a="1"/>
  <c r="M378" i="36" s="1"/>
  <c r="M377" i="36" a="1"/>
  <c r="M377" i="36" s="1"/>
  <c r="M376" i="36" a="1"/>
  <c r="M376" i="36" s="1"/>
  <c r="M375" i="36" a="1"/>
  <c r="M375" i="36" s="1"/>
  <c r="M374" i="36" a="1"/>
  <c r="M374" i="36" s="1"/>
  <c r="M373" i="36" a="1"/>
  <c r="M373" i="36" s="1"/>
  <c r="M372" i="36" a="1"/>
  <c r="M372" i="36" s="1"/>
  <c r="M371" i="36" a="1"/>
  <c r="M371" i="36" s="1"/>
  <c r="M370" i="36" a="1"/>
  <c r="M370" i="36" s="1"/>
  <c r="M369" i="36" a="1"/>
  <c r="M369" i="36" s="1"/>
  <c r="M368" i="36" a="1"/>
  <c r="M368" i="36" s="1"/>
  <c r="M367" i="36" a="1"/>
  <c r="M367" i="36" s="1"/>
  <c r="M366" i="36" a="1"/>
  <c r="M366" i="36" s="1"/>
  <c r="M365" i="36" a="1"/>
  <c r="M365" i="36" s="1"/>
  <c r="M364" i="36" a="1"/>
  <c r="M364" i="36" s="1"/>
  <c r="M363" i="36" a="1"/>
  <c r="M363" i="36" s="1"/>
  <c r="M362" i="36" a="1"/>
  <c r="M362" i="36" s="1"/>
  <c r="M361" i="36" a="1"/>
  <c r="M361" i="36" s="1"/>
  <c r="M360" i="36" a="1"/>
  <c r="M360" i="36" s="1"/>
  <c r="M359" i="36" a="1"/>
  <c r="M359" i="36" s="1"/>
  <c r="M358" i="36" a="1"/>
  <c r="M358" i="36" s="1"/>
  <c r="M357" i="36" a="1"/>
  <c r="M357" i="36" s="1"/>
  <c r="M356" i="36" a="1"/>
  <c r="M356" i="36" s="1"/>
  <c r="M355" i="36" a="1"/>
  <c r="M355" i="36" s="1"/>
  <c r="M354" i="36" a="1"/>
  <c r="M354" i="36" s="1"/>
  <c r="M353" i="36" a="1"/>
  <c r="M353" i="36" s="1"/>
  <c r="M352" i="36" a="1"/>
  <c r="M352" i="36" s="1"/>
  <c r="M351" i="36" a="1"/>
  <c r="M351" i="36" s="1"/>
  <c r="M350" i="36" a="1"/>
  <c r="M350" i="36" s="1"/>
  <c r="M349" i="36" a="1"/>
  <c r="M349" i="36" s="1"/>
  <c r="M348" i="36" a="1"/>
  <c r="M348" i="36" s="1"/>
  <c r="M347" i="36" a="1"/>
  <c r="M347" i="36" s="1"/>
  <c r="M346" i="36" a="1"/>
  <c r="M346" i="36" s="1"/>
  <c r="M345" i="36" a="1"/>
  <c r="M345" i="36" s="1"/>
  <c r="M344" i="36" a="1"/>
  <c r="M344" i="36" s="1"/>
  <c r="M343" i="36" a="1"/>
  <c r="M343" i="36" s="1"/>
  <c r="M342" i="36" a="1"/>
  <c r="M342" i="36" s="1"/>
  <c r="M341" i="36" a="1"/>
  <c r="M341" i="36" s="1"/>
  <c r="M340" i="36" a="1"/>
  <c r="M340" i="36" s="1"/>
  <c r="M339" i="36" a="1"/>
  <c r="M339" i="36" s="1"/>
  <c r="M338" i="36" a="1"/>
  <c r="M338" i="36" s="1"/>
  <c r="M337" i="36" a="1"/>
  <c r="M337" i="36" s="1"/>
  <c r="M336" i="36" a="1"/>
  <c r="M336" i="36" s="1"/>
  <c r="M335" i="36" a="1"/>
  <c r="M335" i="36" s="1"/>
  <c r="M334" i="36" a="1"/>
  <c r="M334" i="36" s="1"/>
  <c r="M333" i="36" a="1"/>
  <c r="M333" i="36" s="1"/>
  <c r="M332" i="36" a="1"/>
  <c r="M332" i="36" s="1"/>
  <c r="M331" i="36" a="1"/>
  <c r="M331" i="36" s="1"/>
  <c r="M330" i="36" a="1"/>
  <c r="M330" i="36" s="1"/>
  <c r="M329" i="36" a="1"/>
  <c r="M329" i="36" s="1"/>
  <c r="M328" i="36" a="1"/>
  <c r="M328" i="36" s="1"/>
  <c r="M327" i="36" a="1"/>
  <c r="M327" i="36" s="1"/>
  <c r="M326" i="36" a="1"/>
  <c r="M326" i="36" s="1"/>
  <c r="M325" i="36" a="1"/>
  <c r="M325" i="36" s="1"/>
  <c r="M324" i="36" a="1"/>
  <c r="M324" i="36" s="1"/>
  <c r="M323" i="36" a="1"/>
  <c r="M323" i="36" s="1"/>
  <c r="M322" i="36" a="1"/>
  <c r="M322" i="36" s="1"/>
  <c r="M321" i="36" a="1"/>
  <c r="M321" i="36" s="1"/>
  <c r="M320" i="36" a="1"/>
  <c r="M320" i="36" s="1"/>
  <c r="M319" i="36" a="1"/>
  <c r="M319" i="36" s="1"/>
  <c r="M318" i="36" a="1"/>
  <c r="M318" i="36" s="1"/>
  <c r="M317" i="36" a="1"/>
  <c r="M317" i="36" s="1"/>
  <c r="M316" i="36" a="1"/>
  <c r="M316" i="36" s="1"/>
  <c r="M315" i="36" a="1"/>
  <c r="M315" i="36" s="1"/>
  <c r="M314" i="36" a="1"/>
  <c r="M314" i="36" s="1"/>
  <c r="M313" i="36" a="1"/>
  <c r="M313" i="36" s="1"/>
  <c r="M312" i="36" a="1"/>
  <c r="M312" i="36" s="1"/>
  <c r="M311" i="36" a="1"/>
  <c r="M311" i="36" s="1"/>
  <c r="M310" i="36" a="1"/>
  <c r="M310" i="36" s="1"/>
  <c r="M309" i="36" a="1"/>
  <c r="M309" i="36" s="1"/>
  <c r="M308" i="36" a="1"/>
  <c r="M308" i="36" s="1"/>
  <c r="M307" i="36" a="1"/>
  <c r="M307" i="36" s="1"/>
  <c r="M306" i="36" a="1"/>
  <c r="M306" i="36" s="1"/>
  <c r="M305" i="36" a="1"/>
  <c r="M305" i="36" s="1"/>
  <c r="M304" i="36" a="1"/>
  <c r="M304" i="36" s="1"/>
  <c r="M303" i="36" a="1"/>
  <c r="M303" i="36" s="1"/>
  <c r="M302" i="36" a="1"/>
  <c r="M302" i="36" s="1"/>
  <c r="M301" i="36" a="1"/>
  <c r="M301" i="36" s="1"/>
  <c r="M300" i="36" a="1"/>
  <c r="M300" i="36" s="1"/>
  <c r="M299" i="36" a="1"/>
  <c r="M299" i="36" s="1"/>
  <c r="M298" i="36" a="1"/>
  <c r="M298" i="36" s="1"/>
  <c r="M297" i="36" a="1"/>
  <c r="M297" i="36" s="1"/>
  <c r="M296" i="36" a="1"/>
  <c r="M296" i="36" s="1"/>
  <c r="M295" i="36" a="1"/>
  <c r="M295" i="36" s="1"/>
  <c r="M294" i="36" a="1"/>
  <c r="M294" i="36" s="1"/>
  <c r="M293" i="36" a="1"/>
  <c r="M293" i="36" s="1"/>
  <c r="M292" i="36" a="1"/>
  <c r="M292" i="36" s="1"/>
  <c r="M291" i="36" a="1"/>
  <c r="M291" i="36" s="1"/>
  <c r="M290" i="36" a="1"/>
  <c r="M290" i="36" s="1"/>
  <c r="M289" i="36" a="1"/>
  <c r="M289" i="36" s="1"/>
  <c r="M288" i="36" a="1"/>
  <c r="M288" i="36" s="1"/>
  <c r="M287" i="36" a="1"/>
  <c r="M287" i="36" s="1"/>
  <c r="M286" i="36" a="1"/>
  <c r="M286" i="36" s="1"/>
  <c r="M285" i="36" a="1"/>
  <c r="M285" i="36" s="1"/>
  <c r="M284" i="36" a="1"/>
  <c r="M284" i="36" s="1"/>
  <c r="M283" i="36" a="1"/>
  <c r="M283" i="36" s="1"/>
  <c r="M282" i="36" a="1"/>
  <c r="M282" i="36" s="1"/>
  <c r="M281" i="36" a="1"/>
  <c r="M281" i="36" s="1"/>
  <c r="M280" i="36" a="1"/>
  <c r="M280" i="36" s="1"/>
  <c r="M279" i="36" a="1"/>
  <c r="M279" i="36" s="1"/>
  <c r="M278" i="36" a="1"/>
  <c r="M278" i="36" s="1"/>
  <c r="M277" i="36" a="1"/>
  <c r="M277" i="36" s="1"/>
  <c r="M276" i="36" a="1"/>
  <c r="M276" i="36" s="1"/>
  <c r="M275" i="36" a="1"/>
  <c r="M275" i="36" s="1"/>
  <c r="M274" i="36" a="1"/>
  <c r="M274" i="36" s="1"/>
  <c r="M273" i="36" a="1"/>
  <c r="M273" i="36" s="1"/>
  <c r="M272" i="36" a="1"/>
  <c r="M272" i="36" s="1"/>
  <c r="M271" i="36" a="1"/>
  <c r="M271" i="36" s="1"/>
  <c r="M270" i="36" a="1"/>
  <c r="M270" i="36" s="1"/>
  <c r="M269" i="36" a="1"/>
  <c r="M269" i="36" s="1"/>
  <c r="M268" i="36" a="1"/>
  <c r="M268" i="36" s="1"/>
  <c r="M267" i="36" a="1"/>
  <c r="M267" i="36" s="1"/>
  <c r="M266" i="36" a="1"/>
  <c r="M266" i="36" s="1"/>
  <c r="M265" i="36" a="1"/>
  <c r="M265" i="36" s="1"/>
  <c r="M264" i="36" a="1"/>
  <c r="M264" i="36" s="1"/>
  <c r="M263" i="36" a="1"/>
  <c r="M263" i="36" s="1"/>
  <c r="M262" i="36" a="1"/>
  <c r="M262" i="36" s="1"/>
  <c r="M261" i="36" a="1"/>
  <c r="M261" i="36" s="1"/>
  <c r="M260" i="36" a="1"/>
  <c r="M260" i="36" s="1"/>
  <c r="M259" i="36" a="1"/>
  <c r="M259" i="36" s="1"/>
  <c r="M258" i="36" a="1"/>
  <c r="M258" i="36" s="1"/>
  <c r="M257" i="36" a="1"/>
  <c r="M257" i="36" s="1"/>
  <c r="M256" i="36" a="1"/>
  <c r="M256" i="36" s="1"/>
  <c r="M255" i="36" a="1"/>
  <c r="M255" i="36" s="1"/>
  <c r="M254" i="36" a="1"/>
  <c r="M254" i="36" s="1"/>
  <c r="M253" i="36" a="1"/>
  <c r="M253" i="36" s="1"/>
  <c r="M252" i="36" a="1"/>
  <c r="M252" i="36" s="1"/>
  <c r="M251" i="36" a="1"/>
  <c r="M251" i="36" s="1"/>
  <c r="M250" i="36" a="1"/>
  <c r="M250" i="36" s="1"/>
  <c r="M249" i="36" a="1"/>
  <c r="M249" i="36" s="1"/>
  <c r="M248" i="36" a="1"/>
  <c r="M248" i="36" s="1"/>
  <c r="M247" i="36" a="1"/>
  <c r="M247" i="36" s="1"/>
  <c r="M246" i="36" a="1"/>
  <c r="M246" i="36" s="1"/>
  <c r="M245" i="36" a="1"/>
  <c r="M245" i="36" s="1"/>
  <c r="M244" i="36" a="1"/>
  <c r="M244" i="36" s="1"/>
  <c r="M243" i="36" a="1"/>
  <c r="M243" i="36" s="1"/>
  <c r="M242" i="36" a="1"/>
  <c r="M242" i="36" s="1"/>
  <c r="M241" i="36" a="1"/>
  <c r="M241" i="36" s="1"/>
  <c r="M240" i="36" a="1"/>
  <c r="M240" i="36" s="1"/>
  <c r="M239" i="36" a="1"/>
  <c r="M239" i="36" s="1"/>
  <c r="M238" i="36" a="1"/>
  <c r="M238" i="36" s="1"/>
  <c r="M237" i="36" a="1"/>
  <c r="M237" i="36" s="1"/>
  <c r="M236" i="36" a="1"/>
  <c r="M236" i="36" s="1"/>
  <c r="M235" i="36" a="1"/>
  <c r="M235" i="36" s="1"/>
  <c r="M234" i="36" a="1"/>
  <c r="M234" i="36" s="1"/>
  <c r="M233" i="36" a="1"/>
  <c r="M233" i="36" s="1"/>
  <c r="M232" i="36" a="1"/>
  <c r="M232" i="36" s="1"/>
  <c r="M231" i="36" a="1"/>
  <c r="M231" i="36" s="1"/>
  <c r="M230" i="36" a="1"/>
  <c r="M230" i="36" s="1"/>
  <c r="M229" i="36" a="1"/>
  <c r="M229" i="36" s="1"/>
  <c r="M228" i="36" a="1"/>
  <c r="M228" i="36" s="1"/>
  <c r="M227" i="36" a="1"/>
  <c r="M227" i="36" s="1"/>
  <c r="M226" i="36" a="1"/>
  <c r="M226" i="36" s="1"/>
  <c r="M225" i="36" a="1"/>
  <c r="M225" i="36" s="1"/>
  <c r="M224" i="36" a="1"/>
  <c r="M224" i="36" s="1"/>
  <c r="M223" i="36" a="1"/>
  <c r="M223" i="36" s="1"/>
  <c r="M222" i="36" a="1"/>
  <c r="M222" i="36" s="1"/>
  <c r="M221" i="36" a="1"/>
  <c r="M221" i="36" s="1"/>
  <c r="M220" i="36" a="1"/>
  <c r="M220" i="36" s="1"/>
  <c r="M219" i="36" a="1"/>
  <c r="M219" i="36" s="1"/>
  <c r="M218" i="36" a="1"/>
  <c r="M218" i="36" s="1"/>
  <c r="M217" i="36" a="1"/>
  <c r="M217" i="36" s="1"/>
  <c r="M216" i="36" a="1"/>
  <c r="M216" i="36" s="1"/>
  <c r="M215" i="36" a="1"/>
  <c r="M215" i="36" s="1"/>
  <c r="M214" i="36" a="1"/>
  <c r="M214" i="36" s="1"/>
  <c r="M213" i="36" a="1"/>
  <c r="M213" i="36" s="1"/>
  <c r="M212" i="36" a="1"/>
  <c r="M212" i="36" s="1"/>
  <c r="M211" i="36" a="1"/>
  <c r="M211" i="36" s="1"/>
  <c r="M210" i="36" a="1"/>
  <c r="M210" i="36" s="1"/>
  <c r="M209" i="36" a="1"/>
  <c r="M209" i="36" s="1"/>
  <c r="M208" i="36" a="1"/>
  <c r="M208" i="36" s="1"/>
  <c r="M207" i="36" a="1"/>
  <c r="M207" i="36" s="1"/>
  <c r="M206" i="36" a="1"/>
  <c r="M206" i="36" s="1"/>
  <c r="M205" i="36" a="1"/>
  <c r="M205" i="36" s="1"/>
  <c r="M204" i="36" a="1"/>
  <c r="M204" i="36" s="1"/>
  <c r="M203" i="36" a="1"/>
  <c r="M203" i="36" s="1"/>
  <c r="M202" i="36" a="1"/>
  <c r="M202" i="36" s="1"/>
  <c r="M201" i="36" a="1"/>
  <c r="M201" i="36" s="1"/>
  <c r="M200" i="36" a="1"/>
  <c r="M200" i="36" s="1"/>
  <c r="M199" i="36" a="1"/>
  <c r="M199" i="36" s="1"/>
  <c r="M198" i="36" a="1"/>
  <c r="M198" i="36" s="1"/>
  <c r="M197" i="36" a="1"/>
  <c r="M197" i="36" s="1"/>
  <c r="M196" i="36" a="1"/>
  <c r="M196" i="36" s="1"/>
  <c r="M195" i="36" a="1"/>
  <c r="M195" i="36" s="1"/>
  <c r="M194" i="36" a="1"/>
  <c r="M194" i="36" s="1"/>
  <c r="M193" i="36" a="1"/>
  <c r="M193" i="36" s="1"/>
  <c r="M192" i="36" a="1"/>
  <c r="M192" i="36" s="1"/>
  <c r="M191" i="36" a="1"/>
  <c r="M191" i="36" s="1"/>
  <c r="M190" i="36" a="1"/>
  <c r="M190" i="36" s="1"/>
  <c r="M189" i="36" a="1"/>
  <c r="M189" i="36" s="1"/>
  <c r="M188" i="36" a="1"/>
  <c r="M188" i="36" s="1"/>
  <c r="M187" i="36" a="1"/>
  <c r="M187" i="36" s="1"/>
  <c r="M186" i="36" a="1"/>
  <c r="M186" i="36" s="1"/>
  <c r="M185" i="36" a="1"/>
  <c r="M185" i="36" s="1"/>
  <c r="M184" i="36" a="1"/>
  <c r="M184" i="36" s="1"/>
  <c r="M183" i="36" a="1"/>
  <c r="M183" i="36" s="1"/>
  <c r="M182" i="36" a="1"/>
  <c r="M182" i="36" s="1"/>
  <c r="M181" i="36" a="1"/>
  <c r="M181" i="36" s="1"/>
  <c r="M180" i="36" a="1"/>
  <c r="M180" i="36" s="1"/>
  <c r="M179" i="36" a="1"/>
  <c r="M179" i="36" s="1"/>
  <c r="M178" i="36" a="1"/>
  <c r="M178" i="36" s="1"/>
  <c r="M177" i="36" a="1"/>
  <c r="M177" i="36" s="1"/>
  <c r="M176" i="36" a="1"/>
  <c r="M176" i="36" s="1"/>
  <c r="M175" i="36" a="1"/>
  <c r="M175" i="36" s="1"/>
  <c r="M174" i="36" a="1"/>
  <c r="M174" i="36" s="1"/>
  <c r="M173" i="36" a="1"/>
  <c r="M173" i="36" s="1"/>
  <c r="M172" i="36" a="1"/>
  <c r="M172" i="36" s="1"/>
  <c r="M171" i="36" a="1"/>
  <c r="M171" i="36" s="1"/>
  <c r="M170" i="36" a="1"/>
  <c r="M170" i="36" s="1"/>
  <c r="M169" i="36" a="1"/>
  <c r="M169" i="36" s="1"/>
  <c r="M168" i="36" a="1"/>
  <c r="M168" i="36" s="1"/>
  <c r="M167" i="36" a="1"/>
  <c r="M167" i="36" s="1"/>
  <c r="M166" i="36" a="1"/>
  <c r="M166" i="36" s="1"/>
  <c r="M165" i="36" a="1"/>
  <c r="M165" i="36" s="1"/>
  <c r="M164" i="36" a="1"/>
  <c r="M164" i="36" s="1"/>
  <c r="M163" i="36" a="1"/>
  <c r="M163" i="36" s="1"/>
  <c r="M162" i="36" a="1"/>
  <c r="M162" i="36" s="1"/>
  <c r="M161" i="36" a="1"/>
  <c r="M161" i="36" s="1"/>
  <c r="M160" i="36" a="1"/>
  <c r="M160" i="36" s="1"/>
  <c r="M159" i="36" a="1"/>
  <c r="M159" i="36" s="1"/>
  <c r="M158" i="36" a="1"/>
  <c r="M158" i="36" s="1"/>
  <c r="M157" i="36" a="1"/>
  <c r="M157" i="36" s="1"/>
  <c r="M156" i="36" a="1"/>
  <c r="M156" i="36" s="1"/>
  <c r="M155" i="36" a="1"/>
  <c r="M155" i="36" s="1"/>
  <c r="M154" i="36" a="1"/>
  <c r="M154" i="36" s="1"/>
  <c r="M153" i="36" a="1"/>
  <c r="M153" i="36" s="1"/>
  <c r="M152" i="36" a="1"/>
  <c r="M152" i="36" s="1"/>
  <c r="M151" i="36" a="1"/>
  <c r="M151" i="36" s="1"/>
  <c r="M150" i="36" a="1"/>
  <c r="M150" i="36" s="1"/>
  <c r="M149" i="36" a="1"/>
  <c r="M149" i="36" s="1"/>
  <c r="M148" i="36" a="1"/>
  <c r="M148" i="36" s="1"/>
  <c r="M147" i="36" a="1"/>
  <c r="M147" i="36" s="1"/>
  <c r="M146" i="36" a="1"/>
  <c r="M146" i="36" s="1"/>
  <c r="M145" i="36" a="1"/>
  <c r="M145" i="36" s="1"/>
  <c r="M144" i="36" a="1"/>
  <c r="M144" i="36" s="1"/>
  <c r="M143" i="36" a="1"/>
  <c r="M143" i="36" s="1"/>
  <c r="M142" i="36" a="1"/>
  <c r="M142" i="36" s="1"/>
  <c r="M141" i="36" a="1"/>
  <c r="M141" i="36" s="1"/>
  <c r="M140" i="36" a="1"/>
  <c r="M140" i="36" s="1"/>
  <c r="M139" i="36" a="1"/>
  <c r="M139" i="36" s="1"/>
  <c r="M138" i="36" a="1"/>
  <c r="M138" i="36" s="1"/>
  <c r="M137" i="36" a="1"/>
  <c r="M137" i="36" s="1"/>
  <c r="M136" i="36" a="1"/>
  <c r="M136" i="36" s="1"/>
  <c r="M135" i="36" a="1"/>
  <c r="M135" i="36" s="1"/>
  <c r="M134" i="36" a="1"/>
  <c r="M134" i="36" s="1"/>
  <c r="M133" i="36" a="1"/>
  <c r="M133" i="36" s="1"/>
  <c r="M132" i="36" a="1"/>
  <c r="M132" i="36" s="1"/>
  <c r="M131" i="36" a="1"/>
  <c r="M131" i="36" s="1"/>
  <c r="M130" i="36" a="1"/>
  <c r="M130" i="36" s="1"/>
  <c r="M129" i="36" a="1"/>
  <c r="M129" i="36" s="1"/>
  <c r="M128" i="36" a="1"/>
  <c r="M128" i="36" s="1"/>
  <c r="M127" i="36" a="1"/>
  <c r="M127" i="36" s="1"/>
  <c r="M126" i="36" a="1"/>
  <c r="M126" i="36" s="1"/>
  <c r="M125" i="36" a="1"/>
  <c r="M125" i="36" s="1"/>
  <c r="M124" i="36" a="1"/>
  <c r="M124" i="36" s="1"/>
  <c r="M123" i="36" a="1"/>
  <c r="M123" i="36" s="1"/>
  <c r="M122" i="36" a="1"/>
  <c r="M122" i="36" s="1"/>
  <c r="M121" i="36" a="1"/>
  <c r="M121" i="36" s="1"/>
  <c r="M120" i="36" a="1"/>
  <c r="M120" i="36" s="1"/>
  <c r="M119" i="36" a="1"/>
  <c r="M119" i="36" s="1"/>
  <c r="M118" i="36" a="1"/>
  <c r="M118" i="36" s="1"/>
  <c r="M117" i="36" a="1"/>
  <c r="M117" i="36" s="1"/>
  <c r="M116" i="36" a="1"/>
  <c r="M116" i="36" s="1"/>
  <c r="M115" i="36" a="1"/>
  <c r="M115" i="36" s="1"/>
  <c r="M114" i="36" a="1"/>
  <c r="M114" i="36" s="1"/>
  <c r="M113" i="36" a="1"/>
  <c r="M113" i="36" s="1"/>
  <c r="M112" i="36" a="1"/>
  <c r="M112" i="36" s="1"/>
  <c r="M111" i="36" a="1"/>
  <c r="M111" i="36" s="1"/>
  <c r="M110" i="36" a="1"/>
  <c r="M110" i="36" s="1"/>
  <c r="M109" i="36" a="1"/>
  <c r="M109" i="36" s="1"/>
  <c r="M108" i="36" a="1"/>
  <c r="M108" i="36" s="1"/>
  <c r="M107" i="36" a="1"/>
  <c r="M107" i="36" s="1"/>
  <c r="M106" i="36" a="1"/>
  <c r="M106" i="36" s="1"/>
  <c r="M105" i="36" a="1"/>
  <c r="M105" i="36" s="1"/>
  <c r="M104" i="36" a="1"/>
  <c r="M104" i="36" s="1"/>
  <c r="M103" i="36" a="1"/>
  <c r="M103" i="36" s="1"/>
  <c r="M102" i="36" a="1"/>
  <c r="M102" i="36" s="1"/>
  <c r="M101" i="36" a="1"/>
  <c r="M101" i="36" s="1"/>
  <c r="M100" i="36" a="1"/>
  <c r="M100" i="36" s="1"/>
  <c r="M99" i="36" a="1"/>
  <c r="M99" i="36" s="1"/>
  <c r="M98" i="36" a="1"/>
  <c r="M98" i="36" s="1"/>
  <c r="M97" i="36" a="1"/>
  <c r="M97" i="36" s="1"/>
  <c r="M96" i="36" a="1"/>
  <c r="M96" i="36" s="1"/>
  <c r="M95" i="36" a="1"/>
  <c r="M95" i="36" s="1"/>
  <c r="M94" i="36" a="1"/>
  <c r="M94" i="36" s="1"/>
  <c r="M93" i="36" a="1"/>
  <c r="M93" i="36" s="1"/>
  <c r="M92" i="36" a="1"/>
  <c r="M92" i="36" s="1"/>
  <c r="M91" i="36" a="1"/>
  <c r="M91" i="36" s="1"/>
  <c r="M90" i="36" a="1"/>
  <c r="M90" i="36" s="1"/>
  <c r="M89" i="36" a="1"/>
  <c r="M89" i="36" s="1"/>
  <c r="M88" i="36" a="1"/>
  <c r="M88" i="36" s="1"/>
  <c r="M87" i="36" a="1"/>
  <c r="M87" i="36" s="1"/>
  <c r="M86" i="36" a="1"/>
  <c r="M86" i="36" s="1"/>
  <c r="M85" i="36" a="1"/>
  <c r="M85" i="36" s="1"/>
  <c r="M84" i="36" a="1"/>
  <c r="M84" i="36" s="1"/>
  <c r="M83" i="36" a="1"/>
  <c r="M83" i="36" s="1"/>
  <c r="M82" i="36" a="1"/>
  <c r="M82" i="36" s="1"/>
  <c r="M81" i="36" a="1"/>
  <c r="M81" i="36" s="1"/>
  <c r="M80" i="36" a="1"/>
  <c r="M80" i="36" s="1"/>
  <c r="M79" i="36" a="1"/>
  <c r="M79" i="36" s="1"/>
  <c r="M78" i="36" a="1"/>
  <c r="M78" i="36" s="1"/>
  <c r="M77" i="36" a="1"/>
  <c r="M77" i="36" s="1"/>
  <c r="M76" i="36" a="1"/>
  <c r="M76" i="36" s="1"/>
  <c r="M75" i="36" a="1"/>
  <c r="M75" i="36" s="1"/>
  <c r="M74" i="36" a="1"/>
  <c r="M74" i="36" s="1"/>
  <c r="M73" i="36" a="1"/>
  <c r="M73" i="36" s="1"/>
  <c r="M72" i="36" a="1"/>
  <c r="M72" i="36" s="1"/>
  <c r="M71" i="36" a="1"/>
  <c r="M71" i="36" s="1"/>
  <c r="M70" i="36" a="1"/>
  <c r="M70" i="36" s="1"/>
  <c r="M69" i="36" a="1"/>
  <c r="M69" i="36" s="1"/>
  <c r="M68" i="36" a="1"/>
  <c r="M68" i="36" s="1"/>
  <c r="M67" i="36" a="1"/>
  <c r="M67" i="36" s="1"/>
  <c r="M66" i="36" a="1"/>
  <c r="M66" i="36" s="1"/>
  <c r="M65" i="36" a="1"/>
  <c r="M65" i="36" s="1"/>
  <c r="M64" i="36" a="1"/>
  <c r="M64" i="36" s="1"/>
  <c r="M63" i="36" a="1"/>
  <c r="M63" i="36" s="1"/>
  <c r="M62" i="36" a="1"/>
  <c r="M62" i="36" s="1"/>
  <c r="M61" i="36" a="1"/>
  <c r="M61" i="36" s="1"/>
  <c r="M60" i="36" a="1"/>
  <c r="M60" i="36" s="1"/>
  <c r="M59" i="36" a="1"/>
  <c r="M59" i="36" s="1"/>
  <c r="M58" i="36" a="1"/>
  <c r="M58" i="36" s="1"/>
  <c r="M57" i="36" a="1"/>
  <c r="M57" i="36" s="1"/>
  <c r="M56" i="36" a="1"/>
  <c r="M56" i="36" s="1"/>
  <c r="M55" i="36" a="1"/>
  <c r="M55" i="36" s="1"/>
  <c r="M54" i="36" a="1"/>
  <c r="M54" i="36" s="1"/>
  <c r="M53" i="36" a="1"/>
  <c r="M53" i="36" s="1"/>
  <c r="M52" i="36" a="1"/>
  <c r="M52" i="36" s="1"/>
  <c r="M51" i="36" a="1"/>
  <c r="M51" i="36" s="1"/>
  <c r="M50" i="36" a="1"/>
  <c r="M50" i="36" s="1"/>
  <c r="M49" i="36" a="1"/>
  <c r="M49" i="36" s="1"/>
  <c r="M48" i="36" a="1"/>
  <c r="M48" i="36" s="1"/>
  <c r="M47" i="36" a="1"/>
  <c r="M47" i="36" s="1"/>
  <c r="M46" i="36" a="1"/>
  <c r="M46" i="36" s="1"/>
  <c r="M45" i="36" a="1"/>
  <c r="M45" i="36" s="1"/>
  <c r="M44" i="36" a="1"/>
  <c r="M44" i="36" s="1"/>
  <c r="M43" i="36" a="1"/>
  <c r="M43" i="36" s="1"/>
  <c r="M42" i="36" a="1"/>
  <c r="M42" i="36" s="1"/>
  <c r="M41" i="36" a="1"/>
  <c r="M41" i="36" s="1"/>
  <c r="M40" i="36" a="1"/>
  <c r="M40" i="36" s="1"/>
  <c r="M39" i="36" a="1"/>
  <c r="M39" i="36" s="1"/>
  <c r="M38" i="36" a="1"/>
  <c r="M38" i="36" s="1"/>
  <c r="M37" i="36" a="1"/>
  <c r="M37" i="36" s="1"/>
  <c r="M36" i="36" a="1"/>
  <c r="M36" i="36" s="1"/>
  <c r="M35" i="36" a="1"/>
  <c r="M35" i="36" s="1"/>
  <c r="M34" i="36" a="1"/>
  <c r="M34" i="36" s="1"/>
  <c r="M33" i="36" a="1"/>
  <c r="M33" i="36" s="1"/>
  <c r="M32" i="36" a="1"/>
  <c r="M32" i="36" s="1"/>
  <c r="M31" i="36" a="1"/>
  <c r="M31" i="36" s="1"/>
  <c r="M30" i="36" a="1"/>
  <c r="M30" i="36" s="1"/>
  <c r="M29" i="36" a="1"/>
  <c r="M29" i="36" s="1"/>
  <c r="M28" i="36" a="1"/>
  <c r="M28" i="36" s="1"/>
  <c r="M27" i="36" a="1"/>
  <c r="M27" i="36" s="1"/>
  <c r="M26" i="36" a="1"/>
  <c r="M26" i="36" s="1"/>
  <c r="M25" i="36" a="1"/>
  <c r="M25" i="36" s="1"/>
  <c r="M24" i="36" a="1"/>
  <c r="M24" i="36" s="1"/>
  <c r="M23" i="36" a="1"/>
  <c r="M23" i="36" s="1"/>
  <c r="M22" i="36" a="1"/>
  <c r="M22" i="36" s="1"/>
  <c r="M21" i="36" a="1"/>
  <c r="M21" i="36" s="1"/>
  <c r="M20" i="36" a="1"/>
  <c r="M20" i="36" s="1"/>
  <c r="M19" i="36" a="1"/>
  <c r="M19" i="36" s="1"/>
  <c r="M18" i="36" a="1"/>
  <c r="M18" i="36" s="1"/>
  <c r="M17" i="36" a="1"/>
  <c r="M17" i="36" s="1"/>
  <c r="M16" i="36" a="1"/>
  <c r="M16" i="36" s="1"/>
  <c r="M15" i="36" a="1"/>
  <c r="M15" i="36" s="1"/>
  <c r="M14" i="36" a="1"/>
  <c r="M14" i="36" s="1"/>
  <c r="M13" i="36" a="1"/>
  <c r="M13" i="36" s="1"/>
  <c r="M12" i="36" a="1"/>
  <c r="M12" i="36" s="1"/>
  <c r="M11" i="36" a="1"/>
  <c r="M11" i="36" s="1"/>
  <c r="M10" i="36" a="1"/>
  <c r="M10" i="36" s="1"/>
  <c r="M9" i="36" a="1"/>
  <c r="M9" i="36" s="1"/>
  <c r="M8" i="36" a="1"/>
  <c r="M8" i="36" s="1"/>
  <c r="M7" i="36" a="1"/>
  <c r="M7" i="36" s="1"/>
  <c r="M6" i="36" a="1"/>
  <c r="M6" i="36" s="1"/>
  <c r="M5" i="36" a="1"/>
  <c r="M5" i="36" s="1"/>
  <c r="M4" i="36" a="1"/>
  <c r="M4" i="36" s="1"/>
  <c r="M3" i="36" a="1"/>
  <c r="M3" i="36" s="1"/>
  <c r="M2" i="36" a="1"/>
  <c r="M2" i="36" s="1"/>
  <c r="AE557" i="36" l="1"/>
  <c r="AE1695" i="36"/>
  <c r="AE1696" i="36"/>
  <c r="AE1697" i="36"/>
  <c r="AE1698" i="36"/>
  <c r="AE1699" i="36"/>
  <c r="AE1700" i="36"/>
  <c r="AE1701" i="36"/>
  <c r="AE1702" i="36"/>
  <c r="AE1703" i="36"/>
  <c r="AE1704" i="36"/>
  <c r="AE1705" i="36"/>
  <c r="AE1706" i="36"/>
  <c r="AE1707" i="36"/>
  <c r="AE1708" i="36"/>
  <c r="AE1709" i="36"/>
  <c r="AE1710" i="36"/>
  <c r="AE1711" i="36"/>
  <c r="AE1712" i="36"/>
  <c r="AE1713" i="36"/>
  <c r="AE1714" i="36"/>
  <c r="AE1715" i="36"/>
  <c r="AE1716" i="36"/>
  <c r="AE1717" i="36"/>
  <c r="AE1718" i="36"/>
  <c r="AE1719" i="36"/>
  <c r="AE1720" i="36"/>
  <c r="AE1721" i="36"/>
  <c r="AE1722" i="36"/>
  <c r="AE1723" i="36"/>
  <c r="AE1724" i="36"/>
  <c r="AE1725" i="36"/>
  <c r="AE1726" i="36"/>
  <c r="AE1727" i="36"/>
  <c r="AE1728" i="36"/>
  <c r="AE1729" i="36"/>
  <c r="AE1730" i="36"/>
  <c r="AE1731" i="36"/>
  <c r="AE1732" i="36"/>
  <c r="AE1733" i="36"/>
  <c r="AE1734" i="36"/>
  <c r="AE1735" i="36"/>
  <c r="AE1736" i="36"/>
  <c r="AE1737" i="36"/>
  <c r="AE1738" i="36"/>
  <c r="AE1739" i="36"/>
  <c r="AE1740" i="36"/>
  <c r="AE1741" i="36"/>
  <c r="AE1742" i="36"/>
  <c r="AE1743" i="36"/>
  <c r="AE1744" i="36"/>
  <c r="AE1745" i="36"/>
  <c r="AE1746" i="36"/>
  <c r="AE1747" i="36"/>
  <c r="AE1748" i="36"/>
  <c r="AE1749" i="36"/>
  <c r="AE1750" i="36"/>
  <c r="AE1751" i="36"/>
  <c r="AE1752" i="36"/>
  <c r="AE1753" i="36"/>
  <c r="AE1754" i="36"/>
  <c r="AE1755" i="36"/>
  <c r="AE1756" i="36"/>
  <c r="AE1757" i="36"/>
  <c r="AE1758" i="36"/>
  <c r="AE1759" i="36"/>
  <c r="AE1760" i="36"/>
  <c r="AE1761" i="36"/>
  <c r="AE1762" i="36"/>
  <c r="AE1763" i="36"/>
  <c r="AE1764" i="36"/>
  <c r="AE1765" i="36"/>
  <c r="AE1766" i="36"/>
  <c r="AE1767" i="36"/>
  <c r="AE1768" i="36"/>
  <c r="AE1769" i="36"/>
  <c r="AE1770" i="36"/>
  <c r="AE1771" i="36"/>
  <c r="AE1772" i="36"/>
  <c r="AE1773" i="36"/>
  <c r="AE1774" i="36"/>
  <c r="AE1775" i="36"/>
  <c r="AE1776" i="36"/>
  <c r="AE1777" i="36"/>
  <c r="AE1778" i="36"/>
  <c r="AE1779" i="36"/>
  <c r="AE1780" i="36"/>
  <c r="AE1781" i="36"/>
  <c r="AE1782" i="36"/>
  <c r="AE1783" i="36"/>
  <c r="AE1784" i="36"/>
  <c r="AE1785" i="36"/>
  <c r="AE1786" i="36"/>
  <c r="AE1787" i="36"/>
  <c r="AE1788" i="36"/>
  <c r="AE1789" i="36"/>
  <c r="AE1790" i="36"/>
  <c r="AE1791" i="36"/>
  <c r="AE1792" i="36"/>
  <c r="AE1793" i="36"/>
  <c r="AE1794" i="36"/>
  <c r="AE1795" i="36"/>
  <c r="AE1796" i="36"/>
  <c r="AE1797" i="36"/>
  <c r="AE1798" i="36"/>
  <c r="AE1799" i="36"/>
  <c r="AE1800" i="36"/>
  <c r="AE1801" i="36"/>
  <c r="AE1802" i="36"/>
  <c r="AE1803" i="36"/>
  <c r="AE1804" i="36"/>
  <c r="AE1805" i="36"/>
  <c r="AE1806" i="36"/>
  <c r="AE1807" i="36"/>
  <c r="AE1808" i="36"/>
  <c r="AE1809" i="36"/>
  <c r="AE1810" i="36"/>
  <c r="AE1811" i="36"/>
  <c r="AE1812" i="36"/>
  <c r="AE1813" i="36"/>
  <c r="AE1814" i="36"/>
  <c r="AE1815" i="36"/>
  <c r="AE1816" i="36"/>
  <c r="AE1817" i="36"/>
  <c r="AE1818" i="36"/>
  <c r="AE1819" i="36"/>
  <c r="AE1820" i="36"/>
  <c r="AE1821" i="36"/>
  <c r="AE1822" i="36"/>
  <c r="AE1823" i="36"/>
  <c r="AE1824" i="36"/>
  <c r="AE1825" i="36"/>
  <c r="AE1826" i="36"/>
  <c r="AE1827" i="36"/>
  <c r="AE1828" i="36"/>
  <c r="AE1829" i="36"/>
  <c r="AE1830" i="36"/>
  <c r="AE1831" i="36"/>
  <c r="AE1832" i="36"/>
  <c r="AE1833" i="36"/>
  <c r="AE1834" i="36"/>
  <c r="AE1835" i="36"/>
  <c r="AE1836" i="36"/>
  <c r="AE1837" i="36"/>
  <c r="AE1838" i="36"/>
  <c r="AE1839" i="36"/>
  <c r="AE1840" i="36"/>
  <c r="AE1841" i="36"/>
  <c r="AE1842" i="36"/>
  <c r="AE1843" i="36"/>
  <c r="AE1844" i="36"/>
  <c r="AE1845" i="36"/>
  <c r="AE1846" i="36"/>
  <c r="AE1847" i="36"/>
  <c r="AE1848" i="36"/>
  <c r="AE1849" i="36"/>
  <c r="AE1850" i="36"/>
  <c r="AE1851" i="36"/>
  <c r="AE1852" i="36"/>
  <c r="AE1853" i="36"/>
  <c r="AE1854" i="36"/>
  <c r="AE1855" i="36"/>
  <c r="AE1856" i="36"/>
  <c r="AE1857" i="36"/>
  <c r="AE1858" i="36"/>
  <c r="AE1859" i="36"/>
  <c r="AE1860" i="36"/>
  <c r="AE1861" i="36"/>
  <c r="AE1862" i="36"/>
  <c r="AE1863" i="36"/>
  <c r="AE1864" i="36"/>
  <c r="AE1865" i="36"/>
  <c r="AE1866" i="36"/>
  <c r="AE1867" i="36"/>
  <c r="AE1868" i="36"/>
  <c r="AE1869" i="36"/>
  <c r="AE1870" i="36"/>
  <c r="AE1871" i="36"/>
  <c r="AE1872" i="36"/>
  <c r="AE1873" i="36"/>
  <c r="AE1874" i="36"/>
  <c r="AE1875" i="36"/>
  <c r="AE1876" i="36"/>
  <c r="AE1877" i="36"/>
  <c r="AE1878" i="36"/>
  <c r="AE1879" i="36"/>
  <c r="AE1880" i="36"/>
  <c r="AE1881" i="36"/>
  <c r="AE1882" i="36"/>
  <c r="AE1883" i="36"/>
  <c r="AE1884" i="36"/>
  <c r="AE1885" i="36"/>
  <c r="AE1886" i="36"/>
  <c r="AE1887" i="36"/>
  <c r="AE1888" i="36"/>
  <c r="AE1889" i="36"/>
  <c r="AE1890" i="36"/>
  <c r="AE1891" i="36"/>
  <c r="AE1892" i="36"/>
  <c r="AE1893" i="36"/>
  <c r="AE1894" i="36"/>
  <c r="AE1895" i="36"/>
  <c r="AE1896" i="36"/>
  <c r="AE1897" i="36"/>
  <c r="AE1898" i="36"/>
  <c r="AE1899" i="36"/>
  <c r="AE1900" i="36"/>
  <c r="AE1901" i="36"/>
  <c r="AE1902" i="36"/>
  <c r="AE1903" i="36"/>
  <c r="AE1904" i="36"/>
  <c r="AE1905" i="36"/>
  <c r="AE1906" i="36"/>
  <c r="AE1907" i="36"/>
  <c r="AE1908" i="36"/>
  <c r="AE1909" i="36"/>
  <c r="AE1910" i="36"/>
  <c r="AE1911" i="36"/>
  <c r="AE1912" i="36"/>
  <c r="AE1913" i="36"/>
  <c r="AE1914" i="36"/>
  <c r="AE1915" i="36"/>
  <c r="AE1916" i="36"/>
  <c r="AE1917" i="36"/>
  <c r="AE1918" i="36"/>
  <c r="AE1919" i="36"/>
  <c r="AE1920" i="36"/>
  <c r="AE1921" i="36"/>
  <c r="AE1922" i="36"/>
  <c r="AE1923" i="36"/>
  <c r="AE1924" i="36"/>
  <c r="AE1925" i="36"/>
  <c r="AE1926" i="36"/>
  <c r="AE1927" i="36"/>
  <c r="AE1928" i="36"/>
  <c r="AE1929" i="36"/>
  <c r="AE1930" i="36"/>
  <c r="AE1931" i="36"/>
  <c r="AE1932" i="36"/>
  <c r="AE1933" i="36"/>
  <c r="AE1934" i="36"/>
  <c r="AE1935" i="36"/>
  <c r="AE1936" i="36"/>
  <c r="AE1937" i="36"/>
  <c r="AE1938" i="36"/>
  <c r="AE1939" i="36"/>
  <c r="AE1940" i="36"/>
  <c r="AE1941" i="36"/>
  <c r="AE1942" i="36"/>
  <c r="AE2" i="36"/>
  <c r="AE3" i="36"/>
  <c r="AE4" i="36"/>
  <c r="AE5" i="36"/>
  <c r="AE6" i="36"/>
  <c r="AE7" i="36"/>
  <c r="AE8" i="36"/>
  <c r="AE9" i="36"/>
  <c r="AE10" i="36"/>
  <c r="AE11" i="36"/>
  <c r="AE12" i="36"/>
  <c r="AE13" i="36"/>
  <c r="AE14" i="36"/>
  <c r="AE15" i="36"/>
  <c r="AE16" i="36"/>
  <c r="AE17" i="36"/>
  <c r="AE18" i="36"/>
  <c r="AE19" i="36"/>
  <c r="AE20" i="36"/>
  <c r="AE21" i="36"/>
  <c r="AE22" i="36"/>
  <c r="AE23" i="36"/>
  <c r="AE24" i="36"/>
  <c r="AE25" i="36"/>
  <c r="AE26" i="36"/>
  <c r="AE27" i="36"/>
  <c r="AE28" i="36"/>
  <c r="AE29" i="36"/>
  <c r="AE30" i="36"/>
  <c r="AE31" i="36"/>
  <c r="AE32" i="36"/>
  <c r="AE33" i="36"/>
  <c r="AE34" i="36"/>
  <c r="AE35" i="36"/>
  <c r="AE36" i="36"/>
  <c r="AE37" i="36"/>
  <c r="AE38" i="36"/>
  <c r="AE39" i="36"/>
  <c r="AE40" i="36"/>
  <c r="AE41" i="36"/>
  <c r="AE42" i="36"/>
  <c r="AE43" i="36"/>
  <c r="AE44" i="36"/>
  <c r="AE45" i="36"/>
  <c r="AE46" i="36"/>
  <c r="AE47" i="36"/>
  <c r="AE48" i="36"/>
  <c r="AE49" i="36"/>
  <c r="AE50" i="36"/>
  <c r="AE51" i="36"/>
  <c r="AE52" i="36"/>
  <c r="AE53" i="36"/>
  <c r="AE54" i="36"/>
  <c r="AE55" i="36"/>
  <c r="AE56" i="36"/>
  <c r="AE57" i="36"/>
  <c r="AE58" i="36"/>
  <c r="AE59" i="36"/>
  <c r="AE60" i="36"/>
  <c r="AE61" i="36"/>
  <c r="AE62" i="36"/>
  <c r="AE63" i="36"/>
  <c r="AE64" i="36"/>
  <c r="AE65" i="36"/>
  <c r="AE66" i="36"/>
  <c r="AE67" i="36"/>
  <c r="AE68" i="36"/>
  <c r="AE69" i="36"/>
  <c r="AE70" i="36"/>
  <c r="AE71" i="36"/>
  <c r="AE72" i="36"/>
  <c r="AE73" i="36"/>
  <c r="AE74" i="36"/>
  <c r="AE75" i="36"/>
  <c r="AE76" i="36"/>
  <c r="AE77" i="36"/>
  <c r="AE78" i="36"/>
  <c r="AE79" i="36"/>
  <c r="AE80" i="36"/>
  <c r="AE81" i="36"/>
  <c r="AE82" i="36"/>
  <c r="AE83" i="36"/>
  <c r="AE84" i="36"/>
  <c r="AE85" i="36"/>
  <c r="AE86" i="36"/>
  <c r="AE87" i="36"/>
  <c r="AE88" i="36"/>
  <c r="AE89" i="36"/>
  <c r="AE90" i="36"/>
  <c r="AE91" i="36"/>
  <c r="AE92" i="36"/>
  <c r="AE93" i="36"/>
  <c r="AE94" i="36"/>
  <c r="AE95" i="36"/>
  <c r="AE96" i="36"/>
  <c r="AE97" i="36"/>
  <c r="AE98" i="36"/>
  <c r="AE99" i="36"/>
  <c r="AE100" i="36"/>
  <c r="AE101" i="36"/>
  <c r="AE102" i="36"/>
  <c r="AE103" i="36"/>
  <c r="AE104" i="36"/>
  <c r="AE105" i="36"/>
  <c r="AE106" i="36"/>
  <c r="AE107" i="36"/>
  <c r="AE108" i="36"/>
  <c r="AE109" i="36"/>
  <c r="AE110" i="36"/>
  <c r="AE111" i="36"/>
  <c r="AE112" i="36"/>
  <c r="AE113" i="36"/>
  <c r="AE114" i="36"/>
  <c r="AE115" i="36"/>
  <c r="AE116" i="36"/>
  <c r="AE117" i="36"/>
  <c r="AE118" i="36"/>
  <c r="AE119" i="36"/>
  <c r="AE120" i="36"/>
  <c r="AE121" i="36"/>
  <c r="AE122" i="36"/>
  <c r="AE123" i="36"/>
  <c r="AE124" i="36"/>
  <c r="AE125" i="36"/>
  <c r="AE126" i="36"/>
  <c r="AE127" i="36"/>
  <c r="AE128" i="36"/>
  <c r="AE129" i="36"/>
  <c r="AE130" i="36"/>
  <c r="AE131" i="36"/>
  <c r="AE132" i="36"/>
  <c r="AE133" i="36"/>
  <c r="AE134" i="36"/>
  <c r="AE135" i="36"/>
  <c r="AE136" i="36"/>
  <c r="AE137" i="36"/>
  <c r="AE138" i="36"/>
  <c r="AE139" i="36"/>
  <c r="AE140" i="36"/>
  <c r="AE141" i="36"/>
  <c r="AE142" i="36"/>
  <c r="AE143" i="36"/>
  <c r="AE144" i="36"/>
  <c r="AE145" i="36"/>
  <c r="AE146" i="36"/>
  <c r="AE147" i="36"/>
  <c r="AE148" i="36"/>
  <c r="AE149" i="36"/>
  <c r="AE150" i="36"/>
  <c r="AE151" i="36"/>
  <c r="AE152" i="36"/>
  <c r="AE153" i="36"/>
  <c r="AE154" i="36"/>
  <c r="AE155" i="36"/>
  <c r="AE156" i="36"/>
  <c r="AE157" i="36"/>
  <c r="AE158" i="36"/>
  <c r="AE159" i="36"/>
  <c r="AE160" i="36"/>
  <c r="AE161" i="36"/>
  <c r="AE162" i="36"/>
  <c r="AE163" i="36"/>
  <c r="AE164" i="36"/>
  <c r="AE165" i="36"/>
  <c r="AE166" i="36"/>
  <c r="AE167" i="36"/>
  <c r="AE168" i="36"/>
  <c r="AE169" i="36"/>
  <c r="AE170" i="36"/>
  <c r="AE171" i="36"/>
  <c r="AE172" i="36"/>
  <c r="AE173" i="36"/>
  <c r="AE174" i="36"/>
  <c r="AE175" i="36"/>
  <c r="AE176" i="36"/>
  <c r="AE177" i="36"/>
  <c r="AE178" i="36"/>
  <c r="AE179" i="36"/>
  <c r="AE180" i="36"/>
  <c r="AE181" i="36"/>
  <c r="AE182" i="36"/>
  <c r="AE183" i="36"/>
  <c r="AE184" i="36"/>
  <c r="AE185" i="36"/>
  <c r="AE186" i="36"/>
  <c r="AE187" i="36"/>
  <c r="AE188" i="36"/>
  <c r="AE189" i="36"/>
  <c r="AE190" i="36"/>
  <c r="AE191" i="36"/>
  <c r="AE192" i="36"/>
  <c r="AE193" i="36"/>
  <c r="AE194" i="36"/>
  <c r="AE195" i="36"/>
  <c r="AE196" i="36"/>
  <c r="AE197" i="36"/>
  <c r="AE198" i="36"/>
  <c r="AE199" i="36"/>
  <c r="AE200" i="36"/>
  <c r="AE201" i="36"/>
  <c r="AE202" i="36"/>
  <c r="AE203" i="36"/>
  <c r="AE204" i="36"/>
  <c r="AE205" i="36"/>
  <c r="AE206" i="36"/>
  <c r="AE207" i="36"/>
  <c r="AE208" i="36"/>
  <c r="AE209" i="36"/>
  <c r="AE210" i="36"/>
  <c r="AE211" i="36"/>
  <c r="AE212" i="36"/>
  <c r="AE213" i="36"/>
  <c r="AE214" i="36"/>
  <c r="AE215" i="36"/>
  <c r="AE216" i="36"/>
  <c r="AE217" i="36"/>
  <c r="AE218" i="36"/>
  <c r="AE219" i="36"/>
  <c r="AE220" i="36"/>
  <c r="AE221" i="36"/>
  <c r="AE222" i="36"/>
  <c r="AE223" i="36"/>
  <c r="AE224" i="36"/>
  <c r="AE225" i="36"/>
  <c r="AE226" i="36"/>
  <c r="AE227" i="36"/>
  <c r="AE228" i="36"/>
  <c r="AE229" i="36"/>
  <c r="AE230" i="36"/>
  <c r="AE231" i="36"/>
  <c r="AE232" i="36"/>
  <c r="AE233" i="36"/>
  <c r="AE234" i="36"/>
  <c r="AE235" i="36"/>
  <c r="AE236" i="36"/>
  <c r="AE237" i="36"/>
  <c r="AE238" i="36"/>
  <c r="AE239" i="36"/>
  <c r="AE240" i="36"/>
  <c r="AE241" i="36"/>
  <c r="AE242" i="36"/>
  <c r="AE243" i="36"/>
  <c r="AE244" i="36"/>
  <c r="AE245" i="36"/>
  <c r="AE246" i="36"/>
  <c r="AE247" i="36"/>
  <c r="AE248" i="36"/>
  <c r="AE249" i="36"/>
  <c r="AE250" i="36"/>
  <c r="AE251" i="36"/>
  <c r="AE252" i="36"/>
  <c r="AE253" i="36"/>
  <c r="AE254" i="36"/>
  <c r="AE255" i="36"/>
  <c r="AE256" i="36"/>
  <c r="AE257" i="36"/>
  <c r="AE258" i="36"/>
  <c r="AE259" i="36"/>
  <c r="AE260" i="36"/>
  <c r="AE261" i="36"/>
  <c r="AE262" i="36"/>
  <c r="AE263" i="36"/>
  <c r="AE264" i="36"/>
  <c r="AE265" i="36"/>
  <c r="AE266" i="36"/>
  <c r="AE267" i="36"/>
  <c r="AE268" i="36"/>
  <c r="AE269" i="36"/>
  <c r="AE270" i="36"/>
  <c r="AE271" i="36"/>
  <c r="AE272" i="36"/>
  <c r="AE273" i="36"/>
  <c r="AE274" i="36"/>
  <c r="AE275" i="36"/>
  <c r="AE276" i="36"/>
  <c r="AE277" i="36"/>
  <c r="AE278" i="36"/>
  <c r="AE279" i="36"/>
  <c r="AE280" i="36"/>
  <c r="AE281" i="36"/>
  <c r="AE282" i="36"/>
  <c r="AE283" i="36"/>
  <c r="AE284" i="36"/>
  <c r="AE285" i="36"/>
  <c r="AE286" i="36"/>
  <c r="AE287" i="36"/>
  <c r="AE288" i="36"/>
  <c r="AE289" i="36"/>
  <c r="AE290" i="36"/>
  <c r="AE291" i="36"/>
  <c r="AE292" i="36"/>
  <c r="AE293" i="36"/>
  <c r="AE294" i="36"/>
  <c r="AE295" i="36"/>
  <c r="AE296" i="36"/>
  <c r="AE297" i="36"/>
  <c r="AE298" i="36"/>
  <c r="AE299" i="36"/>
  <c r="AE300" i="36"/>
  <c r="AE301" i="36"/>
  <c r="AE302" i="36"/>
  <c r="AE303" i="36"/>
  <c r="AE304" i="36"/>
  <c r="AE305" i="36"/>
  <c r="AE306" i="36"/>
  <c r="AE307" i="36"/>
  <c r="AE308" i="36"/>
  <c r="AE309" i="36"/>
  <c r="AE310" i="36"/>
  <c r="AE311" i="36"/>
  <c r="AE312" i="36"/>
  <c r="AE313" i="36"/>
  <c r="AE314" i="36"/>
  <c r="AE315" i="36"/>
  <c r="AE316" i="36"/>
  <c r="AE317" i="36"/>
  <c r="AE318" i="36"/>
  <c r="AE319" i="36"/>
  <c r="AE320" i="36"/>
  <c r="AE321" i="36"/>
  <c r="AE322" i="36"/>
  <c r="AE323" i="36"/>
  <c r="AE324" i="36"/>
  <c r="AE325" i="36"/>
  <c r="AE326" i="36"/>
  <c r="AE327" i="36"/>
  <c r="AE328" i="36"/>
  <c r="AE329" i="36"/>
  <c r="AE330" i="36"/>
  <c r="AE331" i="36"/>
  <c r="AE332" i="36"/>
  <c r="AE333" i="36"/>
  <c r="AE334" i="36"/>
  <c r="AE335" i="36"/>
  <c r="AE336" i="36"/>
  <c r="AE337" i="36"/>
  <c r="AE338" i="36"/>
  <c r="AE339" i="36"/>
  <c r="AE340" i="36"/>
  <c r="AE341" i="36"/>
  <c r="AE342" i="36"/>
  <c r="AE343" i="36"/>
  <c r="AE344" i="36"/>
  <c r="AE345" i="36"/>
  <c r="AE346" i="36"/>
  <c r="AE347" i="36"/>
  <c r="AE348" i="36"/>
  <c r="AE349" i="36"/>
  <c r="AE350" i="36"/>
  <c r="AE351" i="36"/>
  <c r="AE352" i="36"/>
  <c r="AE353" i="36"/>
  <c r="AE354" i="36"/>
  <c r="AE355" i="36"/>
  <c r="AE356" i="36"/>
  <c r="AE357" i="36"/>
  <c r="AE358" i="36"/>
  <c r="AE359" i="36"/>
  <c r="AE360" i="36"/>
  <c r="AE361" i="36"/>
  <c r="AE362" i="36"/>
  <c r="AE363" i="36"/>
  <c r="AE364" i="36"/>
  <c r="AE365" i="36"/>
  <c r="AE366" i="36"/>
  <c r="AE367" i="36"/>
  <c r="AE368" i="36"/>
  <c r="AE369" i="36"/>
  <c r="AE370" i="36"/>
  <c r="AE371" i="36"/>
  <c r="AE372" i="36"/>
  <c r="AE373" i="36"/>
  <c r="AE374" i="36"/>
  <c r="AE375" i="36"/>
  <c r="AE376" i="36"/>
  <c r="AE377" i="36"/>
  <c r="AE378" i="36"/>
  <c r="AE379" i="36"/>
  <c r="AE380" i="36"/>
  <c r="AE381" i="36"/>
  <c r="AE382" i="36"/>
  <c r="AE383" i="36"/>
  <c r="AE384" i="36"/>
  <c r="AE385" i="36"/>
  <c r="AE386" i="36"/>
  <c r="AE387" i="36"/>
  <c r="AE388" i="36"/>
  <c r="AE389" i="36"/>
  <c r="AE390" i="36"/>
  <c r="AE391" i="36"/>
  <c r="AE392" i="36"/>
  <c r="AE393" i="36"/>
  <c r="AE394" i="36"/>
  <c r="AE395" i="36"/>
  <c r="AE396" i="36"/>
  <c r="AE397" i="36"/>
  <c r="AE398" i="36"/>
  <c r="AE399" i="36"/>
  <c r="AE400" i="36"/>
  <c r="AE401" i="36"/>
  <c r="AE402" i="36"/>
  <c r="AE403" i="36"/>
  <c r="AE404" i="36"/>
  <c r="AE405" i="36"/>
  <c r="AE406" i="36"/>
  <c r="AE407" i="36"/>
  <c r="AE408" i="36"/>
  <c r="AE409" i="36"/>
  <c r="AE410" i="36"/>
  <c r="AE411" i="36"/>
  <c r="AE412" i="36"/>
  <c r="AE413" i="36"/>
  <c r="AE414" i="36"/>
  <c r="AE415" i="36"/>
  <c r="AE416" i="36"/>
  <c r="AE417" i="36"/>
  <c r="AE418" i="36"/>
  <c r="AE419" i="36"/>
  <c r="AE420" i="36"/>
  <c r="AE421" i="36"/>
  <c r="AE422" i="36"/>
  <c r="AE423" i="36"/>
  <c r="AE424" i="36"/>
  <c r="AE425" i="36"/>
  <c r="AE426" i="36"/>
  <c r="AE427" i="36"/>
  <c r="AE428" i="36"/>
  <c r="AE429" i="36"/>
  <c r="AE430" i="36"/>
  <c r="AE431" i="36"/>
  <c r="AE432" i="36"/>
  <c r="AE433" i="36"/>
  <c r="AE434" i="36"/>
  <c r="AE435" i="36"/>
  <c r="AE436" i="36"/>
  <c r="AE437" i="36"/>
  <c r="AE438" i="36"/>
  <c r="AE439" i="36"/>
  <c r="AE440" i="36"/>
  <c r="AE441" i="36"/>
  <c r="AE442" i="36"/>
  <c r="AE443" i="36"/>
  <c r="AE444" i="36"/>
  <c r="AE445" i="36"/>
  <c r="AE446" i="36"/>
  <c r="AE447" i="36"/>
  <c r="AE448" i="36"/>
  <c r="AE449" i="36"/>
  <c r="AE450" i="36"/>
  <c r="AE451" i="36"/>
  <c r="AE452" i="36"/>
  <c r="AE453" i="36"/>
  <c r="AE454" i="36"/>
  <c r="AE455" i="36"/>
  <c r="AE456" i="36"/>
  <c r="AE457" i="36"/>
  <c r="AE458" i="36"/>
  <c r="AE459" i="36"/>
  <c r="AE460" i="36"/>
  <c r="AE461" i="36"/>
  <c r="AE462" i="36"/>
  <c r="AE463" i="36"/>
  <c r="AE464" i="36"/>
  <c r="AE465" i="36"/>
  <c r="AE466" i="36"/>
  <c r="AE467" i="36"/>
  <c r="AE468" i="36"/>
  <c r="AE469" i="36"/>
  <c r="AE470" i="36"/>
  <c r="AE471" i="36"/>
  <c r="AE472" i="36"/>
  <c r="AE473" i="36"/>
  <c r="AE474" i="36"/>
  <c r="AE475" i="36"/>
  <c r="AE476" i="36"/>
  <c r="AE477" i="36"/>
  <c r="AE478" i="36"/>
  <c r="AE479" i="36"/>
  <c r="AE480" i="36"/>
  <c r="AE481" i="36"/>
  <c r="AE482" i="36"/>
  <c r="AE483" i="36"/>
  <c r="AE484" i="36"/>
  <c r="AE485" i="36"/>
  <c r="AE486" i="36"/>
  <c r="AE487" i="36"/>
  <c r="AE488" i="36"/>
  <c r="AE489" i="36"/>
  <c r="AE490" i="36"/>
  <c r="AE491" i="36"/>
  <c r="AE492" i="36"/>
  <c r="AE493" i="36"/>
  <c r="AE494" i="36"/>
  <c r="AE495" i="36"/>
  <c r="AE496" i="36"/>
  <c r="AE497" i="36"/>
  <c r="AE498" i="36"/>
  <c r="AE499" i="36"/>
  <c r="AE500" i="36"/>
  <c r="AE501" i="36"/>
  <c r="AE502" i="36"/>
  <c r="AE503" i="36"/>
  <c r="AE504" i="36"/>
  <c r="AE505" i="36"/>
  <c r="AE506" i="36"/>
  <c r="AE507" i="36"/>
  <c r="AE508" i="36"/>
  <c r="AE509" i="36"/>
  <c r="AE510" i="36"/>
  <c r="AE511" i="36"/>
  <c r="AE512" i="36"/>
  <c r="AE513" i="36"/>
  <c r="AE514" i="36"/>
  <c r="AE515" i="36"/>
  <c r="AE516" i="36"/>
  <c r="AE517" i="36"/>
  <c r="AE518" i="36"/>
  <c r="AE519" i="36"/>
  <c r="AE520" i="36"/>
  <c r="AE521" i="36"/>
  <c r="AE522" i="36"/>
  <c r="AE523" i="36"/>
  <c r="AE524" i="36"/>
  <c r="AE525" i="36"/>
  <c r="AE526" i="36"/>
  <c r="AE527" i="36"/>
  <c r="AE528" i="36"/>
  <c r="AE529" i="36"/>
  <c r="AE530" i="36"/>
  <c r="AE531" i="36"/>
  <c r="AE532" i="36"/>
  <c r="AE533" i="36"/>
  <c r="AE534" i="36"/>
  <c r="AE535" i="36"/>
  <c r="AE536" i="36"/>
  <c r="AE537" i="36"/>
  <c r="AE538" i="36"/>
  <c r="AE539" i="36"/>
  <c r="AE540" i="36"/>
  <c r="AE541" i="36"/>
  <c r="AE542" i="36"/>
  <c r="AE543" i="36"/>
  <c r="AE544" i="36"/>
  <c r="AE545" i="36"/>
  <c r="AE546" i="36"/>
  <c r="AE547" i="36"/>
  <c r="AE548" i="36"/>
  <c r="AE549" i="36"/>
  <c r="AE550" i="36"/>
  <c r="AE551" i="36"/>
  <c r="AE552" i="36"/>
  <c r="AE553" i="36"/>
  <c r="AE554" i="36"/>
  <c r="AE555" i="36"/>
  <c r="AE556" i="36"/>
  <c r="G22" i="16" l="1" a="1"/>
  <c r="G22" i="16" s="1"/>
  <c r="G300" i="16" a="1"/>
  <c r="G300" i="16" s="1"/>
  <c r="G299" i="16" a="1"/>
  <c r="G299" i="16" s="1"/>
  <c r="N268" i="16" a="1"/>
  <c r="N268" i="16" s="1"/>
  <c r="N267" i="16" a="1"/>
  <c r="N267" i="16" s="1"/>
  <c r="N266" i="16" a="1"/>
  <c r="N266" i="16" s="1"/>
  <c r="N265" i="16" a="1"/>
  <c r="N265" i="16" s="1"/>
  <c r="N264" i="16" a="1"/>
  <c r="N264" i="16" s="1"/>
  <c r="N263" i="16" a="1"/>
  <c r="N263" i="16" s="1"/>
  <c r="N262" i="16" a="1"/>
  <c r="N262" i="16" s="1"/>
  <c r="N261" i="16" a="1"/>
  <c r="N261" i="16" s="1"/>
  <c r="N260" i="16" a="1"/>
  <c r="N260" i="16" s="1"/>
  <c r="N259" i="16" a="1"/>
  <c r="N259" i="16" s="1"/>
  <c r="N258" i="16" a="1"/>
  <c r="N258" i="16" s="1"/>
  <c r="N257" i="16" a="1"/>
  <c r="N257" i="16" s="1"/>
  <c r="N256" i="16" a="1"/>
  <c r="N256" i="16" s="1"/>
  <c r="N255" i="16" a="1"/>
  <c r="N255" i="16" s="1"/>
  <c r="N254" i="16" a="1"/>
  <c r="N254" i="16" s="1"/>
  <c r="N253" i="16" a="1"/>
  <c r="N253" i="16" s="1"/>
  <c r="G8" i="16" a="1"/>
  <c r="G8" i="16" s="1"/>
  <c r="G216" i="16" a="1"/>
  <c r="G216" i="16" s="1"/>
  <c r="G146" i="16" a="1"/>
  <c r="G146" i="16" s="1"/>
  <c r="G88" i="16" a="1"/>
  <c r="G88" i="16" s="1"/>
  <c r="G223" i="16" a="1"/>
  <c r="G223" i="16" s="1"/>
  <c r="G287" i="16" a="1"/>
  <c r="G287" i="16" s="1"/>
  <c r="G286" i="16" a="1"/>
  <c r="G286" i="16" s="1"/>
  <c r="G221" i="16" a="1"/>
  <c r="G221" i="16" s="1"/>
  <c r="G213" i="16" a="1"/>
  <c r="G213" i="16" s="1"/>
  <c r="G207" i="16" a="1"/>
  <c r="G207" i="16" s="1"/>
  <c r="G148" i="16" a="1"/>
  <c r="G148" i="16" s="1"/>
  <c r="G113" i="16" a="1"/>
  <c r="G113" i="16" s="1"/>
  <c r="G101" i="16" a="1"/>
  <c r="G101" i="16" s="1"/>
  <c r="G86" i="16" a="1"/>
  <c r="G86" i="16" s="1"/>
  <c r="G185" i="16" a="1"/>
  <c r="G185" i="16" s="1"/>
  <c r="G222" i="16" a="1"/>
  <c r="G222" i="16" s="1"/>
  <c r="G249" i="16" a="1"/>
  <c r="G249" i="16" s="1"/>
  <c r="N252" i="16" a="1"/>
  <c r="N252" i="16" s="1"/>
  <c r="N251" i="16" a="1"/>
  <c r="N251" i="16" s="1"/>
  <c r="N250" i="16" a="1"/>
  <c r="N250" i="16" s="1"/>
  <c r="N249" i="16" a="1"/>
  <c r="N249" i="16" s="1"/>
  <c r="N248" i="16" a="1"/>
  <c r="N248" i="16" s="1"/>
  <c r="N247" i="16" a="1"/>
  <c r="N247" i="16" s="1"/>
  <c r="N246" i="16" a="1"/>
  <c r="N246" i="16" s="1"/>
  <c r="N245" i="16" a="1"/>
  <c r="N245" i="16" s="1"/>
  <c r="N244" i="16" a="1"/>
  <c r="N244" i="16" s="1"/>
  <c r="N243" i="16" a="1"/>
  <c r="N243" i="16" s="1"/>
  <c r="N242" i="16" a="1"/>
  <c r="N242" i="16" s="1"/>
  <c r="N241" i="16" a="1"/>
  <c r="N241" i="16" s="1"/>
  <c r="N240" i="16" a="1"/>
  <c r="N240" i="16" s="1"/>
  <c r="N239" i="16" a="1"/>
  <c r="N239" i="16" s="1"/>
  <c r="N238" i="16" a="1"/>
  <c r="N238" i="16" s="1"/>
  <c r="G319" i="16" a="1"/>
  <c r="G319" i="16" s="1"/>
  <c r="G257" i="16" a="1"/>
  <c r="G257" i="16" s="1"/>
  <c r="G225" i="16" a="1"/>
  <c r="G225" i="16" s="1"/>
  <c r="G178" i="16" a="1"/>
  <c r="G178" i="16" s="1"/>
  <c r="G135" i="16" a="1"/>
  <c r="G135" i="16" s="1"/>
  <c r="G134" i="16" a="1"/>
  <c r="G134" i="16" s="1"/>
  <c r="G115" i="16" a="1"/>
  <c r="G115" i="16" s="1"/>
  <c r="G85" i="16" a="1"/>
  <c r="G85" i="16" s="1"/>
  <c r="G34" i="16" a="1"/>
  <c r="G34" i="16" s="1"/>
  <c r="G30" i="16" a="1"/>
  <c r="G30" i="16" s="1"/>
  <c r="G29" i="16" a="1"/>
  <c r="G29" i="16" s="1"/>
  <c r="G28" i="16" a="1"/>
  <c r="G28" i="16" s="1"/>
  <c r="G32" i="16" a="1"/>
  <c r="G32" i="16" s="1"/>
  <c r="G11" i="16" a="1"/>
  <c r="G11" i="16" s="1"/>
  <c r="G9" i="16" a="1"/>
  <c r="G9" i="16" s="1"/>
  <c r="G3" i="16" a="1"/>
  <c r="G3" i="16" s="1"/>
  <c r="G130" i="16" a="1"/>
  <c r="G130" i="16" s="1"/>
  <c r="N11" i="16" a="1"/>
  <c r="N11" i="16" s="1"/>
  <c r="G65" i="16" a="1"/>
  <c r="G65" i="16" s="1"/>
  <c r="G87" i="16" a="1"/>
  <c r="G87" i="16" s="1"/>
  <c r="G170" i="16" a="1"/>
  <c r="G170" i="16" s="1"/>
  <c r="G171" i="16" a="1"/>
  <c r="G171" i="16" s="1"/>
  <c r="G57" i="16" a="1"/>
  <c r="G57" i="16" s="1"/>
  <c r="D57" i="16" s="1" a="1"/>
  <c r="D57" i="16" s="1"/>
  <c r="G311" i="16" a="1"/>
  <c r="G311" i="16" s="1"/>
  <c r="N237" i="16" a="1"/>
  <c r="N237" i="16" s="1"/>
  <c r="N236" i="16" a="1"/>
  <c r="N236" i="16" s="1"/>
  <c r="N235" i="16" a="1"/>
  <c r="N235" i="16" s="1"/>
  <c r="N234" i="16" a="1"/>
  <c r="N234" i="16" s="1"/>
  <c r="N233" i="16" a="1"/>
  <c r="N233" i="16" s="1"/>
  <c r="N232" i="16" a="1"/>
  <c r="N232" i="16" s="1"/>
  <c r="N231" i="16" a="1"/>
  <c r="N231" i="16" s="1"/>
  <c r="N230" i="16" a="1"/>
  <c r="N230" i="16" s="1"/>
  <c r="N229" i="16" a="1"/>
  <c r="N229" i="16" s="1"/>
  <c r="N228" i="16" a="1"/>
  <c r="N228" i="16" s="1"/>
  <c r="N227" i="16" a="1"/>
  <c r="N227" i="16" s="1"/>
  <c r="N226" i="16" a="1"/>
  <c r="N226" i="16" s="1"/>
  <c r="N225" i="16" a="1"/>
  <c r="N225" i="16" s="1"/>
  <c r="N224" i="16" a="1"/>
  <c r="N224" i="16" s="1"/>
  <c r="N223" i="16" a="1"/>
  <c r="N223" i="16" s="1"/>
  <c r="N222" i="16" a="1"/>
  <c r="N222" i="16" s="1"/>
  <c r="N221" i="16" a="1"/>
  <c r="N221" i="16" s="1"/>
  <c r="N220" i="16" a="1"/>
  <c r="N220" i="16" s="1"/>
  <c r="N219" i="16" a="1"/>
  <c r="N219" i="16" s="1"/>
  <c r="N218" i="16" a="1"/>
  <c r="N218" i="16" s="1"/>
  <c r="N217" i="16" a="1"/>
  <c r="N217" i="16" s="1"/>
  <c r="N216" i="16" a="1"/>
  <c r="N216" i="16" s="1"/>
  <c r="N215" i="16" a="1"/>
  <c r="N215" i="16" s="1"/>
  <c r="N214" i="16" a="1"/>
  <c r="N214" i="16" s="1"/>
  <c r="N213" i="16" a="1"/>
  <c r="N213" i="16" s="1"/>
  <c r="N212" i="16" a="1"/>
  <c r="N212" i="16" s="1"/>
  <c r="N211" i="16" a="1"/>
  <c r="N211" i="16" s="1"/>
  <c r="N210" i="16" a="1"/>
  <c r="N210" i="16" s="1"/>
  <c r="N209" i="16" a="1"/>
  <c r="N209" i="16" s="1"/>
  <c r="N208" i="16" a="1"/>
  <c r="N208" i="16" s="1"/>
  <c r="G314" i="16" a="1"/>
  <c r="G314" i="16" s="1"/>
  <c r="G312" i="16" a="1"/>
  <c r="G312" i="16" s="1"/>
  <c r="G295" i="16" a="1"/>
  <c r="G295" i="16" s="1"/>
  <c r="G292" i="16" a="1"/>
  <c r="G292" i="16" s="1"/>
  <c r="G289" i="16" a="1"/>
  <c r="G289" i="16" s="1"/>
  <c r="G248" i="16" a="1"/>
  <c r="G248" i="16" s="1"/>
  <c r="D248" i="16" s="1" a="1"/>
  <c r="D248" i="16" s="1"/>
  <c r="G275" i="16" a="1"/>
  <c r="G275" i="16" s="1"/>
  <c r="D275" i="16" s="1" a="1"/>
  <c r="D275" i="16" s="1"/>
  <c r="G270" i="16" a="1"/>
  <c r="G270" i="16" s="1"/>
  <c r="G268" i="16" a="1"/>
  <c r="G268" i="16" s="1"/>
  <c r="G267" i="16" a="1"/>
  <c r="G267" i="16" s="1"/>
  <c r="G262" i="16" a="1"/>
  <c r="G262" i="16" s="1"/>
  <c r="G254" i="16" a="1"/>
  <c r="G254" i="16" s="1"/>
  <c r="G252" i="16" a="1"/>
  <c r="G252" i="16" s="1"/>
  <c r="G235" i="16" a="1"/>
  <c r="G235" i="16" s="1"/>
  <c r="G228" i="16" a="1"/>
  <c r="G228" i="16" s="1"/>
  <c r="G219" i="16" a="1"/>
  <c r="G219" i="16" s="1"/>
  <c r="G215" i="16" a="1"/>
  <c r="G215" i="16" s="1"/>
  <c r="G212" i="16" a="1"/>
  <c r="G212" i="16" s="1"/>
  <c r="G208" i="16" a="1"/>
  <c r="G208" i="16" s="1"/>
  <c r="D208" i="16" s="1" a="1"/>
  <c r="D208" i="16" s="1"/>
  <c r="G203" i="16" a="1"/>
  <c r="G203" i="16" s="1"/>
  <c r="G201" i="16" a="1"/>
  <c r="G201" i="16" s="1"/>
  <c r="G193" i="16" a="1"/>
  <c r="G193" i="16" s="1"/>
  <c r="G191" i="16" a="1"/>
  <c r="G191" i="16" s="1"/>
  <c r="G190" i="16" a="1"/>
  <c r="G190" i="16" s="1"/>
  <c r="G174" i="16" a="1"/>
  <c r="G174" i="16" s="1"/>
  <c r="N207" i="16" a="1"/>
  <c r="N207" i="16" s="1"/>
  <c r="N206" i="16" a="1"/>
  <c r="N206" i="16" s="1"/>
  <c r="G173" i="16" a="1"/>
  <c r="G173" i="16" s="1"/>
  <c r="D173" i="16" s="1" a="1"/>
  <c r="D173" i="16" s="1"/>
  <c r="G165" i="16" a="1"/>
  <c r="G165" i="16" s="1"/>
  <c r="N205" i="16" a="1"/>
  <c r="N205" i="16" s="1"/>
  <c r="N204" i="16" a="1"/>
  <c r="N204" i="16" s="1"/>
  <c r="N203" i="16" a="1"/>
  <c r="N203" i="16" s="1"/>
  <c r="N202" i="16" a="1"/>
  <c r="N202" i="16" s="1"/>
  <c r="N201" i="16" a="1"/>
  <c r="N201" i="16" s="1"/>
  <c r="N200" i="16" a="1"/>
  <c r="N200" i="16" s="1"/>
  <c r="N199" i="16" a="1"/>
  <c r="N199" i="16" s="1"/>
  <c r="N198" i="16" a="1"/>
  <c r="N198" i="16" s="1"/>
  <c r="N197" i="16" a="1"/>
  <c r="N197" i="16" s="1"/>
  <c r="N196" i="16" a="1"/>
  <c r="N196" i="16" s="1"/>
  <c r="N195" i="16" a="1"/>
  <c r="N195" i="16" s="1"/>
  <c r="G117" i="16" a="1"/>
  <c r="G117" i="16" s="1"/>
  <c r="G114" i="16" a="1"/>
  <c r="G114" i="16" s="1"/>
  <c r="G110" i="16" a="1"/>
  <c r="G110" i="16" s="1"/>
  <c r="G99" i="16" a="1"/>
  <c r="G99" i="16" s="1"/>
  <c r="G265" i="16" a="1"/>
  <c r="G265" i="16" s="1"/>
  <c r="G81" i="16" a="1"/>
  <c r="G81" i="16" s="1"/>
  <c r="N194" i="16" a="1"/>
  <c r="N194" i="16" s="1"/>
  <c r="G51" i="16" a="1"/>
  <c r="G51" i="16" s="1"/>
  <c r="N193" i="16" a="1"/>
  <c r="N193" i="16" s="1"/>
  <c r="G50" i="16" a="1"/>
  <c r="G50" i="16" s="1"/>
  <c r="N192" i="16" a="1"/>
  <c r="N192" i="16" s="1"/>
  <c r="G47" i="16" a="1"/>
  <c r="G47" i="16" s="1"/>
  <c r="N191" i="16" a="1"/>
  <c r="N191" i="16" s="1"/>
  <c r="G45" i="16" a="1"/>
  <c r="G45" i="16" s="1"/>
  <c r="N190" i="16" a="1"/>
  <c r="N190" i="16" s="1"/>
  <c r="G42" i="16" a="1"/>
  <c r="G42" i="16" s="1"/>
  <c r="G21" i="16" a="1"/>
  <c r="G21" i="16" s="1"/>
  <c r="D21" i="16" s="1" a="1"/>
  <c r="D21" i="16" s="1"/>
  <c r="G20" i="16" a="1"/>
  <c r="G20" i="16" s="1"/>
  <c r="D20" i="16" s="1" a="1"/>
  <c r="D20" i="16" s="1"/>
  <c r="G163" i="16" a="1"/>
  <c r="G163" i="16" s="1"/>
  <c r="N189" i="16" a="1"/>
  <c r="N189" i="16" s="1"/>
  <c r="N188" i="16" a="1"/>
  <c r="N188" i="16" s="1"/>
  <c r="G15" i="16" a="1"/>
  <c r="G15" i="16" s="1"/>
  <c r="G14" i="16" a="1"/>
  <c r="G14" i="16" s="1"/>
  <c r="N187" i="16" a="1"/>
  <c r="N187" i="16" s="1"/>
  <c r="N186" i="16" a="1"/>
  <c r="N186" i="16" s="1"/>
  <c r="N185" i="16" a="1"/>
  <c r="N185" i="16" s="1"/>
  <c r="N184" i="16" a="1"/>
  <c r="N184" i="16" s="1"/>
  <c r="G161" i="16" a="1"/>
  <c r="G161" i="16" s="1"/>
  <c r="G12" i="16" a="1"/>
  <c r="G12" i="16" s="1"/>
  <c r="E847" i="33"/>
  <c r="F847" i="33"/>
  <c r="G847" i="33"/>
  <c r="E1144" i="33"/>
  <c r="F1144" i="33"/>
  <c r="G1144" i="33"/>
  <c r="E1127" i="33"/>
  <c r="F1127" i="33"/>
  <c r="G1127" i="33"/>
  <c r="G194" i="16" a="1"/>
  <c r="G194" i="16" s="1"/>
  <c r="E1084" i="33"/>
  <c r="F1084" i="33"/>
  <c r="G1084" i="33"/>
  <c r="F862" i="33"/>
  <c r="E538" i="33"/>
  <c r="F538" i="33"/>
  <c r="G538" i="33"/>
  <c r="N362" i="33" a="1"/>
  <c r="N362" i="33" s="1"/>
  <c r="M362" i="33" a="1"/>
  <c r="M362" i="33" s="1"/>
  <c r="E362" i="33"/>
  <c r="F362" i="33"/>
  <c r="G362" i="33"/>
  <c r="E357" i="33"/>
  <c r="F357" i="33"/>
  <c r="G357" i="33"/>
  <c r="E326" i="33"/>
  <c r="F326" i="33"/>
  <c r="G326" i="33"/>
  <c r="N183" i="16" a="1"/>
  <c r="N183" i="16" s="1"/>
  <c r="N182" i="16" a="1"/>
  <c r="N182" i="16" s="1"/>
  <c r="N181" i="16" a="1"/>
  <c r="N181" i="16" s="1"/>
  <c r="N180" i="16" a="1"/>
  <c r="N180" i="16" s="1"/>
  <c r="N179" i="16" a="1"/>
  <c r="N179" i="16" s="1"/>
  <c r="N178" i="16" a="1"/>
  <c r="N178" i="16" s="1"/>
  <c r="N177" i="16" a="1"/>
  <c r="N177" i="16" s="1"/>
  <c r="N176" i="16" a="1"/>
  <c r="N176" i="16" s="1"/>
  <c r="N175" i="16" a="1"/>
  <c r="N175" i="16" s="1"/>
  <c r="N174" i="16" a="1"/>
  <c r="N174" i="16" s="1"/>
  <c r="N173" i="16" a="1"/>
  <c r="N173" i="16" s="1"/>
  <c r="N172" i="16" a="1"/>
  <c r="N172" i="16" s="1"/>
  <c r="N171" i="16" a="1"/>
  <c r="N171" i="16" s="1"/>
  <c r="N170" i="16" a="1"/>
  <c r="N170" i="16" s="1"/>
  <c r="N169" i="16" a="1"/>
  <c r="N169" i="16" s="1"/>
  <c r="N168" i="16" a="1"/>
  <c r="N168" i="16" s="1"/>
  <c r="N167" i="16" a="1"/>
  <c r="N167" i="16" s="1"/>
  <c r="N166" i="16" a="1"/>
  <c r="N166" i="16" s="1"/>
  <c r="N165" i="16" a="1"/>
  <c r="N165" i="16" s="1"/>
  <c r="N164" i="16" a="1"/>
  <c r="N164" i="16" s="1"/>
  <c r="N163" i="16" a="1"/>
  <c r="N163" i="16" s="1"/>
  <c r="N162" i="16" a="1"/>
  <c r="N162" i="16" s="1"/>
  <c r="N161" i="16" a="1"/>
  <c r="N161" i="16" s="1"/>
  <c r="N160" i="16" a="1"/>
  <c r="N160" i="16" s="1"/>
  <c r="N159" i="16" a="1"/>
  <c r="N159" i="16" s="1"/>
  <c r="N158" i="16" a="1"/>
  <c r="N158" i="16" s="1"/>
  <c r="N157" i="16" a="1"/>
  <c r="N157" i="16" s="1"/>
  <c r="N156" i="16" a="1"/>
  <c r="N156" i="16" s="1"/>
  <c r="N155" i="16" a="1"/>
  <c r="N155" i="16" s="1"/>
  <c r="N154" i="16" a="1"/>
  <c r="N154" i="16" s="1"/>
  <c r="N153" i="16" a="1"/>
  <c r="N153" i="16" s="1"/>
  <c r="N152" i="16" a="1"/>
  <c r="N152" i="16" s="1"/>
  <c r="N151" i="16" a="1"/>
  <c r="N151" i="16" s="1"/>
  <c r="N150" i="16" a="1"/>
  <c r="N150" i="16" s="1"/>
  <c r="N149" i="16" a="1"/>
  <c r="N149" i="16" s="1"/>
  <c r="N148" i="16" a="1"/>
  <c r="N148" i="16" s="1"/>
  <c r="N147" i="16" a="1"/>
  <c r="N147" i="16" s="1"/>
  <c r="N146" i="16" a="1"/>
  <c r="N146" i="16" s="1"/>
  <c r="N145" i="16" a="1"/>
  <c r="N145" i="16" s="1"/>
  <c r="N144" i="16" a="1"/>
  <c r="N144" i="16" s="1"/>
  <c r="N143" i="16" a="1"/>
  <c r="N143" i="16" s="1"/>
  <c r="N142" i="16" a="1"/>
  <c r="N142" i="16" s="1"/>
  <c r="N141" i="16" a="1"/>
  <c r="N141" i="16" s="1"/>
  <c r="N140" i="16" a="1"/>
  <c r="N140" i="16" s="1"/>
  <c r="N139" i="16" a="1"/>
  <c r="N139" i="16" s="1"/>
  <c r="N138" i="16" a="1"/>
  <c r="N138" i="16" s="1"/>
  <c r="N137" i="16" a="1"/>
  <c r="N137" i="16" s="1"/>
  <c r="N136" i="16" a="1"/>
  <c r="N136" i="16" s="1"/>
  <c r="N135" i="16" a="1"/>
  <c r="N135" i="16" s="1"/>
  <c r="N134" i="16" a="1"/>
  <c r="N134" i="16" s="1"/>
  <c r="N133" i="16" a="1"/>
  <c r="N133" i="16" s="1"/>
  <c r="N132" i="16" a="1"/>
  <c r="N132" i="16" s="1"/>
  <c r="N131" i="16" a="1"/>
  <c r="N131" i="16" s="1"/>
  <c r="N130" i="16" a="1"/>
  <c r="N130" i="16" s="1"/>
  <c r="N129" i="16" a="1"/>
  <c r="N129" i="16" s="1"/>
  <c r="N128" i="16" a="1"/>
  <c r="N128" i="16" s="1"/>
  <c r="N127" i="16" a="1"/>
  <c r="N127" i="16" s="1"/>
  <c r="N126" i="16" a="1"/>
  <c r="N126" i="16" s="1"/>
  <c r="N125" i="16" a="1"/>
  <c r="N125" i="16" s="1"/>
  <c r="N124" i="16" a="1"/>
  <c r="N124" i="16" s="1"/>
  <c r="N123" i="16" a="1"/>
  <c r="N123" i="16" s="1"/>
  <c r="N122" i="16" a="1"/>
  <c r="N122" i="16" s="1"/>
  <c r="N121" i="16" a="1"/>
  <c r="N121" i="16" s="1"/>
  <c r="N120" i="16" a="1"/>
  <c r="N120" i="16" s="1"/>
  <c r="N119" i="16" a="1"/>
  <c r="N119" i="16" s="1"/>
  <c r="N118" i="16" a="1"/>
  <c r="N118" i="16" s="1"/>
  <c r="N117" i="16" a="1"/>
  <c r="N117" i="16" s="1"/>
  <c r="N116" i="16" a="1"/>
  <c r="N116" i="16" s="1"/>
  <c r="N115" i="16" a="1"/>
  <c r="N115" i="16" s="1"/>
  <c r="N114" i="16" a="1"/>
  <c r="N114" i="16" s="1"/>
  <c r="N113" i="16" a="1"/>
  <c r="N113" i="16" s="1"/>
  <c r="N112" i="16" a="1"/>
  <c r="N112" i="16" s="1"/>
  <c r="N111" i="16" a="1"/>
  <c r="N111" i="16" s="1"/>
  <c r="N110" i="16" a="1"/>
  <c r="N110" i="16" s="1"/>
  <c r="N109" i="16" a="1"/>
  <c r="N109" i="16" s="1"/>
  <c r="N108" i="16" a="1"/>
  <c r="N108" i="16" s="1"/>
  <c r="N107" i="16" a="1"/>
  <c r="N107" i="16" s="1"/>
  <c r="N106" i="16" a="1"/>
  <c r="N106" i="16" s="1"/>
  <c r="N105" i="16" a="1"/>
  <c r="N105" i="16" s="1"/>
  <c r="N104" i="16" a="1"/>
  <c r="N104" i="16" s="1"/>
  <c r="N103" i="16" a="1"/>
  <c r="N103" i="16" s="1"/>
  <c r="N102" i="16" a="1"/>
  <c r="N102" i="16" s="1"/>
  <c r="N101" i="16" a="1"/>
  <c r="N101" i="16" s="1"/>
  <c r="N100" i="16" a="1"/>
  <c r="N100" i="16" s="1"/>
  <c r="N99" i="16" a="1"/>
  <c r="N99" i="16" s="1"/>
  <c r="N98" i="16" a="1"/>
  <c r="N98" i="16" s="1"/>
  <c r="N97" i="16" a="1"/>
  <c r="N97" i="16" s="1"/>
  <c r="N96" i="16" a="1"/>
  <c r="N96" i="16" s="1"/>
  <c r="N95" i="16" a="1"/>
  <c r="N95" i="16" s="1"/>
  <c r="N94" i="16" a="1"/>
  <c r="N94" i="16" s="1"/>
  <c r="N93" i="16" a="1"/>
  <c r="N93" i="16" s="1"/>
  <c r="N92" i="16" a="1"/>
  <c r="N92" i="16" s="1"/>
  <c r="N91" i="16" a="1"/>
  <c r="N91" i="16" s="1"/>
  <c r="N90" i="16" a="1"/>
  <c r="N90" i="16" s="1"/>
  <c r="N89" i="16" a="1"/>
  <c r="N89" i="16" s="1"/>
  <c r="N88" i="16" a="1"/>
  <c r="N88" i="16" s="1"/>
  <c r="N87" i="16" a="1"/>
  <c r="N87" i="16" s="1"/>
  <c r="N86" i="16" a="1"/>
  <c r="N86" i="16" s="1"/>
  <c r="N85" i="16" a="1"/>
  <c r="N85" i="16" s="1"/>
  <c r="N84" i="16" a="1"/>
  <c r="N84" i="16" s="1"/>
  <c r="N83" i="16" a="1"/>
  <c r="N83" i="16" s="1"/>
  <c r="N82" i="16" a="1"/>
  <c r="N82" i="16" s="1"/>
  <c r="N81" i="16" a="1"/>
  <c r="N81" i="16" s="1"/>
  <c r="N80" i="16" a="1"/>
  <c r="N80" i="16" s="1"/>
  <c r="N79" i="16" a="1"/>
  <c r="N79" i="16" s="1"/>
  <c r="N78" i="16" a="1"/>
  <c r="N78" i="16" s="1"/>
  <c r="N77" i="16" a="1"/>
  <c r="N77" i="16" s="1"/>
  <c r="N76" i="16" a="1"/>
  <c r="N76" i="16" s="1"/>
  <c r="N75" i="16" a="1"/>
  <c r="N75" i="16" s="1"/>
  <c r="N74" i="16" a="1"/>
  <c r="N74" i="16" s="1"/>
  <c r="N73" i="16" a="1"/>
  <c r="N73" i="16" s="1"/>
  <c r="N72" i="16" a="1"/>
  <c r="N72" i="16" s="1"/>
  <c r="N71" i="16" a="1"/>
  <c r="N71" i="16" s="1"/>
  <c r="N70" i="16" a="1"/>
  <c r="N70" i="16" s="1"/>
  <c r="N69" i="16" a="1"/>
  <c r="N69" i="16" s="1"/>
  <c r="N68" i="16" a="1"/>
  <c r="N68" i="16" s="1"/>
  <c r="N67" i="16" a="1"/>
  <c r="N67" i="16" s="1"/>
  <c r="N66" i="16" a="1"/>
  <c r="N66" i="16" s="1"/>
  <c r="N65" i="16" a="1"/>
  <c r="N65" i="16" s="1"/>
  <c r="N64" i="16" a="1"/>
  <c r="N64" i="16" s="1"/>
  <c r="N63" i="16" a="1"/>
  <c r="N63" i="16" s="1"/>
  <c r="N62" i="16" a="1"/>
  <c r="N62" i="16" s="1"/>
  <c r="N61" i="16" a="1"/>
  <c r="N61" i="16" s="1"/>
  <c r="N60" i="16" a="1"/>
  <c r="N60" i="16" s="1"/>
  <c r="N59" i="16" a="1"/>
  <c r="N59" i="16" s="1"/>
  <c r="N58" i="16" a="1"/>
  <c r="N58" i="16" s="1"/>
  <c r="N57" i="16" a="1"/>
  <c r="N57" i="16" s="1"/>
  <c r="N56" i="16" a="1"/>
  <c r="N56" i="16" s="1"/>
  <c r="N55" i="16" a="1"/>
  <c r="N55" i="16" s="1"/>
  <c r="N54" i="16" a="1"/>
  <c r="N54" i="16" s="1"/>
  <c r="N53" i="16" a="1"/>
  <c r="N53" i="16" s="1"/>
  <c r="N52" i="16" a="1"/>
  <c r="N52" i="16" s="1"/>
  <c r="N51" i="16" a="1"/>
  <c r="N51" i="16" s="1"/>
  <c r="N50" i="16" a="1"/>
  <c r="N50" i="16" s="1"/>
  <c r="N49" i="16" a="1"/>
  <c r="N49" i="16" s="1"/>
  <c r="N48" i="16" a="1"/>
  <c r="N48" i="16" s="1"/>
  <c r="N47" i="16" a="1"/>
  <c r="N47" i="16" s="1"/>
  <c r="N46" i="16" a="1"/>
  <c r="N46" i="16" s="1"/>
  <c r="N45" i="16" a="1"/>
  <c r="N45" i="16" s="1"/>
  <c r="N44" i="16" a="1"/>
  <c r="N44" i="16" s="1"/>
  <c r="N43" i="16" a="1"/>
  <c r="N43" i="16" s="1"/>
  <c r="N42" i="16" a="1"/>
  <c r="N42" i="16" s="1"/>
  <c r="N41" i="16" a="1"/>
  <c r="N41" i="16" s="1"/>
  <c r="N40" i="16" a="1"/>
  <c r="N40" i="16" s="1"/>
  <c r="N39" i="16" a="1"/>
  <c r="N39" i="16" s="1"/>
  <c r="N38" i="16" a="1"/>
  <c r="N38" i="16" s="1"/>
  <c r="N37" i="16" a="1"/>
  <c r="N37" i="16" s="1"/>
  <c r="N36" i="16" a="1"/>
  <c r="N36" i="16" s="1"/>
  <c r="N35" i="16" a="1"/>
  <c r="N35" i="16" s="1"/>
  <c r="N34" i="16" a="1"/>
  <c r="N34" i="16" s="1"/>
  <c r="N33" i="16" a="1"/>
  <c r="N33" i="16" s="1"/>
  <c r="N32" i="16" a="1"/>
  <c r="N32" i="16" s="1"/>
  <c r="N31" i="16" a="1"/>
  <c r="N31" i="16" s="1"/>
  <c r="N30" i="16" a="1"/>
  <c r="N30" i="16" s="1"/>
  <c r="N29" i="16" a="1"/>
  <c r="N29" i="16" s="1"/>
  <c r="N28" i="16" a="1"/>
  <c r="N28" i="16" s="1"/>
  <c r="N27" i="16" a="1"/>
  <c r="N27" i="16" s="1"/>
  <c r="N26" i="16" a="1"/>
  <c r="N26" i="16" s="1"/>
  <c r="N25" i="16" a="1"/>
  <c r="N25" i="16" s="1"/>
  <c r="N24" i="16" a="1"/>
  <c r="N24" i="16" s="1"/>
  <c r="N23" i="16" a="1"/>
  <c r="N23" i="16" s="1"/>
  <c r="N22" i="16" a="1"/>
  <c r="N22" i="16" s="1"/>
  <c r="N21" i="16" a="1"/>
  <c r="N21" i="16" s="1"/>
  <c r="N20" i="16" a="1"/>
  <c r="N20" i="16" s="1"/>
  <c r="N19" i="16" a="1"/>
  <c r="N19" i="16" s="1"/>
  <c r="N18" i="16" a="1"/>
  <c r="N18" i="16" s="1"/>
  <c r="N17" i="16" a="1"/>
  <c r="N17" i="16" s="1"/>
  <c r="N16" i="16" a="1"/>
  <c r="N16" i="16" s="1"/>
  <c r="N15" i="16" a="1"/>
  <c r="N15" i="16" s="1"/>
  <c r="N14" i="16" a="1"/>
  <c r="N14" i="16" s="1"/>
  <c r="N13" i="16" a="1"/>
  <c r="N13" i="16" s="1"/>
  <c r="N12" i="16" a="1"/>
  <c r="N12" i="16" s="1"/>
  <c r="N10" i="16" a="1"/>
  <c r="N10" i="16" s="1"/>
  <c r="N9" i="16" a="1"/>
  <c r="N9" i="16" s="1"/>
  <c r="N8" i="16" a="1"/>
  <c r="N8" i="16" s="1"/>
  <c r="N7" i="16" a="1"/>
  <c r="N7" i="16" s="1"/>
  <c r="N6" i="16" a="1"/>
  <c r="N6" i="16" s="1"/>
  <c r="N5" i="16" a="1"/>
  <c r="N5" i="16" s="1"/>
  <c r="N4" i="16" a="1"/>
  <c r="N4" i="16" s="1"/>
  <c r="N3" i="16" a="1"/>
  <c r="N3" i="16" s="1"/>
  <c r="N2" i="16" a="1"/>
  <c r="N2" i="16" s="1"/>
  <c r="E322" i="33"/>
  <c r="F322" i="33"/>
  <c r="G322" i="33"/>
  <c r="M280" i="33" a="1"/>
  <c r="M280" i="33" s="1"/>
  <c r="E280" i="33"/>
  <c r="F280" i="33"/>
  <c r="G280" i="33"/>
  <c r="G306" i="16" a="1"/>
  <c r="G306" i="16" s="1"/>
  <c r="G16" i="16" a="1"/>
  <c r="G16" i="16" s="1"/>
  <c r="G202" i="16" a="1"/>
  <c r="G202" i="16" s="1"/>
  <c r="G144" i="16" a="1"/>
  <c r="G144" i="16" s="1"/>
  <c r="G271" i="16" a="1"/>
  <c r="G271" i="16" s="1"/>
  <c r="G269" i="16" a="1"/>
  <c r="G269" i="16" s="1"/>
  <c r="G176" i="16" a="1"/>
  <c r="G176" i="16" s="1"/>
  <c r="G158" i="16" a="1"/>
  <c r="G158" i="16" s="1"/>
  <c r="G63" i="16" a="1"/>
  <c r="G63" i="16" s="1"/>
  <c r="G24" i="16" a="1"/>
  <c r="G24" i="16" s="1"/>
  <c r="G317" i="16" a="1"/>
  <c r="G317" i="16" s="1"/>
  <c r="G316" i="16" a="1"/>
  <c r="G316" i="16" s="1"/>
  <c r="G283" i="16" a="1"/>
  <c r="G283" i="16" s="1"/>
  <c r="G263" i="16" a="1"/>
  <c r="G263" i="16" s="1"/>
  <c r="G259" i="16" a="1"/>
  <c r="G259" i="16" s="1"/>
  <c r="G255" i="16" a="1"/>
  <c r="G255" i="16" s="1"/>
  <c r="G246" i="16" a="1"/>
  <c r="G246" i="16" s="1"/>
  <c r="G231" i="16" a="1"/>
  <c r="G231" i="16" s="1"/>
  <c r="G226" i="16" a="1"/>
  <c r="G226" i="16" s="1"/>
  <c r="G195" i="16" a="1"/>
  <c r="G195" i="16" s="1"/>
  <c r="G172" i="16" a="1"/>
  <c r="G172" i="16" s="1"/>
  <c r="G164" i="16" a="1"/>
  <c r="G164" i="16" s="1"/>
  <c r="G162" i="16" a="1"/>
  <c r="G162" i="16" s="1"/>
  <c r="G150" i="16" a="1"/>
  <c r="G150" i="16" s="1"/>
  <c r="G133" i="16" a="1"/>
  <c r="G133" i="16" s="1"/>
  <c r="G118" i="16" a="1"/>
  <c r="G118" i="16" s="1"/>
  <c r="G107" i="16" a="1"/>
  <c r="G107" i="16" s="1"/>
  <c r="G92" i="16" a="1"/>
  <c r="G92" i="16" s="1"/>
  <c r="G91" i="16" a="1"/>
  <c r="G91" i="16" s="1"/>
  <c r="G67" i="16" a="1"/>
  <c r="G67" i="16" s="1"/>
  <c r="G44" i="16" a="1"/>
  <c r="G44" i="16" s="1"/>
  <c r="G23" i="16" a="1"/>
  <c r="G23" i="16" s="1"/>
  <c r="G18" i="16" a="1"/>
  <c r="G18" i="16" s="1"/>
  <c r="G315" i="16" a="1"/>
  <c r="G315" i="16" s="1"/>
  <c r="G313" i="16" a="1"/>
  <c r="G313" i="16" s="1"/>
  <c r="G290" i="16" a="1"/>
  <c r="G290" i="16" s="1"/>
  <c r="G288" i="16" a="1"/>
  <c r="G288" i="16" s="1"/>
  <c r="G280" i="16" a="1"/>
  <c r="G280" i="16" s="1"/>
  <c r="G278" i="16" a="1"/>
  <c r="G278" i="16" s="1"/>
  <c r="G274" i="16" a="1"/>
  <c r="G274" i="16" s="1"/>
  <c r="G266" i="16" a="1"/>
  <c r="G266" i="16" s="1"/>
  <c r="G264" i="16" a="1"/>
  <c r="G264" i="16" s="1"/>
  <c r="G261" i="16" a="1"/>
  <c r="G261" i="16" s="1"/>
  <c r="G258" i="16" a="1"/>
  <c r="G258" i="16" s="1"/>
  <c r="G256" i="16" a="1"/>
  <c r="G256" i="16" s="1"/>
  <c r="G253" i="16" a="1"/>
  <c r="G253" i="16" s="1"/>
  <c r="G251" i="16" a="1"/>
  <c r="G251" i="16" s="1"/>
  <c r="G250" i="16" a="1"/>
  <c r="G250" i="16" s="1"/>
  <c r="G247" i="16" a="1"/>
  <c r="G247" i="16" s="1"/>
  <c r="G245" i="16" a="1"/>
  <c r="G245" i="16" s="1"/>
  <c r="G206" i="16" a="1"/>
  <c r="G206" i="16" s="1"/>
  <c r="G192" i="16" a="1"/>
  <c r="G192" i="16" s="1"/>
  <c r="G183" i="16" a="1"/>
  <c r="G183" i="16" s="1"/>
  <c r="G180" i="16" a="1"/>
  <c r="G180" i="16" s="1"/>
  <c r="G179" i="16" a="1"/>
  <c r="G179" i="16" s="1"/>
  <c r="G177" i="16" a="1"/>
  <c r="G177" i="16" s="1"/>
  <c r="G175" i="16" a="1"/>
  <c r="G175" i="16" s="1"/>
  <c r="G169" i="16" a="1"/>
  <c r="G169" i="16" s="1"/>
  <c r="G168" i="16" a="1"/>
  <c r="G168" i="16" s="1"/>
  <c r="G166" i="16" a="1"/>
  <c r="G166" i="16" s="1"/>
  <c r="G159" i="16" a="1"/>
  <c r="G159" i="16" s="1"/>
  <c r="G152" i="16" a="1"/>
  <c r="G152" i="16" s="1"/>
  <c r="G151" i="16" a="1"/>
  <c r="G151" i="16" s="1"/>
  <c r="G149" i="16" a="1"/>
  <c r="G149" i="16" s="1"/>
  <c r="G147" i="16" a="1"/>
  <c r="G147" i="16" s="1"/>
  <c r="G143" i="16" a="1"/>
  <c r="G143" i="16" s="1"/>
  <c r="G129" i="16" a="1"/>
  <c r="G129" i="16" s="1"/>
  <c r="G126" i="16" a="1"/>
  <c r="G126" i="16" s="1"/>
  <c r="G122" i="16" a="1"/>
  <c r="G122" i="16" s="1"/>
  <c r="G112" i="16" a="1"/>
  <c r="G112" i="16" s="1"/>
  <c r="G109" i="16" a="1"/>
  <c r="G109" i="16" s="1"/>
  <c r="G108" i="16" a="1"/>
  <c r="G108" i="16" s="1"/>
  <c r="G106" i="16" a="1"/>
  <c r="G106" i="16" s="1"/>
  <c r="G100" i="16" a="1"/>
  <c r="G100" i="16" s="1"/>
  <c r="G98" i="16" a="1"/>
  <c r="G98" i="16" s="1"/>
  <c r="G97" i="16" a="1"/>
  <c r="G97" i="16" s="1"/>
  <c r="G95" i="16" a="1"/>
  <c r="G95" i="16" s="1"/>
  <c r="G93" i="16" a="1"/>
  <c r="G93" i="16" s="1"/>
  <c r="G90" i="16" a="1"/>
  <c r="G90" i="16" s="1"/>
  <c r="G84" i="16" a="1"/>
  <c r="G84" i="16" s="1"/>
  <c r="G82" i="16" a="1"/>
  <c r="G82" i="16" s="1"/>
  <c r="G78" i="16" a="1"/>
  <c r="G78" i="16" s="1"/>
  <c r="G77" i="16" a="1"/>
  <c r="G77" i="16" s="1"/>
  <c r="G72" i="16" a="1"/>
  <c r="G72" i="16" s="1"/>
  <c r="G66" i="16" a="1"/>
  <c r="G66" i="16" s="1"/>
  <c r="G62" i="16" a="1"/>
  <c r="G62" i="16" s="1"/>
  <c r="G60" i="16" a="1"/>
  <c r="G60" i="16" s="1"/>
  <c r="G56" i="16" a="1"/>
  <c r="G56" i="16" s="1"/>
  <c r="G55" i="16" a="1"/>
  <c r="G55" i="16" s="1"/>
  <c r="G54" i="16" a="1"/>
  <c r="G54" i="16" s="1"/>
  <c r="G52" i="16" a="1"/>
  <c r="G52" i="16" s="1"/>
  <c r="G48" i="16" a="1"/>
  <c r="G48" i="16" s="1"/>
  <c r="G46" i="16" a="1"/>
  <c r="G46" i="16" s="1"/>
  <c r="G43" i="16" a="1"/>
  <c r="G43" i="16" s="1"/>
  <c r="G33" i="16" a="1"/>
  <c r="G33" i="16" s="1"/>
  <c r="G27" i="16" a="1"/>
  <c r="G27" i="16" s="1"/>
  <c r="G19" i="16" a="1"/>
  <c r="G19" i="16" s="1"/>
  <c r="G17" i="16" a="1"/>
  <c r="G17" i="16" s="1"/>
  <c r="G13" i="16" a="1"/>
  <c r="G13" i="16" s="1"/>
  <c r="G5" i="16" a="1"/>
  <c r="G5" i="16" s="1"/>
  <c r="G2" i="16" a="1"/>
  <c r="G2" i="16" s="1"/>
  <c r="G124" i="16" a="1"/>
  <c r="G124" i="16" s="1"/>
  <c r="D124" i="16" s="1" a="1"/>
  <c r="D124" i="16" s="1"/>
  <c r="G243" i="16" a="1"/>
  <c r="G243" i="16" s="1"/>
  <c r="D243" i="16" s="1" a="1"/>
  <c r="D243" i="16" s="1"/>
  <c r="G211" i="16" a="1"/>
  <c r="G211" i="16" s="1"/>
  <c r="D211" i="16" s="1" a="1"/>
  <c r="D211" i="16" s="1"/>
  <c r="G205" i="16" a="1"/>
  <c r="G205" i="16" s="1"/>
  <c r="G89" i="16" a="1"/>
  <c r="G89" i="16" s="1"/>
  <c r="D89" i="16" s="1" a="1"/>
  <c r="D89" i="16" s="1"/>
  <c r="G64" i="16" a="1"/>
  <c r="G64" i="16" s="1"/>
  <c r="G298" i="16" a="1"/>
  <c r="G298" i="16" s="1"/>
  <c r="G310" i="16" a="1"/>
  <c r="G310" i="16" s="1"/>
  <c r="G309" i="16" a="1"/>
  <c r="G309" i="16" s="1"/>
  <c r="G318" i="16" a="1"/>
  <c r="G318" i="16" s="1"/>
  <c r="G307" i="16" a="1"/>
  <c r="G307" i="16" s="1"/>
  <c r="G305" i="16" a="1"/>
  <c r="G305" i="16" s="1"/>
  <c r="G302" i="16" a="1"/>
  <c r="G302" i="16" s="1"/>
  <c r="G301" i="16" a="1"/>
  <c r="G301" i="16" s="1"/>
  <c r="G297" i="16" a="1"/>
  <c r="G297" i="16" s="1"/>
  <c r="G308" i="16" a="1"/>
  <c r="G308" i="16" s="1"/>
  <c r="G304" i="16" a="1"/>
  <c r="G304" i="16" s="1"/>
  <c r="G303" i="16" a="1"/>
  <c r="G303" i="16" s="1"/>
  <c r="G296" i="16" a="1"/>
  <c r="G296" i="16" s="1"/>
  <c r="D296" i="16" s="1" a="1"/>
  <c r="D296" i="16" s="1"/>
  <c r="G294" i="16" a="1"/>
  <c r="G294" i="16" s="1"/>
  <c r="D294" i="16" s="1" a="1"/>
  <c r="D294" i="16" s="1"/>
  <c r="G293" i="16" a="1"/>
  <c r="G293" i="16" s="1"/>
  <c r="D293" i="16" s="1" a="1"/>
  <c r="D293" i="16" s="1"/>
  <c r="G291" i="16" a="1"/>
  <c r="G291" i="16" s="1"/>
  <c r="D291" i="16" s="1" a="1"/>
  <c r="D291" i="16" s="1"/>
  <c r="G285" i="16" a="1"/>
  <c r="G285" i="16" s="1"/>
  <c r="D285" i="16" s="1" a="1"/>
  <c r="D285" i="16" s="1"/>
  <c r="G284" i="16" a="1"/>
  <c r="G284" i="16" s="1"/>
  <c r="D284" i="16" s="1" a="1"/>
  <c r="D284" i="16" s="1"/>
  <c r="G282" i="16" a="1"/>
  <c r="G282" i="16" s="1"/>
  <c r="G281" i="16" a="1"/>
  <c r="G281" i="16" s="1"/>
  <c r="D281" i="16" s="1" a="1"/>
  <c r="D281" i="16" s="1"/>
  <c r="G279" i="16" a="1"/>
  <c r="G279" i="16" s="1"/>
  <c r="D279" i="16" s="1" a="1"/>
  <c r="D279" i="16" s="1"/>
  <c r="G277" i="16" a="1"/>
  <c r="G277" i="16" s="1"/>
  <c r="D277" i="16" s="1" a="1"/>
  <c r="D277" i="16" s="1"/>
  <c r="G276" i="16" a="1"/>
  <c r="G276" i="16" s="1"/>
  <c r="D276" i="16" s="1" a="1"/>
  <c r="D276" i="16" s="1"/>
  <c r="G273" i="16" a="1"/>
  <c r="G273" i="16" s="1"/>
  <c r="D273" i="16" s="1" a="1"/>
  <c r="D273" i="16" s="1"/>
  <c r="G272" i="16" a="1"/>
  <c r="G272" i="16" s="1"/>
  <c r="D272" i="16" s="1" a="1"/>
  <c r="D272" i="16" s="1"/>
  <c r="G260" i="16" a="1"/>
  <c r="G260" i="16" s="1"/>
  <c r="G244" i="16" a="1"/>
  <c r="G244" i="16" s="1"/>
  <c r="D244" i="16" s="1" a="1"/>
  <c r="D244" i="16" s="1"/>
  <c r="G242" i="16" a="1"/>
  <c r="G242" i="16" s="1"/>
  <c r="D242" i="16" s="1" a="1"/>
  <c r="D242" i="16" s="1"/>
  <c r="G241" i="16" a="1"/>
  <c r="G241" i="16" s="1"/>
  <c r="D241" i="16" s="1" a="1"/>
  <c r="D241" i="16" s="1"/>
  <c r="G240" i="16" a="1"/>
  <c r="G240" i="16" s="1"/>
  <c r="D240" i="16" s="1" a="1"/>
  <c r="D240" i="16" s="1"/>
  <c r="G239" i="16" a="1"/>
  <c r="G239" i="16" s="1"/>
  <c r="D239" i="16" s="1" a="1"/>
  <c r="D239" i="16" s="1"/>
  <c r="G238" i="16" a="1"/>
  <c r="G238" i="16" s="1"/>
  <c r="D238" i="16" s="1" a="1"/>
  <c r="D238" i="16" s="1"/>
  <c r="G237" i="16" a="1"/>
  <c r="G237" i="16" s="1"/>
  <c r="D237" i="16" s="1" a="1"/>
  <c r="D237" i="16" s="1"/>
  <c r="G236" i="16" a="1"/>
  <c r="G236" i="16" s="1"/>
  <c r="D236" i="16" s="1" a="1"/>
  <c r="D236" i="16" s="1"/>
  <c r="G234" i="16" a="1"/>
  <c r="G234" i="16" s="1"/>
  <c r="D234" i="16" s="1" a="1"/>
  <c r="D234" i="16" s="1"/>
  <c r="G233" i="16" a="1"/>
  <c r="G233" i="16" s="1"/>
  <c r="D233" i="16" s="1" a="1"/>
  <c r="D233" i="16" s="1"/>
  <c r="G232" i="16" a="1"/>
  <c r="G232" i="16" s="1"/>
  <c r="D232" i="16" s="1" a="1"/>
  <c r="D232" i="16" s="1"/>
  <c r="G230" i="16" a="1"/>
  <c r="G230" i="16" s="1"/>
  <c r="D230" i="16" s="1" a="1"/>
  <c r="D230" i="16" s="1"/>
  <c r="G229" i="16" a="1"/>
  <c r="G229" i="16" s="1"/>
  <c r="D229" i="16" s="1" a="1"/>
  <c r="D229" i="16" s="1"/>
  <c r="G227" i="16" a="1"/>
  <c r="G227" i="16" s="1"/>
  <c r="D227" i="16" s="1" a="1"/>
  <c r="D227" i="16" s="1"/>
  <c r="G224" i="16" a="1"/>
  <c r="G224" i="16" s="1"/>
  <c r="D224" i="16" s="1" a="1"/>
  <c r="D224" i="16" s="1"/>
  <c r="G220" i="16" a="1"/>
  <c r="G220" i="16" s="1"/>
  <c r="D220" i="16" s="1" a="1"/>
  <c r="D220" i="16" s="1"/>
  <c r="G218" i="16" a="1"/>
  <c r="G218" i="16" s="1"/>
  <c r="D218" i="16" s="1" a="1"/>
  <c r="D218" i="16" s="1"/>
  <c r="G217" i="16" a="1"/>
  <c r="G217" i="16" s="1"/>
  <c r="D217" i="16" s="1" a="1"/>
  <c r="D217" i="16" s="1"/>
  <c r="G214" i="16" a="1"/>
  <c r="G214" i="16" s="1"/>
  <c r="G210" i="16" a="1"/>
  <c r="G210" i="16" s="1"/>
  <c r="D210" i="16" s="1" a="1"/>
  <c r="D210" i="16" s="1"/>
  <c r="G209" i="16" a="1"/>
  <c r="G209" i="16" s="1"/>
  <c r="D209" i="16" s="1" a="1"/>
  <c r="D209" i="16" s="1"/>
  <c r="G204" i="16" a="1"/>
  <c r="G204" i="16" s="1"/>
  <c r="D204" i="16" s="1" a="1"/>
  <c r="D204" i="16" s="1"/>
  <c r="G200" i="16" a="1"/>
  <c r="G200" i="16" s="1"/>
  <c r="D200" i="16" s="1" a="1"/>
  <c r="D200" i="16" s="1"/>
  <c r="G199" i="16" a="1"/>
  <c r="G199" i="16" s="1"/>
  <c r="D199" i="16" s="1" a="1"/>
  <c r="D199" i="16" s="1"/>
  <c r="G198" i="16" a="1"/>
  <c r="G198" i="16" s="1"/>
  <c r="D198" i="16" s="1" a="1"/>
  <c r="D198" i="16" s="1"/>
  <c r="G196" i="16" a="1"/>
  <c r="G196" i="16" s="1"/>
  <c r="D196" i="16" s="1" a="1"/>
  <c r="D196" i="16" s="1"/>
  <c r="G189" i="16" a="1"/>
  <c r="G189" i="16" s="1"/>
  <c r="G188" i="16" a="1"/>
  <c r="G188" i="16" s="1"/>
  <c r="D188" i="16" s="1" a="1"/>
  <c r="D188" i="16" s="1"/>
  <c r="G187" i="16" a="1"/>
  <c r="G187" i="16" s="1"/>
  <c r="D187" i="16" s="1" a="1"/>
  <c r="D187" i="16" s="1"/>
  <c r="G186" i="16" a="1"/>
  <c r="G186" i="16" s="1"/>
  <c r="D186" i="16" s="1" a="1"/>
  <c r="D186" i="16" s="1"/>
  <c r="G184" i="16" a="1"/>
  <c r="G184" i="16" s="1"/>
  <c r="D184" i="16" s="1" a="1"/>
  <c r="D184" i="16" s="1"/>
  <c r="G182" i="16" a="1"/>
  <c r="G182" i="16" s="1"/>
  <c r="D182" i="16" s="1" a="1"/>
  <c r="D182" i="16" s="1"/>
  <c r="G181" i="16" a="1"/>
  <c r="G181" i="16" s="1"/>
  <c r="G167" i="16" a="1"/>
  <c r="G167" i="16" s="1"/>
  <c r="D167" i="16" s="1" a="1"/>
  <c r="D167" i="16" s="1"/>
  <c r="G160" i="16" a="1"/>
  <c r="G160" i="16" s="1"/>
  <c r="D160" i="16" s="1" a="1"/>
  <c r="D160" i="16" s="1"/>
  <c r="G157" i="16" a="1"/>
  <c r="G157" i="16" s="1"/>
  <c r="D157" i="16" s="1" a="1"/>
  <c r="D157" i="16" s="1"/>
  <c r="G156" i="16" a="1"/>
  <c r="G156" i="16" s="1"/>
  <c r="D156" i="16" s="1" a="1"/>
  <c r="D156" i="16" s="1"/>
  <c r="G155" i="16" a="1"/>
  <c r="G155" i="16" s="1"/>
  <c r="D155" i="16" s="1" a="1"/>
  <c r="D155" i="16" s="1"/>
  <c r="G154" i="16" a="1"/>
  <c r="G154" i="16" s="1"/>
  <c r="D154" i="16" s="1" a="1"/>
  <c r="D154" i="16" s="1"/>
  <c r="G153" i="16" a="1"/>
  <c r="G153" i="16" s="1"/>
  <c r="D153" i="16" s="1" a="1"/>
  <c r="D153" i="16" s="1"/>
  <c r="G145" i="16" a="1"/>
  <c r="G145" i="16" s="1"/>
  <c r="D145" i="16" s="1" a="1"/>
  <c r="D145" i="16" s="1"/>
  <c r="G142" i="16" a="1"/>
  <c r="G142" i="16" s="1"/>
  <c r="D142" i="16" s="1" a="1"/>
  <c r="D142" i="16" s="1"/>
  <c r="G141" i="16" a="1"/>
  <c r="G141" i="16" s="1"/>
  <c r="D141" i="16" s="1" a="1"/>
  <c r="D141" i="16" s="1"/>
  <c r="G140" i="16" a="1"/>
  <c r="G140" i="16" s="1"/>
  <c r="D140" i="16" s="1" a="1"/>
  <c r="D140" i="16" s="1"/>
  <c r="G139" i="16" a="1"/>
  <c r="G139" i="16" s="1"/>
  <c r="D139" i="16" s="1" a="1"/>
  <c r="D139" i="16" s="1"/>
  <c r="G138" i="16" a="1"/>
  <c r="G138" i="16" s="1"/>
  <c r="D138" i="16" s="1" a="1"/>
  <c r="D138" i="16" s="1"/>
  <c r="G137" i="16" a="1"/>
  <c r="G137" i="16" s="1"/>
  <c r="D137" i="16" s="1" a="1"/>
  <c r="D137" i="16" s="1"/>
  <c r="G136" i="16" a="1"/>
  <c r="G136" i="16" s="1"/>
  <c r="D136" i="16" s="1" a="1"/>
  <c r="D136" i="16" s="1"/>
  <c r="G132" i="16" a="1"/>
  <c r="G132" i="16" s="1"/>
  <c r="D132" i="16" s="1" a="1"/>
  <c r="D132" i="16" s="1"/>
  <c r="G131" i="16" a="1"/>
  <c r="G131" i="16" s="1"/>
  <c r="D131" i="16" s="1" a="1"/>
  <c r="D131" i="16" s="1"/>
  <c r="G128" i="16" a="1"/>
  <c r="G128" i="16" s="1"/>
  <c r="D128" i="16" s="1" a="1"/>
  <c r="D128" i="16" s="1"/>
  <c r="G127" i="16" a="1"/>
  <c r="G127" i="16" s="1"/>
  <c r="D127" i="16" s="1" a="1"/>
  <c r="D127" i="16" s="1"/>
  <c r="G125" i="16" a="1"/>
  <c r="G125" i="16" s="1"/>
  <c r="D125" i="16" s="1" a="1"/>
  <c r="D125" i="16" s="1"/>
  <c r="G123" i="16" a="1"/>
  <c r="G123" i="16" s="1"/>
  <c r="D123" i="16" s="1" a="1"/>
  <c r="D123" i="16" s="1"/>
  <c r="G121" i="16" a="1"/>
  <c r="G121" i="16" s="1"/>
  <c r="D121" i="16" s="1" a="1"/>
  <c r="D121" i="16" s="1"/>
  <c r="G120" i="16" a="1"/>
  <c r="G120" i="16" s="1"/>
  <c r="D120" i="16" s="1" a="1"/>
  <c r="D120" i="16" s="1"/>
  <c r="G119" i="16" a="1"/>
  <c r="G119" i="16" s="1"/>
  <c r="D119" i="16" s="1" a="1"/>
  <c r="D119" i="16" s="1"/>
  <c r="G116" i="16" a="1"/>
  <c r="G116" i="16" s="1"/>
  <c r="D116" i="16" s="1" a="1"/>
  <c r="D116" i="16" s="1"/>
  <c r="G111" i="16" a="1"/>
  <c r="G111" i="16" s="1"/>
  <c r="D111" i="16" s="1" a="1"/>
  <c r="D111" i="16" s="1"/>
  <c r="G105" i="16" a="1"/>
  <c r="G105" i="16" s="1"/>
  <c r="D105" i="16" s="1" a="1"/>
  <c r="D105" i="16" s="1"/>
  <c r="G104" i="16" a="1"/>
  <c r="G104" i="16" s="1"/>
  <c r="D104" i="16" s="1" a="1"/>
  <c r="D104" i="16" s="1"/>
  <c r="G103" i="16" a="1"/>
  <c r="G103" i="16" s="1"/>
  <c r="D103" i="16" s="1" a="1"/>
  <c r="D103" i="16" s="1"/>
  <c r="G102" i="16" a="1"/>
  <c r="G102" i="16" s="1"/>
  <c r="D102" i="16" s="1" a="1"/>
  <c r="D102" i="16" s="1"/>
  <c r="G96" i="16" a="1"/>
  <c r="G96" i="16" s="1"/>
  <c r="D96" i="16" s="1" a="1"/>
  <c r="D96" i="16" s="1"/>
  <c r="G94" i="16" a="1"/>
  <c r="G94" i="16" s="1"/>
  <c r="D94" i="16" s="1" a="1"/>
  <c r="D94" i="16" s="1"/>
  <c r="G83" i="16" a="1"/>
  <c r="G83" i="16" s="1"/>
  <c r="D83" i="16" s="1" a="1"/>
  <c r="D83" i="16" s="1"/>
  <c r="G80" i="16" a="1"/>
  <c r="G80" i="16" s="1"/>
  <c r="D80" i="16" s="1" a="1"/>
  <c r="D80" i="16" s="1"/>
  <c r="G79" i="16" a="1"/>
  <c r="G79" i="16" s="1"/>
  <c r="D79" i="16" s="1" a="1"/>
  <c r="D79" i="16" s="1"/>
  <c r="G76" i="16" a="1"/>
  <c r="G76" i="16" s="1"/>
  <c r="D76" i="16" s="1" a="1"/>
  <c r="D76" i="16" s="1"/>
  <c r="G75" i="16" a="1"/>
  <c r="G75" i="16" s="1"/>
  <c r="D75" i="16" s="1" a="1"/>
  <c r="D75" i="16" s="1"/>
  <c r="G74" i="16" a="1"/>
  <c r="G74" i="16" s="1"/>
  <c r="D74" i="16" s="1" a="1"/>
  <c r="D74" i="16" s="1"/>
  <c r="G73" i="16" a="1"/>
  <c r="G73" i="16" s="1"/>
  <c r="D73" i="16" s="1" a="1"/>
  <c r="D73" i="16" s="1"/>
  <c r="G71" i="16" a="1"/>
  <c r="G71" i="16" s="1"/>
  <c r="D71" i="16" s="1" a="1"/>
  <c r="D71" i="16" s="1"/>
  <c r="G70" i="16" a="1"/>
  <c r="G70" i="16" s="1"/>
  <c r="D70" i="16" s="1" a="1"/>
  <c r="D70" i="16" s="1"/>
  <c r="G69" i="16" a="1"/>
  <c r="G69" i="16" s="1"/>
  <c r="D69" i="16" s="1" a="1"/>
  <c r="D69" i="16" s="1"/>
  <c r="G68" i="16" a="1"/>
  <c r="G68" i="16" s="1"/>
  <c r="D68" i="16" s="1" a="1"/>
  <c r="D68" i="16" s="1"/>
  <c r="G61" i="16" a="1"/>
  <c r="G61" i="16" s="1"/>
  <c r="D61" i="16" s="1" a="1"/>
  <c r="D61" i="16" s="1"/>
  <c r="G58" i="16" a="1"/>
  <c r="G58" i="16" s="1"/>
  <c r="D58" i="16" s="1" a="1"/>
  <c r="D58" i="16" s="1"/>
  <c r="G59" i="16" a="1"/>
  <c r="G59" i="16" s="1"/>
  <c r="D59" i="16" s="1" a="1"/>
  <c r="D59" i="16" s="1"/>
  <c r="G53" i="16" a="1"/>
  <c r="G53" i="16" s="1"/>
  <c r="D53" i="16" s="1" a="1"/>
  <c r="D53" i="16" s="1"/>
  <c r="G49" i="16" a="1"/>
  <c r="G49" i="16" s="1"/>
  <c r="D49" i="16" s="1" a="1"/>
  <c r="D49" i="16" s="1"/>
  <c r="G41" i="16" a="1"/>
  <c r="G41" i="16" s="1"/>
  <c r="D41" i="16" s="1" a="1"/>
  <c r="D41" i="16" s="1"/>
  <c r="G40" i="16" a="1"/>
  <c r="G40" i="16" s="1"/>
  <c r="D40" i="16" s="1" a="1"/>
  <c r="D40" i="16" s="1"/>
  <c r="G39" i="16" a="1"/>
  <c r="G39" i="16" s="1"/>
  <c r="D39" i="16" s="1" a="1"/>
  <c r="D39" i="16" s="1"/>
  <c r="G38" i="16" a="1"/>
  <c r="G38" i="16" s="1"/>
  <c r="D38" i="16" s="1" a="1"/>
  <c r="D38" i="16" s="1"/>
  <c r="G36" i="16" a="1"/>
  <c r="G36" i="16" s="1"/>
  <c r="D36" i="16" s="1" a="1"/>
  <c r="D36" i="16" s="1"/>
  <c r="G37" i="16" a="1"/>
  <c r="G37" i="16" s="1"/>
  <c r="D37" i="16" s="1" a="1"/>
  <c r="D37" i="16" s="1"/>
  <c r="G35" i="16" a="1"/>
  <c r="G35" i="16" s="1"/>
  <c r="G197" i="16" a="1"/>
  <c r="G197" i="16" s="1"/>
  <c r="D197" i="16" s="1" a="1"/>
  <c r="D197" i="16" s="1"/>
  <c r="G31" i="16" a="1"/>
  <c r="G31" i="16" s="1"/>
  <c r="D31" i="16" s="1" a="1"/>
  <c r="D31" i="16" s="1"/>
  <c r="G26" i="16" a="1"/>
  <c r="G26" i="16" s="1"/>
  <c r="D26" i="16" s="1" a="1"/>
  <c r="D26" i="16" s="1"/>
  <c r="G25" i="16" a="1"/>
  <c r="G25" i="16" s="1"/>
  <c r="D25" i="16" s="1" a="1"/>
  <c r="D25" i="16" s="1"/>
  <c r="G10" i="16" a="1"/>
  <c r="G10" i="16" s="1"/>
  <c r="D10" i="16" s="1" a="1"/>
  <c r="D10" i="16" s="1"/>
  <c r="G7" i="16" a="1"/>
  <c r="G7" i="16" s="1"/>
  <c r="D7" i="16" s="1" a="1"/>
  <c r="D7" i="16" s="1"/>
  <c r="G6" i="16" a="1"/>
  <c r="G6" i="16" s="1"/>
  <c r="D6" i="16" s="1" a="1"/>
  <c r="D6" i="16" s="1"/>
  <c r="G4" i="16" a="1"/>
  <c r="G4" i="16" s="1"/>
  <c r="D4" i="16" s="1" a="1"/>
  <c r="D4" i="16" s="1"/>
  <c r="G762" i="33"/>
  <c r="F762" i="33"/>
  <c r="E762" i="33"/>
  <c r="E1013" i="33"/>
  <c r="F1013" i="33"/>
  <c r="G1013" i="33"/>
  <c r="E1093" i="33"/>
  <c r="F1093" i="33"/>
  <c r="G1093" i="33"/>
  <c r="E1068" i="33"/>
  <c r="F1068" i="33"/>
  <c r="G1068" i="33"/>
  <c r="E1010" i="33"/>
  <c r="F1010" i="33"/>
  <c r="G1010" i="33"/>
  <c r="E972" i="33"/>
  <c r="F972" i="33"/>
  <c r="G972" i="33"/>
  <c r="E973" i="33"/>
  <c r="F973" i="33"/>
  <c r="G973" i="33"/>
  <c r="E594" i="33"/>
  <c r="F594" i="33"/>
  <c r="G594" i="33"/>
  <c r="E196" i="33"/>
  <c r="F196" i="33"/>
  <c r="G196" i="33"/>
  <c r="E193" i="33"/>
  <c r="F193" i="33"/>
  <c r="G193" i="33"/>
  <c r="E194" i="33"/>
  <c r="F194" i="33"/>
  <c r="G194" i="33"/>
  <c r="E170" i="33"/>
  <c r="F170" i="33"/>
  <c r="G170" i="33"/>
  <c r="E171" i="33"/>
  <c r="F171" i="33"/>
  <c r="G171" i="33"/>
  <c r="E157" i="33"/>
  <c r="F157" i="33"/>
  <c r="G157" i="33"/>
  <c r="E156" i="33"/>
  <c r="F156" i="33"/>
  <c r="G156" i="33"/>
  <c r="E139" i="33"/>
  <c r="F139" i="33"/>
  <c r="G139" i="33"/>
  <c r="E3" i="33"/>
  <c r="F3" i="33"/>
  <c r="G3" i="33"/>
  <c r="E449" i="33"/>
  <c r="E868" i="33"/>
  <c r="F868" i="33"/>
  <c r="G868" i="33"/>
  <c r="E869" i="33"/>
  <c r="F869" i="33"/>
  <c r="G869" i="33"/>
  <c r="E675" i="33"/>
  <c r="F675" i="33"/>
  <c r="G675" i="33"/>
  <c r="E89" i="33"/>
  <c r="F89" i="33"/>
  <c r="G89" i="33"/>
  <c r="E56" i="33"/>
  <c r="F56" i="33"/>
  <c r="G56" i="33"/>
  <c r="E12" i="33"/>
  <c r="F12" i="33"/>
  <c r="G12" i="33"/>
  <c r="E446" i="33"/>
  <c r="F446" i="33"/>
  <c r="G446" i="33"/>
  <c r="G590" i="33"/>
  <c r="F590" i="33"/>
  <c r="E590" i="33"/>
  <c r="G581" i="33"/>
  <c r="F581" i="33"/>
  <c r="E581" i="33"/>
  <c r="G580" i="33"/>
  <c r="F580" i="33"/>
  <c r="E580" i="33"/>
  <c r="F1166" i="33"/>
  <c r="E1166" i="33"/>
  <c r="G1166" i="33"/>
  <c r="G893" i="33"/>
  <c r="F893" i="33"/>
  <c r="E893" i="33"/>
  <c r="G745" i="33"/>
  <c r="F745" i="33"/>
  <c r="E745" i="33"/>
  <c r="F1118" i="33"/>
  <c r="F1116" i="33"/>
  <c r="F1113" i="33"/>
  <c r="G1118" i="33"/>
  <c r="G1116" i="33"/>
  <c r="G1113" i="33"/>
  <c r="G1117" i="33"/>
  <c r="G902" i="33"/>
  <c r="F902" i="33"/>
  <c r="E902" i="33"/>
  <c r="G901" i="33"/>
  <c r="F901" i="33"/>
  <c r="E901" i="33"/>
  <c r="G900" i="33"/>
  <c r="F900" i="33"/>
  <c r="E900" i="33"/>
  <c r="G899" i="33"/>
  <c r="F899" i="33"/>
  <c r="E899" i="33"/>
  <c r="G898" i="33"/>
  <c r="F898" i="33"/>
  <c r="E898" i="33"/>
  <c r="G897" i="33"/>
  <c r="F897" i="33"/>
  <c r="E897" i="33"/>
  <c r="G926" i="33"/>
  <c r="F926" i="33"/>
  <c r="E926" i="33"/>
  <c r="G925" i="33"/>
  <c r="F925" i="33"/>
  <c r="E925" i="33"/>
  <c r="G785" i="33"/>
  <c r="F785" i="33"/>
  <c r="E785" i="33"/>
  <c r="G697" i="33"/>
  <c r="F697" i="33"/>
  <c r="E697" i="33"/>
  <c r="G1157" i="33"/>
  <c r="F1157" i="33"/>
  <c r="E1157" i="33"/>
  <c r="G741" i="33"/>
  <c r="F741" i="33"/>
  <c r="E741" i="33"/>
  <c r="G740" i="33"/>
  <c r="F740" i="33"/>
  <c r="E740" i="33"/>
  <c r="G739" i="33"/>
  <c r="F739" i="33"/>
  <c r="E739" i="33"/>
  <c r="G768" i="33"/>
  <c r="F768" i="33"/>
  <c r="E768" i="33"/>
  <c r="G1156" i="33"/>
  <c r="F1156" i="33"/>
  <c r="E1156" i="33"/>
  <c r="G808" i="33"/>
  <c r="F808" i="33"/>
  <c r="E808" i="33"/>
  <c r="G807" i="33"/>
  <c r="F807" i="33"/>
  <c r="E807" i="33"/>
  <c r="G767" i="33"/>
  <c r="F767" i="33"/>
  <c r="E767" i="33"/>
  <c r="G738" i="33"/>
  <c r="F738" i="33"/>
  <c r="E738" i="33"/>
  <c r="G737" i="33"/>
  <c r="F737" i="33"/>
  <c r="E737" i="33"/>
  <c r="G736" i="33"/>
  <c r="F736" i="33"/>
  <c r="E736" i="33"/>
  <c r="G696" i="33"/>
  <c r="F696" i="33"/>
  <c r="E696" i="33"/>
  <c r="G639" i="33"/>
  <c r="F639" i="33"/>
  <c r="E639" i="33"/>
  <c r="F662" i="33"/>
  <c r="F671" i="33"/>
  <c r="F663" i="33"/>
  <c r="F665" i="33"/>
  <c r="F660" i="33"/>
  <c r="F658" i="33"/>
  <c r="F659" i="33"/>
  <c r="F657" i="33"/>
  <c r="F279" i="33"/>
  <c r="F565" i="33"/>
  <c r="G660" i="33"/>
  <c r="G658" i="33"/>
  <c r="G659" i="33"/>
  <c r="G657" i="33"/>
  <c r="G279" i="33"/>
  <c r="G650" i="33"/>
  <c r="F650" i="33"/>
  <c r="E650" i="33"/>
  <c r="G547" i="33"/>
  <c r="F547" i="33"/>
  <c r="G546" i="33"/>
  <c r="F546" i="33"/>
  <c r="E547" i="33"/>
  <c r="E546" i="33"/>
  <c r="G487" i="33"/>
  <c r="G486" i="33"/>
  <c r="F486" i="33"/>
  <c r="E486" i="33"/>
  <c r="E487" i="33"/>
  <c r="F487" i="33"/>
  <c r="E481" i="33"/>
  <c r="G452" i="33"/>
  <c r="F452" i="33"/>
  <c r="E452" i="33"/>
  <c r="G92" i="33"/>
  <c r="F92" i="33"/>
  <c r="E92" i="33"/>
  <c r="G15" i="33"/>
  <c r="F15" i="33"/>
  <c r="E15" i="33"/>
  <c r="E424" i="33"/>
  <c r="I10" i="33"/>
  <c r="G10" i="33" s="1"/>
  <c r="F852" i="33"/>
  <c r="G852" i="33"/>
  <c r="E921" i="33"/>
  <c r="F921" i="33"/>
  <c r="G921" i="33"/>
  <c r="E922" i="33"/>
  <c r="F922" i="33"/>
  <c r="G922" i="33"/>
  <c r="E919" i="33"/>
  <c r="F919" i="33"/>
  <c r="G919" i="33"/>
  <c r="G908" i="33"/>
  <c r="E862" i="33"/>
  <c r="F356" i="33"/>
  <c r="F354" i="33"/>
  <c r="G354" i="33"/>
  <c r="F2" i="33"/>
  <c r="G2" i="33"/>
  <c r="F4" i="33"/>
  <c r="G4" i="33"/>
  <c r="F5" i="33"/>
  <c r="G5" i="33"/>
  <c r="F6" i="33"/>
  <c r="G6" i="33"/>
  <c r="F7" i="33"/>
  <c r="G7" i="33"/>
  <c r="F8" i="33"/>
  <c r="G8" i="33"/>
  <c r="F9" i="33"/>
  <c r="G9" i="33"/>
  <c r="F10" i="33"/>
  <c r="F13" i="33"/>
  <c r="G13" i="33"/>
  <c r="F11" i="33"/>
  <c r="G11" i="33"/>
  <c r="F14" i="33"/>
  <c r="G14" i="33"/>
  <c r="F16" i="33"/>
  <c r="G16" i="33"/>
  <c r="F17" i="33"/>
  <c r="G17" i="33"/>
  <c r="F18" i="33"/>
  <c r="G18" i="33"/>
  <c r="F19" i="33"/>
  <c r="G19" i="33"/>
  <c r="F20" i="33"/>
  <c r="G20" i="33"/>
  <c r="F21" i="33"/>
  <c r="G21" i="33"/>
  <c r="F22" i="33"/>
  <c r="G22" i="33"/>
  <c r="F23" i="33"/>
  <c r="G23" i="33"/>
  <c r="F24" i="33"/>
  <c r="G24" i="33"/>
  <c r="F25" i="33"/>
  <c r="G25" i="33"/>
  <c r="F26" i="33"/>
  <c r="G26" i="33"/>
  <c r="F27" i="33"/>
  <c r="G27" i="33"/>
  <c r="F28" i="33"/>
  <c r="G28" i="33"/>
  <c r="F29" i="33"/>
  <c r="G29" i="33"/>
  <c r="F30" i="33"/>
  <c r="G30" i="33"/>
  <c r="F31" i="33"/>
  <c r="G31" i="33"/>
  <c r="F32" i="33"/>
  <c r="G32" i="33"/>
  <c r="F33" i="33"/>
  <c r="G33" i="33"/>
  <c r="F34" i="33"/>
  <c r="G34" i="33"/>
  <c r="F35" i="33"/>
  <c r="G35" i="33"/>
  <c r="F36" i="33"/>
  <c r="G36" i="33"/>
  <c r="F37" i="33"/>
  <c r="G37" i="33"/>
  <c r="F38" i="33"/>
  <c r="G38" i="33"/>
  <c r="F39" i="33"/>
  <c r="G39" i="33"/>
  <c r="F40" i="33"/>
  <c r="G40" i="33"/>
  <c r="F41" i="33"/>
  <c r="G41" i="33"/>
  <c r="F42" i="33"/>
  <c r="G42" i="33"/>
  <c r="F43" i="33"/>
  <c r="G43" i="33"/>
  <c r="F44" i="33"/>
  <c r="G44" i="33"/>
  <c r="F45" i="33"/>
  <c r="G45" i="33"/>
  <c r="F46" i="33"/>
  <c r="G46" i="33"/>
  <c r="F47" i="33"/>
  <c r="G47" i="33"/>
  <c r="F48" i="33"/>
  <c r="G48" i="33"/>
  <c r="F49" i="33"/>
  <c r="G49" i="33"/>
  <c r="F50" i="33"/>
  <c r="G50" i="33"/>
  <c r="F51" i="33"/>
  <c r="G51" i="33"/>
  <c r="F52" i="33"/>
  <c r="G52" i="33"/>
  <c r="F53" i="33"/>
  <c r="G53" i="33"/>
  <c r="F54" i="33"/>
  <c r="G54" i="33"/>
  <c r="F55" i="33"/>
  <c r="G55" i="33"/>
  <c r="F57" i="33"/>
  <c r="G57" i="33"/>
  <c r="F58" i="33"/>
  <c r="G58" i="33"/>
  <c r="F59" i="33"/>
  <c r="G59" i="33"/>
  <c r="F60" i="33"/>
  <c r="G60" i="33"/>
  <c r="F61" i="33"/>
  <c r="G61" i="33"/>
  <c r="F62" i="33"/>
  <c r="G62" i="33"/>
  <c r="F63" i="33"/>
  <c r="G63" i="33"/>
  <c r="F64" i="33"/>
  <c r="G64" i="33"/>
  <c r="F65" i="33"/>
  <c r="G65" i="33"/>
  <c r="F66" i="33"/>
  <c r="G66" i="33"/>
  <c r="F67" i="33"/>
  <c r="G67" i="33"/>
  <c r="F68" i="33"/>
  <c r="G68" i="33"/>
  <c r="F69" i="33"/>
  <c r="G69" i="33"/>
  <c r="F70" i="33"/>
  <c r="G70" i="33"/>
  <c r="F71" i="33"/>
  <c r="G71" i="33"/>
  <c r="F72" i="33"/>
  <c r="G72" i="33"/>
  <c r="F73" i="33"/>
  <c r="G73" i="33"/>
  <c r="F74" i="33"/>
  <c r="G74" i="33"/>
  <c r="F75" i="33"/>
  <c r="G75" i="33"/>
  <c r="F76" i="33"/>
  <c r="G76" i="33"/>
  <c r="F77" i="33"/>
  <c r="G77" i="33"/>
  <c r="F78" i="33"/>
  <c r="G78" i="33"/>
  <c r="F79" i="33"/>
  <c r="G79" i="33"/>
  <c r="F80" i="33"/>
  <c r="G80" i="33"/>
  <c r="F81" i="33"/>
  <c r="G81" i="33"/>
  <c r="F82" i="33"/>
  <c r="G82" i="33"/>
  <c r="F83" i="33"/>
  <c r="G83" i="33"/>
  <c r="F84" i="33"/>
  <c r="G84" i="33"/>
  <c r="F85" i="33"/>
  <c r="G85" i="33"/>
  <c r="F86" i="33"/>
  <c r="G86" i="33"/>
  <c r="F87" i="33"/>
  <c r="G87" i="33"/>
  <c r="F88" i="33"/>
  <c r="G88" i="33"/>
  <c r="F90" i="33"/>
  <c r="G90" i="33"/>
  <c r="F91" i="33"/>
  <c r="G91" i="33"/>
  <c r="F93" i="33"/>
  <c r="G93" i="33"/>
  <c r="F94" i="33"/>
  <c r="G94" i="33"/>
  <c r="F95" i="33"/>
  <c r="G95" i="33"/>
  <c r="F96" i="33"/>
  <c r="G96" i="33"/>
  <c r="F97" i="33"/>
  <c r="G97" i="33"/>
  <c r="F98" i="33"/>
  <c r="G98" i="33"/>
  <c r="F99" i="33"/>
  <c r="G99" i="33"/>
  <c r="F100" i="33"/>
  <c r="G100" i="33"/>
  <c r="F101" i="33"/>
  <c r="G101" i="33"/>
  <c r="F102" i="33"/>
  <c r="G102" i="33"/>
  <c r="F103" i="33"/>
  <c r="G103" i="33"/>
  <c r="F104" i="33"/>
  <c r="G104" i="33"/>
  <c r="F105" i="33"/>
  <c r="G105" i="33"/>
  <c r="F106" i="33"/>
  <c r="G106" i="33"/>
  <c r="F107" i="33"/>
  <c r="G107" i="33"/>
  <c r="F108" i="33"/>
  <c r="G108" i="33"/>
  <c r="F109" i="33"/>
  <c r="G109" i="33"/>
  <c r="F110" i="33"/>
  <c r="G110" i="33"/>
  <c r="F111" i="33"/>
  <c r="G111" i="33"/>
  <c r="F112" i="33"/>
  <c r="G112" i="33"/>
  <c r="F113" i="33"/>
  <c r="G113" i="33"/>
  <c r="F114" i="33"/>
  <c r="G114" i="33"/>
  <c r="F115" i="33"/>
  <c r="G115" i="33"/>
  <c r="F116" i="33"/>
  <c r="G116" i="33"/>
  <c r="F117" i="33"/>
  <c r="G117" i="33"/>
  <c r="F118" i="33"/>
  <c r="G118" i="33"/>
  <c r="F119" i="33"/>
  <c r="G119" i="33"/>
  <c r="F120" i="33"/>
  <c r="G120" i="33"/>
  <c r="F121" i="33"/>
  <c r="G121" i="33"/>
  <c r="F122" i="33"/>
  <c r="G122" i="33"/>
  <c r="F123" i="33"/>
  <c r="G123" i="33"/>
  <c r="F124" i="33"/>
  <c r="G124" i="33"/>
  <c r="F125" i="33"/>
  <c r="G125" i="33"/>
  <c r="F126" i="33"/>
  <c r="G126" i="33"/>
  <c r="F127" i="33"/>
  <c r="G127" i="33"/>
  <c r="F128" i="33"/>
  <c r="G128" i="33"/>
  <c r="F129" i="33"/>
  <c r="G129" i="33"/>
  <c r="F130" i="33"/>
  <c r="G130" i="33"/>
  <c r="F131" i="33"/>
  <c r="G131" i="33"/>
  <c r="F132" i="33"/>
  <c r="G132" i="33"/>
  <c r="F133" i="33"/>
  <c r="G133" i="33"/>
  <c r="F134" i="33"/>
  <c r="G134" i="33"/>
  <c r="F135" i="33"/>
  <c r="G135" i="33"/>
  <c r="F136" i="33"/>
  <c r="G136" i="33"/>
  <c r="F137" i="33"/>
  <c r="G137" i="33"/>
  <c r="F138" i="33"/>
  <c r="G138" i="33"/>
  <c r="F140" i="33"/>
  <c r="G140" i="33"/>
  <c r="F141" i="33"/>
  <c r="G141" i="33"/>
  <c r="F142" i="33"/>
  <c r="G142" i="33"/>
  <c r="F143" i="33"/>
  <c r="G143" i="33"/>
  <c r="F144" i="33"/>
  <c r="G144" i="33"/>
  <c r="F145" i="33"/>
  <c r="G145" i="33"/>
  <c r="F146" i="33"/>
  <c r="G146" i="33"/>
  <c r="F147" i="33"/>
  <c r="G147" i="33"/>
  <c r="F148" i="33"/>
  <c r="G148" i="33"/>
  <c r="F149" i="33"/>
  <c r="G149" i="33"/>
  <c r="F150" i="33"/>
  <c r="G150" i="33"/>
  <c r="F151" i="33"/>
  <c r="G151" i="33"/>
  <c r="F152" i="33"/>
  <c r="G152" i="33"/>
  <c r="F153" i="33"/>
  <c r="G153" i="33"/>
  <c r="F154" i="33"/>
  <c r="G154" i="33"/>
  <c r="F155" i="33"/>
  <c r="G155" i="33"/>
  <c r="F158" i="33"/>
  <c r="G158" i="33"/>
  <c r="F159" i="33"/>
  <c r="G159" i="33"/>
  <c r="F160" i="33"/>
  <c r="G160" i="33"/>
  <c r="F161" i="33"/>
  <c r="G161" i="33"/>
  <c r="F162" i="33"/>
  <c r="G162" i="33"/>
  <c r="F163" i="33"/>
  <c r="G163" i="33"/>
  <c r="F164" i="33"/>
  <c r="G164" i="33"/>
  <c r="F165" i="33"/>
  <c r="G165" i="33"/>
  <c r="F166" i="33"/>
  <c r="G166" i="33"/>
  <c r="F167" i="33"/>
  <c r="G167" i="33"/>
  <c r="F168" i="33"/>
  <c r="G168" i="33"/>
  <c r="F169" i="33"/>
  <c r="G169" i="33"/>
  <c r="F172" i="33"/>
  <c r="G172" i="33"/>
  <c r="F173" i="33"/>
  <c r="G173" i="33"/>
  <c r="F174" i="33"/>
  <c r="G174" i="33"/>
  <c r="F175" i="33"/>
  <c r="G175" i="33"/>
  <c r="F176" i="33"/>
  <c r="G176" i="33"/>
  <c r="F177" i="33"/>
  <c r="G177" i="33"/>
  <c r="F178" i="33"/>
  <c r="G178" i="33"/>
  <c r="F179" i="33"/>
  <c r="G179" i="33"/>
  <c r="F180" i="33"/>
  <c r="G180" i="33"/>
  <c r="F181" i="33"/>
  <c r="G181" i="33"/>
  <c r="F182" i="33"/>
  <c r="G182" i="33"/>
  <c r="F183" i="33"/>
  <c r="G183" i="33"/>
  <c r="F184" i="33"/>
  <c r="G184" i="33"/>
  <c r="F185" i="33"/>
  <c r="G185" i="33"/>
  <c r="F186" i="33"/>
  <c r="G186" i="33"/>
  <c r="F187" i="33"/>
  <c r="G187" i="33"/>
  <c r="F188" i="33"/>
  <c r="G188" i="33"/>
  <c r="F189" i="33"/>
  <c r="G189" i="33"/>
  <c r="F190" i="33"/>
  <c r="G190" i="33"/>
  <c r="F191" i="33"/>
  <c r="G191" i="33"/>
  <c r="F192" i="33"/>
  <c r="G192" i="33"/>
  <c r="F195" i="33"/>
  <c r="G195" i="33"/>
  <c r="F197" i="33"/>
  <c r="G197" i="33"/>
  <c r="F198" i="33"/>
  <c r="G198" i="33"/>
  <c r="F199" i="33"/>
  <c r="G199" i="33"/>
  <c r="F200" i="33"/>
  <c r="G200" i="33"/>
  <c r="F201" i="33"/>
  <c r="G201" i="33"/>
  <c r="F202" i="33"/>
  <c r="G202" i="33"/>
  <c r="F203" i="33"/>
  <c r="G203" i="33"/>
  <c r="F204" i="33"/>
  <c r="G204" i="33"/>
  <c r="F205" i="33"/>
  <c r="G205" i="33"/>
  <c r="F206" i="33"/>
  <c r="G206" i="33"/>
  <c r="F207" i="33"/>
  <c r="G207" i="33"/>
  <c r="F208" i="33"/>
  <c r="G208" i="33"/>
  <c r="F209" i="33"/>
  <c r="G209" i="33"/>
  <c r="F210" i="33"/>
  <c r="G210" i="33"/>
  <c r="F211" i="33"/>
  <c r="G211" i="33"/>
  <c r="F212" i="33"/>
  <c r="G212" i="33"/>
  <c r="F213" i="33"/>
  <c r="G213" i="33"/>
  <c r="F214" i="33"/>
  <c r="G214" i="33"/>
  <c r="F215" i="33"/>
  <c r="G215" i="33"/>
  <c r="F216" i="33"/>
  <c r="G216" i="33"/>
  <c r="F217" i="33"/>
  <c r="G217" i="33"/>
  <c r="F218" i="33"/>
  <c r="G218" i="33"/>
  <c r="F219" i="33"/>
  <c r="G219" i="33"/>
  <c r="F220" i="33"/>
  <c r="G220" i="33"/>
  <c r="F221" i="33"/>
  <c r="G221" i="33"/>
  <c r="F222" i="33"/>
  <c r="G222" i="33"/>
  <c r="F223" i="33"/>
  <c r="G223" i="33"/>
  <c r="F224" i="33"/>
  <c r="G224" i="33"/>
  <c r="F225" i="33"/>
  <c r="G225" i="33"/>
  <c r="F226" i="33"/>
  <c r="G226" i="33"/>
  <c r="F227" i="33"/>
  <c r="G227" i="33"/>
  <c r="F228" i="33"/>
  <c r="G228" i="33"/>
  <c r="F229" i="33"/>
  <c r="G229" i="33"/>
  <c r="F230" i="33"/>
  <c r="G230" i="33"/>
  <c r="F231" i="33"/>
  <c r="G231" i="33"/>
  <c r="F232" i="33"/>
  <c r="G232" i="33"/>
  <c r="F233" i="33"/>
  <c r="G233" i="33"/>
  <c r="F234" i="33"/>
  <c r="G234" i="33"/>
  <c r="F235" i="33"/>
  <c r="G235" i="33"/>
  <c r="F236" i="33"/>
  <c r="G236" i="33"/>
  <c r="F237" i="33"/>
  <c r="G237" i="33"/>
  <c r="F238" i="33"/>
  <c r="G238" i="33"/>
  <c r="F239" i="33"/>
  <c r="G239" i="33"/>
  <c r="F240" i="33"/>
  <c r="G240" i="33"/>
  <c r="F241" i="33"/>
  <c r="G241" i="33"/>
  <c r="F242" i="33"/>
  <c r="G242" i="33"/>
  <c r="F243" i="33"/>
  <c r="G243" i="33"/>
  <c r="F244" i="33"/>
  <c r="G244" i="33"/>
  <c r="F245" i="33"/>
  <c r="G245" i="33"/>
  <c r="F246" i="33"/>
  <c r="G246" i="33"/>
  <c r="F247" i="33"/>
  <c r="G247" i="33"/>
  <c r="F248" i="33"/>
  <c r="G248" i="33"/>
  <c r="F249" i="33"/>
  <c r="G249" i="33"/>
  <c r="F250" i="33"/>
  <c r="G250" i="33"/>
  <c r="F251" i="33"/>
  <c r="G251" i="33"/>
  <c r="F252" i="33"/>
  <c r="G252" i="33"/>
  <c r="F253" i="33"/>
  <c r="G253" i="33"/>
  <c r="F254" i="33"/>
  <c r="G254" i="33"/>
  <c r="F255" i="33"/>
  <c r="G255" i="33"/>
  <c r="F256" i="33"/>
  <c r="G256" i="33"/>
  <c r="F257" i="33"/>
  <c r="G257" i="33"/>
  <c r="F258" i="33"/>
  <c r="G258" i="33"/>
  <c r="F259" i="33"/>
  <c r="G259" i="33"/>
  <c r="F260" i="33"/>
  <c r="G260" i="33"/>
  <c r="F261" i="33"/>
  <c r="G261" i="33"/>
  <c r="F262" i="33"/>
  <c r="G262" i="33"/>
  <c r="F263" i="33"/>
  <c r="G263" i="33"/>
  <c r="F264" i="33"/>
  <c r="G264" i="33"/>
  <c r="F265" i="33"/>
  <c r="G265" i="33"/>
  <c r="F266" i="33"/>
  <c r="G266" i="33"/>
  <c r="F267" i="33"/>
  <c r="G267" i="33"/>
  <c r="F268" i="33"/>
  <c r="G268" i="33"/>
  <c r="F269" i="33"/>
  <c r="G269" i="33"/>
  <c r="F270" i="33"/>
  <c r="G270" i="33"/>
  <c r="F271" i="33"/>
  <c r="G271" i="33"/>
  <c r="F272" i="33"/>
  <c r="G272" i="33"/>
  <c r="F273" i="33"/>
  <c r="G273" i="33"/>
  <c r="F274" i="33"/>
  <c r="G274" i="33"/>
  <c r="F275" i="33"/>
  <c r="G275" i="33"/>
  <c r="F276" i="33"/>
  <c r="G276" i="33"/>
  <c r="F277" i="33"/>
  <c r="G277" i="33"/>
  <c r="F278" i="33"/>
  <c r="G278" i="33"/>
  <c r="F281" i="33"/>
  <c r="G281" i="33"/>
  <c r="F282" i="33"/>
  <c r="G282" i="33"/>
  <c r="F283" i="33"/>
  <c r="G283" i="33"/>
  <c r="F284" i="33"/>
  <c r="G284" i="33"/>
  <c r="F285" i="33"/>
  <c r="G285" i="33"/>
  <c r="F286" i="33"/>
  <c r="G286" i="33"/>
  <c r="F287" i="33"/>
  <c r="G287" i="33"/>
  <c r="F288" i="33"/>
  <c r="G288" i="33"/>
  <c r="F289" i="33"/>
  <c r="G289" i="33"/>
  <c r="F290" i="33"/>
  <c r="G290" i="33"/>
  <c r="F291" i="33"/>
  <c r="G291" i="33"/>
  <c r="F292" i="33"/>
  <c r="G292" i="33"/>
  <c r="F293" i="33"/>
  <c r="G293" i="33"/>
  <c r="F294" i="33"/>
  <c r="G294" i="33"/>
  <c r="F295" i="33"/>
  <c r="G295" i="33"/>
  <c r="F296" i="33"/>
  <c r="G296" i="33"/>
  <c r="F297" i="33"/>
  <c r="G297" i="33"/>
  <c r="F298" i="33"/>
  <c r="G298" i="33"/>
  <c r="F299" i="33"/>
  <c r="G299" i="33"/>
  <c r="F300" i="33"/>
  <c r="G300" i="33"/>
  <c r="F301" i="33"/>
  <c r="G301" i="33"/>
  <c r="F302" i="33"/>
  <c r="G302" i="33"/>
  <c r="F303" i="33"/>
  <c r="G303" i="33"/>
  <c r="F304" i="33"/>
  <c r="G304" i="33"/>
  <c r="F305" i="33"/>
  <c r="G305" i="33"/>
  <c r="F306" i="33"/>
  <c r="G306" i="33"/>
  <c r="F307" i="33"/>
  <c r="G307" i="33"/>
  <c r="F308" i="33"/>
  <c r="G308" i="33"/>
  <c r="F309" i="33"/>
  <c r="G309" i="33"/>
  <c r="F310" i="33"/>
  <c r="F311" i="33"/>
  <c r="G311" i="33"/>
  <c r="F312" i="33"/>
  <c r="G312" i="33"/>
  <c r="F313" i="33"/>
  <c r="G313" i="33"/>
  <c r="F314" i="33"/>
  <c r="G314" i="33"/>
  <c r="F315" i="33"/>
  <c r="G315" i="33"/>
  <c r="F316" i="33"/>
  <c r="G316" i="33"/>
  <c r="F317" i="33"/>
  <c r="G317" i="33"/>
  <c r="F318" i="33"/>
  <c r="G318" i="33"/>
  <c r="F319" i="33"/>
  <c r="G319" i="33"/>
  <c r="F320" i="33"/>
  <c r="G320" i="33"/>
  <c r="F321" i="33"/>
  <c r="G321" i="33"/>
  <c r="F323" i="33"/>
  <c r="G323" i="33"/>
  <c r="F324" i="33"/>
  <c r="G324" i="33"/>
  <c r="F325" i="33"/>
  <c r="G325" i="33"/>
  <c r="F327" i="33"/>
  <c r="G327" i="33"/>
  <c r="F328" i="33"/>
  <c r="G328" i="33"/>
  <c r="F329" i="33"/>
  <c r="G329" i="33"/>
  <c r="F330" i="33"/>
  <c r="G330" i="33"/>
  <c r="F331" i="33"/>
  <c r="G331" i="33"/>
  <c r="F332" i="33"/>
  <c r="G332" i="33"/>
  <c r="F333" i="33"/>
  <c r="G333" i="33"/>
  <c r="F334" i="33"/>
  <c r="G334" i="33"/>
  <c r="F335" i="33"/>
  <c r="G335" i="33"/>
  <c r="F336" i="33"/>
  <c r="G336" i="33"/>
  <c r="F337" i="33"/>
  <c r="G337" i="33"/>
  <c r="F338" i="33"/>
  <c r="G338" i="33"/>
  <c r="F339" i="33"/>
  <c r="G339" i="33"/>
  <c r="F340" i="33"/>
  <c r="G340" i="33"/>
  <c r="F341" i="33"/>
  <c r="G341" i="33"/>
  <c r="F342" i="33"/>
  <c r="G342" i="33"/>
  <c r="F343" i="33"/>
  <c r="G343" i="33"/>
  <c r="F344" i="33"/>
  <c r="G344" i="33"/>
  <c r="F345" i="33"/>
  <c r="G345" i="33"/>
  <c r="F346" i="33"/>
  <c r="G346" i="33"/>
  <c r="F347" i="33"/>
  <c r="G347" i="33"/>
  <c r="F348" i="33"/>
  <c r="G348" i="33"/>
  <c r="F349" i="33"/>
  <c r="G349" i="33"/>
  <c r="F350" i="33"/>
  <c r="G350" i="33"/>
  <c r="F351" i="33"/>
  <c r="G351" i="33"/>
  <c r="F352" i="33"/>
  <c r="G352" i="33"/>
  <c r="F353" i="33"/>
  <c r="G353" i="33"/>
  <c r="F355" i="33"/>
  <c r="G355" i="33"/>
  <c r="F358" i="33"/>
  <c r="G358" i="33"/>
  <c r="F359" i="33"/>
  <c r="G359" i="33"/>
  <c r="F360" i="33"/>
  <c r="G360" i="33"/>
  <c r="F361" i="33"/>
  <c r="G361" i="33"/>
  <c r="F363" i="33"/>
  <c r="G363" i="33"/>
  <c r="F364" i="33"/>
  <c r="G364" i="33"/>
  <c r="F365" i="33"/>
  <c r="G365" i="33"/>
  <c r="F366" i="33"/>
  <c r="G366" i="33"/>
  <c r="F367" i="33"/>
  <c r="G367" i="33"/>
  <c r="F368" i="33"/>
  <c r="G368" i="33"/>
  <c r="F369" i="33"/>
  <c r="G369" i="33"/>
  <c r="F370" i="33"/>
  <c r="G370" i="33"/>
  <c r="F371" i="33"/>
  <c r="G371" i="33"/>
  <c r="F372" i="33"/>
  <c r="G372" i="33"/>
  <c r="F373" i="33"/>
  <c r="G373" i="33"/>
  <c r="F374" i="33"/>
  <c r="G374" i="33"/>
  <c r="F376" i="33"/>
  <c r="G376" i="33"/>
  <c r="F377" i="33"/>
  <c r="G377" i="33"/>
  <c r="F378" i="33"/>
  <c r="G378" i="33"/>
  <c r="F379" i="33"/>
  <c r="G379" i="33"/>
  <c r="F380" i="33"/>
  <c r="G380" i="33"/>
  <c r="F381" i="33"/>
  <c r="G381" i="33"/>
  <c r="F382" i="33"/>
  <c r="G382" i="33"/>
  <c r="F383" i="33"/>
  <c r="G383" i="33"/>
  <c r="F384" i="33"/>
  <c r="G384" i="33"/>
  <c r="F385" i="33"/>
  <c r="G385" i="33"/>
  <c r="F386" i="33"/>
  <c r="G386" i="33"/>
  <c r="F387" i="33"/>
  <c r="G387" i="33"/>
  <c r="F388" i="33"/>
  <c r="G388" i="33"/>
  <c r="F389" i="33"/>
  <c r="G389" i="33"/>
  <c r="F390" i="33"/>
  <c r="G390" i="33"/>
  <c r="F391" i="33"/>
  <c r="G391" i="33"/>
  <c r="F392" i="33"/>
  <c r="G392" i="33"/>
  <c r="F393" i="33"/>
  <c r="G393" i="33"/>
  <c r="F394" i="33"/>
  <c r="G394" i="33"/>
  <c r="F395" i="33"/>
  <c r="G395" i="33"/>
  <c r="F396" i="33"/>
  <c r="G396" i="33"/>
  <c r="F397" i="33"/>
  <c r="G397" i="33"/>
  <c r="F398" i="33"/>
  <c r="G398" i="33"/>
  <c r="F399" i="33"/>
  <c r="G399" i="33"/>
  <c r="F400" i="33"/>
  <c r="G400" i="33"/>
  <c r="F401" i="33"/>
  <c r="G401" i="33"/>
  <c r="F402" i="33"/>
  <c r="G402" i="33"/>
  <c r="F403" i="33"/>
  <c r="G403" i="33"/>
  <c r="F404" i="33"/>
  <c r="G404" i="33"/>
  <c r="F405" i="33"/>
  <c r="G405" i="33"/>
  <c r="F406" i="33"/>
  <c r="G406" i="33"/>
  <c r="F407" i="33"/>
  <c r="G407" i="33"/>
  <c r="F408" i="33"/>
  <c r="G408" i="33"/>
  <c r="F409" i="33"/>
  <c r="G409" i="33"/>
  <c r="F410" i="33"/>
  <c r="G410" i="33"/>
  <c r="F411" i="33"/>
  <c r="G411" i="33"/>
  <c r="F412" i="33"/>
  <c r="G412" i="33"/>
  <c r="F413" i="33"/>
  <c r="G413" i="33"/>
  <c r="F414" i="33"/>
  <c r="G414" i="33"/>
  <c r="F415" i="33"/>
  <c r="G415" i="33"/>
  <c r="F416" i="33"/>
  <c r="G416" i="33"/>
  <c r="F417" i="33"/>
  <c r="G417" i="33"/>
  <c r="F418" i="33"/>
  <c r="G418" i="33"/>
  <c r="F419" i="33"/>
  <c r="G419" i="33"/>
  <c r="F420" i="33"/>
  <c r="G420" i="33"/>
  <c r="F421" i="33"/>
  <c r="G421" i="33"/>
  <c r="F422" i="33"/>
  <c r="G422" i="33"/>
  <c r="F423" i="33"/>
  <c r="G423" i="33"/>
  <c r="F424" i="33"/>
  <c r="G424" i="33"/>
  <c r="F425" i="33"/>
  <c r="G425" i="33"/>
  <c r="F426" i="33"/>
  <c r="G426" i="33"/>
  <c r="F427" i="33"/>
  <c r="G427" i="33"/>
  <c r="F428" i="33"/>
  <c r="G428" i="33"/>
  <c r="F429" i="33"/>
  <c r="G429" i="33"/>
  <c r="F430" i="33"/>
  <c r="G430" i="33"/>
  <c r="F431" i="33"/>
  <c r="G431" i="33"/>
  <c r="F432" i="33"/>
  <c r="G432" i="33"/>
  <c r="F433" i="33"/>
  <c r="G433" i="33"/>
  <c r="F434" i="33"/>
  <c r="G434" i="33"/>
  <c r="F435" i="33"/>
  <c r="G435" i="33"/>
  <c r="F436" i="33"/>
  <c r="G436" i="33"/>
  <c r="F437" i="33"/>
  <c r="G437" i="33"/>
  <c r="F438" i="33"/>
  <c r="G438" i="33"/>
  <c r="F439" i="33"/>
  <c r="G439" i="33"/>
  <c r="F440" i="33"/>
  <c r="G440" i="33"/>
  <c r="F441" i="33"/>
  <c r="G441" i="33"/>
  <c r="F442" i="33"/>
  <c r="G442" i="33"/>
  <c r="F443" i="33"/>
  <c r="G443" i="33"/>
  <c r="F444" i="33"/>
  <c r="G444" i="33"/>
  <c r="F445" i="33"/>
  <c r="G445" i="33"/>
  <c r="F447" i="33"/>
  <c r="G447" i="33"/>
  <c r="F448" i="33"/>
  <c r="G448" i="33"/>
  <c r="F449" i="33"/>
  <c r="G449" i="33"/>
  <c r="F450" i="33"/>
  <c r="G450" i="33"/>
  <c r="F451" i="33"/>
  <c r="G451" i="33"/>
  <c r="F453" i="33"/>
  <c r="G453" i="33"/>
  <c r="F454" i="33"/>
  <c r="G454" i="33"/>
  <c r="F455" i="33"/>
  <c r="G455" i="33"/>
  <c r="F456" i="33"/>
  <c r="G456" i="33"/>
  <c r="F457" i="33"/>
  <c r="G457" i="33"/>
  <c r="F458" i="33"/>
  <c r="G458" i="33"/>
  <c r="F459" i="33"/>
  <c r="G459" i="33"/>
  <c r="F460" i="33"/>
  <c r="G460" i="33"/>
  <c r="F461" i="33"/>
  <c r="G461" i="33"/>
  <c r="F462" i="33"/>
  <c r="G462" i="33"/>
  <c r="F463" i="33"/>
  <c r="G463" i="33"/>
  <c r="F464" i="33"/>
  <c r="G464" i="33"/>
  <c r="F465" i="33"/>
  <c r="F467" i="33"/>
  <c r="G467" i="33"/>
  <c r="F468" i="33"/>
  <c r="G468" i="33"/>
  <c r="F469" i="33"/>
  <c r="G469" i="33"/>
  <c r="F470" i="33"/>
  <c r="G470" i="33"/>
  <c r="F471" i="33"/>
  <c r="G471" i="33"/>
  <c r="F472" i="33"/>
  <c r="G472" i="33"/>
  <c r="F473" i="33"/>
  <c r="G473" i="33"/>
  <c r="F474" i="33"/>
  <c r="G474" i="33"/>
  <c r="F475" i="33"/>
  <c r="G475" i="33"/>
  <c r="F476" i="33"/>
  <c r="G476" i="33"/>
  <c r="F477" i="33"/>
  <c r="G477" i="33"/>
  <c r="F478" i="33"/>
  <c r="G478" i="33"/>
  <c r="F479" i="33"/>
  <c r="G479" i="33"/>
  <c r="F480" i="33"/>
  <c r="G480" i="33"/>
  <c r="F481" i="33"/>
  <c r="G481" i="33"/>
  <c r="F482" i="33"/>
  <c r="G482" i="33"/>
  <c r="F483" i="33"/>
  <c r="G483" i="33"/>
  <c r="F484" i="33"/>
  <c r="G484" i="33"/>
  <c r="F485" i="33"/>
  <c r="G485" i="33"/>
  <c r="F488" i="33"/>
  <c r="G488" i="33"/>
  <c r="F489" i="33"/>
  <c r="G489" i="33"/>
  <c r="F490" i="33"/>
  <c r="G490" i="33"/>
  <c r="F491" i="33"/>
  <c r="G491" i="33"/>
  <c r="F492" i="33"/>
  <c r="G492" i="33"/>
  <c r="F493" i="33"/>
  <c r="G493" i="33"/>
  <c r="F494" i="33"/>
  <c r="G494" i="33"/>
  <c r="F495" i="33"/>
  <c r="G495" i="33"/>
  <c r="F496" i="33"/>
  <c r="G496" i="33"/>
  <c r="F497" i="33"/>
  <c r="G497" i="33"/>
  <c r="F498" i="33"/>
  <c r="G498" i="33"/>
  <c r="F499" i="33"/>
  <c r="G499" i="33"/>
  <c r="F500" i="33"/>
  <c r="G500" i="33"/>
  <c r="F501" i="33"/>
  <c r="G501" i="33"/>
  <c r="F502" i="33"/>
  <c r="G502" i="33"/>
  <c r="F503" i="33"/>
  <c r="G503" i="33"/>
  <c r="F504" i="33"/>
  <c r="G504" i="33"/>
  <c r="F505" i="33"/>
  <c r="G505" i="33"/>
  <c r="F506" i="33"/>
  <c r="G506" i="33"/>
  <c r="F507" i="33"/>
  <c r="G507" i="33"/>
  <c r="F508" i="33"/>
  <c r="G508" i="33"/>
  <c r="F509" i="33"/>
  <c r="G509" i="33"/>
  <c r="F510" i="33"/>
  <c r="G510" i="33"/>
  <c r="F511" i="33"/>
  <c r="G511" i="33"/>
  <c r="F512" i="33"/>
  <c r="G512" i="33"/>
  <c r="F513" i="33"/>
  <c r="G513" i="33"/>
  <c r="F514" i="33"/>
  <c r="G514" i="33"/>
  <c r="F515" i="33"/>
  <c r="G515" i="33"/>
  <c r="F516" i="33"/>
  <c r="G516" i="33"/>
  <c r="F517" i="33"/>
  <c r="G517" i="33"/>
  <c r="F518" i="33"/>
  <c r="G518" i="33"/>
  <c r="F519" i="33"/>
  <c r="G519" i="33"/>
  <c r="F520" i="33"/>
  <c r="G520" i="33"/>
  <c r="F521" i="33"/>
  <c r="G521" i="33"/>
  <c r="F522" i="33"/>
  <c r="G522" i="33"/>
  <c r="F523" i="33"/>
  <c r="G523" i="33"/>
  <c r="F524" i="33"/>
  <c r="G524" i="33"/>
  <c r="F525" i="33"/>
  <c r="G525" i="33"/>
  <c r="F526" i="33"/>
  <c r="G526" i="33"/>
  <c r="F527" i="33"/>
  <c r="G527" i="33"/>
  <c r="F528" i="33"/>
  <c r="G528" i="33"/>
  <c r="F529" i="33"/>
  <c r="G529" i="33"/>
  <c r="F530" i="33"/>
  <c r="G530" i="33"/>
  <c r="F531" i="33"/>
  <c r="G531" i="33"/>
  <c r="F532" i="33"/>
  <c r="G532" i="33"/>
  <c r="F533" i="33"/>
  <c r="G533" i="33"/>
  <c r="F534" i="33"/>
  <c r="G534" i="33"/>
  <c r="F535" i="33"/>
  <c r="G535" i="33"/>
  <c r="F536" i="33"/>
  <c r="G536" i="33"/>
  <c r="F537" i="33"/>
  <c r="G537" i="33"/>
  <c r="F539" i="33"/>
  <c r="G539" i="33"/>
  <c r="F540" i="33"/>
  <c r="G540" i="33"/>
  <c r="F541" i="33"/>
  <c r="G541" i="33"/>
  <c r="F542" i="33"/>
  <c r="G542" i="33"/>
  <c r="F543" i="33"/>
  <c r="G543" i="33"/>
  <c r="F544" i="33"/>
  <c r="G544" i="33"/>
  <c r="F545" i="33"/>
  <c r="G545" i="33"/>
  <c r="F548" i="33"/>
  <c r="G548" i="33"/>
  <c r="F549" i="33"/>
  <c r="G549" i="33"/>
  <c r="F550" i="33"/>
  <c r="G550" i="33"/>
  <c r="F551" i="33"/>
  <c r="G551" i="33"/>
  <c r="F552" i="33"/>
  <c r="G552" i="33"/>
  <c r="F553" i="33"/>
  <c r="F554" i="33"/>
  <c r="G554" i="33"/>
  <c r="F555" i="33"/>
  <c r="G555" i="33"/>
  <c r="F556" i="33"/>
  <c r="G556" i="33"/>
  <c r="F557" i="33"/>
  <c r="G557" i="33"/>
  <c r="F558" i="33"/>
  <c r="G558" i="33"/>
  <c r="F559" i="33"/>
  <c r="G559" i="33"/>
  <c r="F560" i="33"/>
  <c r="G560" i="33"/>
  <c r="F561" i="33"/>
  <c r="G561" i="33"/>
  <c r="F562" i="33"/>
  <c r="G562" i="33"/>
  <c r="F563" i="33"/>
  <c r="G563" i="33"/>
  <c r="F564" i="33"/>
  <c r="G564" i="33"/>
  <c r="G565" i="33"/>
  <c r="F566" i="33"/>
  <c r="G566" i="33"/>
  <c r="F567" i="33"/>
  <c r="G567" i="33"/>
  <c r="F568" i="33"/>
  <c r="G568" i="33"/>
  <c r="F569" i="33"/>
  <c r="G569" i="33"/>
  <c r="F570" i="33"/>
  <c r="G570" i="33"/>
  <c r="F571" i="33"/>
  <c r="G571" i="33"/>
  <c r="F572" i="33"/>
  <c r="G572" i="33"/>
  <c r="F573" i="33"/>
  <c r="G573" i="33"/>
  <c r="F574" i="33"/>
  <c r="G574" i="33"/>
  <c r="F575" i="33"/>
  <c r="G575" i="33"/>
  <c r="F576" i="33"/>
  <c r="G576" i="33"/>
  <c r="F577" i="33"/>
  <c r="G577" i="33"/>
  <c r="F578" i="33"/>
  <c r="G578" i="33"/>
  <c r="F579" i="33"/>
  <c r="G579" i="33"/>
  <c r="F582" i="33"/>
  <c r="G582" i="33"/>
  <c r="F583" i="33"/>
  <c r="G583" i="33"/>
  <c r="F584" i="33"/>
  <c r="G584" i="33"/>
  <c r="F585" i="33"/>
  <c r="G585" i="33"/>
  <c r="F586" i="33"/>
  <c r="G586" i="33"/>
  <c r="F587" i="33"/>
  <c r="G587" i="33"/>
  <c r="F588" i="33"/>
  <c r="G588" i="33"/>
  <c r="F589" i="33"/>
  <c r="G589" i="33"/>
  <c r="F591" i="33"/>
  <c r="G591" i="33"/>
  <c r="F592" i="33"/>
  <c r="G592" i="33"/>
  <c r="F593" i="33"/>
  <c r="G593" i="33"/>
  <c r="F595" i="33"/>
  <c r="G595" i="33"/>
  <c r="F596" i="33"/>
  <c r="G596" i="33"/>
  <c r="F597" i="33"/>
  <c r="G597" i="33"/>
  <c r="F598" i="33"/>
  <c r="G598" i="33"/>
  <c r="F599" i="33"/>
  <c r="G599" i="33"/>
  <c r="F600" i="33"/>
  <c r="G600" i="33"/>
  <c r="F601" i="33"/>
  <c r="G601" i="33"/>
  <c r="F602" i="33"/>
  <c r="G602" i="33"/>
  <c r="F603" i="33"/>
  <c r="G603" i="33"/>
  <c r="F604" i="33"/>
  <c r="G604" i="33"/>
  <c r="F605" i="33"/>
  <c r="G605" i="33"/>
  <c r="F606" i="33"/>
  <c r="G606" i="33"/>
  <c r="F607" i="33"/>
  <c r="G607" i="33"/>
  <c r="F608" i="33"/>
  <c r="G608" i="33"/>
  <c r="F609" i="33"/>
  <c r="G609" i="33"/>
  <c r="F610" i="33"/>
  <c r="G610" i="33"/>
  <c r="F611" i="33"/>
  <c r="G611" i="33"/>
  <c r="F612" i="33"/>
  <c r="G612" i="33"/>
  <c r="F613" i="33"/>
  <c r="G613" i="33"/>
  <c r="F614" i="33"/>
  <c r="G614" i="33"/>
  <c r="F615" i="33"/>
  <c r="G615" i="33"/>
  <c r="F616" i="33"/>
  <c r="G616" i="33"/>
  <c r="F617" i="33"/>
  <c r="G617" i="33"/>
  <c r="F618" i="33"/>
  <c r="G618" i="33"/>
  <c r="F619" i="33"/>
  <c r="G619" i="33"/>
  <c r="F620" i="33"/>
  <c r="G620" i="33"/>
  <c r="F621" i="33"/>
  <c r="G621" i="33"/>
  <c r="F622" i="33"/>
  <c r="G622" i="33"/>
  <c r="F623" i="33"/>
  <c r="G623" i="33"/>
  <c r="F624" i="33"/>
  <c r="G624" i="33"/>
  <c r="F625" i="33"/>
  <c r="G625" i="33"/>
  <c r="F626" i="33"/>
  <c r="G626" i="33"/>
  <c r="F627" i="33"/>
  <c r="G627" i="33"/>
  <c r="F628" i="33"/>
  <c r="G628" i="33"/>
  <c r="F629" i="33"/>
  <c r="G629" i="33"/>
  <c r="F630" i="33"/>
  <c r="G630" i="33"/>
  <c r="F631" i="33"/>
  <c r="G631" i="33"/>
  <c r="F632" i="33"/>
  <c r="G632" i="33"/>
  <c r="F633" i="33"/>
  <c r="G633" i="33"/>
  <c r="F634" i="33"/>
  <c r="G634" i="33"/>
  <c r="F635" i="33"/>
  <c r="G635" i="33"/>
  <c r="F636" i="33"/>
  <c r="G636" i="33"/>
  <c r="F637" i="33"/>
  <c r="G637" i="33"/>
  <c r="F638" i="33"/>
  <c r="AD632" i="36" s="1"/>
  <c r="G638" i="33"/>
  <c r="F677" i="33"/>
  <c r="G677" i="33"/>
  <c r="F640" i="33"/>
  <c r="G640" i="33"/>
  <c r="F641" i="33"/>
  <c r="G641" i="33"/>
  <c r="F642" i="33"/>
  <c r="G642" i="33"/>
  <c r="F643" i="33"/>
  <c r="G643" i="33"/>
  <c r="F644" i="33"/>
  <c r="G644" i="33"/>
  <c r="F645" i="33"/>
  <c r="G645" i="33"/>
  <c r="F646" i="33"/>
  <c r="G646" i="33"/>
  <c r="F647" i="33"/>
  <c r="G647" i="33"/>
  <c r="F648" i="33"/>
  <c r="G648" i="33"/>
  <c r="F649" i="33"/>
  <c r="G649" i="33"/>
  <c r="F651" i="33"/>
  <c r="G651" i="33"/>
  <c r="F652" i="33"/>
  <c r="G652" i="33"/>
  <c r="F653" i="33"/>
  <c r="G653" i="33"/>
  <c r="F654" i="33"/>
  <c r="G654" i="33"/>
  <c r="F655" i="33"/>
  <c r="G655" i="33"/>
  <c r="F656" i="33"/>
  <c r="G656" i="33"/>
  <c r="G665" i="33"/>
  <c r="F661" i="33"/>
  <c r="G662" i="33"/>
  <c r="G663" i="33"/>
  <c r="F664" i="33"/>
  <c r="G664" i="33"/>
  <c r="F666" i="33"/>
  <c r="G666" i="33"/>
  <c r="F667" i="33"/>
  <c r="G667" i="33"/>
  <c r="F668" i="33"/>
  <c r="G668" i="33"/>
  <c r="F669" i="33"/>
  <c r="G669" i="33"/>
  <c r="F670" i="33"/>
  <c r="G670" i="33"/>
  <c r="G671" i="33"/>
  <c r="F672" i="33"/>
  <c r="G672" i="33"/>
  <c r="F673" i="33"/>
  <c r="G673" i="33"/>
  <c r="F674" i="33"/>
  <c r="G674" i="33"/>
  <c r="F676" i="33"/>
  <c r="G676" i="33"/>
  <c r="F678" i="33"/>
  <c r="G678" i="33"/>
  <c r="F679" i="33"/>
  <c r="F680" i="33"/>
  <c r="G680" i="33"/>
  <c r="F681" i="33"/>
  <c r="G681" i="33"/>
  <c r="F682" i="33"/>
  <c r="G682" i="33"/>
  <c r="F683" i="33"/>
  <c r="G683" i="33"/>
  <c r="F684" i="33"/>
  <c r="G684" i="33"/>
  <c r="F685" i="33"/>
  <c r="G685" i="33"/>
  <c r="F686" i="33"/>
  <c r="G686" i="33"/>
  <c r="F687" i="33"/>
  <c r="G687" i="33"/>
  <c r="F688" i="33"/>
  <c r="G688" i="33"/>
  <c r="F689" i="33"/>
  <c r="G689" i="33"/>
  <c r="F690" i="33"/>
  <c r="G690" i="33"/>
  <c r="F691" i="33"/>
  <c r="G691" i="33"/>
  <c r="F692" i="33"/>
  <c r="G692" i="33"/>
  <c r="F693" i="33"/>
  <c r="G693" i="33"/>
  <c r="F694" i="33"/>
  <c r="G694" i="33"/>
  <c r="F695" i="33"/>
  <c r="G695" i="33"/>
  <c r="F698" i="33"/>
  <c r="G698" i="33"/>
  <c r="F699" i="33"/>
  <c r="G699" i="33"/>
  <c r="F700" i="33"/>
  <c r="G700" i="33"/>
  <c r="F701" i="33"/>
  <c r="G701" i="33"/>
  <c r="F702" i="33"/>
  <c r="G702" i="33"/>
  <c r="F703" i="33"/>
  <c r="G703" i="33"/>
  <c r="F704" i="33"/>
  <c r="G704" i="33"/>
  <c r="F705" i="33"/>
  <c r="G705" i="33"/>
  <c r="F706" i="33"/>
  <c r="G706" i="33"/>
  <c r="F707" i="33"/>
  <c r="G707" i="33"/>
  <c r="F708" i="33"/>
  <c r="G708" i="33"/>
  <c r="F709" i="33"/>
  <c r="G709" i="33"/>
  <c r="F710" i="33"/>
  <c r="G710" i="33"/>
  <c r="F711" i="33"/>
  <c r="G711" i="33"/>
  <c r="F712" i="33"/>
  <c r="F716" i="33"/>
  <c r="G716" i="33"/>
  <c r="F713" i="33"/>
  <c r="G713" i="33"/>
  <c r="F714" i="33"/>
  <c r="G714" i="33"/>
  <c r="F715" i="33"/>
  <c r="G715" i="33"/>
  <c r="F717" i="33"/>
  <c r="G717" i="33"/>
  <c r="F718" i="33"/>
  <c r="G718" i="33"/>
  <c r="F719" i="33"/>
  <c r="G719" i="33"/>
  <c r="F720" i="33"/>
  <c r="G720" i="33"/>
  <c r="F721" i="33"/>
  <c r="G721" i="33"/>
  <c r="F722" i="33"/>
  <c r="G722" i="33"/>
  <c r="F723" i="33"/>
  <c r="G723" i="33"/>
  <c r="F724" i="33"/>
  <c r="G724" i="33"/>
  <c r="F725" i="33"/>
  <c r="G725" i="33"/>
  <c r="F726" i="33"/>
  <c r="G726" i="33"/>
  <c r="F727" i="33"/>
  <c r="G727" i="33"/>
  <c r="F728" i="33"/>
  <c r="G728" i="33"/>
  <c r="F729" i="33"/>
  <c r="G729" i="33"/>
  <c r="F730" i="33"/>
  <c r="G730" i="33"/>
  <c r="F731" i="33"/>
  <c r="G731" i="33"/>
  <c r="F732" i="33"/>
  <c r="G732" i="33"/>
  <c r="F733" i="33"/>
  <c r="G733" i="33"/>
  <c r="F734" i="33"/>
  <c r="G734" i="33"/>
  <c r="F735" i="33"/>
  <c r="G735" i="33"/>
  <c r="F375" i="33"/>
  <c r="G375" i="33"/>
  <c r="F742" i="33"/>
  <c r="G742" i="33"/>
  <c r="F743" i="33"/>
  <c r="G743" i="33"/>
  <c r="F744" i="33"/>
  <c r="G744" i="33"/>
  <c r="F746" i="33"/>
  <c r="G746" i="33"/>
  <c r="F747" i="33"/>
  <c r="G747" i="33"/>
  <c r="F748" i="33"/>
  <c r="G748" i="33"/>
  <c r="F749" i="33"/>
  <c r="G749" i="33"/>
  <c r="F750" i="33"/>
  <c r="G750" i="33"/>
  <c r="F751" i="33"/>
  <c r="G751" i="33"/>
  <c r="F753" i="33"/>
  <c r="G753" i="33"/>
  <c r="F752" i="33"/>
  <c r="G752" i="33"/>
  <c r="F754" i="33"/>
  <c r="G754" i="33"/>
  <c r="F755" i="33"/>
  <c r="G755" i="33"/>
  <c r="F756" i="33"/>
  <c r="G756" i="33"/>
  <c r="F757" i="33"/>
  <c r="G757" i="33"/>
  <c r="F758" i="33"/>
  <c r="G758" i="33"/>
  <c r="F759" i="33"/>
  <c r="G759" i="33"/>
  <c r="F760" i="33"/>
  <c r="G760" i="33"/>
  <c r="F761" i="33"/>
  <c r="G761" i="33"/>
  <c r="F763" i="33"/>
  <c r="G763" i="33"/>
  <c r="F764" i="33"/>
  <c r="G764" i="33"/>
  <c r="F765" i="33"/>
  <c r="G765" i="33"/>
  <c r="F766" i="33"/>
  <c r="G766" i="33"/>
  <c r="F769" i="33"/>
  <c r="G769" i="33"/>
  <c r="F770" i="33"/>
  <c r="G770" i="33"/>
  <c r="F771" i="33"/>
  <c r="G771" i="33"/>
  <c r="F772" i="33"/>
  <c r="G772" i="33"/>
  <c r="F773" i="33"/>
  <c r="G773" i="33"/>
  <c r="F774" i="33"/>
  <c r="G774" i="33"/>
  <c r="F775" i="33"/>
  <c r="G775" i="33"/>
  <c r="F776" i="33"/>
  <c r="G776" i="33"/>
  <c r="F777" i="33"/>
  <c r="G777" i="33"/>
  <c r="F778" i="33"/>
  <c r="G778" i="33"/>
  <c r="F779" i="33"/>
  <c r="G779" i="33"/>
  <c r="F780" i="33"/>
  <c r="G780" i="33"/>
  <c r="F781" i="33"/>
  <c r="G781" i="33"/>
  <c r="F782" i="33"/>
  <c r="G782" i="33"/>
  <c r="F783" i="33"/>
  <c r="G783" i="33"/>
  <c r="F784" i="33"/>
  <c r="G784" i="33"/>
  <c r="F786" i="33"/>
  <c r="G786" i="33"/>
  <c r="F787" i="33"/>
  <c r="G787" i="33"/>
  <c r="F788" i="33"/>
  <c r="G788" i="33"/>
  <c r="F789" i="33"/>
  <c r="G789" i="33"/>
  <c r="F790" i="33"/>
  <c r="G790" i="33"/>
  <c r="F791" i="33"/>
  <c r="G791" i="33"/>
  <c r="F792" i="33"/>
  <c r="G792" i="33"/>
  <c r="F793" i="33"/>
  <c r="G793" i="33"/>
  <c r="F794" i="33"/>
  <c r="G794" i="33"/>
  <c r="F795" i="33"/>
  <c r="G795" i="33"/>
  <c r="F796" i="33"/>
  <c r="G796" i="33"/>
  <c r="F797" i="33"/>
  <c r="G797" i="33"/>
  <c r="F798" i="33"/>
  <c r="G798" i="33"/>
  <c r="F799" i="33"/>
  <c r="G799" i="33"/>
  <c r="F800" i="33"/>
  <c r="G800" i="33"/>
  <c r="F801" i="33"/>
  <c r="G801" i="33"/>
  <c r="F802" i="33"/>
  <c r="G802" i="33"/>
  <c r="F803" i="33"/>
  <c r="G803" i="33"/>
  <c r="F804" i="33"/>
  <c r="G804" i="33"/>
  <c r="F805" i="33"/>
  <c r="G805" i="33"/>
  <c r="F806" i="33"/>
  <c r="G806" i="33"/>
  <c r="F809" i="33"/>
  <c r="G809" i="33"/>
  <c r="F810" i="33"/>
  <c r="G810" i="33"/>
  <c r="F811" i="33"/>
  <c r="G811" i="33"/>
  <c r="F812" i="33"/>
  <c r="F813" i="33"/>
  <c r="G813" i="33"/>
  <c r="F814" i="33"/>
  <c r="G814" i="33"/>
  <c r="F815" i="33"/>
  <c r="G815" i="33"/>
  <c r="F816" i="33"/>
  <c r="G816" i="33"/>
  <c r="F817" i="33"/>
  <c r="G817" i="33"/>
  <c r="F818" i="33"/>
  <c r="G818" i="33"/>
  <c r="F819" i="33"/>
  <c r="G819" i="33"/>
  <c r="F820" i="33"/>
  <c r="G820" i="33"/>
  <c r="F821" i="33"/>
  <c r="G821" i="33"/>
  <c r="F822" i="33"/>
  <c r="G822" i="33"/>
  <c r="F823" i="33"/>
  <c r="G823" i="33"/>
  <c r="F824" i="33"/>
  <c r="G824" i="33"/>
  <c r="F825" i="33"/>
  <c r="G825" i="33"/>
  <c r="F826" i="33"/>
  <c r="G826" i="33"/>
  <c r="F827" i="33"/>
  <c r="G827" i="33"/>
  <c r="F828" i="33"/>
  <c r="G828" i="33"/>
  <c r="F829" i="33"/>
  <c r="G829" i="33"/>
  <c r="F830" i="33"/>
  <c r="G830" i="33"/>
  <c r="F831" i="33"/>
  <c r="G831" i="33"/>
  <c r="F832" i="33"/>
  <c r="G832" i="33"/>
  <c r="F833" i="33"/>
  <c r="G833" i="33"/>
  <c r="F834" i="33"/>
  <c r="G834" i="33"/>
  <c r="F835" i="33"/>
  <c r="G835" i="33"/>
  <c r="F836" i="33"/>
  <c r="G836" i="33"/>
  <c r="F837" i="33"/>
  <c r="G837" i="33"/>
  <c r="F838" i="33"/>
  <c r="G838" i="33"/>
  <c r="F839" i="33"/>
  <c r="G839" i="33"/>
  <c r="F840" i="33"/>
  <c r="G840" i="33"/>
  <c r="F841" i="33"/>
  <c r="G841" i="33"/>
  <c r="F842" i="33"/>
  <c r="G842" i="33"/>
  <c r="F843" i="33"/>
  <c r="G843" i="33"/>
  <c r="F844" i="33"/>
  <c r="G844" i="33"/>
  <c r="F845" i="33"/>
  <c r="G845" i="33"/>
  <c r="F846" i="33"/>
  <c r="G846" i="33"/>
  <c r="F848" i="33"/>
  <c r="G848" i="33"/>
  <c r="F849" i="33"/>
  <c r="G849" i="33"/>
  <c r="F850" i="33"/>
  <c r="G850" i="33"/>
  <c r="F851" i="33"/>
  <c r="G851" i="33"/>
  <c r="F853" i="33"/>
  <c r="G853" i="33"/>
  <c r="F854" i="33"/>
  <c r="G854" i="33"/>
  <c r="F855" i="33"/>
  <c r="G855" i="33"/>
  <c r="F856" i="33"/>
  <c r="G856" i="33"/>
  <c r="F857" i="33"/>
  <c r="G857" i="33"/>
  <c r="F858" i="33"/>
  <c r="G858" i="33"/>
  <c r="F859" i="33"/>
  <c r="G859" i="33"/>
  <c r="F860" i="33"/>
  <c r="G860" i="33"/>
  <c r="F861" i="33"/>
  <c r="G861" i="33"/>
  <c r="G862" i="33"/>
  <c r="F863" i="33"/>
  <c r="G863" i="33"/>
  <c r="F864" i="33"/>
  <c r="G864" i="33"/>
  <c r="F865" i="33"/>
  <c r="G865" i="33"/>
  <c r="F866" i="33"/>
  <c r="G866" i="33"/>
  <c r="F867" i="33"/>
  <c r="G867" i="33"/>
  <c r="F870" i="33"/>
  <c r="G870" i="33"/>
  <c r="F871" i="33"/>
  <c r="G871" i="33"/>
  <c r="F872" i="33"/>
  <c r="G872" i="33"/>
  <c r="F873" i="33"/>
  <c r="G873" i="33"/>
  <c r="F874" i="33"/>
  <c r="G874" i="33"/>
  <c r="F875" i="33"/>
  <c r="G875" i="33"/>
  <c r="F876" i="33"/>
  <c r="G876" i="33"/>
  <c r="F877" i="33"/>
  <c r="G877" i="33"/>
  <c r="F878" i="33"/>
  <c r="G878" i="33"/>
  <c r="F879" i="33"/>
  <c r="G879" i="33"/>
  <c r="F880" i="33"/>
  <c r="G880" i="33"/>
  <c r="F881" i="33"/>
  <c r="G881" i="33"/>
  <c r="F882" i="33"/>
  <c r="G882" i="33"/>
  <c r="F883" i="33"/>
  <c r="G883" i="33"/>
  <c r="F884" i="33"/>
  <c r="G884" i="33"/>
  <c r="F885" i="33"/>
  <c r="G885" i="33"/>
  <c r="F886" i="33"/>
  <c r="G886" i="33"/>
  <c r="F887" i="33"/>
  <c r="G887" i="33"/>
  <c r="F888" i="33"/>
  <c r="G888" i="33"/>
  <c r="F889" i="33"/>
  <c r="G889" i="33"/>
  <c r="F890" i="33"/>
  <c r="G890" i="33"/>
  <c r="F891" i="33"/>
  <c r="G891" i="33"/>
  <c r="F892" i="33"/>
  <c r="G892" i="33"/>
  <c r="F894" i="33"/>
  <c r="G894" i="33"/>
  <c r="F895" i="33"/>
  <c r="G895" i="33"/>
  <c r="F896" i="33"/>
  <c r="G896" i="33"/>
  <c r="F930" i="33"/>
  <c r="G930" i="33"/>
  <c r="F903" i="33"/>
  <c r="G903" i="33"/>
  <c r="F904" i="33"/>
  <c r="G904" i="33"/>
  <c r="F905" i="33"/>
  <c r="G905" i="33"/>
  <c r="F906" i="33"/>
  <c r="G906" i="33"/>
  <c r="F907" i="33"/>
  <c r="G907" i="33"/>
  <c r="F908" i="33"/>
  <c r="F909" i="33"/>
  <c r="G909" i="33"/>
  <c r="F910" i="33"/>
  <c r="G910" i="33"/>
  <c r="F911" i="33"/>
  <c r="G911" i="33"/>
  <c r="F912" i="33"/>
  <c r="G912" i="33"/>
  <c r="F913" i="33"/>
  <c r="G913" i="33"/>
  <c r="F914" i="33"/>
  <c r="G914" i="33"/>
  <c r="F915" i="33"/>
  <c r="G915" i="33"/>
  <c r="F916" i="33"/>
  <c r="G916" i="33"/>
  <c r="F917" i="33"/>
  <c r="G917" i="33"/>
  <c r="F918" i="33"/>
  <c r="G918" i="33"/>
  <c r="F920" i="33"/>
  <c r="G920" i="33"/>
  <c r="F923" i="33"/>
  <c r="G923" i="33"/>
  <c r="F924" i="33"/>
  <c r="G924" i="33"/>
  <c r="F927" i="33"/>
  <c r="G927" i="33"/>
  <c r="F928" i="33"/>
  <c r="G928" i="33"/>
  <c r="F929" i="33"/>
  <c r="G929" i="33"/>
  <c r="F931" i="33"/>
  <c r="G931" i="33"/>
  <c r="F932" i="33"/>
  <c r="G932" i="33"/>
  <c r="F933" i="33"/>
  <c r="G933" i="33"/>
  <c r="F934" i="33"/>
  <c r="G934" i="33"/>
  <c r="F935" i="33"/>
  <c r="G935" i="33"/>
  <c r="F936" i="33"/>
  <c r="G936" i="33"/>
  <c r="F937" i="33"/>
  <c r="G937" i="33"/>
  <c r="F938" i="33"/>
  <c r="G938" i="33"/>
  <c r="F939" i="33"/>
  <c r="G939" i="33"/>
  <c r="F940" i="33"/>
  <c r="G940" i="33"/>
  <c r="F941" i="33"/>
  <c r="G941" i="33"/>
  <c r="F942" i="33"/>
  <c r="G942" i="33"/>
  <c r="F943" i="33"/>
  <c r="G943" i="33"/>
  <c r="F944" i="33"/>
  <c r="G944" i="33"/>
  <c r="F945" i="33"/>
  <c r="G945" i="33"/>
  <c r="F946" i="33"/>
  <c r="G946" i="33"/>
  <c r="F947" i="33"/>
  <c r="G947" i="33"/>
  <c r="F948" i="33"/>
  <c r="G948" i="33"/>
  <c r="F949" i="33"/>
  <c r="G949" i="33"/>
  <c r="F950" i="33"/>
  <c r="G950" i="33"/>
  <c r="F951" i="33"/>
  <c r="G951" i="33"/>
  <c r="F952" i="33"/>
  <c r="G952" i="33"/>
  <c r="F953" i="33"/>
  <c r="G953" i="33"/>
  <c r="F954" i="33"/>
  <c r="G954" i="33"/>
  <c r="F955" i="33"/>
  <c r="G955" i="33"/>
  <c r="F956" i="33"/>
  <c r="G956" i="33"/>
  <c r="F957" i="33"/>
  <c r="G957" i="33"/>
  <c r="F958" i="33"/>
  <c r="G958" i="33"/>
  <c r="F959" i="33"/>
  <c r="G959" i="33"/>
  <c r="F960" i="33"/>
  <c r="G960" i="33"/>
  <c r="F961" i="33"/>
  <c r="G961" i="33"/>
  <c r="F962" i="33"/>
  <c r="G962" i="33"/>
  <c r="F963" i="33"/>
  <c r="G963" i="33"/>
  <c r="F964" i="33"/>
  <c r="G964" i="33"/>
  <c r="F965" i="33"/>
  <c r="G965" i="33"/>
  <c r="F966" i="33"/>
  <c r="G966" i="33"/>
  <c r="F967" i="33"/>
  <c r="G967" i="33"/>
  <c r="F968" i="33"/>
  <c r="G968" i="33"/>
  <c r="F969" i="33"/>
  <c r="G969" i="33"/>
  <c r="F970" i="33"/>
  <c r="G970" i="33"/>
  <c r="F971" i="33"/>
  <c r="G971" i="33"/>
  <c r="F974" i="33"/>
  <c r="G974" i="33"/>
  <c r="F975" i="33"/>
  <c r="G975" i="33"/>
  <c r="F976" i="33"/>
  <c r="G976" i="33"/>
  <c r="F977" i="33"/>
  <c r="G977" i="33"/>
  <c r="F978" i="33"/>
  <c r="G978" i="33"/>
  <c r="F979" i="33"/>
  <c r="G979" i="33"/>
  <c r="F980" i="33"/>
  <c r="G980" i="33"/>
  <c r="F981" i="33"/>
  <c r="G981" i="33"/>
  <c r="F982" i="33"/>
  <c r="G982" i="33"/>
  <c r="F983" i="33"/>
  <c r="G983" i="33"/>
  <c r="F984" i="33"/>
  <c r="G984" i="33"/>
  <c r="F985" i="33"/>
  <c r="G985" i="33"/>
  <c r="F986" i="33"/>
  <c r="G986" i="33"/>
  <c r="F987" i="33"/>
  <c r="G987" i="33"/>
  <c r="F988" i="33"/>
  <c r="G988" i="33"/>
  <c r="F989" i="33"/>
  <c r="G989" i="33"/>
  <c r="F990" i="33"/>
  <c r="G990" i="33"/>
  <c r="F991" i="33"/>
  <c r="G991" i="33"/>
  <c r="F992" i="33"/>
  <c r="G992" i="33"/>
  <c r="F993" i="33"/>
  <c r="G993" i="33"/>
  <c r="F994" i="33"/>
  <c r="G994" i="33"/>
  <c r="F995" i="33"/>
  <c r="G995" i="33"/>
  <c r="F996" i="33"/>
  <c r="G996" i="33"/>
  <c r="F997" i="33"/>
  <c r="G997" i="33"/>
  <c r="F998" i="33"/>
  <c r="G998" i="33"/>
  <c r="F999" i="33"/>
  <c r="G999" i="33"/>
  <c r="F1000" i="33"/>
  <c r="G1000" i="33"/>
  <c r="F1001" i="33"/>
  <c r="G1001" i="33"/>
  <c r="F1002" i="33"/>
  <c r="G1002" i="33"/>
  <c r="F1003" i="33"/>
  <c r="G1003" i="33"/>
  <c r="F1004" i="33"/>
  <c r="G1004" i="33"/>
  <c r="F1005" i="33"/>
  <c r="G1005" i="33"/>
  <c r="F1006" i="33"/>
  <c r="G1006" i="33"/>
  <c r="F1007" i="33"/>
  <c r="G1007" i="33"/>
  <c r="F1008" i="33"/>
  <c r="G1008" i="33"/>
  <c r="F1009" i="33"/>
  <c r="G1009" i="33"/>
  <c r="F1011" i="33"/>
  <c r="G1011" i="33"/>
  <c r="F1012" i="33"/>
  <c r="G1012" i="33"/>
  <c r="F1014" i="33"/>
  <c r="G1014" i="33"/>
  <c r="F1015" i="33"/>
  <c r="G1015" i="33"/>
  <c r="F1016" i="33"/>
  <c r="G1016" i="33"/>
  <c r="F1017" i="33"/>
  <c r="G1017" i="33"/>
  <c r="F1018" i="33"/>
  <c r="G1018" i="33"/>
  <c r="F1019" i="33"/>
  <c r="G1019" i="33"/>
  <c r="F1020" i="33"/>
  <c r="G1020" i="33"/>
  <c r="F1021" i="33"/>
  <c r="G1021" i="33"/>
  <c r="F1022" i="33"/>
  <c r="G1022" i="33"/>
  <c r="F1023" i="33"/>
  <c r="G1023" i="33"/>
  <c r="F1024" i="33"/>
  <c r="G1024" i="33"/>
  <c r="F1025" i="33"/>
  <c r="G1025" i="33"/>
  <c r="F1026" i="33"/>
  <c r="G1026" i="33"/>
  <c r="F1027" i="33"/>
  <c r="G1027" i="33"/>
  <c r="F1028" i="33"/>
  <c r="G1028" i="33"/>
  <c r="F1029" i="33"/>
  <c r="G1029" i="33"/>
  <c r="F1030" i="33"/>
  <c r="G1030" i="33"/>
  <c r="F1031" i="33"/>
  <c r="G1031" i="33"/>
  <c r="F1032" i="33"/>
  <c r="G1032" i="33"/>
  <c r="F1033" i="33"/>
  <c r="G1033" i="33"/>
  <c r="F1034" i="33"/>
  <c r="G1034" i="33"/>
  <c r="F1035" i="33"/>
  <c r="G1035" i="33"/>
  <c r="F1036" i="33"/>
  <c r="G1036" i="33"/>
  <c r="F1037" i="33"/>
  <c r="G1037" i="33"/>
  <c r="F1038" i="33"/>
  <c r="G1038" i="33"/>
  <c r="F1039" i="33"/>
  <c r="G1039" i="33"/>
  <c r="F1040" i="33"/>
  <c r="G1040" i="33"/>
  <c r="F1041" i="33"/>
  <c r="G1041" i="33"/>
  <c r="F1042" i="33"/>
  <c r="G1042" i="33"/>
  <c r="F1043" i="33"/>
  <c r="G1043" i="33"/>
  <c r="F1044" i="33"/>
  <c r="G1044" i="33"/>
  <c r="F1045" i="33"/>
  <c r="G1045" i="33"/>
  <c r="F1046" i="33"/>
  <c r="G1046" i="33"/>
  <c r="F1047" i="33"/>
  <c r="G1047" i="33"/>
  <c r="F1048" i="33"/>
  <c r="G1048" i="33"/>
  <c r="F1049" i="33"/>
  <c r="G1049" i="33"/>
  <c r="F1050" i="33"/>
  <c r="G1050" i="33"/>
  <c r="F1051" i="33"/>
  <c r="G1051" i="33"/>
  <c r="F1052" i="33"/>
  <c r="G1052" i="33"/>
  <c r="F1053" i="33"/>
  <c r="G1053" i="33"/>
  <c r="F1054" i="33"/>
  <c r="G1054" i="33"/>
  <c r="F1055" i="33"/>
  <c r="G1055" i="33"/>
  <c r="F1056" i="33"/>
  <c r="G1056" i="33"/>
  <c r="F1057" i="33"/>
  <c r="G1057" i="33"/>
  <c r="F1058" i="33"/>
  <c r="G1058" i="33"/>
  <c r="F1059" i="33"/>
  <c r="G1059" i="33"/>
  <c r="F1060" i="33"/>
  <c r="G1060" i="33"/>
  <c r="F1061" i="33"/>
  <c r="G1061" i="33"/>
  <c r="F1062" i="33"/>
  <c r="G1062" i="33"/>
  <c r="F1063" i="33"/>
  <c r="G1063" i="33"/>
  <c r="F1064" i="33"/>
  <c r="G1064" i="33"/>
  <c r="F1065" i="33"/>
  <c r="G1065" i="33"/>
  <c r="F1066" i="33"/>
  <c r="G1066" i="33"/>
  <c r="F1067" i="33"/>
  <c r="G1067" i="33"/>
  <c r="F1069" i="33"/>
  <c r="G1069" i="33"/>
  <c r="F1070" i="33"/>
  <c r="G1070" i="33"/>
  <c r="F1071" i="33"/>
  <c r="G1071" i="33"/>
  <c r="F1072" i="33"/>
  <c r="G1072" i="33"/>
  <c r="F1073" i="33"/>
  <c r="G1073" i="33"/>
  <c r="F1074" i="33"/>
  <c r="G1074" i="33"/>
  <c r="F1075" i="33"/>
  <c r="G1075" i="33"/>
  <c r="F1076" i="33"/>
  <c r="G1076" i="33"/>
  <c r="F1077" i="33"/>
  <c r="G1077" i="33"/>
  <c r="F1078" i="33"/>
  <c r="G1078" i="33"/>
  <c r="F1079" i="33"/>
  <c r="G1079" i="33"/>
  <c r="F1080" i="33"/>
  <c r="G1080" i="33"/>
  <c r="F1081" i="33"/>
  <c r="G1081" i="33"/>
  <c r="F1082" i="33"/>
  <c r="G1082" i="33"/>
  <c r="F1083" i="33"/>
  <c r="G1083" i="33"/>
  <c r="F1085" i="33"/>
  <c r="G1085" i="33"/>
  <c r="F1086" i="33"/>
  <c r="G1086" i="33"/>
  <c r="F1087" i="33"/>
  <c r="G1087" i="33"/>
  <c r="F1088" i="33"/>
  <c r="G1088" i="33"/>
  <c r="F1089" i="33"/>
  <c r="G1089" i="33"/>
  <c r="F1090" i="33"/>
  <c r="G1090" i="33"/>
  <c r="F1091" i="33"/>
  <c r="G1091" i="33"/>
  <c r="F1092" i="33"/>
  <c r="G1092" i="33"/>
  <c r="F1094" i="33"/>
  <c r="G1094" i="33"/>
  <c r="F1095" i="33"/>
  <c r="G1095" i="33"/>
  <c r="F1096" i="33"/>
  <c r="G1096" i="33"/>
  <c r="F1097" i="33"/>
  <c r="G1097" i="33"/>
  <c r="F1098" i="33"/>
  <c r="G1098" i="33"/>
  <c r="F1099" i="33"/>
  <c r="G1099" i="33"/>
  <c r="F1100" i="33"/>
  <c r="G1100" i="33"/>
  <c r="F1101" i="33"/>
  <c r="G1101" i="33"/>
  <c r="F1106" i="33"/>
  <c r="G1106" i="33"/>
  <c r="F1102" i="33"/>
  <c r="G1102" i="33"/>
  <c r="F1103" i="33"/>
  <c r="G1103" i="33"/>
  <c r="F1104" i="33"/>
  <c r="G1104" i="33"/>
  <c r="F1105" i="33"/>
  <c r="G1105" i="33"/>
  <c r="F1107" i="33"/>
  <c r="G1107" i="33"/>
  <c r="F1108" i="33"/>
  <c r="G1108" i="33"/>
  <c r="F1109" i="33"/>
  <c r="G1109" i="33"/>
  <c r="F1110" i="33"/>
  <c r="G1110" i="33"/>
  <c r="F1111" i="33"/>
  <c r="G1111" i="33"/>
  <c r="F1112" i="33"/>
  <c r="G1112" i="33"/>
  <c r="F1114" i="33"/>
  <c r="G1114" i="33"/>
  <c r="F1115" i="33"/>
  <c r="G1115" i="33"/>
  <c r="F1117" i="33"/>
  <c r="F1119" i="33"/>
  <c r="G1119" i="33"/>
  <c r="F1120" i="33"/>
  <c r="G1120" i="33"/>
  <c r="F1121" i="33"/>
  <c r="G1121" i="33"/>
  <c r="F1122" i="33"/>
  <c r="G1122" i="33"/>
  <c r="F1145" i="33"/>
  <c r="G1145" i="33"/>
  <c r="F1123" i="33"/>
  <c r="G1123" i="33"/>
  <c r="F1124" i="33"/>
  <c r="G1124" i="33"/>
  <c r="F1125" i="33"/>
  <c r="G1125" i="33"/>
  <c r="F1126" i="33"/>
  <c r="G1126" i="33"/>
  <c r="F1128" i="33"/>
  <c r="G1128" i="33"/>
  <c r="F1129" i="33"/>
  <c r="G1129" i="33"/>
  <c r="F1130" i="33"/>
  <c r="G1130" i="33"/>
  <c r="F1131" i="33"/>
  <c r="G1131" i="33"/>
  <c r="F1132" i="33"/>
  <c r="G1132" i="33"/>
  <c r="F1133" i="33"/>
  <c r="G1133" i="33"/>
  <c r="F1134" i="33"/>
  <c r="G1134" i="33"/>
  <c r="F1135" i="33"/>
  <c r="G1135" i="33"/>
  <c r="F1136" i="33"/>
  <c r="G1136" i="33"/>
  <c r="F1137" i="33"/>
  <c r="G1137" i="33"/>
  <c r="F1138" i="33"/>
  <c r="G1138" i="33"/>
  <c r="F1140" i="33"/>
  <c r="G1140" i="33"/>
  <c r="F1139" i="33"/>
  <c r="G1139" i="33"/>
  <c r="F1141" i="33"/>
  <c r="G1141" i="33"/>
  <c r="F1142" i="33"/>
  <c r="G1142" i="33"/>
  <c r="F1143" i="33"/>
  <c r="G1143" i="33"/>
  <c r="F1146" i="33"/>
  <c r="G1146" i="33"/>
  <c r="F1147" i="33"/>
  <c r="G1147" i="33"/>
  <c r="F1148" i="33"/>
  <c r="G1148" i="33"/>
  <c r="F1149" i="33"/>
  <c r="G1149" i="33"/>
  <c r="F1150" i="33"/>
  <c r="G1150" i="33"/>
  <c r="F1151" i="33"/>
  <c r="G1151" i="33"/>
  <c r="F1152" i="33"/>
  <c r="G1152" i="33"/>
  <c r="F1153" i="33"/>
  <c r="G1153" i="33"/>
  <c r="F1154" i="33"/>
  <c r="G1154" i="33"/>
  <c r="F1155" i="33"/>
  <c r="G1155" i="33"/>
  <c r="F1158" i="33"/>
  <c r="G1158" i="33"/>
  <c r="F1159" i="33"/>
  <c r="G1159" i="33"/>
  <c r="F1160" i="33"/>
  <c r="G1160" i="33"/>
  <c r="F1161" i="33"/>
  <c r="G1161" i="33"/>
  <c r="F1162" i="33"/>
  <c r="G1162" i="33"/>
  <c r="F1163" i="33"/>
  <c r="G1163" i="33"/>
  <c r="F1164" i="33"/>
  <c r="G1164" i="33"/>
  <c r="F1165" i="33"/>
  <c r="G1165" i="33"/>
  <c r="F1167" i="33"/>
  <c r="G1167" i="33"/>
  <c r="F1168" i="33"/>
  <c r="G1168" i="33"/>
  <c r="F1169" i="33"/>
  <c r="G1169" i="33"/>
  <c r="F1170" i="33"/>
  <c r="G1170" i="33"/>
  <c r="F1171" i="33"/>
  <c r="G1171" i="33"/>
  <c r="F1172" i="33"/>
  <c r="G1172" i="33"/>
  <c r="G1173" i="33"/>
  <c r="F1173" i="33"/>
  <c r="E7" i="33"/>
  <c r="E8" i="33"/>
  <c r="E9" i="33"/>
  <c r="E10" i="33"/>
  <c r="E13" i="33"/>
  <c r="E11" i="33"/>
  <c r="E14" i="33"/>
  <c r="E16" i="33"/>
  <c r="E17" i="33"/>
  <c r="E18" i="33"/>
  <c r="E19" i="33"/>
  <c r="E20" i="33"/>
  <c r="E21" i="33"/>
  <c r="E22" i="33"/>
  <c r="E23" i="33"/>
  <c r="E24" i="33"/>
  <c r="E25" i="33"/>
  <c r="E26" i="33"/>
  <c r="E27" i="33"/>
  <c r="E28" i="33"/>
  <c r="E29" i="33"/>
  <c r="E30" i="33"/>
  <c r="E31" i="33"/>
  <c r="E32" i="33"/>
  <c r="E33" i="33"/>
  <c r="E34" i="33"/>
  <c r="E35" i="33"/>
  <c r="E36" i="33"/>
  <c r="E37" i="33"/>
  <c r="E38" i="33"/>
  <c r="E39" i="33"/>
  <c r="E40" i="33"/>
  <c r="E41" i="33"/>
  <c r="E42" i="33"/>
  <c r="E43" i="33"/>
  <c r="E44" i="33"/>
  <c r="E45" i="33"/>
  <c r="E46" i="33"/>
  <c r="E47" i="33"/>
  <c r="E48" i="33"/>
  <c r="E49" i="33"/>
  <c r="E50" i="33"/>
  <c r="E51" i="33"/>
  <c r="E52" i="33"/>
  <c r="E53" i="33"/>
  <c r="E54" i="33"/>
  <c r="E55" i="33"/>
  <c r="E57" i="33"/>
  <c r="E58" i="33"/>
  <c r="E59" i="33"/>
  <c r="E60" i="33"/>
  <c r="E61" i="33"/>
  <c r="E62" i="33"/>
  <c r="E63" i="33"/>
  <c r="E64" i="33"/>
  <c r="E65" i="33"/>
  <c r="E66" i="33"/>
  <c r="E67" i="33"/>
  <c r="E68" i="33"/>
  <c r="E69" i="33"/>
  <c r="E70" i="33"/>
  <c r="E71" i="33"/>
  <c r="E72" i="33"/>
  <c r="E73" i="33"/>
  <c r="E74" i="33"/>
  <c r="E75" i="33"/>
  <c r="E76" i="33"/>
  <c r="E77" i="33"/>
  <c r="E78" i="33"/>
  <c r="E79" i="33"/>
  <c r="E80" i="33"/>
  <c r="E81" i="33"/>
  <c r="E82" i="33"/>
  <c r="E83" i="33"/>
  <c r="E84" i="33"/>
  <c r="E85" i="33"/>
  <c r="E86" i="33"/>
  <c r="E87" i="33"/>
  <c r="E88" i="33"/>
  <c r="E90" i="33"/>
  <c r="E91" i="33"/>
  <c r="E93" i="33"/>
  <c r="E94" i="33"/>
  <c r="E95" i="33"/>
  <c r="E96" i="33"/>
  <c r="E97" i="33"/>
  <c r="E98" i="33"/>
  <c r="E99" i="33"/>
  <c r="E100" i="33"/>
  <c r="E101" i="33"/>
  <c r="E102" i="33"/>
  <c r="E103" i="33"/>
  <c r="E104" i="33"/>
  <c r="E105" i="33"/>
  <c r="E106" i="33"/>
  <c r="E107" i="33"/>
  <c r="E108" i="33"/>
  <c r="E109" i="33"/>
  <c r="E110" i="33"/>
  <c r="E111" i="33"/>
  <c r="E112" i="33"/>
  <c r="E113" i="33"/>
  <c r="E114" i="33"/>
  <c r="E115" i="33"/>
  <c r="E116" i="33"/>
  <c r="E117" i="33"/>
  <c r="E118" i="33"/>
  <c r="E119" i="33"/>
  <c r="E120" i="33"/>
  <c r="E121" i="33"/>
  <c r="E122" i="33"/>
  <c r="E123" i="33"/>
  <c r="E124" i="33"/>
  <c r="E125" i="33"/>
  <c r="E126" i="33"/>
  <c r="E127" i="33"/>
  <c r="E128" i="33"/>
  <c r="E129" i="33"/>
  <c r="E130" i="33"/>
  <c r="E131" i="33"/>
  <c r="E132" i="33"/>
  <c r="E133" i="33"/>
  <c r="E134" i="33"/>
  <c r="E135" i="33"/>
  <c r="E136" i="33"/>
  <c r="E137" i="33"/>
  <c r="E138" i="33"/>
  <c r="E140" i="33"/>
  <c r="E141" i="33"/>
  <c r="E142" i="33"/>
  <c r="E143" i="33"/>
  <c r="E144" i="33"/>
  <c r="E145" i="33"/>
  <c r="E146" i="33"/>
  <c r="E147" i="33"/>
  <c r="E148" i="33"/>
  <c r="E149" i="33"/>
  <c r="E150" i="33"/>
  <c r="E151" i="33"/>
  <c r="E152" i="33"/>
  <c r="E153" i="33"/>
  <c r="E154" i="33"/>
  <c r="E155" i="33"/>
  <c r="E158" i="33"/>
  <c r="E159" i="33"/>
  <c r="E160" i="33"/>
  <c r="E161" i="33"/>
  <c r="E162" i="33"/>
  <c r="E163" i="33"/>
  <c r="E164" i="33"/>
  <c r="E165" i="33"/>
  <c r="E166" i="33"/>
  <c r="E167" i="33"/>
  <c r="E168" i="33"/>
  <c r="E169" i="33"/>
  <c r="E172" i="33"/>
  <c r="E173" i="33"/>
  <c r="E174" i="33"/>
  <c r="E175" i="33"/>
  <c r="E176" i="33"/>
  <c r="E177" i="33"/>
  <c r="E178" i="33"/>
  <c r="E179" i="33"/>
  <c r="E180" i="33"/>
  <c r="E181" i="33"/>
  <c r="E182" i="33"/>
  <c r="E183" i="33"/>
  <c r="E184" i="33"/>
  <c r="E185" i="33"/>
  <c r="E186" i="33"/>
  <c r="E187" i="33"/>
  <c r="E188" i="33"/>
  <c r="E189" i="33"/>
  <c r="E190" i="33"/>
  <c r="E191" i="33"/>
  <c r="E192" i="33"/>
  <c r="E195" i="33"/>
  <c r="E197" i="33"/>
  <c r="E198" i="33"/>
  <c r="E199" i="33"/>
  <c r="E200" i="33"/>
  <c r="E201" i="33"/>
  <c r="E202" i="33"/>
  <c r="E203" i="33"/>
  <c r="E204" i="33"/>
  <c r="E205" i="33"/>
  <c r="E206" i="33"/>
  <c r="E207" i="33"/>
  <c r="E208" i="33"/>
  <c r="E209" i="33"/>
  <c r="E210" i="33"/>
  <c r="E211" i="33"/>
  <c r="E212" i="33"/>
  <c r="E213" i="33"/>
  <c r="E214" i="33"/>
  <c r="E215" i="33"/>
  <c r="E216" i="33"/>
  <c r="E217" i="33"/>
  <c r="E218" i="33"/>
  <c r="E219" i="33"/>
  <c r="E220" i="33"/>
  <c r="E221" i="33"/>
  <c r="E222" i="33"/>
  <c r="E223" i="33"/>
  <c r="E224" i="33"/>
  <c r="E225" i="33"/>
  <c r="E226" i="33"/>
  <c r="E227" i="33"/>
  <c r="E228" i="33"/>
  <c r="E229" i="33"/>
  <c r="E230" i="33"/>
  <c r="E231" i="33"/>
  <c r="E232" i="33"/>
  <c r="E233" i="33"/>
  <c r="E234" i="33"/>
  <c r="E235" i="33"/>
  <c r="E236" i="33"/>
  <c r="E237" i="33"/>
  <c r="E238" i="33"/>
  <c r="E239" i="33"/>
  <c r="E240" i="33"/>
  <c r="E241" i="33"/>
  <c r="E242" i="33"/>
  <c r="E243" i="33"/>
  <c r="E244" i="33"/>
  <c r="E245" i="33"/>
  <c r="E246" i="33"/>
  <c r="E247" i="33"/>
  <c r="E248" i="33"/>
  <c r="E249" i="33"/>
  <c r="E250" i="33"/>
  <c r="E251" i="33"/>
  <c r="E252" i="33"/>
  <c r="E253" i="33"/>
  <c r="E254" i="33"/>
  <c r="E255" i="33"/>
  <c r="E256" i="33"/>
  <c r="E257" i="33"/>
  <c r="E258" i="33"/>
  <c r="E259" i="33"/>
  <c r="E260" i="33"/>
  <c r="E261" i="33"/>
  <c r="E262" i="33"/>
  <c r="E263" i="33"/>
  <c r="E264" i="33"/>
  <c r="E265" i="33"/>
  <c r="E266" i="33"/>
  <c r="E267" i="33"/>
  <c r="E268" i="33"/>
  <c r="E269" i="33"/>
  <c r="E270" i="33"/>
  <c r="E271" i="33"/>
  <c r="E272" i="33"/>
  <c r="E273" i="33"/>
  <c r="E274" i="33"/>
  <c r="E275" i="33"/>
  <c r="E276" i="33"/>
  <c r="E277" i="33"/>
  <c r="E278" i="33"/>
  <c r="E281" i="33"/>
  <c r="E282" i="33"/>
  <c r="E283" i="33"/>
  <c r="E284" i="33"/>
  <c r="E285" i="33"/>
  <c r="E286" i="33"/>
  <c r="E287" i="33"/>
  <c r="E288" i="33"/>
  <c r="E289" i="33"/>
  <c r="E290" i="33"/>
  <c r="E291" i="33"/>
  <c r="E292" i="33"/>
  <c r="E293" i="33"/>
  <c r="E294" i="33"/>
  <c r="E295" i="33"/>
  <c r="E296" i="33"/>
  <c r="E297" i="33"/>
  <c r="E298" i="33"/>
  <c r="E299" i="33"/>
  <c r="E300" i="33"/>
  <c r="E301" i="33"/>
  <c r="E302" i="33"/>
  <c r="E303" i="33"/>
  <c r="E304" i="33"/>
  <c r="E305" i="33"/>
  <c r="E306" i="33"/>
  <c r="E307" i="33"/>
  <c r="E308" i="33"/>
  <c r="E309" i="33"/>
  <c r="E310" i="33"/>
  <c r="E311" i="33"/>
  <c r="E312" i="33"/>
  <c r="E313" i="33"/>
  <c r="E314" i="33"/>
  <c r="E315" i="33"/>
  <c r="E316" i="33"/>
  <c r="E317" i="33"/>
  <c r="E318" i="33"/>
  <c r="E319" i="33"/>
  <c r="E320" i="33"/>
  <c r="E321" i="33"/>
  <c r="E323" i="33"/>
  <c r="E324" i="33"/>
  <c r="E325" i="33"/>
  <c r="E327" i="33"/>
  <c r="E328" i="33"/>
  <c r="E329" i="33"/>
  <c r="E330" i="33"/>
  <c r="E331" i="33"/>
  <c r="E332" i="33"/>
  <c r="E333" i="33"/>
  <c r="E334" i="33"/>
  <c r="E335" i="33"/>
  <c r="E336" i="33"/>
  <c r="E337" i="33"/>
  <c r="E338" i="33"/>
  <c r="E339" i="33"/>
  <c r="E340" i="33"/>
  <c r="E341" i="33"/>
  <c r="E342" i="33"/>
  <c r="E343" i="33"/>
  <c r="E344" i="33"/>
  <c r="E345" i="33"/>
  <c r="E346" i="33"/>
  <c r="E347" i="33"/>
  <c r="E348" i="33"/>
  <c r="E349" i="33"/>
  <c r="E350" i="33"/>
  <c r="E351" i="33"/>
  <c r="E352" i="33"/>
  <c r="E353" i="33"/>
  <c r="E355" i="33"/>
  <c r="E358" i="33"/>
  <c r="E359" i="33"/>
  <c r="E360" i="33"/>
  <c r="E361" i="33"/>
  <c r="E363" i="33"/>
  <c r="E364" i="33"/>
  <c r="E365" i="33"/>
  <c r="E366" i="33"/>
  <c r="E367" i="33"/>
  <c r="E368" i="33"/>
  <c r="E369" i="33"/>
  <c r="E370" i="33"/>
  <c r="E371" i="33"/>
  <c r="E372" i="33"/>
  <c r="E373" i="33"/>
  <c r="E374" i="33"/>
  <c r="E376" i="33"/>
  <c r="E377" i="33"/>
  <c r="E378" i="33"/>
  <c r="E379" i="33"/>
  <c r="E380" i="33"/>
  <c r="E381" i="33"/>
  <c r="E382" i="33"/>
  <c r="E383" i="33"/>
  <c r="E384" i="33"/>
  <c r="E385" i="33"/>
  <c r="E386" i="33"/>
  <c r="E387" i="33"/>
  <c r="E388" i="33"/>
  <c r="E389" i="33"/>
  <c r="E390" i="33"/>
  <c r="E391" i="33"/>
  <c r="E392" i="33"/>
  <c r="E393" i="33"/>
  <c r="E394" i="33"/>
  <c r="E395" i="33"/>
  <c r="E396" i="33"/>
  <c r="E397" i="33"/>
  <c r="E398" i="33"/>
  <c r="E399" i="33"/>
  <c r="E400" i="33"/>
  <c r="E401" i="33"/>
  <c r="E402" i="33"/>
  <c r="E403" i="33"/>
  <c r="E404" i="33"/>
  <c r="E405" i="33"/>
  <c r="E406" i="33"/>
  <c r="E407" i="33"/>
  <c r="E408" i="33"/>
  <c r="E409" i="33"/>
  <c r="E410" i="33"/>
  <c r="E411" i="33"/>
  <c r="E412" i="33"/>
  <c r="E413" i="33"/>
  <c r="E414" i="33"/>
  <c r="E415" i="33"/>
  <c r="E416" i="33"/>
  <c r="E417" i="33"/>
  <c r="E418" i="33"/>
  <c r="E419" i="33"/>
  <c r="E420" i="33"/>
  <c r="E421" i="33"/>
  <c r="E422" i="33"/>
  <c r="E423" i="33"/>
  <c r="E425" i="33"/>
  <c r="E426" i="33"/>
  <c r="E427" i="33"/>
  <c r="E428" i="33"/>
  <c r="E429" i="33"/>
  <c r="E430" i="33"/>
  <c r="E431" i="33"/>
  <c r="E432" i="33"/>
  <c r="E433" i="33"/>
  <c r="E434" i="33"/>
  <c r="E435" i="33"/>
  <c r="E436" i="33"/>
  <c r="E437" i="33"/>
  <c r="E438" i="33"/>
  <c r="E439" i="33"/>
  <c r="E440" i="33"/>
  <c r="E441" i="33"/>
  <c r="E442" i="33"/>
  <c r="E443" i="33"/>
  <c r="E444" i="33"/>
  <c r="E445" i="33"/>
  <c r="E447" i="33"/>
  <c r="E448" i="33"/>
  <c r="E450" i="33"/>
  <c r="E451" i="33"/>
  <c r="E453" i="33"/>
  <c r="E454" i="33"/>
  <c r="E455" i="33"/>
  <c r="E456" i="33"/>
  <c r="E457" i="33"/>
  <c r="E458" i="33"/>
  <c r="E459" i="33"/>
  <c r="E460" i="33"/>
  <c r="E461" i="33"/>
  <c r="E462" i="33"/>
  <c r="E463" i="33"/>
  <c r="E464" i="33"/>
  <c r="E465" i="33"/>
  <c r="E467" i="33"/>
  <c r="E468" i="33"/>
  <c r="E469" i="33"/>
  <c r="E470" i="33"/>
  <c r="E471" i="33"/>
  <c r="E472" i="33"/>
  <c r="E473" i="33"/>
  <c r="E474" i="33"/>
  <c r="E475" i="33"/>
  <c r="E476" i="33"/>
  <c r="E477" i="33"/>
  <c r="E478" i="33"/>
  <c r="E479" i="33"/>
  <c r="E480" i="33"/>
  <c r="E482" i="33"/>
  <c r="E483" i="33"/>
  <c r="E484" i="33"/>
  <c r="E485" i="33"/>
  <c r="E488" i="33"/>
  <c r="E489" i="33"/>
  <c r="E490" i="33"/>
  <c r="E491" i="33"/>
  <c r="E492" i="33"/>
  <c r="E493" i="33"/>
  <c r="E494" i="33"/>
  <c r="E495" i="33"/>
  <c r="E496" i="33"/>
  <c r="E497" i="33"/>
  <c r="E498" i="33"/>
  <c r="E499" i="33"/>
  <c r="E500" i="33"/>
  <c r="E501" i="33"/>
  <c r="E502" i="33"/>
  <c r="E503" i="33"/>
  <c r="E504" i="33"/>
  <c r="E505" i="33"/>
  <c r="E506" i="33"/>
  <c r="E507" i="33"/>
  <c r="E508" i="33"/>
  <c r="E509" i="33"/>
  <c r="E510" i="33"/>
  <c r="E511" i="33"/>
  <c r="E512" i="33"/>
  <c r="E513" i="33"/>
  <c r="E514" i="33"/>
  <c r="E515" i="33"/>
  <c r="E516" i="33"/>
  <c r="E517" i="33"/>
  <c r="E519" i="33"/>
  <c r="E520" i="33"/>
  <c r="E521" i="33"/>
  <c r="E522" i="33"/>
  <c r="E523" i="33"/>
  <c r="E524" i="33"/>
  <c r="E525" i="33"/>
  <c r="E526" i="33"/>
  <c r="E527" i="33"/>
  <c r="E528" i="33"/>
  <c r="E529" i="33"/>
  <c r="E530" i="33"/>
  <c r="E531" i="33"/>
  <c r="E532" i="33"/>
  <c r="E533" i="33"/>
  <c r="E534" i="33"/>
  <c r="E535" i="33"/>
  <c r="E536" i="33"/>
  <c r="E537" i="33"/>
  <c r="E539" i="33"/>
  <c r="E540" i="33"/>
  <c r="E541" i="33"/>
  <c r="E542" i="33"/>
  <c r="E543" i="33"/>
  <c r="E544" i="33"/>
  <c r="E545" i="33"/>
  <c r="E548" i="33"/>
  <c r="E549" i="33"/>
  <c r="E550" i="33"/>
  <c r="E551" i="33"/>
  <c r="E552" i="33"/>
  <c r="E553" i="33"/>
  <c r="E554" i="33"/>
  <c r="E555" i="33"/>
  <c r="E556" i="33"/>
  <c r="E557" i="33"/>
  <c r="E558" i="33"/>
  <c r="E559" i="33"/>
  <c r="E560" i="33"/>
  <c r="E561" i="33"/>
  <c r="E562" i="33"/>
  <c r="E563" i="33"/>
  <c r="E564" i="33"/>
  <c r="E565" i="33"/>
  <c r="E566" i="33"/>
  <c r="E567" i="33"/>
  <c r="E568" i="33"/>
  <c r="E569" i="33"/>
  <c r="E570" i="33"/>
  <c r="E571" i="33"/>
  <c r="E572" i="33"/>
  <c r="E573" i="33"/>
  <c r="E574" i="33"/>
  <c r="E575" i="33"/>
  <c r="E576" i="33"/>
  <c r="E577" i="33"/>
  <c r="E578" i="33"/>
  <c r="E579" i="33"/>
  <c r="E582" i="33"/>
  <c r="E583" i="33"/>
  <c r="E584" i="33"/>
  <c r="E585" i="33"/>
  <c r="E586" i="33"/>
  <c r="E587" i="33"/>
  <c r="E588" i="33"/>
  <c r="E589" i="33"/>
  <c r="E591" i="33"/>
  <c r="E592" i="33"/>
  <c r="E593" i="33"/>
  <c r="E595" i="33"/>
  <c r="E596" i="33"/>
  <c r="E597" i="33"/>
  <c r="E598" i="33"/>
  <c r="E599" i="33"/>
  <c r="E600" i="33"/>
  <c r="E601" i="33"/>
  <c r="E602" i="33"/>
  <c r="E603" i="33"/>
  <c r="E604" i="33"/>
  <c r="E605" i="33"/>
  <c r="E606" i="33"/>
  <c r="E607" i="33"/>
  <c r="E608" i="33"/>
  <c r="E609" i="33"/>
  <c r="E610" i="33"/>
  <c r="E611" i="33"/>
  <c r="E612" i="33"/>
  <c r="E613" i="33"/>
  <c r="E614" i="33"/>
  <c r="E615" i="33"/>
  <c r="E616" i="33"/>
  <c r="E617" i="33"/>
  <c r="E618" i="33"/>
  <c r="E619" i="33"/>
  <c r="E620" i="33"/>
  <c r="E621" i="33"/>
  <c r="E622" i="33"/>
  <c r="E623" i="33"/>
  <c r="E624" i="33"/>
  <c r="E625" i="33"/>
  <c r="E626" i="33"/>
  <c r="E627" i="33"/>
  <c r="E628" i="33"/>
  <c r="E629" i="33"/>
  <c r="E630" i="33"/>
  <c r="E631" i="33"/>
  <c r="E632" i="33"/>
  <c r="E633" i="33"/>
  <c r="E634" i="33"/>
  <c r="E635" i="33"/>
  <c r="E636" i="33"/>
  <c r="E637" i="33"/>
  <c r="E638" i="33"/>
  <c r="AE704" i="36" s="1"/>
  <c r="E677" i="33"/>
  <c r="E640" i="33"/>
  <c r="E641" i="33"/>
  <c r="E642" i="33"/>
  <c r="E643" i="33"/>
  <c r="E644" i="33"/>
  <c r="E645" i="33"/>
  <c r="E646" i="33"/>
  <c r="E647" i="33"/>
  <c r="E648" i="33"/>
  <c r="E649" i="33"/>
  <c r="E651" i="33"/>
  <c r="E652" i="33"/>
  <c r="E653" i="33"/>
  <c r="E654" i="33"/>
  <c r="E655" i="33"/>
  <c r="E656" i="33"/>
  <c r="E659" i="33"/>
  <c r="E665" i="33"/>
  <c r="E661" i="33"/>
  <c r="E662" i="33"/>
  <c r="E663" i="33"/>
  <c r="E664" i="33"/>
  <c r="E666" i="33"/>
  <c r="E667" i="33"/>
  <c r="E668" i="33"/>
  <c r="E669" i="33"/>
  <c r="E670" i="33"/>
  <c r="E671" i="33"/>
  <c r="E672" i="33"/>
  <c r="E673" i="33"/>
  <c r="E674" i="33"/>
  <c r="E676" i="33"/>
  <c r="E678" i="33"/>
  <c r="E679" i="33"/>
  <c r="E680" i="33"/>
  <c r="E681" i="33"/>
  <c r="E682" i="33"/>
  <c r="E683" i="33"/>
  <c r="E684" i="33"/>
  <c r="E685" i="33"/>
  <c r="E686" i="33"/>
  <c r="E687" i="33"/>
  <c r="E688" i="33"/>
  <c r="E689" i="33"/>
  <c r="E690" i="33"/>
  <c r="E691" i="33"/>
  <c r="E692" i="33"/>
  <c r="E693" i="33"/>
  <c r="E694" i="33"/>
  <c r="E695" i="33"/>
  <c r="E698" i="33"/>
  <c r="E699" i="33"/>
  <c r="E700" i="33"/>
  <c r="E701" i="33"/>
  <c r="E702" i="33"/>
  <c r="E703" i="33"/>
  <c r="E704" i="33"/>
  <c r="E705" i="33"/>
  <c r="E706" i="33"/>
  <c r="E707" i="33"/>
  <c r="E708" i="33"/>
  <c r="E709" i="33"/>
  <c r="E710" i="33"/>
  <c r="E711" i="33"/>
  <c r="E712" i="33"/>
  <c r="E716" i="33"/>
  <c r="E713" i="33"/>
  <c r="E714" i="33"/>
  <c r="E715" i="33"/>
  <c r="E717" i="33"/>
  <c r="E718" i="33"/>
  <c r="E719" i="33"/>
  <c r="E720" i="33"/>
  <c r="E721" i="33"/>
  <c r="E722" i="33"/>
  <c r="E723" i="33"/>
  <c r="E724" i="33"/>
  <c r="E725" i="33"/>
  <c r="E726" i="33"/>
  <c r="E727" i="33"/>
  <c r="E728" i="33"/>
  <c r="E729" i="33"/>
  <c r="E730" i="33"/>
  <c r="E731" i="33"/>
  <c r="E732" i="33"/>
  <c r="E733" i="33"/>
  <c r="E734" i="33"/>
  <c r="E735" i="33"/>
  <c r="E375" i="33"/>
  <c r="E742" i="33"/>
  <c r="E743" i="33"/>
  <c r="E744" i="33"/>
  <c r="E746" i="33"/>
  <c r="E747" i="33"/>
  <c r="E748" i="33"/>
  <c r="E749" i="33"/>
  <c r="E750" i="33"/>
  <c r="E751" i="33"/>
  <c r="E753" i="33"/>
  <c r="E752" i="33"/>
  <c r="E754" i="33"/>
  <c r="E755" i="33"/>
  <c r="E756" i="33"/>
  <c r="E757" i="33"/>
  <c r="E758" i="33"/>
  <c r="E759" i="33"/>
  <c r="E760" i="33"/>
  <c r="E761" i="33"/>
  <c r="E763" i="33"/>
  <c r="E764" i="33"/>
  <c r="E765" i="33"/>
  <c r="E766" i="33"/>
  <c r="E769" i="33"/>
  <c r="E770" i="33"/>
  <c r="E771" i="33"/>
  <c r="E772" i="33"/>
  <c r="E773" i="33"/>
  <c r="E774" i="33"/>
  <c r="E775" i="33"/>
  <c r="E776" i="33"/>
  <c r="E777" i="33"/>
  <c r="E778" i="33"/>
  <c r="E779" i="33"/>
  <c r="E780" i="33"/>
  <c r="E781" i="33"/>
  <c r="E782" i="33"/>
  <c r="E783" i="33"/>
  <c r="E784" i="33"/>
  <c r="E786" i="33"/>
  <c r="E787" i="33"/>
  <c r="E788" i="33"/>
  <c r="E789" i="33"/>
  <c r="E790" i="33"/>
  <c r="E791" i="33"/>
  <c r="E792" i="33"/>
  <c r="E793" i="33"/>
  <c r="E794" i="33"/>
  <c r="E795" i="33"/>
  <c r="E796" i="33"/>
  <c r="E797" i="33"/>
  <c r="E798" i="33"/>
  <c r="E799" i="33"/>
  <c r="E800" i="33"/>
  <c r="E801" i="33"/>
  <c r="E802" i="33"/>
  <c r="E803" i="33"/>
  <c r="E804" i="33"/>
  <c r="E805" i="33"/>
  <c r="E806" i="33"/>
  <c r="E809" i="33"/>
  <c r="E810" i="33"/>
  <c r="E811" i="33"/>
  <c r="E812" i="33"/>
  <c r="E813" i="33"/>
  <c r="E814" i="33"/>
  <c r="E815" i="33"/>
  <c r="E816" i="33"/>
  <c r="E817" i="33"/>
  <c r="E818" i="33"/>
  <c r="E819" i="33"/>
  <c r="E820" i="33"/>
  <c r="E821" i="33"/>
  <c r="E822" i="33"/>
  <c r="E823" i="33"/>
  <c r="E824" i="33"/>
  <c r="E825" i="33"/>
  <c r="E826" i="33"/>
  <c r="E827" i="33"/>
  <c r="E828" i="33"/>
  <c r="E829" i="33"/>
  <c r="E830" i="33"/>
  <c r="E831" i="33"/>
  <c r="E832" i="33"/>
  <c r="E833" i="33"/>
  <c r="E834" i="33"/>
  <c r="E835" i="33"/>
  <c r="E836" i="33"/>
  <c r="E837" i="33"/>
  <c r="E838" i="33"/>
  <c r="E839" i="33"/>
  <c r="E840" i="33"/>
  <c r="E841" i="33"/>
  <c r="E842" i="33"/>
  <c r="E843" i="33"/>
  <c r="E844" i="33"/>
  <c r="E845" i="33"/>
  <c r="E846" i="33"/>
  <c r="E848" i="33"/>
  <c r="E849" i="33"/>
  <c r="E850" i="33"/>
  <c r="E851" i="33"/>
  <c r="E852" i="33"/>
  <c r="E853" i="33"/>
  <c r="E854" i="33"/>
  <c r="E855" i="33"/>
  <c r="E856" i="33"/>
  <c r="E857" i="33"/>
  <c r="E858" i="33"/>
  <c r="E859" i="33"/>
  <c r="E860" i="33"/>
  <c r="E861" i="33"/>
  <c r="E863" i="33"/>
  <c r="E864" i="33"/>
  <c r="E865" i="33"/>
  <c r="E866" i="33"/>
  <c r="E867" i="33"/>
  <c r="E870" i="33"/>
  <c r="E871" i="33"/>
  <c r="E872" i="33"/>
  <c r="E873" i="33"/>
  <c r="E874" i="33"/>
  <c r="E875" i="33"/>
  <c r="E876" i="33"/>
  <c r="E877" i="33"/>
  <c r="E878" i="33"/>
  <c r="E879" i="33"/>
  <c r="E880" i="33"/>
  <c r="E881" i="33"/>
  <c r="E882" i="33"/>
  <c r="E883" i="33"/>
  <c r="E884" i="33"/>
  <c r="E885" i="33"/>
  <c r="E886" i="33"/>
  <c r="E887" i="33"/>
  <c r="E888" i="33"/>
  <c r="E889" i="33"/>
  <c r="E890" i="33"/>
  <c r="E891" i="33"/>
  <c r="E892" i="33"/>
  <c r="E894" i="33"/>
  <c r="E895" i="33"/>
  <c r="E896" i="33"/>
  <c r="E930" i="33"/>
  <c r="E903" i="33"/>
  <c r="E904" i="33"/>
  <c r="E905" i="33"/>
  <c r="E906" i="33"/>
  <c r="E907" i="33"/>
  <c r="E908" i="33"/>
  <c r="E909" i="33"/>
  <c r="E910" i="33"/>
  <c r="E911" i="33"/>
  <c r="E912" i="33"/>
  <c r="E913" i="33"/>
  <c r="E914" i="33"/>
  <c r="E915" i="33"/>
  <c r="E916" i="33"/>
  <c r="E917" i="33"/>
  <c r="E918" i="33"/>
  <c r="E920" i="33"/>
  <c r="E923" i="33"/>
  <c r="E924" i="33"/>
  <c r="E927" i="33"/>
  <c r="E928" i="33"/>
  <c r="E929" i="33"/>
  <c r="E931" i="33"/>
  <c r="E932" i="33"/>
  <c r="E933" i="33"/>
  <c r="E934" i="33"/>
  <c r="E935" i="33"/>
  <c r="E936" i="33"/>
  <c r="E937" i="33"/>
  <c r="E938" i="33"/>
  <c r="E939" i="33"/>
  <c r="E940" i="33"/>
  <c r="E941" i="33"/>
  <c r="E942" i="33"/>
  <c r="E943" i="33"/>
  <c r="E944" i="33"/>
  <c r="E945" i="33"/>
  <c r="E946" i="33"/>
  <c r="E947" i="33"/>
  <c r="E948" i="33"/>
  <c r="E949" i="33"/>
  <c r="E950" i="33"/>
  <c r="E951" i="33"/>
  <c r="E952" i="33"/>
  <c r="E953" i="33"/>
  <c r="E954" i="33"/>
  <c r="E955" i="33"/>
  <c r="E956" i="33"/>
  <c r="E957" i="33"/>
  <c r="E958" i="33"/>
  <c r="E959" i="33"/>
  <c r="E960" i="33"/>
  <c r="E961" i="33"/>
  <c r="E962" i="33"/>
  <c r="E963" i="33"/>
  <c r="E964" i="33"/>
  <c r="E965" i="33"/>
  <c r="E966" i="33"/>
  <c r="E967" i="33"/>
  <c r="E968" i="33"/>
  <c r="E969" i="33"/>
  <c r="E970" i="33"/>
  <c r="E971" i="33"/>
  <c r="E974" i="33"/>
  <c r="E975" i="33"/>
  <c r="E976" i="33"/>
  <c r="E977" i="33"/>
  <c r="E978" i="33"/>
  <c r="E979" i="33"/>
  <c r="E980" i="33"/>
  <c r="E981" i="33"/>
  <c r="E982" i="33"/>
  <c r="E983" i="33"/>
  <c r="E984" i="33"/>
  <c r="E985" i="33"/>
  <c r="E986" i="33"/>
  <c r="E987" i="33"/>
  <c r="E988" i="33"/>
  <c r="E989" i="33"/>
  <c r="E990" i="33"/>
  <c r="E991" i="33"/>
  <c r="E992" i="33"/>
  <c r="E993" i="33"/>
  <c r="E994" i="33"/>
  <c r="E995" i="33"/>
  <c r="E996" i="33"/>
  <c r="E997" i="33"/>
  <c r="E998" i="33"/>
  <c r="E999" i="33"/>
  <c r="E1000" i="33"/>
  <c r="E1001" i="33"/>
  <c r="E1002" i="33"/>
  <c r="E1003" i="33"/>
  <c r="E1004" i="33"/>
  <c r="E1005" i="33"/>
  <c r="E1006" i="33"/>
  <c r="E1007" i="33"/>
  <c r="E1008" i="33"/>
  <c r="E1009" i="33"/>
  <c r="E1011" i="33"/>
  <c r="E1012" i="33"/>
  <c r="E1014" i="33"/>
  <c r="E1015" i="33"/>
  <c r="E1016" i="33"/>
  <c r="E1017" i="33"/>
  <c r="E1018" i="33"/>
  <c r="E1019" i="33"/>
  <c r="E1020" i="33"/>
  <c r="E1021" i="33"/>
  <c r="E1022" i="33"/>
  <c r="E1023" i="33"/>
  <c r="E1024" i="33"/>
  <c r="E1025" i="33"/>
  <c r="E1026" i="33"/>
  <c r="E1027" i="33"/>
  <c r="E1028" i="33"/>
  <c r="E1029" i="33"/>
  <c r="E1030" i="33"/>
  <c r="E1031" i="33"/>
  <c r="E1032" i="33"/>
  <c r="E1033" i="33"/>
  <c r="E1034" i="33"/>
  <c r="E1035" i="33"/>
  <c r="E1036" i="33"/>
  <c r="E1037" i="33"/>
  <c r="E1038" i="33"/>
  <c r="E1039" i="33"/>
  <c r="E1040" i="33"/>
  <c r="E1041" i="33"/>
  <c r="E1042" i="33"/>
  <c r="E1043" i="33"/>
  <c r="E1044" i="33"/>
  <c r="E1045" i="33"/>
  <c r="E1046" i="33"/>
  <c r="E1047" i="33"/>
  <c r="E1048" i="33"/>
  <c r="E1049" i="33"/>
  <c r="E1050" i="33"/>
  <c r="E1051" i="33"/>
  <c r="E1052" i="33"/>
  <c r="E1053" i="33"/>
  <c r="E1054" i="33"/>
  <c r="E1055" i="33"/>
  <c r="E1056" i="33"/>
  <c r="E1057" i="33"/>
  <c r="E1058" i="33"/>
  <c r="E1059" i="33"/>
  <c r="E1060" i="33"/>
  <c r="E1061" i="33"/>
  <c r="E1062" i="33"/>
  <c r="E1063" i="33"/>
  <c r="E1064" i="33"/>
  <c r="E1065" i="33"/>
  <c r="E1066" i="33"/>
  <c r="E1067" i="33"/>
  <c r="E1069" i="33"/>
  <c r="E1070" i="33"/>
  <c r="E1071" i="33"/>
  <c r="E1072" i="33"/>
  <c r="E1073" i="33"/>
  <c r="E1074" i="33"/>
  <c r="E1075" i="33"/>
  <c r="E1076" i="33"/>
  <c r="E1077" i="33"/>
  <c r="E1078" i="33"/>
  <c r="E1079" i="33"/>
  <c r="E1080" i="33"/>
  <c r="E1081" i="33"/>
  <c r="E1082" i="33"/>
  <c r="E1083" i="33"/>
  <c r="E1085" i="33"/>
  <c r="E1086" i="33"/>
  <c r="E1087" i="33"/>
  <c r="E1088" i="33"/>
  <c r="E1089" i="33"/>
  <c r="E1090" i="33"/>
  <c r="E1091" i="33"/>
  <c r="E1092" i="33"/>
  <c r="E1094" i="33"/>
  <c r="E1095" i="33"/>
  <c r="E1096" i="33"/>
  <c r="E1097" i="33"/>
  <c r="E1098" i="33"/>
  <c r="E1099" i="33"/>
  <c r="E1100" i="33"/>
  <c r="E1101" i="33"/>
  <c r="E1106" i="33"/>
  <c r="E1102" i="33"/>
  <c r="E1103" i="33"/>
  <c r="E1104" i="33"/>
  <c r="E1105" i="33"/>
  <c r="E1107" i="33"/>
  <c r="E1108" i="33"/>
  <c r="E1109" i="33"/>
  <c r="E1110" i="33"/>
  <c r="E1111" i="33"/>
  <c r="E1112" i="33"/>
  <c r="E1114" i="33"/>
  <c r="E1115" i="33"/>
  <c r="E1117" i="33"/>
  <c r="E1119" i="33"/>
  <c r="E1120" i="33"/>
  <c r="E1121" i="33"/>
  <c r="E1122" i="33"/>
  <c r="E1145" i="33"/>
  <c r="E1123" i="33"/>
  <c r="E1124" i="33"/>
  <c r="E1125" i="33"/>
  <c r="E1126" i="33"/>
  <c r="E1128" i="33"/>
  <c r="E1129" i="33"/>
  <c r="E1130" i="33"/>
  <c r="E1131" i="33"/>
  <c r="E1132" i="33"/>
  <c r="E1133" i="33"/>
  <c r="E1134" i="33"/>
  <c r="E1135" i="33"/>
  <c r="E1136" i="33"/>
  <c r="E1137" i="33"/>
  <c r="E1138" i="33"/>
  <c r="E1140" i="33"/>
  <c r="E1139" i="33"/>
  <c r="E1141" i="33"/>
  <c r="E1142" i="33"/>
  <c r="E1143" i="33"/>
  <c r="E1146" i="33"/>
  <c r="E1147" i="33"/>
  <c r="E1148" i="33"/>
  <c r="E1149" i="33"/>
  <c r="E1150" i="33"/>
  <c r="E1151" i="33"/>
  <c r="E1152" i="33"/>
  <c r="E1153" i="33"/>
  <c r="E1154" i="33"/>
  <c r="E1155" i="33"/>
  <c r="E1158" i="33"/>
  <c r="E1159" i="33"/>
  <c r="E1160" i="33"/>
  <c r="E1161" i="33"/>
  <c r="E1162" i="33"/>
  <c r="E1163" i="33"/>
  <c r="E1164" i="33"/>
  <c r="E1165" i="33"/>
  <c r="E1167" i="33"/>
  <c r="E1168" i="33"/>
  <c r="E1169" i="33"/>
  <c r="E1170" i="33"/>
  <c r="E1171" i="33"/>
  <c r="E1172" i="33"/>
  <c r="E1173" i="33"/>
  <c r="E4" i="33"/>
  <c r="E5" i="33"/>
  <c r="E6" i="33"/>
  <c r="E2" i="33"/>
  <c r="AE1259" i="36" l="1"/>
  <c r="AE1260" i="36"/>
  <c r="AE1263" i="36"/>
  <c r="AE1258" i="36"/>
  <c r="AE1261" i="36"/>
  <c r="AE1262" i="36"/>
  <c r="AE1264" i="36"/>
  <c r="AD1259" i="36"/>
  <c r="AD1260" i="36"/>
  <c r="AD1262" i="36"/>
  <c r="AD1263" i="36"/>
  <c r="AD594" i="36"/>
  <c r="AD598" i="36"/>
  <c r="AD604" i="36"/>
  <c r="AD612" i="36"/>
  <c r="AD616" i="36"/>
  <c r="AE843" i="36"/>
  <c r="AD1384" i="36"/>
  <c r="AD558" i="36"/>
  <c r="AD559" i="36"/>
  <c r="AD560" i="36"/>
  <c r="AD561" i="36"/>
  <c r="AD562" i="36"/>
  <c r="AD563" i="36"/>
  <c r="AD564" i="36"/>
  <c r="AD567" i="36"/>
  <c r="AD571" i="36"/>
  <c r="AD573" i="36"/>
  <c r="AD575" i="36"/>
  <c r="AD579" i="36"/>
  <c r="AD607" i="36"/>
  <c r="AD626" i="36"/>
  <c r="AD629" i="36"/>
  <c r="AD647" i="36"/>
  <c r="AD652" i="36"/>
  <c r="AD669" i="36"/>
  <c r="AD681" i="36"/>
  <c r="AD682" i="36"/>
  <c r="AD683" i="36"/>
  <c r="AD718" i="36"/>
  <c r="AD730" i="36"/>
  <c r="AD732" i="36"/>
  <c r="AD734" i="36"/>
  <c r="AD744" i="36"/>
  <c r="AD746" i="36"/>
  <c r="AD770" i="36"/>
  <c r="AD779" i="36"/>
  <c r="AD781" i="36"/>
  <c r="AD782" i="36"/>
  <c r="AD793" i="36"/>
  <c r="AD809" i="36"/>
  <c r="AD827" i="36"/>
  <c r="AD830" i="36"/>
  <c r="AD863" i="36"/>
  <c r="AD866" i="36"/>
  <c r="AD867" i="36"/>
  <c r="AD871" i="36"/>
  <c r="AD881" i="36"/>
  <c r="AD883" i="36"/>
  <c r="AD886" i="36"/>
  <c r="AD899" i="36"/>
  <c r="AD902" i="36"/>
  <c r="AD903" i="36"/>
  <c r="AD904" i="36"/>
  <c r="AD907" i="36"/>
  <c r="AD911" i="36"/>
  <c r="AD913" i="36"/>
  <c r="AD918" i="36"/>
  <c r="AD932" i="36"/>
  <c r="AD933" i="36"/>
  <c r="AD934" i="36"/>
  <c r="AD935" i="36"/>
  <c r="AD937" i="36"/>
  <c r="AD945" i="36"/>
  <c r="AD954" i="36"/>
  <c r="AD955" i="36"/>
  <c r="AD958" i="36"/>
  <c r="AD959" i="36"/>
  <c r="AD960" i="36"/>
  <c r="AD962" i="36"/>
  <c r="AD968" i="36"/>
  <c r="AD970" i="36"/>
  <c r="AD971" i="36"/>
  <c r="AD972" i="36"/>
  <c r="AD973" i="36"/>
  <c r="AD974" i="36"/>
  <c r="AD975" i="36"/>
  <c r="AD976" i="36"/>
  <c r="AD977" i="36"/>
  <c r="AD983" i="36"/>
  <c r="AD990" i="36"/>
  <c r="AD991" i="36"/>
  <c r="AD993" i="36"/>
  <c r="AD994" i="36"/>
  <c r="AD999" i="36"/>
  <c r="AD1006" i="36"/>
  <c r="AD1009" i="36"/>
  <c r="AD1010" i="36"/>
  <c r="AD1015" i="36"/>
  <c r="AD1021" i="36"/>
  <c r="AD1026" i="36"/>
  <c r="AD1027" i="36"/>
  <c r="AD1028" i="36"/>
  <c r="AD1029" i="36"/>
  <c r="AD1031" i="36"/>
  <c r="AD1032" i="36"/>
  <c r="AD1034" i="36"/>
  <c r="AD1035" i="36"/>
  <c r="AD1043" i="36"/>
  <c r="AD1044" i="36"/>
  <c r="AD1047" i="36"/>
  <c r="AD1048" i="36"/>
  <c r="AD1049" i="36"/>
  <c r="AD1052" i="36"/>
  <c r="AD1053" i="36"/>
  <c r="AD1054" i="36"/>
  <c r="AD1055" i="36"/>
  <c r="AD1057" i="36"/>
  <c r="AD1063" i="36"/>
  <c r="AD1064" i="36"/>
  <c r="AD1070" i="36"/>
  <c r="AD1072" i="36"/>
  <c r="AD1081" i="36"/>
  <c r="AD1084" i="36"/>
  <c r="AD1091" i="36"/>
  <c r="AD1106" i="36"/>
  <c r="AD1122" i="36"/>
  <c r="AD1124" i="36"/>
  <c r="AD1125" i="36"/>
  <c r="AD1128" i="36"/>
  <c r="AD1135" i="36"/>
  <c r="AD1136" i="36"/>
  <c r="AD1140" i="36"/>
  <c r="AD1154" i="36"/>
  <c r="AD1163" i="36"/>
  <c r="AD1181" i="36"/>
  <c r="AD1182" i="36"/>
  <c r="AD1189" i="36"/>
  <c r="AD1194" i="36"/>
  <c r="AD1199" i="36"/>
  <c r="AD1200" i="36"/>
  <c r="AD1203" i="36"/>
  <c r="AD1207" i="36"/>
  <c r="AD1209" i="36"/>
  <c r="AD1211" i="36"/>
  <c r="AD1213" i="36"/>
  <c r="AD1216" i="36"/>
  <c r="AD1217" i="36"/>
  <c r="AD1219" i="36"/>
  <c r="AD1220" i="36"/>
  <c r="AD1222" i="36"/>
  <c r="AD1224" i="36"/>
  <c r="AD1226" i="36"/>
  <c r="AD1228" i="36"/>
  <c r="AD1229" i="36"/>
  <c r="AD1232" i="36"/>
  <c r="AD1237" i="36"/>
  <c r="AD1245" i="36"/>
  <c r="AD1250" i="36"/>
  <c r="AD1251" i="36"/>
  <c r="AD1253" i="36"/>
  <c r="AD1267" i="36"/>
  <c r="AD1271" i="36"/>
  <c r="AD1274" i="36"/>
  <c r="AD1276" i="36"/>
  <c r="AD1277" i="36"/>
  <c r="AD1286" i="36"/>
  <c r="AD1289" i="36"/>
  <c r="AD1290" i="36"/>
  <c r="AD1294" i="36"/>
  <c r="AD1298" i="36"/>
  <c r="AD1303" i="36"/>
  <c r="AD1307" i="36"/>
  <c r="AD1312" i="36"/>
  <c r="AD1322" i="36"/>
  <c r="AD1324" i="36"/>
  <c r="AD1335" i="36"/>
  <c r="AD1338" i="36"/>
  <c r="AD1339" i="36"/>
  <c r="AD1340" i="36"/>
  <c r="AD1357" i="36"/>
  <c r="AD1369" i="36"/>
  <c r="AD1374" i="36"/>
  <c r="AD1375" i="36"/>
  <c r="AD1385" i="36"/>
  <c r="AD1386" i="36"/>
  <c r="AD1389" i="36"/>
  <c r="AD1392" i="36"/>
  <c r="AD1399" i="36"/>
  <c r="AD1401" i="36"/>
  <c r="AD1413" i="36"/>
  <c r="AD1415" i="36"/>
  <c r="AD1421" i="36"/>
  <c r="AD1424" i="36"/>
  <c r="AD1429" i="36"/>
  <c r="AD1433" i="36"/>
  <c r="AD1438" i="36"/>
  <c r="AD1440" i="36"/>
  <c r="AD1446" i="36"/>
  <c r="AD1455" i="36"/>
  <c r="AD1456" i="36"/>
  <c r="AD1463" i="36"/>
  <c r="AD1465" i="36"/>
  <c r="AD1469" i="36"/>
  <c r="AD1473" i="36"/>
  <c r="AD1482" i="36"/>
  <c r="AD1484" i="36"/>
  <c r="AD1485" i="36"/>
  <c r="AD1492" i="36"/>
  <c r="AD1499" i="36"/>
  <c r="AD1501" i="36"/>
  <c r="AD1508" i="36"/>
  <c r="AD1511" i="36"/>
  <c r="AD1512" i="36"/>
  <c r="AD1514" i="36"/>
  <c r="AD1522" i="36"/>
  <c r="AD1525" i="36"/>
  <c r="AD1528" i="36"/>
  <c r="AD1530" i="36"/>
  <c r="AD1531" i="36"/>
  <c r="AD1532" i="36"/>
  <c r="AD1534" i="36"/>
  <c r="AD1535" i="36"/>
  <c r="AD1551" i="36"/>
  <c r="AD1552" i="36"/>
  <c r="AD1558" i="36"/>
  <c r="AD1560" i="36"/>
  <c r="AD1575" i="36"/>
  <c r="AD1605" i="36"/>
  <c r="AD1606" i="36"/>
  <c r="AD1607" i="36"/>
  <c r="AD1614" i="36"/>
  <c r="AD1615" i="36"/>
  <c r="AD1619" i="36"/>
  <c r="AD1621" i="36"/>
  <c r="AD1624" i="36"/>
  <c r="AD1644" i="36"/>
  <c r="AD1653" i="36"/>
  <c r="AD1660" i="36"/>
  <c r="AD1676" i="36"/>
  <c r="AD1680" i="36"/>
  <c r="AD1681" i="36"/>
  <c r="AD1682" i="36"/>
  <c r="AD1684" i="36"/>
  <c r="AD1692" i="36"/>
  <c r="AD1694" i="36"/>
  <c r="AD602" i="36"/>
  <c r="AD600" i="36"/>
  <c r="AD716" i="36"/>
  <c r="AD593" i="36"/>
  <c r="AE570" i="36"/>
  <c r="AE586" i="36"/>
  <c r="AE558" i="36"/>
  <c r="AE559" i="36"/>
  <c r="AE560" i="36"/>
  <c r="AE573" i="36"/>
  <c r="AE589" i="36"/>
  <c r="AE610" i="36"/>
  <c r="AE628" i="36"/>
  <c r="AE644" i="36"/>
  <c r="AE659" i="36"/>
  <c r="AE689" i="36"/>
  <c r="AE719" i="36"/>
  <c r="AE735" i="36"/>
  <c r="AE751" i="36"/>
  <c r="AE766" i="36"/>
  <c r="AE782" i="36"/>
  <c r="AE798" i="36"/>
  <c r="AE829" i="36"/>
  <c r="AE841" i="36"/>
  <c r="AE855" i="36"/>
  <c r="AE869" i="36"/>
  <c r="AE883" i="36"/>
  <c r="AE899" i="36"/>
  <c r="AE912" i="36"/>
  <c r="AE940" i="36"/>
  <c r="AE955" i="36"/>
  <c r="AE972" i="36"/>
  <c r="AE1003" i="36"/>
  <c r="AE1018" i="36"/>
  <c r="AE1034" i="36"/>
  <c r="AE1050" i="36"/>
  <c r="AE1067" i="36"/>
  <c r="AE1083" i="36"/>
  <c r="AE1099" i="36"/>
  <c r="AE1115" i="36"/>
  <c r="AE1131" i="36"/>
  <c r="AE1147" i="36"/>
  <c r="AE1162" i="36"/>
  <c r="AE1179" i="36"/>
  <c r="AE1194" i="36"/>
  <c r="AE1210" i="36"/>
  <c r="AE1226" i="36"/>
  <c r="AE1242" i="36"/>
  <c r="AE1257" i="36"/>
  <c r="AE1280" i="36"/>
  <c r="AE1297" i="36"/>
  <c r="AE1322" i="36"/>
  <c r="AE1340" i="36"/>
  <c r="AE1354" i="36"/>
  <c r="AE1369" i="36"/>
  <c r="AE1385" i="36"/>
  <c r="AE1401" i="36"/>
  <c r="AE1417" i="36"/>
  <c r="AE1426" i="36"/>
  <c r="AE1440" i="36"/>
  <c r="AE1461" i="36"/>
  <c r="AE1477" i="36"/>
  <c r="AE1493" i="36"/>
  <c r="AE1508" i="36"/>
  <c r="AE1523" i="36"/>
  <c r="AE1539" i="36"/>
  <c r="AE1555" i="36"/>
  <c r="AE1565" i="36"/>
  <c r="AE1580" i="36"/>
  <c r="AE1596" i="36"/>
  <c r="AE1612" i="36"/>
  <c r="AE1627" i="36"/>
  <c r="AE1643" i="36"/>
  <c r="AE1658" i="36"/>
  <c r="AE1674" i="36"/>
  <c r="AE1685" i="36"/>
  <c r="AE561" i="36"/>
  <c r="AE574" i="36"/>
  <c r="AE590" i="36"/>
  <c r="AE611" i="36"/>
  <c r="AE629" i="36"/>
  <c r="AE645" i="36"/>
  <c r="AE660" i="36"/>
  <c r="AE675" i="36"/>
  <c r="AE690" i="36"/>
  <c r="AE705" i="36"/>
  <c r="AE720" i="36"/>
  <c r="AE736" i="36"/>
  <c r="AE767" i="36"/>
  <c r="AE783" i="36"/>
  <c r="AE799" i="36"/>
  <c r="AE814" i="36"/>
  <c r="AE830" i="36"/>
  <c r="AE856" i="36"/>
  <c r="AE870" i="36"/>
  <c r="AE884" i="36"/>
  <c r="AE900" i="36"/>
  <c r="AE913" i="36"/>
  <c r="AE927" i="36"/>
  <c r="AE941" i="36"/>
  <c r="AE956" i="36"/>
  <c r="AE973" i="36"/>
  <c r="AE988" i="36"/>
  <c r="AE1004" i="36"/>
  <c r="AE1019" i="36"/>
  <c r="AE1035" i="36"/>
  <c r="AE1052" i="36"/>
  <c r="AE1068" i="36"/>
  <c r="AE1084" i="36"/>
  <c r="AE1100" i="36"/>
  <c r="AE1116" i="36"/>
  <c r="AE1132" i="36"/>
  <c r="AE1148" i="36"/>
  <c r="AE1163" i="36"/>
  <c r="AE1180" i="36"/>
  <c r="AE1195" i="36"/>
  <c r="AE1211" i="36"/>
  <c r="AE1227" i="36"/>
  <c r="AE1243" i="36"/>
  <c r="AE1265" i="36"/>
  <c r="AE1281" i="36"/>
  <c r="AE1298" i="36"/>
  <c r="AE1323" i="36"/>
  <c r="AE1341" i="36"/>
  <c r="AE1355" i="36"/>
  <c r="AE1370" i="36"/>
  <c r="AE1386" i="36"/>
  <c r="AE1402" i="36"/>
  <c r="AE1418" i="36"/>
  <c r="AE1427" i="36"/>
  <c r="AE1441" i="36"/>
  <c r="AE1462" i="36"/>
  <c r="AE1478" i="36"/>
  <c r="AE1494" i="36"/>
  <c r="AE1509" i="36"/>
  <c r="AE1524" i="36"/>
  <c r="AE1540" i="36"/>
  <c r="AE1556" i="36"/>
  <c r="AE1566" i="36"/>
  <c r="AE1581" i="36"/>
  <c r="AE1597" i="36"/>
  <c r="AE1613" i="36"/>
  <c r="AE1628" i="36"/>
  <c r="AE1644" i="36"/>
  <c r="AE1659" i="36"/>
  <c r="AE1675" i="36"/>
  <c r="AE1686" i="36"/>
  <c r="AE630" i="36"/>
  <c r="AE691" i="36"/>
  <c r="AE706" i="36"/>
  <c r="AE721" i="36"/>
  <c r="AE737" i="36"/>
  <c r="AE768" i="36"/>
  <c r="AE784" i="36"/>
  <c r="AE815" i="36"/>
  <c r="AE831" i="36"/>
  <c r="AE842" i="36"/>
  <c r="AE857" i="36"/>
  <c r="AE562" i="36"/>
  <c r="AE575" i="36"/>
  <c r="AE591" i="36"/>
  <c r="AE613" i="36"/>
  <c r="AE646" i="36"/>
  <c r="AE661" i="36"/>
  <c r="AE676" i="36"/>
  <c r="AE800" i="36"/>
  <c r="AE563" i="36"/>
  <c r="AE576" i="36"/>
  <c r="AE592" i="36"/>
  <c r="AE614" i="36"/>
  <c r="AE631" i="36"/>
  <c r="AE647" i="36"/>
  <c r="AE662" i="36"/>
  <c r="AE677" i="36"/>
  <c r="AE692" i="36"/>
  <c r="AE707" i="36"/>
  <c r="AE722" i="36"/>
  <c r="AE738" i="36"/>
  <c r="AE753" i="36"/>
  <c r="AE769" i="36"/>
  <c r="AE785" i="36"/>
  <c r="AE801" i="36"/>
  <c r="AE816" i="36"/>
  <c r="AE832" i="36"/>
  <c r="AE844" i="36"/>
  <c r="AE858" i="36"/>
  <c r="AE872" i="36"/>
  <c r="AE886" i="36"/>
  <c r="AE915" i="36"/>
  <c r="AE943" i="36"/>
  <c r="AE958" i="36"/>
  <c r="AE975" i="36"/>
  <c r="AE990" i="36"/>
  <c r="AE1006" i="36"/>
  <c r="AE1021" i="36"/>
  <c r="AE1037" i="36"/>
  <c r="AE1054" i="36"/>
  <c r="AE1070" i="36"/>
  <c r="AE1086" i="36"/>
  <c r="AE1102" i="36"/>
  <c r="AE1118" i="36"/>
  <c r="AE1134" i="36"/>
  <c r="AE1150" i="36"/>
  <c r="AE1165" i="36"/>
  <c r="AE1197" i="36"/>
  <c r="AE1213" i="36"/>
  <c r="AE1229" i="36"/>
  <c r="AE1245" i="36"/>
  <c r="AE1267" i="36"/>
  <c r="AE1283" i="36"/>
  <c r="AE1302" i="36"/>
  <c r="AE1325" i="36"/>
  <c r="AE1357" i="36"/>
  <c r="AE1372" i="36"/>
  <c r="AE1388" i="36"/>
  <c r="AE1404" i="36"/>
  <c r="AE1420" i="36"/>
  <c r="AE1443" i="36"/>
  <c r="AE1448" i="36"/>
  <c r="AE1464" i="36"/>
  <c r="AE1480" i="36"/>
  <c r="AE1496" i="36"/>
  <c r="AE1526" i="36"/>
  <c r="AE1542" i="36"/>
  <c r="AE1567" i="36"/>
  <c r="AE1583" i="36"/>
  <c r="AE1599" i="36"/>
  <c r="AE1614" i="36"/>
  <c r="AE1630" i="36"/>
  <c r="AE1646" i="36"/>
  <c r="AE1661" i="36"/>
  <c r="AE1688" i="36"/>
  <c r="AE577" i="36"/>
  <c r="AE593" i="36"/>
  <c r="AE615" i="36"/>
  <c r="AE633" i="36"/>
  <c r="AE648" i="36"/>
  <c r="AE663" i="36"/>
  <c r="AE678" i="36"/>
  <c r="AE693" i="36"/>
  <c r="AE564" i="36"/>
  <c r="AE584" i="36"/>
  <c r="AE618" i="36"/>
  <c r="AE664" i="36"/>
  <c r="AE683" i="36"/>
  <c r="AE703" i="36"/>
  <c r="AE726" i="36"/>
  <c r="AE746" i="36"/>
  <c r="AE764" i="36"/>
  <c r="AE788" i="36"/>
  <c r="AE808" i="36"/>
  <c r="AE827" i="36"/>
  <c r="AE847" i="36"/>
  <c r="AE863" i="36"/>
  <c r="AE880" i="36"/>
  <c r="AE918" i="36"/>
  <c r="AE934" i="36"/>
  <c r="AE971" i="36"/>
  <c r="AE992" i="36"/>
  <c r="AE1011" i="36"/>
  <c r="AE1029" i="36"/>
  <c r="AE1048" i="36"/>
  <c r="AE1071" i="36"/>
  <c r="AE1090" i="36"/>
  <c r="AE1109" i="36"/>
  <c r="AE1128" i="36"/>
  <c r="AE1149" i="36"/>
  <c r="AE1168" i="36"/>
  <c r="AE1187" i="36"/>
  <c r="AE1206" i="36"/>
  <c r="AE1225" i="36"/>
  <c r="AE1247" i="36"/>
  <c r="AE1272" i="36"/>
  <c r="AE1291" i="36"/>
  <c r="AE1313" i="36"/>
  <c r="AE1343" i="36"/>
  <c r="AE1361" i="36"/>
  <c r="AE1379" i="36"/>
  <c r="AE1398" i="36"/>
  <c r="AE1419" i="36"/>
  <c r="AE1431" i="36"/>
  <c r="AE1457" i="36"/>
  <c r="AE1476" i="36"/>
  <c r="AE1498" i="36"/>
  <c r="AE1515" i="36"/>
  <c r="AE1534" i="36"/>
  <c r="AE1553" i="36"/>
  <c r="AE1568" i="36"/>
  <c r="AE1587" i="36"/>
  <c r="AE1606" i="36"/>
  <c r="AE1624" i="36"/>
  <c r="AE1645" i="36"/>
  <c r="AE1664" i="36"/>
  <c r="AE1680" i="36"/>
  <c r="AE565" i="36"/>
  <c r="AE585" i="36"/>
  <c r="AE619" i="36"/>
  <c r="AE640" i="36"/>
  <c r="AE665" i="36"/>
  <c r="AE684" i="36"/>
  <c r="AE708" i="36"/>
  <c r="AE727" i="36"/>
  <c r="AE747" i="36"/>
  <c r="AE765" i="36"/>
  <c r="AE789" i="36"/>
  <c r="AE809" i="36"/>
  <c r="AE828" i="36"/>
  <c r="AE848" i="36"/>
  <c r="AE864" i="36"/>
  <c r="AE881" i="36"/>
  <c r="AE919" i="36"/>
  <c r="AE952" i="36"/>
  <c r="AE974" i="36"/>
  <c r="AE993" i="36"/>
  <c r="AE1012" i="36"/>
  <c r="AE1030" i="36"/>
  <c r="AE1049" i="36"/>
  <c r="AE1072" i="36"/>
  <c r="AE1091" i="36"/>
  <c r="AE1110" i="36"/>
  <c r="AE1129" i="36"/>
  <c r="AE1151" i="36"/>
  <c r="AE1169" i="36"/>
  <c r="AE1188" i="36"/>
  <c r="AE1207" i="36"/>
  <c r="AE1228" i="36"/>
  <c r="AE1273" i="36"/>
  <c r="AE1293" i="36"/>
  <c r="AE1321" i="36"/>
  <c r="AE1344" i="36"/>
  <c r="AE1380" i="36"/>
  <c r="AE1399" i="36"/>
  <c r="AE1421" i="36"/>
  <c r="AE1432" i="36"/>
  <c r="AE1458" i="36"/>
  <c r="AE1479" i="36"/>
  <c r="AE1499" i="36"/>
  <c r="AE1516" i="36"/>
  <c r="AE1535" i="36"/>
  <c r="AE1554" i="36"/>
  <c r="AE1569" i="36"/>
  <c r="AE1588" i="36"/>
  <c r="AE1607" i="36"/>
  <c r="AE1625" i="36"/>
  <c r="AE1647" i="36"/>
  <c r="AE1665" i="36"/>
  <c r="AE1681" i="36"/>
  <c r="AE566" i="36"/>
  <c r="AE587" i="36"/>
  <c r="AE620" i="36"/>
  <c r="AE641" i="36"/>
  <c r="AE666" i="36"/>
  <c r="AE685" i="36"/>
  <c r="AE709" i="36"/>
  <c r="AE728" i="36"/>
  <c r="AE748" i="36"/>
  <c r="AE770" i="36"/>
  <c r="AE790" i="36"/>
  <c r="AE810" i="36"/>
  <c r="AE833" i="36"/>
  <c r="AE849" i="36"/>
  <c r="AE865" i="36"/>
  <c r="AE882" i="36"/>
  <c r="AE901" i="36"/>
  <c r="AE920" i="36"/>
  <c r="AE935" i="36"/>
  <c r="AE953" i="36"/>
  <c r="AE976" i="36"/>
  <c r="AE994" i="36"/>
  <c r="AE1013" i="36"/>
  <c r="AE1031" i="36"/>
  <c r="AE1053" i="36"/>
  <c r="AE1073" i="36"/>
  <c r="AE1092" i="36"/>
  <c r="AE1111" i="36"/>
  <c r="AE1130" i="36"/>
  <c r="AE1152" i="36"/>
  <c r="AE588" i="36"/>
  <c r="AE621" i="36"/>
  <c r="AE642" i="36"/>
  <c r="AE667" i="36"/>
  <c r="AE686" i="36"/>
  <c r="AE710" i="36"/>
  <c r="AE729" i="36"/>
  <c r="AE749" i="36"/>
  <c r="AE771" i="36"/>
  <c r="AE791" i="36"/>
  <c r="AE811" i="36"/>
  <c r="AE834" i="36"/>
  <c r="AE850" i="36"/>
  <c r="AE866" i="36"/>
  <c r="AE885" i="36"/>
  <c r="AE902" i="36"/>
  <c r="AE921" i="36"/>
  <c r="AE936" i="36"/>
  <c r="AE954" i="36"/>
  <c r="AE977" i="36"/>
  <c r="AE995" i="36"/>
  <c r="AE1014" i="36"/>
  <c r="AE1032" i="36"/>
  <c r="AE1055" i="36"/>
  <c r="AE1074" i="36"/>
  <c r="AE1093" i="36"/>
  <c r="AE1112" i="36"/>
  <c r="AE1133" i="36"/>
  <c r="AE1153" i="36"/>
  <c r="AE1171" i="36"/>
  <c r="AE1190" i="36"/>
  <c r="AE1209" i="36"/>
  <c r="AE1231" i="36"/>
  <c r="AE1249" i="36"/>
  <c r="AE1275" i="36"/>
  <c r="AE1295" i="36"/>
  <c r="AE1326" i="36"/>
  <c r="AE1345" i="36"/>
  <c r="AE1363" i="36"/>
  <c r="AE1382" i="36"/>
  <c r="AE1403" i="36"/>
  <c r="AE1434" i="36"/>
  <c r="AE1460" i="36"/>
  <c r="AE1482" i="36"/>
  <c r="AE1518" i="36"/>
  <c r="AE1537" i="36"/>
  <c r="AE1571" i="36"/>
  <c r="AE1590" i="36"/>
  <c r="AE1609" i="36"/>
  <c r="AE1629" i="36"/>
  <c r="AE1649" i="36"/>
  <c r="AE1667" i="36"/>
  <c r="AE1683" i="36"/>
  <c r="AE1056" i="36"/>
  <c r="AE1113" i="36"/>
  <c r="AE1135" i="36"/>
  <c r="AE1154" i="36"/>
  <c r="AE1172" i="36"/>
  <c r="AE1212" i="36"/>
  <c r="AE1232" i="36"/>
  <c r="AE1250" i="36"/>
  <c r="AE1276" i="36"/>
  <c r="AE1296" i="36"/>
  <c r="AE1327" i="36"/>
  <c r="AE1346" i="36"/>
  <c r="AE1364" i="36"/>
  <c r="AE1383" i="36"/>
  <c r="AE1435" i="36"/>
  <c r="AE1463" i="36"/>
  <c r="AE1483" i="36"/>
  <c r="AE1501" i="36"/>
  <c r="AE1519" i="36"/>
  <c r="AE1538" i="36"/>
  <c r="AE1557" i="36"/>
  <c r="AE1572" i="36"/>
  <c r="AE1610" i="36"/>
  <c r="AE1631" i="36"/>
  <c r="AE1650" i="36"/>
  <c r="AE596" i="36"/>
  <c r="AE622" i="36"/>
  <c r="AE643" i="36"/>
  <c r="AE668" i="36"/>
  <c r="AE687" i="36"/>
  <c r="AE730" i="36"/>
  <c r="AE750" i="36"/>
  <c r="AE772" i="36"/>
  <c r="AE792" i="36"/>
  <c r="AE812" i="36"/>
  <c r="AE835" i="36"/>
  <c r="AE851" i="36"/>
  <c r="AE867" i="36"/>
  <c r="AE887" i="36"/>
  <c r="AE903" i="36"/>
  <c r="AE922" i="36"/>
  <c r="AE937" i="36"/>
  <c r="AE957" i="36"/>
  <c r="AE978" i="36"/>
  <c r="AE996" i="36"/>
  <c r="AE1015" i="36"/>
  <c r="AE1033" i="36"/>
  <c r="AE1075" i="36"/>
  <c r="AE1094" i="36"/>
  <c r="AE1191" i="36"/>
  <c r="AE1405" i="36"/>
  <c r="AE599" i="36"/>
  <c r="AE624" i="36"/>
  <c r="AE650" i="36"/>
  <c r="AE670" i="36"/>
  <c r="AE694" i="36"/>
  <c r="AE712" i="36"/>
  <c r="AE732" i="36"/>
  <c r="AE754" i="36"/>
  <c r="AE774" i="36"/>
  <c r="AE794" i="36"/>
  <c r="AE817" i="36"/>
  <c r="AE836" i="36"/>
  <c r="AE853" i="36"/>
  <c r="AE871" i="36"/>
  <c r="AE889" i="36"/>
  <c r="AE905" i="36"/>
  <c r="AE924" i="36"/>
  <c r="AE939" i="36"/>
  <c r="AE960" i="36"/>
  <c r="AE980" i="36"/>
  <c r="AE998" i="36"/>
  <c r="AE1016" i="36"/>
  <c r="AE1038" i="36"/>
  <c r="AE1058" i="36"/>
  <c r="AE1077" i="36"/>
  <c r="AE1096" i="36"/>
  <c r="AE1117" i="36"/>
  <c r="AE1137" i="36"/>
  <c r="AE1156" i="36"/>
  <c r="AE1174" i="36"/>
  <c r="AE1193" i="36"/>
  <c r="AE1215" i="36"/>
  <c r="AE1234" i="36"/>
  <c r="AE1252" i="36"/>
  <c r="AE1278" i="36"/>
  <c r="AE1303" i="36"/>
  <c r="AE1329" i="36"/>
  <c r="AE1348" i="36"/>
  <c r="AE1366" i="36"/>
  <c r="AE1387" i="36"/>
  <c r="AE1407" i="36"/>
  <c r="AE1437" i="36"/>
  <c r="AE1466" i="36"/>
  <c r="AE1485" i="36"/>
  <c r="AE1503" i="36"/>
  <c r="AE1521" i="36"/>
  <c r="AE1543" i="36"/>
  <c r="AE1574" i="36"/>
  <c r="AE1593" i="36"/>
  <c r="AE1633" i="36"/>
  <c r="AE1652" i="36"/>
  <c r="AE1670" i="36"/>
  <c r="AE1684" i="36"/>
  <c r="AE568" i="36"/>
  <c r="AE625" i="36"/>
  <c r="AE651" i="36"/>
  <c r="AE671" i="36"/>
  <c r="AE695" i="36"/>
  <c r="AE713" i="36"/>
  <c r="AE733" i="36"/>
  <c r="AE755" i="36"/>
  <c r="AE775" i="36"/>
  <c r="AE795" i="36"/>
  <c r="AE818" i="36"/>
  <c r="AE837" i="36"/>
  <c r="AE854" i="36"/>
  <c r="AE873" i="36"/>
  <c r="AE890" i="36"/>
  <c r="AE906" i="36"/>
  <c r="AE942" i="36"/>
  <c r="AE961" i="36"/>
  <c r="AE981" i="36"/>
  <c r="AE999" i="36"/>
  <c r="AE1017" i="36"/>
  <c r="AE1039" i="36"/>
  <c r="AE1059" i="36"/>
  <c r="AE1078" i="36"/>
  <c r="AE1097" i="36"/>
  <c r="AE608" i="36"/>
  <c r="AE655" i="36"/>
  <c r="AE731" i="36"/>
  <c r="AE762" i="36"/>
  <c r="AE804" i="36"/>
  <c r="AE839" i="36"/>
  <c r="AE874" i="36"/>
  <c r="AE898" i="36"/>
  <c r="AE931" i="36"/>
  <c r="AE965" i="36"/>
  <c r="AE1001" i="36"/>
  <c r="AE1036" i="36"/>
  <c r="AE1066" i="36"/>
  <c r="AE1105" i="36"/>
  <c r="AE1139" i="36"/>
  <c r="AE1166" i="36"/>
  <c r="AE1198" i="36"/>
  <c r="AE1222" i="36"/>
  <c r="AE1253" i="36"/>
  <c r="AE1287" i="36"/>
  <c r="AE1328" i="36"/>
  <c r="AE1353" i="36"/>
  <c r="AE1381" i="36"/>
  <c r="AE1411" i="36"/>
  <c r="AE1430" i="36"/>
  <c r="AE1450" i="36"/>
  <c r="AE1474" i="36"/>
  <c r="AE1505" i="36"/>
  <c r="AE1531" i="36"/>
  <c r="AE1582" i="36"/>
  <c r="AE1608" i="36"/>
  <c r="AE1637" i="36"/>
  <c r="AE1663" i="36"/>
  <c r="AE1687" i="36"/>
  <c r="AE1484" i="36"/>
  <c r="AE1536" i="36"/>
  <c r="AE1640" i="36"/>
  <c r="AE1561" i="36"/>
  <c r="AE1671" i="36"/>
  <c r="AE627" i="36"/>
  <c r="AE819" i="36"/>
  <c r="AE910" i="36"/>
  <c r="AE1009" i="36"/>
  <c r="AE1119" i="36"/>
  <c r="AE1203" i="36"/>
  <c r="AE1301" i="36"/>
  <c r="AE1392" i="36"/>
  <c r="AE1455" i="36"/>
  <c r="AE1562" i="36"/>
  <c r="AE1642" i="36"/>
  <c r="AE638" i="36"/>
  <c r="AE1157" i="36"/>
  <c r="AE1277" i="36"/>
  <c r="AE1492" i="36"/>
  <c r="AE1573" i="36"/>
  <c r="AE1655" i="36"/>
  <c r="AE639" i="36"/>
  <c r="AE567" i="36"/>
  <c r="AE609" i="36"/>
  <c r="AE697" i="36"/>
  <c r="AE734" i="36"/>
  <c r="AE763" i="36"/>
  <c r="AE805" i="36"/>
  <c r="AE904" i="36"/>
  <c r="AE932" i="36"/>
  <c r="AE966" i="36"/>
  <c r="AE1002" i="36"/>
  <c r="AE1040" i="36"/>
  <c r="AE1069" i="36"/>
  <c r="AE1106" i="36"/>
  <c r="AE1140" i="36"/>
  <c r="AE1167" i="36"/>
  <c r="AE1199" i="36"/>
  <c r="AE1223" i="36"/>
  <c r="AE1254" i="36"/>
  <c r="AE1288" i="36"/>
  <c r="AE1330" i="36"/>
  <c r="AE1356" i="36"/>
  <c r="AE1384" i="36"/>
  <c r="AE1412" i="36"/>
  <c r="AE1433" i="36"/>
  <c r="AE1451" i="36"/>
  <c r="AE1475" i="36"/>
  <c r="AE1506" i="36"/>
  <c r="AE1532" i="36"/>
  <c r="AE1558" i="36"/>
  <c r="AE1584" i="36"/>
  <c r="AE1611" i="36"/>
  <c r="AE1638" i="36"/>
  <c r="AE1666" i="36"/>
  <c r="AE1689" i="36"/>
  <c r="AE1414" i="36"/>
  <c r="AE1586" i="36"/>
  <c r="AE1691" i="36"/>
  <c r="AE1541" i="36"/>
  <c r="AE1692" i="36"/>
  <c r="AE669" i="36"/>
  <c r="AE778" i="36"/>
  <c r="AE878" i="36"/>
  <c r="AE979" i="36"/>
  <c r="AE1081" i="36"/>
  <c r="AE1144" i="36"/>
  <c r="AE1235" i="36"/>
  <c r="AE1336" i="36"/>
  <c r="AE1416" i="36"/>
  <c r="AE1487" i="36"/>
  <c r="AE1544" i="36"/>
  <c r="AE1618" i="36"/>
  <c r="AE1693" i="36"/>
  <c r="AE569" i="36"/>
  <c r="AE617" i="36"/>
  <c r="AE656" i="36"/>
  <c r="AE698" i="36"/>
  <c r="AE739" i="36"/>
  <c r="AE773" i="36"/>
  <c r="AE806" i="36"/>
  <c r="AE840" i="36"/>
  <c r="AE875" i="36"/>
  <c r="AE907" i="36"/>
  <c r="AE933" i="36"/>
  <c r="AE968" i="36"/>
  <c r="AE1005" i="36"/>
  <c r="AE1041" i="36"/>
  <c r="AE1076" i="36"/>
  <c r="AE1107" i="36"/>
  <c r="AE1141" i="36"/>
  <c r="AE1170" i="36"/>
  <c r="AE1200" i="36"/>
  <c r="AE1224" i="36"/>
  <c r="AE1255" i="36"/>
  <c r="AE1289" i="36"/>
  <c r="AE1332" i="36"/>
  <c r="AE1358" i="36"/>
  <c r="AE1389" i="36"/>
  <c r="AE1413" i="36"/>
  <c r="AE1436" i="36"/>
  <c r="AE1452" i="36"/>
  <c r="AE1481" i="36"/>
  <c r="AE1507" i="36"/>
  <c r="AE1533" i="36"/>
  <c r="AE1559" i="36"/>
  <c r="AE1585" i="36"/>
  <c r="AE1615" i="36"/>
  <c r="AE1639" i="36"/>
  <c r="AE1668" i="36"/>
  <c r="AE1690" i="36"/>
  <c r="AE1453" i="36"/>
  <c r="AE1560" i="36"/>
  <c r="AE1669" i="36"/>
  <c r="AE1589" i="36"/>
  <c r="AE579" i="36"/>
  <c r="AE846" i="36"/>
  <c r="AE945" i="36"/>
  <c r="AE1044" i="36"/>
  <c r="AE1177" i="36"/>
  <c r="AE1268" i="36"/>
  <c r="AE1362" i="36"/>
  <c r="AE1439" i="36"/>
  <c r="AE1512" i="36"/>
  <c r="AE1591" i="36"/>
  <c r="AE1672" i="36"/>
  <c r="AE680" i="36"/>
  <c r="AE1124" i="36"/>
  <c r="AE1240" i="36"/>
  <c r="AE1373" i="36"/>
  <c r="AE1522" i="36"/>
  <c r="AE1600" i="36"/>
  <c r="AE681" i="36"/>
  <c r="AE571" i="36"/>
  <c r="AE623" i="36"/>
  <c r="AE657" i="36"/>
  <c r="AE699" i="36"/>
  <c r="AE740" i="36"/>
  <c r="AE776" i="36"/>
  <c r="AE807" i="36"/>
  <c r="AE876" i="36"/>
  <c r="AE908" i="36"/>
  <c r="AE938" i="36"/>
  <c r="AE969" i="36"/>
  <c r="AE1007" i="36"/>
  <c r="AE1042" i="36"/>
  <c r="AE1079" i="36"/>
  <c r="AE1108" i="36"/>
  <c r="AE1142" i="36"/>
  <c r="AE1173" i="36"/>
  <c r="AE1201" i="36"/>
  <c r="AE1230" i="36"/>
  <c r="AE1256" i="36"/>
  <c r="AE1290" i="36"/>
  <c r="AE1333" i="36"/>
  <c r="AE1359" i="36"/>
  <c r="AE1390" i="36"/>
  <c r="AE1438" i="36"/>
  <c r="AE1510" i="36"/>
  <c r="AE1616" i="36"/>
  <c r="AE701" i="36"/>
  <c r="AE1023" i="36"/>
  <c r="AE578" i="36"/>
  <c r="AE626" i="36"/>
  <c r="AE658" i="36"/>
  <c r="AE700" i="36"/>
  <c r="AE741" i="36"/>
  <c r="AE777" i="36"/>
  <c r="AE813" i="36"/>
  <c r="AE845" i="36"/>
  <c r="AE877" i="36"/>
  <c r="AE909" i="36"/>
  <c r="AE944" i="36"/>
  <c r="AE970" i="36"/>
  <c r="AE1008" i="36"/>
  <c r="AE1043" i="36"/>
  <c r="AE1080" i="36"/>
  <c r="AE1114" i="36"/>
  <c r="AE1143" i="36"/>
  <c r="AE1176" i="36"/>
  <c r="AE1202" i="36"/>
  <c r="AE1233" i="36"/>
  <c r="AE1266" i="36"/>
  <c r="AE1294" i="36"/>
  <c r="AE1335" i="36"/>
  <c r="AE1360" i="36"/>
  <c r="AE1391" i="36"/>
  <c r="AE1415" i="36"/>
  <c r="AE1454" i="36"/>
  <c r="AE1486" i="36"/>
  <c r="AE1511" i="36"/>
  <c r="AE1617" i="36"/>
  <c r="AE1641" i="36"/>
  <c r="AE742" i="36"/>
  <c r="AE580" i="36"/>
  <c r="AE634" i="36"/>
  <c r="AE672" i="36"/>
  <c r="AE702" i="36"/>
  <c r="AE743" i="36"/>
  <c r="AE779" i="36"/>
  <c r="AE820" i="36"/>
  <c r="AE852" i="36"/>
  <c r="AE879" i="36"/>
  <c r="AE911" i="36"/>
  <c r="AE946" i="36"/>
  <c r="AE982" i="36"/>
  <c r="AE1010" i="36"/>
  <c r="AE1045" i="36"/>
  <c r="AE1082" i="36"/>
  <c r="AE1120" i="36"/>
  <c r="AE1145" i="36"/>
  <c r="AE1178" i="36"/>
  <c r="AE1204" i="36"/>
  <c r="AE1236" i="36"/>
  <c r="AE1269" i="36"/>
  <c r="AE1304" i="36"/>
  <c r="AE1337" i="36"/>
  <c r="AE1365" i="36"/>
  <c r="AE1393" i="36"/>
  <c r="AE1422" i="36"/>
  <c r="AE1442" i="36"/>
  <c r="AE1456" i="36"/>
  <c r="AE1488" i="36"/>
  <c r="AE1513" i="36"/>
  <c r="AE1545" i="36"/>
  <c r="AE1563" i="36"/>
  <c r="AE1592" i="36"/>
  <c r="AE1619" i="36"/>
  <c r="AE1648" i="36"/>
  <c r="AE1673" i="36"/>
  <c r="AE1694" i="36"/>
  <c r="AE581" i="36"/>
  <c r="AE635" i="36"/>
  <c r="AE673" i="36"/>
  <c r="AE711" i="36"/>
  <c r="AE744" i="36"/>
  <c r="AE780" i="36"/>
  <c r="AE821" i="36"/>
  <c r="AE914" i="36"/>
  <c r="AE947" i="36"/>
  <c r="AE983" i="36"/>
  <c r="AE1046" i="36"/>
  <c r="AE1085" i="36"/>
  <c r="AE1121" i="36"/>
  <c r="AE1146" i="36"/>
  <c r="AE1181" i="36"/>
  <c r="AE1205" i="36"/>
  <c r="AE1237" i="36"/>
  <c r="AE1270" i="36"/>
  <c r="AE1305" i="36"/>
  <c r="AE1338" i="36"/>
  <c r="AE1367" i="36"/>
  <c r="AE1394" i="36"/>
  <c r="AE1444" i="36"/>
  <c r="AE1459" i="36"/>
  <c r="AE1489" i="36"/>
  <c r="AE1514" i="36"/>
  <c r="AE1546" i="36"/>
  <c r="AE1564" i="36"/>
  <c r="AE1594" i="36"/>
  <c r="AE1620" i="36"/>
  <c r="AE1651" i="36"/>
  <c r="AE1676" i="36"/>
  <c r="AE582" i="36"/>
  <c r="AE636" i="36"/>
  <c r="AE674" i="36"/>
  <c r="AE714" i="36"/>
  <c r="AE745" i="36"/>
  <c r="AE781" i="36"/>
  <c r="AE822" i="36"/>
  <c r="AE888" i="36"/>
  <c r="AE916" i="36"/>
  <c r="AE948" i="36"/>
  <c r="AE984" i="36"/>
  <c r="AE1020" i="36"/>
  <c r="AE1047" i="36"/>
  <c r="AE1087" i="36"/>
  <c r="AE1122" i="36"/>
  <c r="AE1155" i="36"/>
  <c r="AE1182" i="36"/>
  <c r="AE1208" i="36"/>
  <c r="AE1238" i="36"/>
  <c r="AE1271" i="36"/>
  <c r="AE1306" i="36"/>
  <c r="AE1339" i="36"/>
  <c r="AE1368" i="36"/>
  <c r="AE1395" i="36"/>
  <c r="AE1445" i="36"/>
  <c r="AE1465" i="36"/>
  <c r="AE1490" i="36"/>
  <c r="AE1517" i="36"/>
  <c r="AE1547" i="36"/>
  <c r="AE1595" i="36"/>
  <c r="AE1621" i="36"/>
  <c r="AE1653" i="36"/>
  <c r="AE583" i="36"/>
  <c r="AE637" i="36"/>
  <c r="AE679" i="36"/>
  <c r="AE715" i="36"/>
  <c r="AE752" i="36"/>
  <c r="AE786" i="36"/>
  <c r="AE823" i="36"/>
  <c r="AE859" i="36"/>
  <c r="AE891" i="36"/>
  <c r="AE917" i="36"/>
  <c r="AE949" i="36"/>
  <c r="AE985" i="36"/>
  <c r="AE1022" i="36"/>
  <c r="AE1057" i="36"/>
  <c r="AE1088" i="36"/>
  <c r="AE1123" i="36"/>
  <c r="AE1183" i="36"/>
  <c r="AE1214" i="36"/>
  <c r="AE1239" i="36"/>
  <c r="AE1274" i="36"/>
  <c r="AE1307" i="36"/>
  <c r="AE1342" i="36"/>
  <c r="AE1371" i="36"/>
  <c r="AE1396" i="36"/>
  <c r="AE1446" i="36"/>
  <c r="AE1467" i="36"/>
  <c r="AE1491" i="36"/>
  <c r="AE1520" i="36"/>
  <c r="AE1548" i="36"/>
  <c r="AE1570" i="36"/>
  <c r="AE1598" i="36"/>
  <c r="AE1622" i="36"/>
  <c r="AE1654" i="36"/>
  <c r="AE597" i="36"/>
  <c r="AE716" i="36"/>
  <c r="AE756" i="36"/>
  <c r="AE787" i="36"/>
  <c r="AE824" i="36"/>
  <c r="AE860" i="36"/>
  <c r="AE892" i="36"/>
  <c r="AE923" i="36"/>
  <c r="AE986" i="36"/>
  <c r="AE1060" i="36"/>
  <c r="AE1089" i="36"/>
  <c r="AE1184" i="36"/>
  <c r="AE1216" i="36"/>
  <c r="AE1308" i="36"/>
  <c r="AE1397" i="36"/>
  <c r="AE1468" i="36"/>
  <c r="AE1549" i="36"/>
  <c r="AE1623" i="36"/>
  <c r="AE1677" i="36"/>
  <c r="AE600" i="36"/>
  <c r="AE717" i="36"/>
  <c r="AE757" i="36"/>
  <c r="AE793" i="36"/>
  <c r="AE825" i="36"/>
  <c r="AE725" i="36"/>
  <c r="AE868" i="36"/>
  <c r="AE964" i="36"/>
  <c r="AE1095" i="36"/>
  <c r="AE1186" i="36"/>
  <c r="AE1284" i="36"/>
  <c r="AE1377" i="36"/>
  <c r="AE1449" i="36"/>
  <c r="AE1550" i="36"/>
  <c r="AE1632" i="36"/>
  <c r="AE602" i="36"/>
  <c r="AE758" i="36"/>
  <c r="AE893" i="36"/>
  <c r="AE987" i="36"/>
  <c r="AE1098" i="36"/>
  <c r="AE1189" i="36"/>
  <c r="AE1285" i="36"/>
  <c r="AE1378" i="36"/>
  <c r="AE1469" i="36"/>
  <c r="AE1551" i="36"/>
  <c r="AE1634" i="36"/>
  <c r="AE649" i="36"/>
  <c r="AE1218" i="36"/>
  <c r="AE1409" i="36"/>
  <c r="AE1575" i="36"/>
  <c r="AE605" i="36"/>
  <c r="AE759" i="36"/>
  <c r="AE894" i="36"/>
  <c r="AE989" i="36"/>
  <c r="AE1101" i="36"/>
  <c r="AE1192" i="36"/>
  <c r="AE1286" i="36"/>
  <c r="AE1400" i="36"/>
  <c r="AE1470" i="36"/>
  <c r="AE1552" i="36"/>
  <c r="AE1635" i="36"/>
  <c r="AE796" i="36"/>
  <c r="AE1125" i="36"/>
  <c r="AE1311" i="36"/>
  <c r="AE1473" i="36"/>
  <c r="AE606" i="36"/>
  <c r="AE760" i="36"/>
  <c r="AE895" i="36"/>
  <c r="AE991" i="36"/>
  <c r="AE1103" i="36"/>
  <c r="AE1196" i="36"/>
  <c r="AE1309" i="36"/>
  <c r="AE1406" i="36"/>
  <c r="AE1471" i="36"/>
  <c r="AE1636" i="36"/>
  <c r="AE1000" i="36"/>
  <c r="AE607" i="36"/>
  <c r="AE761" i="36"/>
  <c r="AE896" i="36"/>
  <c r="AE997" i="36"/>
  <c r="AE1104" i="36"/>
  <c r="AE1217" i="36"/>
  <c r="AE1310" i="36"/>
  <c r="AE1408" i="36"/>
  <c r="AE1472" i="36"/>
  <c r="AE1656" i="36"/>
  <c r="AE897" i="36"/>
  <c r="AE652" i="36"/>
  <c r="AE797" i="36"/>
  <c r="AE925" i="36"/>
  <c r="AE1024" i="36"/>
  <c r="AE1126" i="36"/>
  <c r="AE1219" i="36"/>
  <c r="AE1312" i="36"/>
  <c r="AE1410" i="36"/>
  <c r="AE1495" i="36"/>
  <c r="AE1576" i="36"/>
  <c r="AE1657" i="36"/>
  <c r="AE653" i="36"/>
  <c r="AE802" i="36"/>
  <c r="AE926" i="36"/>
  <c r="AE1025" i="36"/>
  <c r="AE1127" i="36"/>
  <c r="AE1220" i="36"/>
  <c r="AE1324" i="36"/>
  <c r="AE1423" i="36"/>
  <c r="AE1497" i="36"/>
  <c r="AE1577" i="36"/>
  <c r="AE1660" i="36"/>
  <c r="AE654" i="36"/>
  <c r="AE803" i="36"/>
  <c r="AE928" i="36"/>
  <c r="AE1026" i="36"/>
  <c r="AE1136" i="36"/>
  <c r="AE1221" i="36"/>
  <c r="AE1347" i="36"/>
  <c r="AE1424" i="36"/>
  <c r="AE1500" i="36"/>
  <c r="AE1578" i="36"/>
  <c r="AE1662" i="36"/>
  <c r="AE826" i="36"/>
  <c r="AE929" i="36"/>
  <c r="AE1027" i="36"/>
  <c r="AE1138" i="36"/>
  <c r="AE1241" i="36"/>
  <c r="AE1349" i="36"/>
  <c r="AE1425" i="36"/>
  <c r="AE1502" i="36"/>
  <c r="AE1579" i="36"/>
  <c r="AE1678" i="36"/>
  <c r="AE682" i="36"/>
  <c r="AE930" i="36"/>
  <c r="AE1028" i="36"/>
  <c r="AE1158" i="36"/>
  <c r="AE1244" i="36"/>
  <c r="AE1350" i="36"/>
  <c r="AE1428" i="36"/>
  <c r="AE1504" i="36"/>
  <c r="AE1601" i="36"/>
  <c r="AE1679" i="36"/>
  <c r="AE688" i="36"/>
  <c r="AE838" i="36"/>
  <c r="AE950" i="36"/>
  <c r="AE1061" i="36"/>
  <c r="AE1159" i="36"/>
  <c r="AE1246" i="36"/>
  <c r="AE1351" i="36"/>
  <c r="AE1429" i="36"/>
  <c r="AE1525" i="36"/>
  <c r="AE1602" i="36"/>
  <c r="AE1682" i="36"/>
  <c r="AE696" i="36"/>
  <c r="AE951" i="36"/>
  <c r="AE1062" i="36"/>
  <c r="AE1160" i="36"/>
  <c r="AE1248" i="36"/>
  <c r="AE1352" i="36"/>
  <c r="AE1527" i="36"/>
  <c r="AE1603" i="36"/>
  <c r="AE718" i="36"/>
  <c r="AE959" i="36"/>
  <c r="AE1063" i="36"/>
  <c r="AE1161" i="36"/>
  <c r="AE1251" i="36"/>
  <c r="AE1374" i="36"/>
  <c r="AE1528" i="36"/>
  <c r="AE1604" i="36"/>
  <c r="AE723" i="36"/>
  <c r="AE861" i="36"/>
  <c r="AE962" i="36"/>
  <c r="AE1064" i="36"/>
  <c r="AE1164" i="36"/>
  <c r="AE1279" i="36"/>
  <c r="AE1375" i="36"/>
  <c r="AE1529" i="36"/>
  <c r="AE1605" i="36"/>
  <c r="AE724" i="36"/>
  <c r="AE862" i="36"/>
  <c r="AE963" i="36"/>
  <c r="AE1065" i="36"/>
  <c r="AE1185" i="36"/>
  <c r="AE1282" i="36"/>
  <c r="AE1376" i="36"/>
  <c r="AE1447" i="36"/>
  <c r="AE1530" i="36"/>
  <c r="AE1626" i="36"/>
  <c r="E730" i="39"/>
  <c r="E746" i="39"/>
  <c r="E762" i="39"/>
  <c r="E1175" i="39"/>
  <c r="E1159" i="39"/>
  <c r="E1143" i="39"/>
  <c r="E1127" i="39"/>
  <c r="E1111" i="39"/>
  <c r="E1095" i="39"/>
  <c r="E1079" i="39"/>
  <c r="E1063" i="39"/>
  <c r="E1047" i="39"/>
  <c r="E1031" i="39"/>
  <c r="E1015" i="39"/>
  <c r="E999" i="39"/>
  <c r="E983" i="39"/>
  <c r="E967" i="39"/>
  <c r="E951" i="39"/>
  <c r="E935" i="39"/>
  <c r="E919" i="39"/>
  <c r="E903" i="39"/>
  <c r="E887" i="39"/>
  <c r="E871" i="39"/>
  <c r="E855" i="39"/>
  <c r="E839" i="39"/>
  <c r="E823" i="39"/>
  <c r="E807" i="39"/>
  <c r="E791" i="39"/>
  <c r="E775" i="39"/>
  <c r="E759" i="39"/>
  <c r="E743" i="39"/>
  <c r="E727" i="39"/>
  <c r="E711" i="39"/>
  <c r="E695" i="39"/>
  <c r="E679" i="39"/>
  <c r="E663" i="39"/>
  <c r="E647" i="39"/>
  <c r="E631" i="39"/>
  <c r="E615" i="39"/>
  <c r="E599" i="39"/>
  <c r="E583" i="39"/>
  <c r="E567" i="39"/>
  <c r="E1174" i="39"/>
  <c r="E1158" i="39"/>
  <c r="E1142" i="39"/>
  <c r="E1126" i="39"/>
  <c r="E1110" i="39"/>
  <c r="E1094" i="39"/>
  <c r="E1078" i="39"/>
  <c r="E1062" i="39"/>
  <c r="E1046" i="39"/>
  <c r="E1030" i="39"/>
  <c r="E1014" i="39"/>
  <c r="E998" i="39"/>
  <c r="E982" i="39"/>
  <c r="E966" i="39"/>
  <c r="E950" i="39"/>
  <c r="E934" i="39"/>
  <c r="E918" i="39"/>
  <c r="E902" i="39"/>
  <c r="E886" i="39"/>
  <c r="E870" i="39"/>
  <c r="E854" i="39"/>
  <c r="E838" i="39"/>
  <c r="E822" i="39"/>
  <c r="E806" i="39"/>
  <c r="E790" i="39"/>
  <c r="E774" i="39"/>
  <c r="E758" i="39"/>
  <c r="E742" i="39"/>
  <c r="E726" i="39"/>
  <c r="E710" i="39"/>
  <c r="E694" i="39"/>
  <c r="E678" i="39"/>
  <c r="E662" i="39"/>
  <c r="E646" i="39"/>
  <c r="E630" i="39"/>
  <c r="E614" i="39"/>
  <c r="E598" i="39"/>
  <c r="E582" i="39"/>
  <c r="E566" i="39"/>
  <c r="E1173" i="39"/>
  <c r="E1157" i="39"/>
  <c r="E1141" i="39"/>
  <c r="E1125" i="39"/>
  <c r="E1109" i="39"/>
  <c r="E1093" i="39"/>
  <c r="E1077" i="39"/>
  <c r="E1061" i="39"/>
  <c r="E1045" i="39"/>
  <c r="E1029" i="39"/>
  <c r="E1013" i="39"/>
  <c r="E997" i="39"/>
  <c r="E981" i="39"/>
  <c r="E965" i="39"/>
  <c r="E949" i="39"/>
  <c r="E933" i="39"/>
  <c r="E917" i="39"/>
  <c r="E901" i="39"/>
  <c r="E885" i="39"/>
  <c r="E869" i="39"/>
  <c r="E853" i="39"/>
  <c r="E837" i="39"/>
  <c r="E821" i="39"/>
  <c r="E805" i="39"/>
  <c r="E789" i="39"/>
  <c r="E773" i="39"/>
  <c r="E757" i="39"/>
  <c r="E741" i="39"/>
  <c r="E725" i="39"/>
  <c r="E709" i="39"/>
  <c r="E693" i="39"/>
  <c r="E677" i="39"/>
  <c r="E661" i="39"/>
  <c r="E645" i="39"/>
  <c r="E629" i="39"/>
  <c r="E613" i="39"/>
  <c r="E597" i="39"/>
  <c r="E581" i="39"/>
  <c r="E1172" i="39"/>
  <c r="E1156" i="39"/>
  <c r="E1140" i="39"/>
  <c r="E1124" i="39"/>
  <c r="E1108" i="39"/>
  <c r="E1092" i="39"/>
  <c r="E1076" i="39"/>
  <c r="E1060" i="39"/>
  <c r="E1044" i="39"/>
  <c r="E1028" i="39"/>
  <c r="E1012" i="39"/>
  <c r="E996" i="39"/>
  <c r="E980" i="39"/>
  <c r="E964" i="39"/>
  <c r="E948" i="39"/>
  <c r="E932" i="39"/>
  <c r="E916" i="39"/>
  <c r="E900" i="39"/>
  <c r="E884" i="39"/>
  <c r="E868" i="39"/>
  <c r="E852" i="39"/>
  <c r="E836" i="39"/>
  <c r="E820" i="39"/>
  <c r="E804" i="39"/>
  <c r="E788" i="39"/>
  <c r="E772" i="39"/>
  <c r="E756" i="39"/>
  <c r="E740" i="39"/>
  <c r="E724" i="39"/>
  <c r="E708" i="39"/>
  <c r="E692" i="39"/>
  <c r="E676" i="39"/>
  <c r="E660" i="39"/>
  <c r="E644" i="39"/>
  <c r="E628" i="39"/>
  <c r="E612" i="39"/>
  <c r="E596" i="39"/>
  <c r="E580" i="39"/>
  <c r="E1171" i="39"/>
  <c r="E1155" i="39"/>
  <c r="E1139" i="39"/>
  <c r="E1123" i="39"/>
  <c r="E1107" i="39"/>
  <c r="E1091" i="39"/>
  <c r="E1075" i="39"/>
  <c r="E1059" i="39"/>
  <c r="E1043" i="39"/>
  <c r="E1027" i="39"/>
  <c r="E1011" i="39"/>
  <c r="E995" i="39"/>
  <c r="E979" i="39"/>
  <c r="E963" i="39"/>
  <c r="E947" i="39"/>
  <c r="E931" i="39"/>
  <c r="E915" i="39"/>
  <c r="E899" i="39"/>
  <c r="E883" i="39"/>
  <c r="E867" i="39"/>
  <c r="E851" i="39"/>
  <c r="E835" i="39"/>
  <c r="E819" i="39"/>
  <c r="E803" i="39"/>
  <c r="E787" i="39"/>
  <c r="E771" i="39"/>
  <c r="E755" i="39"/>
  <c r="E739" i="39"/>
  <c r="E723" i="39"/>
  <c r="E707" i="39"/>
  <c r="E691" i="39"/>
  <c r="E675" i="39"/>
  <c r="E659" i="39"/>
  <c r="E643" i="39"/>
  <c r="E627" i="39"/>
  <c r="E611" i="39"/>
  <c r="E595" i="39"/>
  <c r="E579" i="39"/>
  <c r="E1170" i="39"/>
  <c r="E1154" i="39"/>
  <c r="E1138" i="39"/>
  <c r="E1122" i="39"/>
  <c r="E1106" i="39"/>
  <c r="E1090" i="39"/>
  <c r="E1074" i="39"/>
  <c r="E1058" i="39"/>
  <c r="E1042" i="39"/>
  <c r="E1026" i="39"/>
  <c r="E1010" i="39"/>
  <c r="E994" i="39"/>
  <c r="E978" i="39"/>
  <c r="E962" i="39"/>
  <c r="E946" i="39"/>
  <c r="E930" i="39"/>
  <c r="E914" i="39"/>
  <c r="E898" i="39"/>
  <c r="E882" i="39"/>
  <c r="E866" i="39"/>
  <c r="E850" i="39"/>
  <c r="E834" i="39"/>
  <c r="E818" i="39"/>
  <c r="E802" i="39"/>
  <c r="E786" i="39"/>
  <c r="E770" i="39"/>
  <c r="E754" i="39"/>
  <c r="E738" i="39"/>
  <c r="E722" i="39"/>
  <c r="E706" i="39"/>
  <c r="E690" i="39"/>
  <c r="E674" i="39"/>
  <c r="E658" i="39"/>
  <c r="E642" i="39"/>
  <c r="E626" i="39"/>
  <c r="E610" i="39"/>
  <c r="E594" i="39"/>
  <c r="E578" i="39"/>
  <c r="E1169" i="39"/>
  <c r="E1153" i="39"/>
  <c r="E1137" i="39"/>
  <c r="E1121" i="39"/>
  <c r="E1105" i="39"/>
  <c r="E1089" i="39"/>
  <c r="E1073" i="39"/>
  <c r="E1057" i="39"/>
  <c r="E1041" i="39"/>
  <c r="E1025" i="39"/>
  <c r="E1009" i="39"/>
  <c r="E993" i="39"/>
  <c r="E977" i="39"/>
  <c r="E961" i="39"/>
  <c r="E945" i="39"/>
  <c r="E929" i="39"/>
  <c r="E913" i="39"/>
  <c r="E897" i="39"/>
  <c r="E881" i="39"/>
  <c r="E865" i="39"/>
  <c r="E849" i="39"/>
  <c r="E833" i="39"/>
  <c r="E817" i="39"/>
  <c r="E801" i="39"/>
  <c r="E785" i="39"/>
  <c r="E769" i="39"/>
  <c r="E753" i="39"/>
  <c r="E737" i="39"/>
  <c r="E721" i="39"/>
  <c r="E705" i="39"/>
  <c r="E689" i="39"/>
  <c r="E673" i="39"/>
  <c r="E657" i="39"/>
  <c r="E641" i="39"/>
  <c r="E625" i="39"/>
  <c r="E609" i="39"/>
  <c r="E593" i="39"/>
  <c r="E577" i="39"/>
  <c r="E1168" i="39"/>
  <c r="E1152" i="39"/>
  <c r="E1136" i="39"/>
  <c r="E1120" i="39"/>
  <c r="E1104" i="39"/>
  <c r="E1088" i="39"/>
  <c r="E1072" i="39"/>
  <c r="E1056" i="39"/>
  <c r="E1040" i="39"/>
  <c r="E1024" i="39"/>
  <c r="E1008" i="39"/>
  <c r="E992" i="39"/>
  <c r="E976" i="39"/>
  <c r="E960" i="39"/>
  <c r="E944" i="39"/>
  <c r="E928" i="39"/>
  <c r="E912" i="39"/>
  <c r="E896" i="39"/>
  <c r="E880" i="39"/>
  <c r="E864" i="39"/>
  <c r="E848" i="39"/>
  <c r="E832" i="39"/>
  <c r="E816" i="39"/>
  <c r="E800" i="39"/>
  <c r="E784" i="39"/>
  <c r="E768" i="39"/>
  <c r="E752" i="39"/>
  <c r="E736" i="39"/>
  <c r="E720" i="39"/>
  <c r="E704" i="39"/>
  <c r="E688" i="39"/>
  <c r="E672" i="39"/>
  <c r="E656" i="39"/>
  <c r="E640" i="39"/>
  <c r="E624" i="39"/>
  <c r="E608" i="39"/>
  <c r="E592" i="39"/>
  <c r="E576" i="39"/>
  <c r="E1167" i="39"/>
  <c r="E1151" i="39"/>
  <c r="E1135" i="39"/>
  <c r="E1119" i="39"/>
  <c r="E1103" i="39"/>
  <c r="E1087" i="39"/>
  <c r="E1071" i="39"/>
  <c r="E1055" i="39"/>
  <c r="E1039" i="39"/>
  <c r="E1023" i="39"/>
  <c r="E1007" i="39"/>
  <c r="E991" i="39"/>
  <c r="E975" i="39"/>
  <c r="E959" i="39"/>
  <c r="E943" i="39"/>
  <c r="E927" i="39"/>
  <c r="E911" i="39"/>
  <c r="E895" i="39"/>
  <c r="E879" i="39"/>
  <c r="E863" i="39"/>
  <c r="E847" i="39"/>
  <c r="E831" i="39"/>
  <c r="E815" i="39"/>
  <c r="E799" i="39"/>
  <c r="E783" i="39"/>
  <c r="E767" i="39"/>
  <c r="E751" i="39"/>
  <c r="E735" i="39"/>
  <c r="E719" i="39"/>
  <c r="E703" i="39"/>
  <c r="E687" i="39"/>
  <c r="E671" i="39"/>
  <c r="E655" i="39"/>
  <c r="E639" i="39"/>
  <c r="E623" i="39"/>
  <c r="E607" i="39"/>
  <c r="E591" i="39"/>
  <c r="E575" i="39"/>
  <c r="E1166" i="39"/>
  <c r="E1150" i="39"/>
  <c r="E1134" i="39"/>
  <c r="E1118" i="39"/>
  <c r="E1102" i="39"/>
  <c r="E1086" i="39"/>
  <c r="E1070" i="39"/>
  <c r="E1054" i="39"/>
  <c r="E1038" i="39"/>
  <c r="E1022" i="39"/>
  <c r="E1006" i="39"/>
  <c r="E990" i="39"/>
  <c r="E974" i="39"/>
  <c r="E958" i="39"/>
  <c r="E942" i="39"/>
  <c r="E926" i="39"/>
  <c r="E910" i="39"/>
  <c r="E894" i="39"/>
  <c r="E878" i="39"/>
  <c r="E862" i="39"/>
  <c r="E846" i="39"/>
  <c r="E830" i="39"/>
  <c r="E814" i="39"/>
  <c r="E798" i="39"/>
  <c r="E782" i="39"/>
  <c r="E766" i="39"/>
  <c r="E750" i="39"/>
  <c r="E734" i="39"/>
  <c r="E718" i="39"/>
  <c r="E702" i="39"/>
  <c r="E686" i="39"/>
  <c r="E670" i="39"/>
  <c r="E654" i="39"/>
  <c r="E638" i="39"/>
  <c r="E622" i="39"/>
  <c r="E606" i="39"/>
  <c r="E590" i="39"/>
  <c r="E574" i="39"/>
  <c r="E1165" i="39"/>
  <c r="E1149" i="39"/>
  <c r="E1133" i="39"/>
  <c r="E1117" i="39"/>
  <c r="E1101" i="39"/>
  <c r="E1085" i="39"/>
  <c r="E1069" i="39"/>
  <c r="E1053" i="39"/>
  <c r="E1037" i="39"/>
  <c r="E1021" i="39"/>
  <c r="E1005" i="39"/>
  <c r="E989" i="39"/>
  <c r="E973" i="39"/>
  <c r="E957" i="39"/>
  <c r="E941" i="39"/>
  <c r="E925" i="39"/>
  <c r="E909" i="39"/>
  <c r="E893" i="39"/>
  <c r="E877" i="39"/>
  <c r="E861" i="39"/>
  <c r="E845" i="39"/>
  <c r="E829" i="39"/>
  <c r="E813" i="39"/>
  <c r="E797" i="39"/>
  <c r="E781" i="39"/>
  <c r="E765" i="39"/>
  <c r="E749" i="39"/>
  <c r="E733" i="39"/>
  <c r="E717" i="39"/>
  <c r="E701" i="39"/>
  <c r="E685" i="39"/>
  <c r="E669" i="39"/>
  <c r="E653" i="39"/>
  <c r="E637" i="39"/>
  <c r="E621" i="39"/>
  <c r="E605" i="39"/>
  <c r="E589" i="39"/>
  <c r="E573" i="39"/>
  <c r="E1162" i="39"/>
  <c r="E1146" i="39"/>
  <c r="E1130" i="39"/>
  <c r="E1114" i="39"/>
  <c r="E1098" i="39"/>
  <c r="E1082" i="39"/>
  <c r="E1066" i="39"/>
  <c r="E1050" i="39"/>
  <c r="E1034" i="39"/>
  <c r="E1018" i="39"/>
  <c r="E1002" i="39"/>
  <c r="E986" i="39"/>
  <c r="E1164" i="39"/>
  <c r="E1148" i="39"/>
  <c r="E1132" i="39"/>
  <c r="E1116" i="39"/>
  <c r="E1100" i="39"/>
  <c r="E1084" i="39"/>
  <c r="E1068" i="39"/>
  <c r="E1052" i="39"/>
  <c r="E1036" i="39"/>
  <c r="E1020" i="39"/>
  <c r="E1004" i="39"/>
  <c r="E988" i="39"/>
  <c r="E972" i="39"/>
  <c r="E956" i="39"/>
  <c r="E940" i="39"/>
  <c r="E924" i="39"/>
  <c r="E908" i="39"/>
  <c r="E892" i="39"/>
  <c r="E876" i="39"/>
  <c r="E860" i="39"/>
  <c r="E844" i="39"/>
  <c r="E828" i="39"/>
  <c r="E812" i="39"/>
  <c r="E796" i="39"/>
  <c r="E780" i="39"/>
  <c r="E764" i="39"/>
  <c r="E748" i="39"/>
  <c r="E732" i="39"/>
  <c r="E716" i="39"/>
  <c r="E700" i="39"/>
  <c r="E684" i="39"/>
  <c r="E668" i="39"/>
  <c r="E652" i="39"/>
  <c r="E636" i="39"/>
  <c r="E620" i="39"/>
  <c r="E604" i="39"/>
  <c r="E588" i="39"/>
  <c r="E572" i="39"/>
  <c r="E1163" i="39"/>
  <c r="E1147" i="39"/>
  <c r="E1131" i="39"/>
  <c r="E1115" i="39"/>
  <c r="E1099" i="39"/>
  <c r="E1083" i="39"/>
  <c r="E1067" i="39"/>
  <c r="E1051" i="39"/>
  <c r="E1035" i="39"/>
  <c r="E1019" i="39"/>
  <c r="E1003" i="39"/>
  <c r="E987" i="39"/>
  <c r="E971" i="39"/>
  <c r="E955" i="39"/>
  <c r="E939" i="39"/>
  <c r="E923" i="39"/>
  <c r="E907" i="39"/>
  <c r="E891" i="39"/>
  <c r="E875" i="39"/>
  <c r="E859" i="39"/>
  <c r="E843" i="39"/>
  <c r="E827" i="39"/>
  <c r="E811" i="39"/>
  <c r="E795" i="39"/>
  <c r="E779" i="39"/>
  <c r="E763" i="39"/>
  <c r="E747" i="39"/>
  <c r="E731" i="39"/>
  <c r="E715" i="39"/>
  <c r="E699" i="39"/>
  <c r="E683" i="39"/>
  <c r="E667" i="39"/>
  <c r="E651" i="39"/>
  <c r="E635" i="39"/>
  <c r="E619" i="39"/>
  <c r="E603" i="39"/>
  <c r="E587" i="39"/>
  <c r="E571" i="39"/>
  <c r="E1161" i="39"/>
  <c r="E1145" i="39"/>
  <c r="E1129" i="39"/>
  <c r="E1113" i="39"/>
  <c r="E1097" i="39"/>
  <c r="E1081" i="39"/>
  <c r="E1065" i="39"/>
  <c r="E1049" i="39"/>
  <c r="E1033" i="39"/>
  <c r="E1017" i="39"/>
  <c r="E1001" i="39"/>
  <c r="E985" i="39"/>
  <c r="E969" i="39"/>
  <c r="E953" i="39"/>
  <c r="E937" i="39"/>
  <c r="E921" i="39"/>
  <c r="E905" i="39"/>
  <c r="E889" i="39"/>
  <c r="E873" i="39"/>
  <c r="E857" i="39"/>
  <c r="E841" i="39"/>
  <c r="E825" i="39"/>
  <c r="E809" i="39"/>
  <c r="E793" i="39"/>
  <c r="E777" i="39"/>
  <c r="E761" i="39"/>
  <c r="E745" i="39"/>
  <c r="E729" i="39"/>
  <c r="E713" i="39"/>
  <c r="E697" i="39"/>
  <c r="E681" i="39"/>
  <c r="E665" i="39"/>
  <c r="E649" i="39"/>
  <c r="E633" i="39"/>
  <c r="E617" i="39"/>
  <c r="E601" i="39"/>
  <c r="E585" i="39"/>
  <c r="E569" i="39"/>
  <c r="E1160" i="39"/>
  <c r="E1144" i="39"/>
  <c r="E1128" i="39"/>
  <c r="E1112" i="39"/>
  <c r="E1096" i="39"/>
  <c r="E1080" i="39"/>
  <c r="E1064" i="39"/>
  <c r="E1048" i="39"/>
  <c r="E1032" i="39"/>
  <c r="E1016" i="39"/>
  <c r="E1000" i="39"/>
  <c r="E984" i="39"/>
  <c r="E968" i="39"/>
  <c r="E952" i="39"/>
  <c r="E936" i="39"/>
  <c r="E920" i="39"/>
  <c r="E904" i="39"/>
  <c r="E888" i="39"/>
  <c r="E872" i="39"/>
  <c r="E856" i="39"/>
  <c r="E840" i="39"/>
  <c r="E824" i="39"/>
  <c r="E808" i="39"/>
  <c r="E792" i="39"/>
  <c r="E776" i="39"/>
  <c r="E760" i="39"/>
  <c r="E744" i="39"/>
  <c r="E728" i="39"/>
  <c r="E712" i="39"/>
  <c r="E696" i="39"/>
  <c r="E680" i="39"/>
  <c r="E664" i="39"/>
  <c r="E648" i="39"/>
  <c r="E632" i="39"/>
  <c r="E616" i="39"/>
  <c r="E600" i="39"/>
  <c r="E584" i="39"/>
  <c r="E568" i="39"/>
  <c r="E794" i="39"/>
  <c r="E810" i="39"/>
  <c r="E570" i="39"/>
  <c r="E826" i="39"/>
  <c r="E778" i="39"/>
  <c r="E586" i="39"/>
  <c r="E842" i="39"/>
  <c r="E858" i="39"/>
  <c r="E618" i="39"/>
  <c r="E874" i="39"/>
  <c r="E634" i="39"/>
  <c r="E890" i="39"/>
  <c r="E650" i="39"/>
  <c r="E906" i="39"/>
  <c r="E666" i="39"/>
  <c r="E922" i="39"/>
  <c r="E682" i="39"/>
  <c r="E938" i="39"/>
  <c r="E698" i="39"/>
  <c r="E954" i="39"/>
  <c r="E602" i="39"/>
  <c r="E714" i="39"/>
  <c r="E970" i="39"/>
  <c r="D8" i="16" a="1"/>
  <c r="D8" i="16" s="1"/>
  <c r="D130" i="16" a="1"/>
  <c r="D130" i="16" s="1"/>
  <c r="D88" i="16" a="1"/>
  <c r="D88" i="16" s="1"/>
  <c r="D146" i="16" a="1"/>
  <c r="D146" i="16" s="1"/>
  <c r="D216" i="16" a="1"/>
  <c r="D216" i="16" s="1"/>
  <c r="D185" i="16" a="1"/>
  <c r="D185" i="16" s="1"/>
  <c r="D86" i="16" a="1"/>
  <c r="D86" i="16" s="1"/>
  <c r="D101" i="16" a="1"/>
  <c r="D101" i="16" s="1"/>
  <c r="D113" i="16" a="1"/>
  <c r="D113" i="16" s="1"/>
  <c r="D148" i="16" a="1"/>
  <c r="D148" i="16" s="1"/>
  <c r="D207" i="16" a="1"/>
  <c r="D207" i="16" s="1"/>
  <c r="D213" i="16" a="1"/>
  <c r="D213" i="16" s="1"/>
  <c r="D221" i="16" a="1"/>
  <c r="D221" i="16" s="1"/>
  <c r="D286" i="16" a="1"/>
  <c r="D286" i="16" s="1"/>
  <c r="D287" i="16" a="1"/>
  <c r="D287" i="16" s="1"/>
  <c r="D223" i="16" a="1"/>
  <c r="D223" i="16" s="1"/>
  <c r="D249" i="16" a="1"/>
  <c r="D249" i="16" s="1"/>
  <c r="D222" i="16" a="1"/>
  <c r="D222" i="16" s="1"/>
  <c r="D3" i="16" a="1"/>
  <c r="D3" i="16" s="1"/>
  <c r="D9" i="16" a="1"/>
  <c r="D9" i="16" s="1"/>
  <c r="D257" i="16" a="1"/>
  <c r="D257" i="16" s="1"/>
  <c r="D319" i="16" a="1"/>
  <c r="D319" i="16" s="1"/>
  <c r="D11" i="16" a="1"/>
  <c r="D11" i="16" s="1"/>
  <c r="D32" i="16" a="1"/>
  <c r="D32" i="16" s="1"/>
  <c r="D28" i="16" a="1"/>
  <c r="D28" i="16" s="1"/>
  <c r="D29" i="16" a="1"/>
  <c r="D29" i="16" s="1"/>
  <c r="D30" i="16" a="1"/>
  <c r="D30" i="16" s="1"/>
  <c r="D34" i="16" a="1"/>
  <c r="D34" i="16" s="1"/>
  <c r="D85" i="16" a="1"/>
  <c r="D85" i="16" s="1"/>
  <c r="D115" i="16" a="1"/>
  <c r="D115" i="16" s="1"/>
  <c r="D134" i="16" a="1"/>
  <c r="D134" i="16" s="1"/>
  <c r="D135" i="16" a="1"/>
  <c r="D135" i="16" s="1"/>
  <c r="D178" i="16" a="1"/>
  <c r="D178" i="16" s="1"/>
  <c r="D225" i="16" a="1"/>
  <c r="D225" i="16" s="1"/>
  <c r="D65" i="16" a="1"/>
  <c r="D65" i="16" s="1"/>
  <c r="D171" i="16" a="1"/>
  <c r="D171" i="16" s="1"/>
  <c r="D170" i="16" a="1"/>
  <c r="D170" i="16" s="1"/>
  <c r="D87" i="16" a="1"/>
  <c r="D87" i="16" s="1"/>
  <c r="D295" i="16" a="1"/>
  <c r="D295" i="16" s="1"/>
  <c r="D312" i="16" a="1"/>
  <c r="D312" i="16" s="1"/>
  <c r="D314" i="16" a="1"/>
  <c r="D314" i="16" s="1"/>
  <c r="D262" i="16" a="1"/>
  <c r="D262" i="16" s="1"/>
  <c r="D267" i="16" a="1"/>
  <c r="D267" i="16" s="1"/>
  <c r="D270" i="16" a="1"/>
  <c r="D270" i="16" s="1"/>
  <c r="D289" i="16" a="1"/>
  <c r="D289" i="16" s="1"/>
  <c r="D235" i="16" a="1"/>
  <c r="D235" i="16" s="1"/>
  <c r="D252" i="16" a="1"/>
  <c r="D252" i="16" s="1"/>
  <c r="D254" i="16" a="1"/>
  <c r="D254" i="16" s="1"/>
  <c r="D268" i="16" a="1"/>
  <c r="D268" i="16" s="1"/>
  <c r="D228" i="16" a="1"/>
  <c r="D228" i="16" s="1"/>
  <c r="D219" i="16" a="1"/>
  <c r="D219" i="16" s="1"/>
  <c r="D212" i="16" a="1"/>
  <c r="D212" i="16" s="1"/>
  <c r="D201" i="16" a="1"/>
  <c r="D201" i="16" s="1"/>
  <c r="D215" i="16" a="1"/>
  <c r="D215" i="16" s="1"/>
  <c r="D203" i="16" a="1"/>
  <c r="D203" i="16" s="1"/>
  <c r="D292" i="16" a="1"/>
  <c r="D292" i="16" s="1"/>
  <c r="D193" i="16" a="1"/>
  <c r="D193" i="16" s="1"/>
  <c r="D191" i="16" a="1"/>
  <c r="D191" i="16" s="1"/>
  <c r="D117" i="16" a="1"/>
  <c r="D117" i="16" s="1"/>
  <c r="D174" i="16" a="1"/>
  <c r="D174" i="16" s="1"/>
  <c r="D99" i="16" a="1"/>
  <c r="D99" i="16" s="1"/>
  <c r="D81" i="16" a="1"/>
  <c r="D81" i="16" s="1"/>
  <c r="D110" i="16" a="1"/>
  <c r="D110" i="16" s="1"/>
  <c r="D190" i="16" a="1"/>
  <c r="D190" i="16" s="1"/>
  <c r="D265" i="16" a="1"/>
  <c r="D265" i="16" s="1"/>
  <c r="D114" i="16" a="1"/>
  <c r="D114" i="16" s="1"/>
  <c r="D165" i="16" a="1"/>
  <c r="D165" i="16" s="1"/>
  <c r="D42" i="16" a="1"/>
  <c r="D42" i="16" s="1"/>
  <c r="D50" i="16" a="1"/>
  <c r="D50" i="16" s="1"/>
  <c r="D45" i="16" a="1"/>
  <c r="D45" i="16" s="1"/>
  <c r="D47" i="16" a="1"/>
  <c r="D47" i="16" s="1"/>
  <c r="D51" i="16" a="1"/>
  <c r="D51" i="16" s="1"/>
  <c r="D163" i="16" a="1"/>
  <c r="D163" i="16" s="1"/>
  <c r="D161" i="16" a="1"/>
  <c r="D161" i="16" s="1"/>
  <c r="D15" i="16" a="1"/>
  <c r="D15" i="16" s="1"/>
  <c r="D14" i="16" a="1"/>
  <c r="D14" i="16" s="1"/>
  <c r="D12" i="16" a="1"/>
  <c r="D12" i="16" s="1"/>
  <c r="D35" i="16" a="1"/>
  <c r="D35" i="16" s="1"/>
  <c r="D194" i="16" a="1"/>
  <c r="D194" i="16" s="1"/>
  <c r="D259" i="16" a="1"/>
  <c r="D259" i="16" s="1"/>
  <c r="D263" i="16" a="1"/>
  <c r="D263" i="16" s="1"/>
  <c r="D231" i="16" a="1"/>
  <c r="D231" i="16" s="1"/>
  <c r="D147" i="16" a="1"/>
  <c r="D147" i="16" s="1"/>
  <c r="D195" i="16" a="1"/>
  <c r="D195" i="16" s="1"/>
  <c r="D206" i="16" a="1"/>
  <c r="D206" i="16" s="1"/>
  <c r="D63" i="16" a="1"/>
  <c r="D63" i="16" s="1"/>
  <c r="D144" i="16" a="1"/>
  <c r="D144" i="16" s="1"/>
  <c r="D261" i="16" a="1"/>
  <c r="D261" i="16" s="1"/>
  <c r="D24" i="16" a="1"/>
  <c r="D24" i="16" s="1"/>
  <c r="D315" i="16" a="1"/>
  <c r="D315" i="16" s="1"/>
  <c r="D133" i="16" a="1"/>
  <c r="D133" i="16" s="1"/>
  <c r="D177" i="16" a="1"/>
  <c r="D177" i="16" s="1"/>
  <c r="D16" i="16" a="1"/>
  <c r="D16" i="16" s="1"/>
  <c r="D67" i="16" a="1"/>
  <c r="D67" i="16" s="1"/>
  <c r="D247" i="16" a="1"/>
  <c r="D247" i="16" s="1"/>
  <c r="D316" i="16" a="1"/>
  <c r="D316" i="16" s="1"/>
  <c r="D92" i="16" a="1"/>
  <c r="D92" i="16" s="1"/>
  <c r="D274" i="16" a="1"/>
  <c r="D274" i="16" s="1"/>
  <c r="D271" i="16" a="1"/>
  <c r="D271" i="16" s="1"/>
  <c r="D23" i="16" a="1"/>
  <c r="D23" i="16" s="1"/>
  <c r="D179" i="16" a="1"/>
  <c r="D179" i="16" s="1"/>
  <c r="D288" i="16" a="1"/>
  <c r="D288" i="16" s="1"/>
  <c r="D162" i="16" a="1"/>
  <c r="D162" i="16" s="1"/>
  <c r="D313" i="16" a="1"/>
  <c r="D313" i="16" s="1"/>
  <c r="D317" i="16" a="1"/>
  <c r="D317" i="16" s="1"/>
  <c r="D164" i="16" a="1"/>
  <c r="D164" i="16" s="1"/>
  <c r="D251" i="16" a="1"/>
  <c r="D251" i="16" s="1"/>
  <c r="D176" i="16" a="1"/>
  <c r="D176" i="16" s="1"/>
  <c r="D226" i="16" a="1"/>
  <c r="D226" i="16" s="1"/>
  <c r="D283" i="16" a="1"/>
  <c r="D283" i="16" s="1"/>
  <c r="D253" i="16" a="1"/>
  <c r="D253" i="16" s="1"/>
  <c r="D290" i="16" a="1"/>
  <c r="D290" i="16" s="1"/>
  <c r="D150" i="16" a="1"/>
  <c r="D150" i="16" s="1"/>
  <c r="D56" i="16" a="1"/>
  <c r="D56" i="16" s="1"/>
  <c r="D269" i="16" a="1"/>
  <c r="D269" i="16" s="1"/>
  <c r="D54" i="16" a="1"/>
  <c r="D54" i="16" s="1"/>
  <c r="D158" i="16" a="1"/>
  <c r="D158" i="16" s="1"/>
  <c r="D266" i="16" a="1"/>
  <c r="D266" i="16" s="1"/>
  <c r="D192" i="16" a="1"/>
  <c r="D192" i="16" s="1"/>
  <c r="D118" i="16" a="1"/>
  <c r="D118" i="16" s="1"/>
  <c r="D250" i="16" a="1"/>
  <c r="D250" i="16" s="1"/>
  <c r="D172" i="16" a="1"/>
  <c r="D172" i="16" s="1"/>
  <c r="D180" i="16" a="1"/>
  <c r="D180" i="16" s="1"/>
  <c r="D256" i="16" a="1"/>
  <c r="D256" i="16" s="1"/>
  <c r="D44" i="16" a="1"/>
  <c r="D44" i="16" s="1"/>
  <c r="D91" i="16" a="1"/>
  <c r="D91" i="16" s="1"/>
  <c r="D202" i="16" a="1"/>
  <c r="D202" i="16" s="1"/>
  <c r="D77" i="16" a="1"/>
  <c r="D77" i="16" s="1"/>
  <c r="D278" i="16" a="1"/>
  <c r="D278" i="16" s="1"/>
  <c r="D258" i="16" a="1"/>
  <c r="D258" i="16" s="1"/>
  <c r="D246" i="16" a="1"/>
  <c r="D246" i="16" s="1"/>
  <c r="D18" i="16" a="1"/>
  <c r="D18" i="16" s="1"/>
  <c r="D107" i="16" a="1"/>
  <c r="D107" i="16" s="1"/>
  <c r="D280" i="16" a="1"/>
  <c r="D280" i="16" s="1"/>
  <c r="D255" i="16" a="1"/>
  <c r="D255" i="16" s="1"/>
  <c r="D264" i="16" a="1"/>
  <c r="D264" i="16" s="1"/>
  <c r="D245" i="16" a="1"/>
  <c r="D245" i="16" s="1"/>
  <c r="D109" i="16" a="1"/>
  <c r="D109" i="16" s="1"/>
  <c r="D60" i="16" a="1"/>
  <c r="D60" i="16" s="1"/>
  <c r="D95" i="16" a="1"/>
  <c r="D95" i="16" s="1"/>
  <c r="D152" i="16" a="1"/>
  <c r="D152" i="16" s="1"/>
  <c r="D181" i="16" a="1"/>
  <c r="D181" i="16" s="1"/>
  <c r="D122" i="16" a="1"/>
  <c r="D122" i="16" s="1"/>
  <c r="D97" i="16" a="1"/>
  <c r="D97" i="16" s="1"/>
  <c r="D166" i="16" a="1"/>
  <c r="D166" i="16" s="1"/>
  <c r="D2" i="16" a="1"/>
  <c r="D2" i="16" s="1"/>
  <c r="D151" i="16" a="1"/>
  <c r="D151" i="16" s="1"/>
  <c r="D129" i="16" a="1"/>
  <c r="D129" i="16" s="1"/>
  <c r="D143" i="16" a="1"/>
  <c r="D143" i="16" s="1"/>
  <c r="D214" i="16" a="1"/>
  <c r="D214" i="16" s="1"/>
  <c r="D282" i="16" a="1"/>
  <c r="D282" i="16" s="1"/>
  <c r="D205" i="16" a="1"/>
  <c r="D205" i="16" s="1"/>
  <c r="D82" i="16" a="1"/>
  <c r="D82" i="16" s="1"/>
  <c r="D48" i="16" a="1"/>
  <c r="D48" i="16" s="1"/>
  <c r="D78" i="16" a="1"/>
  <c r="D78" i="16" s="1"/>
  <c r="D66" i="16" a="1"/>
  <c r="D66" i="16" s="1"/>
  <c r="D72" i="16" a="1"/>
  <c r="D72" i="16" s="1"/>
  <c r="D175" i="16" a="1"/>
  <c r="D175" i="16" s="1"/>
  <c r="D100" i="16" a="1"/>
  <c r="D100" i="16" s="1"/>
  <c r="D126" i="16" a="1"/>
  <c r="D126" i="16" s="1"/>
  <c r="D46" i="16" a="1"/>
  <c r="D46" i="16" s="1"/>
  <c r="D5" i="16" a="1"/>
  <c r="D5" i="16" s="1"/>
  <c r="D17" i="16" a="1"/>
  <c r="D17" i="16" s="1"/>
  <c r="D13" i="16" a="1"/>
  <c r="D13" i="16" s="1"/>
  <c r="D19" i="16" a="1"/>
  <c r="D19" i="16" s="1"/>
  <c r="D43" i="16" a="1"/>
  <c r="D43" i="16" s="1"/>
  <c r="D64" i="16" a="1"/>
  <c r="D64" i="16" s="1"/>
  <c r="D62" i="16" a="1"/>
  <c r="D62" i="16" s="1"/>
  <c r="D98" i="16" a="1"/>
  <c r="D98" i="16" s="1"/>
  <c r="D108" i="16" a="1"/>
  <c r="D108" i="16" s="1"/>
  <c r="D168" i="16" a="1"/>
  <c r="D168" i="16" s="1"/>
  <c r="D55" i="16" a="1"/>
  <c r="D55" i="16" s="1"/>
  <c r="D27" i="16" a="1"/>
  <c r="D27" i="16" s="1"/>
  <c r="D169" i="16" a="1"/>
  <c r="D169" i="16" s="1"/>
  <c r="D183" i="16" a="1"/>
  <c r="D183" i="16" s="1"/>
  <c r="D84" i="16" a="1"/>
  <c r="D84" i="16" s="1"/>
  <c r="D149" i="16" a="1"/>
  <c r="D149" i="16" s="1"/>
  <c r="D106" i="16" a="1"/>
  <c r="D106" i="16" s="1"/>
  <c r="D33" i="16" a="1"/>
  <c r="D33" i="16" s="1"/>
  <c r="D90" i="16" a="1"/>
  <c r="D90" i="16" s="1"/>
  <c r="D318" i="16" a="1"/>
  <c r="D318" i="16" s="1"/>
  <c r="D112" i="16" a="1"/>
  <c r="D112" i="16" s="1"/>
  <c r="D189" i="16" a="1"/>
  <c r="D189" i="16" s="1"/>
  <c r="D260" i="16" a="1"/>
  <c r="D260" i="16" s="1"/>
  <c r="D52" i="16" a="1"/>
  <c r="D52" i="16" s="1"/>
  <c r="D93" i="16" a="1"/>
  <c r="D93" i="16" s="1"/>
  <c r="D159" i="16" a="1"/>
  <c r="D159" i="16" s="1"/>
  <c r="T440" i="33" l="1" a="1"/>
  <c r="T440" i="33" s="1"/>
  <c r="U1173" i="33" a="1"/>
  <c r="U1173" i="33" s="1"/>
  <c r="U1023" i="33" a="1"/>
  <c r="U1023" i="33" s="1"/>
  <c r="U767" i="33" a="1"/>
  <c r="U767" i="33" s="1"/>
  <c r="U1038" i="33" a="1"/>
  <c r="U1038" i="33" s="1"/>
  <c r="U782" i="33" a="1"/>
  <c r="U782" i="33" s="1"/>
  <c r="U1100" i="33" a="1"/>
  <c r="U1100" i="33" s="1"/>
  <c r="U845" i="33" a="1"/>
  <c r="U845" i="33" s="1"/>
  <c r="U1131" i="33" a="1"/>
  <c r="U1131" i="33" s="1"/>
  <c r="U876" i="33" a="1"/>
  <c r="U876" i="33" s="1"/>
  <c r="U1162" i="33" a="1"/>
  <c r="U1162" i="33" s="1"/>
  <c r="V1162" i="33" s="1" a="1"/>
  <c r="V1162" i="33" s="1"/>
  <c r="AD897" i="36" s="1"/>
  <c r="U907" i="33" a="1"/>
  <c r="U907" i="33" s="1"/>
  <c r="U651" i="33" a="1"/>
  <c r="U651" i="33" s="1"/>
  <c r="V651" i="33" s="1" a="1"/>
  <c r="V651" i="33" s="1"/>
  <c r="U938" i="33" a="1"/>
  <c r="U938" i="33" s="1"/>
  <c r="V938" i="33" s="1" a="1"/>
  <c r="V938" i="33" s="1"/>
  <c r="AD569" i="36" s="1"/>
  <c r="U682" i="33" a="1"/>
  <c r="U682" i="33" s="1"/>
  <c r="U1096" i="33" a="1"/>
  <c r="U1096" i="33" s="1"/>
  <c r="V1096" i="33" s="1" a="1"/>
  <c r="V1096" i="33" s="1"/>
  <c r="AD1491" i="36" s="1"/>
  <c r="U841" i="33" a="1"/>
  <c r="U841" i="33" s="1"/>
  <c r="U585" i="33" a="1"/>
  <c r="U585" i="33" s="1"/>
  <c r="U1016" i="33" a="1"/>
  <c r="U1016" i="33" s="1"/>
  <c r="U760" i="33" a="1"/>
  <c r="U760" i="33" s="1"/>
  <c r="U506" i="33" a="1"/>
  <c r="U506" i="33" s="1"/>
  <c r="U919" i="33" a="1"/>
  <c r="U919" i="33" s="1"/>
  <c r="U663" i="33" a="1"/>
  <c r="U663" i="33" s="1"/>
  <c r="U1078" i="33" a="1"/>
  <c r="U1078" i="33" s="1"/>
  <c r="U822" i="33" a="1"/>
  <c r="U822" i="33" s="1"/>
  <c r="U566" i="33" a="1"/>
  <c r="U566" i="33" s="1"/>
  <c r="U981" i="33" a="1"/>
  <c r="U981" i="33" s="1"/>
  <c r="U725" i="33" a="1"/>
  <c r="U725" i="33" s="1"/>
  <c r="V725" i="33" s="1" a="1"/>
  <c r="V725" i="33" s="1"/>
  <c r="U1139" i="33" a="1"/>
  <c r="U1139" i="33" s="1"/>
  <c r="V1139" i="33" s="1" a="1"/>
  <c r="V1139" i="33" s="1"/>
  <c r="U884" i="33" a="1"/>
  <c r="U884" i="33" s="1"/>
  <c r="V884" i="33" s="1" a="1"/>
  <c r="V884" i="33" s="1"/>
  <c r="AD587" i="36" s="1"/>
  <c r="U628" i="33" a="1"/>
  <c r="U628" i="33" s="1"/>
  <c r="U1043" i="33" a="1"/>
  <c r="U1043" i="33" s="1"/>
  <c r="U787" i="33" a="1"/>
  <c r="U787" i="33" s="1"/>
  <c r="U961" i="33" a="1"/>
  <c r="U961" i="33" s="1"/>
  <c r="U705" i="33" a="1"/>
  <c r="U705" i="33" s="1"/>
  <c r="U992" i="33" a="1"/>
  <c r="U992" i="33" s="1"/>
  <c r="U736" i="33" a="1"/>
  <c r="U736" i="33" s="1"/>
  <c r="U477" i="33" a="1"/>
  <c r="U477" i="33" s="1"/>
  <c r="U303" i="33" a="1"/>
  <c r="U303" i="33" s="1"/>
  <c r="U1137" i="33" a="1"/>
  <c r="U1137" i="33" s="1"/>
  <c r="U394" i="33" a="1"/>
  <c r="U394" i="33" s="1"/>
  <c r="V394" i="33" s="1" a="1"/>
  <c r="V394" i="33" s="1"/>
  <c r="AD1517" i="36" s="1"/>
  <c r="U67" i="33" a="1"/>
  <c r="U67" i="33" s="1"/>
  <c r="U284" i="33" a="1"/>
  <c r="U284" i="33" s="1"/>
  <c r="V284" i="33" s="1" a="1"/>
  <c r="V284" i="33" s="1"/>
  <c r="AD839" i="36" s="1"/>
  <c r="U107" i="33" a="1"/>
  <c r="U107" i="33" s="1"/>
  <c r="U402" i="33" a="1"/>
  <c r="U402" i="33" s="1"/>
  <c r="U131" i="33" a="1"/>
  <c r="U131" i="33" s="1"/>
  <c r="V131" i="33" s="1" a="1"/>
  <c r="V131" i="33" s="1"/>
  <c r="AD1082" i="36" s="1"/>
  <c r="U301" i="33" a="1"/>
  <c r="U301" i="33" s="1"/>
  <c r="V301" i="33" s="1" a="1"/>
  <c r="V301" i="33" s="1"/>
  <c r="AD1007" i="36" s="1"/>
  <c r="U130" i="33" a="1"/>
  <c r="U130" i="33" s="1"/>
  <c r="U438" i="33" a="1"/>
  <c r="U438" i="33" s="1"/>
  <c r="U182" i="33" a="1"/>
  <c r="U182" i="33" s="1"/>
  <c r="U364" i="33" a="1"/>
  <c r="U364" i="33" s="1"/>
  <c r="U113" i="33" a="1"/>
  <c r="U113" i="33" s="1"/>
  <c r="U455" i="33" a="1"/>
  <c r="U455" i="33" s="1"/>
  <c r="U254" i="33" a="1"/>
  <c r="U254" i="33" s="1"/>
  <c r="U770" i="33" a="1"/>
  <c r="U770" i="33" s="1"/>
  <c r="U399" i="33" a="1"/>
  <c r="U399" i="33" s="1"/>
  <c r="U104" i="33" a="1"/>
  <c r="U104" i="33" s="1"/>
  <c r="U87" i="33" a="1"/>
  <c r="U87" i="33" s="1"/>
  <c r="U408" i="33" a="1"/>
  <c r="U408" i="33" s="1"/>
  <c r="U56" i="33" a="1"/>
  <c r="U56" i="33" s="1"/>
  <c r="U561" i="33" a="1"/>
  <c r="U561" i="33" s="1"/>
  <c r="U590" i="33" a="1"/>
  <c r="U590" i="33" s="1"/>
  <c r="V590" i="33" s="1" a="1"/>
  <c r="V590" i="33" s="1"/>
  <c r="U187" i="33" a="1"/>
  <c r="U187" i="33" s="1"/>
  <c r="U333" i="33" a="1"/>
  <c r="U333" i="33" s="1"/>
  <c r="U159" i="33" a="1"/>
  <c r="U159" i="33" s="1"/>
  <c r="U619" i="33" a="1"/>
  <c r="U619" i="33" s="1"/>
  <c r="U360" i="33" a="1"/>
  <c r="U360" i="33" s="1"/>
  <c r="U203" i="33" a="1"/>
  <c r="U203" i="33" s="1"/>
  <c r="U460" i="33" a="1"/>
  <c r="U460" i="33" s="1"/>
  <c r="U93" i="33" a="1"/>
  <c r="U93" i="33" s="1"/>
  <c r="U423" i="33" a="1"/>
  <c r="U423" i="33" s="1"/>
  <c r="U141" i="33" a="1"/>
  <c r="U141" i="33" s="1"/>
  <c r="U593" i="33" a="1"/>
  <c r="U593" i="33" s="1"/>
  <c r="V593" i="33" s="1" a="1"/>
  <c r="V593" i="33" s="1"/>
  <c r="AD1354" i="36" s="1"/>
  <c r="U72" i="33" a="1"/>
  <c r="U72" i="33" s="1"/>
  <c r="U398" i="33" a="1"/>
  <c r="U398" i="33" s="1"/>
  <c r="U119" i="33" a="1"/>
  <c r="U119" i="33" s="1"/>
  <c r="V119" i="33" s="1" a="1"/>
  <c r="V119" i="33" s="1"/>
  <c r="AD1545" i="36" s="1"/>
  <c r="U134" i="33" a="1"/>
  <c r="U134" i="33" s="1"/>
  <c r="V134" i="33" s="1" a="1"/>
  <c r="V134" i="33" s="1"/>
  <c r="U149" i="33" a="1"/>
  <c r="U149" i="33" s="1"/>
  <c r="V149" i="33" s="1" a="1"/>
  <c r="V149" i="33" s="1"/>
  <c r="AD1580" i="36" s="1"/>
  <c r="U59" i="33" a="1"/>
  <c r="U59" i="33" s="1"/>
  <c r="U64" i="33" a="1"/>
  <c r="U64" i="33" s="1"/>
  <c r="U453" i="33" a="1"/>
  <c r="U453" i="33" s="1"/>
  <c r="V453" i="33" s="1" a="1"/>
  <c r="V453" i="33" s="1"/>
  <c r="AD1321" i="36" s="1"/>
  <c r="U260" i="33" a="1"/>
  <c r="U260" i="33" s="1"/>
  <c r="U334" i="33" a="1"/>
  <c r="U334" i="33" s="1"/>
  <c r="U691" i="33" a="1"/>
  <c r="U691" i="33" s="1"/>
  <c r="U153" i="33" a="1"/>
  <c r="U153" i="33" s="1"/>
  <c r="U1172" i="33" a="1"/>
  <c r="U1172" i="33" s="1"/>
  <c r="U1007" i="33" a="1"/>
  <c r="U1007" i="33" s="1"/>
  <c r="U751" i="33" a="1"/>
  <c r="U751" i="33" s="1"/>
  <c r="U1022" i="33" a="1"/>
  <c r="U1022" i="33" s="1"/>
  <c r="U766" i="33" a="1"/>
  <c r="U766" i="33" s="1"/>
  <c r="U829" i="33" a="1"/>
  <c r="U829" i="33" s="1"/>
  <c r="U1115" i="33" a="1"/>
  <c r="U1115" i="33" s="1"/>
  <c r="V1115" i="33" s="1" a="1"/>
  <c r="V1115" i="33" s="1"/>
  <c r="U860" i="33" a="1"/>
  <c r="U860" i="33" s="1"/>
  <c r="U1146" i="33" a="1"/>
  <c r="U1146" i="33" s="1"/>
  <c r="U891" i="33" a="1"/>
  <c r="U891" i="33" s="1"/>
  <c r="U635" i="33" a="1"/>
  <c r="U635" i="33" s="1"/>
  <c r="U922" i="33" a="1"/>
  <c r="U922" i="33" s="1"/>
  <c r="U666" i="33" a="1"/>
  <c r="U666" i="33" s="1"/>
  <c r="U1081" i="33" a="1"/>
  <c r="U1081" i="33" s="1"/>
  <c r="U825" i="33" a="1"/>
  <c r="U825" i="33" s="1"/>
  <c r="U569" i="33" a="1"/>
  <c r="U569" i="33" s="1"/>
  <c r="U1000" i="33" a="1"/>
  <c r="U1000" i="33" s="1"/>
  <c r="U744" i="33" a="1"/>
  <c r="U744" i="33" s="1"/>
  <c r="U1158" i="33" a="1"/>
  <c r="U1158" i="33" s="1"/>
  <c r="V1158" i="33" s="1" a="1"/>
  <c r="V1158" i="33" s="1"/>
  <c r="AD998" i="36" s="1"/>
  <c r="U903" i="33" a="1"/>
  <c r="U903" i="33" s="1"/>
  <c r="U647" i="33" a="1"/>
  <c r="U647" i="33" s="1"/>
  <c r="U1062" i="33" a="1"/>
  <c r="U1062" i="33" s="1"/>
  <c r="U806" i="33" a="1"/>
  <c r="U806" i="33" s="1"/>
  <c r="V806" i="33" s="1" a="1"/>
  <c r="V806" i="33" s="1"/>
  <c r="AD1165" i="36" s="1"/>
  <c r="U550" i="33" a="1"/>
  <c r="U550" i="33" s="1"/>
  <c r="V550" i="33" s="1" a="1"/>
  <c r="V550" i="33" s="1"/>
  <c r="AD1156" i="36" s="1"/>
  <c r="U965" i="33" a="1"/>
  <c r="U965" i="33" s="1"/>
  <c r="U709" i="33" a="1"/>
  <c r="U709" i="33" s="1"/>
  <c r="U1123" i="33" a="1"/>
  <c r="U1123" i="33" s="1"/>
  <c r="U868" i="33" a="1"/>
  <c r="U868" i="33" s="1"/>
  <c r="U612" i="33" a="1"/>
  <c r="U612" i="33" s="1"/>
  <c r="U1027" i="33" a="1"/>
  <c r="U1027" i="33" s="1"/>
  <c r="U771" i="33" a="1"/>
  <c r="U771" i="33" s="1"/>
  <c r="U945" i="33" a="1"/>
  <c r="U945" i="33" s="1"/>
  <c r="U689" i="33" a="1"/>
  <c r="U689" i="33" s="1"/>
  <c r="U976" i="33" a="1"/>
  <c r="U976" i="33" s="1"/>
  <c r="V976" i="33" s="1" a="1"/>
  <c r="V976" i="33" s="1"/>
  <c r="AD1581" i="36" s="1"/>
  <c r="U720" i="33" a="1"/>
  <c r="U720" i="33" s="1"/>
  <c r="U468" i="33" a="1"/>
  <c r="U468" i="33" s="1"/>
  <c r="U275" i="33" a="1"/>
  <c r="U275" i="33" s="1"/>
  <c r="U882" i="33" a="1"/>
  <c r="U882" i="33" s="1"/>
  <c r="U367" i="33" a="1"/>
  <c r="U367" i="33" s="1"/>
  <c r="U1121" i="33" a="1"/>
  <c r="U1121" i="33" s="1"/>
  <c r="V1121" i="33" s="1" a="1"/>
  <c r="V1121" i="33" s="1"/>
  <c r="AD1453" i="36" s="1"/>
  <c r="U229" i="33" a="1"/>
  <c r="U229" i="33" s="1"/>
  <c r="U51" i="33" a="1"/>
  <c r="U51" i="33" s="1"/>
  <c r="V51" i="33" s="1" a="1"/>
  <c r="V51" i="33" s="1"/>
  <c r="U393" i="33" a="1"/>
  <c r="U393" i="33" s="1"/>
  <c r="V393" i="33" s="1" a="1"/>
  <c r="V393" i="33" s="1"/>
  <c r="AD1296" i="36" s="1"/>
  <c r="U115" i="33" a="1"/>
  <c r="U115" i="33" s="1"/>
  <c r="U292" i="33" a="1"/>
  <c r="U292" i="33" s="1"/>
  <c r="U114" i="33" a="1"/>
  <c r="U114" i="33" s="1"/>
  <c r="U419" i="33" a="1"/>
  <c r="U419" i="33" s="1"/>
  <c r="U154" i="33" a="1"/>
  <c r="U154" i="33" s="1"/>
  <c r="U309" i="33" a="1"/>
  <c r="U309" i="33" s="1"/>
  <c r="V309" i="33" s="1" a="1"/>
  <c r="V309" i="33" s="1"/>
  <c r="AD1104" i="36" s="1"/>
  <c r="U89" i="33" a="1"/>
  <c r="U89" i="33" s="1"/>
  <c r="U446" i="33" a="1"/>
  <c r="U446" i="33" s="1"/>
  <c r="U226" i="33" a="1"/>
  <c r="U226" i="33" s="1"/>
  <c r="U627" i="33" a="1"/>
  <c r="U627" i="33" s="1"/>
  <c r="V627" i="33" s="1" a="1"/>
  <c r="V627" i="33" s="1"/>
  <c r="AD1459" i="36" s="1"/>
  <c r="U390" i="33" a="1"/>
  <c r="U390" i="33" s="1"/>
  <c r="U88" i="33" a="1"/>
  <c r="U88" i="33" s="1"/>
  <c r="U63" i="33" a="1"/>
  <c r="U63" i="33" s="1"/>
  <c r="U371" i="33" a="1"/>
  <c r="U371" i="33" s="1"/>
  <c r="V371" i="33" s="1" a="1"/>
  <c r="V371" i="33" s="1"/>
  <c r="AD1488" i="36" s="1"/>
  <c r="U416" i="33" a="1"/>
  <c r="U416" i="33" s="1"/>
  <c r="U531" i="33" a="1"/>
  <c r="U531" i="33" s="1"/>
  <c r="U560" i="33" a="1"/>
  <c r="U560" i="33" s="1"/>
  <c r="U160" i="33" a="1"/>
  <c r="U160" i="33" s="1"/>
  <c r="U324" i="33" a="1"/>
  <c r="U324" i="33" s="1"/>
  <c r="U142" i="33" a="1"/>
  <c r="U142" i="33" s="1"/>
  <c r="U588" i="33" a="1"/>
  <c r="U588" i="33" s="1"/>
  <c r="U342" i="33" a="1"/>
  <c r="U342" i="33" s="1"/>
  <c r="U176" i="33" a="1"/>
  <c r="U176" i="33" s="1"/>
  <c r="V176" i="33" s="1" a="1"/>
  <c r="V176" i="33" s="1"/>
  <c r="AD1282" i="36" s="1"/>
  <c r="U405" i="33" a="1"/>
  <c r="U405" i="33" s="1"/>
  <c r="U53" i="33" a="1"/>
  <c r="U53" i="33" s="1"/>
  <c r="U414" i="33" a="1"/>
  <c r="U414" i="33" s="1"/>
  <c r="V414" i="33" s="1" a="1"/>
  <c r="V414" i="33" s="1"/>
  <c r="AD1594" i="36" s="1"/>
  <c r="U101" i="33" a="1"/>
  <c r="U101" i="33" s="1"/>
  <c r="V101" i="33" s="1" a="1"/>
  <c r="V101" i="33" s="1"/>
  <c r="AD673" i="36" s="1"/>
  <c r="U427" i="33" a="1"/>
  <c r="U427" i="33" s="1"/>
  <c r="V427" i="33" s="1" a="1"/>
  <c r="V427" i="33" s="1"/>
  <c r="AD841" i="36" s="1"/>
  <c r="U362" i="33" a="1"/>
  <c r="U362" i="33" s="1"/>
  <c r="V362" i="33" s="1" a="1"/>
  <c r="V362" i="33" s="1"/>
  <c r="U353" i="33" a="1"/>
  <c r="U353" i="33" s="1"/>
  <c r="U510" i="33" a="1"/>
  <c r="U510" i="33" s="1"/>
  <c r="V510" i="33" s="1" a="1"/>
  <c r="V510" i="33" s="1"/>
  <c r="AD645" i="36" s="1"/>
  <c r="U269" i="33" a="1"/>
  <c r="U269" i="33" s="1"/>
  <c r="U314" i="33" a="1"/>
  <c r="U314" i="33" s="1"/>
  <c r="U396" i="33" a="1"/>
  <c r="U396" i="33" s="1"/>
  <c r="U69" i="33" a="1"/>
  <c r="U69" i="33" s="1"/>
  <c r="U335" i="33" a="1"/>
  <c r="U335" i="33" s="1"/>
  <c r="U79" i="33" a="1"/>
  <c r="U79" i="33" s="1"/>
  <c r="U528" i="33" a="1"/>
  <c r="U528" i="33" s="1"/>
  <c r="U66" i="33" a="1"/>
  <c r="U66" i="33" s="1"/>
  <c r="U82" i="33" a="1"/>
  <c r="U82" i="33" s="1"/>
  <c r="V82" i="33" s="1" a="1"/>
  <c r="V82" i="33" s="1"/>
  <c r="U280" i="33" a="1"/>
  <c r="U280" i="33" s="1"/>
  <c r="U1171" i="33" a="1"/>
  <c r="U1171" i="33" s="1"/>
  <c r="U991" i="33" a="1"/>
  <c r="U991" i="33" s="1"/>
  <c r="U735" i="33" a="1"/>
  <c r="U735" i="33" s="1"/>
  <c r="V735" i="33" s="1" a="1"/>
  <c r="V735" i="33" s="1"/>
  <c r="AD597" i="36" s="1"/>
  <c r="U1006" i="33" a="1"/>
  <c r="U1006" i="33" s="1"/>
  <c r="V1006" i="33" s="1" a="1"/>
  <c r="V1006" i="33" s="1"/>
  <c r="U750" i="33" a="1"/>
  <c r="U750" i="33" s="1"/>
  <c r="U1069" i="33" a="1"/>
  <c r="U1069" i="33" s="1"/>
  <c r="V1069" i="33" s="1" a="1"/>
  <c r="V1069" i="33" s="1"/>
  <c r="U813" i="33" a="1"/>
  <c r="U813" i="33" s="1"/>
  <c r="U1099" i="33" a="1"/>
  <c r="U1099" i="33" s="1"/>
  <c r="U844" i="33" a="1"/>
  <c r="U844" i="33" s="1"/>
  <c r="U1130" i="33" a="1"/>
  <c r="U1130" i="33" s="1"/>
  <c r="U875" i="33" a="1"/>
  <c r="U875" i="33" s="1"/>
  <c r="U1161" i="33" a="1"/>
  <c r="U1161" i="33" s="1"/>
  <c r="U906" i="33" a="1"/>
  <c r="U906" i="33" s="1"/>
  <c r="U650" i="33" a="1"/>
  <c r="U650" i="33" s="1"/>
  <c r="U1065" i="33" a="1"/>
  <c r="U1065" i="33" s="1"/>
  <c r="U809" i="33" a="1"/>
  <c r="U809" i="33" s="1"/>
  <c r="V809" i="33" s="1" a="1"/>
  <c r="V809" i="33" s="1"/>
  <c r="AD1153" i="36" s="1"/>
  <c r="U553" i="33" a="1"/>
  <c r="U553" i="33" s="1"/>
  <c r="V553" i="33" s="1" a="1"/>
  <c r="V553" i="33" s="1"/>
  <c r="U984" i="33" a="1"/>
  <c r="U984" i="33" s="1"/>
  <c r="U728" i="33" a="1"/>
  <c r="U728" i="33" s="1"/>
  <c r="U1142" i="33" a="1"/>
  <c r="U1142" i="33" s="1"/>
  <c r="V1142" i="33" s="1" a="1"/>
  <c r="V1142" i="33" s="1"/>
  <c r="AD753" i="36" s="1"/>
  <c r="U887" i="33" a="1"/>
  <c r="U887" i="33" s="1"/>
  <c r="U631" i="33" a="1"/>
  <c r="U631" i="33" s="1"/>
  <c r="V631" i="33" s="1" a="1"/>
  <c r="V631" i="33" s="1"/>
  <c r="U1046" i="33" a="1"/>
  <c r="U1046" i="33" s="1"/>
  <c r="V1046" i="33" s="1" a="1"/>
  <c r="V1046" i="33" s="1"/>
  <c r="U790" i="33" a="1"/>
  <c r="U790" i="33" s="1"/>
  <c r="U534" i="33" a="1"/>
  <c r="U534" i="33" s="1"/>
  <c r="U949" i="33" a="1"/>
  <c r="U949" i="33" s="1"/>
  <c r="U693" i="33" a="1"/>
  <c r="U693" i="33" s="1"/>
  <c r="U1107" i="33" a="1"/>
  <c r="U1107" i="33" s="1"/>
  <c r="U852" i="33" a="1"/>
  <c r="U852" i="33" s="1"/>
  <c r="V852" i="33" s="1" a="1"/>
  <c r="V852" i="33" s="1"/>
  <c r="AD1390" i="36" s="1"/>
  <c r="U596" i="33" a="1"/>
  <c r="U596" i="33" s="1"/>
  <c r="V596" i="33" s="1" a="1"/>
  <c r="V596" i="33" s="1"/>
  <c r="AD1356" i="36" s="1"/>
  <c r="U1011" i="33" a="1"/>
  <c r="U1011" i="33" s="1"/>
  <c r="U755" i="33" a="1"/>
  <c r="U755" i="33" s="1"/>
  <c r="V755" i="33" s="1" a="1"/>
  <c r="V755" i="33" s="1"/>
  <c r="U929" i="33" a="1"/>
  <c r="U929" i="33" s="1"/>
  <c r="V929" i="33" s="1" a="1"/>
  <c r="V929" i="33" s="1"/>
  <c r="AD1407" i="36" s="1"/>
  <c r="U673" i="33" a="1"/>
  <c r="U673" i="33" s="1"/>
  <c r="U960" i="33" a="1"/>
  <c r="U960" i="33" s="1"/>
  <c r="U704" i="33" a="1"/>
  <c r="U704" i="33" s="1"/>
  <c r="V704" i="33" s="1" a="1"/>
  <c r="V704" i="33" s="1"/>
  <c r="AD1145" i="36" s="1"/>
  <c r="U413" i="33" a="1"/>
  <c r="U413" i="33" s="1"/>
  <c r="U257" i="33" a="1"/>
  <c r="U257" i="33" s="1"/>
  <c r="U675" i="33" a="1"/>
  <c r="U675" i="33" s="1"/>
  <c r="V675" i="33" s="1" a="1"/>
  <c r="V675" i="33" s="1"/>
  <c r="AD919" i="36" s="1"/>
  <c r="U339" i="33" a="1"/>
  <c r="U339" i="33" s="1"/>
  <c r="U866" i="33" a="1"/>
  <c r="U866" i="33" s="1"/>
  <c r="U220" i="33" a="1"/>
  <c r="U220" i="33" s="1"/>
  <c r="U1105" i="33" a="1"/>
  <c r="U1105" i="33" s="1"/>
  <c r="U384" i="33" a="1"/>
  <c r="U384" i="33" s="1"/>
  <c r="U99" i="33" a="1"/>
  <c r="U99" i="33" s="1"/>
  <c r="U237" i="33" a="1"/>
  <c r="U237" i="33" s="1"/>
  <c r="U98" i="33" a="1"/>
  <c r="U98" i="33" s="1"/>
  <c r="V98" i="33" s="1" a="1"/>
  <c r="V98" i="33" s="1"/>
  <c r="AD916" i="36" s="1"/>
  <c r="U410" i="33" a="1"/>
  <c r="U410" i="33" s="1"/>
  <c r="U138" i="33" a="1"/>
  <c r="U138" i="33" s="1"/>
  <c r="U300" i="33" a="1"/>
  <c r="U300" i="33" s="1"/>
  <c r="U73" i="33" a="1"/>
  <c r="U73" i="33" s="1"/>
  <c r="V73" i="33" s="1" a="1"/>
  <c r="V73" i="33" s="1"/>
  <c r="U208" i="33" a="1"/>
  <c r="U208" i="33" s="1"/>
  <c r="V208" i="33" s="1" a="1"/>
  <c r="V208" i="33" s="1"/>
  <c r="AD1018" i="36" s="1"/>
  <c r="U1010" i="33" a="1"/>
  <c r="U1010" i="33" s="1"/>
  <c r="U530" i="33" a="1"/>
  <c r="U530" i="33" s="1"/>
  <c r="U558" i="33" a="1"/>
  <c r="U558" i="33" s="1"/>
  <c r="V558" i="33" s="1" a="1"/>
  <c r="V558" i="33" s="1"/>
  <c r="AD1444" i="36" s="1"/>
  <c r="U395" i="33" a="1"/>
  <c r="U395" i="33" s="1"/>
  <c r="U361" i="33" a="1"/>
  <c r="U361" i="33" s="1"/>
  <c r="U117" i="33" a="1"/>
  <c r="U117" i="33" s="1"/>
  <c r="U383" i="33" a="1"/>
  <c r="U383" i="33" s="1"/>
  <c r="V383" i="33" s="1" a="1"/>
  <c r="V383" i="33" s="1"/>
  <c r="AD1623" i="36" s="1"/>
  <c r="U1170" i="33" a="1"/>
  <c r="U1170" i="33" s="1"/>
  <c r="U975" i="33" a="1"/>
  <c r="U975" i="33" s="1"/>
  <c r="U719" i="33" a="1"/>
  <c r="U719" i="33" s="1"/>
  <c r="V719" i="33" s="1" a="1"/>
  <c r="V719" i="33" s="1"/>
  <c r="U990" i="33" a="1"/>
  <c r="U990" i="33" s="1"/>
  <c r="U734" i="33" a="1"/>
  <c r="U734" i="33" s="1"/>
  <c r="U1053" i="33" a="1"/>
  <c r="U1053" i="33" s="1"/>
  <c r="V1053" i="33" s="1" a="1"/>
  <c r="V1053" i="33" s="1"/>
  <c r="AD1567" i="36" s="1"/>
  <c r="U797" i="33" a="1"/>
  <c r="U797" i="33" s="1"/>
  <c r="V797" i="33" s="1" a="1"/>
  <c r="V797" i="33" s="1"/>
  <c r="AD773" i="36" s="1"/>
  <c r="U1084" i="33" a="1"/>
  <c r="U1084" i="33" s="1"/>
  <c r="V1084" i="33" s="1" a="1"/>
  <c r="V1084" i="33" s="1"/>
  <c r="AD745" i="36" s="1"/>
  <c r="U828" i="33" a="1"/>
  <c r="U828" i="33" s="1"/>
  <c r="U1114" i="33" a="1"/>
  <c r="U1114" i="33" s="1"/>
  <c r="U859" i="33" a="1"/>
  <c r="U859" i="33" s="1"/>
  <c r="U1145" i="33" a="1"/>
  <c r="U1145" i="33" s="1"/>
  <c r="V1145" i="33" s="1" a="1"/>
  <c r="V1145" i="33" s="1"/>
  <c r="AD950" i="36" s="1"/>
  <c r="U890" i="33" a="1"/>
  <c r="U890" i="33" s="1"/>
  <c r="U634" i="33" a="1"/>
  <c r="U634" i="33" s="1"/>
  <c r="U1049" i="33" a="1"/>
  <c r="U1049" i="33" s="1"/>
  <c r="U793" i="33" a="1"/>
  <c r="U793" i="33" s="1"/>
  <c r="U537" i="33" a="1"/>
  <c r="U537" i="33" s="1"/>
  <c r="U968" i="33" a="1"/>
  <c r="U968" i="33" s="1"/>
  <c r="U712" i="33" a="1"/>
  <c r="U712" i="33" s="1"/>
  <c r="V712" i="33" s="1" a="1"/>
  <c r="V712" i="33" s="1"/>
  <c r="U1126" i="33" a="1"/>
  <c r="U1126" i="33" s="1"/>
  <c r="U871" i="33" a="1"/>
  <c r="U871" i="33" s="1"/>
  <c r="V871" i="33" s="1" a="1"/>
  <c r="V871" i="33" s="1"/>
  <c r="AD737" i="36" s="1"/>
  <c r="U615" i="33" a="1"/>
  <c r="U615" i="33" s="1"/>
  <c r="V615" i="33" s="1" a="1"/>
  <c r="V615" i="33" s="1"/>
  <c r="AD1611" i="36" s="1"/>
  <c r="U1030" i="33" a="1"/>
  <c r="U1030" i="33" s="1"/>
  <c r="U774" i="33" a="1"/>
  <c r="U774" i="33" s="1"/>
  <c r="V774" i="33" s="1" a="1"/>
  <c r="V774" i="33" s="1"/>
  <c r="AD1041" i="36" s="1"/>
  <c r="U519" i="33" a="1"/>
  <c r="U519" i="33" s="1"/>
  <c r="U933" i="33" a="1"/>
  <c r="U933" i="33" s="1"/>
  <c r="U677" i="33" a="1"/>
  <c r="U677" i="33" s="1"/>
  <c r="U1091" i="33" a="1"/>
  <c r="U1091" i="33" s="1"/>
  <c r="V1091" i="33" s="1" a="1"/>
  <c r="V1091" i="33" s="1"/>
  <c r="AD1014" i="36" s="1"/>
  <c r="U836" i="33" a="1"/>
  <c r="U836" i="33" s="1"/>
  <c r="U580" i="33" a="1"/>
  <c r="U580" i="33" s="1"/>
  <c r="U995" i="33" a="1"/>
  <c r="U995" i="33" s="1"/>
  <c r="U739" i="33" a="1"/>
  <c r="U739" i="33" s="1"/>
  <c r="U913" i="33" a="1"/>
  <c r="U913" i="33" s="1"/>
  <c r="U657" i="33" a="1"/>
  <c r="U657" i="33" s="1"/>
  <c r="U944" i="33" a="1"/>
  <c r="U944" i="33" s="1"/>
  <c r="U688" i="33" a="1"/>
  <c r="U688" i="33" s="1"/>
  <c r="U404" i="33" a="1"/>
  <c r="U404" i="33" s="1"/>
  <c r="U239" i="33" a="1"/>
  <c r="U239" i="33" s="1"/>
  <c r="V239" i="33" s="1" a="1"/>
  <c r="V239" i="33" s="1"/>
  <c r="U608" i="33" a="1"/>
  <c r="U608" i="33" s="1"/>
  <c r="V608" i="33" s="1" a="1"/>
  <c r="V608" i="33" s="1"/>
  <c r="U321" i="33" a="1"/>
  <c r="U321" i="33" s="1"/>
  <c r="V321" i="33" s="1" a="1"/>
  <c r="V321" i="33" s="1"/>
  <c r="AD1645" i="36" s="1"/>
  <c r="U674" i="33" a="1"/>
  <c r="U674" i="33" s="1"/>
  <c r="V674" i="33" s="1" a="1"/>
  <c r="V674" i="33" s="1"/>
  <c r="U165" i="33" a="1"/>
  <c r="U165" i="33" s="1"/>
  <c r="U850" i="33" a="1"/>
  <c r="U850" i="33" s="1"/>
  <c r="U375" i="33" a="1"/>
  <c r="U375" i="33" s="1"/>
  <c r="V375" i="33" s="1" a="1"/>
  <c r="V375" i="33" s="1"/>
  <c r="U1089" i="33" a="1"/>
  <c r="U1089" i="33" s="1"/>
  <c r="U228" i="33" a="1"/>
  <c r="U228" i="33" s="1"/>
  <c r="U90" i="33" a="1"/>
  <c r="U90" i="33" s="1"/>
  <c r="U401" i="33" a="1"/>
  <c r="U401" i="33" s="1"/>
  <c r="U122" i="33" a="1"/>
  <c r="U122" i="33" s="1"/>
  <c r="U245" i="33" a="1"/>
  <c r="U245" i="33" s="1"/>
  <c r="U57" i="33" a="1"/>
  <c r="U57" i="33" s="1"/>
  <c r="U418" i="33" a="1"/>
  <c r="U418" i="33" s="1"/>
  <c r="U190" i="33" a="1"/>
  <c r="U190" i="33" s="1"/>
  <c r="U563" i="33" a="1"/>
  <c r="U563" i="33" s="1"/>
  <c r="U344" i="33" a="1"/>
  <c r="U344" i="33" s="1"/>
  <c r="U754" i="33" a="1"/>
  <c r="U754" i="33" s="1"/>
  <c r="V754" i="33" s="1" a="1"/>
  <c r="V754" i="33" s="1"/>
  <c r="AD1494" i="36" s="1"/>
  <c r="U509" i="33" a="1"/>
  <c r="U509" i="33" s="1"/>
  <c r="V509" i="33" s="1" a="1"/>
  <c r="V509" i="33" s="1"/>
  <c r="AD644" i="36" s="1"/>
  <c r="U341" i="33" a="1"/>
  <c r="U341" i="33" s="1"/>
  <c r="U85" i="33" a="1"/>
  <c r="U85" i="33" s="1"/>
  <c r="U592" i="33" a="1"/>
  <c r="U592" i="33" s="1"/>
  <c r="V592" i="33" s="1" a="1"/>
  <c r="V592" i="33" s="1"/>
  <c r="AD1353" i="36" s="1"/>
  <c r="U1169" i="33" a="1"/>
  <c r="U1169" i="33" s="1"/>
  <c r="U959" i="33" a="1"/>
  <c r="U959" i="33" s="1"/>
  <c r="U703" i="33" a="1"/>
  <c r="U703" i="33" s="1"/>
  <c r="U974" i="33" a="1"/>
  <c r="U974" i="33" s="1"/>
  <c r="U718" i="33" a="1"/>
  <c r="U718" i="33" s="1"/>
  <c r="U1037" i="33" a="1"/>
  <c r="U1037" i="33" s="1"/>
  <c r="U781" i="33" a="1"/>
  <c r="U781" i="33" s="1"/>
  <c r="U1068" i="33" a="1"/>
  <c r="U1068" i="33" s="1"/>
  <c r="U812" i="33" a="1"/>
  <c r="U812" i="33" s="1"/>
  <c r="U1098" i="33" a="1"/>
  <c r="U1098" i="33" s="1"/>
  <c r="V1098" i="33" s="1" a="1"/>
  <c r="V1098" i="33" s="1"/>
  <c r="U843" i="33" a="1"/>
  <c r="U843" i="33" s="1"/>
  <c r="V843" i="33" s="1" a="1"/>
  <c r="V843" i="33" s="1"/>
  <c r="U1129" i="33" a="1"/>
  <c r="U1129" i="33" s="1"/>
  <c r="V1129" i="33" s="1" a="1"/>
  <c r="V1129" i="33" s="1"/>
  <c r="AD759" i="36" s="1"/>
  <c r="U874" i="33" a="1"/>
  <c r="U874" i="33" s="1"/>
  <c r="V874" i="33" s="1" a="1"/>
  <c r="V874" i="33" s="1"/>
  <c r="AD720" i="36" s="1"/>
  <c r="U618" i="33" a="1"/>
  <c r="U618" i="33" s="1"/>
  <c r="U1033" i="33" a="1"/>
  <c r="U1033" i="33" s="1"/>
  <c r="U777" i="33" a="1"/>
  <c r="U777" i="33" s="1"/>
  <c r="U521" i="33" a="1"/>
  <c r="U521" i="33" s="1"/>
  <c r="U952" i="33" a="1"/>
  <c r="U952" i="33" s="1"/>
  <c r="U696" i="33" a="1"/>
  <c r="U696" i="33" s="1"/>
  <c r="U1110" i="33" a="1"/>
  <c r="U1110" i="33" s="1"/>
  <c r="U855" i="33" a="1"/>
  <c r="U855" i="33" s="1"/>
  <c r="U599" i="33" a="1"/>
  <c r="U599" i="33" s="1"/>
  <c r="U1014" i="33" a="1"/>
  <c r="U1014" i="33" s="1"/>
  <c r="U758" i="33" a="1"/>
  <c r="U758" i="33" s="1"/>
  <c r="U504" i="33" a="1"/>
  <c r="U504" i="33" s="1"/>
  <c r="V504" i="33" s="1" a="1"/>
  <c r="V504" i="33" s="1"/>
  <c r="AD684" i="36" s="1"/>
  <c r="U917" i="33" a="1"/>
  <c r="U917" i="33" s="1"/>
  <c r="V917" i="33" s="1" a="1"/>
  <c r="V917" i="33" s="1"/>
  <c r="AD852" i="36" s="1"/>
  <c r="U661" i="33" a="1"/>
  <c r="U661" i="33" s="1"/>
  <c r="U1076" i="33" a="1"/>
  <c r="U1076" i="33" s="1"/>
  <c r="U820" i="33" a="1"/>
  <c r="U820" i="33" s="1"/>
  <c r="V820" i="33" s="1" a="1"/>
  <c r="V820" i="33" s="1"/>
  <c r="AD825" i="36" s="1"/>
  <c r="U564" i="33" a="1"/>
  <c r="U564" i="33" s="1"/>
  <c r="U979" i="33" a="1"/>
  <c r="U979" i="33" s="1"/>
  <c r="V979" i="33" s="1" a="1"/>
  <c r="V979" i="33" s="1"/>
  <c r="AD1065" i="36" s="1"/>
  <c r="U1152" i="33" a="1"/>
  <c r="U1152" i="33" s="1"/>
  <c r="V1152" i="33" s="1" a="1"/>
  <c r="V1152" i="33" s="1"/>
  <c r="AD930" i="36" s="1"/>
  <c r="U897" i="33" a="1"/>
  <c r="U897" i="33" s="1"/>
  <c r="U641" i="33" a="1"/>
  <c r="U641" i="33" s="1"/>
  <c r="U928" i="33" a="1"/>
  <c r="U928" i="33" s="1"/>
  <c r="U672" i="33" a="1"/>
  <c r="U672" i="33" s="1"/>
  <c r="U349" i="33" a="1"/>
  <c r="U349" i="33" s="1"/>
  <c r="U211" i="33" a="1"/>
  <c r="U211" i="33" s="1"/>
  <c r="U577" i="33" a="1"/>
  <c r="U577" i="33" s="1"/>
  <c r="U294" i="33" a="1"/>
  <c r="U294" i="33" s="1"/>
  <c r="V294" i="33" s="1" a="1"/>
  <c r="V294" i="33" s="1"/>
  <c r="AD787" i="36" s="1"/>
  <c r="U607" i="33" a="1"/>
  <c r="U607" i="33" s="1"/>
  <c r="U156" i="33" a="1"/>
  <c r="U156" i="33" s="1"/>
  <c r="U659" i="33" a="1"/>
  <c r="U659" i="33" s="1"/>
  <c r="U366" i="33" a="1"/>
  <c r="U366" i="33" s="1"/>
  <c r="V366" i="33" s="1" a="1"/>
  <c r="V366" i="33" s="1"/>
  <c r="AD789" i="36" s="1"/>
  <c r="U834" i="33" a="1"/>
  <c r="U834" i="33" s="1"/>
  <c r="V834" i="33" s="1" a="1"/>
  <c r="V834" i="33" s="1"/>
  <c r="AD1667" i="36" s="1"/>
  <c r="U173" i="33" a="1"/>
  <c r="U173" i="33" s="1"/>
  <c r="V173" i="33" s="1" a="1"/>
  <c r="V173" i="33" s="1"/>
  <c r="AD1280" i="36" s="1"/>
  <c r="U1074" i="33" a="1"/>
  <c r="U1074" i="33" s="1"/>
  <c r="V1074" i="33" s="1" a="1"/>
  <c r="V1074" i="33" s="1"/>
  <c r="AD1069" i="36" s="1"/>
  <c r="U392" i="33" a="1"/>
  <c r="U392" i="33" s="1"/>
  <c r="U106" i="33" a="1"/>
  <c r="U106" i="33" s="1"/>
  <c r="U236" i="33" a="1"/>
  <c r="U236" i="33" s="1"/>
  <c r="U103" i="33" a="1"/>
  <c r="U103" i="33" s="1"/>
  <c r="U409" i="33" a="1"/>
  <c r="U409" i="33" s="1"/>
  <c r="U171" i="33" a="1"/>
  <c r="U171" i="33" s="1"/>
  <c r="U540" i="33" a="1"/>
  <c r="U540" i="33" s="1"/>
  <c r="U326" i="33" a="1"/>
  <c r="U326" i="33" s="1"/>
  <c r="U434" i="33" a="1"/>
  <c r="U434" i="33" s="1"/>
  <c r="U626" i="33" a="1"/>
  <c r="U626" i="33" s="1"/>
  <c r="U307" i="33" a="1"/>
  <c r="U307" i="33" s="1"/>
  <c r="V307" i="33" s="1" a="1"/>
  <c r="V307" i="33" s="1"/>
  <c r="AD1101" i="36" s="1"/>
  <c r="U489" i="33" a="1"/>
  <c r="U489" i="33" s="1"/>
  <c r="U181" i="33" a="1"/>
  <c r="U181" i="33" s="1"/>
  <c r="V181" i="33" s="1" a="1"/>
  <c r="V181" i="33" s="1"/>
  <c r="AD1540" i="36" s="1"/>
  <c r="U1168" i="33" a="1"/>
  <c r="U1168" i="33" s="1"/>
  <c r="V1168" i="33" s="1" a="1"/>
  <c r="V1168" i="33" s="1"/>
  <c r="U943" i="33" a="1"/>
  <c r="U943" i="33" s="1"/>
  <c r="V943" i="33" s="1" a="1"/>
  <c r="V943" i="33" s="1"/>
  <c r="U687" i="33" a="1"/>
  <c r="U687" i="33" s="1"/>
  <c r="U958" i="33" a="1"/>
  <c r="U958" i="33" s="1"/>
  <c r="U702" i="33" a="1"/>
  <c r="U702" i="33" s="1"/>
  <c r="U1021" i="33" a="1"/>
  <c r="U1021" i="33" s="1"/>
  <c r="U765" i="33" a="1"/>
  <c r="U765" i="33" s="1"/>
  <c r="U1052" i="33" a="1"/>
  <c r="U1052" i="33" s="1"/>
  <c r="V1052" i="33" s="1" a="1"/>
  <c r="V1052" i="33" s="1"/>
  <c r="AD1604" i="36" s="1"/>
  <c r="U796" i="33" a="1"/>
  <c r="U796" i="33" s="1"/>
  <c r="U1083" i="33" a="1"/>
  <c r="U1083" i="33" s="1"/>
  <c r="U827" i="33" a="1"/>
  <c r="U827" i="33" s="1"/>
  <c r="U1113" i="33" a="1"/>
  <c r="U1113" i="33" s="1"/>
  <c r="U858" i="33" a="1"/>
  <c r="U858" i="33" s="1"/>
  <c r="U602" i="33" a="1"/>
  <c r="U602" i="33" s="1"/>
  <c r="V602" i="33" s="1" a="1"/>
  <c r="V602" i="33" s="1"/>
  <c r="AD1654" i="36" s="1"/>
  <c r="U1017" i="33" a="1"/>
  <c r="U1017" i="33" s="1"/>
  <c r="U761" i="33" a="1"/>
  <c r="U761" i="33" s="1"/>
  <c r="U507" i="33" a="1"/>
  <c r="U507" i="33" s="1"/>
  <c r="V507" i="33" s="1" a="1"/>
  <c r="V507" i="33" s="1"/>
  <c r="U936" i="33" a="1"/>
  <c r="U936" i="33" s="1"/>
  <c r="V936" i="33" s="1" a="1"/>
  <c r="V936" i="33" s="1"/>
  <c r="AD648" i="36" s="1"/>
  <c r="U680" i="33" a="1"/>
  <c r="U680" i="33" s="1"/>
  <c r="U1094" i="33" a="1"/>
  <c r="U1094" i="33" s="1"/>
  <c r="V1094" i="33" s="1" a="1"/>
  <c r="V1094" i="33" s="1"/>
  <c r="U839" i="33" a="1"/>
  <c r="U839" i="33" s="1"/>
  <c r="U583" i="33" a="1"/>
  <c r="U583" i="33" s="1"/>
  <c r="U998" i="33" a="1"/>
  <c r="U998" i="33" s="1"/>
  <c r="U742" i="33" a="1"/>
  <c r="U742" i="33" s="1"/>
  <c r="U1156" i="33" a="1"/>
  <c r="U1156" i="33" s="1"/>
  <c r="U901" i="33" a="1"/>
  <c r="U901" i="33" s="1"/>
  <c r="V901" i="33" s="1" a="1"/>
  <c r="V901" i="33" s="1"/>
  <c r="U645" i="33" a="1"/>
  <c r="U645" i="33" s="1"/>
  <c r="U1060" i="33" a="1"/>
  <c r="U1060" i="33" s="1"/>
  <c r="V1060" i="33" s="1" a="1"/>
  <c r="V1060" i="33" s="1"/>
  <c r="U804" i="33" a="1"/>
  <c r="U804" i="33" s="1"/>
  <c r="U548" i="33" a="1"/>
  <c r="U548" i="33" s="1"/>
  <c r="U963" i="33" a="1"/>
  <c r="U963" i="33" s="1"/>
  <c r="U1136" i="33" a="1"/>
  <c r="U1136" i="33" s="1"/>
  <c r="V1136" i="33" s="1" a="1"/>
  <c r="V1136" i="33" s="1"/>
  <c r="AD752" i="36" s="1"/>
  <c r="U881" i="33" a="1"/>
  <c r="U881" i="33" s="1"/>
  <c r="U625" i="33" a="1"/>
  <c r="U625" i="33" s="1"/>
  <c r="U912" i="33" a="1"/>
  <c r="U912" i="33" s="1"/>
  <c r="U656" i="33" a="1"/>
  <c r="U656" i="33" s="1"/>
  <c r="V656" i="33" s="1" a="1"/>
  <c r="V656" i="33" s="1"/>
  <c r="U340" i="33" a="1"/>
  <c r="U340" i="33" s="1"/>
  <c r="U193" i="33" a="1"/>
  <c r="U193" i="33" s="1"/>
  <c r="U547" i="33" a="1"/>
  <c r="U547" i="33" s="1"/>
  <c r="U266" i="33" a="1"/>
  <c r="U266" i="33" s="1"/>
  <c r="V266" i="33" s="1" a="1"/>
  <c r="V266" i="33" s="1"/>
  <c r="AD1000" i="36" s="1"/>
  <c r="U576" i="33" a="1"/>
  <c r="U576" i="33" s="1"/>
  <c r="U329" i="33" a="1"/>
  <c r="U329" i="33" s="1"/>
  <c r="U605" i="33" a="1"/>
  <c r="U605" i="33" s="1"/>
  <c r="U347" i="33" a="1"/>
  <c r="U347" i="33" s="1"/>
  <c r="V347" i="33" s="1" a="1"/>
  <c r="V347" i="33" s="1"/>
  <c r="AD1107" i="36" s="1"/>
  <c r="U658" i="33" a="1"/>
  <c r="U658" i="33" s="1"/>
  <c r="U164" i="33" a="1"/>
  <c r="U164" i="33" s="1"/>
  <c r="V164" i="33" s="1" a="1"/>
  <c r="V164" i="33" s="1"/>
  <c r="AD1378" i="36" s="1"/>
  <c r="U818" i="33" a="1"/>
  <c r="U818" i="33" s="1"/>
  <c r="V818" i="33" s="1" a="1"/>
  <c r="V818" i="33" s="1"/>
  <c r="AD806" i="36" s="1"/>
  <c r="U1167" i="33" a="1"/>
  <c r="U1167" i="33" s="1"/>
  <c r="V1167" i="33" s="1" a="1"/>
  <c r="V1167" i="33" s="1"/>
  <c r="U927" i="33" a="1"/>
  <c r="U927" i="33" s="1"/>
  <c r="V927" i="33" s="1" a="1"/>
  <c r="V927" i="33" s="1"/>
  <c r="AD1406" i="36" s="1"/>
  <c r="U671" i="33" a="1"/>
  <c r="U671" i="33" s="1"/>
  <c r="U942" i="33" a="1"/>
  <c r="U942" i="33" s="1"/>
  <c r="U686" i="33" a="1"/>
  <c r="U686" i="33" s="1"/>
  <c r="U1005" i="33" a="1"/>
  <c r="U1005" i="33" s="1"/>
  <c r="U749" i="33" a="1"/>
  <c r="U749" i="33" s="1"/>
  <c r="U1036" i="33" a="1"/>
  <c r="U1036" i="33" s="1"/>
  <c r="U780" i="33" a="1"/>
  <c r="U780" i="33" s="1"/>
  <c r="U1067" i="33" a="1"/>
  <c r="U1067" i="33" s="1"/>
  <c r="U811" i="33" a="1"/>
  <c r="U811" i="33" s="1"/>
  <c r="V811" i="33" s="1" a="1"/>
  <c r="V811" i="33" s="1"/>
  <c r="AD592" i="36" s="1"/>
  <c r="U1097" i="33" a="1"/>
  <c r="U1097" i="33" s="1"/>
  <c r="U842" i="33" a="1"/>
  <c r="U842" i="33" s="1"/>
  <c r="U586" i="33" a="1"/>
  <c r="U586" i="33" s="1"/>
  <c r="U1001" i="33" a="1"/>
  <c r="U1001" i="33" s="1"/>
  <c r="V1001" i="33" s="1" a="1"/>
  <c r="V1001" i="33" s="1"/>
  <c r="AD580" i="36" s="1"/>
  <c r="U745" i="33" a="1"/>
  <c r="U745" i="33" s="1"/>
  <c r="V745" i="33" s="1" a="1"/>
  <c r="V745" i="33" s="1"/>
  <c r="U494" i="33" a="1"/>
  <c r="U494" i="33" s="1"/>
  <c r="V494" i="33" s="1" a="1"/>
  <c r="V494" i="33" s="1"/>
  <c r="AD1521" i="36" s="1"/>
  <c r="U920" i="33" a="1"/>
  <c r="U920" i="33" s="1"/>
  <c r="V920" i="33" s="1" a="1"/>
  <c r="V920" i="33" s="1"/>
  <c r="AD857" i="36" s="1"/>
  <c r="U664" i="33" a="1"/>
  <c r="U664" i="33" s="1"/>
  <c r="U1079" i="33" a="1"/>
  <c r="U1079" i="33" s="1"/>
  <c r="U823" i="33" a="1"/>
  <c r="U823" i="33" s="1"/>
  <c r="V823" i="33" s="1" a="1"/>
  <c r="V823" i="33" s="1"/>
  <c r="AD774" i="36" s="1"/>
  <c r="U567" i="33" a="1"/>
  <c r="U567" i="33" s="1"/>
  <c r="U982" i="33" a="1"/>
  <c r="U982" i="33" s="1"/>
  <c r="V982" i="33" s="1" a="1"/>
  <c r="V982" i="33" s="1"/>
  <c r="AD1566" i="36" s="1"/>
  <c r="U726" i="33" a="1"/>
  <c r="U726" i="33" s="1"/>
  <c r="U1140" i="33" a="1"/>
  <c r="U1140" i="33" s="1"/>
  <c r="U885" i="33" a="1"/>
  <c r="U885" i="33" s="1"/>
  <c r="U629" i="33" a="1"/>
  <c r="U629" i="33" s="1"/>
  <c r="U1044" i="33" a="1"/>
  <c r="U1044" i="33" s="1"/>
  <c r="U788" i="33" a="1"/>
  <c r="U788" i="33" s="1"/>
  <c r="U532" i="33" a="1"/>
  <c r="U532" i="33" s="1"/>
  <c r="U947" i="33" a="1"/>
  <c r="U947" i="33" s="1"/>
  <c r="U1120" i="33" a="1"/>
  <c r="U1120" i="33" s="1"/>
  <c r="U865" i="33" a="1"/>
  <c r="U865" i="33" s="1"/>
  <c r="V865" i="33" s="1" a="1"/>
  <c r="V865" i="33" s="1"/>
  <c r="AD1393" i="36" s="1"/>
  <c r="U1151" i="33" a="1"/>
  <c r="U1151" i="33" s="1"/>
  <c r="U896" i="33" a="1"/>
  <c r="U896" i="33" s="1"/>
  <c r="V896" i="33" s="1" a="1"/>
  <c r="V896" i="33" s="1"/>
  <c r="AD729" i="36" s="1"/>
  <c r="U640" i="33" a="1"/>
  <c r="U640" i="33" s="1"/>
  <c r="V640" i="33" s="1" a="1"/>
  <c r="V640" i="33" s="1"/>
  <c r="AD693" i="36" s="1"/>
  <c r="U285" i="33" a="1"/>
  <c r="U285" i="33" s="1"/>
  <c r="V285" i="33" s="1" a="1"/>
  <c r="V285" i="33" s="1"/>
  <c r="AD835" i="36" s="1"/>
  <c r="U175" i="33" a="1"/>
  <c r="U175" i="33" s="1"/>
  <c r="U524" i="33" a="1"/>
  <c r="U524" i="33" s="1"/>
  <c r="V524" i="33" s="1" a="1"/>
  <c r="V524" i="33" s="1"/>
  <c r="AD610" i="36" s="1"/>
  <c r="U248" i="33" a="1"/>
  <c r="U248" i="33" s="1"/>
  <c r="U546" i="33" a="1"/>
  <c r="U546" i="33" s="1"/>
  <c r="U311" i="33" a="1"/>
  <c r="U311" i="33" s="1"/>
  <c r="U575" i="33" a="1"/>
  <c r="U575" i="33" s="1"/>
  <c r="V575" i="33" s="1" a="1"/>
  <c r="V575" i="33" s="1"/>
  <c r="AD824" i="36" s="1"/>
  <c r="U338" i="33" a="1"/>
  <c r="U338" i="33" s="1"/>
  <c r="V338" i="33" s="1" a="1"/>
  <c r="V338" i="33" s="1"/>
  <c r="U604" i="33" a="1"/>
  <c r="U604" i="33" s="1"/>
  <c r="U346" i="33" a="1"/>
  <c r="U346" i="33" s="1"/>
  <c r="U643" i="33" a="1"/>
  <c r="U643" i="33" s="1"/>
  <c r="V643" i="33" s="1" a="1"/>
  <c r="V643" i="33" s="1"/>
  <c r="AD695" i="36" s="1"/>
  <c r="U374" i="33" a="1"/>
  <c r="U374" i="33" s="1"/>
  <c r="V374" i="33" s="1" a="1"/>
  <c r="V374" i="33" s="1"/>
  <c r="AD1166" i="36" s="1"/>
  <c r="U1058" i="33" a="1"/>
  <c r="U1058" i="33" s="1"/>
  <c r="U172" i="33" a="1"/>
  <c r="U172" i="33" s="1"/>
  <c r="U786" i="33" a="1"/>
  <c r="U786" i="33" s="1"/>
  <c r="U391" i="33" a="1"/>
  <c r="U391" i="33" s="1"/>
  <c r="V391" i="33" s="1" a="1"/>
  <c r="V391" i="33" s="1"/>
  <c r="U137" i="33" a="1"/>
  <c r="U137" i="33" s="1"/>
  <c r="V137" i="33" s="1" a="1"/>
  <c r="V137" i="33" s="1"/>
  <c r="AD1088" i="36" s="1"/>
  <c r="U436" i="33" a="1"/>
  <c r="U436" i="33" s="1"/>
  <c r="U289" i="33" a="1"/>
  <c r="U289" i="33" s="1"/>
  <c r="U370" i="33" a="1"/>
  <c r="U370" i="33" s="1"/>
  <c r="U562" i="33" a="1"/>
  <c r="U562" i="33" s="1"/>
  <c r="U262" i="33" a="1"/>
  <c r="U262" i="33" s="1"/>
  <c r="U251" i="33" a="1"/>
  <c r="U251" i="33" s="1"/>
  <c r="V251" i="33" s="1" a="1"/>
  <c r="V251" i="33" s="1"/>
  <c r="AD576" i="36" s="1"/>
  <c r="U380" i="33" a="1"/>
  <c r="U380" i="33" s="1"/>
  <c r="V380" i="33" s="1" a="1"/>
  <c r="V380" i="33" s="1"/>
  <c r="AD1023" i="36" s="1"/>
  <c r="U471" i="33" a="1"/>
  <c r="U471" i="33" s="1"/>
  <c r="U722" i="33" a="1"/>
  <c r="U722" i="33" s="1"/>
  <c r="V722" i="33" s="1" a="1"/>
  <c r="V722" i="33" s="1"/>
  <c r="AD1359" i="36" s="1"/>
  <c r="U369" i="33" a="1"/>
  <c r="U369" i="33" s="1"/>
  <c r="V369" i="33" s="1" a="1"/>
  <c r="V369" i="33" s="1"/>
  <c r="AD1119" i="36" s="1"/>
  <c r="U70" i="33" a="1"/>
  <c r="U70" i="33" s="1"/>
  <c r="U479" i="33" a="1"/>
  <c r="U479" i="33" s="1"/>
  <c r="V479" i="33" s="1" a="1"/>
  <c r="V479" i="33" s="1"/>
  <c r="AD1396" i="36" s="1"/>
  <c r="U232" i="33" a="1"/>
  <c r="U232" i="33" s="1"/>
  <c r="U91" i="33" a="1"/>
  <c r="U91" i="33" s="1"/>
  <c r="V91" i="33" s="1" a="1"/>
  <c r="V91" i="33" s="1"/>
  <c r="AD1167" i="36" s="1"/>
  <c r="U268" i="33" a="1"/>
  <c r="U268" i="33" s="1"/>
  <c r="U579" i="33" a="1"/>
  <c r="U579" i="33" s="1"/>
  <c r="U359" i="33" a="1"/>
  <c r="U359" i="33" s="1"/>
  <c r="U318" i="33" a="1"/>
  <c r="U318" i="33" s="1"/>
  <c r="V318" i="33" s="1" a="1"/>
  <c r="V318" i="33" s="1"/>
  <c r="AD577" i="36" s="1"/>
  <c r="U639" i="33" a="1"/>
  <c r="U639" i="33" s="1"/>
  <c r="U382" i="33" a="1"/>
  <c r="U382" i="33" s="1"/>
  <c r="U121" i="33" a="1"/>
  <c r="U121" i="33" s="1"/>
  <c r="U381" i="33" a="1"/>
  <c r="U381" i="33" s="1"/>
  <c r="V381" i="33" s="1" a="1"/>
  <c r="V381" i="33" s="1"/>
  <c r="U1166" i="33" a="1"/>
  <c r="U1166" i="33" s="1"/>
  <c r="U911" i="33" a="1"/>
  <c r="U911" i="33" s="1"/>
  <c r="U655" i="33" a="1"/>
  <c r="U655" i="33" s="1"/>
  <c r="U926" i="33" a="1"/>
  <c r="U926" i="33" s="1"/>
  <c r="U670" i="33" a="1"/>
  <c r="U670" i="33" s="1"/>
  <c r="V670" i="33" s="1" a="1"/>
  <c r="V670" i="33" s="1"/>
  <c r="U989" i="33" a="1"/>
  <c r="U989" i="33" s="1"/>
  <c r="V989" i="33" s="1" a="1"/>
  <c r="V989" i="33" s="1"/>
  <c r="AD1476" i="36" s="1"/>
  <c r="U733" i="33" a="1"/>
  <c r="U733" i="33" s="1"/>
  <c r="V733" i="33" s="1" a="1"/>
  <c r="V733" i="33" s="1"/>
  <c r="U1020" i="33" a="1"/>
  <c r="U1020" i="33" s="1"/>
  <c r="U764" i="33" a="1"/>
  <c r="U764" i="33" s="1"/>
  <c r="V764" i="33" s="1" a="1"/>
  <c r="V764" i="33" s="1"/>
  <c r="AD1004" i="36" s="1"/>
  <c r="U1051" i="33" a="1"/>
  <c r="U1051" i="33" s="1"/>
  <c r="V1051" i="33" s="1" a="1"/>
  <c r="V1051" i="33" s="1"/>
  <c r="AD909" i="36" s="1"/>
  <c r="U795" i="33" a="1"/>
  <c r="U795" i="33" s="1"/>
  <c r="U1082" i="33" a="1"/>
  <c r="U1082" i="33" s="1"/>
  <c r="U826" i="33" a="1"/>
  <c r="U826" i="33" s="1"/>
  <c r="U570" i="33" a="1"/>
  <c r="U570" i="33" s="1"/>
  <c r="U985" i="33" a="1"/>
  <c r="U985" i="33" s="1"/>
  <c r="U729" i="33" a="1"/>
  <c r="U729" i="33" s="1"/>
  <c r="U1159" i="33" a="1"/>
  <c r="U1159" i="33" s="1"/>
  <c r="V1159" i="33" s="1" a="1"/>
  <c r="V1159" i="33" s="1"/>
  <c r="U904" i="33" a="1"/>
  <c r="U904" i="33" s="1"/>
  <c r="V904" i="33" s="1" a="1"/>
  <c r="V904" i="33" s="1"/>
  <c r="AD1187" i="36" s="1"/>
  <c r="U648" i="33" a="1"/>
  <c r="U648" i="33" s="1"/>
  <c r="U1063" i="33" a="1"/>
  <c r="U1063" i="33" s="1"/>
  <c r="U807" i="33" a="1"/>
  <c r="U807" i="33" s="1"/>
  <c r="U551" i="33" a="1"/>
  <c r="U551" i="33" s="1"/>
  <c r="V551" i="33" s="1" a="1"/>
  <c r="V551" i="33" s="1"/>
  <c r="AD1160" i="36" s="1"/>
  <c r="U966" i="33" a="1"/>
  <c r="U966" i="33" s="1"/>
  <c r="U710" i="33" a="1"/>
  <c r="U710" i="33" s="1"/>
  <c r="V710" i="33" s="1" a="1"/>
  <c r="V710" i="33" s="1"/>
  <c r="AD1663" i="36" s="1"/>
  <c r="U1124" i="33" a="1"/>
  <c r="U1124" i="33" s="1"/>
  <c r="U869" i="33" a="1"/>
  <c r="U869" i="33" s="1"/>
  <c r="V869" i="33" s="1" a="1"/>
  <c r="V869" i="33" s="1"/>
  <c r="U613" i="33" a="1"/>
  <c r="U613" i="33" s="1"/>
  <c r="U1028" i="33" a="1"/>
  <c r="U1028" i="33" s="1"/>
  <c r="V1028" i="33" s="1" a="1"/>
  <c r="V1028" i="33" s="1"/>
  <c r="AD1284" i="36" s="1"/>
  <c r="U772" i="33" a="1"/>
  <c r="U772" i="33" s="1"/>
  <c r="U517" i="33" a="1"/>
  <c r="U517" i="33" s="1"/>
  <c r="U931" i="33" a="1"/>
  <c r="U931" i="33" s="1"/>
  <c r="U1104" i="33" a="1"/>
  <c r="U1104" i="33" s="1"/>
  <c r="U849" i="33" a="1"/>
  <c r="U849" i="33" s="1"/>
  <c r="V849" i="33" s="1" a="1"/>
  <c r="V849" i="33" s="1"/>
  <c r="AD1394" i="36" s="1"/>
  <c r="U1135" i="33" a="1"/>
  <c r="U1135" i="33" s="1"/>
  <c r="U880" i="33" a="1"/>
  <c r="U880" i="33" s="1"/>
  <c r="U624" i="33" a="1"/>
  <c r="U624" i="33" s="1"/>
  <c r="V624" i="33" s="1" a="1"/>
  <c r="V624" i="33" s="1"/>
  <c r="U276" i="33" a="1"/>
  <c r="U276" i="33" s="1"/>
  <c r="V276" i="33" s="1" a="1"/>
  <c r="V276" i="33" s="1"/>
  <c r="AD701" i="36" s="1"/>
  <c r="U148" i="33" a="1"/>
  <c r="U148" i="33" s="1"/>
  <c r="V148" i="33" s="1" a="1"/>
  <c r="V148" i="33" s="1"/>
  <c r="AD679" i="36" s="1"/>
  <c r="U497" i="33" a="1"/>
  <c r="U497" i="33" s="1"/>
  <c r="V497" i="33" s="1" a="1"/>
  <c r="V497" i="33" s="1"/>
  <c r="AD637" i="36" s="1"/>
  <c r="U230" i="33" a="1"/>
  <c r="U230" i="33" s="1"/>
  <c r="U523" i="33" a="1"/>
  <c r="U523" i="33" s="1"/>
  <c r="V523" i="33" s="1" a="1"/>
  <c r="V523" i="33" s="1"/>
  <c r="AD608" i="36" s="1"/>
  <c r="U283" i="33" a="1"/>
  <c r="U283" i="33" s="1"/>
  <c r="V283" i="33" s="1" a="1"/>
  <c r="V283" i="33" s="1"/>
  <c r="AD692" i="36" s="1"/>
  <c r="U545" i="33" a="1"/>
  <c r="U545" i="33" s="1"/>
  <c r="U320" i="33" a="1"/>
  <c r="U320" i="33" s="1"/>
  <c r="V320" i="33" s="1" a="1"/>
  <c r="V320" i="33" s="1"/>
  <c r="AD780" i="36" s="1"/>
  <c r="U574" i="33" a="1"/>
  <c r="U574" i="33" s="1"/>
  <c r="U328" i="33" a="1"/>
  <c r="U328" i="33" s="1"/>
  <c r="U603" i="33" a="1"/>
  <c r="U603" i="33" s="1"/>
  <c r="U355" i="33" a="1"/>
  <c r="U355" i="33" s="1"/>
  <c r="U802" i="33" a="1"/>
  <c r="U802" i="33" s="1"/>
  <c r="V802" i="33" s="1" a="1"/>
  <c r="V802" i="33" s="1"/>
  <c r="AD796" i="36" s="1"/>
  <c r="U1150" i="33" a="1"/>
  <c r="U1150" i="33" s="1"/>
  <c r="V1150" i="33" s="1" a="1"/>
  <c r="V1150" i="33" s="1"/>
  <c r="U895" i="33" a="1"/>
  <c r="U895" i="33" s="1"/>
  <c r="U1165" i="33" a="1"/>
  <c r="U1165" i="33" s="1"/>
  <c r="V1165" i="33" s="1" a="1"/>
  <c r="V1165" i="33" s="1"/>
  <c r="U910" i="33" a="1"/>
  <c r="U910" i="33" s="1"/>
  <c r="U654" i="33" a="1"/>
  <c r="U654" i="33" s="1"/>
  <c r="V654" i="33" s="1" a="1"/>
  <c r="V654" i="33" s="1"/>
  <c r="AD702" i="36" s="1"/>
  <c r="U973" i="33" a="1"/>
  <c r="U973" i="33" s="1"/>
  <c r="V973" i="33" s="1" a="1"/>
  <c r="V973" i="33" s="1"/>
  <c r="U717" i="33" a="1"/>
  <c r="U717" i="33" s="1"/>
  <c r="U1004" i="33" a="1"/>
  <c r="U1004" i="33" s="1"/>
  <c r="V1004" i="33" s="1" a="1"/>
  <c r="V1004" i="33" s="1"/>
  <c r="AD1012" i="36" s="1"/>
  <c r="U748" i="33" a="1"/>
  <c r="U748" i="33" s="1"/>
  <c r="V748" i="33" s="1" a="1"/>
  <c r="V748" i="33" s="1"/>
  <c r="AD1272" i="36" s="1"/>
  <c r="U1035" i="33" a="1"/>
  <c r="U1035" i="33" s="1"/>
  <c r="U779" i="33" a="1"/>
  <c r="U779" i="33" s="1"/>
  <c r="U1066" i="33" a="1"/>
  <c r="U1066" i="33" s="1"/>
  <c r="U810" i="33" a="1"/>
  <c r="U810" i="33" s="1"/>
  <c r="U554" i="33" a="1"/>
  <c r="U554" i="33" s="1"/>
  <c r="U969" i="33" a="1"/>
  <c r="U969" i="33" s="1"/>
  <c r="U713" i="33" a="1"/>
  <c r="U713" i="33" s="1"/>
  <c r="V713" i="33" s="1" a="1"/>
  <c r="V713" i="33" s="1"/>
  <c r="U1143" i="33" a="1"/>
  <c r="U1143" i="33" s="1"/>
  <c r="U888" i="33" a="1"/>
  <c r="U888" i="33" s="1"/>
  <c r="U632" i="33" a="1"/>
  <c r="U632" i="33" s="1"/>
  <c r="U1047" i="33" a="1"/>
  <c r="U1047" i="33" s="1"/>
  <c r="U791" i="33" a="1"/>
  <c r="U791" i="33" s="1"/>
  <c r="V791" i="33" s="1" a="1"/>
  <c r="V791" i="33" s="1"/>
  <c r="AD1005" i="36" s="1"/>
  <c r="U535" i="33" a="1"/>
  <c r="U535" i="33" s="1"/>
  <c r="U950" i="33" a="1"/>
  <c r="U950" i="33" s="1"/>
  <c r="U694" i="33" a="1"/>
  <c r="U694" i="33" s="1"/>
  <c r="U1108" i="33" a="1"/>
  <c r="U1108" i="33" s="1"/>
  <c r="V1108" i="33" s="1" a="1"/>
  <c r="V1108" i="33" s="1"/>
  <c r="AD1420" i="36" s="1"/>
  <c r="U853" i="33" a="1"/>
  <c r="U853" i="33" s="1"/>
  <c r="U597" i="33" a="1"/>
  <c r="U597" i="33" s="1"/>
  <c r="V597" i="33" s="1" a="1"/>
  <c r="V597" i="33" s="1"/>
  <c r="U1012" i="33" a="1"/>
  <c r="U1012" i="33" s="1"/>
  <c r="U756" i="33" a="1"/>
  <c r="U756" i="33" s="1"/>
  <c r="V756" i="33" s="1" a="1"/>
  <c r="V756" i="33" s="1"/>
  <c r="AD715" i="36" s="1"/>
  <c r="U503" i="33" a="1"/>
  <c r="U503" i="33" s="1"/>
  <c r="U915" i="33" a="1"/>
  <c r="U915" i="33" s="1"/>
  <c r="U1088" i="33" a="1"/>
  <c r="U1088" i="33" s="1"/>
  <c r="V1088" i="33" s="1" a="1"/>
  <c r="V1088" i="33" s="1"/>
  <c r="AD1631" i="36" s="1"/>
  <c r="U833" i="33" a="1"/>
  <c r="U833" i="33" s="1"/>
  <c r="V833" i="33" s="1" a="1"/>
  <c r="V833" i="33" s="1"/>
  <c r="AD1666" i="36" s="1"/>
  <c r="U1119" i="33" a="1"/>
  <c r="U1119" i="33" s="1"/>
  <c r="U864" i="33" a="1"/>
  <c r="U864" i="33" s="1"/>
  <c r="V864" i="33" s="1" a="1"/>
  <c r="V864" i="33" s="1"/>
  <c r="U1153" i="33" a="1"/>
  <c r="U1153" i="33" s="1"/>
  <c r="V1153" i="33" s="1" a="1"/>
  <c r="V1153" i="33" s="1"/>
  <c r="AD923" i="36" s="1"/>
  <c r="U221" i="33" a="1"/>
  <c r="U221" i="33" s="1"/>
  <c r="U132" i="33" a="1"/>
  <c r="U132" i="33" s="1"/>
  <c r="U486" i="33" a="1"/>
  <c r="U486" i="33" s="1"/>
  <c r="U202" i="33" a="1"/>
  <c r="U202" i="33" s="1"/>
  <c r="U496" i="33" a="1"/>
  <c r="U496" i="33" s="1"/>
  <c r="V496" i="33" s="1" a="1"/>
  <c r="V496" i="33" s="1"/>
  <c r="AD1126" i="36" s="1"/>
  <c r="U265" i="33" a="1"/>
  <c r="U265" i="33" s="1"/>
  <c r="U516" i="33" a="1"/>
  <c r="U516" i="33" s="1"/>
  <c r="V516" i="33" s="1" a="1"/>
  <c r="V516" i="33" s="1"/>
  <c r="AD1132" i="36" s="1"/>
  <c r="U302" i="33" a="1"/>
  <c r="U302" i="33" s="1"/>
  <c r="U544" i="33" a="1"/>
  <c r="U544" i="33" s="1"/>
  <c r="U291" i="33" a="1"/>
  <c r="U291" i="33" s="1"/>
  <c r="U573" i="33" a="1"/>
  <c r="U573" i="33" s="1"/>
  <c r="V573" i="33" s="1" a="1"/>
  <c r="V573" i="33" s="1"/>
  <c r="AD1505" i="36" s="1"/>
  <c r="U337" i="33" a="1"/>
  <c r="U337" i="33" s="1"/>
  <c r="V337" i="33" s="1" a="1"/>
  <c r="V337" i="33" s="1"/>
  <c r="AD1442" i="36" s="1"/>
  <c r="U642" i="33" a="1"/>
  <c r="U642" i="33" s="1"/>
  <c r="U281" i="33" a="1"/>
  <c r="U281" i="33" s="1"/>
  <c r="U594" i="33" a="1"/>
  <c r="U594" i="33" s="1"/>
  <c r="V594" i="33" s="1" a="1"/>
  <c r="V594" i="33" s="1"/>
  <c r="AD1355" i="36" s="1"/>
  <c r="U363" i="33" a="1"/>
  <c r="U363" i="33" s="1"/>
  <c r="U105" i="33" a="1"/>
  <c r="U105" i="33" s="1"/>
  <c r="V105" i="33" s="1" a="1"/>
  <c r="V105" i="33" s="1"/>
  <c r="U372" i="33" a="1"/>
  <c r="U372" i="33" s="1"/>
  <c r="U243" i="33" a="1"/>
  <c r="U243" i="33" s="1"/>
  <c r="U315" i="33" a="1"/>
  <c r="U315" i="33" s="1"/>
  <c r="V315" i="33" s="1" a="1"/>
  <c r="V315" i="33" s="1"/>
  <c r="AD1291" i="36" s="1"/>
  <c r="U511" i="33" a="1"/>
  <c r="U511" i="33" s="1"/>
  <c r="V511" i="33" s="1" a="1"/>
  <c r="V511" i="33" s="1"/>
  <c r="U216" i="33" a="1"/>
  <c r="U216" i="33" s="1"/>
  <c r="U178" i="33" a="1"/>
  <c r="U178" i="33" s="1"/>
  <c r="V178" i="33" s="1" a="1"/>
  <c r="V178" i="33" s="1"/>
  <c r="AD828" i="36" s="1"/>
  <c r="U316" i="33" a="1"/>
  <c r="U316" i="33" s="1"/>
  <c r="U1134" i="33" a="1"/>
  <c r="U1134" i="33" s="1"/>
  <c r="U879" i="33" a="1"/>
  <c r="U879" i="33" s="1"/>
  <c r="U1149" i="33" a="1"/>
  <c r="U1149" i="33" s="1"/>
  <c r="U894" i="33" a="1"/>
  <c r="U894" i="33" s="1"/>
  <c r="V894" i="33" s="1" a="1"/>
  <c r="V894" i="33" s="1"/>
  <c r="AD635" i="36" s="1"/>
  <c r="U638" i="33" a="1"/>
  <c r="U638" i="33" s="1"/>
  <c r="V638" i="33" s="1" a="1"/>
  <c r="V638" i="33" s="1"/>
  <c r="AD689" i="36" s="1"/>
  <c r="U957" i="33" a="1"/>
  <c r="U957" i="33" s="1"/>
  <c r="V957" i="33" s="1" a="1"/>
  <c r="V957" i="33" s="1"/>
  <c r="AD984" i="36" s="1"/>
  <c r="U701" i="33" a="1"/>
  <c r="U701" i="33" s="1"/>
  <c r="V701" i="33" s="1" a="1"/>
  <c r="V701" i="33" s="1"/>
  <c r="U988" i="33" a="1"/>
  <c r="U988" i="33" s="1"/>
  <c r="V988" i="33" s="1" a="1"/>
  <c r="V988" i="33" s="1"/>
  <c r="AD1478" i="36" s="1"/>
  <c r="U732" i="33" a="1"/>
  <c r="U732" i="33" s="1"/>
  <c r="V732" i="33" s="1" a="1"/>
  <c r="V732" i="33" s="1"/>
  <c r="AD1370" i="36" s="1"/>
  <c r="U1019" i="33" a="1"/>
  <c r="U1019" i="33" s="1"/>
  <c r="V1019" i="33" s="1" a="1"/>
  <c r="V1019" i="33" s="1"/>
  <c r="U763" i="33" a="1"/>
  <c r="U763" i="33" s="1"/>
  <c r="V763" i="33" s="1" a="1"/>
  <c r="V763" i="33" s="1"/>
  <c r="U1050" i="33" a="1"/>
  <c r="U1050" i="33" s="1"/>
  <c r="V1050" i="33" s="1" a="1"/>
  <c r="V1050" i="33" s="1"/>
  <c r="AD908" i="36" s="1"/>
  <c r="U794" i="33" a="1"/>
  <c r="U794" i="33" s="1"/>
  <c r="V794" i="33" s="1" a="1"/>
  <c r="V794" i="33" s="1"/>
  <c r="U538" i="33" a="1"/>
  <c r="U538" i="33" s="1"/>
  <c r="U953" i="33" a="1"/>
  <c r="U953" i="33" s="1"/>
  <c r="V953" i="33" s="1" a="1"/>
  <c r="V953" i="33" s="1"/>
  <c r="U697" i="33" a="1"/>
  <c r="U697" i="33" s="1"/>
  <c r="U1127" i="33" a="1"/>
  <c r="U1127" i="33" s="1"/>
  <c r="U872" i="33" a="1"/>
  <c r="U872" i="33" s="1"/>
  <c r="U616" i="33" a="1"/>
  <c r="U616" i="33" s="1"/>
  <c r="V616" i="33" s="1" a="1"/>
  <c r="V616" i="33" s="1"/>
  <c r="U1031" i="33" a="1"/>
  <c r="U1031" i="33" s="1"/>
  <c r="U775" i="33" a="1"/>
  <c r="U775" i="33" s="1"/>
  <c r="U505" i="33" a="1"/>
  <c r="U505" i="33" s="1"/>
  <c r="U934" i="33" a="1"/>
  <c r="U934" i="33" s="1"/>
  <c r="V934" i="33" s="1" a="1"/>
  <c r="V934" i="33" s="1"/>
  <c r="AD859" i="36" s="1"/>
  <c r="U678" i="33" a="1"/>
  <c r="U678" i="33" s="1"/>
  <c r="U1092" i="33" a="1"/>
  <c r="U1092" i="33" s="1"/>
  <c r="V1092" i="33" s="1" a="1"/>
  <c r="V1092" i="33" s="1"/>
  <c r="AD1202" i="36" s="1"/>
  <c r="U837" i="33" a="1"/>
  <c r="U837" i="33" s="1"/>
  <c r="V837" i="33" s="1" a="1"/>
  <c r="V837" i="33" s="1"/>
  <c r="AD889" i="36" s="1"/>
  <c r="U581" i="33" a="1"/>
  <c r="U581" i="33" s="1"/>
  <c r="V581" i="33" s="1" a="1"/>
  <c r="V581" i="33" s="1"/>
  <c r="U996" i="33" a="1"/>
  <c r="U996" i="33" s="1"/>
  <c r="V996" i="33" s="1" a="1"/>
  <c r="V996" i="33" s="1"/>
  <c r="U740" i="33" a="1"/>
  <c r="U740" i="33" s="1"/>
  <c r="V740" i="33" s="1" a="1"/>
  <c r="V740" i="33" s="1"/>
  <c r="U1154" i="33" a="1"/>
  <c r="U1154" i="33" s="1"/>
  <c r="U899" i="33" a="1"/>
  <c r="U899" i="33" s="1"/>
  <c r="V899" i="33" s="1" a="1"/>
  <c r="V899" i="33" s="1"/>
  <c r="U1073" i="33" a="1"/>
  <c r="U1073" i="33" s="1"/>
  <c r="U817" i="33" a="1"/>
  <c r="U817" i="33" s="1"/>
  <c r="V817" i="33" s="1" a="1"/>
  <c r="V817" i="33" s="1"/>
  <c r="AD826" i="36" s="1"/>
  <c r="U1103" i="33" a="1"/>
  <c r="U1103" i="33" s="1"/>
  <c r="U848" i="33" a="1"/>
  <c r="U848" i="33" s="1"/>
  <c r="U898" i="33" a="1"/>
  <c r="U898" i="33" s="1"/>
  <c r="V898" i="33" s="1" a="1"/>
  <c r="V898" i="33" s="1"/>
  <c r="U212" i="33" a="1"/>
  <c r="U212" i="33" s="1"/>
  <c r="U124" i="33" a="1"/>
  <c r="U124" i="33" s="1"/>
  <c r="V124" i="33" s="1" a="1"/>
  <c r="V124" i="33" s="1"/>
  <c r="AD566" i="36" s="1"/>
  <c r="U467" i="33" a="1"/>
  <c r="U467" i="33" s="1"/>
  <c r="V467" i="33" s="1" a="1"/>
  <c r="V467" i="33" s="1"/>
  <c r="AD1201" i="36" s="1"/>
  <c r="U184" i="33" a="1"/>
  <c r="U184" i="33" s="1"/>
  <c r="U485" i="33" a="1"/>
  <c r="U485" i="33" s="1"/>
  <c r="V485" i="33" s="1" a="1"/>
  <c r="V485" i="33" s="1"/>
  <c r="AD800" i="36" s="1"/>
  <c r="U247" i="33" a="1"/>
  <c r="U247" i="33" s="1"/>
  <c r="U475" i="33" a="1"/>
  <c r="U475" i="33" s="1"/>
  <c r="U274" i="33" a="1"/>
  <c r="U274" i="33" s="1"/>
  <c r="V274" i="33" s="1" a="1"/>
  <c r="V274" i="33" s="1"/>
  <c r="AD925" i="36" s="1"/>
  <c r="U515" i="33" a="1"/>
  <c r="U515" i="33" s="1"/>
  <c r="V515" i="33" s="1" a="1"/>
  <c r="V515" i="33" s="1"/>
  <c r="U273" i="33" a="1"/>
  <c r="U273" i="33" s="1"/>
  <c r="U543" i="33" a="1"/>
  <c r="U543" i="33" s="1"/>
  <c r="U319" i="33" a="1"/>
  <c r="U319" i="33" s="1"/>
  <c r="U595" i="33" a="1"/>
  <c r="U595" i="33" s="1"/>
  <c r="U263" i="33" a="1"/>
  <c r="U263" i="33" s="1"/>
  <c r="U571" i="33" a="1"/>
  <c r="U571" i="33" s="1"/>
  <c r="U354" i="33" a="1"/>
  <c r="U354" i="33" s="1"/>
  <c r="V354" i="33" s="1" a="1"/>
  <c r="V354" i="33" s="1"/>
  <c r="AD869" i="36" s="1"/>
  <c r="U97" i="33" a="1"/>
  <c r="U97" i="33" s="1"/>
  <c r="V97" i="33" s="1" a="1"/>
  <c r="V97" i="33" s="1"/>
  <c r="U317" i="33" a="1"/>
  <c r="U317" i="33" s="1"/>
  <c r="U225" i="33" a="1"/>
  <c r="U225" i="33" s="1"/>
  <c r="V225" i="33" s="1" a="1"/>
  <c r="V225" i="33" s="1"/>
  <c r="AD786" i="36" s="1"/>
  <c r="U297" i="33" a="1"/>
  <c r="U297" i="33" s="1"/>
  <c r="V297" i="33" s="1" a="1"/>
  <c r="V297" i="33" s="1"/>
  <c r="AD794" i="36" s="1"/>
  <c r="U490" i="33" a="1"/>
  <c r="U490" i="33" s="1"/>
  <c r="V490" i="33" s="1" a="1"/>
  <c r="V490" i="33" s="1"/>
  <c r="AD1142" i="36" s="1"/>
  <c r="U198" i="33" a="1"/>
  <c r="U198" i="33" s="1"/>
  <c r="V198" i="33" s="1" a="1"/>
  <c r="V198" i="33" s="1"/>
  <c r="AD880" i="36" s="1"/>
  <c r="U143" i="33" a="1"/>
  <c r="U143" i="33" s="1"/>
  <c r="V143" i="33" s="1" a="1"/>
  <c r="V143" i="33" s="1"/>
  <c r="AD676" i="36" s="1"/>
  <c r="U261" i="33" a="1"/>
  <c r="U261" i="33" s="1"/>
  <c r="V261" i="33" s="1" a="1"/>
  <c r="V261" i="33" s="1"/>
  <c r="AD1600" i="36" s="1"/>
  <c r="U425" i="33" a="1"/>
  <c r="U425" i="33" s="1"/>
  <c r="V425" i="33" s="1" a="1"/>
  <c r="V425" i="33" s="1"/>
  <c r="AD642" i="36" s="1"/>
  <c r="U559" i="33" a="1"/>
  <c r="U559" i="33" s="1"/>
  <c r="U305" i="33" a="1"/>
  <c r="U305" i="33" s="1"/>
  <c r="V305" i="33" s="1" a="1"/>
  <c r="V305" i="33" s="1"/>
  <c r="AD1102" i="36" s="1"/>
  <c r="U158" i="33" a="1"/>
  <c r="U158" i="33" s="1"/>
  <c r="U442" i="33" a="1"/>
  <c r="U442" i="33" s="1"/>
  <c r="U168" i="33" a="1"/>
  <c r="U168" i="33" s="1"/>
  <c r="U706" i="33" a="1"/>
  <c r="U706" i="33" s="1"/>
  <c r="U304" i="33" a="1"/>
  <c r="U304" i="33" s="1"/>
  <c r="U499" i="33" a="1"/>
  <c r="U499" i="33" s="1"/>
  <c r="V499" i="33" s="1" a="1"/>
  <c r="V499" i="33" s="1"/>
  <c r="U322" i="33" a="1"/>
  <c r="U322" i="33" s="1"/>
  <c r="U379" i="33" a="1"/>
  <c r="U379" i="33" s="1"/>
  <c r="U529" i="33" a="1"/>
  <c r="U529" i="33" s="1"/>
  <c r="V529" i="33" s="1" a="1"/>
  <c r="V529" i="33" s="1"/>
  <c r="AD1649" i="36" s="1"/>
  <c r="U287" i="33" a="1"/>
  <c r="U287" i="33" s="1"/>
  <c r="V287" i="33" s="1" a="1"/>
  <c r="V287" i="33" s="1"/>
  <c r="AD838" i="36" s="1"/>
  <c r="U433" i="33" a="1"/>
  <c r="U433" i="33" s="1"/>
  <c r="V433" i="33" s="1" a="1"/>
  <c r="V433" i="33" s="1"/>
  <c r="AD1554" i="36" s="1"/>
  <c r="U611" i="33" a="1"/>
  <c r="U611" i="33" s="1"/>
  <c r="U487" i="33" a="1"/>
  <c r="U487" i="33" s="1"/>
  <c r="U74" i="33" a="1"/>
  <c r="U74" i="33" s="1"/>
  <c r="V74" i="33" s="1" a="1"/>
  <c r="V74" i="33" s="1"/>
  <c r="AD1627" i="36" s="1"/>
  <c r="U147" i="33" a="1"/>
  <c r="U147" i="33" s="1"/>
  <c r="U373" i="33" a="1"/>
  <c r="U373" i="33" s="1"/>
  <c r="V373" i="33" s="1" a="1"/>
  <c r="V373" i="33" s="1"/>
  <c r="AD1593" i="36" s="1"/>
  <c r="U120" i="33" a="1"/>
  <c r="U120" i="33" s="1"/>
  <c r="U388" i="33" a="1"/>
  <c r="U388" i="33" s="1"/>
  <c r="V388" i="33" s="1" a="1"/>
  <c r="V388" i="33" s="1"/>
  <c r="AD1120" i="36" s="1"/>
  <c r="U432" i="33" a="1"/>
  <c r="U432" i="33" s="1"/>
  <c r="U386" i="33" a="1"/>
  <c r="U386" i="33" s="1"/>
  <c r="V386" i="33" s="1" a="1"/>
  <c r="V386" i="33" s="1"/>
  <c r="AD1118" i="36" s="1"/>
  <c r="U102" i="33" a="1"/>
  <c r="U102" i="33" s="1"/>
  <c r="V102" i="33" s="1" a="1"/>
  <c r="V102" i="33" s="1"/>
  <c r="AD675" i="36" s="1"/>
  <c r="U400" i="33" a="1"/>
  <c r="U400" i="33" s="1"/>
  <c r="V400" i="33" s="1" a="1"/>
  <c r="V400" i="33" s="1"/>
  <c r="AD1519" i="36" s="1"/>
  <c r="U1118" i="33" a="1"/>
  <c r="U1118" i="33" s="1"/>
  <c r="U863" i="33" a="1"/>
  <c r="U863" i="33" s="1"/>
  <c r="V863" i="33" s="1" a="1"/>
  <c r="V863" i="33" s="1"/>
  <c r="U1133" i="33" a="1"/>
  <c r="U1133" i="33" s="1"/>
  <c r="V1133" i="33" s="1" a="1"/>
  <c r="V1133" i="33" s="1"/>
  <c r="U878" i="33" a="1"/>
  <c r="U878" i="33" s="1"/>
  <c r="V878" i="33" s="1" a="1"/>
  <c r="V878" i="33" s="1"/>
  <c r="AD723" i="36" s="1"/>
  <c r="U622" i="33" a="1"/>
  <c r="U622" i="33" s="1"/>
  <c r="V622" i="33" s="1" a="1"/>
  <c r="V622" i="33" s="1"/>
  <c r="AD1457" i="36" s="1"/>
  <c r="U941" i="33" a="1"/>
  <c r="U941" i="33" s="1"/>
  <c r="V941" i="33" s="1" a="1"/>
  <c r="V941" i="33" s="1"/>
  <c r="AD941" i="36" s="1"/>
  <c r="U685" i="33" a="1"/>
  <c r="U685" i="33" s="1"/>
  <c r="V685" i="33" s="1" a="1"/>
  <c r="V685" i="33" s="1"/>
  <c r="AD768" i="36" s="1"/>
  <c r="U972" i="33" a="1"/>
  <c r="U972" i="33" s="1"/>
  <c r="V972" i="33" s="1" a="1"/>
  <c r="V972" i="33" s="1"/>
  <c r="U716" i="33" a="1"/>
  <c r="U716" i="33" s="1"/>
  <c r="U1003" i="33" a="1"/>
  <c r="U1003" i="33" s="1"/>
  <c r="V1003" i="33" s="1" a="1"/>
  <c r="V1003" i="33" s="1"/>
  <c r="U747" i="33" a="1"/>
  <c r="U747" i="33" s="1"/>
  <c r="U1034" i="33" a="1"/>
  <c r="U1034" i="33" s="1"/>
  <c r="U778" i="33" a="1"/>
  <c r="U778" i="33" s="1"/>
  <c r="U522" i="33" a="1"/>
  <c r="U522" i="33" s="1"/>
  <c r="V522" i="33" s="1" a="1"/>
  <c r="V522" i="33" s="1"/>
  <c r="AD1659" i="36" s="1"/>
  <c r="U937" i="33" a="1"/>
  <c r="U937" i="33" s="1"/>
  <c r="V937" i="33" s="1" a="1"/>
  <c r="V937" i="33" s="1"/>
  <c r="AD570" i="36" s="1"/>
  <c r="U681" i="33" a="1"/>
  <c r="U681" i="33" s="1"/>
  <c r="V681" i="33" s="1" a="1"/>
  <c r="V681" i="33" s="1"/>
  <c r="AD735" i="36" s="1"/>
  <c r="U1111" i="33" a="1"/>
  <c r="U1111" i="33" s="1"/>
  <c r="U856" i="33" a="1"/>
  <c r="U856" i="33" s="1"/>
  <c r="V856" i="33" s="1" a="1"/>
  <c r="V856" i="33" s="1"/>
  <c r="AD1398" i="36" s="1"/>
  <c r="U600" i="33" a="1"/>
  <c r="U600" i="33" s="1"/>
  <c r="V600" i="33" s="1" a="1"/>
  <c r="V600" i="33" s="1"/>
  <c r="AD1651" i="36" s="1"/>
  <c r="U1015" i="33" a="1"/>
  <c r="U1015" i="33" s="1"/>
  <c r="V1015" i="33" s="1" a="1"/>
  <c r="V1015" i="33" s="1"/>
  <c r="AD776" i="36" s="1"/>
  <c r="U759" i="33" a="1"/>
  <c r="U759" i="33" s="1"/>
  <c r="V759" i="33" s="1" a="1"/>
  <c r="V759" i="33" s="1"/>
  <c r="U493" i="33" a="1"/>
  <c r="U493" i="33" s="1"/>
  <c r="V493" i="33" s="1" a="1"/>
  <c r="V493" i="33" s="1"/>
  <c r="AD1149" i="36" s="1"/>
  <c r="U918" i="33" a="1"/>
  <c r="U918" i="33" s="1"/>
  <c r="U662" i="33" a="1"/>
  <c r="U662" i="33" s="1"/>
  <c r="V662" i="33" s="1" a="1"/>
  <c r="V662" i="33" s="1"/>
  <c r="AD705" i="36" s="1"/>
  <c r="U1077" i="33" a="1"/>
  <c r="U1077" i="33" s="1"/>
  <c r="U821" i="33" a="1"/>
  <c r="U821" i="33" s="1"/>
  <c r="V821" i="33" s="1" a="1"/>
  <c r="V821" i="33" s="1"/>
  <c r="U565" i="33" a="1"/>
  <c r="U565" i="33" s="1"/>
  <c r="U980" i="33" a="1"/>
  <c r="U980" i="33" s="1"/>
  <c r="U724" i="33" a="1"/>
  <c r="U724" i="33" s="1"/>
  <c r="U1138" i="33" a="1"/>
  <c r="U1138" i="33" s="1"/>
  <c r="U883" i="33" a="1"/>
  <c r="U883" i="33" s="1"/>
  <c r="V883" i="33" s="1" a="1"/>
  <c r="V883" i="33" s="1"/>
  <c r="AD912" i="36" s="1"/>
  <c r="U1057" i="33" a="1"/>
  <c r="U1057" i="33" s="1"/>
  <c r="V1057" i="33" s="1" a="1"/>
  <c r="V1057" i="33" s="1"/>
  <c r="AD1454" i="36" s="1"/>
  <c r="U801" i="33" a="1"/>
  <c r="U801" i="33" s="1"/>
  <c r="U1087" i="33" a="1"/>
  <c r="U1087" i="33" s="1"/>
  <c r="V1087" i="33" s="1" a="1"/>
  <c r="V1087" i="33" s="1"/>
  <c r="AD1630" i="36" s="1"/>
  <c r="U832" i="33" a="1"/>
  <c r="U832" i="33" s="1"/>
  <c r="V832" i="33" s="1" a="1"/>
  <c r="V832" i="33" s="1"/>
  <c r="AD1563" i="36" s="1"/>
  <c r="U690" i="33" a="1"/>
  <c r="U690" i="33" s="1"/>
  <c r="V690" i="33" s="1" a="1"/>
  <c r="V690" i="33" s="1"/>
  <c r="AD1437" i="36" s="1"/>
  <c r="U157" i="33" a="1"/>
  <c r="U157" i="33" s="1"/>
  <c r="V157" i="33" s="1" a="1"/>
  <c r="V157" i="33" s="1"/>
  <c r="U108" i="33" a="1"/>
  <c r="U108" i="33" s="1"/>
  <c r="V108" i="33" s="1" a="1"/>
  <c r="V108" i="33" s="1"/>
  <c r="AD785" i="36" s="1"/>
  <c r="U458" i="33" a="1"/>
  <c r="U458" i="33" s="1"/>
  <c r="V458" i="33" s="1" a="1"/>
  <c r="V458" i="33" s="1"/>
  <c r="U166" i="33" a="1"/>
  <c r="U166" i="33" s="1"/>
  <c r="V166" i="33" s="1" a="1"/>
  <c r="V166" i="33" s="1"/>
  <c r="AD1637" i="36" s="1"/>
  <c r="U476" i="33" a="1"/>
  <c r="U476" i="33" s="1"/>
  <c r="U219" i="33" a="1"/>
  <c r="U219" i="33" s="1"/>
  <c r="V219" i="33" s="1" a="1"/>
  <c r="V219" i="33" s="1"/>
  <c r="AD1435" i="36" s="1"/>
  <c r="U466" i="33" a="1"/>
  <c r="U466" i="33" s="1"/>
  <c r="U256" i="33" a="1"/>
  <c r="U256" i="33" s="1"/>
  <c r="V256" i="33" s="1" a="1"/>
  <c r="V256" i="33" s="1"/>
  <c r="AD1585" i="36" s="1"/>
  <c r="U495" i="33" a="1"/>
  <c r="U495" i="33" s="1"/>
  <c r="U255" i="33" a="1"/>
  <c r="U255" i="33" s="1"/>
  <c r="U514" i="33" a="1"/>
  <c r="U514" i="33" s="1"/>
  <c r="V514" i="33" s="1" a="1"/>
  <c r="V514" i="33" s="1"/>
  <c r="AD1131" i="36" s="1"/>
  <c r="U310" i="33" a="1"/>
  <c r="U310" i="33" s="1"/>
  <c r="V310" i="33" s="1" a="1"/>
  <c r="V310" i="33" s="1"/>
  <c r="U572" i="33" a="1"/>
  <c r="U572" i="33" s="1"/>
  <c r="V572" i="33" s="1" a="1"/>
  <c r="V572" i="33" s="1"/>
  <c r="AD1507" i="36" s="1"/>
  <c r="U235" i="33" a="1"/>
  <c r="U235" i="33" s="1"/>
  <c r="V235" i="33" s="1" a="1"/>
  <c r="V235" i="33" s="1"/>
  <c r="AD1553" i="36" s="1"/>
  <c r="U541" i="33" a="1"/>
  <c r="U541" i="33" s="1"/>
  <c r="V541" i="33" s="1" a="1"/>
  <c r="V541" i="33" s="1"/>
  <c r="AD1328" i="36" s="1"/>
  <c r="U345" i="33" a="1"/>
  <c r="U345" i="33" s="1"/>
  <c r="V345" i="33" s="1" a="1"/>
  <c r="V345" i="33" s="1"/>
  <c r="AD1108" i="36" s="1"/>
  <c r="U81" i="33" a="1"/>
  <c r="U81" i="33" s="1"/>
  <c r="V81" i="33" s="1" a="1"/>
  <c r="V81" i="33" s="1"/>
  <c r="AD1269" i="36" s="1"/>
  <c r="U308" i="33" a="1"/>
  <c r="U308" i="33" s="1"/>
  <c r="V308" i="33" s="1" a="1"/>
  <c r="V308" i="33" s="1"/>
  <c r="AD1105" i="36" s="1"/>
  <c r="U207" i="33" a="1"/>
  <c r="U207" i="33" s="1"/>
  <c r="V207" i="33" s="1" a="1"/>
  <c r="V207" i="33" s="1"/>
  <c r="AD885" i="36" s="1"/>
  <c r="U270" i="33" a="1"/>
  <c r="U270" i="33" s="1"/>
  <c r="V270" i="33" s="1" a="1"/>
  <c r="V270" i="33" s="1"/>
  <c r="AD688" i="36" s="1"/>
  <c r="U481" i="33" a="1"/>
  <c r="U481" i="33" s="1"/>
  <c r="V481" i="33" s="1" a="1"/>
  <c r="V481" i="33" s="1"/>
  <c r="AD801" i="36" s="1"/>
  <c r="U161" i="33" a="1"/>
  <c r="U161" i="33" s="1"/>
  <c r="V161" i="33" s="1" a="1"/>
  <c r="V161" i="33" s="1"/>
  <c r="AD1381" i="36" s="1"/>
  <c r="U111" i="33" a="1"/>
  <c r="U111" i="33" s="1"/>
  <c r="V111" i="33" s="1" a="1"/>
  <c r="V111" i="33" s="1"/>
  <c r="U252" i="33" a="1"/>
  <c r="U252" i="33" s="1"/>
  <c r="U125" i="33" a="1"/>
  <c r="U125" i="33" s="1"/>
  <c r="V125" i="33" s="1" a="1"/>
  <c r="V125" i="33" s="1"/>
  <c r="AD565" i="36" s="1"/>
  <c r="U150" i="33" a="1"/>
  <c r="U150" i="33" s="1"/>
  <c r="U286" i="33" a="1"/>
  <c r="U286" i="33" s="1"/>
  <c r="V286" i="33" s="1" a="1"/>
  <c r="V286" i="33" s="1"/>
  <c r="AD837" i="36" s="1"/>
  <c r="U313" i="33" a="1"/>
  <c r="U313" i="33" s="1"/>
  <c r="V313" i="33" s="1" a="1"/>
  <c r="V313" i="33" s="1"/>
  <c r="AD1609" i="36" s="1"/>
  <c r="U464" i="33" a="1"/>
  <c r="U464" i="33" s="1"/>
  <c r="V464" i="33" s="1" a="1"/>
  <c r="V464" i="33" s="1"/>
  <c r="AD1123" i="36" s="1"/>
  <c r="U621" i="33" a="1"/>
  <c r="U621" i="33" s="1"/>
  <c r="V621" i="33" s="1" a="1"/>
  <c r="V621" i="33" s="1"/>
  <c r="U469" i="33" a="1"/>
  <c r="U469" i="33" s="1"/>
  <c r="V469" i="33" s="1" a="1"/>
  <c r="V469" i="33" s="1"/>
  <c r="U75" i="33" a="1"/>
  <c r="U75" i="33" s="1"/>
  <c r="V75" i="33" s="1" a="1"/>
  <c r="V75" i="33" s="1"/>
  <c r="AD1502" i="36" s="1"/>
  <c r="U332" i="33" a="1"/>
  <c r="U332" i="33" s="1"/>
  <c r="V332" i="33" s="1" a="1"/>
  <c r="V332" i="33" s="1"/>
  <c r="AD1441" i="36" s="1"/>
  <c r="U1102" i="33" a="1"/>
  <c r="U1102" i="33" s="1"/>
  <c r="V1102" i="33" s="1" a="1"/>
  <c r="V1102" i="33" s="1"/>
  <c r="AD1690" i="36" s="1"/>
  <c r="U847" i="33" a="1"/>
  <c r="U847" i="33" s="1"/>
  <c r="V847" i="33" s="1" a="1"/>
  <c r="V847" i="33" s="1"/>
  <c r="AD822" i="36" s="1"/>
  <c r="U1117" i="33" a="1"/>
  <c r="U1117" i="33" s="1"/>
  <c r="V1117" i="33" s="1" a="1"/>
  <c r="V1117" i="33" s="1"/>
  <c r="U862" i="33" a="1"/>
  <c r="U862" i="33" s="1"/>
  <c r="V862" i="33" s="1" a="1"/>
  <c r="V862" i="33" s="1"/>
  <c r="AD596" i="36" s="1"/>
  <c r="U606" i="33" a="1"/>
  <c r="U606" i="33" s="1"/>
  <c r="V606" i="33" s="1" a="1"/>
  <c r="V606" i="33" s="1"/>
  <c r="U925" i="33" a="1"/>
  <c r="U925" i="33" s="1"/>
  <c r="U669" i="33" a="1"/>
  <c r="U669" i="33" s="1"/>
  <c r="V669" i="33" s="1" a="1"/>
  <c r="V669" i="33" s="1"/>
  <c r="AD707" i="36" s="1"/>
  <c r="U956" i="33" a="1"/>
  <c r="U956" i="33" s="1"/>
  <c r="V956" i="33" s="1" a="1"/>
  <c r="V956" i="33" s="1"/>
  <c r="U700" i="33" a="1"/>
  <c r="U700" i="33" s="1"/>
  <c r="V700" i="33" s="1" a="1"/>
  <c r="V700" i="33" s="1"/>
  <c r="AD591" i="36" s="1"/>
  <c r="U987" i="33" a="1"/>
  <c r="U987" i="33" s="1"/>
  <c r="V987" i="33" s="1" a="1"/>
  <c r="V987" i="33" s="1"/>
  <c r="U731" i="33" a="1"/>
  <c r="U731" i="33" s="1"/>
  <c r="V731" i="33" s="1" a="1"/>
  <c r="V731" i="33" s="1"/>
  <c r="AD1371" i="36" s="1"/>
  <c r="U1018" i="33" a="1"/>
  <c r="U1018" i="33" s="1"/>
  <c r="U762" i="33" a="1"/>
  <c r="U762" i="33" s="1"/>
  <c r="V762" i="33" s="1" a="1"/>
  <c r="V762" i="33" s="1"/>
  <c r="AD1426" i="36" s="1"/>
  <c r="U508" i="33" a="1"/>
  <c r="U508" i="33" s="1"/>
  <c r="V508" i="33" s="1" a="1"/>
  <c r="V508" i="33" s="1"/>
  <c r="AD614" i="36" s="1"/>
  <c r="U921" i="33" a="1"/>
  <c r="U921" i="33" s="1"/>
  <c r="V921" i="33" s="1" a="1"/>
  <c r="V921" i="33" s="1"/>
  <c r="AD856" i="36" s="1"/>
  <c r="U665" i="33" a="1"/>
  <c r="U665" i="33" s="1"/>
  <c r="V665" i="33" s="1" a="1"/>
  <c r="V665" i="33" s="1"/>
  <c r="AD711" i="36" s="1"/>
  <c r="U1095" i="33" a="1"/>
  <c r="U1095" i="33" s="1"/>
  <c r="V1095" i="33" s="1" a="1"/>
  <c r="V1095" i="33" s="1"/>
  <c r="AD1493" i="36" s="1"/>
  <c r="U840" i="33" a="1"/>
  <c r="U840" i="33" s="1"/>
  <c r="V840" i="33" s="1" a="1"/>
  <c r="V840" i="33" s="1"/>
  <c r="U584" i="33" a="1"/>
  <c r="U584" i="33" s="1"/>
  <c r="V584" i="33" s="1" a="1"/>
  <c r="V584" i="33" s="1"/>
  <c r="AD1348" i="36" s="1"/>
  <c r="U999" i="33" a="1"/>
  <c r="U999" i="33" s="1"/>
  <c r="V999" i="33" s="1" a="1"/>
  <c r="V999" i="33" s="1"/>
  <c r="U743" i="33" a="1"/>
  <c r="U743" i="33" s="1"/>
  <c r="V743" i="33" s="1" a="1"/>
  <c r="V743" i="33" s="1"/>
  <c r="AD1151" i="36" s="1"/>
  <c r="U1157" i="33" a="1"/>
  <c r="U1157" i="33" s="1"/>
  <c r="U902" i="33" a="1"/>
  <c r="U902" i="33" s="1"/>
  <c r="V902" i="33" s="1" a="1"/>
  <c r="V902" i="33" s="1"/>
  <c r="U646" i="33" a="1"/>
  <c r="U646" i="33" s="1"/>
  <c r="V646" i="33" s="1" a="1"/>
  <c r="V646" i="33" s="1"/>
  <c r="U1061" i="33" a="1"/>
  <c r="U1061" i="33" s="1"/>
  <c r="U805" i="33" a="1"/>
  <c r="U805" i="33" s="1"/>
  <c r="V805" i="33" s="1" a="1"/>
  <c r="V805" i="33" s="1"/>
  <c r="AD1164" i="36" s="1"/>
  <c r="U549" i="33" a="1"/>
  <c r="U549" i="33" s="1"/>
  <c r="V549" i="33" s="1" a="1"/>
  <c r="V549" i="33" s="1"/>
  <c r="U964" i="33" a="1"/>
  <c r="U964" i="33" s="1"/>
  <c r="U708" i="33" a="1"/>
  <c r="U708" i="33" s="1"/>
  <c r="V708" i="33" s="1" a="1"/>
  <c r="V708" i="33" s="1"/>
  <c r="AD714" i="36" s="1"/>
  <c r="U1122" i="33" a="1"/>
  <c r="U1122" i="33" s="1"/>
  <c r="V1122" i="33" s="1" a="1"/>
  <c r="V1122" i="33" s="1"/>
  <c r="AD1137" i="36" s="1"/>
  <c r="U867" i="33" a="1"/>
  <c r="U867" i="33" s="1"/>
  <c r="V867" i="33" s="1" a="1"/>
  <c r="V867" i="33" s="1"/>
  <c r="AD733" i="36" s="1"/>
  <c r="U1041" i="33" a="1"/>
  <c r="U1041" i="33" s="1"/>
  <c r="V1041" i="33" s="1" a="1"/>
  <c r="V1041" i="33" s="1"/>
  <c r="AD617" i="36" s="1"/>
  <c r="U785" i="33" a="1"/>
  <c r="U785" i="33" s="1"/>
  <c r="V785" i="33" s="1" a="1"/>
  <c r="V785" i="33" s="1"/>
  <c r="AD850" i="36" s="1"/>
  <c r="U1072" i="33" a="1"/>
  <c r="U1072" i="33" s="1"/>
  <c r="V1072" i="33" s="1" a="1"/>
  <c r="V1072" i="33" s="1"/>
  <c r="AD606" i="36" s="1"/>
  <c r="U816" i="33" a="1"/>
  <c r="U816" i="33" s="1"/>
  <c r="V816" i="33" s="1" a="1"/>
  <c r="V816" i="33" s="1"/>
  <c r="AD656" i="36" s="1"/>
  <c r="U609" i="33" a="1"/>
  <c r="U609" i="33" s="1"/>
  <c r="V609" i="33" s="1" a="1"/>
  <c r="V609" i="33" s="1"/>
  <c r="AD1030" i="36" s="1"/>
  <c r="U385" i="33" a="1"/>
  <c r="U385" i="33" s="1"/>
  <c r="V385" i="33" s="1" a="1"/>
  <c r="V385" i="33" s="1"/>
  <c r="AD1117" i="36" s="1"/>
  <c r="U92" i="33" a="1"/>
  <c r="U92" i="33" s="1"/>
  <c r="V92" i="33" s="1" a="1"/>
  <c r="V92" i="33" s="1"/>
  <c r="AD1168" i="36" s="1"/>
  <c r="U449" i="33" a="1"/>
  <c r="U449" i="33" s="1"/>
  <c r="U140" i="33" a="1"/>
  <c r="U140" i="33" s="1"/>
  <c r="V140" i="33" s="1" a="1"/>
  <c r="V140" i="33" s="1"/>
  <c r="U421" i="33" a="1"/>
  <c r="U421" i="33" s="1"/>
  <c r="V421" i="33" s="1" a="1"/>
  <c r="V421" i="33" s="1"/>
  <c r="AD589" i="36" s="1"/>
  <c r="U201" i="33" a="1"/>
  <c r="U201" i="33" s="1"/>
  <c r="V201" i="33" s="1" a="1"/>
  <c r="V201" i="33" s="1"/>
  <c r="AD877" i="36" s="1"/>
  <c r="U457" i="33" a="1"/>
  <c r="U457" i="33" s="1"/>
  <c r="V457" i="33" s="1" a="1"/>
  <c r="V457" i="33" s="1"/>
  <c r="U238" i="33" a="1"/>
  <c r="U238" i="33" s="1"/>
  <c r="V238" i="33" s="1" a="1"/>
  <c r="V238" i="33" s="1"/>
  <c r="AD964" i="36" s="1"/>
  <c r="U484" i="33" a="1"/>
  <c r="U484" i="33" s="1"/>
  <c r="U227" i="33" a="1"/>
  <c r="U227" i="33" s="1"/>
  <c r="V227" i="33" s="1" a="1"/>
  <c r="V227" i="33" s="1"/>
  <c r="AD1098" i="36" s="1"/>
  <c r="U483" i="33" a="1"/>
  <c r="U483" i="33" s="1"/>
  <c r="V483" i="33" s="1" a="1"/>
  <c r="V483" i="33" s="1"/>
  <c r="AD798" i="36" s="1"/>
  <c r="U282" i="33" a="1"/>
  <c r="U282" i="33" s="1"/>
  <c r="V282" i="33" s="1" a="1"/>
  <c r="V282" i="33" s="1"/>
  <c r="AD691" i="36" s="1"/>
  <c r="U542" i="33" a="1"/>
  <c r="U542" i="33" s="1"/>
  <c r="V542" i="33" s="1" a="1"/>
  <c r="V542" i="33" s="1"/>
  <c r="AD1333" i="36" s="1"/>
  <c r="U217" i="33" a="1"/>
  <c r="U217" i="33" s="1"/>
  <c r="V217" i="33" s="1" a="1"/>
  <c r="V217" i="33" s="1"/>
  <c r="U512" i="33" a="1"/>
  <c r="U512" i="33" s="1"/>
  <c r="V512" i="33" s="1" a="1"/>
  <c r="V512" i="33" s="1"/>
  <c r="AD1130" i="36" s="1"/>
  <c r="U336" i="33" a="1"/>
  <c r="U336" i="33" s="1"/>
  <c r="V336" i="33" s="1" a="1"/>
  <c r="V336" i="33" s="1"/>
  <c r="AD1443" i="36" s="1"/>
  <c r="U65" i="33" a="1"/>
  <c r="U65" i="33" s="1"/>
  <c r="V65" i="33" s="1" a="1"/>
  <c r="V65" i="33" s="1"/>
  <c r="AD1430" i="36" s="1"/>
  <c r="U253" i="33" a="1"/>
  <c r="U253" i="33" s="1"/>
  <c r="V253" i="33" s="1" a="1"/>
  <c r="V253" i="33" s="1"/>
  <c r="AD989" i="36" s="1"/>
  <c r="U179" i="33" a="1"/>
  <c r="U179" i="33" s="1"/>
  <c r="V179" i="33" s="1" a="1"/>
  <c r="V179" i="33" s="1"/>
  <c r="AD1001" i="36" s="1"/>
  <c r="U233" i="33" a="1"/>
  <c r="U233" i="33" s="1"/>
  <c r="V233" i="33" s="1" a="1"/>
  <c r="V233" i="33" s="1"/>
  <c r="AD741" i="36" s="1"/>
  <c r="U472" i="33" a="1"/>
  <c r="U472" i="33" s="1"/>
  <c r="V472" i="33" s="1" a="1"/>
  <c r="V472" i="33" s="1"/>
  <c r="AD1231" i="36" s="1"/>
  <c r="U144" i="33" a="1"/>
  <c r="U144" i="33" s="1"/>
  <c r="V144" i="33" s="1" a="1"/>
  <c r="V144" i="33" s="1"/>
  <c r="AD678" i="36" s="1"/>
  <c r="U71" i="33" a="1"/>
  <c r="U71" i="33" s="1"/>
  <c r="V71" i="33" s="1" a="1"/>
  <c r="V71" i="33" s="1"/>
  <c r="U197" i="33" a="1"/>
  <c r="U197" i="33" s="1"/>
  <c r="V197" i="33" s="1" a="1"/>
  <c r="V197" i="33" s="1"/>
  <c r="U352" i="33" a="1"/>
  <c r="U352" i="33" s="1"/>
  <c r="V352" i="33" s="1" a="1"/>
  <c r="V352" i="33" s="1"/>
  <c r="AD583" i="36" s="1"/>
  <c r="U502" i="33" a="1"/>
  <c r="U502" i="33" s="1"/>
  <c r="V502" i="33" s="1" a="1"/>
  <c r="V502" i="33" s="1"/>
  <c r="AD1127" i="36" s="1"/>
  <c r="U259" i="33" a="1"/>
  <c r="U259" i="33" s="1"/>
  <c r="V259" i="33" s="1" a="1"/>
  <c r="V259" i="33" s="1"/>
  <c r="AD1586" i="36" s="1"/>
  <c r="U109" i="33" a="1"/>
  <c r="U109" i="33" s="1"/>
  <c r="V109" i="33" s="1" a="1"/>
  <c r="V109" i="33" s="1"/>
  <c r="AD1584" i="36" s="1"/>
  <c r="U424" i="33" a="1"/>
  <c r="U424" i="33" s="1"/>
  <c r="V424" i="33" s="1" a="1"/>
  <c r="V424" i="33" s="1"/>
  <c r="AD1595" i="36" s="1"/>
  <c r="U126" i="33" a="1"/>
  <c r="U126" i="33" s="1"/>
  <c r="V126" i="33" s="1" a="1"/>
  <c r="V126" i="33" s="1"/>
  <c r="U587" i="33" a="1"/>
  <c r="U587" i="33" s="1"/>
  <c r="V587" i="33" s="1" a="1"/>
  <c r="V587" i="33" s="1"/>
  <c r="U258" i="33" a="1"/>
  <c r="U258" i="33" s="1"/>
  <c r="V258" i="33" s="1" a="1"/>
  <c r="V258" i="33" s="1"/>
  <c r="AD1577" i="36" s="1"/>
  <c r="U478" i="33" a="1"/>
  <c r="U478" i="33" s="1"/>
  <c r="V478" i="33" s="1" a="1"/>
  <c r="V478" i="33" s="1"/>
  <c r="AD1197" i="36" s="1"/>
  <c r="U295" i="33" a="1"/>
  <c r="U295" i="33" s="1"/>
  <c r="V295" i="33" s="1" a="1"/>
  <c r="V295" i="33" s="1"/>
  <c r="AD791" i="36" s="1"/>
  <c r="U151" i="33" a="1"/>
  <c r="U151" i="33" s="1"/>
  <c r="V151" i="33" s="1" a="1"/>
  <c r="V151" i="33" s="1"/>
  <c r="AD917" i="36" s="1"/>
  <c r="U242" i="33" a="1"/>
  <c r="U242" i="33" s="1"/>
  <c r="V242" i="33" s="1" a="1"/>
  <c r="V242" i="33" s="1"/>
  <c r="AD574" i="36" s="1"/>
  <c r="U78" i="33" a="1"/>
  <c r="U78" i="33" s="1"/>
  <c r="V78" i="33" s="1" a="1"/>
  <c r="V78" i="33" s="1"/>
  <c r="AD1503" i="36" s="1"/>
  <c r="U231" i="33" a="1"/>
  <c r="U231" i="33" s="1"/>
  <c r="V231" i="33" s="1" a="1"/>
  <c r="V231" i="33" s="1"/>
  <c r="AD1685" i="36" s="1"/>
  <c r="U997" i="33" a="1"/>
  <c r="U997" i="33" s="1"/>
  <c r="V997" i="33" s="1" a="1"/>
  <c r="V997" i="33" s="1"/>
  <c r="AD623" i="36" s="1"/>
  <c r="U803" i="33" a="1"/>
  <c r="U803" i="33" s="1"/>
  <c r="V803" i="33" s="1" a="1"/>
  <c r="V803" i="33" s="1"/>
  <c r="U498" i="33" a="1"/>
  <c r="U498" i="33" s="1"/>
  <c r="V498" i="33" s="1" a="1"/>
  <c r="V498" i="33" s="1"/>
  <c r="AD638" i="36" s="1"/>
  <c r="U293" i="33" a="1"/>
  <c r="U293" i="33" s="1"/>
  <c r="V293" i="33" s="1" a="1"/>
  <c r="V293" i="33" s="1"/>
  <c r="AD788" i="36" s="1"/>
  <c r="U146" i="33" a="1"/>
  <c r="U146" i="33" s="1"/>
  <c r="V146" i="33" s="1" a="1"/>
  <c r="V146" i="33" s="1"/>
  <c r="U1026" i="33" a="1"/>
  <c r="U1026" i="33" s="1"/>
  <c r="V1026" i="33" s="1" a="1"/>
  <c r="V1026" i="33" s="1"/>
  <c r="AD1617" i="36" s="1"/>
  <c r="U591" i="33" a="1"/>
  <c r="U591" i="33" s="1"/>
  <c r="V591" i="33" s="1" a="1"/>
  <c r="V591" i="33" s="1"/>
  <c r="U707" i="33" a="1"/>
  <c r="U707" i="33" s="1"/>
  <c r="V707" i="33" s="1" a="1"/>
  <c r="V707" i="33" s="1"/>
  <c r="AD942" i="36" s="1"/>
  <c r="U185" i="33" a="1"/>
  <c r="U185" i="33" s="1"/>
  <c r="V185" i="33" s="1" a="1"/>
  <c r="V185" i="33" s="1"/>
  <c r="AD1538" i="36" s="1"/>
  <c r="U444" i="33" a="1"/>
  <c r="U444" i="33" s="1"/>
  <c r="V444" i="33" s="1" a="1"/>
  <c r="V444" i="33" s="1"/>
  <c r="AD980" i="36" s="1"/>
  <c r="U377" i="33" a="1"/>
  <c r="U377" i="33" s="1"/>
  <c r="V377" i="33" s="1" a="1"/>
  <c r="V377" i="33" s="1"/>
  <c r="AD1114" i="36" s="1"/>
  <c r="U445" i="33" a="1"/>
  <c r="U445" i="33" s="1"/>
  <c r="V445" i="33" s="1" a="1"/>
  <c r="V445" i="33" s="1"/>
  <c r="U1086" i="33" a="1"/>
  <c r="U1086" i="33" s="1"/>
  <c r="V1086" i="33" s="1" a="1"/>
  <c r="V1086" i="33" s="1"/>
  <c r="U831" i="33" a="1"/>
  <c r="U831" i="33" s="1"/>
  <c r="V831" i="33" s="1" a="1"/>
  <c r="V831" i="33" s="1"/>
  <c r="AD1688" i="36" s="1"/>
  <c r="U1101" i="33" a="1"/>
  <c r="U1101" i="33" s="1"/>
  <c r="V1101" i="33" s="1" a="1"/>
  <c r="V1101" i="33" s="1"/>
  <c r="AD1572" i="36" s="1"/>
  <c r="U846" i="33" a="1"/>
  <c r="U846" i="33" s="1"/>
  <c r="V846" i="33" s="1" a="1"/>
  <c r="V846" i="33" s="1"/>
  <c r="AD823" i="36" s="1"/>
  <c r="U1164" i="33" a="1"/>
  <c r="U1164" i="33" s="1"/>
  <c r="V1164" i="33" s="1" a="1"/>
  <c r="V1164" i="33" s="1"/>
  <c r="U909" i="33" a="1"/>
  <c r="U909" i="33" s="1"/>
  <c r="V909" i="33" s="1" a="1"/>
  <c r="V909" i="33" s="1"/>
  <c r="AD1046" i="36" s="1"/>
  <c r="U653" i="33" a="1"/>
  <c r="U653" i="33" s="1"/>
  <c r="V653" i="33" s="1" a="1"/>
  <c r="V653" i="33" s="1"/>
  <c r="AD703" i="36" s="1"/>
  <c r="U940" i="33" a="1"/>
  <c r="U940" i="33" s="1"/>
  <c r="V940" i="33" s="1" a="1"/>
  <c r="V940" i="33" s="1"/>
  <c r="U684" i="33" a="1"/>
  <c r="U684" i="33" s="1"/>
  <c r="V684" i="33" s="1" a="1"/>
  <c r="V684" i="33" s="1"/>
  <c r="AD965" i="36" s="1"/>
  <c r="U971" i="33" a="1"/>
  <c r="U971" i="33" s="1"/>
  <c r="V971" i="33" s="1" a="1"/>
  <c r="V971" i="33" s="1"/>
  <c r="AD820" i="36" s="1"/>
  <c r="U715" i="33" a="1"/>
  <c r="U715" i="33" s="1"/>
  <c r="V715" i="33" s="1" a="1"/>
  <c r="V715" i="33" s="1"/>
  <c r="AD901" i="36" s="1"/>
  <c r="U1002" i="33" a="1"/>
  <c r="U1002" i="33" s="1"/>
  <c r="V1002" i="33" s="1" a="1"/>
  <c r="V1002" i="33" s="1"/>
  <c r="AD585" i="36" s="1"/>
  <c r="U746" i="33" a="1"/>
  <c r="U746" i="33" s="1"/>
  <c r="V746" i="33" s="1" a="1"/>
  <c r="V746" i="33" s="1"/>
  <c r="AD1150" i="36" s="1"/>
  <c r="U1160" i="33" a="1"/>
  <c r="U1160" i="33" s="1"/>
  <c r="V1160" i="33" s="1" a="1"/>
  <c r="V1160" i="33" s="1"/>
  <c r="AD1574" i="36" s="1"/>
  <c r="U905" i="33" a="1"/>
  <c r="U905" i="33" s="1"/>
  <c r="V905" i="33" s="1" a="1"/>
  <c r="V905" i="33" s="1"/>
  <c r="U649" i="33" a="1"/>
  <c r="U649" i="33" s="1"/>
  <c r="V649" i="33" s="1" a="1"/>
  <c r="V649" i="33" s="1"/>
  <c r="AD700" i="36" s="1"/>
  <c r="U1080" i="33" a="1"/>
  <c r="U1080" i="33" s="1"/>
  <c r="V1080" i="33" s="1" a="1"/>
  <c r="V1080" i="33" s="1"/>
  <c r="U824" i="33" a="1"/>
  <c r="U824" i="33" s="1"/>
  <c r="V824" i="33" s="1" a="1"/>
  <c r="V824" i="33" s="1"/>
  <c r="AD775" i="36" s="1"/>
  <c r="U568" i="33" a="1"/>
  <c r="U568" i="33" s="1"/>
  <c r="V568" i="33" s="1" a="1"/>
  <c r="V568" i="33" s="1"/>
  <c r="AD649" i="36" s="1"/>
  <c r="U983" i="33" a="1"/>
  <c r="U983" i="33" s="1"/>
  <c r="V983" i="33" s="1" a="1"/>
  <c r="V983" i="33" s="1"/>
  <c r="AD1602" i="36" s="1"/>
  <c r="U727" i="33" a="1"/>
  <c r="U727" i="33" s="1"/>
  <c r="V727" i="33" s="1" a="1"/>
  <c r="V727" i="33" s="1"/>
  <c r="AD1363" i="36" s="1"/>
  <c r="U1141" i="33" a="1"/>
  <c r="U1141" i="33" s="1"/>
  <c r="V1141" i="33" s="1" a="1"/>
  <c r="V1141" i="33" s="1"/>
  <c r="AD755" i="36" s="1"/>
  <c r="U886" i="33" a="1"/>
  <c r="U886" i="33" s="1"/>
  <c r="V886" i="33" s="1" a="1"/>
  <c r="V886" i="33" s="1"/>
  <c r="AD992" i="36" s="1"/>
  <c r="U630" i="33" a="1"/>
  <c r="U630" i="33" s="1"/>
  <c r="V630" i="33" s="1" a="1"/>
  <c r="V630" i="33" s="1"/>
  <c r="AD1462" i="36" s="1"/>
  <c r="U1045" i="33" a="1"/>
  <c r="U1045" i="33" s="1"/>
  <c r="V1045" i="33" s="1" a="1"/>
  <c r="V1045" i="33" s="1"/>
  <c r="AD821" i="36" s="1"/>
  <c r="U789" i="33" a="1"/>
  <c r="U789" i="33" s="1"/>
  <c r="V789" i="33" s="1" a="1"/>
  <c r="V789" i="33" s="1"/>
  <c r="AD846" i="36" s="1"/>
  <c r="U533" i="33" a="1"/>
  <c r="U533" i="33" s="1"/>
  <c r="V533" i="33" s="1" a="1"/>
  <c r="V533" i="33" s="1"/>
  <c r="AD1134" i="36" s="1"/>
  <c r="U948" i="33" a="1"/>
  <c r="U948" i="33" s="1"/>
  <c r="V948" i="33" s="1" a="1"/>
  <c r="V948" i="33" s="1"/>
  <c r="U692" i="33" a="1"/>
  <c r="U692" i="33" s="1"/>
  <c r="V692" i="33" s="1" a="1"/>
  <c r="V692" i="33" s="1"/>
  <c r="AD646" i="36" s="1"/>
  <c r="U1106" i="33" a="1"/>
  <c r="U1106" i="33" s="1"/>
  <c r="V1106" i="33" s="1" a="1"/>
  <c r="V1106" i="33" s="1"/>
  <c r="AD1678" i="36" s="1"/>
  <c r="U851" i="33" a="1"/>
  <c r="U851" i="33" s="1"/>
  <c r="V851" i="33" s="1" a="1"/>
  <c r="V851" i="33" s="1"/>
  <c r="AD1395" i="36" s="1"/>
  <c r="U1025" i="33" a="1"/>
  <c r="U1025" i="33" s="1"/>
  <c r="V1025" i="33" s="1" a="1"/>
  <c r="V1025" i="33" s="1"/>
  <c r="AD1612" i="36" s="1"/>
  <c r="U769" i="33" a="1"/>
  <c r="U769" i="33" s="1"/>
  <c r="V769" i="33" s="1" a="1"/>
  <c r="V769" i="33" s="1"/>
  <c r="U1056" i="33" a="1"/>
  <c r="U1056" i="33" s="1"/>
  <c r="V1056" i="33" s="1" a="1"/>
  <c r="V1056" i="33" s="1"/>
  <c r="AD1650" i="36" s="1"/>
  <c r="U800" i="33" a="1"/>
  <c r="U800" i="33" s="1"/>
  <c r="V800" i="33" s="1" a="1"/>
  <c r="V800" i="33" s="1"/>
  <c r="AD978" i="36" s="1"/>
  <c r="U578" i="33" a="1"/>
  <c r="U578" i="33" s="1"/>
  <c r="V578" i="33" s="1" a="1"/>
  <c r="V578" i="33" s="1"/>
  <c r="AD1349" i="36" s="1"/>
  <c r="U376" i="33" a="1"/>
  <c r="U376" i="33" s="1"/>
  <c r="V376" i="33" s="1" a="1"/>
  <c r="V376" i="33" s="1"/>
  <c r="U76" i="33" a="1"/>
  <c r="U76" i="33" s="1"/>
  <c r="V76" i="33" s="1" a="1"/>
  <c r="V76" i="33" s="1"/>
  <c r="AD670" i="36" s="1"/>
  <c r="U440" i="33" a="1"/>
  <c r="U440" i="33" s="1"/>
  <c r="V440" i="33" s="1" a="1"/>
  <c r="V440" i="33" s="1"/>
  <c r="AD568" i="36" s="1"/>
  <c r="U116" i="33" a="1"/>
  <c r="U116" i="33" s="1"/>
  <c r="V116" i="33" s="1" a="1"/>
  <c r="V116" i="33" s="1"/>
  <c r="AD1487" i="36" s="1"/>
  <c r="U412" i="33" a="1"/>
  <c r="U412" i="33" s="1"/>
  <c r="V412" i="33" s="1" a="1"/>
  <c r="V412" i="33" s="1"/>
  <c r="AD1569" i="36" s="1"/>
  <c r="U183" i="33" a="1"/>
  <c r="U183" i="33" s="1"/>
  <c r="V183" i="33" s="1" a="1"/>
  <c r="V183" i="33" s="1"/>
  <c r="U448" i="33" a="1"/>
  <c r="U448" i="33" s="1"/>
  <c r="V448" i="33" s="1" a="1"/>
  <c r="V448" i="33" s="1"/>
  <c r="AD1546" i="36" s="1"/>
  <c r="U210" i="33" a="1"/>
  <c r="U210" i="33" s="1"/>
  <c r="V210" i="33" s="1" a="1"/>
  <c r="V210" i="33" s="1"/>
  <c r="AD1541" i="36" s="1"/>
  <c r="U429" i="33" a="1"/>
  <c r="U429" i="33" s="1"/>
  <c r="V429" i="33" s="1" a="1"/>
  <c r="V429" i="33" s="1"/>
  <c r="AD1040" i="36" s="1"/>
  <c r="U209" i="33" a="1"/>
  <c r="U209" i="33" s="1"/>
  <c r="V209" i="33" s="1" a="1"/>
  <c r="V209" i="33" s="1"/>
  <c r="AD653" i="36" s="1"/>
  <c r="U474" i="33" a="1"/>
  <c r="U474" i="33" s="1"/>
  <c r="V474" i="33" s="1" a="1"/>
  <c r="V474" i="33" s="1"/>
  <c r="AD783" i="36" s="1"/>
  <c r="U264" i="33" a="1"/>
  <c r="U264" i="33" s="1"/>
  <c r="V264" i="33" s="1" a="1"/>
  <c r="V264" i="33" s="1"/>
  <c r="AD1557" i="36" s="1"/>
  <c r="U513" i="33" a="1"/>
  <c r="U513" i="33" s="1"/>
  <c r="V513" i="33" s="1" a="1"/>
  <c r="V513" i="33" s="1"/>
  <c r="AD1129" i="36" s="1"/>
  <c r="U199" i="33" a="1"/>
  <c r="U199" i="33" s="1"/>
  <c r="V199" i="33" s="1" a="1"/>
  <c r="V199" i="33" s="1"/>
  <c r="U491" i="33" a="1"/>
  <c r="U491" i="33" s="1"/>
  <c r="V491" i="33" s="1" a="1"/>
  <c r="V491" i="33" s="1"/>
  <c r="AD1143" i="36" s="1"/>
  <c r="U327" i="33" a="1"/>
  <c r="U327" i="33" s="1"/>
  <c r="V327" i="33" s="1" a="1"/>
  <c r="V327" i="33" s="1"/>
  <c r="AD811" i="36" s="1"/>
  <c r="U135" i="33" a="1"/>
  <c r="U135" i="33" s="1"/>
  <c r="V135" i="33" s="1" a="1"/>
  <c r="V135" i="33" s="1"/>
  <c r="AD1087" i="36" s="1"/>
  <c r="U244" i="33" a="1"/>
  <c r="U244" i="33" s="1"/>
  <c r="V244" i="33" s="1" a="1"/>
  <c r="V244" i="33" s="1"/>
  <c r="AD1002" i="36" s="1"/>
  <c r="U170" i="33" a="1"/>
  <c r="U170" i="33" s="1"/>
  <c r="V170" i="33" s="1" a="1"/>
  <c r="V170" i="33" s="1"/>
  <c r="AD1281" i="36" s="1"/>
  <c r="U206" i="33" a="1"/>
  <c r="U206" i="33" s="1"/>
  <c r="V206" i="33" s="1" a="1"/>
  <c r="V206" i="33" s="1"/>
  <c r="AD1019" i="36" s="1"/>
  <c r="U463" i="33" a="1"/>
  <c r="U463" i="33" s="1"/>
  <c r="V463" i="33" s="1" a="1"/>
  <c r="V463" i="33" s="1"/>
  <c r="AD1400" i="36" s="1"/>
  <c r="U128" i="33" a="1"/>
  <c r="U128" i="33" s="1"/>
  <c r="V128" i="33" s="1" a="1"/>
  <c r="V128" i="33" s="1"/>
  <c r="U994" i="33" a="1"/>
  <c r="U994" i="33" s="1"/>
  <c r="V994" i="33" s="1" a="1"/>
  <c r="V994" i="33" s="1"/>
  <c r="AD1480" i="36" s="1"/>
  <c r="U188" i="33" a="1"/>
  <c r="U188" i="33" s="1"/>
  <c r="V188" i="33" s="1" a="1"/>
  <c r="V188" i="33" s="1"/>
  <c r="AD873" i="36" s="1"/>
  <c r="U306" i="33" a="1"/>
  <c r="U306" i="33" s="1"/>
  <c r="V306" i="33" s="1" a="1"/>
  <c r="V306" i="33" s="1"/>
  <c r="AD1103" i="36" s="1"/>
  <c r="U461" i="33" a="1"/>
  <c r="U461" i="33" s="1"/>
  <c r="V461" i="33" s="1" a="1"/>
  <c r="V461" i="33" s="1"/>
  <c r="AD1323" i="36" s="1"/>
  <c r="U241" i="33" a="1"/>
  <c r="U241" i="33" s="1"/>
  <c r="V241" i="33" s="1" a="1"/>
  <c r="V241" i="33" s="1"/>
  <c r="AD1629" i="36" s="1"/>
  <c r="U77" i="33" a="1"/>
  <c r="U77" i="33" s="1"/>
  <c r="V77" i="33" s="1" a="1"/>
  <c r="V77" i="33" s="1"/>
  <c r="AD671" i="36" s="1"/>
  <c r="U415" i="33" a="1"/>
  <c r="U415" i="33" s="1"/>
  <c r="V415" i="33" s="1" a="1"/>
  <c r="V415" i="33" s="1"/>
  <c r="AD582" i="36" s="1"/>
  <c r="U110" i="33" a="1"/>
  <c r="U110" i="33" s="1"/>
  <c r="V110" i="33" s="1" a="1"/>
  <c r="V110" i="33" s="1"/>
  <c r="AD870" i="36" s="1"/>
  <c r="U557" i="33" a="1"/>
  <c r="U557" i="33" s="1"/>
  <c r="V557" i="33" s="1" a="1"/>
  <c r="V557" i="33" s="1"/>
  <c r="AD1445" i="36" s="1"/>
  <c r="U240" i="33" a="1"/>
  <c r="U240" i="33" s="1"/>
  <c r="V240" i="33" s="1" a="1"/>
  <c r="V240" i="33" s="1"/>
  <c r="AD1628" i="36" s="1"/>
  <c r="U459" i="33" a="1"/>
  <c r="U459" i="33" s="1"/>
  <c r="V459" i="33" s="1" a="1"/>
  <c r="V459" i="33" s="1"/>
  <c r="U267" i="33" a="1"/>
  <c r="U267" i="33" s="1"/>
  <c r="V267" i="33" s="1" a="1"/>
  <c r="V267" i="33" s="1"/>
  <c r="AD985" i="36" s="1"/>
  <c r="U223" i="33" a="1"/>
  <c r="U223" i="33" s="1"/>
  <c r="V223" i="33" s="1" a="1"/>
  <c r="V223" i="33" s="1"/>
  <c r="AD631" i="36" s="1"/>
  <c r="U406" i="33" a="1"/>
  <c r="U406" i="33" s="1"/>
  <c r="V406" i="33" s="1" a="1"/>
  <c r="V406" i="33" s="1"/>
  <c r="AD851" i="36" s="1"/>
  <c r="U527" i="33" a="1"/>
  <c r="U527" i="33" s="1"/>
  <c r="V527" i="33" s="1" a="1"/>
  <c r="V527" i="33" s="1"/>
  <c r="AD620" i="36" s="1"/>
  <c r="U450" i="33" a="1"/>
  <c r="U450" i="33" s="1"/>
  <c r="V450" i="33" s="1" a="1"/>
  <c r="V450" i="33" s="1"/>
  <c r="AD627" i="36" s="1"/>
  <c r="U218" i="33" a="1"/>
  <c r="U218" i="33" s="1"/>
  <c r="V218" i="33" s="1" a="1"/>
  <c r="V218" i="33" s="1"/>
  <c r="AD1434" i="36" s="1"/>
  <c r="U473" i="33" a="1"/>
  <c r="U473" i="33" s="1"/>
  <c r="V473" i="33" s="1" a="1"/>
  <c r="V473" i="33" s="1"/>
  <c r="U55" i="33" a="1"/>
  <c r="U55" i="33" s="1"/>
  <c r="V55" i="33" s="1" a="1"/>
  <c r="V55" i="33" s="1"/>
  <c r="AD1077" i="36" s="1"/>
  <c r="U435" i="33" a="1"/>
  <c r="U435" i="33" s="1"/>
  <c r="V435" i="33" s="1" a="1"/>
  <c r="V435" i="33" s="1"/>
  <c r="AD1376" i="36" s="1"/>
  <c r="U723" i="33" a="1"/>
  <c r="U723" i="33" s="1"/>
  <c r="V723" i="33" s="1" a="1"/>
  <c r="V723" i="33" s="1"/>
  <c r="AD1365" i="36" s="1"/>
  <c r="U195" i="33" a="1"/>
  <c r="U195" i="33" s="1"/>
  <c r="V195" i="33" s="1" a="1"/>
  <c r="V195" i="33" s="1"/>
  <c r="AD882" i="36" s="1"/>
  <c r="U500" i="33" a="1"/>
  <c r="U500" i="33" s="1"/>
  <c r="V500" i="33" s="1" a="1"/>
  <c r="V500" i="33" s="1"/>
  <c r="AD1198" i="36" s="1"/>
  <c r="U838" i="33" a="1"/>
  <c r="U838" i="33" s="1"/>
  <c r="V838" i="33" s="1" a="1"/>
  <c r="V838" i="33" s="1"/>
  <c r="AD1024" i="36" s="1"/>
  <c r="U1155" i="33" a="1"/>
  <c r="U1155" i="33" s="1"/>
  <c r="V1155" i="33" s="1" a="1"/>
  <c r="V1155" i="33" s="1"/>
  <c r="AD944" i="36" s="1"/>
  <c r="U1059" i="33" a="1"/>
  <c r="U1059" i="33" s="1"/>
  <c r="V1059" i="33" s="1" a="1"/>
  <c r="V1059" i="33" s="1"/>
  <c r="AD1671" i="36" s="1"/>
  <c r="U752" i="33" a="1"/>
  <c r="U752" i="33" s="1"/>
  <c r="V752" i="33" s="1" a="1"/>
  <c r="V752" i="33" s="1"/>
  <c r="AD1003" i="36" s="1"/>
  <c r="U68" i="33" a="1"/>
  <c r="U68" i="33" s="1"/>
  <c r="V68" i="33" s="1" a="1"/>
  <c r="V68" i="33" s="1"/>
  <c r="AD1079" i="36" s="1"/>
  <c r="U356" i="33" a="1"/>
  <c r="U356" i="33" s="1"/>
  <c r="V356" i="33" s="1" a="1"/>
  <c r="V356" i="33" s="1"/>
  <c r="AD906" i="36" s="1"/>
  <c r="U272" i="33" a="1"/>
  <c r="U272" i="33" s="1"/>
  <c r="V272" i="33" s="1" a="1"/>
  <c r="V272" i="33" s="1"/>
  <c r="U80" i="33" a="1"/>
  <c r="U80" i="33" s="1"/>
  <c r="V80" i="33" s="1" a="1"/>
  <c r="V80" i="33" s="1"/>
  <c r="AD1268" i="36" s="1"/>
  <c r="U62" i="33" a="1"/>
  <c r="U62" i="33" s="1"/>
  <c r="V62" i="33" s="1" a="1"/>
  <c r="V62" i="33" s="1"/>
  <c r="AD1266" i="36" s="1"/>
  <c r="U1071" i="33" a="1"/>
  <c r="U1071" i="33" s="1"/>
  <c r="V1071" i="33" s="1" a="1"/>
  <c r="V1071" i="33" s="1"/>
  <c r="AD605" i="36" s="1"/>
  <c r="U815" i="33" a="1"/>
  <c r="U815" i="33" s="1"/>
  <c r="V815" i="33" s="1" a="1"/>
  <c r="V815" i="33" s="1"/>
  <c r="AD1626" i="36" s="1"/>
  <c r="U1085" i="33" a="1"/>
  <c r="U1085" i="33" s="1"/>
  <c r="V1085" i="33" s="1" a="1"/>
  <c r="V1085" i="33" s="1"/>
  <c r="AD1677" i="36" s="1"/>
  <c r="U830" i="33" a="1"/>
  <c r="U830" i="33" s="1"/>
  <c r="V830" i="33" s="1" a="1"/>
  <c r="V830" i="33" s="1"/>
  <c r="AD1549" i="36" s="1"/>
  <c r="U1148" i="33" a="1"/>
  <c r="U1148" i="33" s="1"/>
  <c r="V1148" i="33" s="1" a="1"/>
  <c r="V1148" i="33" s="1"/>
  <c r="U893" i="33" a="1"/>
  <c r="U893" i="33" s="1"/>
  <c r="V893" i="33" s="1" a="1"/>
  <c r="V893" i="33" s="1"/>
  <c r="U637" i="33" a="1"/>
  <c r="U637" i="33" s="1"/>
  <c r="V637" i="33" s="1" a="1"/>
  <c r="V637" i="33" s="1"/>
  <c r="AD686" i="36" s="1"/>
  <c r="U924" i="33" a="1"/>
  <c r="U924" i="33" s="1"/>
  <c r="V924" i="33" s="1" a="1"/>
  <c r="V924" i="33" s="1"/>
  <c r="AD1410" i="36" s="1"/>
  <c r="U668" i="33" a="1"/>
  <c r="U668" i="33" s="1"/>
  <c r="V668" i="33" s="1" a="1"/>
  <c r="V668" i="33" s="1"/>
  <c r="AD710" i="36" s="1"/>
  <c r="U955" i="33" a="1"/>
  <c r="U955" i="33" s="1"/>
  <c r="V955" i="33" s="1" a="1"/>
  <c r="V955" i="33" s="1"/>
  <c r="AD814" i="36" s="1"/>
  <c r="U699" i="33" a="1"/>
  <c r="U699" i="33" s="1"/>
  <c r="V699" i="33" s="1" a="1"/>
  <c r="V699" i="33" s="1"/>
  <c r="AD1144" i="36" s="1"/>
  <c r="U986" i="33" a="1"/>
  <c r="U986" i="33" s="1"/>
  <c r="V986" i="33" s="1" a="1"/>
  <c r="V986" i="33" s="1"/>
  <c r="AD1186" i="36" s="1"/>
  <c r="U730" i="33" a="1"/>
  <c r="U730" i="33" s="1"/>
  <c r="V730" i="33" s="1" a="1"/>
  <c r="V730" i="33" s="1"/>
  <c r="AD1367" i="36" s="1"/>
  <c r="U1144" i="33" a="1"/>
  <c r="U1144" i="33" s="1"/>
  <c r="V1144" i="33" s="1" a="1"/>
  <c r="V1144" i="33" s="1"/>
  <c r="AD953" i="36" s="1"/>
  <c r="U889" i="33" a="1"/>
  <c r="U889" i="33" s="1"/>
  <c r="V889" i="33" s="1" a="1"/>
  <c r="V889" i="33" s="1"/>
  <c r="U633" i="33" a="1"/>
  <c r="U633" i="33" s="1"/>
  <c r="V633" i="33" s="1" a="1"/>
  <c r="V633" i="33" s="1"/>
  <c r="AD1388" i="36" s="1"/>
  <c r="U1064" i="33" a="1"/>
  <c r="U1064" i="33" s="1"/>
  <c r="V1064" i="33" s="1" a="1"/>
  <c r="V1064" i="33" s="1"/>
  <c r="AD1193" i="36" s="1"/>
  <c r="U808" i="33" a="1"/>
  <c r="U808" i="33" s="1"/>
  <c r="V808" i="33" s="1" a="1"/>
  <c r="V808" i="33" s="1"/>
  <c r="U552" i="33" a="1"/>
  <c r="U552" i="33" s="1"/>
  <c r="V552" i="33" s="1" a="1"/>
  <c r="V552" i="33" s="1"/>
  <c r="U967" i="33" a="1"/>
  <c r="U967" i="33" s="1"/>
  <c r="V967" i="33" s="1" a="1"/>
  <c r="V967" i="33" s="1"/>
  <c r="U711" i="33" a="1"/>
  <c r="U711" i="33" s="1"/>
  <c r="V711" i="33" s="1" a="1"/>
  <c r="V711" i="33" s="1"/>
  <c r="AD1632" i="36" s="1"/>
  <c r="U1125" i="33" a="1"/>
  <c r="U1125" i="33" s="1"/>
  <c r="V1125" i="33" s="1" a="1"/>
  <c r="V1125" i="33" s="1"/>
  <c r="AD747" i="36" s="1"/>
  <c r="U870" i="33" a="1"/>
  <c r="U870" i="33" s="1"/>
  <c r="V870" i="33" s="1" a="1"/>
  <c r="V870" i="33" s="1"/>
  <c r="U614" i="33" a="1"/>
  <c r="U614" i="33" s="1"/>
  <c r="V614" i="33" s="1" a="1"/>
  <c r="V614" i="33" s="1"/>
  <c r="AD1139" i="36" s="1"/>
  <c r="U1029" i="33" a="1"/>
  <c r="U1029" i="33" s="1"/>
  <c r="V1029" i="33" s="1" a="1"/>
  <c r="V1029" i="33" s="1"/>
  <c r="AD895" i="36" s="1"/>
  <c r="U773" i="33" a="1"/>
  <c r="U773" i="33" s="1"/>
  <c r="V773" i="33" s="1" a="1"/>
  <c r="V773" i="33" s="1"/>
  <c r="AD1042" i="36" s="1"/>
  <c r="U518" i="33" a="1"/>
  <c r="U518" i="33" s="1"/>
  <c r="V518" i="33" s="1" a="1"/>
  <c r="V518" i="33" s="1"/>
  <c r="AD1589" i="36" s="1"/>
  <c r="U932" i="33" a="1"/>
  <c r="U932" i="33" s="1"/>
  <c r="V932" i="33" s="1" a="1"/>
  <c r="V932" i="33" s="1"/>
  <c r="AD1409" i="36" s="1"/>
  <c r="U676" i="33" a="1"/>
  <c r="U676" i="33" s="1"/>
  <c r="V676" i="33" s="1" a="1"/>
  <c r="V676" i="33" s="1"/>
  <c r="U1090" i="33" a="1"/>
  <c r="U1090" i="33" s="1"/>
  <c r="V1090" i="33" s="1" a="1"/>
  <c r="V1090" i="33" s="1"/>
  <c r="U835" i="33" a="1"/>
  <c r="U835" i="33" s="1"/>
  <c r="V835" i="33" s="1" a="1"/>
  <c r="V835" i="33" s="1"/>
  <c r="AD887" i="36" s="1"/>
  <c r="U1009" i="33" a="1"/>
  <c r="U1009" i="33" s="1"/>
  <c r="V1009" i="33" s="1" a="1"/>
  <c r="V1009" i="33" s="1"/>
  <c r="U753" i="33" a="1"/>
  <c r="U753" i="33" s="1"/>
  <c r="V753" i="33" s="1" a="1"/>
  <c r="V753" i="33" s="1"/>
  <c r="AD845" i="36" s="1"/>
  <c r="U1040" i="33" a="1"/>
  <c r="U1040" i="33" s="1"/>
  <c r="V1040" i="33" s="1" a="1"/>
  <c r="V1040" i="33" s="1"/>
  <c r="AD1418" i="36" s="1"/>
  <c r="U784" i="33" a="1"/>
  <c r="U784" i="33" s="1"/>
  <c r="V784" i="33" s="1" a="1"/>
  <c r="V784" i="33" s="1"/>
  <c r="AD615" i="36" s="1"/>
  <c r="U555" i="33" a="1"/>
  <c r="U555" i="33" s="1"/>
  <c r="V555" i="33" s="1" a="1"/>
  <c r="V555" i="33" s="1"/>
  <c r="U358" i="33" a="1"/>
  <c r="U358" i="33" s="1"/>
  <c r="V358" i="33" s="1" a="1"/>
  <c r="V358" i="33" s="1"/>
  <c r="AD658" i="36" s="1"/>
  <c r="U60" i="33" a="1"/>
  <c r="U60" i="33" s="1"/>
  <c r="V60" i="33" s="1" a="1"/>
  <c r="V60" i="33" s="1"/>
  <c r="AD1078" i="36" s="1"/>
  <c r="U431" i="33" a="1"/>
  <c r="U431" i="33" s="1"/>
  <c r="V431" i="33" s="1" a="1"/>
  <c r="V431" i="33" s="1"/>
  <c r="AD717" i="36" s="1"/>
  <c r="U100" i="33" a="1"/>
  <c r="U100" i="33" s="1"/>
  <c r="V100" i="33" s="1" a="1"/>
  <c r="V100" i="33" s="1"/>
  <c r="AD914" i="36" s="1"/>
  <c r="U357" i="33" a="1"/>
  <c r="U357" i="33" s="1"/>
  <c r="V357" i="33" s="1" a="1"/>
  <c r="V357" i="33" s="1"/>
  <c r="AD659" i="36" s="1"/>
  <c r="U155" i="33" a="1"/>
  <c r="U155" i="33" s="1"/>
  <c r="V155" i="33" s="1" a="1"/>
  <c r="V155" i="33" s="1"/>
  <c r="AD665" i="36" s="1"/>
  <c r="U439" i="33" a="1"/>
  <c r="U439" i="33" s="1"/>
  <c r="V439" i="33" s="1" a="1"/>
  <c r="V439" i="33" s="1"/>
  <c r="AD1067" i="36" s="1"/>
  <c r="U192" i="33" a="1"/>
  <c r="U192" i="33" s="1"/>
  <c r="V192" i="33" s="1" a="1"/>
  <c r="V192" i="33" s="1"/>
  <c r="AD874" i="36" s="1"/>
  <c r="U420" i="33" a="1"/>
  <c r="U420" i="33" s="1"/>
  <c r="V420" i="33" s="1" a="1"/>
  <c r="V420" i="33" s="1"/>
  <c r="AD588" i="36" s="1"/>
  <c r="U191" i="33" a="1"/>
  <c r="U191" i="33" s="1"/>
  <c r="V191" i="33" s="1" a="1"/>
  <c r="V191" i="33" s="1"/>
  <c r="AD876" i="36" s="1"/>
  <c r="U465" i="33" a="1"/>
  <c r="U465" i="33" s="1"/>
  <c r="V465" i="33" s="1" a="1"/>
  <c r="V465" i="33" s="1"/>
  <c r="U246" i="33" a="1"/>
  <c r="U246" i="33" s="1"/>
  <c r="V246" i="33" s="1" a="1"/>
  <c r="V246" i="33" s="1"/>
  <c r="AD663" i="36" s="1"/>
  <c r="U437" i="33" a="1"/>
  <c r="U437" i="33" s="1"/>
  <c r="V437" i="33" s="1" a="1"/>
  <c r="V437" i="33" s="1"/>
  <c r="AD621" i="36" s="1"/>
  <c r="U162" i="33" a="1"/>
  <c r="U162" i="33" s="1"/>
  <c r="V162" i="33" s="1" a="1"/>
  <c r="V162" i="33" s="1"/>
  <c r="AD1380" i="36" s="1"/>
  <c r="U482" i="33" a="1"/>
  <c r="U482" i="33" s="1"/>
  <c r="V482" i="33" s="1" a="1"/>
  <c r="V482" i="33" s="1"/>
  <c r="AD797" i="36" s="1"/>
  <c r="U299" i="33" a="1"/>
  <c r="U299" i="33" s="1"/>
  <c r="V299" i="33" s="1" a="1"/>
  <c r="V299" i="33" s="1"/>
  <c r="AD1513" i="36" s="1"/>
  <c r="U95" i="33" a="1"/>
  <c r="U95" i="33" s="1"/>
  <c r="V95" i="33" s="1" a="1"/>
  <c r="V95" i="33" s="1"/>
  <c r="AD762" i="36" s="1"/>
  <c r="U189" i="33" a="1"/>
  <c r="U189" i="33" s="1"/>
  <c r="V189" i="33" s="1" a="1"/>
  <c r="V189" i="33" s="1"/>
  <c r="U152" i="33" a="1"/>
  <c r="U152" i="33" s="1"/>
  <c r="V152" i="33" s="1" a="1"/>
  <c r="V152" i="33" s="1"/>
  <c r="AD572" i="36" s="1"/>
  <c r="U169" i="33" a="1"/>
  <c r="U169" i="33" s="1"/>
  <c r="V169" i="33" s="1" a="1"/>
  <c r="V169" i="33" s="1"/>
  <c r="AD1640" i="36" s="1"/>
  <c r="U454" i="33" a="1"/>
  <c r="U454" i="33" s="1"/>
  <c r="V454" i="33" s="1" a="1"/>
  <c r="V454" i="33" s="1"/>
  <c r="U112" i="33" a="1"/>
  <c r="U112" i="33" s="1"/>
  <c r="V112" i="33" s="1" a="1"/>
  <c r="V112" i="33" s="1"/>
  <c r="AD1479" i="36" s="1"/>
  <c r="U738" i="33" a="1"/>
  <c r="U738" i="33" s="1"/>
  <c r="V738" i="33" s="1" a="1"/>
  <c r="V738" i="33" s="1"/>
  <c r="U978" i="33" a="1"/>
  <c r="U978" i="33" s="1"/>
  <c r="V978" i="33" s="1" a="1"/>
  <c r="V978" i="33" s="1"/>
  <c r="U279" i="33" a="1"/>
  <c r="U279" i="33" s="1"/>
  <c r="V279" i="33" s="1" a="1"/>
  <c r="V279" i="33" s="1"/>
  <c r="U452" i="33" a="1"/>
  <c r="U452" i="33" s="1"/>
  <c r="V452" i="33" s="1" a="1"/>
  <c r="V452" i="33" s="1"/>
  <c r="U83" i="33" a="1"/>
  <c r="U83" i="33" s="1"/>
  <c r="V83" i="33" s="1" a="1"/>
  <c r="V83" i="33" s="1"/>
  <c r="AD1270" i="36" s="1"/>
  <c r="U94" i="33" a="1"/>
  <c r="U94" i="33" s="1"/>
  <c r="V94" i="33" s="1" a="1"/>
  <c r="V94" i="33" s="1"/>
  <c r="AD761" i="36" s="1"/>
  <c r="U222" i="33" a="1"/>
  <c r="U222" i="33" s="1"/>
  <c r="V222" i="33" s="1" a="1"/>
  <c r="V222" i="33" s="1"/>
  <c r="U249" i="33" a="1"/>
  <c r="U249" i="33" s="1"/>
  <c r="V249" i="33" s="1" a="1"/>
  <c r="V249" i="33" s="1"/>
  <c r="AD831" i="36" s="1"/>
  <c r="U145" i="33" a="1"/>
  <c r="U145" i="33" s="1"/>
  <c r="V145" i="33" s="1" a="1"/>
  <c r="V145" i="33" s="1"/>
  <c r="AD1036" i="36" s="1"/>
  <c r="U290" i="33" a="1"/>
  <c r="U290" i="33" s="1"/>
  <c r="V290" i="33" s="1" a="1"/>
  <c r="V290" i="33" s="1"/>
  <c r="AD834" i="36" s="1"/>
  <c r="U180" i="33" a="1"/>
  <c r="U180" i="33" s="1"/>
  <c r="V180" i="33" s="1" a="1"/>
  <c r="V180" i="33" s="1"/>
  <c r="AD829" i="36" s="1"/>
  <c r="U96" i="33" a="1"/>
  <c r="U96" i="33" s="1"/>
  <c r="V96" i="33" s="1" a="1"/>
  <c r="V96" i="33" s="1"/>
  <c r="AD1252" i="36" s="1"/>
  <c r="U397" i="33" a="1"/>
  <c r="U397" i="33" s="1"/>
  <c r="V397" i="33" s="1" a="1"/>
  <c r="V397" i="33" s="1"/>
  <c r="AD721" i="36" s="1"/>
  <c r="U946" i="33" a="1"/>
  <c r="U946" i="33" s="1"/>
  <c r="V946" i="33" s="1" a="1"/>
  <c r="V946" i="33" s="1"/>
  <c r="U167" i="33" a="1"/>
  <c r="U167" i="33" s="1"/>
  <c r="V167" i="33" s="1" a="1"/>
  <c r="V167" i="33" s="1"/>
  <c r="AD1638" i="36" s="1"/>
  <c r="U582" i="33" a="1"/>
  <c r="U582" i="33" s="1"/>
  <c r="V582" i="33" s="1" a="1"/>
  <c r="V582" i="33" s="1"/>
  <c r="U644" i="33" a="1"/>
  <c r="U644" i="33" s="1"/>
  <c r="V644" i="33" s="1" a="1"/>
  <c r="V644" i="33" s="1"/>
  <c r="U721" i="33" a="1"/>
  <c r="U721" i="33" s="1"/>
  <c r="V721" i="33" s="1" a="1"/>
  <c r="V721" i="33" s="1"/>
  <c r="AD1358" i="36" s="1"/>
  <c r="U312" i="33" a="1"/>
  <c r="U312" i="33" s="1"/>
  <c r="V312" i="33" s="1" a="1"/>
  <c r="V312" i="33" s="1"/>
  <c r="AD1516" i="36" s="1"/>
  <c r="U411" i="33" a="1"/>
  <c r="U411" i="33" s="1"/>
  <c r="V411" i="33" s="1" a="1"/>
  <c r="V411" i="33" s="1"/>
  <c r="AD1311" i="36" s="1"/>
  <c r="U129" i="33" a="1"/>
  <c r="U129" i="33" s="1"/>
  <c r="V129" i="33" s="1" a="1"/>
  <c r="V129" i="33" s="1"/>
  <c r="U127" i="33" a="1"/>
  <c r="U127" i="33" s="1"/>
  <c r="V127" i="33" s="1" a="1"/>
  <c r="V127" i="33" s="1"/>
  <c r="AD633" i="36" s="1"/>
  <c r="U215" i="33" a="1"/>
  <c r="U215" i="33" s="1"/>
  <c r="V215" i="33" s="1" a="1"/>
  <c r="V215" i="33" s="1"/>
  <c r="AD1093" i="36" s="1"/>
  <c r="U133" i="33" a="1"/>
  <c r="U133" i="33" s="1"/>
  <c r="V133" i="33" s="1" a="1"/>
  <c r="V133" i="33" s="1"/>
  <c r="U914" i="33" a="1"/>
  <c r="U914" i="33" s="1"/>
  <c r="V914" i="33" s="1" a="1"/>
  <c r="V914" i="33" s="1"/>
  <c r="AD1180" i="36" s="1"/>
  <c r="U205" i="33" a="1"/>
  <c r="U205" i="33" s="1"/>
  <c r="V205" i="33" s="1" a="1"/>
  <c r="V205" i="33" s="1"/>
  <c r="AD1020" i="36" s="1"/>
  <c r="U1042" i="33" a="1"/>
  <c r="U1042" i="33" s="1"/>
  <c r="V1042" i="33" s="1" a="1"/>
  <c r="V1042" i="33" s="1"/>
  <c r="AD618" i="36" s="1"/>
  <c r="U1055" i="33" a="1"/>
  <c r="U1055" i="33" s="1"/>
  <c r="V1055" i="33" s="1" a="1"/>
  <c r="V1055" i="33" s="1"/>
  <c r="AD1662" i="36" s="1"/>
  <c r="U799" i="33" a="1"/>
  <c r="U799" i="33" s="1"/>
  <c r="V799" i="33" s="1" a="1"/>
  <c r="V799" i="33" s="1"/>
  <c r="AD804" i="36" s="1"/>
  <c r="U1070" i="33" a="1"/>
  <c r="U1070" i="33" s="1"/>
  <c r="V1070" i="33" s="1" a="1"/>
  <c r="V1070" i="33" s="1"/>
  <c r="AD1618" i="36" s="1"/>
  <c r="U814" i="33" a="1"/>
  <c r="U814" i="33" s="1"/>
  <c r="V814" i="33" s="1" a="1"/>
  <c r="V814" i="33" s="1"/>
  <c r="AD1665" i="36" s="1"/>
  <c r="U1132" i="33" a="1"/>
  <c r="U1132" i="33" s="1"/>
  <c r="V1132" i="33" s="1" a="1"/>
  <c r="V1132" i="33" s="1"/>
  <c r="U877" i="33" a="1"/>
  <c r="U877" i="33" s="1"/>
  <c r="V877" i="33" s="1" a="1"/>
  <c r="V877" i="33" s="1"/>
  <c r="AD724" i="36" s="1"/>
  <c r="U1163" i="33" a="1"/>
  <c r="U1163" i="33" s="1"/>
  <c r="V1163" i="33" s="1" a="1"/>
  <c r="V1163" i="33" s="1"/>
  <c r="AD896" i="36" s="1"/>
  <c r="U908" i="33" a="1"/>
  <c r="U908" i="33" s="1"/>
  <c r="V908" i="33" s="1" a="1"/>
  <c r="V908" i="33" s="1"/>
  <c r="AD599" i="36" s="1"/>
  <c r="U652" i="33" a="1"/>
  <c r="U652" i="33" s="1"/>
  <c r="V652" i="33" s="1" a="1"/>
  <c r="V652" i="33" s="1"/>
  <c r="U939" i="33" a="1"/>
  <c r="U939" i="33" s="1"/>
  <c r="V939" i="33" s="1" a="1"/>
  <c r="V939" i="33" s="1"/>
  <c r="AD1526" i="36" s="1"/>
  <c r="U683" i="33" a="1"/>
  <c r="U683" i="33" s="1"/>
  <c r="V683" i="33" s="1" a="1"/>
  <c r="V683" i="33" s="1"/>
  <c r="AD1658" i="36" s="1"/>
  <c r="U970" i="33" a="1"/>
  <c r="U970" i="33" s="1"/>
  <c r="V970" i="33" s="1" a="1"/>
  <c r="V970" i="33" s="1"/>
  <c r="AD819" i="36" s="1"/>
  <c r="U714" i="33" a="1"/>
  <c r="U714" i="33" s="1"/>
  <c r="V714" i="33" s="1" a="1"/>
  <c r="V714" i="33" s="1"/>
  <c r="U1128" i="33" a="1"/>
  <c r="U1128" i="33" s="1"/>
  <c r="V1128" i="33" s="1" a="1"/>
  <c r="V1128" i="33" s="1"/>
  <c r="AD758" i="36" s="1"/>
  <c r="U873" i="33" a="1"/>
  <c r="U873" i="33" s="1"/>
  <c r="V873" i="33" s="1" a="1"/>
  <c r="V873" i="33" s="1"/>
  <c r="AD1096" i="36" s="1"/>
  <c r="U617" i="33" a="1"/>
  <c r="U617" i="33" s="1"/>
  <c r="V617" i="33" s="1" a="1"/>
  <c r="V617" i="33" s="1"/>
  <c r="U1048" i="33" a="1"/>
  <c r="U1048" i="33" s="1"/>
  <c r="V1048" i="33" s="1" a="1"/>
  <c r="V1048" i="33" s="1"/>
  <c r="AD1417" i="36" s="1"/>
  <c r="U792" i="33" a="1"/>
  <c r="U792" i="33" s="1"/>
  <c r="V792" i="33" s="1" a="1"/>
  <c r="V792" i="33" s="1"/>
  <c r="AD1147" i="36" s="1"/>
  <c r="U536" i="33" a="1"/>
  <c r="U536" i="33" s="1"/>
  <c r="V536" i="33" s="1" a="1"/>
  <c r="V536" i="33" s="1"/>
  <c r="AD1332" i="36" s="1"/>
  <c r="U951" i="33" a="1"/>
  <c r="U951" i="33" s="1"/>
  <c r="V951" i="33" s="1" a="1"/>
  <c r="V951" i="33" s="1"/>
  <c r="AD739" i="36" s="1"/>
  <c r="U695" i="33" a="1"/>
  <c r="U695" i="33" s="1"/>
  <c r="V695" i="33" s="1" a="1"/>
  <c r="V695" i="33" s="1"/>
  <c r="AD1466" i="36" s="1"/>
  <c r="U1109" i="33" a="1"/>
  <c r="U1109" i="33" s="1"/>
  <c r="V1109" i="33" s="1" a="1"/>
  <c r="V1109" i="33" s="1"/>
  <c r="AD864" i="36" s="1"/>
  <c r="U854" i="33" a="1"/>
  <c r="U854" i="33" s="1"/>
  <c r="V854" i="33" s="1" a="1"/>
  <c r="V854" i="33" s="1"/>
  <c r="AD1468" i="36" s="1"/>
  <c r="U598" i="33" a="1"/>
  <c r="U598" i="33" s="1"/>
  <c r="V598" i="33" s="1" a="1"/>
  <c r="V598" i="33" s="1"/>
  <c r="AD1343" i="36" s="1"/>
  <c r="U1013" i="33" a="1"/>
  <c r="U1013" i="33" s="1"/>
  <c r="V1013" i="33" s="1" a="1"/>
  <c r="V1013" i="33" s="1"/>
  <c r="U757" i="33" a="1"/>
  <c r="U757" i="33" s="1"/>
  <c r="V757" i="33" s="1" a="1"/>
  <c r="V757" i="33" s="1"/>
  <c r="U492" i="33" a="1"/>
  <c r="U492" i="33" s="1"/>
  <c r="V492" i="33" s="1" a="1"/>
  <c r="V492" i="33" s="1"/>
  <c r="AD1141" i="36" s="1"/>
  <c r="U916" i="33" a="1"/>
  <c r="U916" i="33" s="1"/>
  <c r="V916" i="33" s="1" a="1"/>
  <c r="V916" i="33" s="1"/>
  <c r="AD854" i="36" s="1"/>
  <c r="U660" i="33" a="1"/>
  <c r="U660" i="33" s="1"/>
  <c r="V660" i="33" s="1" a="1"/>
  <c r="V660" i="33" s="1"/>
  <c r="U1075" i="33" a="1"/>
  <c r="U1075" i="33" s="1"/>
  <c r="V1075" i="33" s="1" a="1"/>
  <c r="V1075" i="33" s="1"/>
  <c r="AD1068" i="36" s="1"/>
  <c r="U819" i="33" a="1"/>
  <c r="U819" i="33" s="1"/>
  <c r="V819" i="33" s="1" a="1"/>
  <c r="V819" i="33" s="1"/>
  <c r="AD805" i="36" s="1"/>
  <c r="U993" i="33" a="1"/>
  <c r="U993" i="33" s="1"/>
  <c r="V993" i="33" s="1" a="1"/>
  <c r="V993" i="33" s="1"/>
  <c r="U737" i="33" a="1"/>
  <c r="U737" i="33" s="1"/>
  <c r="V737" i="33" s="1" a="1"/>
  <c r="V737" i="33" s="1"/>
  <c r="U1024" i="33" a="1"/>
  <c r="U1024" i="33" s="1"/>
  <c r="V1024" i="33" s="1" a="1"/>
  <c r="V1024" i="33" s="1"/>
  <c r="AD1603" i="36" s="1"/>
  <c r="U768" i="33" a="1"/>
  <c r="U768" i="33" s="1"/>
  <c r="V768" i="33" s="1" a="1"/>
  <c r="V768" i="33" s="1"/>
  <c r="U525" i="33" a="1"/>
  <c r="U525" i="33" s="1"/>
  <c r="V525" i="33" s="1" a="1"/>
  <c r="V525" i="33" s="1"/>
  <c r="AD609" i="36" s="1"/>
  <c r="U330" i="33" a="1"/>
  <c r="U330" i="33" s="1"/>
  <c r="V330" i="33" s="1" a="1"/>
  <c r="V330" i="33" s="1"/>
  <c r="U52" i="33" a="1"/>
  <c r="U52" i="33" s="1"/>
  <c r="V52" i="33" s="1" a="1"/>
  <c r="V52" i="33" s="1"/>
  <c r="U422" i="33" a="1"/>
  <c r="U422" i="33" s="1"/>
  <c r="V422" i="33" s="1" a="1"/>
  <c r="V422" i="33" s="1"/>
  <c r="AD590" i="36" s="1"/>
  <c r="U84" i="33" a="1"/>
  <c r="U84" i="33" s="1"/>
  <c r="V84" i="33" s="1" a="1"/>
  <c r="V84" i="33" s="1"/>
  <c r="AD996" i="36" s="1"/>
  <c r="U348" i="33" a="1"/>
  <c r="U348" i="33" s="1"/>
  <c r="V348" i="33" s="1" a="1"/>
  <c r="V348" i="33" s="1"/>
  <c r="AD1110" i="36" s="1"/>
  <c r="U139" i="33" a="1"/>
  <c r="U139" i="33" s="1"/>
  <c r="V139" i="33" s="1" a="1"/>
  <c r="V139" i="33" s="1"/>
  <c r="AD1089" i="36" s="1"/>
  <c r="U430" i="33" a="1"/>
  <c r="U430" i="33" s="1"/>
  <c r="V430" i="33" s="1" a="1"/>
  <c r="V430" i="33" s="1"/>
  <c r="AD1039" i="36" s="1"/>
  <c r="U174" i="33" a="1"/>
  <c r="U174" i="33" s="1"/>
  <c r="V174" i="33" s="1" a="1"/>
  <c r="V174" i="33" s="1"/>
  <c r="AD1278" i="36" s="1"/>
  <c r="U365" i="33" a="1"/>
  <c r="U365" i="33" s="1"/>
  <c r="V365" i="33" s="1" a="1"/>
  <c r="V365" i="33" s="1"/>
  <c r="AD731" i="36" s="1"/>
  <c r="U163" i="33" a="1"/>
  <c r="U163" i="33" s="1"/>
  <c r="V163" i="33" s="1" a="1"/>
  <c r="V163" i="33" s="1"/>
  <c r="AD1377" i="36" s="1"/>
  <c r="U456" i="33" a="1"/>
  <c r="U456" i="33" s="1"/>
  <c r="V456" i="33" s="1" a="1"/>
  <c r="V456" i="33" s="1"/>
  <c r="U428" i="33" a="1"/>
  <c r="U428" i="33" s="1"/>
  <c r="V428" i="33" s="1" a="1"/>
  <c r="V428" i="33" s="1"/>
  <c r="AD1038" i="36" s="1"/>
  <c r="U136" i="33" a="1"/>
  <c r="U136" i="33" s="1"/>
  <c r="V136" i="33" s="1" a="1"/>
  <c r="V136" i="33" s="1"/>
  <c r="AD1086" i="36" s="1"/>
  <c r="U623" i="33" a="1"/>
  <c r="U623" i="33" s="1"/>
  <c r="V623" i="33" s="1" a="1"/>
  <c r="V623" i="33" s="1"/>
  <c r="U387" i="33" a="1"/>
  <c r="U387" i="33" s="1"/>
  <c r="V387" i="33" s="1" a="1"/>
  <c r="V387" i="33" s="1"/>
  <c r="U441" i="33" a="1"/>
  <c r="U441" i="33" s="1"/>
  <c r="V441" i="33" s="1" a="1"/>
  <c r="V441" i="33" s="1"/>
  <c r="AD1527" i="36" s="1"/>
  <c r="U900" i="33" a="1"/>
  <c r="U900" i="33" s="1"/>
  <c r="V900" i="33" s="1" a="1"/>
  <c r="V900" i="33" s="1"/>
  <c r="U1008" i="33" a="1"/>
  <c r="U1008" i="33" s="1"/>
  <c r="V1008" i="33" s="1" a="1"/>
  <c r="V1008" i="33" s="1"/>
  <c r="U123" i="33" a="1"/>
  <c r="U123" i="33" s="1"/>
  <c r="V123" i="33" s="1" a="1"/>
  <c r="V123" i="33" s="1"/>
  <c r="AD611" i="36" s="1"/>
  <c r="U200" i="33" a="1"/>
  <c r="U200" i="33" s="1"/>
  <c r="V200" i="33" s="1" a="1"/>
  <c r="V200" i="33" s="1"/>
  <c r="U426" i="33" a="1"/>
  <c r="U426" i="33" s="1"/>
  <c r="V426" i="33" s="1" a="1"/>
  <c r="V426" i="33" s="1"/>
  <c r="AD581" i="36" s="1"/>
  <c r="U378" i="33" a="1"/>
  <c r="U378" i="33" s="1"/>
  <c r="V378" i="33" s="1" a="1"/>
  <c r="V378" i="33" s="1"/>
  <c r="AD1115" i="36" s="1"/>
  <c r="U296" i="33" a="1"/>
  <c r="U296" i="33" s="1"/>
  <c r="V296" i="33" s="1" a="1"/>
  <c r="V296" i="33" s="1"/>
  <c r="AD792" i="36" s="1"/>
  <c r="U278" i="33" a="1"/>
  <c r="U278" i="33" s="1"/>
  <c r="V278" i="33" s="1" a="1"/>
  <c r="V278" i="33" s="1"/>
  <c r="AD929" i="36" s="1"/>
  <c r="U407" i="33" a="1"/>
  <c r="U407" i="33" s="1"/>
  <c r="V407" i="33" s="1" a="1"/>
  <c r="V407" i="33" s="1"/>
  <c r="AD1308" i="36" s="1"/>
  <c r="U1039" i="33" a="1"/>
  <c r="U1039" i="33" s="1"/>
  <c r="V1039" i="33" s="1" a="1"/>
  <c r="V1039" i="33" s="1"/>
  <c r="AD1414" i="36" s="1"/>
  <c r="U783" i="33" a="1"/>
  <c r="U783" i="33" s="1"/>
  <c r="V783" i="33" s="1" a="1"/>
  <c r="V783" i="33" s="1"/>
  <c r="AD1062" i="36" s="1"/>
  <c r="U1054" i="33" a="1"/>
  <c r="U1054" i="33" s="1"/>
  <c r="V1054" i="33" s="1" a="1"/>
  <c r="V1054" i="33" s="1"/>
  <c r="AD1568" i="36" s="1"/>
  <c r="U798" i="33" a="1"/>
  <c r="U798" i="33" s="1"/>
  <c r="V798" i="33" s="1" a="1"/>
  <c r="V798" i="33" s="1"/>
  <c r="AD803" i="36" s="1"/>
  <c r="U1116" i="33" a="1"/>
  <c r="U1116" i="33" s="1"/>
  <c r="V1116" i="33" s="1" a="1"/>
  <c r="V1116" i="33" s="1"/>
  <c r="U861" i="33" a="1"/>
  <c r="U861" i="33" s="1"/>
  <c r="V861" i="33" s="1" a="1"/>
  <c r="V861" i="33" s="1"/>
  <c r="AD595" i="36" s="1"/>
  <c r="U1147" i="33" a="1"/>
  <c r="U1147" i="33" s="1"/>
  <c r="V1147" i="33" s="1" a="1"/>
  <c r="V1147" i="33" s="1"/>
  <c r="U892" i="33" a="1"/>
  <c r="U892" i="33" s="1"/>
  <c r="V892" i="33" s="1" a="1"/>
  <c r="V892" i="33" s="1"/>
  <c r="U636" i="33" a="1"/>
  <c r="U636" i="33" s="1"/>
  <c r="V636" i="33" s="1" a="1"/>
  <c r="V636" i="33" s="1"/>
  <c r="U923" i="33" a="1"/>
  <c r="U923" i="33" s="1"/>
  <c r="V923" i="33" s="1" a="1"/>
  <c r="V923" i="33" s="1"/>
  <c r="AD1405" i="36" s="1"/>
  <c r="U667" i="33" a="1"/>
  <c r="U667" i="33" s="1"/>
  <c r="V667" i="33" s="1" a="1"/>
  <c r="V667" i="33" s="1"/>
  <c r="AD709" i="36" s="1"/>
  <c r="U954" i="33" a="1"/>
  <c r="U954" i="33" s="1"/>
  <c r="V954" i="33" s="1" a="1"/>
  <c r="V954" i="33" s="1"/>
  <c r="U698" i="33" a="1"/>
  <c r="U698" i="33" s="1"/>
  <c r="V698" i="33" s="1" a="1"/>
  <c r="V698" i="33" s="1"/>
  <c r="AD1598" i="36" s="1"/>
  <c r="U1112" i="33" a="1"/>
  <c r="U1112" i="33" s="1"/>
  <c r="V1112" i="33" s="1" a="1"/>
  <c r="V1112" i="33" s="1"/>
  <c r="U857" i="33" a="1"/>
  <c r="U857" i="33" s="1"/>
  <c r="V857" i="33" s="1" a="1"/>
  <c r="V857" i="33" s="1"/>
  <c r="AD1472" i="36" s="1"/>
  <c r="U601" i="33" a="1"/>
  <c r="U601" i="33" s="1"/>
  <c r="V601" i="33" s="1" a="1"/>
  <c r="V601" i="33" s="1"/>
  <c r="AD1547" i="36" s="1"/>
  <c r="U1032" i="33" a="1"/>
  <c r="U1032" i="33" s="1"/>
  <c r="V1032" i="33" s="1" a="1"/>
  <c r="V1032" i="33" s="1"/>
  <c r="AD742" i="36" s="1"/>
  <c r="U776" i="33" a="1"/>
  <c r="U776" i="33" s="1"/>
  <c r="V776" i="33" s="1" a="1"/>
  <c r="V776" i="33" s="1"/>
  <c r="U520" i="33" a="1"/>
  <c r="U520" i="33" s="1"/>
  <c r="V520" i="33" s="1" a="1"/>
  <c r="V520" i="33" s="1"/>
  <c r="AD1419" i="36" s="1"/>
  <c r="U935" i="33" a="1"/>
  <c r="U935" i="33" s="1"/>
  <c r="V935" i="33" s="1" a="1"/>
  <c r="V935" i="33" s="1"/>
  <c r="AD858" i="36" s="1"/>
  <c r="U679" i="33" a="1"/>
  <c r="U679" i="33" s="1"/>
  <c r="V679" i="33" s="1" a="1"/>
  <c r="V679" i="33" s="1"/>
  <c r="U1093" i="33" a="1"/>
  <c r="U1093" i="33" s="1"/>
  <c r="V1093" i="33" s="1" a="1"/>
  <c r="V1093" i="33" s="1"/>
  <c r="AD995" i="36" s="1"/>
  <c r="U741" i="33" a="1"/>
  <c r="U741" i="33" s="1"/>
  <c r="V741" i="33" s="1" a="1"/>
  <c r="V741" i="33" s="1"/>
  <c r="U977" i="33" a="1"/>
  <c r="U977" i="33" s="1"/>
  <c r="V977" i="33" s="1" a="1"/>
  <c r="V977" i="33" s="1"/>
  <c r="AD1474" i="36" s="1"/>
  <c r="U403" i="33" a="1"/>
  <c r="U403" i="33" s="1"/>
  <c r="V403" i="33" s="1" a="1"/>
  <c r="V403" i="33" s="1"/>
  <c r="AD1305" i="36" s="1"/>
  <c r="U447" i="33" a="1"/>
  <c r="U447" i="33" s="1"/>
  <c r="V447" i="33" s="1" a="1"/>
  <c r="V447" i="33" s="1"/>
  <c r="U417" i="33" a="1"/>
  <c r="U417" i="33" s="1"/>
  <c r="V417" i="33" s="1" a="1"/>
  <c r="V417" i="33" s="1"/>
  <c r="AD586" i="36" s="1"/>
  <c r="U177" i="33" a="1"/>
  <c r="U177" i="33" s="1"/>
  <c r="V177" i="33" s="1" a="1"/>
  <c r="V177" i="33" s="1"/>
  <c r="AD1431" i="36" s="1"/>
  <c r="U118" i="33" a="1"/>
  <c r="U118" i="33" s="1"/>
  <c r="V118" i="33" s="1" a="1"/>
  <c r="V118" i="33" s="1"/>
  <c r="AD1539" i="36" s="1"/>
  <c r="U501" i="33" a="1"/>
  <c r="U501" i="33" s="1"/>
  <c r="V501" i="33" s="1" a="1"/>
  <c r="V501" i="33" s="1"/>
  <c r="AD578" i="36" s="1"/>
  <c r="U298" i="33" a="1"/>
  <c r="U298" i="33" s="1"/>
  <c r="V298" i="33" s="1" a="1"/>
  <c r="V298" i="33" s="1"/>
  <c r="U271" i="33" a="1"/>
  <c r="U271" i="33" s="1"/>
  <c r="V271" i="33" s="1" a="1"/>
  <c r="V271" i="33" s="1"/>
  <c r="AD687" i="36" s="1"/>
  <c r="U323" i="33" a="1"/>
  <c r="U323" i="33" s="1"/>
  <c r="V323" i="33" s="1" a="1"/>
  <c r="V323" i="33" s="1"/>
  <c r="AD657" i="36" s="1"/>
  <c r="U610" i="33" a="1"/>
  <c r="U610" i="33" s="1"/>
  <c r="V610" i="33" s="1" a="1"/>
  <c r="V610" i="33" s="1"/>
  <c r="AD1350" i="36" s="1"/>
  <c r="U343" i="33" a="1"/>
  <c r="U343" i="33" s="1"/>
  <c r="V343" i="33" s="1" a="1"/>
  <c r="V343" i="33" s="1"/>
  <c r="AD1295" i="36" s="1"/>
  <c r="U86" i="33" a="1"/>
  <c r="U86" i="33" s="1"/>
  <c r="V86" i="33" s="1" a="1"/>
  <c r="V86" i="33" s="1"/>
  <c r="AD1625" i="36" s="1"/>
  <c r="U556" i="33" a="1"/>
  <c r="U556" i="33" s="1"/>
  <c r="V556" i="33" s="1" a="1"/>
  <c r="V556" i="33" s="1"/>
  <c r="AD1345" i="36" s="1"/>
  <c r="U539" i="33" a="1"/>
  <c r="U539" i="33" s="1"/>
  <c r="V539" i="33" s="1" a="1"/>
  <c r="V539" i="33" s="1"/>
  <c r="AD1337" i="36" s="1"/>
  <c r="U54" i="33" a="1"/>
  <c r="U54" i="33" s="1"/>
  <c r="V54" i="33" s="1" a="1"/>
  <c r="V54" i="33" s="1"/>
  <c r="AD1635" i="36" s="1"/>
  <c r="U526" i="33" a="1"/>
  <c r="U526" i="33" s="1"/>
  <c r="V526" i="33" s="1" a="1"/>
  <c r="V526" i="33" s="1"/>
  <c r="AD619" i="36" s="1"/>
  <c r="U234" i="33" a="1"/>
  <c r="U234" i="33" s="1"/>
  <c r="V234" i="33" s="1" a="1"/>
  <c r="V234" i="33" s="1"/>
  <c r="U194" i="33" a="1"/>
  <c r="U194" i="33" s="1"/>
  <c r="V194" i="33" s="1" a="1"/>
  <c r="V194" i="33" s="1"/>
  <c r="AD878" i="36" s="1"/>
  <c r="U368" i="33" a="1"/>
  <c r="U368" i="33" s="1"/>
  <c r="V368" i="33" s="1" a="1"/>
  <c r="V368" i="33" s="1"/>
  <c r="U288" i="33" a="1"/>
  <c r="U288" i="33" s="1"/>
  <c r="V288" i="33" s="1" a="1"/>
  <c r="V288" i="33" s="1"/>
  <c r="AD836" i="36" s="1"/>
  <c r="U224" i="33" a="1"/>
  <c r="U224" i="33" s="1"/>
  <c r="V224" i="33" s="1" a="1"/>
  <c r="V224" i="33" s="1"/>
  <c r="U470" i="33" a="1"/>
  <c r="U470" i="33" s="1"/>
  <c r="V470" i="33" s="1" a="1"/>
  <c r="V470" i="33" s="1"/>
  <c r="U331" i="33" a="1"/>
  <c r="U331" i="33" s="1"/>
  <c r="V331" i="33" s="1" a="1"/>
  <c r="V331" i="33" s="1"/>
  <c r="AD1162" i="36" s="1"/>
  <c r="U451" i="33" a="1"/>
  <c r="U451" i="33" s="1"/>
  <c r="V451" i="33" s="1" a="1"/>
  <c r="V451" i="33" s="1"/>
  <c r="U389" i="33" a="1"/>
  <c r="U389" i="33" s="1"/>
  <c r="V389" i="33" s="1" a="1"/>
  <c r="V389" i="33" s="1"/>
  <c r="AD1121" i="36" s="1"/>
  <c r="U325" i="33" a="1"/>
  <c r="U325" i="33" s="1"/>
  <c r="V325" i="33" s="1" a="1"/>
  <c r="V325" i="33" s="1"/>
  <c r="AD810" i="36" s="1"/>
  <c r="U250" i="33" a="1"/>
  <c r="U250" i="33" s="1"/>
  <c r="V250" i="33" s="1" a="1"/>
  <c r="V250" i="33" s="1"/>
  <c r="AD832" i="36" s="1"/>
  <c r="U214" i="33" a="1"/>
  <c r="U214" i="33" s="1"/>
  <c r="V214" i="33" s="1" a="1"/>
  <c r="V214" i="33" s="1"/>
  <c r="AD1094" i="36" s="1"/>
  <c r="U480" i="33" a="1"/>
  <c r="U480" i="33" s="1"/>
  <c r="V480" i="33" s="1" a="1"/>
  <c r="V480" i="33" s="1"/>
  <c r="AD1013" i="36" s="1"/>
  <c r="U462" i="33" a="1"/>
  <c r="U462" i="33" s="1"/>
  <c r="V462" i="33" s="1" a="1"/>
  <c r="V462" i="33" s="1"/>
  <c r="AD1402" i="36" s="1"/>
  <c r="U186" i="33" a="1"/>
  <c r="U186" i="33" s="1"/>
  <c r="V186" i="33" s="1" a="1"/>
  <c r="V186" i="33" s="1"/>
  <c r="AD872" i="36" s="1"/>
  <c r="U213" i="33" a="1"/>
  <c r="U213" i="33" s="1"/>
  <c r="V213" i="33" s="1" a="1"/>
  <c r="V213" i="33" s="1"/>
  <c r="AD1544" i="36" s="1"/>
  <c r="U443" i="33" a="1"/>
  <c r="U443" i="33" s="1"/>
  <c r="V443" i="33" s="1" a="1"/>
  <c r="V443" i="33" s="1"/>
  <c r="AD1310" i="36" s="1"/>
  <c r="U61" i="33" a="1"/>
  <c r="U61" i="33" s="1"/>
  <c r="V61" i="33" s="1" a="1"/>
  <c r="V61" i="33" s="1"/>
  <c r="AD1073" i="36" s="1"/>
  <c r="U488" i="33" a="1"/>
  <c r="U488" i="33" s="1"/>
  <c r="V488" i="33" s="1" a="1"/>
  <c r="V488" i="33" s="1"/>
  <c r="AD1588" i="36" s="1"/>
  <c r="U962" i="33" a="1"/>
  <c r="U962" i="33" s="1"/>
  <c r="V962" i="33" s="1" a="1"/>
  <c r="V962" i="33" s="1"/>
  <c r="U58" i="33" a="1"/>
  <c r="U58" i="33" s="1"/>
  <c r="V58" i="33" s="1" a="1"/>
  <c r="V58" i="33" s="1"/>
  <c r="AD1076" i="36" s="1"/>
  <c r="U277" i="33" a="1"/>
  <c r="U277" i="33" s="1"/>
  <c r="V277" i="33" s="1" a="1"/>
  <c r="V277" i="33" s="1"/>
  <c r="AD927" i="36" s="1"/>
  <c r="U620" i="33" a="1"/>
  <c r="U620" i="33" s="1"/>
  <c r="V620" i="33" s="1" a="1"/>
  <c r="V620" i="33" s="1"/>
  <c r="U930" i="33" a="1"/>
  <c r="U930" i="33" s="1"/>
  <c r="V930" i="33" s="1" a="1"/>
  <c r="V930" i="33" s="1"/>
  <c r="U589" i="33" a="1"/>
  <c r="U589" i="33" s="1"/>
  <c r="V589" i="33" s="1" a="1"/>
  <c r="V589" i="33" s="1"/>
  <c r="U350" i="33" a="1"/>
  <c r="U350" i="33" s="1"/>
  <c r="V350" i="33" s="1" a="1"/>
  <c r="V350" i="33" s="1"/>
  <c r="AD1112" i="36" s="1"/>
  <c r="U196" i="33" a="1"/>
  <c r="U196" i="33" s="1"/>
  <c r="V196" i="33" s="1" a="1"/>
  <c r="V196" i="33" s="1"/>
  <c r="U351" i="33" a="1"/>
  <c r="U351" i="33" s="1"/>
  <c r="V351" i="33" s="1" a="1"/>
  <c r="V351" i="33" s="1"/>
  <c r="AD1113" i="36" s="1"/>
  <c r="U204" i="33" a="1"/>
  <c r="U204" i="33" s="1"/>
  <c r="V204" i="33" s="1" a="1"/>
  <c r="V204" i="33" s="1"/>
  <c r="U42" i="33" a="1"/>
  <c r="U42" i="33" s="1"/>
  <c r="V42" i="33" s="1" a="1"/>
  <c r="V42" i="33" s="1"/>
  <c r="AD1261" i="36" s="1"/>
  <c r="U32" i="33" a="1"/>
  <c r="U32" i="33" s="1"/>
  <c r="V32" i="33" s="1" a="1"/>
  <c r="V32" i="33" s="1"/>
  <c r="AD1246" i="36" s="1"/>
  <c r="U14" i="33" a="1"/>
  <c r="U14" i="33" s="1"/>
  <c r="V14" i="33" s="1" a="1"/>
  <c r="V14" i="33" s="1"/>
  <c r="AD1210" i="36" s="1"/>
  <c r="U26" i="33" a="1"/>
  <c r="U26" i="33" s="1"/>
  <c r="V26" i="33" s="1" a="1"/>
  <c r="V26" i="33" s="1"/>
  <c r="AD1242" i="36" s="1"/>
  <c r="U16" i="33" a="1"/>
  <c r="U16" i="33" s="1"/>
  <c r="V16" i="33" s="1" a="1"/>
  <c r="V16" i="33" s="1"/>
  <c r="AD1214" i="36" s="1"/>
  <c r="U36" i="33" a="1"/>
  <c r="U36" i="33" s="1"/>
  <c r="V36" i="33" s="1" a="1"/>
  <c r="V36" i="33" s="1"/>
  <c r="AD1689" i="36" s="1"/>
  <c r="U10" i="33" a="1"/>
  <c r="U10" i="33" s="1"/>
  <c r="V10" i="33" s="1" a="1"/>
  <c r="V10" i="33" s="1"/>
  <c r="AD1206" i="36" s="1"/>
  <c r="U39" i="33" a="1"/>
  <c r="U39" i="33" s="1"/>
  <c r="V39" i="33" s="1" a="1"/>
  <c r="V39" i="33" s="1"/>
  <c r="AD1254" i="36" s="1"/>
  <c r="U37" i="33" a="1"/>
  <c r="U37" i="33" s="1"/>
  <c r="V37" i="33" s="1" a="1"/>
  <c r="V37" i="33" s="1"/>
  <c r="AD1422" i="36" s="1"/>
  <c r="U50" i="33" a="1"/>
  <c r="U50" i="33" s="1"/>
  <c r="V50" i="33" s="1" a="1"/>
  <c r="V50" i="33" s="1"/>
  <c r="AD1633" i="36" s="1"/>
  <c r="U23" i="33" a="1"/>
  <c r="U23" i="33" s="1"/>
  <c r="V23" i="33" s="1" a="1"/>
  <c r="V23" i="33" s="1"/>
  <c r="AD1238" i="36" s="1"/>
  <c r="U13" i="33" a="1"/>
  <c r="U13" i="33" s="1"/>
  <c r="V13" i="33" s="1" a="1"/>
  <c r="V13" i="33" s="1"/>
  <c r="U34" i="33" a="1"/>
  <c r="U34" i="33" s="1"/>
  <c r="V34" i="33" s="1" a="1"/>
  <c r="V34" i="33" s="1"/>
  <c r="AD1249" i="36" s="1"/>
  <c r="U7" i="33" a="1"/>
  <c r="U7" i="33" s="1"/>
  <c r="V7" i="33" s="1" a="1"/>
  <c r="V7" i="33" s="1"/>
  <c r="AD1234" i="36" s="1"/>
  <c r="U45" i="33" a="1"/>
  <c r="U45" i="33" s="1"/>
  <c r="V45" i="33" s="1" a="1"/>
  <c r="V45" i="33" s="1"/>
  <c r="U18" i="33" a="1"/>
  <c r="U18" i="33" s="1"/>
  <c r="V18" i="33" s="1" a="1"/>
  <c r="V18" i="33" s="1"/>
  <c r="AD1221" i="36" s="1"/>
  <c r="U12" i="33" a="1"/>
  <c r="U12" i="33" s="1"/>
  <c r="V12" i="33" s="1" a="1"/>
  <c r="V12" i="33" s="1"/>
  <c r="AD1208" i="36" s="1"/>
  <c r="U29" i="33" a="1"/>
  <c r="U29" i="33" s="1"/>
  <c r="V29" i="33" s="1" a="1"/>
  <c r="V29" i="33" s="1"/>
  <c r="AD1244" i="36" s="1"/>
  <c r="U41" i="33" a="1"/>
  <c r="U41" i="33" s="1"/>
  <c r="V41" i="33" s="1" a="1"/>
  <c r="V41" i="33" s="1"/>
  <c r="AD1256" i="36" s="1"/>
  <c r="U47" i="33" a="1"/>
  <c r="U47" i="33" s="1"/>
  <c r="V47" i="33" s="1" a="1"/>
  <c r="V47" i="33" s="1"/>
  <c r="U21" i="33" a="1"/>
  <c r="U21" i="33" s="1"/>
  <c r="V21" i="33" s="1" a="1"/>
  <c r="V21" i="33" s="1"/>
  <c r="AD1227" i="36" s="1"/>
  <c r="U25" i="33" a="1"/>
  <c r="U25" i="33" s="1"/>
  <c r="V25" i="33" s="1" a="1"/>
  <c r="V25" i="33" s="1"/>
  <c r="AD1241" i="36" s="1"/>
  <c r="U31" i="33" a="1"/>
  <c r="U31" i="33" s="1"/>
  <c r="V31" i="33" s="1" a="1"/>
  <c r="V31" i="33" s="1"/>
  <c r="U5" i="33" a="1"/>
  <c r="U5" i="33" s="1"/>
  <c r="V5" i="33" s="1" a="1"/>
  <c r="V5" i="33" s="1"/>
  <c r="AD1235" i="36" s="1"/>
  <c r="U9" i="33" a="1"/>
  <c r="U9" i="33" s="1"/>
  <c r="V9" i="33" s="1" a="1"/>
  <c r="V9" i="33" s="1"/>
  <c r="AD1204" i="36" s="1"/>
  <c r="U15" i="33" a="1"/>
  <c r="U15" i="33" s="1"/>
  <c r="V15" i="33" s="1" a="1"/>
  <c r="V15" i="33" s="1"/>
  <c r="AD1212" i="36" s="1"/>
  <c r="U4" i="33" a="1"/>
  <c r="U4" i="33" s="1"/>
  <c r="V4" i="33" s="1" a="1"/>
  <c r="V4" i="33" s="1"/>
  <c r="AD1236" i="36" s="1"/>
  <c r="U49" i="33" a="1"/>
  <c r="U49" i="33" s="1"/>
  <c r="V49" i="33" s="1" a="1"/>
  <c r="V49" i="33" s="1"/>
  <c r="AD1423" i="36" s="1"/>
  <c r="U28" i="33" a="1"/>
  <c r="U28" i="33" s="1"/>
  <c r="V28" i="33" s="1" a="1"/>
  <c r="V28" i="33" s="1"/>
  <c r="AD1243" i="36" s="1"/>
  <c r="U44" i="33" a="1"/>
  <c r="U44" i="33" s="1"/>
  <c r="V44" i="33" s="1" a="1"/>
  <c r="V44" i="33" s="1"/>
  <c r="AD1264" i="36" s="1"/>
  <c r="U33" i="33" a="1"/>
  <c r="U33" i="33" s="1"/>
  <c r="V33" i="33" s="1" a="1"/>
  <c r="V33" i="33" s="1"/>
  <c r="AD1248" i="36" s="1"/>
  <c r="U38" i="33" a="1"/>
  <c r="U38" i="33" s="1"/>
  <c r="V38" i="33" s="1" a="1"/>
  <c r="V38" i="33" s="1"/>
  <c r="AD1257" i="36" s="1"/>
  <c r="U35" i="33" a="1"/>
  <c r="U35" i="33" s="1"/>
  <c r="V35" i="33" s="1" a="1"/>
  <c r="V35" i="33" s="1"/>
  <c r="AD1582" i="36" s="1"/>
  <c r="U17" i="33" a="1"/>
  <c r="U17" i="33" s="1"/>
  <c r="V17" i="33" s="1" a="1"/>
  <c r="V17" i="33" s="1"/>
  <c r="AD1215" i="36" s="1"/>
  <c r="U22" i="33" a="1"/>
  <c r="U22" i="33" s="1"/>
  <c r="V22" i="33" s="1" a="1"/>
  <c r="V22" i="33" s="1"/>
  <c r="AD1230" i="36" s="1"/>
  <c r="U19" i="33" a="1"/>
  <c r="U19" i="33" s="1"/>
  <c r="V19" i="33" s="1" a="1"/>
  <c r="V19" i="33" s="1"/>
  <c r="AD1223" i="36" s="1"/>
  <c r="U40" i="33" a="1"/>
  <c r="U40" i="33" s="1"/>
  <c r="V40" i="33" s="1" a="1"/>
  <c r="V40" i="33" s="1"/>
  <c r="AD1255" i="36" s="1"/>
  <c r="U6" i="33" a="1"/>
  <c r="U6" i="33" s="1"/>
  <c r="V6" i="33" s="1" a="1"/>
  <c r="V6" i="33" s="1"/>
  <c r="AD1218" i="36" s="1"/>
  <c r="U3" i="33" a="1"/>
  <c r="U3" i="33" s="1"/>
  <c r="V3" i="33" s="1" a="1"/>
  <c r="V3" i="33" s="1"/>
  <c r="U24" i="33" a="1"/>
  <c r="U24" i="33" s="1"/>
  <c r="V24" i="33" s="1" a="1"/>
  <c r="V24" i="33" s="1"/>
  <c r="AD1240" i="36" s="1"/>
  <c r="U20" i="33" a="1"/>
  <c r="U20" i="33" s="1"/>
  <c r="V20" i="33" s="1" a="1"/>
  <c r="V20" i="33" s="1"/>
  <c r="AD1225" i="36" s="1"/>
  <c r="U43" i="33" a="1"/>
  <c r="U43" i="33" s="1"/>
  <c r="V43" i="33" s="1" a="1"/>
  <c r="V43" i="33" s="1"/>
  <c r="AD1258" i="36" s="1"/>
  <c r="U8" i="33" a="1"/>
  <c r="U8" i="33" s="1"/>
  <c r="V8" i="33" s="1" a="1"/>
  <c r="V8" i="33" s="1"/>
  <c r="AD1233" i="36" s="1"/>
  <c r="U46" i="33" a="1"/>
  <c r="U46" i="33" s="1"/>
  <c r="V46" i="33" s="1" a="1"/>
  <c r="V46" i="33" s="1"/>
  <c r="AD1427" i="36" s="1"/>
  <c r="U27" i="33" a="1"/>
  <c r="U27" i="33" s="1"/>
  <c r="V27" i="33" s="1" a="1"/>
  <c r="V27" i="33" s="1"/>
  <c r="AD1239" i="36" s="1"/>
  <c r="U48" i="33" a="1"/>
  <c r="U48" i="33" s="1"/>
  <c r="V48" i="33" s="1" a="1"/>
  <c r="V48" i="33" s="1"/>
  <c r="U30" i="33" a="1"/>
  <c r="U30" i="33" s="1"/>
  <c r="V30" i="33" s="1" a="1"/>
  <c r="V30" i="33" s="1"/>
  <c r="U11" i="33" a="1"/>
  <c r="U11" i="33" s="1"/>
  <c r="V11" i="33" s="1" a="1"/>
  <c r="V11" i="33" s="1"/>
  <c r="AD1205" i="36" s="1"/>
  <c r="U2" i="33" a="1"/>
  <c r="U2" i="33" s="1"/>
  <c r="V2" i="33" s="1" a="1"/>
  <c r="V2" i="33" s="1"/>
  <c r="AD1372" i="36" s="1"/>
  <c r="V436" i="33" a="1"/>
  <c r="V436" i="33" s="1"/>
  <c r="AD1432" i="36" s="1"/>
  <c r="V175" i="33" a="1"/>
  <c r="V175" i="33" s="1"/>
  <c r="AD1279" i="36" s="1"/>
  <c r="V647" i="33" a="1"/>
  <c r="V647" i="33" s="1"/>
  <c r="AD694" i="36" s="1"/>
  <c r="V410" i="33" a="1"/>
  <c r="V410" i="33" s="1"/>
  <c r="AD961" i="36" s="1"/>
  <c r="V915" i="33" a="1"/>
  <c r="V915" i="33" s="1"/>
  <c r="AD1668" i="36" s="1"/>
  <c r="V121" i="33" a="1"/>
  <c r="V121" i="33" s="1"/>
  <c r="AD1562" i="36" s="1"/>
  <c r="V766" i="33" a="1"/>
  <c r="V766" i="33" s="1"/>
  <c r="AD1559" i="36" s="1"/>
  <c r="V117" i="33" a="1"/>
  <c r="V117" i="33" s="1"/>
  <c r="AD1536" i="36" s="1"/>
  <c r="V628" i="33" a="1"/>
  <c r="V628" i="33" s="1"/>
  <c r="AD1461" i="36" s="1"/>
  <c r="V966" i="33" a="1"/>
  <c r="V966" i="33" s="1"/>
  <c r="V742" i="33" a="1"/>
  <c r="V742" i="33" s="1"/>
  <c r="AD1169" i="36" s="1"/>
  <c r="V554" i="33" a="1"/>
  <c r="V554" i="33" s="1"/>
  <c r="AD1159" i="36" s="1"/>
  <c r="V486" i="33" a="1"/>
  <c r="V486" i="33" s="1"/>
  <c r="AD1596" i="36" s="1"/>
  <c r="V257" i="33" a="1"/>
  <c r="V257" i="33" s="1"/>
  <c r="AD1592" i="36" s="1"/>
  <c r="V193" i="33" a="1"/>
  <c r="V193" i="33" s="1"/>
  <c r="V881" i="33" a="1"/>
  <c r="V881" i="33" s="1"/>
  <c r="AD727" i="36" s="1"/>
  <c r="V998" i="33" a="1"/>
  <c r="V998" i="33" s="1"/>
  <c r="AD900" i="36" s="1"/>
  <c r="V265" i="33" a="1"/>
  <c r="V265" i="33" s="1"/>
  <c r="AD1587" i="36" s="1"/>
  <c r="V897" i="33" a="1"/>
  <c r="V897" i="33" s="1"/>
  <c r="AD1403" i="36" s="1"/>
  <c r="V1014" i="33" a="1"/>
  <c r="V1014" i="33" s="1"/>
  <c r="V1066" i="33" a="1"/>
  <c r="V1066" i="33" s="1"/>
  <c r="AD603" i="36" s="1"/>
  <c r="V1119" i="33" a="1"/>
  <c r="V1119" i="33" s="1"/>
  <c r="V1138" i="33" a="1"/>
  <c r="V1138" i="33" s="1"/>
  <c r="AD757" i="36" s="1"/>
  <c r="V1100" i="33" a="1"/>
  <c r="V1100" i="33" s="1"/>
  <c r="AD1564" i="36" s="1"/>
  <c r="V696" i="33" a="1"/>
  <c r="V696" i="33" s="1"/>
  <c r="V544" i="33" a="1"/>
  <c r="V544" i="33" s="1"/>
  <c r="V64" i="33" a="1"/>
  <c r="V64" i="33" s="1"/>
  <c r="V471" i="33" a="1"/>
  <c r="V471" i="33" s="1"/>
  <c r="AD613" i="36" s="1"/>
  <c r="V580" i="33" a="1"/>
  <c r="V580" i="33" s="1"/>
  <c r="AD1342" i="36" s="1"/>
  <c r="V716" i="33" a="1"/>
  <c r="V716" i="33" s="1"/>
  <c r="V1047" i="33" a="1"/>
  <c r="V1047" i="33" s="1"/>
  <c r="AD1416" i="36" s="1"/>
  <c r="V879" i="33" a="1"/>
  <c r="V879" i="33" s="1"/>
  <c r="AD725" i="36" s="1"/>
  <c r="V1151" i="33" a="1"/>
  <c r="V1151" i="33" s="1"/>
  <c r="AD931" i="36" s="1"/>
  <c r="V237" i="33" a="1"/>
  <c r="V237" i="33" s="1"/>
  <c r="AD1509" i="36" s="1"/>
  <c r="V671" i="33" a="1"/>
  <c r="V671" i="33" s="1"/>
  <c r="V182" i="33" a="1"/>
  <c r="V182" i="33" s="1"/>
  <c r="AD1283" i="36" s="1"/>
  <c r="V153" i="33" a="1"/>
  <c r="V153" i="33" s="1"/>
  <c r="V618" i="33" a="1"/>
  <c r="V618" i="33" s="1"/>
  <c r="V677" i="33" a="1"/>
  <c r="V677" i="33" s="1"/>
  <c r="V687" i="33" a="1"/>
  <c r="V687" i="33" s="1"/>
  <c r="AD772" i="36" s="1"/>
  <c r="V466" i="33" a="1"/>
  <c r="V466" i="33" s="1"/>
  <c r="V686" i="33" a="1"/>
  <c r="V686" i="33" s="1"/>
  <c r="AD769" i="36" s="1"/>
  <c r="V562" i="33" a="1"/>
  <c r="V562" i="33" s="1"/>
  <c r="V489" i="33" a="1"/>
  <c r="V489" i="33" s="1"/>
  <c r="AD802" i="36" s="1"/>
  <c r="V344" i="33" a="1"/>
  <c r="V344" i="33" s="1"/>
  <c r="AD1293" i="36" s="1"/>
  <c r="V263" i="33" a="1"/>
  <c r="V263" i="33" s="1"/>
  <c r="V113" i="33" a="1"/>
  <c r="V113" i="33" s="1"/>
  <c r="AD1537" i="36" s="1"/>
  <c r="V326" i="33" a="1"/>
  <c r="V326" i="33" s="1"/>
  <c r="AD813" i="36" s="1"/>
  <c r="V641" i="33" a="1"/>
  <c r="V641" i="33" s="1"/>
  <c r="AD921" i="36" s="1"/>
  <c r="V607" i="33" a="1"/>
  <c r="V607" i="33" s="1"/>
  <c r="V341" i="33" a="1"/>
  <c r="V341" i="33" s="1"/>
  <c r="AD1647" i="36" s="1"/>
  <c r="V156" i="33" a="1"/>
  <c r="V156" i="33" s="1"/>
  <c r="AD1379" i="36" s="1"/>
  <c r="V384" i="33" a="1"/>
  <c r="V384" i="33" s="1"/>
  <c r="AD1116" i="36" s="1"/>
  <c r="V349" i="33" a="1"/>
  <c r="V349" i="33" s="1"/>
  <c r="AD1111" i="36" s="1"/>
  <c r="V658" i="33" a="1"/>
  <c r="V658" i="33" s="1"/>
  <c r="V187" i="33" a="1"/>
  <c r="V187" i="33" s="1"/>
  <c r="V744" i="33" a="1"/>
  <c r="V744" i="33" s="1"/>
  <c r="V579" i="33" a="1"/>
  <c r="V579" i="33" s="1"/>
  <c r="AD1341" i="36" s="1"/>
  <c r="V703" i="33" a="1"/>
  <c r="V703" i="33" s="1"/>
  <c r="AD1610" i="36" s="1"/>
  <c r="V961" i="33" a="1"/>
  <c r="V961" i="33" s="1"/>
  <c r="AD807" i="36" s="1"/>
  <c r="V569" i="33" a="1"/>
  <c r="V569" i="33" s="1"/>
  <c r="AD639" i="36" s="1"/>
  <c r="V868" i="33" a="1"/>
  <c r="V868" i="33" s="1"/>
  <c r="V767" i="33" a="1"/>
  <c r="V767" i="33" s="1"/>
  <c r="V1037" i="33" a="1"/>
  <c r="V1037" i="33" s="1"/>
  <c r="AD1037" i="36" s="1"/>
  <c r="V353" i="33" a="1"/>
  <c r="V353" i="33" s="1"/>
  <c r="AD868" i="36" s="1"/>
  <c r="V535" i="33" a="1"/>
  <c r="V535" i="33" s="1"/>
  <c r="AD1336" i="36" s="1"/>
  <c r="V528" i="33" a="1"/>
  <c r="V528" i="33" s="1"/>
  <c r="AD1648" i="36" s="1"/>
  <c r="V346" i="33" a="1"/>
  <c r="V346" i="33" s="1"/>
  <c r="AD1109" i="36" s="1"/>
  <c r="V361" i="33" a="1"/>
  <c r="V361" i="33" s="1"/>
  <c r="V761" i="33" a="1"/>
  <c r="V761" i="33" s="1"/>
  <c r="AD938" i="36" s="1"/>
  <c r="V880" i="33" a="1"/>
  <c r="V880" i="33" s="1"/>
  <c r="AD726" i="36" s="1"/>
  <c r="V364" i="33" a="1"/>
  <c r="V364" i="33" s="1"/>
  <c r="AD1579" i="36" s="1"/>
  <c r="V390" i="33" a="1"/>
  <c r="V390" i="33" s="1"/>
  <c r="V537" i="33" a="1"/>
  <c r="V537" i="33" s="1"/>
  <c r="AD1330" i="36" s="1"/>
  <c r="V160" i="33" a="1"/>
  <c r="V160" i="33" s="1"/>
  <c r="V416" i="33" a="1"/>
  <c r="V416" i="33" s="1"/>
  <c r="AD584" i="36" s="1"/>
  <c r="V254" i="33" a="1"/>
  <c r="V254" i="33" s="1"/>
  <c r="AD1100" i="36" s="1"/>
  <c r="V255" i="33" a="1"/>
  <c r="V255" i="33" s="1"/>
  <c r="AD1288" i="36" s="1"/>
  <c r="V418" i="33" a="1"/>
  <c r="V418" i="33" s="1"/>
  <c r="V372" i="33" a="1"/>
  <c r="V372" i="33" s="1"/>
  <c r="AD1050" i="36" s="1"/>
  <c r="V476" i="33" a="1"/>
  <c r="V476" i="33" s="1"/>
  <c r="AD1326" i="36" s="1"/>
  <c r="V142" i="33" a="1"/>
  <c r="V142" i="33" s="1"/>
  <c r="V398" i="33" a="1"/>
  <c r="V398" i="33" s="1"/>
  <c r="AD795" i="36" s="1"/>
  <c r="V340" i="33" a="1"/>
  <c r="V340" i="33" s="1"/>
  <c r="AD1620" i="36" s="1"/>
  <c r="V778" i="33" a="1"/>
  <c r="V778" i="33" s="1"/>
  <c r="AD650" i="36" s="1"/>
  <c r="V729" i="33" a="1"/>
  <c r="V729" i="33" s="1"/>
  <c r="AD1368" i="36" s="1"/>
  <c r="V747" i="33" a="1"/>
  <c r="V747" i="33" s="1"/>
  <c r="AD1273" i="36" s="1"/>
  <c r="V842" i="33" a="1"/>
  <c r="V842" i="33" s="1"/>
  <c r="V625" i="33" a="1"/>
  <c r="V625" i="33" s="1"/>
  <c r="V793" i="33" a="1"/>
  <c r="V793" i="33" s="1"/>
  <c r="V612" i="33" a="1"/>
  <c r="V612" i="33" s="1"/>
  <c r="V726" i="33" a="1"/>
  <c r="V726" i="33" s="1"/>
  <c r="AD1364" i="36" s="1"/>
  <c r="V319" i="33" a="1"/>
  <c r="V319" i="33" s="1"/>
  <c r="AD765" i="36" s="1"/>
  <c r="V599" i="33" a="1"/>
  <c r="V599" i="33" s="1"/>
  <c r="V413" i="33" a="1"/>
  <c r="V413" i="33" s="1"/>
  <c r="AD677" i="36" s="1"/>
  <c r="V546" i="33" a="1"/>
  <c r="V546" i="33" s="1"/>
  <c r="V519" i="33" a="1"/>
  <c r="V519" i="33" s="1"/>
  <c r="AD1152" i="36" s="1"/>
  <c r="V521" i="33" a="1"/>
  <c r="V521" i="33" s="1"/>
  <c r="AD1447" i="36" s="1"/>
  <c r="V395" i="33" a="1"/>
  <c r="V395" i="33" s="1"/>
  <c r="AD1301" i="36" s="1"/>
  <c r="V165" i="33" a="1"/>
  <c r="V165" i="33" s="1"/>
  <c r="AD1636" i="36" s="1"/>
  <c r="V107" i="33" a="1"/>
  <c r="V107" i="33" s="1"/>
  <c r="AD784" i="36" s="1"/>
  <c r="V363" i="33" a="1"/>
  <c r="V363" i="33" s="1"/>
  <c r="V268" i="33" a="1"/>
  <c r="V268" i="33" s="1"/>
  <c r="AD1643" i="36" s="1"/>
  <c r="V812" i="33" a="1"/>
  <c r="V812" i="33" s="1"/>
  <c r="V912" i="33" a="1"/>
  <c r="V912" i="33" s="1"/>
  <c r="AD1177" i="36" s="1"/>
  <c r="V952" i="33" a="1"/>
  <c r="V952" i="33" s="1"/>
  <c r="AD740" i="36" s="1"/>
  <c r="V969" i="33" a="1"/>
  <c r="V969" i="33" s="1"/>
  <c r="AD816" i="36" s="1"/>
  <c r="V810" i="33" a="1"/>
  <c r="V810" i="33" s="1"/>
  <c r="AD1170" i="36" s="1"/>
  <c r="V611" i="33" a="1"/>
  <c r="V611" i="33" s="1"/>
  <c r="V648" i="33" a="1"/>
  <c r="V648" i="33" s="1"/>
  <c r="AD699" i="36" s="1"/>
  <c r="V910" i="33" a="1"/>
  <c r="V910" i="33" s="1"/>
  <c r="AD1045" i="36" s="1"/>
  <c r="V694" i="33" a="1"/>
  <c r="V694" i="33" s="1"/>
  <c r="AD1425" i="36" s="1"/>
  <c r="V1099" i="33" a="1"/>
  <c r="V1099" i="33" s="1"/>
  <c r="V1044" i="33" a="1"/>
  <c r="V1044" i="33" s="1"/>
  <c r="V959" i="33" a="1"/>
  <c r="V959" i="33" s="1"/>
  <c r="AD815" i="36" s="1"/>
  <c r="V1156" i="33" a="1"/>
  <c r="V1156" i="33" s="1"/>
  <c r="V1049" i="33" a="1"/>
  <c r="V1049" i="33" s="1"/>
  <c r="AD966" i="36" s="1"/>
  <c r="V1076" i="33" a="1"/>
  <c r="V1076" i="33" s="1"/>
  <c r="V836" i="33" a="1"/>
  <c r="V836" i="33" s="1"/>
  <c r="AD888" i="36" s="1"/>
  <c r="V1007" i="33" a="1"/>
  <c r="V1007" i="33" s="1"/>
  <c r="AD862" i="36" s="1"/>
  <c r="V772" i="33" a="1"/>
  <c r="V772" i="33" s="1"/>
  <c r="AD1496" i="36" s="1"/>
  <c r="V853" i="33" a="1"/>
  <c r="V853" i="33" s="1"/>
  <c r="AD1590" i="36" s="1"/>
  <c r="V1017" i="33" a="1"/>
  <c r="V1017" i="33" s="1"/>
  <c r="AD777" i="36" s="1"/>
  <c r="V922" i="33" a="1"/>
  <c r="V922" i="33" s="1"/>
  <c r="AD855" i="36" s="1"/>
  <c r="V1113" i="33" a="1"/>
  <c r="V1113" i="33" s="1"/>
  <c r="V807" i="33" a="1"/>
  <c r="V807" i="33" s="1"/>
  <c r="V1166" i="33" a="1"/>
  <c r="V1166" i="33" s="1"/>
  <c r="V532" i="33" a="1"/>
  <c r="V532" i="33" s="1"/>
  <c r="AD963" i="36" s="1"/>
  <c r="V845" i="33" a="1"/>
  <c r="V845" i="33" s="1"/>
  <c r="AD1599" i="36" s="1"/>
  <c r="V1079" i="33" a="1"/>
  <c r="V1079" i="33" s="1"/>
  <c r="V1173" i="33" a="1"/>
  <c r="V1173" i="33" s="1"/>
  <c r="V825" i="33" a="1"/>
  <c r="V825" i="33" s="1"/>
  <c r="AD1172" i="36" s="1"/>
  <c r="V1161" i="33" a="1"/>
  <c r="V1161" i="33" s="1"/>
  <c r="AD898" i="36" s="1"/>
  <c r="V588" i="33" a="1"/>
  <c r="V588" i="33" s="1"/>
  <c r="AD1352" i="36" s="1"/>
  <c r="V1110" i="33" a="1"/>
  <c r="V1110" i="33" s="1"/>
  <c r="AD1571" i="36" s="1"/>
  <c r="V1089" i="33" a="1"/>
  <c r="V1089" i="33" s="1"/>
  <c r="AD1071" i="36" s="1"/>
  <c r="V632" i="33" a="1"/>
  <c r="V632" i="33" s="1"/>
  <c r="AD1460" i="36" s="1"/>
  <c r="V1126" i="33" a="1"/>
  <c r="V1126" i="33" s="1"/>
  <c r="V1171" i="33" a="1"/>
  <c r="V1171" i="33" s="1"/>
  <c r="AD1673" i="36" s="1"/>
  <c r="V626" i="33" a="1"/>
  <c r="V626" i="33" s="1"/>
  <c r="AD844" i="36" s="1"/>
  <c r="V1137" i="33" a="1"/>
  <c r="V1137" i="33" s="1"/>
  <c r="AD756" i="36" s="1"/>
  <c r="V775" i="33" a="1"/>
  <c r="V775" i="33" s="1"/>
  <c r="AD1382" i="36" s="1"/>
  <c r="V895" i="33" a="1"/>
  <c r="V895" i="33" s="1"/>
  <c r="AD636" i="36" s="1"/>
  <c r="V1068" i="33" a="1"/>
  <c r="V1068" i="33" s="1"/>
  <c r="AD1196" i="36" s="1"/>
  <c r="V1107" i="33" a="1"/>
  <c r="V1107" i="33" s="1"/>
  <c r="V911" i="33" a="1"/>
  <c r="V911" i="33" s="1"/>
  <c r="AD1178" i="36" s="1"/>
  <c r="V1118" i="33" a="1"/>
  <c r="V1118" i="33" s="1"/>
  <c r="V634" i="33" a="1"/>
  <c r="V634" i="33" s="1"/>
  <c r="AD1387" i="36" s="1"/>
  <c r="V619" i="33" a="1"/>
  <c r="V619" i="33" s="1"/>
  <c r="V796" i="33" a="1"/>
  <c r="V796" i="33" s="1"/>
  <c r="AD1148" i="36" s="1"/>
  <c r="V885" i="33" a="1"/>
  <c r="V885" i="33" s="1"/>
  <c r="AD986" i="36" s="1"/>
  <c r="V104" i="33" a="1"/>
  <c r="V104" i="33" s="1"/>
  <c r="V229" i="33" a="1"/>
  <c r="V229" i="33" s="1"/>
  <c r="AD1097" i="36" s="1"/>
  <c r="V991" i="33" a="1"/>
  <c r="V991" i="33" s="1"/>
  <c r="V629" i="33" a="1"/>
  <c r="V629" i="33" s="1"/>
  <c r="AD1458" i="36" s="1"/>
  <c r="V543" i="33" a="1"/>
  <c r="V543" i="33" s="1"/>
  <c r="AD1329" i="36" s="1"/>
  <c r="V639" i="33" a="1"/>
  <c r="V639" i="33" s="1"/>
  <c r="AD690" i="36" s="1"/>
  <c r="V220" i="33" a="1"/>
  <c r="V220" i="33" s="1"/>
  <c r="AD1641" i="36" s="1"/>
  <c r="V682" i="33" a="1"/>
  <c r="V682" i="33" s="1"/>
  <c r="AD736" i="36" s="1"/>
  <c r="V739" i="33" a="1"/>
  <c r="V739" i="33" s="1"/>
  <c r="V919" i="33" a="1"/>
  <c r="V919" i="33" s="1"/>
  <c r="V585" i="33" a="1"/>
  <c r="V585" i="33" s="1"/>
  <c r="AD1351" i="36" s="1"/>
  <c r="V942" i="33" a="1"/>
  <c r="V942" i="33" s="1"/>
  <c r="AD625" i="36" s="1"/>
  <c r="V1063" i="33" a="1"/>
  <c r="V1063" i="33" s="1"/>
  <c r="V736" i="33" a="1"/>
  <c r="V736" i="33" s="1"/>
  <c r="V434" i="33" a="1"/>
  <c r="V434" i="33" s="1"/>
  <c r="AD1373" i="36" s="1"/>
  <c r="V396" i="33" a="1"/>
  <c r="V396" i="33" s="1"/>
  <c r="AD1518" i="36" s="1"/>
  <c r="V334" i="33" a="1"/>
  <c r="V334" i="33" s="1"/>
  <c r="AD1439" i="36" s="1"/>
  <c r="V130" i="33" a="1"/>
  <c r="V130" i="33" s="1"/>
  <c r="AD1083" i="36" s="1"/>
  <c r="V247" i="33" a="1"/>
  <c r="V247" i="33" s="1"/>
  <c r="AD664" i="36" s="1"/>
  <c r="V172" i="33" a="1"/>
  <c r="V172" i="33" s="1"/>
  <c r="V93" i="33" a="1"/>
  <c r="V93" i="33" s="1"/>
  <c r="AD760" i="36" s="1"/>
  <c r="V379" i="33" a="1"/>
  <c r="V379" i="33" s="1"/>
  <c r="AD1022" i="36" s="1"/>
  <c r="V322" i="33" a="1"/>
  <c r="V322" i="33" s="1"/>
  <c r="AD661" i="36" s="1"/>
  <c r="V273" i="33" a="1"/>
  <c r="V273" i="33" s="1"/>
  <c r="AD697" i="36" s="1"/>
  <c r="V302" i="33" a="1"/>
  <c r="V302" i="33" s="1"/>
  <c r="AD764" i="36" s="1"/>
  <c r="V99" i="33" a="1"/>
  <c r="V99" i="33" s="1"/>
  <c r="AD672" i="36" s="1"/>
  <c r="V211" i="33" a="1"/>
  <c r="V211" i="33" s="1"/>
  <c r="AD1543" i="36" s="1"/>
  <c r="V248" i="33" a="1"/>
  <c r="V248" i="33" s="1"/>
  <c r="AD667" i="36" s="1"/>
  <c r="V228" i="33" a="1"/>
  <c r="V228" i="33" s="1"/>
  <c r="V184" i="33" a="1"/>
  <c r="V184" i="33" s="1"/>
  <c r="AD1679" i="36" s="1"/>
  <c r="V405" i="33" a="1"/>
  <c r="V405" i="33" s="1"/>
  <c r="V691" i="33" a="1"/>
  <c r="V691" i="33" s="1"/>
  <c r="AD1664" i="36" s="1"/>
  <c r="V688" i="33" a="1"/>
  <c r="V688" i="33" s="1"/>
  <c r="AD771" i="36" s="1"/>
  <c r="V673" i="33" a="1"/>
  <c r="V673" i="33" s="1"/>
  <c r="V664" i="33" a="1"/>
  <c r="V664" i="33" s="1"/>
  <c r="AD706" i="36" s="1"/>
  <c r="V661" i="33" a="1"/>
  <c r="V661" i="33" s="1"/>
  <c r="V655" i="33" a="1"/>
  <c r="V655" i="33" s="1"/>
  <c r="AD928" i="36" s="1"/>
  <c r="V613" i="33" a="1"/>
  <c r="V613" i="33" s="1"/>
  <c r="AD1138" i="36" s="1"/>
  <c r="V604" i="33" a="1"/>
  <c r="V604" i="33" s="1"/>
  <c r="AD1655" i="36" s="1"/>
  <c r="V595" i="33" a="1"/>
  <c r="V595" i="33" s="1"/>
  <c r="V586" i="33" a="1"/>
  <c r="V586" i="33" s="1"/>
  <c r="AD1346" i="36" s="1"/>
  <c r="V583" i="33" a="1"/>
  <c r="V583" i="33" s="1"/>
  <c r="AD1347" i="36" s="1"/>
  <c r="V577" i="33" a="1"/>
  <c r="V577" i="33" s="1"/>
  <c r="V574" i="33" a="1"/>
  <c r="V574" i="33" s="1"/>
  <c r="AD1506" i="36" s="1"/>
  <c r="V571" i="33" a="1"/>
  <c r="V571" i="33" s="1"/>
  <c r="AD1556" i="36" s="1"/>
  <c r="V565" i="33" a="1"/>
  <c r="V565" i="33" s="1"/>
  <c r="AD1451" i="36" s="1"/>
  <c r="V559" i="33" a="1"/>
  <c r="V559" i="33" s="1"/>
  <c r="AD1449" i="36" s="1"/>
  <c r="V547" i="33" a="1"/>
  <c r="V547" i="33" s="1"/>
  <c r="V538" i="33" a="1"/>
  <c r="V538" i="33" s="1"/>
  <c r="AD1155" i="36" s="1"/>
  <c r="V517" i="33" a="1"/>
  <c r="V517" i="33" s="1"/>
  <c r="AD1133" i="36" s="1"/>
  <c r="V505" i="33" a="1"/>
  <c r="V505" i="33" s="1"/>
  <c r="AD685" i="36" s="1"/>
  <c r="V487" i="33" a="1"/>
  <c r="V487" i="33" s="1"/>
  <c r="V484" i="33" a="1"/>
  <c r="V484" i="33" s="1"/>
  <c r="AD799" i="36" s="1"/>
  <c r="V475" i="33" a="1"/>
  <c r="V475" i="33" s="1"/>
  <c r="AD1489" i="36" s="1"/>
  <c r="V460" i="33" a="1"/>
  <c r="V460" i="33" s="1"/>
  <c r="V442" i="33" a="1"/>
  <c r="V442" i="33" s="1"/>
  <c r="AD1313" i="36" s="1"/>
  <c r="V693" i="33" a="1"/>
  <c r="V693" i="33" s="1"/>
  <c r="AD1464" i="36" s="1"/>
  <c r="V678" i="33" a="1"/>
  <c r="V678" i="33" s="1"/>
  <c r="AD922" i="36" s="1"/>
  <c r="V672" i="33" a="1"/>
  <c r="V672" i="33" s="1"/>
  <c r="V666" i="33" a="1"/>
  <c r="V666" i="33" s="1"/>
  <c r="AD708" i="36" s="1"/>
  <c r="V663" i="33" a="1"/>
  <c r="V663" i="33" s="1"/>
  <c r="V657" i="33" a="1"/>
  <c r="V657" i="33" s="1"/>
  <c r="V645" i="33" a="1"/>
  <c r="V645" i="33" s="1"/>
  <c r="V642" i="33" a="1"/>
  <c r="V642" i="33" s="1"/>
  <c r="AD696" i="36" s="1"/>
  <c r="V603" i="33" a="1"/>
  <c r="V603" i="33" s="1"/>
  <c r="AD1652" i="36" s="1"/>
  <c r="V576" i="33" a="1"/>
  <c r="V576" i="33" s="1"/>
  <c r="AD1058" i="36" s="1"/>
  <c r="V570" i="33" a="1"/>
  <c r="V570" i="33" s="1"/>
  <c r="AD1591" i="36" s="1"/>
  <c r="V567" i="33" a="1"/>
  <c r="V567" i="33" s="1"/>
  <c r="AD1576" i="36" s="1"/>
  <c r="V564" i="33" a="1"/>
  <c r="V564" i="33" s="1"/>
  <c r="V561" i="33" a="1"/>
  <c r="V561" i="33" s="1"/>
  <c r="AD1448" i="36" s="1"/>
  <c r="V540" i="33" a="1"/>
  <c r="V540" i="33" s="1"/>
  <c r="V534" i="33" a="1"/>
  <c r="V534" i="33" s="1"/>
  <c r="V531" i="33" a="1"/>
  <c r="V531" i="33" s="1"/>
  <c r="AD893" i="36" s="1"/>
  <c r="V495" i="33" a="1"/>
  <c r="V495" i="33" s="1"/>
  <c r="AD1523" i="36" s="1"/>
  <c r="V477" i="33" a="1"/>
  <c r="V477" i="33" s="1"/>
  <c r="AD1325" i="36" s="1"/>
  <c r="V468" i="33" a="1"/>
  <c r="V468" i="33" s="1"/>
  <c r="V438" i="33" a="1"/>
  <c r="V438" i="33" s="1"/>
  <c r="AD1471" i="36" s="1"/>
  <c r="V689" i="33" a="1"/>
  <c r="V689" i="33" s="1"/>
  <c r="AD767" i="36" s="1"/>
  <c r="V680" i="33" a="1"/>
  <c r="V680" i="33" s="1"/>
  <c r="AD712" i="36" s="1"/>
  <c r="V659" i="33" a="1"/>
  <c r="V659" i="33" s="1"/>
  <c r="V650" i="33" a="1"/>
  <c r="V650" i="33" s="1"/>
  <c r="V635" i="33" a="1"/>
  <c r="V635" i="33" s="1"/>
  <c r="AD1657" i="36" s="1"/>
  <c r="V605" i="33" a="1"/>
  <c r="V605" i="33" s="1"/>
  <c r="V566" i="33" a="1"/>
  <c r="V566" i="33" s="1"/>
  <c r="AD1450" i="36" s="1"/>
  <c r="V563" i="33" a="1"/>
  <c r="V563" i="33" s="1"/>
  <c r="AD1452" i="36" s="1"/>
  <c r="V560" i="33" a="1"/>
  <c r="V560" i="33" s="1"/>
  <c r="V548" i="33" a="1"/>
  <c r="V548" i="33" s="1"/>
  <c r="AD1157" i="36" s="1"/>
  <c r="V545" i="33" a="1"/>
  <c r="V545" i="33" s="1"/>
  <c r="V530" i="33" a="1"/>
  <c r="V530" i="33" s="1"/>
  <c r="AD1524" i="36" s="1"/>
  <c r="V506" i="33" a="1"/>
  <c r="V506" i="33" s="1"/>
  <c r="AD1327" i="36" s="1"/>
  <c r="V503" i="33" a="1"/>
  <c r="V503" i="33" s="1"/>
  <c r="AD840" i="36" s="1"/>
  <c r="V455" i="33" a="1"/>
  <c r="V455" i="33" s="1"/>
  <c r="V449" i="33" a="1"/>
  <c r="V449" i="33" s="1"/>
  <c r="AD628" i="36" s="1"/>
  <c r="V446" i="33" a="1"/>
  <c r="V446" i="33" s="1"/>
  <c r="AD817" i="36" s="1"/>
  <c r="V432" i="33" a="1"/>
  <c r="V432" i="33" s="1"/>
  <c r="AD1520" i="36" s="1"/>
  <c r="V423" i="33" a="1"/>
  <c r="V423" i="33" s="1"/>
  <c r="V408" i="33" a="1"/>
  <c r="V408" i="33" s="1"/>
  <c r="AD1309" i="36" s="1"/>
  <c r="V402" i="33" a="1"/>
  <c r="V402" i="33" s="1"/>
  <c r="AD1304" i="36" s="1"/>
  <c r="V399" i="33" a="1"/>
  <c r="V399" i="33" s="1"/>
  <c r="V360" i="33" a="1"/>
  <c r="V360" i="33" s="1"/>
  <c r="AD766" i="36" s="1"/>
  <c r="V342" i="33" a="1"/>
  <c r="V342" i="33" s="1"/>
  <c r="AD1646" i="36" s="1"/>
  <c r="V339" i="33" a="1"/>
  <c r="V339" i="33" s="1"/>
  <c r="AD1687" i="36" s="1"/>
  <c r="V333" i="33" a="1"/>
  <c r="V333" i="33" s="1"/>
  <c r="V324" i="33" a="1"/>
  <c r="V324" i="33" s="1"/>
  <c r="AD812" i="36" s="1"/>
  <c r="V303" i="33" a="1"/>
  <c r="V303" i="33" s="1"/>
  <c r="AD763" i="36" s="1"/>
  <c r="V300" i="33" a="1"/>
  <c r="V300" i="33" s="1"/>
  <c r="AD1555" i="36" s="1"/>
  <c r="V291" i="33" a="1"/>
  <c r="V291" i="33" s="1"/>
  <c r="AD865" i="36" s="1"/>
  <c r="V252" i="33" a="1"/>
  <c r="V252" i="33" s="1"/>
  <c r="AD668" i="36" s="1"/>
  <c r="V243" i="33" a="1"/>
  <c r="V243" i="33" s="1"/>
  <c r="AD1642" i="36" s="1"/>
  <c r="V216" i="33" a="1"/>
  <c r="V216" i="33" s="1"/>
  <c r="AD1436" i="36" s="1"/>
  <c r="V190" i="33" a="1"/>
  <c r="V190" i="33" s="1"/>
  <c r="AD875" i="36" s="1"/>
  <c r="V154" i="33" a="1"/>
  <c r="V154" i="33" s="1"/>
  <c r="AD666" i="36" s="1"/>
  <c r="V147" i="33" a="1"/>
  <c r="V147" i="33" s="1"/>
  <c r="AD680" i="36" s="1"/>
  <c r="V138" i="33" a="1"/>
  <c r="V138" i="33" s="1"/>
  <c r="V120" i="33" a="1"/>
  <c r="V120" i="33" s="1"/>
  <c r="AD1608" i="36" s="1"/>
  <c r="V56" i="33" a="1"/>
  <c r="V56" i="33" s="1"/>
  <c r="AD1074" i="36" s="1"/>
  <c r="V66" i="33" a="1"/>
  <c r="V66" i="33" s="1"/>
  <c r="AD1533" i="36" s="1"/>
  <c r="V57" i="33" a="1"/>
  <c r="V57" i="33" s="1"/>
  <c r="V1172" i="33" a="1"/>
  <c r="V1172" i="33" s="1"/>
  <c r="AD1674" i="36" s="1"/>
  <c r="V1169" i="33" a="1"/>
  <c r="V1169" i="33" s="1"/>
  <c r="V1157" i="33" a="1"/>
  <c r="V1157" i="33" s="1"/>
  <c r="V1154" i="33" a="1"/>
  <c r="V1154" i="33" s="1"/>
  <c r="V1130" i="33" a="1"/>
  <c r="V1130" i="33" s="1"/>
  <c r="AD748" i="36" s="1"/>
  <c r="V1127" i="33" a="1"/>
  <c r="V1127" i="33" s="1"/>
  <c r="AD952" i="36" s="1"/>
  <c r="V1124" i="33" a="1"/>
  <c r="V1124" i="33" s="1"/>
  <c r="V1103" i="33" a="1"/>
  <c r="V1103" i="33" s="1"/>
  <c r="V419" i="33" a="1"/>
  <c r="V419" i="33" s="1"/>
  <c r="V404" i="33" a="1"/>
  <c r="V404" i="33" s="1"/>
  <c r="AD640" i="36" s="1"/>
  <c r="V401" i="33" a="1"/>
  <c r="V401" i="33" s="1"/>
  <c r="AD1302" i="36" s="1"/>
  <c r="V392" i="33" a="1"/>
  <c r="V392" i="33" s="1"/>
  <c r="AD1297" i="36" s="1"/>
  <c r="V359" i="33" a="1"/>
  <c r="V359" i="33" s="1"/>
  <c r="AD643" i="36" s="1"/>
  <c r="V335" i="33" a="1"/>
  <c r="V335" i="33" s="1"/>
  <c r="V329" i="33" a="1"/>
  <c r="V329" i="33" s="1"/>
  <c r="V317" i="33" a="1"/>
  <c r="V317" i="33" s="1"/>
  <c r="V314" i="33" a="1"/>
  <c r="V314" i="33" s="1"/>
  <c r="AD1661" i="36" s="1"/>
  <c r="V311" i="33" a="1"/>
  <c r="V311" i="33" s="1"/>
  <c r="AD1515" i="36" s="1"/>
  <c r="V281" i="33" a="1"/>
  <c r="V281" i="33" s="1"/>
  <c r="V275" i="33" a="1"/>
  <c r="V275" i="33" s="1"/>
  <c r="V269" i="33" a="1"/>
  <c r="V269" i="33" s="1"/>
  <c r="V260" i="33" a="1"/>
  <c r="V260" i="33" s="1"/>
  <c r="AD1597" i="36" s="1"/>
  <c r="V245" i="33" a="1"/>
  <c r="V245" i="33" s="1"/>
  <c r="AD910" i="36" s="1"/>
  <c r="V236" i="33" a="1"/>
  <c r="V236" i="33" s="1"/>
  <c r="AD1510" i="36" s="1"/>
  <c r="V230" i="33" a="1"/>
  <c r="V230" i="33" s="1"/>
  <c r="AD1095" i="36" s="1"/>
  <c r="V221" i="33" a="1"/>
  <c r="V221" i="33" s="1"/>
  <c r="AD1285" i="36" s="1"/>
  <c r="V212" i="33" a="1"/>
  <c r="V212" i="33" s="1"/>
  <c r="AD1542" i="36" s="1"/>
  <c r="V115" i="33" a="1"/>
  <c r="V115" i="33" s="1"/>
  <c r="AD1486" i="36" s="1"/>
  <c r="V106" i="33" a="1"/>
  <c r="V106" i="33" s="1"/>
  <c r="AD969" i="36" s="1"/>
  <c r="V88" i="33" a="1"/>
  <c r="V88" i="33" s="1"/>
  <c r="V89" i="33" a="1"/>
  <c r="V89" i="33" s="1"/>
  <c r="AD1085" i="36" s="1"/>
  <c r="V171" i="33" a="1"/>
  <c r="V171" i="33" s="1"/>
  <c r="V90" i="33" a="1"/>
  <c r="V90" i="33" s="1"/>
  <c r="AD1578" i="36" s="1"/>
  <c r="V79" i="33" a="1"/>
  <c r="V79" i="33" s="1"/>
  <c r="AD1504" i="36" s="1"/>
  <c r="V70" i="33" a="1"/>
  <c r="V70" i="33" s="1"/>
  <c r="AD957" i="36" s="1"/>
  <c r="V53" i="33" a="1"/>
  <c r="V53" i="33" s="1"/>
  <c r="AD1634" i="36" s="1"/>
  <c r="V72" i="33" a="1"/>
  <c r="V72" i="33" s="1"/>
  <c r="AD1691" i="36" s="1"/>
  <c r="V63" i="33" a="1"/>
  <c r="V63" i="33" s="1"/>
  <c r="AD1265" i="36" s="1"/>
  <c r="V1135" i="33" a="1"/>
  <c r="V1135" i="33" s="1"/>
  <c r="AD750" i="36" s="1"/>
  <c r="V1123" i="33" a="1"/>
  <c r="V1123" i="33" s="1"/>
  <c r="V1120" i="33" a="1"/>
  <c r="V1120" i="33" s="1"/>
  <c r="V1114" i="33" a="1"/>
  <c r="V1114" i="33" s="1"/>
  <c r="V1111" i="33" a="1"/>
  <c r="V1111" i="33" s="1"/>
  <c r="AD1573" i="36" s="1"/>
  <c r="V1105" i="33" a="1"/>
  <c r="V1105" i="33" s="1"/>
  <c r="V409" i="33" a="1"/>
  <c r="V409" i="33" s="1"/>
  <c r="AD1306" i="36" s="1"/>
  <c r="V382" i="33" a="1"/>
  <c r="V382" i="33" s="1"/>
  <c r="AD1622" i="36" s="1"/>
  <c r="V370" i="33" a="1"/>
  <c r="V370" i="33" s="1"/>
  <c r="AD818" i="36" s="1"/>
  <c r="V367" i="33" a="1"/>
  <c r="V367" i="33" s="1"/>
  <c r="AD1056" i="36" s="1"/>
  <c r="V355" i="33" a="1"/>
  <c r="V355" i="33" s="1"/>
  <c r="AD905" i="36" s="1"/>
  <c r="V328" i="33" a="1"/>
  <c r="V328" i="33" s="1"/>
  <c r="V316" i="33" a="1"/>
  <c r="V316" i="33" s="1"/>
  <c r="V304" i="33" a="1"/>
  <c r="V304" i="33" s="1"/>
  <c r="V292" i="33" a="1"/>
  <c r="V292" i="33" s="1"/>
  <c r="AD790" i="36" s="1"/>
  <c r="V289" i="33" a="1"/>
  <c r="V289" i="33" s="1"/>
  <c r="AD833" i="36" s="1"/>
  <c r="V280" i="33" a="1"/>
  <c r="V280" i="33" s="1"/>
  <c r="AD920" i="36" s="1"/>
  <c r="V262" i="33" a="1"/>
  <c r="V262" i="33" s="1"/>
  <c r="AD1601" i="36" s="1"/>
  <c r="V232" i="33" a="1"/>
  <c r="V232" i="33" s="1"/>
  <c r="AD1686" i="36" s="1"/>
  <c r="V226" i="33" a="1"/>
  <c r="V226" i="33" s="1"/>
  <c r="AD1099" i="36" s="1"/>
  <c r="V202" i="33" a="1"/>
  <c r="V202" i="33" s="1"/>
  <c r="AD884" i="36" s="1"/>
  <c r="V103" i="33" a="1"/>
  <c r="V103" i="33" s="1"/>
  <c r="AD674" i="36" s="1"/>
  <c r="V85" i="33" a="1"/>
  <c r="V85" i="33" s="1"/>
  <c r="V203" i="33" a="1"/>
  <c r="V203" i="33" s="1"/>
  <c r="AD1017" i="36" s="1"/>
  <c r="V158" i="33" a="1"/>
  <c r="V158" i="33" s="1"/>
  <c r="AD1383" i="36" s="1"/>
  <c r="V122" i="33" a="1"/>
  <c r="V122" i="33" s="1"/>
  <c r="AD1561" i="36" s="1"/>
  <c r="V168" i="33" a="1"/>
  <c r="V168" i="33" s="1"/>
  <c r="AD1639" i="36" s="1"/>
  <c r="V159" i="33" a="1"/>
  <c r="V159" i="33" s="1"/>
  <c r="V150" i="33" a="1"/>
  <c r="V150" i="33" s="1"/>
  <c r="V141" i="33" a="1"/>
  <c r="V141" i="33" s="1"/>
  <c r="AD1090" i="36" s="1"/>
  <c r="V132" i="33" a="1"/>
  <c r="V132" i="33" s="1"/>
  <c r="AD1092" i="36" s="1"/>
  <c r="V114" i="33" a="1"/>
  <c r="V114" i="33" s="1"/>
  <c r="AD1275" i="36" s="1"/>
  <c r="V87" i="33" a="1"/>
  <c r="V87" i="33" s="1"/>
  <c r="V67" i="33" a="1"/>
  <c r="V67" i="33" s="1"/>
  <c r="AD1583" i="36" s="1"/>
  <c r="V59" i="33" a="1"/>
  <c r="V59" i="33" s="1"/>
  <c r="AD1075" i="36" s="1"/>
  <c r="V69" i="33" a="1"/>
  <c r="V69" i="33" s="1"/>
  <c r="AD1080" i="36" s="1"/>
  <c r="V1170" i="33" a="1"/>
  <c r="V1170" i="33" s="1"/>
  <c r="AD1672" i="36" s="1"/>
  <c r="V1149" i="33" a="1"/>
  <c r="V1149" i="33" s="1"/>
  <c r="V1146" i="33" a="1"/>
  <c r="V1146" i="33" s="1"/>
  <c r="V1143" i="33" a="1"/>
  <c r="V1143" i="33" s="1"/>
  <c r="V1140" i="33" a="1"/>
  <c r="V1140" i="33" s="1"/>
  <c r="V1134" i="33" a="1"/>
  <c r="V1134" i="33" s="1"/>
  <c r="AD751" i="36" s="1"/>
  <c r="V1131" i="33" a="1"/>
  <c r="V1131" i="33" s="1"/>
  <c r="AD951" i="36" s="1"/>
  <c r="V1104" i="33" a="1"/>
  <c r="V1104" i="33" s="1"/>
  <c r="AD1693" i="36" s="1"/>
  <c r="V1081" i="33" a="1"/>
  <c r="V1081" i="33" s="1"/>
  <c r="V1078" i="33" a="1"/>
  <c r="V1078" i="33" s="1"/>
  <c r="AD662" i="36" s="1"/>
  <c r="V1036" i="33" a="1"/>
  <c r="V1036" i="33" s="1"/>
  <c r="V1033" i="33" a="1"/>
  <c r="V1033" i="33" s="1"/>
  <c r="AD743" i="36" s="1"/>
  <c r="V1030" i="33" a="1"/>
  <c r="V1030" i="33" s="1"/>
  <c r="AD894" i="36" s="1"/>
  <c r="V1027" i="33" a="1"/>
  <c r="V1027" i="33" s="1"/>
  <c r="AD1287" i="36" s="1"/>
  <c r="V1021" i="33" a="1"/>
  <c r="V1021" i="33" s="1"/>
  <c r="AD892" i="36" s="1"/>
  <c r="V1018" i="33" a="1"/>
  <c r="V1018" i="33" s="1"/>
  <c r="AD1025" i="36" s="1"/>
  <c r="V1012" i="33" a="1"/>
  <c r="V1012" i="33" s="1"/>
  <c r="AD1190" i="36" s="1"/>
  <c r="V1000" i="33" a="1"/>
  <c r="V1000" i="33" s="1"/>
  <c r="AD1670" i="36" s="1"/>
  <c r="V985" i="33" a="1"/>
  <c r="V985" i="33" s="1"/>
  <c r="AD1412" i="36" s="1"/>
  <c r="V964" i="33" a="1"/>
  <c r="V964" i="33" s="1"/>
  <c r="AD982" i="36" s="1"/>
  <c r="V958" i="33" a="1"/>
  <c r="V958" i="33" s="1"/>
  <c r="V949" i="33" a="1"/>
  <c r="V949" i="33" s="1"/>
  <c r="AD946" i="36" s="1"/>
  <c r="V931" i="33" a="1"/>
  <c r="V931" i="33" s="1"/>
  <c r="AD1404" i="36" s="1"/>
  <c r="V928" i="33" a="1"/>
  <c r="V928" i="33" s="1"/>
  <c r="AD1408" i="36" s="1"/>
  <c r="V925" i="33" a="1"/>
  <c r="V925" i="33" s="1"/>
  <c r="V913" i="33" a="1"/>
  <c r="V913" i="33" s="1"/>
  <c r="AD1179" i="36" s="1"/>
  <c r="V907" i="33" a="1"/>
  <c r="V907" i="33" s="1"/>
  <c r="AD1565" i="36" s="1"/>
  <c r="V859" i="33" a="1"/>
  <c r="V859" i="33" s="1"/>
  <c r="V850" i="33" a="1"/>
  <c r="V850" i="33" s="1"/>
  <c r="AD1397" i="36" s="1"/>
  <c r="V844" i="33" a="1"/>
  <c r="V844" i="33" s="1"/>
  <c r="AD1675" i="36" s="1"/>
  <c r="V841" i="33" a="1"/>
  <c r="V841" i="33" s="1"/>
  <c r="AD660" i="36" s="1"/>
  <c r="V829" i="33" a="1"/>
  <c r="V829" i="33" s="1"/>
  <c r="AD1548" i="36" s="1"/>
  <c r="V826" i="33" a="1"/>
  <c r="V826" i="33" s="1"/>
  <c r="AD1173" i="36" s="1"/>
  <c r="V790" i="33" a="1"/>
  <c r="V790" i="33" s="1"/>
  <c r="AD1008" i="36" s="1"/>
  <c r="V787" i="33" a="1"/>
  <c r="V787" i="33" s="1"/>
  <c r="AD849" i="36" s="1"/>
  <c r="V781" i="33" a="1"/>
  <c r="V781" i="33" s="1"/>
  <c r="AD1060" i="36" s="1"/>
  <c r="V760" i="33" a="1"/>
  <c r="V760" i="33" s="1"/>
  <c r="AD939" i="36" s="1"/>
  <c r="V751" i="33" a="1"/>
  <c r="V751" i="33" s="1"/>
  <c r="V724" i="33" a="1"/>
  <c r="V724" i="33" s="1"/>
  <c r="AD1362" i="36" s="1"/>
  <c r="V718" i="33" a="1"/>
  <c r="V718" i="33" s="1"/>
  <c r="V709" i="33" a="1"/>
  <c r="V709" i="33" s="1"/>
  <c r="V706" i="33" a="1"/>
  <c r="V706" i="33" s="1"/>
  <c r="AD713" i="36" s="1"/>
  <c r="V697" i="33" a="1"/>
  <c r="V697" i="33" s="1"/>
  <c r="V1097" i="33" a="1"/>
  <c r="V1097" i="33" s="1"/>
  <c r="AD1490" i="36" s="1"/>
  <c r="V1083" i="33" a="1"/>
  <c r="V1083" i="33" s="1"/>
  <c r="AD1683" i="36" s="1"/>
  <c r="V1077" i="33" a="1"/>
  <c r="V1077" i="33" s="1"/>
  <c r="AD1570" i="36" s="1"/>
  <c r="V1065" i="33" a="1"/>
  <c r="V1065" i="33" s="1"/>
  <c r="AD601" i="36" s="1"/>
  <c r="V1062" i="33" a="1"/>
  <c r="V1062" i="33" s="1"/>
  <c r="AD1192" i="36" s="1"/>
  <c r="V1038" i="33" a="1"/>
  <c r="V1038" i="33" s="1"/>
  <c r="AD1483" i="36" s="1"/>
  <c r="V1035" i="33" a="1"/>
  <c r="V1035" i="33" s="1"/>
  <c r="V1023" i="33" a="1"/>
  <c r="V1023" i="33" s="1"/>
  <c r="V1020" i="33" a="1"/>
  <c r="V1020" i="33" s="1"/>
  <c r="AD890" i="36" s="1"/>
  <c r="V1011" i="33" a="1"/>
  <c r="V1011" i="33" s="1"/>
  <c r="V1005" i="33" a="1"/>
  <c r="V1005" i="33" s="1"/>
  <c r="AD861" i="36" s="1"/>
  <c r="V990" i="33" a="1"/>
  <c r="V990" i="33" s="1"/>
  <c r="AD1477" i="36" s="1"/>
  <c r="V984" i="33" a="1"/>
  <c r="V984" i="33" s="1"/>
  <c r="AD1185" i="36" s="1"/>
  <c r="V981" i="33" a="1"/>
  <c r="V981" i="33" s="1"/>
  <c r="AD1184" i="36" s="1"/>
  <c r="V975" i="33" a="1"/>
  <c r="V975" i="33" s="1"/>
  <c r="AD728" i="36" s="1"/>
  <c r="V963" i="33" a="1"/>
  <c r="V963" i="33" s="1"/>
  <c r="AD981" i="36" s="1"/>
  <c r="V960" i="33" a="1"/>
  <c r="V960" i="33" s="1"/>
  <c r="V945" i="33" a="1"/>
  <c r="V945" i="33" s="1"/>
  <c r="AD1669" i="36" s="1"/>
  <c r="V933" i="33" a="1"/>
  <c r="V933" i="33" s="1"/>
  <c r="AD1411" i="36" s="1"/>
  <c r="V918" i="33" a="1"/>
  <c r="V918" i="33" s="1"/>
  <c r="V906" i="33" a="1"/>
  <c r="V906" i="33" s="1"/>
  <c r="V903" i="33" a="1"/>
  <c r="V903" i="33" s="1"/>
  <c r="AD1188" i="36" s="1"/>
  <c r="V891" i="33" a="1"/>
  <c r="V891" i="33" s="1"/>
  <c r="V888" i="33" a="1"/>
  <c r="V888" i="33" s="1"/>
  <c r="AD1176" i="36" s="1"/>
  <c r="V882" i="33" a="1"/>
  <c r="V882" i="33" s="1"/>
  <c r="AD956" i="36" s="1"/>
  <c r="V876" i="33" a="1"/>
  <c r="V876" i="33" s="1"/>
  <c r="AD722" i="36" s="1"/>
  <c r="V858" i="33" a="1"/>
  <c r="V858" i="33" s="1"/>
  <c r="AD1470" i="36" s="1"/>
  <c r="V855" i="33" a="1"/>
  <c r="V855" i="33" s="1"/>
  <c r="V828" i="33" a="1"/>
  <c r="V828" i="33" s="1"/>
  <c r="AD719" i="36" s="1"/>
  <c r="V822" i="33" a="1"/>
  <c r="V822" i="33" s="1"/>
  <c r="V813" i="33" a="1"/>
  <c r="V813" i="33" s="1"/>
  <c r="AD1171" i="36" s="1"/>
  <c r="V804" i="33" a="1"/>
  <c r="V804" i="33" s="1"/>
  <c r="AD1161" i="36" s="1"/>
  <c r="V801" i="33" a="1"/>
  <c r="V801" i="33" s="1"/>
  <c r="AD979" i="36" s="1"/>
  <c r="V795" i="33" a="1"/>
  <c r="V795" i="33" s="1"/>
  <c r="AD1146" i="36" s="1"/>
  <c r="V786" i="33" a="1"/>
  <c r="V786" i="33" s="1"/>
  <c r="AD848" i="36" s="1"/>
  <c r="V780" i="33" a="1"/>
  <c r="V780" i="33" s="1"/>
  <c r="AD1059" i="36" s="1"/>
  <c r="V777" i="33" a="1"/>
  <c r="V777" i="33" s="1"/>
  <c r="AD654" i="36" s="1"/>
  <c r="V771" i="33" a="1"/>
  <c r="V771" i="33" s="1"/>
  <c r="AD1497" i="36" s="1"/>
  <c r="V765" i="33" a="1"/>
  <c r="V765" i="33" s="1"/>
  <c r="V750" i="33" a="1"/>
  <c r="V750" i="33" s="1"/>
  <c r="V720" i="33" a="1"/>
  <c r="V720" i="33" s="1"/>
  <c r="AD1366" i="36" s="1"/>
  <c r="V717" i="33" a="1"/>
  <c r="V717" i="33" s="1"/>
  <c r="V705" i="33" a="1"/>
  <c r="V705" i="33" s="1"/>
  <c r="AD936" i="36" s="1"/>
  <c r="V702" i="33" a="1"/>
  <c r="V702" i="33" s="1"/>
  <c r="AD1616" i="36" s="1"/>
  <c r="V1082" i="33" a="1"/>
  <c r="V1082" i="33" s="1"/>
  <c r="AD754" i="36" s="1"/>
  <c r="V1073" i="33" a="1"/>
  <c r="V1073" i="33" s="1"/>
  <c r="AD1066" i="36" s="1"/>
  <c r="V1067" i="33" a="1"/>
  <c r="V1067" i="33" s="1"/>
  <c r="AD1195" i="36" s="1"/>
  <c r="V1061" i="33" a="1"/>
  <c r="V1061" i="33" s="1"/>
  <c r="AD1550" i="36" s="1"/>
  <c r="V1058" i="33" a="1"/>
  <c r="V1058" i="33" s="1"/>
  <c r="AD1529" i="36" s="1"/>
  <c r="V1043" i="33" a="1"/>
  <c r="V1043" i="33" s="1"/>
  <c r="AD1191" i="36" s="1"/>
  <c r="V1034" i="33" a="1"/>
  <c r="V1034" i="33" s="1"/>
  <c r="V1031" i="33" a="1"/>
  <c r="V1031" i="33" s="1"/>
  <c r="V1022" i="33" a="1"/>
  <c r="V1022" i="33" s="1"/>
  <c r="AD891" i="36" s="1"/>
  <c r="V1016" i="33" a="1"/>
  <c r="V1016" i="33" s="1"/>
  <c r="AD778" i="36" s="1"/>
  <c r="V1010" i="33" a="1"/>
  <c r="V1010" i="33" s="1"/>
  <c r="AD1011" i="36" s="1"/>
  <c r="V995" i="33" a="1"/>
  <c r="V995" i="33" s="1"/>
  <c r="AD1481" i="36" s="1"/>
  <c r="V992" i="33" a="1"/>
  <c r="V992" i="33" s="1"/>
  <c r="AD1475" i="36" s="1"/>
  <c r="V980" i="33" a="1"/>
  <c r="V980" i="33" s="1"/>
  <c r="AD1183" i="36" s="1"/>
  <c r="V974" i="33" a="1"/>
  <c r="V974" i="33" s="1"/>
  <c r="V968" i="33" a="1"/>
  <c r="V968" i="33" s="1"/>
  <c r="V965" i="33" a="1"/>
  <c r="V965" i="33" s="1"/>
  <c r="AD808" i="36" s="1"/>
  <c r="V950" i="33" a="1"/>
  <c r="V950" i="33" s="1"/>
  <c r="AD947" i="36" s="1"/>
  <c r="V947" i="33" a="1"/>
  <c r="V947" i="33" s="1"/>
  <c r="V944" i="33" a="1"/>
  <c r="V944" i="33" s="1"/>
  <c r="V926" i="33" a="1"/>
  <c r="V926" i="33" s="1"/>
  <c r="V890" i="33" a="1"/>
  <c r="V890" i="33" s="1"/>
  <c r="AD1033" i="36" s="1"/>
  <c r="V887" i="33" a="1"/>
  <c r="V887" i="33" s="1"/>
  <c r="AD997" i="36" s="1"/>
  <c r="V875" i="33" a="1"/>
  <c r="V875" i="33" s="1"/>
  <c r="AD943" i="36" s="1"/>
  <c r="V872" i="33" a="1"/>
  <c r="V872" i="33" s="1"/>
  <c r="AD749" i="36" s="1"/>
  <c r="V866" i="33" a="1"/>
  <c r="V866" i="33" s="1"/>
  <c r="AD949" i="36" s="1"/>
  <c r="V860" i="33" a="1"/>
  <c r="V860" i="33" s="1"/>
  <c r="V848" i="33" a="1"/>
  <c r="V848" i="33" s="1"/>
  <c r="AD1391" i="36" s="1"/>
  <c r="V839" i="33" a="1"/>
  <c r="V839" i="33" s="1"/>
  <c r="AD630" i="36" s="1"/>
  <c r="V827" i="33" a="1"/>
  <c r="V827" i="33" s="1"/>
  <c r="AD1174" i="36" s="1"/>
  <c r="V788" i="33" a="1"/>
  <c r="V788" i="33" s="1"/>
  <c r="AD847" i="36" s="1"/>
  <c r="V782" i="33" a="1"/>
  <c r="V782" i="33" s="1"/>
  <c r="AD1061" i="36" s="1"/>
  <c r="V779" i="33" a="1"/>
  <c r="V779" i="33" s="1"/>
  <c r="AD651" i="36" s="1"/>
  <c r="V770" i="33" a="1"/>
  <c r="V770" i="33" s="1"/>
  <c r="AD1498" i="36" s="1"/>
  <c r="V758" i="33" a="1"/>
  <c r="V758" i="33" s="1"/>
  <c r="AD940" i="36" s="1"/>
  <c r="V749" i="33" a="1"/>
  <c r="V749" i="33" s="1"/>
  <c r="AD1495" i="36" s="1"/>
  <c r="V734" i="33" a="1"/>
  <c r="V734" i="33" s="1"/>
  <c r="AD1467" i="36" s="1"/>
  <c r="V728" i="33" a="1"/>
  <c r="V728" i="33" s="1"/>
  <c r="AD1360" i="36" s="1"/>
  <c r="T711" i="33" a="1"/>
  <c r="T711" i="33" s="1"/>
  <c r="T708" i="33" a="1"/>
  <c r="T708" i="33" s="1"/>
  <c r="T705" i="33" a="1"/>
  <c r="T705" i="33" s="1"/>
  <c r="T702" i="33" a="1"/>
  <c r="T702" i="33" s="1"/>
  <c r="T699" i="33" a="1"/>
  <c r="T699" i="33" s="1"/>
  <c r="T696" i="33" a="1"/>
  <c r="T696" i="33" s="1"/>
  <c r="T693" i="33" a="1"/>
  <c r="T693" i="33" s="1"/>
  <c r="T690" i="33" a="1"/>
  <c r="T690" i="33" s="1"/>
  <c r="T687" i="33" a="1"/>
  <c r="T687" i="33" s="1"/>
  <c r="T684" i="33" a="1"/>
  <c r="T684" i="33" s="1"/>
  <c r="T681" i="33" a="1"/>
  <c r="T681" i="33" s="1"/>
  <c r="T678" i="33" a="1"/>
  <c r="T678" i="33" s="1"/>
  <c r="T675" i="33" a="1"/>
  <c r="T675" i="33" s="1"/>
  <c r="T672" i="33" a="1"/>
  <c r="T672" i="33" s="1"/>
  <c r="T669" i="33" a="1"/>
  <c r="T669" i="33" s="1"/>
  <c r="T666" i="33" a="1"/>
  <c r="T666" i="33" s="1"/>
  <c r="T663" i="33" a="1"/>
  <c r="T663" i="33" s="1"/>
  <c r="T660" i="33" a="1"/>
  <c r="T660" i="33" s="1"/>
  <c r="T657" i="33" a="1"/>
  <c r="T657" i="33" s="1"/>
  <c r="T654" i="33" a="1"/>
  <c r="T654" i="33" s="1"/>
  <c r="T651" i="33" a="1"/>
  <c r="T651" i="33" s="1"/>
  <c r="T648" i="33" a="1"/>
  <c r="T648" i="33" s="1"/>
  <c r="T645" i="33" a="1"/>
  <c r="T645" i="33" s="1"/>
  <c r="T642" i="33" a="1"/>
  <c r="T642" i="33" s="1"/>
  <c r="T639" i="33" a="1"/>
  <c r="T639" i="33" s="1"/>
  <c r="T636" i="33" a="1"/>
  <c r="T636" i="33" s="1"/>
  <c r="T633" i="33" a="1"/>
  <c r="T633" i="33" s="1"/>
  <c r="T630" i="33" a="1"/>
  <c r="T630" i="33" s="1"/>
  <c r="T627" i="33" a="1"/>
  <c r="T627" i="33" s="1"/>
  <c r="T624" i="33" a="1"/>
  <c r="T624" i="33" s="1"/>
  <c r="T621" i="33" a="1"/>
  <c r="T621" i="33" s="1"/>
  <c r="T618" i="33" a="1"/>
  <c r="T618" i="33" s="1"/>
  <c r="T615" i="33" a="1"/>
  <c r="T615" i="33" s="1"/>
  <c r="T612" i="33" a="1"/>
  <c r="T612" i="33" s="1"/>
  <c r="T609" i="33" a="1"/>
  <c r="T609" i="33" s="1"/>
  <c r="T606" i="33" a="1"/>
  <c r="T606" i="33" s="1"/>
  <c r="T603" i="33" a="1"/>
  <c r="T603" i="33" s="1"/>
  <c r="T600" i="33" a="1"/>
  <c r="T600" i="33" s="1"/>
  <c r="T597" i="33" a="1"/>
  <c r="T597" i="33" s="1"/>
  <c r="T594" i="33" a="1"/>
  <c r="T594" i="33" s="1"/>
  <c r="T591" i="33" a="1"/>
  <c r="T591" i="33" s="1"/>
  <c r="T588" i="33" a="1"/>
  <c r="T588" i="33" s="1"/>
  <c r="T585" i="33" a="1"/>
  <c r="T585" i="33" s="1"/>
  <c r="T582" i="33" a="1"/>
  <c r="T582" i="33" s="1"/>
  <c r="T579" i="33" a="1"/>
  <c r="T579" i="33" s="1"/>
  <c r="T576" i="33" a="1"/>
  <c r="T576" i="33" s="1"/>
  <c r="T573" i="33" a="1"/>
  <c r="T573" i="33" s="1"/>
  <c r="T570" i="33" a="1"/>
  <c r="T570" i="33" s="1"/>
  <c r="T567" i="33" a="1"/>
  <c r="T567" i="33" s="1"/>
  <c r="T564" i="33" a="1"/>
  <c r="T564" i="33" s="1"/>
  <c r="T561" i="33" a="1"/>
  <c r="T561" i="33" s="1"/>
  <c r="T558" i="33" a="1"/>
  <c r="T558" i="33" s="1"/>
  <c r="T555" i="33" a="1"/>
  <c r="T555" i="33" s="1"/>
  <c r="T552" i="33" a="1"/>
  <c r="T552" i="33" s="1"/>
  <c r="T549" i="33" a="1"/>
  <c r="T549" i="33" s="1"/>
  <c r="T546" i="33" a="1"/>
  <c r="T546" i="33" s="1"/>
  <c r="T543" i="33" a="1"/>
  <c r="T543" i="33" s="1"/>
  <c r="T540" i="33" a="1"/>
  <c r="T540" i="33" s="1"/>
  <c r="T537" i="33" a="1"/>
  <c r="T537" i="33" s="1"/>
  <c r="T534" i="33" a="1"/>
  <c r="T534" i="33" s="1"/>
  <c r="T531" i="33" a="1"/>
  <c r="T531" i="33" s="1"/>
  <c r="T528" i="33" a="1"/>
  <c r="T528" i="33" s="1"/>
  <c r="T525" i="33" a="1"/>
  <c r="T525" i="33" s="1"/>
  <c r="T522" i="33" a="1"/>
  <c r="T522" i="33" s="1"/>
  <c r="T519" i="33" a="1"/>
  <c r="T519" i="33" s="1"/>
  <c r="T516" i="33" a="1"/>
  <c r="T516" i="33" s="1"/>
  <c r="T513" i="33" a="1"/>
  <c r="T513" i="33" s="1"/>
  <c r="T510" i="33" a="1"/>
  <c r="T510" i="33" s="1"/>
  <c r="T507" i="33" a="1"/>
  <c r="T507" i="33" s="1"/>
  <c r="T504" i="33" a="1"/>
  <c r="T504" i="33" s="1"/>
  <c r="T501" i="33" a="1"/>
  <c r="T501" i="33" s="1"/>
  <c r="T498" i="33" a="1"/>
  <c r="T498" i="33" s="1"/>
  <c r="T495" i="33" a="1"/>
  <c r="T495" i="33" s="1"/>
  <c r="T492" i="33" a="1"/>
  <c r="T492" i="33" s="1"/>
  <c r="T489" i="33" a="1"/>
  <c r="T489" i="33" s="1"/>
  <c r="T486" i="33" a="1"/>
  <c r="T486" i="33" s="1"/>
  <c r="T483" i="33" a="1"/>
  <c r="T483" i="33" s="1"/>
  <c r="T480" i="33" a="1"/>
  <c r="T480" i="33" s="1"/>
  <c r="T477" i="33" a="1"/>
  <c r="T477" i="33" s="1"/>
  <c r="T474" i="33" a="1"/>
  <c r="T474" i="33" s="1"/>
  <c r="T471" i="33" a="1"/>
  <c r="T471" i="33" s="1"/>
  <c r="T468" i="33" a="1"/>
  <c r="T468" i="33" s="1"/>
  <c r="T465" i="33" a="1"/>
  <c r="T465" i="33" s="1"/>
  <c r="T462" i="33" a="1"/>
  <c r="T462" i="33" s="1"/>
  <c r="T459" i="33" a="1"/>
  <c r="T459" i="33" s="1"/>
  <c r="T456" i="33" a="1"/>
  <c r="T456" i="33" s="1"/>
  <c r="T710" i="33" a="1"/>
  <c r="T710" i="33" s="1"/>
  <c r="T707" i="33" a="1"/>
  <c r="T707" i="33" s="1"/>
  <c r="T704" i="33" a="1"/>
  <c r="T704" i="33" s="1"/>
  <c r="T701" i="33" a="1"/>
  <c r="T701" i="33" s="1"/>
  <c r="T698" i="33" a="1"/>
  <c r="T698" i="33" s="1"/>
  <c r="T695" i="33" a="1"/>
  <c r="T695" i="33" s="1"/>
  <c r="T692" i="33" a="1"/>
  <c r="T692" i="33" s="1"/>
  <c r="T689" i="33" a="1"/>
  <c r="T689" i="33" s="1"/>
  <c r="T686" i="33" a="1"/>
  <c r="T686" i="33" s="1"/>
  <c r="T683" i="33" a="1"/>
  <c r="T683" i="33" s="1"/>
  <c r="T680" i="33" a="1"/>
  <c r="T680" i="33" s="1"/>
  <c r="T677" i="33" a="1"/>
  <c r="T677" i="33" s="1"/>
  <c r="T674" i="33" a="1"/>
  <c r="T674" i="33" s="1"/>
  <c r="T671" i="33" a="1"/>
  <c r="T671" i="33" s="1"/>
  <c r="T668" i="33" a="1"/>
  <c r="T668" i="33" s="1"/>
  <c r="T665" i="33" a="1"/>
  <c r="T665" i="33" s="1"/>
  <c r="T662" i="33" a="1"/>
  <c r="T662" i="33" s="1"/>
  <c r="T659" i="33" a="1"/>
  <c r="T659" i="33" s="1"/>
  <c r="T656" i="33" a="1"/>
  <c r="T656" i="33" s="1"/>
  <c r="T653" i="33" a="1"/>
  <c r="T653" i="33" s="1"/>
  <c r="T650" i="33" a="1"/>
  <c r="T650" i="33" s="1"/>
  <c r="T647" i="33" a="1"/>
  <c r="T647" i="33" s="1"/>
  <c r="T644" i="33" a="1"/>
  <c r="T644" i="33" s="1"/>
  <c r="T641" i="33" a="1"/>
  <c r="T641" i="33" s="1"/>
  <c r="T638" i="33" a="1"/>
  <c r="T638" i="33" s="1"/>
  <c r="T635" i="33" a="1"/>
  <c r="T635" i="33" s="1"/>
  <c r="T632" i="33" a="1"/>
  <c r="T632" i="33" s="1"/>
  <c r="T629" i="33" a="1"/>
  <c r="T629" i="33" s="1"/>
  <c r="T626" i="33" a="1"/>
  <c r="T626" i="33" s="1"/>
  <c r="T623" i="33" a="1"/>
  <c r="T623" i="33" s="1"/>
  <c r="T620" i="33" a="1"/>
  <c r="T620" i="33" s="1"/>
  <c r="T617" i="33" a="1"/>
  <c r="T617" i="33" s="1"/>
  <c r="T614" i="33" a="1"/>
  <c r="T614" i="33" s="1"/>
  <c r="T611" i="33" a="1"/>
  <c r="T611" i="33" s="1"/>
  <c r="T608" i="33" a="1"/>
  <c r="T608" i="33" s="1"/>
  <c r="T605" i="33" a="1"/>
  <c r="T605" i="33" s="1"/>
  <c r="T602" i="33" a="1"/>
  <c r="T602" i="33" s="1"/>
  <c r="T599" i="33" a="1"/>
  <c r="T599" i="33" s="1"/>
  <c r="T596" i="33" a="1"/>
  <c r="T596" i="33" s="1"/>
  <c r="T593" i="33" a="1"/>
  <c r="T593" i="33" s="1"/>
  <c r="T590" i="33" a="1"/>
  <c r="T590" i="33" s="1"/>
  <c r="T587" i="33" a="1"/>
  <c r="T587" i="33" s="1"/>
  <c r="T584" i="33" a="1"/>
  <c r="T584" i="33" s="1"/>
  <c r="T581" i="33" a="1"/>
  <c r="T581" i="33" s="1"/>
  <c r="T578" i="33" a="1"/>
  <c r="T578" i="33" s="1"/>
  <c r="T575" i="33" a="1"/>
  <c r="T575" i="33" s="1"/>
  <c r="T572" i="33" a="1"/>
  <c r="T572" i="33" s="1"/>
  <c r="T569" i="33" a="1"/>
  <c r="T569" i="33" s="1"/>
  <c r="T566" i="33" a="1"/>
  <c r="T566" i="33" s="1"/>
  <c r="T563" i="33" a="1"/>
  <c r="T563" i="33" s="1"/>
  <c r="T560" i="33" a="1"/>
  <c r="T560" i="33" s="1"/>
  <c r="T557" i="33" a="1"/>
  <c r="T557" i="33" s="1"/>
  <c r="T554" i="33" a="1"/>
  <c r="T554" i="33" s="1"/>
  <c r="T551" i="33" a="1"/>
  <c r="T551" i="33" s="1"/>
  <c r="T548" i="33" a="1"/>
  <c r="T548" i="33" s="1"/>
  <c r="T545" i="33" a="1"/>
  <c r="T545" i="33" s="1"/>
  <c r="T542" i="33" a="1"/>
  <c r="T542" i="33" s="1"/>
  <c r="T539" i="33" a="1"/>
  <c r="T539" i="33" s="1"/>
  <c r="T536" i="33" a="1"/>
  <c r="T536" i="33" s="1"/>
  <c r="T533" i="33" a="1"/>
  <c r="T533" i="33" s="1"/>
  <c r="T530" i="33" a="1"/>
  <c r="T530" i="33" s="1"/>
  <c r="T527" i="33" a="1"/>
  <c r="T527" i="33" s="1"/>
  <c r="T524" i="33" a="1"/>
  <c r="T524" i="33" s="1"/>
  <c r="T521" i="33" a="1"/>
  <c r="T521" i="33" s="1"/>
  <c r="T518" i="33" a="1"/>
  <c r="T518" i="33" s="1"/>
  <c r="T515" i="33" a="1"/>
  <c r="T515" i="33" s="1"/>
  <c r="T512" i="33" a="1"/>
  <c r="T512" i="33" s="1"/>
  <c r="T509" i="33" a="1"/>
  <c r="T509" i="33" s="1"/>
  <c r="T506" i="33" a="1"/>
  <c r="T506" i="33" s="1"/>
  <c r="T503" i="33" a="1"/>
  <c r="T503" i="33" s="1"/>
  <c r="T500" i="33" a="1"/>
  <c r="T500" i="33" s="1"/>
  <c r="T497" i="33" a="1"/>
  <c r="T497" i="33" s="1"/>
  <c r="T494" i="33" a="1"/>
  <c r="T494" i="33" s="1"/>
  <c r="T491" i="33" a="1"/>
  <c r="T491" i="33" s="1"/>
  <c r="T488" i="33" a="1"/>
  <c r="T488" i="33" s="1"/>
  <c r="T485" i="33" a="1"/>
  <c r="T485" i="33" s="1"/>
  <c r="T482" i="33" a="1"/>
  <c r="T482" i="33" s="1"/>
  <c r="T479" i="33" a="1"/>
  <c r="T479" i="33" s="1"/>
  <c r="T476" i="33" a="1"/>
  <c r="T476" i="33" s="1"/>
  <c r="T473" i="33" a="1"/>
  <c r="T473" i="33" s="1"/>
  <c r="T470" i="33" a="1"/>
  <c r="T470" i="33" s="1"/>
  <c r="T467" i="33" a="1"/>
  <c r="T467" i="33" s="1"/>
  <c r="T464" i="33" a="1"/>
  <c r="T464" i="33" s="1"/>
  <c r="T461" i="33" a="1"/>
  <c r="T461" i="33" s="1"/>
  <c r="T458" i="33" a="1"/>
  <c r="T458" i="33" s="1"/>
  <c r="T709" i="33" a="1"/>
  <c r="T709" i="33" s="1"/>
  <c r="T706" i="33" a="1"/>
  <c r="T706" i="33" s="1"/>
  <c r="T703" i="33" a="1"/>
  <c r="T703" i="33" s="1"/>
  <c r="T700" i="33" a="1"/>
  <c r="T700" i="33" s="1"/>
  <c r="T697" i="33" a="1"/>
  <c r="T697" i="33" s="1"/>
  <c r="T694" i="33" a="1"/>
  <c r="T694" i="33" s="1"/>
  <c r="T691" i="33" a="1"/>
  <c r="T691" i="33" s="1"/>
  <c r="T688" i="33" a="1"/>
  <c r="T688" i="33" s="1"/>
  <c r="T685" i="33" a="1"/>
  <c r="T685" i="33" s="1"/>
  <c r="T682" i="33" a="1"/>
  <c r="T682" i="33" s="1"/>
  <c r="T679" i="33" a="1"/>
  <c r="T679" i="33" s="1"/>
  <c r="T676" i="33" a="1"/>
  <c r="T676" i="33" s="1"/>
  <c r="T673" i="33" a="1"/>
  <c r="T673" i="33" s="1"/>
  <c r="T670" i="33" a="1"/>
  <c r="T670" i="33" s="1"/>
  <c r="T667" i="33" a="1"/>
  <c r="T667" i="33" s="1"/>
  <c r="T664" i="33" a="1"/>
  <c r="T664" i="33" s="1"/>
  <c r="T661" i="33" a="1"/>
  <c r="T661" i="33" s="1"/>
  <c r="T658" i="33" a="1"/>
  <c r="T658" i="33" s="1"/>
  <c r="T655" i="33" a="1"/>
  <c r="T655" i="33" s="1"/>
  <c r="T652" i="33" a="1"/>
  <c r="T652" i="33" s="1"/>
  <c r="T649" i="33" a="1"/>
  <c r="T649" i="33" s="1"/>
  <c r="T646" i="33" a="1"/>
  <c r="T646" i="33" s="1"/>
  <c r="T643" i="33" a="1"/>
  <c r="T643" i="33" s="1"/>
  <c r="T640" i="33" a="1"/>
  <c r="T640" i="33" s="1"/>
  <c r="T637" i="33" a="1"/>
  <c r="T637" i="33" s="1"/>
  <c r="T634" i="33" a="1"/>
  <c r="T634" i="33" s="1"/>
  <c r="T631" i="33" a="1"/>
  <c r="T631" i="33" s="1"/>
  <c r="T628" i="33" a="1"/>
  <c r="T628" i="33" s="1"/>
  <c r="T625" i="33" a="1"/>
  <c r="T625" i="33" s="1"/>
  <c r="T622" i="33" a="1"/>
  <c r="T622" i="33" s="1"/>
  <c r="T619" i="33" a="1"/>
  <c r="T619" i="33" s="1"/>
  <c r="T616" i="33" a="1"/>
  <c r="T616" i="33" s="1"/>
  <c r="T613" i="33" a="1"/>
  <c r="T613" i="33" s="1"/>
  <c r="T610" i="33" a="1"/>
  <c r="T610" i="33" s="1"/>
  <c r="T607" i="33" a="1"/>
  <c r="T607" i="33" s="1"/>
  <c r="T604" i="33" a="1"/>
  <c r="T604" i="33" s="1"/>
  <c r="T601" i="33" a="1"/>
  <c r="T601" i="33" s="1"/>
  <c r="T598" i="33" a="1"/>
  <c r="T598" i="33" s="1"/>
  <c r="T595" i="33" a="1"/>
  <c r="T595" i="33" s="1"/>
  <c r="T592" i="33" a="1"/>
  <c r="T592" i="33" s="1"/>
  <c r="T589" i="33" a="1"/>
  <c r="T589" i="33" s="1"/>
  <c r="T586" i="33" a="1"/>
  <c r="T586" i="33" s="1"/>
  <c r="T583" i="33" a="1"/>
  <c r="T583" i="33" s="1"/>
  <c r="T580" i="33" a="1"/>
  <c r="T580" i="33" s="1"/>
  <c r="T577" i="33" a="1"/>
  <c r="T577" i="33" s="1"/>
  <c r="T574" i="33" a="1"/>
  <c r="T574" i="33" s="1"/>
  <c r="T571" i="33" a="1"/>
  <c r="T571" i="33" s="1"/>
  <c r="T568" i="33" a="1"/>
  <c r="T568" i="33" s="1"/>
  <c r="T565" i="33" a="1"/>
  <c r="T565" i="33" s="1"/>
  <c r="T562" i="33" a="1"/>
  <c r="T562" i="33" s="1"/>
  <c r="T559" i="33" a="1"/>
  <c r="T559" i="33" s="1"/>
  <c r="T556" i="33" a="1"/>
  <c r="T556" i="33" s="1"/>
  <c r="T553" i="33" a="1"/>
  <c r="T553" i="33" s="1"/>
  <c r="T550" i="33" a="1"/>
  <c r="T550" i="33" s="1"/>
  <c r="T547" i="33" a="1"/>
  <c r="T547" i="33" s="1"/>
  <c r="T544" i="33" a="1"/>
  <c r="T544" i="33" s="1"/>
  <c r="T541" i="33" a="1"/>
  <c r="T541" i="33" s="1"/>
  <c r="T538" i="33" a="1"/>
  <c r="T538" i="33" s="1"/>
  <c r="T535" i="33" a="1"/>
  <c r="T535" i="33" s="1"/>
  <c r="T532" i="33" a="1"/>
  <c r="T532" i="33" s="1"/>
  <c r="T529" i="33" a="1"/>
  <c r="T529" i="33" s="1"/>
  <c r="T526" i="33" a="1"/>
  <c r="T526" i="33" s="1"/>
  <c r="T523" i="33" a="1"/>
  <c r="T523" i="33" s="1"/>
  <c r="T520" i="33" a="1"/>
  <c r="T520" i="33" s="1"/>
  <c r="T517" i="33" a="1"/>
  <c r="T517" i="33" s="1"/>
  <c r="T514" i="33" a="1"/>
  <c r="T514" i="33" s="1"/>
  <c r="T511" i="33" a="1"/>
  <c r="T511" i="33" s="1"/>
  <c r="T508" i="33" a="1"/>
  <c r="T508" i="33" s="1"/>
  <c r="T505" i="33" a="1"/>
  <c r="T505" i="33" s="1"/>
  <c r="T502" i="33" a="1"/>
  <c r="T502" i="33" s="1"/>
  <c r="T499" i="33" a="1"/>
  <c r="T499" i="33" s="1"/>
  <c r="T496" i="33" a="1"/>
  <c r="T496" i="33" s="1"/>
  <c r="T493" i="33" a="1"/>
  <c r="T493" i="33" s="1"/>
  <c r="T490" i="33" a="1"/>
  <c r="T490" i="33" s="1"/>
  <c r="T487" i="33" a="1"/>
  <c r="T487" i="33" s="1"/>
  <c r="T484" i="33" a="1"/>
  <c r="T484" i="33" s="1"/>
  <c r="T481" i="33" a="1"/>
  <c r="T481" i="33" s="1"/>
  <c r="T478" i="33" a="1"/>
  <c r="T478" i="33" s="1"/>
  <c r="T475" i="33" a="1"/>
  <c r="T475" i="33" s="1"/>
  <c r="T472" i="33" a="1"/>
  <c r="T472" i="33" s="1"/>
  <c r="T469" i="33" a="1"/>
  <c r="T469" i="33" s="1"/>
  <c r="T466" i="33" a="1"/>
  <c r="T466" i="33" s="1"/>
  <c r="T463" i="33" a="1"/>
  <c r="T463" i="33" s="1"/>
  <c r="T460" i="33" a="1"/>
  <c r="T460" i="33" s="1"/>
  <c r="T457" i="33" a="1"/>
  <c r="T457" i="33" s="1"/>
  <c r="T455" i="33" a="1"/>
  <c r="T455" i="33" s="1"/>
  <c r="T452" i="33" a="1"/>
  <c r="T452" i="33" s="1"/>
  <c r="T449" i="33" a="1"/>
  <c r="T449" i="33" s="1"/>
  <c r="T446" i="33" a="1"/>
  <c r="T446" i="33" s="1"/>
  <c r="T443" i="33" a="1"/>
  <c r="T443" i="33" s="1"/>
  <c r="T437" i="33" a="1"/>
  <c r="T437" i="33" s="1"/>
  <c r="T434" i="33" a="1"/>
  <c r="T434" i="33" s="1"/>
  <c r="T431" i="33" a="1"/>
  <c r="T431" i="33" s="1"/>
  <c r="T428" i="33" a="1"/>
  <c r="T428" i="33" s="1"/>
  <c r="T425" i="33" a="1"/>
  <c r="T425" i="33" s="1"/>
  <c r="T422" i="33" a="1"/>
  <c r="T422" i="33" s="1"/>
  <c r="T419" i="33" a="1"/>
  <c r="T419" i="33" s="1"/>
  <c r="T416" i="33" a="1"/>
  <c r="T416" i="33" s="1"/>
  <c r="T413" i="33" a="1"/>
  <c r="T413" i="33" s="1"/>
  <c r="T410" i="33" a="1"/>
  <c r="T410" i="33" s="1"/>
  <c r="T407" i="33" a="1"/>
  <c r="T407" i="33" s="1"/>
  <c r="T404" i="33" a="1"/>
  <c r="T404" i="33" s="1"/>
  <c r="T401" i="33" a="1"/>
  <c r="T401" i="33" s="1"/>
  <c r="T398" i="33" a="1"/>
  <c r="T398" i="33" s="1"/>
  <c r="T395" i="33" a="1"/>
  <c r="T395" i="33" s="1"/>
  <c r="T392" i="33" a="1"/>
  <c r="T392" i="33" s="1"/>
  <c r="T389" i="33" a="1"/>
  <c r="T389" i="33" s="1"/>
  <c r="T386" i="33" a="1"/>
  <c r="T386" i="33" s="1"/>
  <c r="T383" i="33" a="1"/>
  <c r="T383" i="33" s="1"/>
  <c r="T380" i="33" a="1"/>
  <c r="T380" i="33" s="1"/>
  <c r="T377" i="33" a="1"/>
  <c r="T377" i="33" s="1"/>
  <c r="T374" i="33" a="1"/>
  <c r="T374" i="33" s="1"/>
  <c r="T371" i="33" a="1"/>
  <c r="T371" i="33" s="1"/>
  <c r="T368" i="33" a="1"/>
  <c r="T368" i="33" s="1"/>
  <c r="T365" i="33" a="1"/>
  <c r="T365" i="33" s="1"/>
  <c r="T362" i="33" a="1"/>
  <c r="T362" i="33" s="1"/>
  <c r="T359" i="33" a="1"/>
  <c r="T359" i="33" s="1"/>
  <c r="T356" i="33" a="1"/>
  <c r="T356" i="33" s="1"/>
  <c r="T353" i="33" a="1"/>
  <c r="T353" i="33" s="1"/>
  <c r="T350" i="33" a="1"/>
  <c r="T350" i="33" s="1"/>
  <c r="T347" i="33" a="1"/>
  <c r="T347" i="33" s="1"/>
  <c r="T344" i="33" a="1"/>
  <c r="T344" i="33" s="1"/>
  <c r="T341" i="33" a="1"/>
  <c r="T341" i="33" s="1"/>
  <c r="T338" i="33" a="1"/>
  <c r="T338" i="33" s="1"/>
  <c r="T335" i="33" a="1"/>
  <c r="T335" i="33" s="1"/>
  <c r="T332" i="33" a="1"/>
  <c r="T332" i="33" s="1"/>
  <c r="T329" i="33" a="1"/>
  <c r="T329" i="33" s="1"/>
  <c r="T326" i="33" a="1"/>
  <c r="T326" i="33" s="1"/>
  <c r="T323" i="33" a="1"/>
  <c r="T323" i="33" s="1"/>
  <c r="T320" i="33" a="1"/>
  <c r="T320" i="33" s="1"/>
  <c r="T317" i="33" a="1"/>
  <c r="T317" i="33" s="1"/>
  <c r="T314" i="33" a="1"/>
  <c r="T314" i="33" s="1"/>
  <c r="T311" i="33" a="1"/>
  <c r="T311" i="33" s="1"/>
  <c r="T308" i="33" a="1"/>
  <c r="T308" i="33" s="1"/>
  <c r="T305" i="33" a="1"/>
  <c r="T305" i="33" s="1"/>
  <c r="T302" i="33" a="1"/>
  <c r="T302" i="33" s="1"/>
  <c r="T299" i="33" a="1"/>
  <c r="T299" i="33" s="1"/>
  <c r="T296" i="33" a="1"/>
  <c r="T296" i="33" s="1"/>
  <c r="T293" i="33" a="1"/>
  <c r="T293" i="33" s="1"/>
  <c r="T290" i="33" a="1"/>
  <c r="T290" i="33" s="1"/>
  <c r="T287" i="33" a="1"/>
  <c r="T287" i="33" s="1"/>
  <c r="T284" i="33" a="1"/>
  <c r="T284" i="33" s="1"/>
  <c r="T281" i="33" a="1"/>
  <c r="T281" i="33" s="1"/>
  <c r="T278" i="33" a="1"/>
  <c r="T278" i="33" s="1"/>
  <c r="T275" i="33" a="1"/>
  <c r="T275" i="33" s="1"/>
  <c r="T272" i="33" a="1"/>
  <c r="T272" i="33" s="1"/>
  <c r="T269" i="33" a="1"/>
  <c r="T269" i="33" s="1"/>
  <c r="T266" i="33" a="1"/>
  <c r="T266" i="33" s="1"/>
  <c r="T263" i="33" a="1"/>
  <c r="T263" i="33" s="1"/>
  <c r="T260" i="33" a="1"/>
  <c r="T260" i="33" s="1"/>
  <c r="T257" i="33" a="1"/>
  <c r="T257" i="33" s="1"/>
  <c r="T254" i="33" a="1"/>
  <c r="T254" i="33" s="1"/>
  <c r="T251" i="33" a="1"/>
  <c r="T251" i="33" s="1"/>
  <c r="T248" i="33" a="1"/>
  <c r="T248" i="33" s="1"/>
  <c r="T245" i="33" a="1"/>
  <c r="T245" i="33" s="1"/>
  <c r="T242" i="33" a="1"/>
  <c r="T242" i="33" s="1"/>
  <c r="T239" i="33" a="1"/>
  <c r="T239" i="33" s="1"/>
  <c r="T236" i="33" a="1"/>
  <c r="T236" i="33" s="1"/>
  <c r="T233" i="33" a="1"/>
  <c r="T233" i="33" s="1"/>
  <c r="T230" i="33" a="1"/>
  <c r="T230" i="33" s="1"/>
  <c r="T227" i="33" a="1"/>
  <c r="T227" i="33" s="1"/>
  <c r="T224" i="33" a="1"/>
  <c r="T224" i="33" s="1"/>
  <c r="T221" i="33" a="1"/>
  <c r="T221" i="33" s="1"/>
  <c r="T218" i="33" a="1"/>
  <c r="T218" i="33" s="1"/>
  <c r="T214" i="33" a="1"/>
  <c r="T214" i="33" s="1"/>
  <c r="T205" i="33" a="1"/>
  <c r="T205" i="33" s="1"/>
  <c r="T196" i="33" a="1"/>
  <c r="T196" i="33" s="1"/>
  <c r="T187" i="33" a="1"/>
  <c r="T187" i="33" s="1"/>
  <c r="T178" i="33" a="1"/>
  <c r="T178" i="33" s="1"/>
  <c r="T169" i="33" a="1"/>
  <c r="T169" i="33" s="1"/>
  <c r="T160" i="33" a="1"/>
  <c r="T160" i="33" s="1"/>
  <c r="T151" i="33" a="1"/>
  <c r="T151" i="33" s="1"/>
  <c r="T142" i="33" a="1"/>
  <c r="T142" i="33" s="1"/>
  <c r="T133" i="33" a="1"/>
  <c r="T133" i="33" s="1"/>
  <c r="T124" i="33" a="1"/>
  <c r="T124" i="33" s="1"/>
  <c r="T115" i="33" a="1"/>
  <c r="T115" i="33" s="1"/>
  <c r="T106" i="33" a="1"/>
  <c r="T106" i="33" s="1"/>
  <c r="T97" i="33" a="1"/>
  <c r="T97" i="33" s="1"/>
  <c r="T87" i="33" a="1"/>
  <c r="T87" i="33" s="1"/>
  <c r="T209" i="33" a="1"/>
  <c r="T209" i="33" s="1"/>
  <c r="T200" i="33" a="1"/>
  <c r="T200" i="33" s="1"/>
  <c r="T191" i="33" a="1"/>
  <c r="T191" i="33" s="1"/>
  <c r="T182" i="33" a="1"/>
  <c r="T182" i="33" s="1"/>
  <c r="T173" i="33" a="1"/>
  <c r="T173" i="33" s="1"/>
  <c r="T164" i="33" a="1"/>
  <c r="T164" i="33" s="1"/>
  <c r="T155" i="33" a="1"/>
  <c r="T155" i="33" s="1"/>
  <c r="T146" i="33" a="1"/>
  <c r="T146" i="33" s="1"/>
  <c r="T137" i="33" a="1"/>
  <c r="T137" i="33" s="1"/>
  <c r="T128" i="33" a="1"/>
  <c r="T128" i="33" s="1"/>
  <c r="T119" i="33" a="1"/>
  <c r="T119" i="33" s="1"/>
  <c r="T110" i="33" a="1"/>
  <c r="T110" i="33" s="1"/>
  <c r="T101" i="33" a="1"/>
  <c r="T101" i="33" s="1"/>
  <c r="T92" i="33" a="1"/>
  <c r="T92" i="33" s="1"/>
  <c r="T210" i="33" a="1"/>
  <c r="T210" i="33" s="1"/>
  <c r="T201" i="33" a="1"/>
  <c r="T201" i="33" s="1"/>
  <c r="T192" i="33" a="1"/>
  <c r="T192" i="33" s="1"/>
  <c r="T183" i="33" a="1"/>
  <c r="T183" i="33" s="1"/>
  <c r="T174" i="33" a="1"/>
  <c r="T174" i="33" s="1"/>
  <c r="T165" i="33" a="1"/>
  <c r="T165" i="33" s="1"/>
  <c r="T156" i="33" a="1"/>
  <c r="T156" i="33" s="1"/>
  <c r="T147" i="33" a="1"/>
  <c r="T147" i="33" s="1"/>
  <c r="T138" i="33" a="1"/>
  <c r="T138" i="33" s="1"/>
  <c r="T129" i="33" a="1"/>
  <c r="T129" i="33" s="1"/>
  <c r="T120" i="33" a="1"/>
  <c r="T120" i="33" s="1"/>
  <c r="T111" i="33" a="1"/>
  <c r="T111" i="33" s="1"/>
  <c r="T102" i="33" a="1"/>
  <c r="T102" i="33" s="1"/>
  <c r="T93" i="33" a="1"/>
  <c r="T93" i="33" s="1"/>
  <c r="T86" i="33" a="1"/>
  <c r="T86" i="33" s="1"/>
  <c r="T77" i="33" a="1"/>
  <c r="T77" i="33" s="1"/>
  <c r="T68" i="33" a="1"/>
  <c r="T68" i="33" s="1"/>
  <c r="T59" i="33" a="1"/>
  <c r="T59" i="33" s="1"/>
  <c r="T50" i="33" a="1"/>
  <c r="T50" i="33" s="1"/>
  <c r="T41" i="33" a="1"/>
  <c r="T41" i="33" s="1"/>
  <c r="T32" i="33" a="1"/>
  <c r="T32" i="33" s="1"/>
  <c r="T23" i="33" a="1"/>
  <c r="T23" i="33" s="1"/>
  <c r="T14" i="33" a="1"/>
  <c r="T14" i="33" s="1"/>
  <c r="T5" i="33" a="1"/>
  <c r="T5" i="33" s="1"/>
  <c r="T81" i="33" a="1"/>
  <c r="T81" i="33" s="1"/>
  <c r="T72" i="33" a="1"/>
  <c r="T72" i="33" s="1"/>
  <c r="T63" i="33" a="1"/>
  <c r="T63" i="33" s="1"/>
  <c r="T54" i="33" a="1"/>
  <c r="T54" i="33" s="1"/>
  <c r="T44" i="33" a="1"/>
  <c r="T44" i="33" s="1"/>
  <c r="T35" i="33" a="1"/>
  <c r="T35" i="33" s="1"/>
  <c r="T26" i="33" a="1"/>
  <c r="T26" i="33" s="1"/>
  <c r="T17" i="33" a="1"/>
  <c r="T17" i="33" s="1"/>
  <c r="T8" i="33" a="1"/>
  <c r="T8" i="33" s="1"/>
  <c r="T80" i="33" a="1"/>
  <c r="T80" i="33" s="1"/>
  <c r="T71" i="33" a="1"/>
  <c r="T71" i="33" s="1"/>
  <c r="T62" i="33" a="1"/>
  <c r="T62" i="33" s="1"/>
  <c r="T53" i="33" a="1"/>
  <c r="T53" i="33" s="1"/>
  <c r="T47" i="33" a="1"/>
  <c r="T47" i="33" s="1"/>
  <c r="T38" i="33" a="1"/>
  <c r="T38" i="33" s="1"/>
  <c r="T29" i="33" a="1"/>
  <c r="T29" i="33" s="1"/>
  <c r="T20" i="33" a="1"/>
  <c r="T20" i="33" s="1"/>
  <c r="T11" i="33" a="1"/>
  <c r="T11" i="33" s="1"/>
  <c r="T2" i="33" a="1"/>
  <c r="T2" i="33" s="1"/>
  <c r="T1172" i="33" a="1"/>
  <c r="T1172" i="33" s="1"/>
  <c r="T1169" i="33" a="1"/>
  <c r="T1169" i="33" s="1"/>
  <c r="T1166" i="33" a="1"/>
  <c r="T1166" i="33" s="1"/>
  <c r="T1163" i="33" a="1"/>
  <c r="T1163" i="33" s="1"/>
  <c r="T1160" i="33" a="1"/>
  <c r="T1160" i="33" s="1"/>
  <c r="T1157" i="33" a="1"/>
  <c r="T1157" i="33" s="1"/>
  <c r="T1154" i="33" a="1"/>
  <c r="T1154" i="33" s="1"/>
  <c r="T1151" i="33" a="1"/>
  <c r="T1151" i="33" s="1"/>
  <c r="T1148" i="33" a="1"/>
  <c r="T1148" i="33" s="1"/>
  <c r="T1145" i="33" a="1"/>
  <c r="T1145" i="33" s="1"/>
  <c r="T1142" i="33" a="1"/>
  <c r="T1142" i="33" s="1"/>
  <c r="T1139" i="33" a="1"/>
  <c r="T1139" i="33" s="1"/>
  <c r="T1136" i="33" a="1"/>
  <c r="T1136" i="33" s="1"/>
  <c r="T1133" i="33" a="1"/>
  <c r="T1133" i="33" s="1"/>
  <c r="T1130" i="33" a="1"/>
  <c r="T1130" i="33" s="1"/>
  <c r="T1127" i="33" a="1"/>
  <c r="T1127" i="33" s="1"/>
  <c r="T1124" i="33" a="1"/>
  <c r="T1124" i="33" s="1"/>
  <c r="T1121" i="33" a="1"/>
  <c r="T1121" i="33" s="1"/>
  <c r="T454" i="33" a="1"/>
  <c r="T454" i="33" s="1"/>
  <c r="T451" i="33" a="1"/>
  <c r="T451" i="33" s="1"/>
  <c r="T448" i="33" a="1"/>
  <c r="T448" i="33" s="1"/>
  <c r="T445" i="33" a="1"/>
  <c r="T445" i="33" s="1"/>
  <c r="T442" i="33" a="1"/>
  <c r="T442" i="33" s="1"/>
  <c r="T439" i="33" a="1"/>
  <c r="T439" i="33" s="1"/>
  <c r="T436" i="33" a="1"/>
  <c r="T436" i="33" s="1"/>
  <c r="T433" i="33" a="1"/>
  <c r="T433" i="33" s="1"/>
  <c r="T430" i="33" a="1"/>
  <c r="T430" i="33" s="1"/>
  <c r="T427" i="33" a="1"/>
  <c r="T427" i="33" s="1"/>
  <c r="T424" i="33" a="1"/>
  <c r="T424" i="33" s="1"/>
  <c r="T421" i="33" a="1"/>
  <c r="T421" i="33" s="1"/>
  <c r="T418" i="33" a="1"/>
  <c r="T418" i="33" s="1"/>
  <c r="T415" i="33" a="1"/>
  <c r="T415" i="33" s="1"/>
  <c r="T412" i="33" a="1"/>
  <c r="T412" i="33" s="1"/>
  <c r="T409" i="33" a="1"/>
  <c r="T409" i="33" s="1"/>
  <c r="T406" i="33" a="1"/>
  <c r="T406" i="33" s="1"/>
  <c r="T403" i="33" a="1"/>
  <c r="T403" i="33" s="1"/>
  <c r="T400" i="33" a="1"/>
  <c r="T400" i="33" s="1"/>
  <c r="T397" i="33" a="1"/>
  <c r="T397" i="33" s="1"/>
  <c r="T394" i="33" a="1"/>
  <c r="T394" i="33" s="1"/>
  <c r="T391" i="33" a="1"/>
  <c r="T391" i="33" s="1"/>
  <c r="T388" i="33" a="1"/>
  <c r="T388" i="33" s="1"/>
  <c r="T385" i="33" a="1"/>
  <c r="T385" i="33" s="1"/>
  <c r="T382" i="33" a="1"/>
  <c r="T382" i="33" s="1"/>
  <c r="T379" i="33" a="1"/>
  <c r="T379" i="33" s="1"/>
  <c r="T376" i="33" a="1"/>
  <c r="T376" i="33" s="1"/>
  <c r="T373" i="33" a="1"/>
  <c r="T373" i="33" s="1"/>
  <c r="T370" i="33" a="1"/>
  <c r="T370" i="33" s="1"/>
  <c r="T367" i="33" a="1"/>
  <c r="T367" i="33" s="1"/>
  <c r="T364" i="33" a="1"/>
  <c r="T364" i="33" s="1"/>
  <c r="T361" i="33" a="1"/>
  <c r="T361" i="33" s="1"/>
  <c r="T358" i="33" a="1"/>
  <c r="T358" i="33" s="1"/>
  <c r="T355" i="33" a="1"/>
  <c r="T355" i="33" s="1"/>
  <c r="T352" i="33" a="1"/>
  <c r="T352" i="33" s="1"/>
  <c r="T349" i="33" a="1"/>
  <c r="T349" i="33" s="1"/>
  <c r="T346" i="33" a="1"/>
  <c r="T346" i="33" s="1"/>
  <c r="T343" i="33" a="1"/>
  <c r="T343" i="33" s="1"/>
  <c r="T340" i="33" a="1"/>
  <c r="T340" i="33" s="1"/>
  <c r="T337" i="33" a="1"/>
  <c r="T337" i="33" s="1"/>
  <c r="T334" i="33" a="1"/>
  <c r="T334" i="33" s="1"/>
  <c r="T331" i="33" a="1"/>
  <c r="T331" i="33" s="1"/>
  <c r="T328" i="33" a="1"/>
  <c r="T328" i="33" s="1"/>
  <c r="T325" i="33" a="1"/>
  <c r="T325" i="33" s="1"/>
  <c r="T322" i="33" a="1"/>
  <c r="T322" i="33" s="1"/>
  <c r="T319" i="33" a="1"/>
  <c r="T319" i="33" s="1"/>
  <c r="T316" i="33" a="1"/>
  <c r="T316" i="33" s="1"/>
  <c r="T313" i="33" a="1"/>
  <c r="T313" i="33" s="1"/>
  <c r="T310" i="33" a="1"/>
  <c r="T310" i="33" s="1"/>
  <c r="T307" i="33" a="1"/>
  <c r="T307" i="33" s="1"/>
  <c r="T304" i="33" a="1"/>
  <c r="T304" i="33" s="1"/>
  <c r="T301" i="33" a="1"/>
  <c r="T301" i="33" s="1"/>
  <c r="T298" i="33" a="1"/>
  <c r="T298" i="33" s="1"/>
  <c r="T295" i="33" a="1"/>
  <c r="T295" i="33" s="1"/>
  <c r="T292" i="33" a="1"/>
  <c r="T292" i="33" s="1"/>
  <c r="T289" i="33" a="1"/>
  <c r="T289" i="33" s="1"/>
  <c r="T286" i="33" a="1"/>
  <c r="T286" i="33" s="1"/>
  <c r="T283" i="33" a="1"/>
  <c r="T283" i="33" s="1"/>
  <c r="T280" i="33" a="1"/>
  <c r="T280" i="33" s="1"/>
  <c r="T277" i="33" a="1"/>
  <c r="T277" i="33" s="1"/>
  <c r="T274" i="33" a="1"/>
  <c r="T274" i="33" s="1"/>
  <c r="T271" i="33" a="1"/>
  <c r="T271" i="33" s="1"/>
  <c r="T268" i="33" a="1"/>
  <c r="T268" i="33" s="1"/>
  <c r="T265" i="33" a="1"/>
  <c r="T265" i="33" s="1"/>
  <c r="T262" i="33" a="1"/>
  <c r="T262" i="33" s="1"/>
  <c r="T259" i="33" a="1"/>
  <c r="T259" i="33" s="1"/>
  <c r="T256" i="33" a="1"/>
  <c r="T256" i="33" s="1"/>
  <c r="T253" i="33" a="1"/>
  <c r="T253" i="33" s="1"/>
  <c r="T250" i="33" a="1"/>
  <c r="T250" i="33" s="1"/>
  <c r="T247" i="33" a="1"/>
  <c r="T247" i="33" s="1"/>
  <c r="T244" i="33" a="1"/>
  <c r="T244" i="33" s="1"/>
  <c r="T241" i="33" a="1"/>
  <c r="T241" i="33" s="1"/>
  <c r="T238" i="33" a="1"/>
  <c r="T238" i="33" s="1"/>
  <c r="T235" i="33" a="1"/>
  <c r="T235" i="33" s="1"/>
  <c r="T232" i="33" a="1"/>
  <c r="T232" i="33" s="1"/>
  <c r="T229" i="33" a="1"/>
  <c r="T229" i="33" s="1"/>
  <c r="T226" i="33" a="1"/>
  <c r="T226" i="33" s="1"/>
  <c r="T223" i="33" a="1"/>
  <c r="T223" i="33" s="1"/>
  <c r="T220" i="33" a="1"/>
  <c r="T220" i="33" s="1"/>
  <c r="T217" i="33" a="1"/>
  <c r="T217" i="33" s="1"/>
  <c r="T211" i="33" a="1"/>
  <c r="T211" i="33" s="1"/>
  <c r="T202" i="33" a="1"/>
  <c r="T202" i="33" s="1"/>
  <c r="T193" i="33" a="1"/>
  <c r="T193" i="33" s="1"/>
  <c r="T184" i="33" a="1"/>
  <c r="T184" i="33" s="1"/>
  <c r="T175" i="33" a="1"/>
  <c r="T175" i="33" s="1"/>
  <c r="T166" i="33" a="1"/>
  <c r="T166" i="33" s="1"/>
  <c r="T157" i="33" a="1"/>
  <c r="T157" i="33" s="1"/>
  <c r="T148" i="33" a="1"/>
  <c r="T148" i="33" s="1"/>
  <c r="T139" i="33" a="1"/>
  <c r="T139" i="33" s="1"/>
  <c r="T130" i="33" a="1"/>
  <c r="T130" i="33" s="1"/>
  <c r="T121" i="33" a="1"/>
  <c r="T121" i="33" s="1"/>
  <c r="T112" i="33" a="1"/>
  <c r="T112" i="33" s="1"/>
  <c r="T103" i="33" a="1"/>
  <c r="T103" i="33" s="1"/>
  <c r="T94" i="33" a="1"/>
  <c r="T94" i="33" s="1"/>
  <c r="T215" i="33" a="1"/>
  <c r="T215" i="33" s="1"/>
  <c r="T206" i="33" a="1"/>
  <c r="T206" i="33" s="1"/>
  <c r="T197" i="33" a="1"/>
  <c r="T197" i="33" s="1"/>
  <c r="T188" i="33" a="1"/>
  <c r="T188" i="33" s="1"/>
  <c r="T179" i="33" a="1"/>
  <c r="T179" i="33" s="1"/>
  <c r="T170" i="33" a="1"/>
  <c r="T170" i="33" s="1"/>
  <c r="T161" i="33" a="1"/>
  <c r="T161" i="33" s="1"/>
  <c r="T152" i="33" a="1"/>
  <c r="T152" i="33" s="1"/>
  <c r="T143" i="33" a="1"/>
  <c r="T143" i="33" s="1"/>
  <c r="T134" i="33" a="1"/>
  <c r="T134" i="33" s="1"/>
  <c r="T125" i="33" a="1"/>
  <c r="T125" i="33" s="1"/>
  <c r="T116" i="33" a="1"/>
  <c r="T116" i="33" s="1"/>
  <c r="T107" i="33" a="1"/>
  <c r="T107" i="33" s="1"/>
  <c r="T98" i="33" a="1"/>
  <c r="T98" i="33" s="1"/>
  <c r="T89" i="33" a="1"/>
  <c r="T89" i="33" s="1"/>
  <c r="T207" i="33" a="1"/>
  <c r="T207" i="33" s="1"/>
  <c r="T198" i="33" a="1"/>
  <c r="T198" i="33" s="1"/>
  <c r="T189" i="33" a="1"/>
  <c r="T189" i="33" s="1"/>
  <c r="T180" i="33" a="1"/>
  <c r="T180" i="33" s="1"/>
  <c r="T171" i="33" a="1"/>
  <c r="T171" i="33" s="1"/>
  <c r="T162" i="33" a="1"/>
  <c r="T162" i="33" s="1"/>
  <c r="T153" i="33" a="1"/>
  <c r="T153" i="33" s="1"/>
  <c r="T144" i="33" a="1"/>
  <c r="T144" i="33" s="1"/>
  <c r="T135" i="33" a="1"/>
  <c r="T135" i="33" s="1"/>
  <c r="T126" i="33" a="1"/>
  <c r="T126" i="33" s="1"/>
  <c r="T117" i="33" a="1"/>
  <c r="T117" i="33" s="1"/>
  <c r="T108" i="33" a="1"/>
  <c r="T108" i="33" s="1"/>
  <c r="T99" i="33" a="1"/>
  <c r="T99" i="33" s="1"/>
  <c r="T91" i="33" a="1"/>
  <c r="T91" i="33" s="1"/>
  <c r="T84" i="33" a="1"/>
  <c r="T84" i="33" s="1"/>
  <c r="T75" i="33" a="1"/>
  <c r="T75" i="33" s="1"/>
  <c r="T66" i="33" a="1"/>
  <c r="T66" i="33" s="1"/>
  <c r="T57" i="33" a="1"/>
  <c r="T57" i="33" s="1"/>
  <c r="T45" i="33" a="1"/>
  <c r="T45" i="33" s="1"/>
  <c r="T36" i="33" a="1"/>
  <c r="T36" i="33" s="1"/>
  <c r="T27" i="33" a="1"/>
  <c r="T27" i="33" s="1"/>
  <c r="T18" i="33" a="1"/>
  <c r="T18" i="33" s="1"/>
  <c r="T9" i="33" a="1"/>
  <c r="T9" i="33" s="1"/>
  <c r="T85" i="33" a="1"/>
  <c r="T85" i="33" s="1"/>
  <c r="T76" i="33" a="1"/>
  <c r="T76" i="33" s="1"/>
  <c r="T67" i="33" a="1"/>
  <c r="T67" i="33" s="1"/>
  <c r="T58" i="33" a="1"/>
  <c r="T58" i="33" s="1"/>
  <c r="T48" i="33" a="1"/>
  <c r="T48" i="33" s="1"/>
  <c r="T39" i="33" a="1"/>
  <c r="T39" i="33" s="1"/>
  <c r="T30" i="33" a="1"/>
  <c r="T30" i="33" s="1"/>
  <c r="T21" i="33" a="1"/>
  <c r="T21" i="33" s="1"/>
  <c r="T12" i="33" a="1"/>
  <c r="T12" i="33" s="1"/>
  <c r="T3" i="33" a="1"/>
  <c r="T3" i="33" s="1"/>
  <c r="T78" i="33" a="1"/>
  <c r="T78" i="33" s="1"/>
  <c r="T69" i="33" a="1"/>
  <c r="T69" i="33" s="1"/>
  <c r="T60" i="33" a="1"/>
  <c r="T60" i="33" s="1"/>
  <c r="T51" i="33" a="1"/>
  <c r="T51" i="33" s="1"/>
  <c r="T42" i="33" a="1"/>
  <c r="T42" i="33" s="1"/>
  <c r="T33" i="33" a="1"/>
  <c r="T33" i="33" s="1"/>
  <c r="T24" i="33" a="1"/>
  <c r="T24" i="33" s="1"/>
  <c r="T15" i="33" a="1"/>
  <c r="T15" i="33" s="1"/>
  <c r="T6" i="33" a="1"/>
  <c r="T6" i="33" s="1"/>
  <c r="T1171" i="33" a="1"/>
  <c r="T1171" i="33" s="1"/>
  <c r="T1168" i="33" a="1"/>
  <c r="T1168" i="33" s="1"/>
  <c r="T1165" i="33" a="1"/>
  <c r="T1165" i="33" s="1"/>
  <c r="T1162" i="33" a="1"/>
  <c r="T1162" i="33" s="1"/>
  <c r="T1159" i="33" a="1"/>
  <c r="T1159" i="33" s="1"/>
  <c r="T1156" i="33" a="1"/>
  <c r="T1156" i="33" s="1"/>
  <c r="T1153" i="33" a="1"/>
  <c r="T1153" i="33" s="1"/>
  <c r="T1150" i="33" a="1"/>
  <c r="T1150" i="33" s="1"/>
  <c r="T1147" i="33" a="1"/>
  <c r="T1147" i="33" s="1"/>
  <c r="T1144" i="33" a="1"/>
  <c r="T1144" i="33" s="1"/>
  <c r="T1141" i="33" a="1"/>
  <c r="T1141" i="33" s="1"/>
  <c r="T1138" i="33" a="1"/>
  <c r="T1138" i="33" s="1"/>
  <c r="T1135" i="33" a="1"/>
  <c r="T1135" i="33" s="1"/>
  <c r="T1132" i="33" a="1"/>
  <c r="T1132" i="33" s="1"/>
  <c r="T453" i="33" a="1"/>
  <c r="T453" i="33" s="1"/>
  <c r="T450" i="33" a="1"/>
  <c r="T450" i="33" s="1"/>
  <c r="T447" i="33" a="1"/>
  <c r="T447" i="33" s="1"/>
  <c r="T444" i="33" a="1"/>
  <c r="T444" i="33" s="1"/>
  <c r="T441" i="33" a="1"/>
  <c r="T441" i="33" s="1"/>
  <c r="T438" i="33" a="1"/>
  <c r="T438" i="33" s="1"/>
  <c r="T435" i="33" a="1"/>
  <c r="T435" i="33" s="1"/>
  <c r="T432" i="33" a="1"/>
  <c r="T432" i="33" s="1"/>
  <c r="T429" i="33" a="1"/>
  <c r="T429" i="33" s="1"/>
  <c r="T426" i="33" a="1"/>
  <c r="T426" i="33" s="1"/>
  <c r="T423" i="33" a="1"/>
  <c r="T423" i="33" s="1"/>
  <c r="T420" i="33" a="1"/>
  <c r="T420" i="33" s="1"/>
  <c r="T417" i="33" a="1"/>
  <c r="T417" i="33" s="1"/>
  <c r="T414" i="33" a="1"/>
  <c r="T414" i="33" s="1"/>
  <c r="T411" i="33" a="1"/>
  <c r="T411" i="33" s="1"/>
  <c r="T408" i="33" a="1"/>
  <c r="T408" i="33" s="1"/>
  <c r="T405" i="33" a="1"/>
  <c r="T405" i="33" s="1"/>
  <c r="T402" i="33" a="1"/>
  <c r="T402" i="33" s="1"/>
  <c r="T399" i="33" a="1"/>
  <c r="T399" i="33" s="1"/>
  <c r="T396" i="33" a="1"/>
  <c r="T396" i="33" s="1"/>
  <c r="T393" i="33" a="1"/>
  <c r="T393" i="33" s="1"/>
  <c r="T390" i="33" a="1"/>
  <c r="T390" i="33" s="1"/>
  <c r="T387" i="33" a="1"/>
  <c r="T387" i="33" s="1"/>
  <c r="T384" i="33" a="1"/>
  <c r="T384" i="33" s="1"/>
  <c r="T381" i="33" a="1"/>
  <c r="T381" i="33" s="1"/>
  <c r="T378" i="33" a="1"/>
  <c r="T378" i="33" s="1"/>
  <c r="T375" i="33" a="1"/>
  <c r="T375" i="33" s="1"/>
  <c r="T372" i="33" a="1"/>
  <c r="T372" i="33" s="1"/>
  <c r="T369" i="33" a="1"/>
  <c r="T369" i="33" s="1"/>
  <c r="T366" i="33" a="1"/>
  <c r="T366" i="33" s="1"/>
  <c r="T363" i="33" a="1"/>
  <c r="T363" i="33" s="1"/>
  <c r="T360" i="33" a="1"/>
  <c r="T360" i="33" s="1"/>
  <c r="T357" i="33" a="1"/>
  <c r="T357" i="33" s="1"/>
  <c r="T354" i="33" a="1"/>
  <c r="T354" i="33" s="1"/>
  <c r="T351" i="33" a="1"/>
  <c r="T351" i="33" s="1"/>
  <c r="T348" i="33" a="1"/>
  <c r="T348" i="33" s="1"/>
  <c r="T345" i="33" a="1"/>
  <c r="T345" i="33" s="1"/>
  <c r="T342" i="33" a="1"/>
  <c r="T342" i="33" s="1"/>
  <c r="T339" i="33" a="1"/>
  <c r="T339" i="33" s="1"/>
  <c r="T336" i="33" a="1"/>
  <c r="T336" i="33" s="1"/>
  <c r="T333" i="33" a="1"/>
  <c r="T333" i="33" s="1"/>
  <c r="T330" i="33" a="1"/>
  <c r="T330" i="33" s="1"/>
  <c r="T327" i="33" a="1"/>
  <c r="T327" i="33" s="1"/>
  <c r="T324" i="33" a="1"/>
  <c r="T324" i="33" s="1"/>
  <c r="T321" i="33" a="1"/>
  <c r="T321" i="33" s="1"/>
  <c r="T318" i="33" a="1"/>
  <c r="T318" i="33" s="1"/>
  <c r="T315" i="33" a="1"/>
  <c r="T315" i="33" s="1"/>
  <c r="T312" i="33" a="1"/>
  <c r="T312" i="33" s="1"/>
  <c r="T309" i="33" a="1"/>
  <c r="T309" i="33" s="1"/>
  <c r="T306" i="33" a="1"/>
  <c r="T306" i="33" s="1"/>
  <c r="T303" i="33" a="1"/>
  <c r="T303" i="33" s="1"/>
  <c r="T300" i="33" a="1"/>
  <c r="T300" i="33" s="1"/>
  <c r="T297" i="33" a="1"/>
  <c r="T297" i="33" s="1"/>
  <c r="T294" i="33" a="1"/>
  <c r="T294" i="33" s="1"/>
  <c r="T291" i="33" a="1"/>
  <c r="T291" i="33" s="1"/>
  <c r="T288" i="33" a="1"/>
  <c r="T288" i="33" s="1"/>
  <c r="T285" i="33" a="1"/>
  <c r="T285" i="33" s="1"/>
  <c r="T282" i="33" a="1"/>
  <c r="T282" i="33" s="1"/>
  <c r="T279" i="33" a="1"/>
  <c r="T279" i="33" s="1"/>
  <c r="T276" i="33" a="1"/>
  <c r="T276" i="33" s="1"/>
  <c r="T273" i="33" a="1"/>
  <c r="T273" i="33" s="1"/>
  <c r="T270" i="33" a="1"/>
  <c r="T270" i="33" s="1"/>
  <c r="T267" i="33" a="1"/>
  <c r="T267" i="33" s="1"/>
  <c r="T264" i="33" a="1"/>
  <c r="T264" i="33" s="1"/>
  <c r="T261" i="33" a="1"/>
  <c r="T261" i="33" s="1"/>
  <c r="T258" i="33" a="1"/>
  <c r="T258" i="33" s="1"/>
  <c r="T255" i="33" a="1"/>
  <c r="T255" i="33" s="1"/>
  <c r="T252" i="33" a="1"/>
  <c r="T252" i="33" s="1"/>
  <c r="T249" i="33" a="1"/>
  <c r="T249" i="33" s="1"/>
  <c r="T246" i="33" a="1"/>
  <c r="T246" i="33" s="1"/>
  <c r="T243" i="33" a="1"/>
  <c r="T243" i="33" s="1"/>
  <c r="T240" i="33" a="1"/>
  <c r="T240" i="33" s="1"/>
  <c r="T237" i="33" a="1"/>
  <c r="T237" i="33" s="1"/>
  <c r="T234" i="33" a="1"/>
  <c r="T234" i="33" s="1"/>
  <c r="T231" i="33" a="1"/>
  <c r="T231" i="33" s="1"/>
  <c r="T228" i="33" a="1"/>
  <c r="T228" i="33" s="1"/>
  <c r="T225" i="33" a="1"/>
  <c r="T225" i="33" s="1"/>
  <c r="T222" i="33" a="1"/>
  <c r="T222" i="33" s="1"/>
  <c r="T219" i="33" a="1"/>
  <c r="T219" i="33" s="1"/>
  <c r="T216" i="33" a="1"/>
  <c r="T216" i="33" s="1"/>
  <c r="T208" i="33" a="1"/>
  <c r="T208" i="33" s="1"/>
  <c r="T199" i="33" a="1"/>
  <c r="T199" i="33" s="1"/>
  <c r="T190" i="33" a="1"/>
  <c r="T190" i="33" s="1"/>
  <c r="T181" i="33" a="1"/>
  <c r="T181" i="33" s="1"/>
  <c r="T172" i="33" a="1"/>
  <c r="T172" i="33" s="1"/>
  <c r="T163" i="33" a="1"/>
  <c r="T163" i="33" s="1"/>
  <c r="T154" i="33" a="1"/>
  <c r="T154" i="33" s="1"/>
  <c r="T145" i="33" a="1"/>
  <c r="T145" i="33" s="1"/>
  <c r="T136" i="33" a="1"/>
  <c r="T136" i="33" s="1"/>
  <c r="T127" i="33" a="1"/>
  <c r="T127" i="33" s="1"/>
  <c r="T118" i="33" a="1"/>
  <c r="T118" i="33" s="1"/>
  <c r="T109" i="33" a="1"/>
  <c r="T109" i="33" s="1"/>
  <c r="T100" i="33" a="1"/>
  <c r="T100" i="33" s="1"/>
  <c r="T90" i="33" a="1"/>
  <c r="T90" i="33" s="1"/>
  <c r="T212" i="33" a="1"/>
  <c r="T212" i="33" s="1"/>
  <c r="T203" i="33" a="1"/>
  <c r="T203" i="33" s="1"/>
  <c r="T194" i="33" a="1"/>
  <c r="T194" i="33" s="1"/>
  <c r="T185" i="33" a="1"/>
  <c r="T185" i="33" s="1"/>
  <c r="T176" i="33" a="1"/>
  <c r="T176" i="33" s="1"/>
  <c r="T167" i="33" a="1"/>
  <c r="T167" i="33" s="1"/>
  <c r="T158" i="33" a="1"/>
  <c r="T158" i="33" s="1"/>
  <c r="T149" i="33" a="1"/>
  <c r="T149" i="33" s="1"/>
  <c r="T140" i="33" a="1"/>
  <c r="T140" i="33" s="1"/>
  <c r="T131" i="33" a="1"/>
  <c r="T131" i="33" s="1"/>
  <c r="T122" i="33" a="1"/>
  <c r="T122" i="33" s="1"/>
  <c r="T113" i="33" a="1"/>
  <c r="T113" i="33" s="1"/>
  <c r="T104" i="33" a="1"/>
  <c r="T104" i="33" s="1"/>
  <c r="T95" i="33" a="1"/>
  <c r="T95" i="33" s="1"/>
  <c r="T213" i="33" a="1"/>
  <c r="T213" i="33" s="1"/>
  <c r="T204" i="33" a="1"/>
  <c r="T204" i="33" s="1"/>
  <c r="T195" i="33" a="1"/>
  <c r="T195" i="33" s="1"/>
  <c r="T186" i="33" a="1"/>
  <c r="T186" i="33" s="1"/>
  <c r="T177" i="33" a="1"/>
  <c r="T177" i="33" s="1"/>
  <c r="T168" i="33" a="1"/>
  <c r="T168" i="33" s="1"/>
  <c r="T159" i="33" a="1"/>
  <c r="T159" i="33" s="1"/>
  <c r="T150" i="33" a="1"/>
  <c r="T150" i="33" s="1"/>
  <c r="T141" i="33" a="1"/>
  <c r="T141" i="33" s="1"/>
  <c r="T132" i="33" a="1"/>
  <c r="T132" i="33" s="1"/>
  <c r="T123" i="33" a="1"/>
  <c r="T123" i="33" s="1"/>
  <c r="T114" i="33" a="1"/>
  <c r="T114" i="33" s="1"/>
  <c r="T105" i="33" a="1"/>
  <c r="T105" i="33" s="1"/>
  <c r="T96" i="33" a="1"/>
  <c r="T96" i="33" s="1"/>
  <c r="T88" i="33" a="1"/>
  <c r="T88" i="33" s="1"/>
  <c r="T79" i="33" a="1"/>
  <c r="T79" i="33" s="1"/>
  <c r="T70" i="33" a="1"/>
  <c r="T70" i="33" s="1"/>
  <c r="T61" i="33" a="1"/>
  <c r="T61" i="33" s="1"/>
  <c r="T52" i="33" a="1"/>
  <c r="T52" i="33" s="1"/>
  <c r="T43" i="33" a="1"/>
  <c r="T43" i="33" s="1"/>
  <c r="T34" i="33" a="1"/>
  <c r="T34" i="33" s="1"/>
  <c r="T25" i="33" a="1"/>
  <c r="T25" i="33" s="1"/>
  <c r="T16" i="33" a="1"/>
  <c r="T16" i="33" s="1"/>
  <c r="T7" i="33" a="1"/>
  <c r="T7" i="33" s="1"/>
  <c r="T83" i="33" a="1"/>
  <c r="T83" i="33" s="1"/>
  <c r="T74" i="33" a="1"/>
  <c r="T74" i="33" s="1"/>
  <c r="T65" i="33" a="1"/>
  <c r="T65" i="33" s="1"/>
  <c r="T56" i="33" a="1"/>
  <c r="T56" i="33" s="1"/>
  <c r="T46" i="33" a="1"/>
  <c r="T46" i="33" s="1"/>
  <c r="T37" i="33" a="1"/>
  <c r="T37" i="33" s="1"/>
  <c r="T28" i="33" a="1"/>
  <c r="T28" i="33" s="1"/>
  <c r="T19" i="33" a="1"/>
  <c r="T19" i="33" s="1"/>
  <c r="T10" i="33" a="1"/>
  <c r="T10" i="33" s="1"/>
  <c r="T82" i="33" a="1"/>
  <c r="T82" i="33" s="1"/>
  <c r="T73" i="33" a="1"/>
  <c r="T73" i="33" s="1"/>
  <c r="T64" i="33" a="1"/>
  <c r="T64" i="33" s="1"/>
  <c r="T55" i="33" a="1"/>
  <c r="T55" i="33" s="1"/>
  <c r="T49" i="33" a="1"/>
  <c r="T49" i="33" s="1"/>
  <c r="T40" i="33" a="1"/>
  <c r="T40" i="33" s="1"/>
  <c r="T31" i="33" a="1"/>
  <c r="T31" i="33" s="1"/>
  <c r="T22" i="33" a="1"/>
  <c r="T22" i="33" s="1"/>
  <c r="T13" i="33" a="1"/>
  <c r="T13" i="33" s="1"/>
  <c r="T4" i="33" a="1"/>
  <c r="T4" i="33" s="1"/>
  <c r="T1173" i="33" a="1"/>
  <c r="T1173" i="33" s="1"/>
  <c r="T1170" i="33" a="1"/>
  <c r="T1170" i="33" s="1"/>
  <c r="T1167" i="33" a="1"/>
  <c r="T1167" i="33" s="1"/>
  <c r="T1164" i="33" a="1"/>
  <c r="T1164" i="33" s="1"/>
  <c r="T1161" i="33" a="1"/>
  <c r="T1161" i="33" s="1"/>
  <c r="T1158" i="33" a="1"/>
  <c r="T1158" i="33" s="1"/>
  <c r="T1155" i="33" a="1"/>
  <c r="T1155" i="33" s="1"/>
  <c r="T1152" i="33" a="1"/>
  <c r="T1152" i="33" s="1"/>
  <c r="T1149" i="33" a="1"/>
  <c r="T1149" i="33" s="1"/>
  <c r="T1146" i="33" a="1"/>
  <c r="T1146" i="33" s="1"/>
  <c r="T1143" i="33" a="1"/>
  <c r="T1143" i="33" s="1"/>
  <c r="T1140" i="33" a="1"/>
  <c r="T1140" i="33" s="1"/>
  <c r="T1137" i="33" a="1"/>
  <c r="T1137" i="33" s="1"/>
  <c r="T1134" i="33" a="1"/>
  <c r="T1134" i="33" s="1"/>
  <c r="T1131" i="33" a="1"/>
  <c r="T1131" i="33" s="1"/>
  <c r="T1128" i="33" a="1"/>
  <c r="T1128" i="33" s="1"/>
  <c r="T1125" i="33" a="1"/>
  <c r="T1125" i="33" s="1"/>
  <c r="T1122" i="33" a="1"/>
  <c r="T1122" i="33" s="1"/>
  <c r="T1129" i="33" a="1"/>
  <c r="T1129" i="33" s="1"/>
  <c r="T1120" i="33" a="1"/>
  <c r="T1120" i="33" s="1"/>
  <c r="T1117" i="33" a="1"/>
  <c r="T1117" i="33" s="1"/>
  <c r="T1114" i="33" a="1"/>
  <c r="T1114" i="33" s="1"/>
  <c r="T1111" i="33" a="1"/>
  <c r="T1111" i="33" s="1"/>
  <c r="T1108" i="33" a="1"/>
  <c r="T1108" i="33" s="1"/>
  <c r="T1105" i="33" a="1"/>
  <c r="T1105" i="33" s="1"/>
  <c r="T1102" i="33" a="1"/>
  <c r="T1102" i="33" s="1"/>
  <c r="T1099" i="33" a="1"/>
  <c r="T1099" i="33" s="1"/>
  <c r="T1096" i="33" a="1"/>
  <c r="T1096" i="33" s="1"/>
  <c r="T1093" i="33" a="1"/>
  <c r="T1093" i="33" s="1"/>
  <c r="T1090" i="33" a="1"/>
  <c r="T1090" i="33" s="1"/>
  <c r="T1087" i="33" a="1"/>
  <c r="T1087" i="33" s="1"/>
  <c r="T1082" i="33" a="1"/>
  <c r="T1082" i="33" s="1"/>
  <c r="T1079" i="33" a="1"/>
  <c r="T1079" i="33" s="1"/>
  <c r="T1076" i="33" a="1"/>
  <c r="T1076" i="33" s="1"/>
  <c r="T1073" i="33" a="1"/>
  <c r="T1073" i="33" s="1"/>
  <c r="T1070" i="33" a="1"/>
  <c r="T1070" i="33" s="1"/>
  <c r="T1067" i="33" a="1"/>
  <c r="T1067" i="33" s="1"/>
  <c r="T1064" i="33" a="1"/>
  <c r="T1064" i="33" s="1"/>
  <c r="T1061" i="33" a="1"/>
  <c r="T1061" i="33" s="1"/>
  <c r="T1058" i="33" a="1"/>
  <c r="T1058" i="33" s="1"/>
  <c r="T1055" i="33" a="1"/>
  <c r="T1055" i="33" s="1"/>
  <c r="T1052" i="33" a="1"/>
  <c r="T1052" i="33" s="1"/>
  <c r="T1049" i="33" a="1"/>
  <c r="T1049" i="33" s="1"/>
  <c r="T1046" i="33" a="1"/>
  <c r="T1046" i="33" s="1"/>
  <c r="T1043" i="33" a="1"/>
  <c r="T1043" i="33" s="1"/>
  <c r="T1040" i="33" a="1"/>
  <c r="T1040" i="33" s="1"/>
  <c r="T1037" i="33" a="1"/>
  <c r="T1037" i="33" s="1"/>
  <c r="T1034" i="33" a="1"/>
  <c r="T1034" i="33" s="1"/>
  <c r="T1031" i="33" a="1"/>
  <c r="T1031" i="33" s="1"/>
  <c r="T1028" i="33" a="1"/>
  <c r="T1028" i="33" s="1"/>
  <c r="T1025" i="33" a="1"/>
  <c r="T1025" i="33" s="1"/>
  <c r="T1022" i="33" a="1"/>
  <c r="T1022" i="33" s="1"/>
  <c r="T1019" i="33" a="1"/>
  <c r="T1019" i="33" s="1"/>
  <c r="T1016" i="33" a="1"/>
  <c r="T1016" i="33" s="1"/>
  <c r="T1013" i="33" a="1"/>
  <c r="T1013" i="33" s="1"/>
  <c r="T1010" i="33" a="1"/>
  <c r="T1010" i="33" s="1"/>
  <c r="T1007" i="33" a="1"/>
  <c r="T1007" i="33" s="1"/>
  <c r="T1004" i="33" a="1"/>
  <c r="T1004" i="33" s="1"/>
  <c r="T1001" i="33" a="1"/>
  <c r="T1001" i="33" s="1"/>
  <c r="T998" i="33" a="1"/>
  <c r="T998" i="33" s="1"/>
  <c r="T995" i="33" a="1"/>
  <c r="T995" i="33" s="1"/>
  <c r="T992" i="33" a="1"/>
  <c r="T992" i="33" s="1"/>
  <c r="T989" i="33" a="1"/>
  <c r="T989" i="33" s="1"/>
  <c r="T986" i="33" a="1"/>
  <c r="T986" i="33" s="1"/>
  <c r="T983" i="33" a="1"/>
  <c r="T983" i="33" s="1"/>
  <c r="T980" i="33" a="1"/>
  <c r="T980" i="33" s="1"/>
  <c r="T977" i="33" a="1"/>
  <c r="T977" i="33" s="1"/>
  <c r="T974" i="33" a="1"/>
  <c r="T974" i="33" s="1"/>
  <c r="T971" i="33" a="1"/>
  <c r="T971" i="33" s="1"/>
  <c r="T968" i="33" a="1"/>
  <c r="T968" i="33" s="1"/>
  <c r="T965" i="33" a="1"/>
  <c r="T965" i="33" s="1"/>
  <c r="T962" i="33" a="1"/>
  <c r="T962" i="33" s="1"/>
  <c r="T959" i="33" a="1"/>
  <c r="T959" i="33" s="1"/>
  <c r="T956" i="33" a="1"/>
  <c r="T956" i="33" s="1"/>
  <c r="T953" i="33" a="1"/>
  <c r="T953" i="33" s="1"/>
  <c r="T950" i="33" a="1"/>
  <c r="T950" i="33" s="1"/>
  <c r="T947" i="33" a="1"/>
  <c r="T947" i="33" s="1"/>
  <c r="T944" i="33" a="1"/>
  <c r="T944" i="33" s="1"/>
  <c r="T941" i="33" a="1"/>
  <c r="T941" i="33" s="1"/>
  <c r="T938" i="33" a="1"/>
  <c r="T938" i="33" s="1"/>
  <c r="T935" i="33" a="1"/>
  <c r="T935" i="33" s="1"/>
  <c r="T932" i="33" a="1"/>
  <c r="T932" i="33" s="1"/>
  <c r="T929" i="33" a="1"/>
  <c r="T929" i="33" s="1"/>
  <c r="T926" i="33" a="1"/>
  <c r="T926" i="33" s="1"/>
  <c r="T923" i="33" a="1"/>
  <c r="T923" i="33" s="1"/>
  <c r="T920" i="33" a="1"/>
  <c r="T920" i="33" s="1"/>
  <c r="T917" i="33" a="1"/>
  <c r="T917" i="33" s="1"/>
  <c r="T914" i="33" a="1"/>
  <c r="T914" i="33" s="1"/>
  <c r="T911" i="33" a="1"/>
  <c r="T911" i="33" s="1"/>
  <c r="T908" i="33" a="1"/>
  <c r="T908" i="33" s="1"/>
  <c r="T905" i="33" a="1"/>
  <c r="T905" i="33" s="1"/>
  <c r="T902" i="33" a="1"/>
  <c r="T902" i="33" s="1"/>
  <c r="T899" i="33" a="1"/>
  <c r="T899" i="33" s="1"/>
  <c r="T896" i="33" a="1"/>
  <c r="T896" i="33" s="1"/>
  <c r="T893" i="33" a="1"/>
  <c r="T893" i="33" s="1"/>
  <c r="T890" i="33" a="1"/>
  <c r="T890" i="33" s="1"/>
  <c r="T887" i="33" a="1"/>
  <c r="T887" i="33" s="1"/>
  <c r="T884" i="33" a="1"/>
  <c r="T884" i="33" s="1"/>
  <c r="T881" i="33" a="1"/>
  <c r="T881" i="33" s="1"/>
  <c r="T878" i="33" a="1"/>
  <c r="T878" i="33" s="1"/>
  <c r="T875" i="33" a="1"/>
  <c r="T875" i="33" s="1"/>
  <c r="T872" i="33" a="1"/>
  <c r="T872" i="33" s="1"/>
  <c r="T869" i="33" a="1"/>
  <c r="T869" i="33" s="1"/>
  <c r="T866" i="33" a="1"/>
  <c r="T866" i="33" s="1"/>
  <c r="T863" i="33" a="1"/>
  <c r="T863" i="33" s="1"/>
  <c r="T860" i="33" a="1"/>
  <c r="T860" i="33" s="1"/>
  <c r="T857" i="33" a="1"/>
  <c r="T857" i="33" s="1"/>
  <c r="T854" i="33" a="1"/>
  <c r="T854" i="33" s="1"/>
  <c r="T851" i="33" a="1"/>
  <c r="T851" i="33" s="1"/>
  <c r="T848" i="33" a="1"/>
  <c r="T848" i="33" s="1"/>
  <c r="T845" i="33" a="1"/>
  <c r="T845" i="33" s="1"/>
  <c r="T842" i="33" a="1"/>
  <c r="T842" i="33" s="1"/>
  <c r="T839" i="33" a="1"/>
  <c r="T839" i="33" s="1"/>
  <c r="T836" i="33" a="1"/>
  <c r="T836" i="33" s="1"/>
  <c r="T833" i="33" a="1"/>
  <c r="T833" i="33" s="1"/>
  <c r="T830" i="33" a="1"/>
  <c r="T830" i="33" s="1"/>
  <c r="T827" i="33" a="1"/>
  <c r="T827" i="33" s="1"/>
  <c r="T824" i="33" a="1"/>
  <c r="T824" i="33" s="1"/>
  <c r="T821" i="33" a="1"/>
  <c r="T821" i="33" s="1"/>
  <c r="T818" i="33" a="1"/>
  <c r="T818" i="33" s="1"/>
  <c r="T815" i="33" a="1"/>
  <c r="T815" i="33" s="1"/>
  <c r="T812" i="33" a="1"/>
  <c r="T812" i="33" s="1"/>
  <c r="T809" i="33" a="1"/>
  <c r="T809" i="33" s="1"/>
  <c r="T806" i="33" a="1"/>
  <c r="T806" i="33" s="1"/>
  <c r="T803" i="33" a="1"/>
  <c r="T803" i="33" s="1"/>
  <c r="T800" i="33" a="1"/>
  <c r="T800" i="33" s="1"/>
  <c r="T797" i="33" a="1"/>
  <c r="T797" i="33" s="1"/>
  <c r="T794" i="33" a="1"/>
  <c r="T794" i="33" s="1"/>
  <c r="T791" i="33" a="1"/>
  <c r="T791" i="33" s="1"/>
  <c r="T788" i="33" a="1"/>
  <c r="T788" i="33" s="1"/>
  <c r="T785" i="33" a="1"/>
  <c r="T785" i="33" s="1"/>
  <c r="T782" i="33" a="1"/>
  <c r="T782" i="33" s="1"/>
  <c r="T779" i="33" a="1"/>
  <c r="T779" i="33" s="1"/>
  <c r="T776" i="33" a="1"/>
  <c r="T776" i="33" s="1"/>
  <c r="T773" i="33" a="1"/>
  <c r="T773" i="33" s="1"/>
  <c r="T770" i="33" a="1"/>
  <c r="T770" i="33" s="1"/>
  <c r="T767" i="33" a="1"/>
  <c r="T767" i="33" s="1"/>
  <c r="T764" i="33" a="1"/>
  <c r="T764" i="33" s="1"/>
  <c r="T761" i="33" a="1"/>
  <c r="T761" i="33" s="1"/>
  <c r="T758" i="33" a="1"/>
  <c r="T758" i="33" s="1"/>
  <c r="T755" i="33" a="1"/>
  <c r="T755" i="33" s="1"/>
  <c r="T752" i="33" a="1"/>
  <c r="T752" i="33" s="1"/>
  <c r="T749" i="33" a="1"/>
  <c r="T749" i="33" s="1"/>
  <c r="T746" i="33" a="1"/>
  <c r="T746" i="33" s="1"/>
  <c r="T743" i="33" a="1"/>
  <c r="T743" i="33" s="1"/>
  <c r="T740" i="33" a="1"/>
  <c r="T740" i="33" s="1"/>
  <c r="T737" i="33" a="1"/>
  <c r="T737" i="33" s="1"/>
  <c r="T734" i="33" a="1"/>
  <c r="T734" i="33" s="1"/>
  <c r="T731" i="33" a="1"/>
  <c r="T731" i="33" s="1"/>
  <c r="T728" i="33" a="1"/>
  <c r="T728" i="33" s="1"/>
  <c r="T725" i="33" a="1"/>
  <c r="T725" i="33" s="1"/>
  <c r="T722" i="33" a="1"/>
  <c r="T722" i="33" s="1"/>
  <c r="T719" i="33" a="1"/>
  <c r="T719" i="33" s="1"/>
  <c r="T716" i="33" a="1"/>
  <c r="T716" i="33" s="1"/>
  <c r="T713" i="33" a="1"/>
  <c r="T713" i="33" s="1"/>
  <c r="T733" i="33" a="1"/>
  <c r="T733" i="33" s="1"/>
  <c r="T730" i="33" a="1"/>
  <c r="T730" i="33" s="1"/>
  <c r="T724" i="33" a="1"/>
  <c r="T724" i="33" s="1"/>
  <c r="T718" i="33" a="1"/>
  <c r="T718" i="33" s="1"/>
  <c r="T712" i="33" a="1"/>
  <c r="T712" i="33" s="1"/>
  <c r="T1126" i="33" a="1"/>
  <c r="T1126" i="33" s="1"/>
  <c r="T1119" i="33" a="1"/>
  <c r="T1119" i="33" s="1"/>
  <c r="T1116" i="33" a="1"/>
  <c r="T1116" i="33" s="1"/>
  <c r="T1113" i="33" a="1"/>
  <c r="T1113" i="33" s="1"/>
  <c r="T1110" i="33" a="1"/>
  <c r="T1110" i="33" s="1"/>
  <c r="T1107" i="33" a="1"/>
  <c r="T1107" i="33" s="1"/>
  <c r="T1104" i="33" a="1"/>
  <c r="T1104" i="33" s="1"/>
  <c r="T1101" i="33" a="1"/>
  <c r="T1101" i="33" s="1"/>
  <c r="T1098" i="33" a="1"/>
  <c r="T1098" i="33" s="1"/>
  <c r="T1095" i="33" a="1"/>
  <c r="T1095" i="33" s="1"/>
  <c r="T1092" i="33" a="1"/>
  <c r="T1092" i="33" s="1"/>
  <c r="T1089" i="33" a="1"/>
  <c r="T1089" i="33" s="1"/>
  <c r="T1086" i="33" a="1"/>
  <c r="T1086" i="33" s="1"/>
  <c r="T1084" i="33" a="1"/>
  <c r="T1084" i="33" s="1"/>
  <c r="T1081" i="33" a="1"/>
  <c r="T1081" i="33" s="1"/>
  <c r="T1078" i="33" a="1"/>
  <c r="T1078" i="33" s="1"/>
  <c r="T1075" i="33" a="1"/>
  <c r="T1075" i="33" s="1"/>
  <c r="T1072" i="33" a="1"/>
  <c r="T1072" i="33" s="1"/>
  <c r="T1069" i="33" a="1"/>
  <c r="T1069" i="33" s="1"/>
  <c r="T1066" i="33" a="1"/>
  <c r="T1066" i="33" s="1"/>
  <c r="T1063" i="33" a="1"/>
  <c r="T1063" i="33" s="1"/>
  <c r="T1060" i="33" a="1"/>
  <c r="T1060" i="33" s="1"/>
  <c r="T1057" i="33" a="1"/>
  <c r="T1057" i="33" s="1"/>
  <c r="T1054" i="33" a="1"/>
  <c r="T1054" i="33" s="1"/>
  <c r="T1051" i="33" a="1"/>
  <c r="T1051" i="33" s="1"/>
  <c r="T1048" i="33" a="1"/>
  <c r="T1048" i="33" s="1"/>
  <c r="T1045" i="33" a="1"/>
  <c r="T1045" i="33" s="1"/>
  <c r="T1042" i="33" a="1"/>
  <c r="T1042" i="33" s="1"/>
  <c r="T1039" i="33" a="1"/>
  <c r="T1039" i="33" s="1"/>
  <c r="T1036" i="33" a="1"/>
  <c r="T1036" i="33" s="1"/>
  <c r="T1033" i="33" a="1"/>
  <c r="T1033" i="33" s="1"/>
  <c r="T1030" i="33" a="1"/>
  <c r="T1030" i="33" s="1"/>
  <c r="T1027" i="33" a="1"/>
  <c r="T1027" i="33" s="1"/>
  <c r="T1024" i="33" a="1"/>
  <c r="T1024" i="33" s="1"/>
  <c r="T1021" i="33" a="1"/>
  <c r="T1021" i="33" s="1"/>
  <c r="T1018" i="33" a="1"/>
  <c r="T1018" i="33" s="1"/>
  <c r="T1015" i="33" a="1"/>
  <c r="T1015" i="33" s="1"/>
  <c r="T1012" i="33" a="1"/>
  <c r="T1012" i="33" s="1"/>
  <c r="T1009" i="33" a="1"/>
  <c r="T1009" i="33" s="1"/>
  <c r="T1006" i="33" a="1"/>
  <c r="T1006" i="33" s="1"/>
  <c r="T1003" i="33" a="1"/>
  <c r="T1003" i="33" s="1"/>
  <c r="T1000" i="33" a="1"/>
  <c r="T1000" i="33" s="1"/>
  <c r="T997" i="33" a="1"/>
  <c r="T997" i="33" s="1"/>
  <c r="T994" i="33" a="1"/>
  <c r="T994" i="33" s="1"/>
  <c r="T991" i="33" a="1"/>
  <c r="T991" i="33" s="1"/>
  <c r="T988" i="33" a="1"/>
  <c r="T988" i="33" s="1"/>
  <c r="T985" i="33" a="1"/>
  <c r="T985" i="33" s="1"/>
  <c r="T982" i="33" a="1"/>
  <c r="T982" i="33" s="1"/>
  <c r="T979" i="33" a="1"/>
  <c r="T979" i="33" s="1"/>
  <c r="T976" i="33" a="1"/>
  <c r="T976" i="33" s="1"/>
  <c r="T973" i="33" a="1"/>
  <c r="T973" i="33" s="1"/>
  <c r="T970" i="33" a="1"/>
  <c r="T970" i="33" s="1"/>
  <c r="T967" i="33" a="1"/>
  <c r="T967" i="33" s="1"/>
  <c r="T964" i="33" a="1"/>
  <c r="T964" i="33" s="1"/>
  <c r="T961" i="33" a="1"/>
  <c r="T961" i="33" s="1"/>
  <c r="T958" i="33" a="1"/>
  <c r="T958" i="33" s="1"/>
  <c r="T955" i="33" a="1"/>
  <c r="T955" i="33" s="1"/>
  <c r="T952" i="33" a="1"/>
  <c r="T952" i="33" s="1"/>
  <c r="T949" i="33" a="1"/>
  <c r="T949" i="33" s="1"/>
  <c r="T946" i="33" a="1"/>
  <c r="T946" i="33" s="1"/>
  <c r="T943" i="33" a="1"/>
  <c r="T943" i="33" s="1"/>
  <c r="T940" i="33" a="1"/>
  <c r="T940" i="33" s="1"/>
  <c r="T937" i="33" a="1"/>
  <c r="T937" i="33" s="1"/>
  <c r="T934" i="33" a="1"/>
  <c r="T934" i="33" s="1"/>
  <c r="T931" i="33" a="1"/>
  <c r="T931" i="33" s="1"/>
  <c r="T928" i="33" a="1"/>
  <c r="T928" i="33" s="1"/>
  <c r="T925" i="33" a="1"/>
  <c r="T925" i="33" s="1"/>
  <c r="T922" i="33" a="1"/>
  <c r="T922" i="33" s="1"/>
  <c r="T919" i="33" a="1"/>
  <c r="T919" i="33" s="1"/>
  <c r="T916" i="33" a="1"/>
  <c r="T916" i="33" s="1"/>
  <c r="T913" i="33" a="1"/>
  <c r="T913" i="33" s="1"/>
  <c r="T910" i="33" a="1"/>
  <c r="T910" i="33" s="1"/>
  <c r="T907" i="33" a="1"/>
  <c r="T907" i="33" s="1"/>
  <c r="T904" i="33" a="1"/>
  <c r="T904" i="33" s="1"/>
  <c r="T901" i="33" a="1"/>
  <c r="T901" i="33" s="1"/>
  <c r="T898" i="33" a="1"/>
  <c r="T898" i="33" s="1"/>
  <c r="T895" i="33" a="1"/>
  <c r="T895" i="33" s="1"/>
  <c r="T892" i="33" a="1"/>
  <c r="T892" i="33" s="1"/>
  <c r="T889" i="33" a="1"/>
  <c r="T889" i="33" s="1"/>
  <c r="T886" i="33" a="1"/>
  <c r="T886" i="33" s="1"/>
  <c r="T883" i="33" a="1"/>
  <c r="T883" i="33" s="1"/>
  <c r="T880" i="33" a="1"/>
  <c r="T880" i="33" s="1"/>
  <c r="T877" i="33" a="1"/>
  <c r="T877" i="33" s="1"/>
  <c r="T874" i="33" a="1"/>
  <c r="T874" i="33" s="1"/>
  <c r="T871" i="33" a="1"/>
  <c r="T871" i="33" s="1"/>
  <c r="T868" i="33" a="1"/>
  <c r="T868" i="33" s="1"/>
  <c r="T865" i="33" a="1"/>
  <c r="T865" i="33" s="1"/>
  <c r="T862" i="33" a="1"/>
  <c r="T862" i="33" s="1"/>
  <c r="T859" i="33" a="1"/>
  <c r="T859" i="33" s="1"/>
  <c r="T856" i="33" a="1"/>
  <c r="T856" i="33" s="1"/>
  <c r="T853" i="33" a="1"/>
  <c r="T853" i="33" s="1"/>
  <c r="T850" i="33" a="1"/>
  <c r="T850" i="33" s="1"/>
  <c r="T847" i="33" a="1"/>
  <c r="T847" i="33" s="1"/>
  <c r="T844" i="33" a="1"/>
  <c r="T844" i="33" s="1"/>
  <c r="T841" i="33" a="1"/>
  <c r="T841" i="33" s="1"/>
  <c r="T838" i="33" a="1"/>
  <c r="T838" i="33" s="1"/>
  <c r="T835" i="33" a="1"/>
  <c r="T835" i="33" s="1"/>
  <c r="T832" i="33" a="1"/>
  <c r="T832" i="33" s="1"/>
  <c r="T829" i="33" a="1"/>
  <c r="T829" i="33" s="1"/>
  <c r="T826" i="33" a="1"/>
  <c r="T826" i="33" s="1"/>
  <c r="T823" i="33" a="1"/>
  <c r="T823" i="33" s="1"/>
  <c r="T820" i="33" a="1"/>
  <c r="T820" i="33" s="1"/>
  <c r="T817" i="33" a="1"/>
  <c r="T817" i="33" s="1"/>
  <c r="T814" i="33" a="1"/>
  <c r="T814" i="33" s="1"/>
  <c r="T811" i="33" a="1"/>
  <c r="T811" i="33" s="1"/>
  <c r="T808" i="33" a="1"/>
  <c r="T808" i="33" s="1"/>
  <c r="T805" i="33" a="1"/>
  <c r="T805" i="33" s="1"/>
  <c r="T802" i="33" a="1"/>
  <c r="T802" i="33" s="1"/>
  <c r="T799" i="33" a="1"/>
  <c r="T799" i="33" s="1"/>
  <c r="T796" i="33" a="1"/>
  <c r="T796" i="33" s="1"/>
  <c r="T793" i="33" a="1"/>
  <c r="T793" i="33" s="1"/>
  <c r="T790" i="33" a="1"/>
  <c r="T790" i="33" s="1"/>
  <c r="T787" i="33" a="1"/>
  <c r="T787" i="33" s="1"/>
  <c r="T784" i="33" a="1"/>
  <c r="T784" i="33" s="1"/>
  <c r="T781" i="33" a="1"/>
  <c r="T781" i="33" s="1"/>
  <c r="T778" i="33" a="1"/>
  <c r="T778" i="33" s="1"/>
  <c r="T775" i="33" a="1"/>
  <c r="T775" i="33" s="1"/>
  <c r="T772" i="33" a="1"/>
  <c r="T772" i="33" s="1"/>
  <c r="T769" i="33" a="1"/>
  <c r="T769" i="33" s="1"/>
  <c r="T766" i="33" a="1"/>
  <c r="T766" i="33" s="1"/>
  <c r="T763" i="33" a="1"/>
  <c r="T763" i="33" s="1"/>
  <c r="T760" i="33" a="1"/>
  <c r="T760" i="33" s="1"/>
  <c r="T757" i="33" a="1"/>
  <c r="T757" i="33" s="1"/>
  <c r="T754" i="33" a="1"/>
  <c r="T754" i="33" s="1"/>
  <c r="T751" i="33" a="1"/>
  <c r="T751" i="33" s="1"/>
  <c r="T748" i="33" a="1"/>
  <c r="T748" i="33" s="1"/>
  <c r="T745" i="33" a="1"/>
  <c r="T745" i="33" s="1"/>
  <c r="T742" i="33" a="1"/>
  <c r="T742" i="33" s="1"/>
  <c r="T739" i="33" a="1"/>
  <c r="T739" i="33" s="1"/>
  <c r="T736" i="33" a="1"/>
  <c r="T736" i="33" s="1"/>
  <c r="T727" i="33" a="1"/>
  <c r="T727" i="33" s="1"/>
  <c r="T721" i="33" a="1"/>
  <c r="T721" i="33" s="1"/>
  <c r="T715" i="33" a="1"/>
  <c r="T715" i="33" s="1"/>
  <c r="T1123" i="33" a="1"/>
  <c r="T1123" i="33" s="1"/>
  <c r="T1118" i="33" a="1"/>
  <c r="T1118" i="33" s="1"/>
  <c r="T1115" i="33" a="1"/>
  <c r="T1115" i="33" s="1"/>
  <c r="T1112" i="33" a="1"/>
  <c r="T1112" i="33" s="1"/>
  <c r="T1109" i="33" a="1"/>
  <c r="T1109" i="33" s="1"/>
  <c r="T1106" i="33" a="1"/>
  <c r="T1106" i="33" s="1"/>
  <c r="T1103" i="33" a="1"/>
  <c r="T1103" i="33" s="1"/>
  <c r="T1100" i="33" a="1"/>
  <c r="T1100" i="33" s="1"/>
  <c r="T1097" i="33" a="1"/>
  <c r="T1097" i="33" s="1"/>
  <c r="T1094" i="33" a="1"/>
  <c r="T1094" i="33" s="1"/>
  <c r="T1091" i="33" a="1"/>
  <c r="T1091" i="33" s="1"/>
  <c r="T1088" i="33" a="1"/>
  <c r="T1088" i="33" s="1"/>
  <c r="T1085" i="33" a="1"/>
  <c r="T1085" i="33" s="1"/>
  <c r="T1083" i="33" a="1"/>
  <c r="T1083" i="33" s="1"/>
  <c r="T1080" i="33" a="1"/>
  <c r="T1080" i="33" s="1"/>
  <c r="T1077" i="33" a="1"/>
  <c r="T1077" i="33" s="1"/>
  <c r="T1074" i="33" a="1"/>
  <c r="T1074" i="33" s="1"/>
  <c r="T1071" i="33" a="1"/>
  <c r="T1071" i="33" s="1"/>
  <c r="T1068" i="33" a="1"/>
  <c r="T1068" i="33" s="1"/>
  <c r="T1065" i="33" a="1"/>
  <c r="T1065" i="33" s="1"/>
  <c r="T1062" i="33" a="1"/>
  <c r="T1062" i="33" s="1"/>
  <c r="T1059" i="33" a="1"/>
  <c r="T1059" i="33" s="1"/>
  <c r="T1056" i="33" a="1"/>
  <c r="T1056" i="33" s="1"/>
  <c r="T1053" i="33" a="1"/>
  <c r="T1053" i="33" s="1"/>
  <c r="T1050" i="33" a="1"/>
  <c r="T1050" i="33" s="1"/>
  <c r="T1047" i="33" a="1"/>
  <c r="T1047" i="33" s="1"/>
  <c r="T1044" i="33" a="1"/>
  <c r="T1044" i="33" s="1"/>
  <c r="T1041" i="33" a="1"/>
  <c r="T1041" i="33" s="1"/>
  <c r="T1038" i="33" a="1"/>
  <c r="T1038" i="33" s="1"/>
  <c r="T1035" i="33" a="1"/>
  <c r="T1035" i="33" s="1"/>
  <c r="T1032" i="33" a="1"/>
  <c r="T1032" i="33" s="1"/>
  <c r="T1029" i="33" a="1"/>
  <c r="T1029" i="33" s="1"/>
  <c r="T1026" i="33" a="1"/>
  <c r="T1026" i="33" s="1"/>
  <c r="T1023" i="33" a="1"/>
  <c r="T1023" i="33" s="1"/>
  <c r="T1020" i="33" a="1"/>
  <c r="T1020" i="33" s="1"/>
  <c r="T1017" i="33" a="1"/>
  <c r="T1017" i="33" s="1"/>
  <c r="T1014" i="33" a="1"/>
  <c r="T1014" i="33" s="1"/>
  <c r="T1011" i="33" a="1"/>
  <c r="T1011" i="33" s="1"/>
  <c r="T1008" i="33" a="1"/>
  <c r="T1008" i="33" s="1"/>
  <c r="T1005" i="33" a="1"/>
  <c r="T1005" i="33" s="1"/>
  <c r="T1002" i="33" a="1"/>
  <c r="T1002" i="33" s="1"/>
  <c r="T999" i="33" a="1"/>
  <c r="T999" i="33" s="1"/>
  <c r="T996" i="33" a="1"/>
  <c r="T996" i="33" s="1"/>
  <c r="T993" i="33" a="1"/>
  <c r="T993" i="33" s="1"/>
  <c r="T990" i="33" a="1"/>
  <c r="T990" i="33" s="1"/>
  <c r="T987" i="33" a="1"/>
  <c r="T987" i="33" s="1"/>
  <c r="T984" i="33" a="1"/>
  <c r="T984" i="33" s="1"/>
  <c r="T981" i="33" a="1"/>
  <c r="T981" i="33" s="1"/>
  <c r="T978" i="33" a="1"/>
  <c r="T978" i="33" s="1"/>
  <c r="T975" i="33" a="1"/>
  <c r="T975" i="33" s="1"/>
  <c r="T972" i="33" a="1"/>
  <c r="T972" i="33" s="1"/>
  <c r="T969" i="33" a="1"/>
  <c r="T969" i="33" s="1"/>
  <c r="T966" i="33" a="1"/>
  <c r="T966" i="33" s="1"/>
  <c r="T963" i="33" a="1"/>
  <c r="T963" i="33" s="1"/>
  <c r="T960" i="33" a="1"/>
  <c r="T960" i="33" s="1"/>
  <c r="T957" i="33" a="1"/>
  <c r="T957" i="33" s="1"/>
  <c r="T954" i="33" a="1"/>
  <c r="T954" i="33" s="1"/>
  <c r="T951" i="33" a="1"/>
  <c r="T951" i="33" s="1"/>
  <c r="T948" i="33" a="1"/>
  <c r="T948" i="33" s="1"/>
  <c r="T945" i="33" a="1"/>
  <c r="T945" i="33" s="1"/>
  <c r="T942" i="33" a="1"/>
  <c r="T942" i="33" s="1"/>
  <c r="T939" i="33" a="1"/>
  <c r="T939" i="33" s="1"/>
  <c r="T936" i="33" a="1"/>
  <c r="T936" i="33" s="1"/>
  <c r="T933" i="33" a="1"/>
  <c r="T933" i="33" s="1"/>
  <c r="T930" i="33" a="1"/>
  <c r="T930" i="33" s="1"/>
  <c r="T927" i="33" a="1"/>
  <c r="T927" i="33" s="1"/>
  <c r="T924" i="33" a="1"/>
  <c r="T924" i="33" s="1"/>
  <c r="T921" i="33" a="1"/>
  <c r="T921" i="33" s="1"/>
  <c r="T918" i="33" a="1"/>
  <c r="T918" i="33" s="1"/>
  <c r="T915" i="33" a="1"/>
  <c r="T915" i="33" s="1"/>
  <c r="T912" i="33" a="1"/>
  <c r="T912" i="33" s="1"/>
  <c r="T909" i="33" a="1"/>
  <c r="T909" i="33" s="1"/>
  <c r="T906" i="33" a="1"/>
  <c r="T906" i="33" s="1"/>
  <c r="T903" i="33" a="1"/>
  <c r="T903" i="33" s="1"/>
  <c r="T900" i="33" a="1"/>
  <c r="T900" i="33" s="1"/>
  <c r="T897" i="33" a="1"/>
  <c r="T897" i="33" s="1"/>
  <c r="T894" i="33" a="1"/>
  <c r="T894" i="33" s="1"/>
  <c r="T891" i="33" a="1"/>
  <c r="T891" i="33" s="1"/>
  <c r="T888" i="33" a="1"/>
  <c r="T888" i="33" s="1"/>
  <c r="T885" i="33" a="1"/>
  <c r="T885" i="33" s="1"/>
  <c r="T882" i="33" a="1"/>
  <c r="T882" i="33" s="1"/>
  <c r="T879" i="33" a="1"/>
  <c r="T879" i="33" s="1"/>
  <c r="T876" i="33" a="1"/>
  <c r="T876" i="33" s="1"/>
  <c r="T873" i="33" a="1"/>
  <c r="T873" i="33" s="1"/>
  <c r="T870" i="33" a="1"/>
  <c r="T870" i="33" s="1"/>
  <c r="T867" i="33" a="1"/>
  <c r="T867" i="33" s="1"/>
  <c r="T864" i="33" a="1"/>
  <c r="T864" i="33" s="1"/>
  <c r="T861" i="33" a="1"/>
  <c r="T861" i="33" s="1"/>
  <c r="T858" i="33" a="1"/>
  <c r="T858" i="33" s="1"/>
  <c r="T855" i="33" a="1"/>
  <c r="T855" i="33" s="1"/>
  <c r="T852" i="33" a="1"/>
  <c r="T852" i="33" s="1"/>
  <c r="T849" i="33" a="1"/>
  <c r="T849" i="33" s="1"/>
  <c r="T846" i="33" a="1"/>
  <c r="T846" i="33" s="1"/>
  <c r="T843" i="33" a="1"/>
  <c r="T843" i="33" s="1"/>
  <c r="T840" i="33" a="1"/>
  <c r="T840" i="33" s="1"/>
  <c r="T837" i="33" a="1"/>
  <c r="T837" i="33" s="1"/>
  <c r="T834" i="33" a="1"/>
  <c r="T834" i="33" s="1"/>
  <c r="T831" i="33" a="1"/>
  <c r="T831" i="33" s="1"/>
  <c r="T828" i="33" a="1"/>
  <c r="T828" i="33" s="1"/>
  <c r="T825" i="33" a="1"/>
  <c r="T825" i="33" s="1"/>
  <c r="T822" i="33" a="1"/>
  <c r="T822" i="33" s="1"/>
  <c r="T819" i="33" a="1"/>
  <c r="T819" i="33" s="1"/>
  <c r="T816" i="33" a="1"/>
  <c r="T816" i="33" s="1"/>
  <c r="T813" i="33" a="1"/>
  <c r="T813" i="33" s="1"/>
  <c r="T810" i="33" a="1"/>
  <c r="T810" i="33" s="1"/>
  <c r="T807" i="33" a="1"/>
  <c r="T807" i="33" s="1"/>
  <c r="T804" i="33" a="1"/>
  <c r="T804" i="33" s="1"/>
  <c r="T801" i="33" a="1"/>
  <c r="T801" i="33" s="1"/>
  <c r="T798" i="33" a="1"/>
  <c r="T798" i="33" s="1"/>
  <c r="T795" i="33" a="1"/>
  <c r="T795" i="33" s="1"/>
  <c r="T792" i="33" a="1"/>
  <c r="T792" i="33" s="1"/>
  <c r="T789" i="33" a="1"/>
  <c r="T789" i="33" s="1"/>
  <c r="T786" i="33" a="1"/>
  <c r="T786" i="33" s="1"/>
  <c r="T783" i="33" a="1"/>
  <c r="T783" i="33" s="1"/>
  <c r="T780" i="33" a="1"/>
  <c r="T780" i="33" s="1"/>
  <c r="T777" i="33" a="1"/>
  <c r="T777" i="33" s="1"/>
  <c r="T774" i="33" a="1"/>
  <c r="T774" i="33" s="1"/>
  <c r="T771" i="33" a="1"/>
  <c r="T771" i="33" s="1"/>
  <c r="T768" i="33" a="1"/>
  <c r="T768" i="33" s="1"/>
  <c r="T765" i="33" a="1"/>
  <c r="T765" i="33" s="1"/>
  <c r="T762" i="33" a="1"/>
  <c r="T762" i="33" s="1"/>
  <c r="T759" i="33" a="1"/>
  <c r="T759" i="33" s="1"/>
  <c r="T756" i="33" a="1"/>
  <c r="T756" i="33" s="1"/>
  <c r="T753" i="33" a="1"/>
  <c r="T753" i="33" s="1"/>
  <c r="T750" i="33" a="1"/>
  <c r="T750" i="33" s="1"/>
  <c r="T747" i="33" a="1"/>
  <c r="T747" i="33" s="1"/>
  <c r="T744" i="33" a="1"/>
  <c r="T744" i="33" s="1"/>
  <c r="T741" i="33" a="1"/>
  <c r="T741" i="33" s="1"/>
  <c r="T738" i="33" a="1"/>
  <c r="T738" i="33" s="1"/>
  <c r="T735" i="33" a="1"/>
  <c r="T735" i="33" s="1"/>
  <c r="T732" i="33" a="1"/>
  <c r="T732" i="33" s="1"/>
  <c r="T729" i="33" a="1"/>
  <c r="T729" i="33" s="1"/>
  <c r="T726" i="33" a="1"/>
  <c r="T726" i="33" s="1"/>
  <c r="T723" i="33" a="1"/>
  <c r="T723" i="33" s="1"/>
  <c r="T720" i="33" a="1"/>
  <c r="T720" i="33" s="1"/>
  <c r="T717" i="33" a="1"/>
  <c r="T717" i="33" s="1"/>
  <c r="T714" i="33" a="1"/>
  <c r="T714" i="33" s="1"/>
  <c r="F2" i="39" a="1"/>
  <c r="G552" i="39" s="1" a="1"/>
  <c r="G552" i="39" s="1"/>
  <c r="J2" i="13"/>
  <c r="K2" i="13"/>
  <c r="L2" i="13"/>
  <c r="M2" i="13"/>
  <c r="J85" i="13"/>
  <c r="K85" i="13"/>
  <c r="L85" i="13"/>
  <c r="M85" i="13"/>
  <c r="J153" i="13"/>
  <c r="K153" i="13"/>
  <c r="L153" i="13"/>
  <c r="M153" i="13"/>
  <c r="J164" i="13"/>
  <c r="K164" i="13"/>
  <c r="L164" i="13"/>
  <c r="M164" i="13"/>
  <c r="J174" i="13"/>
  <c r="K174" i="13"/>
  <c r="L174" i="13"/>
  <c r="M174" i="13"/>
  <c r="J185" i="13"/>
  <c r="K185" i="13"/>
  <c r="L185" i="13"/>
  <c r="M185" i="13"/>
  <c r="J192" i="13"/>
  <c r="K192" i="13"/>
  <c r="L192" i="13"/>
  <c r="M192" i="13"/>
  <c r="J71" i="13"/>
  <c r="K71" i="13"/>
  <c r="L71" i="13"/>
  <c r="M71" i="13"/>
  <c r="J202" i="13"/>
  <c r="K202" i="13"/>
  <c r="L202" i="13"/>
  <c r="M202" i="13"/>
  <c r="J209" i="13"/>
  <c r="K209" i="13"/>
  <c r="L209" i="13"/>
  <c r="M209" i="13"/>
  <c r="J76" i="13"/>
  <c r="K76" i="13"/>
  <c r="L76" i="13"/>
  <c r="M76" i="13"/>
  <c r="J4" i="13"/>
  <c r="K4" i="13"/>
  <c r="L4" i="13"/>
  <c r="M4" i="13"/>
  <c r="J12" i="13"/>
  <c r="K12" i="13"/>
  <c r="L12" i="13"/>
  <c r="M12" i="13"/>
  <c r="J23" i="13"/>
  <c r="K23" i="13"/>
  <c r="L23" i="13"/>
  <c r="M23" i="13"/>
  <c r="J77" i="13"/>
  <c r="K77" i="13"/>
  <c r="L77" i="13"/>
  <c r="M77" i="13"/>
  <c r="J34" i="13"/>
  <c r="K34" i="13"/>
  <c r="L34" i="13"/>
  <c r="M34" i="13"/>
  <c r="J45" i="13"/>
  <c r="K45" i="13"/>
  <c r="L45" i="13"/>
  <c r="M45" i="13"/>
  <c r="J65" i="13"/>
  <c r="K65" i="13"/>
  <c r="L65" i="13"/>
  <c r="M65" i="13"/>
  <c r="J70" i="13"/>
  <c r="K70" i="13"/>
  <c r="L70" i="13"/>
  <c r="M70" i="13"/>
  <c r="J72" i="13"/>
  <c r="K72" i="13"/>
  <c r="L72" i="13"/>
  <c r="M72" i="13"/>
  <c r="J54" i="13"/>
  <c r="K54" i="13"/>
  <c r="L54" i="13"/>
  <c r="M54" i="13"/>
  <c r="J74" i="13"/>
  <c r="K74" i="13"/>
  <c r="L74" i="13"/>
  <c r="M74" i="13"/>
  <c r="J86" i="13"/>
  <c r="K86" i="13"/>
  <c r="L86" i="13"/>
  <c r="M86" i="13"/>
  <c r="J108" i="13"/>
  <c r="K108" i="13"/>
  <c r="L108" i="13"/>
  <c r="M108" i="13"/>
  <c r="J78" i="13"/>
  <c r="K78" i="13"/>
  <c r="L78" i="13"/>
  <c r="M78" i="13"/>
  <c r="J119" i="13"/>
  <c r="K119" i="13"/>
  <c r="L119" i="13"/>
  <c r="M119" i="13"/>
  <c r="J79" i="13"/>
  <c r="K79" i="13"/>
  <c r="L79" i="13"/>
  <c r="M79" i="13"/>
  <c r="J130" i="13"/>
  <c r="K130" i="13"/>
  <c r="L130" i="13"/>
  <c r="M130" i="13"/>
  <c r="J141" i="13"/>
  <c r="K141" i="13"/>
  <c r="L141" i="13"/>
  <c r="M141" i="13"/>
  <c r="J149" i="13"/>
  <c r="K149" i="13"/>
  <c r="L149" i="13"/>
  <c r="M149" i="13"/>
  <c r="J80" i="13"/>
  <c r="K80" i="13"/>
  <c r="L80" i="13"/>
  <c r="M80" i="13"/>
  <c r="J150" i="13"/>
  <c r="K150" i="13"/>
  <c r="L150" i="13"/>
  <c r="M150" i="13"/>
  <c r="J81" i="13"/>
  <c r="K81" i="13"/>
  <c r="L81" i="13"/>
  <c r="M81" i="13"/>
  <c r="J151" i="13"/>
  <c r="K151" i="13"/>
  <c r="L151" i="13"/>
  <c r="M151" i="13"/>
  <c r="J82" i="13"/>
  <c r="K82" i="13"/>
  <c r="L82" i="13"/>
  <c r="M82" i="13"/>
  <c r="J152" i="13"/>
  <c r="K152" i="13"/>
  <c r="L152" i="13"/>
  <c r="M152" i="13"/>
  <c r="J154" i="13"/>
  <c r="K154" i="13"/>
  <c r="L154" i="13"/>
  <c r="M154" i="13"/>
  <c r="J83" i="13"/>
  <c r="K83" i="13"/>
  <c r="L83" i="13"/>
  <c r="M83" i="13"/>
  <c r="J155" i="13"/>
  <c r="K155" i="13"/>
  <c r="L155" i="13"/>
  <c r="M155" i="13"/>
  <c r="J156" i="13"/>
  <c r="K156" i="13"/>
  <c r="L156" i="13"/>
  <c r="M156" i="13"/>
  <c r="J157" i="13"/>
  <c r="K157" i="13"/>
  <c r="L157" i="13"/>
  <c r="M157" i="13"/>
  <c r="J159" i="13"/>
  <c r="K159" i="13"/>
  <c r="L159" i="13"/>
  <c r="M159" i="13"/>
  <c r="J158" i="13"/>
  <c r="K158" i="13"/>
  <c r="L158" i="13"/>
  <c r="M158" i="13"/>
  <c r="J160" i="13"/>
  <c r="K160" i="13"/>
  <c r="L160" i="13"/>
  <c r="M160" i="13"/>
  <c r="J84" i="13"/>
  <c r="K84" i="13"/>
  <c r="L84" i="13"/>
  <c r="M84" i="13"/>
  <c r="J161" i="13"/>
  <c r="K161" i="13"/>
  <c r="L161" i="13"/>
  <c r="M161" i="13"/>
  <c r="J87" i="13"/>
  <c r="K87" i="13"/>
  <c r="L87" i="13"/>
  <c r="M87" i="13"/>
  <c r="J28" i="13"/>
  <c r="K28" i="13"/>
  <c r="L28" i="13"/>
  <c r="M28" i="13"/>
  <c r="J162" i="13"/>
  <c r="K162" i="13"/>
  <c r="L162" i="13"/>
  <c r="M162" i="13"/>
  <c r="J163" i="13"/>
  <c r="K163" i="13"/>
  <c r="L163" i="13"/>
  <c r="M163" i="13"/>
  <c r="J165" i="13"/>
  <c r="K165" i="13"/>
  <c r="L165" i="13"/>
  <c r="M165" i="13"/>
  <c r="J88" i="13"/>
  <c r="K88" i="13"/>
  <c r="L88" i="13"/>
  <c r="M88" i="13"/>
  <c r="J166" i="13"/>
  <c r="K166" i="13"/>
  <c r="L166" i="13"/>
  <c r="M166" i="13"/>
  <c r="J167" i="13"/>
  <c r="K167" i="13"/>
  <c r="L167" i="13"/>
  <c r="M167" i="13"/>
  <c r="J89" i="13"/>
  <c r="K89" i="13"/>
  <c r="L89" i="13"/>
  <c r="M89" i="13"/>
  <c r="J170" i="13"/>
  <c r="K170" i="13"/>
  <c r="L170" i="13"/>
  <c r="M170" i="13"/>
  <c r="J171" i="13"/>
  <c r="K171" i="13"/>
  <c r="L171" i="13"/>
  <c r="M171" i="13"/>
  <c r="J172" i="13"/>
  <c r="K172" i="13"/>
  <c r="L172" i="13"/>
  <c r="M172" i="13"/>
  <c r="J173" i="13"/>
  <c r="K173" i="13"/>
  <c r="L173" i="13"/>
  <c r="M173" i="13"/>
  <c r="J175" i="13"/>
  <c r="K175" i="13"/>
  <c r="L175" i="13"/>
  <c r="M175" i="13"/>
  <c r="J176" i="13"/>
  <c r="K176" i="13"/>
  <c r="L176" i="13"/>
  <c r="M176" i="13"/>
  <c r="J90" i="13"/>
  <c r="K90" i="13"/>
  <c r="L90" i="13"/>
  <c r="M90" i="13"/>
  <c r="J178" i="13"/>
  <c r="K178" i="13"/>
  <c r="L178" i="13"/>
  <c r="M178" i="13"/>
  <c r="J179" i="13"/>
  <c r="K179" i="13"/>
  <c r="L179" i="13"/>
  <c r="M179" i="13"/>
  <c r="J180" i="13"/>
  <c r="K180" i="13"/>
  <c r="L180" i="13"/>
  <c r="M180" i="13"/>
  <c r="J181" i="13"/>
  <c r="K181" i="13"/>
  <c r="L181" i="13"/>
  <c r="M181" i="13"/>
  <c r="J91" i="13"/>
  <c r="K91" i="13"/>
  <c r="L91" i="13"/>
  <c r="M91" i="13"/>
  <c r="J183" i="13"/>
  <c r="K183" i="13"/>
  <c r="L183" i="13"/>
  <c r="M183" i="13"/>
  <c r="J184" i="13"/>
  <c r="K184" i="13"/>
  <c r="L184" i="13"/>
  <c r="M184" i="13"/>
  <c r="J186" i="13"/>
  <c r="K186" i="13"/>
  <c r="L186" i="13"/>
  <c r="M186" i="13"/>
  <c r="J187" i="13"/>
  <c r="K187" i="13"/>
  <c r="L187" i="13"/>
  <c r="M187" i="13"/>
  <c r="J182" i="13"/>
  <c r="K182" i="13"/>
  <c r="L182" i="13"/>
  <c r="M182" i="13"/>
  <c r="J188" i="13"/>
  <c r="K188" i="13"/>
  <c r="L188" i="13"/>
  <c r="M188" i="13"/>
  <c r="J189" i="13"/>
  <c r="K189" i="13"/>
  <c r="L189" i="13"/>
  <c r="M189" i="13"/>
  <c r="J190" i="13"/>
  <c r="K190" i="13"/>
  <c r="L190" i="13"/>
  <c r="M190" i="13"/>
  <c r="J191" i="13"/>
  <c r="K191" i="13"/>
  <c r="L191" i="13"/>
  <c r="M191" i="13"/>
  <c r="J177" i="13"/>
  <c r="K177" i="13"/>
  <c r="L177" i="13"/>
  <c r="M177" i="13"/>
  <c r="J92" i="13"/>
  <c r="K92" i="13"/>
  <c r="L92" i="13"/>
  <c r="M92" i="13"/>
  <c r="J97" i="13"/>
  <c r="K97" i="13"/>
  <c r="L97" i="13"/>
  <c r="M97" i="13"/>
  <c r="J93" i="13"/>
  <c r="K93" i="13"/>
  <c r="L93" i="13"/>
  <c r="M93" i="13"/>
  <c r="J193" i="13"/>
  <c r="K193" i="13"/>
  <c r="L193" i="13"/>
  <c r="M193" i="13"/>
  <c r="J94" i="13"/>
  <c r="K94" i="13"/>
  <c r="L94" i="13"/>
  <c r="M94" i="13"/>
  <c r="J95" i="13"/>
  <c r="K95" i="13"/>
  <c r="L95" i="13"/>
  <c r="M95" i="13"/>
  <c r="J96" i="13"/>
  <c r="K96" i="13"/>
  <c r="L96" i="13"/>
  <c r="M96" i="13"/>
  <c r="J98" i="13"/>
  <c r="K98" i="13"/>
  <c r="L98" i="13"/>
  <c r="M98" i="13"/>
  <c r="J194" i="13"/>
  <c r="K194" i="13"/>
  <c r="L194" i="13"/>
  <c r="M194" i="13"/>
  <c r="J195" i="13"/>
  <c r="K195" i="13"/>
  <c r="L195" i="13"/>
  <c r="M195" i="13"/>
  <c r="J196" i="13"/>
  <c r="K196" i="13"/>
  <c r="L196" i="13"/>
  <c r="M196" i="13"/>
  <c r="J197" i="13"/>
  <c r="K197" i="13"/>
  <c r="L197" i="13"/>
  <c r="M197" i="13"/>
  <c r="J198" i="13"/>
  <c r="K198" i="13"/>
  <c r="L198" i="13"/>
  <c r="M198" i="13"/>
  <c r="J199" i="13"/>
  <c r="K199" i="13"/>
  <c r="L199" i="13"/>
  <c r="M199" i="13"/>
  <c r="J99" i="13"/>
  <c r="K99" i="13"/>
  <c r="L99" i="13"/>
  <c r="M99" i="13"/>
  <c r="J200" i="13"/>
  <c r="K200" i="13"/>
  <c r="L200" i="13"/>
  <c r="M200" i="13"/>
  <c r="J201" i="13"/>
  <c r="K201" i="13"/>
  <c r="L201" i="13"/>
  <c r="M201" i="13"/>
  <c r="J100" i="13"/>
  <c r="K100" i="13"/>
  <c r="L100" i="13"/>
  <c r="M100" i="13"/>
  <c r="J101" i="13"/>
  <c r="K101" i="13"/>
  <c r="L101" i="13"/>
  <c r="M101" i="13"/>
  <c r="J3" i="13"/>
  <c r="K3" i="13"/>
  <c r="L3" i="13"/>
  <c r="M3" i="13"/>
  <c r="J204" i="13"/>
  <c r="K204" i="13"/>
  <c r="L204" i="13"/>
  <c r="M204" i="13"/>
  <c r="J203" i="13"/>
  <c r="K203" i="13"/>
  <c r="L203" i="13"/>
  <c r="M203" i="13"/>
  <c r="J205" i="13"/>
  <c r="K205" i="13"/>
  <c r="L205" i="13"/>
  <c r="M205" i="13"/>
  <c r="J206" i="13"/>
  <c r="K206" i="13"/>
  <c r="L206" i="13"/>
  <c r="M206" i="13"/>
  <c r="J102" i="13"/>
  <c r="K102" i="13"/>
  <c r="L102" i="13"/>
  <c r="M102" i="13"/>
  <c r="J103" i="13"/>
  <c r="K103" i="13"/>
  <c r="L103" i="13"/>
  <c r="M103" i="13"/>
  <c r="J104" i="13"/>
  <c r="K104" i="13"/>
  <c r="L104" i="13"/>
  <c r="M104" i="13"/>
  <c r="J208" i="13"/>
  <c r="K208" i="13"/>
  <c r="L208" i="13"/>
  <c r="M208" i="13"/>
  <c r="J207" i="13"/>
  <c r="K207" i="13"/>
  <c r="L207" i="13"/>
  <c r="M207" i="13"/>
  <c r="J105" i="13"/>
  <c r="K105" i="13"/>
  <c r="L105" i="13"/>
  <c r="M105" i="13"/>
  <c r="J106" i="13"/>
  <c r="K106" i="13"/>
  <c r="L106" i="13"/>
  <c r="M106" i="13"/>
  <c r="J210" i="13"/>
  <c r="K210" i="13"/>
  <c r="L210" i="13"/>
  <c r="M210" i="13"/>
  <c r="J211" i="13"/>
  <c r="K211" i="13"/>
  <c r="L211" i="13"/>
  <c r="M211" i="13"/>
  <c r="J212" i="13"/>
  <c r="K212" i="13"/>
  <c r="L212" i="13"/>
  <c r="M212" i="13"/>
  <c r="J213" i="13"/>
  <c r="K213" i="13"/>
  <c r="L213" i="13"/>
  <c r="M213" i="13"/>
  <c r="J214" i="13"/>
  <c r="K214" i="13"/>
  <c r="L214" i="13"/>
  <c r="M214" i="13"/>
  <c r="J215" i="13"/>
  <c r="K215" i="13"/>
  <c r="L215" i="13"/>
  <c r="M215" i="13"/>
  <c r="J107" i="13"/>
  <c r="K107" i="13"/>
  <c r="L107" i="13"/>
  <c r="M107" i="13"/>
  <c r="J109" i="13"/>
  <c r="K109" i="13"/>
  <c r="L109" i="13"/>
  <c r="M109" i="13"/>
  <c r="J110" i="13"/>
  <c r="K110" i="13"/>
  <c r="L110" i="13"/>
  <c r="M110" i="13"/>
  <c r="J111" i="13"/>
  <c r="K111" i="13"/>
  <c r="L111" i="13"/>
  <c r="M111" i="13"/>
  <c r="J112" i="13"/>
  <c r="K112" i="13"/>
  <c r="L112" i="13"/>
  <c r="M112" i="13"/>
  <c r="J113" i="13"/>
  <c r="K113" i="13"/>
  <c r="L113" i="13"/>
  <c r="M113" i="13"/>
  <c r="J216" i="13"/>
  <c r="K216" i="13"/>
  <c r="L216" i="13"/>
  <c r="M216" i="13"/>
  <c r="J114" i="13"/>
  <c r="K114" i="13"/>
  <c r="L114" i="13"/>
  <c r="M114" i="13"/>
  <c r="J217" i="13"/>
  <c r="K217" i="13"/>
  <c r="L217" i="13"/>
  <c r="M217" i="13"/>
  <c r="J218" i="13"/>
  <c r="K218" i="13"/>
  <c r="L218" i="13"/>
  <c r="M218" i="13"/>
  <c r="J5" i="13"/>
  <c r="K5" i="13"/>
  <c r="L5" i="13"/>
  <c r="M5" i="13"/>
  <c r="J6" i="13"/>
  <c r="K6" i="13"/>
  <c r="L6" i="13"/>
  <c r="M6" i="13"/>
  <c r="J7" i="13"/>
  <c r="K7" i="13"/>
  <c r="L7" i="13"/>
  <c r="M7" i="13"/>
  <c r="J8" i="13"/>
  <c r="K8" i="13"/>
  <c r="L8" i="13"/>
  <c r="M8" i="13"/>
  <c r="J9" i="13"/>
  <c r="K9" i="13"/>
  <c r="L9" i="13"/>
  <c r="M9" i="13"/>
  <c r="J10" i="13"/>
  <c r="K10" i="13"/>
  <c r="L10" i="13"/>
  <c r="M10" i="13"/>
  <c r="J11" i="13"/>
  <c r="K11" i="13"/>
  <c r="L11" i="13"/>
  <c r="M11" i="13"/>
  <c r="J13" i="13"/>
  <c r="K13" i="13"/>
  <c r="L13" i="13"/>
  <c r="M13" i="13"/>
  <c r="J14" i="13"/>
  <c r="K14" i="13"/>
  <c r="L14" i="13"/>
  <c r="M14" i="13"/>
  <c r="J15" i="13"/>
  <c r="K15" i="13"/>
  <c r="L15" i="13"/>
  <c r="M15" i="13"/>
  <c r="J16" i="13"/>
  <c r="K16" i="13"/>
  <c r="L16" i="13"/>
  <c r="M16" i="13"/>
  <c r="J17" i="13"/>
  <c r="K17" i="13"/>
  <c r="L17" i="13"/>
  <c r="M17" i="13"/>
  <c r="J115" i="13"/>
  <c r="K115" i="13"/>
  <c r="L115" i="13"/>
  <c r="M115" i="13"/>
  <c r="J18" i="13"/>
  <c r="K18" i="13"/>
  <c r="L18" i="13"/>
  <c r="M18" i="13"/>
  <c r="J116" i="13"/>
  <c r="K116" i="13"/>
  <c r="L116" i="13"/>
  <c r="M116" i="13"/>
  <c r="J117" i="13"/>
  <c r="K117" i="13"/>
  <c r="L117" i="13"/>
  <c r="M117" i="13"/>
  <c r="J19" i="13"/>
  <c r="K19" i="13"/>
  <c r="L19" i="13"/>
  <c r="M19" i="13"/>
  <c r="J20" i="13"/>
  <c r="K20" i="13"/>
  <c r="L20" i="13"/>
  <c r="M20" i="13"/>
  <c r="J21" i="13"/>
  <c r="K21" i="13"/>
  <c r="L21" i="13"/>
  <c r="M21" i="13"/>
  <c r="J22" i="13"/>
  <c r="K22" i="13"/>
  <c r="L22" i="13"/>
  <c r="M22" i="13"/>
  <c r="J118" i="13"/>
  <c r="K118" i="13"/>
  <c r="L118" i="13"/>
  <c r="M118" i="13"/>
  <c r="J120" i="13"/>
  <c r="K120" i="13"/>
  <c r="L120" i="13"/>
  <c r="M120" i="13"/>
  <c r="J24" i="13"/>
  <c r="K24" i="13"/>
  <c r="L24" i="13"/>
  <c r="M24" i="13"/>
  <c r="J25" i="13"/>
  <c r="K25" i="13"/>
  <c r="L25" i="13"/>
  <c r="M25" i="13"/>
  <c r="J26" i="13"/>
  <c r="K26" i="13"/>
  <c r="L26" i="13"/>
  <c r="M26" i="13"/>
  <c r="J27" i="13"/>
  <c r="K27" i="13"/>
  <c r="L27" i="13"/>
  <c r="M27" i="13"/>
  <c r="J121" i="13"/>
  <c r="K121" i="13"/>
  <c r="L121" i="13"/>
  <c r="M121" i="13"/>
  <c r="J122" i="13"/>
  <c r="K122" i="13"/>
  <c r="L122" i="13"/>
  <c r="M122" i="13"/>
  <c r="J123" i="13"/>
  <c r="K123" i="13"/>
  <c r="L123" i="13"/>
  <c r="M123" i="13"/>
  <c r="J124" i="13"/>
  <c r="K124" i="13"/>
  <c r="L124" i="13"/>
  <c r="M124" i="13"/>
  <c r="J29" i="13"/>
  <c r="K29" i="13"/>
  <c r="L29" i="13"/>
  <c r="M29" i="13"/>
  <c r="J30" i="13"/>
  <c r="K30" i="13"/>
  <c r="L30" i="13"/>
  <c r="M30" i="13"/>
  <c r="J63" i="13"/>
  <c r="K63" i="13"/>
  <c r="L63" i="13"/>
  <c r="M63" i="13"/>
  <c r="J31" i="13"/>
  <c r="K31" i="13"/>
  <c r="L31" i="13"/>
  <c r="M31" i="13"/>
  <c r="J125" i="13"/>
  <c r="K125" i="13"/>
  <c r="L125" i="13"/>
  <c r="M125" i="13"/>
  <c r="J126" i="13"/>
  <c r="K126" i="13"/>
  <c r="L126" i="13"/>
  <c r="M126" i="13"/>
  <c r="J32" i="13"/>
  <c r="K32" i="13"/>
  <c r="L32" i="13"/>
  <c r="M32" i="13"/>
  <c r="J33" i="13"/>
  <c r="K33" i="13"/>
  <c r="L33" i="13"/>
  <c r="M33" i="13"/>
  <c r="J35" i="13"/>
  <c r="K35" i="13"/>
  <c r="L35" i="13"/>
  <c r="M35" i="13"/>
  <c r="J36" i="13"/>
  <c r="K36" i="13"/>
  <c r="L36" i="13"/>
  <c r="M36" i="13"/>
  <c r="J37" i="13"/>
  <c r="K37" i="13"/>
  <c r="L37" i="13"/>
  <c r="M37" i="13"/>
  <c r="J38" i="13"/>
  <c r="K38" i="13"/>
  <c r="L38" i="13"/>
  <c r="M38" i="13"/>
  <c r="J39" i="13"/>
  <c r="K39" i="13"/>
  <c r="L39" i="13"/>
  <c r="M39" i="13"/>
  <c r="J40" i="13"/>
  <c r="K40" i="13"/>
  <c r="L40" i="13"/>
  <c r="M40" i="13"/>
  <c r="J127" i="13"/>
  <c r="K127" i="13"/>
  <c r="L127" i="13"/>
  <c r="M127" i="13"/>
  <c r="J41" i="13"/>
  <c r="K41" i="13"/>
  <c r="L41" i="13"/>
  <c r="M41" i="13"/>
  <c r="J42" i="13"/>
  <c r="K42" i="13"/>
  <c r="L42" i="13"/>
  <c r="M42" i="13"/>
  <c r="J43" i="13"/>
  <c r="K43" i="13"/>
  <c r="L43" i="13"/>
  <c r="M43" i="13"/>
  <c r="J128" i="13"/>
  <c r="K128" i="13"/>
  <c r="L128" i="13"/>
  <c r="M128" i="13"/>
  <c r="J44" i="13"/>
  <c r="K44" i="13"/>
  <c r="L44" i="13"/>
  <c r="M44" i="13"/>
  <c r="J46" i="13"/>
  <c r="K46" i="13"/>
  <c r="L46" i="13"/>
  <c r="M46" i="13"/>
  <c r="J47" i="13"/>
  <c r="K47" i="13"/>
  <c r="L47" i="13"/>
  <c r="M47" i="13"/>
  <c r="J168" i="13"/>
  <c r="K168" i="13"/>
  <c r="L168" i="13"/>
  <c r="M168" i="13"/>
  <c r="J129" i="13"/>
  <c r="K129" i="13"/>
  <c r="L129" i="13"/>
  <c r="M129" i="13"/>
  <c r="J169" i="13"/>
  <c r="K169" i="13"/>
  <c r="L169" i="13"/>
  <c r="M169" i="13"/>
  <c r="J131" i="13"/>
  <c r="K131" i="13"/>
  <c r="L131" i="13"/>
  <c r="M131" i="13"/>
  <c r="J132" i="13"/>
  <c r="K132" i="13"/>
  <c r="L132" i="13"/>
  <c r="M132" i="13"/>
  <c r="J133" i="13"/>
  <c r="K133" i="13"/>
  <c r="L133" i="13"/>
  <c r="M133" i="13"/>
  <c r="J48" i="13"/>
  <c r="K48" i="13"/>
  <c r="L48" i="13"/>
  <c r="M48" i="13"/>
  <c r="J49" i="13"/>
  <c r="K49" i="13"/>
  <c r="L49" i="13"/>
  <c r="M49" i="13"/>
  <c r="J50" i="13"/>
  <c r="K50" i="13"/>
  <c r="L50" i="13"/>
  <c r="M50" i="13"/>
  <c r="J51" i="13"/>
  <c r="K51" i="13"/>
  <c r="L51" i="13"/>
  <c r="M51" i="13"/>
  <c r="J52" i="13"/>
  <c r="K52" i="13"/>
  <c r="L52" i="13"/>
  <c r="M52" i="13"/>
  <c r="J134" i="13"/>
  <c r="K134" i="13"/>
  <c r="L134" i="13"/>
  <c r="M134" i="13"/>
  <c r="J135" i="13"/>
  <c r="K135" i="13"/>
  <c r="L135" i="13"/>
  <c r="M135" i="13"/>
  <c r="J136" i="13"/>
  <c r="K136" i="13"/>
  <c r="L136" i="13"/>
  <c r="M136" i="13"/>
  <c r="J53" i="13"/>
  <c r="K53" i="13"/>
  <c r="L53" i="13"/>
  <c r="M53" i="13"/>
  <c r="J55" i="13"/>
  <c r="K55" i="13"/>
  <c r="L55" i="13"/>
  <c r="M55" i="13"/>
  <c r="J137" i="13"/>
  <c r="K137" i="13"/>
  <c r="L137" i="13"/>
  <c r="M137" i="13"/>
  <c r="J138" i="13"/>
  <c r="K138" i="13"/>
  <c r="L138" i="13"/>
  <c r="M138" i="13"/>
  <c r="J56" i="13"/>
  <c r="K56" i="13"/>
  <c r="L56" i="13"/>
  <c r="M56" i="13"/>
  <c r="J57" i="13"/>
  <c r="K57" i="13"/>
  <c r="L57" i="13"/>
  <c r="M57" i="13"/>
  <c r="J73" i="13"/>
  <c r="K73" i="13"/>
  <c r="L73" i="13"/>
  <c r="M73" i="13"/>
  <c r="J58" i="13"/>
  <c r="K58" i="13"/>
  <c r="L58" i="13"/>
  <c r="M58" i="13"/>
  <c r="J139" i="13"/>
  <c r="K139" i="13"/>
  <c r="L139" i="13"/>
  <c r="M139" i="13"/>
  <c r="J59" i="13"/>
  <c r="K59" i="13"/>
  <c r="L59" i="13"/>
  <c r="M59" i="13"/>
  <c r="J140" i="13"/>
  <c r="K140" i="13"/>
  <c r="L140" i="13"/>
  <c r="M140" i="13"/>
  <c r="J60" i="13"/>
  <c r="K60" i="13"/>
  <c r="L60" i="13"/>
  <c r="M60" i="13"/>
  <c r="J61" i="13"/>
  <c r="K61" i="13"/>
  <c r="L61" i="13"/>
  <c r="M61" i="13"/>
  <c r="J62" i="13"/>
  <c r="K62" i="13"/>
  <c r="L62" i="13"/>
  <c r="M62" i="13"/>
  <c r="J142" i="13"/>
  <c r="K142" i="13"/>
  <c r="L142" i="13"/>
  <c r="M142" i="13"/>
  <c r="J64" i="13"/>
  <c r="K64" i="13"/>
  <c r="L64" i="13"/>
  <c r="M64" i="13"/>
  <c r="J143" i="13"/>
  <c r="K143" i="13"/>
  <c r="L143" i="13"/>
  <c r="M143" i="13"/>
  <c r="J66" i="13"/>
  <c r="K66" i="13"/>
  <c r="L66" i="13"/>
  <c r="M66" i="13"/>
  <c r="J75" i="13"/>
  <c r="K75" i="13"/>
  <c r="L75" i="13"/>
  <c r="M75" i="13"/>
  <c r="J144" i="13"/>
  <c r="K144" i="13"/>
  <c r="L144" i="13"/>
  <c r="M144" i="13"/>
  <c r="J145" i="13"/>
  <c r="K145" i="13"/>
  <c r="L145" i="13"/>
  <c r="M145" i="13"/>
  <c r="J69" i="13"/>
  <c r="K69" i="13"/>
  <c r="L69" i="13"/>
  <c r="M69" i="13"/>
  <c r="J146" i="13"/>
  <c r="K146" i="13"/>
  <c r="L146" i="13"/>
  <c r="M146" i="13"/>
  <c r="J147" i="13"/>
  <c r="K147" i="13"/>
  <c r="L147" i="13"/>
  <c r="M147" i="13"/>
  <c r="J67" i="13"/>
  <c r="K67" i="13"/>
  <c r="L67" i="13"/>
  <c r="M67" i="13"/>
  <c r="J68" i="13"/>
  <c r="K68" i="13"/>
  <c r="L68" i="13"/>
  <c r="M68" i="13"/>
  <c r="J148" i="13"/>
  <c r="K148" i="13"/>
  <c r="L148" i="13"/>
  <c r="M148" i="13"/>
  <c r="AD1656" i="36" l="1"/>
  <c r="AD738" i="36"/>
  <c r="AD948" i="36"/>
  <c r="AD698" i="36"/>
  <c r="AD641" i="36"/>
  <c r="AD624" i="36"/>
  <c r="AD622" i="36"/>
  <c r="AD1158" i="36"/>
  <c r="AD634" i="36"/>
  <c r="AD926" i="36"/>
  <c r="AD1247" i="36"/>
  <c r="AD1344" i="36"/>
  <c r="AD1613" i="36"/>
  <c r="AD843" i="36"/>
  <c r="AD842" i="36"/>
  <c r="AD988" i="36"/>
  <c r="AD1361" i="36"/>
  <c r="AD860" i="36"/>
  <c r="AD915" i="36"/>
  <c r="AD1016" i="36"/>
  <c r="AD924" i="36"/>
  <c r="AD704" i="36"/>
  <c r="AD853" i="36"/>
  <c r="AD1500" i="36"/>
  <c r="AD987" i="36"/>
  <c r="AD1428" i="36"/>
  <c r="AD879" i="36"/>
  <c r="AD655" i="36"/>
  <c r="H552" i="39"/>
  <c r="I552" i="39" s="1"/>
  <c r="F2" i="39"/>
  <c r="G2" i="39" s="1" a="1"/>
  <c r="G2" i="39" s="1"/>
  <c r="H2" i="39" s="1"/>
  <c r="G305" i="39" a="1"/>
  <c r="G305" i="39" s="1"/>
  <c r="H305" i="39" s="1"/>
  <c r="G151" i="39" a="1"/>
  <c r="G151" i="39" s="1"/>
  <c r="H151" i="39" s="1"/>
  <c r="I151" i="39" s="1"/>
  <c r="G304" i="39" a="1"/>
  <c r="G304" i="39" s="1"/>
  <c r="H304" i="39" s="1"/>
  <c r="I304" i="39" s="1"/>
  <c r="J304" i="39" s="1"/>
  <c r="G57" i="39" a="1"/>
  <c r="G57" i="39" s="1"/>
  <c r="H57" i="39" s="1"/>
  <c r="I57" i="39" s="1"/>
  <c r="J57" i="39" s="1"/>
  <c r="G479" i="39" a="1"/>
  <c r="G479" i="39" s="1"/>
  <c r="H479" i="39" s="1"/>
  <c r="I479" i="39" s="1"/>
  <c r="J479" i="39" s="1"/>
  <c r="G197" i="39" a="1"/>
  <c r="G197" i="39" s="1"/>
  <c r="H197" i="39" s="1"/>
  <c r="I197" i="39" s="1"/>
  <c r="J197" i="39" s="1"/>
  <c r="G48" i="39" a="1"/>
  <c r="G48" i="39" s="1"/>
  <c r="H48" i="39" s="1"/>
  <c r="I48" i="39" s="1"/>
  <c r="G411" i="39" a="1"/>
  <c r="G411" i="39" s="1"/>
  <c r="H411" i="39" s="1"/>
  <c r="I411" i="39" s="1"/>
  <c r="G549" i="39" a="1"/>
  <c r="G549" i="39" s="1"/>
  <c r="H549" i="39" s="1"/>
  <c r="I549" i="39" s="1"/>
  <c r="G302" i="39" a="1"/>
  <c r="G302" i="39" s="1"/>
  <c r="H302" i="39" s="1"/>
  <c r="I302" i="39" s="1"/>
  <c r="J302" i="39" s="1"/>
  <c r="G119" i="39" a="1"/>
  <c r="G119" i="39" s="1"/>
  <c r="H119" i="39" s="1"/>
  <c r="I119" i="39" s="1"/>
  <c r="G362" i="39" a="1"/>
  <c r="G362" i="39" s="1"/>
  <c r="H362" i="39" s="1"/>
  <c r="I362" i="39" s="1"/>
  <c r="G115" i="39" a="1"/>
  <c r="G115" i="39" s="1"/>
  <c r="H115" i="39" s="1"/>
  <c r="I115" i="39" s="1"/>
  <c r="G458" i="39" a="1"/>
  <c r="G458" i="39" s="1"/>
  <c r="H458" i="39" s="1"/>
  <c r="I458" i="39" s="1"/>
  <c r="J458" i="39" s="1"/>
  <c r="G223" i="39" a="1"/>
  <c r="G223" i="39" s="1"/>
  <c r="H223" i="39" s="1"/>
  <c r="I223" i="39" s="1"/>
  <c r="G11" i="39" a="1"/>
  <c r="G11" i="39" s="1"/>
  <c r="H11" i="39" s="1"/>
  <c r="I11" i="39" s="1"/>
  <c r="J11" i="39" s="1"/>
  <c r="G457" i="39" a="1"/>
  <c r="G457" i="39" s="1"/>
  <c r="G206" i="39" a="1"/>
  <c r="G206" i="39" s="1"/>
  <c r="H206" i="39" s="1"/>
  <c r="I206" i="39" s="1"/>
  <c r="J206" i="39" s="1"/>
  <c r="G518" i="39" a="1"/>
  <c r="G518" i="39" s="1"/>
  <c r="H518" i="39" s="1"/>
  <c r="I518" i="39" s="1"/>
  <c r="J518" i="39" s="1"/>
  <c r="G236" i="39" a="1"/>
  <c r="G236" i="39" s="1"/>
  <c r="H236" i="39" s="1"/>
  <c r="I236" i="39" s="1"/>
  <c r="G43" i="39" a="1"/>
  <c r="G43" i="39" s="1"/>
  <c r="H43" i="39" s="1"/>
  <c r="I43" i="39" s="1"/>
  <c r="J43" i="39" s="1"/>
  <c r="G399" i="39" a="1"/>
  <c r="G399" i="39" s="1"/>
  <c r="H399" i="39" s="1"/>
  <c r="I399" i="39" s="1"/>
  <c r="J399" i="39" s="1"/>
  <c r="G185" i="39" a="1"/>
  <c r="G185" i="39" s="1"/>
  <c r="H185" i="39" s="1"/>
  <c r="I185" i="39" s="1"/>
  <c r="G507" i="39" a="1"/>
  <c r="G507" i="39" s="1"/>
  <c r="H507" i="39" s="1"/>
  <c r="I507" i="39" s="1"/>
  <c r="J507" i="39" s="1"/>
  <c r="G278" i="39" a="1"/>
  <c r="G278" i="39" s="1"/>
  <c r="H278" i="39" s="1"/>
  <c r="I278" i="39" s="1"/>
  <c r="J278" i="39" s="1"/>
  <c r="G474" i="39" a="1"/>
  <c r="G474" i="39" s="1"/>
  <c r="H474" i="39" s="1"/>
  <c r="I474" i="39" s="1"/>
  <c r="J474" i="39" s="1"/>
  <c r="G260" i="39" a="1"/>
  <c r="G260" i="39" s="1"/>
  <c r="H260" i="39" s="1"/>
  <c r="G473" i="39" a="1"/>
  <c r="G473" i="39" s="1"/>
  <c r="H473" i="39" s="1"/>
  <c r="I473" i="39" s="1"/>
  <c r="G175" i="39" a="1"/>
  <c r="G175" i="39" s="1"/>
  <c r="H175" i="39" s="1"/>
  <c r="G377" i="39" a="1"/>
  <c r="G377" i="39" s="1"/>
  <c r="H377" i="39" s="1"/>
  <c r="I377" i="39" s="1"/>
  <c r="J377" i="39" s="1"/>
  <c r="G387" i="39" a="1"/>
  <c r="G387" i="39" s="1"/>
  <c r="H387" i="39" s="1"/>
  <c r="G543" i="39" a="1"/>
  <c r="G543" i="39" s="1"/>
  <c r="H543" i="39" s="1"/>
  <c r="G242" i="39" a="1"/>
  <c r="G242" i="39" s="1"/>
  <c r="H242" i="39" s="1"/>
  <c r="I242" i="39" s="1"/>
  <c r="G15" i="39" a="1"/>
  <c r="G15" i="39" s="1"/>
  <c r="H15" i="39" s="1"/>
  <c r="I15" i="39" s="1"/>
  <c r="G541" i="39" a="1"/>
  <c r="G541" i="39" s="1"/>
  <c r="H541" i="39" s="1"/>
  <c r="I541" i="39" s="1"/>
  <c r="G294" i="39" a="1"/>
  <c r="G294" i="39" s="1"/>
  <c r="H294" i="39" s="1"/>
  <c r="I294" i="39" s="1"/>
  <c r="G123" i="39" a="1"/>
  <c r="G123" i="39" s="1"/>
  <c r="H123" i="39" s="1"/>
  <c r="I123" i="39" s="1"/>
  <c r="J123" i="39" s="1"/>
  <c r="G293" i="39" a="1"/>
  <c r="G293" i="39" s="1"/>
  <c r="H293" i="39" s="1"/>
  <c r="I293" i="39" s="1"/>
  <c r="G50" i="39" a="1"/>
  <c r="G50" i="39" s="1"/>
  <c r="G460" i="39" a="1"/>
  <c r="G460" i="39" s="1"/>
  <c r="H460" i="39" s="1"/>
  <c r="I460" i="39" s="1"/>
  <c r="J460" i="39" s="1"/>
  <c r="G189" i="39" a="1"/>
  <c r="G189" i="39" s="1"/>
  <c r="H189" i="39" s="1"/>
  <c r="I189" i="39" s="1"/>
  <c r="J189" i="39" s="1"/>
  <c r="G20" i="39" a="1"/>
  <c r="G20" i="39" s="1"/>
  <c r="H20" i="39" s="1"/>
  <c r="I20" i="39" s="1"/>
  <c r="J20" i="39" s="1"/>
  <c r="G403" i="39" a="1"/>
  <c r="G403" i="39" s="1"/>
  <c r="H403" i="39" s="1"/>
  <c r="I403" i="39" s="1"/>
  <c r="G520" i="39" a="1"/>
  <c r="G520" i="39" s="1"/>
  <c r="H520" i="39" s="1"/>
  <c r="I520" i="39" s="1"/>
  <c r="J520" i="39" s="1"/>
  <c r="G291" i="39" a="1"/>
  <c r="G291" i="39" s="1"/>
  <c r="H291" i="39" s="1"/>
  <c r="I291" i="39" s="1"/>
  <c r="G42" i="39" a="1"/>
  <c r="G42" i="39" s="1"/>
  <c r="G352" i="39" a="1"/>
  <c r="G352" i="39" s="1"/>
  <c r="H352" i="39" s="1"/>
  <c r="I352" i="39" s="1"/>
  <c r="G106" i="39" a="1"/>
  <c r="G106" i="39" s="1"/>
  <c r="H106" i="39" s="1"/>
  <c r="I106" i="39" s="1"/>
  <c r="J106" i="39" s="1"/>
  <c r="G419" i="39" a="1"/>
  <c r="G419" i="39" s="1"/>
  <c r="H419" i="39" s="1"/>
  <c r="I419" i="39" s="1"/>
  <c r="J419" i="39" s="1"/>
  <c r="G207" i="39" a="1"/>
  <c r="G207" i="39" s="1"/>
  <c r="H207" i="39" s="1"/>
  <c r="I207" i="39" s="1"/>
  <c r="G147" i="39" a="1"/>
  <c r="G147" i="39" s="1"/>
  <c r="H147" i="39" s="1"/>
  <c r="I147" i="39" s="1"/>
  <c r="J147" i="39" s="1"/>
  <c r="G431" i="39" a="1"/>
  <c r="G431" i="39" s="1"/>
  <c r="H431" i="39" s="1"/>
  <c r="I431" i="39" s="1"/>
  <c r="J431" i="39" s="1"/>
  <c r="G170" i="39" a="1"/>
  <c r="G170" i="39" s="1"/>
  <c r="H170" i="39" s="1"/>
  <c r="I170" i="39" s="1"/>
  <c r="J170" i="39" s="1"/>
  <c r="G499" i="39" a="1"/>
  <c r="G499" i="39" s="1"/>
  <c r="H499" i="39" s="1"/>
  <c r="I499" i="39" s="1"/>
  <c r="J499" i="39" s="1"/>
  <c r="G222" i="39" a="1"/>
  <c r="G222" i="39" s="1"/>
  <c r="H222" i="39" s="1"/>
  <c r="I222" i="39" s="1"/>
  <c r="G69" i="39" a="1"/>
  <c r="G69" i="39" s="1"/>
  <c r="H69" i="39" s="1"/>
  <c r="I69" i="39" s="1"/>
  <c r="J69" i="39" s="1"/>
  <c r="G390" i="39" a="1"/>
  <c r="G390" i="39" s="1"/>
  <c r="H390" i="39" s="1"/>
  <c r="G176" i="39" a="1"/>
  <c r="G176" i="39" s="1"/>
  <c r="H176" i="39" s="1"/>
  <c r="I176" i="39" s="1"/>
  <c r="G498" i="39" a="1"/>
  <c r="G498" i="39" s="1"/>
  <c r="H498" i="39" s="1"/>
  <c r="G269" i="39" a="1"/>
  <c r="G269" i="39" s="1"/>
  <c r="H269" i="39" s="1"/>
  <c r="I269" i="39" s="1"/>
  <c r="J269" i="39" s="1"/>
  <c r="G464" i="39" a="1"/>
  <c r="G464" i="39" s="1"/>
  <c r="G243" i="39" a="1"/>
  <c r="G243" i="39" s="1"/>
  <c r="H243" i="39" s="1"/>
  <c r="I243" i="39" s="1"/>
  <c r="G455" i="39" a="1"/>
  <c r="G455" i="39" s="1"/>
  <c r="H455" i="39" s="1"/>
  <c r="I455" i="39" s="1"/>
  <c r="J455" i="39" s="1"/>
  <c r="G165" i="39" a="1"/>
  <c r="G165" i="39" s="1"/>
  <c r="H165" i="39" s="1"/>
  <c r="I165" i="39" s="1"/>
  <c r="G258" i="39" a="1"/>
  <c r="G258" i="39" s="1"/>
  <c r="H258" i="39" s="1"/>
  <c r="I258" i="39" s="1"/>
  <c r="J258" i="39" s="1"/>
  <c r="G379" i="39" a="1"/>
  <c r="G379" i="39" s="1"/>
  <c r="H379" i="39" s="1"/>
  <c r="I379" i="39" s="1"/>
  <c r="J379" i="39" s="1"/>
  <c r="G534" i="39" a="1"/>
  <c r="G534" i="39" s="1"/>
  <c r="H534" i="39" s="1"/>
  <c r="I534" i="39" s="1"/>
  <c r="J534" i="39" s="1"/>
  <c r="G234" i="39" a="1"/>
  <c r="G234" i="39" s="1"/>
  <c r="H234" i="39" s="1"/>
  <c r="I234" i="39" s="1"/>
  <c r="J234" i="39" s="1"/>
  <c r="G542" i="39" a="1"/>
  <c r="G542" i="39" s="1"/>
  <c r="H542" i="39" s="1"/>
  <c r="I542" i="39" s="1"/>
  <c r="J542" i="39" s="1"/>
  <c r="G532" i="39" a="1"/>
  <c r="G532" i="39" s="1"/>
  <c r="H532" i="39" s="1"/>
  <c r="I532" i="39" s="1"/>
  <c r="G284" i="39" a="1"/>
  <c r="G284" i="39" s="1"/>
  <c r="H284" i="39" s="1"/>
  <c r="I284" i="39" s="1"/>
  <c r="J284" i="39" s="1"/>
  <c r="G98" i="39" a="1"/>
  <c r="G98" i="39" s="1"/>
  <c r="H98" i="39" s="1"/>
  <c r="I98" i="39" s="1"/>
  <c r="J98" i="39" s="1"/>
  <c r="G283" i="39" a="1"/>
  <c r="G283" i="39" s="1"/>
  <c r="H283" i="39" s="1"/>
  <c r="I283" i="39" s="1"/>
  <c r="J283" i="39" s="1"/>
  <c r="G5" i="39" a="1"/>
  <c r="G5" i="39" s="1"/>
  <c r="H5" i="39" s="1"/>
  <c r="I5" i="39" s="1"/>
  <c r="J5" i="39" s="1"/>
  <c r="G423" i="39" a="1"/>
  <c r="G423" i="39" s="1"/>
  <c r="H423" i="39" s="1"/>
  <c r="I423" i="39" s="1"/>
  <c r="G179" i="39" a="1"/>
  <c r="G179" i="39" s="1"/>
  <c r="H179" i="39" s="1"/>
  <c r="I179" i="39" s="1"/>
  <c r="J179" i="39" s="1"/>
  <c r="G523" i="39" a="1"/>
  <c r="G523" i="39" s="1"/>
  <c r="H523" i="39" s="1"/>
  <c r="G393" i="39" a="1"/>
  <c r="G393" i="39" s="1"/>
  <c r="H393" i="39" s="1"/>
  <c r="I393" i="39" s="1"/>
  <c r="G511" i="39" a="1"/>
  <c r="G511" i="39" s="1"/>
  <c r="H511" i="39" s="1"/>
  <c r="I511" i="39" s="1"/>
  <c r="J511" i="39" s="1"/>
  <c r="G281" i="39" a="1"/>
  <c r="G281" i="39" s="1"/>
  <c r="H281" i="39" s="1"/>
  <c r="I281" i="39" s="1"/>
  <c r="G539" i="39" a="1"/>
  <c r="G539" i="39" s="1"/>
  <c r="H539" i="39" s="1"/>
  <c r="I539" i="39" s="1"/>
  <c r="J539" i="39" s="1"/>
  <c r="G334" i="39" a="1"/>
  <c r="G334" i="39" s="1"/>
  <c r="H334" i="39" s="1"/>
  <c r="I334" i="39" s="1"/>
  <c r="J334" i="39" s="1"/>
  <c r="G84" i="39" a="1"/>
  <c r="G84" i="39" s="1"/>
  <c r="H84" i="39" s="1"/>
  <c r="I84" i="39" s="1"/>
  <c r="G409" i="39" a="1"/>
  <c r="G409" i="39" s="1"/>
  <c r="H409" i="39" s="1"/>
  <c r="I409" i="39" s="1"/>
  <c r="J409" i="39" s="1"/>
  <c r="G186" i="39" a="1"/>
  <c r="G186" i="39" s="1"/>
  <c r="H186" i="39" s="1"/>
  <c r="I186" i="39" s="1"/>
  <c r="J186" i="39" s="1"/>
  <c r="G104" i="39" a="1"/>
  <c r="G104" i="39" s="1"/>
  <c r="H104" i="39" s="1"/>
  <c r="I104" i="39" s="1"/>
  <c r="G418" i="39" a="1"/>
  <c r="G418" i="39" s="1"/>
  <c r="H418" i="39" s="1"/>
  <c r="I418" i="39" s="1"/>
  <c r="G148" i="39" a="1"/>
  <c r="G148" i="39" s="1"/>
  <c r="H148" i="39" s="1"/>
  <c r="I148" i="39" s="1"/>
  <c r="G475" i="39" a="1"/>
  <c r="G475" i="39" s="1"/>
  <c r="H475" i="39" s="1"/>
  <c r="I475" i="39" s="1"/>
  <c r="J475" i="39" s="1"/>
  <c r="G214" i="39" a="1"/>
  <c r="G214" i="39" s="1"/>
  <c r="H214" i="39" s="1"/>
  <c r="I214" i="39" s="1"/>
  <c r="J214" i="39" s="1"/>
  <c r="G16" i="39" a="1"/>
  <c r="G16" i="39" s="1"/>
  <c r="H16" i="39" s="1"/>
  <c r="I16" i="39" s="1"/>
  <c r="J16" i="39" s="1"/>
  <c r="G381" i="39" a="1"/>
  <c r="G381" i="39" s="1"/>
  <c r="H381" i="39" s="1"/>
  <c r="I381" i="39" s="1"/>
  <c r="J381" i="39" s="1"/>
  <c r="G168" i="39" a="1"/>
  <c r="G168" i="39" s="1"/>
  <c r="H168" i="39" s="1"/>
  <c r="G482" i="39" a="1"/>
  <c r="G482" i="39" s="1"/>
  <c r="H482" i="39" s="1"/>
  <c r="I482" i="39" s="1"/>
  <c r="J482" i="39" s="1"/>
  <c r="G235" i="39" a="1"/>
  <c r="G235" i="39" s="1"/>
  <c r="H235" i="39" s="1"/>
  <c r="I235" i="39" s="1"/>
  <c r="G447" i="39" a="1"/>
  <c r="G447" i="39" s="1"/>
  <c r="G220" i="39" a="1"/>
  <c r="G220" i="39" s="1"/>
  <c r="H220" i="39" s="1"/>
  <c r="G446" i="39" a="1"/>
  <c r="G446" i="39" s="1"/>
  <c r="H446" i="39" s="1"/>
  <c r="I446" i="39" s="1"/>
  <c r="G146" i="39" a="1"/>
  <c r="G146" i="39" s="1"/>
  <c r="H146" i="39" s="1"/>
  <c r="I146" i="39" s="1"/>
  <c r="G144" i="39" a="1"/>
  <c r="G144" i="39" s="1"/>
  <c r="H144" i="39" s="1"/>
  <c r="I144" i="39" s="1"/>
  <c r="G358" i="39" a="1"/>
  <c r="G358" i="39" s="1"/>
  <c r="H358" i="39" s="1"/>
  <c r="I358" i="39" s="1"/>
  <c r="G505" i="39" a="1"/>
  <c r="G505" i="39" s="1"/>
  <c r="H505" i="39" s="1"/>
  <c r="I505" i="39" s="1"/>
  <c r="J505" i="39" s="1"/>
  <c r="G200" i="39" a="1"/>
  <c r="G200" i="39" s="1"/>
  <c r="H200" i="39" s="1"/>
  <c r="I200" i="39" s="1"/>
  <c r="J200" i="39" s="1"/>
  <c r="G454" i="39" a="1"/>
  <c r="G454" i="39" s="1"/>
  <c r="H454" i="39" s="1"/>
  <c r="I454" i="39" s="1"/>
  <c r="G496" i="39" a="1"/>
  <c r="G496" i="39" s="1"/>
  <c r="H496" i="39" s="1"/>
  <c r="I496" i="39" s="1"/>
  <c r="J496" i="39" s="1"/>
  <c r="G275" i="39" a="1"/>
  <c r="G275" i="39" s="1"/>
  <c r="H275" i="39" s="1"/>
  <c r="I275" i="39" s="1"/>
  <c r="G39" i="39" a="1"/>
  <c r="G39" i="39" s="1"/>
  <c r="H39" i="39" s="1"/>
  <c r="I39" i="39" s="1"/>
  <c r="G266" i="39" a="1"/>
  <c r="G266" i="39" s="1"/>
  <c r="H266" i="39" s="1"/>
  <c r="I266" i="39" s="1"/>
  <c r="G172" i="39" a="1"/>
  <c r="G172" i="39" s="1"/>
  <c r="H172" i="39" s="1"/>
  <c r="I172" i="39" s="1"/>
  <c r="J172" i="39" s="1"/>
  <c r="G412" i="39" a="1"/>
  <c r="G412" i="39" s="1"/>
  <c r="H412" i="39" s="1"/>
  <c r="I412" i="39" s="1"/>
  <c r="G173" i="39" a="1"/>
  <c r="G173" i="39" s="1"/>
  <c r="H173" i="39" s="1"/>
  <c r="I173" i="39" s="1"/>
  <c r="G227" i="39" a="1"/>
  <c r="G227" i="39" s="1"/>
  <c r="G384" i="39" a="1"/>
  <c r="G384" i="39" s="1"/>
  <c r="G502" i="39" a="1"/>
  <c r="G502" i="39" s="1"/>
  <c r="H502" i="39" s="1"/>
  <c r="I502" i="39" s="1"/>
  <c r="G240" i="39" a="1"/>
  <c r="G240" i="39" s="1"/>
  <c r="H240" i="39" s="1"/>
  <c r="I240" i="39" s="1"/>
  <c r="G529" i="39" a="1"/>
  <c r="G529" i="39" s="1"/>
  <c r="H529" i="39" s="1"/>
  <c r="I529" i="39" s="1"/>
  <c r="J529" i="39" s="1"/>
  <c r="G301" i="39" a="1"/>
  <c r="G301" i="39" s="1"/>
  <c r="H301" i="39" s="1"/>
  <c r="I301" i="39" s="1"/>
  <c r="J301" i="39" s="1"/>
  <c r="G65" i="39" a="1"/>
  <c r="G65" i="39" s="1"/>
  <c r="H65" i="39" s="1"/>
  <c r="I65" i="39" s="1"/>
  <c r="J65" i="39" s="1"/>
  <c r="G401" i="39" a="1"/>
  <c r="G401" i="39" s="1"/>
  <c r="H401" i="39" s="1"/>
  <c r="I401" i="39" s="1"/>
  <c r="G177" i="39" a="1"/>
  <c r="G177" i="39" s="1"/>
  <c r="H177" i="39" s="1"/>
  <c r="I177" i="39" s="1"/>
  <c r="G9" i="39" a="1"/>
  <c r="G9" i="39" s="1"/>
  <c r="H9" i="39" s="1"/>
  <c r="G400" i="39" a="1"/>
  <c r="G400" i="39" s="1"/>
  <c r="H400" i="39" s="1"/>
  <c r="I400" i="39" s="1"/>
  <c r="G141" i="39" a="1"/>
  <c r="G141" i="39" s="1"/>
  <c r="G448" i="39" a="1"/>
  <c r="G448" i="39" s="1"/>
  <c r="H448" i="39" s="1"/>
  <c r="I448" i="39" s="1"/>
  <c r="G205" i="39" a="1"/>
  <c r="G205" i="39" s="1"/>
  <c r="G513" i="39" a="1"/>
  <c r="G513" i="39" s="1"/>
  <c r="H513" i="39" s="1"/>
  <c r="G371" i="39" a="1"/>
  <c r="G371" i="39" s="1"/>
  <c r="H371" i="39" s="1"/>
  <c r="I371" i="39" s="1"/>
  <c r="J371" i="39" s="1"/>
  <c r="G157" i="39" a="1"/>
  <c r="G157" i="39" s="1"/>
  <c r="H157" i="39" s="1"/>
  <c r="I157" i="39" s="1"/>
  <c r="J157" i="39" s="1"/>
  <c r="G465" i="39" a="1"/>
  <c r="G465" i="39" s="1"/>
  <c r="H465" i="39" s="1"/>
  <c r="I465" i="39" s="1"/>
  <c r="J465" i="39" s="1"/>
  <c r="G221" i="39" a="1"/>
  <c r="G221" i="39" s="1"/>
  <c r="H221" i="39" s="1"/>
  <c r="I221" i="39" s="1"/>
  <c r="J221" i="39" s="1"/>
  <c r="G428" i="39" a="1"/>
  <c r="G428" i="39" s="1"/>
  <c r="H428" i="39" s="1"/>
  <c r="I428" i="39" s="1"/>
  <c r="J428" i="39" s="1"/>
  <c r="G183" i="39" a="1"/>
  <c r="G183" i="39" s="1"/>
  <c r="H183" i="39" s="1"/>
  <c r="I183" i="39" s="1"/>
  <c r="G427" i="39" a="1"/>
  <c r="G427" i="39" s="1"/>
  <c r="H427" i="39" s="1"/>
  <c r="I427" i="39" s="1"/>
  <c r="G138" i="39" a="1"/>
  <c r="G138" i="39" s="1"/>
  <c r="H138" i="39" s="1"/>
  <c r="I138" i="39" s="1"/>
  <c r="G544" i="39" a="1"/>
  <c r="G544" i="39" s="1"/>
  <c r="H544" i="39" s="1"/>
  <c r="I544" i="39" s="1"/>
  <c r="G347" i="39" a="1"/>
  <c r="G347" i="39" s="1"/>
  <c r="H347" i="39" s="1"/>
  <c r="I347" i="39" s="1"/>
  <c r="J347" i="39" s="1"/>
  <c r="G472" i="39" a="1"/>
  <c r="G472" i="39" s="1"/>
  <c r="H472" i="39" s="1"/>
  <c r="I472" i="39" s="1"/>
  <c r="J472" i="39" s="1"/>
  <c r="G191" i="39" a="1"/>
  <c r="G191" i="39" s="1"/>
  <c r="H191" i="39" s="1"/>
  <c r="I191" i="39" s="1"/>
  <c r="J191" i="39" s="1"/>
  <c r="G395" i="39" a="1"/>
  <c r="G395" i="39" s="1"/>
  <c r="H395" i="39" s="1"/>
  <c r="I395" i="39" s="1"/>
  <c r="J395" i="39" s="1"/>
  <c r="G488" i="39" a="1"/>
  <c r="G488" i="39" s="1"/>
  <c r="H488" i="39" s="1"/>
  <c r="I488" i="39" s="1"/>
  <c r="J488" i="39" s="1"/>
  <c r="G257" i="39" a="1"/>
  <c r="G257" i="39" s="1"/>
  <c r="G12" i="39" a="1"/>
  <c r="G12" i="39" s="1"/>
  <c r="H12" i="39" s="1"/>
  <c r="I12" i="39" s="1"/>
  <c r="J12" i="39" s="1"/>
  <c r="G248" i="39" a="1"/>
  <c r="G248" i="39" s="1"/>
  <c r="H248" i="39" s="1"/>
  <c r="I248" i="39" s="1"/>
  <c r="G132" i="39" a="1"/>
  <c r="G132" i="39" s="1"/>
  <c r="H132" i="39" s="1"/>
  <c r="I132" i="39" s="1"/>
  <c r="G394" i="39" a="1"/>
  <c r="G394" i="39" s="1"/>
  <c r="H394" i="39" s="1"/>
  <c r="I394" i="39" s="1"/>
  <c r="G162" i="39" a="1"/>
  <c r="G162" i="39" s="1"/>
  <c r="H162" i="39" s="1"/>
  <c r="I162" i="39" s="1"/>
  <c r="J162" i="39" s="1"/>
  <c r="G550" i="39" a="1"/>
  <c r="G550" i="39" s="1"/>
  <c r="H550" i="39" s="1"/>
  <c r="I550" i="39" s="1"/>
  <c r="J550" i="39" s="1"/>
  <c r="G375" i="39" a="1"/>
  <c r="G375" i="39" s="1"/>
  <c r="H375" i="39" s="1"/>
  <c r="I375" i="39" s="1"/>
  <c r="G485" i="39" a="1"/>
  <c r="G485" i="39" s="1"/>
  <c r="H485" i="39" s="1"/>
  <c r="I485" i="39" s="1"/>
  <c r="G231" i="39" a="1"/>
  <c r="G231" i="39" s="1"/>
  <c r="H231" i="39" s="1"/>
  <c r="I231" i="39" s="1"/>
  <c r="G510" i="39" a="1"/>
  <c r="G510" i="39" s="1"/>
  <c r="H510" i="39" s="1"/>
  <c r="I510" i="39" s="1"/>
  <c r="J510" i="39" s="1"/>
  <c r="G290" i="39" a="1"/>
  <c r="G290" i="39" s="1"/>
  <c r="H290" i="39" s="1"/>
  <c r="I290" i="39" s="1"/>
  <c r="G46" i="39" a="1"/>
  <c r="G46" i="39" s="1"/>
  <c r="H46" i="39" s="1"/>
  <c r="G382" i="39" a="1"/>
  <c r="G382" i="39" s="1"/>
  <c r="H382" i="39" s="1"/>
  <c r="I382" i="39" s="1"/>
  <c r="J382" i="39" s="1"/>
  <c r="G159" i="39" a="1"/>
  <c r="G159" i="39" s="1"/>
  <c r="H159" i="39" s="1"/>
  <c r="I159" i="39" s="1"/>
  <c r="J159" i="39" s="1"/>
  <c r="G102" i="39" a="1"/>
  <c r="G102" i="39" s="1"/>
  <c r="G391" i="39" a="1"/>
  <c r="G391" i="39" s="1"/>
  <c r="H391" i="39" s="1"/>
  <c r="I391" i="39" s="1"/>
  <c r="J391" i="39" s="1"/>
  <c r="G130" i="39" a="1"/>
  <c r="G130" i="39" s="1"/>
  <c r="H130" i="39" s="1"/>
  <c r="I130" i="39" s="1"/>
  <c r="G439" i="39" a="1"/>
  <c r="G439" i="39" s="1"/>
  <c r="H439" i="39" s="1"/>
  <c r="I439" i="39" s="1"/>
  <c r="J439" i="39" s="1"/>
  <c r="G195" i="39" a="1"/>
  <c r="G195" i="39" s="1"/>
  <c r="H195" i="39" s="1"/>
  <c r="I195" i="39" s="1"/>
  <c r="J195" i="39" s="1"/>
  <c r="G306" i="39" a="1"/>
  <c r="G306" i="39" s="1"/>
  <c r="H306" i="39" s="1"/>
  <c r="I306" i="39" s="1"/>
  <c r="J306" i="39" s="1"/>
  <c r="G342" i="39" a="1"/>
  <c r="G342" i="39" s="1"/>
  <c r="H342" i="39" s="1"/>
  <c r="I342" i="39" s="1"/>
  <c r="J342" i="39" s="1"/>
  <c r="G139" i="39" a="1"/>
  <c r="G139" i="39" s="1"/>
  <c r="H139" i="39" s="1"/>
  <c r="I139" i="39" s="1"/>
  <c r="G456" i="39" a="1"/>
  <c r="G456" i="39" s="1"/>
  <c r="H456" i="39" s="1"/>
  <c r="I456" i="39" s="1"/>
  <c r="G212" i="39" a="1"/>
  <c r="G212" i="39" s="1"/>
  <c r="H212" i="39" s="1"/>
  <c r="I212" i="39" s="1"/>
  <c r="G407" i="39" a="1"/>
  <c r="G407" i="39" s="1"/>
  <c r="H407" i="39" s="1"/>
  <c r="I407" i="39" s="1"/>
  <c r="J407" i="39" s="1"/>
  <c r="G166" i="39" a="1"/>
  <c r="G166" i="39" s="1"/>
  <c r="H166" i="39" s="1"/>
  <c r="I166" i="39" s="1"/>
  <c r="G415" i="39" a="1"/>
  <c r="G415" i="39" s="1"/>
  <c r="H415" i="39" s="1"/>
  <c r="G127" i="39" a="1"/>
  <c r="G127" i="39" s="1"/>
  <c r="H127" i="39" s="1"/>
  <c r="I127" i="39" s="1"/>
  <c r="G535" i="39" a="1"/>
  <c r="G535" i="39" s="1"/>
  <c r="H535" i="39" s="1"/>
  <c r="I535" i="39" s="1"/>
  <c r="J535" i="39" s="1"/>
  <c r="G340" i="39" a="1"/>
  <c r="G340" i="39" s="1"/>
  <c r="H340" i="39" s="1"/>
  <c r="I340" i="39" s="1"/>
  <c r="J340" i="39" s="1"/>
  <c r="G463" i="39" a="1"/>
  <c r="G463" i="39" s="1"/>
  <c r="H463" i="39" s="1"/>
  <c r="I463" i="39" s="1"/>
  <c r="G164" i="39" a="1"/>
  <c r="G164" i="39" s="1"/>
  <c r="H164" i="39" s="1"/>
  <c r="I164" i="39" s="1"/>
  <c r="G367" i="39" a="1"/>
  <c r="G367" i="39" s="1"/>
  <c r="H367" i="39" s="1"/>
  <c r="I367" i="39" s="1"/>
  <c r="J367" i="39" s="1"/>
  <c r="G480" i="39" a="1"/>
  <c r="G480" i="39" s="1"/>
  <c r="H480" i="39" s="1"/>
  <c r="I480" i="39" s="1"/>
  <c r="J480" i="39" s="1"/>
  <c r="G226" i="39" a="1"/>
  <c r="G226" i="39" s="1"/>
  <c r="G14" i="39" a="1"/>
  <c r="G14" i="39" s="1"/>
  <c r="H14" i="39" s="1"/>
  <c r="I14" i="39" s="1"/>
  <c r="J14" i="39" s="1"/>
  <c r="G241" i="39" a="1"/>
  <c r="G241" i="39" s="1"/>
  <c r="H241" i="39" s="1"/>
  <c r="I241" i="39" s="1"/>
  <c r="J241" i="39" s="1"/>
  <c r="G107" i="39" a="1"/>
  <c r="G107" i="39" s="1"/>
  <c r="H107" i="39" s="1"/>
  <c r="I107" i="39" s="1"/>
  <c r="G365" i="39" a="1"/>
  <c r="G365" i="39" s="1"/>
  <c r="H365" i="39" s="1"/>
  <c r="I365" i="39" s="1"/>
  <c r="G152" i="39" a="1"/>
  <c r="G152" i="39" s="1"/>
  <c r="H152" i="39" s="1"/>
  <c r="I152" i="39" s="1"/>
  <c r="G521" i="39" a="1"/>
  <c r="G521" i="39" s="1"/>
  <c r="H521" i="39" s="1"/>
  <c r="I521" i="39" s="1"/>
  <c r="J521" i="39" s="1"/>
  <c r="G364" i="39" a="1"/>
  <c r="G364" i="39" s="1"/>
  <c r="H364" i="39" s="1"/>
  <c r="I364" i="39" s="1"/>
  <c r="J364" i="39" s="1"/>
  <c r="G477" i="39" a="1"/>
  <c r="G477" i="39" s="1"/>
  <c r="H477" i="39" s="1"/>
  <c r="I477" i="39" s="1"/>
  <c r="J477" i="39" s="1"/>
  <c r="G216" i="39" a="1"/>
  <c r="G216" i="39" s="1"/>
  <c r="H216" i="39" s="1"/>
  <c r="I216" i="39" s="1"/>
  <c r="J216" i="39" s="1"/>
  <c r="G501" i="39" a="1"/>
  <c r="G501" i="39" s="1"/>
  <c r="H501" i="39" s="1"/>
  <c r="I501" i="39" s="1"/>
  <c r="J501" i="39" s="1"/>
  <c r="G273" i="39" a="1"/>
  <c r="G273" i="39" s="1"/>
  <c r="H273" i="39" s="1"/>
  <c r="I273" i="39" s="1"/>
  <c r="J273" i="39" s="1"/>
  <c r="G29" i="39" a="1"/>
  <c r="G29" i="39" s="1"/>
  <c r="H29" i="39" s="1"/>
  <c r="I29" i="39" s="1"/>
  <c r="J29" i="39" s="1"/>
  <c r="G361" i="39" a="1"/>
  <c r="G361" i="39" s="1"/>
  <c r="H361" i="39" s="1"/>
  <c r="I361" i="39" s="1"/>
  <c r="G131" i="39" a="1"/>
  <c r="G131" i="39" s="1"/>
  <c r="H131" i="39" s="1"/>
  <c r="I131" i="39" s="1"/>
  <c r="G34" i="39" a="1"/>
  <c r="G34" i="39" s="1"/>
  <c r="H34" i="39" s="1"/>
  <c r="I34" i="39" s="1"/>
  <c r="J34" i="39" s="1"/>
  <c r="G360" i="39" a="1"/>
  <c r="G360" i="39" s="1"/>
  <c r="H360" i="39" s="1"/>
  <c r="I360" i="39" s="1"/>
  <c r="J360" i="39" s="1"/>
  <c r="G121" i="39" a="1"/>
  <c r="G121" i="39" s="1"/>
  <c r="H121" i="39" s="1"/>
  <c r="I121" i="39" s="1"/>
  <c r="G430" i="39" a="1"/>
  <c r="G430" i="39" s="1"/>
  <c r="H430" i="39" s="1"/>
  <c r="I430" i="39" s="1"/>
  <c r="J430" i="39" s="1"/>
  <c r="G169" i="39" a="1"/>
  <c r="G169" i="39" s="1"/>
  <c r="H169" i="39" s="1"/>
  <c r="I169" i="39" s="1"/>
  <c r="G180" i="39" a="1"/>
  <c r="G180" i="39" s="1"/>
  <c r="H180" i="39" s="1"/>
  <c r="I180" i="39" s="1"/>
  <c r="J180" i="39" s="1"/>
  <c r="G331" i="39" a="1"/>
  <c r="G331" i="39" s="1"/>
  <c r="H331" i="39" s="1"/>
  <c r="I331" i="39" s="1"/>
  <c r="G112" i="39" a="1"/>
  <c r="G112" i="39" s="1"/>
  <c r="H112" i="39" s="1"/>
  <c r="I112" i="39" s="1"/>
  <c r="J112" i="39" s="1"/>
  <c r="G437" i="39" a="1"/>
  <c r="G437" i="39" s="1"/>
  <c r="H437" i="39" s="1"/>
  <c r="I437" i="39" s="1"/>
  <c r="J437" i="39" s="1"/>
  <c r="G203" i="39" a="1"/>
  <c r="G203" i="39" s="1"/>
  <c r="H203" i="39" s="1"/>
  <c r="I203" i="39" s="1"/>
  <c r="J203" i="39" s="1"/>
  <c r="G397" i="39" a="1"/>
  <c r="G397" i="39" s="1"/>
  <c r="H397" i="39" s="1"/>
  <c r="I397" i="39" s="1"/>
  <c r="J397" i="39" s="1"/>
  <c r="G155" i="39" a="1"/>
  <c r="G155" i="39" s="1"/>
  <c r="H155" i="39" s="1"/>
  <c r="I155" i="39" s="1"/>
  <c r="J155" i="39" s="1"/>
  <c r="G406" i="39" a="1"/>
  <c r="G406" i="39" s="1"/>
  <c r="H406" i="39" s="1"/>
  <c r="I406" i="39" s="1"/>
  <c r="G91" i="39" a="1"/>
  <c r="G91" i="39" s="1"/>
  <c r="H91" i="39" s="1"/>
  <c r="I91" i="39" s="1"/>
  <c r="G524" i="39" a="1"/>
  <c r="G524" i="39" s="1"/>
  <c r="H524" i="39" s="1"/>
  <c r="I524" i="39" s="1"/>
  <c r="G328" i="39" a="1"/>
  <c r="G328" i="39" s="1"/>
  <c r="H328" i="39" s="1"/>
  <c r="I328" i="39" s="1"/>
  <c r="J328" i="39" s="1"/>
  <c r="G435" i="39" a="1"/>
  <c r="G435" i="39" s="1"/>
  <c r="H435" i="39" s="1"/>
  <c r="I435" i="39" s="1"/>
  <c r="G154" i="39" a="1"/>
  <c r="G154" i="39" s="1"/>
  <c r="H154" i="39" s="1"/>
  <c r="I154" i="39" s="1"/>
  <c r="J154" i="39" s="1"/>
  <c r="G249" i="39" a="1"/>
  <c r="G249" i="39" s="1"/>
  <c r="H249" i="39" s="1"/>
  <c r="I249" i="39" s="1"/>
  <c r="G461" i="39" a="1"/>
  <c r="G461" i="39" s="1"/>
  <c r="H461" i="39" s="1"/>
  <c r="I461" i="39" s="1"/>
  <c r="G218" i="39" a="1"/>
  <c r="G218" i="39" s="1"/>
  <c r="H218" i="39" s="1"/>
  <c r="I218" i="39" s="1"/>
  <c r="J218" i="39" s="1"/>
  <c r="G531" i="39" a="1"/>
  <c r="G531" i="39" s="1"/>
  <c r="H531" i="39" s="1"/>
  <c r="I531" i="39" s="1"/>
  <c r="J531" i="39" s="1"/>
  <c r="G198" i="39" a="1"/>
  <c r="G198" i="39" s="1"/>
  <c r="H198" i="39" s="1"/>
  <c r="I198" i="39" s="1"/>
  <c r="G56" i="39" a="1"/>
  <c r="G56" i="39" s="1"/>
  <c r="H56" i="39" s="1"/>
  <c r="I56" i="39" s="1"/>
  <c r="J56" i="39" s="1"/>
  <c r="G336" i="39" a="1"/>
  <c r="G336" i="39" s="1"/>
  <c r="H336" i="39" s="1"/>
  <c r="I336" i="39" s="1"/>
  <c r="J336" i="39" s="1"/>
  <c r="G133" i="39" a="1"/>
  <c r="G133" i="39" s="1"/>
  <c r="H133" i="39" s="1"/>
  <c r="I133" i="39" s="1"/>
  <c r="G503" i="39" a="1"/>
  <c r="G503" i="39" s="1"/>
  <c r="H503" i="39" s="1"/>
  <c r="G344" i="39" a="1"/>
  <c r="G344" i="39" s="1"/>
  <c r="H344" i="39" s="1"/>
  <c r="I344" i="39" s="1"/>
  <c r="G469" i="39" a="1"/>
  <c r="G469" i="39" s="1"/>
  <c r="H469" i="39" s="1"/>
  <c r="I469" i="39" s="1"/>
  <c r="J469" i="39" s="1"/>
  <c r="G187" i="39" a="1"/>
  <c r="G187" i="39" s="1"/>
  <c r="H187" i="39" s="1"/>
  <c r="I187" i="39" s="1"/>
  <c r="J187" i="39" s="1"/>
  <c r="G493" i="39" a="1"/>
  <c r="G493" i="39" s="1"/>
  <c r="H493" i="39" s="1"/>
  <c r="I493" i="39" s="1"/>
  <c r="G264" i="39" a="1"/>
  <c r="G264" i="39" s="1"/>
  <c r="H264" i="39" s="1"/>
  <c r="I264" i="39" s="1"/>
  <c r="G3" i="39" a="1"/>
  <c r="G3" i="39" s="1"/>
  <c r="H3" i="39" s="1"/>
  <c r="I3" i="39" s="1"/>
  <c r="J3" i="39" s="1"/>
  <c r="G351" i="39" a="1"/>
  <c r="G351" i="39" s="1"/>
  <c r="H351" i="39" s="1"/>
  <c r="I351" i="39" s="1"/>
  <c r="J351" i="39" s="1"/>
  <c r="G122" i="39" a="1"/>
  <c r="G122" i="39" s="1"/>
  <c r="H122" i="39" s="1"/>
  <c r="I122" i="39" s="1"/>
  <c r="J122" i="39" s="1"/>
  <c r="G386" i="39" a="1"/>
  <c r="G386" i="39" s="1"/>
  <c r="H386" i="39" s="1"/>
  <c r="I386" i="39" s="1"/>
  <c r="J386" i="39" s="1"/>
  <c r="G343" i="39" a="1"/>
  <c r="G343" i="39" s="1"/>
  <c r="H343" i="39" s="1"/>
  <c r="I343" i="39" s="1"/>
  <c r="G105" i="39" a="1"/>
  <c r="G105" i="39" s="1"/>
  <c r="G408" i="39" a="1"/>
  <c r="G408" i="39" s="1"/>
  <c r="H408" i="39" s="1"/>
  <c r="I408" i="39" s="1"/>
  <c r="G158" i="39" a="1"/>
  <c r="G158" i="39" s="1"/>
  <c r="H158" i="39" s="1"/>
  <c r="I158" i="39" s="1"/>
  <c r="J158" i="39" s="1"/>
  <c r="G89" i="39" a="1"/>
  <c r="G89" i="39" s="1"/>
  <c r="H89" i="39" s="1"/>
  <c r="I89" i="39" s="1"/>
  <c r="G321" i="39" a="1"/>
  <c r="G321" i="39" s="1"/>
  <c r="H321" i="39" s="1"/>
  <c r="I321" i="39" s="1"/>
  <c r="J321" i="39" s="1"/>
  <c r="G94" i="39" a="1"/>
  <c r="G94" i="39" s="1"/>
  <c r="H94" i="39" s="1"/>
  <c r="I94" i="39" s="1"/>
  <c r="G429" i="39" a="1"/>
  <c r="G429" i="39" s="1"/>
  <c r="H429" i="39" s="1"/>
  <c r="G194" i="39" a="1"/>
  <c r="G194" i="39" s="1"/>
  <c r="H194" i="39" s="1"/>
  <c r="I194" i="39" s="1"/>
  <c r="G388" i="39" a="1"/>
  <c r="G388" i="39" s="1"/>
  <c r="H388" i="39" s="1"/>
  <c r="I388" i="39" s="1"/>
  <c r="J388" i="39" s="1"/>
  <c r="G103" i="39" a="1"/>
  <c r="G103" i="39" s="1"/>
  <c r="H103" i="39" s="1"/>
  <c r="I103" i="39" s="1"/>
  <c r="G396" i="39" a="1"/>
  <c r="G396" i="39" s="1"/>
  <c r="H396" i="39" s="1"/>
  <c r="I396" i="39" s="1"/>
  <c r="G80" i="39" a="1"/>
  <c r="G80" i="39" s="1"/>
  <c r="H80" i="39" s="1"/>
  <c r="I80" i="39" s="1"/>
  <c r="G514" i="39" a="1"/>
  <c r="G514" i="39" s="1"/>
  <c r="H514" i="39" s="1"/>
  <c r="I514" i="39" s="1"/>
  <c r="J514" i="39" s="1"/>
  <c r="G318" i="39" a="1"/>
  <c r="G318" i="39" s="1"/>
  <c r="H318" i="39" s="1"/>
  <c r="I318" i="39" s="1"/>
  <c r="G425" i="39" a="1"/>
  <c r="G425" i="39" s="1"/>
  <c r="H425" i="39" s="1"/>
  <c r="G137" i="39" a="1"/>
  <c r="G137" i="39" s="1"/>
  <c r="H137" i="39" s="1"/>
  <c r="I137" i="39" s="1"/>
  <c r="G453" i="39" a="1"/>
  <c r="G453" i="39" s="1"/>
  <c r="H453" i="39" s="1"/>
  <c r="I453" i="39" s="1"/>
  <c r="G135" i="39" a="1"/>
  <c r="G135" i="39" s="1"/>
  <c r="H135" i="39" s="1"/>
  <c r="I135" i="39" s="1"/>
  <c r="J135" i="39" s="1"/>
  <c r="G504" i="39" a="1"/>
  <c r="G504" i="39" s="1"/>
  <c r="H504" i="39" s="1"/>
  <c r="I504" i="39" s="1"/>
  <c r="J504" i="39" s="1"/>
  <c r="G190" i="39" a="1"/>
  <c r="G190" i="39" s="1"/>
  <c r="G31" i="39" a="1"/>
  <c r="G31" i="39" s="1"/>
  <c r="H31" i="39" s="1"/>
  <c r="I31" i="39" s="1"/>
  <c r="J31" i="39" s="1"/>
  <c r="G326" i="39" a="1"/>
  <c r="G326" i="39" s="1"/>
  <c r="H326" i="39" s="1"/>
  <c r="I326" i="39" s="1"/>
  <c r="G99" i="39" a="1"/>
  <c r="G99" i="39" s="1"/>
  <c r="H99" i="39" s="1"/>
  <c r="I99" i="39" s="1"/>
  <c r="G494" i="39" a="1"/>
  <c r="G494" i="39" s="1"/>
  <c r="H494" i="39" s="1"/>
  <c r="I494" i="39" s="1"/>
  <c r="G335" i="39" a="1"/>
  <c r="G335" i="39" s="1"/>
  <c r="G450" i="39" a="1"/>
  <c r="G450" i="39" s="1"/>
  <c r="H450" i="39" s="1"/>
  <c r="I450" i="39" s="1"/>
  <c r="J450" i="39" s="1"/>
  <c r="G171" i="39" a="1"/>
  <c r="G171" i="39" s="1"/>
  <c r="H171" i="39" s="1"/>
  <c r="I171" i="39" s="1"/>
  <c r="G468" i="39" a="1"/>
  <c r="G468" i="39" s="1"/>
  <c r="H468" i="39" s="1"/>
  <c r="I468" i="39" s="1"/>
  <c r="J468" i="39" s="1"/>
  <c r="G239" i="39" a="1"/>
  <c r="G239" i="39" s="1"/>
  <c r="H239" i="39" s="1"/>
  <c r="I239" i="39" s="1"/>
  <c r="J239" i="39" s="1"/>
  <c r="G156" i="39" a="1"/>
  <c r="G156" i="39" s="1"/>
  <c r="H156" i="39" s="1"/>
  <c r="I156" i="39" s="1"/>
  <c r="J156" i="39" s="1"/>
  <c r="G323" i="39" a="1"/>
  <c r="G323" i="39" s="1"/>
  <c r="H323" i="39" s="1"/>
  <c r="I323" i="39" s="1"/>
  <c r="G114" i="39" a="1"/>
  <c r="G114" i="39" s="1"/>
  <c r="H114" i="39" s="1"/>
  <c r="I114" i="39" s="1"/>
  <c r="G174" i="39" a="1"/>
  <c r="G174" i="39" s="1"/>
  <c r="H174" i="39" s="1"/>
  <c r="I174" i="39" s="1"/>
  <c r="G333" i="39" a="1"/>
  <c r="G333" i="39" s="1"/>
  <c r="H333" i="39" s="1"/>
  <c r="I333" i="39" s="1"/>
  <c r="G96" i="39" a="1"/>
  <c r="G96" i="39" s="1"/>
  <c r="H96" i="39" s="1"/>
  <c r="G372" i="39" a="1"/>
  <c r="G372" i="39" s="1"/>
  <c r="H372" i="39" s="1"/>
  <c r="I372" i="39" s="1"/>
  <c r="G140" i="39" a="1"/>
  <c r="G140" i="39" s="1"/>
  <c r="H140" i="39" s="1"/>
  <c r="I140" i="39" s="1"/>
  <c r="G537" i="39" a="1"/>
  <c r="G537" i="39" s="1"/>
  <c r="H537" i="39" s="1"/>
  <c r="I537" i="39" s="1"/>
  <c r="J537" i="39" s="1"/>
  <c r="G310" i="39" a="1"/>
  <c r="G310" i="39" s="1"/>
  <c r="H310" i="39" s="1"/>
  <c r="I310" i="39" s="1"/>
  <c r="G82" i="39" a="1"/>
  <c r="G82" i="39" s="1"/>
  <c r="H82" i="39" s="1"/>
  <c r="I82" i="39" s="1"/>
  <c r="G416" i="39" a="1"/>
  <c r="G416" i="39" s="1"/>
  <c r="H416" i="39" s="1"/>
  <c r="I416" i="39" s="1"/>
  <c r="J416" i="39" s="1"/>
  <c r="G184" i="39" a="1"/>
  <c r="G184" i="39" s="1"/>
  <c r="H184" i="39" s="1"/>
  <c r="I184" i="39" s="1"/>
  <c r="G370" i="39" a="1"/>
  <c r="G370" i="39" s="1"/>
  <c r="H370" i="39" s="1"/>
  <c r="I370" i="39" s="1"/>
  <c r="G92" i="39" a="1"/>
  <c r="G92" i="39" s="1"/>
  <c r="G369" i="39" a="1"/>
  <c r="G369" i="39" s="1"/>
  <c r="H369" i="39" s="1"/>
  <c r="I369" i="39" s="1"/>
  <c r="J369" i="39" s="1"/>
  <c r="G70" i="39" a="1"/>
  <c r="G70" i="39" s="1"/>
  <c r="H70" i="39" s="1"/>
  <c r="I70" i="39" s="1"/>
  <c r="J70" i="39" s="1"/>
  <c r="G506" i="39" a="1"/>
  <c r="G506" i="39" s="1"/>
  <c r="H506" i="39" s="1"/>
  <c r="G295" i="39" a="1"/>
  <c r="G295" i="39" s="1"/>
  <c r="H295" i="39" s="1"/>
  <c r="I295" i="39" s="1"/>
  <c r="G413" i="39" a="1"/>
  <c r="G413" i="39" s="1"/>
  <c r="G126" i="39" a="1"/>
  <c r="G126" i="39" s="1"/>
  <c r="H126" i="39" s="1"/>
  <c r="I126" i="39" s="1"/>
  <c r="J126" i="39" s="1"/>
  <c r="G443" i="39" a="1"/>
  <c r="G443" i="39" s="1"/>
  <c r="H443" i="39" s="1"/>
  <c r="I443" i="39" s="1"/>
  <c r="J443" i="39" s="1"/>
  <c r="G124" i="39" a="1"/>
  <c r="G124" i="39" s="1"/>
  <c r="H124" i="39" s="1"/>
  <c r="I124" i="39" s="1"/>
  <c r="G495" i="39" a="1"/>
  <c r="G495" i="39" s="1"/>
  <c r="H495" i="39" s="1"/>
  <c r="G163" i="39" a="1"/>
  <c r="G163" i="39" s="1"/>
  <c r="H163" i="39" s="1"/>
  <c r="G533" i="39" a="1"/>
  <c r="G533" i="39" s="1"/>
  <c r="H533" i="39" s="1"/>
  <c r="I533" i="39" s="1"/>
  <c r="G315" i="39" a="1"/>
  <c r="G315" i="39" s="1"/>
  <c r="H315" i="39" s="1"/>
  <c r="I315" i="39" s="1"/>
  <c r="J315" i="39" s="1"/>
  <c r="G86" i="39" a="1"/>
  <c r="G86" i="39" s="1"/>
  <c r="H86" i="39" s="1"/>
  <c r="I86" i="39" s="1"/>
  <c r="J86" i="39" s="1"/>
  <c r="G486" i="39" a="1"/>
  <c r="G486" i="39" s="1"/>
  <c r="H486" i="39" s="1"/>
  <c r="I486" i="39" s="1"/>
  <c r="J486" i="39" s="1"/>
  <c r="G325" i="39" a="1"/>
  <c r="G325" i="39" s="1"/>
  <c r="H325" i="39" s="1"/>
  <c r="I325" i="39" s="1"/>
  <c r="G441" i="39" a="1"/>
  <c r="G441" i="39" s="1"/>
  <c r="H441" i="39" s="1"/>
  <c r="I441" i="39" s="1"/>
  <c r="J441" i="39" s="1"/>
  <c r="G161" i="39" a="1"/>
  <c r="G161" i="39" s="1"/>
  <c r="G449" i="39" a="1"/>
  <c r="G449" i="39" s="1"/>
  <c r="H449" i="39" s="1"/>
  <c r="I449" i="39" s="1"/>
  <c r="J449" i="39" s="1"/>
  <c r="G224" i="39" a="1"/>
  <c r="G224" i="39" s="1"/>
  <c r="H224" i="39" s="1"/>
  <c r="I224" i="39" s="1"/>
  <c r="G111" i="39" a="1"/>
  <c r="G111" i="39" s="1"/>
  <c r="H111" i="39" s="1"/>
  <c r="I111" i="39" s="1"/>
  <c r="G312" i="39" a="1"/>
  <c r="G312" i="39" s="1"/>
  <c r="H312" i="39" s="1"/>
  <c r="I312" i="39" s="1"/>
  <c r="J312" i="39" s="1"/>
  <c r="G97" i="39" a="1"/>
  <c r="G97" i="39" s="1"/>
  <c r="H97" i="39" s="1"/>
  <c r="I97" i="39" s="1"/>
  <c r="J97" i="39" s="1"/>
  <c r="G40" i="39" a="1"/>
  <c r="G40" i="39" s="1"/>
  <c r="H40" i="39" s="1"/>
  <c r="I40" i="39" s="1"/>
  <c r="J40" i="39" s="1"/>
  <c r="G300" i="39" a="1"/>
  <c r="G300" i="39" s="1"/>
  <c r="G73" i="39" a="1"/>
  <c r="G73" i="39" s="1"/>
  <c r="H73" i="39" s="1"/>
  <c r="I73" i="39" s="1"/>
  <c r="G350" i="39" a="1"/>
  <c r="G350" i="39" s="1"/>
  <c r="H350" i="39" s="1"/>
  <c r="I350" i="39" s="1"/>
  <c r="J350" i="39" s="1"/>
  <c r="G129" i="39" a="1"/>
  <c r="G129" i="39" s="1"/>
  <c r="G527" i="39" a="1"/>
  <c r="G527" i="39" s="1"/>
  <c r="H527" i="39" s="1"/>
  <c r="I527" i="39" s="1"/>
  <c r="J527" i="39" s="1"/>
  <c r="G298" i="39" a="1"/>
  <c r="G298" i="39" s="1"/>
  <c r="H298" i="39" s="1"/>
  <c r="I298" i="39" s="1"/>
  <c r="J298" i="39" s="1"/>
  <c r="G62" i="39" a="1"/>
  <c r="G62" i="39" s="1"/>
  <c r="H62" i="39" s="1"/>
  <c r="G398" i="39" a="1"/>
  <c r="G398" i="39" s="1"/>
  <c r="H398" i="39" s="1"/>
  <c r="I398" i="39" s="1"/>
  <c r="G167" i="39" a="1"/>
  <c r="G167" i="39" s="1"/>
  <c r="G359" i="39" a="1"/>
  <c r="G359" i="39" s="1"/>
  <c r="H359" i="39" s="1"/>
  <c r="I359" i="39" s="1"/>
  <c r="G26" i="39" a="1"/>
  <c r="G26" i="39" s="1"/>
  <c r="H26" i="39" s="1"/>
  <c r="I26" i="39" s="1"/>
  <c r="G341" i="39" a="1"/>
  <c r="G341" i="39" s="1"/>
  <c r="H341" i="39" s="1"/>
  <c r="I341" i="39" s="1"/>
  <c r="J341" i="39" s="1"/>
  <c r="G61" i="39" a="1"/>
  <c r="G61" i="39" s="1"/>
  <c r="H61" i="39" s="1"/>
  <c r="I61" i="39" s="1"/>
  <c r="J61" i="39" s="1"/>
  <c r="G497" i="39" a="1"/>
  <c r="G497" i="39" s="1"/>
  <c r="H497" i="39" s="1"/>
  <c r="I497" i="39" s="1"/>
  <c r="G219" i="39" a="1"/>
  <c r="G219" i="39" s="1"/>
  <c r="H219" i="39" s="1"/>
  <c r="G378" i="39" a="1"/>
  <c r="G378" i="39" s="1"/>
  <c r="H378" i="39" s="1"/>
  <c r="I378" i="39" s="1"/>
  <c r="G118" i="39" a="1"/>
  <c r="G118" i="39" s="1"/>
  <c r="H118" i="39" s="1"/>
  <c r="I118" i="39" s="1"/>
  <c r="G434" i="39" a="1"/>
  <c r="G434" i="39" s="1"/>
  <c r="H434" i="39" s="1"/>
  <c r="I434" i="39" s="1"/>
  <c r="G117" i="39" a="1"/>
  <c r="G117" i="39" s="1"/>
  <c r="H117" i="39" s="1"/>
  <c r="G471" i="39" a="1"/>
  <c r="G471" i="39" s="1"/>
  <c r="H471" i="39" s="1"/>
  <c r="I471" i="39" s="1"/>
  <c r="J471" i="39" s="1"/>
  <c r="G153" i="39" a="1"/>
  <c r="G153" i="39" s="1"/>
  <c r="H153" i="39" s="1"/>
  <c r="I153" i="39" s="1"/>
  <c r="J153" i="39" s="1"/>
  <c r="G317" i="39" a="1"/>
  <c r="G317" i="39" s="1"/>
  <c r="H317" i="39" s="1"/>
  <c r="I317" i="39" s="1"/>
  <c r="G303" i="39" a="1"/>
  <c r="G303" i="39" s="1"/>
  <c r="H303" i="39" s="1"/>
  <c r="I303" i="39" s="1"/>
  <c r="G76" i="39" a="1"/>
  <c r="G76" i="39" s="1"/>
  <c r="G478" i="39" a="1"/>
  <c r="G478" i="39" s="1"/>
  <c r="H478" i="39" s="1"/>
  <c r="I478" i="39" s="1"/>
  <c r="J478" i="39" s="1"/>
  <c r="G314" i="39" a="1"/>
  <c r="G314" i="39" s="1"/>
  <c r="H314" i="39" s="1"/>
  <c r="I314" i="39" s="1"/>
  <c r="J314" i="39" s="1"/>
  <c r="G421" i="39" a="1"/>
  <c r="G421" i="39" s="1"/>
  <c r="H421" i="39" s="1"/>
  <c r="I421" i="39" s="1"/>
  <c r="G150" i="39" a="1"/>
  <c r="G150" i="39" s="1"/>
  <c r="H150" i="39" s="1"/>
  <c r="I150" i="39" s="1"/>
  <c r="G440" i="39" a="1"/>
  <c r="G440" i="39" s="1"/>
  <c r="H440" i="39" s="1"/>
  <c r="I440" i="39" s="1"/>
  <c r="G215" i="39" a="1"/>
  <c r="G215" i="39" s="1"/>
  <c r="G71" i="39" a="1"/>
  <c r="G71" i="39" s="1"/>
  <c r="G289" i="39" a="1"/>
  <c r="G289" i="39" s="1"/>
  <c r="H289" i="39" s="1"/>
  <c r="I289" i="39" s="1"/>
  <c r="J289" i="39" s="1"/>
  <c r="G74" i="39" a="1"/>
  <c r="G74" i="39" s="1"/>
  <c r="H74" i="39" s="1"/>
  <c r="I74" i="39" s="1"/>
  <c r="G547" i="39" a="1"/>
  <c r="G547" i="39" s="1"/>
  <c r="H547" i="39" s="1"/>
  <c r="I547" i="39" s="1"/>
  <c r="G288" i="39" a="1"/>
  <c r="G288" i="39" s="1"/>
  <c r="H288" i="39" s="1"/>
  <c r="I288" i="39" s="1"/>
  <c r="G63" i="39" a="1"/>
  <c r="G63" i="39" s="1"/>
  <c r="H63" i="39" s="1"/>
  <c r="I63" i="39" s="1"/>
  <c r="J63" i="39" s="1"/>
  <c r="G332" i="39" a="1"/>
  <c r="G332" i="39" s="1"/>
  <c r="H332" i="39" s="1"/>
  <c r="I332" i="39" s="1"/>
  <c r="J332" i="39" s="1"/>
  <c r="G113" i="39" a="1"/>
  <c r="G113" i="39" s="1"/>
  <c r="H113" i="39" s="1"/>
  <c r="I113" i="39" s="1"/>
  <c r="G517" i="39" a="1"/>
  <c r="G517" i="39" s="1"/>
  <c r="G287" i="39" a="1"/>
  <c r="G287" i="39" s="1"/>
  <c r="H287" i="39" s="1"/>
  <c r="I287" i="39" s="1"/>
  <c r="J287" i="39" s="1"/>
  <c r="G53" i="39" a="1"/>
  <c r="G53" i="39" s="1"/>
  <c r="G389" i="39" a="1"/>
  <c r="G389" i="39" s="1"/>
  <c r="G338" i="39" a="1"/>
  <c r="G338" i="39" s="1"/>
  <c r="G348" i="39" a="1"/>
  <c r="G348" i="39" s="1"/>
  <c r="H348" i="39" s="1"/>
  <c r="I348" i="39" s="1"/>
  <c r="G276" i="39" a="1"/>
  <c r="G276" i="39" s="1"/>
  <c r="H276" i="39" s="1"/>
  <c r="I276" i="39" s="1"/>
  <c r="J276" i="39" s="1"/>
  <c r="G307" i="39" a="1"/>
  <c r="G307" i="39" s="1"/>
  <c r="H307" i="39" s="1"/>
  <c r="I307" i="39" s="1"/>
  <c r="J307" i="39" s="1"/>
  <c r="G52" i="39" a="1"/>
  <c r="G52" i="39" s="1"/>
  <c r="H52" i="39" s="1"/>
  <c r="I52" i="39" s="1"/>
  <c r="J52" i="39" s="1"/>
  <c r="G489" i="39" a="1"/>
  <c r="G489" i="39" s="1"/>
  <c r="H489" i="39" s="1"/>
  <c r="I489" i="39" s="1"/>
  <c r="J489" i="39" s="1"/>
  <c r="G211" i="39" a="1"/>
  <c r="G211" i="39" s="1"/>
  <c r="H211" i="39" s="1"/>
  <c r="I211" i="39" s="1"/>
  <c r="G368" i="39" a="1"/>
  <c r="G368" i="39" s="1"/>
  <c r="G101" i="39" a="1"/>
  <c r="G101" i="39" s="1"/>
  <c r="H101" i="39" s="1"/>
  <c r="I101" i="39" s="1"/>
  <c r="G376" i="39" a="1"/>
  <c r="G376" i="39" s="1"/>
  <c r="H376" i="39" s="1"/>
  <c r="G109" i="39" a="1"/>
  <c r="G109" i="39" s="1"/>
  <c r="H109" i="39" s="1"/>
  <c r="I109" i="39" s="1"/>
  <c r="G452" i="39" a="1"/>
  <c r="G452" i="39" s="1"/>
  <c r="H452" i="39" s="1"/>
  <c r="I452" i="39" s="1"/>
  <c r="J452" i="39" s="1"/>
  <c r="G134" i="39" a="1"/>
  <c r="G134" i="39" s="1"/>
  <c r="H134" i="39" s="1"/>
  <c r="I134" i="39" s="1"/>
  <c r="J134" i="39" s="1"/>
  <c r="G551" i="39" a="1"/>
  <c r="G551" i="39" s="1"/>
  <c r="G292" i="39" a="1"/>
  <c r="G292" i="39" s="1"/>
  <c r="H292" i="39" s="1"/>
  <c r="I292" i="39" s="1"/>
  <c r="J292" i="39" s="1"/>
  <c r="G49" i="39" a="1"/>
  <c r="G49" i="39" s="1"/>
  <c r="H49" i="39" s="1"/>
  <c r="I49" i="39" s="1"/>
  <c r="G470" i="39" a="1"/>
  <c r="G470" i="39" s="1"/>
  <c r="H470" i="39" s="1"/>
  <c r="I470" i="39" s="1"/>
  <c r="J470" i="39" s="1"/>
  <c r="G282" i="39" a="1"/>
  <c r="G282" i="39" s="1"/>
  <c r="H282" i="39" s="1"/>
  <c r="I282" i="39" s="1"/>
  <c r="J282" i="39" s="1"/>
  <c r="G392" i="39" a="1"/>
  <c r="G392" i="39" s="1"/>
  <c r="H392" i="39" s="1"/>
  <c r="I392" i="39" s="1"/>
  <c r="J392" i="39" s="1"/>
  <c r="G85" i="39" a="1"/>
  <c r="G85" i="39" s="1"/>
  <c r="H85" i="39" s="1"/>
  <c r="I85" i="39" s="1"/>
  <c r="J85" i="39" s="1"/>
  <c r="G432" i="39" a="1"/>
  <c r="G432" i="39" s="1"/>
  <c r="H432" i="39" s="1"/>
  <c r="I432" i="39" s="1"/>
  <c r="J432" i="39" s="1"/>
  <c r="G208" i="39" a="1"/>
  <c r="G208" i="39" s="1"/>
  <c r="H208" i="39" s="1"/>
  <c r="I208" i="39" s="1"/>
  <c r="G145" i="39" a="1"/>
  <c r="G145" i="39" s="1"/>
  <c r="H145" i="39" s="1"/>
  <c r="I145" i="39" s="1"/>
  <c r="G280" i="39" a="1"/>
  <c r="G280" i="39" s="1"/>
  <c r="H280" i="39" s="1"/>
  <c r="G64" i="39" a="1"/>
  <c r="G64" i="39" s="1"/>
  <c r="H64" i="39" s="1"/>
  <c r="I64" i="39" s="1"/>
  <c r="G509" i="39" a="1"/>
  <c r="G509" i="39" s="1"/>
  <c r="H509" i="39" s="1"/>
  <c r="I509" i="39" s="1"/>
  <c r="G271" i="39" a="1"/>
  <c r="G271" i="39" s="1"/>
  <c r="H271" i="39" s="1"/>
  <c r="I271" i="39" s="1"/>
  <c r="J271" i="39" s="1"/>
  <c r="G54" i="39" a="1"/>
  <c r="G54" i="39" s="1"/>
  <c r="H54" i="39" s="1"/>
  <c r="G322" i="39" a="1"/>
  <c r="G322" i="39" s="1"/>
  <c r="H322" i="39" s="1"/>
  <c r="I322" i="39" s="1"/>
  <c r="J322" i="39" s="1"/>
  <c r="G95" i="39" a="1"/>
  <c r="G95" i="39" s="1"/>
  <c r="H95" i="39" s="1"/>
  <c r="I95" i="39" s="1"/>
  <c r="G508" i="39" a="1"/>
  <c r="G508" i="39" s="1"/>
  <c r="H508" i="39" s="1"/>
  <c r="I508" i="39" s="1"/>
  <c r="G270" i="39" a="1"/>
  <c r="G270" i="39" s="1"/>
  <c r="H270" i="39" s="1"/>
  <c r="I270" i="39" s="1"/>
  <c r="J270" i="39" s="1"/>
  <c r="G36" i="39" a="1"/>
  <c r="G36" i="39" s="1"/>
  <c r="H36" i="39" s="1"/>
  <c r="I36" i="39" s="1"/>
  <c r="G380" i="39" a="1"/>
  <c r="G380" i="39" s="1"/>
  <c r="H380" i="39" s="1"/>
  <c r="G210" i="39" a="1"/>
  <c r="G210" i="39" s="1"/>
  <c r="H210" i="39" s="1"/>
  <c r="I210" i="39" s="1"/>
  <c r="G329" i="39" a="1"/>
  <c r="G329" i="39" s="1"/>
  <c r="H329" i="39" s="1"/>
  <c r="I329" i="39" s="1"/>
  <c r="G79" i="39" a="1"/>
  <c r="G79" i="39" s="1"/>
  <c r="H79" i="39" s="1"/>
  <c r="I79" i="39" s="1"/>
  <c r="J79" i="39" s="1"/>
  <c r="G277" i="39" a="1"/>
  <c r="G277" i="39" s="1"/>
  <c r="H277" i="39" s="1"/>
  <c r="I277" i="39" s="1"/>
  <c r="G35" i="39" a="1"/>
  <c r="G35" i="39" s="1"/>
  <c r="H35" i="39" s="1"/>
  <c r="I35" i="39" s="1"/>
  <c r="J35" i="39" s="1"/>
  <c r="G481" i="39" a="1"/>
  <c r="G481" i="39" s="1"/>
  <c r="H481" i="39" s="1"/>
  <c r="I481" i="39" s="1"/>
  <c r="J481" i="39" s="1"/>
  <c r="G201" i="39" a="1"/>
  <c r="G201" i="39" s="1"/>
  <c r="H201" i="39" s="1"/>
  <c r="I201" i="39" s="1"/>
  <c r="J201" i="39" s="1"/>
  <c r="G357" i="39" a="1"/>
  <c r="G357" i="39" s="1"/>
  <c r="H357" i="39" s="1"/>
  <c r="I357" i="39" s="1"/>
  <c r="J357" i="39" s="1"/>
  <c r="G90" i="39" a="1"/>
  <c r="G90" i="39" s="1"/>
  <c r="H90" i="39" s="1"/>
  <c r="I90" i="39" s="1"/>
  <c r="G366" i="39" a="1"/>
  <c r="G366" i="39" s="1"/>
  <c r="H366" i="39" s="1"/>
  <c r="I366" i="39" s="1"/>
  <c r="J366" i="39" s="1"/>
  <c r="G88" i="39" a="1"/>
  <c r="G88" i="39" s="1"/>
  <c r="H88" i="39" s="1"/>
  <c r="I88" i="39" s="1"/>
  <c r="G404" i="39" a="1"/>
  <c r="G404" i="39" s="1"/>
  <c r="H404" i="39" s="1"/>
  <c r="I404" i="39" s="1"/>
  <c r="J404" i="39" s="1"/>
  <c r="G116" i="39" a="1"/>
  <c r="G116" i="39" s="1"/>
  <c r="H116" i="39" s="1"/>
  <c r="I116" i="39" s="1"/>
  <c r="G540" i="39" a="1"/>
  <c r="G540" i="39" s="1"/>
  <c r="H540" i="39" s="1"/>
  <c r="I540" i="39" s="1"/>
  <c r="G274" i="39" a="1"/>
  <c r="G274" i="39" s="1"/>
  <c r="H274" i="39" s="1"/>
  <c r="I274" i="39" s="1"/>
  <c r="G21" i="39" a="1"/>
  <c r="G21" i="39" s="1"/>
  <c r="H21" i="39" s="1"/>
  <c r="I21" i="39" s="1"/>
  <c r="J21" i="39" s="1"/>
  <c r="G459" i="39" a="1"/>
  <c r="G459" i="39" s="1"/>
  <c r="H459" i="39" s="1"/>
  <c r="I459" i="39" s="1"/>
  <c r="J459" i="39" s="1"/>
  <c r="G265" i="39" a="1"/>
  <c r="G265" i="39" s="1"/>
  <c r="H265" i="39" s="1"/>
  <c r="I265" i="39" s="1"/>
  <c r="J265" i="39" s="1"/>
  <c r="G374" i="39" a="1"/>
  <c r="G374" i="39" s="1"/>
  <c r="H374" i="39" s="1"/>
  <c r="I374" i="39" s="1"/>
  <c r="G66" i="39" a="1"/>
  <c r="G66" i="39" s="1"/>
  <c r="G420" i="39" a="1"/>
  <c r="G420" i="39" s="1"/>
  <c r="H420" i="39" s="1"/>
  <c r="I420" i="39" s="1"/>
  <c r="G196" i="39" a="1"/>
  <c r="G196" i="39" s="1"/>
  <c r="H196" i="39" s="1"/>
  <c r="I196" i="39" s="1"/>
  <c r="J196" i="39" s="1"/>
  <c r="G356" i="39" a="1"/>
  <c r="G356" i="39" s="1"/>
  <c r="H356" i="39" s="1"/>
  <c r="I356" i="39" s="1"/>
  <c r="G272" i="39" a="1"/>
  <c r="G272" i="39" s="1"/>
  <c r="H272" i="39" s="1"/>
  <c r="I272" i="39" s="1"/>
  <c r="G55" i="39" a="1"/>
  <c r="G55" i="39" s="1"/>
  <c r="H55" i="39" s="1"/>
  <c r="I55" i="39" s="1"/>
  <c r="J55" i="39" s="1"/>
  <c r="G500" i="39" a="1"/>
  <c r="G500" i="39" s="1"/>
  <c r="H500" i="39" s="1"/>
  <c r="I500" i="39" s="1"/>
  <c r="J500" i="39" s="1"/>
  <c r="G262" i="39" a="1"/>
  <c r="G262" i="39" s="1"/>
  <c r="H262" i="39" s="1"/>
  <c r="I262" i="39" s="1"/>
  <c r="G44" i="39" a="1"/>
  <c r="G44" i="39" s="1"/>
  <c r="H44" i="39" s="1"/>
  <c r="I44" i="39" s="1"/>
  <c r="J44" i="39" s="1"/>
  <c r="G311" i="39" a="1"/>
  <c r="G311" i="39" s="1"/>
  <c r="H311" i="39" s="1"/>
  <c r="I311" i="39" s="1"/>
  <c r="G83" i="39" a="1"/>
  <c r="G83" i="39" s="1"/>
  <c r="H83" i="39" s="1"/>
  <c r="I83" i="39" s="1"/>
  <c r="J83" i="39" s="1"/>
  <c r="G491" i="39" a="1"/>
  <c r="G491" i="39" s="1"/>
  <c r="H491" i="39" s="1"/>
  <c r="I491" i="39" s="1"/>
  <c r="J491" i="39" s="1"/>
  <c r="G261" i="39" a="1"/>
  <c r="G261" i="39" s="1"/>
  <c r="H261" i="39" s="1"/>
  <c r="I261" i="39" s="1"/>
  <c r="J261" i="39" s="1"/>
  <c r="G18" i="39" a="1"/>
  <c r="G18" i="39" s="1"/>
  <c r="G349" i="39" a="1"/>
  <c r="G349" i="39" s="1"/>
  <c r="H349" i="39" s="1"/>
  <c r="I349" i="39" s="1"/>
  <c r="J349" i="39" s="1"/>
  <c r="G125" i="39" a="1"/>
  <c r="G125" i="39" s="1"/>
  <c r="H125" i="39" s="1"/>
  <c r="I125" i="39" s="1"/>
  <c r="G319" i="39" a="1"/>
  <c r="G319" i="39" s="1"/>
  <c r="H319" i="39" s="1"/>
  <c r="I319" i="39" s="1"/>
  <c r="G462" i="39" a="1"/>
  <c r="G462" i="39" s="1"/>
  <c r="H462" i="39" s="1"/>
  <c r="I462" i="39" s="1"/>
  <c r="J462" i="39" s="1"/>
  <c r="G251" i="39" a="1"/>
  <c r="G251" i="39" s="1"/>
  <c r="H251" i="39" s="1"/>
  <c r="I251" i="39" s="1"/>
  <c r="J251" i="39" s="1"/>
  <c r="G25" i="39" a="1"/>
  <c r="G25" i="39" s="1"/>
  <c r="H25" i="39" s="1"/>
  <c r="I25" i="39" s="1"/>
  <c r="J25" i="39" s="1"/>
  <c r="G445" i="39" a="1"/>
  <c r="G445" i="39" s="1"/>
  <c r="H445" i="39" s="1"/>
  <c r="I445" i="39" s="1"/>
  <c r="J445" i="39" s="1"/>
  <c r="G192" i="39" a="1"/>
  <c r="G192" i="39" s="1"/>
  <c r="G339" i="39" a="1"/>
  <c r="G339" i="39" s="1"/>
  <c r="H339" i="39" s="1"/>
  <c r="I339" i="39" s="1"/>
  <c r="G68" i="39" a="1"/>
  <c r="G68" i="39" s="1"/>
  <c r="H68" i="39" s="1"/>
  <c r="I68" i="39" s="1"/>
  <c r="J68" i="39" s="1"/>
  <c r="G355" i="39" a="1"/>
  <c r="G355" i="39" s="1"/>
  <c r="H355" i="39" s="1"/>
  <c r="I355" i="39" s="1"/>
  <c r="J355" i="39" s="1"/>
  <c r="G58" i="39" a="1"/>
  <c r="G58" i="39" s="1"/>
  <c r="H58" i="39" s="1"/>
  <c r="I58" i="39" s="1"/>
  <c r="G385" i="39" a="1"/>
  <c r="G385" i="39" s="1"/>
  <c r="G108" i="39" a="1"/>
  <c r="G108" i="39" s="1"/>
  <c r="G530" i="39" a="1"/>
  <c r="G530" i="39" s="1"/>
  <c r="H530" i="39" s="1"/>
  <c r="G232" i="39" a="1"/>
  <c r="G232" i="39" s="1"/>
  <c r="G13" i="39" a="1"/>
  <c r="G13" i="39" s="1"/>
  <c r="H13" i="39" s="1"/>
  <c r="I13" i="39" s="1"/>
  <c r="G451" i="39" a="1"/>
  <c r="G451" i="39" s="1"/>
  <c r="H451" i="39" s="1"/>
  <c r="I451" i="39" s="1"/>
  <c r="G256" i="39" a="1"/>
  <c r="G256" i="39" s="1"/>
  <c r="H256" i="39" s="1"/>
  <c r="I256" i="39" s="1"/>
  <c r="J256" i="39" s="1"/>
  <c r="G363" i="39" a="1"/>
  <c r="G363" i="39" s="1"/>
  <c r="H363" i="39" s="1"/>
  <c r="I363" i="39" s="1"/>
  <c r="J363" i="39" s="1"/>
  <c r="G47" i="39" a="1"/>
  <c r="G47" i="39" s="1"/>
  <c r="H47" i="39" s="1"/>
  <c r="I47" i="39" s="1"/>
  <c r="J47" i="39" s="1"/>
  <c r="G410" i="39" a="1"/>
  <c r="G410" i="39" s="1"/>
  <c r="H410" i="39" s="1"/>
  <c r="I410" i="39" s="1"/>
  <c r="J410" i="39" s="1"/>
  <c r="G178" i="39" a="1"/>
  <c r="G178" i="39" s="1"/>
  <c r="H178" i="39" s="1"/>
  <c r="I178" i="39" s="1"/>
  <c r="G199" i="39" a="1"/>
  <c r="G199" i="39" s="1"/>
  <c r="H199" i="39" s="1"/>
  <c r="I199" i="39" s="1"/>
  <c r="G263" i="39" a="1"/>
  <c r="G263" i="39" s="1"/>
  <c r="H263" i="39" s="1"/>
  <c r="G45" i="39" a="1"/>
  <c r="G45" i="39" s="1"/>
  <c r="G492" i="39" a="1"/>
  <c r="G492" i="39" s="1"/>
  <c r="H492" i="39" s="1"/>
  <c r="I492" i="39" s="1"/>
  <c r="G254" i="39" a="1"/>
  <c r="G254" i="39" s="1"/>
  <c r="H254" i="39" s="1"/>
  <c r="I254" i="39" s="1"/>
  <c r="G37" i="39" a="1"/>
  <c r="G37" i="39" s="1"/>
  <c r="H37" i="39" s="1"/>
  <c r="I37" i="39" s="1"/>
  <c r="J37" i="39" s="1"/>
  <c r="G299" i="39" a="1"/>
  <c r="G299" i="39" s="1"/>
  <c r="H299" i="39" s="1"/>
  <c r="I299" i="39" s="1"/>
  <c r="J299" i="39" s="1"/>
  <c r="G72" i="39" a="1"/>
  <c r="G72" i="39" s="1"/>
  <c r="H72" i="39" s="1"/>
  <c r="I72" i="39" s="1"/>
  <c r="G483" i="39" a="1"/>
  <c r="G483" i="39" s="1"/>
  <c r="H483" i="39" s="1"/>
  <c r="I483" i="39" s="1"/>
  <c r="J483" i="39" s="1"/>
  <c r="G252" i="39" a="1"/>
  <c r="G252" i="39" s="1"/>
  <c r="H252" i="39" s="1"/>
  <c r="I252" i="39" s="1"/>
  <c r="J252" i="39" s="1"/>
  <c r="G10" i="39" a="1"/>
  <c r="G10" i="39" s="1"/>
  <c r="H10" i="39" s="1"/>
  <c r="I10" i="39" s="1"/>
  <c r="G330" i="39" a="1"/>
  <c r="G330" i="39" s="1"/>
  <c r="H330" i="39" s="1"/>
  <c r="I330" i="39" s="1"/>
  <c r="J330" i="39" s="1"/>
  <c r="G78" i="39" a="1"/>
  <c r="G78" i="39" s="1"/>
  <c r="H78" i="39" s="1"/>
  <c r="I78" i="39" s="1"/>
  <c r="G308" i="39" a="1"/>
  <c r="G308" i="39" s="1"/>
  <c r="H308" i="39" s="1"/>
  <c r="I308" i="39" s="1"/>
  <c r="J308" i="39" s="1"/>
  <c r="G233" i="39" a="1"/>
  <c r="G233" i="39" s="1"/>
  <c r="H233" i="39" s="1"/>
  <c r="I233" i="39" s="1"/>
  <c r="G228" i="39" a="1"/>
  <c r="G228" i="39" s="1"/>
  <c r="H228" i="39" s="1"/>
  <c r="G17" i="39" a="1"/>
  <c r="G17" i="39" s="1"/>
  <c r="H17" i="39" s="1"/>
  <c r="I17" i="39" s="1"/>
  <c r="G436" i="39" a="1"/>
  <c r="G436" i="39" s="1"/>
  <c r="H436" i="39" s="1"/>
  <c r="I436" i="39" s="1"/>
  <c r="G181" i="39" a="1"/>
  <c r="G181" i="39" s="1"/>
  <c r="H181" i="39" s="1"/>
  <c r="I181" i="39" s="1"/>
  <c r="J181" i="39" s="1"/>
  <c r="G285" i="39" a="1"/>
  <c r="G285" i="39" s="1"/>
  <c r="G59" i="39" a="1"/>
  <c r="G59" i="39" s="1"/>
  <c r="H59" i="39" s="1"/>
  <c r="I59" i="39" s="1"/>
  <c r="G346" i="39" a="1"/>
  <c r="G346" i="39" s="1"/>
  <c r="H346" i="39" s="1"/>
  <c r="I346" i="39" s="1"/>
  <c r="J346" i="39" s="1"/>
  <c r="G32" i="39" a="1"/>
  <c r="G32" i="39" s="1"/>
  <c r="H32" i="39" s="1"/>
  <c r="I32" i="39" s="1"/>
  <c r="J32" i="39" s="1"/>
  <c r="G354" i="39" a="1"/>
  <c r="G354" i="39" s="1"/>
  <c r="H354" i="39" s="1"/>
  <c r="I354" i="39" s="1"/>
  <c r="G87" i="39" a="1"/>
  <c r="G87" i="39" s="1"/>
  <c r="H87" i="39" s="1"/>
  <c r="I87" i="39" s="1"/>
  <c r="J87" i="39" s="1"/>
  <c r="G522" i="39" a="1"/>
  <c r="G522" i="39" s="1"/>
  <c r="H522" i="39" s="1"/>
  <c r="I522" i="39" s="1"/>
  <c r="J522" i="39" s="1"/>
  <c r="G225" i="39" a="1"/>
  <c r="G225" i="39" s="1"/>
  <c r="H225" i="39" s="1"/>
  <c r="I225" i="39" s="1"/>
  <c r="G4" i="39" a="1"/>
  <c r="G4" i="39" s="1"/>
  <c r="H4" i="39" s="1"/>
  <c r="I4" i="39" s="1"/>
  <c r="J4" i="39" s="1"/>
  <c r="G442" i="39" a="1"/>
  <c r="G442" i="39" s="1"/>
  <c r="H442" i="39" s="1"/>
  <c r="I442" i="39" s="1"/>
  <c r="G247" i="39" a="1"/>
  <c r="G247" i="39" s="1"/>
  <c r="H247" i="39" s="1"/>
  <c r="I247" i="39" s="1"/>
  <c r="J247" i="39" s="1"/>
  <c r="G353" i="39" a="1"/>
  <c r="G353" i="39" s="1"/>
  <c r="G30" i="39" a="1"/>
  <c r="G30" i="39" s="1"/>
  <c r="H30" i="39" s="1"/>
  <c r="I30" i="39" s="1"/>
  <c r="J30" i="39" s="1"/>
  <c r="G402" i="39" a="1"/>
  <c r="G402" i="39" s="1"/>
  <c r="H402" i="39" s="1"/>
  <c r="I402" i="39" s="1"/>
  <c r="G160" i="39" a="1"/>
  <c r="G160" i="39" s="1"/>
  <c r="H160" i="39" s="1"/>
  <c r="G23" i="39" a="1"/>
  <c r="G23" i="39" s="1"/>
  <c r="H23" i="39" s="1"/>
  <c r="I23" i="39" s="1"/>
  <c r="J23" i="39" s="1"/>
  <c r="G255" i="39" a="1"/>
  <c r="G255" i="39" s="1"/>
  <c r="H255" i="39" s="1"/>
  <c r="I255" i="39" s="1"/>
  <c r="G38" i="39" a="1"/>
  <c r="G38" i="39" s="1"/>
  <c r="H38" i="39" s="1"/>
  <c r="I38" i="39" s="1"/>
  <c r="G484" i="39" a="1"/>
  <c r="G484" i="39" s="1"/>
  <c r="H484" i="39" s="1"/>
  <c r="I484" i="39" s="1"/>
  <c r="G245" i="39" a="1"/>
  <c r="G245" i="39" s="1"/>
  <c r="H245" i="39" s="1"/>
  <c r="I245" i="39" s="1"/>
  <c r="J245" i="39" s="1"/>
  <c r="G546" i="39" a="1"/>
  <c r="G546" i="39" s="1"/>
  <c r="H546" i="39" s="1"/>
  <c r="I546" i="39" s="1"/>
  <c r="G279" i="39" a="1"/>
  <c r="G279" i="39" s="1"/>
  <c r="H279" i="39" s="1"/>
  <c r="I279" i="39" s="1"/>
  <c r="J279" i="39" s="1"/>
  <c r="G27" i="39" a="1"/>
  <c r="G27" i="39" s="1"/>
  <c r="H27" i="39" s="1"/>
  <c r="I27" i="39" s="1"/>
  <c r="J27" i="39" s="1"/>
  <c r="G466" i="39" a="1"/>
  <c r="G466" i="39" s="1"/>
  <c r="H466" i="39" s="1"/>
  <c r="I466" i="39" s="1"/>
  <c r="J466" i="39" s="1"/>
  <c r="G229" i="39" a="1"/>
  <c r="G229" i="39" s="1"/>
  <c r="H229" i="39" s="1"/>
  <c r="I229" i="39" s="1"/>
  <c r="G545" i="39" a="1"/>
  <c r="G545" i="39" s="1"/>
  <c r="H545" i="39" s="1"/>
  <c r="I545" i="39" s="1"/>
  <c r="J545" i="39" s="1"/>
  <c r="G320" i="39" a="1"/>
  <c r="G320" i="39" s="1"/>
  <c r="H320" i="39" s="1"/>
  <c r="I320" i="39" s="1"/>
  <c r="J320" i="39" s="1"/>
  <c r="G6" i="39" a="1"/>
  <c r="G6" i="39" s="1"/>
  <c r="H6" i="39" s="1"/>
  <c r="I6" i="39" s="1"/>
  <c r="J6" i="39" s="1"/>
  <c r="G296" i="39" a="1"/>
  <c r="G296" i="39" s="1"/>
  <c r="H296" i="39" s="1"/>
  <c r="I296" i="39" s="1"/>
  <c r="G100" i="39" a="1"/>
  <c r="G100" i="39" s="1"/>
  <c r="H100" i="39" s="1"/>
  <c r="I100" i="39" s="1"/>
  <c r="J100" i="39" s="1"/>
  <c r="G202" i="39" a="1"/>
  <c r="G202" i="39" s="1"/>
  <c r="H202" i="39" s="1"/>
  <c r="I202" i="39" s="1"/>
  <c r="G8" i="39" a="1"/>
  <c r="G8" i="39" s="1"/>
  <c r="H8" i="39" s="1"/>
  <c r="I8" i="39" s="1"/>
  <c r="G426" i="39" a="1"/>
  <c r="G426" i="39" s="1"/>
  <c r="H426" i="39" s="1"/>
  <c r="G110" i="39" a="1"/>
  <c r="G110" i="39" s="1"/>
  <c r="H110" i="39" s="1"/>
  <c r="I110" i="39" s="1"/>
  <c r="J110" i="39" s="1"/>
  <c r="G267" i="39" a="1"/>
  <c r="G267" i="39" s="1"/>
  <c r="H267" i="39" s="1"/>
  <c r="I267" i="39" s="1"/>
  <c r="G41" i="39" a="1"/>
  <c r="G41" i="39" s="1"/>
  <c r="H41" i="39" s="1"/>
  <c r="I41" i="39" s="1"/>
  <c r="J41" i="39" s="1"/>
  <c r="G337" i="39" a="1"/>
  <c r="G337" i="39" s="1"/>
  <c r="H337" i="39" s="1"/>
  <c r="I337" i="39" s="1"/>
  <c r="J337" i="39" s="1"/>
  <c r="G22" i="39" a="1"/>
  <c r="G22" i="39" s="1"/>
  <c r="H22" i="39" s="1"/>
  <c r="I22" i="39" s="1"/>
  <c r="J22" i="39" s="1"/>
  <c r="G345" i="39" a="1"/>
  <c r="G345" i="39" s="1"/>
  <c r="H345" i="39" s="1"/>
  <c r="I345" i="39" s="1"/>
  <c r="G77" i="39" a="1"/>
  <c r="G77" i="39" s="1"/>
  <c r="H77" i="39" s="1"/>
  <c r="I77" i="39" s="1"/>
  <c r="G512" i="39" a="1"/>
  <c r="G512" i="39" s="1"/>
  <c r="H512" i="39" s="1"/>
  <c r="I512" i="39" s="1"/>
  <c r="G217" i="39" a="1"/>
  <c r="G217" i="39" s="1"/>
  <c r="G143" i="39" a="1"/>
  <c r="G143" i="39" s="1"/>
  <c r="H143" i="39" s="1"/>
  <c r="I143" i="39" s="1"/>
  <c r="J143" i="39" s="1"/>
  <c r="G433" i="39" a="1"/>
  <c r="G433" i="39" s="1"/>
  <c r="G424" i="39" a="1"/>
  <c r="G424" i="39" s="1"/>
  <c r="H424" i="39" s="1"/>
  <c r="I424" i="39" s="1"/>
  <c r="J424" i="39" s="1"/>
  <c r="G324" i="39" a="1"/>
  <c r="G324" i="39" s="1"/>
  <c r="H324" i="39" s="1"/>
  <c r="I324" i="39" s="1"/>
  <c r="J324" i="39" s="1"/>
  <c r="G128" i="39" a="1"/>
  <c r="G128" i="39" s="1"/>
  <c r="H128" i="39" s="1"/>
  <c r="I128" i="39" s="1"/>
  <c r="G383" i="39" a="1"/>
  <c r="G383" i="39" s="1"/>
  <c r="H383" i="39" s="1"/>
  <c r="I383" i="39" s="1"/>
  <c r="J383" i="39" s="1"/>
  <c r="G149" i="39" a="1"/>
  <c r="G149" i="39" s="1"/>
  <c r="H149" i="39" s="1"/>
  <c r="I149" i="39" s="1"/>
  <c r="G548" i="39" a="1"/>
  <c r="G548" i="39" s="1"/>
  <c r="H548" i="39" s="1"/>
  <c r="I548" i="39" s="1"/>
  <c r="J548" i="39" s="1"/>
  <c r="G246" i="39" a="1"/>
  <c r="G246" i="39" s="1"/>
  <c r="H246" i="39" s="1"/>
  <c r="I246" i="39" s="1"/>
  <c r="G28" i="39" a="1"/>
  <c r="G28" i="39" s="1"/>
  <c r="H28" i="39" s="1"/>
  <c r="I28" i="39" s="1"/>
  <c r="J28" i="39" s="1"/>
  <c r="G476" i="39" a="1"/>
  <c r="G476" i="39" s="1"/>
  <c r="H476" i="39" s="1"/>
  <c r="I476" i="39" s="1"/>
  <c r="J476" i="39" s="1"/>
  <c r="G237" i="39" a="1"/>
  <c r="G237" i="39" s="1"/>
  <c r="H237" i="39" s="1"/>
  <c r="I237" i="39" s="1"/>
  <c r="G538" i="39" a="1"/>
  <c r="G538" i="39" s="1"/>
  <c r="H538" i="39" s="1"/>
  <c r="I538" i="39" s="1"/>
  <c r="J538" i="39" s="1"/>
  <c r="G253" i="39" a="1"/>
  <c r="G253" i="39" s="1"/>
  <c r="H253" i="39" s="1"/>
  <c r="I253" i="39" s="1"/>
  <c r="J253" i="39" s="1"/>
  <c r="G120" i="39" a="1"/>
  <c r="G120" i="39" s="1"/>
  <c r="G438" i="39" a="1"/>
  <c r="G438" i="39" s="1"/>
  <c r="G213" i="39" a="1"/>
  <c r="G213" i="39" s="1"/>
  <c r="H213" i="39" s="1"/>
  <c r="I213" i="39" s="1"/>
  <c r="G536" i="39" a="1"/>
  <c r="G536" i="39" s="1"/>
  <c r="H536" i="39" s="1"/>
  <c r="I536" i="39" s="1"/>
  <c r="J536" i="39" s="1"/>
  <c r="G309" i="39" a="1"/>
  <c r="G309" i="39" s="1"/>
  <c r="H309" i="39" s="1"/>
  <c r="I309" i="39" s="1"/>
  <c r="G525" i="39" a="1"/>
  <c r="G525" i="39" s="1"/>
  <c r="H525" i="39" s="1"/>
  <c r="I525" i="39" s="1"/>
  <c r="J525" i="39" s="1"/>
  <c r="G286" i="39" a="1"/>
  <c r="G286" i="39" s="1"/>
  <c r="H286" i="39" s="1"/>
  <c r="I286" i="39" s="1"/>
  <c r="J286" i="39" s="1"/>
  <c r="G515" i="39" a="1"/>
  <c r="G515" i="39" s="1"/>
  <c r="G193" i="39" a="1"/>
  <c r="G193" i="39" s="1"/>
  <c r="H193" i="39" s="1"/>
  <c r="I193" i="39" s="1"/>
  <c r="G60" i="39" a="1"/>
  <c r="G60" i="39" s="1"/>
  <c r="H60" i="39" s="1"/>
  <c r="I60" i="39" s="1"/>
  <c r="G414" i="39" a="1"/>
  <c r="G414" i="39" s="1"/>
  <c r="G444" i="39" a="1"/>
  <c r="G444" i="39" s="1"/>
  <c r="H444" i="39" s="1"/>
  <c r="I444" i="39" s="1"/>
  <c r="J444" i="39" s="1"/>
  <c r="G259" i="39" a="1"/>
  <c r="G259" i="39" s="1"/>
  <c r="H259" i="39" s="1"/>
  <c r="I259" i="39" s="1"/>
  <c r="J259" i="39" s="1"/>
  <c r="G33" i="39" a="1"/>
  <c r="G33" i="39" s="1"/>
  <c r="H33" i="39" s="1"/>
  <c r="I33" i="39" s="1"/>
  <c r="J33" i="39" s="1"/>
  <c r="G327" i="39" a="1"/>
  <c r="G327" i="39" s="1"/>
  <c r="H327" i="39" s="1"/>
  <c r="I327" i="39" s="1"/>
  <c r="G188" i="39" a="1"/>
  <c r="G188" i="39" s="1"/>
  <c r="H188" i="39" s="1"/>
  <c r="I188" i="39" s="1"/>
  <c r="J188" i="39" s="1"/>
  <c r="G316" i="39" a="1"/>
  <c r="G316" i="39" s="1"/>
  <c r="H316" i="39" s="1"/>
  <c r="I316" i="39" s="1"/>
  <c r="J316" i="39" s="1"/>
  <c r="G67" i="39" a="1"/>
  <c r="G67" i="39" s="1"/>
  <c r="H67" i="39" s="1"/>
  <c r="I67" i="39" s="1"/>
  <c r="J67" i="39" s="1"/>
  <c r="G487" i="39" a="1"/>
  <c r="G487" i="39" s="1"/>
  <c r="H487" i="39" s="1"/>
  <c r="I487" i="39" s="1"/>
  <c r="J487" i="39" s="1"/>
  <c r="G209" i="39" a="1"/>
  <c r="G209" i="39" s="1"/>
  <c r="G75" i="39" a="1"/>
  <c r="G75" i="39" s="1"/>
  <c r="H75" i="39" s="1"/>
  <c r="I75" i="39" s="1"/>
  <c r="G422" i="39" a="1"/>
  <c r="G422" i="39" s="1"/>
  <c r="H422" i="39" s="1"/>
  <c r="I422" i="39" s="1"/>
  <c r="J422" i="39" s="1"/>
  <c r="G51" i="39" a="1"/>
  <c r="G51" i="39" s="1"/>
  <c r="H51" i="39" s="1"/>
  <c r="I51" i="39" s="1"/>
  <c r="J51" i="39" s="1"/>
  <c r="G313" i="39" a="1"/>
  <c r="G313" i="39" s="1"/>
  <c r="H313" i="39" s="1"/>
  <c r="I313" i="39" s="1"/>
  <c r="J313" i="39" s="1"/>
  <c r="G93" i="39" a="1"/>
  <c r="G93" i="39" s="1"/>
  <c r="H93" i="39" s="1"/>
  <c r="I93" i="39" s="1"/>
  <c r="J93" i="39" s="1"/>
  <c r="G373" i="39" a="1"/>
  <c r="G373" i="39" s="1"/>
  <c r="H373" i="39" s="1"/>
  <c r="I373" i="39" s="1"/>
  <c r="G142" i="39" a="1"/>
  <c r="G142" i="39" s="1"/>
  <c r="H142" i="39" s="1"/>
  <c r="G519" i="39" a="1"/>
  <c r="G519" i="39" s="1"/>
  <c r="H519" i="39" s="1"/>
  <c r="I519" i="39" s="1"/>
  <c r="J519" i="39" s="1"/>
  <c r="G238" i="39" a="1"/>
  <c r="G238" i="39" s="1"/>
  <c r="H238" i="39" s="1"/>
  <c r="I238" i="39" s="1"/>
  <c r="J238" i="39" s="1"/>
  <c r="G19" i="39" a="1"/>
  <c r="G19" i="39" s="1"/>
  <c r="H19" i="39" s="1"/>
  <c r="I19" i="39" s="1"/>
  <c r="G467" i="39" a="1"/>
  <c r="G467" i="39" s="1"/>
  <c r="H467" i="39" s="1"/>
  <c r="I467" i="39" s="1"/>
  <c r="G230" i="39" a="1"/>
  <c r="G230" i="39" s="1"/>
  <c r="H230" i="39" s="1"/>
  <c r="I230" i="39" s="1"/>
  <c r="J230" i="39" s="1"/>
  <c r="G528" i="39" a="1"/>
  <c r="G528" i="39" s="1"/>
  <c r="H528" i="39" s="1"/>
  <c r="G244" i="39" a="1"/>
  <c r="G244" i="39" s="1"/>
  <c r="H244" i="39" s="1"/>
  <c r="I244" i="39" s="1"/>
  <c r="J244" i="39" s="1"/>
  <c r="G81" i="39" a="1"/>
  <c r="G81" i="39" s="1"/>
  <c r="H81" i="39" s="1"/>
  <c r="I81" i="39" s="1"/>
  <c r="J81" i="39" s="1"/>
  <c r="G417" i="39" a="1"/>
  <c r="G417" i="39" s="1"/>
  <c r="H417" i="39" s="1"/>
  <c r="I417" i="39" s="1"/>
  <c r="J417" i="39" s="1"/>
  <c r="G204" i="39" a="1"/>
  <c r="G204" i="39" s="1"/>
  <c r="H204" i="39" s="1"/>
  <c r="I204" i="39" s="1"/>
  <c r="G526" i="39" a="1"/>
  <c r="G526" i="39" s="1"/>
  <c r="H526" i="39" s="1"/>
  <c r="I526" i="39" s="1"/>
  <c r="J526" i="39" s="1"/>
  <c r="G297" i="39" a="1"/>
  <c r="G297" i="39" s="1"/>
  <c r="H297" i="39" s="1"/>
  <c r="I297" i="39" s="1"/>
  <c r="J297" i="39" s="1"/>
  <c r="G516" i="39" a="1"/>
  <c r="G516" i="39" s="1"/>
  <c r="H516" i="39" s="1"/>
  <c r="I516" i="39" s="1"/>
  <c r="J516" i="39" s="1"/>
  <c r="G268" i="39" a="1"/>
  <c r="G268" i="39" s="1"/>
  <c r="H268" i="39" s="1"/>
  <c r="I268" i="39" s="1"/>
  <c r="G490" i="39" a="1"/>
  <c r="G490" i="39" s="1"/>
  <c r="H490" i="39" s="1"/>
  <c r="I490" i="39" s="1"/>
  <c r="G182" i="39" a="1"/>
  <c r="G182" i="39" s="1"/>
  <c r="H182" i="39" s="1"/>
  <c r="I182" i="39" s="1"/>
  <c r="J182" i="39" s="1"/>
  <c r="G7" i="39" a="1"/>
  <c r="G7" i="39" s="1"/>
  <c r="H7" i="39" s="1"/>
  <c r="I7" i="39" s="1"/>
  <c r="G405" i="39" a="1"/>
  <c r="G405" i="39" s="1"/>
  <c r="H405" i="39" s="1"/>
  <c r="I405" i="39" s="1"/>
  <c r="G136" i="39" a="1"/>
  <c r="G136" i="39" s="1"/>
  <c r="H136" i="39" s="1"/>
  <c r="I136" i="39" s="1"/>
  <c r="G250" i="39" a="1"/>
  <c r="G250" i="39" s="1"/>
  <c r="H250" i="39" s="1"/>
  <c r="I250" i="39" s="1"/>
  <c r="G24" i="39" a="1"/>
  <c r="G24" i="39" s="1"/>
  <c r="H24" i="39" s="1"/>
  <c r="I24" i="39" s="1"/>
  <c r="J24" i="39" s="1"/>
  <c r="A2" i="39" l="1" a="1"/>
  <c r="E565" i="39" s="1"/>
  <c r="J552" i="39"/>
  <c r="J207" i="39"/>
  <c r="I543" i="39"/>
  <c r="J543" i="39" s="1"/>
  <c r="J15" i="39"/>
  <c r="J132" i="39"/>
  <c r="J323" i="39"/>
  <c r="J150" i="39"/>
  <c r="J165" i="39"/>
  <c r="I2" i="39"/>
  <c r="J2" i="39" s="1"/>
  <c r="J540" i="39"/>
  <c r="J281" i="39"/>
  <c r="I425" i="39"/>
  <c r="J425" i="39" s="1"/>
  <c r="J295" i="39"/>
  <c r="J318" i="39"/>
  <c r="J461" i="39"/>
  <c r="J348" i="39"/>
  <c r="J151" i="39"/>
  <c r="J544" i="39"/>
  <c r="J375" i="39"/>
  <c r="J541" i="39"/>
  <c r="J240" i="39"/>
  <c r="J343" i="39"/>
  <c r="J137" i="39"/>
  <c r="J183" i="39"/>
  <c r="J107" i="39"/>
  <c r="J456" i="39"/>
  <c r="J446" i="39"/>
  <c r="J502" i="39"/>
  <c r="J146" i="39"/>
  <c r="J84" i="39"/>
  <c r="J49" i="39"/>
  <c r="J484" i="39"/>
  <c r="J152" i="39"/>
  <c r="J114" i="39"/>
  <c r="J359" i="39"/>
  <c r="I220" i="39"/>
  <c r="J220" i="39" s="1"/>
  <c r="J421" i="39"/>
  <c r="J394" i="39"/>
  <c r="J242" i="39"/>
  <c r="I305" i="39"/>
  <c r="J305" i="39" s="1"/>
  <c r="J36" i="39"/>
  <c r="J249" i="39"/>
  <c r="J532" i="39"/>
  <c r="J48" i="39"/>
  <c r="J274" i="39"/>
  <c r="J133" i="39"/>
  <c r="J497" i="39"/>
  <c r="J144" i="39"/>
  <c r="I506" i="39"/>
  <c r="I530" i="39"/>
  <c r="J231" i="39"/>
  <c r="J293" i="39"/>
  <c r="J224" i="39"/>
  <c r="J121" i="39"/>
  <c r="J140" i="39"/>
  <c r="J138" i="39"/>
  <c r="J198" i="39"/>
  <c r="J329" i="39"/>
  <c r="J26" i="39"/>
  <c r="J454" i="39"/>
  <c r="I495" i="39"/>
  <c r="J495" i="39" s="1"/>
  <c r="J294" i="39"/>
  <c r="J212" i="39"/>
  <c r="J174" i="39"/>
  <c r="J124" i="39"/>
  <c r="J310" i="39"/>
  <c r="J358" i="39"/>
  <c r="J104" i="39"/>
  <c r="J331" i="39"/>
  <c r="I380" i="39"/>
  <c r="J380" i="39" s="1"/>
  <c r="J89" i="39"/>
  <c r="J177" i="39"/>
  <c r="J145" i="39"/>
  <c r="J211" i="39"/>
  <c r="J222" i="39"/>
  <c r="J275" i="39"/>
  <c r="J166" i="39"/>
  <c r="I117" i="39"/>
  <c r="J117" i="39" s="1"/>
  <c r="J372" i="39"/>
  <c r="J423" i="39"/>
  <c r="J277" i="39"/>
  <c r="J378" i="39"/>
  <c r="I528" i="39"/>
  <c r="J528" i="39" s="1"/>
  <c r="J208" i="39"/>
  <c r="J512" i="39"/>
  <c r="I96" i="39"/>
  <c r="J96" i="39" s="1"/>
  <c r="J229" i="39"/>
  <c r="J319" i="39"/>
  <c r="J408" i="39"/>
  <c r="J82" i="39"/>
  <c r="J118" i="39"/>
  <c r="I376" i="39"/>
  <c r="J376" i="39" s="1"/>
  <c r="J549" i="39"/>
  <c r="J74" i="39"/>
  <c r="I46" i="39"/>
  <c r="J46" i="39" s="1"/>
  <c r="J73" i="39"/>
  <c r="J418" i="39"/>
  <c r="I429" i="39"/>
  <c r="J429" i="39" s="1"/>
  <c r="I503" i="39"/>
  <c r="J503" i="39" s="1"/>
  <c r="J185" i="39"/>
  <c r="J420" i="39"/>
  <c r="I415" i="39"/>
  <c r="J415" i="39" s="1"/>
  <c r="J442" i="39"/>
  <c r="J401" i="39"/>
  <c r="I280" i="39"/>
  <c r="J280" i="39" s="1"/>
  <c r="J148" i="39"/>
  <c r="J90" i="39"/>
  <c r="J317" i="39"/>
  <c r="J8" i="39"/>
  <c r="J403" i="39"/>
  <c r="J64" i="39"/>
  <c r="J326" i="39"/>
  <c r="J272" i="39"/>
  <c r="J533" i="39"/>
  <c r="J101" i="39"/>
  <c r="J411" i="39"/>
  <c r="I9" i="39"/>
  <c r="J9" i="39" s="1"/>
  <c r="J94" i="39"/>
  <c r="J213" i="39"/>
  <c r="J17" i="39"/>
  <c r="J434" i="39"/>
  <c r="J127" i="39"/>
  <c r="I163" i="39"/>
  <c r="J163" i="39" s="1"/>
  <c r="J264" i="39"/>
  <c r="J10" i="39"/>
  <c r="J467" i="39"/>
  <c r="I142" i="39"/>
  <c r="J142" i="39" s="1"/>
  <c r="J354" i="39"/>
  <c r="J267" i="39"/>
  <c r="J246" i="39"/>
  <c r="J225" i="39"/>
  <c r="J325" i="39"/>
  <c r="J398" i="39"/>
  <c r="J492" i="39"/>
  <c r="J490" i="39"/>
  <c r="J59" i="39"/>
  <c r="I387" i="39"/>
  <c r="J387" i="39" s="1"/>
  <c r="J243" i="39"/>
  <c r="J266" i="39"/>
  <c r="I219" i="39"/>
  <c r="J219" i="39" s="1"/>
  <c r="J333" i="39"/>
  <c r="I513" i="39"/>
  <c r="J402" i="39"/>
  <c r="J169" i="39"/>
  <c r="J139" i="39"/>
  <c r="J38" i="39"/>
  <c r="J405" i="39"/>
  <c r="J176" i="39"/>
  <c r="J194" i="39"/>
  <c r="J296" i="39"/>
  <c r="J435" i="39"/>
  <c r="J248" i="39"/>
  <c r="J393" i="39"/>
  <c r="J95" i="39"/>
  <c r="J427" i="39"/>
  <c r="J80" i="39"/>
  <c r="J344" i="39"/>
  <c r="J250" i="39"/>
  <c r="J345" i="39"/>
  <c r="J451" i="39"/>
  <c r="J473" i="39"/>
  <c r="J233" i="39"/>
  <c r="J448" i="39"/>
  <c r="J327" i="39"/>
  <c r="J362" i="39"/>
  <c r="J210" i="39"/>
  <c r="J99" i="39"/>
  <c r="J193" i="39"/>
  <c r="J396" i="39"/>
  <c r="J373" i="39"/>
  <c r="J204" i="39"/>
  <c r="J254" i="39"/>
  <c r="I260" i="39"/>
  <c r="J260" i="39" s="1"/>
  <c r="J370" i="39"/>
  <c r="J311" i="39"/>
  <c r="I228" i="39"/>
  <c r="J228" i="39" s="1"/>
  <c r="J356" i="39"/>
  <c r="J508" i="39"/>
  <c r="J365" i="39"/>
  <c r="J352" i="39"/>
  <c r="J374" i="39"/>
  <c r="J75" i="39"/>
  <c r="J236" i="39"/>
  <c r="J13" i="39"/>
  <c r="J400" i="39"/>
  <c r="I426" i="39"/>
  <c r="J426" i="39" s="1"/>
  <c r="I390" i="39"/>
  <c r="J390" i="39" s="1"/>
  <c r="J406" i="39"/>
  <c r="J125" i="39"/>
  <c r="J109" i="39"/>
  <c r="J136" i="39"/>
  <c r="J119" i="39"/>
  <c r="J116" i="39"/>
  <c r="J60" i="39"/>
  <c r="J463" i="39"/>
  <c r="J91" i="39"/>
  <c r="J485" i="39"/>
  <c r="J223" i="39"/>
  <c r="J235" i="39"/>
  <c r="J173" i="39"/>
  <c r="J202" i="39"/>
  <c r="J199" i="39"/>
  <c r="J39" i="39"/>
  <c r="J58" i="39"/>
  <c r="J130" i="39"/>
  <c r="J288" i="39"/>
  <c r="J509" i="39"/>
  <c r="J547" i="39"/>
  <c r="J309" i="39"/>
  <c r="J77" i="39"/>
  <c r="J412" i="39"/>
  <c r="J19" i="39"/>
  <c r="J453" i="39"/>
  <c r="I54" i="39"/>
  <c r="J54" i="39" s="1"/>
  <c r="J290" i="39"/>
  <c r="J440" i="39"/>
  <c r="J237" i="39"/>
  <c r="I498" i="39"/>
  <c r="J494" i="39"/>
  <c r="J178" i="39"/>
  <c r="J131" i="39"/>
  <c r="J171" i="39"/>
  <c r="J111" i="39"/>
  <c r="J493" i="39"/>
  <c r="J436" i="39"/>
  <c r="I263" i="39"/>
  <c r="J263" i="39" s="1"/>
  <c r="H53" i="39"/>
  <c r="I53" i="39" s="1"/>
  <c r="H167" i="39"/>
  <c r="I167" i="39" s="1"/>
  <c r="H92" i="39"/>
  <c r="I92" i="39" s="1"/>
  <c r="J92" i="39" s="1"/>
  <c r="H285" i="39"/>
  <c r="I285" i="39" s="1"/>
  <c r="H551" i="39"/>
  <c r="I551" i="39" s="1"/>
  <c r="J551" i="39" s="1"/>
  <c r="H76" i="39"/>
  <c r="H42" i="39"/>
  <c r="H335" i="39"/>
  <c r="I335" i="39" s="1"/>
  <c r="J335" i="39" s="1"/>
  <c r="H102" i="39"/>
  <c r="I102" i="39" s="1"/>
  <c r="H205" i="39"/>
  <c r="I205" i="39" s="1"/>
  <c r="I168" i="39"/>
  <c r="J168" i="39" s="1"/>
  <c r="J255" i="39"/>
  <c r="I160" i="39"/>
  <c r="J160" i="39" s="1"/>
  <c r="H192" i="39"/>
  <c r="I192" i="39" s="1"/>
  <c r="H141" i="39"/>
  <c r="J88" i="39"/>
  <c r="H129" i="39"/>
  <c r="I129" i="39" s="1"/>
  <c r="H464" i="39"/>
  <c r="I464" i="39" s="1"/>
  <c r="J72" i="39"/>
  <c r="I523" i="39"/>
  <c r="J523" i="39" s="1"/>
  <c r="J7" i="39"/>
  <c r="J361" i="39"/>
  <c r="J103" i="39"/>
  <c r="J268" i="39"/>
  <c r="I175" i="39"/>
  <c r="J175" i="39" s="1"/>
  <c r="J262" i="39"/>
  <c r="H209" i="39"/>
  <c r="H433" i="39"/>
  <c r="I433" i="39" s="1"/>
  <c r="J433" i="39" s="1"/>
  <c r="H353" i="39"/>
  <c r="I353" i="39" s="1"/>
  <c r="J353" i="39" s="1"/>
  <c r="H517" i="39"/>
  <c r="I517" i="39" s="1"/>
  <c r="J517" i="39" s="1"/>
  <c r="H257" i="39"/>
  <c r="I257" i="39" s="1"/>
  <c r="J257" i="39" s="1"/>
  <c r="J164" i="39"/>
  <c r="H368" i="39"/>
  <c r="I368" i="39" s="1"/>
  <c r="J115" i="39"/>
  <c r="J291" i="39"/>
  <c r="H438" i="39"/>
  <c r="H217" i="39"/>
  <c r="H300" i="39"/>
  <c r="I300" i="39" s="1"/>
  <c r="H190" i="39"/>
  <c r="H50" i="39"/>
  <c r="I50" i="39" s="1"/>
  <c r="H515" i="39"/>
  <c r="J184" i="39"/>
  <c r="H120" i="39"/>
  <c r="I120" i="39" s="1"/>
  <c r="H66" i="39"/>
  <c r="I66" i="39" s="1"/>
  <c r="J113" i="39"/>
  <c r="J128" i="39"/>
  <c r="J339" i="39"/>
  <c r="H71" i="39"/>
  <c r="I71" i="39" s="1"/>
  <c r="H215" i="39"/>
  <c r="I215" i="39" s="1"/>
  <c r="J215" i="39" s="1"/>
  <c r="H413" i="39"/>
  <c r="I413" i="39" s="1"/>
  <c r="H105" i="39"/>
  <c r="I105" i="39" s="1"/>
  <c r="J105" i="39" s="1"/>
  <c r="I62" i="39"/>
  <c r="J62" i="39" s="1"/>
  <c r="H232" i="39"/>
  <c r="I232" i="39" s="1"/>
  <c r="H18" i="39"/>
  <c r="I18" i="39" s="1"/>
  <c r="H108" i="39"/>
  <c r="H338" i="39"/>
  <c r="I338" i="39" s="1"/>
  <c r="H384" i="39"/>
  <c r="I384" i="39" s="1"/>
  <c r="H457" i="39"/>
  <c r="I457" i="39" s="1"/>
  <c r="J457" i="39" s="1"/>
  <c r="H45" i="39"/>
  <c r="I45" i="39" s="1"/>
  <c r="J45" i="39" s="1"/>
  <c r="J546" i="39"/>
  <c r="J303" i="39"/>
  <c r="J78" i="39"/>
  <c r="J149" i="39"/>
  <c r="J524" i="39"/>
  <c r="H414" i="39"/>
  <c r="I414" i="39" s="1"/>
  <c r="J414" i="39" s="1"/>
  <c r="H385" i="39"/>
  <c r="I385" i="39" s="1"/>
  <c r="H389" i="39"/>
  <c r="I389" i="39" s="1"/>
  <c r="J389" i="39" s="1"/>
  <c r="H161" i="39"/>
  <c r="I161" i="39" s="1"/>
  <c r="H226" i="39"/>
  <c r="I226" i="39" s="1"/>
  <c r="J226" i="39" s="1"/>
  <c r="H227" i="39"/>
  <c r="I227" i="39" s="1"/>
  <c r="H447" i="39"/>
  <c r="I447" i="39" s="1"/>
  <c r="J447" i="39" s="1"/>
  <c r="E564" i="39" l="1"/>
  <c r="E423" i="39"/>
  <c r="E460" i="39"/>
  <c r="K460" i="39" s="1" a="1"/>
  <c r="K460" i="39" s="1"/>
  <c r="E13" i="39"/>
  <c r="E10" i="39"/>
  <c r="E112" i="39"/>
  <c r="K112" i="39" s="1" a="1"/>
  <c r="K112" i="39" s="1"/>
  <c r="E159" i="39"/>
  <c r="K159" i="39" s="1" a="1"/>
  <c r="K159" i="39" s="1"/>
  <c r="E510" i="39"/>
  <c r="K510" i="39" s="1" a="1"/>
  <c r="K510" i="39" s="1"/>
  <c r="E283" i="39"/>
  <c r="K283" i="39" s="1" a="1"/>
  <c r="K283" i="39" s="1"/>
  <c r="E529" i="39"/>
  <c r="K529" i="39" s="1" a="1"/>
  <c r="K529" i="39" s="1"/>
  <c r="E323" i="39"/>
  <c r="K323" i="39" s="1" a="1"/>
  <c r="K323" i="39" s="1"/>
  <c r="E407" i="39"/>
  <c r="K407" i="39" s="1" a="1"/>
  <c r="K407" i="39" s="1"/>
  <c r="E305" i="39"/>
  <c r="K305" i="39" s="1" a="1"/>
  <c r="K305" i="39" s="1"/>
  <c r="E29" i="39"/>
  <c r="K29" i="39" s="1" a="1"/>
  <c r="K29" i="39" s="1"/>
  <c r="E350" i="39"/>
  <c r="K350" i="39" s="1" a="1"/>
  <c r="K350" i="39" s="1"/>
  <c r="E161" i="39"/>
  <c r="E116" i="39"/>
  <c r="K116" i="39" s="1" a="1"/>
  <c r="K116" i="39" s="1"/>
  <c r="E373" i="39"/>
  <c r="E82" i="39"/>
  <c r="E231" i="39"/>
  <c r="E242" i="39"/>
  <c r="E189" i="39"/>
  <c r="K189" i="39" s="1" a="1"/>
  <c r="K189" i="39" s="1"/>
  <c r="E70" i="39"/>
  <c r="K70" i="39" s="1" a="1"/>
  <c r="K70" i="39" s="1"/>
  <c r="E81" i="39"/>
  <c r="K81" i="39" s="1" a="1"/>
  <c r="K81" i="39" s="1"/>
  <c r="E91" i="39"/>
  <c r="K91" i="39" s="1" a="1"/>
  <c r="K91" i="39" s="1"/>
  <c r="E473" i="39"/>
  <c r="K473" i="39" s="1" a="1"/>
  <c r="K473" i="39" s="1"/>
  <c r="E50" i="39"/>
  <c r="E330" i="39"/>
  <c r="K330" i="39" s="1" a="1"/>
  <c r="K330" i="39" s="1"/>
  <c r="E393" i="39"/>
  <c r="K393" i="39" s="1" a="1"/>
  <c r="K393" i="39" s="1"/>
  <c r="E516" i="39"/>
  <c r="K516" i="39" s="1" a="1"/>
  <c r="K516" i="39" s="1"/>
  <c r="E497" i="39"/>
  <c r="K497" i="39" s="1" a="1"/>
  <c r="K497" i="39" s="1"/>
  <c r="E445" i="39"/>
  <c r="K445" i="39" s="1" a="1"/>
  <c r="K445" i="39" s="1"/>
  <c r="E249" i="39"/>
  <c r="K249" i="39" s="1" a="1"/>
  <c r="K249" i="39" s="1"/>
  <c r="E209" i="39"/>
  <c r="E354" i="39"/>
  <c r="E556" i="39"/>
  <c r="E215" i="39"/>
  <c r="E226" i="39"/>
  <c r="E139" i="39"/>
  <c r="E54" i="39"/>
  <c r="K54" i="39" s="1" a="1"/>
  <c r="K54" i="39" s="1"/>
  <c r="E464" i="39"/>
  <c r="E192" i="39"/>
  <c r="E98" i="39"/>
  <c r="K98" i="39" s="1" a="1"/>
  <c r="K98" i="39" s="1"/>
  <c r="E232" i="39"/>
  <c r="E246" i="39"/>
  <c r="K246" i="39" s="1" a="1"/>
  <c r="K246" i="39" s="1"/>
  <c r="E409" i="39"/>
  <c r="K409" i="39" s="1" a="1"/>
  <c r="K409" i="39" s="1"/>
  <c r="E523" i="39"/>
  <c r="K523" i="39" s="1" a="1"/>
  <c r="K523" i="39" s="1"/>
  <c r="E447" i="39"/>
  <c r="K447" i="39" s="1" a="1"/>
  <c r="K447" i="39" s="1"/>
  <c r="E420" i="39"/>
  <c r="K420" i="39" s="1" a="1"/>
  <c r="K420" i="39" s="1"/>
  <c r="E337" i="39"/>
  <c r="K337" i="39" s="1" a="1"/>
  <c r="K337" i="39" s="1"/>
  <c r="E483" i="39"/>
  <c r="K483" i="39" s="1" a="1"/>
  <c r="K483" i="39" s="1"/>
  <c r="E371" i="39"/>
  <c r="K371" i="39" s="1" a="1"/>
  <c r="K371" i="39" s="1"/>
  <c r="E51" i="39"/>
  <c r="K51" i="39" s="1" a="1"/>
  <c r="K51" i="39" s="1"/>
  <c r="E74" i="39"/>
  <c r="E434" i="39"/>
  <c r="K434" i="39" s="1" a="1"/>
  <c r="K434" i="39" s="1"/>
  <c r="E158" i="39"/>
  <c r="K158" i="39" s="1" a="1"/>
  <c r="K158" i="39" s="1"/>
  <c r="E122" i="39"/>
  <c r="K122" i="39" s="1" a="1"/>
  <c r="K122" i="39" s="1"/>
  <c r="E508" i="39"/>
  <c r="K508" i="39" s="1" a="1"/>
  <c r="K508" i="39" s="1"/>
  <c r="E162" i="39"/>
  <c r="K162" i="39" s="1" a="1"/>
  <c r="K162" i="39" s="1"/>
  <c r="E486" i="39"/>
  <c r="K486" i="39" s="1" a="1"/>
  <c r="K486" i="39" s="1"/>
  <c r="E56" i="39"/>
  <c r="K56" i="39" s="1" a="1"/>
  <c r="K56" i="39" s="1"/>
  <c r="E484" i="39"/>
  <c r="K484" i="39" s="1" a="1"/>
  <c r="K484" i="39" s="1"/>
  <c r="E199" i="39"/>
  <c r="K199" i="39" s="1" a="1"/>
  <c r="K199" i="39" s="1"/>
  <c r="E346" i="39"/>
  <c r="K346" i="39" s="1" a="1"/>
  <c r="K346" i="39" s="1"/>
  <c r="E62" i="39"/>
  <c r="K62" i="39" s="1" a="1"/>
  <c r="K62" i="39" s="1"/>
  <c r="E549" i="39"/>
  <c r="E544" i="39"/>
  <c r="E12" i="39"/>
  <c r="K12" i="39" s="1" a="1"/>
  <c r="K12" i="39" s="1"/>
  <c r="E388" i="39"/>
  <c r="K388" i="39" s="1" a="1"/>
  <c r="K388" i="39" s="1"/>
  <c r="E367" i="39"/>
  <c r="K367" i="39" s="1" a="1"/>
  <c r="K367" i="39" s="1"/>
  <c r="E376" i="39"/>
  <c r="E104" i="39"/>
  <c r="K104" i="39" s="1" a="1"/>
  <c r="K104" i="39" s="1"/>
  <c r="E72" i="39"/>
  <c r="K72" i="39" s="1" a="1"/>
  <c r="K72" i="39" s="1"/>
  <c r="E530" i="39"/>
  <c r="E230" i="39"/>
  <c r="K230" i="39" s="1" a="1"/>
  <c r="K230" i="39" s="1"/>
  <c r="E121" i="39"/>
  <c r="K121" i="39" s="1" a="1"/>
  <c r="K121" i="39" s="1"/>
  <c r="E110" i="39"/>
  <c r="K110" i="39" s="1" a="1"/>
  <c r="K110" i="39" s="1"/>
  <c r="E155" i="39"/>
  <c r="K155" i="39" s="1" a="1"/>
  <c r="K155" i="39" s="1"/>
  <c r="E550" i="39"/>
  <c r="K550" i="39" s="1" a="1"/>
  <c r="K550" i="39" s="1"/>
  <c r="E202" i="39"/>
  <c r="K202" i="39" s="1" a="1"/>
  <c r="K202" i="39" s="1"/>
  <c r="E406" i="39"/>
  <c r="K406" i="39" s="1" a="1"/>
  <c r="K406" i="39" s="1"/>
  <c r="E558" i="39"/>
  <c r="E533" i="39"/>
  <c r="E528" i="39"/>
  <c r="E25" i="39"/>
  <c r="K25" i="39" s="1" a="1"/>
  <c r="K25" i="39" s="1"/>
  <c r="E372" i="39"/>
  <c r="E95" i="39"/>
  <c r="K95" i="39" s="1" a="1"/>
  <c r="K95" i="39" s="1"/>
  <c r="E478" i="39"/>
  <c r="K478" i="39" s="1" a="1"/>
  <c r="K478" i="39" s="1"/>
  <c r="E271" i="39"/>
  <c r="K271" i="39" s="1" a="1"/>
  <c r="K271" i="39" s="1"/>
  <c r="E438" i="39"/>
  <c r="E387" i="39"/>
  <c r="K387" i="39" s="1" a="1"/>
  <c r="K387" i="39" s="1"/>
  <c r="E133" i="39"/>
  <c r="K133" i="39" s="1" a="1"/>
  <c r="K133" i="39" s="1"/>
  <c r="E163" i="39"/>
  <c r="K163" i="39" s="1" a="1"/>
  <c r="K163" i="39" s="1"/>
  <c r="E78" i="39"/>
  <c r="K78" i="39" s="1" a="1"/>
  <c r="K78" i="39" s="1"/>
  <c r="E268" i="39"/>
  <c r="K268" i="39" s="1" a="1"/>
  <c r="K268" i="39" s="1"/>
  <c r="E224" i="39"/>
  <c r="K224" i="39" s="1" a="1"/>
  <c r="K224" i="39" s="1"/>
  <c r="E349" i="39"/>
  <c r="K349" i="39" s="1" a="1"/>
  <c r="K349" i="39" s="1"/>
  <c r="E214" i="39"/>
  <c r="K214" i="39" s="1" a="1"/>
  <c r="K214" i="39" s="1"/>
  <c r="E58" i="39"/>
  <c r="E31" i="39"/>
  <c r="K31" i="39" s="1" a="1"/>
  <c r="K31" i="39" s="1"/>
  <c r="E377" i="39"/>
  <c r="K377" i="39" s="1" a="1"/>
  <c r="K377" i="39" s="1"/>
  <c r="E504" i="39"/>
  <c r="K504" i="39" s="1" a="1"/>
  <c r="K504" i="39" s="1"/>
  <c r="E49" i="39"/>
  <c r="E99" i="39"/>
  <c r="K99" i="39" s="1" a="1"/>
  <c r="K99" i="39" s="1"/>
  <c r="E184" i="39"/>
  <c r="K184" i="39" s="1" a="1"/>
  <c r="K184" i="39" s="1"/>
  <c r="E68" i="39"/>
  <c r="K68" i="39" s="1" a="1"/>
  <c r="K68" i="39" s="1"/>
  <c r="E336" i="39"/>
  <c r="K336" i="39" s="1" a="1"/>
  <c r="K336" i="39" s="1"/>
  <c r="E266" i="39"/>
  <c r="K266" i="39" s="1" a="1"/>
  <c r="K266" i="39" s="1"/>
  <c r="E404" i="39"/>
  <c r="K404" i="39" s="1" a="1"/>
  <c r="K404" i="39" s="1"/>
  <c r="E285" i="39"/>
  <c r="E83" i="39"/>
  <c r="K83" i="39" s="1" a="1"/>
  <c r="K83" i="39" s="1"/>
  <c r="E178" i="39"/>
  <c r="K178" i="39" s="1" a="1"/>
  <c r="K178" i="39" s="1"/>
  <c r="E76" i="39"/>
  <c r="E3" i="39"/>
  <c r="K3" i="39" s="1" a="1"/>
  <c r="K3" i="39" s="1"/>
  <c r="E2" i="39"/>
  <c r="E284" i="39"/>
  <c r="K284" i="39" s="1" a="1"/>
  <c r="K284" i="39" s="1"/>
  <c r="E183" i="39"/>
  <c r="E496" i="39"/>
  <c r="K496" i="39" s="1" a="1"/>
  <c r="K496" i="39" s="1"/>
  <c r="E107" i="39"/>
  <c r="E289" i="39"/>
  <c r="K289" i="39" s="1" a="1"/>
  <c r="K289" i="39" s="1"/>
  <c r="E63" i="39"/>
  <c r="K63" i="39" s="1" a="1"/>
  <c r="K63" i="39" s="1"/>
  <c r="E247" i="39"/>
  <c r="K247" i="39" s="1" a="1"/>
  <c r="K247" i="39" s="1"/>
  <c r="E519" i="39"/>
  <c r="K519" i="39" s="1" a="1"/>
  <c r="K519" i="39" s="1"/>
  <c r="E20" i="39"/>
  <c r="K20" i="39" s="1" a="1"/>
  <c r="K20" i="39" s="1"/>
  <c r="E177" i="39"/>
  <c r="K177" i="39" s="1" a="1"/>
  <c r="K177" i="39" s="1"/>
  <c r="E503" i="39"/>
  <c r="K503" i="39" s="1" a="1"/>
  <c r="K503" i="39" s="1"/>
  <c r="E369" i="39"/>
  <c r="K369" i="39" s="1" a="1"/>
  <c r="K369" i="39" s="1"/>
  <c r="E494" i="39"/>
  <c r="K494" i="39" s="1" a="1"/>
  <c r="K494" i="39" s="1"/>
  <c r="E244" i="39"/>
  <c r="K244" i="39" s="1" a="1"/>
  <c r="K244" i="39" s="1"/>
  <c r="E446" i="39"/>
  <c r="E390" i="39"/>
  <c r="E401" i="39"/>
  <c r="E524" i="39"/>
  <c r="E485" i="39"/>
  <c r="K485" i="39" s="1" a="1"/>
  <c r="K485" i="39" s="1"/>
  <c r="E480" i="39"/>
  <c r="K480" i="39" s="1" a="1"/>
  <c r="K480" i="39" s="1"/>
  <c r="E489" i="39"/>
  <c r="K489" i="39" s="1" a="1"/>
  <c r="K489" i="39" s="1"/>
  <c r="E217" i="39"/>
  <c r="E223" i="39"/>
  <c r="K223" i="39" s="1" a="1"/>
  <c r="K223" i="39" s="1"/>
  <c r="E551" i="39"/>
  <c r="K551" i="39" s="1" a="1"/>
  <c r="K551" i="39" s="1"/>
  <c r="E24" i="39"/>
  <c r="K24" i="39" s="1" a="1"/>
  <c r="K24" i="39" s="1"/>
  <c r="E280" i="39"/>
  <c r="K280" i="39" s="1" a="1"/>
  <c r="K280" i="39" s="1"/>
  <c r="E253" i="39"/>
  <c r="K253" i="39" s="1" a="1"/>
  <c r="K253" i="39" s="1"/>
  <c r="E472" i="39"/>
  <c r="K472" i="39" s="1" a="1"/>
  <c r="K472" i="39" s="1"/>
  <c r="E256" i="39"/>
  <c r="K256" i="39" s="1" a="1"/>
  <c r="K256" i="39" s="1"/>
  <c r="E282" i="39"/>
  <c r="K282" i="39" s="1" a="1"/>
  <c r="K282" i="39" s="1"/>
  <c r="E502" i="39"/>
  <c r="E525" i="39"/>
  <c r="K525" i="39" s="1" a="1"/>
  <c r="K525" i="39" s="1"/>
  <c r="E53" i="39"/>
  <c r="E8" i="39"/>
  <c r="E297" i="39"/>
  <c r="K297" i="39" s="1" a="1"/>
  <c r="K297" i="39" s="1"/>
  <c r="E359" i="39"/>
  <c r="E144" i="39"/>
  <c r="E384" i="39"/>
  <c r="E106" i="39"/>
  <c r="K106" i="39" s="1" a="1"/>
  <c r="K106" i="39" s="1"/>
  <c r="E109" i="39"/>
  <c r="K109" i="39" s="1" a="1"/>
  <c r="K109" i="39" s="1"/>
  <c r="E364" i="39"/>
  <c r="K364" i="39" s="1" a="1"/>
  <c r="K364" i="39" s="1"/>
  <c r="E40" i="39"/>
  <c r="K40" i="39" s="1" a="1"/>
  <c r="K40" i="39" s="1"/>
  <c r="E461" i="39"/>
  <c r="K461" i="39" s="1" a="1"/>
  <c r="K461" i="39" s="1"/>
  <c r="E194" i="39"/>
  <c r="K194" i="39" s="1" a="1"/>
  <c r="K194" i="39" s="1"/>
  <c r="E476" i="39"/>
  <c r="K476" i="39" s="1" a="1"/>
  <c r="K476" i="39" s="1"/>
  <c r="E165" i="39"/>
  <c r="K165" i="39" s="1" a="1"/>
  <c r="K165" i="39" s="1"/>
  <c r="E333" i="39"/>
  <c r="E219" i="39"/>
  <c r="E128" i="39"/>
  <c r="K128" i="39" s="1" a="1"/>
  <c r="K128" i="39" s="1"/>
  <c r="E321" i="39"/>
  <c r="K321" i="39" s="1" a="1"/>
  <c r="K321" i="39" s="1"/>
  <c r="E451" i="39"/>
  <c r="K451" i="39" s="1" a="1"/>
  <c r="K451" i="39" s="1"/>
  <c r="E474" i="39"/>
  <c r="K474" i="39" s="1" a="1"/>
  <c r="K474" i="39" s="1"/>
  <c r="E46" i="39"/>
  <c r="E167" i="39"/>
  <c r="E204" i="39"/>
  <c r="K204" i="39" s="1" a="1"/>
  <c r="K204" i="39" s="1"/>
  <c r="E331" i="39"/>
  <c r="K331" i="39" s="1" a="1"/>
  <c r="K331" i="39" s="1"/>
  <c r="E264" i="39"/>
  <c r="K264" i="39" s="1" a="1"/>
  <c r="K264" i="39" s="1"/>
  <c r="E509" i="39"/>
  <c r="K509" i="39" s="1" a="1"/>
  <c r="K509" i="39" s="1"/>
  <c r="E80" i="39"/>
  <c r="K80" i="39" s="1" a="1"/>
  <c r="K80" i="39" s="1"/>
  <c r="E301" i="39"/>
  <c r="K301" i="39" s="1" a="1"/>
  <c r="K301" i="39" s="1"/>
  <c r="E187" i="39"/>
  <c r="K187" i="39" s="1" a="1"/>
  <c r="K187" i="39" s="1"/>
  <c r="E86" i="39"/>
  <c r="K86" i="39" s="1" a="1"/>
  <c r="K86" i="39" s="1"/>
  <c r="E363" i="39"/>
  <c r="K363" i="39" s="1" a="1"/>
  <c r="K363" i="39" s="1"/>
  <c r="E156" i="39"/>
  <c r="K156" i="39" s="1" a="1"/>
  <c r="K156" i="39" s="1"/>
  <c r="E403" i="39"/>
  <c r="E96" i="39"/>
  <c r="E304" i="39"/>
  <c r="K304" i="39" s="1" a="1"/>
  <c r="K304" i="39" s="1"/>
  <c r="E171" i="39"/>
  <c r="K171" i="39" s="1" a="1"/>
  <c r="K171" i="39" s="1"/>
  <c r="E501" i="39"/>
  <c r="K501" i="39" s="1" a="1"/>
  <c r="K501" i="39" s="1"/>
  <c r="E127" i="39"/>
  <c r="K127" i="39" s="1" a="1"/>
  <c r="K127" i="39" s="1"/>
  <c r="E392" i="39"/>
  <c r="K392" i="39" s="1" a="1"/>
  <c r="K392" i="39" s="1"/>
  <c r="E462" i="39"/>
  <c r="K462" i="39" s="1" a="1"/>
  <c r="K462" i="39" s="1"/>
  <c r="E428" i="39"/>
  <c r="K428" i="39" s="1" a="1"/>
  <c r="K428" i="39" s="1"/>
  <c r="E276" i="39"/>
  <c r="K276" i="39" s="1" a="1"/>
  <c r="K276" i="39" s="1"/>
  <c r="E193" i="39"/>
  <c r="K193" i="39" s="1" a="1"/>
  <c r="K193" i="39" s="1"/>
  <c r="E396" i="39"/>
  <c r="K396" i="39" s="1" a="1"/>
  <c r="K396" i="39" s="1"/>
  <c r="E490" i="39"/>
  <c r="K490" i="39" s="1" a="1"/>
  <c r="K490" i="39" s="1"/>
  <c r="E138" i="39"/>
  <c r="K138" i="39" s="1" a="1"/>
  <c r="K138" i="39" s="1"/>
  <c r="E542" i="39"/>
  <c r="K542" i="39" s="1" a="1"/>
  <c r="K542" i="39" s="1"/>
  <c r="E347" i="39"/>
  <c r="K347" i="39" s="1" a="1"/>
  <c r="K347" i="39" s="1"/>
  <c r="E441" i="39"/>
  <c r="K441" i="39" s="1" a="1"/>
  <c r="K441" i="39" s="1"/>
  <c r="E117" i="39"/>
  <c r="K117" i="39" s="1" a="1"/>
  <c r="K117" i="39" s="1"/>
  <c r="E293" i="39"/>
  <c r="K293" i="39" s="1" a="1"/>
  <c r="K293" i="39" s="1"/>
  <c r="E288" i="39"/>
  <c r="E411" i="39"/>
  <c r="E132" i="39"/>
  <c r="K132" i="39" s="1" a="1"/>
  <c r="K132" i="39" s="1"/>
  <c r="E111" i="39"/>
  <c r="K111" i="39" s="1" a="1"/>
  <c r="K111" i="39" s="1"/>
  <c r="E120" i="39"/>
  <c r="E314" i="39"/>
  <c r="K314" i="39" s="1" a="1"/>
  <c r="K314" i="39" s="1"/>
  <c r="E412" i="39"/>
  <c r="K412" i="39" s="1" a="1"/>
  <c r="K412" i="39" s="1"/>
  <c r="E352" i="39"/>
  <c r="K352" i="39" s="1" a="1"/>
  <c r="K352" i="39" s="1"/>
  <c r="E357" i="39"/>
  <c r="K357" i="39" s="1" a="1"/>
  <c r="K357" i="39" s="1"/>
  <c r="E309" i="39"/>
  <c r="K309" i="39" s="1" a="1"/>
  <c r="K309" i="39" s="1"/>
  <c r="E150" i="39"/>
  <c r="K150" i="39" s="1" a="1"/>
  <c r="K150" i="39" s="1"/>
  <c r="E154" i="39"/>
  <c r="K154" i="39" s="1" a="1"/>
  <c r="K154" i="39" s="1"/>
  <c r="E429" i="39"/>
  <c r="E201" i="39"/>
  <c r="K201" i="39" s="1" a="1"/>
  <c r="K201" i="39" s="1"/>
  <c r="E114" i="39"/>
  <c r="E322" i="39"/>
  <c r="K322" i="39" s="1" a="1"/>
  <c r="K322" i="39" s="1"/>
  <c r="E92" i="39"/>
  <c r="K92" i="39" s="1" a="1"/>
  <c r="K92" i="39" s="1"/>
  <c r="E7" i="39"/>
  <c r="K7" i="39" s="1" a="1"/>
  <c r="K7" i="39" s="1"/>
  <c r="E67" i="39"/>
  <c r="K67" i="39" s="1" a="1"/>
  <c r="K67" i="39" s="1"/>
  <c r="E302" i="39"/>
  <c r="K302" i="39" s="1" a="1"/>
  <c r="K302" i="39" s="1"/>
  <c r="E188" i="39"/>
  <c r="K188" i="39" s="1" a="1"/>
  <c r="K188" i="39" s="1"/>
  <c r="E452" i="39"/>
  <c r="K452" i="39" s="1" a="1"/>
  <c r="K452" i="39" s="1"/>
  <c r="E254" i="39"/>
  <c r="K254" i="39" s="1" a="1"/>
  <c r="K254" i="39" s="1"/>
  <c r="E225" i="39"/>
  <c r="K225" i="39" s="1" a="1"/>
  <c r="K225" i="39" s="1"/>
  <c r="E100" i="39"/>
  <c r="K100" i="39" s="1" a="1"/>
  <c r="K100" i="39" s="1"/>
  <c r="E436" i="39"/>
  <c r="K436" i="39" s="1" a="1"/>
  <c r="K436" i="39" s="1"/>
  <c r="E124" i="39"/>
  <c r="K124" i="39" s="1" a="1"/>
  <c r="K124" i="39" s="1"/>
  <c r="E325" i="39"/>
  <c r="E191" i="39"/>
  <c r="K191" i="39" s="1" a="1"/>
  <c r="K191" i="39" s="1"/>
  <c r="E456" i="39"/>
  <c r="E148" i="39"/>
  <c r="E14" i="39"/>
  <c r="K14" i="39" s="1" a="1"/>
  <c r="K14" i="39" s="1"/>
  <c r="E426" i="39"/>
  <c r="K426" i="39" s="1" a="1"/>
  <c r="K426" i="39" s="1"/>
  <c r="E59" i="39"/>
  <c r="K59" i="39" s="1" a="1"/>
  <c r="K59" i="39" s="1"/>
  <c r="E101" i="39"/>
  <c r="K101" i="39" s="1" a="1"/>
  <c r="K101" i="39" s="1"/>
  <c r="E465" i="39"/>
  <c r="K465" i="39" s="1" a="1"/>
  <c r="K465" i="39" s="1"/>
  <c r="E317" i="39"/>
  <c r="K317" i="39" s="1" a="1"/>
  <c r="K317" i="39" s="1"/>
  <c r="E4" i="39"/>
  <c r="K4" i="39" s="1" a="1"/>
  <c r="K4" i="39" s="1"/>
  <c r="E332" i="39"/>
  <c r="K332" i="39" s="1" a="1"/>
  <c r="K332" i="39" s="1"/>
  <c r="E105" i="39"/>
  <c r="K105" i="39" s="1" a="1"/>
  <c r="K105" i="39" s="1"/>
  <c r="E252" i="39"/>
  <c r="K252" i="39" s="1" a="1"/>
  <c r="K252" i="39" s="1"/>
  <c r="E319" i="39"/>
  <c r="K319" i="39" s="1" a="1"/>
  <c r="K319" i="39" s="1"/>
  <c r="E174" i="39"/>
  <c r="K174" i="39" s="1" a="1"/>
  <c r="K174" i="39" s="1"/>
  <c r="E348" i="39"/>
  <c r="E196" i="39"/>
  <c r="K196" i="39" s="1" a="1"/>
  <c r="K196" i="39" s="1"/>
  <c r="E318" i="39"/>
  <c r="E41" i="39"/>
  <c r="K41" i="39" s="1" a="1"/>
  <c r="K41" i="39" s="1"/>
  <c r="E35" i="39"/>
  <c r="K35" i="39" s="1" a="1"/>
  <c r="K35" i="39" s="1"/>
  <c r="E397" i="39"/>
  <c r="K397" i="39" s="1" a="1"/>
  <c r="K397" i="39" s="1"/>
  <c r="E262" i="39"/>
  <c r="K262" i="39" s="1" a="1"/>
  <c r="K262" i="39" s="1"/>
  <c r="E518" i="39"/>
  <c r="K518" i="39" s="1" a="1"/>
  <c r="K518" i="39" s="1"/>
  <c r="E211" i="39"/>
  <c r="K211" i="39" s="1" a="1"/>
  <c r="K211" i="39" s="1"/>
  <c r="E341" i="39"/>
  <c r="K341" i="39" s="1" a="1"/>
  <c r="K341" i="39" s="1"/>
  <c r="E15" i="39"/>
  <c r="K15" i="39" s="1" a="1"/>
  <c r="K15" i="39" s="1"/>
  <c r="E511" i="39"/>
  <c r="K511" i="39" s="1" a="1"/>
  <c r="K511" i="39" s="1"/>
  <c r="E488" i="39"/>
  <c r="K488" i="39" s="1" a="1"/>
  <c r="K488" i="39" s="1"/>
  <c r="E250" i="39"/>
  <c r="K250" i="39" s="1" a="1"/>
  <c r="K250" i="39" s="1"/>
  <c r="E537" i="39"/>
  <c r="K537" i="39" s="1" a="1"/>
  <c r="K537" i="39" s="1"/>
  <c r="E453" i="39"/>
  <c r="K453" i="39" s="1" a="1"/>
  <c r="K453" i="39" s="1"/>
  <c r="E430" i="39"/>
  <c r="K430" i="39" s="1" a="1"/>
  <c r="K430" i="39" s="1"/>
  <c r="E311" i="39"/>
  <c r="E55" i="39"/>
  <c r="K55" i="39" s="1" a="1"/>
  <c r="K55" i="39" s="1"/>
  <c r="E477" i="39"/>
  <c r="K477" i="39" s="1" a="1"/>
  <c r="K477" i="39" s="1"/>
  <c r="E410" i="39"/>
  <c r="K410" i="39" s="1" a="1"/>
  <c r="K410" i="39" s="1"/>
  <c r="E466" i="39"/>
  <c r="K466" i="39" s="1" a="1"/>
  <c r="K466" i="39" s="1"/>
  <c r="E492" i="39"/>
  <c r="K492" i="39" s="1" a="1"/>
  <c r="K492" i="39" s="1"/>
  <c r="E391" i="39"/>
  <c r="K391" i="39" s="1" a="1"/>
  <c r="K391" i="39" s="1"/>
  <c r="E375" i="39"/>
  <c r="K375" i="39" s="1" a="1"/>
  <c r="K375" i="39" s="1"/>
  <c r="E274" i="39"/>
  <c r="K274" i="39" s="1" a="1"/>
  <c r="K274" i="39" s="1"/>
  <c r="E45" i="39"/>
  <c r="K45" i="39" s="1" a="1"/>
  <c r="K45" i="39" s="1"/>
  <c r="E422" i="39"/>
  <c r="K422" i="39" s="1" a="1"/>
  <c r="K422" i="39" s="1"/>
  <c r="E142" i="39"/>
  <c r="K142" i="39" s="1" a="1"/>
  <c r="K142" i="39" s="1"/>
  <c r="E17" i="39"/>
  <c r="K17" i="39" s="1" a="1"/>
  <c r="K17" i="39" s="1"/>
  <c r="E562" i="39"/>
  <c r="E424" i="39"/>
  <c r="K424" i="39" s="1" a="1"/>
  <c r="K424" i="39" s="1"/>
  <c r="E534" i="39"/>
  <c r="K534" i="39" s="1" a="1"/>
  <c r="K534" i="39" s="1"/>
  <c r="E361" i="39"/>
  <c r="K361" i="39" s="1" a="1"/>
  <c r="K361" i="39" s="1"/>
  <c r="E126" i="39"/>
  <c r="K126" i="39" s="1" a="1"/>
  <c r="K126" i="39" s="1"/>
  <c r="E514" i="39"/>
  <c r="K514" i="39" s="1" a="1"/>
  <c r="K514" i="39" s="1"/>
  <c r="E205" i="39"/>
  <c r="E457" i="39"/>
  <c r="E353" i="39"/>
  <c r="K353" i="39" s="1" a="1"/>
  <c r="K353" i="39" s="1"/>
  <c r="E220" i="39"/>
  <c r="K220" i="39" s="1" a="1"/>
  <c r="K220" i="39" s="1"/>
  <c r="E227" i="39"/>
  <c r="E324" i="39"/>
  <c r="K324" i="39" s="1" a="1"/>
  <c r="K324" i="39" s="1"/>
  <c r="E536" i="39"/>
  <c r="K536" i="39" s="1" a="1"/>
  <c r="K536" i="39" s="1"/>
  <c r="E203" i="39"/>
  <c r="K203" i="39" s="1" a="1"/>
  <c r="K203" i="39" s="1"/>
  <c r="E552" i="39"/>
  <c r="K552" i="39" s="1" a="1"/>
  <c r="K552" i="39" s="1"/>
  <c r="E269" i="39"/>
  <c r="K269" i="39" s="1" a="1"/>
  <c r="K269" i="39" s="1"/>
  <c r="E328" i="39"/>
  <c r="K328" i="39" s="1" a="1"/>
  <c r="K328" i="39" s="1"/>
  <c r="E374" i="39"/>
  <c r="K374" i="39" s="1" a="1"/>
  <c r="K374" i="39" s="1"/>
  <c r="E218" i="39"/>
  <c r="K218" i="39" s="1" a="1"/>
  <c r="K218" i="39" s="1"/>
  <c r="E208" i="39"/>
  <c r="E435" i="39"/>
  <c r="K435" i="39" s="1" a="1"/>
  <c r="K435" i="39" s="1"/>
  <c r="E495" i="39"/>
  <c r="K495" i="39" s="1" a="1"/>
  <c r="K495" i="39" s="1"/>
  <c r="E43" i="39"/>
  <c r="K43" i="39" s="1" a="1"/>
  <c r="K43" i="39" s="1"/>
  <c r="E6" i="39"/>
  <c r="K6" i="39" s="1" a="1"/>
  <c r="K6" i="39" s="1"/>
  <c r="E36" i="39"/>
  <c r="K36" i="39" s="1" a="1"/>
  <c r="K36" i="39" s="1"/>
  <c r="E431" i="39"/>
  <c r="K431" i="39" s="1" a="1"/>
  <c r="K431" i="39" s="1"/>
  <c r="E89" i="39"/>
  <c r="K89" i="39" s="1" a="1"/>
  <c r="K89" i="39" s="1"/>
  <c r="E291" i="39"/>
  <c r="K291" i="39" s="1" a="1"/>
  <c r="K291" i="39" s="1"/>
  <c r="E535" i="39"/>
  <c r="K535" i="39" s="1" a="1"/>
  <c r="K535" i="39" s="1"/>
  <c r="E439" i="39"/>
  <c r="K439" i="39" s="1" a="1"/>
  <c r="K439" i="39" s="1"/>
  <c r="E555" i="39"/>
  <c r="E275" i="39"/>
  <c r="K275" i="39" s="1" a="1"/>
  <c r="K275" i="39" s="1"/>
  <c r="E416" i="39"/>
  <c r="K416" i="39" s="1" a="1"/>
  <c r="K416" i="39" s="1"/>
  <c r="E440" i="39"/>
  <c r="K440" i="39" s="1" a="1"/>
  <c r="K440" i="39" s="1"/>
  <c r="E44" i="39"/>
  <c r="K44" i="39" s="1" a="1"/>
  <c r="K44" i="39" s="1"/>
  <c r="E506" i="39"/>
  <c r="E113" i="39"/>
  <c r="K113" i="39" s="1" a="1"/>
  <c r="K113" i="39" s="1"/>
  <c r="E123" i="39"/>
  <c r="K123" i="39" s="1" a="1"/>
  <c r="K123" i="39" s="1"/>
  <c r="E294" i="39"/>
  <c r="K294" i="39" s="1" a="1"/>
  <c r="K294" i="39" s="1"/>
  <c r="E278" i="39"/>
  <c r="K278" i="39" s="1" a="1"/>
  <c r="K278" i="39" s="1"/>
  <c r="E303" i="39"/>
  <c r="K303" i="39" s="1" a="1"/>
  <c r="K303" i="39" s="1"/>
  <c r="E248" i="39"/>
  <c r="K248" i="39" s="1" a="1"/>
  <c r="K248" i="39" s="1"/>
  <c r="E419" i="39"/>
  <c r="K419" i="39" s="1" a="1"/>
  <c r="K419" i="39" s="1"/>
  <c r="E378" i="39"/>
  <c r="K378" i="39" s="1" a="1"/>
  <c r="K378" i="39" s="1"/>
  <c r="E316" i="39"/>
  <c r="K316" i="39" s="1" a="1"/>
  <c r="K316" i="39" s="1"/>
  <c r="E560" i="39"/>
  <c r="E326" i="39"/>
  <c r="K326" i="39" s="1" a="1"/>
  <c r="K326" i="39" s="1"/>
  <c r="E437" i="39"/>
  <c r="K437" i="39" s="1" a="1"/>
  <c r="K437" i="39" s="1"/>
  <c r="E527" i="39"/>
  <c r="K527" i="39" s="1" a="1"/>
  <c r="K527" i="39" s="1"/>
  <c r="E169" i="39"/>
  <c r="K169" i="39" s="1" a="1"/>
  <c r="K169" i="39" s="1"/>
  <c r="E417" i="39"/>
  <c r="K417" i="39" s="1" a="1"/>
  <c r="K417" i="39" s="1"/>
  <c r="E28" i="39"/>
  <c r="K28" i="39" s="1" a="1"/>
  <c r="K28" i="39" s="1"/>
  <c r="E342" i="39"/>
  <c r="K342" i="39" s="1" a="1"/>
  <c r="K342" i="39" s="1"/>
  <c r="E240" i="39"/>
  <c r="K240" i="39" s="1" a="1"/>
  <c r="K240" i="39" s="1"/>
  <c r="E505" i="39"/>
  <c r="K505" i="39" s="1" a="1"/>
  <c r="K505" i="39" s="1"/>
  <c r="E432" i="39"/>
  <c r="K432" i="39" s="1" a="1"/>
  <c r="K432" i="39" s="1"/>
  <c r="E206" i="39"/>
  <c r="K206" i="39" s="1" a="1"/>
  <c r="K206" i="39" s="1"/>
  <c r="E470" i="39"/>
  <c r="K470" i="39" s="1" a="1"/>
  <c r="K470" i="39" s="1"/>
  <c r="E198" i="39"/>
  <c r="K198" i="39" s="1" a="1"/>
  <c r="K198" i="39" s="1"/>
  <c r="E543" i="39"/>
  <c r="K543" i="39" s="1" a="1"/>
  <c r="K543" i="39" s="1"/>
  <c r="E234" i="39"/>
  <c r="K234" i="39" s="1" a="1"/>
  <c r="K234" i="39" s="1"/>
  <c r="E296" i="39"/>
  <c r="K296" i="39" s="1" a="1"/>
  <c r="K296" i="39" s="1"/>
  <c r="E277" i="39"/>
  <c r="K277" i="39" s="1" a="1"/>
  <c r="K277" i="39" s="1"/>
  <c r="E229" i="39"/>
  <c r="E125" i="39"/>
  <c r="K125" i="39" s="1" a="1"/>
  <c r="K125" i="39" s="1"/>
  <c r="E414" i="39"/>
  <c r="K414" i="39" s="1" a="1"/>
  <c r="K414" i="39" s="1"/>
  <c r="E479" i="39"/>
  <c r="K479" i="39" s="1" a="1"/>
  <c r="K479" i="39" s="1"/>
  <c r="E77" i="39"/>
  <c r="E329" i="39"/>
  <c r="E358" i="39"/>
  <c r="K358" i="39" s="1" a="1"/>
  <c r="K358" i="39" s="1"/>
  <c r="E399" i="39"/>
  <c r="K399" i="39" s="1" a="1"/>
  <c r="K399" i="39" s="1"/>
  <c r="E9" i="39"/>
  <c r="E197" i="39"/>
  <c r="K197" i="39" s="1" a="1"/>
  <c r="K197" i="39" s="1"/>
  <c r="E181" i="39"/>
  <c r="K181" i="39" s="1" a="1"/>
  <c r="K181" i="39" s="1"/>
  <c r="E507" i="39"/>
  <c r="K507" i="39" s="1" a="1"/>
  <c r="K507" i="39" s="1"/>
  <c r="E454" i="39"/>
  <c r="K454" i="39" s="1" a="1"/>
  <c r="K454" i="39" s="1"/>
  <c r="E400" i="39"/>
  <c r="K400" i="39" s="1" a="1"/>
  <c r="K400" i="39" s="1"/>
  <c r="E389" i="39"/>
  <c r="K389" i="39" s="1" a="1"/>
  <c r="K389" i="39" s="1"/>
  <c r="E182" i="39"/>
  <c r="K182" i="39" s="1" a="1"/>
  <c r="K182" i="39" s="1"/>
  <c r="E557" i="39"/>
  <c r="E450" i="39"/>
  <c r="K450" i="39" s="1" a="1"/>
  <c r="K450" i="39" s="1"/>
  <c r="E402" i="39"/>
  <c r="K402" i="39" s="1" a="1"/>
  <c r="K402" i="39" s="1"/>
  <c r="E228" i="39"/>
  <c r="E137" i="39"/>
  <c r="K137" i="39" s="1" a="1"/>
  <c r="K137" i="39" s="1"/>
  <c r="E48" i="39"/>
  <c r="E313" i="39"/>
  <c r="K313" i="39" s="1" a="1"/>
  <c r="K313" i="39" s="1"/>
  <c r="E245" i="39"/>
  <c r="K245" i="39" s="1" a="1"/>
  <c r="K245" i="39" s="1"/>
  <c r="E526" i="39"/>
  <c r="K526" i="39" s="1" a="1"/>
  <c r="K526" i="39" s="1"/>
  <c r="E136" i="39"/>
  <c r="K136" i="39" s="1" a="1"/>
  <c r="K136" i="39" s="1"/>
  <c r="E93" i="39"/>
  <c r="K93" i="39" s="1" a="1"/>
  <c r="K93" i="39" s="1"/>
  <c r="E315" i="39"/>
  <c r="K315" i="39" s="1" a="1"/>
  <c r="K315" i="39" s="1"/>
  <c r="E467" i="39"/>
  <c r="K467" i="39" s="1" a="1"/>
  <c r="K467" i="39" s="1"/>
  <c r="E320" i="39"/>
  <c r="K320" i="39" s="1" a="1"/>
  <c r="K320" i="39" s="1"/>
  <c r="E26" i="39"/>
  <c r="K26" i="39" s="1" a="1"/>
  <c r="K26" i="39" s="1"/>
  <c r="E290" i="39"/>
  <c r="K290" i="39" s="1" a="1"/>
  <c r="K290" i="39" s="1"/>
  <c r="E500" i="39"/>
  <c r="K500" i="39" s="1" a="1"/>
  <c r="K500" i="39" s="1"/>
  <c r="E180" i="39"/>
  <c r="K180" i="39" s="1" a="1"/>
  <c r="K180" i="39" s="1"/>
  <c r="E547" i="39"/>
  <c r="K547" i="39" s="1" a="1"/>
  <c r="K547" i="39" s="1"/>
  <c r="E233" i="39"/>
  <c r="K233" i="39" s="1" a="1"/>
  <c r="K233" i="39" s="1"/>
  <c r="E239" i="39"/>
  <c r="K239" i="39" s="1" a="1"/>
  <c r="K239" i="39" s="1"/>
  <c r="E463" i="39"/>
  <c r="E37" i="39"/>
  <c r="K37" i="39" s="1" a="1"/>
  <c r="K37" i="39" s="1"/>
  <c r="E32" i="39"/>
  <c r="K32" i="39" s="1" a="1"/>
  <c r="K32" i="39" s="1"/>
  <c r="E141" i="39"/>
  <c r="E216" i="39"/>
  <c r="K216" i="39" s="1" a="1"/>
  <c r="K216" i="39" s="1"/>
  <c r="E261" i="39"/>
  <c r="K261" i="39" s="1" a="1"/>
  <c r="K261" i="39" s="1"/>
  <c r="E286" i="39"/>
  <c r="K286" i="39" s="1" a="1"/>
  <c r="K286" i="39" s="1"/>
  <c r="E522" i="39"/>
  <c r="K522" i="39" s="1" a="1"/>
  <c r="K522" i="39" s="1"/>
  <c r="E515" i="39"/>
  <c r="E499" i="39"/>
  <c r="K499" i="39" s="1" a="1"/>
  <c r="K499" i="39" s="1"/>
  <c r="E85" i="39"/>
  <c r="K85" i="39" s="1" a="1"/>
  <c r="K85" i="39" s="1"/>
  <c r="E66" i="39"/>
  <c r="E541" i="39"/>
  <c r="K541" i="39" s="1" a="1"/>
  <c r="K541" i="39" s="1"/>
  <c r="E18" i="39"/>
  <c r="E140" i="39"/>
  <c r="K140" i="39" s="1" a="1"/>
  <c r="K140" i="39" s="1"/>
  <c r="A2" i="39"/>
  <c r="E383" i="39"/>
  <c r="K383" i="39" s="1" a="1"/>
  <c r="K383" i="39" s="1"/>
  <c r="E444" i="39"/>
  <c r="K444" i="39" s="1" a="1"/>
  <c r="K444" i="39" s="1"/>
  <c r="E366" i="39"/>
  <c r="K366" i="39" s="1" a="1"/>
  <c r="K366" i="39" s="1"/>
  <c r="E327" i="39"/>
  <c r="E334" i="39"/>
  <c r="K334" i="39" s="1" a="1"/>
  <c r="K334" i="39" s="1"/>
  <c r="E200" i="39"/>
  <c r="K200" i="39" s="1" a="1"/>
  <c r="K200" i="39" s="1"/>
  <c r="E307" i="39"/>
  <c r="K307" i="39" s="1" a="1"/>
  <c r="K307" i="39" s="1"/>
  <c r="E413" i="39"/>
  <c r="E176" i="39"/>
  <c r="K176" i="39" s="1" a="1"/>
  <c r="K176" i="39" s="1"/>
  <c r="E344" i="39"/>
  <c r="K344" i="39" s="1" a="1"/>
  <c r="K344" i="39" s="1"/>
  <c r="E468" i="39"/>
  <c r="K468" i="39" s="1" a="1"/>
  <c r="K468" i="39" s="1"/>
  <c r="E255" i="39"/>
  <c r="K255" i="39" s="1" a="1"/>
  <c r="K255" i="39" s="1"/>
  <c r="E520" i="39"/>
  <c r="K520" i="39" s="1" a="1"/>
  <c r="K520" i="39" s="1"/>
  <c r="E195" i="39"/>
  <c r="K195" i="39" s="1" a="1"/>
  <c r="K195" i="39" s="1"/>
  <c r="E345" i="39"/>
  <c r="K345" i="39" s="1" a="1"/>
  <c r="K345" i="39" s="1"/>
  <c r="E27" i="39"/>
  <c r="K27" i="39" s="1" a="1"/>
  <c r="K27" i="39" s="1"/>
  <c r="E498" i="39"/>
  <c r="E97" i="39"/>
  <c r="K97" i="39" s="1" a="1"/>
  <c r="K97" i="39" s="1"/>
  <c r="E421" i="39"/>
  <c r="K421" i="39" s="1" a="1"/>
  <c r="K421" i="39" s="1"/>
  <c r="E382" i="39"/>
  <c r="K382" i="39" s="1" a="1"/>
  <c r="K382" i="39" s="1"/>
  <c r="E160" i="39"/>
  <c r="K160" i="39" s="1" a="1"/>
  <c r="K160" i="39" s="1"/>
  <c r="E57" i="39"/>
  <c r="K57" i="39" s="1" a="1"/>
  <c r="K57" i="39" s="1"/>
  <c r="E84" i="39"/>
  <c r="K84" i="39" s="1" a="1"/>
  <c r="K84" i="39" s="1"/>
  <c r="E175" i="39"/>
  <c r="K175" i="39" s="1" a="1"/>
  <c r="K175" i="39" s="1"/>
  <c r="E103" i="39"/>
  <c r="K103" i="39" s="1" a="1"/>
  <c r="K103" i="39" s="1"/>
  <c r="E306" i="39"/>
  <c r="K306" i="39" s="1" a="1"/>
  <c r="K306" i="39" s="1"/>
  <c r="E459" i="39"/>
  <c r="K459" i="39" s="1" a="1"/>
  <c r="K459" i="39" s="1"/>
  <c r="E415" i="39"/>
  <c r="K415" i="39" s="1" a="1"/>
  <c r="K415" i="39" s="1"/>
  <c r="E381" i="39"/>
  <c r="K381" i="39" s="1" a="1"/>
  <c r="K381" i="39" s="1"/>
  <c r="E368" i="39"/>
  <c r="E300" i="39"/>
  <c r="E115" i="39"/>
  <c r="E561" i="39"/>
  <c r="E545" i="39"/>
  <c r="K545" i="39" s="1" a="1"/>
  <c r="K545" i="39" s="1"/>
  <c r="E164" i="39"/>
  <c r="K164" i="39" s="1" a="1"/>
  <c r="K164" i="39" s="1"/>
  <c r="E173" i="39"/>
  <c r="K173" i="39" s="1" a="1"/>
  <c r="K173" i="39" s="1"/>
  <c r="E33" i="39"/>
  <c r="K33" i="39" s="1" a="1"/>
  <c r="K33" i="39" s="1"/>
  <c r="E418" i="39"/>
  <c r="K418" i="39" s="1" a="1"/>
  <c r="K418" i="39" s="1"/>
  <c r="E146" i="39"/>
  <c r="K146" i="39" s="1" a="1"/>
  <c r="K146" i="39" s="1"/>
  <c r="E263" i="39"/>
  <c r="K263" i="39" s="1" a="1"/>
  <c r="K263" i="39" s="1"/>
  <c r="E398" i="39"/>
  <c r="K398" i="39" s="1" a="1"/>
  <c r="K398" i="39" s="1"/>
  <c r="E425" i="39"/>
  <c r="K425" i="39" s="1" a="1"/>
  <c r="K425" i="39" s="1"/>
  <c r="E47" i="39"/>
  <c r="K47" i="39" s="1" a="1"/>
  <c r="K47" i="39" s="1"/>
  <c r="E153" i="39"/>
  <c r="K153" i="39" s="1" a="1"/>
  <c r="K153" i="39" s="1"/>
  <c r="E427" i="39"/>
  <c r="K427" i="39" s="1" a="1"/>
  <c r="K427" i="39" s="1"/>
  <c r="E157" i="39"/>
  <c r="K157" i="39" s="1" a="1"/>
  <c r="K157" i="39" s="1"/>
  <c r="E360" i="39"/>
  <c r="K360" i="39" s="1" a="1"/>
  <c r="K360" i="39" s="1"/>
  <c r="E186" i="39"/>
  <c r="K186" i="39" s="1" a="1"/>
  <c r="K186" i="39" s="1"/>
  <c r="E338" i="39"/>
  <c r="E221" i="39"/>
  <c r="K221" i="39" s="1" a="1"/>
  <c r="K221" i="39" s="1"/>
  <c r="E130" i="39"/>
  <c r="K130" i="39" s="1" a="1"/>
  <c r="K130" i="39" s="1"/>
  <c r="E210" i="39"/>
  <c r="K210" i="39" s="1" a="1"/>
  <c r="K210" i="39" s="1"/>
  <c r="E236" i="39"/>
  <c r="K236" i="39" s="1" a="1"/>
  <c r="K236" i="39" s="1"/>
  <c r="E135" i="39"/>
  <c r="K135" i="39" s="1" a="1"/>
  <c r="K135" i="39" s="1"/>
  <c r="E119" i="39"/>
  <c r="K119" i="39" s="1" a="1"/>
  <c r="K119" i="39" s="1"/>
  <c r="E513" i="39"/>
  <c r="E108" i="39"/>
  <c r="E405" i="39"/>
  <c r="K405" i="39" s="1" a="1"/>
  <c r="K405" i="39" s="1"/>
  <c r="E380" i="39"/>
  <c r="K380" i="39" s="1" a="1"/>
  <c r="K380" i="39" s="1"/>
  <c r="E149" i="39"/>
  <c r="K149" i="39" s="1" a="1"/>
  <c r="K149" i="39" s="1"/>
  <c r="E487" i="39"/>
  <c r="K487" i="39" s="1" a="1"/>
  <c r="K487" i="39" s="1"/>
  <c r="E145" i="39"/>
  <c r="K145" i="39" s="1" a="1"/>
  <c r="K145" i="39" s="1"/>
  <c r="E270" i="39"/>
  <c r="K270" i="39" s="1" a="1"/>
  <c r="K270" i="39" s="1"/>
  <c r="E386" i="39"/>
  <c r="K386" i="39" s="1" a="1"/>
  <c r="K386" i="39" s="1"/>
  <c r="E370" i="39"/>
  <c r="K370" i="39" s="1" a="1"/>
  <c r="K370" i="39" s="1"/>
  <c r="E185" i="39"/>
  <c r="K185" i="39" s="1" a="1"/>
  <c r="K185" i="39" s="1"/>
  <c r="E19" i="39"/>
  <c r="K19" i="39" s="1" a="1"/>
  <c r="K19" i="39" s="1"/>
  <c r="E87" i="39"/>
  <c r="K87" i="39" s="1" a="1"/>
  <c r="K87" i="39" s="1"/>
  <c r="E559" i="39"/>
  <c r="E471" i="39"/>
  <c r="K471" i="39" s="1" a="1"/>
  <c r="K471" i="39" s="1"/>
  <c r="E482" i="39"/>
  <c r="K482" i="39" s="1" a="1"/>
  <c r="K482" i="39" s="1"/>
  <c r="E395" i="39"/>
  <c r="K395" i="39" s="1" a="1"/>
  <c r="K395" i="39" s="1"/>
  <c r="E310" i="39"/>
  <c r="K310" i="39" s="1" a="1"/>
  <c r="K310" i="39" s="1"/>
  <c r="E65" i="39"/>
  <c r="K65" i="39" s="1" a="1"/>
  <c r="K65" i="39" s="1"/>
  <c r="E448" i="39"/>
  <c r="K448" i="39" s="1" a="1"/>
  <c r="K448" i="39" s="1"/>
  <c r="E292" i="39"/>
  <c r="K292" i="39" s="1" a="1"/>
  <c r="K292" i="39" s="1"/>
  <c r="E299" i="39"/>
  <c r="K299" i="39" s="1" a="1"/>
  <c r="K299" i="39" s="1"/>
  <c r="E23" i="39"/>
  <c r="K23" i="39" s="1" a="1"/>
  <c r="K23" i="39" s="1"/>
  <c r="E251" i="39"/>
  <c r="K251" i="39" s="1" a="1"/>
  <c r="K251" i="39" s="1"/>
  <c r="E539" i="39"/>
  <c r="K539" i="39" s="1" a="1"/>
  <c r="K539" i="39" s="1"/>
  <c r="E517" i="39"/>
  <c r="E265" i="39"/>
  <c r="K265" i="39" s="1" a="1"/>
  <c r="K265" i="39" s="1"/>
  <c r="E295" i="39"/>
  <c r="K295" i="39" s="1" a="1"/>
  <c r="K295" i="39" s="1"/>
  <c r="E546" i="39"/>
  <c r="E458" i="39"/>
  <c r="K458" i="39" s="1" a="1"/>
  <c r="K458" i="39" s="1"/>
  <c r="E443" i="39"/>
  <c r="K443" i="39" s="1" a="1"/>
  <c r="K443" i="39" s="1"/>
  <c r="E455" i="39"/>
  <c r="K455" i="39" s="1" a="1"/>
  <c r="K455" i="39" s="1"/>
  <c r="E512" i="39"/>
  <c r="K512" i="39" s="1" a="1"/>
  <c r="K512" i="39" s="1"/>
  <c r="E521" i="39"/>
  <c r="K521" i="39" s="1" a="1"/>
  <c r="K521" i="39" s="1"/>
  <c r="E38" i="39"/>
  <c r="K38" i="39" s="1" a="1"/>
  <c r="K38" i="39" s="1"/>
  <c r="E22" i="39"/>
  <c r="K22" i="39" s="1" a="1"/>
  <c r="K22" i="39" s="1"/>
  <c r="E237" i="39"/>
  <c r="K237" i="39" s="1" a="1"/>
  <c r="K237" i="39" s="1"/>
  <c r="E538" i="39"/>
  <c r="K538" i="39" s="1" a="1"/>
  <c r="K538" i="39" s="1"/>
  <c r="E34" i="39"/>
  <c r="K34" i="39" s="1" a="1"/>
  <c r="K34" i="39" s="1"/>
  <c r="E39" i="39"/>
  <c r="K39" i="39" s="1" a="1"/>
  <c r="K39" i="39" s="1"/>
  <c r="E532" i="39"/>
  <c r="K532" i="39" s="1" a="1"/>
  <c r="K532" i="39" s="1"/>
  <c r="E134" i="39"/>
  <c r="K134" i="39" s="1" a="1"/>
  <c r="K134" i="39" s="1"/>
  <c r="E540" i="39"/>
  <c r="K540" i="39" s="1" a="1"/>
  <c r="K540" i="39" s="1"/>
  <c r="E379" i="39"/>
  <c r="K379" i="39" s="1" a="1"/>
  <c r="K379" i="39" s="1"/>
  <c r="E172" i="39"/>
  <c r="K172" i="39" s="1" a="1"/>
  <c r="K172" i="39" s="1"/>
  <c r="E548" i="39"/>
  <c r="K548" i="39" s="1" a="1"/>
  <c r="K548" i="39" s="1"/>
  <c r="E147" i="39"/>
  <c r="K147" i="39" s="1" a="1"/>
  <c r="K147" i="39" s="1"/>
  <c r="E90" i="39"/>
  <c r="K90" i="39" s="1" a="1"/>
  <c r="K90" i="39" s="1"/>
  <c r="E11" i="39"/>
  <c r="K11" i="39" s="1" a="1"/>
  <c r="K11" i="39" s="1"/>
  <c r="E190" i="39"/>
  <c r="E554" i="39"/>
  <c r="E118" i="39"/>
  <c r="K118" i="39" s="1" a="1"/>
  <c r="K118" i="39" s="1"/>
  <c r="E129" i="39"/>
  <c r="E281" i="39"/>
  <c r="K281" i="39" s="1" a="1"/>
  <c r="K281" i="39" s="1"/>
  <c r="E213" i="39"/>
  <c r="K213" i="39" s="1" a="1"/>
  <c r="K213" i="39" s="1"/>
  <c r="E351" i="39"/>
  <c r="K351" i="39" s="1" a="1"/>
  <c r="K351" i="39" s="1"/>
  <c r="E79" i="39"/>
  <c r="K79" i="39" s="1" a="1"/>
  <c r="K79" i="39" s="1"/>
  <c r="E64" i="39"/>
  <c r="K64" i="39" s="1" a="1"/>
  <c r="K64" i="39" s="1"/>
  <c r="E71" i="39"/>
  <c r="E52" i="39"/>
  <c r="K52" i="39" s="1" a="1"/>
  <c r="K52" i="39" s="1"/>
  <c r="E442" i="39"/>
  <c r="K442" i="39" s="1" a="1"/>
  <c r="K442" i="39" s="1"/>
  <c r="E166" i="39"/>
  <c r="K166" i="39" s="1" a="1"/>
  <c r="K166" i="39" s="1"/>
  <c r="E385" i="39"/>
  <c r="E170" i="39"/>
  <c r="K170" i="39" s="1" a="1"/>
  <c r="K170" i="39" s="1"/>
  <c r="E481" i="39"/>
  <c r="K481" i="39" s="1" a="1"/>
  <c r="K481" i="39" s="1"/>
  <c r="E235" i="39"/>
  <c r="K235" i="39" s="1" a="1"/>
  <c r="K235" i="39" s="1"/>
  <c r="E491" i="39"/>
  <c r="K491" i="39" s="1" a="1"/>
  <c r="K491" i="39" s="1"/>
  <c r="E73" i="39"/>
  <c r="K73" i="39" s="1" a="1"/>
  <c r="K73" i="39" s="1"/>
  <c r="E102" i="39"/>
  <c r="E143" i="39"/>
  <c r="K143" i="39" s="1" a="1"/>
  <c r="K143" i="39" s="1"/>
  <c r="E408" i="39"/>
  <c r="K408" i="39" s="1" a="1"/>
  <c r="K408" i="39" s="1"/>
  <c r="E356" i="39"/>
  <c r="K356" i="39" s="1" a="1"/>
  <c r="K356" i="39" s="1"/>
  <c r="E340" i="39"/>
  <c r="K340" i="39" s="1" a="1"/>
  <c r="K340" i="39" s="1"/>
  <c r="E279" i="39"/>
  <c r="K279" i="39" s="1" a="1"/>
  <c r="K279" i="39" s="1"/>
  <c r="E260" i="39"/>
  <c r="K260" i="39" s="1" a="1"/>
  <c r="K260" i="39" s="1"/>
  <c r="E207" i="39"/>
  <c r="K207" i="39" s="1" a="1"/>
  <c r="K207" i="39" s="1"/>
  <c r="E212" i="39"/>
  <c r="K212" i="39" s="1" a="1"/>
  <c r="K212" i="39" s="1"/>
  <c r="E179" i="39"/>
  <c r="K179" i="39" s="1" a="1"/>
  <c r="K179" i="39" s="1"/>
  <c r="E355" i="39"/>
  <c r="K355" i="39" s="1" a="1"/>
  <c r="K355" i="39" s="1"/>
  <c r="E298" i="39"/>
  <c r="K298" i="39" s="1" a="1"/>
  <c r="K298" i="39" s="1"/>
  <c r="E152" i="39"/>
  <c r="K152" i="39" s="1" a="1"/>
  <c r="K152" i="39" s="1"/>
  <c r="E335" i="39"/>
  <c r="K335" i="39" s="1" a="1"/>
  <c r="K335" i="39" s="1"/>
  <c r="E273" i="39"/>
  <c r="K273" i="39" s="1" a="1"/>
  <c r="K273" i="39" s="1"/>
  <c r="E312" i="39"/>
  <c r="K312" i="39" s="1" a="1"/>
  <c r="K312" i="39" s="1"/>
  <c r="E75" i="39"/>
  <c r="K75" i="39" s="1" a="1"/>
  <c r="K75" i="39" s="1"/>
  <c r="E339" i="39"/>
  <c r="K339" i="39" s="1" a="1"/>
  <c r="K339" i="39" s="1"/>
  <c r="E553" i="39"/>
  <c r="E21" i="39"/>
  <c r="K21" i="39" s="1" a="1"/>
  <c r="K21" i="39" s="1"/>
  <c r="E16" i="39"/>
  <c r="K16" i="39" s="1" a="1"/>
  <c r="K16" i="39" s="1"/>
  <c r="E168" i="39"/>
  <c r="K168" i="39" s="1" a="1"/>
  <c r="K168" i="39" s="1"/>
  <c r="E531" i="39"/>
  <c r="K531" i="39" s="1" a="1"/>
  <c r="K531" i="39" s="1"/>
  <c r="E238" i="39"/>
  <c r="K238" i="39" s="1" a="1"/>
  <c r="K238" i="39" s="1"/>
  <c r="E365" i="39"/>
  <c r="K365" i="39" s="1" a="1"/>
  <c r="K365" i="39" s="1"/>
  <c r="E61" i="39"/>
  <c r="K61" i="39" s="1" a="1"/>
  <c r="K61" i="39" s="1"/>
  <c r="E433" i="39"/>
  <c r="K433" i="39" s="1" a="1"/>
  <c r="K433" i="39" s="1"/>
  <c r="E241" i="39"/>
  <c r="K241" i="39" s="1" a="1"/>
  <c r="K241" i="39" s="1"/>
  <c r="E94" i="39"/>
  <c r="K94" i="39" s="1" a="1"/>
  <c r="K94" i="39" s="1"/>
  <c r="E287" i="39"/>
  <c r="K287" i="39" s="1" a="1"/>
  <c r="K287" i="39" s="1"/>
  <c r="E272" i="39"/>
  <c r="K272" i="39" s="1" a="1"/>
  <c r="K272" i="39" s="1"/>
  <c r="E469" i="39"/>
  <c r="K469" i="39" s="1" a="1"/>
  <c r="K469" i="39" s="1"/>
  <c r="E475" i="39"/>
  <c r="K475" i="39" s="1" a="1"/>
  <c r="K475" i="39" s="1"/>
  <c r="E493" i="39"/>
  <c r="K493" i="39" s="1" a="1"/>
  <c r="K493" i="39" s="1"/>
  <c r="E131" i="39"/>
  <c r="K131" i="39" s="1" a="1"/>
  <c r="K131" i="39" s="1"/>
  <c r="E42" i="39"/>
  <c r="E5" i="39"/>
  <c r="K5" i="39" s="1" a="1"/>
  <c r="K5" i="39" s="1"/>
  <c r="E30" i="39"/>
  <c r="K30" i="39" s="1" a="1"/>
  <c r="K30" i="39" s="1"/>
  <c r="E362" i="39"/>
  <c r="K362" i="39" s="1" a="1"/>
  <c r="K362" i="39" s="1"/>
  <c r="E259" i="39"/>
  <c r="K259" i="39" s="1" a="1"/>
  <c r="K259" i="39" s="1"/>
  <c r="E243" i="39"/>
  <c r="K243" i="39" s="1" a="1"/>
  <c r="K243" i="39" s="1"/>
  <c r="E308" i="39"/>
  <c r="K308" i="39" s="1" a="1"/>
  <c r="K308" i="39" s="1"/>
  <c r="E449" i="39"/>
  <c r="K449" i="39" s="1" a="1"/>
  <c r="K449" i="39" s="1"/>
  <c r="E60" i="39"/>
  <c r="K60" i="39" s="1" a="1"/>
  <c r="K60" i="39" s="1"/>
  <c r="E257" i="39"/>
  <c r="K257" i="39" s="1" a="1"/>
  <c r="K257" i="39" s="1"/>
  <c r="E343" i="39"/>
  <c r="K343" i="39" s="1" a="1"/>
  <c r="K343" i="39" s="1"/>
  <c r="E258" i="39"/>
  <c r="K258" i="39" s="1" a="1"/>
  <c r="K258" i="39" s="1"/>
  <c r="E88" i="39"/>
  <c r="K88" i="39" s="1" a="1"/>
  <c r="K88" i="39" s="1"/>
  <c r="E151" i="39"/>
  <c r="K151" i="39" s="1" a="1"/>
  <c r="K151" i="39" s="1"/>
  <c r="E222" i="39"/>
  <c r="K222" i="39" s="1" a="1"/>
  <c r="K222" i="39" s="1"/>
  <c r="E267" i="39"/>
  <c r="K267" i="39" s="1" a="1"/>
  <c r="K267" i="39" s="1"/>
  <c r="E394" i="39"/>
  <c r="K394" i="39" s="1" a="1"/>
  <c r="K394" i="39" s="1"/>
  <c r="E69" i="39"/>
  <c r="K69" i="39" s="1" a="1"/>
  <c r="K69" i="39" s="1"/>
  <c r="E563" i="39"/>
  <c r="K456" i="39" a="1"/>
  <c r="K456" i="39" s="1"/>
  <c r="K463" i="39" a="1"/>
  <c r="K463" i="39" s="1"/>
  <c r="K77" i="39" a="1"/>
  <c r="K77" i="39" s="1"/>
  <c r="K524" i="39" a="1"/>
  <c r="K524" i="39" s="1"/>
  <c r="K288" i="39" a="1"/>
  <c r="K288" i="39" s="1"/>
  <c r="K229" i="39" a="1"/>
  <c r="K229" i="39" s="1"/>
  <c r="K327" i="39" a="1"/>
  <c r="K327" i="39" s="1"/>
  <c r="K208" i="39" a="1"/>
  <c r="K208" i="39" s="1"/>
  <c r="K546" i="39" a="1"/>
  <c r="K546" i="39" s="1"/>
  <c r="K8" i="39" a="1"/>
  <c r="K8" i="39" s="1"/>
  <c r="K502" i="39" a="1"/>
  <c r="K502" i="39" s="1"/>
  <c r="K311" i="39" a="1"/>
  <c r="K311" i="39" s="1"/>
  <c r="K2" i="39" a="1"/>
  <c r="K2" i="39" s="1"/>
  <c r="K446" i="39" a="1"/>
  <c r="K446" i="39" s="1"/>
  <c r="K329" i="39" a="1"/>
  <c r="K329" i="39" s="1"/>
  <c r="K318" i="39" a="1"/>
  <c r="K318" i="39" s="1"/>
  <c r="K48" i="39" a="1"/>
  <c r="K48" i="39" s="1"/>
  <c r="K114" i="39" a="1"/>
  <c r="K114" i="39" s="1"/>
  <c r="K411" i="39" a="1"/>
  <c r="K411" i="39" s="1"/>
  <c r="K325" i="39" a="1"/>
  <c r="K325" i="39" s="1"/>
  <c r="K403" i="39" a="1"/>
  <c r="K403" i="39" s="1"/>
  <c r="K115" i="39" a="1"/>
  <c r="K115" i="39" s="1"/>
  <c r="K333" i="39" a="1"/>
  <c r="K333" i="39" s="1"/>
  <c r="K401" i="39" a="1"/>
  <c r="K401" i="39" s="1"/>
  <c r="K544" i="39" a="1"/>
  <c r="K544" i="39" s="1"/>
  <c r="K148" i="39" a="1"/>
  <c r="K148" i="39" s="1"/>
  <c r="K144" i="39" a="1"/>
  <c r="K144" i="39" s="1"/>
  <c r="K49" i="39" a="1"/>
  <c r="K49" i="39" s="1"/>
  <c r="K373" i="39" a="1"/>
  <c r="K373" i="39" s="1"/>
  <c r="K13" i="39" a="1"/>
  <c r="K13" i="39" s="1"/>
  <c r="K10" i="39" a="1"/>
  <c r="K10" i="39" s="1"/>
  <c r="K533" i="39" a="1"/>
  <c r="K533" i="39" s="1"/>
  <c r="K528" i="39" a="1"/>
  <c r="K528" i="39" s="1"/>
  <c r="K74" i="39" a="1"/>
  <c r="K74" i="39" s="1"/>
  <c r="K423" i="39" a="1"/>
  <c r="K423" i="39" s="1"/>
  <c r="K107" i="39" a="1"/>
  <c r="K107" i="39" s="1"/>
  <c r="K549" i="39" a="1"/>
  <c r="K549" i="39" s="1"/>
  <c r="K359" i="39" a="1"/>
  <c r="K359" i="39" s="1"/>
  <c r="K139" i="39" a="1"/>
  <c r="K139" i="39" s="1"/>
  <c r="K372" i="39" a="1"/>
  <c r="K372" i="39" s="1"/>
  <c r="K58" i="39" a="1"/>
  <c r="K58" i="39" s="1"/>
  <c r="K354" i="39" a="1"/>
  <c r="K354" i="39" s="1"/>
  <c r="K82" i="39" a="1"/>
  <c r="K82" i="39" s="1"/>
  <c r="K231" i="39" a="1"/>
  <c r="K231" i="39" s="1"/>
  <c r="K242" i="39" a="1"/>
  <c r="K242" i="39" s="1"/>
  <c r="K183" i="39" a="1"/>
  <c r="K183" i="39" s="1"/>
  <c r="K348" i="39" a="1"/>
  <c r="K348" i="39" s="1"/>
  <c r="K9" i="39" a="1"/>
  <c r="K9" i="39" s="1"/>
  <c r="J513" i="39"/>
  <c r="J530" i="39"/>
  <c r="J498" i="39"/>
  <c r="J506" i="39"/>
  <c r="K506" i="39" s="1" a="1"/>
  <c r="K506" i="39" s="1"/>
  <c r="K219" i="39" a="1"/>
  <c r="K219" i="39" s="1"/>
  <c r="K390" i="39" a="1"/>
  <c r="K390" i="39" s="1"/>
  <c r="K96" i="39" a="1"/>
  <c r="K96" i="39" s="1"/>
  <c r="K46" i="39" a="1"/>
  <c r="K46" i="39" s="1"/>
  <c r="K376" i="39" a="1"/>
  <c r="K376" i="39" s="1"/>
  <c r="J50" i="39"/>
  <c r="K429" i="39" a="1"/>
  <c r="K429" i="39" s="1"/>
  <c r="I217" i="39"/>
  <c r="J217" i="39" s="1"/>
  <c r="I209" i="39"/>
  <c r="J129" i="39"/>
  <c r="J300" i="39"/>
  <c r="K300" i="39" s="1" a="1"/>
  <c r="K300" i="39" s="1"/>
  <c r="J227" i="39"/>
  <c r="J18" i="39"/>
  <c r="J102" i="39"/>
  <c r="I438" i="39"/>
  <c r="K228" i="39" a="1"/>
  <c r="K228" i="39" s="1"/>
  <c r="I515" i="39"/>
  <c r="J205" i="39"/>
  <c r="J413" i="39"/>
  <c r="I76" i="39"/>
  <c r="J76" i="39" s="1"/>
  <c r="J161" i="39"/>
  <c r="K226" i="39" a="1"/>
  <c r="K226" i="39" s="1"/>
  <c r="J368" i="39"/>
  <c r="K457" i="39" a="1"/>
  <c r="K457" i="39" s="1"/>
  <c r="K215" i="39" a="1"/>
  <c r="K215" i="39" s="1"/>
  <c r="J464" i="39"/>
  <c r="K464" i="39" s="1" a="1"/>
  <c r="K464" i="39" s="1"/>
  <c r="K517" i="39" a="1"/>
  <c r="K517" i="39" s="1"/>
  <c r="J385" i="39"/>
  <c r="J66" i="39"/>
  <c r="I190" i="39"/>
  <c r="J285" i="39"/>
  <c r="J384" i="39"/>
  <c r="J232" i="39"/>
  <c r="J120" i="39"/>
  <c r="J71" i="39"/>
  <c r="J338" i="39"/>
  <c r="K338" i="39" s="1" a="1"/>
  <c r="K338" i="39" s="1"/>
  <c r="I141" i="39"/>
  <c r="J141" i="39" s="1"/>
  <c r="I108" i="39"/>
  <c r="J108" i="39" s="1"/>
  <c r="J167" i="39"/>
  <c r="J192" i="39"/>
  <c r="J53" i="39"/>
  <c r="K53" i="39" s="1" a="1"/>
  <c r="K53" i="39" s="1"/>
  <c r="I42" i="39"/>
  <c r="J42" i="39" s="1"/>
  <c r="K42" i="39" s="1" a="1"/>
  <c r="K42" i="39" s="1"/>
  <c r="K384" i="39" l="1" a="1"/>
  <c r="K384" i="39" s="1"/>
  <c r="K161" i="39" a="1"/>
  <c r="K161" i="39" s="1"/>
  <c r="K205" i="39" a="1"/>
  <c r="K205" i="39" s="1"/>
  <c r="K66" i="39" a="1"/>
  <c r="K66" i="39" s="1"/>
  <c r="K129" i="39" a="1"/>
  <c r="K129" i="39" s="1"/>
  <c r="K385" i="39" a="1"/>
  <c r="K385" i="39" s="1"/>
  <c r="K18" i="39" a="1"/>
  <c r="K18" i="39" s="1"/>
  <c r="K368" i="39" a="1"/>
  <c r="K368" i="39" s="1"/>
  <c r="K498" i="39" a="1"/>
  <c r="K498" i="39" s="1"/>
  <c r="K227" i="39" a="1"/>
  <c r="K227" i="39" s="1"/>
  <c r="K285" i="39" a="1"/>
  <c r="K285" i="39" s="1"/>
  <c r="K167" i="39" a="1"/>
  <c r="K167" i="39" s="1"/>
  <c r="K50" i="39" a="1"/>
  <c r="K50" i="39" s="1"/>
  <c r="K120" i="39" a="1"/>
  <c r="K120" i="39" s="1"/>
  <c r="K102" i="39" a="1"/>
  <c r="K102" i="39" s="1"/>
  <c r="K513" i="39" a="1"/>
  <c r="K513" i="39" s="1"/>
  <c r="K71" i="39" a="1"/>
  <c r="K71" i="39" s="1"/>
  <c r="K530" i="39" a="1"/>
  <c r="K530" i="39" s="1"/>
  <c r="K232" i="39" a="1"/>
  <c r="K232" i="39" s="1"/>
  <c r="K192" i="39" a="1"/>
  <c r="K192" i="39" s="1"/>
  <c r="K413" i="39" a="1"/>
  <c r="K413" i="39" s="1"/>
  <c r="J515" i="39"/>
  <c r="K515" i="39" s="1" a="1"/>
  <c r="K515" i="39" s="1"/>
  <c r="J438" i="39"/>
  <c r="K438" i="39" s="1" a="1"/>
  <c r="K438" i="39" s="1"/>
  <c r="J209" i="39"/>
  <c r="K209" i="39" s="1" a="1"/>
  <c r="K209" i="39" s="1"/>
  <c r="K217" i="39" a="1"/>
  <c r="K217" i="39" s="1"/>
  <c r="K141" i="39" a="1"/>
  <c r="K141" i="39" s="1"/>
  <c r="K76" i="39" a="1"/>
  <c r="K76" i="39" s="1"/>
  <c r="J190" i="39"/>
  <c r="K190" i="39" s="1" a="1"/>
  <c r="K190" i="39" s="1"/>
  <c r="K108" i="39" a="1"/>
  <c r="K108" i="39" s="1"/>
  <c r="L2" i="39" l="1" a="1"/>
  <c r="M1054" i="39" l="1" a="1"/>
  <c r="M1054" i="39" s="1"/>
  <c r="M1053" i="39" a="1"/>
  <c r="M1053" i="39" s="1"/>
  <c r="M1052" i="39" a="1"/>
  <c r="M1052" i="39" s="1"/>
  <c r="P1051" i="39" a="1"/>
  <c r="P1051" i="39" s="1"/>
  <c r="O1051" i="39" a="1"/>
  <c r="O1051" i="39" s="1"/>
  <c r="Q1051" i="39" s="1"/>
  <c r="M1051" i="39" a="1"/>
  <c r="M1051" i="39" s="1"/>
  <c r="M1050" i="39" a="1"/>
  <c r="M1049" i="39" a="1"/>
  <c r="M1048" i="39" a="1"/>
  <c r="M1047" i="39" a="1"/>
  <c r="M1046" i="39" a="1"/>
  <c r="M1045" i="39" a="1"/>
  <c r="M1044" i="39" a="1"/>
  <c r="M1043" i="39" a="1"/>
  <c r="M1042" i="39" a="1"/>
  <c r="M1041" i="39" a="1"/>
  <c r="M1040" i="39" a="1"/>
  <c r="M1039" i="39" a="1"/>
  <c r="M1038" i="39" a="1"/>
  <c r="M1037" i="39" a="1"/>
  <c r="M1036" i="39" a="1"/>
  <c r="M1035" i="39" a="1"/>
  <c r="M1034" i="39" a="1"/>
  <c r="M1033" i="39" a="1"/>
  <c r="M1032" i="39" a="1"/>
  <c r="M1031" i="39" a="1"/>
  <c r="M1030" i="39" a="1"/>
  <c r="M1029" i="39" a="1"/>
  <c r="M1028" i="39" a="1"/>
  <c r="M1027" i="39" a="1"/>
  <c r="M1026" i="39" a="1"/>
  <c r="M1025" i="39" a="1"/>
  <c r="M1024" i="39" a="1"/>
  <c r="M1023" i="39" a="1"/>
  <c r="M1022" i="39" a="1"/>
  <c r="M1021" i="39" a="1"/>
  <c r="M1020" i="39" a="1"/>
  <c r="M1019" i="39" a="1"/>
  <c r="M1018" i="39" a="1"/>
  <c r="M1017" i="39" a="1"/>
  <c r="M1016" i="39" a="1"/>
  <c r="M1015" i="39" a="1"/>
  <c r="M1014" i="39" a="1"/>
  <c r="M1013" i="39" a="1"/>
  <c r="M1012" i="39" a="1"/>
  <c r="M1011" i="39" a="1"/>
  <c r="M1010" i="39" a="1"/>
  <c r="M1009" i="39" a="1"/>
  <c r="M1008" i="39" a="1"/>
  <c r="M1007" i="39" a="1"/>
  <c r="M1006" i="39" a="1"/>
  <c r="M1005" i="39" a="1"/>
  <c r="M1004" i="39" a="1"/>
  <c r="M1003" i="39" a="1"/>
  <c r="M1002" i="39" a="1"/>
  <c r="M1001" i="39" a="1"/>
  <c r="M1000" i="39" a="1"/>
  <c r="M999" i="39" a="1"/>
  <c r="M998" i="39" a="1"/>
  <c r="M997" i="39" a="1"/>
  <c r="M996" i="39" a="1"/>
  <c r="M995" i="39" a="1"/>
  <c r="M994" i="39" a="1"/>
  <c r="M993" i="39" a="1"/>
  <c r="M992" i="39" a="1"/>
  <c r="M991" i="39" a="1"/>
  <c r="M990" i="39" a="1"/>
  <c r="M989" i="39" a="1"/>
  <c r="M988" i="39" a="1"/>
  <c r="M987" i="39" a="1"/>
  <c r="M986" i="39" a="1"/>
  <c r="M985" i="39" a="1"/>
  <c r="M984" i="39" a="1"/>
  <c r="M983" i="39" a="1"/>
  <c r="M982" i="39" a="1"/>
  <c r="M981" i="39" a="1"/>
  <c r="M980" i="39" a="1"/>
  <c r="M979" i="39" a="1"/>
  <c r="M978" i="39" a="1"/>
  <c r="M977" i="39" a="1"/>
  <c r="M976" i="39" a="1"/>
  <c r="M975" i="39" a="1"/>
  <c r="M974" i="39" a="1"/>
  <c r="M973" i="39" a="1"/>
  <c r="M972" i="39" a="1"/>
  <c r="M971" i="39" a="1"/>
  <c r="M970" i="39" a="1"/>
  <c r="M969" i="39" a="1"/>
  <c r="M968" i="39" a="1"/>
  <c r="M967" i="39" a="1"/>
  <c r="M966" i="39" a="1"/>
  <c r="M965" i="39" a="1"/>
  <c r="M964" i="39" a="1"/>
  <c r="M963" i="39" a="1"/>
  <c r="M962" i="39" a="1"/>
  <c r="M961" i="39" a="1"/>
  <c r="M960" i="39" a="1"/>
  <c r="M959" i="39" a="1"/>
  <c r="M958" i="39" a="1"/>
  <c r="M957" i="39" a="1"/>
  <c r="M956" i="39" a="1"/>
  <c r="M955" i="39" a="1"/>
  <c r="M954" i="39" a="1"/>
  <c r="M953" i="39" a="1"/>
  <c r="M952" i="39" a="1"/>
  <c r="M951" i="39" a="1"/>
  <c r="M950" i="39" a="1"/>
  <c r="M949" i="39" a="1"/>
  <c r="M948" i="39" a="1"/>
  <c r="M947" i="39" a="1"/>
  <c r="M946" i="39" a="1"/>
  <c r="M945" i="39" a="1"/>
  <c r="M944" i="39" a="1"/>
  <c r="M943" i="39" a="1"/>
  <c r="M942" i="39" a="1"/>
  <c r="M941" i="39" a="1"/>
  <c r="M940" i="39" a="1"/>
  <c r="M939" i="39" a="1"/>
  <c r="M938" i="39" a="1"/>
  <c r="M937" i="39" a="1"/>
  <c r="M936" i="39" a="1"/>
  <c r="M935" i="39" a="1"/>
  <c r="M934" i="39" a="1"/>
  <c r="M933" i="39" a="1"/>
  <c r="M932" i="39" a="1"/>
  <c r="M931" i="39" a="1"/>
  <c r="M930" i="39" a="1"/>
  <c r="M929" i="39" a="1"/>
  <c r="M928" i="39" a="1"/>
  <c r="M927" i="39" a="1"/>
  <c r="M926" i="39" a="1"/>
  <c r="M925" i="39" a="1"/>
  <c r="M924" i="39" a="1"/>
  <c r="M923" i="39" a="1"/>
  <c r="M922" i="39" a="1"/>
  <c r="M921" i="39" a="1"/>
  <c r="M920" i="39" a="1"/>
  <c r="M919" i="39" a="1"/>
  <c r="M918" i="39" a="1"/>
  <c r="M917" i="39" a="1"/>
  <c r="M916" i="39" a="1"/>
  <c r="M915" i="39" a="1"/>
  <c r="M914" i="39" a="1"/>
  <c r="M913" i="39" a="1"/>
  <c r="M912" i="39" a="1"/>
  <c r="M911" i="39" a="1"/>
  <c r="M910" i="39" a="1"/>
  <c r="M909" i="39" a="1"/>
  <c r="M908" i="39" a="1"/>
  <c r="M907" i="39" a="1"/>
  <c r="M906" i="39" a="1"/>
  <c r="M905" i="39" a="1"/>
  <c r="M904" i="39" a="1"/>
  <c r="M903" i="39" a="1"/>
  <c r="M902" i="39" a="1"/>
  <c r="M901" i="39" a="1"/>
  <c r="M900" i="39" a="1"/>
  <c r="M899" i="39" a="1"/>
  <c r="M898" i="39" a="1"/>
  <c r="M897" i="39" a="1"/>
  <c r="M896" i="39" a="1"/>
  <c r="M895" i="39" a="1"/>
  <c r="M894" i="39" a="1"/>
  <c r="M893" i="39" a="1"/>
  <c r="M892" i="39" a="1"/>
  <c r="M891" i="39" a="1"/>
  <c r="M890" i="39" a="1"/>
  <c r="M889" i="39" a="1"/>
  <c r="M888" i="39" a="1"/>
  <c r="M887" i="39" a="1"/>
  <c r="M886" i="39" a="1"/>
  <c r="M885" i="39" a="1"/>
  <c r="M884" i="39" a="1"/>
  <c r="M883" i="39" a="1"/>
  <c r="M882" i="39" a="1"/>
  <c r="M881" i="39" a="1"/>
  <c r="M880" i="39" a="1"/>
  <c r="M879" i="39" a="1"/>
  <c r="M878" i="39" a="1"/>
  <c r="M877" i="39" a="1"/>
  <c r="M876" i="39" a="1"/>
  <c r="M875" i="39" a="1"/>
  <c r="M874" i="39" a="1"/>
  <c r="M873" i="39" a="1"/>
  <c r="M872" i="39" a="1"/>
  <c r="M871" i="39" a="1"/>
  <c r="M870" i="39" a="1"/>
  <c r="M869" i="39" a="1"/>
  <c r="L2" i="39"/>
  <c r="M866" i="39" a="1"/>
  <c r="M866" i="39" s="1"/>
  <c r="M859" i="39" a="1"/>
  <c r="M859" i="39" s="1"/>
  <c r="M851" i="39" a="1"/>
  <c r="M851" i="39" s="1"/>
  <c r="M830" i="39" a="1"/>
  <c r="M830" i="39" s="1"/>
  <c r="M817" i="39" a="1"/>
  <c r="O817" i="39" s="1" a="1"/>
  <c r="O817" i="39" s="1"/>
  <c r="M788" i="39" a="1"/>
  <c r="M788" i="39" s="1"/>
  <c r="M760" i="39" a="1"/>
  <c r="M757" i="39" a="1"/>
  <c r="P757" i="39" s="1" a="1"/>
  <c r="P757" i="39" s="1"/>
  <c r="M745" i="39" a="1"/>
  <c r="M738" i="39" a="1"/>
  <c r="M738" i="39" s="1"/>
  <c r="M729" i="39" a="1"/>
  <c r="M729" i="39" s="1"/>
  <c r="M706" i="39" a="1"/>
  <c r="M706" i="39" s="1"/>
  <c r="M679" i="39" a="1"/>
  <c r="M666" i="39" a="1"/>
  <c r="M666" i="39" s="1"/>
  <c r="M623" i="39" a="1"/>
  <c r="M623" i="39" s="1"/>
  <c r="M620" i="39" a="1"/>
  <c r="M620" i="39" s="1"/>
  <c r="M600" i="39" a="1"/>
  <c r="O600" i="39" s="1" a="1"/>
  <c r="O600" i="39" s="1"/>
  <c r="M862" i="39" a="1"/>
  <c r="M862" i="39" s="1"/>
  <c r="M840" i="39" a="1"/>
  <c r="M840" i="39" s="1"/>
  <c r="M837" i="39" a="1"/>
  <c r="M837" i="39" s="1"/>
  <c r="M794" i="39" a="1"/>
  <c r="M794" i="39" s="1"/>
  <c r="M791" i="39" a="1"/>
  <c r="P791" i="39" s="1" a="1"/>
  <c r="P791" i="39" s="1"/>
  <c r="M778" i="39" a="1"/>
  <c r="M778" i="39" s="1"/>
  <c r="M754" i="39" a="1"/>
  <c r="P754" i="39" s="1" a="1"/>
  <c r="P754" i="39" s="1"/>
  <c r="M751" i="39" a="1"/>
  <c r="P751" i="39" s="1" a="1"/>
  <c r="P751" i="39" s="1"/>
  <c r="M748" i="39" a="1"/>
  <c r="M748" i="39" s="1"/>
  <c r="M741" i="39" a="1"/>
  <c r="P741" i="39" s="1" a="1"/>
  <c r="P741" i="39" s="1"/>
  <c r="M732" i="39" a="1"/>
  <c r="M732" i="39" s="1"/>
  <c r="M722" i="39" a="1"/>
  <c r="M722" i="39" s="1"/>
  <c r="M713" i="39" a="1"/>
  <c r="M713" i="39" s="1"/>
  <c r="M691" i="39" a="1"/>
  <c r="M691" i="39" s="1"/>
  <c r="M688" i="39" a="1"/>
  <c r="M688" i="39" s="1"/>
  <c r="M682" i="39" a="1"/>
  <c r="M682" i="39" s="1"/>
  <c r="M672" i="39" a="1"/>
  <c r="P672" i="39" s="1" a="1"/>
  <c r="P672" i="39" s="1"/>
  <c r="M656" i="39" a="1"/>
  <c r="M656" i="39" s="1"/>
  <c r="M647" i="39" a="1"/>
  <c r="M644" i="39" a="1"/>
  <c r="P644" i="39" s="1" a="1"/>
  <c r="P644" i="39" s="1"/>
  <c r="M641" i="39" a="1"/>
  <c r="M635" i="39" a="1"/>
  <c r="P635" i="39" s="1" a="1"/>
  <c r="P635" i="39" s="1"/>
  <c r="M823" i="39" a="1"/>
  <c r="M820" i="39" a="1"/>
  <c r="M820" i="39" s="1"/>
  <c r="M810" i="39" a="1"/>
  <c r="M810" i="39" s="1"/>
  <c r="M781" i="39" a="1"/>
  <c r="M769" i="39" a="1"/>
  <c r="M766" i="39" a="1"/>
  <c r="M766" i="39" s="1"/>
  <c r="M735" i="39" a="1"/>
  <c r="M735" i="39" s="1"/>
  <c r="M725" i="39" a="1"/>
  <c r="M709" i="39" a="1"/>
  <c r="M703" i="39" a="1"/>
  <c r="M703" i="39" s="1"/>
  <c r="M694" i="39" a="1"/>
  <c r="M669" i="39" a="1"/>
  <c r="M669" i="39" s="1"/>
  <c r="M659" i="39" a="1"/>
  <c r="M659" i="39" s="1"/>
  <c r="M612" i="39" a="1"/>
  <c r="M612" i="39" s="1"/>
  <c r="M609" i="39" a="1"/>
  <c r="M609" i="39" s="1"/>
  <c r="M603" i="39" a="1"/>
  <c r="M847" i="39" a="1"/>
  <c r="O847" i="39" s="1" a="1"/>
  <c r="O847" i="39" s="1"/>
  <c r="M843" i="39" a="1"/>
  <c r="O843" i="39" s="1" a="1"/>
  <c r="O843" i="39" s="1"/>
  <c r="M833" i="39" a="1"/>
  <c r="M803" i="39" a="1"/>
  <c r="M803" i="39" s="1"/>
  <c r="M797" i="39" a="1"/>
  <c r="M797" i="39" s="1"/>
  <c r="M784" i="39" a="1"/>
  <c r="M784" i="39" s="1"/>
  <c r="M775" i="39" a="1"/>
  <c r="M744" i="39" a="1"/>
  <c r="M728" i="39" a="1"/>
  <c r="M728" i="39" s="1"/>
  <c r="M719" i="39" a="1"/>
  <c r="M716" i="39" a="1"/>
  <c r="O716" i="39" s="1" a="1"/>
  <c r="O716" i="39" s="1"/>
  <c r="M685" i="39" a="1"/>
  <c r="M685" i="39" s="1"/>
  <c r="M662" i="39" a="1"/>
  <c r="M653" i="39" a="1"/>
  <c r="M650" i="39" a="1"/>
  <c r="M638" i="39" a="1"/>
  <c r="M628" i="39" a="1"/>
  <c r="M606" i="39" a="1"/>
  <c r="M865" i="39" a="1"/>
  <c r="M858" i="39" a="1"/>
  <c r="M854" i="39" a="1"/>
  <c r="O854" i="39" s="1" a="1"/>
  <c r="O854" i="39" s="1"/>
  <c r="M826" i="39" a="1"/>
  <c r="M813" i="39" a="1"/>
  <c r="M813" i="39" s="1"/>
  <c r="M806" i="39" a="1"/>
  <c r="M800" i="39" a="1"/>
  <c r="M787" i="39" a="1"/>
  <c r="M772" i="39" a="1"/>
  <c r="M762" i="39" a="1"/>
  <c r="M712" i="39" a="1"/>
  <c r="M712" i="39" s="1"/>
  <c r="M700" i="39" a="1"/>
  <c r="M700" i="39" s="1"/>
  <c r="M697" i="39" a="1"/>
  <c r="M697" i="39" s="1"/>
  <c r="M675" i="39" a="1"/>
  <c r="M675" i="39" s="1"/>
  <c r="M631" i="39" a="1"/>
  <c r="M631" i="39" s="1"/>
  <c r="M625" i="39" a="1"/>
  <c r="M625" i="39" s="1"/>
  <c r="M619" i="39" a="1"/>
  <c r="M619" i="39" s="1"/>
  <c r="M615" i="39" a="1"/>
  <c r="M615" i="39" s="1"/>
  <c r="M849" i="39" a="1"/>
  <c r="M844" i="39" a="1"/>
  <c r="M786" i="39" a="1"/>
  <c r="M786" i="39" s="1"/>
  <c r="M759" i="39" a="1"/>
  <c r="M755" i="39" a="1"/>
  <c r="M704" i="39" a="1"/>
  <c r="M704" i="39" s="1"/>
  <c r="M673" i="39" a="1"/>
  <c r="P673" i="39" s="1" a="1"/>
  <c r="P673" i="39" s="1"/>
  <c r="M637" i="39" a="1"/>
  <c r="M637" i="39" s="1"/>
  <c r="M632" i="39" a="1"/>
  <c r="M632" i="39" s="1"/>
  <c r="M599" i="39" a="1"/>
  <c r="M599" i="39" s="1"/>
  <c r="M595" i="39" a="1"/>
  <c r="M595" i="39" s="1"/>
  <c r="M576" i="39" a="1"/>
  <c r="P576" i="39" s="1" a="1"/>
  <c r="P576" i="39" s="1"/>
  <c r="M546" i="39" a="1"/>
  <c r="O546" i="39" s="1" a="1"/>
  <c r="O546" i="39" s="1"/>
  <c r="M533" i="39" a="1"/>
  <c r="M533" i="39" s="1"/>
  <c r="M497" i="39" a="1"/>
  <c r="M490" i="39" a="1"/>
  <c r="M490" i="39" s="1"/>
  <c r="M487" i="39" a="1"/>
  <c r="M487" i="39" s="1"/>
  <c r="M471" i="39" a="1"/>
  <c r="M471" i="39" s="1"/>
  <c r="M462" i="39" a="1"/>
  <c r="M462" i="39" s="1"/>
  <c r="M455" i="39" a="1"/>
  <c r="M455" i="39" s="1"/>
  <c r="M404" i="39" a="1"/>
  <c r="M404" i="39" s="1"/>
  <c r="M385" i="39" a="1"/>
  <c r="M385" i="39" s="1"/>
  <c r="M382" i="39" a="1"/>
  <c r="M363" i="39" a="1"/>
  <c r="M360" i="39" a="1"/>
  <c r="M360" i="39" s="1"/>
  <c r="M350" i="39" a="1"/>
  <c r="M350" i="39" s="1"/>
  <c r="M337" i="39" a="1"/>
  <c r="M337" i="39" s="1"/>
  <c r="M307" i="39" a="1"/>
  <c r="M281" i="39" a="1"/>
  <c r="P281" i="39" s="1" a="1"/>
  <c r="P281" i="39" s="1"/>
  <c r="M278" i="39" a="1"/>
  <c r="P278" i="39" s="1" a="1"/>
  <c r="P278" i="39" s="1"/>
  <c r="M274" i="39" a="1"/>
  <c r="P274" i="39" s="1" a="1"/>
  <c r="P274" i="39" s="1"/>
  <c r="M267" i="39" a="1"/>
  <c r="M267" i="39" s="1"/>
  <c r="M257" i="39" a="1"/>
  <c r="M257" i="39" s="1"/>
  <c r="M254" i="39" a="1"/>
  <c r="M254" i="39" s="1"/>
  <c r="M834" i="39" a="1"/>
  <c r="M824" i="39" a="1"/>
  <c r="P824" i="39" s="1" a="1"/>
  <c r="P824" i="39" s="1"/>
  <c r="M773" i="39" a="1"/>
  <c r="M773" i="39" s="1"/>
  <c r="M750" i="39" a="1"/>
  <c r="M750" i="39" s="1"/>
  <c r="M746" i="39" a="1"/>
  <c r="O746" i="39" s="1" a="1"/>
  <c r="O746" i="39" s="1"/>
  <c r="M727" i="39" a="1"/>
  <c r="M718" i="39" a="1"/>
  <c r="M718" i="39" s="1"/>
  <c r="M677" i="39" a="1"/>
  <c r="M677" i="39" s="1"/>
  <c r="M668" i="39" a="1"/>
  <c r="M668" i="39" s="1"/>
  <c r="M658" i="39" a="1"/>
  <c r="M654" i="39" a="1"/>
  <c r="O654" i="39" s="1" a="1"/>
  <c r="O654" i="39" s="1"/>
  <c r="M645" i="39" a="1"/>
  <c r="M627" i="39" a="1"/>
  <c r="M627" i="39" s="1"/>
  <c r="M618" i="39" a="1"/>
  <c r="M618" i="39" s="1"/>
  <c r="M613" i="39" a="1"/>
  <c r="M613" i="39" s="1"/>
  <c r="M608" i="39" a="1"/>
  <c r="M608" i="39" s="1"/>
  <c r="M589" i="39" a="1"/>
  <c r="M589" i="39" s="1"/>
  <c r="M586" i="39" a="1"/>
  <c r="M586" i="39" s="1"/>
  <c r="M579" i="39" a="1"/>
  <c r="M579" i="39" s="1"/>
  <c r="M569" i="39" a="1"/>
  <c r="O569" i="39" s="1" a="1"/>
  <c r="O569" i="39" s="1"/>
  <c r="M563" i="39" a="1"/>
  <c r="M560" i="39" a="1"/>
  <c r="P560" i="39" s="1" a="1"/>
  <c r="P560" i="39" s="1"/>
  <c r="M530" i="39" a="1"/>
  <c r="M530" i="39" s="1"/>
  <c r="M524" i="39" a="1"/>
  <c r="M524" i="39" s="1"/>
  <c r="M509" i="39" a="1"/>
  <c r="O509" i="39" s="1" a="1"/>
  <c r="O509" i="39" s="1"/>
  <c r="M433" i="39" a="1"/>
  <c r="M433" i="39" s="1"/>
  <c r="M430" i="39" a="1"/>
  <c r="M417" i="39" a="1"/>
  <c r="P417" i="39" s="1" a="1"/>
  <c r="P417" i="39" s="1"/>
  <c r="M410" i="39" a="1"/>
  <c r="M394" i="39" a="1"/>
  <c r="M394" i="39" s="1"/>
  <c r="M388" i="39" a="1"/>
  <c r="P388" i="39" s="1" a="1"/>
  <c r="P388" i="39" s="1"/>
  <c r="M369" i="39" a="1"/>
  <c r="M369" i="39" s="1"/>
  <c r="M366" i="39" a="1"/>
  <c r="M353" i="39" a="1"/>
  <c r="M353" i="39" s="1"/>
  <c r="M341" i="39" a="1"/>
  <c r="M320" i="39" a="1"/>
  <c r="M320" i="39" s="1"/>
  <c r="M294" i="39" a="1"/>
  <c r="M294" i="39" s="1"/>
  <c r="M291" i="39" a="1"/>
  <c r="M291" i="39" s="1"/>
  <c r="M284" i="39" a="1"/>
  <c r="P284" i="39" s="1" a="1"/>
  <c r="P284" i="39" s="1"/>
  <c r="M264" i="39" a="1"/>
  <c r="M264" i="39" s="1"/>
  <c r="M864" i="39" a="1"/>
  <c r="M864" i="39" s="1"/>
  <c r="M853" i="39" a="1"/>
  <c r="P853" i="39" s="1" a="1"/>
  <c r="P853" i="39" s="1"/>
  <c r="M838" i="39" a="1"/>
  <c r="M838" i="39" s="1"/>
  <c r="M828" i="39" a="1"/>
  <c r="M828" i="39" s="1"/>
  <c r="M814" i="39" a="1"/>
  <c r="M795" i="39" a="1"/>
  <c r="M795" i="39" s="1"/>
  <c r="M790" i="39" a="1"/>
  <c r="M790" i="39" s="1"/>
  <c r="M768" i="39" a="1"/>
  <c r="M740" i="39" a="1"/>
  <c r="M736" i="39" a="1"/>
  <c r="M731" i="39" a="1"/>
  <c r="M708" i="39" a="1"/>
  <c r="M708" i="39" s="1"/>
  <c r="M690" i="39" a="1"/>
  <c r="M690" i="39" s="1"/>
  <c r="M663" i="39" a="1"/>
  <c r="M663" i="39" s="1"/>
  <c r="M582" i="39" a="1"/>
  <c r="M572" i="39" a="1"/>
  <c r="M572" i="39" s="1"/>
  <c r="M556" i="39" a="1"/>
  <c r="M556" i="39" s="1"/>
  <c r="M549" i="39" a="1"/>
  <c r="P549" i="39" s="1" a="1"/>
  <c r="P549" i="39" s="1"/>
  <c r="M527" i="39" a="1"/>
  <c r="M517" i="39" a="1"/>
  <c r="M512" i="39" a="1"/>
  <c r="M512" i="39" s="1"/>
  <c r="M481" i="39" a="1"/>
  <c r="M481" i="39" s="1"/>
  <c r="M478" i="39" a="1"/>
  <c r="M478" i="39" s="1"/>
  <c r="M458" i="39" a="1"/>
  <c r="M449" i="39" a="1"/>
  <c r="M446" i="39" a="1"/>
  <c r="M446" i="39" s="1"/>
  <c r="M443" i="39" a="1"/>
  <c r="M443" i="39" s="1"/>
  <c r="M439" i="39" a="1"/>
  <c r="P439" i="39" s="1" a="1"/>
  <c r="P439" i="39" s="1"/>
  <c r="M397" i="39" a="1"/>
  <c r="M391" i="39" a="1"/>
  <c r="M391" i="39" s="1"/>
  <c r="M346" i="39" a="1"/>
  <c r="O346" i="39" s="1" a="1"/>
  <c r="O346" i="39" s="1"/>
  <c r="M330" i="39" a="1"/>
  <c r="M324" i="39" a="1"/>
  <c r="M324" i="39" s="1"/>
  <c r="M316" i="39" a="1"/>
  <c r="M316" i="39" s="1"/>
  <c r="M303" i="39" a="1"/>
  <c r="M300" i="39" a="1"/>
  <c r="M300" i="39" s="1"/>
  <c r="M297" i="39" a="1"/>
  <c r="P297" i="39" s="1" a="1"/>
  <c r="P297" i="39" s="1"/>
  <c r="M287" i="39" a="1"/>
  <c r="P287" i="39" s="1" a="1"/>
  <c r="P287" i="39" s="1"/>
  <c r="M270" i="39" a="1"/>
  <c r="M260" i="39" a="1"/>
  <c r="M260" i="39" s="1"/>
  <c r="M842" i="39" a="1"/>
  <c r="M842" i="39" s="1"/>
  <c r="M804" i="39" a="1"/>
  <c r="M763" i="39" a="1"/>
  <c r="M695" i="39" a="1"/>
  <c r="M686" i="39" a="1"/>
  <c r="M681" i="39" a="1"/>
  <c r="M649" i="39" a="1"/>
  <c r="M649" i="39" s="1"/>
  <c r="M640" i="39" a="1"/>
  <c r="M640" i="39" s="1"/>
  <c r="M622" i="39" a="1"/>
  <c r="M622" i="39" s="1"/>
  <c r="M539" i="39" a="1"/>
  <c r="M539" i="39" s="1"/>
  <c r="M536" i="39" a="1"/>
  <c r="M536" i="39" s="1"/>
  <c r="M520" i="39" a="1"/>
  <c r="M493" i="39" a="1"/>
  <c r="M474" i="39" a="1"/>
  <c r="M436" i="39" a="1"/>
  <c r="M426" i="39" a="1"/>
  <c r="M426" i="39" s="1"/>
  <c r="M423" i="39" a="1"/>
  <c r="M423" i="39" s="1"/>
  <c r="M420" i="39" a="1"/>
  <c r="M413" i="39" a="1"/>
  <c r="M407" i="39" a="1"/>
  <c r="M375" i="39" a="1"/>
  <c r="P375" i="39" s="1" a="1"/>
  <c r="P375" i="39" s="1"/>
  <c r="M372" i="39" a="1"/>
  <c r="P372" i="39" s="1" a="1"/>
  <c r="P372" i="39" s="1"/>
  <c r="M356" i="39" a="1"/>
  <c r="M356" i="39" s="1"/>
  <c r="M349" i="39" a="1"/>
  <c r="M333" i="39" a="1"/>
  <c r="M327" i="39" a="1"/>
  <c r="M327" i="39" s="1"/>
  <c r="M313" i="39" a="1"/>
  <c r="M832" i="39" a="1"/>
  <c r="O832" i="39" s="1" a="1"/>
  <c r="O832" i="39" s="1"/>
  <c r="M808" i="39" a="1"/>
  <c r="M799" i="39" a="1"/>
  <c r="M799" i="39" s="1"/>
  <c r="M699" i="39" a="1"/>
  <c r="O699" i="39" s="1" a="1"/>
  <c r="O699" i="39" s="1"/>
  <c r="M667" i="39" a="1"/>
  <c r="M667" i="39" s="1"/>
  <c r="M617" i="39" a="1"/>
  <c r="M617" i="39" s="1"/>
  <c r="M604" i="39" a="1"/>
  <c r="M575" i="39" a="1"/>
  <c r="M552" i="39" a="1"/>
  <c r="M545" i="39" a="1"/>
  <c r="M542" i="39" a="1"/>
  <c r="M542" i="39" s="1"/>
  <c r="M505" i="39" a="1"/>
  <c r="M470" i="39" a="1"/>
  <c r="M467" i="39" a="1"/>
  <c r="M400" i="39" a="1"/>
  <c r="M378" i="39" a="1"/>
  <c r="M378" i="39" s="1"/>
  <c r="M340" i="39" a="1"/>
  <c r="M336" i="39" a="1"/>
  <c r="M310" i="39" a="1"/>
  <c r="M310" i="39" s="1"/>
  <c r="M306" i="39" a="1"/>
  <c r="M306" i="39" s="1"/>
  <c r="M277" i="39" a="1"/>
  <c r="P277" i="39" s="1" a="1"/>
  <c r="P277" i="39" s="1"/>
  <c r="M273" i="39" a="1"/>
  <c r="P273" i="39" s="1" a="1"/>
  <c r="P273" i="39" s="1"/>
  <c r="M253" i="39" a="1"/>
  <c r="M253" i="39" s="1"/>
  <c r="M863" i="39" a="1"/>
  <c r="M863" i="39" s="1"/>
  <c r="M856" i="39" a="1"/>
  <c r="M856" i="39" s="1"/>
  <c r="M848" i="39" a="1"/>
  <c r="M848" i="39" s="1"/>
  <c r="M812" i="39" a="1"/>
  <c r="M792" i="39" a="1"/>
  <c r="O792" i="39" s="1" a="1"/>
  <c r="O792" i="39" s="1"/>
  <c r="M765" i="39" a="1"/>
  <c r="O765" i="39" s="1" a="1"/>
  <c r="O765" i="39" s="1"/>
  <c r="M705" i="39" a="1"/>
  <c r="O705" i="39" s="1" a="1"/>
  <c r="O705" i="39" s="1"/>
  <c r="M687" i="39" a="1"/>
  <c r="M646" i="39" a="1"/>
  <c r="P646" i="39" s="1" a="1"/>
  <c r="P646" i="39" s="1"/>
  <c r="M580" i="39" a="1"/>
  <c r="M580" i="39" s="1"/>
  <c r="M565" i="39" a="1"/>
  <c r="O565" i="39" s="1" a="1"/>
  <c r="O565" i="39" s="1"/>
  <c r="M537" i="39" a="1"/>
  <c r="M537" i="39" s="1"/>
  <c r="M528" i="39" a="1"/>
  <c r="M528" i="39" s="1"/>
  <c r="M514" i="39" a="1"/>
  <c r="M514" i="39" s="1"/>
  <c r="M506" i="39" a="1"/>
  <c r="M506" i="39" s="1"/>
  <c r="M464" i="39" a="1"/>
  <c r="P464" i="39" s="1" a="1"/>
  <c r="P464" i="39" s="1"/>
  <c r="M437" i="39" a="1"/>
  <c r="M437" i="39" s="1"/>
  <c r="M399" i="39" a="1"/>
  <c r="M399" i="39" s="1"/>
  <c r="M390" i="39" a="1"/>
  <c r="M390" i="39" s="1"/>
  <c r="M344" i="39" a="1"/>
  <c r="P344" i="39" s="1" a="1"/>
  <c r="P344" i="39" s="1"/>
  <c r="M329" i="39" a="1"/>
  <c r="M329" i="39" s="1"/>
  <c r="M256" i="39" a="1"/>
  <c r="M252" i="39" a="1"/>
  <c r="M252" i="39" s="1"/>
  <c r="M240" i="39" a="1"/>
  <c r="M240" i="39" s="1"/>
  <c r="M214" i="39" a="1"/>
  <c r="M166" i="39" a="1"/>
  <c r="M166" i="39" s="1"/>
  <c r="M150" i="39" a="1"/>
  <c r="M134" i="39" a="1"/>
  <c r="M134" i="39" s="1"/>
  <c r="M118" i="39" a="1"/>
  <c r="M118" i="39" s="1"/>
  <c r="M99" i="39" a="1"/>
  <c r="P99" i="39" s="1" a="1"/>
  <c r="P99" i="39" s="1"/>
  <c r="M819" i="39" a="1"/>
  <c r="M805" i="39" a="1"/>
  <c r="M805" i="39" s="1"/>
  <c r="M752" i="39" a="1"/>
  <c r="M733" i="39" a="1"/>
  <c r="P733" i="39" s="1" a="1"/>
  <c r="P733" i="39" s="1"/>
  <c r="M652" i="39" a="1"/>
  <c r="M652" i="39" s="1"/>
  <c r="M626" i="39" a="1"/>
  <c r="M626" i="39" s="1"/>
  <c r="M570" i="39" a="1"/>
  <c r="O570" i="39" s="1" a="1"/>
  <c r="O570" i="39" s="1"/>
  <c r="M541" i="39" a="1"/>
  <c r="M541" i="39" s="1"/>
  <c r="M501" i="39" a="1"/>
  <c r="M479" i="39" a="1"/>
  <c r="O479" i="39" s="1" a="1"/>
  <c r="O479" i="39" s="1"/>
  <c r="M427" i="39" a="1"/>
  <c r="M427" i="39" s="1"/>
  <c r="M418" i="39" a="1"/>
  <c r="M418" i="39" s="1"/>
  <c r="M367" i="39" a="1"/>
  <c r="M367" i="39" s="1"/>
  <c r="M362" i="39" a="1"/>
  <c r="M339" i="39" a="1"/>
  <c r="M339" i="39" s="1"/>
  <c r="M334" i="39" a="1"/>
  <c r="M334" i="39" s="1"/>
  <c r="M325" i="39" a="1"/>
  <c r="M276" i="39" a="1"/>
  <c r="O276" i="39" s="1" a="1"/>
  <c r="O276" i="39" s="1"/>
  <c r="M271" i="39" a="1"/>
  <c r="O271" i="39" s="1" a="1"/>
  <c r="O271" i="39" s="1"/>
  <c r="M244" i="39" a="1"/>
  <c r="M244" i="39" s="1"/>
  <c r="M236" i="39" a="1"/>
  <c r="M236" i="39" s="1"/>
  <c r="M233" i="39" a="1"/>
  <c r="M233" i="39" s="1"/>
  <c r="M230" i="39" a="1"/>
  <c r="M230" i="39" s="1"/>
  <c r="M220" i="39" a="1"/>
  <c r="O220" i="39" s="1" a="1"/>
  <c r="O220" i="39" s="1"/>
  <c r="M217" i="39" a="1"/>
  <c r="O217" i="39" s="1" a="1"/>
  <c r="O217" i="39" s="1"/>
  <c r="M210" i="39" a="1"/>
  <c r="O210" i="39" s="1" a="1"/>
  <c r="O210" i="39" s="1"/>
  <c r="M203" i="39" a="1"/>
  <c r="M200" i="39" a="1"/>
  <c r="M184" i="39" a="1"/>
  <c r="M184" i="39" s="1"/>
  <c r="M153" i="39" a="1"/>
  <c r="O153" i="39" s="1" a="1"/>
  <c r="O153" i="39" s="1"/>
  <c r="M137" i="39" a="1"/>
  <c r="P137" i="39" s="1" a="1"/>
  <c r="P137" i="39" s="1"/>
  <c r="M121" i="39" a="1"/>
  <c r="P121" i="39" s="1" a="1"/>
  <c r="P121" i="39" s="1"/>
  <c r="M102" i="39" a="1"/>
  <c r="O102" i="39" s="1" a="1"/>
  <c r="O102" i="39" s="1"/>
  <c r="M86" i="39" a="1"/>
  <c r="M70" i="39" a="1"/>
  <c r="M70" i="39" s="1"/>
  <c r="M818" i="39" a="1"/>
  <c r="M818" i="39" s="1"/>
  <c r="M798" i="39" a="1"/>
  <c r="M771" i="39" a="1"/>
  <c r="O771" i="39" s="1" a="1"/>
  <c r="O771" i="39" s="1"/>
  <c r="M758" i="39" a="1"/>
  <c r="M724" i="39" a="1"/>
  <c r="M724" i="39" s="1"/>
  <c r="M711" i="39" a="1"/>
  <c r="M665" i="39" a="1"/>
  <c r="M633" i="39" a="1"/>
  <c r="M598" i="39" a="1"/>
  <c r="M561" i="39" a="1"/>
  <c r="M561" i="39" s="1"/>
  <c r="M555" i="39" a="1"/>
  <c r="M518" i="39" a="1"/>
  <c r="M518" i="39" s="1"/>
  <c r="M473" i="39" a="1"/>
  <c r="M473" i="39" s="1"/>
  <c r="M454" i="39" a="1"/>
  <c r="M450" i="39" a="1"/>
  <c r="M450" i="39" s="1"/>
  <c r="M422" i="39" a="1"/>
  <c r="M422" i="39" s="1"/>
  <c r="M412" i="39" a="1"/>
  <c r="M403" i="39" a="1"/>
  <c r="M376" i="39" a="1"/>
  <c r="M376" i="39" s="1"/>
  <c r="M371" i="39" a="1"/>
  <c r="M371" i="39" s="1"/>
  <c r="M352" i="39" a="1"/>
  <c r="M352" i="39" s="1"/>
  <c r="M343" i="39" a="1"/>
  <c r="M314" i="39" a="1"/>
  <c r="M290" i="39" a="1"/>
  <c r="M290" i="39" s="1"/>
  <c r="M261" i="39" a="1"/>
  <c r="M261" i="39" s="1"/>
  <c r="M248" i="39" a="1"/>
  <c r="M248" i="39" s="1"/>
  <c r="M223" i="39" a="1"/>
  <c r="O223" i="39" s="1" a="1"/>
  <c r="O223" i="39" s="1"/>
  <c r="M206" i="39" a="1"/>
  <c r="P206" i="39" s="1" a="1"/>
  <c r="P206" i="39" s="1"/>
  <c r="M187" i="39" a="1"/>
  <c r="M187" i="39" s="1"/>
  <c r="M181" i="39" a="1"/>
  <c r="M181" i="39" s="1"/>
  <c r="M174" i="39" a="1"/>
  <c r="M159" i="39" a="1"/>
  <c r="P159" i="39" s="1" a="1"/>
  <c r="P159" i="39" s="1"/>
  <c r="M156" i="39" a="1"/>
  <c r="M143" i="39" a="1"/>
  <c r="M140" i="39" a="1"/>
  <c r="M140" i="39" s="1"/>
  <c r="M127" i="39" a="1"/>
  <c r="M127" i="39" s="1"/>
  <c r="M124" i="39" a="1"/>
  <c r="M124" i="39" s="1"/>
  <c r="M105" i="39" a="1"/>
  <c r="M105" i="39" s="1"/>
  <c r="M846" i="39" a="1"/>
  <c r="M846" i="39" s="1"/>
  <c r="M839" i="39" a="1"/>
  <c r="M839" i="39" s="1"/>
  <c r="M825" i="39" a="1"/>
  <c r="M783" i="39" a="1"/>
  <c r="M783" i="39" s="1"/>
  <c r="M692" i="39" a="1"/>
  <c r="M671" i="39" a="1"/>
  <c r="M671" i="39" s="1"/>
  <c r="M611" i="39" a="1"/>
  <c r="M593" i="39" a="1"/>
  <c r="O593" i="39" s="1" a="1"/>
  <c r="O593" i="39" s="1"/>
  <c r="M584" i="39" a="1"/>
  <c r="M584" i="39" s="1"/>
  <c r="M574" i="39" a="1"/>
  <c r="M574" i="39" s="1"/>
  <c r="M550" i="39" a="1"/>
  <c r="M550" i="39" s="1"/>
  <c r="M510" i="39" a="1"/>
  <c r="O510" i="39" s="1" a="1"/>
  <c r="O510" i="39" s="1"/>
  <c r="M496" i="39" a="1"/>
  <c r="M496" i="39" s="1"/>
  <c r="M491" i="39" a="1"/>
  <c r="P491" i="39" s="1" a="1"/>
  <c r="P491" i="39" s="1"/>
  <c r="M486" i="39" a="1"/>
  <c r="O486" i="39" s="1" a="1"/>
  <c r="O486" i="39" s="1"/>
  <c r="M468" i="39" a="1"/>
  <c r="M459" i="39" a="1"/>
  <c r="M441" i="39" a="1"/>
  <c r="M441" i="39" s="1"/>
  <c r="M408" i="39" a="1"/>
  <c r="O408" i="39" s="1" a="1"/>
  <c r="O408" i="39" s="1"/>
  <c r="M384" i="39" a="1"/>
  <c r="M380" i="39" a="1"/>
  <c r="M380" i="39" s="1"/>
  <c r="M357" i="39" a="1"/>
  <c r="M357" i="39" s="1"/>
  <c r="M347" i="39" a="1"/>
  <c r="M309" i="39" a="1"/>
  <c r="O309" i="39" s="1" a="1"/>
  <c r="O309" i="39" s="1"/>
  <c r="M304" i="39" a="1"/>
  <c r="O304" i="39" s="1" a="1"/>
  <c r="O304" i="39" s="1"/>
  <c r="M299" i="39" a="1"/>
  <c r="O299" i="39" s="1" a="1"/>
  <c r="O299" i="39" s="1"/>
  <c r="M295" i="39" a="1"/>
  <c r="M295" i="39" s="1"/>
  <c r="M280" i="39" a="1"/>
  <c r="M280" i="39" s="1"/>
  <c r="M239" i="39" a="1"/>
  <c r="M226" i="39" a="1"/>
  <c r="M190" i="39" a="1"/>
  <c r="M190" i="39" s="1"/>
  <c r="M171" i="39" a="1"/>
  <c r="M171" i="39" s="1"/>
  <c r="M111" i="39" a="1"/>
  <c r="M111" i="39" s="1"/>
  <c r="M108" i="39" a="1"/>
  <c r="M89" i="39" a="1"/>
  <c r="M89" i="39" s="1"/>
  <c r="M855" i="39" a="1"/>
  <c r="M811" i="39" a="1"/>
  <c r="M777" i="39" a="1"/>
  <c r="M698" i="39" a="1"/>
  <c r="M678" i="39" a="1"/>
  <c r="M678" i="39" s="1"/>
  <c r="M639" i="39" a="1"/>
  <c r="M639" i="39" s="1"/>
  <c r="M588" i="39" a="1"/>
  <c r="M531" i="39" a="1"/>
  <c r="M531" i="39" s="1"/>
  <c r="M522" i="39" a="1"/>
  <c r="M482" i="39" a="1"/>
  <c r="M445" i="39" a="1"/>
  <c r="M445" i="39" s="1"/>
  <c r="M393" i="39" a="1"/>
  <c r="M389" i="39" a="1"/>
  <c r="M389" i="39" s="1"/>
  <c r="M323" i="39" a="1"/>
  <c r="M323" i="39" s="1"/>
  <c r="M318" i="39" a="1"/>
  <c r="M318" i="39" s="1"/>
  <c r="M285" i="39" a="1"/>
  <c r="M243" i="39" a="1"/>
  <c r="M196" i="39" a="1"/>
  <c r="M193" i="39" a="1"/>
  <c r="M193" i="39" s="1"/>
  <c r="M177" i="39" a="1"/>
  <c r="M162" i="39" a="1"/>
  <c r="M162" i="39" s="1"/>
  <c r="M146" i="39" a="1"/>
  <c r="M130" i="39" a="1"/>
  <c r="M130" i="39" s="1"/>
  <c r="M114" i="39" a="1"/>
  <c r="M92" i="39" a="1"/>
  <c r="M82" i="39" a="1"/>
  <c r="M82" i="39" s="1"/>
  <c r="M79" i="39" a="1"/>
  <c r="M76" i="39" a="1"/>
  <c r="M76" i="39" s="1"/>
  <c r="M861" i="39" a="1"/>
  <c r="M831" i="39" a="1"/>
  <c r="M776" i="39" a="1"/>
  <c r="M764" i="39" a="1"/>
  <c r="M743" i="39" a="1"/>
  <c r="M737" i="39" a="1"/>
  <c r="M737" i="39" s="1"/>
  <c r="M730" i="39" a="1"/>
  <c r="M664" i="39" a="1"/>
  <c r="M657" i="39" a="1"/>
  <c r="M605" i="39" a="1"/>
  <c r="M605" i="39" s="1"/>
  <c r="M578" i="39" a="1"/>
  <c r="P578" i="39" s="1" a="1"/>
  <c r="P578" i="39" s="1"/>
  <c r="M535" i="39" a="1"/>
  <c r="M535" i="39" s="1"/>
  <c r="M504" i="39" a="1"/>
  <c r="M477" i="39" a="1"/>
  <c r="M431" i="39" a="1"/>
  <c r="M431" i="39" s="1"/>
  <c r="M398" i="39" a="1"/>
  <c r="M780" i="39" a="1"/>
  <c r="M780" i="39" s="1"/>
  <c r="M717" i="39" a="1"/>
  <c r="M707" i="39" a="1"/>
  <c r="P707" i="39" s="1" a="1"/>
  <c r="P707" i="39" s="1"/>
  <c r="M577" i="39" a="1"/>
  <c r="M577" i="39" s="1"/>
  <c r="M568" i="39" a="1"/>
  <c r="M568" i="39" s="1"/>
  <c r="M516" i="39" a="1"/>
  <c r="M516" i="39" s="1"/>
  <c r="M511" i="39" a="1"/>
  <c r="P511" i="39" s="1" a="1"/>
  <c r="P511" i="39" s="1"/>
  <c r="M475" i="39" a="1"/>
  <c r="O475" i="39" s="1" a="1"/>
  <c r="O475" i="39" s="1"/>
  <c r="M466" i="39" a="1"/>
  <c r="O466" i="39" s="1" a="1"/>
  <c r="O466" i="39" s="1"/>
  <c r="M451" i="39" a="1"/>
  <c r="M451" i="39" s="1"/>
  <c r="M406" i="39" a="1"/>
  <c r="M406" i="39" s="1"/>
  <c r="M392" i="39" a="1"/>
  <c r="M392" i="39" s="1"/>
  <c r="M351" i="39" a="1"/>
  <c r="P351" i="39" s="1" a="1"/>
  <c r="P351" i="39" s="1"/>
  <c r="M311" i="39" a="1"/>
  <c r="M311" i="39" s="1"/>
  <c r="M296" i="39" a="1"/>
  <c r="M296" i="39" s="1"/>
  <c r="M282" i="39" a="1"/>
  <c r="M282" i="39" s="1"/>
  <c r="M202" i="39" a="1"/>
  <c r="M202" i="39" s="1"/>
  <c r="M198" i="39" a="1"/>
  <c r="M198" i="39" s="1"/>
  <c r="M175" i="39" a="1"/>
  <c r="M175" i="39" s="1"/>
  <c r="M101" i="39" a="1"/>
  <c r="O101" i="39" s="1" a="1"/>
  <c r="O101" i="39" s="1"/>
  <c r="M83" i="39" a="1"/>
  <c r="M83" i="39" s="1"/>
  <c r="M52" i="39" a="1"/>
  <c r="O52" i="39" s="1" a="1"/>
  <c r="O52" i="39" s="1"/>
  <c r="M33" i="39" a="1"/>
  <c r="M33" i="39" s="1"/>
  <c r="M30" i="39" a="1"/>
  <c r="M30" i="39" s="1"/>
  <c r="M27" i="39" a="1"/>
  <c r="M27" i="39" s="1"/>
  <c r="M24" i="39" a="1"/>
  <c r="M24" i="39" s="1"/>
  <c r="M860" i="39" a="1"/>
  <c r="M860" i="39" s="1"/>
  <c r="M822" i="39" a="1"/>
  <c r="M822" i="39" s="1"/>
  <c r="M770" i="39" a="1"/>
  <c r="M749" i="39" a="1"/>
  <c r="M739" i="39" a="1"/>
  <c r="M696" i="39" a="1"/>
  <c r="P696" i="39" s="1" a="1"/>
  <c r="P696" i="39" s="1"/>
  <c r="M610" i="39" a="1"/>
  <c r="M591" i="39" a="1"/>
  <c r="M591" i="39" s="1"/>
  <c r="M585" i="39" a="1"/>
  <c r="M562" i="39" a="1"/>
  <c r="M538" i="39" a="1"/>
  <c r="P538" i="39" s="1" a="1"/>
  <c r="P538" i="39" s="1"/>
  <c r="M503" i="39" a="1"/>
  <c r="M503" i="39" s="1"/>
  <c r="M495" i="39" a="1"/>
  <c r="M259" i="39" a="1"/>
  <c r="M247" i="39" a="1"/>
  <c r="M247" i="39" s="1"/>
  <c r="M241" i="39" a="1"/>
  <c r="M241" i="39" s="1"/>
  <c r="M227" i="39" a="1"/>
  <c r="M227" i="39" s="1"/>
  <c r="M207" i="39" a="1"/>
  <c r="M207" i="39" s="1"/>
  <c r="M170" i="39" a="1"/>
  <c r="M161" i="39" a="1"/>
  <c r="M157" i="39" a="1"/>
  <c r="M152" i="39" a="1"/>
  <c r="M133" i="39" a="1"/>
  <c r="M133" i="39" s="1"/>
  <c r="M110" i="39" a="1"/>
  <c r="M110" i="39" s="1"/>
  <c r="M72" i="39" a="1"/>
  <c r="M55" i="39" a="1"/>
  <c r="P55" i="39" s="1" a="1"/>
  <c r="P55" i="39" s="1"/>
  <c r="M36" i="39" a="1"/>
  <c r="M36" i="39" s="1"/>
  <c r="M835" i="39" a="1"/>
  <c r="M789" i="39" a="1"/>
  <c r="O789" i="39" s="1" a="1"/>
  <c r="O789" i="39" s="1"/>
  <c r="M684" i="39" a="1"/>
  <c r="M684" i="39" s="1"/>
  <c r="M630" i="39" a="1"/>
  <c r="P630" i="39" s="1" a="1"/>
  <c r="P630" i="39" s="1"/>
  <c r="M553" i="39" a="1"/>
  <c r="M502" i="39" a="1"/>
  <c r="M502" i="39" s="1"/>
  <c r="M488" i="39" a="1"/>
  <c r="M488" i="39" s="1"/>
  <c r="M457" i="39" a="1"/>
  <c r="M457" i="39" s="1"/>
  <c r="M444" i="39" a="1"/>
  <c r="M435" i="39" a="1"/>
  <c r="M421" i="39" a="1"/>
  <c r="M358" i="39" a="1"/>
  <c r="M315" i="39" a="1"/>
  <c r="M235" i="39" a="1"/>
  <c r="M235" i="39" s="1"/>
  <c r="M231" i="39" a="1"/>
  <c r="P231" i="39" s="1" a="1"/>
  <c r="P231" i="39" s="1"/>
  <c r="M212" i="39" a="1"/>
  <c r="M179" i="39" a="1"/>
  <c r="M142" i="39" a="1"/>
  <c r="M142" i="39" s="1"/>
  <c r="M115" i="39" a="1"/>
  <c r="M115" i="39" s="1"/>
  <c r="M106" i="39" a="1"/>
  <c r="M87" i="39" a="1"/>
  <c r="M68" i="39" a="1"/>
  <c r="O68" i="39" s="1" a="1"/>
  <c r="O68" i="39" s="1"/>
  <c r="M39" i="39" a="1"/>
  <c r="M845" i="39" a="1"/>
  <c r="M845" i="39" s="1"/>
  <c r="M801" i="39" a="1"/>
  <c r="O801" i="39" s="1" a="1"/>
  <c r="O801" i="39" s="1"/>
  <c r="M674" i="39" a="1"/>
  <c r="M661" i="39" a="1"/>
  <c r="M661" i="39" s="1"/>
  <c r="M642" i="39" a="1"/>
  <c r="M642" i="39" s="1"/>
  <c r="M601" i="39" a="1"/>
  <c r="O601" i="39" s="1" a="1"/>
  <c r="O601" i="39" s="1"/>
  <c r="M583" i="39" a="1"/>
  <c r="M544" i="39" a="1"/>
  <c r="M544" i="39" s="1"/>
  <c r="M523" i="39" a="1"/>
  <c r="M523" i="39" s="1"/>
  <c r="M508" i="39" a="1"/>
  <c r="M472" i="39" a="1"/>
  <c r="M428" i="39" a="1"/>
  <c r="O428" i="39" s="1" a="1"/>
  <c r="O428" i="39" s="1"/>
  <c r="M414" i="39" a="1"/>
  <c r="O414" i="39" s="1" a="1"/>
  <c r="O414" i="39" s="1"/>
  <c r="M370" i="39" a="1"/>
  <c r="M370" i="39" s="1"/>
  <c r="M364" i="39" a="1"/>
  <c r="M364" i="39" s="1"/>
  <c r="M322" i="39" a="1"/>
  <c r="M308" i="39" a="1"/>
  <c r="M308" i="39" s="1"/>
  <c r="M288" i="39" a="1"/>
  <c r="M288" i="39" s="1"/>
  <c r="M266" i="39" a="1"/>
  <c r="M221" i="39" a="1"/>
  <c r="M216" i="39" a="1"/>
  <c r="O216" i="39" s="1" a="1"/>
  <c r="O216" i="39" s="1"/>
  <c r="M188" i="39" a="1"/>
  <c r="M165" i="39" a="1"/>
  <c r="M138" i="39" a="1"/>
  <c r="M119" i="39" a="1"/>
  <c r="M61" i="39" a="1"/>
  <c r="M61" i="39" s="1"/>
  <c r="M58" i="39" a="1"/>
  <c r="P58" i="39" s="1" a="1"/>
  <c r="P58" i="39" s="1"/>
  <c r="M48" i="39" a="1"/>
  <c r="M868" i="39" a="1"/>
  <c r="M857" i="39" a="1"/>
  <c r="M779" i="39" a="1"/>
  <c r="M715" i="39" a="1"/>
  <c r="P715" i="39" s="1" a="1"/>
  <c r="P715" i="39" s="1"/>
  <c r="M651" i="39" a="1"/>
  <c r="M651" i="39" s="1"/>
  <c r="M559" i="39" a="1"/>
  <c r="P559" i="39" s="1" a="1"/>
  <c r="P559" i="39" s="1"/>
  <c r="M529" i="39" a="1"/>
  <c r="M480" i="39" a="1"/>
  <c r="M480" i="39" s="1"/>
  <c r="M405" i="39" a="1"/>
  <c r="M301" i="39" a="1"/>
  <c r="M301" i="39" s="1"/>
  <c r="M265" i="39" a="1"/>
  <c r="M265" i="39" s="1"/>
  <c r="M197" i="39" a="1"/>
  <c r="P197" i="39" s="1" a="1"/>
  <c r="P197" i="39" s="1"/>
  <c r="M192" i="39" a="1"/>
  <c r="M192" i="39" s="1"/>
  <c r="M183" i="39" a="1"/>
  <c r="M183" i="39" s="1"/>
  <c r="M147" i="39" a="1"/>
  <c r="M147" i="39" s="1"/>
  <c r="M128" i="39" a="1"/>
  <c r="O128" i="39" s="1" a="1"/>
  <c r="O128" i="39" s="1"/>
  <c r="M123" i="39" a="1"/>
  <c r="O123" i="39" s="1" a="1"/>
  <c r="O123" i="39" s="1"/>
  <c r="M96" i="39" a="1"/>
  <c r="M91" i="39" a="1"/>
  <c r="M91" i="39" s="1"/>
  <c r="M75" i="39" a="1"/>
  <c r="M75" i="39" s="1"/>
  <c r="M64" i="39" a="1"/>
  <c r="M64" i="39" s="1"/>
  <c r="M51" i="39" a="1"/>
  <c r="O51" i="39" s="1" a="1"/>
  <c r="O51" i="39" s="1"/>
  <c r="M45" i="39" a="1"/>
  <c r="O45" i="39" s="1" a="1"/>
  <c r="O45" i="39" s="1"/>
  <c r="M42" i="39" a="1"/>
  <c r="O42" i="39" s="1" a="1"/>
  <c r="O42" i="39" s="1"/>
  <c r="M747" i="39" a="1"/>
  <c r="O747" i="39" s="1" a="1"/>
  <c r="O747" i="39" s="1"/>
  <c r="M702" i="39" a="1"/>
  <c r="M702" i="39" s="1"/>
  <c r="M693" i="39" a="1"/>
  <c r="M693" i="39" s="1"/>
  <c r="M683" i="39" a="1"/>
  <c r="M683" i="39" s="1"/>
  <c r="M596" i="39" a="1"/>
  <c r="M596" i="39" s="1"/>
  <c r="M567" i="39" a="1"/>
  <c r="M567" i="39" s="1"/>
  <c r="M500" i="39" a="1"/>
  <c r="M500" i="39" s="1"/>
  <c r="M494" i="39" a="1"/>
  <c r="M494" i="39" s="1"/>
  <c r="M463" i="39" a="1"/>
  <c r="M463" i="39" s="1"/>
  <c r="M442" i="39" a="1"/>
  <c r="M442" i="39" s="1"/>
  <c r="M335" i="39" a="1"/>
  <c r="O335" i="39" s="1" a="1"/>
  <c r="O335" i="39" s="1"/>
  <c r="M328" i="39" a="1"/>
  <c r="M328" i="39" s="1"/>
  <c r="M293" i="39" a="1"/>
  <c r="M293" i="39" s="1"/>
  <c r="M211" i="39" a="1"/>
  <c r="M211" i="39" s="1"/>
  <c r="M205" i="39" a="1"/>
  <c r="M205" i="39" s="1"/>
  <c r="M201" i="39" a="1"/>
  <c r="M201" i="39" s="1"/>
  <c r="M836" i="39" a="1"/>
  <c r="M836" i="39" s="1"/>
  <c r="M816" i="39" a="1"/>
  <c r="M816" i="39" s="1"/>
  <c r="M701" i="39" a="1"/>
  <c r="P701" i="39" s="1" a="1"/>
  <c r="P701" i="39" s="1"/>
  <c r="M489" i="39" a="1"/>
  <c r="M489" i="39" s="1"/>
  <c r="M453" i="39" a="1"/>
  <c r="M453" i="39" s="1"/>
  <c r="M395" i="39" a="1"/>
  <c r="M383" i="39" a="1"/>
  <c r="M272" i="39" a="1"/>
  <c r="M272" i="39" s="1"/>
  <c r="M250" i="39" a="1"/>
  <c r="O250" i="39" s="1" a="1"/>
  <c r="O250" i="39" s="1"/>
  <c r="M225" i="39" a="1"/>
  <c r="M195" i="39" a="1"/>
  <c r="M182" i="39" a="1"/>
  <c r="M168" i="39" a="1"/>
  <c r="P168" i="39" s="1" a="1"/>
  <c r="P168" i="39" s="1"/>
  <c r="M163" i="39" a="1"/>
  <c r="M163" i="39" s="1"/>
  <c r="M122" i="39" a="1"/>
  <c r="M122" i="39" s="1"/>
  <c r="M77" i="39" a="1"/>
  <c r="M77" i="39" s="1"/>
  <c r="M47" i="39" a="1"/>
  <c r="M43" i="39" a="1"/>
  <c r="M21" i="39" a="1"/>
  <c r="O21" i="39" s="1" a="1"/>
  <c r="O21" i="39" s="1"/>
  <c r="M852" i="39" a="1"/>
  <c r="M629" i="39" a="1"/>
  <c r="M629" i="39" s="1"/>
  <c r="M571" i="39" a="1"/>
  <c r="M571" i="39" s="1"/>
  <c r="M525" i="39" a="1"/>
  <c r="M525" i="39" s="1"/>
  <c r="M499" i="39" a="1"/>
  <c r="M499" i="39" s="1"/>
  <c r="M209" i="39" a="1"/>
  <c r="P209" i="39" s="1" a="1"/>
  <c r="P209" i="39" s="1"/>
  <c r="M135" i="39" a="1"/>
  <c r="M88" i="39" a="1"/>
  <c r="M88" i="39" s="1"/>
  <c r="M81" i="39" a="1"/>
  <c r="M5" i="39" a="1"/>
  <c r="M5" i="39" s="1"/>
  <c r="M782" i="39" a="1"/>
  <c r="O782" i="39" s="1" a="1"/>
  <c r="O782" i="39" s="1"/>
  <c r="M714" i="39" a="1"/>
  <c r="M680" i="39" a="1"/>
  <c r="P680" i="39" s="1" a="1"/>
  <c r="P680" i="39" s="1"/>
  <c r="M614" i="39" a="1"/>
  <c r="M614" i="39" s="1"/>
  <c r="M547" i="39" a="1"/>
  <c r="M547" i="39" s="1"/>
  <c r="M534" i="39" a="1"/>
  <c r="M534" i="39" s="1"/>
  <c r="M465" i="39" a="1"/>
  <c r="M440" i="39" a="1"/>
  <c r="M416" i="39" a="1"/>
  <c r="P416" i="39" s="1" a="1"/>
  <c r="P416" i="39" s="1"/>
  <c r="M361" i="39" a="1"/>
  <c r="M317" i="39" a="1"/>
  <c r="M317" i="39" s="1"/>
  <c r="M283" i="39" a="1"/>
  <c r="M283" i="39" s="1"/>
  <c r="M262" i="39" a="1"/>
  <c r="M262" i="39" s="1"/>
  <c r="M218" i="39" a="1"/>
  <c r="M218" i="39" s="1"/>
  <c r="M173" i="39" a="1"/>
  <c r="M173" i="39" s="1"/>
  <c r="M141" i="39" a="1"/>
  <c r="M141" i="39" s="1"/>
  <c r="M100" i="39" a="1"/>
  <c r="M94" i="39" a="1"/>
  <c r="P94" i="39" s="1" a="1"/>
  <c r="P94" i="39" s="1"/>
  <c r="M14" i="39" a="1"/>
  <c r="M14" i="39" s="1"/>
  <c r="M796" i="39" a="1"/>
  <c r="M796" i="39" s="1"/>
  <c r="M594" i="39" a="1"/>
  <c r="M594" i="39" s="1"/>
  <c r="M581" i="39" a="1"/>
  <c r="M558" i="39" a="1"/>
  <c r="M521" i="39" a="1"/>
  <c r="M429" i="39" a="1"/>
  <c r="M429" i="39" s="1"/>
  <c r="M373" i="39" a="1"/>
  <c r="M373" i="39" s="1"/>
  <c r="M348" i="39" a="1"/>
  <c r="M348" i="39" s="1"/>
  <c r="M305" i="39" a="1"/>
  <c r="M232" i="39" a="1"/>
  <c r="M186" i="39" a="1"/>
  <c r="M186" i="39" s="1"/>
  <c r="M148" i="39" a="1"/>
  <c r="M113" i="39" a="1"/>
  <c r="M107" i="39" a="1"/>
  <c r="M60" i="39" a="1"/>
  <c r="M56" i="39" a="1"/>
  <c r="M32" i="39" a="1"/>
  <c r="M17" i="39" a="1"/>
  <c r="M11" i="39" a="1"/>
  <c r="M8" i="39" a="1"/>
  <c r="M643" i="39" a="1"/>
  <c r="P643" i="39" s="1" a="1"/>
  <c r="P643" i="39" s="1"/>
  <c r="M485" i="39" a="1"/>
  <c r="M476" i="39" a="1"/>
  <c r="M381" i="39" a="1"/>
  <c r="M381" i="39" s="1"/>
  <c r="M269" i="39" a="1"/>
  <c r="M269" i="39" s="1"/>
  <c r="M258" i="39" a="1"/>
  <c r="M258" i="39" s="1"/>
  <c r="M224" i="39" a="1"/>
  <c r="P224" i="39" s="1" a="1"/>
  <c r="P224" i="39" s="1"/>
  <c r="M208" i="39" a="1"/>
  <c r="P208" i="39" s="1" a="1"/>
  <c r="P208" i="39" s="1"/>
  <c r="M194" i="39" a="1"/>
  <c r="M180" i="39" a="1"/>
  <c r="M180" i="39" s="1"/>
  <c r="M160" i="39" a="1"/>
  <c r="M160" i="39" s="1"/>
  <c r="M126" i="39" a="1"/>
  <c r="M126" i="39" s="1"/>
  <c r="M65" i="39" a="1"/>
  <c r="M65" i="39" s="1"/>
  <c r="M37" i="39" a="1"/>
  <c r="M37" i="39" s="1"/>
  <c r="M28" i="39" a="1"/>
  <c r="M28" i="39" s="1"/>
  <c r="M867" i="39" a="1"/>
  <c r="M829" i="39" a="1"/>
  <c r="M829" i="39" s="1"/>
  <c r="M815" i="39" a="1"/>
  <c r="M761" i="39" a="1"/>
  <c r="M710" i="39" a="1"/>
  <c r="M660" i="39" a="1"/>
  <c r="M452" i="39" a="1"/>
  <c r="M402" i="39" a="1"/>
  <c r="M338" i="39" a="1"/>
  <c r="M249" i="39" a="1"/>
  <c r="M238" i="39" a="1"/>
  <c r="M238" i="39" s="1"/>
  <c r="M154" i="39" a="1"/>
  <c r="M154" i="39" s="1"/>
  <c r="M120" i="39" a="1"/>
  <c r="M85" i="39" a="1"/>
  <c r="M50" i="39" a="1"/>
  <c r="M50" i="39" s="1"/>
  <c r="M46" i="39" a="1"/>
  <c r="M41" i="39" a="1"/>
  <c r="M20" i="39" a="1"/>
  <c r="M20" i="39" s="1"/>
  <c r="M850" i="39" a="1"/>
  <c r="M809" i="39" a="1"/>
  <c r="M809" i="39" s="1"/>
  <c r="M793" i="39" a="1"/>
  <c r="M793" i="39" s="1"/>
  <c r="M726" i="39" a="1"/>
  <c r="M543" i="39" a="1"/>
  <c r="M425" i="39" a="1"/>
  <c r="M425" i="39" s="1"/>
  <c r="M415" i="39" a="1"/>
  <c r="M368" i="39" a="1"/>
  <c r="P368" i="39" s="1" a="1"/>
  <c r="P368" i="39" s="1"/>
  <c r="M359" i="39" a="1"/>
  <c r="P359" i="39" s="1" a="1"/>
  <c r="P359" i="39" s="1"/>
  <c r="M215" i="39" a="1"/>
  <c r="M167" i="39" a="1"/>
  <c r="M132" i="39" a="1"/>
  <c r="M132" i="39" s="1"/>
  <c r="M80" i="39" a="1"/>
  <c r="M23" i="39" a="1"/>
  <c r="M4" i="39" a="1"/>
  <c r="M723" i="39" a="1"/>
  <c r="M676" i="39" a="1"/>
  <c r="M624" i="39" a="1"/>
  <c r="M624" i="39" s="1"/>
  <c r="M607" i="39" a="1"/>
  <c r="M607" i="39" s="1"/>
  <c r="M592" i="39" a="1"/>
  <c r="M592" i="39" s="1"/>
  <c r="M557" i="39" a="1"/>
  <c r="M557" i="39" s="1"/>
  <c r="M532" i="39" a="1"/>
  <c r="M532" i="39" s="1"/>
  <c r="M519" i="39" a="1"/>
  <c r="M507" i="39" a="1"/>
  <c r="M498" i="39" a="1"/>
  <c r="M461" i="39" a="1"/>
  <c r="M438" i="39" a="1"/>
  <c r="M438" i="39" s="1"/>
  <c r="M326" i="39" a="1"/>
  <c r="M302" i="39" a="1"/>
  <c r="M292" i="39" a="1"/>
  <c r="M279" i="39" a="1"/>
  <c r="M199" i="39" a="1"/>
  <c r="M199" i="39" s="1"/>
  <c r="M172" i="39" a="1"/>
  <c r="M145" i="39" a="1"/>
  <c r="M139" i="39" a="1"/>
  <c r="M139" i="39" s="1"/>
  <c r="M98" i="39" a="1"/>
  <c r="M98" i="39" s="1"/>
  <c r="M93" i="39" a="1"/>
  <c r="M69" i="39" a="1"/>
  <c r="M54" i="39" a="1"/>
  <c r="M841" i="39" a="1"/>
  <c r="O841" i="39" s="1" a="1"/>
  <c r="O841" i="39" s="1"/>
  <c r="M636" i="39" a="1"/>
  <c r="M526" i="39" a="1"/>
  <c r="M526" i="39" s="1"/>
  <c r="M365" i="39" a="1"/>
  <c r="M365" i="39" s="1"/>
  <c r="M298" i="39" a="1"/>
  <c r="M176" i="39" a="1"/>
  <c r="M176" i="39" s="1"/>
  <c r="M97" i="39" a="1"/>
  <c r="M97" i="39" s="1"/>
  <c r="M73" i="39" a="1"/>
  <c r="M73" i="39" s="1"/>
  <c r="M53" i="39" a="1"/>
  <c r="M53" i="39" s="1"/>
  <c r="M734" i="39" a="1"/>
  <c r="P734" i="39" s="1" a="1"/>
  <c r="P734" i="39" s="1"/>
  <c r="M597" i="39" a="1"/>
  <c r="M597" i="39" s="1"/>
  <c r="M573" i="39" a="1"/>
  <c r="M573" i="39" s="1"/>
  <c r="M548" i="39" a="1"/>
  <c r="M548" i="39" s="1"/>
  <c r="M386" i="39" a="1"/>
  <c r="M386" i="39" s="1"/>
  <c r="M319" i="39" a="1"/>
  <c r="P319" i="39" s="1" a="1"/>
  <c r="P319" i="39" s="1"/>
  <c r="M275" i="39" a="1"/>
  <c r="O275" i="39" s="1" a="1"/>
  <c r="O275" i="39" s="1"/>
  <c r="M189" i="39" a="1"/>
  <c r="P189" i="39" s="1" a="1"/>
  <c r="P189" i="39" s="1"/>
  <c r="M149" i="39" a="1"/>
  <c r="M149" i="39" s="1"/>
  <c r="M109" i="39" a="1"/>
  <c r="M109" i="39" s="1"/>
  <c r="M34" i="39" a="1"/>
  <c r="M34" i="39" s="1"/>
  <c r="M25" i="39" a="1"/>
  <c r="M25" i="39" s="1"/>
  <c r="M18" i="39" a="1"/>
  <c r="M18" i="39" s="1"/>
  <c r="M12" i="39" a="1"/>
  <c r="M12" i="39" s="1"/>
  <c r="M634" i="39" a="1"/>
  <c r="P634" i="39" s="1" a="1"/>
  <c r="P634" i="39" s="1"/>
  <c r="M71" i="39" a="1"/>
  <c r="M448" i="39" a="1"/>
  <c r="M268" i="39" a="1"/>
  <c r="M229" i="39" a="1"/>
  <c r="M229" i="39" s="1"/>
  <c r="M59" i="39" a="1"/>
  <c r="M16" i="39" a="1"/>
  <c r="M721" i="39" a="1"/>
  <c r="M721" i="39" s="1"/>
  <c r="M689" i="39" a="1"/>
  <c r="M689" i="39" s="1"/>
  <c r="M566" i="39" a="1"/>
  <c r="M401" i="39" a="1"/>
  <c r="M379" i="39" a="1"/>
  <c r="M185" i="39" a="1"/>
  <c r="O185" i="39" s="1" a="1"/>
  <c r="O185" i="39" s="1"/>
  <c r="M158" i="39" a="1"/>
  <c r="M117" i="39" a="1"/>
  <c r="M117" i="39" s="1"/>
  <c r="M104" i="39" a="1"/>
  <c r="M104" i="39" s="1"/>
  <c r="M31" i="39" a="1"/>
  <c r="P31" i="39" s="1" a="1"/>
  <c r="P31" i="39" s="1"/>
  <c r="M456" i="39" a="1"/>
  <c r="M456" i="39" s="1"/>
  <c r="M409" i="39" a="1"/>
  <c r="M409" i="39" s="1"/>
  <c r="M342" i="39" a="1"/>
  <c r="M342" i="39" s="1"/>
  <c r="M234" i="39" a="1"/>
  <c r="M234" i="39" s="1"/>
  <c r="M219" i="39" a="1"/>
  <c r="O219" i="39" s="1" a="1"/>
  <c r="O219" i="39" s="1"/>
  <c r="M204" i="39" a="1"/>
  <c r="O204" i="39" s="1" a="1"/>
  <c r="O204" i="39" s="1"/>
  <c r="M136" i="39" a="1"/>
  <c r="M136" i="39" s="1"/>
  <c r="M95" i="39" a="1"/>
  <c r="M95" i="39" s="1"/>
  <c r="M62" i="39" a="1"/>
  <c r="M62" i="39" s="1"/>
  <c r="M251" i="39" a="1"/>
  <c r="M802" i="39" a="1"/>
  <c r="M767" i="39" a="1"/>
  <c r="M432" i="39" a="1"/>
  <c r="M6" i="39" a="1"/>
  <c r="M756" i="39" a="1"/>
  <c r="M756" i="39" s="1"/>
  <c r="M590" i="39" a="1"/>
  <c r="P590" i="39" s="1" a="1"/>
  <c r="P590" i="39" s="1"/>
  <c r="M312" i="39" a="1"/>
  <c r="M246" i="39" a="1"/>
  <c r="M419" i="39" a="1"/>
  <c r="M827" i="39" a="1"/>
  <c r="M827" i="39" s="1"/>
  <c r="M621" i="39" a="1"/>
  <c r="M621" i="39" s="1"/>
  <c r="M564" i="39" a="1"/>
  <c r="M564" i="39" s="1"/>
  <c r="M377" i="39" a="1"/>
  <c r="M355" i="39" a="1"/>
  <c r="M332" i="39" a="1"/>
  <c r="M245" i="39" a="1"/>
  <c r="M78" i="39" a="1"/>
  <c r="M78" i="39" s="1"/>
  <c r="M49" i="39" a="1"/>
  <c r="M49" i="39" s="1"/>
  <c r="M648" i="39" a="1"/>
  <c r="M648" i="39" s="1"/>
  <c r="M374" i="39" a="1"/>
  <c r="M354" i="39" a="1"/>
  <c r="P354" i="39" s="1" a="1"/>
  <c r="P354" i="39" s="1"/>
  <c r="M263" i="39" a="1"/>
  <c r="M116" i="39" a="1"/>
  <c r="M116" i="39" s="1"/>
  <c r="M785" i="39" a="1"/>
  <c r="M785" i="39" s="1"/>
  <c r="M720" i="39" a="1"/>
  <c r="M720" i="39" s="1"/>
  <c r="M587" i="39" a="1"/>
  <c r="M587" i="39" s="1"/>
  <c r="M331" i="39" a="1"/>
  <c r="O331" i="39" s="1" a="1"/>
  <c r="O331" i="39" s="1"/>
  <c r="M242" i="39" a="1"/>
  <c r="O242" i="39" s="1" a="1"/>
  <c r="O242" i="39" s="1"/>
  <c r="M155" i="39" a="1"/>
  <c r="M129" i="39" a="1"/>
  <c r="M129" i="39" s="1"/>
  <c r="M29" i="39" a="1"/>
  <c r="M29" i="39" s="1"/>
  <c r="M9" i="39" a="1"/>
  <c r="M742" i="39" a="1"/>
  <c r="M554" i="39" a="1"/>
  <c r="M112" i="39" a="1"/>
  <c r="M63" i="39" a="1"/>
  <c r="M655" i="39" a="1"/>
  <c r="M540" i="39" a="1"/>
  <c r="M540" i="39" s="1"/>
  <c r="M469" i="39" a="1"/>
  <c r="M469" i="39" s="1"/>
  <c r="M289" i="39" a="1"/>
  <c r="M131" i="39" a="1"/>
  <c r="M40" i="39" a="1"/>
  <c r="M22" i="39" a="1"/>
  <c r="P22" i="39" s="1" a="1"/>
  <c r="P22" i="39" s="1"/>
  <c r="M10" i="39" a="1"/>
  <c r="M513" i="39" a="1"/>
  <c r="M513" i="39" s="1"/>
  <c r="M38" i="39" a="1"/>
  <c r="M38" i="39" s="1"/>
  <c r="M411" i="39" a="1"/>
  <c r="M411" i="39" s="1"/>
  <c r="M178" i="39" a="1"/>
  <c r="M753" i="39" a="1"/>
  <c r="M753" i="39" s="1"/>
  <c r="M424" i="39" a="1"/>
  <c r="P424" i="39" s="1" a="1"/>
  <c r="P424" i="39" s="1"/>
  <c r="M396" i="39" a="1"/>
  <c r="M228" i="39" a="1"/>
  <c r="O228" i="39" s="1" a="1"/>
  <c r="O228" i="39" s="1"/>
  <c r="M213" i="39" a="1"/>
  <c r="M213" i="39" s="1"/>
  <c r="M144" i="39" a="1"/>
  <c r="M144" i="39" s="1"/>
  <c r="M67" i="39" a="1"/>
  <c r="M67" i="39" s="1"/>
  <c r="M169" i="39" a="1"/>
  <c r="M169" i="39" s="1"/>
  <c r="M66" i="39" a="1"/>
  <c r="M66" i="39" s="1"/>
  <c r="M3" i="39" a="1"/>
  <c r="M821" i="39" a="1"/>
  <c r="M821" i="39" s="1"/>
  <c r="M616" i="39" a="1"/>
  <c r="M616" i="39" s="1"/>
  <c r="M515" i="39" a="1"/>
  <c r="M492" i="39" a="1"/>
  <c r="P492" i="39" s="1" a="1"/>
  <c r="P492" i="39" s="1"/>
  <c r="M447" i="39" a="1"/>
  <c r="M286" i="39" a="1"/>
  <c r="M103" i="39" a="1"/>
  <c r="M90" i="39" a="1"/>
  <c r="M57" i="39" a="1"/>
  <c r="M57" i="39" s="1"/>
  <c r="M15" i="39" a="1"/>
  <c r="M15" i="39" s="1"/>
  <c r="M434" i="39" a="1"/>
  <c r="M434" i="39" s="1"/>
  <c r="M19" i="39" a="1"/>
  <c r="M191" i="39" a="1"/>
  <c r="M13" i="39" a="1"/>
  <c r="M483" i="39" a="1"/>
  <c r="M483" i="39" s="1"/>
  <c r="M237" i="39" a="1"/>
  <c r="M774" i="39" a="1"/>
  <c r="P774" i="39" s="1" a="1"/>
  <c r="P774" i="39" s="1"/>
  <c r="M551" i="39" a="1"/>
  <c r="M551" i="39" s="1"/>
  <c r="M670" i="39" a="1"/>
  <c r="M670" i="39" s="1"/>
  <c r="M125" i="39" a="1"/>
  <c r="M125" i="39" s="1"/>
  <c r="M387" i="39" a="1"/>
  <c r="M44" i="39" a="1"/>
  <c r="M44" i="39" s="1"/>
  <c r="M35" i="39" a="1"/>
  <c r="M35" i="39" s="1"/>
  <c r="M602" i="39" a="1"/>
  <c r="M602" i="39" s="1"/>
  <c r="M345" i="39" a="1"/>
  <c r="M345" i="39" s="1"/>
  <c r="M84" i="39" a="1"/>
  <c r="O84" i="39" s="1" a="1"/>
  <c r="O84" i="39" s="1"/>
  <c r="M460" i="39" a="1"/>
  <c r="M164" i="39" a="1"/>
  <c r="M164" i="39" s="1"/>
  <c r="M151" i="39" a="1"/>
  <c r="M26" i="39" a="1"/>
  <c r="M255" i="39" a="1"/>
  <c r="M255" i="39" s="1"/>
  <c r="M222" i="39" a="1"/>
  <c r="M222" i="39" s="1"/>
  <c r="M74" i="39" a="1"/>
  <c r="M74" i="39" s="1"/>
  <c r="M321" i="39" a="1"/>
  <c r="M7" i="39" a="1"/>
  <c r="M807" i="39" a="1"/>
  <c r="M484" i="39" a="1"/>
  <c r="M484" i="39" s="1"/>
  <c r="P729" i="39" l="1" a="1"/>
  <c r="P729" i="39" s="1"/>
  <c r="O1053" i="39" a="1"/>
  <c r="O1053" i="39" s="1"/>
  <c r="P1053" i="39" a="1"/>
  <c r="P1053" i="39" s="1"/>
  <c r="Q1053" i="39" s="1"/>
  <c r="O1054" i="39" a="1"/>
  <c r="O1054" i="39" s="1"/>
  <c r="P1054" i="39" a="1"/>
  <c r="P1054" i="39" s="1"/>
  <c r="O1052" i="39" a="1"/>
  <c r="O1052" i="39" s="1"/>
  <c r="P1052" i="39" a="1"/>
  <c r="P1052" i="39" s="1"/>
  <c r="Q1052" i="39"/>
  <c r="Q1054" i="39"/>
  <c r="O729" i="39" a="1"/>
  <c r="O729" i="39" s="1"/>
  <c r="Q729" i="39" s="1"/>
  <c r="O490" i="39" a="1"/>
  <c r="O490" i="39" s="1"/>
  <c r="P546" i="39" a="1"/>
  <c r="P546" i="39" s="1"/>
  <c r="Q546" i="39" s="1"/>
  <c r="P738" i="39" a="1"/>
  <c r="P738" i="39" s="1"/>
  <c r="O627" i="39" a="1"/>
  <c r="O627" i="39" s="1"/>
  <c r="P735" i="39" a="1"/>
  <c r="P735" i="39" s="1"/>
  <c r="P748" i="39" a="1"/>
  <c r="P748" i="39" s="1"/>
  <c r="O738" i="39" a="1"/>
  <c r="O738" i="39" s="1"/>
  <c r="O274" i="39" a="1"/>
  <c r="O274" i="39" s="1"/>
  <c r="Q274" i="39" s="1"/>
  <c r="O257" i="39" a="1"/>
  <c r="O257" i="39" s="1"/>
  <c r="P316" i="39" a="1"/>
  <c r="P316" i="39" s="1"/>
  <c r="P706" i="39" a="1"/>
  <c r="P706" i="39" s="1"/>
  <c r="O706" i="39" a="1"/>
  <c r="O706" i="39" s="1"/>
  <c r="P257" i="39" a="1"/>
  <c r="P257" i="39" s="1"/>
  <c r="O487" i="39" a="1"/>
  <c r="O487" i="39" s="1"/>
  <c r="P487" i="39" a="1"/>
  <c r="P487" i="39" s="1"/>
  <c r="O267" i="39" a="1"/>
  <c r="O267" i="39" s="1"/>
  <c r="P267" i="39" a="1"/>
  <c r="P267" i="39" s="1"/>
  <c r="P618" i="39" a="1"/>
  <c r="P618" i="39" s="1"/>
  <c r="O278" i="39" a="1"/>
  <c r="O278" i="39" s="1"/>
  <c r="Q278" i="39" s="1"/>
  <c r="O254" i="39" a="1"/>
  <c r="O254" i="39" s="1"/>
  <c r="P512" i="39" a="1"/>
  <c r="P512" i="39" s="1"/>
  <c r="O471" i="39" a="1"/>
  <c r="O471" i="39" s="1"/>
  <c r="P828" i="39" a="1"/>
  <c r="P828" i="39" s="1"/>
  <c r="O533" i="39" a="1"/>
  <c r="O533" i="39" s="1"/>
  <c r="P240" i="39" a="1"/>
  <c r="P240" i="39" s="1"/>
  <c r="O240" i="39" a="1"/>
  <c r="O240" i="39" s="1"/>
  <c r="P722" i="39" a="1"/>
  <c r="P722" i="39" s="1"/>
  <c r="P533" i="39" a="1"/>
  <c r="P533" i="39" s="1"/>
  <c r="P471" i="39" a="1"/>
  <c r="P471" i="39" s="1"/>
  <c r="P346" i="39" a="1"/>
  <c r="P346" i="39" s="1"/>
  <c r="P506" i="39" a="1"/>
  <c r="P506" i="39" s="1"/>
  <c r="P666" i="39" a="1"/>
  <c r="P666" i="39" s="1"/>
  <c r="P620" i="39" a="1"/>
  <c r="P620" i="39" s="1"/>
  <c r="O786" i="39" a="1"/>
  <c r="O786" i="39" s="1"/>
  <c r="Q786" i="39" s="1"/>
  <c r="P110" i="39" a="1"/>
  <c r="P110" i="39" s="1"/>
  <c r="P786" i="39" a="1"/>
  <c r="P786" i="39" s="1"/>
  <c r="P369" i="39" a="1"/>
  <c r="P369" i="39" s="1"/>
  <c r="O175" i="39" a="1"/>
  <c r="O175" i="39" s="1"/>
  <c r="P778" i="39" a="1"/>
  <c r="P778" i="39" s="1"/>
  <c r="P668" i="39" a="1"/>
  <c r="P668" i="39" s="1"/>
  <c r="P541" i="39" a="1"/>
  <c r="P541" i="39" s="1"/>
  <c r="P864" i="39" a="1"/>
  <c r="P864" i="39" s="1"/>
  <c r="O281" i="39" a="1"/>
  <c r="O281" i="39" s="1"/>
  <c r="Q281" i="39" s="1"/>
  <c r="P236" i="39" a="1"/>
  <c r="P236" i="39" s="1"/>
  <c r="O666" i="39" a="1"/>
  <c r="O666" i="39" s="1"/>
  <c r="P613" i="39" a="1"/>
  <c r="P613" i="39" s="1"/>
  <c r="O683" i="39" a="1"/>
  <c r="O683" i="39" s="1"/>
  <c r="P609" i="39" a="1"/>
  <c r="P609" i="39" s="1"/>
  <c r="P350" i="39" a="1"/>
  <c r="P350" i="39" s="1"/>
  <c r="P530" i="39" a="1"/>
  <c r="P530" i="39" s="1"/>
  <c r="O76" i="39" a="1"/>
  <c r="O76" i="39" s="1"/>
  <c r="P860" i="39" a="1"/>
  <c r="P860" i="39" s="1"/>
  <c r="P718" i="39" a="1"/>
  <c r="P718" i="39" s="1"/>
  <c r="P788" i="39" a="1"/>
  <c r="P788" i="39" s="1"/>
  <c r="O350" i="39" a="1"/>
  <c r="O350" i="39" s="1"/>
  <c r="P612" i="39" a="1"/>
  <c r="P612" i="39" s="1"/>
  <c r="P334" i="39" a="1"/>
  <c r="P334" i="39" s="1"/>
  <c r="P595" i="39" a="1"/>
  <c r="P595" i="39" s="1"/>
  <c r="O437" i="39" a="1"/>
  <c r="O437" i="39" s="1"/>
  <c r="P337" i="39" a="1"/>
  <c r="P337" i="39" s="1"/>
  <c r="O595" i="39" a="1"/>
  <c r="O595" i="39" s="1"/>
  <c r="P677" i="39" a="1"/>
  <c r="P677" i="39" s="1"/>
  <c r="O788" i="39" a="1"/>
  <c r="O788" i="39" s="1"/>
  <c r="O390" i="39" a="1"/>
  <c r="O390" i="39" s="1"/>
  <c r="O524" i="39" a="1"/>
  <c r="O524" i="39" s="1"/>
  <c r="P264" i="39" a="1"/>
  <c r="P264" i="39" s="1"/>
  <c r="P572" i="39" a="1"/>
  <c r="P572" i="39" s="1"/>
  <c r="O24" i="39" a="1"/>
  <c r="O24" i="39" s="1"/>
  <c r="O732" i="39" a="1"/>
  <c r="O732" i="39" s="1"/>
  <c r="O82" i="39" a="1"/>
  <c r="O82" i="39" s="1"/>
  <c r="P528" i="39" a="1"/>
  <c r="P528" i="39" s="1"/>
  <c r="O537" i="39" a="1"/>
  <c r="O537" i="39" s="1"/>
  <c r="P856" i="39" a="1"/>
  <c r="P856" i="39" s="1"/>
  <c r="P862" i="39" a="1"/>
  <c r="P862" i="39" s="1"/>
  <c r="P427" i="39" a="1"/>
  <c r="P427" i="39" s="1"/>
  <c r="P175" i="39" a="1"/>
  <c r="P175" i="39" s="1"/>
  <c r="O33" i="39" a="1"/>
  <c r="O33" i="39" s="1"/>
  <c r="P360" i="39" a="1"/>
  <c r="P360" i="39" s="1"/>
  <c r="O528" i="39" a="1"/>
  <c r="O528" i="39" s="1"/>
  <c r="P406" i="39" a="1"/>
  <c r="P406" i="39" s="1"/>
  <c r="P537" i="39" a="1"/>
  <c r="P537" i="39" s="1"/>
  <c r="P805" i="39" a="1"/>
  <c r="P805" i="39" s="1"/>
  <c r="P688" i="39" a="1"/>
  <c r="P688" i="39" s="1"/>
  <c r="P294" i="39" a="1"/>
  <c r="P294" i="39" s="1"/>
  <c r="O863" i="39" a="1"/>
  <c r="O863" i="39" s="1"/>
  <c r="O856" i="39" a="1"/>
  <c r="O856" i="39" s="1"/>
  <c r="O399" i="39" a="1"/>
  <c r="O399" i="39" s="1"/>
  <c r="O632" i="39" a="1"/>
  <c r="O632" i="39" s="1"/>
  <c r="O360" i="39" a="1"/>
  <c r="O360" i="39" s="1"/>
  <c r="O506" i="39" a="1"/>
  <c r="O506" i="39" s="1"/>
  <c r="P24" i="39" a="1"/>
  <c r="P24" i="39" s="1"/>
  <c r="P198" i="39" a="1"/>
  <c r="P198" i="39" s="1"/>
  <c r="O702" i="39" a="1"/>
  <c r="O702" i="39" s="1"/>
  <c r="P21" i="39" a="1"/>
  <c r="P21" i="39" s="1"/>
  <c r="Q21" i="39" s="1"/>
  <c r="P52" i="39" a="1"/>
  <c r="P52" i="39" s="1"/>
  <c r="Q52" i="39" s="1"/>
  <c r="P233" i="39" a="1"/>
  <c r="P233" i="39" s="1"/>
  <c r="P394" i="39" a="1"/>
  <c r="P394" i="39" s="1"/>
  <c r="O30" i="39" a="1"/>
  <c r="O30" i="39" s="1"/>
  <c r="P30" i="39" a="1"/>
  <c r="P30" i="39" s="1"/>
  <c r="P524" i="39" a="1"/>
  <c r="P524" i="39" s="1"/>
  <c r="P490" i="39" a="1"/>
  <c r="P490" i="39" s="1"/>
  <c r="P732" i="39" a="1"/>
  <c r="P732" i="39" s="1"/>
  <c r="P418" i="39" a="1"/>
  <c r="P418" i="39" s="1"/>
  <c r="P300" i="39" a="1"/>
  <c r="P300" i="39" s="1"/>
  <c r="O122" i="39" a="1"/>
  <c r="O122" i="39" s="1"/>
  <c r="P392" i="39" a="1"/>
  <c r="P392" i="39" s="1"/>
  <c r="P181" i="39" a="1"/>
  <c r="P181" i="39" s="1"/>
  <c r="O329" i="39" a="1"/>
  <c r="O329" i="39" s="1"/>
  <c r="P371" i="39" a="1"/>
  <c r="P371" i="39" s="1"/>
  <c r="P437" i="39" a="1"/>
  <c r="P437" i="39" s="1"/>
  <c r="P141" i="39" a="1"/>
  <c r="P141" i="39" s="1"/>
  <c r="P83" i="39" a="1"/>
  <c r="P83" i="39" s="1"/>
  <c r="O252" i="39" a="1"/>
  <c r="O252" i="39" s="1"/>
  <c r="P556" i="39" a="1"/>
  <c r="P556" i="39" s="1"/>
  <c r="P589" i="39" a="1"/>
  <c r="P589" i="39" s="1"/>
  <c r="O73" i="39" a="1"/>
  <c r="O73" i="39" s="1"/>
  <c r="P62" i="39" a="1"/>
  <c r="P62" i="39" s="1"/>
  <c r="O44" i="39" a="1"/>
  <c r="O44" i="39" s="1"/>
  <c r="O253" i="39" a="1"/>
  <c r="O253" i="39" s="1"/>
  <c r="P669" i="39" a="1"/>
  <c r="P669" i="39" s="1"/>
  <c r="P353" i="39" a="1"/>
  <c r="P353" i="39" s="1"/>
  <c r="P339" i="39" a="1"/>
  <c r="P339" i="39" s="1"/>
  <c r="P580" i="39" a="1"/>
  <c r="P580" i="39" s="1"/>
  <c r="O704" i="39" a="1"/>
  <c r="O704" i="39" s="1"/>
  <c r="P481" i="39" a="1"/>
  <c r="P481" i="39" s="1"/>
  <c r="P324" i="39" a="1"/>
  <c r="P324" i="39" s="1"/>
  <c r="O353" i="39" a="1"/>
  <c r="O353" i="39" s="1"/>
  <c r="O97" i="39" a="1"/>
  <c r="O97" i="39" s="1"/>
  <c r="P244" i="39" a="1"/>
  <c r="P244" i="39" s="1"/>
  <c r="O198" i="39" a="1"/>
  <c r="O198" i="39" s="1"/>
  <c r="P462" i="39" a="1"/>
  <c r="P462" i="39" s="1"/>
  <c r="P33" i="39" a="1"/>
  <c r="P33" i="39" s="1"/>
  <c r="P685" i="39" a="1"/>
  <c r="P685" i="39" s="1"/>
  <c r="O385" i="39" a="1"/>
  <c r="O385" i="39" s="1"/>
  <c r="O866" i="39" a="1"/>
  <c r="O866" i="39" s="1"/>
  <c r="P70" i="39" a="1"/>
  <c r="P70" i="39" s="1"/>
  <c r="O620" i="39" a="1"/>
  <c r="O620" i="39" s="1"/>
  <c r="P577" i="39" a="1"/>
  <c r="P577" i="39" s="1"/>
  <c r="P320" i="39" a="1"/>
  <c r="P320" i="39" s="1"/>
  <c r="P837" i="39" a="1"/>
  <c r="P837" i="39" s="1"/>
  <c r="P637" i="39" a="1"/>
  <c r="P637" i="39" s="1"/>
  <c r="O637" i="39" a="1"/>
  <c r="O637" i="39" s="1"/>
  <c r="O455" i="39" a="1"/>
  <c r="O455" i="39" s="1"/>
  <c r="O118" i="39" a="1"/>
  <c r="O118" i="39" s="1"/>
  <c r="P866" i="39" a="1"/>
  <c r="P866" i="39" s="1"/>
  <c r="O392" i="39" a="1"/>
  <c r="O392" i="39" s="1"/>
  <c r="P830" i="39" a="1"/>
  <c r="P830" i="39" s="1"/>
  <c r="P561" i="39" a="1"/>
  <c r="P561" i="39" s="1"/>
  <c r="P704" i="39" a="1"/>
  <c r="P704" i="39" s="1"/>
  <c r="O70" i="39" a="1"/>
  <c r="O70" i="39" s="1"/>
  <c r="P708" i="39" a="1"/>
  <c r="P708" i="39" s="1"/>
  <c r="P311" i="39" a="1"/>
  <c r="P311" i="39" s="1"/>
  <c r="O577" i="39" a="1"/>
  <c r="O577" i="39" s="1"/>
  <c r="O365" i="39" a="1"/>
  <c r="O365" i="39" s="1"/>
  <c r="P851" i="39" a="1"/>
  <c r="P851" i="39" s="1"/>
  <c r="P840" i="39" a="1"/>
  <c r="P840" i="39" s="1"/>
  <c r="O53" i="39" a="1"/>
  <c r="O53" i="39" s="1"/>
  <c r="P503" i="39" a="1"/>
  <c r="P503" i="39" s="1"/>
  <c r="P773" i="39" a="1"/>
  <c r="P773" i="39" s="1"/>
  <c r="O851" i="39" a="1"/>
  <c r="O851" i="39" s="1"/>
  <c r="P252" i="39" a="1"/>
  <c r="P252" i="39" s="1"/>
  <c r="O587" i="39" a="1"/>
  <c r="O587" i="39" s="1"/>
  <c r="P587" i="39" a="1"/>
  <c r="P587" i="39" s="1"/>
  <c r="O689" i="39" a="1"/>
  <c r="O689" i="39" s="1"/>
  <c r="M870" i="39"/>
  <c r="P870" i="39" a="1"/>
  <c r="P870" i="39" s="1"/>
  <c r="O870" i="39" a="1"/>
  <c r="O870" i="39" s="1"/>
  <c r="M871" i="39"/>
  <c r="P871" i="39" a="1"/>
  <c r="P871" i="39" s="1"/>
  <c r="O871" i="39" a="1"/>
  <c r="O871" i="39" s="1"/>
  <c r="M872" i="39"/>
  <c r="P872" i="39" a="1"/>
  <c r="P872" i="39" s="1"/>
  <c r="O872" i="39" a="1"/>
  <c r="O872" i="39" s="1"/>
  <c r="M873" i="39"/>
  <c r="P873" i="39" a="1"/>
  <c r="P873" i="39" s="1"/>
  <c r="O873" i="39" a="1"/>
  <c r="O873" i="39" s="1"/>
  <c r="M874" i="39"/>
  <c r="P874" i="39" a="1"/>
  <c r="P874" i="39" s="1"/>
  <c r="O874" i="39" a="1"/>
  <c r="O874" i="39" s="1"/>
  <c r="M875" i="39"/>
  <c r="P875" i="39" a="1"/>
  <c r="P875" i="39" s="1"/>
  <c r="O875" i="39" a="1"/>
  <c r="O875" i="39" s="1"/>
  <c r="M876" i="39"/>
  <c r="P876" i="39" a="1"/>
  <c r="P876" i="39" s="1"/>
  <c r="O876" i="39" a="1"/>
  <c r="O876" i="39" s="1"/>
  <c r="M877" i="39"/>
  <c r="P877" i="39" a="1"/>
  <c r="P877" i="39" s="1"/>
  <c r="O877" i="39" a="1"/>
  <c r="O877" i="39" s="1"/>
  <c r="M878" i="39"/>
  <c r="P878" i="39" a="1"/>
  <c r="P878" i="39" s="1"/>
  <c r="O878" i="39" a="1"/>
  <c r="O878" i="39" s="1"/>
  <c r="M879" i="39"/>
  <c r="P879" i="39" a="1"/>
  <c r="P879" i="39" s="1"/>
  <c r="O879" i="39" a="1"/>
  <c r="O879" i="39" s="1"/>
  <c r="M880" i="39"/>
  <c r="P880" i="39" a="1"/>
  <c r="P880" i="39" s="1"/>
  <c r="O880" i="39" a="1"/>
  <c r="O880" i="39" s="1"/>
  <c r="M881" i="39"/>
  <c r="P881" i="39" a="1"/>
  <c r="P881" i="39" s="1"/>
  <c r="O881" i="39" a="1"/>
  <c r="O881" i="39" s="1"/>
  <c r="M882" i="39"/>
  <c r="P882" i="39" a="1"/>
  <c r="P882" i="39" s="1"/>
  <c r="O882" i="39" a="1"/>
  <c r="O882" i="39" s="1"/>
  <c r="M883" i="39"/>
  <c r="P883" i="39" a="1"/>
  <c r="P883" i="39" s="1"/>
  <c r="O883" i="39" a="1"/>
  <c r="O883" i="39" s="1"/>
  <c r="M884" i="39"/>
  <c r="P884" i="39" a="1"/>
  <c r="P884" i="39" s="1"/>
  <c r="O884" i="39" a="1"/>
  <c r="O884" i="39" s="1"/>
  <c r="M885" i="39"/>
  <c r="P885" i="39" a="1"/>
  <c r="P885" i="39" s="1"/>
  <c r="O885" i="39" a="1"/>
  <c r="O885" i="39" s="1"/>
  <c r="M886" i="39"/>
  <c r="P886" i="39" a="1"/>
  <c r="P886" i="39" s="1"/>
  <c r="O886" i="39" a="1"/>
  <c r="O886" i="39" s="1"/>
  <c r="M887" i="39"/>
  <c r="P887" i="39" a="1"/>
  <c r="P887" i="39" s="1"/>
  <c r="O887" i="39" a="1"/>
  <c r="O887" i="39" s="1"/>
  <c r="M888" i="39"/>
  <c r="P888" i="39" a="1"/>
  <c r="P888" i="39" s="1"/>
  <c r="O888" i="39" a="1"/>
  <c r="O888" i="39" s="1"/>
  <c r="M889" i="39"/>
  <c r="P889" i="39" a="1"/>
  <c r="P889" i="39" s="1"/>
  <c r="O889" i="39" a="1"/>
  <c r="O889" i="39" s="1"/>
  <c r="M890" i="39"/>
  <c r="P890" i="39" a="1"/>
  <c r="P890" i="39" s="1"/>
  <c r="O890" i="39" a="1"/>
  <c r="O890" i="39" s="1"/>
  <c r="M891" i="39"/>
  <c r="P891" i="39" a="1"/>
  <c r="P891" i="39" s="1"/>
  <c r="O891" i="39" a="1"/>
  <c r="O891" i="39" s="1"/>
  <c r="Q891" i="39" s="1"/>
  <c r="M892" i="39"/>
  <c r="P892" i="39" a="1"/>
  <c r="P892" i="39" s="1"/>
  <c r="O892" i="39" a="1"/>
  <c r="O892" i="39" s="1"/>
  <c r="M893" i="39"/>
  <c r="P893" i="39" a="1"/>
  <c r="P893" i="39" s="1"/>
  <c r="O893" i="39" a="1"/>
  <c r="O893" i="39" s="1"/>
  <c r="M894" i="39"/>
  <c r="P894" i="39" a="1"/>
  <c r="P894" i="39" s="1"/>
  <c r="O894" i="39" a="1"/>
  <c r="O894" i="39" s="1"/>
  <c r="M895" i="39"/>
  <c r="P895" i="39" a="1"/>
  <c r="P895" i="39" s="1"/>
  <c r="O895" i="39" a="1"/>
  <c r="O895" i="39" s="1"/>
  <c r="Q895" i="39" s="1"/>
  <c r="M896" i="39"/>
  <c r="P896" i="39" a="1"/>
  <c r="P896" i="39" s="1"/>
  <c r="O896" i="39" a="1"/>
  <c r="O896" i="39" s="1"/>
  <c r="M897" i="39"/>
  <c r="P897" i="39" a="1"/>
  <c r="P897" i="39" s="1"/>
  <c r="O897" i="39" a="1"/>
  <c r="O897" i="39" s="1"/>
  <c r="M898" i="39"/>
  <c r="P898" i="39" a="1"/>
  <c r="P898" i="39" s="1"/>
  <c r="O898" i="39" a="1"/>
  <c r="O898" i="39" s="1"/>
  <c r="M899" i="39"/>
  <c r="P899" i="39" a="1"/>
  <c r="P899" i="39" s="1"/>
  <c r="O899" i="39" a="1"/>
  <c r="O899" i="39" s="1"/>
  <c r="M900" i="39"/>
  <c r="P900" i="39" a="1"/>
  <c r="P900" i="39" s="1"/>
  <c r="O900" i="39" a="1"/>
  <c r="O900" i="39" s="1"/>
  <c r="M901" i="39"/>
  <c r="P901" i="39" a="1"/>
  <c r="P901" i="39" s="1"/>
  <c r="O901" i="39" a="1"/>
  <c r="O901" i="39" s="1"/>
  <c r="M902" i="39"/>
  <c r="P902" i="39" a="1"/>
  <c r="P902" i="39" s="1"/>
  <c r="O902" i="39" a="1"/>
  <c r="O902" i="39" s="1"/>
  <c r="M903" i="39"/>
  <c r="P903" i="39" a="1"/>
  <c r="P903" i="39" s="1"/>
  <c r="O903" i="39" a="1"/>
  <c r="O903" i="39" s="1"/>
  <c r="M904" i="39"/>
  <c r="P904" i="39" a="1"/>
  <c r="P904" i="39" s="1"/>
  <c r="O904" i="39" a="1"/>
  <c r="O904" i="39" s="1"/>
  <c r="M905" i="39"/>
  <c r="P905" i="39" a="1"/>
  <c r="P905" i="39" s="1"/>
  <c r="O905" i="39" a="1"/>
  <c r="O905" i="39" s="1"/>
  <c r="M906" i="39"/>
  <c r="P906" i="39" a="1"/>
  <c r="P906" i="39" s="1"/>
  <c r="O906" i="39" a="1"/>
  <c r="O906" i="39" s="1"/>
  <c r="M907" i="39"/>
  <c r="P907" i="39" a="1"/>
  <c r="P907" i="39" s="1"/>
  <c r="O907" i="39" a="1"/>
  <c r="O907" i="39" s="1"/>
  <c r="M908" i="39"/>
  <c r="P908" i="39" a="1"/>
  <c r="P908" i="39" s="1"/>
  <c r="O908" i="39" a="1"/>
  <c r="O908" i="39" s="1"/>
  <c r="Q908" i="39" s="1"/>
  <c r="M909" i="39"/>
  <c r="P909" i="39" a="1"/>
  <c r="P909" i="39" s="1"/>
  <c r="O909" i="39" a="1"/>
  <c r="O909" i="39" s="1"/>
  <c r="Q909" i="39" s="1"/>
  <c r="M910" i="39"/>
  <c r="P910" i="39" a="1"/>
  <c r="P910" i="39" s="1"/>
  <c r="O910" i="39" a="1"/>
  <c r="O910" i="39" s="1"/>
  <c r="Q910" i="39" s="1"/>
  <c r="M911" i="39"/>
  <c r="P911" i="39" a="1"/>
  <c r="P911" i="39" s="1"/>
  <c r="O911" i="39" a="1"/>
  <c r="O911" i="39" s="1"/>
  <c r="Q911" i="39" s="1"/>
  <c r="M912" i="39"/>
  <c r="P912" i="39" a="1"/>
  <c r="P912" i="39" s="1"/>
  <c r="O912" i="39" a="1"/>
  <c r="O912" i="39" s="1"/>
  <c r="M913" i="39"/>
  <c r="P913" i="39" a="1"/>
  <c r="P913" i="39" s="1"/>
  <c r="O913" i="39" a="1"/>
  <c r="O913" i="39" s="1"/>
  <c r="M914" i="39"/>
  <c r="P914" i="39" a="1"/>
  <c r="P914" i="39" s="1"/>
  <c r="O914" i="39" a="1"/>
  <c r="O914" i="39" s="1"/>
  <c r="M915" i="39"/>
  <c r="P915" i="39" a="1"/>
  <c r="P915" i="39" s="1"/>
  <c r="O915" i="39" a="1"/>
  <c r="O915" i="39" s="1"/>
  <c r="M916" i="39"/>
  <c r="P916" i="39" a="1"/>
  <c r="P916" i="39" s="1"/>
  <c r="O916" i="39" a="1"/>
  <c r="O916" i="39" s="1"/>
  <c r="M917" i="39"/>
  <c r="P917" i="39" a="1"/>
  <c r="P917" i="39" s="1"/>
  <c r="O917" i="39" a="1"/>
  <c r="O917" i="39" s="1"/>
  <c r="M918" i="39"/>
  <c r="P918" i="39" a="1"/>
  <c r="P918" i="39" s="1"/>
  <c r="O918" i="39" a="1"/>
  <c r="O918" i="39" s="1"/>
  <c r="M919" i="39"/>
  <c r="P919" i="39" a="1"/>
  <c r="P919" i="39" s="1"/>
  <c r="O919" i="39" a="1"/>
  <c r="O919" i="39" s="1"/>
  <c r="M920" i="39"/>
  <c r="P920" i="39" a="1"/>
  <c r="P920" i="39" s="1"/>
  <c r="O920" i="39" a="1"/>
  <c r="O920" i="39" s="1"/>
  <c r="M921" i="39"/>
  <c r="P921" i="39" a="1"/>
  <c r="P921" i="39" s="1"/>
  <c r="O921" i="39" a="1"/>
  <c r="O921" i="39" s="1"/>
  <c r="M922" i="39"/>
  <c r="P922" i="39" a="1"/>
  <c r="P922" i="39" s="1"/>
  <c r="O922" i="39" a="1"/>
  <c r="O922" i="39" s="1"/>
  <c r="M923" i="39"/>
  <c r="P923" i="39" a="1"/>
  <c r="P923" i="39" s="1"/>
  <c r="O923" i="39" a="1"/>
  <c r="O923" i="39" s="1"/>
  <c r="M924" i="39"/>
  <c r="P924" i="39" a="1"/>
  <c r="P924" i="39" s="1"/>
  <c r="O924" i="39" a="1"/>
  <c r="O924" i="39" s="1"/>
  <c r="M925" i="39"/>
  <c r="P925" i="39" a="1"/>
  <c r="P925" i="39" s="1"/>
  <c r="O925" i="39" a="1"/>
  <c r="O925" i="39" s="1"/>
  <c r="M926" i="39"/>
  <c r="P926" i="39" a="1"/>
  <c r="P926" i="39" s="1"/>
  <c r="O926" i="39" a="1"/>
  <c r="O926" i="39" s="1"/>
  <c r="M927" i="39"/>
  <c r="P927" i="39" a="1"/>
  <c r="P927" i="39" s="1"/>
  <c r="O927" i="39" a="1"/>
  <c r="O927" i="39" s="1"/>
  <c r="M928" i="39"/>
  <c r="P928" i="39" a="1"/>
  <c r="P928" i="39" s="1"/>
  <c r="O928" i="39" a="1"/>
  <c r="O928" i="39" s="1"/>
  <c r="M929" i="39"/>
  <c r="P929" i="39" a="1"/>
  <c r="P929" i="39" s="1"/>
  <c r="O929" i="39" a="1"/>
  <c r="O929" i="39" s="1"/>
  <c r="M930" i="39"/>
  <c r="P930" i="39" a="1"/>
  <c r="P930" i="39" s="1"/>
  <c r="O930" i="39" a="1"/>
  <c r="O930" i="39" s="1"/>
  <c r="M931" i="39"/>
  <c r="P931" i="39" a="1"/>
  <c r="P931" i="39" s="1"/>
  <c r="O931" i="39" a="1"/>
  <c r="O931" i="39" s="1"/>
  <c r="M932" i="39"/>
  <c r="P932" i="39" a="1"/>
  <c r="P932" i="39" s="1"/>
  <c r="O932" i="39" a="1"/>
  <c r="O932" i="39" s="1"/>
  <c r="M933" i="39"/>
  <c r="P933" i="39" a="1"/>
  <c r="P933" i="39" s="1"/>
  <c r="O933" i="39" a="1"/>
  <c r="O933" i="39" s="1"/>
  <c r="M934" i="39"/>
  <c r="P934" i="39" a="1"/>
  <c r="P934" i="39" s="1"/>
  <c r="O934" i="39" a="1"/>
  <c r="O934" i="39" s="1"/>
  <c r="M935" i="39"/>
  <c r="P935" i="39" a="1"/>
  <c r="P935" i="39" s="1"/>
  <c r="O935" i="39" a="1"/>
  <c r="O935" i="39" s="1"/>
  <c r="M936" i="39"/>
  <c r="P936" i="39" a="1"/>
  <c r="P936" i="39" s="1"/>
  <c r="O936" i="39" a="1"/>
  <c r="O936" i="39" s="1"/>
  <c r="M937" i="39"/>
  <c r="P937" i="39" a="1"/>
  <c r="P937" i="39" s="1"/>
  <c r="O937" i="39" a="1"/>
  <c r="O937" i="39" s="1"/>
  <c r="M938" i="39"/>
  <c r="P938" i="39" a="1"/>
  <c r="P938" i="39" s="1"/>
  <c r="O938" i="39" a="1"/>
  <c r="O938" i="39" s="1"/>
  <c r="M939" i="39"/>
  <c r="P939" i="39" a="1"/>
  <c r="P939" i="39" s="1"/>
  <c r="O939" i="39" a="1"/>
  <c r="O939" i="39" s="1"/>
  <c r="M940" i="39"/>
  <c r="P940" i="39" a="1"/>
  <c r="P940" i="39" s="1"/>
  <c r="O940" i="39" a="1"/>
  <c r="O940" i="39" s="1"/>
  <c r="M941" i="39"/>
  <c r="P941" i="39" a="1"/>
  <c r="P941" i="39" s="1"/>
  <c r="O941" i="39" a="1"/>
  <c r="O941" i="39" s="1"/>
  <c r="M942" i="39"/>
  <c r="P942" i="39" a="1"/>
  <c r="P942" i="39" s="1"/>
  <c r="O942" i="39" a="1"/>
  <c r="O942" i="39" s="1"/>
  <c r="M943" i="39"/>
  <c r="P943" i="39" a="1"/>
  <c r="P943" i="39" s="1"/>
  <c r="O943" i="39" a="1"/>
  <c r="O943" i="39" s="1"/>
  <c r="M944" i="39"/>
  <c r="P944" i="39" a="1"/>
  <c r="P944" i="39" s="1"/>
  <c r="O944" i="39" a="1"/>
  <c r="O944" i="39" s="1"/>
  <c r="M945" i="39"/>
  <c r="P945" i="39" a="1"/>
  <c r="P945" i="39" s="1"/>
  <c r="O945" i="39" a="1"/>
  <c r="O945" i="39" s="1"/>
  <c r="M946" i="39"/>
  <c r="P946" i="39" a="1"/>
  <c r="P946" i="39" s="1"/>
  <c r="O946" i="39" a="1"/>
  <c r="O946" i="39" s="1"/>
  <c r="M947" i="39"/>
  <c r="P947" i="39" a="1"/>
  <c r="P947" i="39" s="1"/>
  <c r="O947" i="39" a="1"/>
  <c r="O947" i="39" s="1"/>
  <c r="M948" i="39"/>
  <c r="P948" i="39" a="1"/>
  <c r="P948" i="39" s="1"/>
  <c r="O948" i="39" a="1"/>
  <c r="O948" i="39" s="1"/>
  <c r="M949" i="39"/>
  <c r="P949" i="39" a="1"/>
  <c r="P949" i="39" s="1"/>
  <c r="O949" i="39" a="1"/>
  <c r="O949" i="39" s="1"/>
  <c r="M950" i="39"/>
  <c r="P950" i="39" a="1"/>
  <c r="P950" i="39" s="1"/>
  <c r="O950" i="39" a="1"/>
  <c r="O950" i="39" s="1"/>
  <c r="M951" i="39"/>
  <c r="P951" i="39" a="1"/>
  <c r="P951" i="39" s="1"/>
  <c r="O951" i="39" a="1"/>
  <c r="O951" i="39" s="1"/>
  <c r="M952" i="39"/>
  <c r="P952" i="39" a="1"/>
  <c r="P952" i="39" s="1"/>
  <c r="O952" i="39" a="1"/>
  <c r="O952" i="39" s="1"/>
  <c r="M953" i="39"/>
  <c r="P953" i="39" a="1"/>
  <c r="P953" i="39" s="1"/>
  <c r="O953" i="39" a="1"/>
  <c r="O953" i="39" s="1"/>
  <c r="M954" i="39"/>
  <c r="P954" i="39" a="1"/>
  <c r="P954" i="39" s="1"/>
  <c r="O954" i="39" a="1"/>
  <c r="O954" i="39" s="1"/>
  <c r="M955" i="39"/>
  <c r="P955" i="39" a="1"/>
  <c r="P955" i="39" s="1"/>
  <c r="O955" i="39" a="1"/>
  <c r="O955" i="39" s="1"/>
  <c r="M956" i="39"/>
  <c r="P956" i="39" a="1"/>
  <c r="P956" i="39" s="1"/>
  <c r="O956" i="39" a="1"/>
  <c r="O956" i="39" s="1"/>
  <c r="M957" i="39"/>
  <c r="P957" i="39" a="1"/>
  <c r="P957" i="39" s="1"/>
  <c r="O957" i="39" a="1"/>
  <c r="O957" i="39" s="1"/>
  <c r="M958" i="39"/>
  <c r="P958" i="39" a="1"/>
  <c r="P958" i="39" s="1"/>
  <c r="O958" i="39" a="1"/>
  <c r="O958" i="39" s="1"/>
  <c r="M959" i="39"/>
  <c r="P959" i="39" a="1"/>
  <c r="P959" i="39" s="1"/>
  <c r="O959" i="39" a="1"/>
  <c r="O959" i="39" s="1"/>
  <c r="M960" i="39"/>
  <c r="P960" i="39" a="1"/>
  <c r="P960" i="39" s="1"/>
  <c r="O960" i="39" a="1"/>
  <c r="O960" i="39" s="1"/>
  <c r="M961" i="39"/>
  <c r="P961" i="39" a="1"/>
  <c r="P961" i="39" s="1"/>
  <c r="O961" i="39" a="1"/>
  <c r="O961" i="39" s="1"/>
  <c r="M962" i="39"/>
  <c r="P962" i="39" a="1"/>
  <c r="P962" i="39" s="1"/>
  <c r="O962" i="39" a="1"/>
  <c r="O962" i="39" s="1"/>
  <c r="M963" i="39"/>
  <c r="P963" i="39" a="1"/>
  <c r="P963" i="39" s="1"/>
  <c r="O963" i="39" a="1"/>
  <c r="O963" i="39" s="1"/>
  <c r="M964" i="39"/>
  <c r="P964" i="39" a="1"/>
  <c r="P964" i="39" s="1"/>
  <c r="O964" i="39" a="1"/>
  <c r="O964" i="39" s="1"/>
  <c r="M965" i="39"/>
  <c r="P965" i="39" a="1"/>
  <c r="P965" i="39" s="1"/>
  <c r="O965" i="39" a="1"/>
  <c r="O965" i="39" s="1"/>
  <c r="M966" i="39"/>
  <c r="P966" i="39" a="1"/>
  <c r="P966" i="39" s="1"/>
  <c r="O966" i="39" a="1"/>
  <c r="O966" i="39" s="1"/>
  <c r="M967" i="39"/>
  <c r="P967" i="39" a="1"/>
  <c r="P967" i="39" s="1"/>
  <c r="O967" i="39" a="1"/>
  <c r="O967" i="39" s="1"/>
  <c r="M968" i="39"/>
  <c r="P968" i="39" a="1"/>
  <c r="P968" i="39" s="1"/>
  <c r="O968" i="39" a="1"/>
  <c r="O968" i="39" s="1"/>
  <c r="M969" i="39"/>
  <c r="P969" i="39" a="1"/>
  <c r="P969" i="39" s="1"/>
  <c r="O969" i="39" a="1"/>
  <c r="O969" i="39" s="1"/>
  <c r="M970" i="39"/>
  <c r="P970" i="39" a="1"/>
  <c r="P970" i="39" s="1"/>
  <c r="O970" i="39" a="1"/>
  <c r="O970" i="39" s="1"/>
  <c r="M971" i="39"/>
  <c r="P971" i="39" a="1"/>
  <c r="P971" i="39" s="1"/>
  <c r="O971" i="39" a="1"/>
  <c r="O971" i="39" s="1"/>
  <c r="M972" i="39"/>
  <c r="P972" i="39" a="1"/>
  <c r="P972" i="39" s="1"/>
  <c r="O972" i="39" a="1"/>
  <c r="O972" i="39" s="1"/>
  <c r="M973" i="39"/>
  <c r="P973" i="39" a="1"/>
  <c r="P973" i="39" s="1"/>
  <c r="O973" i="39" a="1"/>
  <c r="O973" i="39" s="1"/>
  <c r="M974" i="39"/>
  <c r="P974" i="39" a="1"/>
  <c r="P974" i="39" s="1"/>
  <c r="O974" i="39" a="1"/>
  <c r="O974" i="39" s="1"/>
  <c r="M975" i="39"/>
  <c r="P975" i="39" a="1"/>
  <c r="P975" i="39" s="1"/>
  <c r="O975" i="39" a="1"/>
  <c r="O975" i="39" s="1"/>
  <c r="M976" i="39"/>
  <c r="P976" i="39" a="1"/>
  <c r="P976" i="39" s="1"/>
  <c r="O976" i="39" a="1"/>
  <c r="O976" i="39" s="1"/>
  <c r="M977" i="39"/>
  <c r="P977" i="39" a="1"/>
  <c r="P977" i="39" s="1"/>
  <c r="O977" i="39" a="1"/>
  <c r="O977" i="39" s="1"/>
  <c r="M978" i="39"/>
  <c r="P978" i="39" a="1"/>
  <c r="P978" i="39" s="1"/>
  <c r="O978" i="39" a="1"/>
  <c r="O978" i="39" s="1"/>
  <c r="M979" i="39"/>
  <c r="P979" i="39" a="1"/>
  <c r="P979" i="39" s="1"/>
  <c r="O979" i="39" a="1"/>
  <c r="O979" i="39" s="1"/>
  <c r="M980" i="39"/>
  <c r="P980" i="39" a="1"/>
  <c r="P980" i="39" s="1"/>
  <c r="O980" i="39" a="1"/>
  <c r="O980" i="39" s="1"/>
  <c r="M981" i="39"/>
  <c r="P981" i="39" a="1"/>
  <c r="P981" i="39" s="1"/>
  <c r="O981" i="39" a="1"/>
  <c r="O981" i="39" s="1"/>
  <c r="M982" i="39"/>
  <c r="P982" i="39" a="1"/>
  <c r="P982" i="39" s="1"/>
  <c r="O982" i="39" a="1"/>
  <c r="O982" i="39" s="1"/>
  <c r="M983" i="39"/>
  <c r="P983" i="39" a="1"/>
  <c r="P983" i="39" s="1"/>
  <c r="O983" i="39" a="1"/>
  <c r="O983" i="39" s="1"/>
  <c r="M984" i="39"/>
  <c r="P984" i="39" a="1"/>
  <c r="P984" i="39" s="1"/>
  <c r="O984" i="39" a="1"/>
  <c r="O984" i="39" s="1"/>
  <c r="M985" i="39"/>
  <c r="P985" i="39" a="1"/>
  <c r="P985" i="39" s="1"/>
  <c r="O985" i="39" a="1"/>
  <c r="O985" i="39" s="1"/>
  <c r="M986" i="39"/>
  <c r="P986" i="39" a="1"/>
  <c r="P986" i="39" s="1"/>
  <c r="O986" i="39" a="1"/>
  <c r="O986" i="39" s="1"/>
  <c r="M987" i="39"/>
  <c r="P987" i="39" a="1"/>
  <c r="P987" i="39" s="1"/>
  <c r="O987" i="39" a="1"/>
  <c r="O987" i="39" s="1"/>
  <c r="M988" i="39"/>
  <c r="P988" i="39" a="1"/>
  <c r="P988" i="39" s="1"/>
  <c r="O988" i="39" a="1"/>
  <c r="O988" i="39" s="1"/>
  <c r="M989" i="39"/>
  <c r="P989" i="39" a="1"/>
  <c r="P989" i="39" s="1"/>
  <c r="O989" i="39" a="1"/>
  <c r="O989" i="39" s="1"/>
  <c r="M990" i="39"/>
  <c r="P990" i="39" a="1"/>
  <c r="P990" i="39" s="1"/>
  <c r="O990" i="39" a="1"/>
  <c r="O990" i="39" s="1"/>
  <c r="M991" i="39"/>
  <c r="P991" i="39" a="1"/>
  <c r="P991" i="39" s="1"/>
  <c r="O991" i="39" a="1"/>
  <c r="O991" i="39" s="1"/>
  <c r="M992" i="39"/>
  <c r="P992" i="39" a="1"/>
  <c r="P992" i="39" s="1"/>
  <c r="O992" i="39" a="1"/>
  <c r="O992" i="39" s="1"/>
  <c r="M993" i="39"/>
  <c r="P993" i="39" a="1"/>
  <c r="P993" i="39" s="1"/>
  <c r="O993" i="39" a="1"/>
  <c r="O993" i="39" s="1"/>
  <c r="M994" i="39"/>
  <c r="P994" i="39" a="1"/>
  <c r="P994" i="39" s="1"/>
  <c r="O994" i="39" a="1"/>
  <c r="O994" i="39" s="1"/>
  <c r="M995" i="39"/>
  <c r="P995" i="39" a="1"/>
  <c r="P995" i="39" s="1"/>
  <c r="O995" i="39" a="1"/>
  <c r="O995" i="39" s="1"/>
  <c r="M996" i="39"/>
  <c r="P996" i="39" a="1"/>
  <c r="P996" i="39" s="1"/>
  <c r="O996" i="39" a="1"/>
  <c r="O996" i="39" s="1"/>
  <c r="M997" i="39"/>
  <c r="P997" i="39" a="1"/>
  <c r="P997" i="39" s="1"/>
  <c r="O997" i="39" a="1"/>
  <c r="O997" i="39" s="1"/>
  <c r="M998" i="39"/>
  <c r="P998" i="39" a="1"/>
  <c r="P998" i="39" s="1"/>
  <c r="O998" i="39" a="1"/>
  <c r="O998" i="39" s="1"/>
  <c r="M999" i="39"/>
  <c r="P999" i="39" a="1"/>
  <c r="P999" i="39" s="1"/>
  <c r="O999" i="39" a="1"/>
  <c r="O999" i="39" s="1"/>
  <c r="M1000" i="39"/>
  <c r="P1000" i="39" a="1"/>
  <c r="P1000" i="39" s="1"/>
  <c r="O1000" i="39" a="1"/>
  <c r="O1000" i="39" s="1"/>
  <c r="M1001" i="39"/>
  <c r="P1001" i="39" a="1"/>
  <c r="P1001" i="39" s="1"/>
  <c r="O1001" i="39" a="1"/>
  <c r="O1001" i="39" s="1"/>
  <c r="M1002" i="39"/>
  <c r="P1002" i="39" a="1"/>
  <c r="P1002" i="39" s="1"/>
  <c r="O1002" i="39" a="1"/>
  <c r="O1002" i="39" s="1"/>
  <c r="M1003" i="39"/>
  <c r="P1003" i="39" a="1"/>
  <c r="P1003" i="39" s="1"/>
  <c r="O1003" i="39" a="1"/>
  <c r="O1003" i="39" s="1"/>
  <c r="M1004" i="39"/>
  <c r="P1004" i="39" a="1"/>
  <c r="P1004" i="39" s="1"/>
  <c r="O1004" i="39" a="1"/>
  <c r="O1004" i="39" s="1"/>
  <c r="M1005" i="39"/>
  <c r="P1005" i="39" a="1"/>
  <c r="P1005" i="39" s="1"/>
  <c r="O1005" i="39" a="1"/>
  <c r="O1005" i="39" s="1"/>
  <c r="M1006" i="39"/>
  <c r="P1006" i="39" a="1"/>
  <c r="P1006" i="39" s="1"/>
  <c r="O1006" i="39" a="1"/>
  <c r="O1006" i="39" s="1"/>
  <c r="M1007" i="39"/>
  <c r="P1007" i="39" a="1"/>
  <c r="P1007" i="39" s="1"/>
  <c r="O1007" i="39" a="1"/>
  <c r="O1007" i="39" s="1"/>
  <c r="M1008" i="39"/>
  <c r="P1008" i="39" a="1"/>
  <c r="P1008" i="39" s="1"/>
  <c r="O1008" i="39" a="1"/>
  <c r="O1008" i="39" s="1"/>
  <c r="M1009" i="39"/>
  <c r="P1009" i="39" a="1"/>
  <c r="P1009" i="39" s="1"/>
  <c r="O1009" i="39" a="1"/>
  <c r="O1009" i="39" s="1"/>
  <c r="M1010" i="39"/>
  <c r="P1010" i="39" a="1"/>
  <c r="P1010" i="39" s="1"/>
  <c r="O1010" i="39" a="1"/>
  <c r="O1010" i="39" s="1"/>
  <c r="M1011" i="39"/>
  <c r="P1011" i="39" a="1"/>
  <c r="P1011" i="39" s="1"/>
  <c r="O1011" i="39" a="1"/>
  <c r="O1011" i="39" s="1"/>
  <c r="M1012" i="39"/>
  <c r="P1012" i="39" a="1"/>
  <c r="P1012" i="39" s="1"/>
  <c r="O1012" i="39" a="1"/>
  <c r="O1012" i="39" s="1"/>
  <c r="M1013" i="39"/>
  <c r="P1013" i="39" a="1"/>
  <c r="P1013" i="39" s="1"/>
  <c r="O1013" i="39" a="1"/>
  <c r="O1013" i="39" s="1"/>
  <c r="M1014" i="39"/>
  <c r="P1014" i="39" a="1"/>
  <c r="P1014" i="39" s="1"/>
  <c r="O1014" i="39" a="1"/>
  <c r="O1014" i="39" s="1"/>
  <c r="M1015" i="39"/>
  <c r="P1015" i="39" a="1"/>
  <c r="P1015" i="39" s="1"/>
  <c r="O1015" i="39" a="1"/>
  <c r="O1015" i="39" s="1"/>
  <c r="M1016" i="39"/>
  <c r="P1016" i="39" a="1"/>
  <c r="P1016" i="39" s="1"/>
  <c r="O1016" i="39" a="1"/>
  <c r="O1016" i="39" s="1"/>
  <c r="M1017" i="39"/>
  <c r="P1017" i="39" a="1"/>
  <c r="P1017" i="39" s="1"/>
  <c r="O1017" i="39" a="1"/>
  <c r="O1017" i="39" s="1"/>
  <c r="M1018" i="39"/>
  <c r="P1018" i="39" a="1"/>
  <c r="P1018" i="39" s="1"/>
  <c r="O1018" i="39" a="1"/>
  <c r="O1018" i="39" s="1"/>
  <c r="M1019" i="39"/>
  <c r="P1019" i="39" a="1"/>
  <c r="P1019" i="39" s="1"/>
  <c r="O1019" i="39" a="1"/>
  <c r="O1019" i="39" s="1"/>
  <c r="M1020" i="39"/>
  <c r="P1020" i="39" a="1"/>
  <c r="P1020" i="39" s="1"/>
  <c r="O1020" i="39" a="1"/>
  <c r="O1020" i="39" s="1"/>
  <c r="M1021" i="39"/>
  <c r="P1021" i="39" a="1"/>
  <c r="P1021" i="39" s="1"/>
  <c r="O1021" i="39" a="1"/>
  <c r="O1021" i="39" s="1"/>
  <c r="M1022" i="39"/>
  <c r="P1022" i="39" a="1"/>
  <c r="P1022" i="39" s="1"/>
  <c r="O1022" i="39" a="1"/>
  <c r="O1022" i="39" s="1"/>
  <c r="M1023" i="39"/>
  <c r="P1023" i="39" a="1"/>
  <c r="P1023" i="39" s="1"/>
  <c r="O1023" i="39" a="1"/>
  <c r="O1023" i="39" s="1"/>
  <c r="M1024" i="39"/>
  <c r="P1024" i="39" a="1"/>
  <c r="P1024" i="39" s="1"/>
  <c r="O1024" i="39" a="1"/>
  <c r="O1024" i="39" s="1"/>
  <c r="M1025" i="39"/>
  <c r="P1025" i="39" a="1"/>
  <c r="P1025" i="39" s="1"/>
  <c r="O1025" i="39" a="1"/>
  <c r="O1025" i="39" s="1"/>
  <c r="M1026" i="39"/>
  <c r="P1026" i="39" a="1"/>
  <c r="P1026" i="39" s="1"/>
  <c r="O1026" i="39" a="1"/>
  <c r="O1026" i="39" s="1"/>
  <c r="M1027" i="39"/>
  <c r="P1027" i="39" a="1"/>
  <c r="P1027" i="39" s="1"/>
  <c r="O1027" i="39" a="1"/>
  <c r="O1027" i="39" s="1"/>
  <c r="M1028" i="39"/>
  <c r="P1028" i="39" a="1"/>
  <c r="P1028" i="39" s="1"/>
  <c r="O1028" i="39" a="1"/>
  <c r="O1028" i="39" s="1"/>
  <c r="M1029" i="39"/>
  <c r="P1029" i="39" a="1"/>
  <c r="P1029" i="39" s="1"/>
  <c r="O1029" i="39" a="1"/>
  <c r="O1029" i="39" s="1"/>
  <c r="M1030" i="39"/>
  <c r="P1030" i="39" a="1"/>
  <c r="P1030" i="39" s="1"/>
  <c r="O1030" i="39" a="1"/>
  <c r="O1030" i="39" s="1"/>
  <c r="M1031" i="39"/>
  <c r="P1031" i="39" a="1"/>
  <c r="P1031" i="39" s="1"/>
  <c r="O1031" i="39" a="1"/>
  <c r="O1031" i="39" s="1"/>
  <c r="M1032" i="39"/>
  <c r="P1032" i="39" a="1"/>
  <c r="P1032" i="39" s="1"/>
  <c r="O1032" i="39" a="1"/>
  <c r="O1032" i="39" s="1"/>
  <c r="M1033" i="39"/>
  <c r="P1033" i="39" a="1"/>
  <c r="P1033" i="39" s="1"/>
  <c r="O1033" i="39" a="1"/>
  <c r="O1033" i="39" s="1"/>
  <c r="M1034" i="39"/>
  <c r="P1034" i="39" a="1"/>
  <c r="P1034" i="39" s="1"/>
  <c r="O1034" i="39" a="1"/>
  <c r="O1034" i="39" s="1"/>
  <c r="M1035" i="39"/>
  <c r="P1035" i="39" a="1"/>
  <c r="P1035" i="39" s="1"/>
  <c r="O1035" i="39" a="1"/>
  <c r="O1035" i="39" s="1"/>
  <c r="M1036" i="39"/>
  <c r="P1036" i="39" a="1"/>
  <c r="P1036" i="39" s="1"/>
  <c r="O1036" i="39" a="1"/>
  <c r="O1036" i="39" s="1"/>
  <c r="M1037" i="39"/>
  <c r="P1037" i="39" a="1"/>
  <c r="P1037" i="39" s="1"/>
  <c r="O1037" i="39" a="1"/>
  <c r="O1037" i="39" s="1"/>
  <c r="M1038" i="39"/>
  <c r="P1038" i="39" a="1"/>
  <c r="P1038" i="39" s="1"/>
  <c r="O1038" i="39" a="1"/>
  <c r="O1038" i="39" s="1"/>
  <c r="M1039" i="39"/>
  <c r="P1039" i="39" a="1"/>
  <c r="P1039" i="39" s="1"/>
  <c r="O1039" i="39" a="1"/>
  <c r="O1039" i="39" s="1"/>
  <c r="M1040" i="39"/>
  <c r="P1040" i="39" a="1"/>
  <c r="P1040" i="39" s="1"/>
  <c r="O1040" i="39" a="1"/>
  <c r="O1040" i="39" s="1"/>
  <c r="M1041" i="39"/>
  <c r="P1041" i="39" a="1"/>
  <c r="P1041" i="39" s="1"/>
  <c r="O1041" i="39" a="1"/>
  <c r="O1041" i="39" s="1"/>
  <c r="M1042" i="39"/>
  <c r="P1042" i="39" a="1"/>
  <c r="P1042" i="39" s="1"/>
  <c r="O1042" i="39" a="1"/>
  <c r="O1042" i="39" s="1"/>
  <c r="M1043" i="39"/>
  <c r="P1043" i="39" a="1"/>
  <c r="P1043" i="39" s="1"/>
  <c r="O1043" i="39" a="1"/>
  <c r="O1043" i="39" s="1"/>
  <c r="M1044" i="39"/>
  <c r="P1044" i="39" a="1"/>
  <c r="P1044" i="39" s="1"/>
  <c r="O1044" i="39" a="1"/>
  <c r="O1044" i="39" s="1"/>
  <c r="M1045" i="39"/>
  <c r="P1045" i="39" a="1"/>
  <c r="P1045" i="39" s="1"/>
  <c r="O1045" i="39" a="1"/>
  <c r="O1045" i="39" s="1"/>
  <c r="M1046" i="39"/>
  <c r="P1046" i="39" a="1"/>
  <c r="P1046" i="39" s="1"/>
  <c r="O1046" i="39" a="1"/>
  <c r="O1046" i="39" s="1"/>
  <c r="Q1046" i="39" s="1"/>
  <c r="M1047" i="39"/>
  <c r="P1047" i="39" a="1"/>
  <c r="P1047" i="39" s="1"/>
  <c r="O1047" i="39" a="1"/>
  <c r="O1047" i="39" s="1"/>
  <c r="M1048" i="39"/>
  <c r="P1048" i="39" a="1"/>
  <c r="P1048" i="39" s="1"/>
  <c r="O1048" i="39" a="1"/>
  <c r="O1048" i="39" s="1"/>
  <c r="Q1048" i="39" s="1"/>
  <c r="M1049" i="39"/>
  <c r="P1049" i="39" a="1"/>
  <c r="P1049" i="39" s="1"/>
  <c r="O1049" i="39" a="1"/>
  <c r="O1049" i="39" s="1"/>
  <c r="Q1049" i="39" s="1"/>
  <c r="M1050" i="39"/>
  <c r="P1050" i="39" a="1"/>
  <c r="P1050" i="39" s="1"/>
  <c r="O1050" i="39" a="1"/>
  <c r="O1050" i="39" s="1"/>
  <c r="P66" i="39" a="1"/>
  <c r="P66" i="39" s="1"/>
  <c r="O116" i="39" a="1"/>
  <c r="O116" i="39" s="1"/>
  <c r="P116" i="39" a="1"/>
  <c r="P116" i="39" s="1"/>
  <c r="O494" i="39" a="1"/>
  <c r="O494" i="39" s="1"/>
  <c r="O189" i="39" a="1"/>
  <c r="O189" i="39" s="1"/>
  <c r="Q189" i="39" s="1"/>
  <c r="P5" i="39" a="1"/>
  <c r="P5" i="39" s="1"/>
  <c r="P642" i="39" a="1"/>
  <c r="P642" i="39" s="1"/>
  <c r="M869" i="39"/>
  <c r="P869" i="39" a="1"/>
  <c r="P869" i="39" s="1"/>
  <c r="O869" i="39" a="1"/>
  <c r="O869" i="39" s="1"/>
  <c r="O176" i="39" a="1"/>
  <c r="O176" i="39" s="1"/>
  <c r="P176" i="39" a="1"/>
  <c r="P176" i="39" s="1"/>
  <c r="O548" i="39" a="1"/>
  <c r="O548" i="39" s="1"/>
  <c r="O693" i="39" a="1"/>
  <c r="O693" i="39" s="1"/>
  <c r="O125" i="39" a="1"/>
  <c r="O125" i="39" s="1"/>
  <c r="M286" i="39"/>
  <c r="O286" i="39" a="1"/>
  <c r="O286" i="39" s="1"/>
  <c r="P286" i="39" a="1"/>
  <c r="P286" i="39" s="1"/>
  <c r="M3" i="39"/>
  <c r="O3" i="39" a="1"/>
  <c r="O3" i="39" s="1"/>
  <c r="M40" i="39"/>
  <c r="O40" i="39" a="1"/>
  <c r="O40" i="39" s="1"/>
  <c r="M131" i="39"/>
  <c r="O131" i="39" a="1"/>
  <c r="O131" i="39" s="1"/>
  <c r="M63" i="39"/>
  <c r="P63" i="39" a="1"/>
  <c r="P63" i="39" s="1"/>
  <c r="M112" i="39"/>
  <c r="O112" i="39" a="1"/>
  <c r="O112" i="39" s="1"/>
  <c r="M9" i="39"/>
  <c r="O9" i="39" a="1"/>
  <c r="O9" i="39" s="1"/>
  <c r="M155" i="39"/>
  <c r="P155" i="39" a="1"/>
  <c r="P155" i="39" s="1"/>
  <c r="M246" i="39"/>
  <c r="O246" i="39" a="1"/>
  <c r="O246" i="39" s="1"/>
  <c r="M312" i="39"/>
  <c r="P312" i="39" a="1"/>
  <c r="P312" i="39" s="1"/>
  <c r="O312" i="39" a="1"/>
  <c r="O312" i="39" s="1"/>
  <c r="M6" i="39"/>
  <c r="P6" i="39" a="1"/>
  <c r="P6" i="39" s="1"/>
  <c r="M432" i="39"/>
  <c r="P432" i="39" a="1"/>
  <c r="P432" i="39" s="1"/>
  <c r="M158" i="39"/>
  <c r="P158" i="39" a="1"/>
  <c r="P158" i="39" s="1"/>
  <c r="M185" i="39"/>
  <c r="P185" i="39" a="1"/>
  <c r="P185" i="39" s="1"/>
  <c r="Q185" i="39" s="1"/>
  <c r="M566" i="39"/>
  <c r="P566" i="39" a="1"/>
  <c r="P566" i="39" s="1"/>
  <c r="O566" i="39" a="1"/>
  <c r="O566" i="39" s="1"/>
  <c r="M268" i="39"/>
  <c r="O268" i="39" a="1"/>
  <c r="O268" i="39" s="1"/>
  <c r="M448" i="39"/>
  <c r="P448" i="39" a="1"/>
  <c r="P448" i="39" s="1"/>
  <c r="M54" i="39"/>
  <c r="O54" i="39" a="1"/>
  <c r="O54" i="39" s="1"/>
  <c r="M69" i="39"/>
  <c r="O69" i="39" a="1"/>
  <c r="O69" i="39" s="1"/>
  <c r="M93" i="39"/>
  <c r="P93" i="39" a="1"/>
  <c r="P93" i="39" s="1"/>
  <c r="M172" i="39"/>
  <c r="O172" i="39" a="1"/>
  <c r="O172" i="39" s="1"/>
  <c r="O302" i="39" a="1"/>
  <c r="O302" i="39" s="1"/>
  <c r="P302" i="39" a="1"/>
  <c r="P302" i="39" s="1"/>
  <c r="M326" i="39"/>
  <c r="P326" i="39" a="1"/>
  <c r="P326" i="39" s="1"/>
  <c r="M519" i="39"/>
  <c r="O519" i="39" a="1"/>
  <c r="O519" i="39" s="1"/>
  <c r="M4" i="39"/>
  <c r="O4" i="39" a="1"/>
  <c r="O4" i="39" s="1"/>
  <c r="M23" i="39"/>
  <c r="P23" i="39" a="1"/>
  <c r="P23" i="39" s="1"/>
  <c r="O23" i="39" a="1"/>
  <c r="O23" i="39" s="1"/>
  <c r="M80" i="39"/>
  <c r="P80" i="39" a="1"/>
  <c r="P80" i="39" s="1"/>
  <c r="M215" i="39"/>
  <c r="O215" i="39" a="1"/>
  <c r="O215" i="39" s="1"/>
  <c r="M415" i="39"/>
  <c r="P415" i="39" a="1"/>
  <c r="P415" i="39" s="1"/>
  <c r="M726" i="39"/>
  <c r="O726" i="39" a="1"/>
  <c r="O726" i="39" s="1"/>
  <c r="M41" i="39"/>
  <c r="P41" i="39" a="1"/>
  <c r="P41" i="39" s="1"/>
  <c r="M46" i="39"/>
  <c r="M85" i="39"/>
  <c r="O85" i="39" a="1"/>
  <c r="O85" i="39" s="1"/>
  <c r="M402" i="39"/>
  <c r="O402" i="39" a="1"/>
  <c r="O402" i="39" s="1"/>
  <c r="M452" i="39"/>
  <c r="O452" i="39" a="1"/>
  <c r="O452" i="39" s="1"/>
  <c r="M660" i="39"/>
  <c r="O660" i="39" a="1"/>
  <c r="O660" i="39" s="1"/>
  <c r="M710" i="39"/>
  <c r="O710" i="39" a="1"/>
  <c r="O710" i="39" s="1"/>
  <c r="M761" i="39"/>
  <c r="O761" i="39" a="1"/>
  <c r="O761" i="39" s="1"/>
  <c r="M815" i="39"/>
  <c r="P815" i="39" a="1"/>
  <c r="P815" i="39" s="1"/>
  <c r="O815" i="39" a="1"/>
  <c r="O815" i="39" s="1"/>
  <c r="M476" i="39"/>
  <c r="P476" i="39" a="1"/>
  <c r="P476" i="39" s="1"/>
  <c r="M485" i="39"/>
  <c r="P485" i="39" a="1"/>
  <c r="P485" i="39" s="1"/>
  <c r="M8" i="39"/>
  <c r="O8" i="39" a="1"/>
  <c r="O8" i="39" s="1"/>
  <c r="M11" i="39"/>
  <c r="O11" i="39" a="1"/>
  <c r="O11" i="39" s="1"/>
  <c r="M56" i="39"/>
  <c r="P56" i="39" a="1"/>
  <c r="P56" i="39" s="1"/>
  <c r="M60" i="39"/>
  <c r="P60" i="39" a="1"/>
  <c r="P60" i="39" s="1"/>
  <c r="M107" i="39"/>
  <c r="O107" i="39" a="1"/>
  <c r="O107" i="39" s="1"/>
  <c r="M232" i="39"/>
  <c r="O232" i="39" a="1"/>
  <c r="O232" i="39" s="1"/>
  <c r="M714" i="39"/>
  <c r="P714" i="39" a="1"/>
  <c r="P714" i="39" s="1"/>
  <c r="M135" i="39"/>
  <c r="O135" i="39" a="1"/>
  <c r="O135" i="39" s="1"/>
  <c r="M852" i="39"/>
  <c r="P852" i="39" a="1"/>
  <c r="P852" i="39" s="1"/>
  <c r="O852" i="39" a="1"/>
  <c r="O852" i="39" s="1"/>
  <c r="M21" i="39"/>
  <c r="M225" i="39"/>
  <c r="O225" i="39" a="1"/>
  <c r="O225" i="39" s="1"/>
  <c r="M250" i="39"/>
  <c r="P250" i="39" a="1"/>
  <c r="P250" i="39" s="1"/>
  <c r="Q250" i="39" s="1"/>
  <c r="M335" i="39"/>
  <c r="P335" i="39" a="1"/>
  <c r="P335" i="39" s="1"/>
  <c r="Q335" i="39" s="1"/>
  <c r="M96" i="39"/>
  <c r="O96" i="39" a="1"/>
  <c r="O96" i="39" s="1"/>
  <c r="M405" i="39"/>
  <c r="P405" i="39" a="1"/>
  <c r="P405" i="39" s="1"/>
  <c r="O405" i="39" a="1"/>
  <c r="O405" i="39" s="1"/>
  <c r="M857" i="39"/>
  <c r="P857" i="39" a="1"/>
  <c r="P857" i="39" s="1"/>
  <c r="O857" i="39" a="1"/>
  <c r="O857" i="39" s="1"/>
  <c r="M868" i="39"/>
  <c r="P868" i="39" a="1"/>
  <c r="P868" i="39" s="1"/>
  <c r="M138" i="39"/>
  <c r="P138" i="39" a="1"/>
  <c r="P138" i="39" s="1"/>
  <c r="M165" i="39"/>
  <c r="P165" i="39" a="1"/>
  <c r="P165" i="39" s="1"/>
  <c r="M188" i="39"/>
  <c r="O188" i="39" a="1"/>
  <c r="O188" i="39" s="1"/>
  <c r="M322" i="39"/>
  <c r="O322" i="39" a="1"/>
  <c r="O322" i="39" s="1"/>
  <c r="M472" i="39"/>
  <c r="P472" i="39" a="1"/>
  <c r="P472" i="39" s="1"/>
  <c r="O472" i="39" a="1"/>
  <c r="O472" i="39" s="1"/>
  <c r="M508" i="39"/>
  <c r="O508" i="39" a="1"/>
  <c r="O508" i="39" s="1"/>
  <c r="M674" i="39"/>
  <c r="P674" i="39" a="1"/>
  <c r="P674" i="39" s="1"/>
  <c r="O674" i="39" a="1"/>
  <c r="O674" i="39" s="1"/>
  <c r="M39" i="39"/>
  <c r="O39" i="39" a="1"/>
  <c r="O39" i="39" s="1"/>
  <c r="M212" i="39"/>
  <c r="P212" i="39" a="1"/>
  <c r="P212" i="39" s="1"/>
  <c r="M231" i="39"/>
  <c r="O231" i="39" a="1"/>
  <c r="O231" i="39" s="1"/>
  <c r="Q231" i="39" s="1"/>
  <c r="M358" i="39"/>
  <c r="P358" i="39" a="1"/>
  <c r="P358" i="39" s="1"/>
  <c r="O421" i="39" a="1"/>
  <c r="O421" i="39" s="1"/>
  <c r="P421" i="39" a="1"/>
  <c r="P421" i="39" s="1"/>
  <c r="M553" i="39"/>
  <c r="O553" i="39" a="1"/>
  <c r="O553" i="39" s="1"/>
  <c r="M55" i="39"/>
  <c r="O55" i="39" a="1"/>
  <c r="O55" i="39" s="1"/>
  <c r="Q55" i="39" s="1"/>
  <c r="M152" i="39"/>
  <c r="P152" i="39" a="1"/>
  <c r="P152" i="39" s="1"/>
  <c r="O152" i="39" a="1"/>
  <c r="O152" i="39" s="1"/>
  <c r="M495" i="39"/>
  <c r="P495" i="39" a="1"/>
  <c r="P495" i="39" s="1"/>
  <c r="O495" i="39" a="1"/>
  <c r="O495" i="39" s="1"/>
  <c r="M585" i="39"/>
  <c r="P585" i="39" a="1"/>
  <c r="P585" i="39" s="1"/>
  <c r="M610" i="39"/>
  <c r="P610" i="39" a="1"/>
  <c r="P610" i="39" s="1"/>
  <c r="O610" i="39" a="1"/>
  <c r="O610" i="39" s="1"/>
  <c r="M696" i="39"/>
  <c r="O696" i="39" a="1"/>
  <c r="O696" i="39" s="1"/>
  <c r="Q696" i="39" s="1"/>
  <c r="M101" i="39"/>
  <c r="P101" i="39" a="1"/>
  <c r="P101" i="39" s="1"/>
  <c r="Q101" i="39" s="1"/>
  <c r="M717" i="39"/>
  <c r="P717" i="39" a="1"/>
  <c r="P717" i="39" s="1"/>
  <c r="M398" i="39"/>
  <c r="O398" i="39" a="1"/>
  <c r="O398" i="39" s="1"/>
  <c r="M504" i="39"/>
  <c r="O504" i="39" a="1"/>
  <c r="O504" i="39" s="1"/>
  <c r="M730" i="39"/>
  <c r="P730" i="39" a="1"/>
  <c r="P730" i="39" s="1"/>
  <c r="O730" i="39" a="1"/>
  <c r="O730" i="39" s="1"/>
  <c r="M743" i="39"/>
  <c r="P743" i="39" a="1"/>
  <c r="P743" i="39" s="1"/>
  <c r="M764" i="39"/>
  <c r="O764" i="39" a="1"/>
  <c r="O764" i="39" s="1"/>
  <c r="M776" i="39"/>
  <c r="M861" i="39"/>
  <c r="O861" i="39" a="1"/>
  <c r="O861" i="39" s="1"/>
  <c r="M79" i="39"/>
  <c r="P79" i="39" a="1"/>
  <c r="P79" i="39" s="1"/>
  <c r="M114" i="39"/>
  <c r="O114" i="39" a="1"/>
  <c r="O114" i="39" s="1"/>
  <c r="M146" i="39"/>
  <c r="O146" i="39" a="1"/>
  <c r="O146" i="39" s="1"/>
  <c r="M177" i="39"/>
  <c r="P177" i="39" a="1"/>
  <c r="P177" i="39" s="1"/>
  <c r="M243" i="39"/>
  <c r="P243" i="39" a="1"/>
  <c r="P243" i="39" s="1"/>
  <c r="M482" i="39"/>
  <c r="P482" i="39" a="1"/>
  <c r="P482" i="39" s="1"/>
  <c r="O482" i="39" a="1"/>
  <c r="O482" i="39" s="1"/>
  <c r="M698" i="39"/>
  <c r="O698" i="39" a="1"/>
  <c r="O698" i="39" s="1"/>
  <c r="M777" i="39"/>
  <c r="O777" i="39" a="1"/>
  <c r="O777" i="39" s="1"/>
  <c r="M811" i="39"/>
  <c r="P811" i="39" a="1"/>
  <c r="P811" i="39" s="1"/>
  <c r="M108" i="39"/>
  <c r="O108" i="39" a="1"/>
  <c r="O108" i="39" s="1"/>
  <c r="M226" i="39"/>
  <c r="O226" i="39" a="1"/>
  <c r="O226" i="39" s="1"/>
  <c r="M239" i="39"/>
  <c r="O239" i="39" a="1"/>
  <c r="O239" i="39" s="1"/>
  <c r="M347" i="39"/>
  <c r="P347" i="39" a="1"/>
  <c r="P347" i="39" s="1"/>
  <c r="M459" i="39"/>
  <c r="P459" i="39" a="1"/>
  <c r="P459" i="39" s="1"/>
  <c r="O459" i="39" a="1"/>
  <c r="O459" i="39" s="1"/>
  <c r="M468" i="39"/>
  <c r="P468" i="39" a="1"/>
  <c r="P468" i="39" s="1"/>
  <c r="M692" i="39"/>
  <c r="P692" i="39" a="1"/>
  <c r="P692" i="39" s="1"/>
  <c r="O692" i="39" a="1"/>
  <c r="O692" i="39" s="1"/>
  <c r="M825" i="39"/>
  <c r="P825" i="39" a="1"/>
  <c r="P825" i="39" s="1"/>
  <c r="O825" i="39" a="1"/>
  <c r="O825" i="39" s="1"/>
  <c r="M143" i="39"/>
  <c r="P143" i="39" a="1"/>
  <c r="P143" i="39" s="1"/>
  <c r="O143" i="39" a="1"/>
  <c r="O143" i="39" s="1"/>
  <c r="M206" i="39"/>
  <c r="O206" i="39" a="1"/>
  <c r="O206" i="39" s="1"/>
  <c r="Q206" i="39" s="1"/>
  <c r="M343" i="39"/>
  <c r="P343" i="39" a="1"/>
  <c r="P343" i="39" s="1"/>
  <c r="M454" i="39"/>
  <c r="O454" i="39" a="1"/>
  <c r="O454" i="39" s="1"/>
  <c r="M555" i="39"/>
  <c r="P555" i="39" a="1"/>
  <c r="P555" i="39" s="1"/>
  <c r="M665" i="39"/>
  <c r="O665" i="39" a="1"/>
  <c r="O665" i="39" s="1"/>
  <c r="M711" i="39"/>
  <c r="P711" i="39" a="1"/>
  <c r="P711" i="39" s="1"/>
  <c r="M121" i="39"/>
  <c r="O121" i="39" a="1"/>
  <c r="O121" i="39" s="1"/>
  <c r="Q121" i="39" s="1"/>
  <c r="M200" i="39"/>
  <c r="O200" i="39" a="1"/>
  <c r="O200" i="39" s="1"/>
  <c r="M203" i="39"/>
  <c r="O203" i="39" a="1"/>
  <c r="O203" i="39" s="1"/>
  <c r="M362" i="39"/>
  <c r="P362" i="39" a="1"/>
  <c r="P362" i="39" s="1"/>
  <c r="O362" i="39" a="1"/>
  <c r="O362" i="39" s="1"/>
  <c r="M819" i="39"/>
  <c r="O819" i="39" a="1"/>
  <c r="O819" i="39" s="1"/>
  <c r="M256" i="39"/>
  <c r="P256" i="39" a="1"/>
  <c r="P256" i="39" s="1"/>
  <c r="M705" i="39"/>
  <c r="P705" i="39" a="1"/>
  <c r="P705" i="39" s="1"/>
  <c r="Q705" i="39" s="1"/>
  <c r="M400" i="39"/>
  <c r="P400" i="39" a="1"/>
  <c r="P400" i="39" s="1"/>
  <c r="M467" i="39"/>
  <c r="O467" i="39" a="1"/>
  <c r="O467" i="39" s="1"/>
  <c r="M470" i="39"/>
  <c r="P470" i="39" a="1"/>
  <c r="P470" i="39" s="1"/>
  <c r="O470" i="39" a="1"/>
  <c r="O470" i="39" s="1"/>
  <c r="M545" i="39"/>
  <c r="O545" i="39" a="1"/>
  <c r="O545" i="39" s="1"/>
  <c r="M575" i="39"/>
  <c r="O575" i="39" a="1"/>
  <c r="O575" i="39" s="1"/>
  <c r="M604" i="39"/>
  <c r="O604" i="39" a="1"/>
  <c r="O604" i="39" s="1"/>
  <c r="M808" i="39"/>
  <c r="O808" i="39" a="1"/>
  <c r="O808" i="39" s="1"/>
  <c r="M333" i="39"/>
  <c r="O333" i="39" a="1"/>
  <c r="O333" i="39" s="1"/>
  <c r="M349" i="39"/>
  <c r="P349" i="39" a="1"/>
  <c r="P349" i="39" s="1"/>
  <c r="O349" i="39" a="1"/>
  <c r="O349" i="39" s="1"/>
  <c r="M407" i="39"/>
  <c r="O407" i="39" a="1"/>
  <c r="O407" i="39" s="1"/>
  <c r="M413" i="39"/>
  <c r="O413" i="39" a="1"/>
  <c r="O413" i="39" s="1"/>
  <c r="M420" i="39"/>
  <c r="P420" i="39" a="1"/>
  <c r="P420" i="39" s="1"/>
  <c r="M474" i="39"/>
  <c r="P474" i="39" a="1"/>
  <c r="P474" i="39" s="1"/>
  <c r="O474" i="39" a="1"/>
  <c r="O474" i="39" s="1"/>
  <c r="M493" i="39"/>
  <c r="P493" i="39" a="1"/>
  <c r="P493" i="39" s="1"/>
  <c r="M520" i="39"/>
  <c r="O520" i="39" a="1"/>
  <c r="O520" i="39" s="1"/>
  <c r="M763" i="39"/>
  <c r="M297" i="39"/>
  <c r="O297" i="39" a="1"/>
  <c r="O297" i="39" s="1"/>
  <c r="Q297" i="39" s="1"/>
  <c r="M303" i="39"/>
  <c r="P303" i="39" a="1"/>
  <c r="P303" i="39" s="1"/>
  <c r="M439" i="39"/>
  <c r="O439" i="39" a="1"/>
  <c r="O439" i="39" s="1"/>
  <c r="Q439" i="39" s="1"/>
  <c r="M549" i="39"/>
  <c r="O549" i="39" a="1"/>
  <c r="O549" i="39" s="1"/>
  <c r="Q549" i="39" s="1"/>
  <c r="M731" i="39"/>
  <c r="O731" i="39" a="1"/>
  <c r="O731" i="39" s="1"/>
  <c r="M736" i="39"/>
  <c r="P736" i="39" a="1"/>
  <c r="P736" i="39" s="1"/>
  <c r="O736" i="39" a="1"/>
  <c r="O736" i="39" s="1"/>
  <c r="M740" i="39"/>
  <c r="O740" i="39" a="1"/>
  <c r="O740" i="39" s="1"/>
  <c r="O768" i="39" a="1"/>
  <c r="O768" i="39" s="1"/>
  <c r="M814" i="39"/>
  <c r="O814" i="39" a="1"/>
  <c r="O814" i="39" s="1"/>
  <c r="M366" i="39"/>
  <c r="O366" i="39" a="1"/>
  <c r="O366" i="39" s="1"/>
  <c r="M388" i="39"/>
  <c r="O388" i="39" a="1"/>
  <c r="O388" i="39" s="1"/>
  <c r="Q388" i="39" s="1"/>
  <c r="M274" i="39"/>
  <c r="M278" i="39"/>
  <c r="M281" i="39"/>
  <c r="M546" i="39"/>
  <c r="M762" i="39"/>
  <c r="P762" i="39" a="1"/>
  <c r="P762" i="39" s="1"/>
  <c r="M772" i="39"/>
  <c r="P772" i="39" a="1"/>
  <c r="P772" i="39" s="1"/>
  <c r="O772" i="39" a="1"/>
  <c r="O772" i="39" s="1"/>
  <c r="M787" i="39"/>
  <c r="P787" i="39" a="1"/>
  <c r="P787" i="39" s="1"/>
  <c r="O787" i="39" a="1"/>
  <c r="O787" i="39" s="1"/>
  <c r="M826" i="39"/>
  <c r="O826" i="39" a="1"/>
  <c r="O826" i="39" s="1"/>
  <c r="M606" i="39"/>
  <c r="P606" i="39" a="1"/>
  <c r="P606" i="39" s="1"/>
  <c r="M628" i="39"/>
  <c r="O628" i="39" a="1"/>
  <c r="O628" i="39" s="1"/>
  <c r="M744" i="39"/>
  <c r="P744" i="39" a="1"/>
  <c r="P744" i="39" s="1"/>
  <c r="M603" i="39"/>
  <c r="P603" i="39" a="1"/>
  <c r="P603" i="39" s="1"/>
  <c r="M694" i="39"/>
  <c r="O694" i="39" a="1"/>
  <c r="O694" i="39" s="1"/>
  <c r="M709" i="39"/>
  <c r="O709" i="39" a="1"/>
  <c r="O709" i="39" s="1"/>
  <c r="M769" i="39"/>
  <c r="O769" i="39" a="1"/>
  <c r="O769" i="39" s="1"/>
  <c r="M823" i="39"/>
  <c r="P823" i="39" a="1"/>
  <c r="P823" i="39" s="1"/>
  <c r="M672" i="39"/>
  <c r="O672" i="39" a="1"/>
  <c r="O672" i="39" s="1"/>
  <c r="Q672" i="39" s="1"/>
  <c r="M741" i="39"/>
  <c r="O741" i="39" a="1"/>
  <c r="O741" i="39" s="1"/>
  <c r="Q741" i="39" s="1"/>
  <c r="M791" i="39"/>
  <c r="O791" i="39" a="1"/>
  <c r="O791" i="39" s="1"/>
  <c r="Q791" i="39" s="1"/>
  <c r="M807" i="39"/>
  <c r="P807" i="39" a="1"/>
  <c r="P807" i="39" s="1"/>
  <c r="M7" i="39"/>
  <c r="P7" i="39" a="1"/>
  <c r="P7" i="39" s="1"/>
  <c r="P12" i="39" a="1"/>
  <c r="P12" i="39" s="1"/>
  <c r="O12" i="39" a="1"/>
  <c r="O12" i="39" s="1"/>
  <c r="P702" i="39" a="1"/>
  <c r="P702" i="39" s="1"/>
  <c r="O160" i="39" a="1"/>
  <c r="O160" i="39" s="1"/>
  <c r="P201" i="39" a="1"/>
  <c r="P201" i="39" s="1"/>
  <c r="O605" i="39" a="1"/>
  <c r="O605" i="39" s="1"/>
  <c r="O502" i="39" a="1"/>
  <c r="O502" i="39" s="1"/>
  <c r="O530" i="39" a="1"/>
  <c r="O530" i="39" s="1"/>
  <c r="O596" i="39" a="1"/>
  <c r="O596" i="39" s="1"/>
  <c r="P839" i="39" a="1"/>
  <c r="P839" i="39" s="1"/>
  <c r="O728" i="39" a="1"/>
  <c r="O728" i="39" s="1"/>
  <c r="P367" i="39" a="1"/>
  <c r="P367" i="39" s="1"/>
  <c r="P129" i="39" a="1"/>
  <c r="P129" i="39" s="1"/>
  <c r="O35" i="39" a="1"/>
  <c r="O35" i="39" s="1"/>
  <c r="P227" i="39" a="1"/>
  <c r="P227" i="39" s="1"/>
  <c r="P131" i="39" a="1"/>
  <c r="P131" i="39" s="1"/>
  <c r="O109" i="39" a="1"/>
  <c r="O109" i="39" s="1"/>
  <c r="O573" i="39" a="1"/>
  <c r="O573" i="39" s="1"/>
  <c r="P525" i="39" a="1"/>
  <c r="P525" i="39" s="1"/>
  <c r="P125" i="39" a="1"/>
  <c r="P125" i="39" s="1"/>
  <c r="P689" i="39" a="1"/>
  <c r="P689" i="39" s="1"/>
  <c r="O80" i="39" a="1"/>
  <c r="O80" i="39" s="1"/>
  <c r="P215" i="39" a="1"/>
  <c r="P215" i="39" s="1"/>
  <c r="P20" i="39" a="1"/>
  <c r="P20" i="39" s="1"/>
  <c r="O180" i="39" a="1"/>
  <c r="O180" i="39" s="1"/>
  <c r="P46" i="39" a="1"/>
  <c r="P46" i="39" s="1"/>
  <c r="O796" i="39" a="1"/>
  <c r="O796" i="39" s="1"/>
  <c r="P241" i="39" a="1"/>
  <c r="P241" i="39" s="1"/>
  <c r="P203" i="39" a="1"/>
  <c r="P203" i="39" s="1"/>
  <c r="P404" i="39" a="1"/>
  <c r="P404" i="39" s="1"/>
  <c r="O183" i="39" a="1"/>
  <c r="O183" i="39" s="1"/>
  <c r="P288" i="39" a="1"/>
  <c r="P288" i="39" s="1"/>
  <c r="O207" i="39" a="1"/>
  <c r="O207" i="39" s="1"/>
  <c r="P108" i="39" a="1"/>
  <c r="P108" i="39" s="1"/>
  <c r="O371" i="39" a="1"/>
  <c r="O371" i="39" s="1"/>
  <c r="O555" i="39" a="1"/>
  <c r="O555" i="39" s="1"/>
  <c r="O561" i="39" a="1"/>
  <c r="O561" i="39" s="1"/>
  <c r="P283" i="39" a="1"/>
  <c r="P283" i="39" s="1"/>
  <c r="O859" i="39" a="1"/>
  <c r="O859" i="39" s="1"/>
  <c r="O378" i="39" a="1"/>
  <c r="O378" i="39" s="1"/>
  <c r="P508" i="39" a="1"/>
  <c r="P508" i="39" s="1"/>
  <c r="P859" i="39" a="1"/>
  <c r="P859" i="39" s="1"/>
  <c r="P545" i="39" a="1"/>
  <c r="P545" i="39" s="1"/>
  <c r="O663" i="39" a="1"/>
  <c r="O663" i="39" s="1"/>
  <c r="P842" i="39" a="1"/>
  <c r="P842" i="39" s="1"/>
  <c r="O677" i="39" a="1"/>
  <c r="O677" i="39" s="1"/>
  <c r="P731" i="39" a="1"/>
  <c r="P731" i="39" s="1"/>
  <c r="O612" i="39" a="1"/>
  <c r="O612" i="39" s="1"/>
  <c r="O810" i="39" a="1"/>
  <c r="O810" i="39" s="1"/>
  <c r="P25" i="39" a="1"/>
  <c r="P25" i="39" s="1"/>
  <c r="P616" i="39" a="1"/>
  <c r="P616" i="39" s="1"/>
  <c r="O104" i="39" a="1"/>
  <c r="O104" i="39" s="1"/>
  <c r="P37" i="39" a="1"/>
  <c r="P37" i="39" s="1"/>
  <c r="P571" i="39" a="1"/>
  <c r="P571" i="39" s="1"/>
  <c r="O342" i="39" a="1"/>
  <c r="O342" i="39" s="1"/>
  <c r="O484" i="39" a="1"/>
  <c r="O484" i="39" s="1"/>
  <c r="P4" i="39" a="1"/>
  <c r="P4" i="39" s="1"/>
  <c r="O60" i="39" a="1"/>
  <c r="O60" i="39" s="1"/>
  <c r="O262" i="39" a="1"/>
  <c r="O262" i="39" s="1"/>
  <c r="O434" i="39" a="1"/>
  <c r="O434" i="39" s="1"/>
  <c r="P450" i="39" a="1"/>
  <c r="P450" i="39" s="1"/>
  <c r="P301" i="39" a="1"/>
  <c r="P301" i="39" s="1"/>
  <c r="O564" i="39" a="1"/>
  <c r="O564" i="39" s="1"/>
  <c r="P199" i="39" a="1"/>
  <c r="P199" i="39" s="1"/>
  <c r="O550" i="39" a="1"/>
  <c r="O550" i="39" s="1"/>
  <c r="O376" i="39" a="1"/>
  <c r="O376" i="39" s="1"/>
  <c r="O290" i="39" a="1"/>
  <c r="O290" i="39" s="1"/>
  <c r="P863" i="39" a="1"/>
  <c r="P863" i="39" s="1"/>
  <c r="O381" i="39" a="1"/>
  <c r="O381" i="39" s="1"/>
  <c r="P703" i="39" a="1"/>
  <c r="P703" i="39" s="1"/>
  <c r="O763" i="39" a="1"/>
  <c r="O763" i="39" s="1"/>
  <c r="P682" i="39" a="1"/>
  <c r="P682" i="39" s="1"/>
  <c r="O864" i="39" a="1"/>
  <c r="O864" i="39" s="1"/>
  <c r="P619" i="39" a="1"/>
  <c r="P619" i="39" s="1"/>
  <c r="P813" i="39" a="1"/>
  <c r="P813" i="39" s="1"/>
  <c r="P766" i="39" a="1"/>
  <c r="P766" i="39" s="1"/>
  <c r="P15" i="39" a="1"/>
  <c r="P15" i="39" s="1"/>
  <c r="O29" i="39" a="1"/>
  <c r="O29" i="39" s="1"/>
  <c r="O211" i="39" a="1"/>
  <c r="O211" i="39" s="1"/>
  <c r="O624" i="39" a="1"/>
  <c r="O624" i="39" s="1"/>
  <c r="P3" i="39" a="1"/>
  <c r="P3" i="39" s="1"/>
  <c r="Q3" i="39" s="1"/>
  <c r="O74" i="39" a="1"/>
  <c r="O74" i="39" s="1"/>
  <c r="O144" i="39" a="1"/>
  <c r="O144" i="39" s="1"/>
  <c r="O311" i="39" a="1"/>
  <c r="O311" i="39" s="1"/>
  <c r="O15" i="39" a="1"/>
  <c r="O15" i="39" s="1"/>
  <c r="P184" i="39" a="1"/>
  <c r="P184" i="39" s="1"/>
  <c r="P469" i="39" a="1"/>
  <c r="P469" i="39" s="1"/>
  <c r="P135" i="39" a="1"/>
  <c r="P135" i="39" s="1"/>
  <c r="O20" i="39" a="1"/>
  <c r="O20" i="39" s="1"/>
  <c r="O28" i="39" a="1"/>
  <c r="O28" i="39" s="1"/>
  <c r="P65" i="39" a="1"/>
  <c r="P65" i="39" s="1"/>
  <c r="O283" i="39" a="1"/>
  <c r="O283" i="39" s="1"/>
  <c r="O5" i="39" a="1"/>
  <c r="O5" i="39" s="1"/>
  <c r="P211" i="39" a="1"/>
  <c r="P211" i="39" s="1"/>
  <c r="P551" i="39" a="1"/>
  <c r="P551" i="39" s="1"/>
  <c r="P192" i="39" a="1"/>
  <c r="P192" i="39" s="1"/>
  <c r="O337" i="39" a="1"/>
  <c r="O337" i="39" s="1"/>
  <c r="O36" i="39" a="1"/>
  <c r="O36" i="39" s="1"/>
  <c r="O227" i="39" a="1"/>
  <c r="O227" i="39" s="1"/>
  <c r="P457" i="39" a="1"/>
  <c r="P457" i="39" s="1"/>
  <c r="P402" i="39" a="1"/>
  <c r="P402" i="39" s="1"/>
  <c r="O568" i="39" a="1"/>
  <c r="O568" i="39" s="1"/>
  <c r="P142" i="39" a="1"/>
  <c r="P142" i="39" s="1"/>
  <c r="P260" i="39" a="1"/>
  <c r="P260" i="39" s="1"/>
  <c r="O535" i="39" a="1"/>
  <c r="O535" i="39" s="1"/>
  <c r="P213" i="39" a="1"/>
  <c r="P213" i="39" s="1"/>
  <c r="P632" i="39" a="1"/>
  <c r="P632" i="39" s="1"/>
  <c r="O89" i="39" a="1"/>
  <c r="O89" i="39" s="1"/>
  <c r="O190" i="39" a="1"/>
  <c r="O190" i="39" s="1"/>
  <c r="P389" i="39" a="1"/>
  <c r="P389" i="39" s="1"/>
  <c r="P764" i="39" a="1"/>
  <c r="P764" i="39" s="1"/>
  <c r="O127" i="39" a="1"/>
  <c r="O127" i="39" s="1"/>
  <c r="O380" i="39" a="1"/>
  <c r="O380" i="39" s="1"/>
  <c r="O584" i="39" a="1"/>
  <c r="O584" i="39" s="1"/>
  <c r="O404" i="39" a="1"/>
  <c r="O404" i="39" s="1"/>
  <c r="P293" i="39" a="1"/>
  <c r="P293" i="39" s="1"/>
  <c r="P523" i="39" a="1"/>
  <c r="P523" i="39" s="1"/>
  <c r="P451" i="39" a="1"/>
  <c r="P451" i="39" s="1"/>
  <c r="O599" i="39" a="1"/>
  <c r="O599" i="39" s="1"/>
  <c r="O631" i="39" a="1"/>
  <c r="O631" i="39" s="1"/>
  <c r="O762" i="39" a="1"/>
  <c r="O762" i="39" s="1"/>
  <c r="P631" i="39" a="1"/>
  <c r="P631" i="39" s="1"/>
  <c r="O820" i="39" a="1"/>
  <c r="O820" i="39" s="1"/>
  <c r="O682" i="39" a="1"/>
  <c r="O682" i="39" s="1"/>
  <c r="P769" i="39" a="1"/>
  <c r="P769" i="39" s="1"/>
  <c r="P238" i="39" a="1"/>
  <c r="P238" i="39" s="1"/>
  <c r="O213" i="39" a="1"/>
  <c r="O213" i="39" s="1"/>
  <c r="P380" i="39" a="1"/>
  <c r="P380" i="39" s="1"/>
  <c r="O280" i="39" a="1"/>
  <c r="O280" i="39" s="1"/>
  <c r="P122" i="39" a="1"/>
  <c r="P122" i="39" s="1"/>
  <c r="O807" i="39" a="1"/>
  <c r="O807" i="39" s="1"/>
  <c r="P422" i="39" a="1"/>
  <c r="P422" i="39" s="1"/>
  <c r="O57" i="39" a="1"/>
  <c r="O57" i="39" s="1"/>
  <c r="O222" i="39" a="1"/>
  <c r="O222" i="39" s="1"/>
  <c r="O205" i="39" a="1"/>
  <c r="O205" i="39" s="1"/>
  <c r="P534" i="39" a="1"/>
  <c r="P534" i="39" s="1"/>
  <c r="O469" i="39" a="1"/>
  <c r="O469" i="39" s="1"/>
  <c r="P163" i="39" a="1"/>
  <c r="P163" i="39" s="1"/>
  <c r="O409" i="39" a="1"/>
  <c r="O409" i="39" s="1"/>
  <c r="P27" i="39" a="1"/>
  <c r="P27" i="39" s="1"/>
  <c r="O238" i="39" a="1"/>
  <c r="O238" i="39" s="1"/>
  <c r="P627" i="39" a="1"/>
  <c r="P627" i="39" s="1"/>
  <c r="O269" i="39" a="1"/>
  <c r="O269" i="39" s="1"/>
  <c r="P76" i="39" a="1"/>
  <c r="P76" i="39" s="1"/>
  <c r="O373" i="39" a="1"/>
  <c r="O373" i="39" s="1"/>
  <c r="O296" i="39" a="1"/>
  <c r="O296" i="39" s="1"/>
  <c r="P54" i="39" a="1"/>
  <c r="P54" i="39" s="1"/>
  <c r="P246" i="39" a="1"/>
  <c r="P246" i="39" s="1"/>
  <c r="O358" i="39" a="1"/>
  <c r="O358" i="39" s="1"/>
  <c r="P39" i="39" a="1"/>
  <c r="P39" i="39" s="1"/>
  <c r="P411" i="39" a="1"/>
  <c r="P411" i="39" s="1"/>
  <c r="P573" i="39" a="1"/>
  <c r="P573" i="39" s="1"/>
  <c r="O265" i="39" a="1"/>
  <c r="O265" i="39" s="1"/>
  <c r="P95" i="39" a="1"/>
  <c r="P95" i="39" s="1"/>
  <c r="P398" i="39" a="1"/>
  <c r="P398" i="39" s="1"/>
  <c r="P105" i="39" a="1"/>
  <c r="P105" i="39" s="1"/>
  <c r="P574" i="39" a="1"/>
  <c r="P574" i="39" s="1"/>
  <c r="O805" i="39" a="1"/>
  <c r="O805" i="39" s="1"/>
  <c r="P296" i="39" a="1"/>
  <c r="P296" i="39" s="1"/>
  <c r="O489" i="39" a="1"/>
  <c r="O489" i="39" s="1"/>
  <c r="O626" i="39" a="1"/>
  <c r="O626" i="39" s="1"/>
  <c r="O306" i="39" a="1"/>
  <c r="O306" i="39" s="1"/>
  <c r="O785" i="39" a="1"/>
  <c r="O785" i="39" s="1"/>
  <c r="O327" i="39" a="1"/>
  <c r="O327" i="39" s="1"/>
  <c r="P776" i="39" a="1"/>
  <c r="P776" i="39" s="1"/>
  <c r="P413" i="39" a="1"/>
  <c r="P413" i="39" s="1"/>
  <c r="O572" i="39" a="1"/>
  <c r="O572" i="39" s="1"/>
  <c r="P602" i="39" a="1"/>
  <c r="P602" i="39" s="1"/>
  <c r="O744" i="39" a="1"/>
  <c r="O744" i="39" s="1"/>
  <c r="O823" i="39" a="1"/>
  <c r="O823" i="39" s="1"/>
  <c r="O688" i="39" a="1"/>
  <c r="O688" i="39" s="1"/>
  <c r="O778" i="39" a="1"/>
  <c r="O778" i="39" s="1"/>
  <c r="O827" i="39" a="1"/>
  <c r="O827" i="39" s="1"/>
  <c r="P57" i="39" a="1"/>
  <c r="P57" i="39" s="1"/>
  <c r="O27" i="39" a="1"/>
  <c r="O27" i="39" s="1"/>
  <c r="O6" i="39" a="1"/>
  <c r="O6" i="39" s="1"/>
  <c r="O132" i="39" a="1"/>
  <c r="O132" i="39" s="1"/>
  <c r="P557" i="39" a="1"/>
  <c r="P557" i="39" s="1"/>
  <c r="O37" i="39" a="1"/>
  <c r="O37" i="39" s="1"/>
  <c r="P282" i="39" a="1"/>
  <c r="P282" i="39" s="1"/>
  <c r="O406" i="39" a="1"/>
  <c r="O406" i="39" s="1"/>
  <c r="P262" i="39" a="1"/>
  <c r="P262" i="39" s="1"/>
  <c r="P258" i="39" a="1"/>
  <c r="P258" i="39" s="1"/>
  <c r="O364" i="39" a="1"/>
  <c r="O364" i="39" s="1"/>
  <c r="O642" i="39" a="1"/>
  <c r="O642" i="39" s="1"/>
  <c r="O241" i="39" a="1"/>
  <c r="O241" i="39" s="1"/>
  <c r="O416" i="39" a="1"/>
  <c r="O416" i="39" s="1"/>
  <c r="Q416" i="39" s="1"/>
  <c r="O149" i="39" a="1"/>
  <c r="O149" i="39" s="1"/>
  <c r="P597" i="39" a="1"/>
  <c r="P597" i="39" s="1"/>
  <c r="O589" i="39" a="1"/>
  <c r="O589" i="39" s="1"/>
  <c r="O783" i="39" a="1"/>
  <c r="O783" i="39" s="1"/>
  <c r="O140" i="39" a="1"/>
  <c r="O140" i="39" s="1"/>
  <c r="O261" i="39" a="1"/>
  <c r="O261" i="39" s="1"/>
  <c r="P605" i="39" a="1"/>
  <c r="P605" i="39" s="1"/>
  <c r="P261" i="39" a="1"/>
  <c r="P261" i="39" s="1"/>
  <c r="P648" i="39" a="1"/>
  <c r="P648" i="39" s="1"/>
  <c r="O310" i="39" a="1"/>
  <c r="O310" i="39" s="1"/>
  <c r="O799" i="39" a="1"/>
  <c r="O799" i="39" s="1"/>
  <c r="P591" i="39" a="1"/>
  <c r="P591" i="39" s="1"/>
  <c r="P780" i="39" a="1"/>
  <c r="P780" i="39" s="1"/>
  <c r="O790" i="39" a="1"/>
  <c r="O790" i="39" s="1"/>
  <c r="P826" i="39" a="1"/>
  <c r="P826" i="39" s="1"/>
  <c r="O691" i="39" a="1"/>
  <c r="O691" i="39" s="1"/>
  <c r="O499" i="39" a="1"/>
  <c r="O499" i="39" s="1"/>
  <c r="P594" i="39" a="1"/>
  <c r="P594" i="39" s="1"/>
  <c r="P785" i="39" a="1"/>
  <c r="P785" i="39" s="1"/>
  <c r="O579" i="39" a="1"/>
  <c r="O579" i="39" s="1"/>
  <c r="O793" i="39" a="1"/>
  <c r="O793" i="39" s="1"/>
  <c r="P694" i="39" a="1"/>
  <c r="P694" i="39" s="1"/>
  <c r="O607" i="39" a="1"/>
  <c r="O607" i="39" s="1"/>
  <c r="O282" i="39" a="1"/>
  <c r="O282" i="39" s="1"/>
  <c r="P373" i="39" a="1"/>
  <c r="P373" i="39" s="1"/>
  <c r="O75" i="39" a="1"/>
  <c r="O75" i="39" s="1"/>
  <c r="P272" i="39" a="1"/>
  <c r="P272" i="39" s="1"/>
  <c r="P567" i="39" a="1"/>
  <c r="P567" i="39" s="1"/>
  <c r="O503" i="39" a="1"/>
  <c r="O503" i="39" s="1"/>
  <c r="P425" i="39" a="1"/>
  <c r="P425" i="39" s="1"/>
  <c r="P308" i="39" a="1"/>
  <c r="P308" i="39" s="1"/>
  <c r="P624" i="39" a="1"/>
  <c r="P624" i="39" s="1"/>
  <c r="P127" i="39" a="1"/>
  <c r="P127" i="39" s="1"/>
  <c r="P295" i="39" a="1"/>
  <c r="P295" i="39" s="1"/>
  <c r="P426" i="39" a="1"/>
  <c r="P426" i="39" s="1"/>
  <c r="O586" i="39" a="1"/>
  <c r="O586" i="39" s="1"/>
  <c r="O750" i="39" a="1"/>
  <c r="O750" i="39" s="1"/>
  <c r="O703" i="39" a="1"/>
  <c r="O703" i="39" s="1"/>
  <c r="P810" i="39" a="1"/>
  <c r="P810" i="39" s="1"/>
  <c r="P61" i="39" a="1"/>
  <c r="P61" i="39" s="1"/>
  <c r="P299" i="39" a="1"/>
  <c r="P299" i="39" s="1"/>
  <c r="Q299" i="39" s="1"/>
  <c r="P639" i="39" a="1"/>
  <c r="P639" i="39" s="1"/>
  <c r="P323" i="39" a="1"/>
  <c r="P323" i="39" s="1"/>
  <c r="P429" i="39" a="1"/>
  <c r="P429" i="39" s="1"/>
  <c r="O294" i="39" a="1"/>
  <c r="O294" i="39" s="1"/>
  <c r="P443" i="39" a="1"/>
  <c r="P443" i="39" s="1"/>
  <c r="O288" i="39" a="1"/>
  <c r="O288" i="39" s="1"/>
  <c r="P304" i="39" a="1"/>
  <c r="P304" i="39" s="1"/>
  <c r="Q304" i="39" s="1"/>
  <c r="O724" i="39" a="1"/>
  <c r="O724" i="39" s="1"/>
  <c r="P473" i="39" a="1"/>
  <c r="P473" i="39" s="1"/>
  <c r="P348" i="39" a="1"/>
  <c r="P348" i="39" s="1"/>
  <c r="O514" i="39" a="1"/>
  <c r="O514" i="39" s="1"/>
  <c r="P667" i="39" a="1"/>
  <c r="P667" i="39" s="1"/>
  <c r="P799" i="39" a="1"/>
  <c r="P799" i="39" s="1"/>
  <c r="P671" i="39" a="1"/>
  <c r="P671" i="39" s="1"/>
  <c r="O809" i="39" a="1"/>
  <c r="O809" i="39" s="1"/>
  <c r="P665" i="39" a="1"/>
  <c r="P665" i="39" s="1"/>
  <c r="P675" i="39" a="1"/>
  <c r="P675" i="39" s="1"/>
  <c r="O722" i="39" a="1"/>
  <c r="O722" i="39" s="1"/>
  <c r="P820" i="39" a="1"/>
  <c r="P820" i="39" s="1"/>
  <c r="P96" i="39" a="1"/>
  <c r="P96" i="39" s="1"/>
  <c r="O639" i="39" a="1"/>
  <c r="O639" i="39" s="1"/>
  <c r="O839" i="39" a="1"/>
  <c r="O839" i="39" s="1"/>
  <c r="Q839" i="39" s="1"/>
  <c r="O473" i="39" a="1"/>
  <c r="O473" i="39" s="1"/>
  <c r="O339" i="39" a="1"/>
  <c r="O339" i="39" s="1"/>
  <c r="O652" i="39" a="1"/>
  <c r="O652" i="39" s="1"/>
  <c r="P352" i="39" a="1"/>
  <c r="P352" i="39" s="1"/>
  <c r="O721" i="39" a="1"/>
  <c r="O721" i="39" s="1"/>
  <c r="P514" i="39" a="1"/>
  <c r="P514" i="39" s="1"/>
  <c r="O608" i="39" a="1"/>
  <c r="O608" i="39" s="1"/>
  <c r="O675" i="39" a="1"/>
  <c r="O675" i="39" s="1"/>
  <c r="P793" i="39" a="1"/>
  <c r="P793" i="39" s="1"/>
  <c r="P827" i="39" a="1"/>
  <c r="P827" i="39" s="1"/>
  <c r="O18" i="39" a="1"/>
  <c r="O18" i="39" s="1"/>
  <c r="P36" i="39" a="1"/>
  <c r="P36" i="39" s="1"/>
  <c r="O532" i="39" a="1"/>
  <c r="O532" i="39" s="1"/>
  <c r="P268" i="39" a="1"/>
  <c r="P268" i="39" s="1"/>
  <c r="O201" i="39" a="1"/>
  <c r="O201" i="39" s="1"/>
  <c r="O547" i="39" a="1"/>
  <c r="O547" i="39" s="1"/>
  <c r="P109" i="39" a="1"/>
  <c r="P109" i="39" s="1"/>
  <c r="O756" i="39" a="1"/>
  <c r="O756" i="39" s="1"/>
  <c r="O134" i="39" a="1"/>
  <c r="O134" i="39" s="1"/>
  <c r="O684" i="39" a="1"/>
  <c r="O684" i="39" s="1"/>
  <c r="O318" i="39" a="1"/>
  <c r="O318" i="39" s="1"/>
  <c r="P513" i="39" a="1"/>
  <c r="P513" i="39" s="1"/>
  <c r="P726" i="39" a="1"/>
  <c r="P726" i="39" s="1"/>
  <c r="P454" i="39" a="1"/>
  <c r="P454" i="39" s="1"/>
  <c r="O478" i="39" a="1"/>
  <c r="O478" i="39" s="1"/>
  <c r="O320" i="39" a="1"/>
  <c r="O320" i="39" s="1"/>
  <c r="O773" i="39" a="1"/>
  <c r="O773" i="39" s="1"/>
  <c r="O797" i="39" a="1"/>
  <c r="O797" i="39" s="1"/>
  <c r="O766" i="39" a="1"/>
  <c r="O766" i="39" s="1"/>
  <c r="O621" i="39" a="1"/>
  <c r="O621" i="39" s="1"/>
  <c r="P280" i="39" a="1"/>
  <c r="P280" i="39" s="1"/>
  <c r="O803" i="39" a="1"/>
  <c r="O803" i="39" s="1"/>
  <c r="O345" i="39" a="1"/>
  <c r="O345" i="39" s="1"/>
  <c r="P821" i="39" a="1"/>
  <c r="P821" i="39" s="1"/>
  <c r="O202" i="39" a="1"/>
  <c r="O202" i="39" s="1"/>
  <c r="P328" i="39" a="1"/>
  <c r="P328" i="39" s="1"/>
  <c r="P82" i="39" a="1"/>
  <c r="P82" i="39" s="1"/>
  <c r="P269" i="39" a="1"/>
  <c r="P269" i="39" s="1"/>
  <c r="P649" i="39" a="1"/>
  <c r="P649" i="39" s="1"/>
  <c r="P712" i="39" a="1"/>
  <c r="P712" i="39" s="1"/>
  <c r="O126" i="39" a="1"/>
  <c r="O126" i="39" s="1"/>
  <c r="P621" i="39" a="1"/>
  <c r="P621" i="39" s="1"/>
  <c r="P75" i="39" a="1"/>
  <c r="P75" i="39" s="1"/>
  <c r="P710" i="39" a="1"/>
  <c r="P710" i="39" s="1"/>
  <c r="P149" i="39" a="1"/>
  <c r="P149" i="39" s="1"/>
  <c r="P34" i="39" a="1"/>
  <c r="P34" i="39" s="1"/>
  <c r="P97" i="39" a="1"/>
  <c r="P97" i="39" s="1"/>
  <c r="O163" i="39" a="1"/>
  <c r="O163" i="39" s="1"/>
  <c r="O199" i="39" a="1"/>
  <c r="O199" i="39" s="1"/>
  <c r="O567" i="39" a="1"/>
  <c r="O567" i="39" s="1"/>
  <c r="O326" i="39" a="1"/>
  <c r="O326" i="39" s="1"/>
  <c r="P794" i="39" a="1"/>
  <c r="P794" i="39" s="1"/>
  <c r="P438" i="39" a="1"/>
  <c r="P438" i="39" s="1"/>
  <c r="P134" i="39" a="1"/>
  <c r="P134" i="39" s="1"/>
  <c r="O571" i="39" a="1"/>
  <c r="O571" i="39" s="1"/>
  <c r="O723" i="39" a="1"/>
  <c r="O723" i="39" s="1"/>
  <c r="P132" i="39" a="1"/>
  <c r="P132" i="39" s="1"/>
  <c r="P652" i="39" a="1"/>
  <c r="P652" i="39" s="1"/>
  <c r="O166" i="39" a="1"/>
  <c r="O166" i="39" s="1"/>
  <c r="O79" i="39" a="1"/>
  <c r="O79" i="39" s="1"/>
  <c r="P364" i="39" a="1"/>
  <c r="P364" i="39" s="1"/>
  <c r="O500" i="39" a="1"/>
  <c r="O500" i="39" s="1"/>
  <c r="O95" i="39" a="1"/>
  <c r="O95" i="39" s="1"/>
  <c r="P205" i="39" a="1"/>
  <c r="P205" i="39" s="1"/>
  <c r="O737" i="39" a="1"/>
  <c r="O737" i="39" s="1"/>
  <c r="O162" i="39" a="1"/>
  <c r="O162" i="39" s="1"/>
  <c r="O171" i="39" a="1"/>
  <c r="O171" i="39" s="1"/>
  <c r="P318" i="39" a="1"/>
  <c r="P318" i="39" s="1"/>
  <c r="P357" i="39" a="1"/>
  <c r="P357" i="39" s="1"/>
  <c r="O367" i="39" a="1"/>
  <c r="O367" i="39" s="1"/>
  <c r="P365" i="39" a="1"/>
  <c r="P365" i="39" s="1"/>
  <c r="O420" i="39" a="1"/>
  <c r="O420" i="39" s="1"/>
  <c r="O536" i="39" a="1"/>
  <c r="O536" i="39" s="1"/>
  <c r="O842" i="39" a="1"/>
  <c r="O842" i="39" s="1"/>
  <c r="O512" i="39" a="1"/>
  <c r="O512" i="39" s="1"/>
  <c r="P663" i="39" a="1"/>
  <c r="P663" i="39" s="1"/>
  <c r="P861" i="39" a="1"/>
  <c r="P861" i="39" s="1"/>
  <c r="P697" i="39" a="1"/>
  <c r="P697" i="39" s="1"/>
  <c r="O748" i="39" a="1"/>
  <c r="O748" i="39" s="1"/>
  <c r="P434" i="39" a="1"/>
  <c r="P434" i="39" s="1"/>
  <c r="O648" i="39" a="1"/>
  <c r="O648" i="39" s="1"/>
  <c r="O25" i="39" a="1"/>
  <c r="O25" i="39" s="1"/>
  <c r="P77" i="39" a="1"/>
  <c r="P77" i="39" s="1"/>
  <c r="O38" i="39" a="1"/>
  <c r="O38" i="39" s="1"/>
  <c r="O34" i="39" a="1"/>
  <c r="O34" i="39" s="1"/>
  <c r="O557" i="39" a="1"/>
  <c r="O557" i="39" s="1"/>
  <c r="P547" i="39" a="1"/>
  <c r="P547" i="39" s="1"/>
  <c r="P44" i="39" a="1"/>
  <c r="P44" i="39" s="1"/>
  <c r="P53" i="39" a="1"/>
  <c r="P53" i="39" s="1"/>
  <c r="O129" i="39" a="1"/>
  <c r="O129" i="39" s="1"/>
  <c r="P40" i="39" a="1"/>
  <c r="P40" i="39" s="1"/>
  <c r="O83" i="39" a="1"/>
  <c r="O83" i="39" s="1"/>
  <c r="O448" i="39" a="1"/>
  <c r="O448" i="39" s="1"/>
  <c r="O592" i="39" a="1"/>
  <c r="O592" i="39" s="1"/>
  <c r="P200" i="39" a="1"/>
  <c r="P200" i="39" s="1"/>
  <c r="P488" i="39" a="1"/>
  <c r="P488" i="39" s="1"/>
  <c r="O714" i="39" a="1"/>
  <c r="O714" i="39" s="1"/>
  <c r="P614" i="39" a="1"/>
  <c r="P614" i="39" s="1"/>
  <c r="O369" i="39" a="1"/>
  <c r="O369" i="39" s="1"/>
  <c r="P173" i="39" a="1"/>
  <c r="P173" i="39" s="1"/>
  <c r="P391" i="39" a="1"/>
  <c r="P391" i="39" s="1"/>
  <c r="O661" i="39" a="1"/>
  <c r="O661" i="39" s="1"/>
  <c r="P91" i="39" a="1"/>
  <c r="P91" i="39" s="1"/>
  <c r="O98" i="39" a="1"/>
  <c r="O98" i="39" s="1"/>
  <c r="O209" i="39" a="1"/>
  <c r="O209" i="39" s="1"/>
  <c r="Q209" i="39" s="1"/>
  <c r="P500" i="39" a="1"/>
  <c r="P500" i="39" s="1"/>
  <c r="O743" i="39" a="1"/>
  <c r="O743" i="39" s="1"/>
  <c r="O165" i="39" a="1"/>
  <c r="O165" i="39" s="1"/>
  <c r="P504" i="39" a="1"/>
  <c r="P504" i="39" s="1"/>
  <c r="P89" i="39" a="1"/>
  <c r="P89" i="39" s="1"/>
  <c r="P376" i="39" a="1"/>
  <c r="P376" i="39" s="1"/>
  <c r="O541" i="39" a="1"/>
  <c r="O541" i="39" s="1"/>
  <c r="O711" i="39" a="1"/>
  <c r="O711" i="39" s="1"/>
  <c r="O429" i="39" a="1"/>
  <c r="O429" i="39" s="1"/>
  <c r="P568" i="39" a="1"/>
  <c r="P568" i="39" s="1"/>
  <c r="O818" i="39" a="1"/>
  <c r="O818" i="39" s="1"/>
  <c r="O539" i="39" a="1"/>
  <c r="O539" i="39" s="1"/>
  <c r="P848" i="39" a="1"/>
  <c r="P848" i="39" s="1"/>
  <c r="O828" i="39" a="1"/>
  <c r="O828" i="39" s="1"/>
  <c r="O668" i="39" a="1"/>
  <c r="O668" i="39" s="1"/>
  <c r="P721" i="39" a="1"/>
  <c r="P721" i="39" s="1"/>
  <c r="P724" i="39" a="1"/>
  <c r="P724" i="39" s="1"/>
  <c r="P836" i="39" a="1"/>
  <c r="P836" i="39" s="1"/>
  <c r="P700" i="39" a="1"/>
  <c r="P700" i="39" s="1"/>
  <c r="O669" i="39" a="1"/>
  <c r="O669" i="39" s="1"/>
  <c r="M498" i="39"/>
  <c r="O498" i="39" a="1"/>
  <c r="O498" i="39" s="1"/>
  <c r="P498" i="39" a="1"/>
  <c r="P498" i="39" s="1"/>
  <c r="M779" i="39"/>
  <c r="P779" i="39" a="1"/>
  <c r="P779" i="39" s="1"/>
  <c r="M560" i="39"/>
  <c r="O560" i="39" a="1"/>
  <c r="O560" i="39" s="1"/>
  <c r="Q560" i="39" s="1"/>
  <c r="M196" i="39"/>
  <c r="O196" i="39" a="1"/>
  <c r="O196" i="39" s="1"/>
  <c r="P196" i="39" a="1"/>
  <c r="P196" i="39" s="1"/>
  <c r="M341" i="39"/>
  <c r="P341" i="39" a="1"/>
  <c r="P341" i="39" s="1"/>
  <c r="O341" i="39" a="1"/>
  <c r="O341" i="39" s="1"/>
  <c r="M638" i="39"/>
  <c r="P638" i="39" a="1"/>
  <c r="P638" i="39" s="1"/>
  <c r="M289" i="39"/>
  <c r="M210" i="39"/>
  <c r="M751" i="39"/>
  <c r="O751" i="39" a="1"/>
  <c r="O751" i="39" s="1"/>
  <c r="Q751" i="39" s="1"/>
  <c r="M558" i="39"/>
  <c r="O558" i="39" a="1"/>
  <c r="O558" i="39" s="1"/>
  <c r="M601" i="39"/>
  <c r="P601" i="39" a="1"/>
  <c r="P601" i="39" s="1"/>
  <c r="Q601" i="39" s="1"/>
  <c r="M217" i="39"/>
  <c r="P217" i="39" a="1"/>
  <c r="P217" i="39" s="1"/>
  <c r="Q217" i="39" s="1"/>
  <c r="M31" i="39"/>
  <c r="M435" i="39"/>
  <c r="P435" i="39" a="1"/>
  <c r="P435" i="39" s="1"/>
  <c r="O435" i="39" a="1"/>
  <c r="O435" i="39" s="1"/>
  <c r="M424" i="39"/>
  <c r="O424" i="39" a="1"/>
  <c r="O424" i="39" s="1"/>
  <c r="Q424" i="39" s="1"/>
  <c r="M505" i="39"/>
  <c r="P505" i="39" a="1"/>
  <c r="P505" i="39" s="1"/>
  <c r="M517" i="39"/>
  <c r="O517" i="39" a="1"/>
  <c r="O517" i="39" s="1"/>
  <c r="M755" i="39"/>
  <c r="P755" i="39" a="1"/>
  <c r="P755" i="39" s="1"/>
  <c r="M817" i="39"/>
  <c r="P817" i="39" a="1"/>
  <c r="P817" i="39" s="1"/>
  <c r="Q817" i="39" s="1"/>
  <c r="M13" i="39"/>
  <c r="O13" i="39" a="1"/>
  <c r="O13" i="39" s="1"/>
  <c r="M332" i="39"/>
  <c r="P332" i="39" a="1"/>
  <c r="P332" i="39" s="1"/>
  <c r="O332" i="39" a="1"/>
  <c r="O332" i="39" s="1"/>
  <c r="O31" i="39" a="1"/>
  <c r="O31" i="39" s="1"/>
  <c r="Q31" i="39" s="1"/>
  <c r="M302" i="39"/>
  <c r="M47" i="39"/>
  <c r="P47" i="39" a="1"/>
  <c r="P47" i="39" s="1"/>
  <c r="O47" i="39" a="1"/>
  <c r="O47" i="39" s="1"/>
  <c r="M123" i="39"/>
  <c r="P123" i="39" a="1"/>
  <c r="P123" i="39" s="1"/>
  <c r="Q123" i="39" s="1"/>
  <c r="M559" i="39"/>
  <c r="M428" i="39"/>
  <c r="P428" i="39" a="1"/>
  <c r="P428" i="39" s="1"/>
  <c r="Q428" i="39" s="1"/>
  <c r="M87" i="39"/>
  <c r="P87" i="39" a="1"/>
  <c r="P87" i="39" s="1"/>
  <c r="O87" i="39" a="1"/>
  <c r="O87" i="39" s="1"/>
  <c r="M52" i="39"/>
  <c r="M657" i="39"/>
  <c r="P657" i="39" a="1"/>
  <c r="P657" i="39" s="1"/>
  <c r="O657" i="39" a="1"/>
  <c r="O657" i="39" s="1"/>
  <c r="M831" i="39"/>
  <c r="O831" i="39" a="1"/>
  <c r="O831" i="39" s="1"/>
  <c r="P831" i="39" a="1"/>
  <c r="P831" i="39" s="1"/>
  <c r="M771" i="39"/>
  <c r="P771" i="39" a="1"/>
  <c r="P771" i="39" s="1"/>
  <c r="Q771" i="39" s="1"/>
  <c r="M752" i="39"/>
  <c r="O752" i="39" a="1"/>
  <c r="O752" i="39" s="1"/>
  <c r="P752" i="39" a="1"/>
  <c r="P752" i="39" s="1"/>
  <c r="M832" i="39"/>
  <c r="P832" i="39" a="1"/>
  <c r="P832" i="39" s="1"/>
  <c r="Q832" i="39" s="1"/>
  <c r="M372" i="39"/>
  <c r="O372" i="39" a="1"/>
  <c r="O372" i="39" s="1"/>
  <c r="Q372" i="39" s="1"/>
  <c r="M759" i="39"/>
  <c r="P759" i="39" a="1"/>
  <c r="P759" i="39" s="1"/>
  <c r="O759" i="39" a="1"/>
  <c r="O759" i="39" s="1"/>
  <c r="M858" i="39"/>
  <c r="O858" i="39" a="1"/>
  <c r="O858" i="39" s="1"/>
  <c r="M167" i="39"/>
  <c r="P167" i="39" a="1"/>
  <c r="P167" i="39" s="1"/>
  <c r="O167" i="39" a="1"/>
  <c r="O167" i="39" s="1"/>
  <c r="M562" i="39"/>
  <c r="O562" i="39" a="1"/>
  <c r="O562" i="39" s="1"/>
  <c r="M430" i="39"/>
  <c r="M145" i="39"/>
  <c r="M119" i="39"/>
  <c r="P119" i="39" a="1"/>
  <c r="P119" i="39" s="1"/>
  <c r="O119" i="39" a="1"/>
  <c r="O119" i="39" s="1"/>
  <c r="M99" i="39"/>
  <c r="O99" i="39" a="1"/>
  <c r="O99" i="39" s="1"/>
  <c r="Q99" i="39" s="1"/>
  <c r="M686" i="39"/>
  <c r="O686" i="39" a="1"/>
  <c r="O686" i="39" s="1"/>
  <c r="P686" i="39" a="1"/>
  <c r="P686" i="39" s="1"/>
  <c r="M647" i="39"/>
  <c r="O647" i="39" a="1"/>
  <c r="O647" i="39" s="1"/>
  <c r="M767" i="39"/>
  <c r="M611" i="39"/>
  <c r="P611" i="39" a="1"/>
  <c r="P611" i="39" s="1"/>
  <c r="O611" i="39" a="1"/>
  <c r="O611" i="39" s="1"/>
  <c r="M436" i="39"/>
  <c r="O436" i="39" a="1"/>
  <c r="O436" i="39" s="1"/>
  <c r="M569" i="39"/>
  <c r="P569" i="39" a="1"/>
  <c r="P569" i="39" s="1"/>
  <c r="Q569" i="39" s="1"/>
  <c r="M219" i="39"/>
  <c r="P219" i="39" a="1"/>
  <c r="P219" i="39" s="1"/>
  <c r="Q219" i="39" s="1"/>
  <c r="P430" i="39" a="1"/>
  <c r="P430" i="39" s="1"/>
  <c r="M321" i="39"/>
  <c r="P321" i="39" a="1"/>
  <c r="P321" i="39" s="1"/>
  <c r="O321" i="39" a="1"/>
  <c r="O321" i="39" s="1"/>
  <c r="M72" i="39"/>
  <c r="P72" i="39" a="1"/>
  <c r="P72" i="39" s="1"/>
  <c r="O72" i="39" a="1"/>
  <c r="O72" i="39" s="1"/>
  <c r="M287" i="39"/>
  <c r="M393" i="39"/>
  <c r="P393" i="39" a="1"/>
  <c r="P393" i="39" s="1"/>
  <c r="P210" i="39" a="1"/>
  <c r="P210" i="39" s="1"/>
  <c r="Q210" i="39" s="1"/>
  <c r="M758" i="39"/>
  <c r="P758" i="39" a="1"/>
  <c r="P758" i="39" s="1"/>
  <c r="O758" i="39" a="1"/>
  <c r="O758" i="39" s="1"/>
  <c r="M460" i="39"/>
  <c r="P460" i="39" a="1"/>
  <c r="P460" i="39" s="1"/>
  <c r="O460" i="39" a="1"/>
  <c r="O460" i="39" s="1"/>
  <c r="M374" i="39"/>
  <c r="O374" i="39" a="1"/>
  <c r="O374" i="39" s="1"/>
  <c r="P374" i="39" a="1"/>
  <c r="P374" i="39" s="1"/>
  <c r="O49" i="39" a="1"/>
  <c r="O49" i="39" s="1"/>
  <c r="M687" i="39"/>
  <c r="P687" i="39" a="1"/>
  <c r="P687" i="39" s="1"/>
  <c r="M382" i="39"/>
  <c r="P382" i="39" a="1"/>
  <c r="P382" i="39" s="1"/>
  <c r="O382" i="39" a="1"/>
  <c r="O382" i="39" s="1"/>
  <c r="M854" i="39"/>
  <c r="P854" i="39" a="1"/>
  <c r="P854" i="39" s="1"/>
  <c r="Q854" i="39" s="1"/>
  <c r="M84" i="39"/>
  <c r="P84" i="39" a="1"/>
  <c r="P84" i="39" s="1"/>
  <c r="Q84" i="39" s="1"/>
  <c r="M191" i="39"/>
  <c r="O191" i="39" a="1"/>
  <c r="O191" i="39" s="1"/>
  <c r="P191" i="39" a="1"/>
  <c r="P191" i="39" s="1"/>
  <c r="M655" i="39"/>
  <c r="O655" i="39" a="1"/>
  <c r="O655" i="39" s="1"/>
  <c r="M355" i="39"/>
  <c r="O355" i="39" a="1"/>
  <c r="O355" i="39" s="1"/>
  <c r="P49" i="39" a="1"/>
  <c r="P49" i="39" s="1"/>
  <c r="O234" i="39" a="1"/>
  <c r="O234" i="39" s="1"/>
  <c r="M676" i="39"/>
  <c r="P676" i="39" a="1"/>
  <c r="P676" i="39" s="1"/>
  <c r="O676" i="39" a="1"/>
  <c r="O676" i="39" s="1"/>
  <c r="M359" i="39"/>
  <c r="O359" i="39" a="1"/>
  <c r="O359" i="39" s="1"/>
  <c r="Q359" i="39" s="1"/>
  <c r="M120" i="39"/>
  <c r="P120" i="39" a="1"/>
  <c r="P120" i="39" s="1"/>
  <c r="O120" i="39" a="1"/>
  <c r="O120" i="39" s="1"/>
  <c r="M867" i="39"/>
  <c r="O867" i="39" a="1"/>
  <c r="O867" i="39" s="1"/>
  <c r="P867" i="39" a="1"/>
  <c r="P867" i="39" s="1"/>
  <c r="M94" i="39"/>
  <c r="O94" i="39" a="1"/>
  <c r="O94" i="39" s="1"/>
  <c r="Q94" i="39" s="1"/>
  <c r="M361" i="39"/>
  <c r="P361" i="39" a="1"/>
  <c r="P361" i="39" s="1"/>
  <c r="O361" i="39" a="1"/>
  <c r="O361" i="39" s="1"/>
  <c r="M782" i="39"/>
  <c r="P782" i="39" a="1"/>
  <c r="P782" i="39" s="1"/>
  <c r="Q782" i="39" s="1"/>
  <c r="O279" i="39" a="1"/>
  <c r="O279" i="39" s="1"/>
  <c r="O767" i="39" a="1"/>
  <c r="O767" i="39" s="1"/>
  <c r="M128" i="39"/>
  <c r="P128" i="39" a="1"/>
  <c r="P128" i="39" s="1"/>
  <c r="Q128" i="39" s="1"/>
  <c r="M58" i="39"/>
  <c r="O58" i="39" a="1"/>
  <c r="O58" i="39" s="1"/>
  <c r="Q58" i="39" s="1"/>
  <c r="M216" i="39"/>
  <c r="M259" i="39"/>
  <c r="P259" i="39" a="1"/>
  <c r="P259" i="39" s="1"/>
  <c r="O259" i="39" a="1"/>
  <c r="O259" i="39" s="1"/>
  <c r="O687" i="39" a="1"/>
  <c r="O687" i="39" s="1"/>
  <c r="M664" i="39"/>
  <c r="P664" i="39" a="1"/>
  <c r="P664" i="39" s="1"/>
  <c r="O664" i="39" a="1"/>
  <c r="O664" i="39" s="1"/>
  <c r="P838" i="39" a="1"/>
  <c r="P838" i="39" s="1"/>
  <c r="M510" i="39"/>
  <c r="P510" i="39" a="1"/>
  <c r="P510" i="39" s="1"/>
  <c r="Q510" i="39" s="1"/>
  <c r="P98" i="39" a="1"/>
  <c r="P98" i="39" s="1"/>
  <c r="M598" i="39"/>
  <c r="O598" i="39" a="1"/>
  <c r="O598" i="39" s="1"/>
  <c r="P598" i="39" a="1"/>
  <c r="P598" i="39" s="1"/>
  <c r="M137" i="39"/>
  <c r="O137" i="39" a="1"/>
  <c r="O137" i="39" s="1"/>
  <c r="Q137" i="39" s="1"/>
  <c r="M501" i="39"/>
  <c r="P501" i="39" a="1"/>
  <c r="P501" i="39" s="1"/>
  <c r="O501" i="39" a="1"/>
  <c r="O501" i="39" s="1"/>
  <c r="M273" i="39"/>
  <c r="O273" i="39" a="1"/>
  <c r="O273" i="39" s="1"/>
  <c r="Q273" i="39" s="1"/>
  <c r="O636" i="39" a="1"/>
  <c r="O636" i="39" s="1"/>
  <c r="M375" i="39"/>
  <c r="O375" i="39" a="1"/>
  <c r="O375" i="39" s="1"/>
  <c r="Q375" i="39" s="1"/>
  <c r="M509" i="39"/>
  <c r="P509" i="39" a="1"/>
  <c r="P509" i="39" s="1"/>
  <c r="Q509" i="39" s="1"/>
  <c r="M746" i="39"/>
  <c r="P746" i="39" a="1"/>
  <c r="P746" i="39" s="1"/>
  <c r="Q746" i="39" s="1"/>
  <c r="O291" i="39" a="1"/>
  <c r="O291" i="39" s="1"/>
  <c r="P858" i="39" a="1"/>
  <c r="P858" i="39" s="1"/>
  <c r="M237" i="39"/>
  <c r="P237" i="39" a="1"/>
  <c r="P237" i="39" s="1"/>
  <c r="O237" i="39" a="1"/>
  <c r="O237" i="39" s="1"/>
  <c r="M156" i="39"/>
  <c r="O156" i="39" a="1"/>
  <c r="O156" i="39" s="1"/>
  <c r="M228" i="39"/>
  <c r="P228" i="39" a="1"/>
  <c r="P228" i="39" s="1"/>
  <c r="Q228" i="39" s="1"/>
  <c r="M521" i="39"/>
  <c r="O521" i="39" a="1"/>
  <c r="O521" i="39" s="1"/>
  <c r="P521" i="39" a="1"/>
  <c r="P521" i="39" s="1"/>
  <c r="M363" i="39"/>
  <c r="O363" i="39" a="1"/>
  <c r="O363" i="39" s="1"/>
  <c r="P363" i="39" a="1"/>
  <c r="P363" i="39" s="1"/>
  <c r="M650" i="39"/>
  <c r="P650" i="39" a="1"/>
  <c r="P650" i="39" s="1"/>
  <c r="M90" i="39"/>
  <c r="O90" i="39" a="1"/>
  <c r="O90" i="39" s="1"/>
  <c r="P90" i="39" a="1"/>
  <c r="P90" i="39" s="1"/>
  <c r="M802" i="39"/>
  <c r="P802" i="39" a="1"/>
  <c r="P802" i="39" s="1"/>
  <c r="M214" i="39"/>
  <c r="P214" i="39" a="1"/>
  <c r="P214" i="39" s="1"/>
  <c r="M397" i="39"/>
  <c r="O397" i="39" a="1"/>
  <c r="O397" i="39" s="1"/>
  <c r="P397" i="39" a="1"/>
  <c r="P397" i="39" s="1"/>
  <c r="M195" i="39"/>
  <c r="O195" i="39" a="1"/>
  <c r="O195" i="39" s="1"/>
  <c r="P195" i="39" a="1"/>
  <c r="P195" i="39" s="1"/>
  <c r="M630" i="39"/>
  <c r="O630" i="39" a="1"/>
  <c r="O630" i="39" s="1"/>
  <c r="Q630" i="39" s="1"/>
  <c r="M578" i="39"/>
  <c r="O578" i="39" a="1"/>
  <c r="O578" i="39" s="1"/>
  <c r="Q578" i="39" s="1"/>
  <c r="M662" i="39"/>
  <c r="P662" i="39" a="1"/>
  <c r="P662" i="39" s="1"/>
  <c r="O662" i="39" a="1"/>
  <c r="O662" i="39" s="1"/>
  <c r="M581" i="39"/>
  <c r="P581" i="39" a="1"/>
  <c r="P581" i="39" s="1"/>
  <c r="M775" i="39"/>
  <c r="O775" i="39" a="1"/>
  <c r="O775" i="39" s="1"/>
  <c r="P775" i="39" a="1"/>
  <c r="P775" i="39" s="1"/>
  <c r="M396" i="39"/>
  <c r="O396" i="39" a="1"/>
  <c r="O396" i="39" s="1"/>
  <c r="P396" i="39" a="1"/>
  <c r="P396" i="39" s="1"/>
  <c r="M292" i="39"/>
  <c r="O292" i="39" a="1"/>
  <c r="O292" i="39" s="1"/>
  <c r="P292" i="39" a="1"/>
  <c r="P292" i="39" s="1"/>
  <c r="M305" i="39"/>
  <c r="P305" i="39" a="1"/>
  <c r="P305" i="39" s="1"/>
  <c r="O305" i="39" a="1"/>
  <c r="O305" i="39" s="1"/>
  <c r="O218" i="39" a="1"/>
  <c r="O218" i="39" s="1"/>
  <c r="M59" i="39"/>
  <c r="P59" i="39" a="1"/>
  <c r="P59" i="39" s="1"/>
  <c r="O59" i="39" a="1"/>
  <c r="O59" i="39" s="1"/>
  <c r="M368" i="39"/>
  <c r="O368" i="39" a="1"/>
  <c r="O368" i="39" s="1"/>
  <c r="Q368" i="39" s="1"/>
  <c r="M100" i="39"/>
  <c r="O100" i="39" a="1"/>
  <c r="O100" i="39" s="1"/>
  <c r="M701" i="39"/>
  <c r="O701" i="39" a="1"/>
  <c r="O701" i="39" s="1"/>
  <c r="Q701" i="39" s="1"/>
  <c r="M221" i="39"/>
  <c r="P221" i="39" a="1"/>
  <c r="P221" i="39" s="1"/>
  <c r="O221" i="39" a="1"/>
  <c r="O221" i="39" s="1"/>
  <c r="M106" i="39"/>
  <c r="P106" i="39" a="1"/>
  <c r="P106" i="39" s="1"/>
  <c r="O106" i="39" a="1"/>
  <c r="O106" i="39" s="1"/>
  <c r="M789" i="39"/>
  <c r="P789" i="39" a="1"/>
  <c r="P789" i="39" s="1"/>
  <c r="Q789" i="39" s="1"/>
  <c r="M739" i="39"/>
  <c r="O739" i="39" a="1"/>
  <c r="O739" i="39" s="1"/>
  <c r="P739" i="39" a="1"/>
  <c r="P739" i="39" s="1"/>
  <c r="M798" i="39"/>
  <c r="O798" i="39" a="1"/>
  <c r="O798" i="39" s="1"/>
  <c r="P798" i="39" a="1"/>
  <c r="P798" i="39" s="1"/>
  <c r="M150" i="39"/>
  <c r="O150" i="39" a="1"/>
  <c r="O150" i="39" s="1"/>
  <c r="P150" i="39" a="1"/>
  <c r="P150" i="39" s="1"/>
  <c r="M277" i="39"/>
  <c r="O277" i="39" a="1"/>
  <c r="O277" i="39" s="1"/>
  <c r="Q277" i="39" s="1"/>
  <c r="M527" i="39"/>
  <c r="P527" i="39" a="1"/>
  <c r="P527" i="39" s="1"/>
  <c r="O527" i="39" a="1"/>
  <c r="O527" i="39" s="1"/>
  <c r="M865" i="39"/>
  <c r="P865" i="39" a="1"/>
  <c r="P865" i="39" s="1"/>
  <c r="O865" i="39" a="1"/>
  <c r="O865" i="39" s="1"/>
  <c r="O712" i="39" a="1"/>
  <c r="O712" i="39" s="1"/>
  <c r="M224" i="39"/>
  <c r="O224" i="39" a="1"/>
  <c r="O224" i="39" s="1"/>
  <c r="Q224" i="39" s="1"/>
  <c r="M395" i="39"/>
  <c r="P395" i="39" a="1"/>
  <c r="P395" i="39" s="1"/>
  <c r="O395" i="39" a="1"/>
  <c r="O395" i="39" s="1"/>
  <c r="M681" i="39"/>
  <c r="P681" i="39" a="1"/>
  <c r="P681" i="39" s="1"/>
  <c r="M249" i="39"/>
  <c r="P249" i="39" a="1"/>
  <c r="P249" i="39" s="1"/>
  <c r="O249" i="39" a="1"/>
  <c r="O249" i="39" s="1"/>
  <c r="M92" i="39"/>
  <c r="O92" i="39" a="1"/>
  <c r="O92" i="39" s="1"/>
  <c r="M588" i="39"/>
  <c r="P588" i="39" a="1"/>
  <c r="P588" i="39" s="1"/>
  <c r="M325" i="39"/>
  <c r="P325" i="39" a="1"/>
  <c r="P325" i="39" s="1"/>
  <c r="O325" i="39" a="1"/>
  <c r="O325" i="39" s="1"/>
  <c r="M336" i="39"/>
  <c r="O336" i="39" a="1"/>
  <c r="O336" i="39" s="1"/>
  <c r="M576" i="39"/>
  <c r="O576" i="39" a="1"/>
  <c r="O576" i="39" s="1"/>
  <c r="Q576" i="39" s="1"/>
  <c r="M81" i="39"/>
  <c r="P81" i="39" a="1"/>
  <c r="P81" i="39" s="1"/>
  <c r="O81" i="39" a="1"/>
  <c r="O81" i="39" s="1"/>
  <c r="M695" i="39"/>
  <c r="P695" i="39" a="1"/>
  <c r="P695" i="39" s="1"/>
  <c r="O695" i="39" a="1"/>
  <c r="O695" i="39" s="1"/>
  <c r="M806" i="39"/>
  <c r="P806" i="39" a="1"/>
  <c r="P806" i="39" s="1"/>
  <c r="O806" i="39" a="1"/>
  <c r="O806" i="39" s="1"/>
  <c r="M103" i="39"/>
  <c r="P103" i="39" a="1"/>
  <c r="P103" i="39" s="1"/>
  <c r="O103" i="39" a="1"/>
  <c r="O103" i="39" s="1"/>
  <c r="O419" i="39" a="1"/>
  <c r="O419" i="39" s="1"/>
  <c r="M725" i="39"/>
  <c r="P725" i="39" a="1"/>
  <c r="P725" i="39" s="1"/>
  <c r="O725" i="39" a="1"/>
  <c r="O725" i="39" s="1"/>
  <c r="M102" i="39"/>
  <c r="P102" i="39" a="1"/>
  <c r="P102" i="39" s="1"/>
  <c r="Q102" i="39" s="1"/>
  <c r="M174" i="39"/>
  <c r="P174" i="39" a="1"/>
  <c r="P174" i="39" s="1"/>
  <c r="O174" i="39" a="1"/>
  <c r="O174" i="39" s="1"/>
  <c r="M768" i="39"/>
  <c r="P768" i="39" a="1"/>
  <c r="P768" i="39" s="1"/>
  <c r="M742" i="39"/>
  <c r="P742" i="39" a="1"/>
  <c r="P742" i="39" s="1"/>
  <c r="O289" i="39" a="1"/>
  <c r="O289" i="39" s="1"/>
  <c r="M16" i="39"/>
  <c r="P16" i="39" a="1"/>
  <c r="P16" i="39" s="1"/>
  <c r="O16" i="39" a="1"/>
  <c r="O16" i="39" s="1"/>
  <c r="M747" i="39"/>
  <c r="P747" i="39" a="1"/>
  <c r="P747" i="39" s="1"/>
  <c r="Q747" i="39" s="1"/>
  <c r="M444" i="39"/>
  <c r="O444" i="39" a="1"/>
  <c r="O444" i="39" s="1"/>
  <c r="P444" i="39" a="1"/>
  <c r="P444" i="39" s="1"/>
  <c r="M19" i="39"/>
  <c r="P19" i="39" a="1"/>
  <c r="P19" i="39" s="1"/>
  <c r="O19" i="39" a="1"/>
  <c r="O19" i="39" s="1"/>
  <c r="M377" i="39"/>
  <c r="P377" i="39" a="1"/>
  <c r="P377" i="39" s="1"/>
  <c r="O377" i="39" a="1"/>
  <c r="O377" i="39" s="1"/>
  <c r="P218" i="39" a="1"/>
  <c r="P218" i="39" s="1"/>
  <c r="M492" i="39"/>
  <c r="O492" i="39" a="1"/>
  <c r="O492" i="39" s="1"/>
  <c r="Q492" i="39" s="1"/>
  <c r="O755" i="39" a="1"/>
  <c r="O755" i="39" s="1"/>
  <c r="P767" i="39" a="1"/>
  <c r="P767" i="39" s="1"/>
  <c r="M298" i="39"/>
  <c r="O298" i="39" a="1"/>
  <c r="O298" i="39" s="1"/>
  <c r="P298" i="39" a="1"/>
  <c r="P298" i="39" s="1"/>
  <c r="M723" i="39"/>
  <c r="P723" i="39" a="1"/>
  <c r="P723" i="39" s="1"/>
  <c r="M850" i="39"/>
  <c r="O850" i="39" a="1"/>
  <c r="O850" i="39" s="1"/>
  <c r="P850" i="39" a="1"/>
  <c r="P850" i="39" s="1"/>
  <c r="M113" i="39"/>
  <c r="P113" i="39" a="1"/>
  <c r="P113" i="39" s="1"/>
  <c r="O113" i="39" a="1"/>
  <c r="O113" i="39" s="1"/>
  <c r="M209" i="39"/>
  <c r="O551" i="39" a="1"/>
  <c r="O551" i="39" s="1"/>
  <c r="M715" i="39"/>
  <c r="O715" i="39" a="1"/>
  <c r="O715" i="39" s="1"/>
  <c r="Q715" i="39" s="1"/>
  <c r="M749" i="39"/>
  <c r="P749" i="39" a="1"/>
  <c r="P749" i="39" s="1"/>
  <c r="O749" i="39" a="1"/>
  <c r="O749" i="39" s="1"/>
  <c r="M707" i="39"/>
  <c r="O707" i="39" a="1"/>
  <c r="O707" i="39" s="1"/>
  <c r="Q707" i="39" s="1"/>
  <c r="M314" i="39"/>
  <c r="P314" i="39" a="1"/>
  <c r="P314" i="39" s="1"/>
  <c r="O314" i="39" a="1"/>
  <c r="O314" i="39" s="1"/>
  <c r="M804" i="39"/>
  <c r="P804" i="39" a="1"/>
  <c r="P804" i="39" s="1"/>
  <c r="O804" i="39" a="1"/>
  <c r="O804" i="39" s="1"/>
  <c r="M330" i="39"/>
  <c r="P330" i="39" a="1"/>
  <c r="P330" i="39" s="1"/>
  <c r="O330" i="39" a="1"/>
  <c r="O330" i="39" s="1"/>
  <c r="M284" i="39"/>
  <c r="O284" i="39" a="1"/>
  <c r="O284" i="39" s="1"/>
  <c r="Q284" i="39" s="1"/>
  <c r="M716" i="39"/>
  <c r="P716" i="39" a="1"/>
  <c r="P716" i="39" s="1"/>
  <c r="Q716" i="39" s="1"/>
  <c r="M464" i="39"/>
  <c r="O464" i="39" a="1"/>
  <c r="O464" i="39" s="1"/>
  <c r="Q464" i="39" s="1"/>
  <c r="M507" i="39"/>
  <c r="P507" i="39" a="1"/>
  <c r="P507" i="39" s="1"/>
  <c r="O507" i="39" a="1"/>
  <c r="O507" i="39" s="1"/>
  <c r="M319" i="39"/>
  <c r="O319" i="39" a="1"/>
  <c r="O319" i="39" s="1"/>
  <c r="Q319" i="39" s="1"/>
  <c r="M511" i="39"/>
  <c r="O511" i="39" a="1"/>
  <c r="O511" i="39" s="1"/>
  <c r="Q511" i="39" s="1"/>
  <c r="M299" i="39"/>
  <c r="M86" i="39"/>
  <c r="O86" i="39" a="1"/>
  <c r="O86" i="39" s="1"/>
  <c r="P86" i="39" a="1"/>
  <c r="P86" i="39" s="1"/>
  <c r="M582" i="39"/>
  <c r="P582" i="39" a="1"/>
  <c r="P582" i="39" s="1"/>
  <c r="O650" i="39" a="1"/>
  <c r="O650" i="39" s="1"/>
  <c r="M643" i="39"/>
  <c r="O643" i="39" a="1"/>
  <c r="O643" i="39" s="1"/>
  <c r="Q643" i="39" s="1"/>
  <c r="M646" i="39"/>
  <c r="O646" i="39" a="1"/>
  <c r="O646" i="39" s="1"/>
  <c r="Q646" i="39" s="1"/>
  <c r="M653" i="39"/>
  <c r="P653" i="39" a="1"/>
  <c r="P653" i="39" s="1"/>
  <c r="O653" i="39" a="1"/>
  <c r="O653" i="39" s="1"/>
  <c r="M251" i="39"/>
  <c r="O251" i="39" a="1"/>
  <c r="O251" i="39" s="1"/>
  <c r="P251" i="39" a="1"/>
  <c r="P251" i="39" s="1"/>
  <c r="M245" i="39"/>
  <c r="O245" i="39" a="1"/>
  <c r="O245" i="39" s="1"/>
  <c r="M680" i="39"/>
  <c r="P245" i="39" a="1"/>
  <c r="P245" i="39" s="1"/>
  <c r="P845" i="39" a="1"/>
  <c r="P845" i="39" s="1"/>
  <c r="M43" i="39"/>
  <c r="P43" i="39" a="1"/>
  <c r="P43" i="39" s="1"/>
  <c r="O43" i="39" a="1"/>
  <c r="O43" i="39" s="1"/>
  <c r="M600" i="39"/>
  <c r="P600" i="39" a="1"/>
  <c r="P600" i="39" s="1"/>
  <c r="Q600" i="39" s="1"/>
  <c r="M447" i="39"/>
  <c r="P447" i="39" a="1"/>
  <c r="P447" i="39" s="1"/>
  <c r="O447" i="39" a="1"/>
  <c r="O447" i="39" s="1"/>
  <c r="M734" i="39"/>
  <c r="O734" i="39" a="1"/>
  <c r="O734" i="39" s="1"/>
  <c r="Q734" i="39" s="1"/>
  <c r="M26" i="39"/>
  <c r="P26" i="39" a="1"/>
  <c r="P26" i="39" s="1"/>
  <c r="O26" i="39" a="1"/>
  <c r="O26" i="39" s="1"/>
  <c r="M515" i="39"/>
  <c r="P515" i="39" a="1"/>
  <c r="P515" i="39" s="1"/>
  <c r="O515" i="39" a="1"/>
  <c r="O515" i="39" s="1"/>
  <c r="P289" i="39" a="1"/>
  <c r="P289" i="39" s="1"/>
  <c r="O802" i="39" a="1"/>
  <c r="O802" i="39" s="1"/>
  <c r="O742" i="39" a="1"/>
  <c r="O742" i="39" s="1"/>
  <c r="P145" i="39" a="1"/>
  <c r="P145" i="39" s="1"/>
  <c r="O543" i="39" a="1"/>
  <c r="O543" i="39" s="1"/>
  <c r="M194" i="39"/>
  <c r="O194" i="39" a="1"/>
  <c r="O194" i="39" s="1"/>
  <c r="M416" i="39"/>
  <c r="P558" i="39" a="1"/>
  <c r="P558" i="39" s="1"/>
  <c r="M42" i="39"/>
  <c r="P42" i="39" a="1"/>
  <c r="P42" i="39" s="1"/>
  <c r="Q42" i="39" s="1"/>
  <c r="O779" i="39" a="1"/>
  <c r="O779" i="39" s="1"/>
  <c r="M770" i="39"/>
  <c r="P770" i="39" a="1"/>
  <c r="P770" i="39" s="1"/>
  <c r="O770" i="39" a="1"/>
  <c r="O770" i="39" s="1"/>
  <c r="M285" i="39"/>
  <c r="O285" i="39" a="1"/>
  <c r="O285" i="39" s="1"/>
  <c r="P216" i="39" a="1"/>
  <c r="P216" i="39" s="1"/>
  <c r="Q216" i="39" s="1"/>
  <c r="M384" i="39"/>
  <c r="P384" i="39" a="1"/>
  <c r="P384" i="39" s="1"/>
  <c r="O384" i="39" a="1"/>
  <c r="O384" i="39" s="1"/>
  <c r="M633" i="39"/>
  <c r="O633" i="39" a="1"/>
  <c r="O633" i="39" s="1"/>
  <c r="P633" i="39" a="1"/>
  <c r="P633" i="39" s="1"/>
  <c r="P146" i="39" a="1"/>
  <c r="P146" i="39" s="1"/>
  <c r="P156" i="39" a="1"/>
  <c r="P156" i="39" s="1"/>
  <c r="M565" i="39"/>
  <c r="P565" i="39" a="1"/>
  <c r="P565" i="39" s="1"/>
  <c r="Q565" i="39" s="1"/>
  <c r="M765" i="39"/>
  <c r="P765" i="39" a="1"/>
  <c r="P765" i="39" s="1"/>
  <c r="Q765" i="39" s="1"/>
  <c r="M552" i="39"/>
  <c r="O552" i="39" a="1"/>
  <c r="O552" i="39" s="1"/>
  <c r="P496" i="39" a="1"/>
  <c r="P496" i="39" s="1"/>
  <c r="M449" i="39"/>
  <c r="P449" i="39" a="1"/>
  <c r="P449" i="39" s="1"/>
  <c r="O287" i="39" a="1"/>
  <c r="O287" i="39" s="1"/>
  <c r="Q287" i="39" s="1"/>
  <c r="M410" i="39"/>
  <c r="O410" i="39" a="1"/>
  <c r="O410" i="39" s="1"/>
  <c r="P410" i="39" a="1"/>
  <c r="P410" i="39" s="1"/>
  <c r="M307" i="39"/>
  <c r="P307" i="39" a="1"/>
  <c r="P307" i="39" s="1"/>
  <c r="O307" i="39" a="1"/>
  <c r="O307" i="39" s="1"/>
  <c r="O430" i="39" a="1"/>
  <c r="O430" i="39" s="1"/>
  <c r="M719" i="39"/>
  <c r="P719" i="39" a="1"/>
  <c r="P719" i="39" s="1"/>
  <c r="O719" i="39" a="1"/>
  <c r="O719" i="39" s="1"/>
  <c r="M833" i="39"/>
  <c r="O833" i="39" a="1"/>
  <c r="O833" i="39" s="1"/>
  <c r="P833" i="39" a="1"/>
  <c r="P833" i="39" s="1"/>
  <c r="M745" i="39"/>
  <c r="P745" i="39" a="1"/>
  <c r="P745" i="39" s="1"/>
  <c r="O745" i="39" a="1"/>
  <c r="O745" i="39" s="1"/>
  <c r="M408" i="39"/>
  <c r="P408" i="39" a="1"/>
  <c r="P408" i="39" s="1"/>
  <c r="Q408" i="39" s="1"/>
  <c r="M847" i="39"/>
  <c r="P847" i="39" a="1"/>
  <c r="P847" i="39" s="1"/>
  <c r="Q847" i="39" s="1"/>
  <c r="M563" i="39"/>
  <c r="O563" i="39" a="1"/>
  <c r="O563" i="39" s="1"/>
  <c r="M800" i="39"/>
  <c r="P800" i="39" a="1"/>
  <c r="P800" i="39" s="1"/>
  <c r="O800" i="39" a="1"/>
  <c r="O800" i="39" s="1"/>
  <c r="M554" i="39"/>
  <c r="P554" i="39" a="1"/>
  <c r="P554" i="39" s="1"/>
  <c r="M182" i="39"/>
  <c r="P182" i="39" a="1"/>
  <c r="P182" i="39" s="1"/>
  <c r="O182" i="39" a="1"/>
  <c r="O182" i="39" s="1"/>
  <c r="M636" i="39"/>
  <c r="P636" i="39" a="1"/>
  <c r="P636" i="39" s="1"/>
  <c r="P234" i="39" a="1"/>
  <c r="P234" i="39" s="1"/>
  <c r="M403" i="39"/>
  <c r="P403" i="39" a="1"/>
  <c r="P403" i="39" s="1"/>
  <c r="M634" i="39"/>
  <c r="O634" i="39" a="1"/>
  <c r="O634" i="39" s="1"/>
  <c r="Q634" i="39" s="1"/>
  <c r="M338" i="39"/>
  <c r="P338" i="39" a="1"/>
  <c r="P338" i="39" s="1"/>
  <c r="O338" i="39" a="1"/>
  <c r="O338" i="39" s="1"/>
  <c r="M486" i="39"/>
  <c r="P486" i="39" a="1"/>
  <c r="P486" i="39" s="1"/>
  <c r="Q486" i="39" s="1"/>
  <c r="M220" i="39"/>
  <c r="P220" i="39" a="1"/>
  <c r="P220" i="39" s="1"/>
  <c r="Q220" i="39" s="1"/>
  <c r="M22" i="39"/>
  <c r="M855" i="39"/>
  <c r="P855" i="39" a="1"/>
  <c r="P855" i="39" s="1"/>
  <c r="O855" i="39" a="1"/>
  <c r="O855" i="39" s="1"/>
  <c r="M733" i="39"/>
  <c r="O733" i="39" a="1"/>
  <c r="O733" i="39" s="1"/>
  <c r="Q733" i="39" s="1"/>
  <c r="M178" i="39"/>
  <c r="P178" i="39" a="1"/>
  <c r="P178" i="39" s="1"/>
  <c r="O178" i="39" a="1"/>
  <c r="O178" i="39" s="1"/>
  <c r="M461" i="39"/>
  <c r="O461" i="39" a="1"/>
  <c r="O461" i="39" s="1"/>
  <c r="M440" i="39"/>
  <c r="O440" i="39" a="1"/>
  <c r="O440" i="39" s="1"/>
  <c r="P440" i="39" a="1"/>
  <c r="P440" i="39" s="1"/>
  <c r="M45" i="39"/>
  <c r="P45" i="39" a="1"/>
  <c r="P45" i="39" s="1"/>
  <c r="Q45" i="39" s="1"/>
  <c r="M315" i="39"/>
  <c r="P315" i="39" a="1"/>
  <c r="P315" i="39" s="1"/>
  <c r="O315" i="39" a="1"/>
  <c r="O315" i="39" s="1"/>
  <c r="M835" i="39"/>
  <c r="P835" i="39" a="1"/>
  <c r="P835" i="39" s="1"/>
  <c r="O835" i="39" a="1"/>
  <c r="O835" i="39" s="1"/>
  <c r="M157" i="39"/>
  <c r="O157" i="39" a="1"/>
  <c r="O157" i="39" s="1"/>
  <c r="P157" i="39" a="1"/>
  <c r="P157" i="39" s="1"/>
  <c r="M538" i="39"/>
  <c r="O538" i="39" a="1"/>
  <c r="O538" i="39" s="1"/>
  <c r="Q538" i="39" s="1"/>
  <c r="O389" i="39" a="1"/>
  <c r="O389" i="39" s="1"/>
  <c r="M223" i="39"/>
  <c r="P223" i="39" a="1"/>
  <c r="P223" i="39" s="1"/>
  <c r="Q223" i="39" s="1"/>
  <c r="M271" i="39"/>
  <c r="P271" i="39" a="1"/>
  <c r="P271" i="39" s="1"/>
  <c r="Q271" i="39" s="1"/>
  <c r="P336" i="39" a="1"/>
  <c r="P336" i="39" s="1"/>
  <c r="O681" i="39" a="1"/>
  <c r="O681" i="39" s="1"/>
  <c r="M645" i="39"/>
  <c r="O645" i="39" a="1"/>
  <c r="O645" i="39" s="1"/>
  <c r="P645" i="39" a="1"/>
  <c r="P645" i="39" s="1"/>
  <c r="M824" i="39"/>
  <c r="O824" i="39" a="1"/>
  <c r="O824" i="39" s="1"/>
  <c r="Q824" i="39" s="1"/>
  <c r="P436" i="39" a="1"/>
  <c r="P436" i="39" s="1"/>
  <c r="M781" i="39"/>
  <c r="P781" i="39" a="1"/>
  <c r="P781" i="39" s="1"/>
  <c r="O781" i="39" a="1"/>
  <c r="O781" i="39" s="1"/>
  <c r="M401" i="39"/>
  <c r="O401" i="39" a="1"/>
  <c r="O401" i="39" s="1"/>
  <c r="P401" i="39" a="1"/>
  <c r="P401" i="39" s="1"/>
  <c r="M812" i="39"/>
  <c r="P812" i="39" a="1"/>
  <c r="P812" i="39" s="1"/>
  <c r="M270" i="39"/>
  <c r="O270" i="39" a="1"/>
  <c r="O270" i="39" s="1"/>
  <c r="P270" i="39" a="1"/>
  <c r="P270" i="39" s="1"/>
  <c r="M849" i="39"/>
  <c r="P849" i="39" a="1"/>
  <c r="P849" i="39" s="1"/>
  <c r="O849" i="39" a="1"/>
  <c r="O849" i="39" s="1"/>
  <c r="M644" i="39"/>
  <c r="O644" i="39" a="1"/>
  <c r="O644" i="39" s="1"/>
  <c r="Q644" i="39" s="1"/>
  <c r="M275" i="39"/>
  <c r="P275" i="39" a="1"/>
  <c r="P275" i="39" s="1"/>
  <c r="Q275" i="39" s="1"/>
  <c r="M679" i="39"/>
  <c r="P679" i="39" a="1"/>
  <c r="P679" i="39" s="1"/>
  <c r="O679" i="39" a="1"/>
  <c r="O679" i="39" s="1"/>
  <c r="M419" i="39"/>
  <c r="P419" i="39" a="1"/>
  <c r="P419" i="39" s="1"/>
  <c r="M168" i="39"/>
  <c r="O168" i="39" a="1"/>
  <c r="O168" i="39" s="1"/>
  <c r="Q168" i="39" s="1"/>
  <c r="M159" i="39"/>
  <c r="O159" i="39" a="1"/>
  <c r="O159" i="39" s="1"/>
  <c r="Q159" i="39" s="1"/>
  <c r="M71" i="39"/>
  <c r="P71" i="39" a="1"/>
  <c r="P71" i="39" s="1"/>
  <c r="O71" i="39" a="1"/>
  <c r="O71" i="39" s="1"/>
  <c r="M583" i="39"/>
  <c r="P583" i="39" a="1"/>
  <c r="P583" i="39" s="1"/>
  <c r="M340" i="39"/>
  <c r="O340" i="39" a="1"/>
  <c r="O340" i="39" s="1"/>
  <c r="M529" i="39"/>
  <c r="O529" i="39" a="1"/>
  <c r="O529" i="39" s="1"/>
  <c r="P529" i="39" a="1"/>
  <c r="P529" i="39" s="1"/>
  <c r="M853" i="39"/>
  <c r="O853" i="39" a="1"/>
  <c r="O853" i="39" s="1"/>
  <c r="Q853" i="39" s="1"/>
  <c r="M754" i="39"/>
  <c r="O754" i="39" a="1"/>
  <c r="O754" i="39" s="1"/>
  <c r="Q754" i="39" s="1"/>
  <c r="M10" i="39"/>
  <c r="P10" i="39" a="1"/>
  <c r="P10" i="39" s="1"/>
  <c r="M421" i="39"/>
  <c r="M48" i="39"/>
  <c r="P48" i="39" a="1"/>
  <c r="P48" i="39" s="1"/>
  <c r="O48" i="39" a="1"/>
  <c r="O48" i="39" s="1"/>
  <c r="M412" i="39"/>
  <c r="P412" i="39" a="1"/>
  <c r="P412" i="39" s="1"/>
  <c r="O412" i="39" a="1"/>
  <c r="O412" i="39" s="1"/>
  <c r="M497" i="39"/>
  <c r="P497" i="39" a="1"/>
  <c r="P497" i="39" s="1"/>
  <c r="O497" i="39" a="1"/>
  <c r="O497" i="39" s="1"/>
  <c r="M841" i="39"/>
  <c r="P841" i="39" a="1"/>
  <c r="P841" i="39" s="1"/>
  <c r="Q841" i="39" s="1"/>
  <c r="P139" i="39" a="1"/>
  <c r="P139" i="39" s="1"/>
  <c r="M491" i="39"/>
  <c r="M242" i="39"/>
  <c r="P242" i="39" a="1"/>
  <c r="P242" i="39" s="1"/>
  <c r="Q242" i="39" s="1"/>
  <c r="O10" i="39" a="1"/>
  <c r="O10" i="39" s="1"/>
  <c r="O139" i="39" a="1"/>
  <c r="O139" i="39" s="1"/>
  <c r="M774" i="39"/>
  <c r="O774" i="39" a="1"/>
  <c r="O774" i="39" s="1"/>
  <c r="Q774" i="39" s="1"/>
  <c r="P563" i="39" a="1"/>
  <c r="P563" i="39" s="1"/>
  <c r="O22" i="39" a="1"/>
  <c r="O22" i="39" s="1"/>
  <c r="Q22" i="39" s="1"/>
  <c r="M189" i="39"/>
  <c r="O145" i="39" a="1"/>
  <c r="O145" i="39" s="1"/>
  <c r="M208" i="39"/>
  <c r="O208" i="39" a="1"/>
  <c r="O208" i="39" s="1"/>
  <c r="Q208" i="39" s="1"/>
  <c r="M465" i="39"/>
  <c r="P465" i="39" a="1"/>
  <c r="P465" i="39" s="1"/>
  <c r="O465" i="39" a="1"/>
  <c r="O465" i="39" s="1"/>
  <c r="P647" i="39" a="1"/>
  <c r="P647" i="39" s="1"/>
  <c r="O581" i="39" a="1"/>
  <c r="O581" i="39" s="1"/>
  <c r="P355" i="39" a="1"/>
  <c r="P355" i="39" s="1"/>
  <c r="P100" i="39" a="1"/>
  <c r="P100" i="39" s="1"/>
  <c r="M266" i="39"/>
  <c r="P266" i="39" a="1"/>
  <c r="P266" i="39" s="1"/>
  <c r="O266" i="39" a="1"/>
  <c r="O266" i="39" s="1"/>
  <c r="M801" i="39"/>
  <c r="O845" i="39" a="1"/>
  <c r="O845" i="39" s="1"/>
  <c r="M161" i="39"/>
  <c r="P161" i="39" a="1"/>
  <c r="P161" i="39" s="1"/>
  <c r="O161" i="39" a="1"/>
  <c r="O161" i="39" s="1"/>
  <c r="M466" i="39"/>
  <c r="P466" i="39" a="1"/>
  <c r="P466" i="39" s="1"/>
  <c r="Q466" i="39" s="1"/>
  <c r="P517" i="39" a="1"/>
  <c r="P517" i="39" s="1"/>
  <c r="O393" i="39" a="1"/>
  <c r="O393" i="39" s="1"/>
  <c r="O588" i="39" a="1"/>
  <c r="O588" i="39" s="1"/>
  <c r="O491" i="39" a="1"/>
  <c r="O491" i="39" s="1"/>
  <c r="Q491" i="39" s="1"/>
  <c r="M153" i="39"/>
  <c r="P153" i="39" a="1"/>
  <c r="P153" i="39" s="1"/>
  <c r="Q153" i="39" s="1"/>
  <c r="M276" i="39"/>
  <c r="P276" i="39" a="1"/>
  <c r="P276" i="39" s="1"/>
  <c r="Q276" i="39" s="1"/>
  <c r="M570" i="39"/>
  <c r="P570" i="39" a="1"/>
  <c r="P570" i="39" s="1"/>
  <c r="Q570" i="39" s="1"/>
  <c r="M792" i="39"/>
  <c r="P792" i="39" a="1"/>
  <c r="P792" i="39" s="1"/>
  <c r="Q792" i="39" s="1"/>
  <c r="O559" i="39" a="1"/>
  <c r="O559" i="39" s="1"/>
  <c r="Q559" i="39" s="1"/>
  <c r="M699" i="39"/>
  <c r="P699" i="39" a="1"/>
  <c r="P699" i="39" s="1"/>
  <c r="Q699" i="39" s="1"/>
  <c r="M313" i="39"/>
  <c r="O313" i="39" a="1"/>
  <c r="O313" i="39" s="1"/>
  <c r="P313" i="39" a="1"/>
  <c r="P313" i="39" s="1"/>
  <c r="O505" i="39" a="1"/>
  <c r="O505" i="39" s="1"/>
  <c r="P340" i="39" a="1"/>
  <c r="P340" i="39" s="1"/>
  <c r="M458" i="39"/>
  <c r="P458" i="39" a="1"/>
  <c r="P458" i="39" s="1"/>
  <c r="O458" i="39" a="1"/>
  <c r="O458" i="39" s="1"/>
  <c r="M417" i="39"/>
  <c r="O417" i="39" a="1"/>
  <c r="O417" i="39" s="1"/>
  <c r="Q417" i="39" s="1"/>
  <c r="M654" i="39"/>
  <c r="P654" i="39" a="1"/>
  <c r="P654" i="39" s="1"/>
  <c r="Q654" i="39" s="1"/>
  <c r="O838" i="39" a="1"/>
  <c r="O838" i="39" s="1"/>
  <c r="P655" i="39" a="1"/>
  <c r="P655" i="39" s="1"/>
  <c r="M635" i="39"/>
  <c r="O635" i="39" a="1"/>
  <c r="O635" i="39" s="1"/>
  <c r="Q635" i="39" s="1"/>
  <c r="M757" i="39"/>
  <c r="O757" i="39" a="1"/>
  <c r="O757" i="39" s="1"/>
  <c r="Q757" i="39" s="1"/>
  <c r="M179" i="39"/>
  <c r="P179" i="39" a="1"/>
  <c r="P179" i="39" s="1"/>
  <c r="M331" i="39"/>
  <c r="P331" i="39" a="1"/>
  <c r="P331" i="39" s="1"/>
  <c r="Q331" i="39" s="1"/>
  <c r="M543" i="39"/>
  <c r="P543" i="39" a="1"/>
  <c r="P543" i="39" s="1"/>
  <c r="O179" i="39" a="1"/>
  <c r="O179" i="39" s="1"/>
  <c r="M204" i="39"/>
  <c r="P204" i="39" a="1"/>
  <c r="P204" i="39" s="1"/>
  <c r="Q204" i="39" s="1"/>
  <c r="M387" i="39"/>
  <c r="O387" i="39" a="1"/>
  <c r="O387" i="39" s="1"/>
  <c r="P387" i="39" a="1"/>
  <c r="P387" i="39" s="1"/>
  <c r="M263" i="39"/>
  <c r="O263" i="39" a="1"/>
  <c r="O263" i="39" s="1"/>
  <c r="P263" i="39" a="1"/>
  <c r="P263" i="39" s="1"/>
  <c r="M32" i="39"/>
  <c r="O32" i="39" a="1"/>
  <c r="O32" i="39" s="1"/>
  <c r="P32" i="39" a="1"/>
  <c r="P32" i="39" s="1"/>
  <c r="M304" i="39"/>
  <c r="M309" i="39"/>
  <c r="P309" i="39" a="1"/>
  <c r="P309" i="39" s="1"/>
  <c r="Q309" i="39" s="1"/>
  <c r="M344" i="39"/>
  <c r="O344" i="39" a="1"/>
  <c r="O344" i="39" s="1"/>
  <c r="Q344" i="39" s="1"/>
  <c r="O582" i="39" a="1"/>
  <c r="O582" i="39" s="1"/>
  <c r="M68" i="39"/>
  <c r="P68" i="39" a="1"/>
  <c r="P68" i="39" s="1"/>
  <c r="Q68" i="39" s="1"/>
  <c r="M479" i="39"/>
  <c r="P479" i="39" a="1"/>
  <c r="P479" i="39" s="1"/>
  <c r="Q479" i="39" s="1"/>
  <c r="M727" i="39"/>
  <c r="O727" i="39" a="1"/>
  <c r="O727" i="39" s="1"/>
  <c r="P727" i="39" a="1"/>
  <c r="P727" i="39" s="1"/>
  <c r="M354" i="39"/>
  <c r="O354" i="39" a="1"/>
  <c r="O354" i="39" s="1"/>
  <c r="Q354" i="39" s="1"/>
  <c r="M279" i="39"/>
  <c r="P279" i="39" a="1"/>
  <c r="P279" i="39" s="1"/>
  <c r="M414" i="39"/>
  <c r="P414" i="39" a="1"/>
  <c r="P414" i="39" s="1"/>
  <c r="Q414" i="39" s="1"/>
  <c r="M351" i="39"/>
  <c r="O351" i="39" a="1"/>
  <c r="O351" i="39" s="1"/>
  <c r="Q351" i="39" s="1"/>
  <c r="O638" i="39" a="1"/>
  <c r="O638" i="39" s="1"/>
  <c r="M477" i="39"/>
  <c r="P477" i="39" a="1"/>
  <c r="P477" i="39" s="1"/>
  <c r="O477" i="39" a="1"/>
  <c r="O477" i="39" s="1"/>
  <c r="P92" i="39" a="1"/>
  <c r="P92" i="39" s="1"/>
  <c r="M151" i="39"/>
  <c r="O151" i="39" a="1"/>
  <c r="O151" i="39" s="1"/>
  <c r="P151" i="39" a="1"/>
  <c r="P151" i="39" s="1"/>
  <c r="O214" i="39" a="1"/>
  <c r="O214" i="39" s="1"/>
  <c r="M590" i="39"/>
  <c r="O590" i="39" a="1"/>
  <c r="O590" i="39" s="1"/>
  <c r="Q590" i="39" s="1"/>
  <c r="M379" i="39"/>
  <c r="O379" i="39" a="1"/>
  <c r="O379" i="39" s="1"/>
  <c r="P379" i="39" a="1"/>
  <c r="P379" i="39" s="1"/>
  <c r="P13" i="39" a="1"/>
  <c r="P13" i="39" s="1"/>
  <c r="M17" i="39"/>
  <c r="P17" i="39" a="1"/>
  <c r="P17" i="39" s="1"/>
  <c r="O17" i="39" a="1"/>
  <c r="O17" i="39" s="1"/>
  <c r="M148" i="39"/>
  <c r="P148" i="39" a="1"/>
  <c r="P148" i="39" s="1"/>
  <c r="O148" i="39" a="1"/>
  <c r="O148" i="39" s="1"/>
  <c r="P194" i="39" a="1"/>
  <c r="P194" i="39" s="1"/>
  <c r="O680" i="39" a="1"/>
  <c r="O680" i="39" s="1"/>
  <c r="Q680" i="39" s="1"/>
  <c r="M383" i="39"/>
  <c r="P383" i="39" a="1"/>
  <c r="P383" i="39" s="1"/>
  <c r="O383" i="39" a="1"/>
  <c r="O383" i="39" s="1"/>
  <c r="M51" i="39"/>
  <c r="P51" i="39" a="1"/>
  <c r="P51" i="39" s="1"/>
  <c r="Q51" i="39" s="1"/>
  <c r="M197" i="39"/>
  <c r="O197" i="39" a="1"/>
  <c r="O197" i="39" s="1"/>
  <c r="Q197" i="39" s="1"/>
  <c r="O812" i="39" a="1"/>
  <c r="O812" i="39" s="1"/>
  <c r="O583" i="39" a="1"/>
  <c r="O583" i="39" s="1"/>
  <c r="M170" i="39"/>
  <c r="P170" i="39" a="1"/>
  <c r="P170" i="39" s="1"/>
  <c r="O170" i="39" a="1"/>
  <c r="O170" i="39" s="1"/>
  <c r="P801" i="39" a="1"/>
  <c r="P801" i="39" s="1"/>
  <c r="Q801" i="39" s="1"/>
  <c r="M475" i="39"/>
  <c r="P475" i="39" a="1"/>
  <c r="P475" i="39" s="1"/>
  <c r="Q475" i="39" s="1"/>
  <c r="O554" i="39" a="1"/>
  <c r="O554" i="39" s="1"/>
  <c r="P85" i="39" a="1"/>
  <c r="P85" i="39" s="1"/>
  <c r="M522" i="39"/>
  <c r="O522" i="39" a="1"/>
  <c r="O522" i="39" s="1"/>
  <c r="P522" i="39" a="1"/>
  <c r="P522" i="39" s="1"/>
  <c r="M593" i="39"/>
  <c r="P593" i="39" a="1"/>
  <c r="P593" i="39" s="1"/>
  <c r="Q593" i="39" s="1"/>
  <c r="O496" i="39" a="1"/>
  <c r="O496" i="39" s="1"/>
  <c r="P285" i="39" a="1"/>
  <c r="P285" i="39" s="1"/>
  <c r="O403" i="39" a="1"/>
  <c r="O403" i="39" s="1"/>
  <c r="P291" i="39" a="1"/>
  <c r="P291" i="39" s="1"/>
  <c r="P562" i="39" a="1"/>
  <c r="P562" i="39" s="1"/>
  <c r="M346" i="39"/>
  <c r="Q346" i="39"/>
  <c r="P461" i="39" a="1"/>
  <c r="P461" i="39" s="1"/>
  <c r="P552" i="39" a="1"/>
  <c r="P552" i="39" s="1"/>
  <c r="M658" i="39"/>
  <c r="O658" i="39" a="1"/>
  <c r="O658" i="39" s="1"/>
  <c r="M834" i="39"/>
  <c r="O834" i="39" a="1"/>
  <c r="O834" i="39" s="1"/>
  <c r="P834" i="39" a="1"/>
  <c r="P834" i="39" s="1"/>
  <c r="O449" i="39" a="1"/>
  <c r="O449" i="39" s="1"/>
  <c r="M673" i="39"/>
  <c r="O673" i="39" a="1"/>
  <c r="O673" i="39" s="1"/>
  <c r="Q673" i="39" s="1"/>
  <c r="M844" i="39"/>
  <c r="P844" i="39" a="1"/>
  <c r="P844" i="39" s="1"/>
  <c r="O844" i="39" a="1"/>
  <c r="O844" i="39" s="1"/>
  <c r="P658" i="39" a="1"/>
  <c r="P658" i="39" s="1"/>
  <c r="M843" i="39"/>
  <c r="P843" i="39" a="1"/>
  <c r="P843" i="39" s="1"/>
  <c r="Q843" i="39" s="1"/>
  <c r="M641" i="39"/>
  <c r="O641" i="39" a="1"/>
  <c r="O641" i="39" s="1"/>
  <c r="P641" i="39" a="1"/>
  <c r="P641" i="39" s="1"/>
  <c r="M760" i="39"/>
  <c r="O760" i="39" a="1"/>
  <c r="O760" i="39" s="1"/>
  <c r="P760" i="39" a="1"/>
  <c r="P760" i="39" s="1"/>
  <c r="O837" i="39" a="1"/>
  <c r="O837" i="39" s="1"/>
  <c r="O67" i="39" a="1"/>
  <c r="O67" i="39" s="1"/>
  <c r="P518" i="39" a="1"/>
  <c r="P518" i="39" s="1"/>
  <c r="O432" i="39" a="1"/>
  <c r="O432" i="39" s="1"/>
  <c r="P345" i="39" a="1"/>
  <c r="P345" i="39" s="1"/>
  <c r="P207" i="39" a="1"/>
  <c r="P207" i="39" s="1"/>
  <c r="P172" i="39" a="1"/>
  <c r="P172" i="39" s="1"/>
  <c r="P28" i="39" a="1"/>
  <c r="P28" i="39" s="1"/>
  <c r="O88" i="39" a="1"/>
  <c r="O88" i="39" s="1"/>
  <c r="O456" i="39" a="1"/>
  <c r="O456" i="39" s="1"/>
  <c r="O629" i="39" a="1"/>
  <c r="O629" i="39" s="1"/>
  <c r="P160" i="39" a="1"/>
  <c r="P160" i="39" s="1"/>
  <c r="O147" i="39" a="1"/>
  <c r="O147" i="39" s="1"/>
  <c r="O301" i="39" a="1"/>
  <c r="O301" i="39" s="1"/>
  <c r="O212" i="39" a="1"/>
  <c r="O212" i="39" s="1"/>
  <c r="O308" i="39" a="1"/>
  <c r="O308" i="39" s="1"/>
  <c r="P480" i="39" a="1"/>
  <c r="P480" i="39" s="1"/>
  <c r="P166" i="39" a="1"/>
  <c r="P166" i="39" s="1"/>
  <c r="P385" i="39" a="1"/>
  <c r="P385" i="39" s="1"/>
  <c r="P553" i="39" a="1"/>
  <c r="P553" i="39" s="1"/>
  <c r="P592" i="39" a="1"/>
  <c r="P592" i="39" s="1"/>
  <c r="O868" i="39" a="1"/>
  <c r="O868" i="39" s="1"/>
  <c r="P229" i="39" a="1"/>
  <c r="P229" i="39" s="1"/>
  <c r="P540" i="39" a="1"/>
  <c r="P540" i="39" s="1"/>
  <c r="O531" i="39" a="1"/>
  <c r="O531" i="39" s="1"/>
  <c r="P651" i="39" a="1"/>
  <c r="P651" i="39" s="1"/>
  <c r="O111" i="39" a="1"/>
  <c r="O111" i="39" s="1"/>
  <c r="P431" i="39" a="1"/>
  <c r="P431" i="39" s="1"/>
  <c r="P111" i="39" a="1"/>
  <c r="P111" i="39" s="1"/>
  <c r="P162" i="39" a="1"/>
  <c r="P162" i="39" s="1"/>
  <c r="O518" i="39" a="1"/>
  <c r="O518" i="39" s="1"/>
  <c r="P171" i="39" a="1"/>
  <c r="P171" i="39" s="1"/>
  <c r="O233" i="39" a="1"/>
  <c r="O233" i="39" s="1"/>
  <c r="P584" i="39" a="1"/>
  <c r="P584" i="39" s="1"/>
  <c r="P445" i="39" a="1"/>
  <c r="P445" i="39" s="1"/>
  <c r="O523" i="39" a="1"/>
  <c r="O523" i="39" s="1"/>
  <c r="O356" i="39" a="1"/>
  <c r="O356" i="39" s="1"/>
  <c r="O423" i="39" a="1"/>
  <c r="O423" i="39" s="1"/>
  <c r="O243" i="39" a="1"/>
  <c r="O243" i="39" s="1"/>
  <c r="O300" i="39" a="1"/>
  <c r="O300" i="39" s="1"/>
  <c r="O443" i="39" a="1"/>
  <c r="O443" i="39" s="1"/>
  <c r="P520" i="39" a="1"/>
  <c r="P520" i="39" s="1"/>
  <c r="O324" i="39" a="1"/>
  <c r="O324" i="39" s="1"/>
  <c r="O394" i="39" a="1"/>
  <c r="O394" i="39" s="1"/>
  <c r="P691" i="39" a="1"/>
  <c r="P691" i="39" s="1"/>
  <c r="O753" i="39" a="1"/>
  <c r="O753" i="39" s="1"/>
  <c r="P819" i="39" a="1"/>
  <c r="P819" i="39" s="1"/>
  <c r="P678" i="39" a="1"/>
  <c r="P678" i="39" s="1"/>
  <c r="P790" i="39" a="1"/>
  <c r="P790" i="39" s="1"/>
  <c r="O603" i="39" a="1"/>
  <c r="O603" i="39" s="1"/>
  <c r="P784" i="39" a="1"/>
  <c r="P784" i="39" s="1"/>
  <c r="O840" i="39" a="1"/>
  <c r="O840" i="39" s="1"/>
  <c r="O64" i="39" a="1"/>
  <c r="O64" i="39" s="1"/>
  <c r="O431" i="39" a="1"/>
  <c r="O431" i="39" s="1"/>
  <c r="O713" i="39" a="1"/>
  <c r="O713" i="39" s="1"/>
  <c r="P750" i="39" a="1"/>
  <c r="P750" i="39" s="1"/>
  <c r="P254" i="39" a="1"/>
  <c r="P254" i="39" s="1"/>
  <c r="P18" i="39" a="1"/>
  <c r="P18" i="39" s="1"/>
  <c r="O616" i="39" a="1"/>
  <c r="O616" i="39" s="1"/>
  <c r="P14" i="39" a="1"/>
  <c r="P14" i="39" s="1"/>
  <c r="P399" i="39" a="1"/>
  <c r="P399" i="39" s="1"/>
  <c r="P88" i="39" a="1"/>
  <c r="P88" i="39" s="1"/>
  <c r="O158" i="39" a="1"/>
  <c r="O158" i="39" s="1"/>
  <c r="P455" i="39" a="1"/>
  <c r="P455" i="39" s="1"/>
  <c r="O62" i="39" a="1"/>
  <c r="O62" i="39" s="1"/>
  <c r="P386" i="39" a="1"/>
  <c r="P386" i="39" s="1"/>
  <c r="O438" i="39" a="1"/>
  <c r="O438" i="39" s="1"/>
  <c r="P519" i="39" a="1"/>
  <c r="P519" i="39" s="1"/>
  <c r="O317" i="39" a="1"/>
  <c r="O317" i="39" s="1"/>
  <c r="O534" i="39" a="1"/>
  <c r="O534" i="39" s="1"/>
  <c r="P107" i="39" a="1"/>
  <c r="P107" i="39" s="1"/>
  <c r="O258" i="39" a="1"/>
  <c r="O258" i="39" s="1"/>
  <c r="O411" i="39" a="1"/>
  <c r="O411" i="39" s="1"/>
  <c r="O597" i="39" a="1"/>
  <c r="O597" i="39" s="1"/>
  <c r="O480" i="39" a="1"/>
  <c r="O480" i="39" s="1"/>
  <c r="O488" i="39" a="1"/>
  <c r="O488" i="39" s="1"/>
  <c r="O513" i="39" a="1"/>
  <c r="O513" i="39" s="1"/>
  <c r="O63" i="39" a="1"/>
  <c r="O63" i="39" s="1"/>
  <c r="O117" i="39" a="1"/>
  <c r="O117" i="39" s="1"/>
  <c r="P232" i="39" a="1"/>
  <c r="P232" i="39" s="1"/>
  <c r="P544" i="39" a="1"/>
  <c r="P544" i="39" s="1"/>
  <c r="O445" i="39" a="1"/>
  <c r="O445" i="39" s="1"/>
  <c r="O811" i="39" a="1"/>
  <c r="O811" i="39" s="1"/>
  <c r="O347" i="39" a="1"/>
  <c r="O347" i="39" s="1"/>
  <c r="O441" i="39" a="1"/>
  <c r="O441" i="39" s="1"/>
  <c r="P114" i="39" a="1"/>
  <c r="P114" i="39" s="1"/>
  <c r="P124" i="39" a="1"/>
  <c r="P124" i="39" s="1"/>
  <c r="O236" i="39" a="1"/>
  <c r="O236" i="39" s="1"/>
  <c r="O451" i="39" a="1"/>
  <c r="O451" i="39" s="1"/>
  <c r="P526" i="39" a="1"/>
  <c r="P526" i="39" s="1"/>
  <c r="P661" i="39" a="1"/>
  <c r="P661" i="39" s="1"/>
  <c r="O400" i="39" a="1"/>
  <c r="O400" i="39" s="1"/>
  <c r="O617" i="39" a="1"/>
  <c r="O617" i="39" s="1"/>
  <c r="O426" i="39" a="1"/>
  <c r="O426" i="39" s="1"/>
  <c r="P483" i="39" a="1"/>
  <c r="P483" i="39" s="1"/>
  <c r="P617" i="39" a="1"/>
  <c r="P617" i="39" s="1"/>
  <c r="O247" i="39" a="1"/>
  <c r="O247" i="39" s="1"/>
  <c r="O303" i="39" a="1"/>
  <c r="O303" i="39" s="1"/>
  <c r="P378" i="39" a="1"/>
  <c r="P378" i="39" s="1"/>
  <c r="O446" i="39" a="1"/>
  <c r="O446" i="39" s="1"/>
  <c r="P763" i="39" a="1"/>
  <c r="P763" i="39" s="1"/>
  <c r="O264" i="39" a="1"/>
  <c r="O264" i="39" s="1"/>
  <c r="P327" i="39" a="1"/>
  <c r="P327" i="39" s="1"/>
  <c r="P536" i="39" a="1"/>
  <c r="P536" i="39" s="1"/>
  <c r="P795" i="39" a="1"/>
  <c r="P795" i="39" s="1"/>
  <c r="P608" i="39" a="1"/>
  <c r="P608" i="39" s="1"/>
  <c r="O678" i="39" a="1"/>
  <c r="O678" i="39" s="1"/>
  <c r="P822" i="39" a="1"/>
  <c r="P822" i="39" s="1"/>
  <c r="P737" i="39" a="1"/>
  <c r="P737" i="39" s="1"/>
  <c r="P599" i="39" a="1"/>
  <c r="P599" i="39" s="1"/>
  <c r="P816" i="39" a="1"/>
  <c r="P816" i="39" s="1"/>
  <c r="O609" i="39" a="1"/>
  <c r="O609" i="39" s="1"/>
  <c r="Q609" i="39" s="1"/>
  <c r="P709" i="39" a="1"/>
  <c r="P709" i="39" s="1"/>
  <c r="O105" i="39" a="1"/>
  <c r="O105" i="39" s="1"/>
  <c r="O822" i="39" a="1"/>
  <c r="O822" i="39" s="1"/>
  <c r="P239" i="39" a="1"/>
  <c r="P239" i="39" s="1"/>
  <c r="O7" i="39" a="1"/>
  <c r="O7" i="39" s="1"/>
  <c r="O93" i="39" a="1"/>
  <c r="O93" i="39" s="1"/>
  <c r="O415" i="39" a="1"/>
  <c r="O415" i="39" s="1"/>
  <c r="O41" i="39" a="1"/>
  <c r="O41" i="39" s="1"/>
  <c r="O65" i="39" a="1"/>
  <c r="O65" i="39" s="1"/>
  <c r="O14" i="39" a="1"/>
  <c r="O14" i="39" s="1"/>
  <c r="P115" i="39" a="1"/>
  <c r="P115" i="39" s="1"/>
  <c r="O821" i="39" a="1"/>
  <c r="O821" i="39" s="1"/>
  <c r="P169" i="39" a="1"/>
  <c r="P169" i="39" s="1"/>
  <c r="P225" i="39" a="1"/>
  <c r="P225" i="39" s="1"/>
  <c r="O115" i="39" a="1"/>
  <c r="O115" i="39" s="1"/>
  <c r="P322" i="39" a="1"/>
  <c r="P322" i="39" s="1"/>
  <c r="P516" i="39" a="1"/>
  <c r="P516" i="39" s="1"/>
  <c r="O66" i="39" a="1"/>
  <c r="O66" i="39" s="1"/>
  <c r="P235" i="39" a="1"/>
  <c r="P235" i="39" s="1"/>
  <c r="P453" i="39" a="1"/>
  <c r="P453" i="39" s="1"/>
  <c r="P670" i="39" a="1"/>
  <c r="P670" i="39" s="1"/>
  <c r="P796" i="39" a="1"/>
  <c r="P796" i="39" s="1"/>
  <c r="O177" i="39" a="1"/>
  <c r="O177" i="39" s="1"/>
  <c r="P255" i="39" a="1"/>
  <c r="P255" i="39" s="1"/>
  <c r="P265" i="39" a="1"/>
  <c r="P265" i="39" s="1"/>
  <c r="P441" i="39" a="1"/>
  <c r="P441" i="39" s="1"/>
  <c r="P531" i="39" a="1"/>
  <c r="P531" i="39" s="1"/>
  <c r="O591" i="39" a="1"/>
  <c r="O591" i="39" s="1"/>
  <c r="P532" i="39" a="1"/>
  <c r="P532" i="39" s="1"/>
  <c r="P626" i="39" a="1"/>
  <c r="P626" i="39" s="1"/>
  <c r="P604" i="39" a="1"/>
  <c r="P604" i="39" s="1"/>
  <c r="P333" i="39" a="1"/>
  <c r="P333" i="39" s="1"/>
  <c r="O615" i="39" a="1"/>
  <c r="O615" i="39" s="1"/>
  <c r="P740" i="39" a="1"/>
  <c r="P740" i="39" s="1"/>
  <c r="P728" i="39" a="1"/>
  <c r="P728" i="39" s="1"/>
  <c r="O784" i="39" a="1"/>
  <c r="O784" i="39" s="1"/>
  <c r="P9" i="39" a="1"/>
  <c r="P9" i="39" s="1"/>
  <c r="P720" i="39" a="1"/>
  <c r="P720" i="39" s="1"/>
  <c r="O77" i="39" a="1"/>
  <c r="O77" i="39" s="1"/>
  <c r="O155" i="39" a="1"/>
  <c r="O155" i="39" s="1"/>
  <c r="O720" i="39" a="1"/>
  <c r="O720" i="39" s="1"/>
  <c r="P144" i="39" a="1"/>
  <c r="P144" i="39" s="1"/>
  <c r="O386" i="39" a="1"/>
  <c r="O386" i="39" s="1"/>
  <c r="P433" i="39" a="1"/>
  <c r="P433" i="39" s="1"/>
  <c r="O580" i="39" a="1"/>
  <c r="O580" i="39" s="1"/>
  <c r="P230" i="39" a="1"/>
  <c r="P230" i="39" s="1"/>
  <c r="O462" i="39" a="1"/>
  <c r="O462" i="39" s="1"/>
  <c r="O425" i="39" a="1"/>
  <c r="O425" i="39" s="1"/>
  <c r="O46" i="39" a="1"/>
  <c r="O46" i="39" s="1"/>
  <c r="O154" i="39" a="1"/>
  <c r="O154" i="39" s="1"/>
  <c r="O830" i="39" a="1"/>
  <c r="O830" i="39" s="1"/>
  <c r="O293" i="39" a="1"/>
  <c r="O293" i="39" s="1"/>
  <c r="P8" i="39" a="1"/>
  <c r="P8" i="39" s="1"/>
  <c r="O525" i="39" a="1"/>
  <c r="O525" i="39" s="1"/>
  <c r="P660" i="39" a="1"/>
  <c r="P660" i="39" s="1"/>
  <c r="O173" i="39" a="1"/>
  <c r="O173" i="39" s="1"/>
  <c r="O272" i="39" a="1"/>
  <c r="O272" i="39" s="1"/>
  <c r="P629" i="39" a="1"/>
  <c r="P629" i="39" s="1"/>
  <c r="P78" i="39" a="1"/>
  <c r="P78" i="39" s="1"/>
  <c r="P494" i="39" a="1"/>
  <c r="P494" i="39" s="1"/>
  <c r="O138" i="39" a="1"/>
  <c r="O138" i="39" s="1"/>
  <c r="P69" i="39" a="1"/>
  <c r="P69" i="39" s="1"/>
  <c r="P180" i="39" a="1"/>
  <c r="P180" i="39" s="1"/>
  <c r="P342" i="39" a="1"/>
  <c r="P342" i="39" s="1"/>
  <c r="P117" i="39" a="1"/>
  <c r="P117" i="39" s="1"/>
  <c r="O357" i="39" a="1"/>
  <c r="O357" i="39" s="1"/>
  <c r="O846" i="39" a="1"/>
  <c r="O846" i="39" s="1"/>
  <c r="O187" i="39" a="1"/>
  <c r="O187" i="39" s="1"/>
  <c r="O352" i="39" a="1"/>
  <c r="O352" i="39" s="1"/>
  <c r="P446" i="39" a="1"/>
  <c r="P446" i="39" s="1"/>
  <c r="O181" i="39" a="1"/>
  <c r="O181" i="39" s="1"/>
  <c r="O244" i="39" a="1"/>
  <c r="O244" i="39" s="1"/>
  <c r="O418" i="39" a="1"/>
  <c r="O418" i="39" s="1"/>
  <c r="P535" i="39" a="1"/>
  <c r="P535" i="39" s="1"/>
  <c r="O671" i="39" a="1"/>
  <c r="O671" i="39" s="1"/>
  <c r="O343" i="39" a="1"/>
  <c r="O343" i="39" s="1"/>
  <c r="O848" i="39" a="1"/>
  <c r="O848" i="39" s="1"/>
  <c r="P306" i="39" a="1"/>
  <c r="P306" i="39" s="1"/>
  <c r="O493" i="39" a="1"/>
  <c r="O493" i="39" s="1"/>
  <c r="P310" i="39" a="1"/>
  <c r="P310" i="39" s="1"/>
  <c r="O481" i="39" a="1"/>
  <c r="O481" i="39" s="1"/>
  <c r="O613" i="39" a="1"/>
  <c r="O613" i="39" s="1"/>
  <c r="Q613" i="39" s="1"/>
  <c r="O829" i="39" a="1"/>
  <c r="O829" i="39" s="1"/>
  <c r="O619" i="39" a="1"/>
  <c r="O619" i="39" s="1"/>
  <c r="P690" i="39" a="1"/>
  <c r="P690" i="39" s="1"/>
  <c r="P809" i="39" a="1"/>
  <c r="P809" i="39" s="1"/>
  <c r="O606" i="39" a="1"/>
  <c r="O606" i="39" s="1"/>
  <c r="P615" i="39" a="1"/>
  <c r="P615" i="39" s="1"/>
  <c r="O794" i="39" a="1"/>
  <c r="O794" i="39" s="1"/>
  <c r="O476" i="39" a="1"/>
  <c r="O476" i="39" s="1"/>
  <c r="P226" i="39" a="1"/>
  <c r="P226" i="39" s="1"/>
  <c r="O442" i="39" a="1"/>
  <c r="O442" i="39" s="1"/>
  <c r="P67" i="39" a="1"/>
  <c r="P67" i="39" s="1"/>
  <c r="O230" i="39" a="1"/>
  <c r="O230" i="39" s="1"/>
  <c r="O164" i="39" a="1"/>
  <c r="O164" i="39" s="1"/>
  <c r="O169" i="39" a="1"/>
  <c r="O169" i="39" s="1"/>
  <c r="P456" i="39" a="1"/>
  <c r="P456" i="39" s="1"/>
  <c r="O50" i="39" a="1"/>
  <c r="O50" i="39" s="1"/>
  <c r="P154" i="39" a="1"/>
  <c r="P154" i="39" s="1"/>
  <c r="O141" i="39" a="1"/>
  <c r="O141" i="39" s="1"/>
  <c r="P586" i="39" a="1"/>
  <c r="P586" i="39" s="1"/>
  <c r="P11" i="39" a="1"/>
  <c r="P11" i="39" s="1"/>
  <c r="O670" i="39" a="1"/>
  <c r="O670" i="39" s="1"/>
  <c r="P29" i="39" a="1"/>
  <c r="P29" i="39" s="1"/>
  <c r="P683" i="39" a="1"/>
  <c r="P683" i="39" s="1"/>
  <c r="O370" i="39" a="1"/>
  <c r="O370" i="39" s="1"/>
  <c r="P188" i="39" a="1"/>
  <c r="P188" i="39" s="1"/>
  <c r="O585" i="39" a="1"/>
  <c r="O585" i="39" s="1"/>
  <c r="O453" i="39" a="1"/>
  <c r="O453" i="39" s="1"/>
  <c r="O526" i="39" a="1"/>
  <c r="O526" i="39" s="1"/>
  <c r="P126" i="39" a="1"/>
  <c r="P126" i="39" s="1"/>
  <c r="P183" i="39" a="1"/>
  <c r="P183" i="39" s="1"/>
  <c r="P247" i="39" a="1"/>
  <c r="P247" i="39" s="1"/>
  <c r="P684" i="39" a="1"/>
  <c r="P684" i="39" s="1"/>
  <c r="P186" i="39" a="1"/>
  <c r="P186" i="39" s="1"/>
  <c r="P366" i="39" a="1"/>
  <c r="P366" i="39" s="1"/>
  <c r="P463" i="39" a="1"/>
  <c r="P463" i="39" s="1"/>
  <c r="P564" i="39" a="1"/>
  <c r="P564" i="39" s="1"/>
  <c r="P202" i="39" a="1"/>
  <c r="P202" i="39" s="1"/>
  <c r="O124" i="39" a="1"/>
  <c r="O124" i="39" s="1"/>
  <c r="P193" i="39" a="1"/>
  <c r="P193" i="39" s="1"/>
  <c r="O248" i="39" a="1"/>
  <c r="O248" i="39" s="1"/>
  <c r="O450" i="39" a="1"/>
  <c r="O450" i="39" s="1"/>
  <c r="O184" i="39" a="1"/>
  <c r="O184" i="39" s="1"/>
  <c r="P248" i="39" a="1"/>
  <c r="P248" i="39" s="1"/>
  <c r="O427" i="39" a="1"/>
  <c r="O427" i="39" s="1"/>
  <c r="O323" i="39" a="1"/>
  <c r="O323" i="39" s="1"/>
  <c r="O776" i="39" a="1"/>
  <c r="O776" i="39" s="1"/>
  <c r="P290" i="39" a="1"/>
  <c r="P290" i="39" s="1"/>
  <c r="P499" i="39" a="1"/>
  <c r="P499" i="39" s="1"/>
  <c r="O640" i="39" a="1"/>
  <c r="O640" i="39" s="1"/>
  <c r="O260" i="39" a="1"/>
  <c r="O260" i="39" s="1"/>
  <c r="O316" i="39" a="1"/>
  <c r="O316" i="39" s="1"/>
  <c r="Q316" i="39" s="1"/>
  <c r="P407" i="39" a="1"/>
  <c r="P407" i="39" s="1"/>
  <c r="O618" i="39" a="1"/>
  <c r="O618" i="39" s="1"/>
  <c r="O718" i="39" a="1"/>
  <c r="O718" i="39" s="1"/>
  <c r="P814" i="39" a="1"/>
  <c r="P814" i="39" s="1"/>
  <c r="O690" i="39" a="1"/>
  <c r="O690" i="39" s="1"/>
  <c r="O622" i="39" a="1"/>
  <c r="O622" i="39" s="1"/>
  <c r="O813" i="39" a="1"/>
  <c r="O813" i="39" s="1"/>
  <c r="P829" i="39" a="1"/>
  <c r="P829" i="39" s="1"/>
  <c r="O656" i="39" a="1"/>
  <c r="O656" i="39" s="1"/>
  <c r="P797" i="39" a="1"/>
  <c r="P797" i="39" s="1"/>
  <c r="P74" i="39" a="1"/>
  <c r="P74" i="39" s="1"/>
  <c r="O717" i="39" a="1"/>
  <c r="O717" i="39" s="1"/>
  <c r="O602" i="39" a="1"/>
  <c r="O602" i="39" s="1"/>
  <c r="O516" i="39" a="1"/>
  <c r="O516" i="39" s="1"/>
  <c r="O433" i="39" a="1"/>
  <c r="O433" i="39" s="1"/>
  <c r="O136" i="39" a="1"/>
  <c r="O136" i="39" s="1"/>
  <c r="P222" i="39" a="1"/>
  <c r="P222" i="39" s="1"/>
  <c r="P112" i="39" a="1"/>
  <c r="P112" i="39" s="1"/>
  <c r="P484" i="39" a="1"/>
  <c r="P484" i="39" s="1"/>
  <c r="P761" i="39" a="1"/>
  <c r="P761" i="39" s="1"/>
  <c r="P50" i="39" a="1"/>
  <c r="P50" i="39" s="1"/>
  <c r="P317" i="39" a="1"/>
  <c r="P317" i="39" s="1"/>
  <c r="O192" i="39" a="1"/>
  <c r="O192" i="39" s="1"/>
  <c r="P390" i="39" a="1"/>
  <c r="P390" i="39" s="1"/>
  <c r="O544" i="39" a="1"/>
  <c r="O544" i="39" s="1"/>
  <c r="O142" i="39" a="1"/>
  <c r="O142" i="39" s="1"/>
  <c r="O235" i="39" a="1"/>
  <c r="O235" i="39" s="1"/>
  <c r="O186" i="39" a="1"/>
  <c r="O186" i="39" s="1"/>
  <c r="O468" i="39" a="1"/>
  <c r="O468" i="39" s="1"/>
  <c r="P698" i="39" a="1"/>
  <c r="P698" i="39" s="1"/>
  <c r="P187" i="39" a="1"/>
  <c r="P187" i="39" s="1"/>
  <c r="P607" i="39" a="1"/>
  <c r="P607" i="39" s="1"/>
  <c r="O542" i="39" a="1"/>
  <c r="O542" i="39" s="1"/>
  <c r="P381" i="39" a="1"/>
  <c r="P381" i="39" s="1"/>
  <c r="P502" i="39" a="1"/>
  <c r="P502" i="39" s="1"/>
  <c r="P818" i="39" a="1"/>
  <c r="P818" i="39" s="1"/>
  <c r="O391" i="39" a="1"/>
  <c r="O391" i="39" s="1"/>
  <c r="P467" i="39" a="1"/>
  <c r="P467" i="39" s="1"/>
  <c r="P539" i="39" a="1"/>
  <c r="P539" i="39" s="1"/>
  <c r="O708" i="39" a="1"/>
  <c r="O708" i="39" s="1"/>
  <c r="O795" i="39" a="1"/>
  <c r="O795" i="39" s="1"/>
  <c r="O556" i="39" a="1"/>
  <c r="O556" i="39" s="1"/>
  <c r="P693" i="39" a="1"/>
  <c r="P693" i="39" s="1"/>
  <c r="P777" i="39" a="1"/>
  <c r="P777" i="39" s="1"/>
  <c r="O836" i="39" a="1"/>
  <c r="O836" i="39" s="1"/>
  <c r="O625" i="39" a="1"/>
  <c r="O625" i="39" s="1"/>
  <c r="O697" i="39" a="1"/>
  <c r="O697" i="39" s="1"/>
  <c r="P753" i="39" a="1"/>
  <c r="P753" i="39" s="1"/>
  <c r="O816" i="39" a="1"/>
  <c r="O816" i="39" s="1"/>
  <c r="P625" i="39" a="1"/>
  <c r="P625" i="39" s="1"/>
  <c r="O685" i="39" a="1"/>
  <c r="O685" i="39" s="1"/>
  <c r="P659" i="39" a="1"/>
  <c r="P659" i="39" s="1"/>
  <c r="O735" i="39" a="1"/>
  <c r="O735" i="39" s="1"/>
  <c r="O862" i="39" a="1"/>
  <c r="O862" i="39" s="1"/>
  <c r="O594" i="39" a="1"/>
  <c r="O594" i="39" s="1"/>
  <c r="P596" i="39" a="1"/>
  <c r="P596" i="39" s="1"/>
  <c r="O422" i="39" a="1"/>
  <c r="O422" i="39" s="1"/>
  <c r="P442" i="39" a="1"/>
  <c r="P442" i="39" s="1"/>
  <c r="O229" i="39" a="1"/>
  <c r="O229" i="39" s="1"/>
  <c r="P118" i="39" a="1"/>
  <c r="P118" i="39" s="1"/>
  <c r="P452" i="39" a="1"/>
  <c r="P452" i="39" s="1"/>
  <c r="O56" i="39" a="1"/>
  <c r="O56" i="39" s="1"/>
  <c r="O614" i="39" a="1"/>
  <c r="O614" i="39" s="1"/>
  <c r="O328" i="39" a="1"/>
  <c r="O328" i="39" s="1"/>
  <c r="O485" i="39" a="1"/>
  <c r="O485" i="39" s="1"/>
  <c r="P35" i="39" a="1"/>
  <c r="P35" i="39" s="1"/>
  <c r="O91" i="39" a="1"/>
  <c r="O91" i="39" s="1"/>
  <c r="O61" i="39" a="1"/>
  <c r="O61" i="39" s="1"/>
  <c r="P147" i="39" a="1"/>
  <c r="P147" i="39" s="1"/>
  <c r="O110" i="39" a="1"/>
  <c r="O110" i="39" s="1"/>
  <c r="P623" i="39" a="1"/>
  <c r="P623" i="39" s="1"/>
  <c r="O463" i="39" a="1"/>
  <c r="O463" i="39" s="1"/>
  <c r="O133" i="39" a="1"/>
  <c r="O133" i="39" s="1"/>
  <c r="O255" i="39" a="1"/>
  <c r="O255" i="39" s="1"/>
  <c r="O130" i="39" a="1"/>
  <c r="O130" i="39" s="1"/>
  <c r="O193" i="39" a="1"/>
  <c r="O193" i="39" s="1"/>
  <c r="P579" i="39" a="1"/>
  <c r="P579" i="39" s="1"/>
  <c r="O574" i="39" a="1"/>
  <c r="O574" i="39" s="1"/>
  <c r="P130" i="39" a="1"/>
  <c r="P130" i="39" s="1"/>
  <c r="P550" i="39" a="1"/>
  <c r="P550" i="39" s="1"/>
  <c r="P140" i="39" a="1"/>
  <c r="P140" i="39" s="1"/>
  <c r="P190" i="39" a="1"/>
  <c r="P190" i="39" s="1"/>
  <c r="O334" i="39" a="1"/>
  <c r="O334" i="39" s="1"/>
  <c r="O256" i="39" a="1"/>
  <c r="O256" i="39" s="1"/>
  <c r="P329" i="39" a="1"/>
  <c r="P329" i="39" s="1"/>
  <c r="P409" i="39" a="1"/>
  <c r="P409" i="39" s="1"/>
  <c r="P489" i="39" a="1"/>
  <c r="P489" i="39" s="1"/>
  <c r="P253" i="39" a="1"/>
  <c r="P253" i="39" s="1"/>
  <c r="O649" i="39" a="1"/>
  <c r="O649" i="39" s="1"/>
  <c r="P542" i="39" a="1"/>
  <c r="P542" i="39" s="1"/>
  <c r="O623" i="39" a="1"/>
  <c r="O623" i="39" s="1"/>
  <c r="P713" i="39" a="1"/>
  <c r="P713" i="39" s="1"/>
  <c r="P356" i="39" a="1"/>
  <c r="P356" i="39" s="1"/>
  <c r="O700" i="39" a="1"/>
  <c r="O700" i="39" s="1"/>
  <c r="P756" i="39" a="1"/>
  <c r="P756" i="39" s="1"/>
  <c r="P622" i="39" a="1"/>
  <c r="P622" i="39" s="1"/>
  <c r="P628" i="39" a="1"/>
  <c r="P628" i="39" s="1"/>
  <c r="P803" i="39" a="1"/>
  <c r="P803" i="39" s="1"/>
  <c r="O457" i="39" a="1"/>
  <c r="O457" i="39" s="1"/>
  <c r="P783" i="39" a="1"/>
  <c r="P783" i="39" s="1"/>
  <c r="O78" i="39" a="1"/>
  <c r="O78" i="39" s="1"/>
  <c r="O659" i="39" a="1"/>
  <c r="O659" i="39" s="1"/>
  <c r="P164" i="39" a="1"/>
  <c r="P164" i="39" s="1"/>
  <c r="P656" i="39" a="1"/>
  <c r="P656" i="39" s="1"/>
  <c r="O348" i="39" a="1"/>
  <c r="O348" i="39" s="1"/>
  <c r="P38" i="39" a="1"/>
  <c r="P38" i="39" s="1"/>
  <c r="P104" i="39" a="1"/>
  <c r="P104" i="39" s="1"/>
  <c r="P64" i="39" a="1"/>
  <c r="P64" i="39" s="1"/>
  <c r="O860" i="39" a="1"/>
  <c r="O860" i="39" s="1"/>
  <c r="O540" i="39" a="1"/>
  <c r="O540" i="39" s="1"/>
  <c r="O651" i="39" a="1"/>
  <c r="O651" i="39" s="1"/>
  <c r="P136" i="39" a="1"/>
  <c r="P136" i="39" s="1"/>
  <c r="P370" i="39" a="1"/>
  <c r="P370" i="39" s="1"/>
  <c r="P133" i="39" a="1"/>
  <c r="P133" i="39" s="1"/>
  <c r="P478" i="39" a="1"/>
  <c r="P478" i="39" s="1"/>
  <c r="O295" i="39" a="1"/>
  <c r="O295" i="39" s="1"/>
  <c r="P73" i="39" a="1"/>
  <c r="P73" i="39" s="1"/>
  <c r="O483" i="39" a="1"/>
  <c r="O483" i="39" s="1"/>
  <c r="P548" i="39" a="1"/>
  <c r="P548" i="39" s="1"/>
  <c r="O667" i="39" a="1"/>
  <c r="O667" i="39" s="1"/>
  <c r="O780" i="39" a="1"/>
  <c r="O780" i="39" s="1"/>
  <c r="P575" i="39" a="1"/>
  <c r="P575" i="39" s="1"/>
  <c r="P808" i="39" a="1"/>
  <c r="P808" i="39" s="1"/>
  <c r="P423" i="39" a="1"/>
  <c r="P423" i="39" s="1"/>
  <c r="P640" i="39" a="1"/>
  <c r="P640" i="39" s="1"/>
  <c r="P846" i="39" a="1"/>
  <c r="P846" i="39" s="1"/>
  <c r="M2" i="39" a="1"/>
  <c r="M2" i="39" s="1"/>
  <c r="Q390" i="39" l="1"/>
  <c r="Q405" i="39"/>
  <c r="Q738" i="39"/>
  <c r="Q799" i="39"/>
  <c r="Q735" i="39"/>
  <c r="Q487" i="39"/>
  <c r="Q233" i="39"/>
  <c r="Q1050" i="39"/>
  <c r="Q490" i="39"/>
  <c r="Q254" i="39"/>
  <c r="Q627" i="39"/>
  <c r="Q618" i="39"/>
  <c r="Q1047" i="39"/>
  <c r="Q860" i="39"/>
  <c r="Q257" i="39"/>
  <c r="Q485" i="39"/>
  <c r="Q575" i="39"/>
  <c r="Q267" i="39"/>
  <c r="Q471" i="39"/>
  <c r="Q369" i="39"/>
  <c r="Q512" i="39"/>
  <c r="Q502" i="39"/>
  <c r="Q718" i="39"/>
  <c r="Q44" i="39"/>
  <c r="Q240" i="39"/>
  <c r="Q773" i="39"/>
  <c r="Q472" i="39"/>
  <c r="Q677" i="39"/>
  <c r="Q748" i="39"/>
  <c r="Q530" i="39"/>
  <c r="Q896" i="39"/>
  <c r="Q892" i="39"/>
  <c r="Q893" i="39"/>
  <c r="Q889" i="39"/>
  <c r="Q898" i="39"/>
  <c r="Q894" i="39"/>
  <c r="Q890" i="39"/>
  <c r="Q897" i="39"/>
  <c r="Q6" i="39"/>
  <c r="Q868" i="39"/>
  <c r="Q698" i="39"/>
  <c r="Q706" i="39"/>
  <c r="Q836" i="39"/>
  <c r="Q406" i="39"/>
  <c r="Q863" i="39"/>
  <c r="Q809" i="39"/>
  <c r="Q683" i="39"/>
  <c r="Q828" i="39"/>
  <c r="Q722" i="39"/>
  <c r="Q819" i="39"/>
  <c r="Q533" i="39"/>
  <c r="Q788" i="39"/>
  <c r="Q312" i="39"/>
  <c r="Q339" i="39"/>
  <c r="Q184" i="39"/>
  <c r="Q343" i="39"/>
  <c r="Q85" i="39"/>
  <c r="Q448" i="39"/>
  <c r="Q371" i="39"/>
  <c r="Q135" i="39"/>
  <c r="Q642" i="39"/>
  <c r="Q360" i="39"/>
  <c r="Q364" i="39"/>
  <c r="Q605" i="39"/>
  <c r="Q566" i="39"/>
  <c r="Q225" i="39"/>
  <c r="Q112" i="39"/>
  <c r="Q668" i="39"/>
  <c r="Q82" i="39"/>
  <c r="Q620" i="39"/>
  <c r="Q666" i="39"/>
  <c r="Q18" i="39"/>
  <c r="Q310" i="39"/>
  <c r="Q872" i="39"/>
  <c r="Q357" i="39"/>
  <c r="Q126" i="39"/>
  <c r="Q438" i="39"/>
  <c r="Q862" i="39"/>
  <c r="Q478" i="39"/>
  <c r="Q470" i="39"/>
  <c r="Q870" i="39"/>
  <c r="Q506" i="39"/>
  <c r="Q776" i="39"/>
  <c r="Q523" i="39"/>
  <c r="Q528" i="39"/>
  <c r="Q429" i="39"/>
  <c r="Q110" i="39"/>
  <c r="Q381" i="39"/>
  <c r="Q691" i="39"/>
  <c r="Q876" i="39"/>
  <c r="Q175" i="39"/>
  <c r="Q24" i="39"/>
  <c r="Q296" i="39"/>
  <c r="Q864" i="39"/>
  <c r="Q869" i="39"/>
  <c r="Q877" i="39"/>
  <c r="Q358" i="39"/>
  <c r="Q347" i="39"/>
  <c r="Q70" i="39"/>
  <c r="Q74" i="39"/>
  <c r="Q246" i="39"/>
  <c r="Q427" i="39"/>
  <c r="Q171" i="39"/>
  <c r="Q587" i="39"/>
  <c r="Q392" i="39"/>
  <c r="Q519" i="39"/>
  <c r="Q761" i="39"/>
  <c r="Q541" i="39"/>
  <c r="Q199" i="39"/>
  <c r="Q778" i="39"/>
  <c r="Q873" i="39"/>
  <c r="Q614" i="39"/>
  <c r="Q61" i="39"/>
  <c r="Q306" i="39"/>
  <c r="Q155" i="39"/>
  <c r="Q661" i="39"/>
  <c r="Q616" i="39"/>
  <c r="Q669" i="39"/>
  <c r="Q637" i="39"/>
  <c r="Q584" i="39"/>
  <c r="Q848" i="39"/>
  <c r="Q181" i="39"/>
  <c r="Q389" i="39"/>
  <c r="Q165" i="39"/>
  <c r="Q268" i="39"/>
  <c r="Q96" i="39"/>
  <c r="Q322" i="39"/>
  <c r="Q38" i="39"/>
  <c r="Q77" i="39"/>
  <c r="Q608" i="39"/>
  <c r="Q667" i="39"/>
  <c r="Q525" i="39"/>
  <c r="Q743" i="39"/>
  <c r="Q236" i="39"/>
  <c r="Q871" i="39"/>
  <c r="Q324" i="39"/>
  <c r="Q452" i="39"/>
  <c r="Q554" i="39"/>
  <c r="Q524" i="39"/>
  <c r="Q780" i="39"/>
  <c r="Q777" i="39"/>
  <c r="Q394" i="39"/>
  <c r="Q8" i="39"/>
  <c r="Q40" i="39"/>
  <c r="Q142" i="39"/>
  <c r="Q264" i="39"/>
  <c r="Q534" i="39"/>
  <c r="Q638" i="39"/>
  <c r="Q572" i="39"/>
  <c r="Q797" i="39"/>
  <c r="Q53" i="39"/>
  <c r="Q553" i="39"/>
  <c r="Q76" i="39"/>
  <c r="Q589" i="39"/>
  <c r="Q805" i="39"/>
  <c r="Q484" i="39"/>
  <c r="Q732" i="39"/>
  <c r="Q350" i="39"/>
  <c r="Q399" i="39"/>
  <c r="Q265" i="39"/>
  <c r="Q717" i="39"/>
  <c r="Q73" i="39"/>
  <c r="Q11" i="39"/>
  <c r="Q619" i="39"/>
  <c r="Q300" i="39"/>
  <c r="Q409" i="39"/>
  <c r="Q830" i="39"/>
  <c r="Q79" i="39"/>
  <c r="Q857" i="39"/>
  <c r="Q852" i="39"/>
  <c r="Q856" i="39"/>
  <c r="Q1027" i="39"/>
  <c r="Q899" i="39"/>
  <c r="Q561" i="39"/>
  <c r="Q46" i="39"/>
  <c r="Q334" i="39"/>
  <c r="Q685" i="39"/>
  <c r="Q813" i="39"/>
  <c r="Q62" i="39"/>
  <c r="Q790" i="39"/>
  <c r="Q122" i="39"/>
  <c r="Q158" i="39"/>
  <c r="Q308" i="39"/>
  <c r="Q697" i="39"/>
  <c r="Q63" i="39"/>
  <c r="Q612" i="39"/>
  <c r="Q535" i="39"/>
  <c r="Q162" i="39"/>
  <c r="Q595" i="39"/>
  <c r="Q702" i="39"/>
  <c r="Q648" i="39"/>
  <c r="Q1041" i="39"/>
  <c r="Q437" i="39"/>
  <c r="Q400" i="39"/>
  <c r="Q875" i="39"/>
  <c r="Q779" i="39"/>
  <c r="Q288" i="39"/>
  <c r="Q874" i="39"/>
  <c r="Q253" i="39"/>
  <c r="Q826" i="39"/>
  <c r="Q823" i="39"/>
  <c r="Q33" i="39"/>
  <c r="Q146" i="39"/>
  <c r="Q866" i="39"/>
  <c r="Q329" i="39"/>
  <c r="Q385" i="39"/>
  <c r="Q850" i="39"/>
  <c r="Q450" i="39"/>
  <c r="Q30" i="39"/>
  <c r="Q337" i="39"/>
  <c r="Q730" i="39"/>
  <c r="Q166" i="39"/>
  <c r="Q282" i="39"/>
  <c r="Q421" i="39"/>
  <c r="Q577" i="39"/>
  <c r="Q599" i="39"/>
  <c r="Q118" i="39"/>
  <c r="Q418" i="39"/>
  <c r="Q591" i="39"/>
  <c r="Q272" i="39"/>
  <c r="Q1035" i="39"/>
  <c r="Q907" i="39"/>
  <c r="Q411" i="39"/>
  <c r="Q632" i="39"/>
  <c r="Q258" i="39"/>
  <c r="Q323" i="39"/>
  <c r="Q573" i="39"/>
  <c r="Q537" i="39"/>
  <c r="Q531" i="39"/>
  <c r="Q1045" i="39"/>
  <c r="Q1029" i="39"/>
  <c r="Q901" i="39"/>
  <c r="Q1033" i="39"/>
  <c r="Q555" i="39"/>
  <c r="Q787" i="39"/>
  <c r="Q413" i="39"/>
  <c r="Q610" i="39"/>
  <c r="Q160" i="39"/>
  <c r="Q318" i="39"/>
  <c r="Q793" i="39"/>
  <c r="Q286" i="39"/>
  <c r="Q714" i="39"/>
  <c r="Q25" i="39"/>
  <c r="Q902" i="39"/>
  <c r="Q785" i="39"/>
  <c r="Q550" i="39"/>
  <c r="Q750" i="39"/>
  <c r="Q827" i="39"/>
  <c r="Q5" i="39"/>
  <c r="Q1040" i="39"/>
  <c r="Q47" i="39"/>
  <c r="Q290" i="39"/>
  <c r="Q1044" i="39"/>
  <c r="Q198" i="39"/>
  <c r="Q1038" i="39"/>
  <c r="Q649" i="39"/>
  <c r="Q476" i="39"/>
  <c r="Q232" i="39"/>
  <c r="Q837" i="39"/>
  <c r="Q671" i="39"/>
  <c r="Q794" i="39"/>
  <c r="Q1042" i="39"/>
  <c r="Q12" i="39"/>
  <c r="Q1036" i="39"/>
  <c r="Q1031" i="39"/>
  <c r="Q903" i="39"/>
  <c r="Q326" i="39"/>
  <c r="Q27" i="39"/>
  <c r="Q211" i="39"/>
  <c r="Q726" i="39"/>
  <c r="Q1030" i="39"/>
  <c r="Q1039" i="39"/>
  <c r="Q1034" i="39"/>
  <c r="Q1043" i="39"/>
  <c r="Q1037" i="39"/>
  <c r="Q1032" i="39"/>
  <c r="Q481" i="39"/>
  <c r="Q556" i="39"/>
  <c r="Q688" i="39"/>
  <c r="Q407" i="39"/>
  <c r="Q177" i="39"/>
  <c r="Q768" i="39"/>
  <c r="Q708" i="39"/>
  <c r="Q29" i="39"/>
  <c r="Q796" i="39"/>
  <c r="Q520" i="39"/>
  <c r="Q842" i="39"/>
  <c r="Q710" i="39"/>
  <c r="Q294" i="39"/>
  <c r="Q906" i="39"/>
  <c r="Q188" i="39"/>
  <c r="Q488" i="39"/>
  <c r="Q109" i="39"/>
  <c r="Q597" i="39"/>
  <c r="Q443" i="39"/>
  <c r="Q426" i="39"/>
  <c r="Q489" i="39"/>
  <c r="Q9" i="39"/>
  <c r="Q301" i="39"/>
  <c r="Q740" i="39"/>
  <c r="Q190" i="39"/>
  <c r="Q467" i="39"/>
  <c r="Q602" i="39"/>
  <c r="Q260" i="39"/>
  <c r="Q425" i="39"/>
  <c r="Q327" i="39"/>
  <c r="Q107" i="39"/>
  <c r="Q1028" i="39"/>
  <c r="Q814" i="39"/>
  <c r="Q821" i="39"/>
  <c r="Q564" i="39"/>
  <c r="Q243" i="39"/>
  <c r="Q365" i="39"/>
  <c r="Q320" i="39"/>
  <c r="Q39" i="39"/>
  <c r="Q905" i="39"/>
  <c r="Q900" i="39"/>
  <c r="Q585" i="39"/>
  <c r="Q737" i="39"/>
  <c r="Q212" i="39"/>
  <c r="Q83" i="39"/>
  <c r="Q803" i="39"/>
  <c r="Q226" i="39"/>
  <c r="Q41" i="39"/>
  <c r="Q700" i="39"/>
  <c r="Q366" i="39"/>
  <c r="Q499" i="39"/>
  <c r="Q333" i="39"/>
  <c r="Q7" i="39"/>
  <c r="Q28" i="39"/>
  <c r="Q367" i="39"/>
  <c r="Q252" i="39"/>
  <c r="Q551" i="39"/>
  <c r="Q65" i="39"/>
  <c r="Q141" i="39"/>
  <c r="Q580" i="39"/>
  <c r="Q311" i="39"/>
  <c r="Q783" i="39"/>
  <c r="Q172" i="39"/>
  <c r="Q192" i="39"/>
  <c r="Q494" i="39"/>
  <c r="Q207" i="39"/>
  <c r="Q54" i="39"/>
  <c r="Q125" i="39"/>
  <c r="Q904" i="39"/>
  <c r="Q35" i="39"/>
  <c r="Q239" i="39"/>
  <c r="Q840" i="39"/>
  <c r="Q183" i="39"/>
  <c r="Q105" i="39"/>
  <c r="Q603" i="39"/>
  <c r="Q345" i="39"/>
  <c r="Q684" i="39"/>
  <c r="Q138" i="39"/>
  <c r="Q303" i="39"/>
  <c r="Q592" i="39"/>
  <c r="Q532" i="39"/>
  <c r="Q709" i="39"/>
  <c r="Q432" i="39"/>
  <c r="Q711" i="39"/>
  <c r="Q694" i="39"/>
  <c r="Q508" i="39"/>
  <c r="Q67" i="39"/>
  <c r="Q588" i="39"/>
  <c r="Q951" i="39"/>
  <c r="Q935" i="39"/>
  <c r="Q753" i="39"/>
  <c r="Q647" i="39"/>
  <c r="Q766" i="39"/>
  <c r="Q127" i="39"/>
  <c r="Q936" i="39"/>
  <c r="Q926" i="39"/>
  <c r="Q914" i="39"/>
  <c r="Q724" i="39"/>
  <c r="Q75" i="39"/>
  <c r="Q941" i="39"/>
  <c r="Q878" i="39"/>
  <c r="Q912" i="39"/>
  <c r="Q879" i="39"/>
  <c r="Q952" i="39"/>
  <c r="Q947" i="39"/>
  <c r="Q917" i="39"/>
  <c r="Q913" i="39"/>
  <c r="Q880" i="39"/>
  <c r="Q496" i="39"/>
  <c r="Q430" i="39"/>
  <c r="Q200" i="39"/>
  <c r="Q201" i="39"/>
  <c r="Q545" i="39"/>
  <c r="Q214" i="39"/>
  <c r="Q108" i="39"/>
  <c r="Q92" i="39"/>
  <c r="Q950" i="39"/>
  <c r="Q932" i="39"/>
  <c r="Q966" i="39"/>
  <c r="Q964" i="39"/>
  <c r="Q963" i="39"/>
  <c r="Q960" i="39"/>
  <c r="Q958" i="39"/>
  <c r="Q957" i="39"/>
  <c r="Q946" i="39"/>
  <c r="Q940" i="39"/>
  <c r="Q934" i="39"/>
  <c r="Q978" i="39"/>
  <c r="Q976" i="39"/>
  <c r="Q974" i="39"/>
  <c r="Q972" i="39"/>
  <c r="Q970" i="39"/>
  <c r="Q968" i="39"/>
  <c r="Q967" i="39"/>
  <c r="Q965" i="39"/>
  <c r="Q962" i="39"/>
  <c r="Q961" i="39"/>
  <c r="Q959" i="39"/>
  <c r="Q956" i="39"/>
  <c r="Q939" i="39"/>
  <c r="Q938" i="39"/>
  <c r="Q930" i="39"/>
  <c r="Q929" i="39"/>
  <c r="Q784" i="39"/>
  <c r="Q655" i="39"/>
  <c r="Q89" i="39"/>
  <c r="Q420" i="39"/>
  <c r="Q807" i="39"/>
  <c r="Q402" i="39"/>
  <c r="Q945" i="39"/>
  <c r="Q944" i="39"/>
  <c r="Q758" i="39"/>
  <c r="Q977" i="39"/>
  <c r="Q973" i="39"/>
  <c r="Q969" i="39"/>
  <c r="Q953" i="39"/>
  <c r="Q933" i="39"/>
  <c r="Q931" i="39"/>
  <c r="Q927" i="39"/>
  <c r="Q918" i="39"/>
  <c r="Q954" i="39"/>
  <c r="Q948" i="39"/>
  <c r="Q942" i="39"/>
  <c r="Q975" i="39"/>
  <c r="Q971" i="39"/>
  <c r="Q955" i="39"/>
  <c r="Q928" i="39"/>
  <c r="Q919" i="39"/>
  <c r="Q752" i="39"/>
  <c r="Q949" i="39"/>
  <c r="Q943" i="39"/>
  <c r="Q937" i="39"/>
  <c r="Q781" i="39"/>
  <c r="Q770" i="39"/>
  <c r="Q557" i="39"/>
  <c r="Q703" i="39"/>
  <c r="Q227" i="39"/>
  <c r="Q692" i="39"/>
  <c r="Q1026" i="39"/>
  <c r="Q1025" i="39"/>
  <c r="Q1024" i="39"/>
  <c r="Q1023" i="39"/>
  <c r="Q1022" i="39"/>
  <c r="Q1021" i="39"/>
  <c r="Q1020" i="39"/>
  <c r="Q1019" i="39"/>
  <c r="Q1018" i="39"/>
  <c r="Q1017" i="39"/>
  <c r="Q1016" i="39"/>
  <c r="Q1015" i="39"/>
  <c r="Q1014" i="39"/>
  <c r="Q1013" i="39"/>
  <c r="Q1012" i="39"/>
  <c r="Q1011" i="39"/>
  <c r="Q1010" i="39"/>
  <c r="Q1009" i="39"/>
  <c r="Q1008" i="39"/>
  <c r="Q1007" i="39"/>
  <c r="Q1006" i="39"/>
  <c r="Q1005" i="39"/>
  <c r="Q1004" i="39"/>
  <c r="Q1003" i="39"/>
  <c r="Q1002" i="39"/>
  <c r="Q1001" i="39"/>
  <c r="Q1000" i="39"/>
  <c r="Q999" i="39"/>
  <c r="Q998" i="39"/>
  <c r="Q997" i="39"/>
  <c r="Q996" i="39"/>
  <c r="Q995" i="39"/>
  <c r="Q994" i="39"/>
  <c r="Q993" i="39"/>
  <c r="Q992" i="39"/>
  <c r="Q991" i="39"/>
  <c r="Q990" i="39"/>
  <c r="Q989" i="39"/>
  <c r="Q988" i="39"/>
  <c r="Q987" i="39"/>
  <c r="Q986" i="39"/>
  <c r="Q985" i="39"/>
  <c r="Q984" i="39"/>
  <c r="Q983" i="39"/>
  <c r="Q982" i="39"/>
  <c r="Q981" i="39"/>
  <c r="Q980" i="39"/>
  <c r="Q979" i="39"/>
  <c r="Q888" i="39"/>
  <c r="Q887" i="39"/>
  <c r="Q886" i="39"/>
  <c r="Q885" i="39"/>
  <c r="Q884" i="39"/>
  <c r="Q883" i="39"/>
  <c r="Q882" i="39"/>
  <c r="Q881" i="39"/>
  <c r="Q255" i="39"/>
  <c r="Q755" i="39"/>
  <c r="Q16" i="39"/>
  <c r="Q712" i="39"/>
  <c r="Q810" i="39"/>
  <c r="Q238" i="39"/>
  <c r="Q762" i="39"/>
  <c r="Q4" i="39"/>
  <c r="Q116" i="39"/>
  <c r="Q925" i="39"/>
  <c r="Q924" i="39"/>
  <c r="Q923" i="39"/>
  <c r="Q922" i="39"/>
  <c r="Q921" i="39"/>
  <c r="Q920" i="39"/>
  <c r="Q916" i="39"/>
  <c r="Q915" i="39"/>
  <c r="Q474" i="39"/>
  <c r="Q804" i="39"/>
  <c r="Q315" i="39"/>
  <c r="Q330" i="39"/>
  <c r="Q87" i="39"/>
  <c r="Q14" i="39"/>
  <c r="Q695" i="39"/>
  <c r="Q851" i="39"/>
  <c r="Q674" i="39"/>
  <c r="Q742" i="39"/>
  <c r="Q43" i="39"/>
  <c r="Q321" i="39"/>
  <c r="Q86" i="39"/>
  <c r="Q759" i="39"/>
  <c r="Q152" i="39"/>
  <c r="Q23" i="39"/>
  <c r="Q431" i="39"/>
  <c r="Q473" i="39"/>
  <c r="Q261" i="39"/>
  <c r="Q132" i="39"/>
  <c r="Q269" i="39"/>
  <c r="Q568" i="39"/>
  <c r="Q469" i="39"/>
  <c r="Q859" i="39"/>
  <c r="Q20" i="39"/>
  <c r="Q203" i="39"/>
  <c r="Q665" i="39"/>
  <c r="Q398" i="39"/>
  <c r="Q60" i="39"/>
  <c r="Q302" i="39"/>
  <c r="Q97" i="39"/>
  <c r="Q133" i="39"/>
  <c r="Q56" i="39"/>
  <c r="Q493" i="39"/>
  <c r="Q293" i="39"/>
  <c r="Q455" i="39"/>
  <c r="Q10" i="39"/>
  <c r="Q436" i="39"/>
  <c r="Q98" i="39"/>
  <c r="Q119" i="39"/>
  <c r="Q586" i="39"/>
  <c r="Q808" i="39"/>
  <c r="Q693" i="39"/>
  <c r="Q536" i="39"/>
  <c r="Q422" i="39"/>
  <c r="Q66" i="39"/>
  <c r="Q93" i="39"/>
  <c r="Q681" i="39"/>
  <c r="Q113" i="39"/>
  <c r="Q103" i="39"/>
  <c r="Q739" i="39"/>
  <c r="Q689" i="39"/>
  <c r="Q607" i="39"/>
  <c r="Q256" i="39"/>
  <c r="Q69" i="39"/>
  <c r="Q451" i="39"/>
  <c r="Q606" i="39"/>
  <c r="Q604" i="39"/>
  <c r="Q678" i="39"/>
  <c r="Q513" i="39"/>
  <c r="Q342" i="39"/>
  <c r="Q180" i="39"/>
  <c r="Q80" i="39"/>
  <c r="Q596" i="39"/>
  <c r="Q690" i="39"/>
  <c r="Q583" i="39"/>
  <c r="Q548" i="39"/>
  <c r="Q140" i="39"/>
  <c r="Q594" i="39"/>
  <c r="Q626" i="39"/>
  <c r="Q760" i="39"/>
  <c r="Q449" i="39"/>
  <c r="Q507" i="39"/>
  <c r="Q377" i="39"/>
  <c r="Q503" i="39"/>
  <c r="Q241" i="39"/>
  <c r="Q704" i="39"/>
  <c r="Q462" i="39"/>
  <c r="Q91" i="39"/>
  <c r="Q36" i="39"/>
  <c r="Q744" i="39"/>
  <c r="Q114" i="39"/>
  <c r="Q169" i="39"/>
  <c r="Q131" i="39"/>
  <c r="Q457" i="39"/>
  <c r="Q728" i="39"/>
  <c r="Q628" i="39"/>
  <c r="Q571" i="39"/>
  <c r="Q104" i="39"/>
  <c r="Q539" i="39"/>
  <c r="Q222" i="39"/>
  <c r="Q386" i="39"/>
  <c r="Q348" i="39"/>
  <c r="Q574" i="39"/>
  <c r="Q391" i="39"/>
  <c r="Q144" i="39"/>
  <c r="Q295" i="39"/>
  <c r="Q579" i="39"/>
  <c r="Q818" i="39"/>
  <c r="Q202" i="39"/>
  <c r="Q173" i="39"/>
  <c r="Q720" i="39"/>
  <c r="Q811" i="39"/>
  <c r="Q650" i="39"/>
  <c r="Q504" i="39"/>
  <c r="Q454" i="39"/>
  <c r="Q353" i="39"/>
  <c r="Q215" i="39"/>
  <c r="Q526" i="39"/>
  <c r="Q415" i="39"/>
  <c r="Q34" i="39"/>
  <c r="Q468" i="39"/>
  <c r="Q244" i="39"/>
  <c r="Q378" i="39"/>
  <c r="Q328" i="39"/>
  <c r="Q352" i="39"/>
  <c r="Q660" i="39"/>
  <c r="Q749" i="39"/>
  <c r="Q675" i="39"/>
  <c r="Q861" i="39"/>
  <c r="Q78" i="39"/>
  <c r="Q154" i="39"/>
  <c r="Q812" i="39"/>
  <c r="Q139" i="39"/>
  <c r="Q270" i="39"/>
  <c r="Q157" i="39"/>
  <c r="Q482" i="39"/>
  <c r="Q458" i="39"/>
  <c r="Q71" i="39"/>
  <c r="Q800" i="39"/>
  <c r="Q384" i="39"/>
  <c r="Q816" i="39"/>
  <c r="Q795" i="39"/>
  <c r="Q13" i="39"/>
  <c r="Q563" i="39"/>
  <c r="Q191" i="39"/>
  <c r="Q382" i="39"/>
  <c r="Q374" i="39"/>
  <c r="Q460" i="39"/>
  <c r="Q686" i="39"/>
  <c r="Q167" i="39"/>
  <c r="Q163" i="39"/>
  <c r="Q682" i="39"/>
  <c r="Q731" i="39"/>
  <c r="Q459" i="39"/>
  <c r="Q370" i="39"/>
  <c r="Q540" i="39"/>
  <c r="Q544" i="39"/>
  <c r="Q124" i="39"/>
  <c r="Q383" i="39"/>
  <c r="Q387" i="39"/>
  <c r="Q633" i="39"/>
  <c r="Q515" i="39"/>
  <c r="Q106" i="39"/>
  <c r="Q221" i="39"/>
  <c r="Q521" i="39"/>
  <c r="Q361" i="39"/>
  <c r="Q205" i="39"/>
  <c r="Q772" i="39"/>
  <c r="Q495" i="39"/>
  <c r="Q767" i="39"/>
  <c r="Q723" i="39"/>
  <c r="Q756" i="39"/>
  <c r="Q763" i="39"/>
  <c r="Q769" i="39"/>
  <c r="Q764" i="39"/>
  <c r="Q679" i="39"/>
  <c r="Q775" i="39"/>
  <c r="Q858" i="39"/>
  <c r="Q423" i="39"/>
  <c r="Q656" i="39"/>
  <c r="Q651" i="39"/>
  <c r="Q170" i="39"/>
  <c r="Q148" i="39"/>
  <c r="Q581" i="39"/>
  <c r="Q48" i="39"/>
  <c r="Q725" i="39"/>
  <c r="Q249" i="39"/>
  <c r="Q305" i="39"/>
  <c r="Q237" i="39"/>
  <c r="Q676" i="39"/>
  <c r="Q72" i="39"/>
  <c r="Q831" i="39"/>
  <c r="Q657" i="39"/>
  <c r="Q435" i="39"/>
  <c r="Q95" i="39"/>
  <c r="Q621" i="39"/>
  <c r="Q280" i="39"/>
  <c r="Q37" i="39"/>
  <c r="Q213" i="39"/>
  <c r="Q283" i="39"/>
  <c r="Q736" i="39"/>
  <c r="Q362" i="39"/>
  <c r="Q143" i="39"/>
  <c r="Q825" i="39"/>
  <c r="Q483" i="39"/>
  <c r="Q130" i="39"/>
  <c r="Q115" i="39"/>
  <c r="Q802" i="39"/>
  <c r="Q15" i="39"/>
  <c r="Q176" i="39"/>
  <c r="Q822" i="39"/>
  <c r="Q617" i="39"/>
  <c r="Q117" i="39"/>
  <c r="Q844" i="39"/>
  <c r="Q658" i="39"/>
  <c r="Q17" i="39"/>
  <c r="Q151" i="39"/>
  <c r="Q727" i="39"/>
  <c r="Q32" i="39"/>
  <c r="Q263" i="39"/>
  <c r="Q645" i="39"/>
  <c r="Q440" i="39"/>
  <c r="Q178" i="39"/>
  <c r="Q182" i="39"/>
  <c r="Q833" i="39"/>
  <c r="Q285" i="39"/>
  <c r="Q543" i="39"/>
  <c r="Q26" i="39"/>
  <c r="Q251" i="39"/>
  <c r="Q289" i="39"/>
  <c r="Q527" i="39"/>
  <c r="Q195" i="39"/>
  <c r="Q90" i="39"/>
  <c r="Q49" i="39"/>
  <c r="Q196" i="39"/>
  <c r="Q500" i="39"/>
  <c r="Q547" i="39"/>
  <c r="Q721" i="39"/>
  <c r="Q149" i="39"/>
  <c r="Q631" i="39"/>
  <c r="Q624" i="39"/>
  <c r="Q434" i="39"/>
  <c r="Q129" i="39"/>
  <c r="Q349" i="39"/>
  <c r="Q815" i="39"/>
  <c r="Q395" i="39"/>
  <c r="Q292" i="39"/>
  <c r="Q505" i="39"/>
  <c r="Q498" i="39"/>
  <c r="Q463" i="39"/>
  <c r="Q247" i="39"/>
  <c r="Q713" i="39"/>
  <c r="Q179" i="39"/>
  <c r="Q161" i="39"/>
  <c r="Q336" i="39"/>
  <c r="Q798" i="39"/>
  <c r="Q373" i="39"/>
  <c r="Q57" i="39"/>
  <c r="Q542" i="39"/>
  <c r="Q164" i="39"/>
  <c r="Q262" i="39"/>
  <c r="Q64" i="39"/>
  <c r="Q849" i="39"/>
  <c r="Q745" i="39"/>
  <c r="Q19" i="39"/>
  <c r="Q100" i="39"/>
  <c r="Q396" i="39"/>
  <c r="Q598" i="39"/>
  <c r="Q611" i="39"/>
  <c r="Q845" i="39"/>
  <c r="Q145" i="39"/>
  <c r="Q134" i="39"/>
  <c r="Q514" i="39"/>
  <c r="Q403" i="39"/>
  <c r="Q477" i="39"/>
  <c r="Q806" i="39"/>
  <c r="Q363" i="39"/>
  <c r="Q120" i="39"/>
  <c r="Q562" i="39"/>
  <c r="Q341" i="39"/>
  <c r="Q567" i="39"/>
  <c r="Q456" i="39"/>
  <c r="Q338" i="39"/>
  <c r="Q865" i="39"/>
  <c r="Q88" i="39"/>
  <c r="Q444" i="39"/>
  <c r="Q380" i="39"/>
  <c r="Q641" i="39"/>
  <c r="Q412" i="39"/>
  <c r="Q419" i="39"/>
  <c r="Q447" i="39"/>
  <c r="Q653" i="39"/>
  <c r="Q59" i="39"/>
  <c r="Q719" i="39"/>
  <c r="Q838" i="39"/>
  <c r="Q279" i="39"/>
  <c r="Q652" i="39"/>
  <c r="Q522" i="39"/>
  <c r="Q835" i="39"/>
  <c r="Q662" i="39"/>
  <c r="Q636" i="39"/>
  <c r="Q376" i="39"/>
  <c r="Q663" i="39"/>
  <c r="Q136" i="39"/>
  <c r="Q453" i="39"/>
  <c r="Q340" i="39"/>
  <c r="Q820" i="39"/>
  <c r="Q404" i="39"/>
  <c r="Q193" i="39"/>
  <c r="Q461" i="39"/>
  <c r="Q582" i="39"/>
  <c r="Q401" i="39"/>
  <c r="Q81" i="39"/>
  <c r="Q687" i="39"/>
  <c r="Q558" i="39"/>
  <c r="Q639" i="39"/>
  <c r="Q186" i="39"/>
  <c r="Q518" i="39"/>
  <c r="Q480" i="39"/>
  <c r="Q855" i="39"/>
  <c r="Q156" i="39"/>
  <c r="Q314" i="39"/>
  <c r="Q501" i="39"/>
  <c r="Q259" i="39"/>
  <c r="Q517" i="39"/>
  <c r="Q410" i="39"/>
  <c r="Q640" i="39"/>
  <c r="Q445" i="39"/>
  <c r="Q356" i="39"/>
  <c r="Q234" i="39"/>
  <c r="Q317" i="39"/>
  <c r="Q248" i="39"/>
  <c r="Q397" i="39"/>
  <c r="Q625" i="39"/>
  <c r="Q446" i="39"/>
  <c r="Q111" i="39"/>
  <c r="Q552" i="39"/>
  <c r="Q150" i="39"/>
  <c r="Q50" i="39"/>
  <c r="Q229" i="39"/>
  <c r="Q230" i="39"/>
  <c r="Q829" i="39"/>
  <c r="Q313" i="39"/>
  <c r="Q194" i="39"/>
  <c r="Q245" i="39"/>
  <c r="Q615" i="39"/>
  <c r="O2" i="39" a="1"/>
  <c r="O2" i="39" s="1"/>
  <c r="Q433" i="39"/>
  <c r="Q147" i="39"/>
  <c r="Q266" i="39"/>
  <c r="Q307" i="39"/>
  <c r="Q298" i="39"/>
  <c r="Q355" i="39"/>
  <c r="Q834" i="39"/>
  <c r="Q529" i="39"/>
  <c r="Q332" i="39"/>
  <c r="Q235" i="39"/>
  <c r="Q622" i="39"/>
  <c r="Q670" i="39"/>
  <c r="Q379" i="39"/>
  <c r="Q325" i="39"/>
  <c r="Q664" i="39"/>
  <c r="Q465" i="39"/>
  <c r="Q291" i="39"/>
  <c r="P2" i="39" a="1"/>
  <c r="P2" i="39" s="1"/>
  <c r="Q516" i="39"/>
  <c r="Q442" i="39"/>
  <c r="Q867" i="39"/>
  <c r="Q187" i="39"/>
  <c r="Q846" i="39"/>
  <c r="Q218" i="39"/>
  <c r="Q659" i="39"/>
  <c r="Q2" i="39"/>
  <c r="Q623" i="39"/>
  <c r="Q441" i="39"/>
  <c r="Q629" i="39"/>
  <c r="Q393" i="39"/>
  <c r="Q497" i="39"/>
  <c r="Q174" i="3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indexed="81"/>
            <rFont val="Tahoma"/>
            <family val="2"/>
          </rPr>
          <t>A brief description of what the table contains</t>
        </r>
      </text>
    </comment>
    <comment ref="C1" authorId="0" shapeId="0" xr:uid="{00000000-0006-0000-0100-000003000000}">
      <text>
        <r>
          <rPr>
            <b/>
            <sz val="9"/>
            <color indexed="81"/>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indexed="81"/>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Peter Steward</author>
    <author>tc={07E2E823-62B3-4D37-9F10-C38003D2DA64}</author>
  </authors>
  <commentList>
    <comment ref="D17"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 ref="B71" authorId="1" shapeId="0" xr:uid="{07E2E823-62B3-4D37-9F10-C38003D2DA64}">
      <text>
        <t>[Threaded comment]
Your version of Excel allows you to read this threaded comment; however, any edits to it will get removed if the file is opened in a newer version of Excel. Learn more: https://go.microsoft.com/fwlink/?linkid=870924
Comment:
    Bioamss?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Steward, Peter (Alliance Bioversity-CIAT)</author>
  </authors>
  <commentList>
    <comment ref="E152"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15"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46"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 ref="B531" authorId="3" shapeId="0" xr:uid="{F889DDD8-D2AC-4D29-ABF4-BDAD70811B37}">
      <text>
        <r>
          <rPr>
            <b/>
            <sz val="9"/>
            <color indexed="81"/>
            <rFont val="Tahoma"/>
            <family val="2"/>
          </rPr>
          <t>Steward, Peter (Alliance Bioversity-CIAT):</t>
        </r>
        <r>
          <rPr>
            <sz val="9"/>
            <color indexed="81"/>
            <rFont val="Tahoma"/>
            <family val="2"/>
          </rPr>
          <t xml:space="preserve">
Previously called Diet.Unit</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Pete Steward</author>
    <author>tc={91956C9C-2B71-43E2-94ED-F490BC1C52A1}</author>
  </authors>
  <commentList>
    <comment ref="E1" authorId="0" shapeId="0" xr:uid="{1C7A4F33-6620-4545-B189-85B6E39C3AF0}">
      <text>
        <r>
          <rPr>
            <b/>
            <sz val="9"/>
            <color indexed="81"/>
            <rFont val="Tahoma"/>
            <family val="2"/>
          </rPr>
          <t>Should this value be excluded from general look-up tables</t>
        </r>
      </text>
    </comment>
    <comment ref="P1" authorId="1"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Q1" authorId="1"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R1" authorId="1"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S1" authorId="1" shapeId="0" xr:uid="{86A53490-2430-4558-A0E5-F3C568629986}">
      <text>
        <r>
          <rPr>
            <b/>
            <sz val="9"/>
            <color indexed="81"/>
            <rFont val="Tahoma"/>
            <family val="2"/>
          </rPr>
          <t xml:space="preserve">ERA pratice code that corresponds to application of this fertilizer.
</t>
        </r>
        <r>
          <rPr>
            <sz val="9"/>
            <color indexed="81"/>
            <rFont val="Tahoma"/>
            <family val="2"/>
          </rPr>
          <t xml:space="preserve">
</t>
        </r>
      </text>
    </comment>
    <comment ref="D169" authorId="2"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B1" authorId="0" shapeId="0" xr:uid="{3D01835C-AF3C-41EB-9BBC-BCF25950F013}">
      <text>
        <r>
          <rPr>
            <sz val="9"/>
            <color indexed="81"/>
            <rFont val="Tahoma"/>
            <family val="2"/>
          </rPr>
          <t>This field contains values in skinny_cow and other data entries that need to be harmonized to the C.Name value</t>
        </r>
      </text>
    </comment>
    <comment ref="C1" authorId="0" shapeId="0" xr:uid="{57688EB8-E005-40EC-BC3A-8D2DA1E57E9F}">
      <text>
        <r>
          <rPr>
            <sz val="9"/>
            <color indexed="81"/>
            <rFont val="Tahoma"/>
            <family val="2"/>
          </rPr>
          <t>Entity type - user entered</t>
        </r>
      </text>
    </comment>
    <comment ref="D1" authorId="1" shapeId="0" xr:uid="{01CAB227-A6E6-4340-888B-43B848BD33D1}">
      <text>
        <r>
          <rPr>
            <sz val="9"/>
            <color indexed="81"/>
            <rFont val="Tahoma"/>
            <family val="2"/>
          </rPr>
          <t>Entity type indexed from cols M or R</t>
        </r>
      </text>
    </comment>
    <comment ref="G1" authorId="1" shapeId="0" xr:uid="{0344E7DF-5403-42A4-A025-7288CF880AA7}">
      <text>
        <r>
          <rPr>
            <sz val="9"/>
            <color indexed="81"/>
            <rFont val="Tahoma"/>
            <family val="2"/>
          </rPr>
          <t xml:space="preserve">Active ingredients indexed from column I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H1" authorId="0" shapeId="0" xr:uid="{A5A7A9B3-896E-4F8F-8189-A4DAC3120BA4}">
      <text>
        <r>
          <rPr>
            <sz val="9"/>
            <color indexed="81"/>
            <rFont val="Tahoma"/>
            <family val="2"/>
          </rPr>
          <t xml:space="preserve">Synonyms for a site which the users will be able to see when selecting sites in the data entry template. Use a ; to split multiple synonyms (with no whitespace around it)
</t>
        </r>
      </text>
    </comment>
    <comment ref="I1" authorId="1" shapeId="0" xr:uid="{97913DA8-CE48-4C40-B94F-EE83D5762ED7}">
      <text>
        <r>
          <rPr>
            <sz val="9"/>
            <color indexed="81"/>
            <rFont val="Tahoma"/>
            <family val="2"/>
          </rPr>
          <t>These are names the user will not see in the list used to correct or harmonize values when importing the raw data. 
Use a ";" delim without spaces to separate multiple values.</t>
        </r>
      </text>
    </comment>
    <comment ref="J1" authorId="1" shapeId="0" xr:uid="{6EBD4FDC-AC89-491D-9350-1A52FC796147}">
      <text>
        <r>
          <rPr>
            <sz val="9"/>
            <color indexed="81"/>
            <rFont val="Tahoma"/>
            <family val="2"/>
          </rPr>
          <t>Set to FALSE if we do not want to show this site in data entry templates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Kacha, Gabrielle (Consultant - Alliance Bioversity-CIAT)</author>
  </authors>
  <commentList>
    <comment ref="B1" authorId="0" shapeId="0" xr:uid="{77BC1A21-F032-4822-9093-4491731DC481}">
      <text>
        <r>
          <rPr>
            <sz val="9"/>
            <color indexed="81"/>
            <rFont val="Tahoma"/>
            <family val="2"/>
          </rPr>
          <t>These are the raw names in the ERA excels that need to be harmonized. 
Separate multiple values for the same item (i.e. the same value in the D.Item.Root.Other.Comp.Proc_All col) using a ";". 
We can ignore any duplicate values due to whitespace as this will be trimmed automatically.</t>
        </r>
      </text>
    </comment>
    <comment ref="C1" authorId="1" shapeId="0" xr:uid="{FE13A23B-132C-462E-AF13-9D8DEF374E88}">
      <text>
        <r>
          <rPr>
            <sz val="11"/>
            <color theme="1"/>
            <rFont val="Calibri"/>
            <family val="2"/>
            <scheme val="minor"/>
          </rPr>
          <t xml:space="preserve">example: 
Cassava [peel] (meal) &lt;variety&gt; &lt;anything else&gt; </t>
        </r>
      </text>
    </comment>
    <comment ref="G1" authorId="0" shapeId="0" xr:uid="{F04979B3-B403-4CEC-88A7-8790DFDB2133}">
      <text>
        <r>
          <rPr>
            <sz val="9"/>
            <color indexed="81"/>
            <rFont val="Tahoma"/>
            <family val="2"/>
          </rPr>
          <t xml:space="preserve">The full name of the practice, this is important because it should retain a unique diet item name when harmonizing the raw data.
</t>
        </r>
      </text>
    </comment>
    <comment ref="H1" authorId="0" shapeId="0" xr:uid="{4CA666EC-A5EE-4381-AA9B-06D3D9E97227}">
      <text>
        <r>
          <rPr>
            <sz val="9"/>
            <color indexed="81"/>
            <rFont val="Tahoma"/>
            <family val="2"/>
          </rPr>
          <t xml:space="preserve">Inlcudes things like crop varieties and forage growth stages
</t>
        </r>
      </text>
    </comment>
    <comment ref="G108" authorId="0" shapeId="0" xr:uid="{5DBBCC23-9A9C-4C38-9B1A-BB1F9F64C901}">
      <text>
        <r>
          <rPr>
            <b/>
            <sz val="9"/>
            <color indexed="81"/>
            <rFont val="Tahoma"/>
            <family val="2"/>
          </rPr>
          <t xml:space="preserve">Steward, Peter (Alliance Bioversity-CIAT):
</t>
        </r>
        <r>
          <rPr>
            <sz val="9"/>
            <color indexed="81"/>
            <rFont val="Tahoma"/>
            <family val="2"/>
          </rPr>
          <t>I think this means the entire AGB</t>
        </r>
      </text>
    </comment>
    <comment ref="D147" authorId="0" shapeId="0" xr:uid="{241ECE34-CF65-4367-914E-6E28D9C32261}">
      <text>
        <r>
          <rPr>
            <b/>
            <sz val="9"/>
            <color indexed="81"/>
            <rFont val="Tahoma"/>
            <family val="2"/>
          </rPr>
          <t>Should really be linked to a crop like barley if possible.</t>
        </r>
        <r>
          <rPr>
            <sz val="9"/>
            <color indexed="81"/>
            <rFont val="Tahoma"/>
            <family val="2"/>
          </rPr>
          <t xml:space="preserve">
</t>
        </r>
      </text>
    </comment>
    <comment ref="D148" authorId="0" shapeId="0" xr:uid="{73BE921D-995B-489D-95D7-1ADB16AC1A81}">
      <text>
        <r>
          <rPr>
            <b/>
            <sz val="9"/>
            <color indexed="81"/>
            <rFont val="Tahoma"/>
            <family val="2"/>
          </rPr>
          <t>Should really be linked to a crop like barley if possible.</t>
        </r>
        <r>
          <rPr>
            <sz val="9"/>
            <color indexed="81"/>
            <rFont val="Tahoma"/>
            <family val="2"/>
          </rPr>
          <t xml:space="preserve">
</t>
        </r>
      </text>
    </comment>
    <comment ref="L246" authorId="0" shapeId="0" xr:uid="{9C5B8C20-94AB-46FA-96E0-D0182D0869A0}">
      <text>
        <r>
          <rPr>
            <b/>
            <sz val="9"/>
            <color indexed="81"/>
            <rFont val="Tahoma"/>
            <family val="2"/>
          </rPr>
          <t>Is this synonymous with Haulm, Husk or Hull?</t>
        </r>
        <r>
          <rPr>
            <sz val="9"/>
            <color indexed="81"/>
            <rFont val="Tahoma"/>
            <family val="2"/>
          </rPr>
          <t xml:space="preserve">
</t>
        </r>
      </text>
    </comment>
    <comment ref="I272" authorId="0" shapeId="0" xr:uid="{E2F3A87C-13C1-40E4-BCB2-AFDD5E9029AA}">
      <text>
        <r>
          <rPr>
            <b/>
            <sz val="9"/>
            <color indexed="81"/>
            <rFont val="Tahoma"/>
            <family val="2"/>
          </rPr>
          <t>Synonymous with fine ground?</t>
        </r>
        <r>
          <rPr>
            <sz val="9"/>
            <color indexed="81"/>
            <rFont val="Tahoma"/>
            <family val="2"/>
          </rPr>
          <t xml:space="preserve">
</t>
        </r>
      </text>
    </comment>
    <comment ref="L287" authorId="0" shapeId="0" xr:uid="{87CD5F45-419D-4793-99F9-6FAF74EF3C45}">
      <text>
        <r>
          <rPr>
            <b/>
            <sz val="9"/>
            <color indexed="81"/>
            <rFont val="Tahoma"/>
            <family val="2"/>
          </rPr>
          <t>Is this different to the general use of Hull?</t>
        </r>
      </text>
    </comment>
    <comment ref="L353" authorId="0" shapeId="0" xr:uid="{E06BBBCE-2A92-4F40-AE05-B4AEC36969E3}">
      <text>
        <r>
          <rPr>
            <b/>
            <sz val="9"/>
            <color indexed="81"/>
            <rFont val="Tahoma"/>
            <family val="2"/>
          </rPr>
          <t>Synonymous with Waste?</t>
        </r>
      </text>
    </comment>
    <comment ref="L355" authorId="0" shapeId="0" xr:uid="{723CE48C-6D0F-4DD7-A02A-9DFE300C4F3A}">
      <text>
        <r>
          <rPr>
            <b/>
            <sz val="9"/>
            <color indexed="81"/>
            <rFont val="Tahoma"/>
            <family val="2"/>
          </rPr>
          <t>Synonymous with Waste?</t>
        </r>
      </text>
    </comment>
    <comment ref="I504" authorId="0" shapeId="0" xr:uid="{5F9307D6-79A6-4674-939E-7C14E79700DF}">
      <text>
        <r>
          <rPr>
            <b/>
            <sz val="9"/>
            <color indexed="81"/>
            <rFont val="Tahoma"/>
            <family val="2"/>
          </rPr>
          <t>Chop means coarse ground</t>
        </r>
      </text>
    </comment>
    <comment ref="L798" authorId="0" shapeId="0" xr:uid="{7936045B-BD1D-4F1A-80E4-194CCB34D668}">
      <text>
        <r>
          <rPr>
            <b/>
            <sz val="9"/>
            <color indexed="81"/>
            <rFont val="Tahoma"/>
            <family val="2"/>
          </rPr>
          <t>Is this different to the general use of Hull?</t>
        </r>
      </text>
    </comment>
    <comment ref="I960" authorId="0" shapeId="0" xr:uid="{0CC79BA6-8129-4299-B19E-E16101D1D6BB}">
      <text>
        <r>
          <rPr>
            <b/>
            <sz val="9"/>
            <color indexed="81"/>
            <rFont val="Tahoma"/>
            <family val="2"/>
          </rPr>
          <t xml:space="preserve">Synonymous with fine ground?
</t>
        </r>
        <r>
          <rPr>
            <sz val="9"/>
            <color indexed="81"/>
            <rFont val="Tahoma"/>
            <family val="2"/>
          </rPr>
          <t xml:space="preserve">
</t>
        </r>
      </text>
    </comment>
    <comment ref="L970" authorId="0" shapeId="0" xr:uid="{FA5D681E-BE89-4DBB-9947-4F529EB8089F}">
      <text>
        <r>
          <rPr>
            <b/>
            <sz val="9"/>
            <color indexed="81"/>
            <rFont val="Tahoma"/>
            <family val="2"/>
          </rPr>
          <t>Is this synonymous with Haulm, Husk or Hull?</t>
        </r>
      </text>
    </comment>
    <comment ref="L998" authorId="0" shapeId="0" xr:uid="{BF215623-1DDA-455E-8808-4A1E5290EA94}">
      <text>
        <r>
          <rPr>
            <b/>
            <sz val="9"/>
            <color indexed="81"/>
            <rFont val="Tahoma"/>
            <family val="2"/>
          </rPr>
          <t>Not sure this should be a component. It's like Brewer's Grain. It’s the byproduct of a food production process. You can't just take molasses from a raw Sugarcane. Then again we have cake nested under crops, so perhaps this is OK.</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indexed="81"/>
            <rFont val="Tahoma"/>
            <family val="2"/>
          </rPr>
          <t>An ontology or thesaurus</t>
        </r>
      </text>
    </comment>
    <comment ref="E1" authorId="0" shapeId="0" xr:uid="{00000000-0006-0000-0500-000002000000}">
      <text>
        <r>
          <rPr>
            <b/>
            <sz val="9"/>
            <color indexed="81"/>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tc={A6541F31-8BC4-4D88-A079-D0510F257DCC}</author>
    <author>tc={5EC77702-800E-4779-839E-CF17D84964FC}</author>
  </authors>
  <commentList>
    <comment ref="A604" authorId="0" shapeId="0" xr:uid="{A6541F31-8BC4-4D88-A079-D0510F257DC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t>
      </text>
    </comment>
    <comment ref="B650" authorId="1" shapeId="0" xr:uid="{5EC77702-800E-4779-839E-CF17D84964F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 N/m2/d?</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<sst xmlns="http://schemas.openxmlformats.org/spreadsheetml/2006/main" count="160487" uniqueCount="28800">
  <si>
    <t>F.Category</t>
  </si>
  <si>
    <t>F.Type</t>
  </si>
  <si>
    <t>F.Category_New</t>
  </si>
  <si>
    <t>F.Type_New</t>
  </si>
  <si>
    <t>F.Exclude</t>
  </si>
  <si>
    <t>F.Type_synonym</t>
  </si>
  <si>
    <t>GPT_Description</t>
  </si>
  <si>
    <t>GPT_Description_Checked</t>
  </si>
  <si>
    <t>CHEBI</t>
  </si>
  <si>
    <t>F.Type_N</t>
  </si>
  <si>
    <t>F.Type_P</t>
  </si>
  <si>
    <t>F.Type_K</t>
  </si>
  <si>
    <t>F.Type_S</t>
  </si>
  <si>
    <t>F.Type_CA</t>
  </si>
  <si>
    <t>F.Type_Mg</t>
  </si>
  <si>
    <t>Fert.Code1</t>
  </si>
  <si>
    <t>Fert.Code2</t>
  </si>
  <si>
    <t>Fert.Code3</t>
  </si>
  <si>
    <t>Fert.Code4</t>
  </si>
  <si>
    <t>Ash</t>
  </si>
  <si>
    <t>Calliandra Tree Ash</t>
  </si>
  <si>
    <t>b74</t>
  </si>
  <si>
    <t>NA</t>
  </si>
  <si>
    <t>Chromolaena odorata Ash</t>
  </si>
  <si>
    <t>Cocoa Pod Waste Ash</t>
  </si>
  <si>
    <t>Leucaena Tree Ash</t>
  </si>
  <si>
    <t>Maize cob Ash;Maize cob</t>
  </si>
  <si>
    <t>Maize Cob Ash</t>
  </si>
  <si>
    <t>Palm Bunch Ash</t>
  </si>
  <si>
    <t>Rice Husk Ash</t>
  </si>
  <si>
    <t>Rice Mill Waste Ash</t>
  </si>
  <si>
    <t>Sawdust Ash</t>
  </si>
  <si>
    <t>Wheat Straw Ash</t>
  </si>
  <si>
    <t>Wood Ash</t>
  </si>
  <si>
    <t>Biochar</t>
  </si>
  <si>
    <t>Acacia</t>
  </si>
  <si>
    <t xml:space="preserve">Acacia </t>
  </si>
  <si>
    <t>Biochar produced from the woody material of the Acacia tree, which has potential as a soil amendment due to its high carbon content and slow decomposition rates.</t>
  </si>
  <si>
    <t>b28</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</si>
  <si>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</si>
  <si>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</si>
  <si>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</si>
  <si>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</si>
  <si>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</si>
  <si>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Bamboo</t>
  </si>
  <si>
    <t>Biochar produced from the fast-growing bamboo plant, which has shown promise as a renewable and sustainable source of biochar for use in agricultural applications.</t>
  </si>
  <si>
    <t>Cacao Shell (Acid Leached)</t>
  </si>
  <si>
    <t>Biochar produced from acid-treated cacao shells.</t>
  </si>
  <si>
    <t>Cacao Shell (Water Leached)</t>
  </si>
  <si>
    <t>Biochar produced from water-treated cacao shells.</t>
  </si>
  <si>
    <t>Cacao Shells</t>
  </si>
  <si>
    <t>Cacao Shell</t>
  </si>
  <si>
    <t>Biochar created from the discarded shells of cocoa beans, which is rich in organic carbon and can improve soil fertility when used as a soil amendment.</t>
  </si>
  <si>
    <t>Coconut Shell</t>
  </si>
  <si>
    <t>Biochar produced from coconut shells.</t>
  </si>
  <si>
    <t>Coffee Husks</t>
  </si>
  <si>
    <t>Biochar made from coffee husks enhances soil fertility by improving water retention and nutrient availability.</t>
  </si>
  <si>
    <t>Eucalyptus globulus</t>
  </si>
  <si>
    <t>Biochar produced from Eucalyptus globulus trees.</t>
  </si>
  <si>
    <t>Eucalyptus saligna</t>
  </si>
  <si>
    <t>Biochar from Eucalyptus saligna wood improves soil structure, water retention, and nutrient availability.</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</si>
  <si>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</si>
  <si>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</si>
  <si>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</si>
  <si>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</si>
  <si>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</si>
  <si>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</si>
  <si>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</si>
  <si>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</si>
  <si>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Cobs;Maize cob;Maize cobs</t>
  </si>
  <si>
    <t>Maize Cob</t>
  </si>
  <si>
    <t>Biochar made from the cobs of maize (corn) plants.</t>
  </si>
  <si>
    <t>Mango tree</t>
  </si>
  <si>
    <t>Mangifera indica</t>
  </si>
  <si>
    <t>Biochar from mango trees is rich in organic carbon and enhances nutrient uptake and soil aeration.</t>
  </si>
  <si>
    <t>Miscanthus Straw</t>
  </si>
  <si>
    <t>Biochar made from the straw of Miscanthus.</t>
  </si>
  <si>
    <t>Palm Kernal Shell</t>
  </si>
  <si>
    <t>Biochar made from the shells of palm kernels.</t>
  </si>
  <si>
    <t>Pigeon pea</t>
  </si>
  <si>
    <t>Pigeon Pea</t>
  </si>
  <si>
    <t>Biochar made from pigeon pea residues improves soil fertility and supports microbial activity.</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</si>
  <si>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</si>
  <si>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</si>
  <si>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</si>
  <si>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</si>
  <si>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</si>
  <si>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</si>
  <si>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Rice Straw</t>
  </si>
  <si>
    <t>Biochar derived from rice straw enhances soil structure and increases nutrient retention.</t>
  </si>
  <si>
    <t>sakoa</t>
  </si>
  <si>
    <t>Sakoa</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</si>
  <si>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</si>
  <si>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</si>
  <si>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</si>
  <si>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</si>
  <si>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</si>
  <si>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</si>
  <si>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Spondias dulcis</t>
  </si>
  <si>
    <t>Biochar made from Sakoa wood improves soil fertility and water-holding capacity.</t>
  </si>
  <si>
    <t>Switchgrass</t>
  </si>
  <si>
    <t>This is the biochar type made from switchgrass biomass, which is a fast-growing perennial grass that is high in cellulose and hemicellulose.</t>
  </si>
  <si>
    <t>Tamarindus indica L.</t>
  </si>
  <si>
    <t>Tamarindus indica</t>
  </si>
  <si>
    <t>Biochar from Tamarindus indica L. enhances soil fertility and promotes nutrient retention.</t>
  </si>
  <si>
    <t>Tectona grandis</t>
  </si>
  <si>
    <t>This is the biochar type made from the biomass of Tectona grandis or teak tree, which is a tropical hardwood commonly used in furniture making and shipbuilding.</t>
  </si>
  <si>
    <t>Terra preta</t>
  </si>
  <si>
    <t>Biochar-based Terra preta improves soil fertility and carbon sequestration.</t>
  </si>
  <si>
    <t>Unspecified Biochar</t>
  </si>
  <si>
    <t>Biochar made from an unspecified material.</t>
  </si>
  <si>
    <t xml:space="preserve">Unspecified Charcoal </t>
  </si>
  <si>
    <t>Wheat Straw</t>
  </si>
  <si>
    <t>This is the biochar type made from the straw left over after wheat grains have been harvested, which is a readily available agricultural waste.</t>
  </si>
  <si>
    <t>Wood</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</si>
  <si>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</si>
  <si>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</si>
  <si>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</si>
  <si>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</si>
  <si>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b67</t>
  </si>
  <si>
    <t>Palm Oil Mill Effluent</t>
  </si>
  <si>
    <t>Biosolid from palm oil mill effluent adds organic matter and improves soil structure.</t>
  </si>
  <si>
    <t>Compost</t>
  </si>
  <si>
    <t>75% Olive Mill Wastewater Sludge 25% Poultry Manure</t>
  </si>
  <si>
    <t>A compost mix consisting of 75% olive mill wastewater sludge and 25% poultry manure.</t>
  </si>
  <si>
    <t>b29</t>
  </si>
  <si>
    <t>b30</t>
  </si>
  <si>
    <t>Accelerated compost (AC)</t>
  </si>
  <si>
    <t>Accelerated Compost (AC)</t>
  </si>
  <si>
    <t>Accelerated compost (AC) speeds up the decomposition process to provide quick nutrient-rich compost.</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</si>
  <si>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</si>
  <si>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</si>
  <si>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</si>
  <si>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</si>
  <si>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</si>
  <si>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Biowaste</t>
  </si>
  <si>
    <t>Biowaste compost enriches soil with a balanced mix of organic matter and essential nutrients.</t>
  </si>
  <si>
    <t>Bokashi</t>
  </si>
  <si>
    <t>A fermented composting technique that utilizes microorganisms to break down organic matter.</t>
  </si>
  <si>
    <t>Botanical Waste Compost</t>
  </si>
  <si>
    <t>A compost made from plant waste such as leaves and twigs.</t>
  </si>
  <si>
    <t>Brewery Waste</t>
  </si>
  <si>
    <t>Brewery waste compost provides organic nutrients and improves soil structure.</t>
  </si>
  <si>
    <t>Burned Wood</t>
  </si>
  <si>
    <t>A type of compost made by burning wood and using the resulting ash as a soil amendment.</t>
  </si>
  <si>
    <t>Castor Bean Cake</t>
  </si>
  <si>
    <t>A compost made from castor bean cake, the remains after oil extraction.</t>
  </si>
  <si>
    <t>Cocoa Pod Husk</t>
  </si>
  <si>
    <t>Compost from coffee husks enhances soil fertility and improves soil structure.</t>
  </si>
  <si>
    <t>Coffee husks compost</t>
  </si>
  <si>
    <t>Compost made from coffee husks enriches soil with nutrients and organic matter.</t>
  </si>
  <si>
    <t>Common bean haulms</t>
  </si>
  <si>
    <t>Common Bean Haulms</t>
  </si>
  <si>
    <t>Compost from common bean haulms provides organic matter and enhances soil fertility.</t>
  </si>
  <si>
    <t>Compost Tea</t>
  </si>
  <si>
    <t>A liquid fertilizer made from steeping composted materials in water and then straining out the solids.</t>
  </si>
  <si>
    <t>Composted Sewage Sludge</t>
  </si>
  <si>
    <t>Treated sludge from wastewater that has been composted.</t>
  </si>
  <si>
    <t>Cowpea Haulms</t>
  </si>
  <si>
    <t>The above-ground portion of cowpea plants that can be collected and composted for use as a soil amendment.</t>
  </si>
  <si>
    <t>FertiSoil</t>
  </si>
  <si>
    <t>Fertisol (4-3-3)</t>
  </si>
  <si>
    <t>This refers to a type of compost that has a ratio of 4 parts nitrogen to 3 parts phosphorus to 3 parts potassium, which is commonly used as a fertilizer to enrich soil.</t>
  </si>
  <si>
    <t>Filtermud</t>
  </si>
  <si>
    <t>This is the waste by-product from the filtration process in sugar factories and contains high levels of calcium, potassium, and nitrogen which can all be beneficial for composting.</t>
  </si>
  <si>
    <t>Fortifer Co-Compost</t>
  </si>
  <si>
    <t>Fortifer Enriched</t>
  </si>
  <si>
    <t>Fortifer Pellet</t>
  </si>
  <si>
    <t>Household Waste</t>
  </si>
  <si>
    <t>Household waste compost</t>
  </si>
  <si>
    <t>Jatropha Cake</t>
  </si>
  <si>
    <t>This is the residue left after the oil extraction process from jatropha seeds and can be used as a source of nitrogen, phosphorus, and potassium in compost.</t>
  </si>
  <si>
    <t>Leaves &amp; Branches</t>
  </si>
  <si>
    <t>Leaves and Branches</t>
  </si>
  <si>
    <t>This refers to the organic matter from cut branches and leaves which can be used as a source of carbon.</t>
  </si>
  <si>
    <t>Maize &amp; Legume Stover</t>
  </si>
  <si>
    <t>Maize and Legume Stover</t>
  </si>
  <si>
    <t>Compost made from the above-ground remnants of maize and legume crops, which adds essential nutrients like nitrogen, phosphorus, and potassium to soil.</t>
  </si>
  <si>
    <t>Maize Bran</t>
  </si>
  <si>
    <t>A compost made from maize bran.</t>
  </si>
  <si>
    <t>Maize Stover</t>
  </si>
  <si>
    <t>This is the above-ground remains of maize plants after harvesting, and can be used as a source of carbon in compost.</t>
  </si>
  <si>
    <t>Maize Stover, Cattle Manure and Grass</t>
  </si>
  <si>
    <t>Compost made from maize stover, cattle manure, and grass</t>
  </si>
  <si>
    <t>Maize Straw (Shredded)</t>
  </si>
  <si>
    <t>Compost made from shredded maize straw that provides a high-carbon material for enhancing soil fertility.</t>
  </si>
  <si>
    <t>market &amp; abattoir wastes</t>
  </si>
  <si>
    <t>Market and Abattoir Waste</t>
  </si>
  <si>
    <t>Compost from market and abattoir</t>
  </si>
  <si>
    <t>Mixed Compost</t>
  </si>
  <si>
    <t>A blend of different organic materials, such as yard waste, food scraps, and garden trimmings, that together create a nutrient-rich soil amendment.</t>
  </si>
  <si>
    <t>Dried Neem Leaves</t>
  </si>
  <si>
    <t>Neem Leaves</t>
  </si>
  <si>
    <t>These are leaves from the neem tree that have been dried and can be used as a source of nitrogen and some micronutrients in compost.</t>
  </si>
  <si>
    <t>OBD-Plus</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</si>
  <si>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</si>
  <si>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</si>
  <si>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</si>
  <si>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</si>
  <si>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palm kernal cake</t>
  </si>
  <si>
    <t>Palm Kernel Cake</t>
  </si>
  <si>
    <t>Compost made from palm kernel cake</t>
  </si>
  <si>
    <t>Plant &amp; animal based (unspecified)</t>
  </si>
  <si>
    <t>Plant and Animal Waste Compost</t>
  </si>
  <si>
    <t>Compost from unspecified plant and animal-based materials</t>
  </si>
  <si>
    <t>Compost-65% poultry manure, 35% maize straw</t>
  </si>
  <si>
    <t>Poultry Manure 65% + Maize Straw 35%</t>
  </si>
  <si>
    <t>A compost blend of poultry manure and maize straw.</t>
  </si>
  <si>
    <t>Pressmud</t>
  </si>
  <si>
    <t>A byproduct of the sugarcane industry, typically used for composting</t>
  </si>
  <si>
    <t>Rice Bran</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</si>
  <si>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</si>
  <si>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</si>
  <si>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Compost-85% Sorghum residue + 25% Cattle Manure</t>
  </si>
  <si>
    <t>Sorghum Residue 85% + Catlle Manure 25%</t>
  </si>
  <si>
    <t>A compost mixture of sorghum crop residues and cattle manure.</t>
  </si>
  <si>
    <t>Sorghum Straw</t>
  </si>
  <si>
    <t>Sorghum straw is the dry plant residue remaining after harvesting the sorghum plants, and has a high carbon to nitrogen ratio (C/N).</t>
  </si>
  <si>
    <t>Soybean Straw</t>
  </si>
  <si>
    <t xml:space="preserve">The stalks and leaves left after harvesting soybeans that have been composted </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</si>
  <si>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</si>
  <si>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</si>
  <si>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</si>
  <si>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</si>
  <si>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Plant-based (unspecified)</t>
  </si>
  <si>
    <t>Unspecifed Plants</t>
  </si>
  <si>
    <t>Plant-based compost (unspecified)</t>
  </si>
  <si>
    <t>Unspecified Compost</t>
  </si>
  <si>
    <t>A compost for which the type of organic material used is not specified.</t>
  </si>
  <si>
    <t>Vermicast</t>
  </si>
  <si>
    <t>A compost obtained from earthworms, usually red wigglers, commonly used as a soil amendment.</t>
  </si>
  <si>
    <t>Water Hyacinth</t>
  </si>
  <si>
    <t>This is a type of aquatic plant used as a source of organic matter for composting, due to its rapid growth and ability to absorb nutrients.</t>
  </si>
  <si>
    <t>Wheat Bran</t>
  </si>
  <si>
    <t>A compost made from wheat bran.</t>
  </si>
  <si>
    <t>Inorganic</t>
  </si>
  <si>
    <t>Ammonia (NH3, 82-0-0)</t>
  </si>
  <si>
    <t>Ammonia</t>
  </si>
  <si>
    <t>NH3</t>
  </si>
  <si>
    <t>A colorless gas with a pungent odor, commonly used as a direct or indirect source of nitrogen in fertilizers.</t>
  </si>
  <si>
    <t>No</t>
  </si>
  <si>
    <t>CHEBI:16134</t>
  </si>
  <si>
    <t>0</t>
  </si>
  <si>
    <t>b17</t>
  </si>
  <si>
    <t>Ammonium Nitrate (NH4NO3, 33.5-0-0)</t>
  </si>
  <si>
    <t>Ammonium Nitrate</t>
  </si>
  <si>
    <t>NH4NO3</t>
  </si>
  <si>
    <t>A white crystalline solid that is commonly used as a high-nitrogen fertilizer and explosive.</t>
  </si>
  <si>
    <t>CHEBI:63004</t>
  </si>
  <si>
    <t>Ammonium Phosphate</t>
  </si>
  <si>
    <t>(NH₄)₃PO₄</t>
  </si>
  <si>
    <t>A nitrogen-phosphorus fertilizer commonly used to promote root development and early growth.</t>
  </si>
  <si>
    <t>Yes</t>
  </si>
  <si>
    <t>21</t>
  </si>
  <si>
    <t>present</t>
  </si>
  <si>
    <t>1</t>
  </si>
  <si>
    <t>b21</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</si>
  <si>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</si>
  <si>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</si>
  <si>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</si>
  <si>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</si>
  <si>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</si>
  <si>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</si>
  <si>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</si>
  <si>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</si>
  <si>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</si>
  <si>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</si>
  <si>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(Unspecified)</t>
  </si>
  <si>
    <t>Calcium</t>
  </si>
  <si>
    <t>An unspecified source of calcium.</t>
  </si>
  <si>
    <t>Calcium Ammonium Nitrate (CAN, 27-0-0)</t>
  </si>
  <si>
    <t>Calcium Ammonium Nitrate</t>
  </si>
  <si>
    <t>CAN</t>
  </si>
  <si>
    <t>A white granular fertilizer that is a blend of calcium nitrate and ammonium nitrate, providing both nitrogen and calcium for plants.</t>
  </si>
  <si>
    <t>CHEBI:33145</t>
  </si>
  <si>
    <t>25-28</t>
  </si>
  <si>
    <t>7-11</t>
  </si>
  <si>
    <t>CaCO3</t>
  </si>
  <si>
    <t>Calcium Carbonate</t>
  </si>
  <si>
    <t>CaCO₃</t>
  </si>
  <si>
    <t>A soil amendment that raises pH and provides calcium to support plant structure.</t>
  </si>
  <si>
    <t>b32</t>
  </si>
  <si>
    <t>Calcium Chloride Dihydrate</t>
  </si>
  <si>
    <t>CaCl₂·2H₂O</t>
  </si>
  <si>
    <t>A source of calcium and chloride, often used to correct calcium deficiencies in soil.</t>
  </si>
  <si>
    <t>Calcium Nitrate</t>
  </si>
  <si>
    <t>Ca(NO₃)₂</t>
  </si>
  <si>
    <t>A water-soluble fertilizer that supplies calcium and nitrate nitrogen, improving fruit quality.</t>
  </si>
  <si>
    <t>Calcium Phosphate</t>
  </si>
  <si>
    <t>Ca₃(PO₄)₂</t>
  </si>
  <si>
    <t>Provides calcium and phosphorus to strengthen plant cell walls and promote root growth</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</si>
  <si>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</si>
  <si>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</si>
  <si>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</si>
  <si>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</si>
  <si>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</si>
  <si>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</si>
  <si>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</si>
  <si>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</si>
  <si>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</si>
  <si>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</si>
  <si>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</si>
  <si>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</si>
  <si>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</si>
  <si>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Compund C</t>
  </si>
  <si>
    <t>Compound C</t>
  </si>
  <si>
    <t>A mixed fertilizer providing balanced nutrients tailored for specific crop needs.</t>
  </si>
  <si>
    <t>15-20</t>
  </si>
  <si>
    <t>b16</t>
  </si>
  <si>
    <t>Compound D</t>
  </si>
  <si>
    <t>A nitrogen-rich fertilizer that contains phosphorus and potassium as well.</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</si>
  <si>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</si>
  <si>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</si>
  <si>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</si>
  <si>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</si>
  <si>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</si>
  <si>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</si>
  <si>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</si>
  <si>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</si>
  <si>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</si>
  <si>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</si>
  <si>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</si>
  <si>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Double Super Phosphate</t>
  </si>
  <si>
    <t>Ca(H₂PO₄)₂·H₂O</t>
  </si>
  <si>
    <t>A concentrated phosphorus fertilizer that boosts root development and crop yield.</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</si>
  <si>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</si>
  <si>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</si>
  <si>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</si>
  <si>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</si>
  <si>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</si>
  <si>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</si>
  <si>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</si>
  <si>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</si>
  <si>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</si>
  <si>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</si>
  <si>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</si>
  <si>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K2O (Unspecified)</t>
  </si>
  <si>
    <t>K-Biopota (42% K2O)</t>
  </si>
  <si>
    <t>K-Biopota</t>
  </si>
  <si>
    <t>An inorganic fertilizer containing potassium and other essential nutrients for plant growth, often used for high-value crops such as fruits and vegetables.</t>
  </si>
  <si>
    <t>35</t>
  </si>
  <si>
    <t>Limestone Ammonium Nitrate</t>
  </si>
  <si>
    <t>LAN</t>
  </si>
  <si>
    <t>A nitrogen fertilizer that contains calcium carbonate and ammonium nitrate</t>
  </si>
  <si>
    <t>Magnesium Thermophosphate</t>
  </si>
  <si>
    <t>Provides magnesium and phosphorus, crucial for photosynthesis and energy transfer.</t>
  </si>
  <si>
    <t>Mavuno</t>
  </si>
  <si>
    <t>Mavuno fertilizer is a blended fertilizer from East Africa tailored to meet specific crop nutrient needs, containing essential nutrients like nitrogen, phosphorus, and potassium.</t>
  </si>
  <si>
    <t>Minjingu Mazao</t>
  </si>
  <si>
    <t>A phosphate fertilizer sourced from Minjingu rock, used to enhance soil fertility.</t>
  </si>
  <si>
    <t>10-12</t>
  </si>
  <si>
    <t>50-54</t>
  </si>
  <si>
    <t>Monoammonium Phosphate (MAP, 12:52:0)</t>
  </si>
  <si>
    <t>Monoammonium Phosphate </t>
  </si>
  <si>
    <t>MAP</t>
  </si>
  <si>
    <t>A fertilizer that provides both nitrogen and phosphate to plants.</t>
  </si>
  <si>
    <t>CHEBI:33164</t>
  </si>
  <si>
    <t>Calcium Monophosphate;mono calcium phosphate</t>
  </si>
  <si>
    <t>Monocalcium Phosphate</t>
  </si>
  <si>
    <t>Ca(H₂PO₄)₂;Calcium Monophosphate</t>
  </si>
  <si>
    <t>A phosphorus-rich fertilizer that enhances flowering and fruiting in crops.</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</si>
  <si>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</si>
  <si>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</si>
  <si>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</si>
  <si>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</si>
  <si>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</si>
  <si>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</si>
  <si>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</si>
  <si>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</si>
  <si>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</si>
  <si>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</si>
  <si>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</si>
  <si>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</si>
  <si>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Muriate of Potash (KCl, 0-0-52);Muriate of Potash;Potassium Chloride (KCl, 0-0-52);Potassium Chloride;Potassium chlride</t>
  </si>
  <si>
    <t>Potassium Chloride</t>
  </si>
  <si>
    <t>KCl;MOP;Potassium Chloride</t>
  </si>
  <si>
    <t>A source of potassium chloride for plant growth.</t>
  </si>
  <si>
    <t>CHEBI:63573</t>
  </si>
  <si>
    <t>60-62</t>
  </si>
  <si>
    <t>N (Unspecified)</t>
  </si>
  <si>
    <t>New Mavuno Blend</t>
  </si>
  <si>
    <t>Mavuno (New Blend)</t>
  </si>
  <si>
    <t>NP (Unspecified)</t>
  </si>
  <si>
    <t>A unspecified nitrogen-phosphorus fertilizer that supports root growth and overall plant health.</t>
  </si>
  <si>
    <t>NPK</t>
  </si>
  <si>
    <t xml:space="preserve">NPK is a compound fertilizer containing nitrogen (N), phosphorus (P),  and potassium (K). </t>
  </si>
  <si>
    <t>NPKS</t>
  </si>
  <si>
    <t xml:space="preserve">NPKS is a compound fertilizer containing nitrogen (N), phosphorus (P),  potassium (K) and sulfur (S). </t>
  </si>
  <si>
    <t>NPKSB</t>
  </si>
  <si>
    <t>A complete fertilizer blend containing nitrogen, phosphorus, potassium, sulfur, and boron.</t>
  </si>
  <si>
    <t>b64</t>
  </si>
  <si>
    <t>NPS</t>
  </si>
  <si>
    <t xml:space="preserve">NPS is a compound fertilizer containing nitrogen (N), phosphorus (P), and sulfur (S). </t>
  </si>
  <si>
    <t>NPSB</t>
  </si>
  <si>
    <t xml:space="preserve">NPSB is a compound fertilizer containing nitrogen (N), phosphorus (P), sulfur (S), and boron (B). </t>
  </si>
  <si>
    <t>NPSZnB</t>
  </si>
  <si>
    <t xml:space="preserve">NPSB is a compound fertilizer containing nitrogen (N), phosphorus (P), sulfur (S), zinc(zn) and boron (B). </t>
  </si>
  <si>
    <t>P (Unspecified)</t>
  </si>
  <si>
    <t>P2O5 (Unspecified)</t>
  </si>
  <si>
    <t>Phosphate Naturel de Tilemsi (PNT)</t>
  </si>
  <si>
    <t>Phosphoric Acid (H3PO4, 0-54-0)</t>
  </si>
  <si>
    <t>Phosphoric Acid</t>
  </si>
  <si>
    <t>H3PO4</t>
  </si>
  <si>
    <t>This is a concentrated acid containing high amounts of phosphorus (P), typically used in the production of liquid fertilizers and as a source of phosphorus for plants.</t>
  </si>
  <si>
    <t>CHEBI:26078</t>
  </si>
  <si>
    <t xml:space="preserve">PK (Unspecified) </t>
  </si>
  <si>
    <t>A unspecified phosphorus-potassium fertilizer used to enhance root strength and flowering.</t>
  </si>
  <si>
    <t>K2CO3</t>
  </si>
  <si>
    <t>Potassium Carbonate</t>
  </si>
  <si>
    <t>K₂CO₃</t>
  </si>
  <si>
    <t>A potassium source that helps with water regulation and resistance to diseases.</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</si>
  <si>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</si>
  <si>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</si>
  <si>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</si>
  <si>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</si>
  <si>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</si>
  <si>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</si>
  <si>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</si>
  <si>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Silicate</t>
  </si>
  <si>
    <t>K₂SiO₃</t>
  </si>
  <si>
    <t>Supplies potassium and silicon, improving plant stress tolerance and structural integrity.</t>
  </si>
  <si>
    <t>50-51</t>
  </si>
  <si>
    <t>Potassium Sulphate (K2SO4, 0-0-51);K2S04</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</si>
  <si>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</si>
  <si>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</si>
  <si>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</si>
  <si>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</si>
  <si>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</si>
  <si>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</si>
  <si>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</si>
  <si>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</si>
  <si>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</si>
  <si>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</si>
  <si>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BG4-reactive phosphate rock</t>
  </si>
  <si>
    <t>Rock Phosphate (BG4)</t>
  </si>
  <si>
    <t>Rock Phosphate (Busumbu)</t>
  </si>
  <si>
    <t>Rock Phosphate (Kodjari)</t>
  </si>
  <si>
    <t>Rock Phosphate (Minjingu)</t>
  </si>
  <si>
    <t>Rock Phosphate (Ogun)</t>
  </si>
  <si>
    <t>A natural phosphorus source used to improve root development in a wide range of crops.</t>
  </si>
  <si>
    <t>Rock Phosphate (Tahoua)</t>
  </si>
  <si>
    <t>Rock Phosphate (Tilemsi)</t>
  </si>
  <si>
    <t>A phosphorus-rich rock phosphate from Tilemsi, used to enhance soil phosphorus levels.</t>
  </si>
  <si>
    <t>Rock Superphosphate</t>
  </si>
  <si>
    <t>A more soluble form of rock phosphate, providing readily available phosphorus to plants.</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</si>
  <si>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</si>
  <si>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</si>
  <si>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</si>
  <si>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</si>
  <si>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</si>
  <si>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</si>
  <si>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</si>
  <si>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</si>
  <si>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</si>
  <si>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</si>
  <si>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</si>
  <si>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</si>
  <si>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Sukphuric Acid;Sulphuric Acid;Sulfuric Acid</t>
  </si>
  <si>
    <t>Sulphuric Acid</t>
  </si>
  <si>
    <t>H₂SO₄;Sulfuric Acid</t>
  </si>
  <si>
    <t>Used in soil treatments to lower pH and increase availability of essential nutrients.</t>
  </si>
  <si>
    <t>Sulphur (S)</t>
  </si>
  <si>
    <t>Sulphur</t>
  </si>
  <si>
    <t>S</t>
  </si>
  <si>
    <t>A micronutrient that is important for plant growth and development, commonly used as a soil amendment to increase soil acidity and improve nutrient availability.</t>
  </si>
  <si>
    <t>CHEBI:26796</t>
  </si>
  <si>
    <t>Sulphur (SO4)</t>
  </si>
  <si>
    <t>Sulfate</t>
  </si>
  <si>
    <t>SO4;Sulphate</t>
  </si>
  <si>
    <t>This is the form of sulfur that plants can directly absorb and utilize. Sulfate is immediately available to plants and is typically found in sulfate-based fertilizers (e.g., ammonium sulfate).</t>
  </si>
  <si>
    <t>33.3</t>
  </si>
  <si>
    <t>Super grow</t>
  </si>
  <si>
    <t>Super Grow</t>
  </si>
  <si>
    <t>A plant growth enhancer that improves nutrient uptake and overall plant vigor.</t>
  </si>
  <si>
    <t>Super Phosphate (Unspecified)</t>
  </si>
  <si>
    <t>Super Phosphate</t>
  </si>
  <si>
    <t>A complex fertilizer made by treating rock phosphate with sulfuric acid or phosphoric acid.</t>
  </si>
  <si>
    <t>CHEBI:33165</t>
  </si>
  <si>
    <t>Thermophosphate</t>
  </si>
  <si>
    <t>A phosphorus fertilizer processed at high temperatures for improved solubility and efficiency.</t>
  </si>
  <si>
    <t>Triple Calcium Superphosphate</t>
  </si>
  <si>
    <t xml:space="preserve">Ca(H₂PO₄)₂·H₂O	</t>
  </si>
  <si>
    <t>A highly concentrated phosphorus fertilizer, ideal for promoting strong root systems.</t>
  </si>
  <si>
    <t>44-48</t>
  </si>
  <si>
    <t>13-15</t>
  </si>
  <si>
    <t>Triple Super Phosphate (TSP, 0-45-0-15Ca);TSP;Triple superphosphate</t>
  </si>
  <si>
    <t>Triple Super Phosphate</t>
  </si>
  <si>
    <t>TSP</t>
  </si>
  <si>
    <t>A highly concentrated form of super phosphate fertilizer that contains three times as much phosphorus as regular super phosphate.</t>
  </si>
  <si>
    <t>CHEBI:33166</t>
  </si>
  <si>
    <t>Unspecified</t>
  </si>
  <si>
    <t>Liquid fertilizer</t>
  </si>
  <si>
    <t>Unspecified Liquid Fertilizer</t>
  </si>
  <si>
    <t>Urea (CH4N2O, 46-0-0)</t>
  </si>
  <si>
    <t>Urea</t>
  </si>
  <si>
    <t>CH4N2O</t>
  </si>
  <si>
    <t>A nitrogen-rich fertilizer that is readily soluble in water and is commonly used for crops requiring a large amount of nitrogen.</t>
  </si>
  <si>
    <t>CHEBI:16199</t>
  </si>
  <si>
    <t>b23</t>
  </si>
  <si>
    <t>Controlled Release Urea;Controlled Released Urea</t>
  </si>
  <si>
    <t>Urea (Controlled Release)</t>
  </si>
  <si>
    <t>Controlled Release Urea</t>
  </si>
  <si>
    <t>Another source of nitrogen that is suitable for most crops and is often used as a top dressing.</t>
  </si>
  <si>
    <t>Urea (Prilled, CH4N2O, 46-0-0)</t>
  </si>
  <si>
    <t>Urea (Prilled)</t>
  </si>
  <si>
    <t>Prilled Urea</t>
  </si>
  <si>
    <t>Urea (Supergranulated, CH4N2O, 46-0-0)</t>
  </si>
  <si>
    <t>Urea (Supergranulated)</t>
  </si>
  <si>
    <t>Supergranulated Urea</t>
  </si>
  <si>
    <t>A granular form of nitrogen fertilizer that can be either dissolved in water or broadcasted on soil.</t>
  </si>
  <si>
    <t>Urea Formaldehyde</t>
  </si>
  <si>
    <t>(NH₂)₂CO·CH₂O</t>
  </si>
  <si>
    <t>A slow-release nitrogen fertilizer that provides sustained nitrogen availability.</t>
  </si>
  <si>
    <t>Urea Phosphate (CH7N2O5P, 17-44-0)</t>
  </si>
  <si>
    <t>Urea Phosphate</t>
  </si>
  <si>
    <t>CH7N2O5P</t>
  </si>
  <si>
    <t>A water-soluble fertilizer that contains both nitrogen and phosphorus, making it a suitable fertilizer for crops at any growth stage.</t>
  </si>
  <si>
    <t>CHEBI:64304</t>
  </si>
  <si>
    <t>17</t>
  </si>
  <si>
    <t>44</t>
  </si>
  <si>
    <t>Manure</t>
  </si>
  <si>
    <t>Bat Manure</t>
  </si>
  <si>
    <t>Black Soldier Fly Frass</t>
  </si>
  <si>
    <t>Bovine Manure</t>
  </si>
  <si>
    <t>Cattle &amp; Pig Manure</t>
  </si>
  <si>
    <t>Cattle and Pig Manure</t>
  </si>
  <si>
    <t>Cattle Farmyard Manure (FYM)</t>
  </si>
  <si>
    <t>Cattle Farmyard Manure</t>
  </si>
  <si>
    <t>Cattle Manure</t>
  </si>
  <si>
    <t>Cattle Manure (High N)</t>
  </si>
  <si>
    <t>Cattle Manure (Low N)</t>
  </si>
  <si>
    <t>Cattle Manure Vermicompost</t>
  </si>
  <si>
    <t>Cattle Slurry</t>
  </si>
  <si>
    <t>Chicken Litter</t>
  </si>
  <si>
    <t>Chicken Manure</t>
  </si>
  <si>
    <t>Farmyard Manure (FYM, Unspecified)</t>
  </si>
  <si>
    <t>Farmyard Manure</t>
  </si>
  <si>
    <t>FYM</t>
  </si>
  <si>
    <t>Goat &amp; Sheep Manure</t>
  </si>
  <si>
    <t>Goat and Sheep Manure</t>
  </si>
  <si>
    <t>Goat Manure</t>
  </si>
  <si>
    <t>Goat leachate</t>
  </si>
  <si>
    <t>Goat Leachate</t>
  </si>
  <si>
    <t>Gromor (Unspecified)</t>
  </si>
  <si>
    <t xml:space="preserve">Gromor </t>
  </si>
  <si>
    <t>Gromor Accelerator Chicken Manure Pellets</t>
  </si>
  <si>
    <t>Guano</t>
  </si>
  <si>
    <t xml:space="preserve">Guano </t>
  </si>
  <si>
    <t>Dairy liquid manure</t>
  </si>
  <si>
    <t>Liquid Dairy Manure</t>
  </si>
  <si>
    <t>Dairy Slurry</t>
  </si>
  <si>
    <t>Ox Manure</t>
  </si>
  <si>
    <t>Pig Litter</t>
  </si>
  <si>
    <t>Pig Manure</t>
  </si>
  <si>
    <t>Pig Manure (Liquid)</t>
  </si>
  <si>
    <t>Pig Slurry</t>
  </si>
  <si>
    <t>Pigeon Manure Tea</t>
  </si>
  <si>
    <t>Poultry Litter Lot 1</t>
  </si>
  <si>
    <t>Poultry Litter (Lot 1)</t>
  </si>
  <si>
    <t>Poultry Litter Lot 2</t>
  </si>
  <si>
    <t>Poultry Litter (Lot 2)</t>
  </si>
  <si>
    <t>Poultry Litter Lot 3</t>
  </si>
  <si>
    <t>Poultry Litter (Lot 3)</t>
  </si>
  <si>
    <t>Poultry Manure</t>
  </si>
  <si>
    <t>Rabbit Manure</t>
  </si>
  <si>
    <t>Sheep Manure</t>
  </si>
  <si>
    <t xml:space="preserve">Sheep Manure </t>
  </si>
  <si>
    <t>Livestock manure</t>
  </si>
  <si>
    <t>Unspecified Manure</t>
  </si>
  <si>
    <t>Unspecified Manure y1</t>
  </si>
  <si>
    <t>Unspecified Manure (Year 1)</t>
  </si>
  <si>
    <t>Unspecified Manure y2</t>
  </si>
  <si>
    <t>Unspecified Manure (Year 2)</t>
  </si>
  <si>
    <t>Unspecified Manure y3</t>
  </si>
  <si>
    <t>Unspecified Manure (Year 3)</t>
  </si>
  <si>
    <t>Unspecified Manure y4</t>
  </si>
  <si>
    <t>Unspecified Manure (Year 4)</t>
  </si>
  <si>
    <t>Sheep Leachate</t>
  </si>
  <si>
    <t>MicroNutrient</t>
  </si>
  <si>
    <t>Fertibor (B)</t>
  </si>
  <si>
    <t>Fertibor</t>
  </si>
  <si>
    <t>A boron-rich fertilizer used to correct boron deficiencies, essential for cell wall formation.</t>
  </si>
  <si>
    <t>FTR BR-12</t>
  </si>
  <si>
    <t>FTR BR-12 is a boron-based micronutrient fertilizer.</t>
  </si>
  <si>
    <t>Ascorbic Acid</t>
  </si>
  <si>
    <t>C6H8O6</t>
  </si>
  <si>
    <t>Borax (Na2H4B4O9·nH2O)</t>
  </si>
  <si>
    <t xml:space="preserve">Borax </t>
  </si>
  <si>
    <t>Na2B4O7·10H2O</t>
  </si>
  <si>
    <t>Boric Acid (H3BO3)</t>
  </si>
  <si>
    <t>Boric Acid</t>
  </si>
  <si>
    <t>H3BO3</t>
  </si>
  <si>
    <t>Boron (B)</t>
  </si>
  <si>
    <t>Boron</t>
  </si>
  <si>
    <t>B</t>
  </si>
  <si>
    <t>Calcium (Ca)</t>
  </si>
  <si>
    <t xml:space="preserve">Calcium </t>
  </si>
  <si>
    <t>Ca</t>
  </si>
  <si>
    <t>Cobalt (Co)</t>
  </si>
  <si>
    <t>Cobalt</t>
  </si>
  <si>
    <t>Co</t>
  </si>
  <si>
    <t>Copper (Cu)</t>
  </si>
  <si>
    <t>Copper</t>
  </si>
  <si>
    <t>Cu</t>
  </si>
  <si>
    <t>Copper Oxide</t>
  </si>
  <si>
    <t>CuO</t>
  </si>
  <si>
    <t>Fritted Trace Elements</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</si>
  <si>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</si>
  <si>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</si>
  <si>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</si>
  <si>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</si>
  <si>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</si>
  <si>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</si>
  <si>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</si>
  <si>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</si>
  <si>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</si>
  <si>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</si>
  <si>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</si>
  <si>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</si>
  <si>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</si>
  <si>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</si>
  <si>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</si>
  <si>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Manganese</t>
  </si>
  <si>
    <t>Mn</t>
  </si>
  <si>
    <t>Molybdenum (Mo)</t>
  </si>
  <si>
    <t>Molybdenum</t>
  </si>
  <si>
    <t>Mo</t>
  </si>
  <si>
    <t>Nickle (Ni)</t>
  </si>
  <si>
    <t>Nickle</t>
  </si>
  <si>
    <t>Ni</t>
  </si>
  <si>
    <t>Nervanaid Zn_14</t>
  </si>
  <si>
    <t>Nervanaid Zn-14</t>
  </si>
  <si>
    <t>Sodium molybdate</t>
  </si>
  <si>
    <t>Na2MoO4</t>
  </si>
  <si>
    <t>Suphur</t>
  </si>
  <si>
    <t>Zinc (Zn)</t>
  </si>
  <si>
    <t>Zinc</t>
  </si>
  <si>
    <t>Zn</t>
  </si>
  <si>
    <t>Zinc oxide</t>
  </si>
  <si>
    <t>Zinc Oxide</t>
  </si>
  <si>
    <t>ZnO</t>
  </si>
  <si>
    <t>Zinc Sulfate (ZnSO4)</t>
  </si>
  <si>
    <t>Zinc Sulfate</t>
  </si>
  <si>
    <t>ZnSO4;Zinc Sulphate</t>
  </si>
  <si>
    <t>Zinc Sulphate (ZnSO4)</t>
  </si>
  <si>
    <t>Zinc Sulfate Heptahydrate</t>
  </si>
  <si>
    <t>ZnSO4·7H2O;Zinc Sulphate Heptahydrate</t>
  </si>
  <si>
    <t>Organic_Other</t>
  </si>
  <si>
    <t>Algae</t>
  </si>
  <si>
    <t>b73</t>
  </si>
  <si>
    <t>Amino Acid</t>
  </si>
  <si>
    <t>Carica Papaya Leaves</t>
  </si>
  <si>
    <t>Papaya Leaves</t>
  </si>
  <si>
    <t>Carica papaya Leaves;Pawpaw Leaves</t>
  </si>
  <si>
    <t>Cattle Leachate</t>
  </si>
  <si>
    <t>Chromolaena odorata Leaves</t>
  </si>
  <si>
    <t>Cocoa Husk Powder</t>
  </si>
  <si>
    <t>Cocoa Pod Waste</t>
  </si>
  <si>
    <t>Coffee husk</t>
  </si>
  <si>
    <t>Coffee Husk</t>
  </si>
  <si>
    <t>Coffee Pulp</t>
  </si>
  <si>
    <t>Human Urine</t>
  </si>
  <si>
    <t>Humic Acid</t>
  </si>
  <si>
    <t>Humus</t>
  </si>
  <si>
    <t>Kitchen Waste</t>
  </si>
  <si>
    <t>Liquid biofertiliser (manure, ash, organic rests)</t>
  </si>
  <si>
    <t>Liquid Biofertiliser (Manure, Ash, Organic Rests)</t>
  </si>
  <si>
    <t>Nickel</t>
  </si>
  <si>
    <t>Oyster Shell</t>
  </si>
  <si>
    <t>paw-paw peels</t>
  </si>
  <si>
    <t>Papaya Peels</t>
  </si>
  <si>
    <t>Carica papaya Peels;Pawpaw Peels</t>
  </si>
  <si>
    <t>Peat</t>
  </si>
  <si>
    <t>Potassium Humate</t>
  </si>
  <si>
    <t>Rice Husk Dust</t>
  </si>
  <si>
    <t>Rice Mill Waste</t>
  </si>
  <si>
    <t>Soybean Amino Acids</t>
  </si>
  <si>
    <t>Spent Mushroom Waste</t>
  </si>
  <si>
    <t>Swine Wastewater</t>
  </si>
  <si>
    <t>Tithonia diversifolia leaves</t>
  </si>
  <si>
    <t>Tithonia diversifolia Leaves</t>
  </si>
  <si>
    <t>Trehalose</t>
  </si>
  <si>
    <t>Unspecified Organic material</t>
  </si>
  <si>
    <t>Urine</t>
  </si>
  <si>
    <t>Vinasse</t>
  </si>
  <si>
    <t>Water melon Peels</t>
  </si>
  <si>
    <t>Watermelon Peels</t>
  </si>
  <si>
    <t>Wood Shavings</t>
  </si>
  <si>
    <t>Yeast</t>
  </si>
  <si>
    <t>Table</t>
  </si>
  <si>
    <t>Table_Description</t>
  </si>
  <si>
    <t>Field</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</si>
  <si>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</si>
  <si>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</si>
  <si>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</si>
  <si>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</si>
  <si>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</si>
  <si>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</si>
  <si>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</si>
  <si>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</si>
  <si>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</si>
  <si>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</si>
  <si>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</si>
  <si>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</si>
  <si>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</si>
  <si>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</si>
  <si>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</si>
  <si>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</si>
  <si>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</si>
  <si>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</si>
  <si>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</si>
  <si>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</si>
  <si>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</si>
  <si>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</si>
  <si>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</si>
  <si>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</si>
  <si>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</si>
  <si>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ERA Publication Code</t>
  </si>
  <si>
    <t>Character</t>
  </si>
  <si>
    <t>A unique publication code should be automatically assigned.</t>
  </si>
  <si>
    <t>concatenation of unique userID and a number</t>
  </si>
  <si>
    <t>B.Author.Last</t>
  </si>
  <si>
    <t>Author Last Name</t>
  </si>
  <si>
    <t>Publication first author's surname.</t>
  </si>
  <si>
    <t>Free Text</t>
  </si>
  <si>
    <t>B.Date</t>
  </si>
  <si>
    <t>Year Published</t>
  </si>
  <si>
    <t>Integer  (YYYY)</t>
  </si>
  <si>
    <t>The year of publication.</t>
  </si>
  <si>
    <t>Integer &gt;1950 &amp; &lt;=Present Year</t>
  </si>
  <si>
    <t>B.Journal</t>
  </si>
  <si>
    <t>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</si>
  <si>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</si>
  <si>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</si>
  <si>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</si>
  <si>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</si>
  <si>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</si>
  <si>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</si>
  <si>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</si>
  <si>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</si>
  <si>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</si>
  <si>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</si>
  <si>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</si>
  <si>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</si>
  <si>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</si>
  <si>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</si>
  <si>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</si>
  <si>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</si>
  <si>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</si>
  <si>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</si>
  <si>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</si>
  <si>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</si>
  <si>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</si>
  <si>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</si>
  <si>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</si>
  <si>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</si>
  <si>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</si>
  <si>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</si>
  <si>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</si>
  <si>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</si>
  <si>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</si>
  <si>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</si>
  <si>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</si>
  <si>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</si>
  <si>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</si>
  <si>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</si>
  <si>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</si>
  <si>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</si>
  <si>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</si>
  <si>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t>
  </si>
  <si>
    <t>Country$Countries</t>
  </si>
  <si>
    <t>Site.ID</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</si>
  <si>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</si>
  <si>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</si>
  <si>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</si>
  <si>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</si>
  <si>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</si>
  <si>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</si>
  <si>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</si>
  <si>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</si>
  <si>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</si>
  <si>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</si>
  <si>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</si>
  <si>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</si>
  <si>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</si>
  <si>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</si>
  <si>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</si>
  <si>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</si>
  <si>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</si>
  <si>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</si>
  <si>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</si>
  <si>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</si>
  <si>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</si>
  <si>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</si>
  <si>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</si>
  <si>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</si>
  <si>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</si>
  <si>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</si>
  <si>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</si>
  <si>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</si>
  <si>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</si>
  <si>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</si>
  <si>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</si>
  <si>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</si>
  <si>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</si>
  <si>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</si>
  <si>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</si>
  <si>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</si>
  <si>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</si>
  <si>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</si>
  <si>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</si>
  <si>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</si>
  <si>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</si>
  <si>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</si>
  <si>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</si>
  <si>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</si>
  <si>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</si>
  <si>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</si>
  <si>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</si>
  <si>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</si>
  <si>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</si>
  <si>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</si>
  <si>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</si>
  <si>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</si>
  <si>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</si>
  <si>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</si>
  <si>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</si>
  <si>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</si>
  <si>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</si>
  <si>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</si>
  <si>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</si>
  <si>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</si>
  <si>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</si>
  <si>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</si>
  <si>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</si>
  <si>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</si>
  <si>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</si>
  <si>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</si>
  <si>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</si>
  <si>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</si>
  <si>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</si>
  <si>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</si>
  <si>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</si>
  <si>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</si>
  <si>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</si>
  <si>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</si>
  <si>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</si>
  <si>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</si>
  <si>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</si>
  <si>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</si>
  <si>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</si>
  <si>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</si>
  <si>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</si>
  <si>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Soil 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</si>
  <si>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</si>
  <si>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</si>
  <si>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</si>
  <si>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</si>
  <si>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</si>
  <si>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</si>
  <si>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</si>
  <si>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</si>
  <si>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</si>
  <si>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</si>
  <si>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</si>
  <si>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</si>
  <si>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</si>
  <si>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</si>
  <si>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</si>
  <si>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</si>
  <si>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</si>
  <si>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</si>
  <si>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</si>
  <si>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</si>
  <si>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</si>
  <si>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</si>
  <si>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</si>
  <si>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</si>
  <si>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</si>
  <si>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</si>
  <si>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</si>
  <si>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</si>
  <si>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</si>
  <si>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</si>
  <si>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</si>
  <si>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</si>
  <si>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</si>
  <si>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</si>
  <si>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</si>
  <si>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</si>
  <si>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</si>
  <si>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</si>
  <si>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</si>
  <si>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</si>
  <si>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</si>
  <si>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</si>
  <si>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</si>
  <si>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</si>
  <si>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</si>
  <si>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</si>
  <si>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</si>
  <si>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</si>
  <si>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</si>
  <si>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</si>
  <si>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</si>
  <si>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</si>
  <si>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</si>
  <si>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</si>
  <si>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</si>
  <si>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</si>
  <si>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</si>
  <si>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</si>
  <si>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</si>
  <si>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</si>
  <si>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</si>
  <si>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</si>
  <si>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</si>
  <si>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</si>
  <si>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</si>
  <si>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</si>
  <si>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</si>
  <si>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</si>
  <si>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</si>
  <si>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</si>
  <si>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</si>
  <si>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</si>
  <si>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</si>
  <si>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</si>
  <si>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</si>
  <si>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</si>
  <si>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</si>
  <si>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</si>
  <si>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</si>
  <si>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</si>
  <si>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</si>
  <si>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</si>
  <si>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</si>
  <si>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</si>
  <si>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</si>
  <si>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</si>
  <si>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</si>
  <si>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</si>
  <si>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</si>
  <si>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</si>
  <si>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</si>
  <si>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</si>
  <si>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</si>
  <si>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</si>
  <si>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</si>
  <si>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</si>
  <si>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</si>
  <si>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</si>
  <si>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</si>
  <si>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</si>
  <si>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</si>
  <si>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</si>
  <si>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</si>
  <si>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</si>
  <si>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</si>
  <si>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</si>
  <si>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</si>
  <si>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</si>
  <si>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</si>
  <si>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</si>
  <si>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</si>
  <si>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</si>
  <si>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</si>
  <si>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</si>
  <si>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</si>
  <si>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</si>
  <si>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</si>
  <si>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</si>
  <si>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</si>
  <si>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</si>
  <si>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</si>
  <si>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</si>
  <si>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</si>
  <si>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</si>
  <si>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</si>
  <si>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</si>
  <si>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</si>
  <si>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</si>
  <si>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</si>
  <si>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</si>
  <si>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</si>
  <si>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</si>
  <si>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</si>
  <si>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</si>
  <si>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</si>
  <si>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</si>
  <si>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</si>
  <si>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</si>
  <si>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</si>
  <si>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</si>
  <si>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</si>
  <si>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</si>
  <si>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</si>
  <si>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</si>
  <si>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</si>
  <si>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</si>
  <si>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</si>
  <si>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</si>
  <si>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</si>
  <si>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</si>
  <si>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</si>
  <si>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</si>
  <si>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</si>
  <si>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</si>
  <si>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</si>
  <si>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</si>
  <si>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</si>
  <si>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</si>
  <si>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</si>
  <si>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</si>
  <si>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</si>
  <si>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</si>
  <si>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</si>
  <si>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</si>
  <si>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</si>
  <si>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</si>
  <si>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</si>
  <si>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</si>
  <si>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</si>
  <si>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</si>
  <si>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</si>
  <si>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</si>
  <si>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</si>
  <si>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</si>
  <si>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</si>
  <si>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</si>
  <si>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</si>
  <si>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</si>
  <si>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</si>
  <si>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</si>
  <si>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</si>
  <si>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</si>
  <si>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</si>
  <si>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</si>
  <si>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</si>
  <si>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</si>
  <si>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</si>
  <si>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</si>
  <si>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</si>
  <si>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</si>
  <si>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</si>
  <si>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</si>
  <si>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</si>
  <si>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</si>
  <si>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</si>
  <si>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</si>
  <si>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</si>
  <si>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</si>
  <si>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</si>
  <si>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</si>
  <si>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</si>
  <si>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</si>
  <si>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</si>
  <si>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</si>
  <si>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</si>
  <si>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</si>
  <si>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</si>
  <si>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</si>
  <si>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</si>
  <si>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</si>
  <si>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</si>
  <si>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</si>
  <si>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</si>
  <si>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</si>
  <si>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</si>
  <si>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</si>
  <si>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</si>
  <si>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</si>
  <si>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</si>
  <si>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</si>
  <si>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</si>
  <si>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</si>
  <si>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</si>
  <si>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</si>
  <si>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</si>
  <si>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</si>
  <si>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</si>
  <si>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</si>
  <si>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</si>
  <si>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</si>
  <si>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</si>
  <si>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</si>
  <si>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</si>
  <si>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</si>
  <si>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</si>
  <si>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</si>
  <si>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</si>
  <si>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</si>
  <si>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</si>
  <si>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</si>
  <si>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</si>
  <si>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</si>
  <si>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</si>
  <si>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</si>
  <si>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</si>
  <si>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</si>
  <si>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</si>
  <si>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</si>
  <si>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</si>
  <si>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</si>
  <si>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</si>
  <si>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</si>
  <si>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</si>
  <si>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</si>
  <si>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</si>
  <si>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</si>
  <si>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</si>
  <si>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</si>
  <si>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</si>
  <si>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</si>
  <si>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</si>
  <si>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</si>
  <si>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</si>
  <si>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</si>
  <si>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</si>
  <si>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</si>
  <si>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</si>
  <si>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</si>
  <si>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</si>
  <si>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</si>
  <si>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</si>
  <si>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</si>
  <si>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</si>
  <si>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</si>
  <si>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</si>
  <si>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</si>
  <si>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</si>
  <si>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</si>
  <si>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</si>
  <si>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</si>
  <si>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</si>
  <si>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</si>
  <si>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</si>
  <si>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</si>
  <si>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</si>
  <si>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</si>
  <si>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</si>
  <si>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</si>
  <si>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</si>
  <si>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</si>
  <si>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</si>
  <si>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</si>
  <si>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</si>
  <si>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</si>
  <si>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</si>
  <si>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</si>
  <si>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</si>
  <si>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</si>
  <si>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</si>
  <si>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</si>
  <si>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</si>
  <si>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</si>
  <si>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</si>
  <si>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</si>
  <si>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</si>
  <si>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</si>
  <si>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</si>
  <si>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</si>
  <si>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</si>
  <si>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</si>
  <si>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</si>
  <si>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</si>
  <si>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</si>
  <si>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</si>
  <si>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</si>
  <si>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</si>
  <si>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</si>
  <si>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</si>
  <si>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</si>
  <si>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</si>
  <si>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</si>
  <si>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</si>
  <si>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</si>
  <si>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</si>
  <si>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</si>
  <si>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Choose Crop 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</si>
  <si>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</si>
  <si>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</si>
  <si>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</si>
  <si>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</si>
  <si>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</si>
  <si>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</si>
  <si>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</si>
  <si>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</si>
  <si>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</si>
  <si>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</si>
  <si>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</si>
  <si>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</si>
  <si>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</si>
  <si>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</si>
  <si>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</si>
  <si>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</si>
  <si>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</si>
  <si>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</si>
  <si>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</si>
  <si>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</si>
  <si>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</si>
  <si>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</si>
  <si>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</si>
  <si>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</si>
  <si>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</si>
  <si>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</si>
  <si>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</si>
  <si>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</si>
  <si>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</si>
  <si>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</si>
  <si>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</si>
  <si>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</si>
  <si>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</si>
  <si>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</si>
  <si>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</si>
  <si>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</si>
  <si>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</si>
  <si>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</si>
  <si>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</si>
  <si>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</si>
  <si>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</si>
  <si>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</si>
  <si>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</si>
  <si>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</si>
  <si>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</si>
  <si>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</si>
  <si>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</si>
  <si>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</si>
  <si>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</si>
  <si>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</si>
  <si>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</si>
  <si>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</si>
  <si>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</si>
  <si>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</si>
  <si>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</si>
  <si>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</si>
  <si>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</si>
  <si>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</si>
  <si>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</si>
  <si>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</si>
  <si>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</si>
  <si>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</si>
  <si>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</si>
  <si>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</si>
  <si>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</si>
  <si>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</si>
  <si>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</si>
  <si>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</si>
  <si>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</si>
  <si>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</si>
  <si>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</si>
  <si>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</si>
  <si>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</si>
  <si>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</si>
  <si>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</si>
  <si>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</si>
  <si>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</si>
  <si>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</si>
  <si>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</si>
  <si>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</si>
  <si>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</si>
  <si>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</si>
  <si>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</si>
  <si>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</si>
  <si>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</si>
  <si>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</si>
  <si>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</si>
  <si>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</si>
  <si>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</si>
  <si>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</si>
  <si>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</si>
  <si>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</si>
  <si>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</si>
  <si>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</si>
  <si>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</si>
  <si>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</si>
  <si>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</si>
  <si>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</si>
  <si>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</si>
  <si>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</si>
  <si>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</si>
  <si>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</si>
  <si>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</si>
  <si>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</si>
  <si>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</si>
  <si>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</si>
  <si>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</si>
  <si>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</si>
  <si>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</si>
  <si>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</si>
  <si>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</si>
  <si>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</si>
  <si>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</si>
  <si>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</si>
  <si>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</si>
  <si>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</si>
  <si>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</si>
  <si>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</si>
  <si>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</si>
  <si>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</si>
  <si>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</si>
  <si>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</si>
  <si>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</si>
  <si>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</si>
  <si>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</si>
  <si>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</si>
  <si>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</si>
  <si>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</si>
  <si>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</si>
  <si>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</si>
  <si>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</si>
  <si>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</si>
  <si>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</si>
  <si>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</si>
  <si>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</si>
  <si>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</si>
  <si>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</si>
  <si>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</si>
  <si>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</si>
  <si>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</si>
  <si>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</si>
  <si>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</si>
  <si>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</si>
  <si>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</si>
  <si>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</si>
  <si>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</si>
  <si>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</si>
  <si>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</si>
  <si>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</si>
  <si>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</si>
  <si>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</si>
  <si>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</si>
  <si>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</si>
  <si>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</si>
  <si>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</si>
  <si>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</si>
  <si>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</si>
  <si>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</si>
  <si>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</si>
  <si>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</si>
  <si>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</si>
  <si>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</si>
  <si>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</si>
  <si>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</si>
  <si>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</si>
  <si>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</si>
  <si>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</si>
  <si>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</si>
  <si>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</si>
  <si>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</si>
  <si>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</si>
  <si>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</si>
  <si>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</si>
  <si>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</si>
  <si>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</si>
  <si>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</si>
  <si>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</si>
  <si>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</si>
  <si>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</si>
  <si>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</si>
  <si>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</si>
  <si>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</si>
  <si>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</si>
  <si>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</si>
  <si>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</si>
  <si>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</si>
  <si>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</si>
  <si>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</si>
  <si>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</si>
  <si>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</si>
  <si>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</si>
  <si>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</si>
  <si>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</si>
  <si>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</si>
  <si>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</si>
  <si>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</si>
  <si>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</si>
  <si>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</si>
  <si>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</si>
  <si>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</si>
  <si>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</si>
  <si>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</si>
  <si>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</si>
  <si>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</si>
  <si>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</si>
  <si>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</si>
  <si>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</si>
  <si>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</si>
  <si>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</si>
  <si>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</si>
  <si>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</si>
  <si>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</si>
  <si>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</si>
  <si>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</si>
  <si>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</si>
  <si>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</si>
  <si>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</si>
  <si>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</si>
  <si>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</si>
  <si>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</si>
  <si>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</si>
  <si>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</si>
  <si>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</si>
  <si>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</si>
  <si>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</si>
  <si>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</si>
  <si>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</si>
  <si>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</si>
  <si>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</si>
  <si>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</si>
  <si>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</si>
  <si>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</si>
  <si>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</si>
  <si>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</si>
  <si>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</si>
  <si>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</si>
  <si>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</si>
  <si>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</si>
  <si>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</si>
  <si>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</si>
  <si>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</si>
  <si>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</si>
  <si>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</si>
  <si>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</si>
  <si>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</si>
  <si>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</si>
  <si>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</si>
  <si>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</si>
  <si>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</si>
  <si>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</si>
  <si>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</si>
  <si>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</si>
  <si>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</si>
  <si>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</si>
  <si>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</si>
  <si>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</si>
  <si>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</si>
  <si>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</si>
  <si>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</si>
  <si>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</si>
  <si>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</si>
  <si>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</si>
  <si>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</si>
  <si>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</si>
  <si>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</si>
  <si>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</si>
  <si>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</si>
  <si>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</si>
  <si>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</si>
  <si>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</si>
  <si>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</si>
  <si>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</si>
  <si>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</si>
  <si>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</si>
  <si>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</si>
  <si>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</si>
  <si>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</si>
  <si>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</si>
  <si>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</si>
  <si>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</si>
  <si>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</si>
  <si>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</si>
  <si>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</si>
  <si>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</si>
  <si>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</si>
  <si>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</si>
  <si>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</si>
  <si>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Each row of this table represents a fertilizer application https://agrovoc.fao.org/browse/agrovoc/en/page/c_10795</t>
  </si>
  <si>
    <t>Fert.Out$F.Level.Name</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</si>
  <si>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</si>
  <si>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</si>
  <si>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</si>
  <si>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</si>
  <si>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</si>
  <si>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</si>
  <si>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</si>
  <si>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</si>
  <si>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</si>
  <si>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</si>
  <si>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</si>
  <si>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</si>
  <si>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</si>
  <si>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</si>
  <si>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</si>
  <si>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</si>
  <si>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</si>
  <si>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</si>
  <si>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</si>
  <si>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</si>
  <si>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</si>
  <si>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</si>
  <si>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</si>
  <si>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</si>
  <si>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</si>
  <si>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</si>
  <si>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</si>
  <si>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</si>
  <si>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</si>
  <si>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</si>
  <si>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</si>
  <si>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</si>
  <si>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</si>
  <si>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</si>
  <si>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</si>
  <si>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</si>
  <si>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</si>
  <si>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</si>
  <si>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</si>
  <si>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</si>
  <si>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</si>
  <si>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</si>
  <si>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</si>
  <si>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</si>
  <si>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</si>
  <si>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</si>
  <si>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</si>
  <si>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</si>
  <si>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</si>
  <si>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</si>
  <si>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</si>
  <si>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</si>
  <si>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</si>
  <si>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</si>
  <si>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</si>
  <si>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</si>
  <si>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</si>
  <si>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</si>
  <si>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</si>
  <si>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</si>
  <si>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</si>
  <si>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</si>
  <si>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</si>
  <si>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</si>
  <si>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</si>
  <si>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</si>
  <si>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</si>
  <si>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</si>
  <si>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</si>
  <si>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</si>
  <si>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</si>
  <si>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</si>
  <si>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</si>
  <si>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</si>
  <si>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</si>
  <si>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</si>
  <si>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</si>
  <si>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</si>
  <si>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</si>
  <si>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</si>
  <si>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</si>
  <si>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</si>
  <si>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</si>
  <si>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</si>
  <si>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</si>
  <si>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</si>
  <si>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</si>
  <si>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</si>
  <si>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</si>
  <si>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</si>
  <si>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</si>
  <si>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</si>
  <si>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</si>
  <si>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</si>
  <si>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</si>
  <si>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</si>
  <si>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</si>
  <si>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</si>
  <si>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</si>
  <si>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</si>
  <si>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</si>
  <si>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</si>
  <si>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</si>
  <si>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Fertilizer[F.Type==Fert.Method$F.Type,Fert.Code1]</t>
  </si>
  <si>
    <t>Fertilizer[F.Type==Fert.Method$F.Type,Fert.Code2]</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</si>
  <si>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</si>
  <si>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</si>
  <si>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</si>
  <si>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</si>
  <si>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</si>
  <si>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</si>
  <si>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</si>
  <si>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</si>
  <si>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</si>
  <si>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</si>
  <si>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C.Type</t>
  </si>
  <si>
    <t>unique(Chemicals$C.Type)</t>
  </si>
  <si>
    <t>agrochemicals</t>
  </si>
  <si>
    <t>http://aims.fao.org/aos/agrovoc/c_24430</t>
  </si>
  <si>
    <t>substances &gt; chemicals &gt; agrochemicals</t>
  </si>
  <si>
    <t>Agro-quimicos</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</si>
  <si>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</si>
  <si>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</si>
  <si>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</si>
  <si>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</si>
  <si>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</si>
  <si>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</si>
  <si>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</si>
  <si>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</si>
  <si>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</si>
  <si>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</si>
  <si>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</si>
  <si>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</si>
  <si>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</si>
  <si>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</si>
  <si>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</si>
  <si>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</si>
  <si>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</si>
  <si>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</si>
  <si>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</si>
  <si>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</si>
  <si>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</si>
  <si>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</si>
  <si>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</si>
  <si>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Unit of Application</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</si>
  <si>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</si>
  <si>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</si>
  <si>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</si>
  <si>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</si>
  <si>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</si>
  <si>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</si>
  <si>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</si>
  <si>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</si>
  <si>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</si>
  <si>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</si>
  <si>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</si>
  <si>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</si>
  <si>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</si>
  <si>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</si>
  <si>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</si>
  <si>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</si>
  <si>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</si>
  <si>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</si>
  <si>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</si>
  <si>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</si>
  <si>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</si>
  <si>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</si>
  <si>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</si>
  <si>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</si>
  <si>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</si>
  <si>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</si>
  <si>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</si>
  <si>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</si>
  <si>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</si>
  <si>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</si>
  <si>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</si>
  <si>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</si>
  <si>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</si>
  <si>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</si>
  <si>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</si>
  <si>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</si>
  <si>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</si>
  <si>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</si>
  <si>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</si>
  <si>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</si>
  <si>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</si>
  <si>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</si>
  <si>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</si>
  <si>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</si>
  <si>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</si>
  <si>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</si>
  <si>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</si>
  <si>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</si>
  <si>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</si>
  <si>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</si>
  <si>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</si>
  <si>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</si>
  <si>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</si>
  <si>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</si>
  <si>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</si>
  <si>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</si>
  <si>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</si>
  <si>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</si>
  <si>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</si>
  <si>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</si>
  <si>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</si>
  <si>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</si>
  <si>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</si>
  <si>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</si>
  <si>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</si>
  <si>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</si>
  <si>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</si>
  <si>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</si>
  <si>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</si>
  <si>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</si>
  <si>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</si>
  <si>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</si>
  <si>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</si>
  <si>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</si>
  <si>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</si>
  <si>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</si>
  <si>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</si>
  <si>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</si>
  <si>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</si>
  <si>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</si>
  <si>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</si>
  <si>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</si>
  <si>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</si>
  <si>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</si>
  <si>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</si>
  <si>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</si>
  <si>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</si>
  <si>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</si>
  <si>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</si>
  <si>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</si>
  <si>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</si>
  <si>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</si>
  <si>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</si>
  <si>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</si>
  <si>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</si>
  <si>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</si>
  <si>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</si>
  <si>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</si>
  <si>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</si>
  <si>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</si>
  <si>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</si>
  <si>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</si>
  <si>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</si>
  <si>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</si>
  <si>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</si>
  <si>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</si>
  <si>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</si>
  <si>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</si>
  <si>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</si>
  <si>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</si>
  <si>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</si>
  <si>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</si>
  <si>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</si>
  <si>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</si>
  <si>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</si>
  <si>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</si>
  <si>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</si>
  <si>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</si>
  <si>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</si>
  <si>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</si>
  <si>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</si>
  <si>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</si>
  <si>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</si>
  <si>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</si>
  <si>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</si>
  <si>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</si>
  <si>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</si>
  <si>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</si>
  <si>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</si>
  <si>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</si>
  <si>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</si>
  <si>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</si>
  <si>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</si>
  <si>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</si>
  <si>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</si>
  <si>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</si>
  <si>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</si>
  <si>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</si>
  <si>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</si>
  <si>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</si>
  <si>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</si>
  <si>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</si>
  <si>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</si>
  <si>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</si>
  <si>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</si>
  <si>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</si>
  <si>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</si>
  <si>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</si>
  <si>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</si>
  <si>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</si>
  <si>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</si>
  <si>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</si>
  <si>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</si>
  <si>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</si>
  <si>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</si>
  <si>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</si>
  <si>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</si>
  <si>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</si>
  <si>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</si>
  <si>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</si>
  <si>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</si>
  <si>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</si>
  <si>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</si>
  <si>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</si>
  <si>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</si>
  <si>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</si>
  <si>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</si>
  <si>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</si>
  <si>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</si>
  <si>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</si>
  <si>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</si>
  <si>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</si>
  <si>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</si>
  <si>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</si>
  <si>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</si>
  <si>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</si>
  <si>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</si>
  <si>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</si>
  <si>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</si>
  <si>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</si>
  <si>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</si>
  <si>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</si>
  <si>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</si>
  <si>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</si>
  <si>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</si>
  <si>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</si>
  <si>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</si>
  <si>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</si>
  <si>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</si>
  <si>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</si>
  <si>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</si>
  <si>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</si>
  <si>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</si>
  <si>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</si>
  <si>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</si>
  <si>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</si>
  <si>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</si>
  <si>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</si>
  <si>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</si>
  <si>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</si>
  <si>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</si>
  <si>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</si>
  <si>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</si>
  <si>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</si>
  <si>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</si>
  <si>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</si>
  <si>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</si>
  <si>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</si>
  <si>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</si>
  <si>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</si>
  <si>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</si>
  <si>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</si>
  <si>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</si>
  <si>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</si>
  <si>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</si>
  <si>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</si>
  <si>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</si>
  <si>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</si>
  <si>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</si>
  <si>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</si>
  <si>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</si>
  <si>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</si>
  <si>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</si>
  <si>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</si>
  <si>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</si>
  <si>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</si>
  <si>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</si>
  <si>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</si>
  <si>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</si>
  <si>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</si>
  <si>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</si>
  <si>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</si>
  <si>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</si>
  <si>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</si>
  <si>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</si>
  <si>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</si>
  <si>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</si>
  <si>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</si>
  <si>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</si>
  <si>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</si>
  <si>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</si>
  <si>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</si>
  <si>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</si>
  <si>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</si>
  <si>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</si>
  <si>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</si>
  <si>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</si>
  <si>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</si>
  <si>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</si>
  <si>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</si>
  <si>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</si>
  <si>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</si>
  <si>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</si>
  <si>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</si>
  <si>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</si>
  <si>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</si>
  <si>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</si>
  <si>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</si>
  <si>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</si>
  <si>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</si>
  <si>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</si>
  <si>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</si>
  <si>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</si>
  <si>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</si>
  <si>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</si>
  <si>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</si>
  <si>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</si>
  <si>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</si>
  <si>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</si>
  <si>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</si>
  <si>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</si>
  <si>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</si>
  <si>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</si>
  <si>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</si>
  <si>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</si>
  <si>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</si>
  <si>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</si>
  <si>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</si>
  <si>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</si>
  <si>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</si>
  <si>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</si>
  <si>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</si>
  <si>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</si>
  <si>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</si>
  <si>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</si>
  <si>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</si>
  <si>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</si>
  <si>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</si>
  <si>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</si>
  <si>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</si>
  <si>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</si>
  <si>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</si>
  <si>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</si>
  <si>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</si>
  <si>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</si>
  <si>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</si>
  <si>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</si>
  <si>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</si>
  <si>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</si>
  <si>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</si>
  <si>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</si>
  <si>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</si>
  <si>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</si>
  <si>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</si>
  <si>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</si>
  <si>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</si>
  <si>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</si>
  <si>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</si>
  <si>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</si>
  <si>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</si>
  <si>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</si>
  <si>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</si>
  <si>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</si>
  <si>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</si>
  <si>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</si>
  <si>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</si>
  <si>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</si>
  <si>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</si>
  <si>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</si>
  <si>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</si>
  <si>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</si>
  <si>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</si>
  <si>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</si>
  <si>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</si>
  <si>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</si>
  <si>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</si>
  <si>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</si>
  <si>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</si>
  <si>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</si>
  <si>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</si>
  <si>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</si>
  <si>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</si>
  <si>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</si>
  <si>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</si>
  <si>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</si>
  <si>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</si>
  <si>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</si>
  <si>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</si>
  <si>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</si>
  <si>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</si>
  <si>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</si>
  <si>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</si>
  <si>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</si>
  <si>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</si>
  <si>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</si>
  <si>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</si>
  <si>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</si>
  <si>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</si>
  <si>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</si>
  <si>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</si>
  <si>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</si>
  <si>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</si>
  <si>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</si>
  <si>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</si>
  <si>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</si>
  <si>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</si>
  <si>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</si>
  <si>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</si>
  <si>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</si>
  <si>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</si>
  <si>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</si>
  <si>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</si>
  <si>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</si>
  <si>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</si>
  <si>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</si>
  <si>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</si>
  <si>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</si>
  <si>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</si>
  <si>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</si>
  <si>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</si>
  <si>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</si>
  <si>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</si>
  <si>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</si>
  <si>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</si>
  <si>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</si>
  <si>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</si>
  <si>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</si>
  <si>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</si>
  <si>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</si>
  <si>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</si>
  <si>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</si>
  <si>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</si>
  <si>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</si>
  <si>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</si>
  <si>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</si>
  <si>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</si>
  <si>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</si>
  <si>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</si>
  <si>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</si>
  <si>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</si>
  <si>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</si>
  <si>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</si>
  <si>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</si>
  <si>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</si>
  <si>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</si>
  <si>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</si>
  <si>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</si>
  <si>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</si>
  <si>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</si>
  <si>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</si>
  <si>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</si>
  <si>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</si>
  <si>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</si>
  <si>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</si>
  <si>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</si>
  <si>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</si>
  <si>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</si>
  <si>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</si>
  <si>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</si>
  <si>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</si>
  <si>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</si>
  <si>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</si>
  <si>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</si>
  <si>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</si>
  <si>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</si>
  <si>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</si>
  <si>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</si>
  <si>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</si>
  <si>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</si>
  <si>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</si>
  <si>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</si>
  <si>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</si>
  <si>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</si>
  <si>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</si>
  <si>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</si>
  <si>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</si>
  <si>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</si>
  <si>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</si>
  <si>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</si>
  <si>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</si>
  <si>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</si>
  <si>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</si>
  <si>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</si>
  <si>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</si>
  <si>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</si>
  <si>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</si>
  <si>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</si>
  <si>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</si>
  <si>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</si>
  <si>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</si>
  <si>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</si>
  <si>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</si>
  <si>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</si>
  <si>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</si>
  <si>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</si>
  <si>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</si>
  <si>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</si>
  <si>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</si>
  <si>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</si>
  <si>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</si>
  <si>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</si>
  <si>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</si>
  <si>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</si>
  <si>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</si>
  <si>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</si>
  <si>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</si>
  <si>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</si>
  <si>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</si>
  <si>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</si>
  <si>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</si>
  <si>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</si>
  <si>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</si>
  <si>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</si>
  <si>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</si>
  <si>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</si>
  <si>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</si>
  <si>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</si>
  <si>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D.Type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</si>
  <si>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</si>
  <si>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</si>
  <si>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</si>
  <si>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</si>
  <si>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</si>
  <si>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</si>
  <si>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</si>
  <si>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</si>
  <si>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</si>
  <si>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</si>
  <si>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</si>
  <si>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</si>
  <si>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</si>
  <si>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D.Process</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</si>
  <si>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</si>
  <si>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</si>
  <si>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</si>
  <si>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</si>
  <si>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</si>
  <si>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</si>
  <si>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</si>
  <si>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</si>
  <si>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</si>
  <si>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</si>
  <si>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</si>
  <si>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</si>
  <si>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</si>
  <si>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</si>
  <si>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</si>
  <si>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</si>
  <si>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</si>
  <si>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</si>
  <si>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</si>
  <si>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</si>
  <si>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</si>
  <si>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</si>
  <si>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</si>
  <si>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</si>
  <si>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</si>
  <si>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</si>
  <si>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</si>
  <si>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</si>
  <si>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</si>
  <si>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</si>
  <si>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</si>
  <si>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</si>
  <si>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</si>
  <si>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</si>
  <si>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</si>
  <si>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</si>
  <si>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</si>
  <si>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</si>
  <si>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</si>
  <si>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</si>
  <si>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</si>
  <si>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</si>
  <si>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</si>
  <si>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</si>
  <si>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</si>
  <si>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</si>
  <si>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</si>
  <si>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</si>
  <si>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</si>
  <si>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</si>
  <si>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</si>
  <si>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</si>
  <si>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</si>
  <si>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</si>
  <si>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</si>
  <si>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</si>
  <si>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Crude protein</t>
  </si>
  <si>
    <t>DC.N</t>
  </si>
  <si>
    <t>Nitrogen</t>
  </si>
  <si>
    <t>Any measurable characteristic related to the concentration of nitrogen in feed. It could be declared by the manufacturer. Source: EOL</t>
  </si>
  <si>
    <t>nitrogen content </t>
  </si>
  <si>
    <t>EOL</t>
  </si>
  <si>
    <t>feed nitrogen content</t>
  </si>
  <si>
    <t>http://opendata.inra.fr/EOL/EOL_0000149</t>
  </si>
  <si>
    <t>DC.Carbon</t>
  </si>
  <si>
    <t>Carbon</t>
  </si>
  <si>
    <t xml:space="preserve">any measurable or observable characteristics related to the concentration of carbon in feed
</t>
  </si>
  <si>
    <t>properties &gt; composition &gt; proximate composition &gt; organic matter content</t>
  </si>
  <si>
    <t/>
  </si>
  <si>
    <t>DC.CN</t>
  </si>
  <si>
    <t>Carbon:Nitrogen (C/N) Ratio</t>
  </si>
  <si>
    <t>Any measurable or observable characteristic related to ratio between the content of carbon and the content of nitrogen of the soil. Source: EOL</t>
  </si>
  <si>
    <t>carbon to nitrogen ratio</t>
  </si>
  <si>
    <t>http://opendata.inra.fr/EOL/EOL_0001809</t>
  </si>
  <si>
    <t>DC.Phos</t>
  </si>
  <si>
    <t>Phosphorus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</si>
  <si>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</si>
  <si>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</si>
  <si>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</si>
  <si>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</si>
  <si>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</si>
  <si>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</si>
  <si>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</si>
  <si>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DC.Calcium</t>
  </si>
  <si>
    <t>Any measurable characteristic related to the concentration of calcium in feed. Source: EOL</t>
  </si>
  <si>
    <t>properties &gt; composition &gt; proximate composition &gt; mineral content</t>
  </si>
  <si>
    <t>feed calcium content</t>
  </si>
  <si>
    <t>http://opendata.inra.fr/EOL/EOL_0000162</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</si>
  <si>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</si>
  <si>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</si>
  <si>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</si>
  <si>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</si>
  <si>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</si>
  <si>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</si>
  <si>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</si>
  <si>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</si>
  <si>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</si>
  <si>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</si>
  <si>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</si>
  <si>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</si>
  <si>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</si>
  <si>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</si>
  <si>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</si>
  <si>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</si>
  <si>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</si>
  <si>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</si>
  <si>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</si>
  <si>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</si>
  <si>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</si>
  <si>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</si>
  <si>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</si>
  <si>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</si>
  <si>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</si>
  <si>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</si>
  <si>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</si>
  <si>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</si>
  <si>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</si>
  <si>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</si>
  <si>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</si>
  <si>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</si>
  <si>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</si>
  <si>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</si>
  <si>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</si>
  <si>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</si>
  <si>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</si>
  <si>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</si>
  <si>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</si>
  <si>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food acid detergent lignin content</t>
  </si>
  <si>
    <t>DC.Ash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</si>
  <si>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</si>
  <si>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</si>
  <si>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</si>
  <si>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</si>
  <si>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</si>
  <si>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</si>
  <si>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</si>
  <si>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</si>
  <si>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</si>
  <si>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</si>
  <si>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</si>
  <si>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</si>
  <si>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</si>
  <si>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</si>
  <si>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Feedipedia</t>
  </si>
  <si>
    <t>Ether extract</t>
  </si>
  <si>
    <t>https://www.feedipedia.org/node/8332</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</si>
  <si>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</si>
  <si>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</si>
  <si>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</si>
  <si>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</si>
  <si>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</si>
  <si>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</si>
  <si>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</si>
  <si>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</si>
  <si>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</si>
  <si>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</si>
  <si>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</si>
  <si>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</si>
  <si>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</si>
  <si>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</si>
  <si>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</si>
  <si>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</si>
  <si>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</si>
  <si>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</si>
  <si>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</si>
  <si>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</si>
  <si>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</si>
  <si>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</si>
  <si>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</si>
  <si>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</si>
  <si>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</si>
  <si>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DC.DE</t>
  </si>
  <si>
    <t>Digestible Energy (DE)</t>
  </si>
  <si>
    <t xml:space="preserve">any measurable or observable characteristics related to feed digestible energy content
</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</si>
  <si>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</si>
  <si>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</si>
  <si>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</si>
  <si>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</si>
  <si>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</si>
  <si>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</si>
  <si>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</si>
  <si>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</si>
  <si>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</si>
  <si>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</si>
  <si>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</si>
  <si>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</si>
  <si>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</si>
  <si>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</si>
  <si>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</si>
  <si>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</si>
  <si>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</si>
  <si>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</si>
  <si>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</si>
  <si>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</si>
  <si>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 xml:space="preserve">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</si>
  <si>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</si>
  <si>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</si>
  <si>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</si>
  <si>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</si>
  <si>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</si>
  <si>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</si>
  <si>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</si>
  <si>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</si>
  <si>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</si>
  <si>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</si>
  <si>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</si>
  <si>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</si>
  <si>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</si>
  <si>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</si>
  <si>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</si>
  <si>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</si>
  <si>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</si>
  <si>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</si>
  <si>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</si>
  <si>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</si>
  <si>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</si>
  <si>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</si>
  <si>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</si>
  <si>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</si>
  <si>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</si>
  <si>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</si>
  <si>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</si>
  <si>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</si>
  <si>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</si>
  <si>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</si>
  <si>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</si>
  <si>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</si>
  <si>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</si>
  <si>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</si>
  <si>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</si>
  <si>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</si>
  <si>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</si>
  <si>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</si>
  <si>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</si>
  <si>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</si>
  <si>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</si>
  <si>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</si>
  <si>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</si>
  <si>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</si>
  <si>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</si>
  <si>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</si>
  <si>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</si>
  <si>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</si>
  <si>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</si>
  <si>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</si>
  <si>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</si>
  <si>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</si>
  <si>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</si>
  <si>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</si>
  <si>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</si>
  <si>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</si>
  <si>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</si>
  <si>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</si>
  <si>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</si>
  <si>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</si>
  <si>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</si>
  <si>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</si>
  <si>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</si>
  <si>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</si>
  <si>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</si>
  <si>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</si>
  <si>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</si>
  <si>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</si>
  <si>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</si>
  <si>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</si>
  <si>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</si>
  <si>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</si>
  <si>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</si>
  <si>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</si>
  <si>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</si>
  <si>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</si>
  <si>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</si>
  <si>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</si>
  <si>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</si>
  <si>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</si>
  <si>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</si>
  <si>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</si>
  <si>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</si>
  <si>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</si>
  <si>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</si>
  <si>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</si>
  <si>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</si>
  <si>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</si>
  <si>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</si>
  <si>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</si>
  <si>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</si>
  <si>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</si>
  <si>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</si>
  <si>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</si>
  <si>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</si>
  <si>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</si>
  <si>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</si>
  <si>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</si>
  <si>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</si>
  <si>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</si>
  <si>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</si>
  <si>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</si>
  <si>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</si>
  <si>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</si>
  <si>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</si>
  <si>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</si>
  <si>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</si>
  <si>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</si>
  <si>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</si>
  <si>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</si>
  <si>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</si>
  <si>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</si>
  <si>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</si>
  <si>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</si>
  <si>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</si>
  <si>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</si>
  <si>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</si>
  <si>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</si>
  <si>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</si>
  <si>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</si>
  <si>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</si>
  <si>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</si>
  <si>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</si>
  <si>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</si>
  <si>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</si>
  <si>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</si>
  <si>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</si>
  <si>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</si>
  <si>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</si>
  <si>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</si>
  <si>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</si>
  <si>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</si>
  <si>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</si>
  <si>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</si>
  <si>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</si>
  <si>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</si>
  <si>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</si>
  <si>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</si>
  <si>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</si>
  <si>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</si>
  <si>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</si>
  <si>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</si>
  <si>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</si>
  <si>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</si>
  <si>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</si>
  <si>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</si>
  <si>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</si>
  <si>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</si>
  <si>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</si>
  <si>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</si>
  <si>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</si>
  <si>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</si>
  <si>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</si>
  <si>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</si>
  <si>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</si>
  <si>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</si>
  <si>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</si>
  <si>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</si>
  <si>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</si>
  <si>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</si>
  <si>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</si>
  <si>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</si>
  <si>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</si>
  <si>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</si>
  <si>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</si>
  <si>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</si>
  <si>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</si>
  <si>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</si>
  <si>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</si>
  <si>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</si>
  <si>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</si>
  <si>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</si>
  <si>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</si>
  <si>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</si>
  <si>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</si>
  <si>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</si>
  <si>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</si>
  <si>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</si>
  <si>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</si>
  <si>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</si>
  <si>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</si>
  <si>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</si>
  <si>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</si>
  <si>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</si>
  <si>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</si>
  <si>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</si>
  <si>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</si>
  <si>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</si>
  <si>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</si>
  <si>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</si>
  <si>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</si>
  <si>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</si>
  <si>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</si>
  <si>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</si>
  <si>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</si>
  <si>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</si>
  <si>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</si>
  <si>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</si>
  <si>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</si>
  <si>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</si>
  <si>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</si>
  <si>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</si>
  <si>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</si>
  <si>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</si>
  <si>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</si>
  <si>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</si>
  <si>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</si>
  <si>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</si>
  <si>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</si>
  <si>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</si>
  <si>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</si>
  <si>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</si>
  <si>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</si>
  <si>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</si>
  <si>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</si>
  <si>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</si>
  <si>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</si>
  <si>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</si>
  <si>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</si>
  <si>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</si>
  <si>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</si>
  <si>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</si>
  <si>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</si>
  <si>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</si>
  <si>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</si>
  <si>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</si>
  <si>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</si>
  <si>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</si>
  <si>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</si>
  <si>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</si>
  <si>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</si>
  <si>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</si>
  <si>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</si>
  <si>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</si>
  <si>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</si>
  <si>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</si>
  <si>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</si>
  <si>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</si>
  <si>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</si>
  <si>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</si>
  <si>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</si>
  <si>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</si>
  <si>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</si>
  <si>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</si>
  <si>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</si>
  <si>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</si>
  <si>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</si>
  <si>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</si>
  <si>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</si>
  <si>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</si>
  <si>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</si>
  <si>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</si>
  <si>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</si>
  <si>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</si>
  <si>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</si>
  <si>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</si>
  <si>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</si>
  <si>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</si>
  <si>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</si>
  <si>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</si>
  <si>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</si>
  <si>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</si>
  <si>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</si>
  <si>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</si>
  <si>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</si>
  <si>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</si>
  <si>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</si>
  <si>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</si>
  <si>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</si>
  <si>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</si>
  <si>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</si>
  <si>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</si>
  <si>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</si>
  <si>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</si>
  <si>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</si>
  <si>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</si>
  <si>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</si>
  <si>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</si>
  <si>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</si>
  <si>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</si>
  <si>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</si>
  <si>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</si>
  <si>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</si>
  <si>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</si>
  <si>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</si>
  <si>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</si>
  <si>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</si>
  <si>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</si>
  <si>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</si>
  <si>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</si>
  <si>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</si>
  <si>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</si>
  <si>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</si>
  <si>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</si>
  <si>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</si>
  <si>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</si>
  <si>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</si>
  <si>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</si>
  <si>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</si>
  <si>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</si>
  <si>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</si>
  <si>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</si>
  <si>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</si>
  <si>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</si>
  <si>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</si>
  <si>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</si>
  <si>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</si>
  <si>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</si>
  <si>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</si>
  <si>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</si>
  <si>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</si>
  <si>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</si>
  <si>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</si>
  <si>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</si>
  <si>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</si>
  <si>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</si>
  <si>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</si>
  <si>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</si>
  <si>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</si>
  <si>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</si>
  <si>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</si>
  <si>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</si>
  <si>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</si>
  <si>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</si>
  <si>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</si>
  <si>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</si>
  <si>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</si>
  <si>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</si>
  <si>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</si>
  <si>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</si>
  <si>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</si>
  <si>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</si>
  <si>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</si>
  <si>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</si>
  <si>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</si>
  <si>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</si>
  <si>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</si>
  <si>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</si>
  <si>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</si>
  <si>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</si>
  <si>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</si>
  <si>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</si>
  <si>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</si>
  <si>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</si>
  <si>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</si>
  <si>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</si>
  <si>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</si>
  <si>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</si>
  <si>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</si>
  <si>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</si>
  <si>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</si>
  <si>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</si>
  <si>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</si>
  <si>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</si>
  <si>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</si>
  <si>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</si>
  <si>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</si>
  <si>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</si>
  <si>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</si>
  <si>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</si>
  <si>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</si>
  <si>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</si>
  <si>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</si>
  <si>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</si>
  <si>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</si>
  <si>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</si>
  <si>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</si>
  <si>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</si>
  <si>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</si>
  <si>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</si>
  <si>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</si>
  <si>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</si>
  <si>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</si>
  <si>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</si>
  <si>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</si>
  <si>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</si>
  <si>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</si>
  <si>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</si>
  <si>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</si>
  <si>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</si>
  <si>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</si>
  <si>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</si>
  <si>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</si>
  <si>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</si>
  <si>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</si>
  <si>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</si>
  <si>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</si>
  <si>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</si>
  <si>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</si>
  <si>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</si>
  <si>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</si>
  <si>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</si>
  <si>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</si>
  <si>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</si>
  <si>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</si>
  <si>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</si>
  <si>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</si>
  <si>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</si>
  <si>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</si>
  <si>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</si>
  <si>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</si>
  <si>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</si>
  <si>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</si>
  <si>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</si>
  <si>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</si>
  <si>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</si>
  <si>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</si>
  <si>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</si>
  <si>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</si>
  <si>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</si>
  <si>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</si>
  <si>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</si>
  <si>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</si>
  <si>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</si>
  <si>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</si>
  <si>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</si>
  <si>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</si>
  <si>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</si>
  <si>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</si>
  <si>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</si>
  <si>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</si>
  <si>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</si>
  <si>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</si>
  <si>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</si>
  <si>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</si>
  <si>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</si>
  <si>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</si>
  <si>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</si>
  <si>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</si>
  <si>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</si>
  <si>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</si>
  <si>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</si>
  <si>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</si>
  <si>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</si>
  <si>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</si>
  <si>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</si>
  <si>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</si>
  <si>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</si>
  <si>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</si>
  <si>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</si>
  <si>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</si>
  <si>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</si>
  <si>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</si>
  <si>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</si>
  <si>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</si>
  <si>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</si>
  <si>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</si>
  <si>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</si>
  <si>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</si>
  <si>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</si>
  <si>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</si>
  <si>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</si>
  <si>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</si>
  <si>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</si>
  <si>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</si>
  <si>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</si>
  <si>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</si>
  <si>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</si>
  <si>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</si>
  <si>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</si>
  <si>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</si>
  <si>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</si>
  <si>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</si>
  <si>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</si>
  <si>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</si>
  <si>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</si>
  <si>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</si>
  <si>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</si>
  <si>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</si>
  <si>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</si>
  <si>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</si>
  <si>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</si>
  <si>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</si>
  <si>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</si>
  <si>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</si>
  <si>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</si>
  <si>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</si>
  <si>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</si>
  <si>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</si>
  <si>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</si>
  <si>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</si>
  <si>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</si>
  <si>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</si>
  <si>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</si>
  <si>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</si>
  <si>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</si>
  <si>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</si>
  <si>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</si>
  <si>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</si>
  <si>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</si>
  <si>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</si>
  <si>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</si>
  <si>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</si>
  <si>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</si>
  <si>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</si>
  <si>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</si>
  <si>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</si>
  <si>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</si>
  <si>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</si>
  <si>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</si>
  <si>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</si>
  <si>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</si>
  <si>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</si>
  <si>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</si>
  <si>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</si>
  <si>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</si>
  <si>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</si>
  <si>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</si>
  <si>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</si>
  <si>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</si>
  <si>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</si>
  <si>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</si>
  <si>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</si>
  <si>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</si>
  <si>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</si>
  <si>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</si>
  <si>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</si>
  <si>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</si>
  <si>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</si>
  <si>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</si>
  <si>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</si>
  <si>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</si>
  <si>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</si>
  <si>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</si>
  <si>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</si>
  <si>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t>
  </si>
  <si>
    <t>Other.Out$O.Level.Name</t>
  </si>
  <si>
    <t>Otro</t>
  </si>
  <si>
    <t>O.Structure</t>
  </si>
  <si>
    <t>O.Notes</t>
  </si>
  <si>
    <t>Weeding</t>
  </si>
  <si>
    <t>Weed.Out$W.Level.Name</t>
  </si>
  <si>
    <t>Manejo de malezas</t>
  </si>
  <si>
    <t>W.Structure</t>
  </si>
  <si>
    <t>b75</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</si>
  <si>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</si>
  <si>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</si>
  <si>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</si>
  <si>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</si>
  <si>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</si>
  <si>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</si>
  <si>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</si>
  <si>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</si>
  <si>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</si>
  <si>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</si>
  <si>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</si>
  <si>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</si>
  <si>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</si>
  <si>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</si>
  <si>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</si>
  <si>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</si>
  <si>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</si>
  <si>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</si>
  <si>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</si>
  <si>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</si>
  <si>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</si>
  <si>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</si>
  <si>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</si>
  <si>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</si>
  <si>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</si>
  <si>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</si>
  <si>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</si>
  <si>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</si>
  <si>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</si>
  <si>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</si>
  <si>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</si>
  <si>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</si>
  <si>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</si>
  <si>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</si>
  <si>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</si>
  <si>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</si>
  <si>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</si>
  <si>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</si>
  <si>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</si>
  <si>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</si>
  <si>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</si>
  <si>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</si>
  <si>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</si>
  <si>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</si>
  <si>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</si>
  <si>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</si>
  <si>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</si>
  <si>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</si>
  <si>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</si>
  <si>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</si>
  <si>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</si>
  <si>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</si>
  <si>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</si>
  <si>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</si>
  <si>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</si>
  <si>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</si>
  <si>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</si>
  <si>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</si>
  <si>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</si>
  <si>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</si>
  <si>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</si>
  <si>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</si>
  <si>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</si>
  <si>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</si>
  <si>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</si>
  <si>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</si>
  <si>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</si>
  <si>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</si>
  <si>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</si>
  <si>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</si>
  <si>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</si>
  <si>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</si>
  <si>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</si>
  <si>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</si>
  <si>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</si>
  <si>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</si>
  <si>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</si>
  <si>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</si>
  <si>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</si>
  <si>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</si>
  <si>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</si>
  <si>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</si>
  <si>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</si>
  <si>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</si>
  <si>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</si>
  <si>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</si>
  <si>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</si>
  <si>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</si>
  <si>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</si>
  <si>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</si>
  <si>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</si>
  <si>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</si>
  <si>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</si>
  <si>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</si>
  <si>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</si>
  <si>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</si>
  <si>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</si>
  <si>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</si>
  <si>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</si>
  <si>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</si>
  <si>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</si>
  <si>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</si>
  <si>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</si>
  <si>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</si>
  <si>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</si>
  <si>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</si>
  <si>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</si>
  <si>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</si>
  <si>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</si>
  <si>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</si>
  <si>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</si>
  <si>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</si>
  <si>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</si>
  <si>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</si>
  <si>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</si>
  <si>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</si>
  <si>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</si>
  <si>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</si>
  <si>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</si>
  <si>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</si>
  <si>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</si>
  <si>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</si>
  <si>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</si>
  <si>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</si>
  <si>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</si>
  <si>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</si>
  <si>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</si>
  <si>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</si>
  <si>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</si>
  <si>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</si>
  <si>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</si>
  <si>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</si>
  <si>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</si>
  <si>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</si>
  <si>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</si>
  <si>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</si>
  <si>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</si>
  <si>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</si>
  <si>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</si>
  <si>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</si>
  <si>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</si>
  <si>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</si>
  <si>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</si>
  <si>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</si>
  <si>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</si>
  <si>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</si>
  <si>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</si>
  <si>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</si>
  <si>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</si>
  <si>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</si>
  <si>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</si>
  <si>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</si>
  <si>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</si>
  <si>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</si>
  <si>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</si>
  <si>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</si>
  <si>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</si>
  <si>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</si>
  <si>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</si>
  <si>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</si>
  <si>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</si>
  <si>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</si>
  <si>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</si>
  <si>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</si>
  <si>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</si>
  <si>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</si>
  <si>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</si>
  <si>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</si>
  <si>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</si>
  <si>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</si>
  <si>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</si>
  <si>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</si>
  <si>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</si>
  <si>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</si>
  <si>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</si>
  <si>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</si>
  <si>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</si>
  <si>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</si>
  <si>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</si>
  <si>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</si>
  <si>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</si>
  <si>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</si>
  <si>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</si>
  <si>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</si>
  <si>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</si>
  <si>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</si>
  <si>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</si>
  <si>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</si>
  <si>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</si>
  <si>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</si>
  <si>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</si>
  <si>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</si>
  <si>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</si>
  <si>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</si>
  <si>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</si>
  <si>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</si>
  <si>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</si>
  <si>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</si>
  <si>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</si>
  <si>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</si>
  <si>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</si>
  <si>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</si>
  <si>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</si>
  <si>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</si>
  <si>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</si>
  <si>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</si>
  <si>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</si>
  <si>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</si>
  <si>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</si>
  <si>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</si>
  <si>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</si>
  <si>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</si>
  <si>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</si>
  <si>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</si>
  <si>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</si>
  <si>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</si>
  <si>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</si>
  <si>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</si>
  <si>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</si>
  <si>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</si>
  <si>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</si>
  <si>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</si>
  <si>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</si>
  <si>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</si>
  <si>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</si>
  <si>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</si>
  <si>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</si>
  <si>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</si>
  <si>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</si>
  <si>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</si>
  <si>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</si>
  <si>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</si>
  <si>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</si>
  <si>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</si>
  <si>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</si>
  <si>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</si>
  <si>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</si>
  <si>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</si>
  <si>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</si>
  <si>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</si>
  <si>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</si>
  <si>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</si>
  <si>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</si>
  <si>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</si>
  <si>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</si>
  <si>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</si>
  <si>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</si>
  <si>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</si>
  <si>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</si>
  <si>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</si>
  <si>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</si>
  <si>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</si>
  <si>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</si>
  <si>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</si>
  <si>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</si>
  <si>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</si>
  <si>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</si>
  <si>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</si>
  <si>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</si>
  <si>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</si>
  <si>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</si>
  <si>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</si>
  <si>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</si>
  <si>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</si>
  <si>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</si>
  <si>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</si>
  <si>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</si>
  <si>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</si>
  <si>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</si>
  <si>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</si>
  <si>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</si>
  <si>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</si>
  <si>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</si>
  <si>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</si>
  <si>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</si>
  <si>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</si>
  <si>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</si>
  <si>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</si>
  <si>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</si>
  <si>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</si>
  <si>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</si>
  <si>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</si>
  <si>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</si>
  <si>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</si>
  <si>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</si>
  <si>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</si>
  <si>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</si>
  <si>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</si>
  <si>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</si>
  <si>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</si>
  <si>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</si>
  <si>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</si>
  <si>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</si>
  <si>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</si>
  <si>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</si>
  <si>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</si>
  <si>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</si>
  <si>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</si>
  <si>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</si>
  <si>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</si>
  <si>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</si>
  <si>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</si>
  <si>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</si>
  <si>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</si>
  <si>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</si>
  <si>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</si>
  <si>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</si>
  <si>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</si>
  <si>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</si>
  <si>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</si>
  <si>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</si>
  <si>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</si>
  <si>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</si>
  <si>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</si>
  <si>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</si>
  <si>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</si>
  <si>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</si>
  <si>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</si>
  <si>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</si>
  <si>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</si>
  <si>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</si>
  <si>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</si>
  <si>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</si>
  <si>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</si>
  <si>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</si>
  <si>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</si>
  <si>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</si>
  <si>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</si>
  <si>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</si>
  <si>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</si>
  <si>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</si>
  <si>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</si>
  <si>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</si>
  <si>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</si>
  <si>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</si>
  <si>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</si>
  <si>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</si>
  <si>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</si>
  <si>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</si>
  <si>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</si>
  <si>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</si>
  <si>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</si>
  <si>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</si>
  <si>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</si>
  <si>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</si>
  <si>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</si>
  <si>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</si>
  <si>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</si>
  <si>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</si>
  <si>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</si>
  <si>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</si>
  <si>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</si>
  <si>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</si>
  <si>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</si>
  <si>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</si>
  <si>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</si>
  <si>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</si>
  <si>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</si>
  <si>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</si>
  <si>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</si>
  <si>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</si>
  <si>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</si>
  <si>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</si>
  <si>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</si>
  <si>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</si>
  <si>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</si>
  <si>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</si>
  <si>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</si>
  <si>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</si>
  <si>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</si>
  <si>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</si>
  <si>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</si>
  <si>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</si>
  <si>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</si>
  <si>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</si>
  <si>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</si>
  <si>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</si>
  <si>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</si>
  <si>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</si>
  <si>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</si>
  <si>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</si>
  <si>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</si>
  <si>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</si>
  <si>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AOM</t>
  </si>
  <si>
    <t>C.Name.Raw</t>
  </si>
  <si>
    <t>C.Type.AI</t>
  </si>
  <si>
    <t>C.Is.Name.Commercial</t>
  </si>
  <si>
    <t>C.AI</t>
  </si>
  <si>
    <t>C.Name.Commercial</t>
  </si>
  <si>
    <t>C.Name.AI</t>
  </si>
  <si>
    <t>C.Animal</t>
  </si>
  <si>
    <t>C.Crop</t>
  </si>
  <si>
    <t>C.Is.Chem</t>
  </si>
  <si>
    <t>C.Name.AI.CHEBI</t>
  </si>
  <si>
    <t>C.Tname.AI.Type_gpt</t>
  </si>
  <si>
    <t>AOM_010001</t>
  </si>
  <si>
    <t>2,4-D;2-4D;2,4-Dichlorophenoxyacetic acid</t>
  </si>
  <si>
    <t>Herbicide</t>
  </si>
  <si>
    <t>2,4-D</t>
  </si>
  <si>
    <t>2,4-dichlorophenoxyacetic acid</t>
  </si>
  <si>
    <t>AOM_010002</t>
  </si>
  <si>
    <t>Aatrex</t>
  </si>
  <si>
    <t>aatrex</t>
  </si>
  <si>
    <t>orizopro-2,4-D</t>
  </si>
  <si>
    <t xml:space="preserve">Acaulospora scorbiculata </t>
  </si>
  <si>
    <t>Soil Inoculation</t>
  </si>
  <si>
    <t>AOM_010003</t>
  </si>
  <si>
    <t>Biofertilizer</t>
  </si>
  <si>
    <t>tec-myc60</t>
  </si>
  <si>
    <t>acepromazine</t>
  </si>
  <si>
    <t>Sedative</t>
  </si>
  <si>
    <t>AOM_010004</t>
  </si>
  <si>
    <t>Acetamiprid</t>
  </si>
  <si>
    <t>Insecticide</t>
  </si>
  <si>
    <t>acetamiprid</t>
  </si>
  <si>
    <t>AOM_010005</t>
  </si>
  <si>
    <t>Acetanilide</t>
  </si>
  <si>
    <t>acetanilide</t>
  </si>
  <si>
    <t>bullet</t>
  </si>
  <si>
    <t>acetochlor</t>
  </si>
  <si>
    <t>Antipyretic;Analgesic</t>
  </si>
  <si>
    <t>AOM_010006</t>
  </si>
  <si>
    <t>acetochlor (2-ethyl-6-methyl-phenyl-d11</t>
  </si>
  <si>
    <t>bullet &amp; harness</t>
  </si>
  <si>
    <t>AOM_010007</t>
  </si>
  <si>
    <t>AH 501</t>
  </si>
  <si>
    <t>ah 501</t>
  </si>
  <si>
    <t>harness</t>
  </si>
  <si>
    <t>alachlor</t>
  </si>
  <si>
    <t>AOM_010008</t>
  </si>
  <si>
    <t>Aktikon</t>
  </si>
  <si>
    <t>aktikon</t>
  </si>
  <si>
    <t>harness xtra</t>
  </si>
  <si>
    <t>albendazole</t>
  </si>
  <si>
    <t>Antihelmintic</t>
  </si>
  <si>
    <t>AOM_010009</t>
  </si>
  <si>
    <t>Alachlor</t>
  </si>
  <si>
    <t>crop star</t>
  </si>
  <si>
    <t>alpha-cypermethrin</t>
  </si>
  <si>
    <t>AOM_010010</t>
  </si>
  <si>
    <t>Alazine</t>
  </si>
  <si>
    <t>alazine</t>
  </si>
  <si>
    <t>butachlor</t>
  </si>
  <si>
    <t>aluminum phosphide</t>
  </si>
  <si>
    <t>Rodenticide</t>
  </si>
  <si>
    <t>AOM_010011</t>
  </si>
  <si>
    <t>ALBENDA- QK</t>
  </si>
  <si>
    <t>Animal - Antiparasitic</t>
  </si>
  <si>
    <t>albenda-qk</t>
  </si>
  <si>
    <t>lariat</t>
  </si>
  <si>
    <t>amitraz</t>
  </si>
  <si>
    <t>Acaricide</t>
  </si>
  <si>
    <t>AOM_010012</t>
  </si>
  <si>
    <t>Albendazole;albendazole;albendazole bolus;Albendazole bolus</t>
  </si>
  <si>
    <t>Animal - Antihelmintic</t>
  </si>
  <si>
    <t>lasso</t>
  </si>
  <si>
    <t>ammonium sulphate</t>
  </si>
  <si>
    <t>Adjuvant</t>
  </si>
  <si>
    <t>AOM_010013</t>
  </si>
  <si>
    <t>Albenol-100</t>
  </si>
  <si>
    <t>albenol</t>
  </si>
  <si>
    <t>nilzan plus</t>
  </si>
  <si>
    <t>amprolium</t>
  </si>
  <si>
    <t>Anitcoccidial</t>
  </si>
  <si>
    <t>AOM_010014</t>
  </si>
  <si>
    <t>Albex</t>
  </si>
  <si>
    <t>albex</t>
  </si>
  <si>
    <t>bestox</t>
  </si>
  <si>
    <t>anthrax vaccine</t>
  </si>
  <si>
    <t>Vaccine</t>
  </si>
  <si>
    <t>AOM_010015</t>
  </si>
  <si>
    <t>Aliseryl</t>
  </si>
  <si>
    <t>Antistress</t>
  </si>
  <si>
    <t>aliseryl</t>
  </si>
  <si>
    <t>phostoxin</t>
  </si>
  <si>
    <t>arabic gum</t>
  </si>
  <si>
    <t>Binder;Supplement</t>
  </si>
  <si>
    <t>AOM_010016</t>
  </si>
  <si>
    <t>amethoxam</t>
  </si>
  <si>
    <t>triatix</t>
  </si>
  <si>
    <t>atrazine</t>
  </si>
  <si>
    <t>AOM_010017</t>
  </si>
  <si>
    <t>Amistar Xtra</t>
  </si>
  <si>
    <t>Fungicide</t>
  </si>
  <si>
    <t>amistar xtra</t>
  </si>
  <si>
    <t>herbiboost</t>
  </si>
  <si>
    <t>atropine</t>
  </si>
  <si>
    <t>Antispasmodic</t>
  </si>
  <si>
    <t>AOM_010018</t>
  </si>
  <si>
    <t>Ampligo</t>
  </si>
  <si>
    <t>ampligo</t>
  </si>
  <si>
    <t>Azospirillum brasilense</t>
  </si>
  <si>
    <t>Soil Inoculation;Seed Innoculation</t>
  </si>
  <si>
    <t>AOM_010019</t>
  </si>
  <si>
    <t>Amprolium</t>
  </si>
  <si>
    <t>Animal - Vaccine</t>
  </si>
  <si>
    <t>Azospirillum spp.</t>
  </si>
  <si>
    <t>AOM_010020</t>
  </si>
  <si>
    <t>Anthrax Vaccine</t>
  </si>
  <si>
    <t>azoxystrobin</t>
  </si>
  <si>
    <t>AOM_010021</t>
  </si>
  <si>
    <t>Antiprotozoal</t>
  </si>
  <si>
    <t>Animal - Antiprotozoal</t>
  </si>
  <si>
    <t>antiprotozoal</t>
  </si>
  <si>
    <t>Bacillus spp.</t>
  </si>
  <si>
    <t>AOM_010022</t>
  </si>
  <si>
    <t>apron plus</t>
  </si>
  <si>
    <t>lumax</t>
  </si>
  <si>
    <t>Bacillus subtillis</t>
  </si>
  <si>
    <t>AOM_010023</t>
  </si>
  <si>
    <t>20% Metalaxylâ€“m, 20% Thiamethoxam and 2% Difenoconazole;Apron star;Apron star (20% Thiamethoxam, 20% Metalaxyl-M 20 and 2% difenoconazole);Apron Star 42W</t>
  </si>
  <si>
    <t>apron star</t>
  </si>
  <si>
    <t>primextra</t>
  </si>
  <si>
    <t>Bacillus thuringiensis</t>
  </si>
  <si>
    <t>Bioinsecticide</t>
  </si>
  <si>
    <t>AOM_010024</t>
  </si>
  <si>
    <t>Arabic gum;gum arabic</t>
  </si>
  <si>
    <t>Binder</t>
  </si>
  <si>
    <t>azofer</t>
  </si>
  <si>
    <t>bensulfuron-methyl</t>
  </si>
  <si>
    <t>AOM_010025</t>
  </si>
  <si>
    <t>Assist</t>
  </si>
  <si>
    <t>assist</t>
  </si>
  <si>
    <t>bioradix</t>
  </si>
  <si>
    <t>bentonite</t>
  </si>
  <si>
    <t>Toxin Binder</t>
  </si>
  <si>
    <t>AOM_010026</t>
  </si>
  <si>
    <t>Asuntol;Asuntol powder solution, coumaphos;asuntal</t>
  </si>
  <si>
    <t>Animal - Acaricide</t>
  </si>
  <si>
    <t>asuntol</t>
  </si>
  <si>
    <t>ferbiliq</t>
  </si>
  <si>
    <t>benzimidazole</t>
  </si>
  <si>
    <t>AOM_010027</t>
  </si>
  <si>
    <t>Atranex</t>
  </si>
  <si>
    <t>atranex</t>
  </si>
  <si>
    <t>beta-cyfluthrin</t>
  </si>
  <si>
    <t>AOM_010028</t>
  </si>
  <si>
    <t>Atrataf</t>
  </si>
  <si>
    <t>atrataf</t>
  </si>
  <si>
    <t>bactocrop</t>
  </si>
  <si>
    <t>Bradyrhizobium japonicum strain USDA 110</t>
  </si>
  <si>
    <t>AOM_010029</t>
  </si>
  <si>
    <t>Atratol</t>
  </si>
  <si>
    <t>atratol</t>
  </si>
  <si>
    <t>ciofertibuap</t>
  </si>
  <si>
    <t>Bradyrhizobium spp.</t>
  </si>
  <si>
    <t>AOM_010030</t>
  </si>
  <si>
    <t>Atrazine</t>
  </si>
  <si>
    <t>bromoxynil</t>
  </si>
  <si>
    <t>AOM_010031</t>
  </si>
  <si>
    <t>Atred</t>
  </si>
  <si>
    <t>atred</t>
  </si>
  <si>
    <t>calcium pantothenate</t>
  </si>
  <si>
    <t>Supplement</t>
  </si>
  <si>
    <t>AOM_010032</t>
  </si>
  <si>
    <t>Avesthrin (Cypermethrin 10 EC)</t>
  </si>
  <si>
    <t>avesthrin</t>
  </si>
  <si>
    <t>spectrummicobac</t>
  </si>
  <si>
    <t>calcium propionate</t>
  </si>
  <si>
    <t>Antimicrobial</t>
  </si>
  <si>
    <t>AOM_010033</t>
  </si>
  <si>
    <t>Azinotox</t>
  </si>
  <si>
    <t>azinotox</t>
  </si>
  <si>
    <t>carbaryl</t>
  </si>
  <si>
    <t>AOM_010034</t>
  </si>
  <si>
    <t>Azofer</t>
  </si>
  <si>
    <t>condax</t>
  </si>
  <si>
    <t>carbendazim</t>
  </si>
  <si>
    <t>AOM_010035</t>
  </si>
  <si>
    <t>londax</t>
  </si>
  <si>
    <t>carbofuran</t>
  </si>
  <si>
    <t>AOM_010036</t>
  </si>
  <si>
    <t>toxy-nil</t>
  </si>
  <si>
    <t>carboxin</t>
  </si>
  <si>
    <t>AOM_010037</t>
  </si>
  <si>
    <t>Azoxystrobin</t>
  </si>
  <si>
    <t>chlorantranilipole</t>
  </si>
  <si>
    <t>AOM_010038</t>
  </si>
  <si>
    <t>bulldock</t>
  </si>
  <si>
    <t>chlorfenapyr</t>
  </si>
  <si>
    <t>AOM_010039</t>
  </si>
  <si>
    <t>thunder</t>
  </si>
  <si>
    <t xml:space="preserve">chlorfenvinphos </t>
  </si>
  <si>
    <t>Acaricide;Insecticide</t>
  </si>
  <si>
    <t>AOM_010040</t>
  </si>
  <si>
    <t>Biopesticide</t>
  </si>
  <si>
    <t>tremor</t>
  </si>
  <si>
    <t>chloropyrifos</t>
  </si>
  <si>
    <t>AOM_010041</t>
  </si>
  <si>
    <t>Backdip</t>
  </si>
  <si>
    <t>backdip</t>
  </si>
  <si>
    <t>chlorothalonil</t>
  </si>
  <si>
    <t>AOM_010042</t>
  </si>
  <si>
    <t>Bacteriano2709</t>
  </si>
  <si>
    <t>bacteriano2709</t>
  </si>
  <si>
    <t>chlorpyrifos</t>
  </si>
  <si>
    <t>AOM_010043</t>
  </si>
  <si>
    <t>BactoCrop</t>
  </si>
  <si>
    <t>camazeb</t>
  </si>
  <si>
    <t>citric acid</t>
  </si>
  <si>
    <t>AOM_010044</t>
  </si>
  <si>
    <t>Banminth F;Banminth II;Banminth</t>
  </si>
  <si>
    <t>banminth</t>
  </si>
  <si>
    <t>yaltox</t>
  </si>
  <si>
    <t>clodinafop-propargyl</t>
  </si>
  <si>
    <t>AOM_010045</t>
  </si>
  <si>
    <t>Basagran;Basagran (Thiadiazine)</t>
  </si>
  <si>
    <t>basagran</t>
  </si>
  <si>
    <t>vitavax</t>
  </si>
  <si>
    <t>cloprostenol</t>
  </si>
  <si>
    <t>Prostaglandin Analogue</t>
  </si>
  <si>
    <t>AOM_010046</t>
  </si>
  <si>
    <t>Baytical</t>
  </si>
  <si>
    <t>bayticol</t>
  </si>
  <si>
    <t>duduba</t>
  </si>
  <si>
    <t>clorsulon</t>
  </si>
  <si>
    <t>AOM_010047</t>
  </si>
  <si>
    <t>Belt</t>
  </si>
  <si>
    <t>belt</t>
  </si>
  <si>
    <t>bravo</t>
  </si>
  <si>
    <t>Clostridium chauvoei toxoid</t>
  </si>
  <si>
    <t>AOM_010048</t>
  </si>
  <si>
    <t>bendioxide</t>
  </si>
  <si>
    <t>Inoculation - Seed</t>
  </si>
  <si>
    <t>daconil</t>
  </si>
  <si>
    <t>Clostridium novyi toxoid</t>
  </si>
  <si>
    <t>AOM_010049</t>
  </si>
  <si>
    <t>Benvet</t>
  </si>
  <si>
    <t>benvet</t>
  </si>
  <si>
    <t>dursban</t>
  </si>
  <si>
    <t>Clostridium perfringens toxoids</t>
  </si>
  <si>
    <t>AOM_010050</t>
  </si>
  <si>
    <t>Berenil Hoechst</t>
  </si>
  <si>
    <t>berenil hoeschst</t>
  </si>
  <si>
    <t>protaid</t>
  </si>
  <si>
    <t>Clostridium septicum toxoid</t>
  </si>
  <si>
    <t>AOM_010051</t>
  </si>
  <si>
    <t>Bestox</t>
  </si>
  <si>
    <t>Clostridium tetani toxoid</t>
  </si>
  <si>
    <t>AOM_010052</t>
  </si>
  <si>
    <t>Beta-cyfluthrin</t>
  </si>
  <si>
    <t>ivomec</t>
  </si>
  <si>
    <t>clothianidin</t>
  </si>
  <si>
    <t>AOM_010053</t>
  </si>
  <si>
    <t>BIOfertilizante</t>
  </si>
  <si>
    <t>biofertilizante</t>
  </si>
  <si>
    <t>cobalt sulphate</t>
  </si>
  <si>
    <t>AOM_010054</t>
  </si>
  <si>
    <t>BiofosfoBUAP</t>
  </si>
  <si>
    <t>biofosfobuap</t>
  </si>
  <si>
    <t>colistin sulphate</t>
  </si>
  <si>
    <t>Antibiotic</t>
  </si>
  <si>
    <t>AOM_010055</t>
  </si>
  <si>
    <t>Bioradix</t>
  </si>
  <si>
    <t>coumaphos</t>
  </si>
  <si>
    <t>copper oxychloride</t>
  </si>
  <si>
    <t>AOM_010056</t>
  </si>
  <si>
    <t xml:space="preserve">Bovipestovax </t>
  </si>
  <si>
    <t xml:space="preserve">bovipestovax </t>
  </si>
  <si>
    <t>cupric sulfate anhydrous</t>
  </si>
  <si>
    <t>AOM_010057</t>
  </si>
  <si>
    <t>tanos</t>
  </si>
  <si>
    <t>cymoxanil</t>
  </si>
  <si>
    <t>AOM_010058</t>
  </si>
  <si>
    <t>Bradyrhizobia</t>
  </si>
  <si>
    <t>cypermethrin</t>
  </si>
  <si>
    <t>cyhalothrin</t>
  </si>
  <si>
    <t>AOM_010059</t>
  </si>
  <si>
    <t>Bravo;bravo 20 SL;bravo 500</t>
  </si>
  <si>
    <t>cymbush</t>
  </si>
  <si>
    <t>AOM_010060</t>
  </si>
  <si>
    <t>Bromoxynil</t>
  </si>
  <si>
    <t>cymetox super</t>
  </si>
  <si>
    <t>AOM_010061</t>
  </si>
  <si>
    <t>Buldock;Bull dock;Bulldock;Bulldock (beta-cyfluthrin)</t>
  </si>
  <si>
    <t>cypadem</t>
  </si>
  <si>
    <t>cyproconazole</t>
  </si>
  <si>
    <t>AOM_010062</t>
  </si>
  <si>
    <t>Bullet</t>
  </si>
  <si>
    <t>cyperin</t>
  </si>
  <si>
    <t>deltamethrin</t>
  </si>
  <si>
    <t>AOM_010063</t>
  </si>
  <si>
    <t>Bullet and harness</t>
  </si>
  <si>
    <t>cypetex</t>
  </si>
  <si>
    <t>diazinon</t>
  </si>
  <si>
    <t>AOM_010064</t>
  </si>
  <si>
    <t>Butachlor</t>
  </si>
  <si>
    <t>dicamba</t>
  </si>
  <si>
    <t>AOM_010065</t>
  </si>
  <si>
    <t>Collistro</t>
  </si>
  <si>
    <t>callisto</t>
  </si>
  <si>
    <t>dichlorodiphenyltrichloroethane</t>
  </si>
  <si>
    <t>AOM_010066</t>
  </si>
  <si>
    <t>CAMAZEB (mancozeb and carbendazim)</t>
  </si>
  <si>
    <t>difenoconazole</t>
  </si>
  <si>
    <t>AOM_010067</t>
  </si>
  <si>
    <t>Carbaryl</t>
  </si>
  <si>
    <t>decatix</t>
  </si>
  <si>
    <t>dimethoate</t>
  </si>
  <si>
    <t>AOM_010068</t>
  </si>
  <si>
    <t>Carbendazim</t>
  </si>
  <si>
    <t>vectocid</t>
  </si>
  <si>
    <t>diminazene aceturate</t>
  </si>
  <si>
    <t>Antitrypanosomal</t>
  </si>
  <si>
    <t>AOM_010069</t>
  </si>
  <si>
    <t>Carbofuran;Furadan;Bay 70143;Curaterr;D 1221;ENT 27164;Yaltox;Furacarb</t>
  </si>
  <si>
    <t>stellar star</t>
  </si>
  <si>
    <t>diminazene diaceturate</t>
  </si>
  <si>
    <t>AOM_010070</t>
  </si>
  <si>
    <t>ddt</t>
  </si>
  <si>
    <t>dithiocarbamate</t>
  </si>
  <si>
    <t>AOM_010071</t>
  </si>
  <si>
    <t>Chikwapuro</t>
  </si>
  <si>
    <t>chikwapuro</t>
  </si>
  <si>
    <t>emamectin benzoate</t>
  </si>
  <si>
    <t>AOM_010072</t>
  </si>
  <si>
    <t>endosulfan</t>
  </si>
  <si>
    <t>AOM_010073</t>
  </si>
  <si>
    <t>erythromycin thiocyanate</t>
  </si>
  <si>
    <t>AOM_010074</t>
  </si>
  <si>
    <t>Chlorothalonil</t>
  </si>
  <si>
    <t>rogor</t>
  </si>
  <si>
    <t>famoxadone</t>
  </si>
  <si>
    <t>AOM_010075</t>
  </si>
  <si>
    <t>mancozeb</t>
  </si>
  <si>
    <t>fenamiphos</t>
  </si>
  <si>
    <t>Nematicide</t>
  </si>
  <si>
    <t>AOM_010076</t>
  </si>
  <si>
    <t>CiofertiBUAP</t>
  </si>
  <si>
    <t>endocoton</t>
  </si>
  <si>
    <t>fenbendazole</t>
  </si>
  <si>
    <t>AOM_010077</t>
  </si>
  <si>
    <t>Cleanup</t>
  </si>
  <si>
    <t>clean up</t>
  </si>
  <si>
    <t>thiodan</t>
  </si>
  <si>
    <t>fluazifop-p-butyl</t>
  </si>
  <si>
    <t>AOM_010078</t>
  </si>
  <si>
    <t>Clodinafop-propargyl</t>
  </si>
  <si>
    <t>thionex</t>
  </si>
  <si>
    <t>flubendiamide</t>
  </si>
  <si>
    <t>AOM_010079</t>
  </si>
  <si>
    <t>fludioxonil</t>
  </si>
  <si>
    <t>AOM_010080</t>
  </si>
  <si>
    <t>Coglavax</t>
  </si>
  <si>
    <t>coglavax</t>
  </si>
  <si>
    <t>flumethrin</t>
  </si>
  <si>
    <t>AOM_010081</t>
  </si>
  <si>
    <t>Condax</t>
  </si>
  <si>
    <t>fusilade</t>
  </si>
  <si>
    <t>flumetsulam</t>
  </si>
  <si>
    <t>AOM_010082</t>
  </si>
  <si>
    <t>Cooper oxychloride;copper oxychloride</t>
  </si>
  <si>
    <t>fomesafen</t>
  </si>
  <si>
    <t>AOM_010083</t>
  </si>
  <si>
    <t>Coxistac</t>
  </si>
  <si>
    <t>coxistac</t>
  </si>
  <si>
    <t>foramsulfuron</t>
  </si>
  <si>
    <t>AOM_010084</t>
  </si>
  <si>
    <t>Crisazina</t>
  </si>
  <si>
    <t>crisazina</t>
  </si>
  <si>
    <t>warrant power</t>
  </si>
  <si>
    <t>gamma cyhalothrin</t>
  </si>
  <si>
    <t xml:space="preserve">foramsulfuron </t>
  </si>
  <si>
    <t>AOM_010085</t>
  </si>
  <si>
    <t>Crisquat</t>
  </si>
  <si>
    <t>crisquat</t>
  </si>
  <si>
    <t>Gigaspora margarita</t>
  </si>
  <si>
    <t>furadan</t>
  </si>
  <si>
    <t>AOM_010086</t>
  </si>
  <si>
    <t>Crop Star</t>
  </si>
  <si>
    <t>glumix</t>
  </si>
  <si>
    <t>Glomus constrictum</t>
  </si>
  <si>
    <t>furathiocarb</t>
  </si>
  <si>
    <t>AOM_010087</t>
  </si>
  <si>
    <t>Cyclone</t>
  </si>
  <si>
    <t>cyclone</t>
  </si>
  <si>
    <t>Glomus fasciculatum</t>
  </si>
  <si>
    <t>AOM_010088</t>
  </si>
  <si>
    <t>cyalothrin [3-(2-chloro-3,3,3,-trifluoropropenyl)-2.2,
dimethylclopropanecarboxylate]</t>
  </si>
  <si>
    <t>Glomus geosporum</t>
  </si>
  <si>
    <t>garlic</t>
  </si>
  <si>
    <t>AOM_010089</t>
  </si>
  <si>
    <t>Cymbush</t>
  </si>
  <si>
    <t>Glomus intraradices</t>
  </si>
  <si>
    <t>garlic tea and wood ash</t>
  </si>
  <si>
    <t>AOM_010090</t>
  </si>
  <si>
    <t>Cymetox super (Cyper metrin and Dimethoate);Cymetox super (Dimethoate);cypermethrin and dimethoate</t>
  </si>
  <si>
    <t>AOM_010091</t>
  </si>
  <si>
    <t>AOM_010092</t>
  </si>
  <si>
    <t>micorrizafer</t>
  </si>
  <si>
    <t>AOM_010093</t>
  </si>
  <si>
    <t>Cyperin;cypermethrin;cypermethrin;Cypermetian;Cypermetrial;Cypermetrian</t>
  </si>
  <si>
    <t>spectrummico</t>
  </si>
  <si>
    <t>Glomus spp.</t>
  </si>
  <si>
    <t>AOM_010094</t>
  </si>
  <si>
    <t>AOM_010095</t>
  </si>
  <si>
    <t>Cyproconazol</t>
  </si>
  <si>
    <t>mycorrootsaver</t>
  </si>
  <si>
    <t>AOM_010096</t>
  </si>
  <si>
    <t>Daconil</t>
  </si>
  <si>
    <t>Glomus tortuosum</t>
  </si>
  <si>
    <t>AOM_010097</t>
  </si>
  <si>
    <t>DDT</t>
  </si>
  <si>
    <t>glufosinate</t>
  </si>
  <si>
    <t>glufosinate-ammonium</t>
  </si>
  <si>
    <t>AOM_010098</t>
  </si>
  <si>
    <t>Deadline</t>
  </si>
  <si>
    <t>deadline</t>
  </si>
  <si>
    <t>glyphosate</t>
  </si>
  <si>
    <t>AOM_010099</t>
  </si>
  <si>
    <t>Decatix</t>
  </si>
  <si>
    <t>force up</t>
  </si>
  <si>
    <t>ilufenuron</t>
  </si>
  <si>
    <t>AOM_010100</t>
  </si>
  <si>
    <t>Dexuron</t>
  </si>
  <si>
    <t>dexuron</t>
  </si>
  <si>
    <t>rodeo</t>
  </si>
  <si>
    <t>imazapyr</t>
  </si>
  <si>
    <t>AOM_010101</t>
  </si>
  <si>
    <t>Diazinol;diazinon;Diazinon;Diasuntol;Diazintol;diazintol</t>
  </si>
  <si>
    <t>Animal - Antiparasitic;Insecticide</t>
  </si>
  <si>
    <t>roundup</t>
  </si>
  <si>
    <t>imazethapyr</t>
  </si>
  <si>
    <t>AOM_010102</t>
  </si>
  <si>
    <t>springbok</t>
  </si>
  <si>
    <t>imidacloprid</t>
  </si>
  <si>
    <t>AOM_010103</t>
  </si>
  <si>
    <t>Difenoconazole</t>
  </si>
  <si>
    <t>vezir</t>
  </si>
  <si>
    <t>imidazolinone</t>
  </si>
  <si>
    <t>AOM_010104</t>
  </si>
  <si>
    <t>Dimethioate;Dimethoate;Dimethoate;Dimethoate (O,O-dimethyl S-[2-(methylamino)-2-oxoethyl] dithiophosphate)</t>
  </si>
  <si>
    <t>gaucho</t>
  </si>
  <si>
    <t>inactivated yeast</t>
  </si>
  <si>
    <t>AOM_010105</t>
  </si>
  <si>
    <t>Dual;Dual Gold</t>
  </si>
  <si>
    <t>dual</t>
  </si>
  <si>
    <t>insector T 45 DS</t>
  </si>
  <si>
    <t>inositol</t>
  </si>
  <si>
    <t>AOM_010106</t>
  </si>
  <si>
    <t>Duduba 450EC</t>
  </si>
  <si>
    <t>iodosulfuron-methyl-sodium</t>
  </si>
  <si>
    <t>AOM_010107</t>
  </si>
  <si>
    <t>Duduthrin</t>
  </si>
  <si>
    <t>duduthrin</t>
  </si>
  <si>
    <t>iodosulfuron-methyl-sodiummesosulfuron-methyl</t>
  </si>
  <si>
    <t>AOM_010108</t>
  </si>
  <si>
    <t>Dursban</t>
  </si>
  <si>
    <t>iprodione</t>
  </si>
  <si>
    <t>AOM_010109</t>
  </si>
  <si>
    <t>Ectopor</t>
  </si>
  <si>
    <t>ectopor</t>
  </si>
  <si>
    <t>isometamidium chloride</t>
  </si>
  <si>
    <t>AOM_010110</t>
  </si>
  <si>
    <t>Emamectin benzoate</t>
  </si>
  <si>
    <t>iodosulfuron</t>
  </si>
  <si>
    <t>isopropylamine salt of glyphosate</t>
  </si>
  <si>
    <t>AOM_010111</t>
  </si>
  <si>
    <t>Endocoton (Endosulfan)</t>
  </si>
  <si>
    <t>hussar evolution</t>
  </si>
  <si>
    <t>ivermectin</t>
  </si>
  <si>
    <t>AOM_010112</t>
  </si>
  <si>
    <t>Esgram</t>
  </si>
  <si>
    <t>esgram</t>
  </si>
  <si>
    <t>rhizolex</t>
  </si>
  <si>
    <t>lactofen</t>
  </si>
  <si>
    <t>AOM_010113</t>
  </si>
  <si>
    <t>Estrumate</t>
  </si>
  <si>
    <t>estrumate</t>
  </si>
  <si>
    <t>pondmaster</t>
  </si>
  <si>
    <t>lambda-cyhalothrin</t>
  </si>
  <si>
    <t>AOM_010114</t>
  </si>
  <si>
    <t>Farmco Atrazine</t>
  </si>
  <si>
    <t>farmco atrazine</t>
  </si>
  <si>
    <t>levamisole</t>
  </si>
  <si>
    <t>AOM_010115</t>
  </si>
  <si>
    <t>fenamiphos 40 EC</t>
  </si>
  <si>
    <t>mamba</t>
  </si>
  <si>
    <t>levamisole hydrochloride</t>
  </si>
  <si>
    <t>AOM_010116</t>
  </si>
  <si>
    <t>Fentocin</t>
  </si>
  <si>
    <t>Tocolytic</t>
  </si>
  <si>
    <t>fentocin</t>
  </si>
  <si>
    <t>karate</t>
  </si>
  <si>
    <t>AOM_010117</t>
  </si>
  <si>
    <t>FerbiliQ</t>
  </si>
  <si>
    <t>manganese</t>
  </si>
  <si>
    <t>AOM_010118</t>
  </si>
  <si>
    <t>fluasifop-p-butyl;Fluazifop-P-butyl</t>
  </si>
  <si>
    <t>manganese ethylenebisdithiocarbamate</t>
  </si>
  <si>
    <t>AOM_010119</t>
  </si>
  <si>
    <t>laraforce</t>
  </si>
  <si>
    <t>mcpa (2-methyl-4-chlorophenoxyacetic acid)</t>
  </si>
  <si>
    <t>AOM_010120</t>
  </si>
  <si>
    <t>Flumetsulam</t>
  </si>
  <si>
    <t>magic force</t>
  </si>
  <si>
    <t>mefenoxam</t>
  </si>
  <si>
    <t>AOM_010121</t>
  </si>
  <si>
    <t>Folicur</t>
  </si>
  <si>
    <t>folicur</t>
  </si>
  <si>
    <t>super lambda</t>
  </si>
  <si>
    <t>mesotrione</t>
  </si>
  <si>
    <t>AOM_010122</t>
  </si>
  <si>
    <t>Fomesafen</t>
  </si>
  <si>
    <t>levafas diamond</t>
  </si>
  <si>
    <t>metalaxyl-M</t>
  </si>
  <si>
    <t>AOM_010123</t>
  </si>
  <si>
    <t>Foramsulfuron</t>
  </si>
  <si>
    <t>methomyl</t>
  </si>
  <si>
    <t>AOM_010124</t>
  </si>
  <si>
    <t>metolachlor</t>
  </si>
  <si>
    <t>AOM_010125</t>
  </si>
  <si>
    <t>Force up</t>
  </si>
  <si>
    <t>ridomil</t>
  </si>
  <si>
    <t>metosulam</t>
  </si>
  <si>
    <t>AOM_010126</t>
  </si>
  <si>
    <t>selecron</t>
  </si>
  <si>
    <t>metribuzin</t>
  </si>
  <si>
    <t>AOM_010127</t>
  </si>
  <si>
    <t>maneb</t>
  </si>
  <si>
    <t>metsulfuron-methyl</t>
  </si>
  <si>
    <t>AOM_010128</t>
  </si>
  <si>
    <t>Fusilade</t>
  </si>
  <si>
    <t>kombat</t>
  </si>
  <si>
    <t>mitoxantrone</t>
  </si>
  <si>
    <t>Immunosuppressant</t>
  </si>
  <si>
    <t>AOM_010129</t>
  </si>
  <si>
    <t>G-30027</t>
  </si>
  <si>
    <t>g-30027</t>
  </si>
  <si>
    <t>NDV-Lasota vaccine</t>
  </si>
  <si>
    <t>AOM_010130</t>
  </si>
  <si>
    <t>crushed garlic mixed with liquid paraffin</t>
  </si>
  <si>
    <t>neem</t>
  </si>
  <si>
    <t>AOM_010131</t>
  </si>
  <si>
    <t>neem extract</t>
  </si>
  <si>
    <t>AOM_010132</t>
  </si>
  <si>
    <t>35% imidacloprid +10% thiram;Gaucho, 35% imidacloprid + 10% thirame</t>
  </si>
  <si>
    <t>neem oil</t>
  </si>
  <si>
    <t xml:space="preserve">
Bioinsecticide</t>
  </si>
  <si>
    <t>AOM_010133</t>
  </si>
  <si>
    <t>Gesaprim</t>
  </si>
  <si>
    <t>gesaprim</t>
  </si>
  <si>
    <t>nicosulfuron</t>
  </si>
  <si>
    <t>AOM_010134</t>
  </si>
  <si>
    <t>Giffex 4L</t>
  </si>
  <si>
    <t>giffex</t>
  </si>
  <si>
    <t>lannate</t>
  </si>
  <si>
    <t>nicotinamide</t>
  </si>
  <si>
    <t>Vitamin</t>
  </si>
  <si>
    <t>AOM_010135</t>
  </si>
  <si>
    <t>metagan gold</t>
  </si>
  <si>
    <t>nitroxynil</t>
  </si>
  <si>
    <t>AOM_010136</t>
  </si>
  <si>
    <t>novaluron</t>
  </si>
  <si>
    <t>AOM_010137</t>
  </si>
  <si>
    <t>mitigan</t>
  </si>
  <si>
    <t>olaquindox</t>
  </si>
  <si>
    <t>Growth promotor</t>
  </si>
  <si>
    <t>AOM_010138</t>
  </si>
  <si>
    <t>ovine pasteurellosis vaccine</t>
  </si>
  <si>
    <t>AOM_010139</t>
  </si>
  <si>
    <t>rimon</t>
  </si>
  <si>
    <t>oxfendazole</t>
  </si>
  <si>
    <t>AOM_010140</t>
  </si>
  <si>
    <t>oxyclozanide</t>
  </si>
  <si>
    <t>AOM_010141</t>
  </si>
  <si>
    <t>oxyfluorfen</t>
  </si>
  <si>
    <t>AOM_010142</t>
  </si>
  <si>
    <t>Glufosinate</t>
  </si>
  <si>
    <t>terramycine</t>
  </si>
  <si>
    <t>oxytetracycline</t>
  </si>
  <si>
    <t>AOM_010143</t>
  </si>
  <si>
    <t>oxytetracycline hydrochloride</t>
  </si>
  <si>
    <t>oxytetracycline &amp; vitamin B complex</t>
  </si>
  <si>
    <t>Antibiotic;Supplement</t>
  </si>
  <si>
    <t>AOM_010144</t>
  </si>
  <si>
    <t>glyphosate;Glyphosate;Glyphosphate;Glyphosphate 360 Isopropyl amine salt</t>
  </si>
  <si>
    <t>gramoxone</t>
  </si>
  <si>
    <t>paraquat</t>
  </si>
  <si>
    <t>AOM_010145</t>
  </si>
  <si>
    <t>Gramixel</t>
  </si>
  <si>
    <t>gramixel</t>
  </si>
  <si>
    <t>paraquat dichloride</t>
  </si>
  <si>
    <t>oxytocin</t>
  </si>
  <si>
    <t>AOM_010146</t>
  </si>
  <si>
    <t>Gramazone;Grammoxone;Gramoxone;Gramozone</t>
  </si>
  <si>
    <t>pirimiphos- methyl</t>
  </si>
  <si>
    <t>AOM_010147</t>
  </si>
  <si>
    <t>Gramuron</t>
  </si>
  <si>
    <t>gramuron</t>
  </si>
  <si>
    <t>OrizoPro-propanil</t>
  </si>
  <si>
    <t>popanil</t>
  </si>
  <si>
    <t>AOM_010148</t>
  </si>
  <si>
    <t>Harness;Harness (acetochlor (2-ethyl-6-methylphenyl-d11));Harness [acetochlor (2-ethyl-6-methylphenyl-d11))</t>
  </si>
  <si>
    <t>prochloroz</t>
  </si>
  <si>
    <t>pendimethalin</t>
  </si>
  <si>
    <t>AOM_010149</t>
  </si>
  <si>
    <t>Pseudomonas spp.</t>
  </si>
  <si>
    <t>permethrin</t>
  </si>
  <si>
    <t>AOM_010150</t>
  </si>
  <si>
    <t>Herbiboost</t>
  </si>
  <si>
    <t>phenazone</t>
  </si>
  <si>
    <t>Analgesic;Anti-inflammatory</t>
  </si>
  <si>
    <t>AOM_010151</t>
  </si>
  <si>
    <t>Hussar Evolution</t>
  </si>
  <si>
    <t>salinomycin</t>
  </si>
  <si>
    <t>Insecticide;Rodenticide</t>
  </si>
  <si>
    <t>AOM_010152</t>
  </si>
  <si>
    <t>lufenuron</t>
  </si>
  <si>
    <t>sepiolite</t>
  </si>
  <si>
    <t>AOM_010153</t>
  </si>
  <si>
    <t>Imazapyr</t>
  </si>
  <si>
    <t>s-metolachlor</t>
  </si>
  <si>
    <t>AOM_010154</t>
  </si>
  <si>
    <t>PPR vaccine</t>
  </si>
  <si>
    <t>AOM_010155</t>
  </si>
  <si>
    <t>spinosyns</t>
  </si>
  <si>
    <t>AOM_010156</t>
  </si>
  <si>
    <t>Imidazolinone</t>
  </si>
  <si>
    <t>spinosad</t>
  </si>
  <si>
    <t>profenofos</t>
  </si>
  <si>
    <t>AOM_010157</t>
  </si>
  <si>
    <t>Insector T 45 DS, imidacloprid;Insector T 45 DS, thirame</t>
  </si>
  <si>
    <t>streptomycin sulphate</t>
  </si>
  <si>
    <t>propanil</t>
  </si>
  <si>
    <t>AOM_010158</t>
  </si>
  <si>
    <t>Iodosulfuron</t>
  </si>
  <si>
    <t>sulfamide</t>
  </si>
  <si>
    <t>sulfamethazine</t>
  </si>
  <si>
    <t>propiconazol</t>
  </si>
  <si>
    <t>AOM_010159</t>
  </si>
  <si>
    <t>ivermectin;Invermectin (Merck and Co.);Ivermectin</t>
  </si>
  <si>
    <t>tebuconazole</t>
  </si>
  <si>
    <t>AOM_010160</t>
  </si>
  <si>
    <t>Ivermectyl</t>
  </si>
  <si>
    <t>ivermectyl</t>
  </si>
  <si>
    <t>nativo</t>
  </si>
  <si>
    <t>pyraclostrobin</t>
  </si>
  <si>
    <t>AOM_010161</t>
  </si>
  <si>
    <t>ivomec;Ivomec injection;Ivomec;Ivomec injection, ivermectin;Ivomectin</t>
  </si>
  <si>
    <t>thiram</t>
  </si>
  <si>
    <t>tetramethylthiuram disulfide</t>
  </si>
  <si>
    <t>pyrantel tartrate</t>
  </si>
  <si>
    <t>AOM_010162</t>
  </si>
  <si>
    <t>American Ivomec Super</t>
  </si>
  <si>
    <t>ivomec super</t>
  </si>
  <si>
    <t>quizalofop-p-ethyl</t>
  </si>
  <si>
    <t>AOM_010163</t>
  </si>
  <si>
    <t>Karate;Karate (Lambda-cyhalothrin;Karate (Lambda-cyhalothrin)</t>
  </si>
  <si>
    <t>Animal - Insecticide;Insecticide</t>
  </si>
  <si>
    <t>thiadiazine</t>
  </si>
  <si>
    <t>Rhizobia HB-429</t>
  </si>
  <si>
    <t>Soil Inoculation;Seed Inoculation</t>
  </si>
  <si>
    <t>AOM_010164</t>
  </si>
  <si>
    <t>Kalemectin 1%;Kelamectin</t>
  </si>
  <si>
    <t>kelamectin</t>
  </si>
  <si>
    <t>thiamethoxam</t>
  </si>
  <si>
    <t>Rhizobia HB-A15</t>
  </si>
  <si>
    <t>AOM_010165</t>
  </si>
  <si>
    <t>Kombat</t>
  </si>
  <si>
    <t>Rhizobium leguminosarium</t>
  </si>
  <si>
    <t>AOM_010166</t>
  </si>
  <si>
    <t>Lambda Cyhalomethrin;Lambda cyhalothrin;Lambda cyhalotrine;Lambda-Cyhalothrin;Lambda-cyhalothrin EC;Lambda-cyhalothrin.;Lamda-cyhalothrin</t>
  </si>
  <si>
    <t>Rhizobium leguminosarium (C-05)</t>
  </si>
  <si>
    <t>AOM_010167</t>
  </si>
  <si>
    <t>Lannat BR</t>
  </si>
  <si>
    <t>saturn</t>
  </si>
  <si>
    <t>thiobencarb</t>
  </si>
  <si>
    <t>Rhizobium leguminosarium (DF-14)</t>
  </si>
  <si>
    <t>AOM_010168</t>
  </si>
  <si>
    <t>Laraforce</t>
  </si>
  <si>
    <t>Rhizobium leguminosarium (SEMA 403)</t>
  </si>
  <si>
    <t>AOM_010169</t>
  </si>
  <si>
    <t>Lariat</t>
  </si>
  <si>
    <t>Rhizobium tropici</t>
  </si>
  <si>
    <t>AOM_010170</t>
  </si>
  <si>
    <t>Lasso</t>
  </si>
  <si>
    <t>topramezone</t>
  </si>
  <si>
    <t>Rhizobium tropici strain CIAT899</t>
  </si>
  <si>
    <t>AOM_010171</t>
  </si>
  <si>
    <t>Levafas diamond</t>
  </si>
  <si>
    <t>shavit</t>
  </si>
  <si>
    <t>traidimenol</t>
  </si>
  <si>
    <t>rhizoflo 5</t>
  </si>
  <si>
    <t>AOM_010172</t>
  </si>
  <si>
    <t>Levamisol;Levamisole</t>
  </si>
  <si>
    <t>trifloxystrobin</t>
  </si>
  <si>
    <t>rinderpest vaccine</t>
  </si>
  <si>
    <t>AOM_010173</t>
  </si>
  <si>
    <t>Levicon</t>
  </si>
  <si>
    <t>levicon</t>
  </si>
  <si>
    <t>vitamin A</t>
  </si>
  <si>
    <t>AOM_010174</t>
  </si>
  <si>
    <t>Londax</t>
  </si>
  <si>
    <t>vitamin B1</t>
  </si>
  <si>
    <t>AOM_010175</t>
  </si>
  <si>
    <t>vitamin B12</t>
  </si>
  <si>
    <t>AOM_010176</t>
  </si>
  <si>
    <t>Magic Force</t>
  </si>
  <si>
    <t>vitamin B2</t>
  </si>
  <si>
    <t>AOM_010177</t>
  </si>
  <si>
    <t>Malermais</t>
  </si>
  <si>
    <t>malermais</t>
  </si>
  <si>
    <t>vitamin B6</t>
  </si>
  <si>
    <t>AOM_010178</t>
  </si>
  <si>
    <t>Mamba</t>
  </si>
  <si>
    <t>vitamin C</t>
  </si>
  <si>
    <t>AOM_010179</t>
  </si>
  <si>
    <t>vitamin D3</t>
  </si>
  <si>
    <t>AOM_010180</t>
  </si>
  <si>
    <t>vitamin E</t>
  </si>
  <si>
    <t>Telenomus remus</t>
  </si>
  <si>
    <t>AOM_010181</t>
  </si>
  <si>
    <t>vitamin K3</t>
  </si>
  <si>
    <t>terbuthylazine</t>
  </si>
  <si>
    <t>AOM_010182</t>
  </si>
  <si>
    <t>Metagen</t>
  </si>
  <si>
    <t>zinc sulphate monohydrate</t>
  </si>
  <si>
    <t>tetracycline</t>
  </si>
  <si>
    <t>AOM_010183</t>
  </si>
  <si>
    <t>AOM_010184</t>
  </si>
  <si>
    <t>Methyl viologen dichloride</t>
  </si>
  <si>
    <t>methyl viologen dichloride</t>
  </si>
  <si>
    <t>AOM_010185</t>
  </si>
  <si>
    <t>Metosulam</t>
  </si>
  <si>
    <t>AOM_010186</t>
  </si>
  <si>
    <t>thifensulfuron-methyl</t>
  </si>
  <si>
    <t>AOM_010187</t>
  </si>
  <si>
    <t>Metsulfuron-methyl</t>
  </si>
  <si>
    <t>AOM_010188</t>
  </si>
  <si>
    <t>MicorrizaFer</t>
  </si>
  <si>
    <t>thiodicarb</t>
  </si>
  <si>
    <t>AOM_010189</t>
  </si>
  <si>
    <t>Milsan;Milsan (Interchem Pharma Ltd.,Moshi, Tanzania);Milsan_x005F_x0003_ broad-spectrum anthelmintic</t>
  </si>
  <si>
    <t>milsan</t>
  </si>
  <si>
    <t xml:space="preserve">thiophanate-methyl </t>
  </si>
  <si>
    <t>AOM_010190</t>
  </si>
  <si>
    <t>Milverm</t>
  </si>
  <si>
    <t>milverm</t>
  </si>
  <si>
    <t>AOM_010191</t>
  </si>
  <si>
    <t>Mitigan</t>
  </si>
  <si>
    <t>tissue culture rinderpest vaccine</t>
  </si>
  <si>
    <t>AOM_010192</t>
  </si>
  <si>
    <t>Multivax P</t>
  </si>
  <si>
    <t>mulivax p</t>
  </si>
  <si>
    <t>AOM_010193</t>
  </si>
  <si>
    <t>MycorRootSaver</t>
  </si>
  <si>
    <t>AOM_010194</t>
  </si>
  <si>
    <t>Nativo</t>
  </si>
  <si>
    <t>tretamisole</t>
  </si>
  <si>
    <t>AOM_010195</t>
  </si>
  <si>
    <t>NDV-Lasota Vaccine;NDV-Lasota</t>
  </si>
  <si>
    <t>tribenuron-methyl</t>
  </si>
  <si>
    <t>AOM_010196</t>
  </si>
  <si>
    <t>AOM_010197</t>
  </si>
  <si>
    <t>Neem leaf extract</t>
  </si>
  <si>
    <t>triflumuron</t>
  </si>
  <si>
    <t>AOM_010198</t>
  </si>
  <si>
    <t>Neem oil</t>
  </si>
  <si>
    <t>AOM_010199</t>
  </si>
  <si>
    <t>supadip</t>
  </si>
  <si>
    <t>AOM_010200</t>
  </si>
  <si>
    <t>Nilizan;Nilsan, Cooper Kenya;Nilzan</t>
  </si>
  <si>
    <t>nilzan</t>
  </si>
  <si>
    <t>AOM_010201</t>
  </si>
  <si>
    <t>Nilzan plus</t>
  </si>
  <si>
    <t>AOM_010202</t>
  </si>
  <si>
    <t>Norotraz</t>
  </si>
  <si>
    <t>norotraz</t>
  </si>
  <si>
    <t>AOM_010203</t>
  </si>
  <si>
    <t>Olaquindox</t>
  </si>
  <si>
    <t>Animal - Antimicrobial</t>
  </si>
  <si>
    <t>AOM_010204</t>
  </si>
  <si>
    <t>OrizoPro-2, 4-D</t>
  </si>
  <si>
    <t>AOM_010205</t>
  </si>
  <si>
    <t>orizopro-propanil</t>
  </si>
  <si>
    <t>AOM_010206</t>
  </si>
  <si>
    <t>Ortho Paraquat CL</t>
  </si>
  <si>
    <t>ortho paraquat cl</t>
  </si>
  <si>
    <t>AOM_010207</t>
  </si>
  <si>
    <t>Ovine Pasteurellosis Vaccine</t>
  </si>
  <si>
    <t>zeranol</t>
  </si>
  <si>
    <t>Growth Promotor</t>
  </si>
  <si>
    <t>AOM_010208</t>
  </si>
  <si>
    <t>AOM_010209</t>
  </si>
  <si>
    <t>Oxytetracycline;Oxytetracyline</t>
  </si>
  <si>
    <t>Animal - Antibiotic</t>
  </si>
  <si>
    <t>AOM_010210</t>
  </si>
  <si>
    <t>oxytetracycline and vitamin B complex</t>
  </si>
  <si>
    <t>AOM_010211</t>
  </si>
  <si>
    <t>Panacur</t>
  </si>
  <si>
    <t>panacur</t>
  </si>
  <si>
    <t>AOM_010212</t>
  </si>
  <si>
    <t>Para-col</t>
  </si>
  <si>
    <t>para-col</t>
  </si>
  <si>
    <t>AOM_010213</t>
  </si>
  <si>
    <t>Paraquat;Paraquat dichloride</t>
  </si>
  <si>
    <t>AOM_010214</t>
  </si>
  <si>
    <t>Pastovin</t>
  </si>
  <si>
    <t>pastovin</t>
  </si>
  <si>
    <t>AOM_010215</t>
  </si>
  <si>
    <t>Pathclear</t>
  </si>
  <si>
    <t>pathclear</t>
  </si>
  <si>
    <t>AOM_010216</t>
  </si>
  <si>
    <t>Pendimethalin;Pendimethalin [N-(1-ethylpropyl)-3, 4dimethyl-2, 6 dinitrobenzene amine]</t>
  </si>
  <si>
    <t>AOM_010217</t>
  </si>
  <si>
    <t>Permethrin</t>
  </si>
  <si>
    <t>pestovax</t>
  </si>
  <si>
    <t>AOM_010218</t>
  </si>
  <si>
    <t>Pestovax (Merck and Co., Readington, NJ, USA)</t>
  </si>
  <si>
    <t>AOM_010219</t>
  </si>
  <si>
    <t>phostoxin pellets;Phostoxin pellets</t>
  </si>
  <si>
    <t>AOM_010220</t>
  </si>
  <si>
    <t>Pillarxone</t>
  </si>
  <si>
    <t>pillarxone</t>
  </si>
  <si>
    <t>AOM_010221</t>
  </si>
  <si>
    <t>Pondmaster</t>
  </si>
  <si>
    <t>prondistar</t>
  </si>
  <si>
    <t>AOM_010222</t>
  </si>
  <si>
    <t>PP148</t>
  </si>
  <si>
    <t>pp148</t>
  </si>
  <si>
    <t>AOM_010223</t>
  </si>
  <si>
    <t>PPR Vaccine</t>
  </si>
  <si>
    <t>ralgro</t>
  </si>
  <si>
    <t>AOM_010224</t>
  </si>
  <si>
    <t>Primatol</t>
  </si>
  <si>
    <t>primatol</t>
  </si>
  <si>
    <t>samorin</t>
  </si>
  <si>
    <t>AOM_010225</t>
  </si>
  <si>
    <t>Primextra;Primextra (Atrazine + Metolachlor);Metolachlor and Atrazine;s-metolachlor+atrazine</t>
  </si>
  <si>
    <t>sedinas</t>
  </si>
  <si>
    <t>AOM_010226</t>
  </si>
  <si>
    <t>Profenofos</t>
  </si>
  <si>
    <t>AOM_010227</t>
  </si>
  <si>
    <t>Prondistar</t>
  </si>
  <si>
    <t>steladone</t>
  </si>
  <si>
    <t>AOM_010228</t>
  </si>
  <si>
    <t>tamarice;bay 30130;cekupropanil;prop-job;chem-rice;DPA;strel;S 10145;vertac;dropaven;propanilo;supernox;erban;FW-734;herbax;propanex;riselect;stampede;stam-F-34;stam M-4;surcopur;surpur and wham EZ;Propanyl</t>
  </si>
  <si>
    <t>synanthic</t>
  </si>
  <si>
    <t>AOM_010229</t>
  </si>
  <si>
    <t>Propiconazol</t>
  </si>
  <si>
    <t>tecmectin</t>
  </si>
  <si>
    <t>AOM_010230</t>
  </si>
  <si>
    <t>Protaid acaricide</t>
  </si>
  <si>
    <t>AOM_010231</t>
  </si>
  <si>
    <t>trodax</t>
  </si>
  <si>
    <t>AOM_010232</t>
  </si>
  <si>
    <t>Pyraclostrobin</t>
  </si>
  <si>
    <t>valbazan</t>
  </si>
  <si>
    <t>AOM_010233</t>
  </si>
  <si>
    <t>vermiprazol</t>
  </si>
  <si>
    <t>AOM_010234</t>
  </si>
  <si>
    <t>Ralgro</t>
  </si>
  <si>
    <t>Growth Promoter</t>
  </si>
  <si>
    <t>tramizan</t>
  </si>
  <si>
    <t>AOM_010235</t>
  </si>
  <si>
    <t>AOM_010236</t>
  </si>
  <si>
    <t>survidim</t>
  </si>
  <si>
    <t>AOM_010237</t>
  </si>
  <si>
    <t>AOM_010238</t>
  </si>
  <si>
    <t>AOM_010239</t>
  </si>
  <si>
    <t>AOM_010240</t>
  </si>
  <si>
    <t>AOM_010241</t>
  </si>
  <si>
    <t>AOM_010242</t>
  </si>
  <si>
    <t>AOM_010243</t>
  </si>
  <si>
    <t>RhizoFlo 5</t>
  </si>
  <si>
    <t>AOM_010244</t>
  </si>
  <si>
    <t>Rhizolex solution</t>
  </si>
  <si>
    <t>Inoculation - Soil</t>
  </si>
  <si>
    <t>AOM_010245</t>
  </si>
  <si>
    <t>Ridomil Gold;Ridomil Gold MZ 68WG;Ridomil</t>
  </si>
  <si>
    <t>AOM_010246</t>
  </si>
  <si>
    <t>Rimon 100 EC</t>
  </si>
  <si>
    <t>AOM_010247</t>
  </si>
  <si>
    <t>Tissue culture rinderpest vaccine</t>
  </si>
  <si>
    <t>AOM_010248</t>
  </si>
  <si>
    <t>Rodeo</t>
  </si>
  <si>
    <t>AOM_010249</t>
  </si>
  <si>
    <t>Rogor - Dimethoate;Rogor(Dimethoate)</t>
  </si>
  <si>
    <t>AOM_010250</t>
  </si>
  <si>
    <t>Roundup</t>
  </si>
  <si>
    <t>simazat</t>
  </si>
  <si>
    <t>AOM_010251</t>
  </si>
  <si>
    <t>Samorin</t>
  </si>
  <si>
    <t>zeaphos</t>
  </si>
  <si>
    <t>AOM_010252</t>
  </si>
  <si>
    <t>Saturn 50% Thiobencarb</t>
  </si>
  <si>
    <t>AOM_010253</t>
  </si>
  <si>
    <t>Sedinas</t>
  </si>
  <si>
    <t>AOM_010254</t>
  </si>
  <si>
    <t>Celecron;Selecron 500EC</t>
  </si>
  <si>
    <t>AOM_010255</t>
  </si>
  <si>
    <t>Shavit(Triadimenol)</t>
  </si>
  <si>
    <t>AOM_010256</t>
  </si>
  <si>
    <t>Simazat</t>
  </si>
  <si>
    <t>AOM_010257</t>
  </si>
  <si>
    <t>SpectrumMico</t>
  </si>
  <si>
    <t>AOM_010258</t>
  </si>
  <si>
    <t>SpectrumMicoBac</t>
  </si>
  <si>
    <t>AOM_010259</t>
  </si>
  <si>
    <t>AOM_010260</t>
  </si>
  <si>
    <t>Springbok</t>
  </si>
  <si>
    <t>tota-col</t>
  </si>
  <si>
    <t>AOM_010261</t>
  </si>
  <si>
    <t>Stalidon;Steladon;Steladone;Steladone (Agrochemical Association (K) Ltd.);Steladone_x005F_x0003_ acaricide;Stelladone;Steladone® 300EC</t>
  </si>
  <si>
    <t>toxer total</t>
  </si>
  <si>
    <t>AOM_010262</t>
  </si>
  <si>
    <t>AOM_010263</t>
  </si>
  <si>
    <t>Sulfamide bolus</t>
  </si>
  <si>
    <t>AOM_010264</t>
  </si>
  <si>
    <t>Cooper;Supa Dip;Supadip</t>
  </si>
  <si>
    <t>AOM_010265</t>
  </si>
  <si>
    <t>Super Lambda</t>
  </si>
  <si>
    <t>AOM_010266</t>
  </si>
  <si>
    <t>Survidim</t>
  </si>
  <si>
    <t>AOM_010267</t>
  </si>
  <si>
    <t>Synanthic</t>
  </si>
  <si>
    <t>AOM_010268</t>
  </si>
  <si>
    <t>Tanos</t>
  </si>
  <si>
    <t>AOM_010269</t>
  </si>
  <si>
    <t>Tecmectin</t>
  </si>
  <si>
    <t>AOM_010270</t>
  </si>
  <si>
    <t>Tec-Myc60</t>
  </si>
  <si>
    <t>AOM_010271</t>
  </si>
  <si>
    <t>AOM_010272</t>
  </si>
  <si>
    <t>AOM_010273</t>
  </si>
  <si>
    <t>Oxytetracycline, terramycine</t>
  </si>
  <si>
    <t>AOM_010274</t>
  </si>
  <si>
    <t>Tetracycline LA</t>
  </si>
  <si>
    <t>AOM_010275</t>
  </si>
  <si>
    <t>AOM_010276</t>
  </si>
  <si>
    <t>Thifensulfuron-methyl</t>
  </si>
  <si>
    <t>AOM_010277</t>
  </si>
  <si>
    <t>Thiodan</t>
  </si>
  <si>
    <t>AOM_010278</t>
  </si>
  <si>
    <t>AOM_010279</t>
  </si>
  <si>
    <t>Thionex (Endosulfan)</t>
  </si>
  <si>
    <t>AOM_010280</t>
  </si>
  <si>
    <t xml:space="preserve">Thiophanate-methyl </t>
  </si>
  <si>
    <t>AOM_010281</t>
  </si>
  <si>
    <t>Thiram 80WP</t>
  </si>
  <si>
    <t>AOM_010282</t>
  </si>
  <si>
    <t>Thunder</t>
  </si>
  <si>
    <t>AOM_010283</t>
  </si>
  <si>
    <t>Tissue Culture Rinderpest Vaccine</t>
  </si>
  <si>
    <t>AOM_010284</t>
  </si>
  <si>
    <t>AOM_010285</t>
  </si>
  <si>
    <t>Tota-col</t>
  </si>
  <si>
    <t>AOM_010286</t>
  </si>
  <si>
    <t>Toxer Total</t>
  </si>
  <si>
    <t>AOM_010287</t>
  </si>
  <si>
    <t>Toxynil</t>
  </si>
  <si>
    <t>Animal - Antiaflatoxin</t>
  </si>
  <si>
    <t>AOM_010288</t>
  </si>
  <si>
    <t>Tramizan</t>
  </si>
  <si>
    <t>AOM_010289</t>
  </si>
  <si>
    <t>Tremor 0.05 GR(Beta-cyfluthrin)</t>
  </si>
  <si>
    <t>AOM_010290</t>
  </si>
  <si>
    <t>Tetramisol;tetramizole tablet</t>
  </si>
  <si>
    <t>AOM_010291</t>
  </si>
  <si>
    <t>Triatix,Welcome,Nairobi, Kenya;Triatix</t>
  </si>
  <si>
    <t>AOM_010292</t>
  </si>
  <si>
    <t>Tribenuron-methyl</t>
  </si>
  <si>
    <t>AOM_010293</t>
  </si>
  <si>
    <t>AOM_010294</t>
  </si>
  <si>
    <t>Trodax, Rhone Merieux, Lyon, France</t>
  </si>
  <si>
    <t>AOM_010295</t>
  </si>
  <si>
    <t>Tronic</t>
  </si>
  <si>
    <t>tronic</t>
  </si>
  <si>
    <t>AOM_010296</t>
  </si>
  <si>
    <t>Acaricide;acaricide</t>
  </si>
  <si>
    <t>unspecified acaricide</t>
  </si>
  <si>
    <t>AOM_010297</t>
  </si>
  <si>
    <t>unspecified adjuvant</t>
  </si>
  <si>
    <t>AOM_010298</t>
  </si>
  <si>
    <t>unspecified antihelmintic</t>
  </si>
  <si>
    <t>AOM_010299</t>
  </si>
  <si>
    <t>Antiparasitic</t>
  </si>
  <si>
    <t>unspecified antiparasitic</t>
  </si>
  <si>
    <t>AOM_010300</t>
  </si>
  <si>
    <t>Biofungicide</t>
  </si>
  <si>
    <t>unspecified biofungicide</t>
  </si>
  <si>
    <t>AOM_010301</t>
  </si>
  <si>
    <t>Bioherbicide</t>
  </si>
  <si>
    <t>unspecified bioherbicide</t>
  </si>
  <si>
    <t>AOM_010302</t>
  </si>
  <si>
    <t>unspecified bioinsecticide</t>
  </si>
  <si>
    <t>AOM_010303</t>
  </si>
  <si>
    <t>unspecified biopesticide</t>
  </si>
  <si>
    <t>AOM_010304</t>
  </si>
  <si>
    <t>Unspecified fungicide</t>
  </si>
  <si>
    <t>unspecified fungicide</t>
  </si>
  <si>
    <t>AOM_010305</t>
  </si>
  <si>
    <t>unspecified growth promotor</t>
  </si>
  <si>
    <t>AOM_010306</t>
  </si>
  <si>
    <t>Unspecified herbicide</t>
  </si>
  <si>
    <t>unspecified herbicide</t>
  </si>
  <si>
    <t>AOM_010307</t>
  </si>
  <si>
    <t>unspecified insecticide</t>
  </si>
  <si>
    <t>AOM_010308</t>
  </si>
  <si>
    <t>unspecified rodenticide</t>
  </si>
  <si>
    <t>AOM_010309</t>
  </si>
  <si>
    <t>Seed Inoculant</t>
  </si>
  <si>
    <t>unspecified seed inoculation</t>
  </si>
  <si>
    <t>AOM_010310</t>
  </si>
  <si>
    <t>unspecified vaccine</t>
  </si>
  <si>
    <t>AOM_010311</t>
  </si>
  <si>
    <t>Valbazan;Valbazen</t>
  </si>
  <si>
    <t>AOM_010312</t>
  </si>
  <si>
    <t>Vectocid</t>
  </si>
  <si>
    <t>AOM_010313</t>
  </si>
  <si>
    <t>Vermiprazol</t>
  </si>
  <si>
    <t>AOM_010314</t>
  </si>
  <si>
    <t>Vezir® 240 SL</t>
  </si>
  <si>
    <t>AOM_010315</t>
  </si>
  <si>
    <t>Vitavax</t>
  </si>
  <si>
    <t>AOM_010316</t>
  </si>
  <si>
    <t>Warrant power</t>
  </si>
  <si>
    <t>AOM_010317</t>
  </si>
  <si>
    <t>AOM_010318</t>
  </si>
  <si>
    <t>Zeaphos</t>
  </si>
  <si>
    <t>ISO.3166-1.alpha-3</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</si>
  <si>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</si>
  <si>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</si>
  <si>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</si>
  <si>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</si>
  <si>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</si>
  <si>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</si>
  <si>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</si>
  <si>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</si>
  <si>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</si>
  <si>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</si>
  <si>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</si>
  <si>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</si>
  <si>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</si>
  <si>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</si>
  <si>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</si>
  <si>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</si>
  <si>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</si>
  <si>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</si>
  <si>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</si>
  <si>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</si>
  <si>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</si>
  <si>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</si>
  <si>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</si>
  <si>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</si>
  <si>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</si>
  <si>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</si>
  <si>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</si>
  <si>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</si>
  <si>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</si>
  <si>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</si>
  <si>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</si>
  <si>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</si>
  <si>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</si>
  <si>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</si>
  <si>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</si>
  <si>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</si>
  <si>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</si>
  <si>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</si>
  <si>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</si>
  <si>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CRI</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</si>
  <si>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</si>
  <si>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</si>
  <si>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</si>
  <si>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</si>
  <si>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</si>
  <si>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</si>
  <si>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</si>
  <si>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</si>
  <si>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</si>
  <si>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</si>
  <si>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</si>
  <si>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</si>
  <si>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</si>
  <si>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</si>
  <si>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</si>
  <si>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</si>
  <si>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</si>
  <si>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</si>
  <si>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</si>
  <si>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</si>
  <si>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</si>
  <si>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</si>
  <si>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</si>
  <si>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</si>
  <si>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</si>
  <si>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</si>
  <si>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</si>
  <si>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</si>
  <si>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</si>
  <si>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</si>
  <si>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</si>
  <si>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</si>
  <si>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</si>
  <si>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</si>
  <si>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</si>
  <si>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</si>
  <si>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</si>
  <si>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</si>
  <si>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</si>
  <si>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</si>
  <si>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Kenya</t>
  </si>
  <si>
    <t>KEN</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</si>
  <si>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</si>
  <si>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</si>
  <si>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</si>
  <si>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</si>
  <si>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</si>
  <si>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</si>
  <si>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</si>
  <si>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</si>
  <si>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</si>
  <si>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</si>
  <si>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</si>
  <si>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</si>
  <si>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</si>
  <si>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</si>
  <si>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</si>
  <si>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</si>
  <si>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</si>
  <si>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</si>
  <si>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</si>
  <si>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</si>
  <si>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</si>
  <si>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</si>
  <si>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</si>
  <si>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</si>
  <si>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</si>
  <si>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</si>
  <si>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</si>
  <si>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</si>
  <si>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Niger</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</si>
  <si>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</si>
  <si>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</si>
  <si>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</si>
  <si>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</si>
  <si>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</si>
  <si>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</si>
  <si>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</si>
  <si>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</si>
  <si>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</si>
  <si>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</si>
  <si>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</si>
  <si>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</si>
  <si>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</si>
  <si>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</si>
  <si>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</si>
  <si>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</si>
  <si>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</si>
  <si>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</si>
  <si>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</si>
  <si>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</si>
  <si>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SOM</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</si>
  <si>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</si>
  <si>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</si>
  <si>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</si>
  <si>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</si>
  <si>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</si>
  <si>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</si>
  <si>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</si>
  <si>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</si>
  <si>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</si>
  <si>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</si>
  <si>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</si>
  <si>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</si>
  <si>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</si>
  <si>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</si>
  <si>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</si>
  <si>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</si>
  <si>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</si>
  <si>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</si>
  <si>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</si>
  <si>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</si>
  <si>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</si>
  <si>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</si>
  <si>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</si>
  <si>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</si>
  <si>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</si>
  <si>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</si>
  <si>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</si>
  <si>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</si>
  <si>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</si>
  <si>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</si>
  <si>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</si>
  <si>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</si>
  <si>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</si>
  <si>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</si>
  <si>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</si>
  <si>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</si>
  <si>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</si>
  <si>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</si>
  <si>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</si>
  <si>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</si>
  <si>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</si>
  <si>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</si>
  <si>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</si>
  <si>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</si>
  <si>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</si>
  <si>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</si>
  <si>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</si>
  <si>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</si>
  <si>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</si>
  <si>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</si>
  <si>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</si>
  <si>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</si>
  <si>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</si>
  <si>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</si>
  <si>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</si>
  <si>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</si>
  <si>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</si>
  <si>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</si>
  <si>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</si>
  <si>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</si>
  <si>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</si>
  <si>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</si>
  <si>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</si>
  <si>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</si>
  <si>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</si>
  <si>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</si>
  <si>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</si>
  <si>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</si>
  <si>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</si>
  <si>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</si>
  <si>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</si>
  <si>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</si>
  <si>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</si>
  <si>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</si>
  <si>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</si>
  <si>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</si>
  <si>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</si>
  <si>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</si>
  <si>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</si>
  <si>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</si>
  <si>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</si>
  <si>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</si>
  <si>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</si>
  <si>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</si>
  <si>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</si>
  <si>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</si>
  <si>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</si>
  <si>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</si>
  <si>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</si>
  <si>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</si>
  <si>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</si>
  <si>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</si>
  <si>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</si>
  <si>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</si>
  <si>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</si>
  <si>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</si>
  <si>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</si>
  <si>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</si>
  <si>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</si>
  <si>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</si>
  <si>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</si>
  <si>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</si>
  <si>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</si>
  <si>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</si>
  <si>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</si>
  <si>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</si>
  <si>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</si>
  <si>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</si>
  <si>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</si>
  <si>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</si>
  <si>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</si>
  <si>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</si>
  <si>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</si>
  <si>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</si>
  <si>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</si>
  <si>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</si>
  <si>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</si>
  <si>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</si>
  <si>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</si>
  <si>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</si>
  <si>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</si>
  <si>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</si>
  <si>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</si>
  <si>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</si>
  <si>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</si>
  <si>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</si>
  <si>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</si>
  <si>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</si>
  <si>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</si>
  <si>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</si>
  <si>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</si>
  <si>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</si>
  <si>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</si>
  <si>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</si>
  <si>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</si>
  <si>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</si>
  <si>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</si>
  <si>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</si>
  <si>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</si>
  <si>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</si>
  <si>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</si>
  <si>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</si>
  <si>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</si>
  <si>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</si>
  <si>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</si>
  <si>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</si>
  <si>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</si>
  <si>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</si>
  <si>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</si>
  <si>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</si>
  <si>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</si>
  <si>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</si>
  <si>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</si>
  <si>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</si>
  <si>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</si>
  <si>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</si>
  <si>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</si>
  <si>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</si>
  <si>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</si>
  <si>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</si>
  <si>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</si>
  <si>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</si>
  <si>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</si>
  <si>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</si>
  <si>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</si>
  <si>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</si>
  <si>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</si>
  <si>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</si>
  <si>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</si>
  <si>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</si>
  <si>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</si>
  <si>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</si>
  <si>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</si>
  <si>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</si>
  <si>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</si>
  <si>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</si>
  <si>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</si>
  <si>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</si>
  <si>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</si>
  <si>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</si>
  <si>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</si>
  <si>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</si>
  <si>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</si>
  <si>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</si>
  <si>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</si>
  <si>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</si>
  <si>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</si>
  <si>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</si>
  <si>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</si>
  <si>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</si>
  <si>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</si>
  <si>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</si>
  <si>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</si>
  <si>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</si>
  <si>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</si>
  <si>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</si>
  <si>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</si>
  <si>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</si>
  <si>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</si>
  <si>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</si>
  <si>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</si>
  <si>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</si>
  <si>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</si>
  <si>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</si>
  <si>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</si>
  <si>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</si>
  <si>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</si>
  <si>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</si>
  <si>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</si>
  <si>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</si>
  <si>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</si>
  <si>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</si>
  <si>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</si>
  <si>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</si>
  <si>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</si>
  <si>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</si>
  <si>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</si>
  <si>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</si>
  <si>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</si>
  <si>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</si>
  <si>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</si>
  <si>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</si>
  <si>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</si>
  <si>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</si>
  <si>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</si>
  <si>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</si>
  <si>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</si>
  <si>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</si>
  <si>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</si>
  <si>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</si>
  <si>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</si>
  <si>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</si>
  <si>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</si>
  <si>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</si>
  <si>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</si>
  <si>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</si>
  <si>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</si>
  <si>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</si>
  <si>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</si>
  <si>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</si>
  <si>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</si>
  <si>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</si>
  <si>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</si>
  <si>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</si>
  <si>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</si>
  <si>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</si>
  <si>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</si>
  <si>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</si>
  <si>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</si>
  <si>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</si>
  <si>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</si>
  <si>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</si>
  <si>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</si>
  <si>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</si>
  <si>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</si>
  <si>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</si>
  <si>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</si>
  <si>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</si>
  <si>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</si>
  <si>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</si>
  <si>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</si>
  <si>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</si>
  <si>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</si>
  <si>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</si>
  <si>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</si>
  <si>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</si>
  <si>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</si>
  <si>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</si>
  <si>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</si>
  <si>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</si>
  <si>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</si>
  <si>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</si>
  <si>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</si>
  <si>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</si>
  <si>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</si>
  <si>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</si>
  <si>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</si>
  <si>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</si>
  <si>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</si>
  <si>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</si>
  <si>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</si>
  <si>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</si>
  <si>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</si>
  <si>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</si>
  <si>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</si>
  <si>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</si>
  <si>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</si>
  <si>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</si>
  <si>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</si>
  <si>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</si>
  <si>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</si>
  <si>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</si>
  <si>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</si>
  <si>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</si>
  <si>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</si>
  <si>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</si>
  <si>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</si>
  <si>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</si>
  <si>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</si>
  <si>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</si>
  <si>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</si>
  <si>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</si>
  <si>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</si>
  <si>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</si>
  <si>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</si>
  <si>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</si>
  <si>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</si>
  <si>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</si>
  <si>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</si>
  <si>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</si>
  <si>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</si>
  <si>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</si>
  <si>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</si>
  <si>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</si>
  <si>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</si>
  <si>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</si>
  <si>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</si>
  <si>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</si>
  <si>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</si>
  <si>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</si>
  <si>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</si>
  <si>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</si>
  <si>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</si>
  <si>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</si>
  <si>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</si>
  <si>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</si>
  <si>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</si>
  <si>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</si>
  <si>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</si>
  <si>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</si>
  <si>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</si>
  <si>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</si>
  <si>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</si>
  <si>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</si>
  <si>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</si>
  <si>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</si>
  <si>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</si>
  <si>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</si>
  <si>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</si>
  <si>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</si>
  <si>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</si>
  <si>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</si>
  <si>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</si>
  <si>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</si>
  <si>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</si>
  <si>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</si>
  <si>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</si>
  <si>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</si>
  <si>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</si>
  <si>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</si>
  <si>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</si>
  <si>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</si>
  <si>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</si>
  <si>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</si>
  <si>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</si>
  <si>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</si>
  <si>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</si>
  <si>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</si>
  <si>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</si>
  <si>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</si>
  <si>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</si>
  <si>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</si>
  <si>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</si>
  <si>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</si>
  <si>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</si>
  <si>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</si>
  <si>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</si>
  <si>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</si>
  <si>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</si>
  <si>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</si>
  <si>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</si>
  <si>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</si>
  <si>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</si>
  <si>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</si>
  <si>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</si>
  <si>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</si>
  <si>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</si>
  <si>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</si>
  <si>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</si>
  <si>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</si>
  <si>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</si>
  <si>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</si>
  <si>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</si>
  <si>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</si>
  <si>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</si>
  <si>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</si>
  <si>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</si>
  <si>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</si>
  <si>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</si>
  <si>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</si>
  <si>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</si>
  <si>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</si>
  <si>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</si>
  <si>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</si>
  <si>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</si>
  <si>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</si>
  <si>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</si>
  <si>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</si>
  <si>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</si>
  <si>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</si>
  <si>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</si>
  <si>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</si>
  <si>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</si>
  <si>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</si>
  <si>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</si>
  <si>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</si>
  <si>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</si>
  <si>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</si>
  <si>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</si>
  <si>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</si>
  <si>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</si>
  <si>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</si>
  <si>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</si>
  <si>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</si>
  <si>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</si>
  <si>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</si>
  <si>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</si>
  <si>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</si>
  <si>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</si>
  <si>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</si>
  <si>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</si>
  <si>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</si>
  <si>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</si>
  <si>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</si>
  <si>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</si>
  <si>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</si>
  <si>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</si>
  <si>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</si>
  <si>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</si>
  <si>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</si>
  <si>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</si>
  <si>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</si>
  <si>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</si>
  <si>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</si>
  <si>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</si>
  <si>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</si>
  <si>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</si>
  <si>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</si>
  <si>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</si>
  <si>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</si>
  <si>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</si>
  <si>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</si>
  <si>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</si>
  <si>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</si>
  <si>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</si>
  <si>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</si>
  <si>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</si>
  <si>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</si>
  <si>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</si>
  <si>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</si>
  <si>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</si>
  <si>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</si>
  <si>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</si>
  <si>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</si>
  <si>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</si>
  <si>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</si>
  <si>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</si>
  <si>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</si>
  <si>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</si>
  <si>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</si>
  <si>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</si>
  <si>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</si>
  <si>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</si>
  <si>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</si>
  <si>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</si>
  <si>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</si>
  <si>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</si>
  <si>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</si>
  <si>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</si>
  <si>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</si>
  <si>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</si>
  <si>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</si>
  <si>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</si>
  <si>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</si>
  <si>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</si>
  <si>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</si>
  <si>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</si>
  <si>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</si>
  <si>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</si>
  <si>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</si>
  <si>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</si>
  <si>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</si>
  <si>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</si>
  <si>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</si>
  <si>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</si>
  <si>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</si>
  <si>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</si>
  <si>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</si>
  <si>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</si>
  <si>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</si>
  <si>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</si>
  <si>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</si>
  <si>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</si>
  <si>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</si>
  <si>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</si>
  <si>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</si>
  <si>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</si>
  <si>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</si>
  <si>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</si>
  <si>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</si>
  <si>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</si>
  <si>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</si>
  <si>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</si>
  <si>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</si>
  <si>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</si>
  <si>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</si>
  <si>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</si>
  <si>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</si>
  <si>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</si>
  <si>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</si>
  <si>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</si>
  <si>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</si>
  <si>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</si>
  <si>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</si>
  <si>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</si>
  <si>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</si>
  <si>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</si>
  <si>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</si>
  <si>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</si>
  <si>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</si>
  <si>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</si>
  <si>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</si>
  <si>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</si>
  <si>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</si>
  <si>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</si>
  <si>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</si>
  <si>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</si>
  <si>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</si>
  <si>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</si>
  <si>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</si>
  <si>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</si>
  <si>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</si>
  <si>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</si>
  <si>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</si>
  <si>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</si>
  <si>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</si>
  <si>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</si>
  <si>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</si>
  <si>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</si>
  <si>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</si>
  <si>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</si>
  <si>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</si>
  <si>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</si>
  <si>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</si>
  <si>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</si>
  <si>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</si>
  <si>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</si>
  <si>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</si>
  <si>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</si>
  <si>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</si>
  <si>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</si>
  <si>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</si>
  <si>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</si>
  <si>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</si>
  <si>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</si>
  <si>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</si>
  <si>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</si>
  <si>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</si>
  <si>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</si>
  <si>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</si>
  <si>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</si>
  <si>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</si>
  <si>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</si>
  <si>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</si>
  <si>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</si>
  <si>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</si>
  <si>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</si>
  <si>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</si>
  <si>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</si>
  <si>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</si>
  <si>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</si>
  <si>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</si>
  <si>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</si>
  <si>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</si>
  <si>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</si>
  <si>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</si>
  <si>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</si>
  <si>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</si>
  <si>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</si>
  <si>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</si>
  <si>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</si>
  <si>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</si>
  <si>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</si>
  <si>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</si>
  <si>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</si>
  <si>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</si>
  <si>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</si>
  <si>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</si>
  <si>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</si>
  <si>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</si>
  <si>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</si>
  <si>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</si>
  <si>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</si>
  <si>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</si>
  <si>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</si>
  <si>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</si>
  <si>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</si>
  <si>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</si>
  <si>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</si>
  <si>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</si>
  <si>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</si>
  <si>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</si>
  <si>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</si>
  <si>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</si>
  <si>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</si>
  <si>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</si>
  <si>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</si>
  <si>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</si>
  <si>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</si>
  <si>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</si>
  <si>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</si>
  <si>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</si>
  <si>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</si>
  <si>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</si>
  <si>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</si>
  <si>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</si>
  <si>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</si>
  <si>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</si>
  <si>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</si>
  <si>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</si>
  <si>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</si>
  <si>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</si>
  <si>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</si>
  <si>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</si>
  <si>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</si>
  <si>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</si>
  <si>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</si>
  <si>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</si>
  <si>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</si>
  <si>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</si>
  <si>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</si>
  <si>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</si>
  <si>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</si>
  <si>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</si>
  <si>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</si>
  <si>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</si>
  <si>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</si>
  <si>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</si>
  <si>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</si>
  <si>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</si>
  <si>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</si>
  <si>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</si>
  <si>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</si>
  <si>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</si>
  <si>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</si>
  <si>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</si>
  <si>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</si>
  <si>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</si>
  <si>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</si>
  <si>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</si>
  <si>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</si>
  <si>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</si>
  <si>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</si>
  <si>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</si>
  <si>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</si>
  <si>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</si>
  <si>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</si>
  <si>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</si>
  <si>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</si>
  <si>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</si>
  <si>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</si>
  <si>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</si>
  <si>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</si>
  <si>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</si>
  <si>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</si>
  <si>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</si>
  <si>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</si>
  <si>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</si>
  <si>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</si>
  <si>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</si>
  <si>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</si>
  <si>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</si>
  <si>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</si>
  <si>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</si>
  <si>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</si>
  <si>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</si>
  <si>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</si>
  <si>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</si>
  <si>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</si>
  <si>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</si>
  <si>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</si>
  <si>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</si>
  <si>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</si>
  <si>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</si>
  <si>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</si>
  <si>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</si>
  <si>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</si>
  <si>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</si>
  <si>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</si>
  <si>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</si>
  <si>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</si>
  <si>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</si>
  <si>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</si>
  <si>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</si>
  <si>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</si>
  <si>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</si>
  <si>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</si>
  <si>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</si>
  <si>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</si>
  <si>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</si>
  <si>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</si>
  <si>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</si>
  <si>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</si>
  <si>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</si>
  <si>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</si>
  <si>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</si>
  <si>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</si>
  <si>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</si>
  <si>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</si>
  <si>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</si>
  <si>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</si>
  <si>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</si>
  <si>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</si>
  <si>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</si>
  <si>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</si>
  <si>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</si>
  <si>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</si>
  <si>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</si>
  <si>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</si>
  <si>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</si>
  <si>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</si>
  <si>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</si>
  <si>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</si>
  <si>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</si>
  <si>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</si>
  <si>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</si>
  <si>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</si>
  <si>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</si>
  <si>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</si>
  <si>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</si>
  <si>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</si>
  <si>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</si>
  <si>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</si>
  <si>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</si>
  <si>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</si>
  <si>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</si>
  <si>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</si>
  <si>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</si>
  <si>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</si>
  <si>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</si>
  <si>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</si>
  <si>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</si>
  <si>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</si>
  <si>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</si>
  <si>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</si>
  <si>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</si>
  <si>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</si>
  <si>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</si>
  <si>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</si>
  <si>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</si>
  <si>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</si>
  <si>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</si>
  <si>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</si>
  <si>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</si>
  <si>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</si>
  <si>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</si>
  <si>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</si>
  <si>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</si>
  <si>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</si>
  <si>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</si>
  <si>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</si>
  <si>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</si>
  <si>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</si>
  <si>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</si>
  <si>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</si>
  <si>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</si>
  <si>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</si>
  <si>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</si>
  <si>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</si>
  <si>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</si>
  <si>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</si>
  <si>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</si>
  <si>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</si>
  <si>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</si>
  <si>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</si>
  <si>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</si>
  <si>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</si>
  <si>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</si>
  <si>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</si>
  <si>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</si>
  <si>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</si>
  <si>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</si>
  <si>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</si>
  <si>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</si>
  <si>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</si>
  <si>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</si>
  <si>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</si>
  <si>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</si>
  <si>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</si>
  <si>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</si>
  <si>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</si>
  <si>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</si>
  <si>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</si>
  <si>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</si>
  <si>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</si>
  <si>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</si>
  <si>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</si>
  <si>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</si>
  <si>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</si>
  <si>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</si>
  <si>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</si>
  <si>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</si>
  <si>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</si>
  <si>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</si>
  <si>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</si>
  <si>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</si>
  <si>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</si>
  <si>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</si>
  <si>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</si>
  <si>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</si>
  <si>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</si>
  <si>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</si>
  <si>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</si>
  <si>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</si>
  <si>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</si>
  <si>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</si>
  <si>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</si>
  <si>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</si>
  <si>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</si>
  <si>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</si>
  <si>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</si>
  <si>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</si>
  <si>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</si>
  <si>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</si>
  <si>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</si>
  <si>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</si>
  <si>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</si>
  <si>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</si>
  <si>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</si>
  <si>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</si>
  <si>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</si>
  <si>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</si>
  <si>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</si>
  <si>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</si>
  <si>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</si>
  <si>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</si>
  <si>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</si>
  <si>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</si>
  <si>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</si>
  <si>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</si>
  <si>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</si>
  <si>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</si>
  <si>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</si>
  <si>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</si>
  <si>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</si>
  <si>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</si>
  <si>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</si>
  <si>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</si>
  <si>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</si>
  <si>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</si>
  <si>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</si>
  <si>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</si>
  <si>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</si>
  <si>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</si>
  <si>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</si>
  <si>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</si>
  <si>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</si>
  <si>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</si>
  <si>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</si>
  <si>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</si>
  <si>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</si>
  <si>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</si>
  <si>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</si>
  <si>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</si>
  <si>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</si>
  <si>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</si>
  <si>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</si>
  <si>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</si>
  <si>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</si>
  <si>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</si>
  <si>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</si>
  <si>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</si>
  <si>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</si>
  <si>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</si>
  <si>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</si>
  <si>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</si>
  <si>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</si>
  <si>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</si>
  <si>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</si>
  <si>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</si>
  <si>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</si>
  <si>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</si>
  <si>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</si>
  <si>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</si>
  <si>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</si>
  <si>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</si>
  <si>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</si>
  <si>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</si>
  <si>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</si>
  <si>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</si>
  <si>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</si>
  <si>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</si>
  <si>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</si>
  <si>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</si>
  <si>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</si>
  <si>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</si>
  <si>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</si>
  <si>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</si>
  <si>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</si>
  <si>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</si>
  <si>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</si>
  <si>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</si>
  <si>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</si>
  <si>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</si>
  <si>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</si>
  <si>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</si>
  <si>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</si>
  <si>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</si>
  <si>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</si>
  <si>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</si>
  <si>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</si>
  <si>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</si>
  <si>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</si>
  <si>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</si>
  <si>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</si>
  <si>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</si>
  <si>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</si>
  <si>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</si>
  <si>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</si>
  <si>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</si>
  <si>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</si>
  <si>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</si>
  <si>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</si>
  <si>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</si>
  <si>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</si>
  <si>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</si>
  <si>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</si>
  <si>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</si>
  <si>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</si>
  <si>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</si>
  <si>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</si>
  <si>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</si>
  <si>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</si>
  <si>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</si>
  <si>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</si>
  <si>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</si>
  <si>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</si>
  <si>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</si>
  <si>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</si>
  <si>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</si>
  <si>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</si>
  <si>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</si>
  <si>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</si>
  <si>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</si>
  <si>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</si>
  <si>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</si>
  <si>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</si>
  <si>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</si>
  <si>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</si>
  <si>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</si>
  <si>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</si>
  <si>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</si>
  <si>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</si>
  <si>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</si>
  <si>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</si>
  <si>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</si>
  <si>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</si>
  <si>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</si>
  <si>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</si>
  <si>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</si>
  <si>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</si>
  <si>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</si>
  <si>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</si>
  <si>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</si>
  <si>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</si>
  <si>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</si>
  <si>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</si>
  <si>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</si>
  <si>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</si>
  <si>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</si>
  <si>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</si>
  <si>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</si>
  <si>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</si>
  <si>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</si>
  <si>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</si>
  <si>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</si>
  <si>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</si>
  <si>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</si>
  <si>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</si>
  <si>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</si>
  <si>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</si>
  <si>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</si>
  <si>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</si>
  <si>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</si>
  <si>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</si>
  <si>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</si>
  <si>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</si>
  <si>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</si>
  <si>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</si>
  <si>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</si>
  <si>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</si>
  <si>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</si>
  <si>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</si>
  <si>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</si>
  <si>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</si>
  <si>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</si>
  <si>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</si>
  <si>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</si>
  <si>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</si>
  <si>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</si>
  <si>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</si>
  <si>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</si>
  <si>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</si>
  <si>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</si>
  <si>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</si>
  <si>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</si>
  <si>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</si>
  <si>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</si>
  <si>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</si>
  <si>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</si>
  <si>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</si>
  <si>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</si>
  <si>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</si>
  <si>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</si>
  <si>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</si>
  <si>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</si>
  <si>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</si>
  <si>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</si>
  <si>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</si>
  <si>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</si>
  <si>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</si>
  <si>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</si>
  <si>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</si>
  <si>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</si>
  <si>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</si>
  <si>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</si>
  <si>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</si>
  <si>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</si>
  <si>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</si>
  <si>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</si>
  <si>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</si>
  <si>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</si>
  <si>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</si>
  <si>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</si>
  <si>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</si>
  <si>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</si>
  <si>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</si>
  <si>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</si>
  <si>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</si>
  <si>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</si>
  <si>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</si>
  <si>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</si>
  <si>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</si>
  <si>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</si>
  <si>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</si>
  <si>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</si>
  <si>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</si>
  <si>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</si>
  <si>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</si>
  <si>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</si>
  <si>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</si>
  <si>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</si>
  <si>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</si>
  <si>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</si>
  <si>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</si>
  <si>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</si>
  <si>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</si>
  <si>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</si>
  <si>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</si>
  <si>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</si>
  <si>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</si>
  <si>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</si>
  <si>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</si>
  <si>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</si>
  <si>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</si>
  <si>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</si>
  <si>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</si>
  <si>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</si>
  <si>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</si>
  <si>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</si>
  <si>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</si>
  <si>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</si>
  <si>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</si>
  <si>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</si>
  <si>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</si>
  <si>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</si>
  <si>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</si>
  <si>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</si>
  <si>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</si>
  <si>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</si>
  <si>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</si>
  <si>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</si>
  <si>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</si>
  <si>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</si>
  <si>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</si>
  <si>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</si>
  <si>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</si>
  <si>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</si>
  <si>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</si>
  <si>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</si>
  <si>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</si>
  <si>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</si>
  <si>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</si>
  <si>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</si>
  <si>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</si>
  <si>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</si>
  <si>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</si>
  <si>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</si>
  <si>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</si>
  <si>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</si>
  <si>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</si>
  <si>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</si>
  <si>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</si>
  <si>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</si>
  <si>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</si>
  <si>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</si>
  <si>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</si>
  <si>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</si>
  <si>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</si>
  <si>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</si>
  <si>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</si>
  <si>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</si>
  <si>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</si>
  <si>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</si>
  <si>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</si>
  <si>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</si>
  <si>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</si>
  <si>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</si>
  <si>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</si>
  <si>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</si>
  <si>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</si>
  <si>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</si>
  <si>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</si>
  <si>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</si>
  <si>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</si>
  <si>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</si>
  <si>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</si>
  <si>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</si>
  <si>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</si>
  <si>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</si>
  <si>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</si>
  <si>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</si>
  <si>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</si>
  <si>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</si>
  <si>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</si>
  <si>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</si>
  <si>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</si>
  <si>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</si>
  <si>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</si>
  <si>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</si>
  <si>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</si>
  <si>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</si>
  <si>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</si>
  <si>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</si>
  <si>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</si>
  <si>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</si>
  <si>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</si>
  <si>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</si>
  <si>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</si>
  <si>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</si>
  <si>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</si>
  <si>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</si>
  <si>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</si>
  <si>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</si>
  <si>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</si>
  <si>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</si>
  <si>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</si>
  <si>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</si>
  <si>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</si>
  <si>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</si>
  <si>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</si>
  <si>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</si>
  <si>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</si>
  <si>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</si>
  <si>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</si>
  <si>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</si>
  <si>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</si>
  <si>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</si>
  <si>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</si>
  <si>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</si>
  <si>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</si>
  <si>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</si>
  <si>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</si>
  <si>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</si>
  <si>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</si>
  <si>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</si>
  <si>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</si>
  <si>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</si>
  <si>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</si>
  <si>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</si>
  <si>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</si>
  <si>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</si>
  <si>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</si>
  <si>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</si>
  <si>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</si>
  <si>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</si>
  <si>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</si>
  <si>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</si>
  <si>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</si>
  <si>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</si>
  <si>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</si>
  <si>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</si>
  <si>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</si>
  <si>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</si>
  <si>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</si>
  <si>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</si>
  <si>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</si>
  <si>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</si>
  <si>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</si>
  <si>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</si>
  <si>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</si>
  <si>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</si>
  <si>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</si>
  <si>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</si>
  <si>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</si>
  <si>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</si>
  <si>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</si>
  <si>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</si>
  <si>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</si>
  <si>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</si>
  <si>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</si>
  <si>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</si>
  <si>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</si>
  <si>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</si>
  <si>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</si>
  <si>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</si>
  <si>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</si>
  <si>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</si>
  <si>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</si>
  <si>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</si>
  <si>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</si>
  <si>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</si>
  <si>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</si>
  <si>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</si>
  <si>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</si>
  <si>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</si>
  <si>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</si>
  <si>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</si>
  <si>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</si>
  <si>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</si>
  <si>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</si>
  <si>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</si>
  <si>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</si>
  <si>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</si>
  <si>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</si>
  <si>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</si>
  <si>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</si>
  <si>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</si>
  <si>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</si>
  <si>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</si>
  <si>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</si>
  <si>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</si>
  <si>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</si>
  <si>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</si>
  <si>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</si>
  <si>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</si>
  <si>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</si>
  <si>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</si>
  <si>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</si>
  <si>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</si>
  <si>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</si>
  <si>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</si>
  <si>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</si>
  <si>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</si>
  <si>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</si>
  <si>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</si>
  <si>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</si>
  <si>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</si>
  <si>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</si>
  <si>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</si>
  <si>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</si>
  <si>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</si>
  <si>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</si>
  <si>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</si>
  <si>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</si>
  <si>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</si>
  <si>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</si>
  <si>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</si>
  <si>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</si>
  <si>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</si>
  <si>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</si>
  <si>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</si>
  <si>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</si>
  <si>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</si>
  <si>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</si>
  <si>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</si>
  <si>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</si>
  <si>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</si>
  <si>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</si>
  <si>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</si>
  <si>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</si>
  <si>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</si>
  <si>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</si>
  <si>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</si>
  <si>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</si>
  <si>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</si>
  <si>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</si>
  <si>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</si>
  <si>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</si>
  <si>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</si>
  <si>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</si>
  <si>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</si>
  <si>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</si>
  <si>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</si>
  <si>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</si>
  <si>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</si>
  <si>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</si>
  <si>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</si>
  <si>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</si>
  <si>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</si>
  <si>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</si>
  <si>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</si>
  <si>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</si>
  <si>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</si>
  <si>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</si>
  <si>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</si>
  <si>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</si>
  <si>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</si>
  <si>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</si>
  <si>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</si>
  <si>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</si>
  <si>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</si>
  <si>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</si>
  <si>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</si>
  <si>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</si>
  <si>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</si>
  <si>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</si>
  <si>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</si>
  <si>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</si>
  <si>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</si>
  <si>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</si>
  <si>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</si>
  <si>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</si>
  <si>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</si>
  <si>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</si>
  <si>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</si>
  <si>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</si>
  <si>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</si>
  <si>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</si>
  <si>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</si>
  <si>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</si>
  <si>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</si>
  <si>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</si>
  <si>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</si>
  <si>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</si>
  <si>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</si>
  <si>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</si>
  <si>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</si>
  <si>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</si>
  <si>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</si>
  <si>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</si>
  <si>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</si>
  <si>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</si>
  <si>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</si>
  <si>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</si>
  <si>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</si>
  <si>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</si>
  <si>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</si>
  <si>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</si>
  <si>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</si>
  <si>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</si>
  <si>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</si>
  <si>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</si>
  <si>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</si>
  <si>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</si>
  <si>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</si>
  <si>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</si>
  <si>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</si>
  <si>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</si>
  <si>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</si>
  <si>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</si>
  <si>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</si>
  <si>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</si>
  <si>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</si>
  <si>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</si>
  <si>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</si>
  <si>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</si>
  <si>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</si>
  <si>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</si>
  <si>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</si>
  <si>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</si>
  <si>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</si>
  <si>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</si>
  <si>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</si>
  <si>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</si>
  <si>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</si>
  <si>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</si>
  <si>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</si>
  <si>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</si>
  <si>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</si>
  <si>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</si>
  <si>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</si>
  <si>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</si>
  <si>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</si>
  <si>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</si>
  <si>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</si>
  <si>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</si>
  <si>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</si>
  <si>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</si>
  <si>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</si>
  <si>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</si>
  <si>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</si>
  <si>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</si>
  <si>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</si>
  <si>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</si>
  <si>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</si>
  <si>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</si>
  <si>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</si>
  <si>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</si>
  <si>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</si>
  <si>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</si>
  <si>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</si>
  <si>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</si>
  <si>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</si>
  <si>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</si>
  <si>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</si>
  <si>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</si>
  <si>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</si>
  <si>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</si>
  <si>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</si>
  <si>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</si>
  <si>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</si>
  <si>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</si>
  <si>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</si>
  <si>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</si>
  <si>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</si>
  <si>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</si>
  <si>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</si>
  <si>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</si>
  <si>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</si>
  <si>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</si>
  <si>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</si>
  <si>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</si>
  <si>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</si>
  <si>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</si>
  <si>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</si>
  <si>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</si>
  <si>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</si>
  <si>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</si>
  <si>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</si>
  <si>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</si>
  <si>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</si>
  <si>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</si>
  <si>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</si>
  <si>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</si>
  <si>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</si>
  <si>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</si>
  <si>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</si>
  <si>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</si>
  <si>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</si>
  <si>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</si>
  <si>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</si>
  <si>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</si>
  <si>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</si>
  <si>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</si>
  <si>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</si>
  <si>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</si>
  <si>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</si>
  <si>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</si>
  <si>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</si>
  <si>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</si>
  <si>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</si>
  <si>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</si>
  <si>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</si>
  <si>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</si>
  <si>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</si>
  <si>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</si>
  <si>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</si>
  <si>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</si>
  <si>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</si>
  <si>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</si>
  <si>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</si>
  <si>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</si>
  <si>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</si>
  <si>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</si>
  <si>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</si>
  <si>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</si>
  <si>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</si>
  <si>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</si>
  <si>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</si>
  <si>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</si>
  <si>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</si>
  <si>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</si>
  <si>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</si>
  <si>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</si>
  <si>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</si>
  <si>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</si>
  <si>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</si>
  <si>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</si>
  <si>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</si>
  <si>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</si>
  <si>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</si>
  <si>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</si>
  <si>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</si>
  <si>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</si>
  <si>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</si>
  <si>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</si>
  <si>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</si>
  <si>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</si>
  <si>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</si>
  <si>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</si>
  <si>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</si>
  <si>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</si>
  <si>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</si>
  <si>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</si>
  <si>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</si>
  <si>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</si>
  <si>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</si>
  <si>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</si>
  <si>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</si>
  <si>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</si>
  <si>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</si>
  <si>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</si>
  <si>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</si>
  <si>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</si>
  <si>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</si>
  <si>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</si>
  <si>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</si>
  <si>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</si>
  <si>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</si>
  <si>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</si>
  <si>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</si>
  <si>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</si>
  <si>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</si>
  <si>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</si>
  <si>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</si>
  <si>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</si>
  <si>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</si>
  <si>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</si>
  <si>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</si>
  <si>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</si>
  <si>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</si>
  <si>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</si>
  <si>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</si>
  <si>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</si>
  <si>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</si>
  <si>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</si>
  <si>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</si>
  <si>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</si>
  <si>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</si>
  <si>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</si>
  <si>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</si>
  <si>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</si>
  <si>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</si>
  <si>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</si>
  <si>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</si>
  <si>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</si>
  <si>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</si>
  <si>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</si>
  <si>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</si>
  <si>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</si>
  <si>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</si>
  <si>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</si>
  <si>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</si>
  <si>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</si>
  <si>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</si>
  <si>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</si>
  <si>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</si>
  <si>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</si>
  <si>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</si>
  <si>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</si>
  <si>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</si>
  <si>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</si>
  <si>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</si>
  <si>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</si>
  <si>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</si>
  <si>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</si>
  <si>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</si>
  <si>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</si>
  <si>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</si>
  <si>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</si>
  <si>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</si>
  <si>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</si>
  <si>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</si>
  <si>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</si>
  <si>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</si>
  <si>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</si>
  <si>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</si>
  <si>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</si>
  <si>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</si>
  <si>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</si>
  <si>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</si>
  <si>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</si>
  <si>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</si>
  <si>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</si>
  <si>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</si>
  <si>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</si>
  <si>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</si>
  <si>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</si>
  <si>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</si>
  <si>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</si>
  <si>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</si>
  <si>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</si>
  <si>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</si>
  <si>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</si>
  <si>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</si>
  <si>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</si>
  <si>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</si>
  <si>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</si>
  <si>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</si>
  <si>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</si>
  <si>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</si>
  <si>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</si>
  <si>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</si>
  <si>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</si>
  <si>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</si>
  <si>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</si>
  <si>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</si>
  <si>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</si>
  <si>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</si>
  <si>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</si>
  <si>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</si>
  <si>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</si>
  <si>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</si>
  <si>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</si>
  <si>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</si>
  <si>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</si>
  <si>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</si>
  <si>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</si>
  <si>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</si>
  <si>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</si>
  <si>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</si>
  <si>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</si>
  <si>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</si>
  <si>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</si>
  <si>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</si>
  <si>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</si>
  <si>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</si>
  <si>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</si>
  <si>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</si>
  <si>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</si>
  <si>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</si>
  <si>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</si>
  <si>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</si>
  <si>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</si>
  <si>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</si>
  <si>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</si>
  <si>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</si>
  <si>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</si>
  <si>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</si>
  <si>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</si>
  <si>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</si>
  <si>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</si>
  <si>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</si>
  <si>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</si>
  <si>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</si>
  <si>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</si>
  <si>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</si>
  <si>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</si>
  <si>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</si>
  <si>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</si>
  <si>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</si>
  <si>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</si>
  <si>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</si>
  <si>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</si>
  <si>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</si>
  <si>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</si>
  <si>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</si>
  <si>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</si>
  <si>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</si>
  <si>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</si>
  <si>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</si>
  <si>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</si>
  <si>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</si>
  <si>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</si>
  <si>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</si>
  <si>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</si>
  <si>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</si>
  <si>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</si>
  <si>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</si>
  <si>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</si>
  <si>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</si>
  <si>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</si>
  <si>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</si>
  <si>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</si>
  <si>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</si>
  <si>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</si>
  <si>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</si>
  <si>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</si>
  <si>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</si>
  <si>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</si>
  <si>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</si>
  <si>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</si>
  <si>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</si>
  <si>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</si>
  <si>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</si>
  <si>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</si>
  <si>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</si>
  <si>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</si>
  <si>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</si>
  <si>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</si>
  <si>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</si>
  <si>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</si>
  <si>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</si>
  <si>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</si>
  <si>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</si>
  <si>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</si>
  <si>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</si>
  <si>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</si>
  <si>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</si>
  <si>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</si>
  <si>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</si>
  <si>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</si>
  <si>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</si>
  <si>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</si>
  <si>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</si>
  <si>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</si>
  <si>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</si>
  <si>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</si>
  <si>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</si>
  <si>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</si>
  <si>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</si>
  <si>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</si>
  <si>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</si>
  <si>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</si>
  <si>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</si>
  <si>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</si>
  <si>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</si>
  <si>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</si>
  <si>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</si>
  <si>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</si>
  <si>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</si>
  <si>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</si>
  <si>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</si>
  <si>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</si>
  <si>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</si>
  <si>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</si>
  <si>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</si>
  <si>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</si>
  <si>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</si>
  <si>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</si>
  <si>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</si>
  <si>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</si>
  <si>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</si>
  <si>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</si>
  <si>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</si>
  <si>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</si>
  <si>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</si>
  <si>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</si>
  <si>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</si>
  <si>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</si>
  <si>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</si>
  <si>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</si>
  <si>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</si>
  <si>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</si>
  <si>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</si>
  <si>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</si>
  <si>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</si>
  <si>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</si>
  <si>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</si>
  <si>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</si>
  <si>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</si>
  <si>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</si>
  <si>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</si>
  <si>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</si>
  <si>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</si>
  <si>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</si>
  <si>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</si>
  <si>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</si>
  <si>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</si>
  <si>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</si>
  <si>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</si>
  <si>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</si>
  <si>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</si>
  <si>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</si>
  <si>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</si>
  <si>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</si>
  <si>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</si>
  <si>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</si>
  <si>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</si>
  <si>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</si>
  <si>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</si>
  <si>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</si>
  <si>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</si>
  <si>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</si>
  <si>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</si>
  <si>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</si>
  <si>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</si>
  <si>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</si>
  <si>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</si>
  <si>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</si>
  <si>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</si>
  <si>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</si>
  <si>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</si>
  <si>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</si>
  <si>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</si>
  <si>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</si>
  <si>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</si>
  <si>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</si>
  <si>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</si>
  <si>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</si>
  <si>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</si>
  <si>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</si>
  <si>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</si>
  <si>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</si>
  <si>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</si>
  <si>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</si>
  <si>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</si>
  <si>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</si>
  <si>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</si>
  <si>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</si>
  <si>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</si>
  <si>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</si>
  <si>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</si>
  <si>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</si>
  <si>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</si>
  <si>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</si>
  <si>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</si>
  <si>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</si>
  <si>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</si>
  <si>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</si>
  <si>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</si>
  <si>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</si>
  <si>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</si>
  <si>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</si>
  <si>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</si>
  <si>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</si>
  <si>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</si>
  <si>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</si>
  <si>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</si>
  <si>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</si>
  <si>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</si>
  <si>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</si>
  <si>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</si>
  <si>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</si>
  <si>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</si>
  <si>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</si>
  <si>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</si>
  <si>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</si>
  <si>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</si>
  <si>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</si>
  <si>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</si>
  <si>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</si>
  <si>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</si>
  <si>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</si>
  <si>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</si>
  <si>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</si>
  <si>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</si>
  <si>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</si>
  <si>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</si>
  <si>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</si>
  <si>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</si>
  <si>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</si>
  <si>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</si>
  <si>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</si>
  <si>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</si>
  <si>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</si>
  <si>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</si>
  <si>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</si>
  <si>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</si>
  <si>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</si>
  <si>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</si>
  <si>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</si>
  <si>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</si>
  <si>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</si>
  <si>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</si>
  <si>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</si>
  <si>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</si>
  <si>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</si>
  <si>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</si>
  <si>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</si>
  <si>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</si>
  <si>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</si>
  <si>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</si>
  <si>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</si>
  <si>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</si>
  <si>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</si>
  <si>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</si>
  <si>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</si>
  <si>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</si>
  <si>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</si>
  <si>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</si>
  <si>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</si>
  <si>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</si>
  <si>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</si>
  <si>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</si>
  <si>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</si>
  <si>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</si>
  <si>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</si>
  <si>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</si>
  <si>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</si>
  <si>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</si>
  <si>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</si>
  <si>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</si>
  <si>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</si>
  <si>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</si>
  <si>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</si>
  <si>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</si>
  <si>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</si>
  <si>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</si>
  <si>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</si>
  <si>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Values_Old</t>
  </si>
  <si>
    <t>Values_New</t>
  </si>
  <si>
    <t>Description</t>
  </si>
  <si>
    <t>Translation_Source</t>
  </si>
  <si>
    <t>Value_Spanish</t>
  </si>
  <si>
    <t>Description_Spanish</t>
  </si>
  <si>
    <t>AF.Unit</t>
  </si>
  <si>
    <t>% shade</t>
  </si>
  <si>
    <t>trees/ha</t>
  </si>
  <si>
    <t>trees/m2</t>
  </si>
  <si>
    <t>trees/acre</t>
  </si>
  <si>
    <t>Percentage</t>
  </si>
  <si>
    <t>g/kg</t>
  </si>
  <si>
    <t>Grams per kilogram.</t>
  </si>
  <si>
    <t xml:space="preserve">g/100ml </t>
  </si>
  <si>
    <t>mg/kg</t>
  </si>
  <si>
    <t>Miligrams per kilogram.</t>
  </si>
  <si>
    <t>mg/ml</t>
  </si>
  <si>
    <t>g/l</t>
  </si>
  <si>
    <t>mg/l</t>
  </si>
  <si>
    <t>Miligrams per liter.</t>
  </si>
  <si>
    <t>ml/l</t>
  </si>
  <si>
    <t>Mililiter per liter.</t>
  </si>
  <si>
    <t>ppm</t>
  </si>
  <si>
    <t>EC</t>
  </si>
  <si>
    <t>Emulsifiable concentrate</t>
  </si>
  <si>
    <t>WP</t>
  </si>
  <si>
    <t>Wettable powder</t>
  </si>
  <si>
    <t>SL</t>
  </si>
  <si>
    <t>Soluble (liquid) concentrate</t>
  </si>
  <si>
    <t>SP</t>
  </si>
  <si>
    <t>Soluble powder</t>
  </si>
  <si>
    <t>SC</t>
  </si>
  <si>
    <t>Suspension concentrate</t>
  </si>
  <si>
    <t>CS</t>
  </si>
  <si>
    <t>Capsule suspension</t>
  </si>
  <si>
    <t>WG</t>
  </si>
  <si>
    <t>Water dispersible granule</t>
  </si>
  <si>
    <t>GR</t>
  </si>
  <si>
    <t>Granules</t>
  </si>
  <si>
    <t>C.App.Method</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</si>
  <si>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</si>
  <si>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</si>
  <si>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</si>
  <si>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</si>
  <si>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</si>
  <si>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</si>
  <si>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</si>
  <si>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</si>
  <si>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</si>
  <si>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</si>
  <si>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</si>
  <si>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</si>
  <si>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</si>
  <si>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</si>
  <si>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</si>
  <si>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</si>
  <si>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</si>
  <si>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</si>
  <si>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</si>
  <si>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</si>
  <si>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</si>
  <si>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</si>
  <si>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Spot Treatment</t>
  </si>
  <si>
    <t>Applying agro-chemicals to specific areas or individual plants, minimizing use.</t>
  </si>
  <si>
    <t>Misting</t>
  </si>
  <si>
    <t>Creating a fine mist of agro-chemical droplets in enclosed spaces using misting equipment.</t>
  </si>
  <si>
    <t>Method of agro-chemical application is unknown.</t>
  </si>
  <si>
    <t>% of Diet</t>
  </si>
  <si>
    <t>% Diet</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</si>
  <si>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</si>
  <si>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</si>
  <si>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</si>
  <si>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</si>
  <si>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</si>
  <si>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</si>
  <si>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</si>
  <si>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</si>
  <si>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</si>
  <si>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</si>
  <si>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</si>
  <si>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</si>
  <si>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</si>
  <si>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</si>
  <si>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</si>
  <si>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mL</t>
  </si>
  <si>
    <t>ml</t>
  </si>
  <si>
    <t>ml/individual</t>
  </si>
  <si>
    <t>ml/10 kg BW;mL/10kg BW;ml/10 kg body weight;ml/10 kg LW;ml/10kg LW;mL/10 kg BW</t>
  </si>
  <si>
    <t>ml/10kg body weight</t>
  </si>
  <si>
    <t>ml/50 kg BW;ml/50kg BW</t>
  </si>
  <si>
    <t>ml/50kg body weight</t>
  </si>
  <si>
    <t>mL/L</t>
  </si>
  <si>
    <t>ml/25 l water</t>
  </si>
  <si>
    <t>ml/25l</t>
  </si>
  <si>
    <t>g/l water;g/L</t>
  </si>
  <si>
    <t>Grams per liter.</t>
  </si>
  <si>
    <t>g/100 kg seed</t>
  </si>
  <si>
    <t>Grams per 100kg Seed</t>
  </si>
  <si>
    <t>mg/individual</t>
  </si>
  <si>
    <t>mg/kg live weight;mg/kg LW;mg/kg BW;mg/kg of BW</t>
  </si>
  <si>
    <t>mg/kg body weight</t>
  </si>
  <si>
    <t>mg/seed</t>
  </si>
  <si>
    <t>Miligrams per seed.</t>
  </si>
  <si>
    <t>mg/g</t>
  </si>
  <si>
    <t>Miligrams per gram.</t>
  </si>
  <si>
    <t>Error.Type</t>
  </si>
  <si>
    <t>SE (Standard Error)</t>
  </si>
  <si>
    <t>This is a measure of the precision of the sample mean estimate.</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</si>
  <si>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</si>
  <si>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</si>
  <si>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</si>
  <si>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</si>
  <si>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</si>
  <si>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</si>
  <si>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</si>
  <si>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</si>
  <si>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</si>
  <si>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</si>
  <si>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</si>
  <si>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</si>
  <si>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</si>
  <si>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</si>
  <si>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</si>
  <si>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</si>
  <si>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</si>
  <si>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</si>
  <si>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</si>
  <si>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</si>
  <si>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</si>
  <si>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</si>
  <si>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</si>
  <si>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</si>
  <si>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</si>
  <si>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</si>
  <si>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</si>
  <si>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</si>
  <si>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</si>
  <si>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</si>
  <si>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</si>
  <si>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</si>
  <si>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</si>
  <si>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</si>
  <si>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</si>
  <si>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</si>
  <si>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</si>
  <si>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</si>
  <si>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</si>
  <si>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</si>
  <si>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</si>
  <si>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</si>
  <si>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</si>
  <si>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</si>
  <si>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</si>
  <si>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</si>
  <si>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</si>
  <si>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</si>
  <si>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</si>
  <si>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</si>
  <si>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</si>
  <si>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</si>
  <si>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</si>
  <si>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</si>
  <si>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</si>
  <si>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</si>
  <si>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Pelleted</t>
  </si>
  <si>
    <t>Fertilizer is compressed and shaped into pellets that are scattered across the soil surface or placed beneath it.</t>
  </si>
  <si>
    <t>Prilled</t>
  </si>
  <si>
    <t>Prilled fertilizer is formed into small, round pellets.</t>
  </si>
  <si>
    <t>Supergranulated</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</si>
  <si>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</si>
  <si>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</si>
  <si>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</si>
  <si>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</si>
  <si>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</si>
  <si>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</si>
  <si>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</si>
  <si>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</si>
  <si>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</si>
  <si>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</si>
  <si>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</si>
  <si>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</si>
  <si>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</si>
  <si>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</si>
  <si>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</si>
  <si>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</si>
  <si>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</si>
  <si>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F.Info.Pracs</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</si>
  <si>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</si>
  <si>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</si>
  <si>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</si>
  <si>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</si>
  <si>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</si>
  <si>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</si>
  <si>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</si>
  <si>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</si>
  <si>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</si>
  <si>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</si>
  <si>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</si>
  <si>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F.Precision.Pracs</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</si>
  <si>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</si>
  <si>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</si>
  <si>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</si>
  <si>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</si>
  <si>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</si>
  <si>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</si>
  <si>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</si>
  <si>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</si>
  <si>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</si>
  <si>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</si>
  <si>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</si>
  <si>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</si>
  <si>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</si>
  <si>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</si>
  <si>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</si>
  <si>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</si>
  <si>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</si>
  <si>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</si>
  <si>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</si>
  <si>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</si>
  <si>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F.Rate.Pracs</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</si>
  <si>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</si>
  <si>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</si>
  <si>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</si>
  <si>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</si>
  <si>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</si>
  <si>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</si>
  <si>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F.Timing.Pracs</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</si>
  <si>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</si>
  <si>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</si>
  <si>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</si>
  <si>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</si>
  <si>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</si>
  <si>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</si>
  <si>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</si>
  <si>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</si>
  <si>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</si>
  <si>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</si>
  <si>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</si>
  <si>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</si>
  <si>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</si>
  <si>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</si>
  <si>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</si>
  <si>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</si>
  <si>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</si>
  <si>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</si>
  <si>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</si>
  <si>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</si>
  <si>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</si>
  <si>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</si>
  <si>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</si>
  <si>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</si>
  <si>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</si>
  <si>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</si>
  <si>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</si>
  <si>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</si>
  <si>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</si>
  <si>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</si>
  <si>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</si>
  <si>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</si>
  <si>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</si>
  <si>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</si>
  <si>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</si>
  <si>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</si>
  <si>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</si>
  <si>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</si>
  <si>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</si>
  <si>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</si>
  <si>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</si>
  <si>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</si>
  <si>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</si>
  <si>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</si>
  <si>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</si>
  <si>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</si>
  <si>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</si>
  <si>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</si>
  <si>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</si>
  <si>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</si>
  <si>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</si>
  <si>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</si>
  <si>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</si>
  <si>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</si>
  <si>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</si>
  <si>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</si>
  <si>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</si>
  <si>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</si>
  <si>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</si>
  <si>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</si>
  <si>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</si>
  <si>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</si>
  <si>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</si>
  <si>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</si>
  <si>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</si>
  <si>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</si>
  <si>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</si>
  <si>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</si>
  <si>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</si>
  <si>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</si>
  <si>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</si>
  <si>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</si>
  <si>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</si>
  <si>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</si>
  <si>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</si>
  <si>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</si>
  <si>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</si>
  <si>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</si>
  <si>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</si>
  <si>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</si>
  <si>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</si>
  <si>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</si>
  <si>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</si>
  <si>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</si>
  <si>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</si>
  <si>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</si>
  <si>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</si>
  <si>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</si>
  <si>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</si>
  <si>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</si>
  <si>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</si>
  <si>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</si>
  <si>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</si>
  <si>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</si>
  <si>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</si>
  <si>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</si>
  <si>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</si>
  <si>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</si>
  <si>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</si>
  <si>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</si>
  <si>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</si>
  <si>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</si>
  <si>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</si>
  <si>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Limestone</t>
  </si>
  <si>
    <t>A sedimentary rock composed primarily of calcium carbonate.</t>
  </si>
  <si>
    <t>Dolomitic Lime</t>
  </si>
  <si>
    <t>A liming material containing both calcium and magnesium carbonates.</t>
  </si>
  <si>
    <t>Calcitic Lime</t>
  </si>
  <si>
    <t>A liming material containing primarily calcium carbonate.</t>
  </si>
  <si>
    <t>Chalk</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</si>
  <si>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</si>
  <si>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</si>
  <si>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</si>
  <si>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</si>
  <si>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</si>
  <si>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</si>
  <si>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</si>
  <si>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Oyster Shells</t>
  </si>
  <si>
    <t>A natural product high in calcium carbonate that can be used as a liming agent to raise soil pH levels.</t>
  </si>
  <si>
    <t>Intercrop.Types</t>
  </si>
  <si>
    <t>Alleycropping</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</si>
  <si>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</si>
  <si>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</si>
  <si>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</si>
  <si>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</si>
  <si>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</si>
  <si>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</si>
  <si>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</si>
  <si>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</si>
  <si>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</si>
  <si>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</si>
  <si>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</si>
  <si>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</si>
  <si>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</si>
  <si>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</si>
  <si>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</si>
  <si>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</si>
  <si>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Other Agroforestry</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</si>
  <si>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</si>
  <si>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</si>
  <si>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</si>
  <si>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</si>
  <si>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</si>
  <si>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</si>
  <si>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</si>
  <si>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</si>
  <si>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</si>
  <si>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</si>
  <si>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</si>
  <si>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</si>
  <si>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</si>
  <si>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</si>
  <si>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</si>
  <si>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</si>
  <si>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</si>
  <si>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</si>
  <si>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</si>
  <si>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</si>
  <si>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</si>
  <si>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</si>
  <si>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</si>
  <si>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</si>
  <si>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</si>
  <si>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</si>
  <si>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</si>
  <si>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</si>
  <si>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</si>
  <si>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</si>
  <si>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</si>
  <si>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</si>
  <si>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</si>
  <si>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</si>
  <si>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</si>
  <si>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</si>
  <si>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</si>
  <si>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</si>
  <si>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</si>
  <si>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</si>
  <si>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</si>
  <si>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</si>
  <si>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</si>
  <si>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Direct-seeding Planter</t>
  </si>
  <si>
    <t>Zero-tillage Planter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</si>
  <si>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</si>
  <si>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</si>
  <si>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</si>
  <si>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</si>
  <si>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</si>
  <si>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</si>
  <si>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</si>
  <si>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</si>
  <si>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</si>
  <si>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</si>
  <si>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</si>
  <si>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</si>
  <si>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</si>
  <si>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</si>
  <si>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</si>
  <si>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</si>
  <si>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</si>
  <si>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</si>
  <si>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</si>
  <si>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</si>
  <si>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</si>
  <si>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</si>
  <si>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</si>
  <si>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</si>
  <si>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</si>
  <si>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</si>
  <si>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</si>
  <si>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</si>
  <si>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</si>
  <si>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</si>
  <si>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</si>
  <si>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Fruit</t>
  </si>
  <si>
    <t>Residues comprised of the fruit from a tree or shrub.</t>
  </si>
  <si>
    <t>Leaves</t>
  </si>
  <si>
    <t>Residues comprised of a tree's foliage.</t>
  </si>
  <si>
    <t>Leaves &amp; Branches/Twigs</t>
  </si>
  <si>
    <t>Residues comprised of a combination of leaves and branches/twigs.</t>
  </si>
  <si>
    <t>Pods (Empty)</t>
  </si>
  <si>
    <t>Residues comprised of the remains of seed pods after the seeds are dispersed.</t>
  </si>
  <si>
    <t>Seeds</t>
  </si>
  <si>
    <t xml:space="preserve">Residue materials are the plants', trees' or shrubs' seeds. </t>
  </si>
  <si>
    <t>The residue materials are unspecified.</t>
  </si>
  <si>
    <t>M.Process</t>
  </si>
  <si>
    <t>Chopped</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</si>
  <si>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</si>
  <si>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</si>
  <si>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</si>
  <si>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</si>
  <si>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</si>
  <si>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</si>
  <si>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</si>
  <si>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</si>
  <si>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</si>
  <si>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</si>
  <si>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</si>
  <si>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</si>
  <si>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</si>
  <si>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</si>
  <si>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</si>
  <si>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</si>
  <si>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</si>
  <si>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</si>
  <si>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</si>
  <si>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</si>
  <si>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</si>
  <si>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</si>
  <si>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</si>
  <si>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</si>
  <si>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</si>
  <si>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</si>
  <si>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</si>
  <si>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</si>
  <si>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</si>
  <si>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</si>
  <si>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</si>
  <si>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Apr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</si>
  <si>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</si>
  <si>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</si>
  <si>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</si>
  <si>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</si>
  <si>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</si>
  <si>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</si>
  <si>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</si>
  <si>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</si>
  <si>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</si>
  <si>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</si>
  <si>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</si>
  <si>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</si>
  <si>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</si>
  <si>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</si>
  <si>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</si>
  <si>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</si>
  <si>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</si>
  <si>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</si>
  <si>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</si>
  <si>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</si>
  <si>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</si>
  <si>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</si>
  <si>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</si>
  <si>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</si>
  <si>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</si>
  <si>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</si>
  <si>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</si>
  <si>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</si>
  <si>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</si>
  <si>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</si>
  <si>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</si>
  <si>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</si>
  <si>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</si>
  <si>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</si>
  <si>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</si>
  <si>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</si>
  <si>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</si>
  <si>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</si>
  <si>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</si>
  <si>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</si>
  <si>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</si>
  <si>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</si>
  <si>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</si>
  <si>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</si>
  <si>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</si>
  <si>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</si>
  <si>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</si>
  <si>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Mixed</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</si>
  <si>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</si>
  <si>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</si>
  <si>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</si>
  <si>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</si>
  <si>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</si>
  <si>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</si>
  <si>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</si>
  <si>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</si>
  <si>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</si>
  <si>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</si>
  <si>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</si>
  <si>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</si>
  <si>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</si>
  <si>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</si>
  <si>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</si>
  <si>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</si>
  <si>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</si>
  <si>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</si>
  <si>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</si>
  <si>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</si>
  <si>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</si>
  <si>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</si>
  <si>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</si>
  <si>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</si>
  <si>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</si>
  <si>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</si>
  <si>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</si>
  <si>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</si>
  <si>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</si>
  <si>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</si>
  <si>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</si>
  <si>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</si>
  <si>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</si>
  <si>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</si>
  <si>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</si>
  <si>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</si>
  <si>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</si>
  <si>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</si>
  <si>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</si>
  <si>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</si>
  <si>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</si>
  <si>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</si>
  <si>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</si>
  <si>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</si>
  <si>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</si>
  <si>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</si>
  <si>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</si>
  <si>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</si>
  <si>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</si>
  <si>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</si>
  <si>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</si>
  <si>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</si>
  <si>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</si>
  <si>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</si>
  <si>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</si>
  <si>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</si>
  <si>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</si>
  <si>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</si>
  <si>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</si>
  <si>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</si>
  <si>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</si>
  <si>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</si>
  <si>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</si>
  <si>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</si>
  <si>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</si>
  <si>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</si>
  <si>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</si>
  <si>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</si>
  <si>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</si>
  <si>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</si>
  <si>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</si>
  <si>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</si>
  <si>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</si>
  <si>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</si>
  <si>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</si>
  <si>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</si>
  <si>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</si>
  <si>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</si>
  <si>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</si>
  <si>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</si>
  <si>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</si>
  <si>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</si>
  <si>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</si>
  <si>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</si>
  <si>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</si>
  <si>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</si>
  <si>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</si>
  <si>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</si>
  <si>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</si>
  <si>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</si>
  <si>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</si>
  <si>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</si>
  <si>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</si>
  <si>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</si>
  <si>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</si>
  <si>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</si>
  <si>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</si>
  <si>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</si>
  <si>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</si>
  <si>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</si>
  <si>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</si>
  <si>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</si>
  <si>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</si>
  <si>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</si>
  <si>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</si>
  <si>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</si>
  <si>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</si>
  <si>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</si>
  <si>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</si>
  <si>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</si>
  <si>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</si>
  <si>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</si>
  <si>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</si>
  <si>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</si>
  <si>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</si>
  <si>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</si>
  <si>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</si>
  <si>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</si>
  <si>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</si>
  <si>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</si>
  <si>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</si>
  <si>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</si>
  <si>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</si>
  <si>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</si>
  <si>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</si>
  <si>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</si>
  <si>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</si>
  <si>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</si>
  <si>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</si>
  <si>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</si>
  <si>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</si>
  <si>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</si>
  <si>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</si>
  <si>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</si>
  <si>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</si>
  <si>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</si>
  <si>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</si>
  <si>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</si>
  <si>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</si>
  <si>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</si>
  <si>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</si>
  <si>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</si>
  <si>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</si>
  <si>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</si>
  <si>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</si>
  <si>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</si>
  <si>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</si>
  <si>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</si>
  <si>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</si>
  <si>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</si>
  <si>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</si>
  <si>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</si>
  <si>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</si>
  <si>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</si>
  <si>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</si>
  <si>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</si>
  <si>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</si>
  <si>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</si>
  <si>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</si>
  <si>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</si>
  <si>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</si>
  <si>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</si>
  <si>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</si>
  <si>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</si>
  <si>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</si>
  <si>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</si>
  <si>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</si>
  <si>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</si>
  <si>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</si>
  <si>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</si>
  <si>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</si>
  <si>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</si>
  <si>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</si>
  <si>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</si>
  <si>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</si>
  <si>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</si>
  <si>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</si>
  <si>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</si>
  <si>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</si>
  <si>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</si>
  <si>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</si>
  <si>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</si>
  <si>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</si>
  <si>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</si>
  <si>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</si>
  <si>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</si>
  <si>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</si>
  <si>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</si>
  <si>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</si>
  <si>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</si>
  <si>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</si>
  <si>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</si>
  <si>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</si>
  <si>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</si>
  <si>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</si>
  <si>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</si>
  <si>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</si>
  <si>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</si>
  <si>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</si>
  <si>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</si>
  <si>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</si>
  <si>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</si>
  <si>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</si>
  <si>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</si>
  <si>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</si>
  <si>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</si>
  <si>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</si>
  <si>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</si>
  <si>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</si>
  <si>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</si>
  <si>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</si>
  <si>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</si>
  <si>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</si>
  <si>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</si>
  <si>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</si>
  <si>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</si>
  <si>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</si>
  <si>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Till.Other</t>
  </si>
  <si>
    <t>Raised Beds</t>
  </si>
  <si>
    <t>Soil is lifted and formed into mounds with narrow alleys in between.</t>
  </si>
  <si>
    <t>Ridge &amp; Furrow</t>
  </si>
  <si>
    <t>Soil is shaped into long, narrow ridges with furrows in between to facilitate water drainage. Also called ridging.</t>
  </si>
  <si>
    <t>Planting Basins</t>
  </si>
  <si>
    <t>Soil is dug out and formed into small depressions to retain water.</t>
  </si>
  <si>
    <t>Mounding</t>
  </si>
  <si>
    <t xml:space="preserve">Mounding involves building a mound of soil around the base of a plant or planting station. </t>
  </si>
  <si>
    <t>Zai Pits</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</si>
  <si>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</si>
  <si>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</si>
  <si>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</si>
  <si>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</si>
  <si>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</si>
  <si>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</si>
  <si>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</si>
  <si>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</si>
  <si>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</si>
  <si>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</si>
  <si>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</si>
  <si>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</si>
  <si>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</si>
  <si>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</si>
  <si>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</si>
  <si>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</si>
  <si>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</si>
  <si>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</si>
  <si>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</si>
  <si>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</si>
  <si>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</si>
  <si>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</si>
  <si>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</si>
  <si>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</si>
  <si>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</si>
  <si>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</si>
  <si>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</si>
  <si>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</si>
  <si>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</si>
  <si>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</si>
  <si>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</si>
  <si>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</si>
  <si>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</si>
  <si>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</si>
  <si>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</si>
  <si>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</si>
  <si>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</si>
  <si>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</si>
  <si>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</si>
  <si>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</si>
  <si>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</si>
  <si>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</si>
  <si>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</si>
  <si>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</si>
  <si>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</si>
  <si>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</si>
  <si>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</si>
  <si>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</si>
  <si>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</si>
  <si>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</si>
  <si>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</si>
  <si>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</si>
  <si>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</si>
  <si>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</si>
  <si>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</si>
  <si>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</si>
  <si>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</si>
  <si>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</si>
  <si>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</si>
  <si>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</si>
  <si>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Out.Agg.Stat</t>
  </si>
  <si>
    <t>Mean</t>
  </si>
  <si>
    <t>Sum</t>
  </si>
  <si>
    <t>% Body Mass</t>
  </si>
  <si>
    <t>ad libitum</t>
  </si>
  <si>
    <t>mg</t>
  </si>
  <si>
    <t>g</t>
  </si>
  <si>
    <t>g/100g Diet</t>
  </si>
  <si>
    <t>g/100g</t>
  </si>
  <si>
    <t>g/kg Diet</t>
  </si>
  <si>
    <t>ml/kg BW</t>
  </si>
  <si>
    <t>ml/kg</t>
  </si>
  <si>
    <t>micrograms/gram</t>
  </si>
  <si>
    <t>g/kg metabolic weight</t>
  </si>
  <si>
    <t>g/kg BW;g/kg LW;g/Kg LWT;g/kg Live Weight (LW)</t>
  </si>
  <si>
    <t>g/kg body weight</t>
  </si>
  <si>
    <t>ml/kg metabolic weight</t>
  </si>
  <si>
    <t>ml/kg body weight</t>
  </si>
  <si>
    <t>kg/kg metabolic weight</t>
  </si>
  <si>
    <t>kg/kg body weight</t>
  </si>
  <si>
    <t>g/kg Metabolic Body Weight(0.75);g/kg  BW0.75</t>
  </si>
  <si>
    <t>g/kg metabolic weight (0.75)</t>
  </si>
  <si>
    <t>g/kg W(0.75)</t>
  </si>
  <si>
    <t>g/kg body weight (0.75)</t>
  </si>
  <si>
    <t>kg/kg metabolic weight (0.75)</t>
  </si>
  <si>
    <t>kg/kg body weight (0.75)</t>
  </si>
  <si>
    <t>hours</t>
  </si>
  <si>
    <t>kg</t>
  </si>
  <si>
    <t>kg/100kg</t>
  </si>
  <si>
    <t>kg/100 kg LW</t>
  </si>
  <si>
    <t>kg/100kg body weight</t>
  </si>
  <si>
    <t>kg/1000kg;kg/ton</t>
  </si>
  <si>
    <t xml:space="preserve">L;litres;liter        </t>
  </si>
  <si>
    <t>per kg of forage</t>
  </si>
  <si>
    <t>day</t>
  </si>
  <si>
    <t>experiment</t>
  </si>
  <si>
    <t>individual</t>
  </si>
  <si>
    <t>all animals in replicate</t>
  </si>
  <si>
    <t>DC.Unit</t>
  </si>
  <si>
    <t>% DM</t>
  </si>
  <si>
    <t>Coefficient</t>
  </si>
  <si>
    <t>g/100 g</t>
  </si>
  <si>
    <t>g/kg (wet material);g absobed/kg ingested</t>
  </si>
  <si>
    <t>g/100gDM</t>
  </si>
  <si>
    <t>g/100g DM</t>
  </si>
  <si>
    <t>g/kgDM</t>
  </si>
  <si>
    <t>g/kg DM</t>
  </si>
  <si>
    <t>g/kgADW</t>
  </si>
  <si>
    <t>g/kg ADW</t>
  </si>
  <si>
    <t>kg/kg</t>
  </si>
  <si>
    <t>kg/kgDM</t>
  </si>
  <si>
    <t>kg/kg DM</t>
  </si>
  <si>
    <t>J/mg</t>
  </si>
  <si>
    <t xml:space="preserve">J/kg DM </t>
  </si>
  <si>
    <t>kj/g</t>
  </si>
  <si>
    <t>kJ/g</t>
  </si>
  <si>
    <t>kj/100g</t>
  </si>
  <si>
    <t>kJ/100g</t>
  </si>
  <si>
    <t>kJ/kg</t>
  </si>
  <si>
    <t>kJ/g dry weight</t>
  </si>
  <si>
    <t>kJ/kg DM</t>
  </si>
  <si>
    <t xml:space="preserve">Kcal/g;kcal / g </t>
  </si>
  <si>
    <t>kcal/g</t>
  </si>
  <si>
    <t>Kcal/100g;kcal/100g feed</t>
  </si>
  <si>
    <t>kcal/100g</t>
  </si>
  <si>
    <t>Kcal/kg;kcal/Kg</t>
  </si>
  <si>
    <t>kcal/kg</t>
  </si>
  <si>
    <t>Kcal/kg DM;kcal/g DM</t>
  </si>
  <si>
    <t>kcal/kg DM</t>
  </si>
  <si>
    <t>Mcal/kg DM</t>
  </si>
  <si>
    <t>mg/100g</t>
  </si>
  <si>
    <t>mg/gDM</t>
  </si>
  <si>
    <t>mg/g DM</t>
  </si>
  <si>
    <t>mg/100gDM</t>
  </si>
  <si>
    <t>mg/100g DM</t>
  </si>
  <si>
    <t>mg/kgDM</t>
  </si>
  <si>
    <t>mg/kg DM</t>
  </si>
  <si>
    <t>MJ per 100g</t>
  </si>
  <si>
    <t>MJ/100g</t>
  </si>
  <si>
    <t>MJ/Kg</t>
  </si>
  <si>
    <t>MJ/kg</t>
  </si>
  <si>
    <t>MJ/kgDM</t>
  </si>
  <si>
    <t>MJ/kg DM</t>
  </si>
  <si>
    <t>Mcal/kg</t>
  </si>
  <si>
    <t>DC.Method</t>
  </si>
  <si>
    <t>Measured in vitro (lab methods)</t>
  </si>
  <si>
    <t>Measured</t>
  </si>
  <si>
    <t>Estimated</t>
  </si>
  <si>
    <t>DD.Method</t>
  </si>
  <si>
    <t>Method not described in paper and cannot be inferred.</t>
  </si>
  <si>
    <t>Paper states digestibility is estimated (and description of method does not fit any methods mentioned here) or digestibility is inferred from another source (e.g. another publication is cited).</t>
  </si>
  <si>
    <t>Measured in sacco</t>
  </si>
  <si>
    <t xml:space="preserve">Digestibility is measured within the animal (e.g. use of fistulated animals). Also named as nylon bag or in situ, is based on depositing separately foodstuff into bags which are incubated into the rumen of an animal fitted with a rumen cannula. The main objective is to measure the disappearance of dry matter and/or other nutrients </t>
  </si>
  <si>
    <t>Measured total collection techinque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</si>
  <si>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</si>
  <si>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Measured total collection techinque (Apparent)</t>
  </si>
  <si>
    <t>Measured total collection techinque (True)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</si>
  <si>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</si>
  <si>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 difference technique</t>
  </si>
  <si>
    <t>Calculation of digestibility of a nutrient in a test diet is based upon the assumption that digestibility of a mixed diet is equal to the summation of the proportions of the diet supplied by each ingredient when fed alone. The digestibility of a nutrient in the experimental feed stuff being fed in form of mixed feed is calculated as Digestibility of nutrient in test feed (%) = (A - 100*B*C)/D. Where, A = Digestibility of nutrient in total diet; B = Digestibility of nutrient in basal diet (usually already determined when fed alone; C = Proportion of total nutrient in diet supplied by basal diet; (D) proportion of total nutrient in diet supplied by test feed.</t>
  </si>
  <si>
    <t>Measured marker technique</t>
  </si>
  <si>
    <t>The use of methods where total feces are not collected and weighed but are merely analyzed. The content in the feed and feces of an indigestible reference sub-stance is determined. The substance may be a natural constituent of the feed (internal indicator) or it may be added to the feed (externalindicator). Substances used for this purpose include ferric oxide, chromic oxide, lignin, silica, chromogen, acid-insoluble ash and indigestible acid detergent fiber. s. A characteristic of this method is that the digestibility is calculated from the relation between the nutrients and the indicator substance in the feed and in the feces. This method had been called a qualitative method, although this name is not strictly accurate. The digestion coefficient is computed by using the change in the ratio of each nutrient with reference to the special indigestible substance in the feed and in the feces. An example of this is the determination of the digestibility of the dry matter of a feed by the following equation: Digestion coefficient of dry matter = 100-(100 * ((% Indicator in feed DM)/(% Indicator in fecal DM))). By chemical analysis of a suitable feed sample, the ratio of the concentration of the inert substance to that of any nutrient in the feed can also be established. The face and digestibility it can be calculated without measurement of feed consumed, orts and feces defecated. Thus, if the percentage of any nutrient in this feed and feces is known and the percentage of the indicator substance is also determined in the feed and feces, the digestibility of that nutrient can be found by means of the following formula: Digestion coefficient of a nutrient = 100-(100 *((% Indicator in feed * % Nutrient in feces)/(
 % Indicator in feces * % Nutrient in feed))))</t>
  </si>
  <si>
    <t>Digestibility is measureds in the lab, but does not match any of the in vitro methods in this list.</t>
  </si>
  <si>
    <t>Measured in vitro (Tilley &amp; Terry IVDMD)</t>
  </si>
  <si>
    <t>Digestibility is measureds in the lab.</t>
  </si>
  <si>
    <t>Measured in vitro (Two-stage Van Soest IVDMD)</t>
  </si>
  <si>
    <t>Measured in vitro (Gas production technique)</t>
  </si>
  <si>
    <t>Measured AOAC (1990)</t>
  </si>
  <si>
    <t>Publication methods states digestiblity measured according to AOAC methods</t>
  </si>
  <si>
    <t>Measured in vitro (Alexander and McGowan (1966))</t>
  </si>
  <si>
    <t>Measured in vitro (Alexander &amp; McGowan 1966)</t>
  </si>
  <si>
    <t>Measured Van Soest 1991;Measured in vitro (Van Soest et al. 1991)</t>
  </si>
  <si>
    <t>Measured in vitro (Van Soest 1991)</t>
  </si>
  <si>
    <t>Measured Van Soest and Robertson (1985)</t>
  </si>
  <si>
    <t>Measured in vitro (Van Soest &amp; Robertson 1985)</t>
  </si>
  <si>
    <t>Publication methods states digestiblity measured according to Measured Van Soest and Robertson (1985) method.</t>
  </si>
  <si>
    <t>Herd.Out</t>
  </si>
  <si>
    <t>Herd.Sex</t>
  </si>
  <si>
    <t>Male</t>
  </si>
  <si>
    <t>Herd consists exclusively of male animals.</t>
  </si>
  <si>
    <t>Female</t>
  </si>
  <si>
    <t>Herd consists exclusively of female animals.</t>
  </si>
  <si>
    <t>Herd consists of both male and female animals.</t>
  </si>
  <si>
    <t>Herd.Parity</t>
  </si>
  <si>
    <t>Primiparous</t>
  </si>
  <si>
    <t>Herd consists of females that have given birth once.</t>
  </si>
  <si>
    <t>Multiparous</t>
  </si>
  <si>
    <t>Herd consists of females that have given birth multiple times.</t>
  </si>
  <si>
    <t>Herd consists of a combination of primiparous and multiparous females.</t>
  </si>
  <si>
    <t>Herd.Stage</t>
  </si>
  <si>
    <t xml:space="preserve">Grower </t>
  </si>
  <si>
    <t>Herd consists of young animals that are still growing.</t>
  </si>
  <si>
    <t>Finisher</t>
  </si>
  <si>
    <t>Herd consists of animals in the final stage of growth.</t>
  </si>
  <si>
    <t>Herd.Start.Age.Unit</t>
  </si>
  <si>
    <t>days</t>
  </si>
  <si>
    <t>Age of the animal, measured in days</t>
  </si>
  <si>
    <t>months</t>
  </si>
  <si>
    <t>Age of the animal, measured in months</t>
  </si>
  <si>
    <t>Herd.Start.Weight.Unit</t>
  </si>
  <si>
    <t xml:space="preserve">Weight of the animals, measured in grams </t>
  </si>
  <si>
    <t xml:space="preserve">Weight of the animals, measured in kilograms </t>
  </si>
  <si>
    <t>Herd.N.Unit</t>
  </si>
  <si>
    <t>individuals</t>
  </si>
  <si>
    <t>Individual count of the animals in a herd</t>
  </si>
  <si>
    <t>LU</t>
  </si>
  <si>
    <t>Number of animals, measured in Livestock Units (LU)</t>
  </si>
  <si>
    <t>GM.Out</t>
  </si>
  <si>
    <t>GM.Tot.Area.Unit</t>
  </si>
  <si>
    <t>m2</t>
  </si>
  <si>
    <t>ha</t>
  </si>
  <si>
    <t>acre</t>
  </si>
  <si>
    <t>fedan</t>
  </si>
  <si>
    <t>GM.Tot.Stock.Rate.Unit</t>
  </si>
  <si>
    <t xml:space="preserve">individuals </t>
  </si>
  <si>
    <t>Number of animals on grazing land</t>
  </si>
  <si>
    <t xml:space="preserve">Livestock Units on grazing land </t>
  </si>
  <si>
    <t>GM.Tot.Graz.Time.Unit</t>
  </si>
  <si>
    <t>Amount of time spent on grazing land</t>
  </si>
  <si>
    <t>weeks</t>
  </si>
  <si>
    <t>proportion</t>
  </si>
  <si>
    <t>GM.Subdiv.Area.Unit</t>
  </si>
  <si>
    <t>GM.Subdiv.Stock.Rate.Unit</t>
  </si>
  <si>
    <t>GM.Subdiv.Time.Unit</t>
  </si>
  <si>
    <t>GM.Biomass.Unit</t>
  </si>
  <si>
    <t>Pasture.Out</t>
  </si>
  <si>
    <t>Pasture.Biom.Unit</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</si>
  <si>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</si>
  <si>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</si>
  <si>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</si>
  <si>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</si>
  <si>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</si>
  <si>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</si>
  <si>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</si>
  <si>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</si>
  <si>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</si>
  <si>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Horticulturae</t>
  </si>
  <si>
    <t>ACTA HORTI</t>
  </si>
  <si>
    <t>Acta Oecologica-International Journal of Ecology</t>
  </si>
  <si>
    <t>ACTA OECOL</t>
  </si>
  <si>
    <t>Acta Scientiarum-Agronomy</t>
  </si>
  <si>
    <t>ACTA SCI AGRON</t>
  </si>
  <si>
    <t>Advances in Agriculture</t>
  </si>
  <si>
    <t>ADV AGRIC</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</si>
  <si>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</si>
  <si>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</si>
  <si>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</si>
  <si>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</si>
  <si>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</si>
  <si>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</si>
  <si>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</si>
  <si>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</si>
  <si>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</si>
  <si>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</si>
  <si>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</si>
  <si>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</si>
  <si>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</si>
  <si>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</si>
  <si>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</si>
  <si>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</si>
  <si>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</si>
  <si>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</si>
  <si>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</si>
  <si>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</si>
  <si>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</si>
  <si>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</si>
  <si>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</si>
  <si>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</si>
  <si>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Systems</t>
  </si>
  <si>
    <t>AGR SYST</t>
  </si>
  <si>
    <t>Agricultural Water Management</t>
  </si>
  <si>
    <t>AGR WATER MANAGE</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</si>
  <si>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</si>
  <si>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</si>
  <si>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</si>
  <si>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</si>
  <si>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</si>
  <si>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</si>
  <si>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</si>
  <si>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</si>
  <si>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</si>
  <si>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</si>
  <si>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</si>
  <si>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</si>
  <si>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</si>
  <si>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</si>
  <si>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</si>
  <si>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</si>
  <si>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</si>
  <si>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</si>
  <si>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</si>
  <si>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</si>
  <si>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</si>
  <si>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</si>
  <si>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</si>
  <si>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</si>
  <si>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Agronomy</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</si>
  <si>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</si>
  <si>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</si>
  <si>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</si>
  <si>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</si>
  <si>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</si>
  <si>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</si>
  <si>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</si>
  <si>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</si>
  <si>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</si>
  <si>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</si>
  <si>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</si>
  <si>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</si>
  <si>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</si>
  <si>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</si>
  <si>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</si>
  <si>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American Journal of Agricultural Economics</t>
  </si>
  <si>
    <t>AM J AGR ECON</t>
  </si>
  <si>
    <t>American journal of enology and viticulture</t>
  </si>
  <si>
    <t>AM J ENOL VITICULT</t>
  </si>
  <si>
    <t>Anais da Academia Brasileira de Ciências</t>
  </si>
  <si>
    <t>AN ACAD BRAS CIENC</t>
  </si>
  <si>
    <t>Animal</t>
  </si>
  <si>
    <t>ANIMAL</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</si>
  <si>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</si>
  <si>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</si>
  <si>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</si>
  <si>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</si>
  <si>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</si>
  <si>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</si>
  <si>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</si>
  <si>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</si>
  <si>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</si>
  <si>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</si>
  <si>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</si>
  <si>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</si>
  <si>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</si>
  <si>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</si>
  <si>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</si>
  <si>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</si>
  <si>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</si>
  <si>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</si>
  <si>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</si>
  <si>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</si>
  <si>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</si>
  <si>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</si>
  <si>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</si>
  <si>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Applied and Environmental Soil Science</t>
  </si>
  <si>
    <t>APPL ENVIRON SOIL SCI</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</si>
  <si>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</si>
  <si>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</si>
  <si>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</si>
  <si>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</si>
  <si>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</si>
  <si>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</si>
  <si>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</si>
  <si>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</si>
  <si>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</si>
  <si>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</si>
  <si>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</si>
  <si>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</si>
  <si>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Archiv fur Geflugelkunde</t>
  </si>
  <si>
    <t>ARCH GEFLUGELKD</t>
  </si>
  <si>
    <t>Archiv Fur Tierernahrung-Archives of Animal Nutrition</t>
  </si>
  <si>
    <t>ARCH TIERERNAHR</t>
  </si>
  <si>
    <t>Archives of Agriculture and Environmental Science</t>
  </si>
  <si>
    <t xml:space="preserve">ARC AGRIC ENVIRON SCI </t>
  </si>
  <si>
    <t>Archives of Agronomy and Soil Science</t>
  </si>
  <si>
    <t>ARCH ACKER PFL BODEN</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</si>
  <si>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</si>
  <si>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</si>
  <si>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</si>
  <si>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</si>
  <si>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</si>
  <si>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</si>
  <si>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</si>
  <si>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</si>
  <si>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</si>
  <si>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</si>
  <si>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Plant Sciences</t>
  </si>
  <si>
    <t>ASIAN J CLANT SCI</t>
  </si>
  <si>
    <t>Asian-Australasian Journal of Animal Sciences</t>
  </si>
  <si>
    <t>ASIAN AUSTRAL J ANIM</t>
  </si>
  <si>
    <t>Atmosphere</t>
  </si>
  <si>
    <t>ATMOSPHERE</t>
  </si>
  <si>
    <t>Australian Journal of Agricultural and Resource Economics</t>
  </si>
  <si>
    <t>J AGRIC RESOUR ECON</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</si>
  <si>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</si>
  <si>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</si>
  <si>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</si>
  <si>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</si>
  <si>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</si>
  <si>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</si>
  <si>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</si>
  <si>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</si>
  <si>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</si>
  <si>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</si>
  <si>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</si>
  <si>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</si>
  <si>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</si>
  <si>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</si>
  <si>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</si>
  <si>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</si>
  <si>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</si>
  <si>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</si>
  <si>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</si>
  <si>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</si>
  <si>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</si>
  <si>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</si>
  <si>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</si>
  <si>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</si>
  <si>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</si>
  <si>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</si>
  <si>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Bodenkultur</t>
  </si>
  <si>
    <t>BODENKULTUR</t>
  </si>
  <si>
    <t>Botanical Sciences</t>
  </si>
  <si>
    <t>BOT SCI</t>
  </si>
  <si>
    <t>Bragantia</t>
  </si>
  <si>
    <t>BRAGANTIA</t>
  </si>
  <si>
    <t>Brazilian Archives of Biology and Technology</t>
  </si>
  <si>
    <t>BRAZ ARCH BIOL TECHNOL</t>
  </si>
  <si>
    <t>British Poultry Science</t>
  </si>
  <si>
    <t>BRIT POULTRY SCI</t>
  </si>
  <si>
    <t>Bullentin of Insectology</t>
  </si>
  <si>
    <t>BULL INSECTOLOGY</t>
  </si>
  <si>
    <t>Bulletin of Entomological Research</t>
  </si>
  <si>
    <t>BULL ENTOM RES</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</si>
  <si>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</si>
  <si>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</si>
  <si>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</si>
  <si>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</si>
  <si>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</si>
  <si>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</si>
  <si>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</si>
  <si>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</si>
  <si>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</si>
  <si>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</si>
  <si>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Research</t>
  </si>
  <si>
    <t>CHIL J AGR RES</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</si>
  <si>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</si>
  <si>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</si>
  <si>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</si>
  <si>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</si>
  <si>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</si>
  <si>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</si>
  <si>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</si>
  <si>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</si>
  <si>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</si>
  <si>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</si>
  <si>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</si>
  <si>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</si>
  <si>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</si>
  <si>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</si>
  <si>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</si>
  <si>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</si>
  <si>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</si>
  <si>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</si>
  <si>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</si>
  <si>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</si>
  <si>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</si>
  <si>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</si>
  <si>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</si>
  <si>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</si>
  <si>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</si>
  <si>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</si>
  <si>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</si>
  <si>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</si>
  <si>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</si>
  <si>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</si>
  <si>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</si>
  <si>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</si>
  <si>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</si>
  <si>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</si>
  <si>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</si>
  <si>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</si>
  <si>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Biological Pest Control</t>
  </si>
  <si>
    <t>EGYPT J BIOL PEST CO</t>
  </si>
  <si>
    <t>Egyptian Journal of Soil Science</t>
  </si>
  <si>
    <t>EGYPT J SOIL SCI</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</si>
  <si>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</si>
  <si>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</si>
  <si>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</si>
  <si>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</si>
  <si>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</si>
  <si>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</si>
  <si>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</si>
  <si>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</si>
  <si>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</si>
  <si>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</si>
  <si>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</si>
  <si>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</si>
  <si>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</si>
  <si>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</si>
  <si>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</si>
  <si>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</si>
  <si>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</si>
  <si>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</si>
  <si>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</si>
  <si>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</si>
  <si>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</si>
  <si>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</si>
  <si>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</si>
  <si>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</si>
  <si>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</si>
  <si>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</si>
  <si>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</si>
  <si>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</si>
  <si>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Euphytica</t>
  </si>
  <si>
    <t>EUPHYTICA</t>
  </si>
  <si>
    <t>Eurasian Journal of Soil Science</t>
  </si>
  <si>
    <t>EURASIAN J SOIL SCI</t>
  </si>
  <si>
    <t>European Journal of Agronomy</t>
  </si>
  <si>
    <t>EUR J AGRON</t>
  </si>
  <si>
    <t>European Journal of Soil Biology</t>
  </si>
  <si>
    <t>EUR J SOIL BIOL</t>
  </si>
  <si>
    <t>European Journal of Soil Science</t>
  </si>
  <si>
    <t>EUR J SOIL SCI</t>
  </si>
  <si>
    <t>European Poultry Science</t>
  </si>
  <si>
    <t>EUR POULTRY SCI</t>
  </si>
  <si>
    <t>Experimental Agriculture</t>
  </si>
  <si>
    <t>EXP AGR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</si>
  <si>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</si>
  <si>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</si>
  <si>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</si>
  <si>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</si>
  <si>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</si>
  <si>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</si>
  <si>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</si>
  <si>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</si>
  <si>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</si>
  <si>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</si>
  <si>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</si>
  <si>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</si>
  <si>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</si>
  <si>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</si>
  <si>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 xml:space="preserve">Food Security </t>
  </si>
  <si>
    <t>FOOD SECUR</t>
  </si>
  <si>
    <t>Forest Ecology and Management</t>
  </si>
  <si>
    <t>FOREST ECOL MANAG</t>
  </si>
  <si>
    <t>Forests</t>
  </si>
  <si>
    <t>FORESTS</t>
  </si>
  <si>
    <t>Forests, Trees and Livelihoods</t>
  </si>
  <si>
    <t>FOR TREES LIVELIHOODS</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</si>
  <si>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</si>
  <si>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</si>
  <si>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</si>
  <si>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</si>
  <si>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</si>
  <si>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</si>
  <si>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</si>
  <si>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</si>
  <si>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</si>
  <si>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</si>
  <si>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Future of Food: Journal on Food, Agriculture and Society</t>
  </si>
  <si>
    <t>FUTURE FOOD: J FOOD AGRIC</t>
  </si>
  <si>
    <t>Geoderma</t>
  </si>
  <si>
    <t>GEODERMA</t>
  </si>
  <si>
    <t>Geoderma Regional</t>
  </si>
  <si>
    <t>GEODERMA REG</t>
  </si>
  <si>
    <t>Geographical Journal</t>
  </si>
  <si>
    <t>GEOGR J</t>
  </si>
  <si>
    <t>Global Change Biology</t>
  </si>
  <si>
    <t>GLOB CHANGE BIOL</t>
  </si>
  <si>
    <t>Grasas Y Aceites</t>
  </si>
  <si>
    <t>GRASAS ACEITES</t>
  </si>
  <si>
    <t>Grass and Forage Science</t>
  </si>
  <si>
    <t>GRASS FORAGE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</si>
  <si>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</si>
  <si>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</si>
  <si>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</si>
  <si>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</si>
  <si>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</si>
  <si>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</si>
  <si>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</si>
  <si>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</si>
  <si>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</si>
  <si>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</si>
  <si>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</si>
  <si>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</si>
  <si>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Fisheries</t>
  </si>
  <si>
    <t>INDIAN J FISH</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</si>
  <si>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</si>
  <si>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</si>
  <si>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</si>
  <si>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</si>
  <si>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</si>
  <si>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</si>
  <si>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</si>
  <si>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</si>
  <si>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</si>
  <si>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</si>
  <si>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Sustainability</t>
  </si>
  <si>
    <t>INT J AGR SUSTAIN</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</si>
  <si>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</si>
  <si>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</si>
  <si>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</si>
  <si>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</si>
  <si>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</si>
  <si>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</si>
  <si>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Bio-resource and Stress Management</t>
  </si>
  <si>
    <t>INT J BIO-RESOUR STRESS MANAG</t>
  </si>
  <si>
    <t>International Journal of Environmental Research and Public Health</t>
  </si>
  <si>
    <t>INT J ENV RES PUB HE</t>
  </si>
  <si>
    <t>International Journal of Food Engineering</t>
  </si>
  <si>
    <t>INT J FOOD ENG</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</si>
  <si>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</si>
  <si>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</si>
  <si>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</si>
  <si>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</si>
  <si>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</si>
  <si>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</si>
  <si>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</si>
  <si>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</si>
  <si>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</si>
  <si>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</si>
  <si>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</si>
  <si>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</si>
  <si>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Soil Science</t>
  </si>
  <si>
    <t>INT J SOIL SCI</t>
  </si>
  <si>
    <t>International Journal of Tropical Insect Science</t>
  </si>
  <si>
    <t>INT J TROP INSECT SC</t>
  </si>
  <si>
    <t>International Journal of Vegetable Science</t>
  </si>
  <si>
    <t>INT J VEG SCI</t>
  </si>
  <si>
    <t>International Soil and Water Conservation Research</t>
  </si>
  <si>
    <t>INT SOIL WATER CONSERV RES</t>
  </si>
  <si>
    <t>International Sugar Journal</t>
  </si>
  <si>
    <t>INT SUGAR J</t>
  </si>
  <si>
    <t>Irrigation and Drainage</t>
  </si>
  <si>
    <t>IRRIG DRAIN</t>
  </si>
  <si>
    <t>Irrigation Science</t>
  </si>
  <si>
    <t>IRRIGATION SC</t>
  </si>
  <si>
    <t>Israeli Journal of Aquaculture-Bamidgeh</t>
  </si>
  <si>
    <t>ISR J AQUACULT-BAMID</t>
  </si>
  <si>
    <t>Italian Journal of Animal Science</t>
  </si>
  <si>
    <t>ITAL J ANIM SCI</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</si>
  <si>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</si>
  <si>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</si>
  <si>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</si>
  <si>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</si>
  <si>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</si>
  <si>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</si>
  <si>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</si>
  <si>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</si>
  <si>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</si>
  <si>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</si>
  <si>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</si>
  <si>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</si>
  <si>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</si>
  <si>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</si>
  <si>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</si>
  <si>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</si>
  <si>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</si>
  <si>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</si>
  <si>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</si>
  <si>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</si>
  <si>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</si>
  <si>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</si>
  <si>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</si>
  <si>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Veterinary Advances</t>
  </si>
  <si>
    <t>J ANIM VET ADV</t>
  </si>
  <si>
    <t>Journal of Animal Physiology and Animal Nutrition</t>
  </si>
  <si>
    <t>J ANIM PHYSIOL AN N</t>
  </si>
  <si>
    <t>Journal of Animal Physiology and Animal Nutrition-Zeitschrift Fur Tierphysiologie Tierernahrung Und Futtermittelkunde</t>
  </si>
  <si>
    <t>Journal of Applied Animal Research</t>
  </si>
  <si>
    <t>J APPL ANIM RES</t>
  </si>
  <si>
    <t>Journal of Applied Entomology</t>
  </si>
  <si>
    <t>J APPL ENTOMOL</t>
  </si>
  <si>
    <t>Journal of Applied Ichthyology</t>
  </si>
  <si>
    <t>J APPL ICHTHYO</t>
  </si>
  <si>
    <t>Journal of Arid Environments</t>
  </si>
  <si>
    <t>J ARID ENVIRON</t>
  </si>
  <si>
    <t>Journal of Arid Land</t>
  </si>
  <si>
    <t>J ARID LAND</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</si>
  <si>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</si>
  <si>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</si>
  <si>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</si>
  <si>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</si>
  <si>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</si>
  <si>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</si>
  <si>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</si>
  <si>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</si>
  <si>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</si>
  <si>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</si>
  <si>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Ecological Engineering</t>
  </si>
  <si>
    <t>J ECOL ENG</t>
  </si>
  <si>
    <t>Journal of Economic Entomology</t>
  </si>
  <si>
    <t>J ECON ENTOMOL</t>
  </si>
  <si>
    <t>Journal of Environmental Management</t>
  </si>
  <si>
    <t>J ENVIRON MANAGE</t>
  </si>
  <si>
    <t>Journal of Environmental Quality</t>
  </si>
  <si>
    <t>J ENVIRON QUAL</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</si>
  <si>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</si>
  <si>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</si>
  <si>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</si>
  <si>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</si>
  <si>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</si>
  <si>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</si>
  <si>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</si>
  <si>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</si>
  <si>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</si>
  <si>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</si>
  <si>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</si>
  <si>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</si>
  <si>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</si>
  <si>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</si>
  <si>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</si>
  <si>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</si>
  <si>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</si>
  <si>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</si>
  <si>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</si>
  <si>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</si>
  <si>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</si>
  <si>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</si>
  <si>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</si>
  <si>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</si>
  <si>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</si>
  <si>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</si>
  <si>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</si>
  <si>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</si>
  <si>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</si>
  <si>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</si>
  <si>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</si>
  <si>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</si>
  <si>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</si>
  <si>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</si>
  <si>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</si>
  <si>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</si>
  <si>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</si>
  <si>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</si>
  <si>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</si>
  <si>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</si>
  <si>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</si>
  <si>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</si>
  <si>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</si>
  <si>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</si>
  <si>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</si>
  <si>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</si>
  <si>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</si>
  <si>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</si>
  <si>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</si>
  <si>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</si>
  <si>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</si>
  <si>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</si>
  <si>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</si>
  <si>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</si>
  <si>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</si>
  <si>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</si>
  <si>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</si>
  <si>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</si>
  <si>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</si>
  <si>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</si>
  <si>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</si>
  <si>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</si>
  <si>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</si>
  <si>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</si>
  <si>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</si>
  <si>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</si>
  <si>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</si>
  <si>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</si>
  <si>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</si>
  <si>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</si>
  <si>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</si>
  <si>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</si>
  <si>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</si>
  <si>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Microorganisms</t>
  </si>
  <si>
    <t>MICRORGANISMS</t>
  </si>
  <si>
    <t>Mountain Research and Development</t>
  </si>
  <si>
    <t>MT RES DEV</t>
  </si>
  <si>
    <t xml:space="preserve">Mycorrhiza </t>
  </si>
  <si>
    <t>MYCORRHIZA</t>
  </si>
  <si>
    <t>Netherlands Journal of Agricultural Science</t>
  </si>
  <si>
    <t>NETH J AGR SCI</t>
  </si>
  <si>
    <t>New Forests</t>
  </si>
  <si>
    <t>NEW FOR</t>
  </si>
  <si>
    <t>New Medit</t>
  </si>
  <si>
    <t>NEW MEDIT</t>
  </si>
  <si>
    <t>New Zealand Journal of Agricultural Research</t>
  </si>
  <si>
    <t>NEW ZEAL J AGR RES</t>
  </si>
  <si>
    <t>Njas-Wageningen Journal of Life Sciences</t>
  </si>
  <si>
    <t>NJAS-WAGEN J LIFE SC</t>
  </si>
  <si>
    <t>Nutrient Cycling in Agroecosystems</t>
  </si>
  <si>
    <t>NUTR CYCL AGROECOSYS</t>
  </si>
  <si>
    <t>OCL-Oilseeds and Fats, Crops and Lipids</t>
  </si>
  <si>
    <t>OCL-OILSEEDS FATS CROPS LIPIDS</t>
  </si>
  <si>
    <t>Open Agriculture</t>
  </si>
  <si>
    <t>OPEN AGRIC</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</si>
  <si>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</si>
  <si>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</si>
  <si>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</si>
  <si>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</si>
  <si>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</si>
  <si>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</si>
  <si>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</si>
  <si>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</si>
  <si>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</si>
  <si>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</si>
  <si>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</si>
  <si>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</si>
  <si>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</si>
  <si>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</si>
  <si>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</si>
  <si>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</si>
  <si>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</si>
  <si>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</si>
  <si>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</si>
  <si>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</si>
  <si>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</si>
  <si>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</si>
  <si>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</si>
  <si>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</si>
  <si>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</si>
  <si>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</si>
  <si>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</si>
  <si>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</si>
  <si>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</si>
  <si>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</si>
  <si>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</si>
  <si>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</si>
  <si>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</si>
  <si>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</si>
  <si>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</si>
  <si>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</si>
  <si>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</si>
  <si>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</si>
  <si>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</si>
  <si>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</si>
  <si>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</si>
  <si>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</si>
  <si>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</si>
  <si>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</si>
  <si>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</si>
  <si>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</si>
  <si>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</si>
  <si>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</si>
  <si>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</si>
  <si>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</si>
  <si>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</si>
  <si>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</si>
  <si>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</si>
  <si>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</si>
  <si>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</si>
  <si>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</si>
  <si>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</si>
  <si>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</si>
  <si>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</si>
  <si>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</si>
  <si>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</si>
  <si>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</si>
  <si>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</si>
  <si>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</si>
  <si>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</si>
  <si>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</si>
  <si>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</si>
  <si>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</si>
  <si>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</si>
  <si>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</si>
  <si>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</si>
  <si>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</si>
  <si>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Applied Sciences, Engineering and Technology</t>
  </si>
  <si>
    <t>RES J APPL SCI ENG TECH</t>
  </si>
  <si>
    <t>Research on Crops</t>
  </si>
  <si>
    <t>RES CROP</t>
  </si>
  <si>
    <t>Resources, Environment and Sustainability</t>
  </si>
  <si>
    <t>RESOUR ENVIRON SUSTAIN</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</si>
  <si>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</si>
  <si>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</si>
  <si>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</si>
  <si>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</si>
  <si>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</si>
  <si>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</si>
  <si>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</si>
  <si>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</si>
  <si>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</si>
  <si>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</si>
  <si>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</si>
  <si>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</si>
  <si>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</si>
  <si>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</si>
  <si>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</si>
  <si>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</si>
  <si>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</si>
  <si>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</si>
  <si>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</si>
  <si>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Sarhad Journal of Agriculture</t>
  </si>
  <si>
    <t>SARHAD J AGRIC</t>
  </si>
  <si>
    <t>Saudi Journal of Biological Sciences</t>
  </si>
  <si>
    <t>SAUDI J BIOL SCI</t>
  </si>
  <si>
    <t>Science of the Total Environment</t>
  </si>
  <si>
    <t>SCI TOTAL ENVIRON</t>
  </si>
  <si>
    <t>Scienceasia</t>
  </si>
  <si>
    <t>SCIENCEASIA</t>
  </si>
  <si>
    <t>Scientia Agricola</t>
  </si>
  <si>
    <t>SCI AGR</t>
  </si>
  <si>
    <t>Scientia Horticulturae</t>
  </si>
  <si>
    <t>SCI HORTIC-AMSTERDAM</t>
  </si>
  <si>
    <t>Scientific African</t>
  </si>
  <si>
    <t>SCI AFR</t>
  </si>
  <si>
    <t>Scientific Reports</t>
  </si>
  <si>
    <t>SCI REP</t>
  </si>
  <si>
    <t>Scientific Research and Essays</t>
  </si>
  <si>
    <t>SCI RES ESSAYS</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</si>
  <si>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</si>
  <si>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</si>
  <si>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</si>
  <si>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</si>
  <si>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</si>
  <si>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</si>
  <si>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</si>
  <si>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</si>
  <si>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</si>
  <si>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</si>
  <si>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</si>
  <si>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</si>
  <si>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</si>
  <si>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</si>
  <si>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</si>
  <si>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</si>
  <si>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</si>
  <si>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</si>
  <si>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</si>
  <si>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</si>
  <si>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</si>
  <si>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</si>
  <si>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</si>
  <si>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</si>
  <si>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</si>
  <si>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</si>
  <si>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</si>
  <si>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</si>
  <si>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</si>
  <si>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</si>
  <si>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</si>
  <si>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</si>
  <si>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</si>
  <si>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</si>
  <si>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</si>
  <si>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</si>
  <si>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</si>
  <si>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</si>
  <si>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</si>
  <si>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Spanish Journal of Agricultural Research</t>
  </si>
  <si>
    <t>SPAN J AGRIC RES</t>
  </si>
  <si>
    <t>Sustainability</t>
  </si>
  <si>
    <t>SUSTAINABILITY</t>
  </si>
  <si>
    <t>Sustainable Energy Technologies and Assessments</t>
  </si>
  <si>
    <t>SUST ENERG FOOD ASSES</t>
  </si>
  <si>
    <t>Sustainable Production and Consumption</t>
  </si>
  <si>
    <t>SUSTAIN PROD CONSUM</t>
  </si>
  <si>
    <t xml:space="preserve">Sustainable Water Resources Management_x000D_
</t>
  </si>
  <si>
    <t>SUSTAIN WATER RESOUR</t>
  </si>
  <si>
    <t>Symbiosis</t>
  </si>
  <si>
    <t>SYMBIOSIS</t>
  </si>
  <si>
    <t>Systematic Reviews in Pharmacy</t>
  </si>
  <si>
    <t>SYST REV PHARM</t>
  </si>
  <si>
    <t>Taiwan Water Conservancy</t>
  </si>
  <si>
    <t xml:space="preserve">TAIWAN WATER CONSERV </t>
  </si>
  <si>
    <t xml:space="preserve">The Crop Journal </t>
  </si>
  <si>
    <t>CROP J</t>
  </si>
  <si>
    <t>The Scientific World Journal</t>
  </si>
  <si>
    <t xml:space="preserve">SCI WORLD J </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</si>
  <si>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</si>
  <si>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</si>
  <si>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</si>
  <si>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</si>
  <si>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</si>
  <si>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</si>
  <si>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</si>
  <si>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</si>
  <si>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</si>
  <si>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</si>
  <si>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</si>
  <si>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</si>
  <si>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</si>
  <si>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</si>
  <si>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</si>
  <si>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</si>
  <si>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</si>
  <si>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</si>
  <si>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</si>
  <si>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Fisheries and Aquatic Sciences</t>
  </si>
  <si>
    <t>TURK J FISH AQUAT SC</t>
  </si>
  <si>
    <t>Universal Journal of Agricultural Research</t>
  </si>
  <si>
    <t xml:space="preserve">UNIVERS J AGRIC RES </t>
  </si>
  <si>
    <t>Vegetos</t>
  </si>
  <si>
    <t>VEGETOS</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</si>
  <si>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</si>
  <si>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</si>
  <si>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</si>
  <si>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</si>
  <si>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</si>
  <si>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</si>
  <si>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</si>
  <si>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</si>
  <si>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</si>
  <si>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</si>
  <si>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</si>
  <si>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</si>
  <si>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</si>
  <si>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</si>
  <si>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</si>
  <si>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</si>
  <si>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</si>
  <si>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</si>
  <si>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West African Journal of Applied Ecology</t>
  </si>
  <si>
    <t>WEST AFR J APPL ECOL</t>
  </si>
  <si>
    <t>World Applied Sciences Journal</t>
  </si>
  <si>
    <t>WORLD APPL SCI J</t>
  </si>
  <si>
    <t>Zeitschrift fur Geomorphologie</t>
  </si>
  <si>
    <t>Z GEOMORPHOL</t>
  </si>
  <si>
    <t>Zeitschrift Fur Pflanzenernahrung Und Bodenkunde</t>
  </si>
  <si>
    <t>Zeitschrift Fur Pflanzenkrankheiten Und Pflanzenschutz-Journal of Plant Diseases and Protection</t>
  </si>
  <si>
    <t>Z PFLANZENK PFLANZEN</t>
  </si>
  <si>
    <t>Code</t>
  </si>
  <si>
    <t>Pillar</t>
  </si>
  <si>
    <t>Pillar.Code</t>
  </si>
  <si>
    <t>Subpillar</t>
  </si>
  <si>
    <t>Subpillar.Code</t>
  </si>
  <si>
    <t>Indicator</t>
  </si>
  <si>
    <t>Indicator.Code</t>
  </si>
  <si>
    <t>Subindicator</t>
  </si>
  <si>
    <t>Subindicator.Short</t>
  </si>
  <si>
    <t>Subindicator.Code</t>
  </si>
  <si>
    <t>Definition</t>
  </si>
  <si>
    <t>Example units</t>
  </si>
  <si>
    <t>Original.Outcome</t>
  </si>
  <si>
    <t>Negative Values</t>
  </si>
  <si>
    <t>Sign</t>
  </si>
  <si>
    <t>TC.Ratio</t>
  </si>
  <si>
    <t>Not.Perc</t>
  </si>
  <si>
    <t>Depreciated</t>
  </si>
  <si>
    <t>Previous.Names</t>
  </si>
  <si>
    <t>Productivity</t>
  </si>
  <si>
    <t>Yield</t>
  </si>
  <si>
    <t>Yi</t>
  </si>
  <si>
    <t>Product Yield</t>
  </si>
  <si>
    <t>PY</t>
  </si>
  <si>
    <t>Crop Yield</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</si>
  <si>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</si>
  <si>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</si>
  <si>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</si>
  <si>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</si>
  <si>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</si>
  <si>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</si>
  <si>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</si>
  <si>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</si>
  <si>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</si>
  <si>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</si>
  <si>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</si>
  <si>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</si>
  <si>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</si>
  <si>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</si>
  <si>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</si>
  <si>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</si>
  <si>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</si>
  <si>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</si>
  <si>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</si>
  <si>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</si>
  <si>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</si>
  <si>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</si>
  <si>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</si>
  <si>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</si>
  <si>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</si>
  <si>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</si>
  <si>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</si>
  <si>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</si>
  <si>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</si>
  <si>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</si>
  <si>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</si>
  <si>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</si>
  <si>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</si>
  <si>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</si>
  <si>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</si>
  <si>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</si>
  <si>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</si>
  <si>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</si>
  <si>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</si>
  <si>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</si>
  <si>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</si>
  <si>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</si>
  <si>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</si>
  <si>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</si>
  <si>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</si>
  <si>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</si>
  <si>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</si>
  <si>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</si>
  <si>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</si>
  <si>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</si>
  <si>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</si>
  <si>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</si>
  <si>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</si>
  <si>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</si>
  <si>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</si>
  <si>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</si>
  <si>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</si>
  <si>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</si>
  <si>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</si>
  <si>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</si>
  <si>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</si>
  <si>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</si>
  <si>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</si>
  <si>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</si>
  <si>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</si>
  <si>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</si>
  <si>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</si>
  <si>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</si>
  <si>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</si>
  <si>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In</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</si>
  <si>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</si>
  <si>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</si>
  <si>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</si>
  <si>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</si>
  <si>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</si>
  <si>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</si>
  <si>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</si>
  <si>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</si>
  <si>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GM</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</si>
  <si>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</si>
  <si>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</si>
  <si>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</si>
  <si>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</si>
  <si>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</si>
  <si>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</si>
  <si>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</si>
  <si>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</si>
  <si>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</si>
  <si>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</si>
  <si>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</si>
  <si>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</si>
  <si>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</si>
  <si>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</si>
  <si>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</si>
  <si>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</si>
  <si>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</si>
  <si>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</si>
  <si>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</si>
  <si>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</si>
  <si>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</si>
  <si>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</si>
  <si>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</si>
  <si>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</si>
  <si>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</si>
  <si>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</si>
  <si>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</si>
  <si>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</si>
  <si>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</si>
  <si>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</si>
  <si>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</si>
  <si>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</si>
  <si>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</si>
  <si>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</si>
  <si>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</si>
  <si>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</si>
  <si>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</si>
  <si>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</si>
  <si>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</si>
  <si>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</si>
  <si>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</si>
  <si>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</si>
  <si>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</si>
  <si>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</si>
  <si>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</si>
  <si>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</si>
  <si>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</si>
  <si>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</si>
  <si>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</si>
  <si>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</si>
  <si>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</si>
  <si>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</si>
  <si>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</si>
  <si>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</si>
  <si>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</si>
  <si>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</si>
  <si>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</si>
  <si>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</si>
  <si>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</si>
  <si>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</si>
  <si>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</si>
  <si>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</si>
  <si>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</si>
  <si>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</si>
  <si>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</si>
  <si>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</si>
  <si>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</si>
  <si>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</si>
  <si>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</si>
  <si>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</si>
  <si>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</si>
  <si>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</si>
  <si>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</si>
  <si>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</si>
  <si>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</si>
  <si>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</si>
  <si>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</si>
  <si>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</si>
  <si>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</si>
  <si>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</si>
  <si>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</si>
  <si>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</si>
  <si>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</si>
  <si>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</si>
  <si>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</si>
  <si>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</si>
  <si>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</si>
  <si>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</si>
  <si>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</si>
  <si>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</si>
  <si>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</si>
  <si>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</si>
  <si>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</si>
  <si>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</si>
  <si>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</si>
  <si>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</si>
  <si>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</si>
  <si>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</si>
  <si>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</si>
  <si>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</si>
  <si>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</si>
  <si>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</si>
  <si>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</si>
  <si>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</si>
  <si>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</si>
  <si>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</si>
  <si>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</si>
  <si>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Cost Benefit Ratio (TCNR)</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</si>
  <si>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</si>
  <si>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</si>
  <si>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</si>
  <si>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</si>
  <si>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</si>
  <si>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</si>
  <si>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</si>
  <si>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</si>
  <si>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</si>
  <si>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</si>
  <si>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</si>
  <si>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</si>
  <si>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</si>
  <si>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</si>
  <si>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</si>
  <si>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</si>
  <si>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</si>
  <si>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</si>
  <si>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</si>
  <si>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</si>
  <si>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</si>
  <si>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</si>
  <si>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</si>
  <si>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</si>
  <si>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</si>
  <si>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</si>
  <si>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</si>
  <si>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</si>
  <si>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</si>
  <si>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</si>
  <si>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</si>
  <si>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</si>
  <si>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</si>
  <si>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</si>
  <si>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</si>
  <si>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</si>
  <si>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</si>
  <si>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</si>
  <si>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</si>
  <si>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</si>
  <si>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</si>
  <si>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</si>
  <si>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</si>
  <si>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</si>
  <si>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</si>
  <si>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</si>
  <si>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</si>
  <si>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</si>
  <si>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</si>
  <si>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</si>
  <si>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</si>
  <si>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</si>
  <si>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</si>
  <si>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</si>
  <si>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</si>
  <si>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</si>
  <si>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</si>
  <si>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</si>
  <si>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</si>
  <si>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</si>
  <si>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</si>
  <si>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</si>
  <si>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</si>
  <si>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</si>
  <si>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</si>
  <si>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</si>
  <si>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</si>
  <si>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</si>
  <si>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</si>
  <si>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</si>
  <si>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</si>
  <si>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</si>
  <si>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</si>
  <si>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</si>
  <si>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</si>
  <si>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</si>
  <si>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</si>
  <si>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</si>
  <si>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</si>
  <si>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</si>
  <si>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</si>
  <si>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</si>
  <si>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</si>
  <si>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</si>
  <si>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</si>
  <si>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</si>
  <si>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</si>
  <si>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</si>
  <si>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</si>
  <si>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</si>
  <si>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</si>
  <si>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</si>
  <si>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</si>
  <si>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</si>
  <si>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</si>
  <si>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</si>
  <si>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</si>
  <si>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</si>
  <si>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</si>
  <si>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</si>
  <si>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</si>
  <si>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</si>
  <si>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</si>
  <si>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</si>
  <si>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</si>
  <si>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</si>
  <si>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</si>
  <si>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</si>
  <si>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</si>
  <si>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</si>
  <si>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</si>
  <si>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</si>
  <si>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</si>
  <si>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</si>
  <si>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</si>
  <si>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</si>
  <si>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</si>
  <si>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</si>
  <si>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</si>
  <si>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</si>
  <si>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</si>
  <si>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</si>
  <si>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</si>
  <si>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</si>
  <si>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</si>
  <si>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</si>
  <si>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</si>
  <si>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</si>
  <si>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</si>
  <si>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</si>
  <si>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</si>
  <si>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</si>
  <si>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</si>
  <si>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</si>
  <si>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</si>
  <si>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</si>
  <si>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</si>
  <si>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</si>
  <si>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</si>
  <si>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</si>
  <si>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</si>
  <si>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</si>
  <si>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</si>
  <si>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</si>
  <si>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</si>
  <si>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</si>
  <si>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</si>
  <si>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</si>
  <si>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</si>
  <si>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</si>
  <si>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</si>
  <si>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</si>
  <si>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</si>
  <si>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</si>
  <si>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</si>
  <si>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</si>
  <si>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</si>
  <si>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</si>
  <si>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</si>
  <si>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</si>
  <si>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</si>
  <si>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</si>
  <si>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</si>
  <si>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</si>
  <si>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</si>
  <si>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</si>
  <si>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</si>
  <si>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</si>
  <si>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</si>
  <si>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</si>
  <si>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</si>
  <si>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</si>
  <si>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</si>
  <si>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</si>
  <si>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</si>
  <si>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</si>
  <si>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</si>
  <si>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</si>
  <si>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</si>
  <si>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</si>
  <si>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</si>
  <si>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</si>
  <si>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</si>
  <si>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</si>
  <si>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</si>
  <si>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</si>
  <si>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</si>
  <si>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</si>
  <si>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</si>
  <si>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</si>
  <si>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</si>
  <si>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</si>
  <si>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Nitrogen (Apparent Efficiency)</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</si>
  <si>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</si>
  <si>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</si>
  <si>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</si>
  <si>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</si>
  <si>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</si>
  <si>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</si>
  <si>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</si>
  <si>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</si>
  <si>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</si>
  <si>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</si>
  <si>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</si>
  <si>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</si>
  <si>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</si>
  <si>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</si>
  <si>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</si>
  <si>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</si>
  <si>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</si>
  <si>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</si>
  <si>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</si>
  <si>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</si>
  <si>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</si>
  <si>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</si>
  <si>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</si>
  <si>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</si>
  <si>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</si>
  <si>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</si>
  <si>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</si>
  <si>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</si>
  <si>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</si>
  <si>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</si>
  <si>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</si>
  <si>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</si>
  <si>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</si>
  <si>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</si>
  <si>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</si>
  <si>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</si>
  <si>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</si>
  <si>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</si>
  <si>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</si>
  <si>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</si>
  <si>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</si>
  <si>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</si>
  <si>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</si>
  <si>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</si>
  <si>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</si>
  <si>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</si>
  <si>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</si>
  <si>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</si>
  <si>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</si>
  <si>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</si>
  <si>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</si>
  <si>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</si>
  <si>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</si>
  <si>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</si>
  <si>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</si>
  <si>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</si>
  <si>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</si>
  <si>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</si>
  <si>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</si>
  <si>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</si>
  <si>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</si>
  <si>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</si>
  <si>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</si>
  <si>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</si>
  <si>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</si>
  <si>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</si>
  <si>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</si>
  <si>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</si>
  <si>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</si>
  <si>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</si>
  <si>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</si>
  <si>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</si>
  <si>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</si>
  <si>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</si>
  <si>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</si>
  <si>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</si>
  <si>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</si>
  <si>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</si>
  <si>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</si>
  <si>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</si>
  <si>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</si>
  <si>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</si>
  <si>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</si>
  <si>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</si>
  <si>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</si>
  <si>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</si>
  <si>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</si>
  <si>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</si>
  <si>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</si>
  <si>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</si>
  <si>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</si>
  <si>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</si>
  <si>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</si>
  <si>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</si>
  <si>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</si>
  <si>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</si>
  <si>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</si>
  <si>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</si>
  <si>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</si>
  <si>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</si>
  <si>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</si>
  <si>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</si>
  <si>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</si>
  <si>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</si>
  <si>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</si>
  <si>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</si>
  <si>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</si>
  <si>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</si>
  <si>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</si>
  <si>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</si>
  <si>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</si>
  <si>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</si>
  <si>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</si>
  <si>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</si>
  <si>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</si>
  <si>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</si>
  <si>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</si>
  <si>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</si>
  <si>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</si>
  <si>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</si>
  <si>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Carbon dioxide emissions</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</si>
  <si>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</si>
  <si>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</si>
  <si>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</si>
  <si>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</si>
  <si>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</si>
  <si>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</si>
  <si>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</si>
  <si>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</si>
  <si>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</si>
  <si>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</si>
  <si>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</si>
  <si>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</si>
  <si>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</si>
  <si>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</si>
  <si>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</si>
  <si>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</si>
  <si>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</si>
  <si>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Aboveground Biomass</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</si>
  <si>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</si>
  <si>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</si>
  <si>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</si>
  <si>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</si>
  <si>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</si>
  <si>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Cookstove</t>
  </si>
  <si>
    <t>Ck</t>
  </si>
  <si>
    <t>CkCo</t>
  </si>
  <si>
    <t>Fuel Use</t>
  </si>
  <si>
    <t>FU</t>
  </si>
  <si>
    <t>Amount of fuel used in a cookstove.</t>
  </si>
  <si>
    <t>kg; kg/day</t>
  </si>
  <si>
    <t>Fuel Efficiency</t>
  </si>
  <si>
    <t>FE</t>
  </si>
  <si>
    <t>Fuel Savings</t>
  </si>
  <si>
    <t>FS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</si>
  <si>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</si>
  <si>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</si>
  <si>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</si>
  <si>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</si>
  <si>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</si>
  <si>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</si>
  <si>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</si>
  <si>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</si>
  <si>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</si>
  <si>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</si>
  <si>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</si>
  <si>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</si>
  <si>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</si>
  <si>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</si>
  <si>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</si>
  <si>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</si>
  <si>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</si>
  <si>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</si>
  <si>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</si>
  <si>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</si>
  <si>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</si>
  <si>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</si>
  <si>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</si>
  <si>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</si>
  <si>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</si>
  <si>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</si>
  <si>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</si>
  <si>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</si>
  <si>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Inorganic Fertilizer</t>
  </si>
  <si>
    <t>Cost of inorganic fertilizer inputs.</t>
  </si>
  <si>
    <t>Organic Fertilizer</t>
  </si>
  <si>
    <t>Cost of organic fertilizer inputs.</t>
  </si>
  <si>
    <t>pH Amendments</t>
  </si>
  <si>
    <t>Cost of pH Amendments materials.</t>
  </si>
  <si>
    <t>Mulch</t>
  </si>
  <si>
    <t>Cost of mulch materials.</t>
  </si>
  <si>
    <t>Organic Mulch</t>
  </si>
  <si>
    <t>Cost of organic mulch materials (not plastic).</t>
  </si>
  <si>
    <t>Cost of biochar inputs.</t>
  </si>
  <si>
    <t>Plastic Mulch</t>
  </si>
  <si>
    <t>Cost of plastic film for mulching.</t>
  </si>
  <si>
    <t>Pesticides</t>
  </si>
  <si>
    <t>Cost of pest control inputs.</t>
  </si>
  <si>
    <t>Herbicides</t>
  </si>
  <si>
    <t>Cost of herbicide inputs.</t>
  </si>
  <si>
    <t>Insecticides</t>
  </si>
  <si>
    <t>Cost of insecticide inputs.</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</si>
  <si>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</si>
  <si>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</si>
  <si>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</si>
  <si>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</si>
  <si>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</si>
  <si>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</si>
  <si>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</si>
  <si>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</si>
  <si>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</si>
  <si>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</si>
  <si>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</si>
  <si>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</si>
  <si>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</si>
  <si>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</si>
  <si>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</si>
  <si>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</si>
  <si>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</si>
  <si>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</si>
  <si>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</si>
  <si>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</si>
  <si>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</si>
  <si>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</si>
  <si>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</si>
  <si>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</si>
  <si>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</si>
  <si>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</si>
  <si>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</si>
  <si>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</si>
  <si>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</si>
  <si>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</si>
  <si>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</si>
  <si>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</si>
  <si>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</si>
  <si>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</si>
  <si>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</si>
  <si>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</si>
  <si>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</si>
  <si>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</si>
  <si>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</si>
  <si>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</si>
  <si>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</si>
  <si>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</si>
  <si>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</si>
  <si>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</si>
  <si>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</si>
  <si>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</si>
  <si>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</si>
  <si>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</si>
  <si>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</si>
  <si>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</si>
  <si>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</si>
  <si>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</si>
  <si>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</si>
  <si>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</si>
  <si>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</si>
  <si>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</si>
  <si>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</si>
  <si>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</si>
  <si>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</si>
  <si>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</si>
  <si>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</si>
  <si>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</si>
  <si>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</si>
  <si>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</si>
  <si>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</si>
  <si>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</si>
  <si>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</si>
  <si>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</si>
  <si>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</si>
  <si>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</si>
  <si>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</si>
  <si>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</si>
  <si>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</si>
  <si>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</si>
  <si>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</si>
  <si>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</si>
  <si>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</si>
  <si>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</si>
  <si>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</si>
  <si>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</si>
  <si>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</si>
  <si>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</si>
  <si>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</si>
  <si>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</si>
  <si>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</si>
  <si>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</si>
  <si>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</si>
  <si>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</si>
  <si>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</si>
  <si>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</si>
  <si>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</si>
  <si>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</si>
  <si>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</si>
  <si>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EU</t>
  </si>
  <si>
    <t>Product.Type</t>
  </si>
  <si>
    <t>Product.Type.Code</t>
  </si>
  <si>
    <t>Product.Subtype</t>
  </si>
  <si>
    <t>Product.Subtype.Code</t>
  </si>
  <si>
    <t>Product.Simple</t>
  </si>
  <si>
    <t>Product.Simple.Code</t>
  </si>
  <si>
    <t>Latin.Name</t>
  </si>
  <si>
    <t>Nfix</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</si>
  <si>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</si>
  <si>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</si>
  <si>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</si>
  <si>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</si>
  <si>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</si>
  <si>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</si>
  <si>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</si>
  <si>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</si>
  <si>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</si>
  <si>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</si>
  <si>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</si>
  <si>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</si>
  <si>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</si>
  <si>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</si>
  <si>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</si>
  <si>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</si>
  <si>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</si>
  <si>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</si>
  <si>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a5</t>
  </si>
  <si>
    <t>Bovine</t>
  </si>
  <si>
    <t>Bo</t>
  </si>
  <si>
    <t>Buffalo</t>
  </si>
  <si>
    <t>Buf</t>
  </si>
  <si>
    <t>Meat</t>
  </si>
  <si>
    <t>Bubalus bubalis</t>
  </si>
  <si>
    <t>buffaloes</t>
  </si>
  <si>
    <t>meat of bovine animals; fresh or chilled</t>
  </si>
  <si>
    <t>a8</t>
  </si>
  <si>
    <t>Cattle (Meat)</t>
  </si>
  <si>
    <t>Cattle</t>
  </si>
  <si>
    <t>Cat</t>
  </si>
  <si>
    <t>cattle</t>
  </si>
  <si>
    <t>a8.1</t>
  </si>
  <si>
    <t>Cattle (Milk)</t>
  </si>
  <si>
    <t>Milk</t>
  </si>
  <si>
    <t>milk and cream; not concentrated, not containing added sugar or other sweetening matter</t>
  </si>
  <si>
    <t>a6</t>
  </si>
  <si>
    <t>Camelid</t>
  </si>
  <si>
    <t>Cam</t>
  </si>
  <si>
    <t>Camel (Meat)</t>
  </si>
  <si>
    <t>Camel</t>
  </si>
  <si>
    <t>Camelus dromedarius</t>
  </si>
  <si>
    <t>camels</t>
  </si>
  <si>
    <t>meat and edible meat offal; of camels and other camelids (Camelidae), fresh, chilled or frozen</t>
  </si>
  <si>
    <t>a6.1</t>
  </si>
  <si>
    <t>Camel (Milk)</t>
  </si>
  <si>
    <t>mammals; live, camels and other camelids (Camelidae)</t>
  </si>
  <si>
    <t>a13</t>
  </si>
  <si>
    <t>Caprine</t>
  </si>
  <si>
    <t>Cap</t>
  </si>
  <si>
    <t>Goat (Meat)</t>
  </si>
  <si>
    <t>Goat</t>
  </si>
  <si>
    <t>Goa</t>
  </si>
  <si>
    <t>Capra aegagrus hircus</t>
  </si>
  <si>
    <t>goats</t>
  </si>
  <si>
    <t>meat; of goats, fresh, chilled or frozen</t>
  </si>
  <si>
    <t>a13.1</t>
  </si>
  <si>
    <t>Goat (Milk)</t>
  </si>
  <si>
    <t>Goats; live</t>
  </si>
  <si>
    <t>a20</t>
  </si>
  <si>
    <t>Sheep (Meat)</t>
  </si>
  <si>
    <t>Sheep</t>
  </si>
  <si>
    <t>Shee</t>
  </si>
  <si>
    <t>Ovis aries</t>
  </si>
  <si>
    <t>sheep</t>
  </si>
  <si>
    <t>meat of sheep or goats; fresh, chilled or frozen</t>
  </si>
  <si>
    <t>a20.1</t>
  </si>
  <si>
    <t>Sheep (Milk)</t>
  </si>
  <si>
    <t>sheep; live</t>
  </si>
  <si>
    <t>a20.2</t>
  </si>
  <si>
    <t>Sheep (Wool)</t>
  </si>
  <si>
    <t>Wool</t>
  </si>
  <si>
    <t>n8</t>
  </si>
  <si>
    <t>Plant</t>
  </si>
  <si>
    <t>Cash Crops</t>
  </si>
  <si>
    <t>CaCr</t>
  </si>
  <si>
    <t>Aloe</t>
  </si>
  <si>
    <t>Alo</t>
  </si>
  <si>
    <t>Leaf</t>
  </si>
  <si>
    <t>Aloe vera;Aloe sp</t>
  </si>
  <si>
    <t>b27.2</t>
  </si>
  <si>
    <t>b41.2</t>
  </si>
  <si>
    <t>b40.2</t>
  </si>
  <si>
    <t>Aloe sp.</t>
  </si>
  <si>
    <t>Aloe arborescens + Aloe barbadensis + Aloe ferox + Aloe perryi</t>
  </si>
  <si>
    <t>no match</t>
  </si>
  <si>
    <t>wfo-0000758976-wfo-4000001341</t>
  </si>
  <si>
    <t>l4.1</t>
  </si>
  <si>
    <t>Coffee Arabica</t>
  </si>
  <si>
    <t>Arabica</t>
  </si>
  <si>
    <t>Ara</t>
  </si>
  <si>
    <t>Seed</t>
  </si>
  <si>
    <t>Coffea arabica</t>
  </si>
  <si>
    <t>a17.1</t>
  </si>
  <si>
    <t>a17.2</t>
  </si>
  <si>
    <t>a17</t>
  </si>
  <si>
    <t>6.01.01</t>
  </si>
  <si>
    <t>coffee</t>
  </si>
  <si>
    <t>wfo-0000910097</t>
  </si>
  <si>
    <t>coffee; not roasted or decaffeinated</t>
  </si>
  <si>
    <t>arabica coffee</t>
  </si>
  <si>
    <t>l4.2</t>
  </si>
  <si>
    <t>Coffee Arabica (Pods)</t>
  </si>
  <si>
    <t>Pods</t>
  </si>
  <si>
    <t>l18</t>
  </si>
  <si>
    <t>Chamomile</t>
  </si>
  <si>
    <t>Camo</t>
  </si>
  <si>
    <t>Flower</t>
  </si>
  <si>
    <t>Matricaria chamomilla</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</si>
  <si>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</si>
  <si>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</si>
  <si>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</si>
  <si>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</si>
  <si>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</si>
  <si>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</si>
  <si>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</si>
  <si>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</si>
  <si>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</si>
  <si>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</si>
  <si>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</si>
  <si>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</si>
  <si>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</si>
  <si>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</si>
  <si>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Oil</t>
  </si>
  <si>
    <t>Cocoa liquor, cocoa butter or chocolate</t>
  </si>
  <si>
    <t>cocoa; butter, fat and oil</t>
  </si>
  <si>
    <t>l2.3</t>
  </si>
  <si>
    <t>Cocoa or Cacao (Pods)</t>
  </si>
  <si>
    <t>l4</t>
  </si>
  <si>
    <t>Coffee</t>
  </si>
  <si>
    <t>Cof</t>
  </si>
  <si>
    <t>Coffea sp</t>
  </si>
  <si>
    <t>Coffea sp.</t>
  </si>
  <si>
    <t>wfo-4000008851</t>
  </si>
  <si>
    <t>l14</t>
  </si>
  <si>
    <t>Cupuaçu</t>
  </si>
  <si>
    <t>Cup</t>
  </si>
  <si>
    <t>Theobroma grandiflorum</t>
  </si>
  <si>
    <t>Amazonia species used to make a cocoa like butter</t>
  </si>
  <si>
    <t>wfo-0000458603</t>
  </si>
  <si>
    <t>h16</t>
  </si>
  <si>
    <t>Guar Gum or Cluster Bean</t>
  </si>
  <si>
    <t>Guar Gum</t>
  </si>
  <si>
    <t>GuGu</t>
  </si>
  <si>
    <t>Cyamopsis tetragonoloba</t>
  </si>
  <si>
    <t>wfo-0000189996</t>
  </si>
  <si>
    <t>mucilages and thickeners; whether or not modified, derived from locust beans, locust bean seeds or guar seeds</t>
  </si>
  <si>
    <t>l17</t>
  </si>
  <si>
    <t>Gum Arabic</t>
  </si>
  <si>
    <t>Gum</t>
  </si>
  <si>
    <t>Sap</t>
  </si>
  <si>
    <t>Acacia senegal (for example)</t>
  </si>
  <si>
    <t>Acacia senegal</t>
  </si>
  <si>
    <t>wfo-0000210855</t>
  </si>
  <si>
    <t>gum arabic</t>
  </si>
  <si>
    <t>l15</t>
  </si>
  <si>
    <t>Hibiscus or Roselle (Flowers)</t>
  </si>
  <si>
    <t>Hibiscus</t>
  </si>
  <si>
    <t>Hibi</t>
  </si>
  <si>
    <t>Hibiscus sabdariffa</t>
  </si>
  <si>
    <t>Flowers for making beverages</t>
  </si>
  <si>
    <t>9.02.01.02</t>
  </si>
  <si>
    <t>kenaf</t>
  </si>
  <si>
    <t>wfo-4000017873</t>
  </si>
  <si>
    <t>l6</t>
  </si>
  <si>
    <t>Hops</t>
  </si>
  <si>
    <t>Hop</t>
  </si>
  <si>
    <t>Humulus lupulus</t>
  </si>
  <si>
    <t>6.02.02.07</t>
  </si>
  <si>
    <t>hops</t>
  </si>
  <si>
    <t>wfo-0000725866</t>
  </si>
  <si>
    <t>hop cones; neither ground nor powdered nor in the form of pellets</t>
  </si>
  <si>
    <t>I23</t>
  </si>
  <si>
    <t>Khat</t>
  </si>
  <si>
    <t>Catha edulis</t>
  </si>
  <si>
    <t>wfo-0001031800</t>
  </si>
  <si>
    <t>l22</t>
  </si>
  <si>
    <t>Moringa</t>
  </si>
  <si>
    <t>Mor</t>
  </si>
  <si>
    <t>Moringa oleifera</t>
  </si>
  <si>
    <t>Drumstick tree</t>
  </si>
  <si>
    <t>wfo-0001085051</t>
  </si>
  <si>
    <t>l21</t>
  </si>
  <si>
    <t>Pelargonium sidoides</t>
  </si>
  <si>
    <t>PeSi</t>
  </si>
  <si>
    <t>Tuber/Root/Bulb</t>
  </si>
  <si>
    <t>No Match</t>
  </si>
  <si>
    <t>wfo-0001221559</t>
  </si>
  <si>
    <t>Coffee Robusta</t>
  </si>
  <si>
    <t>Robusta</t>
  </si>
  <si>
    <t>Rob</t>
  </si>
  <si>
    <t>Coffea canephora</t>
  </si>
  <si>
    <t>wfo-0000910571</t>
  </si>
  <si>
    <t>robusta coffee</t>
  </si>
  <si>
    <t>l4.3</t>
  </si>
  <si>
    <t>Coffee Robusta (Pods)</t>
  </si>
  <si>
    <t>l5</t>
  </si>
  <si>
    <t>Rubber</t>
  </si>
  <si>
    <t>Rub</t>
  </si>
  <si>
    <t>Hevea brasiliensis</t>
  </si>
  <si>
    <t>rubber</t>
  </si>
  <si>
    <t>wfo-0000982080</t>
  </si>
  <si>
    <t>natural rubber, balata, gutta-percha, guayule, chicle and similar gums; in primary forms or in plates, sheets or strip</t>
  </si>
  <si>
    <t>l13</t>
  </si>
  <si>
    <t>Stevia</t>
  </si>
  <si>
    <t>Stev</t>
  </si>
  <si>
    <t>Stevia rebaudiana</t>
  </si>
  <si>
    <t>wfo-0000003546</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</si>
  <si>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</si>
  <si>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</si>
  <si>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</si>
  <si>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</si>
  <si>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</si>
  <si>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</si>
  <si>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</si>
  <si>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</si>
  <si>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</si>
  <si>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</si>
  <si>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</si>
  <si>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</si>
  <si>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</si>
  <si>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t>
  </si>
  <si>
    <t>sugars; beet sugar, raw, in solid form, not containing added flavouring or colouring matter</t>
  </si>
  <si>
    <t>l9</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</si>
  <si>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</si>
  <si>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</si>
  <si>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</si>
  <si>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</si>
  <si>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</si>
  <si>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</si>
  <si>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</si>
  <si>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</si>
  <si>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</si>
  <si>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</si>
  <si>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Sugar Cane (Cane)</t>
  </si>
  <si>
    <t>Stem/Stalks</t>
  </si>
  <si>
    <t>l9.2</t>
  </si>
  <si>
    <t>Sugar Cane (Sugar)</t>
  </si>
  <si>
    <t>sugars; cane sugar, raw, in solid form, as specified in subheading note 2 to this chapter, not containing added flavouring or colouring matter</t>
  </si>
  <si>
    <t>l9.3</t>
  </si>
  <si>
    <t>wfo-0000896660</t>
  </si>
  <si>
    <t>l9.4</t>
  </si>
  <si>
    <t>l9.5</t>
  </si>
  <si>
    <t>Sweetcane (Cane)</t>
  </si>
  <si>
    <t>Sweetcane</t>
  </si>
  <si>
    <t>SwCa</t>
  </si>
  <si>
    <t>Saccharum arundinaceum</t>
  </si>
  <si>
    <t>Substituting Saccharum officinarum as ecocrop match for this species</t>
  </si>
  <si>
    <t>wfo-0000896536</t>
  </si>
  <si>
    <t>l9.6</t>
  </si>
  <si>
    <t>Sweetcane (Sugar)</t>
  </si>
  <si>
    <t>l11</t>
  </si>
  <si>
    <t>Tea</t>
  </si>
  <si>
    <t>Camellia sinensis</t>
  </si>
  <si>
    <t>Camellia sp.</t>
  </si>
  <si>
    <t>Camellia sinensis + Camellia sinensis var. assamica + Camellia sinensis var. sinensis +</t>
  </si>
  <si>
    <t>6.01.02</t>
  </si>
  <si>
    <t>tea</t>
  </si>
  <si>
    <t>wfo-0000582676</t>
  </si>
  <si>
    <t>l12</t>
  </si>
  <si>
    <t>Tobacco</t>
  </si>
  <si>
    <t>Tob</t>
  </si>
  <si>
    <t>Nicotiana sp</t>
  </si>
  <si>
    <t>Nicotiana sp.</t>
  </si>
  <si>
    <t>tobacco</t>
  </si>
  <si>
    <t>wfo-4000026097</t>
  </si>
  <si>
    <t>tobacco, (not stemmed or stripped)</t>
  </si>
  <si>
    <t>l23</t>
  </si>
  <si>
    <t>Tree cassava</t>
  </si>
  <si>
    <t>TrCa</t>
  </si>
  <si>
    <t>Manihot glaziovii</t>
  </si>
  <si>
    <t>wfo-0000235456</t>
  </si>
  <si>
    <t>l7</t>
  </si>
  <si>
    <t>Yerba Mate</t>
  </si>
  <si>
    <t>Yer</t>
  </si>
  <si>
    <t>Ilex paraguariensis</t>
  </si>
  <si>
    <t>6.01.03</t>
  </si>
  <si>
    <t>yerba mate</t>
  </si>
  <si>
    <t>wfo-0000729719</t>
  </si>
  <si>
    <t>mate</t>
  </si>
  <si>
    <t>c2</t>
  </si>
  <si>
    <t>Cereals</t>
  </si>
  <si>
    <t>Ce</t>
  </si>
  <si>
    <t>Amaranth (Grain)</t>
  </si>
  <si>
    <t>Amaranth</t>
  </si>
  <si>
    <t>Amar</t>
  </si>
  <si>
    <t>Amaranthus sp</t>
  </si>
  <si>
    <t>Amaranthus sp.</t>
  </si>
  <si>
    <t>wfo-4000001466</t>
  </si>
  <si>
    <t>c3</t>
  </si>
  <si>
    <t>Barley</t>
  </si>
  <si>
    <t>Bar</t>
  </si>
  <si>
    <t>Hordeum vulgare</t>
  </si>
  <si>
    <t>barley</t>
  </si>
  <si>
    <t>wfo-0000875054</t>
  </si>
  <si>
    <t>cereals; barley, seed</t>
  </si>
  <si>
    <t>c20</t>
  </si>
  <si>
    <t>Black oats</t>
  </si>
  <si>
    <t>BlOa</t>
  </si>
  <si>
    <t>Avena strigosa</t>
  </si>
  <si>
    <t>wfo-0000852368</t>
  </si>
  <si>
    <t>c4</t>
  </si>
  <si>
    <t>Buckwheat</t>
  </si>
  <si>
    <t>Buc</t>
  </si>
  <si>
    <t>Fagopyrum esculentum</t>
  </si>
  <si>
    <t>buckwheat</t>
  </si>
  <si>
    <t>wfo-0000685460</t>
  </si>
  <si>
    <t>cereals; buckwheat</t>
  </si>
  <si>
    <t>c18</t>
  </si>
  <si>
    <t>Durum Wheat</t>
  </si>
  <si>
    <t>Dur</t>
  </si>
  <si>
    <t>Triticum durum</t>
  </si>
  <si>
    <t>durum wheat</t>
  </si>
  <si>
    <t>wfo-0000905945</t>
  </si>
  <si>
    <t>cereals; wheat and meslin, durum wheat, seed</t>
  </si>
  <si>
    <t>c16</t>
  </si>
  <si>
    <t>Finger Millet</t>
  </si>
  <si>
    <t>FiMi</t>
  </si>
  <si>
    <t>Eleusine coracana</t>
  </si>
  <si>
    <t>Eleusine coracana ssp. coracana</t>
  </si>
  <si>
    <t>millet, finger</t>
  </si>
  <si>
    <t>wfo-0000865686</t>
  </si>
  <si>
    <t>c6</t>
  </si>
  <si>
    <t>Fonio</t>
  </si>
  <si>
    <t>Fon</t>
  </si>
  <si>
    <t>Digitaria sp</t>
  </si>
  <si>
    <t>Digitaria sp.</t>
  </si>
  <si>
    <t>fonio</t>
  </si>
  <si>
    <t>wfo-4000011700</t>
  </si>
  <si>
    <t>cereals; fonio (Digitaria spp.)</t>
  </si>
  <si>
    <t>c7</t>
  </si>
  <si>
    <t>Maize</t>
  </si>
  <si>
    <t>Mai</t>
  </si>
  <si>
    <t>Zea mays</t>
  </si>
  <si>
    <t>Zea mays ssp. mays</t>
  </si>
  <si>
    <t>maize, ordinary</t>
  </si>
  <si>
    <t>wfo-0000907754</t>
  </si>
  <si>
    <t>cereals; maize (corn), seed</t>
  </si>
  <si>
    <t>maize</t>
  </si>
  <si>
    <t>c9</t>
  </si>
  <si>
    <t>Oats</t>
  </si>
  <si>
    <t>Oat</t>
  </si>
  <si>
    <t>Avena sativa</t>
  </si>
  <si>
    <t>oats, for grain</t>
  </si>
  <si>
    <t>wfo-0000852231</t>
  </si>
  <si>
    <t>cereals; oats, seeds</t>
  </si>
  <si>
    <t>c8</t>
  </si>
  <si>
    <t>Millet (Other)</t>
  </si>
  <si>
    <t>Other Millet</t>
  </si>
  <si>
    <t>OtMi</t>
  </si>
  <si>
    <t>Echinochloa sp</t>
  </si>
  <si>
    <t>Echinochloa sp.</t>
  </si>
  <si>
    <t>cereal crops only (Echinochloa crus-galli + Echinochloa frumentacea)</t>
  </si>
  <si>
    <t>millet, japanese</t>
  </si>
  <si>
    <t>wfo-4000012916</t>
  </si>
  <si>
    <t>cereals; millet, seed</t>
  </si>
  <si>
    <t>c17</t>
  </si>
  <si>
    <t>Pearl Millet</t>
  </si>
  <si>
    <t>PeMi</t>
  </si>
  <si>
    <t>Pennisetum glaucum</t>
  </si>
  <si>
    <t>millet, pearl (bajra, bulrush)</t>
  </si>
  <si>
    <t>wfo-0000888897</t>
  </si>
  <si>
    <t>pearl millet</t>
  </si>
  <si>
    <t>c10</t>
  </si>
  <si>
    <t>Quinoa</t>
  </si>
  <si>
    <t>Quin</t>
  </si>
  <si>
    <t>Chenopodium quinoa</t>
  </si>
  <si>
    <t>quinoa</t>
  </si>
  <si>
    <t>wfo-0000601712</t>
  </si>
  <si>
    <t>cereals; quinoa (Chenopodium quinoa)</t>
  </si>
  <si>
    <t>c11</t>
  </si>
  <si>
    <t>Rice</t>
  </si>
  <si>
    <t>Oryza sativa</t>
  </si>
  <si>
    <t>Oryza sativa + Oryza sativa ssp. Indica + Oryza sativa ssp. javanica</t>
  </si>
  <si>
    <t>rice</t>
  </si>
  <si>
    <t>wfo-0000882438</t>
  </si>
  <si>
    <t>c12</t>
  </si>
  <si>
    <t>Rye</t>
  </si>
  <si>
    <t>Secale cereale</t>
  </si>
  <si>
    <t>rye</t>
  </si>
  <si>
    <t>wfo-0000898524</t>
  </si>
  <si>
    <t>cereals; rye, seed</t>
  </si>
  <si>
    <t>c13</t>
  </si>
  <si>
    <t>Sorghum</t>
  </si>
  <si>
    <t>Sor</t>
  </si>
  <si>
    <t>Sorghum bicolor</t>
  </si>
  <si>
    <t>sorghum</t>
  </si>
  <si>
    <t>wfo-0000900184</t>
  </si>
  <si>
    <t>cereals; grain sorghum, seed</t>
  </si>
  <si>
    <t>c15</t>
  </si>
  <si>
    <t>Teff</t>
  </si>
  <si>
    <t>Tef</t>
  </si>
  <si>
    <t>Eragrostis tef</t>
  </si>
  <si>
    <t>tef</t>
  </si>
  <si>
    <t>wfo-0000868504</t>
  </si>
  <si>
    <t>c19</t>
  </si>
  <si>
    <t>Triticale</t>
  </si>
  <si>
    <t>Trit</t>
  </si>
  <si>
    <t>× Triticosecale</t>
  </si>
  <si>
    <t>triticale</t>
  </si>
  <si>
    <t>wfo-4000039396</t>
  </si>
  <si>
    <t>cereals; triticale</t>
  </si>
  <si>
    <t>c14</t>
  </si>
  <si>
    <t>Wheat</t>
  </si>
  <si>
    <t>Whe</t>
  </si>
  <si>
    <t>Triticum aestivum</t>
  </si>
  <si>
    <t>wheat</t>
  </si>
  <si>
    <t>wfo-0000905667</t>
  </si>
  <si>
    <t>cereals; wheat and meslin, other than durum wheat, seed</t>
  </si>
  <si>
    <t>s33</t>
  </si>
  <si>
    <t>Non-product</t>
  </si>
  <si>
    <t>Cover Crop</t>
  </si>
  <si>
    <t>CoCr</t>
  </si>
  <si>
    <t>Arachis pintoi</t>
  </si>
  <si>
    <t>ArPi</t>
  </si>
  <si>
    <t>Biomass</t>
  </si>
  <si>
    <t>b27.1</t>
  </si>
  <si>
    <t>b41.1</t>
  </si>
  <si>
    <t>b40.1</t>
  </si>
  <si>
    <t>wfo-0000193779</t>
  </si>
  <si>
    <t>s38</t>
  </si>
  <si>
    <t>Jack Bean</t>
  </si>
  <si>
    <t>JaBe</t>
  </si>
  <si>
    <t>Canavalia ensiformis</t>
  </si>
  <si>
    <t>wfo-0000189815</t>
  </si>
  <si>
    <t>s40</t>
  </si>
  <si>
    <t>Calopogonium mucunoides</t>
  </si>
  <si>
    <t>CaMu</t>
  </si>
  <si>
    <t>wfo-0000179119</t>
  </si>
  <si>
    <t>s26</t>
  </si>
  <si>
    <t>Centrosema pubescens</t>
  </si>
  <si>
    <t>CePu</t>
  </si>
  <si>
    <t>wfo-0000179155</t>
  </si>
  <si>
    <t>s18</t>
  </si>
  <si>
    <t>Cleretum bellidiforme</t>
  </si>
  <si>
    <t>ClBe</t>
  </si>
  <si>
    <t>wfo-0000611732</t>
  </si>
  <si>
    <t>s25</t>
  </si>
  <si>
    <t>Clitoria ternatea</t>
  </si>
  <si>
    <t>ClTe</t>
  </si>
  <si>
    <t>wfo-0000179216</t>
  </si>
  <si>
    <t>s39</t>
  </si>
  <si>
    <t>Common Vetch</t>
  </si>
  <si>
    <t>CoVe</t>
  </si>
  <si>
    <t>Vicia sativa</t>
  </si>
  <si>
    <t>wfo-0000212779</t>
  </si>
  <si>
    <t>s37</t>
  </si>
  <si>
    <t>Crotalaria juncea</t>
  </si>
  <si>
    <t>CrJu</t>
  </si>
  <si>
    <t>wfo-0000210925</t>
  </si>
  <si>
    <t>s36</t>
  </si>
  <si>
    <t>Crotalaria ochroleuca</t>
  </si>
  <si>
    <t>CrOc</t>
  </si>
  <si>
    <t>Crotalaria averaged</t>
  </si>
  <si>
    <t>wfo-0000209242</t>
  </si>
  <si>
    <t>s24</t>
  </si>
  <si>
    <t>Crotalaria retusa</t>
  </si>
  <si>
    <t>CrRe</t>
  </si>
  <si>
    <t>wfo-0000210930</t>
  </si>
  <si>
    <t>s30</t>
  </si>
  <si>
    <t>Crotalaria spectabilis</t>
  </si>
  <si>
    <t>CrSp</t>
  </si>
  <si>
    <t>wfo-0000210927</t>
  </si>
  <si>
    <t>s28</t>
  </si>
  <si>
    <t>Desmodium intortum</t>
  </si>
  <si>
    <t>DeIn</t>
  </si>
  <si>
    <t>a16.1</t>
  </si>
  <si>
    <t>a16.2</t>
  </si>
  <si>
    <t>a16</t>
  </si>
  <si>
    <t>wfo-0000177239</t>
  </si>
  <si>
    <t>s31</t>
  </si>
  <si>
    <t>Desmodium uncinatum</t>
  </si>
  <si>
    <t>DeUn</t>
  </si>
  <si>
    <t>s6</t>
  </si>
  <si>
    <t>Dimorphotheca pluvialis</t>
  </si>
  <si>
    <t>DiPl</t>
  </si>
  <si>
    <t>wfo-0000127997</t>
  </si>
  <si>
    <t>s22</t>
  </si>
  <si>
    <t>Drosanthemum floribundum</t>
  </si>
  <si>
    <t>DrFl</t>
  </si>
  <si>
    <t>wfo-0000656906</t>
  </si>
  <si>
    <t>s21</t>
  </si>
  <si>
    <t>Drosanthemum speciosum</t>
  </si>
  <si>
    <t>DrSp</t>
  </si>
  <si>
    <t>wfo-0000656980</t>
  </si>
  <si>
    <t>s20</t>
  </si>
  <si>
    <t>Drosanthemum striatum</t>
  </si>
  <si>
    <t>DrSt</t>
  </si>
  <si>
    <t>wfo-0000656984</t>
  </si>
  <si>
    <t>s5</t>
  </si>
  <si>
    <t>Felicia heterophylla</t>
  </si>
  <si>
    <t>FeHe</t>
  </si>
  <si>
    <t>wfo-0000088691</t>
  </si>
  <si>
    <t>s12</t>
  </si>
  <si>
    <t>Gazania krebsiana</t>
  </si>
  <si>
    <t>GaKr</t>
  </si>
  <si>
    <t>wfo-0000040495</t>
  </si>
  <si>
    <t>s8</t>
  </si>
  <si>
    <t>Geranium incanum</t>
  </si>
  <si>
    <t>GeIn</t>
  </si>
  <si>
    <t>wfo-0000700650</t>
  </si>
  <si>
    <t>s10</t>
  </si>
  <si>
    <t>Helichrysum petiolare</t>
  </si>
  <si>
    <t>HePe</t>
  </si>
  <si>
    <t>wfo-0000024510</t>
  </si>
  <si>
    <t>s14</t>
  </si>
  <si>
    <t>Heliophila coronopifolia</t>
  </si>
  <si>
    <t>Heliophyla coronopifolia</t>
  </si>
  <si>
    <t>HeCr</t>
  </si>
  <si>
    <t>s9</t>
  </si>
  <si>
    <t>Hermannia pinnata</t>
  </si>
  <si>
    <t>HePi</t>
  </si>
  <si>
    <t>wfo-0001141024</t>
  </si>
  <si>
    <t>s32</t>
  </si>
  <si>
    <t>Hyptis spicigera</t>
  </si>
  <si>
    <t>HySp</t>
  </si>
  <si>
    <t>wfo-0000217082</t>
  </si>
  <si>
    <t>s19</t>
  </si>
  <si>
    <t>Lampranthus multiradiatus</t>
  </si>
  <si>
    <t>LaMu</t>
  </si>
  <si>
    <t>wfo-0000361350</t>
  </si>
  <si>
    <t>s15</t>
  </si>
  <si>
    <t>Lessertia frutescens</t>
  </si>
  <si>
    <t>LeFr</t>
  </si>
  <si>
    <t>wfo-0001274560</t>
  </si>
  <si>
    <t>s34</t>
  </si>
  <si>
    <t>Medicago scutellata</t>
  </si>
  <si>
    <t>MeSc</t>
  </si>
  <si>
    <t>wfo-1200009388</t>
  </si>
  <si>
    <t>s4</t>
  </si>
  <si>
    <t>Medicago truncatula</t>
  </si>
  <si>
    <t>MeTr</t>
  </si>
  <si>
    <t>wfo-0000213477</t>
  </si>
  <si>
    <t>s27</t>
  </si>
  <si>
    <t>Mimosa invisa</t>
  </si>
  <si>
    <t>MiIn</t>
  </si>
  <si>
    <t>wfo-0000164675</t>
  </si>
  <si>
    <t>s17</t>
  </si>
  <si>
    <t>Monopsis lutea</t>
  </si>
  <si>
    <t>MoLu</t>
  </si>
  <si>
    <t>wfo-0000816624</t>
  </si>
  <si>
    <t>s3</t>
  </si>
  <si>
    <t>Ornithopus sativus</t>
  </si>
  <si>
    <t>OrSa</t>
  </si>
  <si>
    <t>wfo-0000205829</t>
  </si>
  <si>
    <t>s11</t>
  </si>
  <si>
    <t>Pelargonium capitatum</t>
  </si>
  <si>
    <t>PeCa</t>
  </si>
  <si>
    <t>wfo-0001064058</t>
  </si>
  <si>
    <t>s16</t>
  </si>
  <si>
    <t>Roella ciliata</t>
  </si>
  <si>
    <t>RoCi</t>
  </si>
  <si>
    <t>wfo-0000818110</t>
  </si>
  <si>
    <t>s7</t>
  </si>
  <si>
    <t>Senecio elegans</t>
  </si>
  <si>
    <t>SeEl</t>
  </si>
  <si>
    <t>wfo-0000074874</t>
  </si>
  <si>
    <t>s13</t>
  </si>
  <si>
    <t>Steirodiscus tagetes</t>
  </si>
  <si>
    <t>StTa</t>
  </si>
  <si>
    <t>wfo-0000063658</t>
  </si>
  <si>
    <t>s29</t>
  </si>
  <si>
    <t>Tithonia diversifolia</t>
  </si>
  <si>
    <t>TiDe</t>
  </si>
  <si>
    <t>wfo-0000018279</t>
  </si>
  <si>
    <t>s35</t>
  </si>
  <si>
    <t>Trifolium subterraneum</t>
  </si>
  <si>
    <t>TrSu</t>
  </si>
  <si>
    <t>wfo-0000213094</t>
  </si>
  <si>
    <t>s41</t>
  </si>
  <si>
    <t>Vicia villosa</t>
  </si>
  <si>
    <t>ViVi</t>
  </si>
  <si>
    <t>wfo-1200021741</t>
  </si>
  <si>
    <t>s23</t>
  </si>
  <si>
    <t>Unspecified Cover Crop</t>
  </si>
  <si>
    <t>UnCC</t>
  </si>
  <si>
    <t>a10</t>
  </si>
  <si>
    <t>Eggs (Stored)</t>
  </si>
  <si>
    <t>Egg</t>
  </si>
  <si>
    <t>Stored Eggs (Chicken)</t>
  </si>
  <si>
    <t>Eggs</t>
  </si>
  <si>
    <t>Only to be used for storage papers.</t>
  </si>
  <si>
    <t>raising of poultry-production of eggs</t>
  </si>
  <si>
    <t>birds' eggs, in shell; fresh, not for incubation, of fowls of the species Gallus domesticus (domestic hens)</t>
  </si>
  <si>
    <t>a11</t>
  </si>
  <si>
    <t>Stored Eggs (Other)</t>
  </si>
  <si>
    <t>birds' eggs, in shell; fresh, preserved or cooked</t>
  </si>
  <si>
    <t>Energy Production</t>
  </si>
  <si>
    <t>EnPr</t>
  </si>
  <si>
    <t>Biodigester</t>
  </si>
  <si>
    <t>Biod</t>
  </si>
  <si>
    <t>m5</t>
  </si>
  <si>
    <t>Biogas</t>
  </si>
  <si>
    <t>Biog</t>
  </si>
  <si>
    <t>m1</t>
  </si>
  <si>
    <t>CoSt</t>
  </si>
  <si>
    <t>Cookstove outcomes, income, labour, emissions, etc.</t>
  </si>
  <si>
    <t>stoves, ranges, grates, cookers (those with subsidiary boilers for central heating), barbecues, braziers, gas-rings, plate warmers and similar non-electric domestic appliances and parts, of iron or steel</t>
  </si>
  <si>
    <t>m6</t>
  </si>
  <si>
    <t>Other Fuel</t>
  </si>
  <si>
    <t>OtFu</t>
  </si>
  <si>
    <t>If not covered by Fibre &amp; Wood, e.g. Firewood (r2) or Charcoal (r3).</t>
  </si>
  <si>
    <t>fuels and lubricants</t>
  </si>
  <si>
    <t>a15</t>
  </si>
  <si>
    <t>Equine</t>
  </si>
  <si>
    <t>Eq</t>
  </si>
  <si>
    <t>Donkey &amp; Mule</t>
  </si>
  <si>
    <t>Donkey</t>
  </si>
  <si>
    <t>Don</t>
  </si>
  <si>
    <t>42-43</t>
  </si>
  <si>
    <t>asses-mules and hinnies</t>
  </si>
  <si>
    <t>02132-02133</t>
  </si>
  <si>
    <t>meat; of horses, asses, mules or hinnies, fresh, chilled or frozen</t>
  </si>
  <si>
    <t>a14</t>
  </si>
  <si>
    <t>Horse</t>
  </si>
  <si>
    <t>Hors</t>
  </si>
  <si>
    <t>Equus ferus caballus</t>
  </si>
  <si>
    <t>horses</t>
  </si>
  <si>
    <t>Fallow</t>
  </si>
  <si>
    <t>Fa</t>
  </si>
  <si>
    <t>Natural Fallow</t>
  </si>
  <si>
    <t>NaFa</t>
  </si>
  <si>
    <t>Added to provide residue codes to Rotation crop that receive residues from a natural fallow. In future this product should distinguish between woody and non-woody</t>
  </si>
  <si>
    <t>b27</t>
  </si>
  <si>
    <t>b41</t>
  </si>
  <si>
    <t>b40</t>
  </si>
  <si>
    <t>d18</t>
  </si>
  <si>
    <t>Fibre &amp; Wood</t>
  </si>
  <si>
    <t>FiWo</t>
  </si>
  <si>
    <t>Acacia saligua (Wood)</t>
  </si>
  <si>
    <t>Acacia saligna</t>
  </si>
  <si>
    <t>AcSa</t>
  </si>
  <si>
    <t>wfo-0000210801</t>
  </si>
  <si>
    <t>wood in the rough, whether or not stripped of bark or sapwood, or roughly squared</t>
  </si>
  <si>
    <t>C276</t>
  </si>
  <si>
    <t>plant products</t>
  </si>
  <si>
    <t>wood</t>
  </si>
  <si>
    <t>d2</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</si>
  <si>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</si>
  <si>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</si>
  <si>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</si>
  <si>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</si>
  <si>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</si>
  <si>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</si>
  <si>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</si>
  <si>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</si>
  <si>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</si>
  <si>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</si>
  <si>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l18.1</t>
  </si>
  <si>
    <t>Bamboo (Wood)</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</si>
  <si>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</si>
  <si>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</si>
  <si>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</si>
  <si>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</si>
  <si>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</si>
  <si>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</si>
  <si>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</si>
  <si>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</si>
  <si>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d4</t>
  </si>
  <si>
    <t>Coir (Coconut Fiber)</t>
  </si>
  <si>
    <t>Coir</t>
  </si>
  <si>
    <t>Coi</t>
  </si>
  <si>
    <t>Cocos nucifera</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</si>
  <si>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</si>
  <si>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</si>
  <si>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</si>
  <si>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</si>
  <si>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</si>
  <si>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</si>
  <si>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</si>
  <si>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</si>
  <si>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</si>
  <si>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</si>
  <si>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</si>
  <si>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</si>
  <si>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</si>
  <si>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</si>
  <si>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</si>
  <si>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</si>
  <si>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</si>
  <si>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d22</t>
  </si>
  <si>
    <t>Croton sonderianus</t>
  </si>
  <si>
    <t>CrSo</t>
  </si>
  <si>
    <t>wfo-0000932391</t>
  </si>
  <si>
    <t>d20</t>
  </si>
  <si>
    <t>Faidherbia albida (Wood)</t>
  </si>
  <si>
    <t>Faidherbia albida</t>
  </si>
  <si>
    <t>FaAl</t>
  </si>
  <si>
    <t>wfo-0000186081</t>
  </si>
  <si>
    <t>d6</t>
  </si>
  <si>
    <t>Flax</t>
  </si>
  <si>
    <t>Fla</t>
  </si>
  <si>
    <t>Linum usitatissimum</t>
  </si>
  <si>
    <t>9.02.01.04</t>
  </si>
  <si>
    <t>flax for fibre</t>
  </si>
  <si>
    <t>wfo-0000366385</t>
  </si>
  <si>
    <t>flax, raw or processed but not spun; flax tow and waste (including yarn waste and garnetted stock)</t>
  </si>
  <si>
    <t>d19</t>
  </si>
  <si>
    <t>Glyricidia sepium (Wood)</t>
  </si>
  <si>
    <t>Glyricidia sepium</t>
  </si>
  <si>
    <t>GlSe</t>
  </si>
  <si>
    <t>wfo-0000178022</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</si>
  <si>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</si>
  <si>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</si>
  <si>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</si>
  <si>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</si>
  <si>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</si>
  <si>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</si>
  <si>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</si>
  <si>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</si>
  <si>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</si>
  <si>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d15</t>
  </si>
  <si>
    <t>Roselle or Hibiscus (Fibre)</t>
  </si>
  <si>
    <t>Hibiscus sp</t>
  </si>
  <si>
    <t>Hibiscus sp.</t>
  </si>
  <si>
    <t>Hibiscus cannabinus + Hibiscus sabdariffa + Hibiscus syriacus + Hibiscus tiliaceus + Hibiscus sabdariffa var. altissima + Hibiscus sabdariffa var. sabdariffa</t>
  </si>
  <si>
    <t>d16</t>
  </si>
  <si>
    <t>Jute Mallow or Nalta Jute</t>
  </si>
  <si>
    <t>Jute Mallow</t>
  </si>
  <si>
    <t>Jut</t>
  </si>
  <si>
    <t>Corchorus olitorius</t>
  </si>
  <si>
    <t>jute</t>
  </si>
  <si>
    <t>wfo-0000620125</t>
  </si>
  <si>
    <t>jute and other textile bast fibres (not flax, true hemp and ramie), raw or processed but not spun; tow and waste of these fibres, including yarn waste and garnetted stock</t>
  </si>
  <si>
    <t>d9</t>
  </si>
  <si>
    <t>Kapok</t>
  </si>
  <si>
    <t>Kap</t>
  </si>
  <si>
    <t>Ceiba sp</t>
  </si>
  <si>
    <t>Ceiba sp.</t>
  </si>
  <si>
    <t>Ceiba pentandra + Bombax ceiba</t>
  </si>
  <si>
    <t>kapok</t>
  </si>
  <si>
    <t>wfo-4000007120</t>
  </si>
  <si>
    <t>d21</t>
  </si>
  <si>
    <t>Leucaena leucocephala (Wood)</t>
  </si>
  <si>
    <t>Leucaena leucocephala</t>
  </si>
  <si>
    <t>LeLe</t>
  </si>
  <si>
    <t>wfo-0000164084</t>
  </si>
  <si>
    <t>d10</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</si>
  <si>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</si>
  <si>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</si>
  <si>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</si>
  <si>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</si>
  <si>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</si>
  <si>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</si>
  <si>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</si>
  <si>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r1.1</t>
  </si>
  <si>
    <t>Patula Pine</t>
  </si>
  <si>
    <t>Pat</t>
  </si>
  <si>
    <t>Pinus patula</t>
  </si>
  <si>
    <t>wfo-0000481882</t>
  </si>
  <si>
    <t>d11</t>
  </si>
  <si>
    <t>Ramie</t>
  </si>
  <si>
    <t>Ram</t>
  </si>
  <si>
    <t>Boehmeria nivea</t>
  </si>
  <si>
    <t>9.02.02.01</t>
  </si>
  <si>
    <t>ramie</t>
  </si>
  <si>
    <t>wfo-0000567636</t>
  </si>
  <si>
    <t>d13</t>
  </si>
  <si>
    <t>Silkworm Cocoon</t>
  </si>
  <si>
    <t>Silk Cocoon</t>
  </si>
  <si>
    <t>Sil</t>
  </si>
  <si>
    <t>silkworms</t>
  </si>
  <si>
    <t>silk-worm cocoons suitable for reeling</t>
  </si>
  <si>
    <t>d14</t>
  </si>
  <si>
    <t>Sisal</t>
  </si>
  <si>
    <t>Sis</t>
  </si>
  <si>
    <t>Agave sisalana</t>
  </si>
  <si>
    <t>9.02.02.02</t>
  </si>
  <si>
    <t>sisal</t>
  </si>
  <si>
    <t>wfo-0000754811</t>
  </si>
  <si>
    <t>l16</t>
  </si>
  <si>
    <t>Vetiver</t>
  </si>
  <si>
    <t>Veti</t>
  </si>
  <si>
    <t>Chrysopogon sp</t>
  </si>
  <si>
    <t>Can be Fodder, Fibre or Oil crop.</t>
  </si>
  <si>
    <t>Chrysopogon sp.</t>
  </si>
  <si>
    <t>Chrysopogon aciculatus + Chrysopogon plumulosus + Chrysopogon orientalis + Chrysopogon aucheri</t>
  </si>
  <si>
    <t>wfo-4000008234</t>
  </si>
  <si>
    <t>d8</t>
  </si>
  <si>
    <t>White Jute</t>
  </si>
  <si>
    <t>Whi</t>
  </si>
  <si>
    <t>Corchorus capsularis</t>
  </si>
  <si>
    <t>wfo-0000620030</t>
  </si>
  <si>
    <t>o44</t>
  </si>
  <si>
    <t>Fodders</t>
  </si>
  <si>
    <t>Fo</t>
  </si>
  <si>
    <t>Aeschynomene afraspera</t>
  </si>
  <si>
    <t>AeAf</t>
  </si>
  <si>
    <t>Aeschynomene averaged</t>
  </si>
  <si>
    <t>wfo-0000173003</t>
  </si>
  <si>
    <t>o31</t>
  </si>
  <si>
    <t>Alfalfa</t>
  </si>
  <si>
    <t>Alf</t>
  </si>
  <si>
    <t>Medicago sativa</t>
  </si>
  <si>
    <t>wfo-0000213468</t>
  </si>
  <si>
    <t>lucerne (alfalfa) meal and pellets</t>
  </si>
  <si>
    <t>o31.1</t>
  </si>
  <si>
    <t>seed; lucerne (alfalfa) seed, of a kind used for sowing</t>
  </si>
  <si>
    <t>o48</t>
  </si>
  <si>
    <t>Andropogon gayanus</t>
  </si>
  <si>
    <t>AnGa</t>
  </si>
  <si>
    <t>aka Gamba Grass</t>
  </si>
  <si>
    <t>wfo-0000846619</t>
  </si>
  <si>
    <t>o19</t>
  </si>
  <si>
    <t>Blue Lupin</t>
  </si>
  <si>
    <t>BlLu</t>
  </si>
  <si>
    <t>Lupinus angustifolius</t>
  </si>
  <si>
    <t>wfo-0000213485</t>
  </si>
  <si>
    <t>o9</t>
  </si>
  <si>
    <t>Brachiaria brizantha</t>
  </si>
  <si>
    <t>BrBri</t>
  </si>
  <si>
    <t>wfo-0000854060</t>
  </si>
  <si>
    <t>o7</t>
  </si>
  <si>
    <t>Brachiaria decumbens</t>
  </si>
  <si>
    <t>BrDe</t>
  </si>
  <si>
    <t>wfo-0000854081</t>
  </si>
  <si>
    <t>o8</t>
  </si>
  <si>
    <t>Brachiaria humidicola</t>
  </si>
  <si>
    <t>BrHu</t>
  </si>
  <si>
    <t>wfo-0000854134</t>
  </si>
  <si>
    <t>o10</t>
  </si>
  <si>
    <t>Brachiaria hybrid</t>
  </si>
  <si>
    <t>BrHy</t>
  </si>
  <si>
    <t>Brachiaria average</t>
  </si>
  <si>
    <t>wfo-4000039845</t>
  </si>
  <si>
    <t>o58</t>
  </si>
  <si>
    <t>CaCa</t>
  </si>
  <si>
    <t>wfo-0000174066</t>
  </si>
  <si>
    <t>o34</t>
  </si>
  <si>
    <t>Cenchrus ciliaris</t>
  </si>
  <si>
    <t>CeCi</t>
  </si>
  <si>
    <t>wfo-0000858573</t>
  </si>
  <si>
    <t>o42</t>
  </si>
  <si>
    <t>Centrosema brasilianum</t>
  </si>
  <si>
    <t>CeBr</t>
  </si>
  <si>
    <t>wfo-0000174032</t>
  </si>
  <si>
    <t>o28</t>
  </si>
  <si>
    <t>Centrosema pascuorum</t>
  </si>
  <si>
    <t>CePa</t>
  </si>
  <si>
    <t>wfo-0000165564</t>
  </si>
  <si>
    <t>o41</t>
  </si>
  <si>
    <t>Chamaecrista rotundifolia</t>
  </si>
  <si>
    <t>ChRo</t>
  </si>
  <si>
    <t>No match</t>
  </si>
  <si>
    <t>wfo-0000164633</t>
  </si>
  <si>
    <t>o11</t>
  </si>
  <si>
    <t>Chloris gayana</t>
  </si>
  <si>
    <t>ChGa</t>
  </si>
  <si>
    <t>wfo-0000859517</t>
  </si>
  <si>
    <t>o12</t>
  </si>
  <si>
    <t>Cocksfoot</t>
  </si>
  <si>
    <t>Coc</t>
  </si>
  <si>
    <t>Dactylis glomerata</t>
  </si>
  <si>
    <t>9.01.01</t>
  </si>
  <si>
    <t>grass, orchard</t>
  </si>
  <si>
    <t>wfo-0000861498</t>
  </si>
  <si>
    <t>o61</t>
  </si>
  <si>
    <t>o33</t>
  </si>
  <si>
    <t>Congo Grass</t>
  </si>
  <si>
    <t>CoGr</t>
  </si>
  <si>
    <t>Brachiaria ruziziensis</t>
  </si>
  <si>
    <t>wfo-0000854234</t>
  </si>
  <si>
    <t>s1</t>
  </si>
  <si>
    <t>Cover Crop or Green Manure</t>
  </si>
  <si>
    <t>List any species details in the variety column</t>
  </si>
  <si>
    <t>h58</t>
  </si>
  <si>
    <t>Crotalaria breviflora</t>
  </si>
  <si>
    <t>CrBr</t>
  </si>
  <si>
    <t>o45</t>
  </si>
  <si>
    <t>o67</t>
  </si>
  <si>
    <t>Crotalaria paulina</t>
  </si>
  <si>
    <t>CrPa</t>
  </si>
  <si>
    <t>wfo-0000210919</t>
  </si>
  <si>
    <t>o51</t>
  </si>
  <si>
    <t>Crotalaria sp.</t>
  </si>
  <si>
    <t>Crot</t>
  </si>
  <si>
    <t>wfo-4000009787</t>
  </si>
  <si>
    <t>o30</t>
  </si>
  <si>
    <t>Desho Grass</t>
  </si>
  <si>
    <t>DeGr</t>
  </si>
  <si>
    <t>Pennisetum pedicellatum</t>
  </si>
  <si>
    <t>wfo-0000889043</t>
  </si>
  <si>
    <t>o69</t>
  </si>
  <si>
    <t>h26</t>
  </si>
  <si>
    <t>Egyptian Clover</t>
  </si>
  <si>
    <t>EgCl</t>
  </si>
  <si>
    <t>Trifolium alexandrinum</t>
  </si>
  <si>
    <t>wfo-0000212963</t>
  </si>
  <si>
    <t>o35</t>
  </si>
  <si>
    <t>Enteropogon monostachyos</t>
  </si>
  <si>
    <t>EnMo</t>
  </si>
  <si>
    <t>wfo-0000867188-wfo-0000867193</t>
  </si>
  <si>
    <t>o36</t>
  </si>
  <si>
    <t>Eragrostis superba</t>
  </si>
  <si>
    <t>ErSu</t>
  </si>
  <si>
    <t>wfo-0000868497</t>
  </si>
  <si>
    <t>o23</t>
  </si>
  <si>
    <t>Fodder (Natural Vegetation)</t>
  </si>
  <si>
    <t>FoNa</t>
  </si>
  <si>
    <t>forage products including swedes, mangolds, fodder roots, hay, sainfoin, clover, forage kale, lupines, vetches etc., pelletised or otherwise</t>
  </si>
  <si>
    <t>o2</t>
  </si>
  <si>
    <t>Fodder (Legumes)</t>
  </si>
  <si>
    <t>Fodder Legume</t>
  </si>
  <si>
    <t>FoLe</t>
  </si>
  <si>
    <t>o21</t>
  </si>
  <si>
    <t>Fodder Radish</t>
  </si>
  <si>
    <t>FoRa</t>
  </si>
  <si>
    <t>Raphanus sativus</t>
  </si>
  <si>
    <t>2.03.90</t>
  </si>
  <si>
    <t>radish</t>
  </si>
  <si>
    <t>wfo-0000402430</t>
  </si>
  <si>
    <t>o3</t>
  </si>
  <si>
    <t>Fodder (Trees)</t>
  </si>
  <si>
    <t>Fodder Tree</t>
  </si>
  <si>
    <t>FoTr</t>
  </si>
  <si>
    <t>a15.1</t>
  </si>
  <si>
    <t>a15.2</t>
  </si>
  <si>
    <t>a18</t>
  </si>
  <si>
    <t>o29</t>
  </si>
  <si>
    <t>Guinea Grass</t>
  </si>
  <si>
    <t>GuGr</t>
  </si>
  <si>
    <t>Megathyrsus maximus</t>
  </si>
  <si>
    <t>synonym of Panicum maximum</t>
  </si>
  <si>
    <t>wfo-0000885123</t>
  </si>
  <si>
    <t>o17</t>
  </si>
  <si>
    <t>Hairy Vetch</t>
  </si>
  <si>
    <t>HaVe</t>
  </si>
  <si>
    <t>Vicia villosa averaged</t>
  </si>
  <si>
    <t>wfo-0000212804</t>
  </si>
  <si>
    <t>o20</t>
  </si>
  <si>
    <t>Jointvetche</t>
  </si>
  <si>
    <t>Joi</t>
  </si>
  <si>
    <t>Aeschynomene histrix</t>
  </si>
  <si>
    <t>wfo-0000183514</t>
  </si>
  <si>
    <t>o14</t>
  </si>
  <si>
    <t>Kikuyu Grass</t>
  </si>
  <si>
    <t>KiGr</t>
  </si>
  <si>
    <t>Pennisetum clandestinum</t>
  </si>
  <si>
    <t>wfo-0000888823</t>
  </si>
  <si>
    <t>o59</t>
  </si>
  <si>
    <t>Miscanthidium violoceum</t>
  </si>
  <si>
    <t>MiVi</t>
  </si>
  <si>
    <t>wfo-0000880224</t>
  </si>
  <si>
    <t>o4</t>
  </si>
  <si>
    <t>Napier Grass</t>
  </si>
  <si>
    <t>NaGr</t>
  </si>
  <si>
    <t>Pennisetum purpureum</t>
  </si>
  <si>
    <t>wfo-0000889087</t>
  </si>
  <si>
    <t>o68</t>
  </si>
  <si>
    <t>Opuntia stricta</t>
  </si>
  <si>
    <t>OpSt</t>
  </si>
  <si>
    <t>wfo-0000385755</t>
  </si>
  <si>
    <t>o6</t>
  </si>
  <si>
    <t>Other Fodder</t>
  </si>
  <si>
    <t>OtFo</t>
  </si>
  <si>
    <t>9.01.01-9.01.02</t>
  </si>
  <si>
    <t>temporary grass and fodder crops-permanent grass and fodder crops</t>
  </si>
  <si>
    <t>o55</t>
  </si>
  <si>
    <t>Palisade Grass</t>
  </si>
  <si>
    <t>PaGr</t>
  </si>
  <si>
    <t>Zoysia japonica</t>
  </si>
  <si>
    <t>wfo-0000908046</t>
  </si>
  <si>
    <t>o66</t>
  </si>
  <si>
    <t>Panicum antidotale</t>
  </si>
  <si>
    <t>PaAn</t>
  </si>
  <si>
    <t>wfo-0000883036</t>
  </si>
  <si>
    <t>o43</t>
  </si>
  <si>
    <t>Pueraria phaseoloides</t>
  </si>
  <si>
    <t>PuPh</t>
  </si>
  <si>
    <t>wfo-0000183806</t>
  </si>
  <si>
    <t>o62</t>
  </si>
  <si>
    <t>Purple Vetch</t>
  </si>
  <si>
    <t>PuVe</t>
  </si>
  <si>
    <t>Vicia atropurpurea</t>
  </si>
  <si>
    <t>wfo-0001427527</t>
  </si>
  <si>
    <t>o63</t>
  </si>
  <si>
    <t>Red Clover</t>
  </si>
  <si>
    <t>ReCl</t>
  </si>
  <si>
    <t>Trifolium pratense</t>
  </si>
  <si>
    <t>wfo-0000213053</t>
  </si>
  <si>
    <t>o65</t>
  </si>
  <si>
    <t>Rhodes grass</t>
  </si>
  <si>
    <t>RhGr</t>
  </si>
  <si>
    <t>o18</t>
  </si>
  <si>
    <t>Ryegrass sp</t>
  </si>
  <si>
    <t>Ryeg</t>
  </si>
  <si>
    <t>Lolium sp</t>
  </si>
  <si>
    <t>Lolium averaged</t>
  </si>
  <si>
    <t>9.90.01</t>
  </si>
  <si>
    <t>ryegrass seed</t>
  </si>
  <si>
    <t>wfo-4000022095</t>
  </si>
  <si>
    <t>o26</t>
  </si>
  <si>
    <t>Sickle Grass</t>
  </si>
  <si>
    <t>SiGr</t>
  </si>
  <si>
    <t>Pogonarthria squarrosa</t>
  </si>
  <si>
    <t>wfo-0000894422</t>
  </si>
  <si>
    <t>o49</t>
  </si>
  <si>
    <t>Silverleaf</t>
  </si>
  <si>
    <t>SiLe</t>
  </si>
  <si>
    <t>wfo-0000177526</t>
  </si>
  <si>
    <t>o16</t>
  </si>
  <si>
    <t>Smutsfinger Grass</t>
  </si>
  <si>
    <t>SmGr</t>
  </si>
  <si>
    <t>Digitaria eriantha</t>
  </si>
  <si>
    <t>wfo-0000863931</t>
  </si>
  <si>
    <t>o24</t>
  </si>
  <si>
    <t>Stipagrostis uniplumis</t>
  </si>
  <si>
    <t>StUn</t>
  </si>
  <si>
    <t>wfo-0000903141</t>
  </si>
  <si>
    <t>o54</t>
  </si>
  <si>
    <t>Stylosanthes capitata</t>
  </si>
  <si>
    <t>StCa</t>
  </si>
  <si>
    <t>wfo-0000174280</t>
  </si>
  <si>
    <t>o38</t>
  </si>
  <si>
    <t>Stylosanthes guianensis</t>
  </si>
  <si>
    <t>StGu</t>
  </si>
  <si>
    <t>Stylosanthes guianensis averaged</t>
  </si>
  <si>
    <t>wfo-0000176386</t>
  </si>
  <si>
    <t>o37</t>
  </si>
  <si>
    <t>Stylosanthes hamata</t>
  </si>
  <si>
    <t>StHa</t>
  </si>
  <si>
    <t>wfo-0000182089</t>
  </si>
  <si>
    <t>o53</t>
  </si>
  <si>
    <t>Stylosanthes macrocephala</t>
  </si>
  <si>
    <t>StMa</t>
  </si>
  <si>
    <t>wfo-0001060045</t>
  </si>
  <si>
    <t>o32</t>
  </si>
  <si>
    <t>Subterranean Clover</t>
  </si>
  <si>
    <t>SuCl</t>
  </si>
  <si>
    <t>o64</t>
  </si>
  <si>
    <t>Sudan grass</t>
  </si>
  <si>
    <t>SuGr</t>
  </si>
  <si>
    <t>Sorghum sudanense</t>
  </si>
  <si>
    <t>wfo-0000900614</t>
  </si>
  <si>
    <t>o39</t>
  </si>
  <si>
    <t>Sunn Hemp</t>
  </si>
  <si>
    <t>SuHe</t>
  </si>
  <si>
    <t>o13</t>
  </si>
  <si>
    <t>Tall Fescue</t>
  </si>
  <si>
    <t>TaFe</t>
  </si>
  <si>
    <t>Festuca arundinacea</t>
  </si>
  <si>
    <t>wfo-0000869819</t>
  </si>
  <si>
    <t>o25</t>
  </si>
  <si>
    <t>Tassel Three-awn</t>
  </si>
  <si>
    <t>TaTh</t>
  </si>
  <si>
    <t>Aristida congesta</t>
  </si>
  <si>
    <t>Aristida averaged</t>
  </si>
  <si>
    <t>wfo-0000848682</t>
  </si>
  <si>
    <t>o50</t>
  </si>
  <si>
    <t>Tephrosia candida</t>
  </si>
  <si>
    <t>TeCa</t>
  </si>
  <si>
    <t>wfo-0000201856</t>
  </si>
  <si>
    <t>o40</t>
  </si>
  <si>
    <t>Themeda triandra</t>
  </si>
  <si>
    <t>ThTr</t>
  </si>
  <si>
    <t>wfo-0000903590</t>
  </si>
  <si>
    <t>o27</t>
  </si>
  <si>
    <t>Tick Clover sp</t>
  </si>
  <si>
    <t>TiCl</t>
  </si>
  <si>
    <t>Desmodium sp</t>
  </si>
  <si>
    <t>Desmodium averaged</t>
  </si>
  <si>
    <t>wfo-4000011206</t>
  </si>
  <si>
    <t>o46</t>
  </si>
  <si>
    <t>Trifolium quartinianum</t>
  </si>
  <si>
    <t>TrQu</t>
  </si>
  <si>
    <t>wfo-0000213061</t>
  </si>
  <si>
    <t>o47</t>
  </si>
  <si>
    <t>Trifolium steudneri</t>
  </si>
  <si>
    <t>TrSt</t>
  </si>
  <si>
    <t>wfo-0000213086</t>
  </si>
  <si>
    <t>o1</t>
  </si>
  <si>
    <t>Unspecified Fodder Grass</t>
  </si>
  <si>
    <t>UnGr</t>
  </si>
  <si>
    <t>o60</t>
  </si>
  <si>
    <t>Urochloa decumbens</t>
  </si>
  <si>
    <t>UrDe</t>
  </si>
  <si>
    <t>wfo-0000906806</t>
  </si>
  <si>
    <t>o52</t>
  </si>
  <si>
    <t>Urochloa eminii</t>
  </si>
  <si>
    <t>UrEm</t>
  </si>
  <si>
    <t>wfo-0000906815</t>
  </si>
  <si>
    <t>o22</t>
  </si>
  <si>
    <t>Vetiver Grass</t>
  </si>
  <si>
    <t>Vet</t>
  </si>
  <si>
    <t>Chrysopogon zizanioides</t>
  </si>
  <si>
    <t>wfo-0000859932</t>
  </si>
  <si>
    <t>o15</t>
  </si>
  <si>
    <t>Westerwold Ryegrass</t>
  </si>
  <si>
    <t>WeRy</t>
  </si>
  <si>
    <t>Lolium westerwoldicum</t>
  </si>
  <si>
    <t>wfo-0000878425</t>
  </si>
  <si>
    <t>o57</t>
  </si>
  <si>
    <t>Winter Vetch</t>
  </si>
  <si>
    <t>WiVe</t>
  </si>
  <si>
    <t>Vicia dasycarpa</t>
  </si>
  <si>
    <t>wfo-0000214373</t>
  </si>
  <si>
    <t>e1</t>
  </si>
  <si>
    <t>Fruits</t>
  </si>
  <si>
    <t>Fr</t>
  </si>
  <si>
    <t>Apple</t>
  </si>
  <si>
    <t>App</t>
  </si>
  <si>
    <t>Malus domestica</t>
  </si>
  <si>
    <t>3.05.01</t>
  </si>
  <si>
    <t>apple</t>
  </si>
  <si>
    <t>wfo-0001008355</t>
  </si>
  <si>
    <t>fruit, edible; apples, fresh</t>
  </si>
  <si>
    <t>e2</t>
  </si>
  <si>
    <t>Apricot</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</si>
  <si>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</si>
  <si>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</si>
  <si>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</si>
  <si>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</si>
  <si>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</si>
  <si>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</si>
  <si>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</si>
  <si>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</si>
  <si>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</si>
  <si>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</si>
  <si>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</si>
  <si>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</si>
  <si>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</si>
  <si>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</si>
  <si>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</si>
  <si>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</si>
  <si>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</si>
  <si>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</si>
  <si>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</si>
  <si>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</si>
  <si>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</si>
  <si>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</si>
  <si>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</si>
  <si>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</si>
  <si>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</si>
  <si>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</si>
  <si>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</si>
  <si>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</si>
  <si>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</si>
  <si>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</si>
  <si>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</si>
  <si>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</si>
  <si>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</si>
  <si>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</si>
  <si>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</si>
  <si>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</si>
  <si>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</si>
  <si>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</si>
  <si>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</si>
  <si>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</si>
  <si>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</si>
  <si>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</si>
  <si>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</si>
  <si>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</si>
  <si>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</si>
  <si>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</si>
  <si>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</si>
  <si>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</si>
  <si>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l3</t>
  </si>
  <si>
    <t>Coconut</t>
  </si>
  <si>
    <t>Coco</t>
  </si>
  <si>
    <t>nuts, edible; coconuts, in the inner shell (endocarp)</t>
  </si>
  <si>
    <t>b4</t>
  </si>
  <si>
    <t>Cranberry</t>
  </si>
  <si>
    <t>Cra</t>
  </si>
  <si>
    <t>Vaccinium macrocarpum</t>
  </si>
  <si>
    <t>Vaccinium macrocarpon</t>
  </si>
  <si>
    <t>3.04.07</t>
  </si>
  <si>
    <t>cranberry</t>
  </si>
  <si>
    <t>wfo-0000421932</t>
  </si>
  <si>
    <t>b5</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</si>
  <si>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</si>
  <si>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</si>
  <si>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</si>
  <si>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</si>
  <si>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</si>
  <si>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</si>
  <si>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</si>
  <si>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</si>
  <si>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</si>
  <si>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</si>
  <si>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</si>
  <si>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</si>
  <si>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</si>
  <si>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</si>
  <si>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</si>
  <si>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</si>
  <si>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</si>
  <si>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</si>
  <si>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</si>
  <si>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</si>
  <si>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</si>
  <si>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</si>
  <si>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</si>
  <si>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b6</t>
  </si>
  <si>
    <t>Gooseberry</t>
  </si>
  <si>
    <t>Goo</t>
  </si>
  <si>
    <t>Ribes grossularia</t>
  </si>
  <si>
    <t>Ecocrop data for this specific species not available</t>
  </si>
  <si>
    <t>3.04.02</t>
  </si>
  <si>
    <t>gooseberry (all varieties)</t>
  </si>
  <si>
    <t>wfo-0000405193</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</si>
  <si>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</si>
  <si>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</si>
  <si>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</si>
  <si>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</si>
  <si>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</si>
  <si>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</si>
  <si>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</si>
  <si>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</si>
  <si>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</si>
  <si>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</si>
  <si>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</si>
  <si>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</si>
  <si>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</si>
  <si>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e10</t>
  </si>
  <si>
    <t>Grapefruit</t>
  </si>
  <si>
    <t>GrFr</t>
  </si>
  <si>
    <t>Citrus × paradisi</t>
  </si>
  <si>
    <t>Citrus grandis.paradisi</t>
  </si>
  <si>
    <t>Citrus grandis + Citrus paradisi</t>
  </si>
  <si>
    <t>3.02.01</t>
  </si>
  <si>
    <t>grapefruit</t>
  </si>
  <si>
    <t>wfo-0000608138</t>
  </si>
  <si>
    <t>fruit, edible; grapefruit, including pomelos, fresh or dried</t>
  </si>
  <si>
    <t>e41</t>
  </si>
  <si>
    <t>Guava</t>
  </si>
  <si>
    <t>Gua</t>
  </si>
  <si>
    <t>Psidium guajava</t>
  </si>
  <si>
    <t>3.01.06</t>
  </si>
  <si>
    <t>guava</t>
  </si>
  <si>
    <t>wfo-0000284421</t>
  </si>
  <si>
    <t>fruit, edible; guavas, mangoes and mangosteens, fresh or dried</t>
  </si>
  <si>
    <t>e35</t>
  </si>
  <si>
    <t>Jujube</t>
  </si>
  <si>
    <t>Juj</t>
  </si>
  <si>
    <t>Ziziphus jujuba</t>
  </si>
  <si>
    <t>Ziziphus sp.</t>
  </si>
  <si>
    <t>wfo-0000430303</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</si>
  <si>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</si>
  <si>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</si>
  <si>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</si>
  <si>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</si>
  <si>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</si>
  <si>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</si>
  <si>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</si>
  <si>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</si>
  <si>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</si>
  <si>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</si>
  <si>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</si>
  <si>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</si>
  <si>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</si>
  <si>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</si>
  <si>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</si>
  <si>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</si>
  <si>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</si>
  <si>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</si>
  <si>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</si>
  <si>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</si>
  <si>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</si>
  <si>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</si>
  <si>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</si>
  <si>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</si>
  <si>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</si>
  <si>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</si>
  <si>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</si>
  <si>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</si>
  <si>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</si>
  <si>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</si>
  <si>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</si>
  <si>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</si>
  <si>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</si>
  <si>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</si>
  <si>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</si>
  <si>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</si>
  <si>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</si>
  <si>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</si>
  <si>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</si>
  <si>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</si>
  <si>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</si>
  <si>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</si>
  <si>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</si>
  <si>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</si>
  <si>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</si>
  <si>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</si>
  <si>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</si>
  <si>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</si>
  <si>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</si>
  <si>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</si>
  <si>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</si>
  <si>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</si>
  <si>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</si>
  <si>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</si>
  <si>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</si>
  <si>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</si>
  <si>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</si>
  <si>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</si>
  <si>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Carica papaya</t>
  </si>
  <si>
    <t>3.01.07</t>
  </si>
  <si>
    <t>papaya (pawpaw)</t>
  </si>
  <si>
    <t>wfo-0000588009</t>
  </si>
  <si>
    <t>fruit, edible; papaws (papayas), fresh</t>
  </si>
  <si>
    <t>e29</t>
  </si>
  <si>
    <t>Passionfruit</t>
  </si>
  <si>
    <t>Pas</t>
  </si>
  <si>
    <t>Passiflora edulis</t>
  </si>
  <si>
    <t>Passiflora edulis sp.</t>
  </si>
  <si>
    <t>wfo-0000479905</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</si>
  <si>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</si>
  <si>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</si>
  <si>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</si>
  <si>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</si>
  <si>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</si>
  <si>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</si>
  <si>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</si>
  <si>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</si>
  <si>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</si>
  <si>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</si>
  <si>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</si>
  <si>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</si>
  <si>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</si>
  <si>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</si>
  <si>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</si>
  <si>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</si>
  <si>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</si>
  <si>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</si>
  <si>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</si>
  <si>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</si>
  <si>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</si>
  <si>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</si>
  <si>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</si>
  <si>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</si>
  <si>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</si>
  <si>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</si>
  <si>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</si>
  <si>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</si>
  <si>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</si>
  <si>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</si>
  <si>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</si>
  <si>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</si>
  <si>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</si>
  <si>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</si>
  <si>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</si>
  <si>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</si>
  <si>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</si>
  <si>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</si>
  <si>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</si>
  <si>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</si>
  <si>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</si>
  <si>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</si>
  <si>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</si>
  <si>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</si>
  <si>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Pomeg</t>
  </si>
  <si>
    <t>Punica granatum</t>
  </si>
  <si>
    <t>pomegrante</t>
  </si>
  <si>
    <t>wfo-0000468843</t>
  </si>
  <si>
    <t>e45</t>
  </si>
  <si>
    <t>Pomelo</t>
  </si>
  <si>
    <t>Pomel</t>
  </si>
  <si>
    <t>Citrus maxima</t>
  </si>
  <si>
    <t>e25</t>
  </si>
  <si>
    <t>Quince</t>
  </si>
  <si>
    <t>Qui</t>
  </si>
  <si>
    <t>Cydonia oblonga</t>
  </si>
  <si>
    <t>quince</t>
  </si>
  <si>
    <t>wfo-0001011708</t>
  </si>
  <si>
    <t>fruit, edible; quinces, fresh</t>
  </si>
  <si>
    <t>e33</t>
  </si>
  <si>
    <t>Sapodilla or Nispero</t>
  </si>
  <si>
    <t>Sapodilla</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</si>
  <si>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</si>
  <si>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</si>
  <si>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</si>
  <si>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</si>
  <si>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</si>
  <si>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</si>
  <si>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</si>
  <si>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</si>
  <si>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</si>
  <si>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</si>
  <si>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</si>
  <si>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</si>
  <si>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</si>
  <si>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</si>
  <si>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</si>
  <si>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</si>
  <si>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</si>
  <si>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</si>
  <si>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</si>
  <si>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</si>
  <si>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</si>
  <si>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</si>
  <si>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</si>
  <si>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</si>
  <si>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</si>
  <si>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</si>
  <si>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</si>
  <si>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</si>
  <si>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</si>
  <si>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</si>
  <si>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</si>
  <si>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</si>
  <si>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a21</t>
  </si>
  <si>
    <t>Gastropod</t>
  </si>
  <si>
    <t>Ga</t>
  </si>
  <si>
    <t>Snail</t>
  </si>
  <si>
    <t>Sna</t>
  </si>
  <si>
    <t>raising of other animals-operation of worm farms, land mollusc farms, snail farms, etc.</t>
  </si>
  <si>
    <t>h24</t>
  </si>
  <si>
    <t>Legumes</t>
  </si>
  <si>
    <t>Le</t>
  </si>
  <si>
    <t>African Yam Bean</t>
  </si>
  <si>
    <t>Afr</t>
  </si>
  <si>
    <t>Sphenostylis stenocarpa</t>
  </si>
  <si>
    <t>wfo-0000183997</t>
  </si>
  <si>
    <t>h32</t>
  </si>
  <si>
    <t>Ayocote Bean</t>
  </si>
  <si>
    <t>Ayocote bean</t>
  </si>
  <si>
    <t>AyBe</t>
  </si>
  <si>
    <t>Phaseolus coccineus</t>
  </si>
  <si>
    <t>wfo-0000183242</t>
  </si>
  <si>
    <t>h5</t>
  </si>
  <si>
    <t>Bambara Nut</t>
  </si>
  <si>
    <t>Bam</t>
  </si>
  <si>
    <t>Vigna subterranea</t>
  </si>
  <si>
    <t>bambara bean</t>
  </si>
  <si>
    <t>wfo-0000189255</t>
  </si>
  <si>
    <t>vegetables, leguminous; bambara beans (Vigna subterranea or Voandzeia subterranea), shelled, whether or not skinned or split, dried</t>
  </si>
  <si>
    <t>h21</t>
  </si>
  <si>
    <t>Black Gram</t>
  </si>
  <si>
    <t>Bla</t>
  </si>
  <si>
    <t>Vigna mungo</t>
  </si>
  <si>
    <t>wfo-0000188854</t>
  </si>
  <si>
    <t>vegetables, leguminous; beans of the species Vigna mungo (l.) hepper or Vigna radiata (l.) wilczek, shelled, whether or not skinned or split, dried</t>
  </si>
  <si>
    <t>h25</t>
  </si>
  <si>
    <t>Lima, Butter, Sieva or Madagascar Bean</t>
  </si>
  <si>
    <t>Butter Bean</t>
  </si>
  <si>
    <t>But</t>
  </si>
  <si>
    <t>Phaseolus lunatus</t>
  </si>
  <si>
    <t>wfo-0000183263</t>
  </si>
  <si>
    <t>vegetables, leguminous; beans (Vigna spp., Phaseolus spp.), shelled or unshelled, fresh or chilled</t>
  </si>
  <si>
    <t>h7</t>
  </si>
  <si>
    <t>Chickpea</t>
  </si>
  <si>
    <t>Chic</t>
  </si>
  <si>
    <t>Cicer arietinum</t>
  </si>
  <si>
    <t>chickpea (gram pea)</t>
  </si>
  <si>
    <t>wfo-0000196617</t>
  </si>
  <si>
    <t>vegetables, leguminous; chickpeas (garbanzos), shelled, whether or not skinned or split, dried</t>
  </si>
  <si>
    <t>chickpea</t>
  </si>
  <si>
    <t>h14</t>
  </si>
  <si>
    <t>Common Bean</t>
  </si>
  <si>
    <t>CoBe</t>
  </si>
  <si>
    <t>Phaseolus vulgaris</t>
  </si>
  <si>
    <t>Use for dried beans.</t>
  </si>
  <si>
    <t>wfo-0000183282</t>
  </si>
  <si>
    <t>h15</t>
  </si>
  <si>
    <t>Common Bean (Pod)</t>
  </si>
  <si>
    <t>Eaten as a green vegetable, string beans, field beans, green beans, haricot beans, etc.</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</si>
  <si>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</si>
  <si>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</si>
  <si>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</si>
  <si>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</si>
  <si>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</si>
  <si>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</si>
  <si>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</si>
  <si>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</si>
  <si>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</si>
  <si>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</si>
  <si>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</si>
  <si>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</si>
  <si>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h6</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</si>
  <si>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</si>
  <si>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</si>
  <si>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</si>
  <si>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</si>
  <si>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</si>
  <si>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</si>
  <si>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</si>
  <si>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h30</t>
  </si>
  <si>
    <t>Fenugreek</t>
  </si>
  <si>
    <t>Fen</t>
  </si>
  <si>
    <t>Trigonella foenum-graecum</t>
  </si>
  <si>
    <t>wfo-0000212944</t>
  </si>
  <si>
    <t>h9</t>
  </si>
  <si>
    <t>Groundnut or Peanut</t>
  </si>
  <si>
    <t>Groundnut</t>
  </si>
  <si>
    <t>Grou</t>
  </si>
  <si>
    <t>Arachis hypogaea</t>
  </si>
  <si>
    <t>groundnut (peanut)</t>
  </si>
  <si>
    <t>wfo-4000002816</t>
  </si>
  <si>
    <t>ground-nuts; seed, not roasted or otherwise cooked, whether or not shelled or broken</t>
  </si>
  <si>
    <t>groundnut</t>
  </si>
  <si>
    <t>h9.1</t>
  </si>
  <si>
    <t>Groundnut or Peanut (Pod)</t>
  </si>
  <si>
    <t>h19</t>
  </si>
  <si>
    <t>Horsegram</t>
  </si>
  <si>
    <t>Hor</t>
  </si>
  <si>
    <t>Dolichos uniflorus</t>
  </si>
  <si>
    <t>Dolichos uniflorus identified as macrotyloma.</t>
  </si>
  <si>
    <t>Macrotyloma uniflorum</t>
  </si>
  <si>
    <t>wfo-0000182309</t>
  </si>
  <si>
    <t>h28</t>
  </si>
  <si>
    <t>Grass Pea, Indian Pea, Blue Sweet Pea, Chickling Pea, White Pea, White Vetch</t>
  </si>
  <si>
    <t>Indian Pea</t>
  </si>
  <si>
    <t>Ind</t>
  </si>
  <si>
    <t>Lathyrus sativus</t>
  </si>
  <si>
    <t>wfo-0000212703</t>
  </si>
  <si>
    <t>h27</t>
  </si>
  <si>
    <t>h22</t>
  </si>
  <si>
    <t>Lablab</t>
  </si>
  <si>
    <t>Lab</t>
  </si>
  <si>
    <t>Lablab purpureus</t>
  </si>
  <si>
    <t>Only when used as a food/agricultural product, not as a green manure.#</t>
  </si>
  <si>
    <t>wfo-0000181603</t>
  </si>
  <si>
    <t>h10</t>
  </si>
  <si>
    <t>Lentil</t>
  </si>
  <si>
    <t>Len</t>
  </si>
  <si>
    <t>Lens culinaris</t>
  </si>
  <si>
    <t>lentil</t>
  </si>
  <si>
    <t>wfo-0000212711</t>
  </si>
  <si>
    <t>vegetables, leguminous; lentils, shelled, whether or not skinned or split, dried</t>
  </si>
  <si>
    <t>h17</t>
  </si>
  <si>
    <t>Long Bean</t>
  </si>
  <si>
    <t>Lon</t>
  </si>
  <si>
    <t>Eaten as a green vegetable, pods.</t>
  </si>
  <si>
    <t>h11</t>
  </si>
  <si>
    <t>Lupin</t>
  </si>
  <si>
    <t>Lup</t>
  </si>
  <si>
    <t>Lupinus sp</t>
  </si>
  <si>
    <t>Lupinus sp.</t>
  </si>
  <si>
    <t>Lupinus albus + Lupinus cosentinii + Lupinus luteus + Lupinus mutabilis + Lupinus pilosus + Lupinus atlanticus</t>
  </si>
  <si>
    <t>lupine (all varieties)</t>
  </si>
  <si>
    <t>wfo-4000022442</t>
  </si>
  <si>
    <t>h3</t>
  </si>
  <si>
    <t>Mung Bean or Green Gram</t>
  </si>
  <si>
    <t>Mung Bean</t>
  </si>
  <si>
    <t>Mun</t>
  </si>
  <si>
    <t>Vigna radiata</t>
  </si>
  <si>
    <t>wfo-0000183493</t>
  </si>
  <si>
    <t>h4</t>
  </si>
  <si>
    <t>Peas</t>
  </si>
  <si>
    <t>Pea</t>
  </si>
  <si>
    <t>Pisum sativum</t>
  </si>
  <si>
    <t>pea, edible dry, for grain-pea, harvested green</t>
  </si>
  <si>
    <t>wfo-0000212718</t>
  </si>
  <si>
    <t>vegetables, leguminous; peas (Pisum sativum), shelled or unshelled, fresh or chilled</t>
  </si>
  <si>
    <t>h12</t>
  </si>
  <si>
    <t>PiPe</t>
  </si>
  <si>
    <t>Cajanus cajan</t>
  </si>
  <si>
    <t>pigeon pea</t>
  </si>
  <si>
    <t>wfo-0000179103</t>
  </si>
  <si>
    <t>vegetables, leguminous; pigeon peas (Cajanus cajan), shelled, whether or not skinned or split, dried</t>
  </si>
  <si>
    <t>pigeonpea</t>
  </si>
  <si>
    <t>h18</t>
  </si>
  <si>
    <t>Rice Bean</t>
  </si>
  <si>
    <t>Ric</t>
  </si>
  <si>
    <t>Vigna umbellata</t>
  </si>
  <si>
    <t>wfo-0000189344</t>
  </si>
  <si>
    <t>h13</t>
  </si>
  <si>
    <t>Soybean</t>
  </si>
  <si>
    <t>Soy</t>
  </si>
  <si>
    <t>Glycine max</t>
  </si>
  <si>
    <t>soybean</t>
  </si>
  <si>
    <t>wfo-0000181462</t>
  </si>
  <si>
    <t>soya beans; seed, whether or not broken</t>
  </si>
  <si>
    <t>h29</t>
  </si>
  <si>
    <t>Unspecified Legume</t>
  </si>
  <si>
    <t>UnLe</t>
  </si>
  <si>
    <t>h23</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</si>
  <si>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</si>
  <si>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</si>
  <si>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</si>
  <si>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</si>
  <si>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</si>
  <si>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</si>
  <si>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</si>
  <si>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h31</t>
  </si>
  <si>
    <t>White lupin</t>
  </si>
  <si>
    <t>WhLu</t>
  </si>
  <si>
    <t>Lupinus albidus</t>
  </si>
  <si>
    <t>a33</t>
  </si>
  <si>
    <t>Milk (Stored)</t>
  </si>
  <si>
    <t>MiS</t>
  </si>
  <si>
    <t>Stored Milk</t>
  </si>
  <si>
    <t>Mil</t>
  </si>
  <si>
    <t>production of raw cow milk from cows or buffaloes-production of raw sheep or goat milk</t>
  </si>
  <si>
    <t>f2</t>
  </si>
  <si>
    <t>Nuts</t>
  </si>
  <si>
    <t>Nu</t>
  </si>
  <si>
    <t>Almond</t>
  </si>
  <si>
    <t>Alm</t>
  </si>
  <si>
    <t>Prunus dulcis</t>
  </si>
  <si>
    <t>Prunus amygdalus</t>
  </si>
  <si>
    <t>3.06.01</t>
  </si>
  <si>
    <t>almond</t>
  </si>
  <si>
    <t>wfo-0001005398</t>
  </si>
  <si>
    <t>nuts, edible; almonds, fresh or dried, in shell</t>
  </si>
  <si>
    <t>f3</t>
  </si>
  <si>
    <t>Areca or Betel Nut</t>
  </si>
  <si>
    <t>Areca Nut</t>
  </si>
  <si>
    <t>Are</t>
  </si>
  <si>
    <t>Areca catechu</t>
  </si>
  <si>
    <t>3.06.08-9.90.02</t>
  </si>
  <si>
    <t>areca (betel nut)-betel nut</t>
  </si>
  <si>
    <t>wfo-0000262000</t>
  </si>
  <si>
    <t>nuts, edible; areca nuts, fresh or dried, whether or not shelled or peeled</t>
  </si>
  <si>
    <t>f4</t>
  </si>
  <si>
    <t>Brazil Nuts</t>
  </si>
  <si>
    <t>BrNu</t>
  </si>
  <si>
    <t>Bertholletia excelsa</t>
  </si>
  <si>
    <t>3.06.07</t>
  </si>
  <si>
    <t>brazil nut</t>
  </si>
  <si>
    <t>wfo-0000775013</t>
  </si>
  <si>
    <t>nuts, edible; brazil nuts, fresh or dried, in shell</t>
  </si>
  <si>
    <t>f5</t>
  </si>
  <si>
    <t>Cashew Nut</t>
  </si>
  <si>
    <t>CaNu</t>
  </si>
  <si>
    <t>nuts, edible; cashew nuts,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</si>
  <si>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</si>
  <si>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</si>
  <si>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</si>
  <si>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</si>
  <si>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</si>
  <si>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</si>
  <si>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</si>
  <si>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</si>
  <si>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</si>
  <si>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</si>
  <si>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</si>
  <si>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</si>
  <si>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</si>
  <si>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</si>
  <si>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</si>
  <si>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</si>
  <si>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</si>
  <si>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</si>
  <si>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</si>
  <si>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</si>
  <si>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</si>
  <si>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</si>
  <si>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</si>
  <si>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</si>
  <si>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</si>
  <si>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</si>
  <si>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</si>
  <si>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f19</t>
  </si>
  <si>
    <t>Macadamia</t>
  </si>
  <si>
    <t>Mac</t>
  </si>
  <si>
    <t>Macadamia integrifolia</t>
  </si>
  <si>
    <t>wfo-0000452329</t>
  </si>
  <si>
    <t>f13</t>
  </si>
  <si>
    <t>Pistachio Nut</t>
  </si>
  <si>
    <t>Pis</t>
  </si>
  <si>
    <t>Pistacia vera</t>
  </si>
  <si>
    <t>3.06.05</t>
  </si>
  <si>
    <t>pistachio nut</t>
  </si>
  <si>
    <t>wfo-0000393766</t>
  </si>
  <si>
    <t>nuts, edible; pistachios, fresh or dried, in shell</t>
  </si>
  <si>
    <t>f8</t>
  </si>
  <si>
    <t>Shea Nut</t>
  </si>
  <si>
    <t>She</t>
  </si>
  <si>
    <t>Vitellaria paradoxa</t>
  </si>
  <si>
    <t>4.03.09</t>
  </si>
  <si>
    <t>shea tree (shea butter or karite nut)</t>
  </si>
  <si>
    <t>wfo-0000332885</t>
  </si>
  <si>
    <t>f18</t>
  </si>
  <si>
    <t>Walnut</t>
  </si>
  <si>
    <t>Wal</t>
  </si>
  <si>
    <t>Juglans sp</t>
  </si>
  <si>
    <t>Juglans sp.</t>
  </si>
  <si>
    <t>Juglans regia + Juglans hindsii + Juglans nigra + Juglans sieboldiana eco averages</t>
  </si>
  <si>
    <t>3.06.06</t>
  </si>
  <si>
    <t>walnut</t>
  </si>
  <si>
    <t>wfo-4000019653</t>
  </si>
  <si>
    <t>nuts, edible; walnuts, fresh or dried, in shell</t>
  </si>
  <si>
    <t>k35.1</t>
  </si>
  <si>
    <t>Oilseeds and Oils</t>
  </si>
  <si>
    <t>OiSe</t>
  </si>
  <si>
    <t>Calabash or Bottle Gourd (Seed)</t>
  </si>
  <si>
    <t>Calabash</t>
  </si>
  <si>
    <t>Cala</t>
  </si>
  <si>
    <t>Lagenaria siceraria</t>
  </si>
  <si>
    <t>wfo-0000361549</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</si>
  <si>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</si>
  <si>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</si>
  <si>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</si>
  <si>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</si>
  <si>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</si>
  <si>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</si>
  <si>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</si>
  <si>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</si>
  <si>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</si>
  <si>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</si>
  <si>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</si>
  <si>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</si>
  <si>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g2</t>
  </si>
  <si>
    <t>Castor Seed</t>
  </si>
  <si>
    <t>Castor</t>
  </si>
  <si>
    <t>Cast</t>
  </si>
  <si>
    <t>Ricinus communis</t>
  </si>
  <si>
    <t>4.03.01</t>
  </si>
  <si>
    <t>castor bean</t>
  </si>
  <si>
    <t>wfo-0000297077</t>
  </si>
  <si>
    <t>oil seeds; castor oil seeds, whether or not broken</t>
  </si>
  <si>
    <t>d5.1</t>
  </si>
  <si>
    <t>Cotton (Seed)</t>
  </si>
  <si>
    <t>cottonseed (all varieties)</t>
  </si>
  <si>
    <t>oil seeds; cotton seeds, seed, whether or not broken</t>
  </si>
  <si>
    <t>g14</t>
  </si>
  <si>
    <t>Ethiopian Mustard</t>
  </si>
  <si>
    <t>EtMu</t>
  </si>
  <si>
    <t>Brassica carinata</t>
  </si>
  <si>
    <t>wfo-0000570995</t>
  </si>
  <si>
    <t>h9.2</t>
  </si>
  <si>
    <t>Groundnut or Peanut (Oil)</t>
  </si>
  <si>
    <t>g11.1</t>
  </si>
  <si>
    <t>Jatropha (Seed)</t>
  </si>
  <si>
    <t>Jatropha</t>
  </si>
  <si>
    <t>Jat</t>
  </si>
  <si>
    <t>Jatropha curcas</t>
  </si>
  <si>
    <t>wfo-0000219580</t>
  </si>
  <si>
    <t>g11.2</t>
  </si>
  <si>
    <t>Jatropha (Oil)</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</si>
  <si>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</si>
  <si>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</si>
  <si>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</si>
  <si>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</si>
  <si>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</si>
  <si>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</si>
  <si>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</si>
  <si>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</si>
  <si>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</si>
  <si>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</si>
  <si>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</si>
  <si>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</si>
  <si>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</si>
  <si>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</si>
  <si>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</si>
  <si>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g12</t>
  </si>
  <si>
    <t>Niger Seed</t>
  </si>
  <si>
    <t>Nig</t>
  </si>
  <si>
    <t>Guizotia abyssinica</t>
  </si>
  <si>
    <t>4.03.04</t>
  </si>
  <si>
    <t>niger seed</t>
  </si>
  <si>
    <t>wfo-0000095153</t>
  </si>
  <si>
    <t>g6</t>
  </si>
  <si>
    <t>olive oil and its fractions; whether or not refined, but not chemically modified</t>
  </si>
  <si>
    <t>g6.2</t>
  </si>
  <si>
    <t>Olive (Oil)</t>
  </si>
  <si>
    <t>g4</t>
  </si>
  <si>
    <t>Palm Oil</t>
  </si>
  <si>
    <t>PaOi</t>
  </si>
  <si>
    <t>Elaeis guineensis</t>
  </si>
  <si>
    <t>4.04.03</t>
  </si>
  <si>
    <t>palm, oil</t>
  </si>
  <si>
    <t>wfo-0000947985</t>
  </si>
  <si>
    <t>palm oil and its fractions; whether or not refined, but not chemically modified</t>
  </si>
  <si>
    <t>g7</t>
  </si>
  <si>
    <t>Palm Kernel</t>
  </si>
  <si>
    <t>palm, kernel oil</t>
  </si>
  <si>
    <t>oil seeds; palm nuts and kernels, whether or not broken</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</si>
  <si>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</si>
  <si>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</si>
  <si>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</si>
  <si>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</si>
  <si>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</si>
  <si>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</si>
  <si>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</si>
  <si>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</si>
  <si>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</si>
  <si>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</si>
  <si>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</si>
  <si>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</si>
  <si>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</si>
  <si>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</si>
  <si>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</si>
  <si>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</si>
  <si>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</si>
  <si>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</si>
  <si>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</si>
  <si>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g9</t>
  </si>
  <si>
    <t>Sunflower</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</si>
  <si>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</si>
  <si>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</si>
  <si>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</si>
  <si>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</si>
  <si>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</si>
  <si>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</si>
  <si>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</si>
  <si>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</si>
  <si>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</si>
  <si>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</si>
  <si>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</si>
  <si>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</si>
  <si>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</si>
  <si>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</si>
  <si>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g13</t>
  </si>
  <si>
    <t>Sunn Hemp (Seed)</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</si>
  <si>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</si>
  <si>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</si>
  <si>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</si>
  <si>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</si>
  <si>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</si>
  <si>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</si>
  <si>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</si>
  <si>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</si>
  <si>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</si>
  <si>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</si>
  <si>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</si>
  <si>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f17</t>
  </si>
  <si>
    <t>Tung Seed</t>
  </si>
  <si>
    <t>Tung</t>
  </si>
  <si>
    <t>Tun</t>
  </si>
  <si>
    <t>Vernicia fordii</t>
  </si>
  <si>
    <t>Aleurites fordii</t>
  </si>
  <si>
    <t>Vernicia fordii is a synonym for Aleurites fordii</t>
  </si>
  <si>
    <t>4.03.10</t>
  </si>
  <si>
    <t>tung tree</t>
  </si>
  <si>
    <t>wfo-0000332485</t>
  </si>
  <si>
    <t>Porcine</t>
  </si>
  <si>
    <t>Por</t>
  </si>
  <si>
    <t>Pig</t>
  </si>
  <si>
    <t>Pigs</t>
  </si>
  <si>
    <t>Sus scrofa domesticus</t>
  </si>
  <si>
    <t>swine/ pigs</t>
  </si>
  <si>
    <t>meat of swine; fresh, chilled or frozen</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</si>
  <si>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</si>
  <si>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</si>
  <si>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</si>
  <si>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</si>
  <si>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</si>
  <si>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</si>
  <si>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</si>
  <si>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</si>
  <si>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</si>
  <si>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</si>
  <si>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</si>
  <si>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a9</t>
  </si>
  <si>
    <t>Duck</t>
  </si>
  <si>
    <t>Duc</t>
  </si>
  <si>
    <t>Anas platyrhynchos domesticus</t>
  </si>
  <si>
    <t>ducks</t>
  </si>
  <si>
    <t>poultry; live, ducks, weighing not more than 185g</t>
  </si>
  <si>
    <t>meat and edible offal</t>
  </si>
  <si>
    <t>a12</t>
  </si>
  <si>
    <t>Geese</t>
  </si>
  <si>
    <t>Gee</t>
  </si>
  <si>
    <t>Anser anser domesticus</t>
  </si>
  <si>
    <t>geese</t>
  </si>
  <si>
    <t>poultry; live, geese, weighing not more than 185g</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</si>
  <si>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</si>
  <si>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</si>
  <si>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</si>
  <si>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</si>
  <si>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</si>
  <si>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</si>
  <si>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</si>
  <si>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</si>
  <si>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</si>
  <si>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</si>
  <si>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</si>
  <si>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</si>
  <si>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</si>
  <si>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</si>
  <si>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a4</t>
  </si>
  <si>
    <t>Bird (Other)</t>
  </si>
  <si>
    <t>Other Bird</t>
  </si>
  <si>
    <t>OtBi</t>
  </si>
  <si>
    <t>other birds (e.g pigeons)</t>
  </si>
  <si>
    <t>birds; live, other than birds of prey, Psittaciformes, ostriches and emus (Dromaius novaehollandiae)</t>
  </si>
  <si>
    <t>a38</t>
  </si>
  <si>
    <t>Japanese Quail</t>
  </si>
  <si>
    <t>Quail</t>
  </si>
  <si>
    <t>Qua</t>
  </si>
  <si>
    <t>Cortunix cortunix japonica</t>
  </si>
  <si>
    <t>a22</t>
  </si>
  <si>
    <t>Turkey</t>
  </si>
  <si>
    <t>Turk</t>
  </si>
  <si>
    <t>Meleagris gallopavo</t>
  </si>
  <si>
    <t>turkeys</t>
  </si>
  <si>
    <t>poultry; live, turkeys, weighing not more than 185g</t>
  </si>
  <si>
    <t>a35</t>
  </si>
  <si>
    <t>Rodent</t>
  </si>
  <si>
    <t>Ro</t>
  </si>
  <si>
    <t>Guinea Pig</t>
  </si>
  <si>
    <t>GuPi</t>
  </si>
  <si>
    <t>Cavia porcellus</t>
  </si>
  <si>
    <t>Rabbit</t>
  </si>
  <si>
    <t>Rab</t>
  </si>
  <si>
    <t>Oryctolagus cuniculus domesticus</t>
  </si>
  <si>
    <t>rabbits and hares</t>
  </si>
  <si>
    <t>meat and edible meat offal; of rabbits or hares, fresh, chilled or frozen</t>
  </si>
  <si>
    <t>a26</t>
  </si>
  <si>
    <t>Seafood</t>
  </si>
  <si>
    <t>Sf</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</si>
  <si>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</si>
  <si>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</si>
  <si>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</si>
  <si>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</si>
  <si>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</si>
  <si>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</si>
  <si>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</si>
  <si>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</si>
  <si>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a23</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</si>
  <si>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</si>
  <si>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</si>
  <si>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</si>
  <si>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</si>
  <si>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</si>
  <si>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</si>
  <si>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</si>
  <si>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</si>
  <si>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</si>
  <si>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</si>
  <si>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</si>
  <si>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</si>
  <si>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</si>
  <si>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</si>
  <si>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</si>
  <si>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</si>
  <si>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</si>
  <si>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</si>
  <si>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</si>
  <si>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</si>
  <si>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</si>
  <si>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</si>
  <si>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</si>
  <si>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</si>
  <si>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</si>
  <si>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</si>
  <si>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</si>
  <si>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</si>
  <si>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</si>
  <si>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</si>
  <si>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</si>
  <si>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</si>
  <si>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</si>
  <si>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</si>
  <si>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</si>
  <si>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</si>
  <si>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</si>
  <si>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</si>
  <si>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</si>
  <si>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</si>
  <si>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</si>
  <si>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</si>
  <si>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</si>
  <si>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</si>
  <si>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</si>
  <si>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</si>
  <si>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</si>
  <si>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</si>
  <si>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</si>
  <si>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</si>
  <si>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</si>
  <si>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</si>
  <si>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</si>
  <si>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</si>
  <si>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</si>
  <si>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</si>
  <si>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</si>
  <si>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</si>
  <si>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</si>
  <si>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</si>
  <si>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</si>
  <si>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j14.2</t>
  </si>
  <si>
    <t>Dill (Oil)</t>
  </si>
  <si>
    <t>Dill</t>
  </si>
  <si>
    <t>Dil</t>
  </si>
  <si>
    <t>Anethum graveolens</t>
  </si>
  <si>
    <t>6.02.02.90</t>
  </si>
  <si>
    <t>dill and dill seed</t>
  </si>
  <si>
    <t>wfo-0000536042</t>
  </si>
  <si>
    <t>j14.1</t>
  </si>
  <si>
    <t>Dill (Leaf)</t>
  </si>
  <si>
    <t>j14</t>
  </si>
  <si>
    <t>Dill (Seed)</t>
  </si>
  <si>
    <t>k26.1</t>
  </si>
  <si>
    <t>Fennel (Oil)</t>
  </si>
  <si>
    <t>Fennel</t>
  </si>
  <si>
    <t>Foeniculum vulgare</t>
  </si>
  <si>
    <t>fennel</t>
  </si>
  <si>
    <t>wfo-0000691487</t>
  </si>
  <si>
    <t>k26.2</t>
  </si>
  <si>
    <t>Fennel (Seed)</t>
  </si>
  <si>
    <t>i6</t>
  </si>
  <si>
    <t>Ginger</t>
  </si>
  <si>
    <t>Gin</t>
  </si>
  <si>
    <t>Zingiber officinale</t>
  </si>
  <si>
    <t>6.02.02.05</t>
  </si>
  <si>
    <t>ginger</t>
  </si>
  <si>
    <t>wfo-0000617397</t>
  </si>
  <si>
    <t>spices; ginger, neither crushed nor ground</t>
  </si>
  <si>
    <t>j9</t>
  </si>
  <si>
    <t>Mint</t>
  </si>
  <si>
    <t>Min</t>
  </si>
  <si>
    <t>Mentha sp</t>
  </si>
  <si>
    <t>Mentha sp.</t>
  </si>
  <si>
    <t>Mentha arvensis var. piperascens + Mentha piperita + Mentha longifolia + Mentha pulegium + Mentha picata var. crispa + Mentha rotundifolia</t>
  </si>
  <si>
    <t>9.03.01.01</t>
  </si>
  <si>
    <t>mint (all varieties)</t>
  </si>
  <si>
    <t>wfo-4000023748</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</si>
  <si>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</si>
  <si>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</si>
  <si>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</si>
  <si>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</si>
  <si>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</si>
  <si>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</si>
  <si>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</si>
  <si>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</si>
  <si>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</si>
  <si>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</si>
  <si>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</si>
  <si>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</si>
  <si>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</si>
  <si>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</si>
  <si>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</si>
  <si>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</si>
  <si>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</si>
  <si>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</si>
  <si>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</si>
  <si>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</si>
  <si>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</si>
  <si>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</si>
  <si>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j13</t>
  </si>
  <si>
    <t>Star Anise or Badium</t>
  </si>
  <si>
    <t>Star Anise</t>
  </si>
  <si>
    <t>Sta</t>
  </si>
  <si>
    <t>Illicium verum</t>
  </si>
  <si>
    <t>anise seed</t>
  </si>
  <si>
    <t>wfo-0000730107</t>
  </si>
  <si>
    <t>i13</t>
  </si>
  <si>
    <t>Turmeric</t>
  </si>
  <si>
    <t>Turm</t>
  </si>
  <si>
    <t>Curcuma longa</t>
  </si>
  <si>
    <t>turmeric</t>
  </si>
  <si>
    <t>wfo-0000365771</t>
  </si>
  <si>
    <t>spices; turmeric (Curcuma)</t>
  </si>
  <si>
    <t>j10</t>
  </si>
  <si>
    <t>Vanilla</t>
  </si>
  <si>
    <t>Van</t>
  </si>
  <si>
    <t>Vanilla sp</t>
  </si>
  <si>
    <t>Vanilla planifolia</t>
  </si>
  <si>
    <t>6.02.02.06</t>
  </si>
  <si>
    <t>vanilla</t>
  </si>
  <si>
    <t>wfo-4000040017</t>
  </si>
  <si>
    <t>spices; vanilla, neither crushed nor ground</t>
  </si>
  <si>
    <t>i3</t>
  </si>
  <si>
    <t>Starchy Staples</t>
  </si>
  <si>
    <t>StSt</t>
  </si>
  <si>
    <t>Cassava or Yuca</t>
  </si>
  <si>
    <t>Cassava</t>
  </si>
  <si>
    <t>Cass</t>
  </si>
  <si>
    <t>Manihot esculenta</t>
  </si>
  <si>
    <t>cassava (manioc)</t>
  </si>
  <si>
    <t>wfo-0000235507</t>
  </si>
  <si>
    <t>vegetable roots and tubers; manioc (cassava), with high starch or inulin content, fresh, chilled, frozen or dried, whether or not sliced or in the form of pellets</t>
  </si>
  <si>
    <t>cassava</t>
  </si>
  <si>
    <t>e23</t>
  </si>
  <si>
    <t>Plantains and Cooking Banana</t>
  </si>
  <si>
    <t>Cooking Banana</t>
  </si>
  <si>
    <t>CoBa</t>
  </si>
  <si>
    <t>plantain</t>
  </si>
  <si>
    <t>fruit, edible; plantains, fresh or dried</t>
  </si>
  <si>
    <t>e30</t>
  </si>
  <si>
    <t>Enset</t>
  </si>
  <si>
    <t>Ens</t>
  </si>
  <si>
    <t>Ensete ventricosum</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</si>
  <si>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</si>
  <si>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</si>
  <si>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</si>
  <si>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</si>
  <si>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</si>
  <si>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</si>
  <si>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</si>
  <si>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</si>
  <si>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</si>
  <si>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</si>
  <si>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</si>
  <si>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</si>
  <si>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</si>
  <si>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</si>
  <si>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</si>
  <si>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</si>
  <si>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</si>
  <si>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</si>
  <si>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Sweet Potato</t>
  </si>
  <si>
    <t>SwPo</t>
  </si>
  <si>
    <t>Ipomoea batatas</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</si>
  <si>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</si>
  <si>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</si>
  <si>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</si>
  <si>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</si>
  <si>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</si>
  <si>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</si>
  <si>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</si>
  <si>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</si>
  <si>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</si>
  <si>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</si>
  <si>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</si>
  <si>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</si>
  <si>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i16</t>
  </si>
  <si>
    <t>Water Yam</t>
  </si>
  <si>
    <t>WaYa</t>
  </si>
  <si>
    <t>Dioscorea alata</t>
  </si>
  <si>
    <t>wfo-0000388864</t>
  </si>
  <si>
    <t>i17</t>
  </si>
  <si>
    <t>White Yam</t>
  </si>
  <si>
    <t>WhYa</t>
  </si>
  <si>
    <t>Dioscorea cayennensis subsp. Rotundata</t>
  </si>
  <si>
    <t>wfo-0000389753</t>
  </si>
  <si>
    <t>i15</t>
  </si>
  <si>
    <t>Yacon</t>
  </si>
  <si>
    <t>Yac</t>
  </si>
  <si>
    <t>Smallanthus sonchifolius</t>
  </si>
  <si>
    <t>wfo-0000081552</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</si>
  <si>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</si>
  <si>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</si>
  <si>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</si>
  <si>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</si>
  <si>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</si>
  <si>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</si>
  <si>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</si>
  <si>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</si>
  <si>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</si>
  <si>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k42</t>
  </si>
  <si>
    <t>Vegetables</t>
  </si>
  <si>
    <t>Ve</t>
  </si>
  <si>
    <t>African Nightshade</t>
  </si>
  <si>
    <t>AfNi</t>
  </si>
  <si>
    <t>Solanum nigrum</t>
  </si>
  <si>
    <t>wfo-0001029814</t>
  </si>
  <si>
    <t>k28</t>
  </si>
  <si>
    <t>Amaranth (Leaf)</t>
  </si>
  <si>
    <t>k4</t>
  </si>
  <si>
    <t>Artichoke</t>
  </si>
  <si>
    <t>Artichokes</t>
  </si>
  <si>
    <t>Art</t>
  </si>
  <si>
    <t>Cynara cardunculus</t>
  </si>
  <si>
    <t>2.01.01</t>
  </si>
  <si>
    <t>artichoke</t>
  </si>
  <si>
    <t>wfo-0000013358</t>
  </si>
  <si>
    <t>vegetables; globe artichokes, fresh or chilled</t>
  </si>
  <si>
    <t>k5</t>
  </si>
  <si>
    <t>Asparagus</t>
  </si>
  <si>
    <t>Asp</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</si>
  <si>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</si>
  <si>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</si>
  <si>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</si>
  <si>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</si>
  <si>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</si>
  <si>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</si>
  <si>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</si>
  <si>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</si>
  <si>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</si>
  <si>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</si>
  <si>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</si>
  <si>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</si>
  <si>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</si>
  <si>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k22</t>
  </si>
  <si>
    <t>Bitter Melon</t>
  </si>
  <si>
    <t>Bit</t>
  </si>
  <si>
    <t>Momordica charantia</t>
  </si>
  <si>
    <t>Momordica sp.</t>
  </si>
  <si>
    <t>Momordica charantia + Momordica cochinchinensis +</t>
  </si>
  <si>
    <t>wfo-0000376916</t>
  </si>
  <si>
    <t>k6</t>
  </si>
  <si>
    <t>Cabbage</t>
  </si>
  <si>
    <t>Cab</t>
  </si>
  <si>
    <t>Brassica oleracea</t>
  </si>
  <si>
    <t>Brassica oleracea sp.</t>
  </si>
  <si>
    <t>2.01.03</t>
  </si>
  <si>
    <t>cabbage (red, white, savoy)</t>
  </si>
  <si>
    <t>wfo-0000571350</t>
  </si>
  <si>
    <t>vegetables; cabbage (head) lettuce (Lactuca sativa), fresh or chilled</t>
  </si>
  <si>
    <t>k35</t>
  </si>
  <si>
    <t>Calabash or Bottle Gourd</t>
  </si>
  <si>
    <t>k18</t>
  </si>
  <si>
    <t>Capsicum or Bell Pepper</t>
  </si>
  <si>
    <t>Capsicum</t>
  </si>
  <si>
    <t>Capsicum annuum</t>
  </si>
  <si>
    <t>6.02.01.01</t>
  </si>
  <si>
    <t>sweet pepper</t>
  </si>
  <si>
    <t>wfo-0001019982</t>
  </si>
  <si>
    <t>vegetables; fruits of the genus Capsicum or of the genus Pimenta, fresh or chilled</t>
  </si>
  <si>
    <t>i2</t>
  </si>
  <si>
    <t>Carrot</t>
  </si>
  <si>
    <t>Car</t>
  </si>
  <si>
    <t>Daucus carota</t>
  </si>
  <si>
    <t>2.03.01</t>
  </si>
  <si>
    <t>carrot, edible</t>
  </si>
  <si>
    <t>wfo-0000638442-wfo-0000391752</t>
  </si>
  <si>
    <t>vegetables, root; carrots and turnips, fresh or chilled</t>
  </si>
  <si>
    <t>i3.1</t>
  </si>
  <si>
    <t>Cassava or Yuca (Leaf)</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</si>
  <si>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</si>
  <si>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</si>
  <si>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</si>
  <si>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</si>
  <si>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</si>
  <si>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</si>
  <si>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</si>
  <si>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</si>
  <si>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</si>
  <si>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</si>
  <si>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</si>
  <si>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</si>
  <si>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</si>
  <si>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</si>
  <si>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</si>
  <si>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</si>
  <si>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j4</t>
  </si>
  <si>
    <t>Chili &amp; Hot Peppers</t>
  </si>
  <si>
    <t>Chili</t>
  </si>
  <si>
    <t>Chi</t>
  </si>
  <si>
    <t>Capsicum sp</t>
  </si>
  <si>
    <t>Capsicum sp.</t>
  </si>
  <si>
    <t>chili, dry (all varieties)-chili, fresh (all varieties)</t>
  </si>
  <si>
    <t>wfo-4000006624</t>
  </si>
  <si>
    <t>h14.1</t>
  </si>
  <si>
    <t>Common Bean (Leaf)</t>
  </si>
  <si>
    <t>k31</t>
  </si>
  <si>
    <t>Common Purslane</t>
  </si>
  <si>
    <t>CoPu</t>
  </si>
  <si>
    <t>Portulaca oleracea</t>
  </si>
  <si>
    <t>wfo-0000484425</t>
  </si>
  <si>
    <t>h8.2</t>
  </si>
  <si>
    <t>Cowpea (Leaf)</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</si>
  <si>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</si>
  <si>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</si>
  <si>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</si>
  <si>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</si>
  <si>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</si>
  <si>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</si>
  <si>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</si>
  <si>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</si>
  <si>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</si>
  <si>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</si>
  <si>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</si>
  <si>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</si>
  <si>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</si>
  <si>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</si>
  <si>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</si>
  <si>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</si>
  <si>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</si>
  <si>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</si>
  <si>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</si>
  <si>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</si>
  <si>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</si>
  <si>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</si>
  <si>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k36</t>
  </si>
  <si>
    <t>Eru</t>
  </si>
  <si>
    <t>Gnetum africanum</t>
  </si>
  <si>
    <t>wfo-0000795564</t>
  </si>
  <si>
    <t>k34</t>
  </si>
  <si>
    <t>Ethiopian Eggplant</t>
  </si>
  <si>
    <t>Eth</t>
  </si>
  <si>
    <t>Solanum aethiopicum</t>
  </si>
  <si>
    <t>wfo-0001025760</t>
  </si>
  <si>
    <t>k26</t>
  </si>
  <si>
    <t>k33</t>
  </si>
  <si>
    <t>Fluted Pumpkin</t>
  </si>
  <si>
    <t>Flu</t>
  </si>
  <si>
    <t>Telfairia occidentalis</t>
  </si>
  <si>
    <t>wfo-0000408984</t>
  </si>
  <si>
    <t>k33.1</t>
  </si>
  <si>
    <t>i5</t>
  </si>
  <si>
    <t>Garlic</t>
  </si>
  <si>
    <t>Gar</t>
  </si>
  <si>
    <t>Allium sativum</t>
  </si>
  <si>
    <t>2.03.03</t>
  </si>
  <si>
    <t>garlic, dry-garlic, green</t>
  </si>
  <si>
    <t>wfo-0000757248</t>
  </si>
  <si>
    <t>vegetables, alliaceous; garlic, fresh or chilled</t>
  </si>
  <si>
    <t>k41</t>
  </si>
  <si>
    <t>Huckleberry</t>
  </si>
  <si>
    <t>Huc</t>
  </si>
  <si>
    <t>Solanum scabrum</t>
  </si>
  <si>
    <t>wfo-0001031077</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</si>
  <si>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</si>
  <si>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</si>
  <si>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</si>
  <si>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</si>
  <si>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</si>
  <si>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</si>
  <si>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</si>
  <si>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</si>
  <si>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</si>
  <si>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</si>
  <si>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</si>
  <si>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</si>
  <si>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</si>
  <si>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</si>
  <si>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</si>
  <si>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</si>
  <si>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</si>
  <si>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</si>
  <si>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</si>
  <si>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</si>
  <si>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</si>
  <si>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</si>
  <si>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</si>
  <si>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</si>
  <si>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</si>
  <si>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</si>
  <si>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</si>
  <si>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</si>
  <si>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</si>
  <si>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</si>
  <si>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</si>
  <si>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</si>
  <si>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</si>
  <si>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</si>
  <si>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</si>
  <si>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</si>
  <si>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</si>
  <si>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</si>
  <si>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</si>
  <si>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</si>
  <si>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</si>
  <si>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</si>
  <si>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</si>
  <si>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</si>
  <si>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</si>
  <si>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</si>
  <si>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k37</t>
  </si>
  <si>
    <t>Parsnip</t>
  </si>
  <si>
    <t>Par</t>
  </si>
  <si>
    <t>Pastinaca sativa</t>
  </si>
  <si>
    <t>k14</t>
  </si>
  <si>
    <t>Pumpkin</t>
  </si>
  <si>
    <t>Pum</t>
  </si>
  <si>
    <t>Cucurbita maxima</t>
  </si>
  <si>
    <t>2.02.04</t>
  </si>
  <si>
    <t>pumpkin, edible</t>
  </si>
  <si>
    <t>wfo-0000629123-wfo-0000629095-wfo-0000629110</t>
  </si>
  <si>
    <t>vegetables; pumpkins, squash and gourds (Cucurbita spp.), fresh or chilled</t>
  </si>
  <si>
    <t>k14.1</t>
  </si>
  <si>
    <t>Pumpkin (Leaf)</t>
  </si>
  <si>
    <t>k20</t>
  </si>
  <si>
    <t>Radish &amp; Daikon</t>
  </si>
  <si>
    <t>Radish</t>
  </si>
  <si>
    <t>Rad</t>
  </si>
  <si>
    <t>wfo-0000735144</t>
  </si>
  <si>
    <t>k29</t>
  </si>
  <si>
    <t>Rape or Canola (Leaf)</t>
  </si>
  <si>
    <t>Rape</t>
  </si>
  <si>
    <t>Rap</t>
  </si>
  <si>
    <t>rapeseed (colza)</t>
  </si>
  <si>
    <t>wfo-0000571271</t>
  </si>
  <si>
    <t>rapeseed</t>
  </si>
  <si>
    <t>k30</t>
  </si>
  <si>
    <t>Arugula or Rocket</t>
  </si>
  <si>
    <t>Rocket</t>
  </si>
  <si>
    <t>Roc</t>
  </si>
  <si>
    <t>Eruca vesicaria</t>
  </si>
  <si>
    <t>wfo-0000677413</t>
  </si>
  <si>
    <t>k15</t>
  </si>
  <si>
    <t>Spinach</t>
  </si>
  <si>
    <t>Spi</t>
  </si>
  <si>
    <t>Spinacia oleracea</t>
  </si>
  <si>
    <t>2.01.06</t>
  </si>
  <si>
    <t>spinach</t>
  </si>
  <si>
    <t>wfo-0000437543</t>
  </si>
  <si>
    <t>vegetables; spinach, new zealand spinach and orache spinach (garden spinach), fresh or chilled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</si>
  <si>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</si>
  <si>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</si>
  <si>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</si>
  <si>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</si>
  <si>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</si>
  <si>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</si>
  <si>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</si>
  <si>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</si>
  <si>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</si>
  <si>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k38</t>
  </si>
  <si>
    <t>Squash (C.Moschata)</t>
  </si>
  <si>
    <t>CuMo</t>
  </si>
  <si>
    <t>Cucurbita moschata</t>
  </si>
  <si>
    <t>wfo-0000629110</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</si>
  <si>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</si>
  <si>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</si>
  <si>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</si>
  <si>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</si>
  <si>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</si>
  <si>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</si>
  <si>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i9.1</t>
  </si>
  <si>
    <t>Sweet Potato (Leaf)</t>
  </si>
  <si>
    <t>k23</t>
  </si>
  <si>
    <t>Swiss Chard</t>
  </si>
  <si>
    <t>Swi</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</si>
  <si>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</si>
  <si>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</si>
  <si>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</si>
  <si>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</si>
  <si>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</si>
  <si>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</si>
  <si>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</si>
  <si>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</si>
  <si>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</si>
  <si>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</si>
  <si>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</si>
  <si>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</si>
  <si>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</si>
  <si>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</si>
  <si>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</si>
  <si>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k40</t>
  </si>
  <si>
    <t>Turkey berry</t>
  </si>
  <si>
    <t>TuBe</t>
  </si>
  <si>
    <t>Solanum torvum</t>
  </si>
  <si>
    <t>k21</t>
  </si>
  <si>
    <t>Turnip</t>
  </si>
  <si>
    <t>Tur</t>
  </si>
  <si>
    <t>Brassica rapa</t>
  </si>
  <si>
    <t>Brassica rapa sp.</t>
  </si>
  <si>
    <t>Brassica rapa Gaisin gr. + Brassica rapa Pak Choi + Brassica rapa var. rapifera</t>
  </si>
  <si>
    <t>2.03.02</t>
  </si>
  <si>
    <t>turnip, edible</t>
  </si>
  <si>
    <t>wfo-0000571544</t>
  </si>
  <si>
    <t>k32</t>
  </si>
  <si>
    <t>Waterleaf</t>
  </si>
  <si>
    <t>Wat</t>
  </si>
  <si>
    <t>Talinum fruticosum</t>
  </si>
  <si>
    <t>wfo-0000454637</t>
  </si>
  <si>
    <t>k19</t>
  </si>
  <si>
    <t>Zucchini &amp; Summer Squash</t>
  </si>
  <si>
    <t>Zucchini</t>
  </si>
  <si>
    <t>Zuc</t>
  </si>
  <si>
    <t>Cucurbita pepo</t>
  </si>
  <si>
    <t>With soft shells.</t>
  </si>
  <si>
    <t>wfo-0000629123</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</si>
  <si>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</si>
  <si>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</si>
  <si>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</si>
  <si>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</si>
  <si>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</si>
  <si>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</si>
  <si>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</si>
  <si>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</si>
  <si>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</si>
  <si>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</si>
  <si>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</si>
  <si>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</si>
  <si>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</si>
  <si>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</si>
  <si>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</si>
  <si>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</si>
  <si>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Biomass/Fodder - Leaves + Stalks/Branches</t>
  </si>
  <si>
    <t>Leaves+Stalks/Branches</t>
  </si>
  <si>
    <t>Biomass/Fodder - Stalks</t>
  </si>
  <si>
    <t>Stalks</t>
  </si>
  <si>
    <t>Biomass/Fodder - Stalks/Branches</t>
  </si>
  <si>
    <t>Stalks/Branches</t>
  </si>
  <si>
    <t>Biomass/Fodder - Stover</t>
  </si>
  <si>
    <t>Stover</t>
  </si>
  <si>
    <t>Biomass/Fodder - Straw</t>
  </si>
  <si>
    <t>Straw</t>
  </si>
  <si>
    <t>Bulb</t>
  </si>
  <si>
    <t>Bulb (Marketable Yield)</t>
  </si>
  <si>
    <t>Marketable Yield</t>
  </si>
  <si>
    <t>Bulb (Non-Marketable Yield)</t>
  </si>
  <si>
    <t>Non-Marketable Yield</t>
  </si>
  <si>
    <t>Bulb (Total Yield)</t>
  </si>
  <si>
    <t>Total Yield</t>
  </si>
  <si>
    <t>Bulb (Unspecified)</t>
  </si>
  <si>
    <t>Cane</t>
  </si>
  <si>
    <t>Stem</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</si>
  <si>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</si>
  <si>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</si>
  <si>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</si>
  <si>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</si>
  <si>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</si>
  <si>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</si>
  <si>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</si>
  <si>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</si>
  <si>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</si>
  <si>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</si>
  <si>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</si>
  <si>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</si>
  <si>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</si>
  <si>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</si>
  <si>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</si>
  <si>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</si>
  <si>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</si>
  <si>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</si>
  <si>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</si>
  <si>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Haulm</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</si>
  <si>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</si>
  <si>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</si>
  <si>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</si>
  <si>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</si>
  <si>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</si>
  <si>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</si>
  <si>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</si>
  <si>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</si>
  <si>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</si>
  <si>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</si>
  <si>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</si>
  <si>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</si>
  <si>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</si>
  <si>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</si>
  <si>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</si>
  <si>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</si>
  <si>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</si>
  <si>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Final Body Weight</t>
  </si>
  <si>
    <t>Final Body Weight</t>
  </si>
  <si>
    <t>Meat - Hot Carcass</t>
  </si>
  <si>
    <t>Hot Carcass</t>
  </si>
  <si>
    <t>Meat - Internal Fat</t>
  </si>
  <si>
    <t>Internal Fat</t>
  </si>
  <si>
    <t>Meat - Non-carcass</t>
  </si>
  <si>
    <t>Non-carcass</t>
  </si>
  <si>
    <t>Meat - Slaughter Body</t>
  </si>
  <si>
    <t>Slaughter Body</t>
  </si>
  <si>
    <t>Meat - Subcutaneous Fat</t>
  </si>
  <si>
    <t>Subcutaneous Fat</t>
  </si>
  <si>
    <t>Mushroom</t>
  </si>
  <si>
    <t>Nuts+Shells</t>
  </si>
  <si>
    <t>Offspring</t>
  </si>
  <si>
    <t>Rhizome</t>
  </si>
  <si>
    <t>Shells</t>
  </si>
  <si>
    <t>Stalks+Leaves</t>
  </si>
  <si>
    <t>Tuber/Root</t>
  </si>
  <si>
    <t>Tuber/Root (Marketable Yield)</t>
  </si>
  <si>
    <t>Tuber/Root (Non-Marketable Yield)</t>
  </si>
  <si>
    <t>Tuber/Root (Tops)</t>
  </si>
  <si>
    <t>Tops</t>
  </si>
  <si>
    <t>Tuber/Root (Total Yield)</t>
  </si>
  <si>
    <t>Tuber/Root (Unspecified)</t>
  </si>
  <si>
    <t>Whole Plant</t>
  </si>
  <si>
    <t>Wood - Firewood</t>
  </si>
  <si>
    <t>Firewood</t>
  </si>
  <si>
    <t>Wood - Timber</t>
  </si>
  <si>
    <t>Timber</t>
  </si>
  <si>
    <t>Site.Code</t>
  </si>
  <si>
    <t>Latitude</t>
  </si>
  <si>
    <t>Longitude</t>
  </si>
  <si>
    <t>Buffer</t>
  </si>
  <si>
    <t>Synonyms</t>
  </si>
  <si>
    <t>Harmonization</t>
  </si>
  <si>
    <t>Include</t>
  </si>
  <si>
    <t>site_0384</t>
  </si>
  <si>
    <t>CIMMYT’s Norman E. Borlaug experiment station</t>
  </si>
  <si>
    <t>site_0392</t>
  </si>
  <si>
    <t>La Laguna Experimental Station, INIFAP</t>
  </si>
  <si>
    <t>site_0388</t>
  </si>
  <si>
    <t>Ex-Hacienda El Copal, Universidad de Guanajuato in Irapuato</t>
  </si>
  <si>
    <t>site_0394</t>
  </si>
  <si>
    <t>Universidad Autonoma Agraria Antonio Narro, Saltillo</t>
  </si>
  <si>
    <t>site_0393</t>
  </si>
  <si>
    <t>San Luis Experiment Station, INIFAP</t>
  </si>
  <si>
    <t>site_0389</t>
  </si>
  <si>
    <t>Instituto Nacional de Investigaciones Forestales Agricolas y Pecuarias (INIFAP), Celaya</t>
  </si>
  <si>
    <t>site_0383</t>
  </si>
  <si>
    <t>Campus El Cerrillo Piedras Blancas</t>
  </si>
  <si>
    <t>site_0390</t>
  </si>
  <si>
    <t>Instituto Nacional de Investigaciones Forestales Agricolas y Pecuarias (INIFAP), CEVAMEX</t>
  </si>
  <si>
    <t>site_0385</t>
  </si>
  <si>
    <t>Department of Irrigation of the Chapingo Autonomous University, Experimental plot</t>
  </si>
  <si>
    <t>site_0386</t>
  </si>
  <si>
    <t>CIMMYT, El Batán Experimental Station</t>
  </si>
  <si>
    <t>El Batán Experimental Estation of CIMMYT;CIMMYT, El Batán</t>
  </si>
  <si>
    <t>site_0387</t>
  </si>
  <si>
    <t>Escuela Superior de Apan</t>
  </si>
  <si>
    <t>site_0391</t>
  </si>
  <si>
    <t>Instituto Nacional De Investigaciones Forestales, Rio Bravo experimental site</t>
  </si>
  <si>
    <t>site_0267</t>
  </si>
  <si>
    <t>Centro Universitario Regional del Litoral Atlántico (CURLA), La Ceiba</t>
  </si>
  <si>
    <t>site_0424</t>
  </si>
  <si>
    <t>La Compañía experimental station</t>
  </si>
  <si>
    <t>site_0106</t>
  </si>
  <si>
    <t>Coffee Institute of Costa Rica (Icafé) Research Station, San Pedro de Barva</t>
  </si>
  <si>
    <t>site_0107</t>
  </si>
  <si>
    <t>Tropical Agricultural Research and Higher Education Center (CATIE), Turrialba</t>
  </si>
  <si>
    <t>site_0110</t>
  </si>
  <si>
    <t>Campus Experimental La Teodomira, Lodana</t>
  </si>
  <si>
    <t>site_0030</t>
  </si>
  <si>
    <t>Center for Agricultural Sciences, Universidade Federal de Roraima</t>
  </si>
  <si>
    <t>(Center for Agricultural Sciences) of the Universidade Federal de Roraima</t>
  </si>
  <si>
    <t>site_0031</t>
  </si>
  <si>
    <t>Embrapa Agropecuária Oeste</t>
  </si>
  <si>
    <t>site_0054</t>
  </si>
  <si>
    <t>Instituto Regional De Desenvolvimento Rural (IRDeR), Augusto Pestana</t>
  </si>
  <si>
    <t>site_0067</t>
  </si>
  <si>
    <t>Universidade Federal de Santa Maria (UFSM)</t>
  </si>
  <si>
    <t>site_0042</t>
  </si>
  <si>
    <t>Experimental Area, Universidade de Cruz Alta</t>
  </si>
  <si>
    <t>Experimental area of Universidade de Cruz Alta</t>
  </si>
  <si>
    <t>site_0048</t>
  </si>
  <si>
    <t>Federal Technology University of Paraná (UTFPR), Dois Vizinhos</t>
  </si>
  <si>
    <t>site_0027</t>
  </si>
  <si>
    <t>Antonio Carlos dos Santos Pessoa, Marechal Candido Rondon</t>
  </si>
  <si>
    <t>site_0052</t>
  </si>
  <si>
    <t>IAPAR, Parana</t>
  </si>
  <si>
    <t>site_0065</t>
  </si>
  <si>
    <t>The Universidade Federal do Mato Grosso do Sul</t>
  </si>
  <si>
    <t>site_0036</t>
  </si>
  <si>
    <t>Embrapa Wheat Research Centre, Passo Fundo</t>
  </si>
  <si>
    <t>site_0064</t>
  </si>
  <si>
    <t>Technology Dissemination Unit of Cocamar, Floresta</t>
  </si>
  <si>
    <t>site_0053</t>
  </si>
  <si>
    <t>Instituto Federal do Paraná (IFPR) - Campus Palmas</t>
  </si>
  <si>
    <t>site_0041</t>
  </si>
  <si>
    <t>Experimental Area, University of Jatai</t>
  </si>
  <si>
    <t>Experimental Area of the University of Jatai</t>
  </si>
  <si>
    <t>site_0039</t>
  </si>
  <si>
    <t>Experimental Agronomic Station, Federal University of Rio Grande do Sul (UFRGS)</t>
  </si>
  <si>
    <t>site_0071</t>
  </si>
  <si>
    <t>West-Central State University, Guarapuava</t>
  </si>
  <si>
    <t>site_0066</t>
  </si>
  <si>
    <t>Campus II experimental area, Universidade do Oeste Paulista, Presidente Prudente</t>
  </si>
  <si>
    <t>Universidade do Oeste Paulista (Campus II experimental area), Presidente Prudente</t>
  </si>
  <si>
    <t>site_0063</t>
  </si>
  <si>
    <t xml:space="preserve">Teaching, Research, and Extension Selviria, Sao Pablo State University </t>
  </si>
  <si>
    <t xml:space="preserve">Teaching, Research, and Extension (Selviria) Sao Pablo State University </t>
  </si>
  <si>
    <t>site_0062</t>
  </si>
  <si>
    <t>Teaching, Research and Extension Farm, Faculty of Engineering, São Paulo State University (UNESP), Ilha Solteira Campus, São Paulo</t>
  </si>
  <si>
    <t>Teaching, Research and Extension Farm of the Faculty of Engineering, São Paulo State University (UNESP), Ilha Solteira Campus, São Paulo</t>
  </si>
  <si>
    <t>site_0061</t>
  </si>
  <si>
    <t>State University of Londrina</t>
  </si>
  <si>
    <t>site_0035</t>
  </si>
  <si>
    <t>Embrapa Soybean Experimental Station</t>
  </si>
  <si>
    <t>site_0051</t>
  </si>
  <si>
    <t>IAPAR, Londrina</t>
  </si>
  <si>
    <t>site_0047</t>
  </si>
  <si>
    <t>Federal Goiano Institute, Rio Verde Campus</t>
  </si>
  <si>
    <t>site_0040</t>
  </si>
  <si>
    <t>Experimental Area,  Curitibanos Campus, Universidade Federal de Santa Catarina (UFSC)</t>
  </si>
  <si>
    <t>Experimental Area of the Universidade Federal de Santa Catarina (UFSC), Curitibanos campus</t>
  </si>
  <si>
    <t>site_0059</t>
  </si>
  <si>
    <t>Santa Catarina State University (UDESC)</t>
  </si>
  <si>
    <t>site_0025</t>
  </si>
  <si>
    <t>ABC Research Foundation, Castro</t>
  </si>
  <si>
    <t>site_0045</t>
  </si>
  <si>
    <t>Experimental Station of the Sao Paulo Agency of Agrobusiness Technology (APTA)</t>
  </si>
  <si>
    <t>site_0034</t>
  </si>
  <si>
    <t xml:space="preserve">Embrapa Rice and Beans </t>
  </si>
  <si>
    <t>site_0028</t>
  </si>
  <si>
    <t>Botucatu</t>
  </si>
  <si>
    <t>site_0060</t>
  </si>
  <si>
    <t>São Paulo State University (Unesp), School of Agricultural and Veterinarian Sciences, Jaboticabal, São Paulo</t>
  </si>
  <si>
    <t>São Paulo State University (Unesp), School of Agricultural and Veterinarian Sciences, in Jaboticabal, São Paulo, Brazil</t>
  </si>
  <si>
    <t>site_0043</t>
  </si>
  <si>
    <t>Experimental Field, Embrapa Hortaliças</t>
  </si>
  <si>
    <t>Experimental field of Embrapa Hortaliças</t>
  </si>
  <si>
    <t>site_0032</t>
  </si>
  <si>
    <t>Embrapa Cerrados, Planaltina</t>
  </si>
  <si>
    <t>site_0038</t>
  </si>
  <si>
    <t xml:space="preserve">Escola Superior de Agricultura Luiz de Queiroz, University of Sao Paulo 
</t>
  </si>
  <si>
    <t>site_0056</t>
  </si>
  <si>
    <t>Juvencio Martins Ferreira Agricultural School, Unaí</t>
  </si>
  <si>
    <t>site_0049</t>
  </si>
  <si>
    <t>Federal University of Lavras (UFLA), Lavras</t>
  </si>
  <si>
    <t>site_0033</t>
  </si>
  <si>
    <t>Embrapa Milho e Sorgo experimental station</t>
  </si>
  <si>
    <t>site_0055</t>
  </si>
  <si>
    <t>Integrated Agroecology Production Experimental Station</t>
  </si>
  <si>
    <t>site_0044</t>
  </si>
  <si>
    <t>Experimental Field of the Embrapa Maize and Sorghum, in the Projeto Gorutuba, Nova Porteirinha</t>
  </si>
  <si>
    <t>site_0070</t>
  </si>
  <si>
    <t>University of Vicosa</t>
  </si>
  <si>
    <t>site_0050</t>
  </si>
  <si>
    <t>Federal University of Piauí (UFPI), Teresina-PI</t>
  </si>
  <si>
    <t>site_0029</t>
  </si>
  <si>
    <t>Campus de Ciencias Agrarias’ of the Universidade Federal do Vale do Sao Francisco, Petrolina</t>
  </si>
  <si>
    <t>site_0046</t>
  </si>
  <si>
    <t>Experimental Station, Embrapa Coastal Tablelands, Umbau ́ba</t>
  </si>
  <si>
    <t>Experimental Station of the Embrapa Coastal Tablelands, Umbau ́ba</t>
  </si>
  <si>
    <t>site_0057</t>
  </si>
  <si>
    <t>Pedro Arle Experimental Field of Embrapa Tabuleiros Costeiros</t>
  </si>
  <si>
    <t>site_0069</t>
  </si>
  <si>
    <t>Mossoró-RN-Farm Fazenda Experimental, Universidade Federal Rural do Semi-Árido</t>
  </si>
  <si>
    <t>Universidade Federal Rural do Semi-Árido, Mossoró-RN-Farm Fazenda Experimental</t>
  </si>
  <si>
    <t>site_0058</t>
  </si>
  <si>
    <t>Rafael Fernandes Experimental Farm, Federal Rural Semiarid University (UFERSA), Mossoro</t>
  </si>
  <si>
    <t>Rafael Fernandes Experimental Farm of the Federal Rural Semiarid University (UFERSA), Mossoro</t>
  </si>
  <si>
    <t>site_0068</t>
  </si>
  <si>
    <t>Universidade Federal de Sergipe, Campus Rural</t>
  </si>
  <si>
    <t>site_0037</t>
  </si>
  <si>
    <t>EMEPA experimental station in Lagoa Seca</t>
  </si>
  <si>
    <t>site_0026</t>
  </si>
  <si>
    <t>Agricultural School of Jundiaí</t>
  </si>
  <si>
    <t>site_0090</t>
  </si>
  <si>
    <t>São Jorge</t>
  </si>
  <si>
    <t>site_0553</t>
  </si>
  <si>
    <t>ENSA, Thies</t>
  </si>
  <si>
    <t>site_0222</t>
  </si>
  <si>
    <t>ITC HQ, Kerr Serigne</t>
  </si>
  <si>
    <t>site_0223</t>
  </si>
  <si>
    <t>Old Yundum Tandako Station</t>
  </si>
  <si>
    <t>site_0556</t>
  </si>
  <si>
    <t>ISRA/CNRA, Bambey</t>
  </si>
  <si>
    <t>site_0226</t>
  </si>
  <si>
    <t>Yundum Upland</t>
  </si>
  <si>
    <t>site_0550</t>
  </si>
  <si>
    <t>Africa Rice Sahel Regional Station</t>
  </si>
  <si>
    <t>site_0561</t>
  </si>
  <si>
    <t>Thilmakha</t>
  </si>
  <si>
    <t>site_0552</t>
  </si>
  <si>
    <t>Africa Rice, Ndiaye</t>
  </si>
  <si>
    <t>site_0560</t>
  </si>
  <si>
    <t>Thiagar</t>
  </si>
  <si>
    <t>site_0559</t>
  </si>
  <si>
    <t>Nioro</t>
  </si>
  <si>
    <t>site_0554</t>
  </si>
  <si>
    <t>ISRA, Nioro du Rip</t>
  </si>
  <si>
    <t>site_0558</t>
  </si>
  <si>
    <t>Niayes</t>
  </si>
  <si>
    <t>site_0551</t>
  </si>
  <si>
    <t>Africa Rice, Fanaye</t>
  </si>
  <si>
    <t>site_0224</t>
  </si>
  <si>
    <t>Sapu- Flat</t>
  </si>
  <si>
    <t>site_0225</t>
  </si>
  <si>
    <t>Sapu- Sloped</t>
  </si>
  <si>
    <t>site_0555</t>
  </si>
  <si>
    <t>ISRA, Sinthiou Maleme</t>
  </si>
  <si>
    <t>site_0557</t>
  </si>
  <si>
    <t>Louga</t>
  </si>
  <si>
    <t>site_0400</t>
  </si>
  <si>
    <t>INRA, Foum el Oued</t>
  </si>
  <si>
    <t>site_0563</t>
  </si>
  <si>
    <t>Rice Research Station, Rokupr</t>
  </si>
  <si>
    <t>site_0265</t>
  </si>
  <si>
    <t>Bareng ARS</t>
  </si>
  <si>
    <t>site_0562</t>
  </si>
  <si>
    <t>Agronomy Experimental Farm, NCU, Njala</t>
  </si>
  <si>
    <t>site_0395</t>
  </si>
  <si>
    <t>Complex of Horticulture, Agadir</t>
  </si>
  <si>
    <t>site_0266</t>
  </si>
  <si>
    <t>CRRAB Bordo, Kankan</t>
  </si>
  <si>
    <t>site_0399</t>
  </si>
  <si>
    <t>INRA Saada</t>
  </si>
  <si>
    <t>site_0380</t>
  </si>
  <si>
    <t>ICRISAT, Samanko</t>
  </si>
  <si>
    <t>site_0410</t>
  </si>
  <si>
    <t>Tessaout Research Station</t>
  </si>
  <si>
    <t>site_0382</t>
  </si>
  <si>
    <t>Sotuba Agronomic Research Station, Bamako</t>
  </si>
  <si>
    <t>site_0402</t>
  </si>
  <si>
    <t>INRA, Settat</t>
  </si>
  <si>
    <t>site_0404</t>
  </si>
  <si>
    <t>INRA, Sidi El Aydi</t>
  </si>
  <si>
    <t>site_0398</t>
  </si>
  <si>
    <t>ICARDA, Sidi El Aidi</t>
  </si>
  <si>
    <t>site_0293</t>
  </si>
  <si>
    <t>CNRA, Man</t>
  </si>
  <si>
    <t>site_0406</t>
  </si>
  <si>
    <t>INRA, Tassout</t>
  </si>
  <si>
    <t>site_0396</t>
  </si>
  <si>
    <t>IAV Hassan II Gharb Experimental Station</t>
  </si>
  <si>
    <t>site_0407</t>
  </si>
  <si>
    <t>Institut Agronomique et Vétérinaire Hassan II, Rabat</t>
  </si>
  <si>
    <t>site_0397</t>
  </si>
  <si>
    <t>ICARDA, Merchouch</t>
  </si>
  <si>
    <t>site_0401</t>
  </si>
  <si>
    <t>INRA, Merchouch</t>
  </si>
  <si>
    <t>site_0405</t>
  </si>
  <si>
    <t>INRA, Tadla</t>
  </si>
  <si>
    <t>site_0403</t>
  </si>
  <si>
    <t>INRA, Sidi Allal Tazi</t>
  </si>
  <si>
    <t>site_0378</t>
  </si>
  <si>
    <t>Cinzana ARS</t>
  </si>
  <si>
    <t>site_0296</t>
  </si>
  <si>
    <t>IDESSA, Institut des Savanes</t>
  </si>
  <si>
    <t>site_0292</t>
  </si>
  <si>
    <t>Bouake</t>
  </si>
  <si>
    <t>site_0381</t>
  </si>
  <si>
    <t>Ntarla ARS</t>
  </si>
  <si>
    <t>site_0379</t>
  </si>
  <si>
    <t>Finkolo</t>
  </si>
  <si>
    <t>site_0408</t>
  </si>
  <si>
    <t>NSA, Meknes</t>
  </si>
  <si>
    <t>site_0295</t>
  </si>
  <si>
    <t>Ferkessedougou</t>
  </si>
  <si>
    <t>site_0298</t>
  </si>
  <si>
    <t>Sangoué Forest Station</t>
  </si>
  <si>
    <t>site_0297</t>
  </si>
  <si>
    <t>Mbe</t>
  </si>
  <si>
    <t>site_0294</t>
  </si>
  <si>
    <t>CSRS Bringakro</t>
  </si>
  <si>
    <t>site_0075</t>
  </si>
  <si>
    <t>Dinderesso (FCD), Bobo-Dioulasso</t>
  </si>
  <si>
    <t>site_0080</t>
  </si>
  <si>
    <t>INERA,Farako-Ba</t>
  </si>
  <si>
    <t>site_0073</t>
  </si>
  <si>
    <t>CIRDES, Bobo-Dioulasso</t>
  </si>
  <si>
    <t>site_0072</t>
  </si>
  <si>
    <t>Bobo, Dioulasso</t>
  </si>
  <si>
    <t>site_0076</t>
  </si>
  <si>
    <t>Farako-Ba Station De Recherche, Bobo-Dioulasso</t>
  </si>
  <si>
    <t>site_0409</t>
  </si>
  <si>
    <t>Tafilalet AES (SMVAT)</t>
  </si>
  <si>
    <t>site_0081</t>
  </si>
  <si>
    <t>INERA-Boni</t>
  </si>
  <si>
    <t>site_0262</t>
  </si>
  <si>
    <t>University of Energy,Dormaa Ahenkro Campus</t>
  </si>
  <si>
    <t>site_0239</t>
  </si>
  <si>
    <t>CSIR-CRI- Ehiamadwen Jomoro</t>
  </si>
  <si>
    <t>site_0241</t>
  </si>
  <si>
    <t>CSIR-SARI Wa Station</t>
  </si>
  <si>
    <t>site_0238</t>
  </si>
  <si>
    <t>CSIR-CRI- Aiyinasi Ellembelle</t>
  </si>
  <si>
    <t>site_0079</t>
  </si>
  <si>
    <t>INERA, Saria</t>
  </si>
  <si>
    <t>site_0232</t>
  </si>
  <si>
    <t>Central Agricultural Station, Kwadaso, Kumasi</t>
  </si>
  <si>
    <t>site_0244</t>
  </si>
  <si>
    <t>Faculty of Renewable Natural Resources farm at KNUST, Kumasi</t>
  </si>
  <si>
    <t>site_0227</t>
  </si>
  <si>
    <t>Agricultural Research Station, Kwame Nkrumah University of Science and Technology</t>
  </si>
  <si>
    <t>site_0082</t>
  </si>
  <si>
    <t>Kamboinse</t>
  </si>
  <si>
    <t>site_0248</t>
  </si>
  <si>
    <t>KNUST, Kumasi</t>
  </si>
  <si>
    <t>site_0084</t>
  </si>
  <si>
    <t>Ouagadougou</t>
  </si>
  <si>
    <t>site_0234</t>
  </si>
  <si>
    <t>CRI Fumesua</t>
  </si>
  <si>
    <t>site_0078</t>
  </si>
  <si>
    <t>INAGOR Research Centre</t>
  </si>
  <si>
    <t>site_0251</t>
  </si>
  <si>
    <t>Kwadaso</t>
  </si>
  <si>
    <t>site_0077</t>
  </si>
  <si>
    <t>Gampela</t>
  </si>
  <si>
    <t>site_0243</t>
  </si>
  <si>
    <t>Ejura Agricultural College</t>
  </si>
  <si>
    <t>site_0242</t>
  </si>
  <si>
    <t>Ejura</t>
  </si>
  <si>
    <t>site_0083</t>
  </si>
  <si>
    <t>Kombissiri</t>
  </si>
  <si>
    <t>site_0259</t>
  </si>
  <si>
    <t>Teaching and Research Farm of the School of Agriculture, University of Cape Coast</t>
  </si>
  <si>
    <t>site_0261</t>
  </si>
  <si>
    <t>University of Cape Coast</t>
  </si>
  <si>
    <t>site_0085</t>
  </si>
  <si>
    <t>Po</t>
  </si>
  <si>
    <t>site_0247</t>
  </si>
  <si>
    <t>Juaso</t>
  </si>
  <si>
    <t>site_0255</t>
  </si>
  <si>
    <t>SARI, Ghana</t>
  </si>
  <si>
    <t>site_0231</t>
  </si>
  <si>
    <t>Breman</t>
  </si>
  <si>
    <t>site_0237</t>
  </si>
  <si>
    <t>CSIR, Nyankpala</t>
  </si>
  <si>
    <t>site_0240</t>
  </si>
  <si>
    <t>CSIR-SARI</t>
  </si>
  <si>
    <t>site_0256</t>
  </si>
  <si>
    <t>SARI, Nyankpala</t>
  </si>
  <si>
    <t>site_0245</t>
  </si>
  <si>
    <t>FOHCREC, Kade</t>
  </si>
  <si>
    <t>site_0260</t>
  </si>
  <si>
    <t>University for Development Studies, Nyankpala Campus</t>
  </si>
  <si>
    <t>site_0254</t>
  </si>
  <si>
    <t>Oil Palm Research Institute, Kusi</t>
  </si>
  <si>
    <t>site_0229</t>
  </si>
  <si>
    <t>Bolgatanga</t>
  </si>
  <si>
    <t>site_0230</t>
  </si>
  <si>
    <t>Bongo Irrigation Scheme</t>
  </si>
  <si>
    <t>site_0258</t>
  </si>
  <si>
    <t>Tamale</t>
  </si>
  <si>
    <t>site_0086</t>
  </si>
  <si>
    <t>Tenkodogo</t>
  </si>
  <si>
    <t>site_0235</t>
  </si>
  <si>
    <t>CRIG, New Tafo, Akyem</t>
  </si>
  <si>
    <t>site_0233</t>
  </si>
  <si>
    <t>Council for Scientific Research - Manga Station</t>
  </si>
  <si>
    <t>site_0236</t>
  </si>
  <si>
    <t>CSIR, Achimota</t>
  </si>
  <si>
    <t>site_0228</t>
  </si>
  <si>
    <t>Biotechnology and Nuclear Agriculture Research Insititute (BNARI) research farm</t>
  </si>
  <si>
    <t>site_0264</t>
  </si>
  <si>
    <t>University of Ghana Farm, Accra</t>
  </si>
  <si>
    <t>site_0074</t>
  </si>
  <si>
    <t>CRREA, Katchari</t>
  </si>
  <si>
    <t>site_0250</t>
  </si>
  <si>
    <t>Kpong</t>
  </si>
  <si>
    <t>site_0257</t>
  </si>
  <si>
    <t>SIREC-UG, kpong</t>
  </si>
  <si>
    <t>site_0263</t>
  </si>
  <si>
    <t>University of Ghana ARC</t>
  </si>
  <si>
    <t>site_0252</t>
  </si>
  <si>
    <t>MFA Experimental Site, Kpeve</t>
  </si>
  <si>
    <t>site_0249</t>
  </si>
  <si>
    <t>Kpeve AES</t>
  </si>
  <si>
    <t>site_0246</t>
  </si>
  <si>
    <t>Ho Polytechnic</t>
  </si>
  <si>
    <t>site_0253</t>
  </si>
  <si>
    <t>Nkwanta ARS</t>
  </si>
  <si>
    <t>site_0672</t>
  </si>
  <si>
    <t>Sarakawa</t>
  </si>
  <si>
    <t>site_0670</t>
  </si>
  <si>
    <t>Amoutchou</t>
  </si>
  <si>
    <t>site_0673</t>
  </si>
  <si>
    <t>University of Lome Research Farm</t>
  </si>
  <si>
    <t>site_0003</t>
  </si>
  <si>
    <t>ITGC</t>
  </si>
  <si>
    <t>site_0671</t>
  </si>
  <si>
    <t>Glidji</t>
  </si>
  <si>
    <t>site_0016</t>
  </si>
  <si>
    <t>Kinwedji</t>
  </si>
  <si>
    <t>site_0010</t>
  </si>
  <si>
    <t>Cana</t>
  </si>
  <si>
    <t>site_0009</t>
  </si>
  <si>
    <t>Bohicon Upland</t>
  </si>
  <si>
    <t>site_0436</t>
  </si>
  <si>
    <t>Ouallam</t>
  </si>
  <si>
    <t>site_0433</t>
  </si>
  <si>
    <t>INRAN, Konni</t>
  </si>
  <si>
    <t>site_0018</t>
  </si>
  <si>
    <t>NARI, Niaouli</t>
  </si>
  <si>
    <t>site_0017</t>
  </si>
  <si>
    <t>Lycé Agricole Médji de Sekou</t>
  </si>
  <si>
    <t>site_0432</t>
  </si>
  <si>
    <t>INRAN N'Dounga</t>
  </si>
  <si>
    <t>site_0427</t>
  </si>
  <si>
    <t>CNRA, Niger</t>
  </si>
  <si>
    <t>site_0430</t>
  </si>
  <si>
    <t>ICRISAT, Niamey</t>
  </si>
  <si>
    <t>site_0429</t>
  </si>
  <si>
    <t>ICRISAT Sahelian Centre, Sadore</t>
  </si>
  <si>
    <t>site_0431</t>
  </si>
  <si>
    <t>ICRISAT, Sadore</t>
  </si>
  <si>
    <t>site_0020</t>
  </si>
  <si>
    <t>University of Abomey Calavi Research Site</t>
  </si>
  <si>
    <t>site_0014</t>
  </si>
  <si>
    <t>IITA Conotou</t>
  </si>
  <si>
    <t>site_0008</t>
  </si>
  <si>
    <t>Africa Rice, Togoudo</t>
  </si>
  <si>
    <t>site_0007</t>
  </si>
  <si>
    <t>Africa Rice Center WARDA</t>
  </si>
  <si>
    <t>site_0011</t>
  </si>
  <si>
    <t>Cotonou</t>
  </si>
  <si>
    <t>site_0019</t>
  </si>
  <si>
    <t>Ouesse</t>
  </si>
  <si>
    <t>site_0012</t>
  </si>
  <si>
    <t>CRA, Nord Ina</t>
  </si>
  <si>
    <t>site_0013</t>
  </si>
  <si>
    <t>Faculty of Agronomy/University of Parakou</t>
  </si>
  <si>
    <t>site_0015</t>
  </si>
  <si>
    <t>INRAB, Ina</t>
  </si>
  <si>
    <t>site_0002</t>
  </si>
  <si>
    <t>Institut Technique des Cultures Maraîchères et Industrielles (ITCMI), Staoueli region.</t>
  </si>
  <si>
    <t>site_0435</t>
  </si>
  <si>
    <t>Kalapate ARS</t>
  </si>
  <si>
    <t>site_0512</t>
  </si>
  <si>
    <t>OOU College of Agricultural Science Teaching &amp; Reseach Farm, Ayetoro</t>
  </si>
  <si>
    <t>site_0499</t>
  </si>
  <si>
    <t>LSU, Ojo, Lagos</t>
  </si>
  <si>
    <t>site_0438</t>
  </si>
  <si>
    <t>Abeokuta</t>
  </si>
  <si>
    <t>site_0535</t>
  </si>
  <si>
    <t>University of Lagos, Akoka, Lagos</t>
  </si>
  <si>
    <t>site_0492</t>
  </si>
  <si>
    <t>Institute of Food Security, Environmental Resources and Agricultural Research</t>
  </si>
  <si>
    <t>site_0469</t>
  </si>
  <si>
    <t>FUNAAB, Abeokuta</t>
  </si>
  <si>
    <t>site_0428</t>
  </si>
  <si>
    <t>Gaya Station</t>
  </si>
  <si>
    <t>site_0491</t>
  </si>
  <si>
    <t>Institute for Agricultural Research, Ikenne</t>
  </si>
  <si>
    <t>site_0487</t>
  </si>
  <si>
    <t>IITA, Ikenne</t>
  </si>
  <si>
    <t>site_0479</t>
  </si>
  <si>
    <t>IAR&amp;T, Ikenne</t>
  </si>
  <si>
    <t>site_0457</t>
  </si>
  <si>
    <t>FCAHPT, Ibadan</t>
  </si>
  <si>
    <t>site_0478</t>
  </si>
  <si>
    <t>IAR&amp;T, Ibadan</t>
  </si>
  <si>
    <t>site_0484</t>
  </si>
  <si>
    <t>Idi-Ishin</t>
  </si>
  <si>
    <t>site_0504</t>
  </si>
  <si>
    <t>National Horticultural Research Institute (NIHORT)</t>
  </si>
  <si>
    <t>site_0475</t>
  </si>
  <si>
    <t>Gambari</t>
  </si>
  <si>
    <t>site_0450</t>
  </si>
  <si>
    <t>Durante Fish Industries Limited, Ibadan</t>
  </si>
  <si>
    <t>site_0511</t>
  </si>
  <si>
    <t>Olusegun Obasanjo Centre for Organic Agricultural Research and Development (OOCORD), Ibadan</t>
  </si>
  <si>
    <t>site_0531</t>
  </si>
  <si>
    <t>University of Ibadan Campus</t>
  </si>
  <si>
    <t>University of Ibadan;University of Ibadan, Ibadan</t>
  </si>
  <si>
    <t>site_0532</t>
  </si>
  <si>
    <t>University of Ibadan Research Farm</t>
  </si>
  <si>
    <t>site_0486</t>
  </si>
  <si>
    <t>IITA, Ibadan</t>
  </si>
  <si>
    <t>site_0482</t>
  </si>
  <si>
    <t>Ibadan</t>
  </si>
  <si>
    <t>site_0506</t>
  </si>
  <si>
    <t>NHRI, Ibadan</t>
  </si>
  <si>
    <t>site_0498</t>
  </si>
  <si>
    <t>LAUTECH Farm, Ogbomoso</t>
  </si>
  <si>
    <t>site_0525</t>
  </si>
  <si>
    <t>Teaching and Research Farms, Osun State University, Ejigbo</t>
  </si>
  <si>
    <t>site_0496</t>
  </si>
  <si>
    <t>Kwara State University, Malete</t>
  </si>
  <si>
    <t>site_0459</t>
  </si>
  <si>
    <t>FCWM Teaching and Research Farm, New-Bussa</t>
  </si>
  <si>
    <t>site_0507</t>
  </si>
  <si>
    <t>NIFF, New-Bussa</t>
  </si>
  <si>
    <t>site_0463</t>
  </si>
  <si>
    <t>FRIN, Gambari</t>
  </si>
  <si>
    <t>site_0510</t>
  </si>
  <si>
    <t>OAU Teaching &amp; Research Farm, Ile-Ife</t>
  </si>
  <si>
    <t>site_0533</t>
  </si>
  <si>
    <t>University of Ilorin Teaching and Research Farm</t>
  </si>
  <si>
    <t>site_0536</t>
  </si>
  <si>
    <t>University of Llorin Teaching &amp; Research Farm</t>
  </si>
  <si>
    <t>site_0465</t>
  </si>
  <si>
    <t>FRIN, Ore</t>
  </si>
  <si>
    <t>site_0449</t>
  </si>
  <si>
    <t>College Research Farm, Ila-Orangun</t>
  </si>
  <si>
    <t>site_0441</t>
  </si>
  <si>
    <t>Agricultural Research Farm, Adeyemi College, Ondo</t>
  </si>
  <si>
    <t>site_0520</t>
  </si>
  <si>
    <t>Teaching and Research Farm of Landmark University Omu-Aran, Kwara State</t>
  </si>
  <si>
    <t>site_0497</t>
  </si>
  <si>
    <t>Landmark University</t>
  </si>
  <si>
    <t>site_0519</t>
  </si>
  <si>
    <t>Teaching &amp; Research Farm, FUT, Akure</t>
  </si>
  <si>
    <t>site_0518</t>
  </si>
  <si>
    <t>STEP-B, FUT, Akure</t>
  </si>
  <si>
    <t>site_0472</t>
  </si>
  <si>
    <t>FUT, Akure</t>
  </si>
  <si>
    <t>site_0517</t>
  </si>
  <si>
    <t>Sokoto Teaching and Research Dry Land Farm, Dundaye</t>
  </si>
  <si>
    <t>site_0452</t>
  </si>
  <si>
    <t>Ekiti State University</t>
  </si>
  <si>
    <t>site_0425</t>
  </si>
  <si>
    <t>Birni N'Konni</t>
  </si>
  <si>
    <t>site_0440</t>
  </si>
  <si>
    <t>Ado Ekiti</t>
  </si>
  <si>
    <t>site_0461</t>
  </si>
  <si>
    <t>Federal University, Oye-Ekiti</t>
  </si>
  <si>
    <t>site_0515</t>
  </si>
  <si>
    <t>Rufus Giwa Polytechnic Teaching and Research Farm, Owo</t>
  </si>
  <si>
    <t>site_0514</t>
  </si>
  <si>
    <t>Rubber Research Institute,Iyanomo</t>
  </si>
  <si>
    <t>site_0529</t>
  </si>
  <si>
    <t>University of Benin Teaching and Research Farm</t>
  </si>
  <si>
    <t>site_0451</t>
  </si>
  <si>
    <t>Edo State Development Programme Farm, Irrua</t>
  </si>
  <si>
    <t>site_0527</t>
  </si>
  <si>
    <t>University of Benin Horticultural Garden</t>
  </si>
  <si>
    <t>site_0528</t>
  </si>
  <si>
    <t>University of Benin Research Farm</t>
  </si>
  <si>
    <t>site_0466</t>
  </si>
  <si>
    <t>FRIN, Sabopa</t>
  </si>
  <si>
    <t>site_0470</t>
  </si>
  <si>
    <t>Funafuna Cattle Multiplication Ranch</t>
  </si>
  <si>
    <t>site_0460</t>
  </si>
  <si>
    <t>Federal Polytechnic Bida Experimental Farm</t>
  </si>
  <si>
    <t>site_0523</t>
  </si>
  <si>
    <t>Teaching and Research Farm, Ambrose Alli University, Ekpoma</t>
  </si>
  <si>
    <t>site_0442</t>
  </si>
  <si>
    <t>Agricultural Science Education Unit, DSU, Abraka</t>
  </si>
  <si>
    <t>site_0447</t>
  </si>
  <si>
    <t>Authority Irrigation Site, Wushishi</t>
  </si>
  <si>
    <t>site_0505</t>
  </si>
  <si>
    <t>NCRI Badeggi Farm</t>
  </si>
  <si>
    <t>site_0500</t>
  </si>
  <si>
    <t>Ministry of Agriculture Demonstration Farm, Yenagoa</t>
  </si>
  <si>
    <t>site_0473</t>
  </si>
  <si>
    <t>FUT, Minna</t>
  </si>
  <si>
    <t>site_0539</t>
  </si>
  <si>
    <t>University of Port-Harcourt, Teaching and Research Farm</t>
  </si>
  <si>
    <t>site_0483</t>
  </si>
  <si>
    <t>Idemili North LGA, Anambara State</t>
  </si>
  <si>
    <t>site_0485</t>
  </si>
  <si>
    <t>Igbariam</t>
  </si>
  <si>
    <t>site_0513</t>
  </si>
  <si>
    <t>RSU Teaching &amp; Research Farm, Port Harcourt</t>
  </si>
  <si>
    <t>site_0471</t>
  </si>
  <si>
    <t>FUT Teaching and Research Farm, Owerri</t>
  </si>
  <si>
    <t>site_0474</t>
  </si>
  <si>
    <t>FUTO Teaching and Research Farm, Owerri</t>
  </si>
  <si>
    <t>site_0434</t>
  </si>
  <si>
    <t>INRAN, Maradi</t>
  </si>
  <si>
    <t>site_0426</t>
  </si>
  <si>
    <t>CERRA, Maradi</t>
  </si>
  <si>
    <t>site_0495</t>
  </si>
  <si>
    <t>Kurmin Biri</t>
  </si>
  <si>
    <t>site_0489</t>
  </si>
  <si>
    <t>IITA, Onne</t>
  </si>
  <si>
    <t>site_0538</t>
  </si>
  <si>
    <t>University of Nigeria, Nsukka</t>
  </si>
  <si>
    <t>site_0443</t>
  </si>
  <si>
    <t>Agricultural Sciences Farm, UN, Nsukka</t>
  </si>
  <si>
    <t>site_0521</t>
  </si>
  <si>
    <t>Teaching and Research Farm of University of Nigeria, Nsukka</t>
  </si>
  <si>
    <t>site_0445</t>
  </si>
  <si>
    <t>Animal Sciences Farm, UN, Nsukka</t>
  </si>
  <si>
    <t>site_0462</t>
  </si>
  <si>
    <t>Forest Research Institute of Nigeria, Umuahai</t>
  </si>
  <si>
    <t>site_0453</t>
  </si>
  <si>
    <t>Enugu State University</t>
  </si>
  <si>
    <t>site_0501</t>
  </si>
  <si>
    <t>MOUA Fish Farm, Umudike</t>
  </si>
  <si>
    <t>site_0524</t>
  </si>
  <si>
    <t>Teaching and Research Farm, Enugu-Agbani Campus, ESUT</t>
  </si>
  <si>
    <t>site_0508</t>
  </si>
  <si>
    <t>NRCRI Research Farm, Umudike</t>
  </si>
  <si>
    <t>site_0456</t>
  </si>
  <si>
    <t>FCA Research Farm, Ishiagu</t>
  </si>
  <si>
    <t>site_0503</t>
  </si>
  <si>
    <t>National Animal Production Research Institute, Shika</t>
  </si>
  <si>
    <t>site_0502</t>
  </si>
  <si>
    <t>NAPRI, Shika</t>
  </si>
  <si>
    <t>site_0454</t>
  </si>
  <si>
    <t>Experimental Farms of the Institute of Agricultural Research (IAR), Zaria</t>
  </si>
  <si>
    <t>site_0481</t>
  </si>
  <si>
    <t>IAR/Amadu Bello University, Shika Farm</t>
  </si>
  <si>
    <t>site_0444</t>
  </si>
  <si>
    <t>Ahmadu Bello University, Zaria</t>
  </si>
  <si>
    <t>site_0477</t>
  </si>
  <si>
    <t>IAR Farm, Ahmadu Bello University, Samaru</t>
  </si>
  <si>
    <t>site_0001</t>
  </si>
  <si>
    <t>Badji Mokhtar University Farm Field</t>
  </si>
  <si>
    <t>site_0516</t>
  </si>
  <si>
    <t>Samaru</t>
  </si>
  <si>
    <t>site_0490</t>
  </si>
  <si>
    <t>ILCA, Kachia Grazing Reserve</t>
  </si>
  <si>
    <t>site_0437</t>
  </si>
  <si>
    <t>Abakaliki</t>
  </si>
  <si>
    <t>site_0464</t>
  </si>
  <si>
    <t>FRIN, Ikom</t>
  </si>
  <si>
    <t>site_0455</t>
  </si>
  <si>
    <t>FATR Farm, University of Calabar</t>
  </si>
  <si>
    <t>University of Calabar Teaching &amp; Research Farm;University of Calabar Teaching and Research Farm</t>
  </si>
  <si>
    <t>site_0530</t>
  </si>
  <si>
    <t>University of Calabar</t>
  </si>
  <si>
    <t>site_0448</t>
  </si>
  <si>
    <t>BUK</t>
  </si>
  <si>
    <t>site_0493</t>
  </si>
  <si>
    <t>Irrigation Research Station, Kadawa</t>
  </si>
  <si>
    <t>site_0476</t>
  </si>
  <si>
    <t>Gidan Kaura</t>
  </si>
  <si>
    <t>site_0468</t>
  </si>
  <si>
    <t>FUAM, Makurdi</t>
  </si>
  <si>
    <t>site_0494</t>
  </si>
  <si>
    <t>Kano</t>
  </si>
  <si>
    <t>site_0467</t>
  </si>
  <si>
    <t>FUAM Research Farm, Makurdi</t>
  </si>
  <si>
    <t>site_0480</t>
  </si>
  <si>
    <t>IAR, Minjibir</t>
  </si>
  <si>
    <t>site_0488</t>
  </si>
  <si>
    <t>IITA, Minjibir</t>
  </si>
  <si>
    <t>site_0509</t>
  </si>
  <si>
    <t>NVRI, Vom</t>
  </si>
  <si>
    <t>site_0534</t>
  </si>
  <si>
    <t>University of Jos, Jos</t>
  </si>
  <si>
    <t>site_0675</t>
  </si>
  <si>
    <t>Beja</t>
  </si>
  <si>
    <t>site_0679</t>
  </si>
  <si>
    <t>INRAT Dairy Experimental Farm, Lafereg, Beja</t>
  </si>
  <si>
    <t>site_0689</t>
  </si>
  <si>
    <t>site_0686</t>
  </si>
  <si>
    <t>OEP Experimental Farm, Jebibina</t>
  </si>
  <si>
    <t>site_0676</t>
  </si>
  <si>
    <t>Bou Hedma National Park</t>
  </si>
  <si>
    <t>site_0683</t>
  </si>
  <si>
    <t>INSTM, Bechima, Gabes</t>
  </si>
  <si>
    <t>site_0446</t>
  </si>
  <si>
    <t>ATBU, Bauchi</t>
  </si>
  <si>
    <t>site_0684</t>
  </si>
  <si>
    <t>Le Fahs</t>
  </si>
  <si>
    <t>site_0674</t>
  </si>
  <si>
    <t>Arid Areas Institute</t>
  </si>
  <si>
    <t>site_0091</t>
  </si>
  <si>
    <t>Animal Experimental Farm, Dschang University</t>
  </si>
  <si>
    <t>site_0099</t>
  </si>
  <si>
    <t>IRAD Dschang</t>
  </si>
  <si>
    <t>site_0104</t>
  </si>
  <si>
    <t>University of Dschang</t>
  </si>
  <si>
    <t>site_0685</t>
  </si>
  <si>
    <t>Mannouba Support Research Station</t>
  </si>
  <si>
    <t>site_0100</t>
  </si>
  <si>
    <t>IRAD, Mankon</t>
  </si>
  <si>
    <t>site_0678</t>
  </si>
  <si>
    <t>INRAT Bourbia</t>
  </si>
  <si>
    <t>site_0687</t>
  </si>
  <si>
    <t>Pasture and Livestock Agency Farm,  Saouef</t>
  </si>
  <si>
    <t>site_0093</t>
  </si>
  <si>
    <t>Bamenda</t>
  </si>
  <si>
    <t>site_0680</t>
  </si>
  <si>
    <t>INRAT, Ariana</t>
  </si>
  <si>
    <t>site_0098</t>
  </si>
  <si>
    <t>IRA Mfonta, Bambui</t>
  </si>
  <si>
    <t>site_0681</t>
  </si>
  <si>
    <t>INRAT, Mornag</t>
  </si>
  <si>
    <t>site_0097</t>
  </si>
  <si>
    <t>IRA Babungo</t>
  </si>
  <si>
    <t>site_0682</t>
  </si>
  <si>
    <t>Institute De L'olivier Taous Experimental Station, Sfax</t>
  </si>
  <si>
    <t>site_0677</t>
  </si>
  <si>
    <t>IDRA, Médenine</t>
  </si>
  <si>
    <t>site_0688</t>
  </si>
  <si>
    <t>Tauoses Research Station</t>
  </si>
  <si>
    <t>site_0096</t>
  </si>
  <si>
    <t>IITA, Yaounde</t>
  </si>
  <si>
    <t>site_0101</t>
  </si>
  <si>
    <t>IRAD, Nkolbisson</t>
  </si>
  <si>
    <t>site_0095</t>
  </si>
  <si>
    <t>IITA, Mbalmayo</t>
  </si>
  <si>
    <t>site_0458</t>
  </si>
  <si>
    <t>FCH Farm, Dadin Kowa</t>
  </si>
  <si>
    <t>site_0537</t>
  </si>
  <si>
    <t>University of Maiduguri</t>
  </si>
  <si>
    <t>site_0526</t>
  </si>
  <si>
    <t>UNIMAID Research Farm</t>
  </si>
  <si>
    <t>site_0439</t>
  </si>
  <si>
    <t>Adamawa</t>
  </si>
  <si>
    <t>site_0522</t>
  </si>
  <si>
    <t>Teaching and Research Farm, Adamawa State University, Mubi</t>
  </si>
  <si>
    <t>site_0092</t>
  </si>
  <si>
    <t>AVRI Garoua</t>
  </si>
  <si>
    <t>site_0102</t>
  </si>
  <si>
    <t>Pitoa</t>
  </si>
  <si>
    <t>site_0358</t>
  </si>
  <si>
    <t>Sebha ARS</t>
  </si>
  <si>
    <t>site_0103</t>
  </si>
  <si>
    <t>Facillity</t>
  </si>
  <si>
    <t>SODE-COTON, Zouana</t>
  </si>
  <si>
    <t>site_0094</t>
  </si>
  <si>
    <t>IAR, Yagoua</t>
  </si>
  <si>
    <t>site_0421</t>
  </si>
  <si>
    <t xml:space="preserve">Experimental Field  of University of Namibia, Ogongo Campus </t>
  </si>
  <si>
    <t>site_0589</t>
  </si>
  <si>
    <t>Nietvoorbij Research Farm Lutzville</t>
  </si>
  <si>
    <t>site_0586</t>
  </si>
  <si>
    <t>Langgewens Research Farm</t>
  </si>
  <si>
    <t>Langgewens Experimental Farm</t>
  </si>
  <si>
    <t>site_0612</t>
  </si>
  <si>
    <t>WCDA Elsenburg Research Farm</t>
  </si>
  <si>
    <t>site_0570</t>
  </si>
  <si>
    <t>ARC, Nietvoorbij</t>
  </si>
  <si>
    <t>site_0614</t>
  </si>
  <si>
    <t>Welgevallen Experimental Farm, Stellenbosch</t>
  </si>
  <si>
    <t>site_0595</t>
  </si>
  <si>
    <t>Roodebloem</t>
  </si>
  <si>
    <t>site_0613</t>
  </si>
  <si>
    <t>WCDA Outeniqua Research Farm</t>
  </si>
  <si>
    <t>site_0592</t>
  </si>
  <si>
    <t>Outeniqua Research Farm</t>
  </si>
  <si>
    <t>site_0588</t>
  </si>
  <si>
    <t>Nelson Mandela Metropolitan University’s George Campus</t>
  </si>
  <si>
    <t>site_0022</t>
  </si>
  <si>
    <t>Boro</t>
  </si>
  <si>
    <t>site_0108</t>
  </si>
  <si>
    <t>INERA</t>
  </si>
  <si>
    <t>site_0605</t>
  </si>
  <si>
    <t>Taung Agriculture Experiment Station</t>
  </si>
  <si>
    <t>site_0580</t>
  </si>
  <si>
    <t>Grootfontein Agricultural Research Institute</t>
  </si>
  <si>
    <t>site_0126</t>
  </si>
  <si>
    <t>DRC Tegzerti Research Station, Siwa Oasis</t>
  </si>
  <si>
    <t>site_0023</t>
  </si>
  <si>
    <t>Goodhope ARS</t>
  </si>
  <si>
    <t>site_0591</t>
  </si>
  <si>
    <t>NWU Experimental Farm, Molelwane</t>
  </si>
  <si>
    <t>site_0021</t>
  </si>
  <si>
    <t>BCA Sebele Content Farm, Gaborone</t>
  </si>
  <si>
    <t>site_0024</t>
  </si>
  <si>
    <t>Sebele</t>
  </si>
  <si>
    <t>site_0583</t>
  </si>
  <si>
    <t>Kenilworth Experimental Farm</t>
  </si>
  <si>
    <t>site_0573</t>
  </si>
  <si>
    <t>Bloemfontein</t>
  </si>
  <si>
    <t>site_0609</t>
  </si>
  <si>
    <t>University of the Free State, Bloemfontein</t>
  </si>
  <si>
    <t>site_0594</t>
  </si>
  <si>
    <t>Parady</t>
  </si>
  <si>
    <t>site_0567</t>
  </si>
  <si>
    <t>ARC Poultry Unit, Glen</t>
  </si>
  <si>
    <t>site_0579</t>
  </si>
  <si>
    <t>Glen Agricultural College</t>
  </si>
  <si>
    <t>site_0577</t>
  </si>
  <si>
    <t>Fort Hare</t>
  </si>
  <si>
    <t>site_0608</t>
  </si>
  <si>
    <t>University of Fort Hare Research Farm</t>
  </si>
  <si>
    <t>site_0581</t>
  </si>
  <si>
    <t>Honeydale Reseach Farm, Fort Hare University</t>
  </si>
  <si>
    <t>site_0576</t>
  </si>
  <si>
    <t>Fort Cox College</t>
  </si>
  <si>
    <t>site_0719</t>
  </si>
  <si>
    <t>Mochipapa</t>
  </si>
  <si>
    <t>site_0572</t>
  </si>
  <si>
    <t>ARC-Grain Crops Institute, Potchefstroom</t>
  </si>
  <si>
    <t>site_0152</t>
  </si>
  <si>
    <t>Sustainable Development Center of Matrouh Resources</t>
  </si>
  <si>
    <t>site_0720</t>
  </si>
  <si>
    <t>Monze Farmer Training Centre</t>
  </si>
  <si>
    <t>site_0721</t>
  </si>
  <si>
    <t>Monze FTC</t>
  </si>
  <si>
    <t>site_0712</t>
  </si>
  <si>
    <t>German-Zambian Agricultural Knowledge and Training Centre (AKTC), Chisamba</t>
  </si>
  <si>
    <t>site_0713</t>
  </si>
  <si>
    <t>Golden Valley Agricultural Trust-Chisamba</t>
  </si>
  <si>
    <t>site_0606</t>
  </si>
  <si>
    <t>south Africa</t>
  </si>
  <si>
    <t>Ukulima Farm Research Center in Limpopo</t>
  </si>
  <si>
    <t>site_0711</t>
  </si>
  <si>
    <t>GART, Chimbombo</t>
  </si>
  <si>
    <t>site_0565</t>
  </si>
  <si>
    <t>ARC Animal Production- Irene</t>
  </si>
  <si>
    <t>site_0566</t>
  </si>
  <si>
    <t>ARC Irene</t>
  </si>
  <si>
    <t>site_0571</t>
  </si>
  <si>
    <t>ARC-API, Centurion</t>
  </si>
  <si>
    <t>site_0582</t>
  </si>
  <si>
    <t>Irene</t>
  </si>
  <si>
    <t>site_0716</t>
  </si>
  <si>
    <t>Makulu</t>
  </si>
  <si>
    <t>site_0610</t>
  </si>
  <si>
    <t>UP Hatfield Experimental Farm, Pretoria</t>
  </si>
  <si>
    <t>site_0615</t>
  </si>
  <si>
    <t>Wild Coast Abalone</t>
  </si>
  <si>
    <t>site_0714</t>
  </si>
  <si>
    <t>IITA, Kabangwe Station</t>
  </si>
  <si>
    <t>site_0568</t>
  </si>
  <si>
    <t>ARC Small Grain, Bethlehem</t>
  </si>
  <si>
    <t>site_0616</t>
  </si>
  <si>
    <t>Zeekoegat</t>
  </si>
  <si>
    <t>site_0724</t>
  </si>
  <si>
    <t>University of Zambia</t>
  </si>
  <si>
    <t>site_0564</t>
  </si>
  <si>
    <t>Agricultural Research Council, Roodeplaat</t>
  </si>
  <si>
    <t>site_0737</t>
  </si>
  <si>
    <t>Lucydale</t>
  </si>
  <si>
    <t>site_0715</t>
  </si>
  <si>
    <t>Kasisi Agricultural Training Center</t>
  </si>
  <si>
    <t>site_0741</t>
  </si>
  <si>
    <t>Matopos RS</t>
  </si>
  <si>
    <t>site_0596</t>
  </si>
  <si>
    <t>Roodeplaat</t>
  </si>
  <si>
    <t>site_0109</t>
  </si>
  <si>
    <t>INERA Mulungu, DRC</t>
  </si>
  <si>
    <t>site_0725</t>
  </si>
  <si>
    <t>Zambia Agricultural Research Institute (ZARI), Mansa, Luapula Province.</t>
  </si>
  <si>
    <t>site_0717</t>
  </si>
  <si>
    <t>Mansa TAS</t>
  </si>
  <si>
    <t>site_0089</t>
  </si>
  <si>
    <t>Mparambo</t>
  </si>
  <si>
    <t>site_0087</t>
  </si>
  <si>
    <t>ISABU Mugerero</t>
  </si>
  <si>
    <t>site_0543</t>
  </si>
  <si>
    <t>Gakuta, ARS</t>
  </si>
  <si>
    <t>site_0584</t>
  </si>
  <si>
    <t>KZNU Research &amp; Training Farm (Grouton Farm), Wintertone Bergille</t>
  </si>
  <si>
    <t>site_0546</t>
  </si>
  <si>
    <t>Musanze</t>
  </si>
  <si>
    <t>site_0604</t>
  </si>
  <si>
    <t>Syferkuil Experimental Farm, Limpopo University,</t>
  </si>
  <si>
    <t>site_0587</t>
  </si>
  <si>
    <t>Limpopo University</t>
  </si>
  <si>
    <t>site_0545</t>
  </si>
  <si>
    <t>ISAR, Butare</t>
  </si>
  <si>
    <t>site_0547</t>
  </si>
  <si>
    <t>RAB Rubona</t>
  </si>
  <si>
    <t>site_0699</t>
  </si>
  <si>
    <t>Karengyere</t>
  </si>
  <si>
    <t>site_0548</t>
  </si>
  <si>
    <t>RAB Songa</t>
  </si>
  <si>
    <t>site_0541</t>
  </si>
  <si>
    <t>Buberuka (highlands &amp; central plateau)</t>
  </si>
  <si>
    <t>site_0742</t>
  </si>
  <si>
    <t>Midlands State University, Gweru</t>
  </si>
  <si>
    <t>site_0730</t>
  </si>
  <si>
    <t>CRI, Kadoma</t>
  </si>
  <si>
    <t>site_0088</t>
  </si>
  <si>
    <t>Mashitsi Research Station</t>
  </si>
  <si>
    <t>site_0542</t>
  </si>
  <si>
    <t>Cyili Sub-catchment</t>
  </si>
  <si>
    <t>site_0549</t>
  </si>
  <si>
    <t>Rwerere</t>
  </si>
  <si>
    <t>site_0544</t>
  </si>
  <si>
    <t>ISAR, Buberuka</t>
  </si>
  <si>
    <t>site_0113</t>
  </si>
  <si>
    <t>Alexandria University</t>
  </si>
  <si>
    <t>site_0698</t>
  </si>
  <si>
    <t>Kachwekano District Farm Institute</t>
  </si>
  <si>
    <t>site_0120</t>
  </si>
  <si>
    <t>Behaira Governorate Experimental Farm</t>
  </si>
  <si>
    <t>site_0702</t>
  </si>
  <si>
    <t>Kigezi High School, Kabale</t>
  </si>
  <si>
    <t>site_0618</t>
  </si>
  <si>
    <t>El Obied</t>
  </si>
  <si>
    <t>site_0619</t>
  </si>
  <si>
    <t>El Obied- Station</t>
  </si>
  <si>
    <t>site_0728</t>
  </si>
  <si>
    <t>Chinhoyi University of Technology Farm</t>
  </si>
  <si>
    <t>site_0621</t>
  </si>
  <si>
    <t>Elobeid Research Station Farm</t>
  </si>
  <si>
    <t>site_0575</t>
  </si>
  <si>
    <t>Cedara Research Station</t>
  </si>
  <si>
    <t>Cedara Research Institute</t>
  </si>
  <si>
    <t>site_0593</t>
  </si>
  <si>
    <t>Paddock</t>
  </si>
  <si>
    <t>site_0146</t>
  </si>
  <si>
    <t>NRC Nubaria Experimental Station</t>
  </si>
  <si>
    <t>NRC, Nubaria;NRC, Nubaryia Experimental Station</t>
  </si>
  <si>
    <t>site_0540</t>
  </si>
  <si>
    <t>API Farm, Gabiro</t>
  </si>
  <si>
    <t>site_0626</t>
  </si>
  <si>
    <t>Nabag</t>
  </si>
  <si>
    <t>site_0585</t>
  </si>
  <si>
    <t>KZNU Research &amp; Training Farm, Ukulinga</t>
  </si>
  <si>
    <t>site_0607</t>
  </si>
  <si>
    <t>UKZN Ukilinga Research Farm, Pietermaritzburg</t>
  </si>
  <si>
    <t>site_0611</t>
  </si>
  <si>
    <t>Venda Experimental Farm, Thohoyandou</t>
  </si>
  <si>
    <t>site_0620</t>
  </si>
  <si>
    <t>Eldemokeya Forest Reserve</t>
  </si>
  <si>
    <t>site_0127</t>
  </si>
  <si>
    <t>Elbostan</t>
  </si>
  <si>
    <t>site_0129</t>
  </si>
  <si>
    <t>Elkhazam</t>
  </si>
  <si>
    <t>site_0147</t>
  </si>
  <si>
    <t>Sadat City University, Sadat</t>
  </si>
  <si>
    <t>site_0144</t>
  </si>
  <si>
    <t>New Valley Regional ARS</t>
  </si>
  <si>
    <t>site_0578</t>
  </si>
  <si>
    <t>Fountainhill Estate Farm</t>
  </si>
  <si>
    <t>Fountainhill Estate</t>
  </si>
  <si>
    <t>site_0738</t>
  </si>
  <si>
    <t>Mahuwe Rural Service Centre</t>
  </si>
  <si>
    <t>site_0139</t>
  </si>
  <si>
    <t>Higher Institute for Agricultural Cooperation Farm, Regwa</t>
  </si>
  <si>
    <t>site_0705</t>
  </si>
  <si>
    <t>Mbarara</t>
  </si>
  <si>
    <t>site_0727</t>
  </si>
  <si>
    <t>Chibero College of Agriculture</t>
  </si>
  <si>
    <t>site_0602</t>
  </si>
  <si>
    <t>SASRI, Temperate-Cooler Midland Region</t>
  </si>
  <si>
    <t>site_0739</t>
  </si>
  <si>
    <t>Makoholi Research Station</t>
  </si>
  <si>
    <t>site_0137</t>
  </si>
  <si>
    <t>Fayoum University, Faculty of Agriculture</t>
  </si>
  <si>
    <t>site_0153</t>
  </si>
  <si>
    <t>Tameia Agricultural Research Stations, Fayoum Governorate</t>
  </si>
  <si>
    <t>site_0140</t>
  </si>
  <si>
    <t>Kafr El-Sheikh Governorate</t>
  </si>
  <si>
    <t>site_0148</t>
  </si>
  <si>
    <t>Sakha Agriculture Research Station</t>
  </si>
  <si>
    <t>site_0150</t>
  </si>
  <si>
    <t>Sers El-Layin Agriculture Research Station, Minufiya</t>
  </si>
  <si>
    <t>site_0735</t>
  </si>
  <si>
    <t>Henderson RS</t>
  </si>
  <si>
    <t>site_0569</t>
  </si>
  <si>
    <t>ARC Tropical and Subtropical Crops, Nelspruit</t>
  </si>
  <si>
    <t>site_0136</t>
  </si>
  <si>
    <t>Faculty of Agriculture Farm, Tanta University, El-Gharbia</t>
  </si>
  <si>
    <t>site_0142</t>
  </si>
  <si>
    <t>Menoufia University, Shebin El-Kom</t>
  </si>
  <si>
    <t>site_0745</t>
  </si>
  <si>
    <t>University of Zimbabwe Farm</t>
  </si>
  <si>
    <t>site_0600</t>
  </si>
  <si>
    <t>SASRI, Mount Edgecombe</t>
  </si>
  <si>
    <t>site_0151</t>
  </si>
  <si>
    <t>Shibin El-Kom</t>
  </si>
  <si>
    <t>site_0744</t>
  </si>
  <si>
    <t>Scientific and Industrial Research and Development Centre (SIRDC), Harare</t>
  </si>
  <si>
    <t>site_0736</t>
  </si>
  <si>
    <t>IAE, Harare</t>
  </si>
  <si>
    <t>site_0138</t>
  </si>
  <si>
    <t>Gemmeiza Agricultural Reseach Station</t>
  </si>
  <si>
    <t>site_0115</t>
  </si>
  <si>
    <t>ARC, Gharbia Governorate</t>
  </si>
  <si>
    <t>site_0732</t>
  </si>
  <si>
    <t>Domboshawa Training Centre</t>
  </si>
  <si>
    <t>site_0731</t>
  </si>
  <si>
    <t>Domboshava</t>
  </si>
  <si>
    <t>site_0143</t>
  </si>
  <si>
    <t>National Research Centre, Nubaria</t>
  </si>
  <si>
    <t>site_0118</t>
  </si>
  <si>
    <t>Assiut University</t>
  </si>
  <si>
    <t>site_0114</t>
  </si>
  <si>
    <t>ARC, Assiut</t>
  </si>
  <si>
    <t>site_0631</t>
  </si>
  <si>
    <t>Malkerns Research Station</t>
  </si>
  <si>
    <t>site_0123</t>
  </si>
  <si>
    <t>Central Laboratory for Agricultural Climate (CLAC), Agriculture Research Center</t>
  </si>
  <si>
    <t>site_0125</t>
  </si>
  <si>
    <t>CLOA, El-Mini</t>
  </si>
  <si>
    <t>site_0116</t>
  </si>
  <si>
    <t>ARC, Giza</t>
  </si>
  <si>
    <t>site_0122</t>
  </si>
  <si>
    <t>Cairo University, Faculty of Agriculture</t>
  </si>
  <si>
    <t>site_0121</t>
  </si>
  <si>
    <t>Benha University</t>
  </si>
  <si>
    <t>site_0718</t>
  </si>
  <si>
    <t>Misamfu ARS</t>
  </si>
  <si>
    <t>site_0133</t>
  </si>
  <si>
    <t>Facilty</t>
  </si>
  <si>
    <t>Experimental Farm, Faculty of Agriculture, Ain Shams University, El Nubaria</t>
  </si>
  <si>
    <t>site_0119</t>
  </si>
  <si>
    <t>Bahtim Agricultural Research Station</t>
  </si>
  <si>
    <t>site_0135</t>
  </si>
  <si>
    <t>Faculty of Agriculture Farm, Ain Shams University, Shalakan</t>
  </si>
  <si>
    <t>site_0112</t>
  </si>
  <si>
    <t>Al Azhar University, Nasser City, Cairo</t>
  </si>
  <si>
    <t>site_0726</t>
  </si>
  <si>
    <t>Bindura University Nursery</t>
  </si>
  <si>
    <t>site_0130</t>
  </si>
  <si>
    <t>Enshas Experiment Station, WMRI, Sharkia</t>
  </si>
  <si>
    <t>site_0141</t>
  </si>
  <si>
    <t>Mansoura University</t>
  </si>
  <si>
    <t>site_0134</t>
  </si>
  <si>
    <t>Faculty of Agriculture Experimental Farm, Moshtohor,Benha University</t>
  </si>
  <si>
    <t>The experimental farm of the Faculty of Agriculture at Moshtohor, Benha University</t>
  </si>
  <si>
    <t>site_0733</t>
  </si>
  <si>
    <t>Grasslands Research Station, Marondera</t>
  </si>
  <si>
    <t>site_0155</t>
  </si>
  <si>
    <t>Zagazig University</t>
  </si>
  <si>
    <t>site_0693</t>
  </si>
  <si>
    <t>Bulindi Zonal Agriculture Research and Development Institute</t>
  </si>
  <si>
    <t>site_0734</t>
  </si>
  <si>
    <t>Grasslands RS, Marondera</t>
  </si>
  <si>
    <t>site_0590</t>
  </si>
  <si>
    <t>Nkwaleni</t>
  </si>
  <si>
    <t>site_0746</t>
  </si>
  <si>
    <t>Women’s University in Africa (WUA) farm, Marondera</t>
  </si>
  <si>
    <t>site_0131</t>
  </si>
  <si>
    <t>Experimental Farm of the Desert Research Center, Ras Sudr</t>
  </si>
  <si>
    <t>site_0729</t>
  </si>
  <si>
    <t>Chiredzi RS</t>
  </si>
  <si>
    <t>site_0154</t>
  </si>
  <si>
    <t>Water Studies &amp; Research Complex station Experimental farm, NWRC-Toshka</t>
  </si>
  <si>
    <t>site_0639</t>
  </si>
  <si>
    <t>Igabiro</t>
  </si>
  <si>
    <t>site_0601</t>
  </si>
  <si>
    <t>SASRI, Pongola</t>
  </si>
  <si>
    <t>site_0124</t>
  </si>
  <si>
    <t>CLAR, Sharkia</t>
  </si>
  <si>
    <t>site_0740</t>
  </si>
  <si>
    <t>Marondera University of Agricultural Sciences and Technology</t>
  </si>
  <si>
    <t>site_0632</t>
  </si>
  <si>
    <t>Mhlume</t>
  </si>
  <si>
    <t>site_0704</t>
  </si>
  <si>
    <t>Masaka</t>
  </si>
  <si>
    <t>site_0597</t>
  </si>
  <si>
    <t>SASRI, Coastal Rainfed Region</t>
  </si>
  <si>
    <t>site_0598</t>
  </si>
  <si>
    <t>SASRI, Empangeni</t>
  </si>
  <si>
    <t>site_0599</t>
  </si>
  <si>
    <t>SASRI, Komatipoort</t>
  </si>
  <si>
    <t>site_0603</t>
  </si>
  <si>
    <t>Sugarcane Research Institute, Komatipoort</t>
  </si>
  <si>
    <t>site_0117</t>
  </si>
  <si>
    <t>ARC, Ismailia</t>
  </si>
  <si>
    <t>site_0128</t>
  </si>
  <si>
    <t>El-Khattara ARS, Faculty of Agriculture, Zagazig University</t>
  </si>
  <si>
    <t>site_0149</t>
  </si>
  <si>
    <t>SCU Experimental Farm, Ismalia</t>
  </si>
  <si>
    <t>site_0411</t>
  </si>
  <si>
    <t>Agronomy and Forestry Engineering Experimental Station, Sábie Village</t>
  </si>
  <si>
    <t>CEDAS, Sabie</t>
  </si>
  <si>
    <t>site_0418</t>
  </si>
  <si>
    <t>CEDAS, Sábiè Agronomic Centre</t>
  </si>
  <si>
    <t>Sábiè Agronomic Centre, CEDAS</t>
  </si>
  <si>
    <t>site_0420</t>
  </si>
  <si>
    <t>Umbeluzi Research Station</t>
  </si>
  <si>
    <t>site_0743</t>
  </si>
  <si>
    <t>Save Valley Experimental Station</t>
  </si>
  <si>
    <t>site_0710</t>
  </si>
  <si>
    <t>Eastern Province</t>
  </si>
  <si>
    <t>site_0415</t>
  </si>
  <si>
    <t>Matola</t>
  </si>
  <si>
    <t>site_0145</t>
  </si>
  <si>
    <t>NIOF, Suez</t>
  </si>
  <si>
    <t>site_0700</t>
  </si>
  <si>
    <t>Kawanda ARS</t>
  </si>
  <si>
    <t>site_0623</t>
  </si>
  <si>
    <t>Hillat Kuku</t>
  </si>
  <si>
    <t>site_0722</t>
  </si>
  <si>
    <t>Msekera</t>
  </si>
  <si>
    <t>site_0624</t>
  </si>
  <si>
    <t>Khartoum</t>
  </si>
  <si>
    <t>site_0723</t>
  </si>
  <si>
    <t>Msekera RS</t>
  </si>
  <si>
    <t>site_0696</t>
  </si>
  <si>
    <t>IITA, Sendusu NaCRRI, Namulonge</t>
  </si>
  <si>
    <t>IITA, Sendusu;NaCRRI, Namulonge</t>
  </si>
  <si>
    <t>IITA, Sendusu (NaCRRI, Namulonge)</t>
  </si>
  <si>
    <t>site_0703</t>
  </si>
  <si>
    <t>Makerere University Agricultural Research Institute, Kabanyolo</t>
  </si>
  <si>
    <t>Makerere University ARI, Kabanyolo</t>
  </si>
  <si>
    <t>site_0707</t>
  </si>
  <si>
    <t>NARO/NLRRI Namulonge</t>
  </si>
  <si>
    <t>site_0628</t>
  </si>
  <si>
    <t>Omdurman</t>
  </si>
  <si>
    <t>site_0668</t>
  </si>
  <si>
    <t>Tumbi</t>
  </si>
  <si>
    <t>site_0706</t>
  </si>
  <si>
    <t>NaFORRI, Kifu</t>
  </si>
  <si>
    <t>site_0625</t>
  </si>
  <si>
    <t>Maatug Research Substation, Gezira Scheme</t>
  </si>
  <si>
    <t>site_0709</t>
  </si>
  <si>
    <t>ZARDI, Ngetta</t>
  </si>
  <si>
    <t>site_0416</t>
  </si>
  <si>
    <t>NARI, Chokwé</t>
  </si>
  <si>
    <t>site_0645</t>
  </si>
  <si>
    <t>LZARDI, Ukiriguru</t>
  </si>
  <si>
    <t>site_0656</t>
  </si>
  <si>
    <t>Sasanda</t>
  </si>
  <si>
    <t>site_0419</t>
  </si>
  <si>
    <t>Sussundenga Research Station</t>
  </si>
  <si>
    <t>site_0627</t>
  </si>
  <si>
    <t>NIPHE, Research Farm, Hantoub</t>
  </si>
  <si>
    <t>site_0413</t>
  </si>
  <si>
    <t>ISPM, Manica</t>
  </si>
  <si>
    <t>site_0375</t>
  </si>
  <si>
    <t>Mbawa</t>
  </si>
  <si>
    <t>site_0708</t>
  </si>
  <si>
    <t>Serere Research Centre</t>
  </si>
  <si>
    <t>site_0622</t>
  </si>
  <si>
    <t>Gezira Research Farm, Wad Medani</t>
  </si>
  <si>
    <t>Gezira Research Station, Wad Medani</t>
  </si>
  <si>
    <t>site_0669</t>
  </si>
  <si>
    <t>Uyole</t>
  </si>
  <si>
    <t>site_0630</t>
  </si>
  <si>
    <t>University of Gezira, RDEC</t>
  </si>
  <si>
    <t>site_0690</t>
  </si>
  <si>
    <t>Arapia, Soroti</t>
  </si>
  <si>
    <t>site_0694</t>
  </si>
  <si>
    <t>Busitema University Farm, Arapai</t>
  </si>
  <si>
    <t>site_0369</t>
  </si>
  <si>
    <t>Kandiyani</t>
  </si>
  <si>
    <t>site_0367</t>
  </si>
  <si>
    <t>Chitedze ARS (LT CA Trial)</t>
  </si>
  <si>
    <t>Chitedze ARS-Candida;Chitedze ARS-Vogelii</t>
  </si>
  <si>
    <t>site_0372</t>
  </si>
  <si>
    <t>LUANAR Bunda College</t>
  </si>
  <si>
    <t>LUANAR Bunda College Aquaculture Ponds</t>
  </si>
  <si>
    <t>site_0701</t>
  </si>
  <si>
    <t>Kibale Technology Verification Centre</t>
  </si>
  <si>
    <t>Kibale TVC</t>
  </si>
  <si>
    <t>Kibale Technology Verification Centre (TVC)</t>
  </si>
  <si>
    <t>site_0111</t>
  </si>
  <si>
    <t>Agricultural Experimental Station,  Al-Arish Agricultural Research Center</t>
  </si>
  <si>
    <t>Agricultural Experimental Station of Agricultural Research Center at Al-Arish</t>
  </si>
  <si>
    <t>site_0132</t>
  </si>
  <si>
    <t>Experimental Farm, Department of Animal Production, College of Agricultural Science, El-Arish</t>
  </si>
  <si>
    <t>Experimental Farm of Department of Animal Production, College of Agricultural Science, El-Arish</t>
  </si>
  <si>
    <t>site_0640</t>
  </si>
  <si>
    <t>Igurusi IZTIS</t>
  </si>
  <si>
    <t>site_0691</t>
  </si>
  <si>
    <t>Bukkedea Technology Verification Centre</t>
  </si>
  <si>
    <t>Technology Verification Centre (TVC) in Bukkedea</t>
  </si>
  <si>
    <t>site_0376</t>
  </si>
  <si>
    <t>Nachisaka Extension Planning-(EPA)</t>
  </si>
  <si>
    <t>site_0649</t>
  </si>
  <si>
    <t>Mpangala</t>
  </si>
  <si>
    <t>site_0697</t>
  </si>
  <si>
    <t>Ikilki DATIC</t>
  </si>
  <si>
    <t>site_0654</t>
  </si>
  <si>
    <t>Nyashimba</t>
  </si>
  <si>
    <t>site_0373</t>
  </si>
  <si>
    <t>Lunyangwa</t>
  </si>
  <si>
    <t>site_0629</t>
  </si>
  <si>
    <t>Rahad Research Station, El Fau</t>
  </si>
  <si>
    <t>site_0331</t>
  </si>
  <si>
    <t>KARI, Alupe</t>
  </si>
  <si>
    <t>site_0695</t>
  </si>
  <si>
    <t>District Agricultural Training Centre</t>
  </si>
  <si>
    <t>site_0309</t>
  </si>
  <si>
    <t>ICIPE Campus, Mbita Point</t>
  </si>
  <si>
    <t>site_0311</t>
  </si>
  <si>
    <t>ICIPE, Mbita Point</t>
  </si>
  <si>
    <t>site_0312</t>
  </si>
  <si>
    <t>ICIPE, Mbita Point Field Station</t>
  </si>
  <si>
    <t>site_0637</t>
  </si>
  <si>
    <t>BioRe Tanzania farm</t>
  </si>
  <si>
    <t>site_0366</t>
  </si>
  <si>
    <t>Chitala</t>
  </si>
  <si>
    <t>site_0692</t>
  </si>
  <si>
    <t>Bulegeni Agricultural Research and Development Center</t>
  </si>
  <si>
    <t>Bulegeni ARDC</t>
  </si>
  <si>
    <t>site_0617</t>
  </si>
  <si>
    <t>Ad-Damazin ARS</t>
  </si>
  <si>
    <t>site_0349</t>
  </si>
  <si>
    <t>Nyabeda</t>
  </si>
  <si>
    <t>site_0351</t>
  </si>
  <si>
    <t>Sidada</t>
  </si>
  <si>
    <t>site_0364</t>
  </si>
  <si>
    <t>Bembeke RS</t>
  </si>
  <si>
    <t>site_0653</t>
  </si>
  <si>
    <t>Nkundi</t>
  </si>
  <si>
    <t>site_0301</t>
  </si>
  <si>
    <t>Catholic Diocese, Homa Bay</t>
  </si>
  <si>
    <t>site_0638</t>
  </si>
  <si>
    <t>ICRAF, Meatu</t>
  </si>
  <si>
    <t>site_0321</t>
  </si>
  <si>
    <t>KALRO, Kakamega</t>
  </si>
  <si>
    <t>site_0371</t>
  </si>
  <si>
    <t>Lifuwu</t>
  </si>
  <si>
    <t>site_0342</t>
  </si>
  <si>
    <t>Maseno Research Station</t>
  </si>
  <si>
    <t>site_0343</t>
  </si>
  <si>
    <t>Maseno Veterinary Farm and Agricultural Training Center</t>
  </si>
  <si>
    <t>site_0339</t>
  </si>
  <si>
    <t>Mabanga Farmers Training Center-Mabanga</t>
  </si>
  <si>
    <t>site_0300</t>
  </si>
  <si>
    <t>Bukura Agricultural College</t>
  </si>
  <si>
    <t>site_0316</t>
  </si>
  <si>
    <t>Kaberwa Forest Station, Mount Elgon</t>
  </si>
  <si>
    <t>site_0345</t>
  </si>
  <si>
    <t>MMUST Kakamega</t>
  </si>
  <si>
    <t>site_0644</t>
  </si>
  <si>
    <t>Lubonde</t>
  </si>
  <si>
    <t>site_0318</t>
  </si>
  <si>
    <t>Kakamega Agricultural Research Center</t>
  </si>
  <si>
    <t>site_0332</t>
  </si>
  <si>
    <t>KARI, Kakamega</t>
  </si>
  <si>
    <t>site_0370</t>
  </si>
  <si>
    <t>Kasinthula ARC, Chikwawa</t>
  </si>
  <si>
    <t>site_0180</t>
  </si>
  <si>
    <t>Dambi Dollo University</t>
  </si>
  <si>
    <t>site_0341</t>
  </si>
  <si>
    <t>Manor House Agricultural Center (Manor House)-Trans-Nzoia</t>
  </si>
  <si>
    <t>site_0335</t>
  </si>
  <si>
    <t>KARI, Kitale</t>
  </si>
  <si>
    <t>site_0356</t>
  </si>
  <si>
    <t>Vi-Agroforestry Research and Demonstration Farm Kitale</t>
  </si>
  <si>
    <t>site_0365</t>
  </si>
  <si>
    <t>Bvumbwe</t>
  </si>
  <si>
    <t>site_0414</t>
  </si>
  <si>
    <t>Joint Aid Management Life, Vilankulo</t>
  </si>
  <si>
    <t>JAM-Life, Vilankulo</t>
  </si>
  <si>
    <t>Joint Aid Management Life (JAM-Life), Vilankulo</t>
  </si>
  <si>
    <t>site_0652</t>
  </si>
  <si>
    <t>Ngwazi, Mufindi</t>
  </si>
  <si>
    <t>site_0417</t>
  </si>
  <si>
    <t>Nhacoongo Research Station, Agricultural Research Institute of Mozambique (IIAM)</t>
  </si>
  <si>
    <t>IIAM, Nhacoongo</t>
  </si>
  <si>
    <t>Nhacoongo Research Station experimental farm of the Agricultural Research Institute of Mozambique (IIAM)</t>
  </si>
  <si>
    <t>site_0346</t>
  </si>
  <si>
    <t>Moi University Farm</t>
  </si>
  <si>
    <t>site_0353</t>
  </si>
  <si>
    <t>University of Eldoret</t>
  </si>
  <si>
    <t>site_0377</t>
  </si>
  <si>
    <t>National Aquaculture Centre, Domasi</t>
  </si>
  <si>
    <t>site_0216</t>
  </si>
  <si>
    <t>Teppi National Spice Research Centre (TNSRC)</t>
  </si>
  <si>
    <t>site_0374</t>
  </si>
  <si>
    <t>Makoka ARS, Zomba</t>
  </si>
  <si>
    <t>site_0368</t>
  </si>
  <si>
    <t>Domasi Irrigation Scheme</t>
  </si>
  <si>
    <t>site_0308</t>
  </si>
  <si>
    <t>Horticulture Research and Teaching Field</t>
  </si>
  <si>
    <t>site_0665</t>
  </si>
  <si>
    <t>TARI, Makutupora</t>
  </si>
  <si>
    <t>site_0634</t>
  </si>
  <si>
    <t>ARI Hombolo</t>
  </si>
  <si>
    <t>site_0299</t>
  </si>
  <si>
    <t>Baringo</t>
  </si>
  <si>
    <t>site_0304</t>
  </si>
  <si>
    <t>Egerton University (Tatton Agricultural Park)</t>
  </si>
  <si>
    <t>site_0306</t>
  </si>
  <si>
    <t>Egerton University Horticulture Teaching and Research Field</t>
  </si>
  <si>
    <t>site_0319</t>
  </si>
  <si>
    <t>KALRO,  Njoro</t>
  </si>
  <si>
    <t>site_0305</t>
  </si>
  <si>
    <t>Egerton University Farm, Njoro</t>
  </si>
  <si>
    <t>site_0320</t>
  </si>
  <si>
    <t>KALRO, Baringo</t>
  </si>
  <si>
    <t>site_0325</t>
  </si>
  <si>
    <t>KALRO, Naivasha</t>
  </si>
  <si>
    <t>KALRO Naivasha</t>
  </si>
  <si>
    <t>site_0643</t>
  </si>
  <si>
    <t>LPRI Mpwapwa</t>
  </si>
  <si>
    <t>site_0201</t>
  </si>
  <si>
    <t>Jinka Agricultural Research Center</t>
  </si>
  <si>
    <t>site_0195</t>
  </si>
  <si>
    <t>Humera Agricultural Research Center</t>
  </si>
  <si>
    <t>site_0658</t>
  </si>
  <si>
    <t>Selian</t>
  </si>
  <si>
    <t>site_0663</t>
  </si>
  <si>
    <t>Tanzania Agricultural Research Institute Selian Centre (SARI), Arusha</t>
  </si>
  <si>
    <t>site_0313</t>
  </si>
  <si>
    <t>IRLI, Nairobi</t>
  </si>
  <si>
    <t>site_0348</t>
  </si>
  <si>
    <t>NARL, Kabete</t>
  </si>
  <si>
    <t>site_0355</t>
  </si>
  <si>
    <t>UoN, Kabete</t>
  </si>
  <si>
    <t>site_0199</t>
  </si>
  <si>
    <t>Jimma Agricultural Research Center (JARC)</t>
  </si>
  <si>
    <t>site_0357</t>
  </si>
  <si>
    <t>World Agroforestry Centre Nairobi (ICRAF)</t>
  </si>
  <si>
    <t>site_0661</t>
  </si>
  <si>
    <t>Suluti</t>
  </si>
  <si>
    <t>site_0200</t>
  </si>
  <si>
    <t>Jimma University College of Agriculture and Veterinary Medicine</t>
  </si>
  <si>
    <t>site_0641</t>
  </si>
  <si>
    <t>Ilonga</t>
  </si>
  <si>
    <t>site_0633</t>
  </si>
  <si>
    <t>Agricultural Research Institute, Ilonga</t>
  </si>
  <si>
    <t>site_0310</t>
  </si>
  <si>
    <t>ICIPE, Kasarani, Nairobi</t>
  </si>
  <si>
    <t>site_0302</t>
  </si>
  <si>
    <t>Coffee Research Foundation, Ruiru</t>
  </si>
  <si>
    <t>site_0347</t>
  </si>
  <si>
    <t>Mpala Ranch, Laikipia</t>
  </si>
  <si>
    <t>site_0337</t>
  </si>
  <si>
    <t>Kenyatta University teaching and demonstration farm</t>
  </si>
  <si>
    <t>site_0344</t>
  </si>
  <si>
    <t>Matanya, Laikipia</t>
  </si>
  <si>
    <t>site_0650</t>
  </si>
  <si>
    <t>Msimba</t>
  </si>
  <si>
    <t>site_0314</t>
  </si>
  <si>
    <t>JKUAT, Juja</t>
  </si>
  <si>
    <t>site_0315</t>
  </si>
  <si>
    <t>JKUAT, Thika</t>
  </si>
  <si>
    <t>site_0635</t>
  </si>
  <si>
    <t>ARTI Ilonga</t>
  </si>
  <si>
    <t>site_0175</t>
  </si>
  <si>
    <t>Bako ATVETC</t>
  </si>
  <si>
    <t>site_0322</t>
  </si>
  <si>
    <t>KALRO, Kandara Sub-county</t>
  </si>
  <si>
    <t>site_0208</t>
  </si>
  <si>
    <t>Mecha</t>
  </si>
  <si>
    <t>site_0323</t>
  </si>
  <si>
    <t>KALRO, Katumani Research Centre</t>
  </si>
  <si>
    <t>site_0333</t>
  </si>
  <si>
    <t>KARI, Katumani (ICRAF Machakos)</t>
  </si>
  <si>
    <t>site_0664</t>
  </si>
  <si>
    <t>Tanzania Coffee Research Institute (TaCRI)</t>
  </si>
  <si>
    <t>site_0655</t>
  </si>
  <si>
    <t>Rudewa Experimental site</t>
  </si>
  <si>
    <t>site_0324</t>
  </si>
  <si>
    <t>KALRO, Mwea</t>
  </si>
  <si>
    <t>site_0642</t>
  </si>
  <si>
    <t>KATC</t>
  </si>
  <si>
    <t>site_0174</t>
  </si>
  <si>
    <t>Bahir Dar University</t>
  </si>
  <si>
    <t>site_0667</t>
  </si>
  <si>
    <t>Tropical Pesticides Research Institute (TPRI) research farm, Miwaleni</t>
  </si>
  <si>
    <t>site_0338</t>
  </si>
  <si>
    <t>Kianjuki</t>
  </si>
  <si>
    <t>site_0354</t>
  </si>
  <si>
    <t>University of Embu Agricultural Demonstration Farm</t>
  </si>
  <si>
    <t>site_0329</t>
  </si>
  <si>
    <t>KARI Embu</t>
  </si>
  <si>
    <t>site_0212</t>
  </si>
  <si>
    <t>Shinta experimental field, University of Gondar</t>
  </si>
  <si>
    <t>site_0220</t>
  </si>
  <si>
    <t>Zenzelma Campus, Bahir Dar University</t>
  </si>
  <si>
    <t>Zenzelima Campus, Bahir Dar University</t>
  </si>
  <si>
    <t>site_0336</t>
  </si>
  <si>
    <t>KARLO, Embu</t>
  </si>
  <si>
    <t>site_0165</t>
  </si>
  <si>
    <t>Andassa livestock research center; ALRC</t>
  </si>
  <si>
    <t>site_0158</t>
  </si>
  <si>
    <t>Adet Agricultural Research Center</t>
  </si>
  <si>
    <t>site_0303</t>
  </si>
  <si>
    <t>Don Bosco Boys Secondary, Embu</t>
  </si>
  <si>
    <t>site_0651</t>
  </si>
  <si>
    <t xml:space="preserve">Nelson Mandela African Institution of Science and Technology land, Tengeru
</t>
  </si>
  <si>
    <t>site_0326</t>
  </si>
  <si>
    <t>KALRO/Kirege Primary School, Chuka</t>
  </si>
  <si>
    <t>site_0660</t>
  </si>
  <si>
    <t>SUA Solomon Mahlangu Campus, Mazimbu</t>
  </si>
  <si>
    <t>site_0646</t>
  </si>
  <si>
    <t>Mafiga</t>
  </si>
  <si>
    <t>site_0647</t>
  </si>
  <si>
    <t>Magadu Research Farm, University of Sokoine</t>
  </si>
  <si>
    <t>site_0659</t>
  </si>
  <si>
    <t>SUA Farm, Morogoro</t>
  </si>
  <si>
    <t>site_0340</t>
  </si>
  <si>
    <t>Machanga</t>
  </si>
  <si>
    <t>site_0307</t>
  </si>
  <si>
    <t>Embu District</t>
  </si>
  <si>
    <t>site_0317</t>
  </si>
  <si>
    <t>Kaguru Agricultural Training College</t>
  </si>
  <si>
    <t>site_0327</t>
  </si>
  <si>
    <t>Kampi ya Mawe Agricultural Field Station</t>
  </si>
  <si>
    <t>site_0168</t>
  </si>
  <si>
    <t>Areka Agricultural Research Centre, Belg</t>
  </si>
  <si>
    <t>site_0169</t>
  </si>
  <si>
    <t>Areka Agricultural Research Centre, Meher</t>
  </si>
  <si>
    <t>site_0328</t>
  </si>
  <si>
    <t>Kangutu Primary School</t>
  </si>
  <si>
    <t>site_0218</t>
  </si>
  <si>
    <t>Wereta</t>
  </si>
  <si>
    <t>site_0334</t>
  </si>
  <si>
    <t>KARI, Kiboko</t>
  </si>
  <si>
    <t>site_0187</t>
  </si>
  <si>
    <t>Guder Farm Development Centre</t>
  </si>
  <si>
    <t>site_0207</t>
  </si>
  <si>
    <t>Markos University Research and Demonstration Farm</t>
  </si>
  <si>
    <t>site_0219</t>
  </si>
  <si>
    <t>Wolaita Sodo University (WSU) Research and Practical Farm</t>
  </si>
  <si>
    <t>site_0648</t>
  </si>
  <si>
    <t>Makanya Catchment</t>
  </si>
  <si>
    <t>site_0164</t>
  </si>
  <si>
    <t>Ambo University</t>
  </si>
  <si>
    <t>site_0213</t>
  </si>
  <si>
    <t>Shola</t>
  </si>
  <si>
    <t>site_0186</t>
  </si>
  <si>
    <t>Ginchi ARS</t>
  </si>
  <si>
    <t>site_0172</t>
  </si>
  <si>
    <t>ATVET College, Dilla</t>
  </si>
  <si>
    <t>site_0352</t>
  </si>
  <si>
    <t>Taita Hills</t>
  </si>
  <si>
    <t>site_0161</t>
  </si>
  <si>
    <t>Alage ATVETC</t>
  </si>
  <si>
    <t>site_0156</t>
  </si>
  <si>
    <t>Hamelmalo Agricultural College</t>
  </si>
  <si>
    <t>site_0192</t>
  </si>
  <si>
    <t>Hawassa University, Hawassa</t>
  </si>
  <si>
    <t>site_0183</t>
  </si>
  <si>
    <t>EIAR Holetta ARS</t>
  </si>
  <si>
    <t>site_0194</t>
  </si>
  <si>
    <t>Holetta Agricultural Research Center</t>
  </si>
  <si>
    <t>site_0178</t>
  </si>
  <si>
    <t>Bore Agricultural Research Center</t>
  </si>
  <si>
    <t>site_0221</t>
  </si>
  <si>
    <t>Ziway Station</t>
  </si>
  <si>
    <t>site_0182</t>
  </si>
  <si>
    <t>Dura Farmers Training Center</t>
  </si>
  <si>
    <t>site_0196</t>
  </si>
  <si>
    <t>ILRI, Addis Ababa</t>
  </si>
  <si>
    <t>site_0198</t>
  </si>
  <si>
    <t>International Livestock Centre for Africa</t>
  </si>
  <si>
    <t>site_0636</t>
  </si>
  <si>
    <t>Bagamoyo Irrigation Development Project</t>
  </si>
  <si>
    <t>site_0666</t>
  </si>
  <si>
    <t>TARI, Mlingano</t>
  </si>
  <si>
    <t>site_0181</t>
  </si>
  <si>
    <t>Debre Zeit</t>
  </si>
  <si>
    <t>site_0157</t>
  </si>
  <si>
    <t>Abergelle ARC Farm</t>
  </si>
  <si>
    <t>site_0197</t>
  </si>
  <si>
    <t>ILRI, Debre Zeit</t>
  </si>
  <si>
    <t>site_0160</t>
  </si>
  <si>
    <t>Agbe Goat Research Station, Tembien</t>
  </si>
  <si>
    <t>site_0211</t>
  </si>
  <si>
    <t>Sekota</t>
  </si>
  <si>
    <t>site_0662</t>
  </si>
  <si>
    <t>Tanga</t>
  </si>
  <si>
    <t>site_0167</t>
  </si>
  <si>
    <t>ARDU, Asella</t>
  </si>
  <si>
    <t>site_0170</t>
  </si>
  <si>
    <t>Arsi University</t>
  </si>
  <si>
    <t>site_0204</t>
  </si>
  <si>
    <t>Kulumsa</t>
  </si>
  <si>
    <t>site_0189</t>
  </si>
  <si>
    <t>Hagere Selam, May Zegzeg</t>
  </si>
  <si>
    <t>site_0184</t>
  </si>
  <si>
    <t>Enewari Field Station</t>
  </si>
  <si>
    <t>site_0657</t>
  </si>
  <si>
    <t>SEDC, Dar es Salaam</t>
  </si>
  <si>
    <t>site_0171</t>
  </si>
  <si>
    <t>Asasa RS</t>
  </si>
  <si>
    <t>site_0177</t>
  </si>
  <si>
    <t>Bekoji RS</t>
  </si>
  <si>
    <t>site_0176</t>
  </si>
  <si>
    <t>Bekoji</t>
  </si>
  <si>
    <t>site_0210</t>
  </si>
  <si>
    <t>Melkassa ARC</t>
  </si>
  <si>
    <t>site_0205</t>
  </si>
  <si>
    <t>Kulumsa Agricultural Research Center, IAR,  Bekoji</t>
  </si>
  <si>
    <t>site_0188</t>
  </si>
  <si>
    <t>Gule Sub-watershed</t>
  </si>
  <si>
    <t>site_0209</t>
  </si>
  <si>
    <t>Mekelle University</t>
  </si>
  <si>
    <t>site_0206</t>
  </si>
  <si>
    <t>Maichew</t>
  </si>
  <si>
    <t>site_0159</t>
  </si>
  <si>
    <t>Adigudem</t>
  </si>
  <si>
    <t>site_0162</t>
  </si>
  <si>
    <t>Alamata ARC</t>
  </si>
  <si>
    <t>site_0215</t>
  </si>
  <si>
    <t>Sirinka ARC</t>
  </si>
  <si>
    <t>site_0203</t>
  </si>
  <si>
    <t>Kombolcha ATVETC, South Wollo</t>
  </si>
  <si>
    <t>site_0330</t>
  </si>
  <si>
    <t>KARI Mtwapa</t>
  </si>
  <si>
    <t>site_0179</t>
  </si>
  <si>
    <t>Chefa</t>
  </si>
  <si>
    <t>site_0350</t>
  </si>
  <si>
    <t>Pwani University, Kilife</t>
  </si>
  <si>
    <t>site_0173</t>
  </si>
  <si>
    <t>ATVET College,Agarfa</t>
  </si>
  <si>
    <t>site_0217</t>
  </si>
  <si>
    <t>Werer Agricultural Research Center (WARC)</t>
  </si>
  <si>
    <t>site_0214</t>
  </si>
  <si>
    <t>Sinana ARC</t>
  </si>
  <si>
    <t>site_0193</t>
  </si>
  <si>
    <t>Hirna ARC</t>
  </si>
  <si>
    <t>site_0163</t>
  </si>
  <si>
    <t>Alemaya University Hirna Station</t>
  </si>
  <si>
    <t>site_0190</t>
  </si>
  <si>
    <t>Haramaya ARC</t>
  </si>
  <si>
    <t>site_0191</t>
  </si>
  <si>
    <t>Haramaya University</t>
  </si>
  <si>
    <t>site_0185</t>
  </si>
  <si>
    <t>Fedis ARC</t>
  </si>
  <si>
    <t>site_0202</t>
  </si>
  <si>
    <t>Kombolcha ATVETC</t>
  </si>
  <si>
    <t>site_0166</t>
  </si>
  <si>
    <t>ARC Babillae</t>
  </si>
  <si>
    <t>site_0360</t>
  </si>
  <si>
    <t>Center for Rural Development and Applied Research</t>
  </si>
  <si>
    <t>site_0361</t>
  </si>
  <si>
    <t>Ivory Station</t>
  </si>
  <si>
    <t>site_0363</t>
  </si>
  <si>
    <t>TAFA Antsirabe</t>
  </si>
  <si>
    <t>site_0362</t>
  </si>
  <si>
    <t>National Research Center for Rural Development, FOFIFA</t>
  </si>
  <si>
    <t>site_0359</t>
  </si>
  <si>
    <t>CDIA Beforona</t>
  </si>
  <si>
    <t>site_0277</t>
  </si>
  <si>
    <t>India</t>
  </si>
  <si>
    <t>Dryland Research Station, Sardar Krushi Nagar, Gujarat</t>
  </si>
  <si>
    <t>site_0105</t>
  </si>
  <si>
    <t>Macagual Research Center of the University of Amazonia</t>
  </si>
  <si>
    <t>site_0286</t>
  </si>
  <si>
    <t>Punjab Agricultural University (PAU), Ludhiana.</t>
  </si>
  <si>
    <t>site_0291</t>
  </si>
  <si>
    <t xml:space="preserve">India </t>
  </si>
  <si>
    <t>RRSKA, Kandi</t>
  </si>
  <si>
    <t>site_0275</t>
  </si>
  <si>
    <t>CSKHPKV-Experimental Farm</t>
  </si>
  <si>
    <t>site_0273</t>
  </si>
  <si>
    <t>College of Agriculture, Chaudhary Sarwan Kumar Himachal Pradesh Agricultural University, Palampur, HP,</t>
  </si>
  <si>
    <t>site_0278</t>
  </si>
  <si>
    <t>ICAR, Bhopal</t>
  </si>
  <si>
    <t>site_0276</t>
  </si>
  <si>
    <t>Dr. Pnjabrao Deshmukh Krishi Vidyapeeth Research Farm</t>
  </si>
  <si>
    <t>site_0281</t>
  </si>
  <si>
    <t>Indian Agricultural Research Institute, New Delhi</t>
  </si>
  <si>
    <t>site_0268</t>
  </si>
  <si>
    <t>Agricultural Research Station, University of Agricultural Sciences, GKVK campus, Bengaluru, Karnataka.</t>
  </si>
  <si>
    <t>site_0288</t>
  </si>
  <si>
    <t>University of Agricultural Sciences, Bangalore</t>
  </si>
  <si>
    <t>site_0282</t>
  </si>
  <si>
    <t>Indian Institute of Farming Systems Research (IIFSR), Modipuram</t>
  </si>
  <si>
    <t>site_0285</t>
  </si>
  <si>
    <t>Pant University of Agriculture and Technology</t>
  </si>
  <si>
    <t>site_0279</t>
  </si>
  <si>
    <t>ICAR-Vivekananda Experimental Farm</t>
  </si>
  <si>
    <t>site_0280</t>
  </si>
  <si>
    <t>ICAR-Vivekananda Parvatiya Krishi Anusandhan Sansthan (VPKAS), Almora</t>
  </si>
  <si>
    <t>site_0289</t>
  </si>
  <si>
    <t>Vivekananda Institute of Hill Agriculture</t>
  </si>
  <si>
    <t>site_0290</t>
  </si>
  <si>
    <t>VPKAS Experimental Farm</t>
  </si>
  <si>
    <t>site_0283</t>
  </si>
  <si>
    <t>JNKVV-Experimental Farm</t>
  </si>
  <si>
    <t>site_0269</t>
  </si>
  <si>
    <t>Banaras Hindu University farm (BHU), Varanasi</t>
  </si>
  <si>
    <t>site_0270</t>
  </si>
  <si>
    <t>Banaras Hindu University, Varanasi</t>
  </si>
  <si>
    <t>site_0422</t>
  </si>
  <si>
    <t>Nepal</t>
  </si>
  <si>
    <t>National Wheat Research Program, Bhairahawa</t>
  </si>
  <si>
    <t>site_0423</t>
  </si>
  <si>
    <t>Regional Agricultural Research Station, Parwanipur, Nepal.</t>
  </si>
  <si>
    <t>site_0271</t>
  </si>
  <si>
    <t>Birsa Agricultural University</t>
  </si>
  <si>
    <t>site_0287</t>
  </si>
  <si>
    <t>Rajendra Agricultural University</t>
  </si>
  <si>
    <t>site_0284</t>
  </si>
  <si>
    <t>OUAT, Bhubaneswar</t>
  </si>
  <si>
    <t>site_0272</t>
  </si>
  <si>
    <t>Central Rice Research Institute, Cuttack-Experimental Farm</t>
  </si>
  <si>
    <t>site_0274</t>
  </si>
  <si>
    <t>CRIJAF, Barrackpore, West Bengal</t>
  </si>
  <si>
    <t>site_0005</t>
  </si>
  <si>
    <t>Bangladesh</t>
  </si>
  <si>
    <t>Bangladesh Agricultural Research Institute (BARI)</t>
  </si>
  <si>
    <t>site_0004</t>
  </si>
  <si>
    <t>Bangabandhu Sheikh Mujibur Rahman Agricultural University</t>
  </si>
  <si>
    <t>site_0006</t>
  </si>
  <si>
    <t>Bangladesh Rice Research Institute</t>
  </si>
  <si>
    <t>Theme</t>
  </si>
  <si>
    <t>Theme.Code</t>
  </si>
  <si>
    <t>Practice.Code</t>
  </si>
  <si>
    <t>Subpractice</t>
  </si>
  <si>
    <t>Subpractice.Code</t>
  </si>
  <si>
    <t>Subpractice.S</t>
  </si>
  <si>
    <t>Subpractice.Suffix</t>
  </si>
  <si>
    <t>Linked.Tab</t>
  </si>
  <si>
    <t>Linked.Col</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</si>
  <si>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</si>
  <si>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</si>
  <si>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</si>
  <si>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</si>
  <si>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</si>
  <si>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</si>
  <si>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</si>
  <si>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t>
  </si>
  <si>
    <t>Alleycropping (N fixing)</t>
  </si>
  <si>
    <t>Al+N</t>
  </si>
  <si>
    <t>AgFor Alley (Nfix)</t>
  </si>
  <si>
    <t>Intercropping with rows or alleys of nitrogen fixing trees or woody shrubs.</t>
  </si>
  <si>
    <t>Alleycropping (Non N fixing)</t>
  </si>
  <si>
    <t>Al-N</t>
  </si>
  <si>
    <t>AgFor Alley (nonNfix)</t>
  </si>
  <si>
    <t>nonNfix</t>
  </si>
  <si>
    <t>Intercropping with rows or alleys of trees or woody shrubs that do not fix nitrogen.</t>
  </si>
  <si>
    <t>a4.1</t>
  </si>
  <si>
    <t>Alleycropping (Mixed)</t>
  </si>
  <si>
    <t>Al±N</t>
  </si>
  <si>
    <t>AgFor Alley (Mixed)</t>
  </si>
  <si>
    <t>Intercropping with rows or alleys of a mixture of trees or woody shrubs of which some but not all fix nitrogen.</t>
  </si>
  <si>
    <t>Alleycropping (Unspecified)</t>
  </si>
  <si>
    <t>AgFor Alley (noID)</t>
  </si>
  <si>
    <t>NoID</t>
  </si>
  <si>
    <t>Intercropping with rows or alleys of trees or woody shrubs where no information about the type of plant is given.</t>
  </si>
  <si>
    <t>Parklands</t>
  </si>
  <si>
    <t>Pa</t>
  </si>
  <si>
    <t>Intercropping under scattered or regularly planted trees.</t>
  </si>
  <si>
    <t>Typically named parklands in the document text. Difference with scattered trees is unclear.</t>
  </si>
  <si>
    <t>Scattered Trees</t>
  </si>
  <si>
    <t>ST</t>
  </si>
  <si>
    <t>Unspecified sparse or scattered trees incorporated into croplands, pastures or rangelands.</t>
  </si>
  <si>
    <t>Difference with Parklands is unclear, other than parklands is not mentioned in the definition.</t>
  </si>
  <si>
    <t>Boundary Planting</t>
  </si>
  <si>
    <t>BP</t>
  </si>
  <si>
    <t>Tree Windbreak</t>
  </si>
  <si>
    <t>TW</t>
  </si>
  <si>
    <t>Windbreak</t>
  </si>
  <si>
    <t>Barriers of trees or shrubs planted along field boundaries to protect plants against wind.</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</si>
  <si>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</si>
  <si>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</si>
  <si>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</si>
  <si>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</si>
  <si>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</si>
  <si>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Silvopasture</t>
  </si>
  <si>
    <t>Si</t>
  </si>
  <si>
    <t>Silvopastoral</t>
  </si>
  <si>
    <t>Combination of trees or shrubs with pasture (forage grasses) and livestock</t>
  </si>
  <si>
    <t>Agrosilvopastoral System</t>
  </si>
  <si>
    <t>AgSi</t>
  </si>
  <si>
    <t>Agrosilvopastoral</t>
  </si>
  <si>
    <t>Combination of livestock production systems (pastures) with trees or shrubs and crops.</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</si>
  <si>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</si>
  <si>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</si>
  <si>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</si>
  <si>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</si>
  <si>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</si>
  <si>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</si>
  <si>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</si>
  <si>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</si>
  <si>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</si>
  <si>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</si>
  <si>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</si>
  <si>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</si>
  <si>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</si>
  <si>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</si>
  <si>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</si>
  <si>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</si>
  <si>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</si>
  <si>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Tree Prunings Incorporated (Unspecified)</t>
  </si>
  <si>
    <t>TPI</t>
  </si>
  <si>
    <t>AgFor Prune Incorp (noID)</t>
  </si>
  <si>
    <t>Prunings (leaves, branches, etc.) of an unidentified woody plant were applied to the cropping area and incorporated into the soil (e.g., by ploughing).</t>
  </si>
  <si>
    <t>Tree Prunings Applied (N fixing)</t>
  </si>
  <si>
    <t>TAP+N</t>
  </si>
  <si>
    <t>AgFor Prune (Nfix)</t>
  </si>
  <si>
    <t>Prunings (leaves, branches, etc.) of a nitrogen fixing (leguminous) woody plant residues were retained/returned to the cropping area, but it is unknown if they were mulched or incorporated.</t>
  </si>
  <si>
    <t>Tree Prunings Mulched (N fixing)</t>
  </si>
  <si>
    <t>TPM+N</t>
  </si>
  <si>
    <t>AgFor Prune Mulch (Nfix)</t>
  </si>
  <si>
    <t>Prunings (leaves, branches, etc.) of a nitrogen fixing (leguminous) woody plant applied were applied to the cropping area as mulch (prunings on the surface).</t>
  </si>
  <si>
    <t>Tree Prunings Incorporated (N fixing)</t>
  </si>
  <si>
    <t>TPI+N</t>
  </si>
  <si>
    <t>AgrFor Prune Incorp (Nfix)</t>
  </si>
  <si>
    <t>Prunings (leaves, branches, etc.) of a nitrogen fixing (leguminous) woody plant applied were applied to the cropping area and incorporated into the soil (e.g., by ploughing).</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</si>
  <si>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</si>
  <si>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</si>
  <si>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</si>
  <si>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</si>
  <si>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Tree Prunings Mulched (Non N fixing)</t>
  </si>
  <si>
    <t>TPM-N</t>
  </si>
  <si>
    <t>AgFor Prune Mulch (nonNfix)</t>
  </si>
  <si>
    <t>Prunings (leaves, branches, etc.) of a non-nitrogen fixing (not leguminous) woody plant applied were applied to the cropping area as mulch (prunings on the surface).</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</si>
  <si>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</si>
  <si>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</si>
  <si>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</si>
  <si>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</si>
  <si>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Tree Pruning (Fate Unknown)</t>
  </si>
  <si>
    <t>TP</t>
  </si>
  <si>
    <t>AgFor Prune (Unknown)</t>
  </si>
  <si>
    <t>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</si>
  <si>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</si>
  <si>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</si>
  <si>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</si>
  <si>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</si>
  <si>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</si>
  <si>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</si>
  <si>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</si>
  <si>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</si>
  <si>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</si>
  <si>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</si>
  <si>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</si>
  <si>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</si>
  <si>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</si>
  <si>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</si>
  <si>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</si>
  <si>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</si>
  <si>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</si>
  <si>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</si>
  <si>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</si>
  <si>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</si>
  <si>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</si>
  <si>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</si>
  <si>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d17.1</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</si>
  <si>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</si>
  <si>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</si>
  <si>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</si>
  <si>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</si>
  <si>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</si>
  <si>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</si>
  <si>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</si>
  <si>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</si>
  <si>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 or Zero Tillage</t>
  </si>
  <si>
    <t>d17.2</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</si>
  <si>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</si>
  <si>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</si>
  <si>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</si>
  <si>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</si>
  <si>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Reduced or Minimum Tillage</t>
  </si>
  <si>
    <t>d17.3</t>
  </si>
  <si>
    <t>Agroforestry Fodders (Added)</t>
  </si>
  <si>
    <t>FA+AF</t>
  </si>
  <si>
    <t>Feed AgFor (Add)</t>
  </si>
  <si>
    <t>Feeds added to animal diets that are from agroforestry shrub or tree fodders or other woody plants.</t>
  </si>
  <si>
    <t>d17.4</t>
  </si>
  <si>
    <t>Animal Manures (Added)</t>
  </si>
  <si>
    <t>FA+AM</t>
  </si>
  <si>
    <t>Feed Manure (Add)</t>
  </si>
  <si>
    <t>Feeds added to animal diets that are animal manures.</t>
  </si>
  <si>
    <t>Mulch (Unspecified Plants)</t>
  </si>
  <si>
    <t>d17.5</t>
  </si>
  <si>
    <t>Other Feed (Added)</t>
  </si>
  <si>
    <t>FA+O</t>
  </si>
  <si>
    <t>Feed Other (Add)</t>
  </si>
  <si>
    <t>Feeds added to animal diets that are non-plant or non-manure based materials. These typically include materials that are the by-product of animal processing (e.g., bone meal or fish meal).</t>
  </si>
  <si>
    <t>Mulch (N fixing)</t>
  </si>
  <si>
    <t>d18.1</t>
  </si>
  <si>
    <t>Feed Substitution</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</si>
  <si>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</si>
  <si>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</si>
  <si>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</si>
  <si>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</si>
  <si>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</si>
  <si>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</si>
  <si>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Mulch (Non N fixing)</t>
  </si>
  <si>
    <t>d18.2</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</si>
  <si>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</si>
  <si>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</si>
  <si>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</si>
  <si>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</si>
  <si>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Mulch (N fixing &amp; Non N fixing)</t>
  </si>
  <si>
    <t>d18.3</t>
  </si>
  <si>
    <t>Agroforestry Fodders (Substituted)</t>
  </si>
  <si>
    <t>FS+AF</t>
  </si>
  <si>
    <t>Feed AgFor (Sub)</t>
  </si>
  <si>
    <t>Components of a basal diet fully or partially substituted for agroforestry shrub or tree fodders (woody plants).</t>
  </si>
  <si>
    <t>Mulch (Other Materials)</t>
  </si>
  <si>
    <t>d18.4</t>
  </si>
  <si>
    <t>Animal Manures (Substituted)</t>
  </si>
  <si>
    <t>FS+AM</t>
  </si>
  <si>
    <t>Feed Manure (Sub)</t>
  </si>
  <si>
    <t>Components of a basal diet fully or partially substituted for animal manures.</t>
  </si>
  <si>
    <t>Green Manure (N fixing In Time)</t>
  </si>
  <si>
    <t>d18.5</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</si>
  <si>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</si>
  <si>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</si>
  <si>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</si>
  <si>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</si>
  <si>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Green Manure (N fixing In Space)</t>
  </si>
  <si>
    <t>d22.1</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</si>
  <si>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</si>
  <si>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</si>
  <si>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</si>
  <si>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</si>
  <si>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</si>
  <si>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</si>
  <si>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Green Manure (Mixed In Space)</t>
  </si>
  <si>
    <t>d22.2</t>
  </si>
  <si>
    <t>Mechanically Processed Feed</t>
  </si>
  <si>
    <t>FP+Me</t>
  </si>
  <si>
    <t>Feed Mech Process</t>
  </si>
  <si>
    <t>Fodders or plant wastes that have been mechanically processed, for example chopped or pelletted grasses or ground orange peel.</t>
  </si>
  <si>
    <t>Green Manure (Non N fixing In Time)</t>
  </si>
  <si>
    <t>d22.3</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</si>
  <si>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</si>
  <si>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</si>
  <si>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</si>
  <si>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</si>
  <si>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Green Manure (Non N fixing In Space)</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</si>
  <si>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</si>
  <si>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</si>
  <si>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</si>
  <si>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</si>
  <si>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</si>
  <si>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</si>
  <si>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Hybridization or Cross Breeding</t>
  </si>
  <si>
    <t>GI-Hy</t>
  </si>
  <si>
    <t>Breed Hybrid</t>
  </si>
  <si>
    <t>The use of animal cross breeds produced by the mating (hybridization) of individuals of different breeds, varieties, or species.</t>
  </si>
  <si>
    <t>Liming or Calcium Addition</t>
  </si>
  <si>
    <t>MM</t>
  </si>
  <si>
    <t>Manure Collection</t>
  </si>
  <si>
    <t>MM-Co</t>
  </si>
  <si>
    <t>Techniques to collect manure, e.g, increased frequency of collection and removal from the kraal.</t>
  </si>
  <si>
    <t>Crop Residue Unresolved (Unspecified)</t>
  </si>
  <si>
    <t>Manure Storage</t>
  </si>
  <si>
    <t>MM-St</t>
  </si>
  <si>
    <t>Manure storage techniques such as heaps, pits or dry lots.</t>
  </si>
  <si>
    <t>Crop Residue Unresolved (N fixing)</t>
  </si>
  <si>
    <t>Manure Treatment</t>
  </si>
  <si>
    <t>MM-Tr</t>
  </si>
  <si>
    <t>Manure Treat</t>
  </si>
  <si>
    <t>Techniques for treatment of manure.</t>
  </si>
  <si>
    <t>Crop Residue Unresolved (Non N fixing)</t>
  </si>
  <si>
    <t>PM</t>
  </si>
  <si>
    <t>Rotational Grazing</t>
  </si>
  <si>
    <t>PM+RG</t>
  </si>
  <si>
    <t>Grazing Rotation</t>
  </si>
  <si>
    <t>The movement of animals between different paddocks at intervals.</t>
  </si>
  <si>
    <t>Crop Residue Incorporation (Unspecified)</t>
  </si>
  <si>
    <t>Improved Pasture (N fixing)</t>
  </si>
  <si>
    <t>PM+IP+N</t>
  </si>
  <si>
    <t>Pasture Impr (Nfix)</t>
  </si>
  <si>
    <t>The planting of pastures with leguminous forages.</t>
  </si>
  <si>
    <t>Crop Residue Incorporation (N fixing)</t>
  </si>
  <si>
    <t>d12</t>
  </si>
  <si>
    <t>Improved Pasture (Non N fixing)</t>
  </si>
  <si>
    <t>PM+IP-N</t>
  </si>
  <si>
    <t>Pasture Impr (nonNfix)</t>
  </si>
  <si>
    <t>The planting of pastures with non-leguminous forages.</t>
  </si>
  <si>
    <t>Crop Residue Incorporation (Non N fixing)</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</si>
  <si>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</si>
  <si>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</si>
  <si>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</si>
  <si>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</si>
  <si>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Improved Fallow (Unspecified)</t>
  </si>
  <si>
    <t>Cut &amp; Carry</t>
  </si>
  <si>
    <t>PM+CC</t>
  </si>
  <si>
    <t>Grazing Cut &amp; Carry</t>
  </si>
  <si>
    <t>A system where animals are confined and feed is brought to them, also known as zero grazing.</t>
  </si>
  <si>
    <t>Improved Fallow (N fixing)</t>
  </si>
  <si>
    <t>d1</t>
  </si>
  <si>
    <t>AqS</t>
  </si>
  <si>
    <t>An aquaculture practice in combination with a sylviculture practice in close spatial proximity. The classic example of this practice is fish or crustacean farming in mangroves, to conserve or restore mangrove trees and produce food.</t>
  </si>
  <si>
    <t>Improved Fallow (Non N fixing)</t>
  </si>
  <si>
    <t>h60</t>
  </si>
  <si>
    <t>Feed Addition; Feed Substitution</t>
  </si>
  <si>
    <t>Basal or Conventional Diet</t>
  </si>
  <si>
    <t>Diet Control</t>
  </si>
  <si>
    <t>A diet fed to animals without additional of anything.</t>
  </si>
  <si>
    <t>A control for addition (supplementation) of feeds.</t>
  </si>
  <si>
    <t>Improved Fallow (N &amp; Non N fixing)</t>
  </si>
  <si>
    <t>h61</t>
  </si>
  <si>
    <t>Conventional Supplement Use</t>
  </si>
  <si>
    <t>Supplement given to animals by the farmer or deemed control by author and is</t>
  </si>
  <si>
    <t>A control for addition (supplementation) or substitution of feeds.</t>
  </si>
  <si>
    <t>Drip Irrigation</t>
  </si>
  <si>
    <t>h10.3</t>
  </si>
  <si>
    <t>Conventional Manure Handling</t>
  </si>
  <si>
    <t>Manure Hand Conv</t>
  </si>
  <si>
    <t>Conventional Manure handling (farmer practice)</t>
  </si>
  <si>
    <t>Deficit Irrigation</t>
  </si>
  <si>
    <t>Conventional Pasture Management</t>
  </si>
  <si>
    <t>Pasture Man Conv</t>
  </si>
  <si>
    <t>Conventional pasture management.</t>
  </si>
  <si>
    <t>This could be the traditional or farmer practice or a practice the authors state as an unimproved control practice.</t>
  </si>
  <si>
    <t>Sprinkler Irrigation</t>
  </si>
  <si>
    <t>h55.1</t>
  </si>
  <si>
    <t>Unimproved Breed</t>
  </si>
  <si>
    <t>Breed Unimpr</t>
  </si>
  <si>
    <t>A local or otherwise unimproved animal breed.</t>
  </si>
  <si>
    <t>A control for improved breeds/hybrid and cross breeds.</t>
  </si>
  <si>
    <t>Alternate Partial Rootzone Irrigation</t>
  </si>
  <si>
    <t>b34</t>
  </si>
  <si>
    <t>Blue Water Management</t>
  </si>
  <si>
    <t>Ir</t>
  </si>
  <si>
    <t>Ir+Dr</t>
  </si>
  <si>
    <t>Irrigation Drip</t>
  </si>
  <si>
    <t>The use of plastic pipes to drip water into the soil at low pressure.</t>
  </si>
  <si>
    <t>Supplemental Irrigation</t>
  </si>
  <si>
    <t>b37</t>
  </si>
  <si>
    <t>DIr</t>
  </si>
  <si>
    <t>Ir+De</t>
  </si>
  <si>
    <t>Irrigation Deficit</t>
  </si>
  <si>
    <t>Application of water below full crop requirements compared to a control of conventional irrigation.</t>
  </si>
  <si>
    <t>Irrigation (Other)</t>
  </si>
  <si>
    <t>b72</t>
  </si>
  <si>
    <t>Ir+S</t>
  </si>
  <si>
    <t>Irrigation Sprinkers</t>
  </si>
  <si>
    <t>Application of irrigation through sprinkler technology.</t>
  </si>
  <si>
    <t>Cisterns and Tanks</t>
  </si>
  <si>
    <t>b36</t>
  </si>
  <si>
    <t>Ir+APR</t>
  </si>
  <si>
    <t>Irrigation APRI</t>
  </si>
  <si>
    <t>Part of the root is exposed to drying soil and the remaining is irrigated in accordance with crop requirements and soil drying rate. This practice is also called partial root zone drying (PRD).</t>
  </si>
  <si>
    <t>b54</t>
  </si>
  <si>
    <t>SIr</t>
  </si>
  <si>
    <t>Ir+Su</t>
  </si>
  <si>
    <t>Irrigation Supp</t>
  </si>
  <si>
    <t>The addition of irrigation to typically rainfed crops.</t>
  </si>
  <si>
    <t>Stone Rows</t>
  </si>
  <si>
    <t>b53</t>
  </si>
  <si>
    <t>IrO</t>
  </si>
  <si>
    <t>Irrigation Other</t>
  </si>
  <si>
    <t>The use of improved irrigation that isn't more specifically defined.</t>
  </si>
  <si>
    <t>Grass Strips</t>
  </si>
  <si>
    <t>b13</t>
  </si>
  <si>
    <t>Improved Rice Management</t>
  </si>
  <si>
    <t>IRM</t>
  </si>
  <si>
    <t>Alternate Wetting &amp; Drying (AWD)</t>
  </si>
  <si>
    <t>IRM+AWD</t>
  </si>
  <si>
    <t>AWD</t>
  </si>
  <si>
    <t>Repeated flooding and draining of paddy rice fields, managed responsively in relation to soil moisture levels.</t>
  </si>
  <si>
    <t>b14.1</t>
  </si>
  <si>
    <t>Midseason Drainage</t>
  </si>
  <si>
    <t>IRM+MD</t>
  </si>
  <si>
    <t>The paddy rice field is drained during the season, but usually only once.</t>
  </si>
  <si>
    <t>Dam</t>
  </si>
  <si>
    <t>b14.2</t>
  </si>
  <si>
    <t>Reduced Water Use in Rice</t>
  </si>
  <si>
    <t>IRM+RWU</t>
  </si>
  <si>
    <t>Reduced Water Use</t>
  </si>
  <si>
    <t>Practices that reduce water use in rice that are not alternate wetting &amp; drying (AWD) or midseason drainage. Consider creating a new practice rather than using this code.</t>
  </si>
  <si>
    <t>Terraces</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</si>
  <si>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</si>
  <si>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</si>
  <si>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</si>
  <si>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</si>
  <si>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Bunds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</si>
  <si>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</si>
  <si>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</si>
  <si>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</si>
  <si>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</si>
  <si>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</si>
  <si>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</si>
  <si>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</si>
  <si>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</si>
  <si>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</si>
  <si>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</si>
  <si>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</si>
  <si>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</si>
  <si>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</si>
  <si>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</si>
  <si>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Tied Ridges</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</si>
  <si>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</si>
  <si>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</si>
  <si>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</si>
  <si>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</si>
  <si>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</si>
  <si>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Microcatchments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</si>
  <si>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</si>
  <si>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</si>
  <si>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</si>
  <si>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</si>
  <si>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</si>
  <si>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Fanya Juu or Fanya Chini</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</si>
  <si>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</si>
  <si>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</si>
  <si>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</si>
  <si>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</si>
  <si>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</si>
  <si>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Trench</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</si>
  <si>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</si>
  <si>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</si>
  <si>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</si>
  <si>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</si>
  <si>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</si>
  <si>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</si>
  <si>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</si>
  <si>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</si>
  <si>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</si>
  <si>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</si>
  <si>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</si>
  <si>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</si>
  <si>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</si>
  <si>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</si>
  <si>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</si>
  <si>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</si>
  <si>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</si>
  <si>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</si>
  <si>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</si>
  <si>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</si>
  <si>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</si>
  <si>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</si>
  <si>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</si>
  <si>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</si>
  <si>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</si>
  <si>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</si>
  <si>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</si>
  <si>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</si>
  <si>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</si>
  <si>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</si>
  <si>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</si>
  <si>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</si>
  <si>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Green Manure</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</si>
  <si>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</si>
  <si>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</si>
  <si>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</si>
  <si>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</si>
  <si>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</si>
  <si>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</si>
  <si>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</si>
  <si>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</si>
  <si>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</si>
  <si>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</si>
  <si>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</si>
  <si>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</si>
  <si>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</si>
  <si>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</si>
  <si>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</si>
  <si>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</si>
  <si>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</si>
  <si>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</si>
  <si>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</si>
  <si>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</si>
  <si>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</si>
  <si>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</si>
  <si>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</si>
  <si>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</si>
  <si>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</si>
  <si>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</si>
  <si>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</si>
  <si>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</si>
  <si>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</si>
  <si>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</si>
  <si>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</si>
  <si>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</si>
  <si>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</si>
  <si>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</si>
  <si>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</si>
  <si>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</si>
  <si>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</si>
  <si>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</si>
  <si>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</si>
  <si>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</si>
  <si>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</si>
  <si>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</si>
  <si>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</si>
  <si>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</si>
  <si>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</si>
  <si>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</si>
  <si>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</si>
  <si>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</si>
  <si>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</si>
  <si>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</si>
  <si>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</si>
  <si>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</si>
  <si>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</si>
  <si>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</si>
  <si>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</si>
  <si>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</si>
  <si>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</si>
  <si>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</si>
  <si>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</si>
  <si>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</si>
  <si>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</si>
  <si>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c1</t>
  </si>
  <si>
    <t>BG</t>
  </si>
  <si>
    <t>Biogas Prod</t>
  </si>
  <si>
    <t>Biogas production from from anaerobic biodigesters.</t>
  </si>
  <si>
    <t>The comparison for this practice can be wood fuel or charcoal production as traditional energy sources (the outcomes would be cost, labor, fuel use, cooking time, etc.).</t>
  </si>
  <si>
    <t>Fertilizer (biofertilizer) produced using a biodigestor slurry.</t>
  </si>
  <si>
    <t>USE COMPOST CODE b29</t>
  </si>
  <si>
    <t>Biogas Switching</t>
  </si>
  <si>
    <t>BG+Sw</t>
  </si>
  <si>
    <t>Biogas Switch</t>
  </si>
  <si>
    <t>Switching of biodigestors biomass feedstocks.</t>
  </si>
  <si>
    <t>Biodigestor papers only.</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</si>
  <si>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</si>
  <si>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</si>
  <si>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</si>
  <si>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</si>
  <si>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</si>
  <si>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</si>
  <si>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</si>
  <si>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</si>
  <si>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</si>
  <si>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Unimproved Stove Technology</t>
  </si>
  <si>
    <t>Cookstove Unimpr</t>
  </si>
  <si>
    <t>Use of traditional stoves for burning biomass fuels lile traditional three-stone; a control for improved cookstoves</t>
  </si>
  <si>
    <t>A control for an improved cookstove.</t>
  </si>
  <si>
    <t>Biogas/cookstove</t>
  </si>
  <si>
    <t>Conventional Biomass Feedstocks</t>
  </si>
  <si>
    <t>Biomass Feed Conv</t>
  </si>
  <si>
    <t>Use of normal/usual feedstocks in a biomass digestor.</t>
  </si>
  <si>
    <t>Predominant Biodigestor Model</t>
  </si>
  <si>
    <t>Conventional Energy Sources</t>
  </si>
  <si>
    <t>Cookstove Conv Fuel</t>
  </si>
  <si>
    <t>A conventional or normal source of fuel.</t>
  </si>
  <si>
    <t>A control for cookstove fuel switching.</t>
  </si>
  <si>
    <t>Genetic improvement</t>
  </si>
  <si>
    <t>Improved Varieties</t>
  </si>
  <si>
    <t>IV</t>
  </si>
  <si>
    <t>Drought Tolerance</t>
  </si>
  <si>
    <t>IV+DT</t>
  </si>
  <si>
    <t>Seed Drought</t>
  </si>
  <si>
    <t>An improved crop variety bred for potential resistance to drought.</t>
  </si>
  <si>
    <t>Heat Tolerance</t>
  </si>
  <si>
    <t>IV+HT</t>
  </si>
  <si>
    <t>Seed Heat</t>
  </si>
  <si>
    <t>An improved crop variety bred for potential resistance to heat.</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</si>
  <si>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</si>
  <si>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</si>
  <si>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</si>
  <si>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</si>
  <si>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</si>
  <si>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</si>
  <si>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</si>
  <si>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</si>
  <si>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h55</t>
  </si>
  <si>
    <t>Unimproved Variety</t>
  </si>
  <si>
    <t>Unimpr Variety</t>
  </si>
  <si>
    <t>A crop variety that has not been improved through intensive crop breeding, for example a farmer's or local variety, or a landrace.</t>
  </si>
  <si>
    <t>Inorganic K Inputs</t>
  </si>
  <si>
    <t>b35</t>
  </si>
  <si>
    <t>Green Water Management</t>
  </si>
  <si>
    <t>WH</t>
  </si>
  <si>
    <t>WH+WT</t>
  </si>
  <si>
    <t>Water Tanks</t>
  </si>
  <si>
    <t>The active collection and storage of water runoff for irrigation purposes.</t>
  </si>
  <si>
    <t>Inorganic N Inputs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</si>
  <si>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</si>
  <si>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</si>
  <si>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</si>
  <si>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</si>
  <si>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Inorganic P Inputs</t>
  </si>
  <si>
    <t>b45</t>
  </si>
  <si>
    <t>WH+SR</t>
  </si>
  <si>
    <t>Stones piled in rows within a field, typically along contour lines, for the purpose of rainwater harvesting or soil water conservation.</t>
  </si>
  <si>
    <t>Inorganic Micronutrients Inputs</t>
  </si>
  <si>
    <t>b46</t>
  </si>
  <si>
    <t>WH+GS</t>
  </si>
  <si>
    <t>Strips of grass within a field or farm created for erosion control, typically they are placed along contour lines.</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</si>
  <si>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</si>
  <si>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</si>
  <si>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</si>
  <si>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</si>
  <si>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b68</t>
  </si>
  <si>
    <t>WH+Da</t>
  </si>
  <si>
    <t>Construction or enhancement of water capture and storage using small dams (e.g. Chaco dams).</t>
  </si>
  <si>
    <t>b70</t>
  </si>
  <si>
    <t>WH+Te</t>
  </si>
  <si>
    <t>The soil of steeply sloping fields is dug into large steps.</t>
  </si>
  <si>
    <t>Kraaling or Parcage</t>
  </si>
  <si>
    <t>b71.1</t>
  </si>
  <si>
    <t>WH+Bu</t>
  </si>
  <si>
    <t>A permanent or semi-permanent ridge of soil or stone typically constructed along a contour that slows water from moving off-site, names include contour bunds, stone bunds, semicircular bunds.</t>
  </si>
  <si>
    <t>Organic (Other)</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</si>
  <si>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</si>
  <si>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</si>
  <si>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</si>
  <si>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</si>
  <si>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</si>
  <si>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</si>
  <si>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</si>
  <si>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</si>
  <si>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Biosolids</t>
  </si>
  <si>
    <t>b52</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</si>
  <si>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</si>
  <si>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</si>
  <si>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</si>
  <si>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</si>
  <si>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</si>
  <si>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</si>
  <si>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</si>
  <si>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</si>
  <si>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WH+Tr</t>
  </si>
  <si>
    <t>A trench dug along the contour lines of a field to capture water. This practice should have no associated bunds or banks with the trench.</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</si>
  <si>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</si>
  <si>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</si>
  <si>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</si>
  <si>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</si>
  <si>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</si>
  <si>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</si>
  <si>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</si>
  <si>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</si>
  <si>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</si>
  <si>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</si>
  <si>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Continuous Cropping</t>
  </si>
  <si>
    <t>A single crop is grown in the experimental plot, this is invariant over the course of the experiment.</t>
  </si>
  <si>
    <t>This is the control for an intercropping experiment.</t>
  </si>
  <si>
    <t>Simple Intercrop</t>
  </si>
  <si>
    <t>Control for improved intercropping.</t>
  </si>
  <si>
    <t>h50</t>
  </si>
  <si>
    <t>Simple Crop Rotation</t>
  </si>
  <si>
    <t>Control for improved rotations.</t>
  </si>
  <si>
    <t>h48</t>
  </si>
  <si>
    <t>Conventional rice management</t>
  </si>
  <si>
    <t>A control for SRI, alternate wetting $drying, midseason drainage and reduced water use in Rice</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</si>
  <si>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</si>
  <si>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</si>
  <si>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</si>
  <si>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</si>
  <si>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</si>
  <si>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</si>
  <si>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</si>
  <si>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</si>
  <si>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Nutrient Management</t>
  </si>
  <si>
    <t>IF</t>
  </si>
  <si>
    <t>IF+K</t>
  </si>
  <si>
    <t>Inputs K</t>
  </si>
  <si>
    <t>The addition of potassium (K) inorganic inputs to fields, typically to test application timing or amount.</t>
  </si>
  <si>
    <t>IF+N</t>
  </si>
  <si>
    <t>Inputs N</t>
  </si>
  <si>
    <t>The addition of nitrogen (N) inorganic inputs to fields, typically to test application timing or amount.</t>
  </si>
  <si>
    <t>IF+P</t>
  </si>
  <si>
    <t>Inputs P</t>
  </si>
  <si>
    <t>The addition of phosphorous (P) inorganic inputs to fields, typically to test application timing or amount.</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</si>
  <si>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</si>
  <si>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</si>
  <si>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</si>
  <si>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</si>
  <si>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</si>
  <si>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</si>
  <si>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</si>
  <si>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</si>
  <si>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</si>
  <si>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</si>
  <si>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</si>
  <si>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</si>
  <si>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</si>
  <si>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</si>
  <si>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</si>
  <si>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OF+Kr</t>
  </si>
  <si>
    <t>Inputs Kraaling</t>
  </si>
  <si>
    <t>A south and west African method of housing animals at night in crop fields to produce manure.</t>
  </si>
  <si>
    <t>OFO</t>
  </si>
  <si>
    <t>Inputs Other Organic</t>
  </si>
  <si>
    <t>An organic input that does not match any other category in ERA.</t>
  </si>
  <si>
    <t>OF+A</t>
  </si>
  <si>
    <t>Inputs Ash</t>
  </si>
  <si>
    <t>Application of plant ash to fields.</t>
  </si>
  <si>
    <t>OF+Bi</t>
  </si>
  <si>
    <t>Inputs Biosolids</t>
  </si>
  <si>
    <t>Biosolids are treated and processed sewage sludge applied to fields as a fertilizer. Biosolids do not include industrial waste products, e.g. sugar production waste, ethanol production waste.</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</si>
  <si>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</si>
  <si>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</si>
  <si>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</si>
  <si>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</si>
  <si>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</si>
  <si>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</si>
  <si>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</si>
  <si>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</si>
  <si>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</si>
  <si>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</si>
  <si>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f1</t>
  </si>
  <si>
    <t>Postharvest</t>
  </si>
  <si>
    <t>Harvest Method</t>
  </si>
  <si>
    <t>HM</t>
  </si>
  <si>
    <t>Harvest Technique</t>
  </si>
  <si>
    <t>HM-Te</t>
  </si>
  <si>
    <t>Changing the manner in which crops are harvested, for example using a new tool.</t>
  </si>
  <si>
    <t>Harvesting Timing</t>
  </si>
  <si>
    <t>HM-Ti</t>
  </si>
  <si>
    <t>Harvest Timing</t>
  </si>
  <si>
    <t>Changing the time when crops are harvested, for example moving to piecemeal harvesting from all-at-once or havesting in the morning compared to the heat of the day.</t>
  </si>
  <si>
    <t>Storage</t>
  </si>
  <si>
    <t>St</t>
  </si>
  <si>
    <t>Improved Drying</t>
  </si>
  <si>
    <t>St-Dr</t>
  </si>
  <si>
    <t>Drying Improv</t>
  </si>
  <si>
    <t>Changing the manner in which crops are dried.</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</si>
  <si>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</si>
  <si>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</si>
  <si>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</si>
  <si>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</si>
  <si>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Improved Physical Storage</t>
  </si>
  <si>
    <t>St-Ph</t>
  </si>
  <si>
    <t>Storage Impr Phys</t>
  </si>
  <si>
    <t>Improving the way food stuffs are stored such as Purdue improved crop storage (PICS) bags, use of granaries or improvements to granaries.</t>
  </si>
  <si>
    <t>Traditional harvesting method</t>
  </si>
  <si>
    <t>Harvest Trad</t>
  </si>
  <si>
    <t>Harvesting at usual times or with usual tools.</t>
  </si>
  <si>
    <t>Control for improved/changed harvesting technique and/or timing.</t>
  </si>
  <si>
    <t>Unimproved Storage Structure</t>
  </si>
  <si>
    <t>Storage Unimpr Phys</t>
  </si>
  <si>
    <t>Storing feeds/seeds in an unimproved manner, such as a traditional granary or storeroom.</t>
  </si>
  <si>
    <t>Control for Improved Physical Storage.</t>
  </si>
  <si>
    <t>Unimprove or No Preservation Technique</t>
  </si>
  <si>
    <t>Storage Unimpr Chem</t>
  </si>
  <si>
    <t>Typically no method is used to preserve stored foods or the method is considered to be unimproved.</t>
  </si>
  <si>
    <t>Control for Improved Chemical Storage.</t>
  </si>
  <si>
    <t>Uimproved Drying Technique</t>
  </si>
  <si>
    <t>Drying Unimpr</t>
  </si>
  <si>
    <t>No or an unimproved drying technique is used to preserve food for storage.</t>
  </si>
  <si>
    <t>Control for Improved Improved Drying.</t>
  </si>
  <si>
    <t>b38</t>
  </si>
  <si>
    <t>Soil Management</t>
  </si>
  <si>
    <t>Reduced Tillage</t>
  </si>
  <si>
    <t>RT</t>
  </si>
  <si>
    <t>NT</t>
  </si>
  <si>
    <t>NoTill</t>
  </si>
  <si>
    <t>No or zero tillage. Planted may use a dibble stick or other direct seeding methods.</t>
  </si>
  <si>
    <t>As defined by the author. Zero tillage can be compared to to reduced or conventional tillage.</t>
  </si>
  <si>
    <t>b39</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</si>
  <si>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</si>
  <si>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</si>
  <si>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</si>
  <si>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</si>
  <si>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t>
  </si>
  <si>
    <t>Mulching with plastic materials on the soil surface.</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</si>
  <si>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</si>
  <si>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</si>
  <si>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</si>
  <si>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Mu+N</t>
  </si>
  <si>
    <t>Mulch (Nfix)</t>
  </si>
  <si>
    <t>Mulching with herbaceous plant residues from a nitrogen fixing (leguminous) plant, residues remain on soil surface and are not incorporated or burnt (for example).</t>
  </si>
  <si>
    <t>Mu-N</t>
  </si>
  <si>
    <t>Mulch (nonNfix)</t>
  </si>
  <si>
    <t>Mulching with herbaceous plant residues from a non-nitrogen fixing (not leguminous) plant, residues remain on soil surface and are not incorporated or burnt (for example).</t>
  </si>
  <si>
    <t>Natural or Bare Fallow</t>
  </si>
  <si>
    <t>b27.3</t>
  </si>
  <si>
    <t>Mu±N</t>
  </si>
  <si>
    <t>Mulch (Mixed)</t>
  </si>
  <si>
    <t>Mulching with a mixture of herbaceous plant residues from both nitrogen-fixing (leguminous) and non-nitrogen fixing plant, residues remain on soil surface and are not incorporated or burnt (for example).</t>
  </si>
  <si>
    <t>Conventional Tillage</t>
  </si>
  <si>
    <t>b51</t>
  </si>
  <si>
    <t>MuO</t>
  </si>
  <si>
    <t>Mulch (Other)</t>
  </si>
  <si>
    <t>Mulching on the soil surface with organic materials that are not herbaceous plants or plastic. This includes materials like wood shavings.</t>
  </si>
  <si>
    <t>Crop Residues Removed</t>
  </si>
  <si>
    <t>b11.1</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</si>
  <si>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</si>
  <si>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</si>
  <si>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</si>
  <si>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</si>
  <si>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</si>
  <si>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Crop Residues Burnt</t>
  </si>
  <si>
    <t>b11.2</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</si>
  <si>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</si>
  <si>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</si>
  <si>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</si>
  <si>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</si>
  <si>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Residues Grazed</t>
  </si>
  <si>
    <t>b13.2</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</si>
  <si>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</si>
  <si>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</si>
  <si>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</si>
  <si>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</si>
  <si>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 Incorporated</t>
  </si>
  <si>
    <t>b12.1</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</si>
  <si>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</si>
  <si>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</si>
  <si>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</si>
  <si>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</si>
  <si>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</si>
  <si>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</si>
  <si>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</si>
  <si>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</si>
  <si>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</si>
  <si>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Fully Irrigated Control or Experiment</t>
  </si>
  <si>
    <t>Bi</t>
  </si>
  <si>
    <t>Application of biochar.</t>
  </si>
  <si>
    <t>No Irrigation Control or Rainfed Agriculture</t>
  </si>
  <si>
    <t>pH Control</t>
  </si>
  <si>
    <t>Application of lime (e.g., dolomite) or forms of calcium (e.g. oyster shells) to the field to raise the pH.</t>
  </si>
  <si>
    <t>Crop Residue</t>
  </si>
  <si>
    <t>CR</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</si>
  <si>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</si>
  <si>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</si>
  <si>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</si>
  <si>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</si>
  <si>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CR+N</t>
  </si>
  <si>
    <t>Residue Unkn (Nfix; NoFate)</t>
  </si>
  <si>
    <t>Nfix;NoFate</t>
  </si>
  <si>
    <t>Crop residues from a nitrogen-fixing (leguminous) plant are retained in the field, but it is unknown if the residues are mulched or incorporated</t>
  </si>
  <si>
    <t>CR-N</t>
  </si>
  <si>
    <t>Residue Unkn (nonNfix; NoFate)</t>
  </si>
  <si>
    <t>nonNfix;NoFate</t>
  </si>
  <si>
    <t>Crop residues from a non nitrogen-fixing (not leguminous) plant are retained in the field, but it is unknown if the residues are mulched or incorporated</t>
  </si>
  <si>
    <t>Crop Residue Incorporation</t>
  </si>
  <si>
    <t>Residue Incorp (noID)</t>
  </si>
  <si>
    <t>The incorporation of crop residues from an unspecified type of plant. Residues may be brought to the field as biomass transfer.</t>
  </si>
  <si>
    <t>CRI+N</t>
  </si>
  <si>
    <t>Residue Incorp (Nfix)</t>
  </si>
  <si>
    <t>The incorporation of crop residues from a nitrogen-fixing (leguminous) plant. Residues may be brought to the field as biomass transfer.</t>
  </si>
  <si>
    <t>CRI-N</t>
  </si>
  <si>
    <t>Residue Incorp (nonNfix)</t>
  </si>
  <si>
    <t>The incorporation of crop residues from a non nitrogen-fixing (not leguminous) plant. Residues may be brought to the field as biomass transfer.</t>
  </si>
  <si>
    <t>b60</t>
  </si>
  <si>
    <t>Improved Fallow</t>
  </si>
  <si>
    <t>IFa</t>
  </si>
  <si>
    <t>Imp Fallow (noID)</t>
  </si>
  <si>
    <t>Planting fallows with unspecified plant species to improve soil health, typically lasting more than one season.</t>
  </si>
  <si>
    <t>b60.1</t>
  </si>
  <si>
    <t>Imp Fallow (Nfix)</t>
  </si>
  <si>
    <t>Planting fallows with nitrogen-fixing (leguminous) plant species to improve soil health, often lasting more than one season.</t>
  </si>
  <si>
    <t>b60.2</t>
  </si>
  <si>
    <t>IF-N</t>
  </si>
  <si>
    <t>Imp Fallow (nonNfix)</t>
  </si>
  <si>
    <t>Planting fallows with non nitrogen-fixing (not leguminous) plant species to improve soil health, often lasting more than one season.</t>
  </si>
  <si>
    <t>b60.3</t>
  </si>
  <si>
    <t>IF±N</t>
  </si>
  <si>
    <t>Imp Fallow (Mixed)</t>
  </si>
  <si>
    <t>Planting fallows with nitrogen-fixing (leguminous) and non nitrogen-fixing plant species to improve soil health, often lasting more than one season.</t>
  </si>
  <si>
    <t>Fallow Unimpr</t>
  </si>
  <si>
    <t>A fallowing practice where the land is left unmanaged between production periods.</t>
  </si>
  <si>
    <t>This is the control practice for improved fallows.</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</si>
  <si>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</si>
  <si>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</si>
  <si>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</si>
  <si>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</si>
  <si>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Residue Removed</t>
  </si>
  <si>
    <t>Crop residues are removed from the field.</t>
  </si>
  <si>
    <t>h36</t>
  </si>
  <si>
    <t>Residue Burnt</t>
  </si>
  <si>
    <t>Crop residues are burnt (in the field).</t>
  </si>
  <si>
    <t>h39</t>
  </si>
  <si>
    <t>Residue Grazed</t>
  </si>
  <si>
    <t>Crop residues are grazed by livestock (in the field).</t>
  </si>
  <si>
    <t>h37</t>
  </si>
  <si>
    <t>Residue Incorp</t>
  </si>
  <si>
    <t>Crop residues are incorporated into the field.</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</si>
  <si>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</si>
  <si>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</si>
  <si>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</si>
  <si>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</si>
  <si>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</si>
  <si>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</si>
  <si>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Water Management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</si>
  <si>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</si>
  <si>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</si>
  <si>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</si>
  <si>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No Irrig</t>
  </si>
  <si>
    <t>No irrigation used, rainfed agriculture.</t>
  </si>
  <si>
    <t>A control practice that can be compared to the practice of supplemental irrigation.</t>
  </si>
  <si>
    <t>Transplanting Seedlings. This practice code has only been applied to the 2018 dataset</t>
  </si>
  <si>
    <t>Transplanting young seedlings, a practice commonly used to improve rice management in irrigated systems.</t>
  </si>
  <si>
    <t>Tree.Latin.Name</t>
  </si>
  <si>
    <t>Depreciated.Latin.Name</t>
  </si>
  <si>
    <t>WFO.Code</t>
  </si>
  <si>
    <t>GBIF</t>
  </si>
  <si>
    <t>Tree.Subspecies</t>
  </si>
  <si>
    <t>Tree.Variety</t>
  </si>
  <si>
    <t>Tree.Nfix</t>
  </si>
  <si>
    <t>Tree.Legume</t>
  </si>
  <si>
    <t>t1</t>
  </si>
  <si>
    <t>Acacia albida Delile</t>
  </si>
  <si>
    <t>Acacia albida</t>
  </si>
  <si>
    <t>t10</t>
  </si>
  <si>
    <t>Acacia karroo</t>
  </si>
  <si>
    <t>wfo-0000200538</t>
  </si>
  <si>
    <t>transvaalensis</t>
  </si>
  <si>
    <t>t101</t>
  </si>
  <si>
    <t>Leucaena diversifolia</t>
  </si>
  <si>
    <t>wfo-0000173706</t>
  </si>
  <si>
    <t>t102</t>
  </si>
  <si>
    <t>glabrata</t>
  </si>
  <si>
    <t>t103</t>
  </si>
  <si>
    <t>Leucaena pallida</t>
  </si>
  <si>
    <t>wfo-0000192527</t>
  </si>
  <si>
    <t>t104</t>
  </si>
  <si>
    <t>Leucaena trichandra</t>
  </si>
  <si>
    <t>wfo-0000192519</t>
  </si>
  <si>
    <t>t105</t>
  </si>
  <si>
    <t>Lippia javanica</t>
  </si>
  <si>
    <t>wfo-0000228924</t>
  </si>
  <si>
    <t>t108</t>
  </si>
  <si>
    <t>Maesopsis eminii</t>
  </si>
  <si>
    <t>wfo-0000452431</t>
  </si>
  <si>
    <t>eminii</t>
  </si>
  <si>
    <t>t109</t>
  </si>
  <si>
    <t>t11</t>
  </si>
  <si>
    <t>Acacia leptocarpa</t>
  </si>
  <si>
    <t>wfo-0000202542</t>
  </si>
  <si>
    <t>t110</t>
  </si>
  <si>
    <t>Markhamia lutea</t>
  </si>
  <si>
    <t>wfo-0000779039</t>
  </si>
  <si>
    <t>t111</t>
  </si>
  <si>
    <t>Melia azedarach</t>
  </si>
  <si>
    <t>wfo-0000450150</t>
  </si>
  <si>
    <t>t112</t>
  </si>
  <si>
    <t>Melia volkensii</t>
  </si>
  <si>
    <t>wfo-0001083775</t>
  </si>
  <si>
    <t>t113</t>
  </si>
  <si>
    <t>Milicia excelsa</t>
  </si>
  <si>
    <t>wfo-0000447908</t>
  </si>
  <si>
    <t>t114</t>
  </si>
  <si>
    <t>Milletia ferruginea</t>
  </si>
  <si>
    <t>t115</t>
  </si>
  <si>
    <t>Millettia thonningii</t>
  </si>
  <si>
    <t>wfo-0000200787</t>
  </si>
  <si>
    <t>t116</t>
  </si>
  <si>
    <t>t117</t>
  </si>
  <si>
    <t>Moringa stenopetala</t>
  </si>
  <si>
    <t>wfo-0001085058</t>
  </si>
  <si>
    <t>t118</t>
  </si>
  <si>
    <t>Newbouldia laevis</t>
  </si>
  <si>
    <t>wfo-0000779153</t>
  </si>
  <si>
    <t>t119</t>
  </si>
  <si>
    <t>cersiformis;cuspidata;guanchica;laperrinei;maroccana</t>
  </si>
  <si>
    <t>t12</t>
  </si>
  <si>
    <t>Acacia mangium</t>
  </si>
  <si>
    <t>wfo-0000202567</t>
  </si>
  <si>
    <t>t120</t>
  </si>
  <si>
    <t>Opuntia ficus-indica</t>
  </si>
  <si>
    <t>wfo-0000385761</t>
  </si>
  <si>
    <t>gymnocarpa</t>
  </si>
  <si>
    <t>t121</t>
  </si>
  <si>
    <t>Palm</t>
  </si>
  <si>
    <t>t122</t>
  </si>
  <si>
    <t>Parkia biglobosa</t>
  </si>
  <si>
    <t>wfo-0000179230</t>
  </si>
  <si>
    <t>t123</t>
  </si>
  <si>
    <t>Paulownia fortunei</t>
  </si>
  <si>
    <t>wfo-0001137343</t>
  </si>
  <si>
    <t>t124</t>
  </si>
  <si>
    <t>Bauhinia reticulata</t>
  </si>
  <si>
    <t>Piliostigma reticulatum</t>
  </si>
  <si>
    <t>wfo-0000170402</t>
  </si>
  <si>
    <t>t125</t>
  </si>
  <si>
    <t>longipedunculata</t>
  </si>
  <si>
    <t>t126</t>
  </si>
  <si>
    <t>Pithecellobium dulce</t>
  </si>
  <si>
    <t>wfo-0000178252</t>
  </si>
  <si>
    <t>t127</t>
  </si>
  <si>
    <t>Podocarpus falcatus</t>
  </si>
  <si>
    <t>wfo-0001099533</t>
  </si>
  <si>
    <t>t128</t>
  </si>
  <si>
    <t>Prosopis africana</t>
  </si>
  <si>
    <t>wfo-0000168965</t>
  </si>
  <si>
    <t>t129</t>
  </si>
  <si>
    <t>Prosopis juliflora</t>
  </si>
  <si>
    <t>wfo-0000172293</t>
  </si>
  <si>
    <t>horrida;inermis</t>
  </si>
  <si>
    <t>t13</t>
  </si>
  <si>
    <t>Acacia nilotica</t>
  </si>
  <si>
    <t>wfo-0000205536</t>
  </si>
  <si>
    <t>adstringens;cupressiformis;indica;krauddiana;subalata;tomentosa;adansoniana</t>
  </si>
  <si>
    <t>t130</t>
  </si>
  <si>
    <t>Prunus africana</t>
  </si>
  <si>
    <t>wfo-0000995790</t>
  </si>
  <si>
    <t>t131</t>
  </si>
  <si>
    <t>wfo-0000984084</t>
  </si>
  <si>
    <t>t132</t>
  </si>
  <si>
    <t>Pterocarpus erinaceus</t>
  </si>
  <si>
    <t>wfo-0000172693</t>
  </si>
  <si>
    <t>t133</t>
  </si>
  <si>
    <t>Pterocarpus lucens</t>
  </si>
  <si>
    <t>wfo-0000172748</t>
  </si>
  <si>
    <t>antunesii</t>
  </si>
  <si>
    <t>t134</t>
  </si>
  <si>
    <t>Pterocarpus santalinoides</t>
  </si>
  <si>
    <t>wfo-0000172847</t>
  </si>
  <si>
    <t>t135</t>
  </si>
  <si>
    <t>javanica;subspicta</t>
  </si>
  <si>
    <t>t136</t>
  </si>
  <si>
    <t>Quillaja saponaria</t>
  </si>
  <si>
    <t>wfo-0000992034</t>
  </si>
  <si>
    <t>t137</t>
  </si>
  <si>
    <t>Ricinodendron heudelotii</t>
  </si>
  <si>
    <t>wfo-0000297055</t>
  </si>
  <si>
    <t>africanum</t>
  </si>
  <si>
    <t>tomentellum</t>
  </si>
  <si>
    <t>t138</t>
  </si>
  <si>
    <t>Rosmarinus officinalis</t>
  </si>
  <si>
    <t>wfo-0000298062</t>
  </si>
  <si>
    <t>t139</t>
  </si>
  <si>
    <t>Schefflera abyssinica</t>
  </si>
  <si>
    <t>wfo-0000305601</t>
  </si>
  <si>
    <t>t14</t>
  </si>
  <si>
    <t>Acacia polyacantha</t>
  </si>
  <si>
    <t>wfo-0000209605</t>
  </si>
  <si>
    <t>campylacantha</t>
  </si>
  <si>
    <t>t140</t>
  </si>
  <si>
    <t>Senna didymobotrya</t>
  </si>
  <si>
    <t>wfo-0000163726</t>
  </si>
  <si>
    <t>t141</t>
  </si>
  <si>
    <t>Senna occidentalis</t>
  </si>
  <si>
    <t>wfo-0000164430</t>
  </si>
  <si>
    <t>t142</t>
  </si>
  <si>
    <t>Sesbania cinerascens</t>
  </si>
  <si>
    <t>wfo-0000178054</t>
  </si>
  <si>
    <t>t143</t>
  </si>
  <si>
    <t>Sesbania goetzei</t>
  </si>
  <si>
    <t>wfo-0000178101</t>
  </si>
  <si>
    <t>goetzei</t>
  </si>
  <si>
    <t>t144</t>
  </si>
  <si>
    <t>Sesbania macrantha</t>
  </si>
  <si>
    <t>wfo-0000178241</t>
  </si>
  <si>
    <t>macrantha</t>
  </si>
  <si>
    <t>t145</t>
  </si>
  <si>
    <t>Sesbania rostrata</t>
  </si>
  <si>
    <t>wfo-0000178404</t>
  </si>
  <si>
    <t>t146</t>
  </si>
  <si>
    <t>Sesbania sesban</t>
  </si>
  <si>
    <t>wfo-0000178461</t>
  </si>
  <si>
    <t>punctata</t>
  </si>
  <si>
    <t>bicolor</t>
  </si>
  <si>
    <t>t147</t>
  </si>
  <si>
    <t>Spathodea campanulata</t>
  </si>
  <si>
    <t>wfo-0000779723</t>
  </si>
  <si>
    <t>t15</t>
  </si>
  <si>
    <t>Acacia tortilis</t>
  </si>
  <si>
    <t>wfo-0000211235</t>
  </si>
  <si>
    <t>heteracantha;raddiana;spirocarpa</t>
  </si>
  <si>
    <t>t150</t>
  </si>
  <si>
    <t>Syzygium guineense</t>
  </si>
  <si>
    <t>wfo-0000318724</t>
  </si>
  <si>
    <t>huillense;urophyllum</t>
  </si>
  <si>
    <t>littorale</t>
  </si>
  <si>
    <t>t151</t>
  </si>
  <si>
    <t>t152</t>
  </si>
  <si>
    <t>Tephrosia diversifolia</t>
  </si>
  <si>
    <t>wfo-0000164659</t>
  </si>
  <si>
    <t>t153</t>
  </si>
  <si>
    <t>Tephrosia vogelii</t>
  </si>
  <si>
    <t>wfo-0000204544</t>
  </si>
  <si>
    <t>t154</t>
  </si>
  <si>
    <t>Terminalia brownii</t>
  </si>
  <si>
    <t>wfo-0001296425</t>
  </si>
  <si>
    <t>t155</t>
  </si>
  <si>
    <t>Terminalia ivoresensis</t>
  </si>
  <si>
    <t>wfo-0000408726</t>
  </si>
  <si>
    <t>t156</t>
  </si>
  <si>
    <t>Terminalia sericea</t>
  </si>
  <si>
    <t>wfo-0000408491</t>
  </si>
  <si>
    <t>t157</t>
  </si>
  <si>
    <t>Terminalia superba</t>
  </si>
  <si>
    <t>wfo-0000408519</t>
  </si>
  <si>
    <t>t158</t>
  </si>
  <si>
    <t>Plukenetia conophora</t>
  </si>
  <si>
    <t>Tetracarpidium conophorum</t>
  </si>
  <si>
    <t>wfo-0000279028</t>
  </si>
  <si>
    <t>t159</t>
  </si>
  <si>
    <t>t16</t>
  </si>
  <si>
    <t>wfo-0000201500</t>
  </si>
  <si>
    <t>t160</t>
  </si>
  <si>
    <t>Uapaca kirkiana</t>
  </si>
  <si>
    <t>wfo-0000329049</t>
  </si>
  <si>
    <t>t161</t>
  </si>
  <si>
    <t>nilotica</t>
  </si>
  <si>
    <t>t162</t>
  </si>
  <si>
    <t>Ziziphus mauritiana</t>
  </si>
  <si>
    <t>wfo-0000430322</t>
  </si>
  <si>
    <t>t165</t>
  </si>
  <si>
    <t>Vachellia seyal</t>
  </si>
  <si>
    <t>Acacia seyal</t>
  </si>
  <si>
    <t>wfo-0001284777</t>
  </si>
  <si>
    <t>t17</t>
  </si>
  <si>
    <t>trispinosa</t>
  </si>
  <si>
    <t>samoryana</t>
  </si>
  <si>
    <t>t171</t>
  </si>
  <si>
    <t>Acacia decurrens</t>
  </si>
  <si>
    <t>wfo-0000192434</t>
  </si>
  <si>
    <t>t18</t>
  </si>
  <si>
    <t>Acacia sieberiana</t>
  </si>
  <si>
    <t>wfo-0000211037</t>
  </si>
  <si>
    <t>woodii</t>
  </si>
  <si>
    <t>t186</t>
  </si>
  <si>
    <t>Tephrosia sp.</t>
  </si>
  <si>
    <t>t19</t>
  </si>
  <si>
    <t>Acacia toxicaria</t>
  </si>
  <si>
    <t>wfo-0000538866</t>
  </si>
  <si>
    <t>welwitschii</t>
  </si>
  <si>
    <t>t190</t>
  </si>
  <si>
    <t>Unspecified Tree</t>
  </si>
  <si>
    <t>t191</t>
  </si>
  <si>
    <t>Acacia julifera</t>
  </si>
  <si>
    <t>wfo-0000202562</t>
  </si>
  <si>
    <t>t192</t>
  </si>
  <si>
    <t>Acacia mearnsii</t>
  </si>
  <si>
    <t>wfo-0000203882</t>
  </si>
  <si>
    <t>t193</t>
  </si>
  <si>
    <t>Acrocomia aculeata</t>
  </si>
  <si>
    <t>wfo-0000486739</t>
  </si>
  <si>
    <t>t194</t>
  </si>
  <si>
    <t>t195</t>
  </si>
  <si>
    <t>Albizia falcataria</t>
  </si>
  <si>
    <t>wfo-0000182416</t>
  </si>
  <si>
    <t>t196</t>
  </si>
  <si>
    <t>Albizia harveyi</t>
  </si>
  <si>
    <t>wfo-0000183848</t>
  </si>
  <si>
    <t>t197</t>
  </si>
  <si>
    <t>Albizia versicolor</t>
  </si>
  <si>
    <t>wfo-0000187086</t>
  </si>
  <si>
    <t>t198</t>
  </si>
  <si>
    <t>Allanblackia floribunda</t>
  </si>
  <si>
    <t>wfo-0000525979</t>
  </si>
  <si>
    <t>t199</t>
  </si>
  <si>
    <t>Auxemma oncocalyx</t>
  </si>
  <si>
    <t>wfo-0001349331</t>
  </si>
  <si>
    <t>t2</t>
  </si>
  <si>
    <t>Acacia angustissima</t>
  </si>
  <si>
    <t>wfo-0000182075</t>
  </si>
  <si>
    <t>cuspidata;hirta;leucothrix;shrevei;smithi;suffrutescens;texensis</t>
  </si>
  <si>
    <t>t20</t>
  </si>
  <si>
    <t>Acacia tumida</t>
  </si>
  <si>
    <t>wfo-0000185331</t>
  </si>
  <si>
    <t>t200</t>
  </si>
  <si>
    <t>Balanites aegyptica</t>
  </si>
  <si>
    <t>t201</t>
  </si>
  <si>
    <t>Caesalpinia bracteosa</t>
  </si>
  <si>
    <t>wfo-0000173967</t>
  </si>
  <si>
    <t>t202</t>
  </si>
  <si>
    <t>Calliandra houstoniana</t>
  </si>
  <si>
    <t>wfo-0000173760</t>
  </si>
  <si>
    <t>t203</t>
  </si>
  <si>
    <t>Chloroleucon eurycyclum</t>
  </si>
  <si>
    <t>wfo-0000194262</t>
  </si>
  <si>
    <t>t204</t>
  </si>
  <si>
    <t>Cordia alliodora</t>
  </si>
  <si>
    <t>wfo-0000620227</t>
  </si>
  <si>
    <t>t205</t>
  </si>
  <si>
    <t>Cytisus proliferus var. palmensis</t>
  </si>
  <si>
    <t>Chamaecytisus palmensis</t>
  </si>
  <si>
    <t>wfo-0000185459</t>
  </si>
  <si>
    <t>t206</t>
  </si>
  <si>
    <t>Dipteryx alata</t>
  </si>
  <si>
    <t>wfo-0000186910</t>
  </si>
  <si>
    <t>t207</t>
  </si>
  <si>
    <t>Dombeya goetzenii</t>
  </si>
  <si>
    <t>wfo-0000653730</t>
  </si>
  <si>
    <t>t208</t>
  </si>
  <si>
    <t>Dracaena steudneri</t>
  </si>
  <si>
    <t>wfo-0000765951</t>
  </si>
  <si>
    <t>t209</t>
  </si>
  <si>
    <t>Ehretia abyssinica</t>
  </si>
  <si>
    <t>wfo-0000663319</t>
  </si>
  <si>
    <t>t21</t>
  </si>
  <si>
    <t>Dactyladenia barteri</t>
  </si>
  <si>
    <t>Acioa barteri</t>
  </si>
  <si>
    <t>wfo-0000831241</t>
  </si>
  <si>
    <t>t210</t>
  </si>
  <si>
    <t>Ehretia cymosa</t>
  </si>
  <si>
    <t>wfo-0000663386</t>
  </si>
  <si>
    <t>t211</t>
  </si>
  <si>
    <t>Eucalyptus deglupta</t>
  </si>
  <si>
    <t>wfo-0000954796</t>
  </si>
  <si>
    <t>t212</t>
  </si>
  <si>
    <t>Eucalyptus urograndis</t>
  </si>
  <si>
    <t>t213</t>
  </si>
  <si>
    <t>Euclea racemosa subsp. schimperi</t>
  </si>
  <si>
    <t>Euclea schimperi</t>
  </si>
  <si>
    <t>wfo-0000681128</t>
  </si>
  <si>
    <t>t214</t>
  </si>
  <si>
    <t>Ficus thonningii</t>
  </si>
  <si>
    <t>wfo-0000690599</t>
  </si>
  <si>
    <t>t215</t>
  </si>
  <si>
    <t>Ficus vallis-choudae</t>
  </si>
  <si>
    <t>wfo-0000690786</t>
  </si>
  <si>
    <t>t216</t>
  </si>
  <si>
    <t>Ficus vasta</t>
  </si>
  <si>
    <t>wfo-0000690806</t>
  </si>
  <si>
    <t>t217</t>
  </si>
  <si>
    <t>t218</t>
  </si>
  <si>
    <t>Gliricidia sp.</t>
  </si>
  <si>
    <t>wfo-4000015747</t>
  </si>
  <si>
    <t>t219</t>
  </si>
  <si>
    <t>Hyptis suaveolens</t>
  </si>
  <si>
    <t>wfo-0000217093</t>
  </si>
  <si>
    <t>t22</t>
  </si>
  <si>
    <t>Acrocarpus fraxinifolius</t>
  </si>
  <si>
    <t>wfo-0000211685</t>
  </si>
  <si>
    <t>guangxiensis</t>
  </si>
  <si>
    <t>t220</t>
  </si>
  <si>
    <t>Inga densiflora</t>
  </si>
  <si>
    <t>wfo-0000165257</t>
  </si>
  <si>
    <t>t221</t>
  </si>
  <si>
    <t>Inga edulis</t>
  </si>
  <si>
    <t>wfo-0000175962</t>
  </si>
  <si>
    <t>t222</t>
  </si>
  <si>
    <t>Inga laurina</t>
  </si>
  <si>
    <t>wfo-0000183520</t>
  </si>
  <si>
    <t>t223</t>
  </si>
  <si>
    <t>Inga oerstediana</t>
  </si>
  <si>
    <t>wfo-0001051200</t>
  </si>
  <si>
    <t>t224</t>
  </si>
  <si>
    <t>Inga sp.</t>
  </si>
  <si>
    <t>wfo-4000019086</t>
  </si>
  <si>
    <t>t225</t>
  </si>
  <si>
    <t>Juglans steyermarkii</t>
  </si>
  <si>
    <t>wfo-0001067456</t>
  </si>
  <si>
    <t>t226</t>
  </si>
  <si>
    <t>Millettia ferruginea</t>
  </si>
  <si>
    <t>wfo-0000199980</t>
  </si>
  <si>
    <t>t227</t>
  </si>
  <si>
    <t>Mimosa caesalpiniifolia</t>
  </si>
  <si>
    <t>wfo-0000211663</t>
  </si>
  <si>
    <t>t228</t>
  </si>
  <si>
    <t>Mimosa tenuiflora</t>
  </si>
  <si>
    <t>wfo-0000172525</t>
  </si>
  <si>
    <t>t229</t>
  </si>
  <si>
    <t>Olea welwitschii</t>
  </si>
  <si>
    <t>wfo-0000817205</t>
  </si>
  <si>
    <t>t23</t>
  </si>
  <si>
    <t>Adansonia digitata</t>
  </si>
  <si>
    <t>wfo-0000519672</t>
  </si>
  <si>
    <t>t230</t>
  </si>
  <si>
    <t>Olea welwitshii</t>
  </si>
  <si>
    <t>t231</t>
  </si>
  <si>
    <t>Pavetta ternifolia</t>
  </si>
  <si>
    <t>wfo-0000265931</t>
  </si>
  <si>
    <t>t232</t>
  </si>
  <si>
    <t>Peltophorum dubium</t>
  </si>
  <si>
    <t>wfo-0000168369</t>
  </si>
  <si>
    <t>t233</t>
  </si>
  <si>
    <t>t234</t>
  </si>
  <si>
    <t>Phoenix reclinata</t>
  </si>
  <si>
    <t>wfo-0000269796</t>
  </si>
  <si>
    <t>t235</t>
  </si>
  <si>
    <t>Polyscias fulva</t>
  </si>
  <si>
    <t>wfo-0000280060</t>
  </si>
  <si>
    <t>t236</t>
  </si>
  <si>
    <t>Pouteria adolfi-friedericii</t>
  </si>
  <si>
    <t>wfo-0000281508</t>
  </si>
  <si>
    <t>t237</t>
  </si>
  <si>
    <t>Quercus constaricensis</t>
  </si>
  <si>
    <t>t238</t>
  </si>
  <si>
    <t>Samanea saman</t>
  </si>
  <si>
    <t>wfo-0000194888</t>
  </si>
  <si>
    <t>t239</t>
  </si>
  <si>
    <t>Senna sp.</t>
  </si>
  <si>
    <t>t24</t>
  </si>
  <si>
    <t>Afzelia africana</t>
  </si>
  <si>
    <t>wfo-0000213207</t>
  </si>
  <si>
    <t>t240</t>
  </si>
  <si>
    <t>Sesbania aculeata</t>
  </si>
  <si>
    <t>wfo-0000196701</t>
  </si>
  <si>
    <t>t241</t>
  </si>
  <si>
    <t>Sesbania bispinosa</t>
  </si>
  <si>
    <t>wfo-0000186833</t>
  </si>
  <si>
    <t>t242</t>
  </si>
  <si>
    <t>Sesbania cannabina</t>
  </si>
  <si>
    <t>wfo-0000178051</t>
  </si>
  <si>
    <t>t243</t>
  </si>
  <si>
    <t>Sesbania sp.</t>
  </si>
  <si>
    <t>t244</t>
  </si>
  <si>
    <t>Simarouba glauca</t>
  </si>
  <si>
    <t>wfo-0000492142</t>
  </si>
  <si>
    <t>t245</t>
  </si>
  <si>
    <t>Solanum sp.</t>
  </si>
  <si>
    <t>t246</t>
  </si>
  <si>
    <t>Tabebuia rosea</t>
  </si>
  <si>
    <t>wfo-0001327544</t>
  </si>
  <si>
    <t>t247</t>
  </si>
  <si>
    <t>wfo-0000321229</t>
  </si>
  <si>
    <t>t248</t>
  </si>
  <si>
    <t>Terminalia amazonia</t>
  </si>
  <si>
    <t>wfo-0000406977</t>
  </si>
  <si>
    <t>t249</t>
  </si>
  <si>
    <t>Terminalia ivorensis</t>
  </si>
  <si>
    <t>t25</t>
  </si>
  <si>
    <t>Albizia chinensis</t>
  </si>
  <si>
    <t>wfo-0000182103</t>
  </si>
  <si>
    <t>smithiana</t>
  </si>
  <si>
    <t>t250</t>
  </si>
  <si>
    <t>sphaerocarpum</t>
  </si>
  <si>
    <t>t251</t>
  </si>
  <si>
    <t>Toona ciliata</t>
  </si>
  <si>
    <t>wfo-0000455531</t>
  </si>
  <si>
    <t>t252</t>
  </si>
  <si>
    <t>Unspecified Tree (N-fixing)</t>
  </si>
  <si>
    <t>t253</t>
  </si>
  <si>
    <t>Unspecified Tree (Non N-fixing)</t>
  </si>
  <si>
    <t>t254</t>
  </si>
  <si>
    <t>Vachellia xanthophloea</t>
  </si>
  <si>
    <t>Acacia xanthophloea</t>
  </si>
  <si>
    <t>wfo-0001284778</t>
  </si>
  <si>
    <t>t255</t>
  </si>
  <si>
    <t>Vepris dainellii</t>
  </si>
  <si>
    <t>wfo-0001227794</t>
  </si>
  <si>
    <t>t256</t>
  </si>
  <si>
    <t>Ziziphus spina-christi</t>
  </si>
  <si>
    <t>wfo-0001131308</t>
  </si>
  <si>
    <t>t26</t>
  </si>
  <si>
    <t>Albizia coriaria</t>
  </si>
  <si>
    <t>wfo-0000179906</t>
  </si>
  <si>
    <t>t27</t>
  </si>
  <si>
    <t>Albizia gummifera</t>
  </si>
  <si>
    <t>wfo-0000183535</t>
  </si>
  <si>
    <t>t28</t>
  </si>
  <si>
    <t>Albizia lebbeck</t>
  </si>
  <si>
    <t>wfo-0000184271</t>
  </si>
  <si>
    <t>t29</t>
  </si>
  <si>
    <t>Albizia zygia</t>
  </si>
  <si>
    <t>wfo-0000173024</t>
  </si>
  <si>
    <t>t3</t>
  </si>
  <si>
    <t>Acacia auriculiformis</t>
  </si>
  <si>
    <t>wfo-0000173754</t>
  </si>
  <si>
    <t>t30</t>
  </si>
  <si>
    <t>Alchornea cordifolia</t>
  </si>
  <si>
    <t>wfo-0000938571</t>
  </si>
  <si>
    <t>t31</t>
  </si>
  <si>
    <t>Alnus acuminata</t>
  </si>
  <si>
    <t>wfo-0000944034</t>
  </si>
  <si>
    <t>arguta;glabrata</t>
  </si>
  <si>
    <t>t32</t>
  </si>
  <si>
    <t>Antiaris toxicaria</t>
  </si>
  <si>
    <t>wfo-0000538857</t>
  </si>
  <si>
    <t>humbertii;macrophylla;madagascariensis;welwitschii;africana;usambarensis</t>
  </si>
  <si>
    <t>t33</t>
  </si>
  <si>
    <t>Argyrolobium uniflorum</t>
  </si>
  <si>
    <t>wfo-0000213237</t>
  </si>
  <si>
    <t>t34</t>
  </si>
  <si>
    <t>Artocarpus heterophyllus</t>
  </si>
  <si>
    <t>wfo-0000550491</t>
  </si>
  <si>
    <t>t35</t>
  </si>
  <si>
    <t>Artocarpus altilis</t>
  </si>
  <si>
    <t>Artocarpus incisus</t>
  </si>
  <si>
    <t>wfo-0000550425</t>
  </si>
  <si>
    <t>t36</t>
  </si>
  <si>
    <t>Atriplex nummularia</t>
  </si>
  <si>
    <t>wfo-0000556344</t>
  </si>
  <si>
    <t>t37</t>
  </si>
  <si>
    <t>Azadirachta indica</t>
  </si>
  <si>
    <t>wfo-0000557668</t>
  </si>
  <si>
    <t>t38</t>
  </si>
  <si>
    <t>Bauhinia rufescens</t>
  </si>
  <si>
    <t>wfo-0000213186</t>
  </si>
  <si>
    <t>t39</t>
  </si>
  <si>
    <t>Berchemia discolor</t>
  </si>
  <si>
    <t>wfo-0000564133</t>
  </si>
  <si>
    <t>t4</t>
  </si>
  <si>
    <t>Acacia brevispica</t>
  </si>
  <si>
    <t>wfo-0000190322</t>
  </si>
  <si>
    <t>dregeana</t>
  </si>
  <si>
    <t>t40</t>
  </si>
  <si>
    <t>Brachystegia spiciformis</t>
  </si>
  <si>
    <t>wfo-0000213969</t>
  </si>
  <si>
    <t>latifoliolata;mpalensis</t>
  </si>
  <si>
    <t>t41</t>
  </si>
  <si>
    <t>t42</t>
  </si>
  <si>
    <t>Calliandra calothyrsus</t>
  </si>
  <si>
    <t>wfo-0001050431</t>
  </si>
  <si>
    <t>t44</t>
  </si>
  <si>
    <t>Senna siamea</t>
  </si>
  <si>
    <t>Cassia siamea</t>
  </si>
  <si>
    <t>wfo-0000164745</t>
  </si>
  <si>
    <t>t45</t>
  </si>
  <si>
    <t>Senna spectabilis</t>
  </si>
  <si>
    <t>Cassia spectabilis</t>
  </si>
  <si>
    <t>wfo-0000164878</t>
  </si>
  <si>
    <t>excelsa</t>
  </si>
  <si>
    <t>t46</t>
  </si>
  <si>
    <t>Casuarina equisetifolia</t>
  </si>
  <si>
    <t>wfo-0000590663</t>
  </si>
  <si>
    <t>incana</t>
  </si>
  <si>
    <t>t47</t>
  </si>
  <si>
    <t>Casuarina glauca</t>
  </si>
  <si>
    <t>wfo-0000590675</t>
  </si>
  <si>
    <t>t48</t>
  </si>
  <si>
    <t>wfo-0000590815</t>
  </si>
  <si>
    <t>t49</t>
  </si>
  <si>
    <t>Cedrela odorata</t>
  </si>
  <si>
    <t>wfo-0000592446</t>
  </si>
  <si>
    <t>t5</t>
  </si>
  <si>
    <t>Acacia caerulescens</t>
  </si>
  <si>
    <t>wfo-0000201063</t>
  </si>
  <si>
    <t>t50</t>
  </si>
  <si>
    <t>Cedrela serrata</t>
  </si>
  <si>
    <t>wfo-0000592468</t>
  </si>
  <si>
    <t>t51</t>
  </si>
  <si>
    <t>t52</t>
  </si>
  <si>
    <t>Cytisus proliferus</t>
  </si>
  <si>
    <t>palmensis</t>
  </si>
  <si>
    <t>t53</t>
  </si>
  <si>
    <t>Chromolaena odorata</t>
  </si>
  <si>
    <t>wfo-0000067484</t>
  </si>
  <si>
    <t>t54</t>
  </si>
  <si>
    <t>Cinnamomum cassia</t>
  </si>
  <si>
    <t>wfo-0000604975</t>
  </si>
  <si>
    <t>t55</t>
  </si>
  <si>
    <t>Combretum apiculatum</t>
  </si>
  <si>
    <t>wfo-0000616083</t>
  </si>
  <si>
    <t>leutweinii</t>
  </si>
  <si>
    <t>t56</t>
  </si>
  <si>
    <t>Cordia africana</t>
  </si>
  <si>
    <t>Cordia abyssinica</t>
  </si>
  <si>
    <t>wfo-0000620224</t>
  </si>
  <si>
    <t>t57</t>
  </si>
  <si>
    <t>t58</t>
  </si>
  <si>
    <t>Crotalaria agatiflora</t>
  </si>
  <si>
    <t>wfo-0000206398</t>
  </si>
  <si>
    <t>engleri;erlangeri;imperialis</t>
  </si>
  <si>
    <t>t59</t>
  </si>
  <si>
    <t>Crotalaria grahamiana</t>
  </si>
  <si>
    <t>wfo-0000185075</t>
  </si>
  <si>
    <t>t6</t>
  </si>
  <si>
    <t>Acacia crassicarpa</t>
  </si>
  <si>
    <t>wfo-0000202545</t>
  </si>
  <si>
    <t>t60</t>
  </si>
  <si>
    <t>t61</t>
  </si>
  <si>
    <t>Crotalaria ochrolueca</t>
  </si>
  <si>
    <t>t62</t>
  </si>
  <si>
    <t>Crotalaria trichotoma</t>
  </si>
  <si>
    <t>Crotalaria zanzibarica</t>
  </si>
  <si>
    <t>wfo-0000186157</t>
  </si>
  <si>
    <t>t63</t>
  </si>
  <si>
    <t>Croton macrostachyus</t>
  </si>
  <si>
    <t>wfo-0000931591</t>
  </si>
  <si>
    <t>t64</t>
  </si>
  <si>
    <t>Croton megalocarpus</t>
  </si>
  <si>
    <t>wfo-0000931666</t>
  </si>
  <si>
    <t>t65</t>
  </si>
  <si>
    <t>Cupressus lusitanica</t>
  </si>
  <si>
    <t>wfo-0000630722</t>
  </si>
  <si>
    <t>benthamii</t>
  </si>
  <si>
    <t>t7</t>
  </si>
  <si>
    <t>Acacia cyanophylla</t>
  </si>
  <si>
    <t>wfo-0000192034</t>
  </si>
  <si>
    <t>t71</t>
  </si>
  <si>
    <t>Dodonaea Viscosa</t>
  </si>
  <si>
    <t>wfo-0000653170</t>
  </si>
  <si>
    <t>angustifolia;angustissima;arizonica;cuneata</t>
  </si>
  <si>
    <t>t72</t>
  </si>
  <si>
    <t>t73</t>
  </si>
  <si>
    <t>Entada abyssinica</t>
  </si>
  <si>
    <t>wfo-0000205748</t>
  </si>
  <si>
    <t>t74</t>
  </si>
  <si>
    <t>Erythrina abyssinica</t>
  </si>
  <si>
    <t>wfo-0000180423</t>
  </si>
  <si>
    <t>abyssinica</t>
  </si>
  <si>
    <t>t75</t>
  </si>
  <si>
    <t>Erythrina poeppigiana</t>
  </si>
  <si>
    <t>wfo-0000165906</t>
  </si>
  <si>
    <t>t76</t>
  </si>
  <si>
    <t>Eucalyptus alba</t>
  </si>
  <si>
    <t>wfo-0000954367</t>
  </si>
  <si>
    <t>australasica</t>
  </si>
  <si>
    <t>t77</t>
  </si>
  <si>
    <t>Eucalyptus camaldulensis</t>
  </si>
  <si>
    <t>wfo-0000954597</t>
  </si>
  <si>
    <t>obtusa</t>
  </si>
  <si>
    <t>t78</t>
  </si>
  <si>
    <t>wfo-0000954998</t>
  </si>
  <si>
    <t>bicostata;maidenii;pseudoglobulus</t>
  </si>
  <si>
    <t>t79</t>
  </si>
  <si>
    <t>wfo-0000955842</t>
  </si>
  <si>
    <t>pallidivalvis;protrusa</t>
  </si>
  <si>
    <t>t8</t>
  </si>
  <si>
    <t>Acacia ferruginea</t>
  </si>
  <si>
    <t>wfo-0000185534</t>
  </si>
  <si>
    <t>t82</t>
  </si>
  <si>
    <t>Ficus natalensis</t>
  </si>
  <si>
    <t>wfo-0000689419</t>
  </si>
  <si>
    <t>leprieurii</t>
  </si>
  <si>
    <t>t83</t>
  </si>
  <si>
    <t>Ficus laurifolia</t>
  </si>
  <si>
    <t>Ficus ovata</t>
  </si>
  <si>
    <t>wfo-0000689024</t>
  </si>
  <si>
    <t>t84</t>
  </si>
  <si>
    <t>Ficus polita</t>
  </si>
  <si>
    <t>wfo-0001084781</t>
  </si>
  <si>
    <t>t85</t>
  </si>
  <si>
    <t>Ficus sur</t>
  </si>
  <si>
    <t>wfo-0000690530</t>
  </si>
  <si>
    <t>t86</t>
  </si>
  <si>
    <t>Flemingia sp.</t>
  </si>
  <si>
    <t>wfo-1200030219</t>
  </si>
  <si>
    <t>t87</t>
  </si>
  <si>
    <t>Flemingia macrophylla</t>
  </si>
  <si>
    <t>Flemingia congesta</t>
  </si>
  <si>
    <t>wfo-0000194840</t>
  </si>
  <si>
    <t>nana</t>
  </si>
  <si>
    <t>t9</t>
  </si>
  <si>
    <t>Acacia holosericea</t>
  </si>
  <si>
    <t>wfo-0000205482</t>
  </si>
  <si>
    <t>t90</t>
  </si>
  <si>
    <t>Gliricidia maculata</t>
  </si>
  <si>
    <t>wfo-0000191662</t>
  </si>
  <si>
    <t>t92</t>
  </si>
  <si>
    <t>Glycine wightii</t>
  </si>
  <si>
    <t>wfo-0000181483</t>
  </si>
  <si>
    <t>t93</t>
  </si>
  <si>
    <t>Gmelina arborea</t>
  </si>
  <si>
    <t>wfo-0000974016</t>
  </si>
  <si>
    <t>canascens;glaucescens</t>
  </si>
  <si>
    <t>t94</t>
  </si>
  <si>
    <t>Grevillea robusta</t>
  </si>
  <si>
    <t>wfo-0000709544</t>
  </si>
  <si>
    <t>compacta;forsteri</t>
  </si>
  <si>
    <t>t95</t>
  </si>
  <si>
    <t>Guiera senegalensis</t>
  </si>
  <si>
    <t>wfo-0000711729</t>
  </si>
  <si>
    <t>t96</t>
  </si>
  <si>
    <t>Harrisonia abyssinica</t>
  </si>
  <si>
    <t>wfo-0000715900</t>
  </si>
  <si>
    <t>t97</t>
  </si>
  <si>
    <t>t98</t>
  </si>
  <si>
    <t>Julbernardia globiflora</t>
  </si>
  <si>
    <t>wfo-0000169101</t>
  </si>
  <si>
    <t>t99</t>
  </si>
  <si>
    <t>Khaya senegalensis</t>
  </si>
  <si>
    <t>wfo-0000356989</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</si>
  <si>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</si>
  <si>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</si>
  <si>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</si>
  <si>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</si>
  <si>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</si>
  <si>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</si>
  <si>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</si>
  <si>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</si>
  <si>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</si>
  <si>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</si>
  <si>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</si>
  <si>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</si>
  <si>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</si>
  <si>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</si>
  <si>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</si>
  <si>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</si>
  <si>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</si>
  <si>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</si>
  <si>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</si>
  <si>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</si>
  <si>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</si>
  <si>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</si>
  <si>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</si>
  <si>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</si>
  <si>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</si>
  <si>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</si>
  <si>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</si>
  <si>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</si>
  <si>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</si>
  <si>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</si>
  <si>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</si>
  <si>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</si>
  <si>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</si>
  <si>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</si>
  <si>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</si>
  <si>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</si>
  <si>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</si>
  <si>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</si>
  <si>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</si>
  <si>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</si>
  <si>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</si>
  <si>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</si>
  <si>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</si>
  <si>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</si>
  <si>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</si>
  <si>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</si>
  <si>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</si>
  <si>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</si>
  <si>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</si>
  <si>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</si>
  <si>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</si>
  <si>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</si>
  <si>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</si>
  <si>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</si>
  <si>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</si>
  <si>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</si>
  <si>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</si>
  <si>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</si>
  <si>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</si>
  <si>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</si>
  <si>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</si>
  <si>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</si>
  <si>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</si>
  <si>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</si>
  <si>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</si>
  <si>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</si>
  <si>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</si>
  <si>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</si>
  <si>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</si>
  <si>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</si>
  <si>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</si>
  <si>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</si>
  <si>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</si>
  <si>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</si>
  <si>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</si>
  <si>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</si>
  <si>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</si>
  <si>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</si>
  <si>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</si>
  <si>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</si>
  <si>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</si>
  <si>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</si>
  <si>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</si>
  <si>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</si>
  <si>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</si>
  <si>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</si>
  <si>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</si>
  <si>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</si>
  <si>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</si>
  <si>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</si>
  <si>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</si>
  <si>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</si>
  <si>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</si>
  <si>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</si>
  <si>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</si>
  <si>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</si>
  <si>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</si>
  <si>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</si>
  <si>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</si>
  <si>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</si>
  <si>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</si>
  <si>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</si>
  <si>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</si>
  <si>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</si>
  <si>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</si>
  <si>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</si>
  <si>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</si>
  <si>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</si>
  <si>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</si>
  <si>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</si>
  <si>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</si>
  <si>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</si>
  <si>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</si>
  <si>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</si>
  <si>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</si>
  <si>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</si>
  <si>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</si>
  <si>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</si>
  <si>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</si>
  <si>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</si>
  <si>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</si>
  <si>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</si>
  <si>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</si>
  <si>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</si>
  <si>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</si>
  <si>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</si>
  <si>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</si>
  <si>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</si>
  <si>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</si>
  <si>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</si>
  <si>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</si>
  <si>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</si>
  <si>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</si>
  <si>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</si>
  <si>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</si>
  <si>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</si>
  <si>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</si>
  <si>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</si>
  <si>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</si>
  <si>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</si>
  <si>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</si>
  <si>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</si>
  <si>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</si>
  <si>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</si>
  <si>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</si>
  <si>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</si>
  <si>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</si>
  <si>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</si>
  <si>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</si>
  <si>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</si>
  <si>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</si>
  <si>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</si>
  <si>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</si>
  <si>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</si>
  <si>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</si>
  <si>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</si>
  <si>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</si>
  <si>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</si>
  <si>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</si>
  <si>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</si>
  <si>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</si>
  <si>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</si>
  <si>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</si>
  <si>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</si>
  <si>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</si>
  <si>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</si>
  <si>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</si>
  <si>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</si>
  <si>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</si>
  <si>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</si>
  <si>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</si>
  <si>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</si>
  <si>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</si>
  <si>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</si>
  <si>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</si>
  <si>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</si>
  <si>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</si>
  <si>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</si>
  <si>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</si>
  <si>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</si>
  <si>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</si>
  <si>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</si>
  <si>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</si>
  <si>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</si>
  <si>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</si>
  <si>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</si>
  <si>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</si>
  <si>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</si>
  <si>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</si>
  <si>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</si>
  <si>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</si>
  <si>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</si>
  <si>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</si>
  <si>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</si>
  <si>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</si>
  <si>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</si>
  <si>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</si>
  <si>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</si>
  <si>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</si>
  <si>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</si>
  <si>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</si>
  <si>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</si>
  <si>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</si>
  <si>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</si>
  <si>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</si>
  <si>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</si>
  <si>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</si>
  <si>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</si>
  <si>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</si>
  <si>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</si>
  <si>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</si>
  <si>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</si>
  <si>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</si>
  <si>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</si>
  <si>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</si>
  <si>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</si>
  <si>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</si>
  <si>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</si>
  <si>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</si>
  <si>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</si>
  <si>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</si>
  <si>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</si>
  <si>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</si>
  <si>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</si>
  <si>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</si>
  <si>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</si>
  <si>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</si>
  <si>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</si>
  <si>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</si>
  <si>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</si>
  <si>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</si>
  <si>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</si>
  <si>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</si>
  <si>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</si>
  <si>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</si>
  <si>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</si>
  <si>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</si>
  <si>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</si>
  <si>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</si>
  <si>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</si>
  <si>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</si>
  <si>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</si>
  <si>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</si>
  <si>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</si>
  <si>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</si>
  <si>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</si>
  <si>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</si>
  <si>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</si>
  <si>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</si>
  <si>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</si>
  <si>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</si>
  <si>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</si>
  <si>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</si>
  <si>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</si>
  <si>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</si>
  <si>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</si>
  <si>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</si>
  <si>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</si>
  <si>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</si>
  <si>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</si>
  <si>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</si>
  <si>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</si>
  <si>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</si>
  <si>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</si>
  <si>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</si>
  <si>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</si>
  <si>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</si>
  <si>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</si>
  <si>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</si>
  <si>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</si>
  <si>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</si>
  <si>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</si>
  <si>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</si>
  <si>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</si>
  <si>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</si>
  <si>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</si>
  <si>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</si>
  <si>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</si>
  <si>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</si>
  <si>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</si>
  <si>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</si>
  <si>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</si>
  <si>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</si>
  <si>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</si>
  <si>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</si>
  <si>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</si>
  <si>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</si>
  <si>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</si>
  <si>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</si>
  <si>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</si>
  <si>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</si>
  <si>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</si>
  <si>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</si>
  <si>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</si>
  <si>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</si>
  <si>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</si>
  <si>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</si>
  <si>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</si>
  <si>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</si>
  <si>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</si>
  <si>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</si>
  <si>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</si>
  <si>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</si>
  <si>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</si>
  <si>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</si>
  <si>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</si>
  <si>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</si>
  <si>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</si>
  <si>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</si>
  <si>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</si>
  <si>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</si>
  <si>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</si>
  <si>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</si>
  <si>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</si>
  <si>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</si>
  <si>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</si>
  <si>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</si>
  <si>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</si>
  <si>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</si>
  <si>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</si>
  <si>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</si>
  <si>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</si>
  <si>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</si>
  <si>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</si>
  <si>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</si>
  <si>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</si>
  <si>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</si>
  <si>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</si>
  <si>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</si>
  <si>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</si>
  <si>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</si>
  <si>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</si>
  <si>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</si>
  <si>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</si>
  <si>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</si>
  <si>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</si>
  <si>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</si>
  <si>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</si>
  <si>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</si>
  <si>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</si>
  <si>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</si>
  <si>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</si>
  <si>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</si>
  <si>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</si>
  <si>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</si>
  <si>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</si>
  <si>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</si>
  <si>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</si>
  <si>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</si>
  <si>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</si>
  <si>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</si>
  <si>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</si>
  <si>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</si>
  <si>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</si>
  <si>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</si>
  <si>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</si>
  <si>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</si>
  <si>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</si>
  <si>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</si>
  <si>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</si>
  <si>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</si>
  <si>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</si>
  <si>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</si>
  <si>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</si>
  <si>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</si>
  <si>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</si>
  <si>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</si>
  <si>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</si>
  <si>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</si>
  <si>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</si>
  <si>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</si>
  <si>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</si>
  <si>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</si>
  <si>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</si>
  <si>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</si>
  <si>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</si>
  <si>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</si>
  <si>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</si>
  <si>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</si>
  <si>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</si>
  <si>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</si>
  <si>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</si>
  <si>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</si>
  <si>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</si>
  <si>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</si>
  <si>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</si>
  <si>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</si>
  <si>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</si>
  <si>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</si>
  <si>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</si>
  <si>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</si>
  <si>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</si>
  <si>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</si>
  <si>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</si>
  <si>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</si>
  <si>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</si>
  <si>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</si>
  <si>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</si>
  <si>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</si>
  <si>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</si>
  <si>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</si>
  <si>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</si>
  <si>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</si>
  <si>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</si>
  <si>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</si>
  <si>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</si>
  <si>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</si>
  <si>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</si>
  <si>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</si>
  <si>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</si>
  <si>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</si>
  <si>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</si>
  <si>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</si>
  <si>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</si>
  <si>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</si>
  <si>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</si>
  <si>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</si>
  <si>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</si>
  <si>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</si>
  <si>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</si>
  <si>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</si>
  <si>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</si>
  <si>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</si>
  <si>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</si>
  <si>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</si>
  <si>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</si>
  <si>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</si>
  <si>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</si>
  <si>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</si>
  <si>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</si>
  <si>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</si>
  <si>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</si>
  <si>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</si>
  <si>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</si>
  <si>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</si>
  <si>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</si>
  <si>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</si>
  <si>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</si>
  <si>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</si>
  <si>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</si>
  <si>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</si>
  <si>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</si>
  <si>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</si>
  <si>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</si>
  <si>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</si>
  <si>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</si>
  <si>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</si>
  <si>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</si>
  <si>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</si>
  <si>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</si>
  <si>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</si>
  <si>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</si>
  <si>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</si>
  <si>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</si>
  <si>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</si>
  <si>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</si>
  <si>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</si>
  <si>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</si>
  <si>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</si>
  <si>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</si>
  <si>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</si>
  <si>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</si>
  <si>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</si>
  <si>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</si>
  <si>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</si>
  <si>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</si>
  <si>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</si>
  <si>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</si>
  <si>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</si>
  <si>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</si>
  <si>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</si>
  <si>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</si>
  <si>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</si>
  <si>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</si>
  <si>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</si>
  <si>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</si>
  <si>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</si>
  <si>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</si>
  <si>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</si>
  <si>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</si>
  <si>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</si>
  <si>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</si>
  <si>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</si>
  <si>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</si>
  <si>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</si>
  <si>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</si>
  <si>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</si>
  <si>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</si>
  <si>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</si>
  <si>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</si>
  <si>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</si>
  <si>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</si>
  <si>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</si>
  <si>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</si>
  <si>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</si>
  <si>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</si>
  <si>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</si>
  <si>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</si>
  <si>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</si>
  <si>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</si>
  <si>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</si>
  <si>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</si>
  <si>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</si>
  <si>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</si>
  <si>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</si>
  <si>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</si>
  <si>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</si>
  <si>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</si>
  <si>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</si>
  <si>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</si>
  <si>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</si>
  <si>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</si>
  <si>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</si>
  <si>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</si>
  <si>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</si>
  <si>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</si>
  <si>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</si>
  <si>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</si>
  <si>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</si>
  <si>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</si>
  <si>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</si>
  <si>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</si>
  <si>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</si>
  <si>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</si>
  <si>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</si>
  <si>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</si>
  <si>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</si>
  <si>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</si>
  <si>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</si>
  <si>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</si>
  <si>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</si>
  <si>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</si>
  <si>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</si>
  <si>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</si>
  <si>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</si>
  <si>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</si>
  <si>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</si>
  <si>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</si>
  <si>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</si>
  <si>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</si>
  <si>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</si>
  <si>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</si>
  <si>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</si>
  <si>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</si>
  <si>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</si>
  <si>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</si>
  <si>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</si>
  <si>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</si>
  <si>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</si>
  <si>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</si>
  <si>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</si>
  <si>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</si>
  <si>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</si>
  <si>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</si>
  <si>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</si>
  <si>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</si>
  <si>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</si>
  <si>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</si>
  <si>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</si>
  <si>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</si>
  <si>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</si>
  <si>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</si>
  <si>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</si>
  <si>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</si>
  <si>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</si>
  <si>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</si>
  <si>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</si>
  <si>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</si>
  <si>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</si>
  <si>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</si>
  <si>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</si>
  <si>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</si>
  <si>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</si>
  <si>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</si>
  <si>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</si>
  <si>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</si>
  <si>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</si>
  <si>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</si>
  <si>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</si>
  <si>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</si>
  <si>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</si>
  <si>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</si>
  <si>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</si>
  <si>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</si>
  <si>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</si>
  <si>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</si>
  <si>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</si>
  <si>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</si>
  <si>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</si>
  <si>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</si>
  <si>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</si>
  <si>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</si>
  <si>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</si>
  <si>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</si>
  <si>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</si>
  <si>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</si>
  <si>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</si>
  <si>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</si>
  <si>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</si>
  <si>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</si>
  <si>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</si>
  <si>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</si>
  <si>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</si>
  <si>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</si>
  <si>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</si>
  <si>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</si>
  <si>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</si>
  <si>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</si>
  <si>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</si>
  <si>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</si>
  <si>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</si>
  <si>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</si>
  <si>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</si>
  <si>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</si>
  <si>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</si>
  <si>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</si>
  <si>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</si>
  <si>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</si>
  <si>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</si>
  <si>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</si>
  <si>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</si>
  <si>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</si>
  <si>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</si>
  <si>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</si>
  <si>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</si>
  <si>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</si>
  <si>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</si>
  <si>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</si>
  <si>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</si>
  <si>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</si>
  <si>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</si>
  <si>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</si>
  <si>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</si>
  <si>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</si>
  <si>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</si>
  <si>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</si>
  <si>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</si>
  <si>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</si>
  <si>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</si>
  <si>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</si>
  <si>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</si>
  <si>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</si>
  <si>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</si>
  <si>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</si>
  <si>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</si>
  <si>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</si>
  <si>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</si>
  <si>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</si>
  <si>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</si>
  <si>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</si>
  <si>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</si>
  <si>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</si>
  <si>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</si>
  <si>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</si>
  <si>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</si>
  <si>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</si>
  <si>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</si>
  <si>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</si>
  <si>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</si>
  <si>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</si>
  <si>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</si>
  <si>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</si>
  <si>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</si>
  <si>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</si>
  <si>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</si>
  <si>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</si>
  <si>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</si>
  <si>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</si>
  <si>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</si>
  <si>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</si>
  <si>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</si>
  <si>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</si>
  <si>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</si>
  <si>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</si>
  <si>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</si>
  <si>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</si>
  <si>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</si>
  <si>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</si>
  <si>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</si>
  <si>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</si>
  <si>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</si>
  <si>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</si>
  <si>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</si>
  <si>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</si>
  <si>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</si>
  <si>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</si>
  <si>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</si>
  <si>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</si>
  <si>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</si>
  <si>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</si>
  <si>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</si>
  <si>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</si>
  <si>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</si>
  <si>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</si>
  <si>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</si>
  <si>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</si>
  <si>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</si>
  <si>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</si>
  <si>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</si>
  <si>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</si>
  <si>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</si>
  <si>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</si>
  <si>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</si>
  <si>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</si>
  <si>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</si>
  <si>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</si>
  <si>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</si>
  <si>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</si>
  <si>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</si>
  <si>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</si>
  <si>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</si>
  <si>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</si>
  <si>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</si>
  <si>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</si>
  <si>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</si>
  <si>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</si>
  <si>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</si>
  <si>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</si>
  <si>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</si>
  <si>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</si>
  <si>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</si>
  <si>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</si>
  <si>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</si>
  <si>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</si>
  <si>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</si>
  <si>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</si>
  <si>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</si>
  <si>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</si>
  <si>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</si>
  <si>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</si>
  <si>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</si>
  <si>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</si>
  <si>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</si>
  <si>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</si>
  <si>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</si>
  <si>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</si>
  <si>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</si>
  <si>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</si>
  <si>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</si>
  <si>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</si>
  <si>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</si>
  <si>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</si>
  <si>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</si>
  <si>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</si>
  <si>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</si>
  <si>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</si>
  <si>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</si>
  <si>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</si>
  <si>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</si>
  <si>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</si>
  <si>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</si>
  <si>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</si>
  <si>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</si>
  <si>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</si>
  <si>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</si>
  <si>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</si>
  <si>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</si>
  <si>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</si>
  <si>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</si>
  <si>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</si>
  <si>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</si>
  <si>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</si>
  <si>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</si>
  <si>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</si>
  <si>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</si>
  <si>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</si>
  <si>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</si>
  <si>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</si>
  <si>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</si>
  <si>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</si>
  <si>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</si>
  <si>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</si>
  <si>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</si>
  <si>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</si>
  <si>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</si>
  <si>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</si>
  <si>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</si>
  <si>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</si>
  <si>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</si>
  <si>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</si>
  <si>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</si>
  <si>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</si>
  <si>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</si>
  <si>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</si>
  <si>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</si>
  <si>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</si>
  <si>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</si>
  <si>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</si>
  <si>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</si>
  <si>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</si>
  <si>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</si>
  <si>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</si>
  <si>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</si>
  <si>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</si>
  <si>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</si>
  <si>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</si>
  <si>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</si>
  <si>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</si>
  <si>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</si>
  <si>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</si>
  <si>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</si>
  <si>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</si>
  <si>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</si>
  <si>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</si>
  <si>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</si>
  <si>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</si>
  <si>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</si>
  <si>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</si>
  <si>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</si>
  <si>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</si>
  <si>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</si>
  <si>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</si>
  <si>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</si>
  <si>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</si>
  <si>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</si>
  <si>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</si>
  <si>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</si>
  <si>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</si>
  <si>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</si>
  <si>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</si>
  <si>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</si>
  <si>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</si>
  <si>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</si>
  <si>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</si>
  <si>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</si>
  <si>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</si>
  <si>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</si>
  <si>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</si>
  <si>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</si>
  <si>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</si>
  <si>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</si>
  <si>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</si>
  <si>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</si>
  <si>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</si>
  <si>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</si>
  <si>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</si>
  <si>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</si>
  <si>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</si>
  <si>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</si>
  <si>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</si>
  <si>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</si>
  <si>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</si>
  <si>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</si>
  <si>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</si>
  <si>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</si>
  <si>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</si>
  <si>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</si>
  <si>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</si>
  <si>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</si>
  <si>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</si>
  <si>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</si>
  <si>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</si>
  <si>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</si>
  <si>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</si>
  <si>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</si>
  <si>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</si>
  <si>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</si>
  <si>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</si>
  <si>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</si>
  <si>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</si>
  <si>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</si>
  <si>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</si>
  <si>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</si>
  <si>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</si>
  <si>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</si>
  <si>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</si>
  <si>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</si>
  <si>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</si>
  <si>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</si>
  <si>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</si>
  <si>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</si>
  <si>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</si>
  <si>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</si>
  <si>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</si>
  <si>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</si>
  <si>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</si>
  <si>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</si>
  <si>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</si>
  <si>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</si>
  <si>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</si>
  <si>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</si>
  <si>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</si>
  <si>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</si>
  <si>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</si>
  <si>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</si>
  <si>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</si>
  <si>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</si>
  <si>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</si>
  <si>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</si>
  <si>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</si>
  <si>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</si>
  <si>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</si>
  <si>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</si>
  <si>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</si>
  <si>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</si>
  <si>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</si>
  <si>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</si>
  <si>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</si>
  <si>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</si>
  <si>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</si>
  <si>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</si>
  <si>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</si>
  <si>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</si>
  <si>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</si>
  <si>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</si>
  <si>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</si>
  <si>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</si>
  <si>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</si>
  <si>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</si>
  <si>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</si>
  <si>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</si>
  <si>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</si>
  <si>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</si>
  <si>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</si>
  <si>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</si>
  <si>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</si>
  <si>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</si>
  <si>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</si>
  <si>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</si>
  <si>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</si>
  <si>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</si>
  <si>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</si>
  <si>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</si>
  <si>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</si>
  <si>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</si>
  <si>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</si>
  <si>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</si>
  <si>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</si>
  <si>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</si>
  <si>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</si>
  <si>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</si>
  <si>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</si>
  <si>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</si>
  <si>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</si>
  <si>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</si>
  <si>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</si>
  <si>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</si>
  <si>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</si>
  <si>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</si>
  <si>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</si>
  <si>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</si>
  <si>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</si>
  <si>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</si>
  <si>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</si>
  <si>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</si>
  <si>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</si>
  <si>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</si>
  <si>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</si>
  <si>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</si>
  <si>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</si>
  <si>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</si>
  <si>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</si>
  <si>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</si>
  <si>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</si>
  <si>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</si>
  <si>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</si>
  <si>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</si>
  <si>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</si>
  <si>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</si>
  <si>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</si>
  <si>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</si>
  <si>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</si>
  <si>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</si>
  <si>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</si>
  <si>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</si>
  <si>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</si>
  <si>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</si>
  <si>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</si>
  <si>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</si>
  <si>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</si>
  <si>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</si>
  <si>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</si>
  <si>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</si>
  <si>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</si>
  <si>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</si>
  <si>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</si>
  <si>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</si>
  <si>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</si>
  <si>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</si>
  <si>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</si>
  <si>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</si>
  <si>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</si>
  <si>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</si>
  <si>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</si>
  <si>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</si>
  <si>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</si>
  <si>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</si>
  <si>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</si>
  <si>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</si>
  <si>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</si>
  <si>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</si>
  <si>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</si>
  <si>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</si>
  <si>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</si>
  <si>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</si>
  <si>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</si>
  <si>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</si>
  <si>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</si>
  <si>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</si>
  <si>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</si>
  <si>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</si>
  <si>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</si>
  <si>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</si>
  <si>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</si>
  <si>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</si>
  <si>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</si>
  <si>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Landrace 1</t>
  </si>
  <si>
    <t>Landrace 2</t>
  </si>
  <si>
    <t>Landrace 3</t>
  </si>
  <si>
    <t>Landrace 4</t>
  </si>
  <si>
    <t>Landrace 5</t>
  </si>
  <si>
    <t>Landrace 6</t>
  </si>
  <si>
    <t>Landrace 7</t>
  </si>
  <si>
    <t>Landrace 8</t>
  </si>
  <si>
    <t>Landrace 9</t>
  </si>
  <si>
    <t>Landrace 10</t>
  </si>
  <si>
    <t>Landrace 11</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</si>
  <si>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</si>
  <si>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</si>
  <si>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</si>
  <si>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</si>
  <si>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</si>
  <si>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</si>
  <si>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</si>
  <si>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</si>
  <si>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</si>
  <si>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</si>
  <si>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</si>
  <si>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</si>
  <si>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</si>
  <si>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</si>
  <si>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</si>
  <si>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</si>
  <si>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</si>
  <si>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</si>
  <si>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</si>
  <si>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</si>
  <si>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</si>
  <si>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</si>
  <si>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</si>
  <si>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</si>
  <si>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</si>
  <si>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</si>
  <si>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</si>
  <si>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</si>
  <si>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</si>
  <si>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</si>
  <si>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</si>
  <si>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</si>
  <si>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</si>
  <si>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</si>
  <si>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</si>
  <si>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</si>
  <si>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</si>
  <si>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</si>
  <si>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</si>
  <si>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</si>
  <si>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</si>
  <si>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</si>
  <si>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</si>
  <si>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</si>
  <si>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</si>
  <si>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</si>
  <si>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</si>
  <si>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</si>
  <si>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</si>
  <si>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</si>
  <si>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</si>
  <si>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</si>
  <si>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</si>
  <si>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</si>
  <si>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</si>
  <si>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</si>
  <si>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</si>
  <si>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</si>
  <si>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</si>
  <si>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</si>
  <si>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</si>
  <si>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</si>
  <si>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</si>
  <si>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</si>
  <si>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</si>
  <si>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</si>
  <si>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</si>
  <si>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</si>
  <si>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</si>
  <si>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</si>
  <si>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</si>
  <si>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</si>
  <si>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</si>
  <si>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</si>
  <si>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</si>
  <si>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</si>
  <si>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</si>
  <si>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</si>
  <si>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</si>
  <si>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</si>
  <si>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</si>
  <si>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</si>
  <si>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</si>
  <si>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</si>
  <si>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</si>
  <si>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</si>
  <si>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</si>
  <si>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</si>
  <si>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</si>
  <si>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</si>
  <si>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</si>
  <si>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</si>
  <si>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</si>
  <si>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</si>
  <si>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</si>
  <si>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</si>
  <si>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</si>
  <si>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</si>
  <si>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</si>
  <si>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</si>
  <si>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</si>
  <si>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</si>
  <si>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</si>
  <si>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</si>
  <si>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</si>
  <si>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</si>
  <si>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</si>
  <si>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</si>
  <si>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</si>
  <si>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</si>
  <si>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</si>
  <si>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</si>
  <si>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</si>
  <si>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</si>
  <si>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</si>
  <si>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</si>
  <si>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</si>
  <si>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</si>
  <si>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</si>
  <si>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</si>
  <si>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</si>
  <si>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</si>
  <si>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</si>
  <si>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</si>
  <si>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</si>
  <si>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</si>
  <si>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</si>
  <si>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</si>
  <si>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</si>
  <si>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</si>
  <si>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</si>
  <si>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</si>
  <si>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</si>
  <si>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</si>
  <si>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</si>
  <si>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</si>
  <si>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</si>
  <si>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</si>
  <si>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</si>
  <si>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</si>
  <si>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</si>
  <si>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</si>
  <si>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</si>
  <si>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</si>
  <si>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</si>
  <si>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</si>
  <si>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</si>
  <si>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</si>
  <si>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</si>
  <si>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</si>
  <si>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</si>
  <si>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</si>
  <si>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</si>
  <si>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</si>
  <si>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</si>
  <si>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</si>
  <si>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</si>
  <si>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</si>
  <si>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</si>
  <si>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</si>
  <si>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</si>
  <si>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</si>
  <si>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</si>
  <si>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</si>
  <si>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</si>
  <si>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</si>
  <si>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</si>
  <si>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</si>
  <si>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</si>
  <si>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</si>
  <si>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</si>
  <si>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</si>
  <si>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</si>
  <si>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</si>
  <si>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</si>
  <si>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</si>
  <si>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</si>
  <si>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</si>
  <si>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</si>
  <si>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</si>
  <si>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</si>
  <si>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</si>
  <si>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</si>
  <si>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</si>
  <si>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</si>
  <si>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</si>
  <si>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</si>
  <si>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</si>
  <si>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</si>
  <si>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</si>
  <si>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</si>
  <si>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</si>
  <si>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</si>
  <si>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</si>
  <si>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</si>
  <si>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</si>
  <si>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</si>
  <si>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</si>
  <si>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</si>
  <si>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</si>
  <si>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</si>
  <si>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Rie</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</si>
  <si>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</si>
  <si>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</si>
  <si>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</si>
  <si>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</si>
  <si>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</si>
  <si>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</si>
  <si>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</si>
  <si>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</si>
  <si>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</si>
  <si>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</si>
  <si>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</si>
  <si>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</si>
  <si>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</si>
  <si>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</si>
  <si>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</si>
  <si>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</si>
  <si>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</si>
  <si>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</si>
  <si>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</si>
  <si>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</si>
  <si>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</si>
  <si>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</si>
  <si>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</si>
  <si>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</si>
  <si>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</si>
  <si>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</si>
  <si>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</si>
  <si>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</si>
  <si>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</si>
  <si>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</si>
  <si>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</si>
  <si>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</si>
  <si>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</si>
  <si>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</si>
  <si>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</si>
  <si>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</si>
  <si>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</si>
  <si>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</si>
  <si>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</si>
  <si>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</si>
  <si>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</si>
  <si>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</si>
  <si>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</si>
  <si>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</si>
  <si>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</si>
  <si>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</si>
  <si>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</si>
  <si>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</si>
  <si>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</si>
  <si>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</si>
  <si>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</si>
  <si>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</si>
  <si>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</si>
  <si>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</si>
  <si>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</si>
  <si>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</si>
  <si>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</si>
  <si>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</si>
  <si>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</si>
  <si>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</si>
  <si>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</si>
  <si>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</si>
  <si>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</si>
  <si>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</si>
  <si>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</si>
  <si>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</si>
  <si>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</si>
  <si>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</si>
  <si>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</si>
  <si>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</si>
  <si>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</si>
  <si>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</si>
  <si>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</si>
  <si>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</si>
  <si>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</si>
  <si>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</si>
  <si>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</si>
  <si>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</si>
  <si>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</si>
  <si>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</si>
  <si>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</si>
  <si>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</si>
  <si>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</si>
  <si>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</si>
  <si>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</si>
  <si>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</si>
  <si>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</si>
  <si>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</si>
  <si>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</si>
  <si>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</si>
  <si>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</si>
  <si>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</si>
  <si>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</si>
  <si>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</si>
  <si>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</si>
  <si>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</si>
  <si>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</si>
  <si>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</si>
  <si>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</si>
  <si>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</si>
  <si>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</si>
  <si>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</si>
  <si>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</si>
  <si>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</si>
  <si>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</si>
  <si>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</si>
  <si>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</si>
  <si>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</si>
  <si>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</si>
  <si>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</si>
  <si>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</si>
  <si>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</si>
  <si>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</si>
  <si>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</si>
  <si>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</si>
  <si>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</si>
  <si>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</si>
  <si>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</si>
  <si>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</si>
  <si>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</si>
  <si>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</si>
  <si>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</si>
  <si>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</si>
  <si>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</si>
  <si>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</si>
  <si>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</si>
  <si>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</si>
  <si>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</si>
  <si>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</si>
  <si>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</si>
  <si>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</si>
  <si>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</si>
  <si>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</si>
  <si>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</si>
  <si>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</si>
  <si>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</si>
  <si>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</si>
  <si>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</si>
  <si>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</si>
  <si>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</si>
  <si>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</si>
  <si>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</si>
  <si>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</si>
  <si>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</si>
  <si>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</si>
  <si>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</si>
  <si>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</si>
  <si>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</si>
  <si>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</si>
  <si>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</si>
  <si>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</si>
  <si>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</si>
  <si>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</si>
  <si>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</si>
  <si>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</si>
  <si>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</si>
  <si>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</si>
  <si>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</si>
  <si>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</si>
  <si>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</si>
  <si>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</si>
  <si>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</si>
  <si>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</si>
  <si>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</si>
  <si>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</si>
  <si>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</si>
  <si>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</si>
  <si>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</si>
  <si>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</si>
  <si>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</si>
  <si>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</si>
  <si>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</si>
  <si>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</si>
  <si>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</si>
  <si>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</si>
  <si>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</si>
  <si>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</si>
  <si>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</si>
  <si>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</si>
  <si>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</si>
  <si>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</si>
  <si>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</si>
  <si>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</si>
  <si>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</si>
  <si>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</si>
  <si>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</si>
  <si>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</si>
  <si>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</si>
  <si>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</si>
  <si>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</si>
  <si>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</si>
  <si>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</si>
  <si>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</si>
  <si>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</si>
  <si>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</si>
  <si>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</si>
  <si>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</si>
  <si>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</si>
  <si>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</si>
  <si>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</si>
  <si>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</si>
  <si>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</si>
  <si>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</si>
  <si>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</si>
  <si>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</si>
  <si>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</si>
  <si>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</si>
  <si>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</si>
  <si>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</si>
  <si>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</si>
  <si>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</si>
  <si>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</si>
  <si>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</si>
  <si>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</si>
  <si>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</si>
  <si>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</si>
  <si>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</si>
  <si>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</si>
  <si>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</si>
  <si>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</si>
  <si>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</si>
  <si>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</si>
  <si>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</si>
  <si>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</si>
  <si>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</si>
  <si>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</si>
  <si>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</si>
  <si>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</si>
  <si>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</si>
  <si>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</si>
  <si>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</si>
  <si>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</si>
  <si>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</si>
  <si>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</si>
  <si>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</si>
  <si>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</si>
  <si>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</si>
  <si>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</si>
  <si>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</si>
  <si>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</si>
  <si>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</si>
  <si>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</si>
  <si>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</si>
  <si>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</si>
  <si>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</si>
  <si>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</si>
  <si>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</si>
  <si>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</si>
  <si>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</si>
  <si>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</si>
  <si>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</si>
  <si>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</si>
  <si>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</si>
  <si>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</si>
  <si>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</si>
  <si>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</si>
  <si>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</si>
  <si>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</si>
  <si>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</si>
  <si>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</si>
  <si>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</si>
  <si>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</si>
  <si>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</si>
  <si>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</si>
  <si>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</si>
  <si>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</si>
  <si>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</si>
  <si>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</si>
  <si>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</si>
  <si>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</si>
  <si>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</si>
  <si>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</si>
  <si>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</si>
  <si>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</si>
  <si>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</si>
  <si>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</si>
  <si>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</si>
  <si>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</si>
  <si>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</si>
  <si>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</si>
  <si>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</si>
  <si>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</si>
  <si>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</si>
  <si>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</si>
  <si>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</si>
  <si>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</si>
  <si>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</si>
  <si>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</si>
  <si>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</si>
  <si>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</si>
  <si>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</si>
  <si>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</si>
  <si>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</si>
  <si>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</si>
  <si>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</si>
  <si>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</si>
  <si>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</si>
  <si>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</si>
  <si>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</si>
  <si>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</si>
  <si>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</si>
  <si>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</si>
  <si>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</si>
  <si>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</si>
  <si>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</si>
  <si>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</si>
  <si>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</si>
  <si>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</si>
  <si>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</si>
  <si>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</si>
  <si>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</si>
  <si>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</si>
  <si>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</si>
  <si>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</si>
  <si>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</si>
  <si>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</si>
  <si>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</si>
  <si>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</si>
  <si>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</si>
  <si>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</si>
  <si>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</si>
  <si>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</si>
  <si>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</si>
  <si>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</si>
  <si>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</si>
  <si>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</si>
  <si>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</si>
  <si>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</si>
  <si>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</si>
  <si>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</si>
  <si>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</si>
  <si>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</si>
  <si>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</si>
  <si>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</si>
  <si>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</si>
  <si>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</si>
  <si>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</si>
  <si>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</si>
  <si>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</si>
  <si>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</si>
  <si>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</si>
  <si>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</si>
  <si>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</si>
  <si>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</si>
  <si>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</si>
  <si>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</si>
  <si>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</si>
  <si>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</si>
  <si>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</si>
  <si>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</si>
  <si>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</si>
  <si>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</si>
  <si>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</si>
  <si>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</si>
  <si>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</si>
  <si>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</si>
  <si>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</si>
  <si>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</si>
  <si>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</si>
  <si>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</si>
  <si>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</si>
  <si>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</si>
  <si>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</si>
  <si>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</si>
  <si>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</si>
  <si>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</si>
  <si>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</si>
  <si>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</si>
  <si>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</si>
  <si>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</si>
  <si>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</si>
  <si>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</si>
  <si>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</si>
  <si>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</si>
  <si>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</si>
  <si>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</si>
  <si>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</si>
  <si>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</si>
  <si>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</si>
  <si>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</si>
  <si>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</si>
  <si>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</si>
  <si>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</si>
  <si>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</si>
  <si>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</si>
  <si>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</si>
  <si>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</si>
  <si>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</si>
  <si>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</si>
  <si>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</si>
  <si>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</si>
  <si>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</si>
  <si>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</si>
  <si>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</si>
  <si>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</si>
  <si>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</si>
  <si>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</si>
  <si>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</si>
  <si>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</si>
  <si>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</si>
  <si>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</si>
  <si>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</si>
  <si>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</si>
  <si>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</si>
  <si>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</si>
  <si>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</si>
  <si>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</si>
  <si>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</si>
  <si>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</si>
  <si>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</si>
  <si>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</si>
  <si>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</si>
  <si>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</si>
  <si>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</si>
  <si>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</si>
  <si>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</si>
  <si>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</si>
  <si>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</si>
  <si>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</si>
  <si>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</si>
  <si>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</si>
  <si>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</si>
  <si>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</si>
  <si>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</si>
  <si>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</si>
  <si>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</si>
  <si>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</si>
  <si>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Teosinte</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</si>
  <si>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</si>
  <si>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</si>
  <si>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</si>
  <si>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</si>
  <si>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</si>
  <si>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</si>
  <si>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</si>
  <si>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</si>
  <si>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</si>
  <si>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</si>
  <si>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</si>
  <si>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</si>
  <si>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</si>
  <si>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</si>
  <si>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</si>
  <si>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</si>
  <si>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</si>
  <si>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</si>
  <si>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</si>
  <si>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</si>
  <si>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</si>
  <si>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</si>
  <si>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</si>
  <si>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</si>
  <si>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</si>
  <si>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</si>
  <si>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</si>
  <si>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</si>
  <si>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</si>
  <si>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</si>
  <si>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</si>
  <si>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</si>
  <si>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</si>
  <si>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</si>
  <si>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</si>
  <si>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</si>
  <si>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</si>
  <si>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</si>
  <si>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</si>
  <si>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</si>
  <si>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</si>
  <si>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</si>
  <si>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</si>
  <si>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</si>
  <si>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</si>
  <si>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</si>
  <si>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</si>
  <si>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</si>
  <si>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</si>
  <si>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</si>
  <si>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</si>
  <si>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</si>
  <si>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</si>
  <si>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</si>
  <si>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</si>
  <si>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</si>
  <si>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</si>
  <si>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</si>
  <si>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</si>
  <si>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</si>
  <si>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</si>
  <si>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</si>
  <si>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</si>
  <si>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</si>
  <si>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</si>
  <si>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</si>
  <si>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</si>
  <si>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</si>
  <si>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</si>
  <si>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</si>
  <si>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</si>
  <si>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</si>
  <si>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</si>
  <si>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</si>
  <si>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</si>
  <si>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</si>
  <si>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</si>
  <si>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</si>
  <si>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</si>
  <si>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</si>
  <si>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</si>
  <si>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</si>
  <si>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</si>
  <si>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</si>
  <si>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</si>
  <si>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</si>
  <si>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</si>
  <si>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</si>
  <si>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</si>
  <si>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</si>
  <si>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</si>
  <si>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</si>
  <si>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</si>
  <si>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</si>
  <si>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</si>
  <si>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</si>
  <si>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</si>
  <si>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</si>
  <si>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</si>
  <si>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</si>
  <si>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</si>
  <si>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</si>
  <si>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</si>
  <si>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</si>
  <si>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</si>
  <si>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</si>
  <si>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</si>
  <si>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</si>
  <si>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</si>
  <si>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</si>
  <si>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</si>
  <si>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</si>
  <si>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</si>
  <si>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</si>
  <si>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</si>
  <si>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</si>
  <si>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</si>
  <si>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</si>
  <si>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</si>
  <si>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</si>
  <si>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</si>
  <si>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</si>
  <si>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</si>
  <si>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</si>
  <si>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</si>
  <si>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</si>
  <si>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</si>
  <si>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</si>
  <si>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</si>
  <si>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</si>
  <si>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</si>
  <si>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</si>
  <si>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</si>
  <si>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</si>
  <si>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</si>
  <si>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</si>
  <si>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</si>
  <si>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</si>
  <si>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</si>
  <si>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</si>
  <si>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</si>
  <si>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</si>
  <si>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</si>
  <si>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</si>
  <si>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</si>
  <si>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</si>
  <si>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</si>
  <si>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</si>
  <si>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</si>
  <si>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</si>
  <si>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</si>
  <si>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</si>
  <si>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</si>
  <si>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</si>
  <si>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</si>
  <si>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</si>
  <si>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</si>
  <si>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</si>
  <si>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</si>
  <si>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</si>
  <si>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</si>
  <si>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</si>
  <si>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</si>
  <si>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</si>
  <si>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</si>
  <si>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</si>
  <si>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</si>
  <si>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</si>
  <si>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</si>
  <si>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</si>
  <si>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</si>
  <si>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</si>
  <si>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</si>
  <si>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</si>
  <si>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</si>
  <si>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</si>
  <si>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</si>
  <si>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</si>
  <si>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</si>
  <si>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</si>
  <si>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</si>
  <si>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</si>
  <si>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</si>
  <si>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</si>
  <si>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</si>
  <si>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</si>
  <si>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</si>
  <si>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</si>
  <si>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</si>
  <si>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</si>
  <si>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</si>
  <si>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</si>
  <si>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</si>
  <si>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</si>
  <si>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</si>
  <si>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</si>
  <si>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</si>
  <si>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</si>
  <si>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</si>
  <si>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</si>
  <si>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</si>
  <si>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</si>
  <si>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</si>
  <si>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</si>
  <si>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</si>
  <si>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</si>
  <si>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</si>
  <si>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</si>
  <si>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</si>
  <si>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</si>
  <si>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</si>
  <si>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</si>
  <si>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</si>
  <si>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</si>
  <si>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</si>
  <si>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</si>
  <si>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</si>
  <si>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</si>
  <si>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</si>
  <si>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</si>
  <si>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</si>
  <si>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</si>
  <si>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</si>
  <si>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</si>
  <si>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</si>
  <si>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</si>
  <si>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</si>
  <si>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</si>
  <si>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</si>
  <si>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</si>
  <si>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</si>
  <si>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</si>
  <si>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</si>
  <si>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</si>
  <si>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</si>
  <si>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</si>
  <si>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</si>
  <si>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</si>
  <si>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</si>
  <si>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</si>
  <si>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</si>
  <si>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</si>
  <si>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</si>
  <si>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</si>
  <si>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</si>
  <si>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</si>
  <si>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</si>
  <si>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</si>
  <si>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</si>
  <si>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</si>
  <si>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</si>
  <si>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</si>
  <si>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</si>
  <si>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</si>
  <si>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</si>
  <si>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</si>
  <si>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</si>
  <si>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</si>
  <si>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</si>
  <si>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</si>
  <si>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</si>
  <si>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</si>
  <si>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</si>
  <si>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</si>
  <si>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</si>
  <si>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</si>
  <si>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</si>
  <si>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</si>
  <si>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</si>
  <si>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</si>
  <si>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</si>
  <si>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</si>
  <si>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</si>
  <si>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</si>
  <si>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</si>
  <si>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</si>
  <si>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</si>
  <si>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</si>
  <si>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</si>
  <si>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</si>
  <si>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</si>
  <si>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</si>
  <si>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</si>
  <si>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</si>
  <si>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</si>
  <si>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</si>
  <si>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</si>
  <si>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</si>
  <si>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</si>
  <si>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</si>
  <si>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</si>
  <si>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</si>
  <si>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</si>
  <si>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</si>
  <si>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</si>
  <si>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</si>
  <si>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</si>
  <si>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</si>
  <si>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</si>
  <si>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</si>
  <si>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</si>
  <si>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</si>
  <si>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</si>
  <si>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</si>
  <si>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</si>
  <si>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</si>
  <si>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</si>
  <si>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</si>
  <si>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</si>
  <si>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</si>
  <si>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</si>
  <si>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</si>
  <si>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</si>
  <si>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</si>
  <si>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</si>
  <si>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</si>
  <si>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</si>
  <si>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</si>
  <si>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</si>
  <si>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</si>
  <si>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</si>
  <si>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</si>
  <si>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</si>
  <si>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</si>
  <si>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</si>
  <si>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</si>
  <si>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</si>
  <si>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</si>
  <si>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</si>
  <si>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</si>
  <si>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</si>
  <si>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</si>
  <si>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</si>
  <si>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</si>
  <si>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</si>
  <si>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</si>
  <si>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</si>
  <si>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</si>
  <si>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</si>
  <si>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</si>
  <si>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</si>
  <si>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</si>
  <si>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</si>
  <si>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</si>
  <si>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</si>
  <si>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</si>
  <si>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</si>
  <si>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</si>
  <si>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</si>
  <si>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</si>
  <si>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</si>
  <si>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</si>
  <si>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</si>
  <si>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</si>
  <si>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</si>
  <si>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</si>
  <si>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</si>
  <si>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</si>
  <si>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</si>
  <si>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</si>
  <si>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</si>
  <si>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</si>
  <si>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</si>
  <si>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</si>
  <si>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</si>
  <si>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</si>
  <si>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</si>
  <si>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</si>
  <si>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</si>
  <si>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</si>
  <si>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</si>
  <si>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</si>
  <si>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</si>
  <si>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</si>
  <si>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</si>
  <si>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</si>
  <si>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</si>
  <si>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</si>
  <si>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</si>
  <si>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</si>
  <si>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</si>
  <si>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</si>
  <si>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</si>
  <si>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</si>
  <si>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</si>
  <si>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</si>
  <si>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</si>
  <si>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</si>
  <si>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</si>
  <si>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</si>
  <si>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</si>
  <si>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</si>
  <si>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</si>
  <si>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</si>
  <si>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</si>
  <si>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</si>
  <si>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</si>
  <si>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</si>
  <si>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</si>
  <si>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</si>
  <si>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</si>
  <si>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</si>
  <si>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</si>
  <si>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</si>
  <si>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</si>
  <si>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</si>
  <si>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</si>
  <si>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</si>
  <si>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</si>
  <si>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</si>
  <si>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</si>
  <si>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</si>
  <si>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</si>
  <si>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</si>
  <si>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</si>
  <si>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</si>
  <si>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</si>
  <si>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</si>
  <si>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</si>
  <si>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</si>
  <si>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</si>
  <si>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</si>
  <si>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</si>
  <si>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</si>
  <si>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</si>
  <si>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</si>
  <si>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</si>
  <si>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</si>
  <si>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</si>
  <si>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</si>
  <si>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</si>
  <si>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</si>
  <si>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</si>
  <si>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</si>
  <si>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</si>
  <si>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</si>
  <si>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</si>
  <si>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</si>
  <si>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</si>
  <si>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</si>
  <si>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</si>
  <si>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</si>
  <si>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</si>
  <si>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</si>
  <si>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</si>
  <si>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</si>
  <si>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</si>
  <si>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</si>
  <si>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</si>
  <si>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</si>
  <si>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</si>
  <si>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</si>
  <si>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</si>
  <si>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</si>
  <si>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</si>
  <si>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</si>
  <si>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</si>
  <si>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</si>
  <si>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</si>
  <si>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</si>
  <si>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</si>
  <si>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</si>
  <si>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</si>
  <si>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</si>
  <si>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</si>
  <si>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</si>
  <si>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</si>
  <si>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</si>
  <si>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</si>
  <si>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</si>
  <si>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</si>
  <si>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</si>
  <si>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</si>
  <si>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</si>
  <si>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</si>
  <si>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</si>
  <si>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</si>
  <si>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</si>
  <si>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</si>
  <si>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</si>
  <si>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</si>
  <si>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</si>
  <si>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</si>
  <si>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</si>
  <si>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</si>
  <si>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</si>
  <si>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</si>
  <si>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</si>
  <si>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</si>
  <si>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</si>
  <si>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</si>
  <si>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</si>
  <si>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</si>
  <si>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</si>
  <si>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</si>
  <si>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</si>
  <si>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</si>
  <si>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</si>
  <si>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</si>
  <si>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</si>
  <si>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</si>
  <si>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</si>
  <si>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</si>
  <si>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</si>
  <si>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</si>
  <si>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</si>
  <si>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</si>
  <si>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</si>
  <si>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</si>
  <si>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</si>
  <si>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</si>
  <si>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</si>
  <si>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</si>
  <si>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</si>
  <si>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</si>
  <si>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</si>
  <si>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</si>
  <si>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</si>
  <si>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</si>
  <si>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</si>
  <si>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</si>
  <si>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</si>
  <si>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</si>
  <si>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</si>
  <si>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</si>
  <si>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</si>
  <si>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</si>
  <si>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</si>
  <si>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</si>
  <si>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</si>
  <si>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</si>
  <si>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</si>
  <si>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</si>
  <si>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</si>
  <si>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</si>
  <si>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</si>
  <si>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</si>
  <si>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</si>
  <si>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</si>
  <si>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</si>
  <si>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</si>
  <si>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</si>
  <si>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</si>
  <si>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</si>
  <si>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</si>
  <si>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</si>
  <si>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</si>
  <si>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</si>
  <si>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</si>
  <si>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</si>
  <si>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</si>
  <si>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</si>
  <si>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</si>
  <si>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</si>
  <si>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</si>
  <si>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</si>
  <si>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</si>
  <si>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</si>
  <si>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</si>
  <si>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</si>
  <si>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</si>
  <si>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</si>
  <si>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</si>
  <si>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</si>
  <si>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</si>
  <si>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</si>
  <si>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</si>
  <si>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</si>
  <si>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</si>
  <si>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</si>
  <si>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</si>
  <si>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</si>
  <si>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</si>
  <si>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</si>
  <si>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</si>
  <si>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</si>
  <si>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</si>
  <si>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</si>
  <si>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</si>
  <si>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</si>
  <si>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</si>
  <si>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</si>
  <si>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</si>
  <si>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</si>
  <si>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</si>
  <si>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</si>
  <si>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</si>
  <si>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</si>
  <si>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</si>
  <si>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</si>
  <si>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</si>
  <si>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</si>
  <si>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</si>
  <si>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</si>
  <si>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</si>
  <si>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</si>
  <si>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</si>
  <si>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</si>
  <si>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</si>
  <si>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</si>
  <si>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</si>
  <si>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</si>
  <si>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</si>
  <si>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</si>
  <si>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</si>
  <si>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</si>
  <si>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</si>
  <si>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</si>
  <si>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</si>
  <si>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</si>
  <si>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</si>
  <si>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</si>
  <si>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</si>
  <si>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</si>
  <si>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</si>
  <si>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</si>
  <si>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</si>
  <si>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</si>
  <si>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</si>
  <si>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</si>
  <si>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</si>
  <si>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</si>
  <si>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</si>
  <si>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</si>
  <si>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</si>
  <si>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</si>
  <si>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</si>
  <si>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</si>
  <si>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</si>
  <si>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</si>
  <si>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</si>
  <si>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</si>
  <si>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</si>
  <si>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</si>
  <si>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</si>
  <si>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</si>
  <si>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</si>
  <si>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</si>
  <si>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</si>
  <si>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</si>
  <si>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</si>
  <si>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</si>
  <si>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</si>
  <si>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</si>
  <si>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</si>
  <si>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</si>
  <si>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</si>
  <si>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</si>
  <si>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</si>
  <si>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</si>
  <si>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</si>
  <si>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</si>
  <si>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</si>
  <si>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</si>
  <si>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</si>
  <si>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</si>
  <si>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</si>
  <si>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</si>
  <si>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</si>
  <si>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</si>
  <si>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</si>
  <si>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</si>
  <si>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</si>
  <si>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</si>
  <si>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</si>
  <si>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</si>
  <si>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</si>
  <si>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</si>
  <si>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</si>
  <si>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</si>
  <si>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</si>
  <si>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</si>
  <si>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</si>
  <si>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</si>
  <si>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</si>
  <si>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</si>
  <si>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</si>
  <si>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</si>
  <si>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</si>
  <si>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</si>
  <si>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</si>
  <si>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</si>
  <si>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</si>
  <si>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</si>
  <si>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</si>
  <si>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</si>
  <si>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</si>
  <si>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</si>
  <si>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</si>
  <si>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</si>
  <si>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</si>
  <si>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</si>
  <si>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</si>
  <si>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</si>
  <si>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</si>
  <si>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</si>
  <si>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</si>
  <si>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</si>
  <si>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</si>
  <si>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</si>
  <si>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</si>
  <si>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</si>
  <si>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</si>
  <si>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</si>
  <si>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</si>
  <si>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</si>
  <si>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</si>
  <si>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</si>
  <si>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</si>
  <si>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</si>
  <si>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</si>
  <si>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</si>
  <si>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</si>
  <si>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</si>
  <si>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</si>
  <si>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</si>
  <si>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</si>
  <si>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</si>
  <si>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</si>
  <si>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</si>
  <si>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</si>
  <si>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</si>
  <si>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</si>
  <si>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</si>
  <si>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</si>
  <si>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</si>
  <si>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</si>
  <si>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</si>
  <si>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</si>
  <si>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</si>
  <si>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</si>
  <si>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</si>
  <si>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</si>
  <si>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</si>
  <si>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</si>
  <si>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</si>
  <si>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</si>
  <si>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</si>
  <si>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</si>
  <si>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</si>
  <si>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</si>
  <si>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</si>
  <si>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</si>
  <si>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</si>
  <si>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</si>
  <si>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</si>
  <si>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</si>
  <si>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</si>
  <si>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</si>
  <si>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</si>
  <si>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</si>
  <si>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</si>
  <si>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</si>
  <si>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</si>
  <si>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</si>
  <si>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</si>
  <si>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</si>
  <si>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</si>
  <si>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</si>
  <si>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</si>
  <si>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</si>
  <si>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</si>
  <si>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</si>
  <si>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</si>
  <si>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</si>
  <si>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</si>
  <si>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</si>
  <si>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</si>
  <si>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</si>
  <si>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</si>
  <si>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</si>
  <si>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</si>
  <si>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</si>
  <si>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</si>
  <si>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</si>
  <si>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</si>
  <si>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</si>
  <si>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</si>
  <si>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</si>
  <si>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</si>
  <si>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</si>
  <si>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</si>
  <si>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</si>
  <si>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</si>
  <si>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</si>
  <si>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</si>
  <si>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</si>
  <si>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</si>
  <si>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</si>
  <si>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</si>
  <si>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</si>
  <si>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</si>
  <si>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</si>
  <si>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</si>
  <si>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</si>
  <si>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</si>
  <si>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</si>
  <si>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</si>
  <si>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</si>
  <si>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</si>
  <si>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</si>
  <si>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</si>
  <si>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</si>
  <si>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</si>
  <si>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</si>
  <si>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</si>
  <si>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</si>
  <si>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</si>
  <si>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</si>
  <si>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</si>
  <si>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</si>
  <si>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</si>
  <si>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</si>
  <si>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</si>
  <si>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</si>
  <si>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</si>
  <si>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</si>
  <si>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</si>
  <si>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</si>
  <si>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</si>
  <si>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</si>
  <si>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</si>
  <si>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</si>
  <si>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</si>
  <si>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</si>
  <si>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</si>
  <si>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</si>
  <si>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</si>
  <si>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</si>
  <si>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</si>
  <si>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</si>
  <si>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</si>
  <si>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</si>
  <si>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</si>
  <si>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</si>
  <si>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</si>
  <si>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</si>
  <si>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</si>
  <si>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</si>
  <si>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</si>
  <si>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</si>
  <si>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</si>
  <si>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</si>
  <si>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</si>
  <si>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</si>
  <si>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</si>
  <si>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</si>
  <si>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</si>
  <si>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</si>
  <si>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</si>
  <si>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</si>
  <si>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</si>
  <si>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</si>
  <si>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</si>
  <si>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</si>
  <si>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</si>
  <si>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</si>
  <si>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Drought-tolerant Hybrid</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</si>
  <si>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</si>
  <si>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</si>
  <si>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</si>
  <si>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</si>
  <si>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</si>
  <si>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</si>
  <si>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</si>
  <si>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</si>
  <si>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</si>
  <si>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</si>
  <si>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</si>
  <si>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</si>
  <si>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</si>
  <si>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</si>
  <si>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</si>
  <si>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</si>
  <si>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</si>
  <si>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</si>
  <si>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</si>
  <si>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</si>
  <si>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</si>
  <si>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</si>
  <si>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</si>
  <si>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</si>
  <si>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</si>
  <si>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</si>
  <si>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</si>
  <si>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</si>
  <si>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</si>
  <si>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</si>
  <si>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</si>
  <si>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</si>
  <si>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</si>
  <si>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</si>
  <si>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</si>
  <si>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</si>
  <si>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</si>
  <si>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</si>
  <si>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</si>
  <si>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</si>
  <si>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</si>
  <si>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</si>
  <si>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</si>
  <si>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</si>
  <si>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</si>
  <si>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</si>
  <si>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</si>
  <si>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</si>
  <si>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</si>
  <si>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</si>
  <si>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</si>
  <si>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</si>
  <si>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</si>
  <si>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</si>
  <si>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</si>
  <si>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</si>
  <si>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</si>
  <si>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</si>
  <si>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</si>
  <si>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</si>
  <si>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</si>
  <si>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</si>
  <si>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</si>
  <si>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</si>
  <si>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</si>
  <si>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</si>
  <si>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</si>
  <si>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</si>
  <si>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</si>
  <si>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</si>
  <si>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</si>
  <si>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</si>
  <si>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</si>
  <si>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</si>
  <si>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</si>
  <si>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</si>
  <si>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</si>
  <si>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</si>
  <si>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</si>
  <si>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</si>
  <si>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</si>
  <si>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</si>
  <si>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</si>
  <si>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</si>
  <si>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</si>
  <si>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</si>
  <si>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</si>
  <si>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</si>
  <si>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</si>
  <si>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</si>
  <si>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</si>
  <si>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</si>
  <si>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</si>
  <si>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</si>
  <si>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</si>
  <si>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</si>
  <si>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</si>
  <si>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</si>
  <si>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</si>
  <si>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</si>
  <si>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</si>
  <si>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</si>
  <si>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</si>
  <si>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</si>
  <si>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</si>
  <si>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</si>
  <si>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</si>
  <si>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</si>
  <si>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</si>
  <si>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</si>
  <si>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</si>
  <si>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</si>
  <si>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</si>
  <si>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</si>
  <si>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</si>
  <si>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</si>
  <si>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</si>
  <si>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</si>
  <si>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</si>
  <si>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</si>
  <si>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</si>
  <si>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</si>
  <si>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</si>
  <si>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</si>
  <si>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</si>
  <si>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</si>
  <si>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</si>
  <si>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</si>
  <si>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</si>
  <si>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</si>
  <si>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</si>
  <si>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</si>
  <si>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</si>
  <si>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</si>
  <si>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</si>
  <si>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</si>
  <si>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</si>
  <si>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</si>
  <si>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</si>
  <si>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</si>
  <si>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</si>
  <si>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</si>
  <si>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</si>
  <si>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</si>
  <si>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</si>
  <si>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</si>
  <si>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</si>
  <si>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</si>
  <si>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</si>
  <si>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</si>
  <si>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</si>
  <si>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</si>
  <si>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</si>
  <si>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</si>
  <si>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</si>
  <si>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</si>
  <si>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</si>
  <si>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</si>
  <si>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</si>
  <si>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</si>
  <si>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</si>
  <si>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</si>
  <si>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</si>
  <si>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</si>
  <si>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</si>
  <si>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</si>
  <si>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</si>
  <si>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</si>
  <si>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</si>
  <si>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</si>
  <si>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</si>
  <si>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</si>
  <si>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</si>
  <si>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</si>
  <si>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</si>
  <si>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</si>
  <si>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</si>
  <si>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</si>
  <si>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</si>
  <si>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</si>
  <si>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</si>
  <si>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</si>
  <si>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</si>
  <si>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</si>
  <si>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</si>
  <si>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</si>
  <si>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</si>
  <si>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</si>
  <si>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</si>
  <si>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</si>
  <si>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</si>
  <si>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</si>
  <si>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</si>
  <si>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</si>
  <si>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</si>
  <si>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</si>
  <si>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</si>
  <si>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</si>
  <si>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</si>
  <si>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</si>
  <si>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</si>
  <si>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</si>
  <si>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</si>
  <si>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</si>
  <si>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</si>
  <si>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</si>
  <si>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</si>
  <si>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</si>
  <si>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</si>
  <si>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</si>
  <si>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</si>
  <si>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</si>
  <si>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</si>
  <si>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</si>
  <si>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</si>
  <si>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</si>
  <si>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</si>
  <si>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</si>
  <si>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</si>
  <si>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</si>
  <si>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</si>
  <si>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</si>
  <si>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</si>
  <si>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</si>
  <si>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</si>
  <si>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</si>
  <si>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</si>
  <si>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</si>
  <si>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</si>
  <si>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</si>
  <si>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</si>
  <si>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</si>
  <si>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</si>
  <si>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</si>
  <si>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</si>
  <si>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</si>
  <si>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</si>
  <si>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</si>
  <si>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</si>
  <si>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</si>
  <si>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</si>
  <si>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</si>
  <si>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</si>
  <si>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</si>
  <si>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</si>
  <si>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</si>
  <si>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</si>
  <si>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</si>
  <si>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</si>
  <si>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</si>
  <si>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</si>
  <si>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</si>
  <si>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</si>
  <si>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</si>
  <si>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</si>
  <si>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</si>
  <si>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</si>
  <si>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</si>
  <si>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</si>
  <si>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</si>
  <si>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</si>
  <si>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</si>
  <si>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</si>
  <si>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</si>
  <si>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</si>
  <si>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</si>
  <si>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</si>
  <si>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</si>
  <si>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</si>
  <si>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</si>
  <si>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</si>
  <si>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</si>
  <si>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</si>
  <si>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</si>
  <si>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</si>
  <si>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</si>
  <si>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</si>
  <si>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</si>
  <si>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</si>
  <si>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</si>
  <si>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</si>
  <si>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</si>
  <si>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</si>
  <si>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</si>
  <si>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</si>
  <si>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</si>
  <si>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</si>
  <si>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</si>
  <si>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</si>
  <si>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</si>
  <si>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</si>
  <si>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</si>
  <si>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</si>
  <si>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</si>
  <si>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</si>
  <si>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</si>
  <si>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</si>
  <si>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</si>
  <si>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</si>
  <si>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</si>
  <si>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</si>
  <si>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</si>
  <si>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</si>
  <si>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</si>
  <si>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</si>
  <si>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</si>
  <si>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</si>
  <si>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</si>
  <si>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</si>
  <si>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</si>
  <si>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</si>
  <si>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</si>
  <si>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</si>
  <si>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</si>
  <si>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</si>
  <si>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</si>
  <si>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</si>
  <si>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</si>
  <si>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</si>
  <si>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</si>
  <si>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</si>
  <si>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</si>
  <si>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</si>
  <si>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</si>
  <si>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</si>
  <si>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</si>
  <si>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</si>
  <si>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</si>
  <si>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</si>
  <si>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</si>
  <si>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</si>
  <si>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</si>
  <si>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</si>
  <si>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</si>
  <si>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</si>
  <si>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</si>
  <si>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</si>
  <si>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</si>
  <si>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</si>
  <si>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</si>
  <si>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</si>
  <si>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</si>
  <si>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</si>
  <si>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</si>
  <si>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</si>
  <si>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</si>
  <si>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</si>
  <si>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</si>
  <si>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</si>
  <si>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</si>
  <si>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</si>
  <si>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</si>
  <si>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</si>
  <si>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</si>
  <si>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</si>
  <si>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</si>
  <si>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</si>
  <si>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</si>
  <si>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</si>
  <si>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</si>
  <si>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</si>
  <si>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</si>
  <si>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</si>
  <si>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</si>
  <si>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</si>
  <si>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</si>
  <si>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</si>
  <si>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</si>
  <si>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</si>
  <si>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</si>
  <si>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</si>
  <si>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</si>
  <si>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</si>
  <si>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</si>
  <si>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</si>
  <si>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</si>
  <si>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</si>
  <si>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</si>
  <si>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</si>
  <si>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</si>
  <si>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</si>
  <si>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</si>
  <si>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</si>
  <si>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</si>
  <si>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</si>
  <si>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</si>
  <si>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</si>
  <si>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</si>
  <si>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</si>
  <si>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</si>
  <si>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</si>
  <si>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</si>
  <si>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</si>
  <si>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</si>
  <si>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</si>
  <si>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</si>
  <si>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</si>
  <si>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</si>
  <si>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</si>
  <si>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</si>
  <si>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</si>
  <si>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</si>
  <si>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</si>
  <si>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</si>
  <si>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</si>
  <si>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</si>
  <si>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</si>
  <si>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</si>
  <si>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</si>
  <si>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</si>
  <si>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</si>
  <si>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</si>
  <si>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</si>
  <si>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</si>
  <si>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</si>
  <si>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</si>
  <si>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</si>
  <si>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</si>
  <si>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</si>
  <si>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</si>
  <si>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</si>
  <si>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</si>
  <si>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</si>
  <si>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</si>
  <si>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</si>
  <si>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</si>
  <si>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</si>
  <si>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</si>
  <si>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</si>
  <si>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</si>
  <si>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</si>
  <si>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</si>
  <si>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</si>
  <si>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</si>
  <si>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</si>
  <si>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</si>
  <si>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</si>
  <si>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</si>
  <si>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</si>
  <si>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</si>
  <si>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</si>
  <si>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</si>
  <si>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</si>
  <si>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</si>
  <si>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</si>
  <si>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</si>
  <si>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</si>
  <si>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</si>
  <si>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</si>
  <si>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</si>
  <si>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</si>
  <si>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</si>
  <si>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</si>
  <si>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</si>
  <si>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</si>
  <si>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</si>
  <si>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</si>
  <si>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</si>
  <si>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</si>
  <si>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</si>
  <si>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</si>
  <si>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</si>
  <si>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</si>
  <si>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</si>
  <si>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</si>
  <si>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</si>
  <si>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</si>
  <si>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</si>
  <si>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</si>
  <si>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</si>
  <si>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</si>
  <si>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</si>
  <si>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</si>
  <si>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</si>
  <si>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</si>
  <si>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</si>
  <si>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</si>
  <si>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</si>
  <si>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</si>
  <si>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</si>
  <si>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</si>
  <si>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</si>
  <si>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</si>
  <si>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</si>
  <si>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</si>
  <si>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</si>
  <si>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</si>
  <si>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</si>
  <si>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</si>
  <si>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</si>
  <si>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</si>
  <si>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</si>
  <si>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</si>
  <si>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</si>
  <si>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</si>
  <si>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</si>
  <si>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</si>
  <si>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</si>
  <si>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</si>
  <si>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</si>
  <si>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</si>
  <si>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</si>
  <si>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</si>
  <si>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</si>
  <si>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</si>
  <si>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</si>
  <si>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</si>
  <si>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</si>
  <si>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</si>
  <si>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</si>
  <si>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</si>
  <si>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</si>
  <si>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</si>
  <si>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</si>
  <si>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</si>
  <si>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</si>
  <si>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</si>
  <si>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</si>
  <si>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</si>
  <si>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</si>
  <si>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</si>
  <si>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</si>
  <si>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</si>
  <si>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</si>
  <si>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</si>
  <si>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</si>
  <si>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</si>
  <si>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</si>
  <si>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</si>
  <si>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</si>
  <si>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</si>
  <si>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</si>
  <si>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</si>
  <si>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</si>
  <si>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</si>
  <si>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</si>
  <si>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</si>
  <si>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</si>
  <si>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</si>
  <si>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</si>
  <si>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</si>
  <si>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</si>
  <si>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</si>
  <si>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</si>
  <si>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</si>
  <si>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</si>
  <si>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</si>
  <si>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</si>
  <si>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</si>
  <si>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</si>
  <si>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</si>
  <si>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</si>
  <si>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</si>
  <si>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</si>
  <si>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</si>
  <si>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</si>
  <si>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</si>
  <si>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</si>
  <si>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</si>
  <si>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</si>
  <si>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</si>
  <si>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</si>
  <si>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</si>
  <si>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</si>
  <si>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</si>
  <si>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</si>
  <si>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</si>
  <si>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</si>
  <si>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</si>
  <si>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</si>
  <si>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</si>
  <si>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</si>
  <si>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</si>
  <si>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</si>
  <si>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</si>
  <si>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</si>
  <si>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</si>
  <si>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</si>
  <si>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</si>
  <si>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</si>
  <si>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</si>
  <si>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</si>
  <si>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</si>
  <si>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</si>
  <si>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</si>
  <si>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</si>
  <si>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</si>
  <si>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</si>
  <si>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</si>
  <si>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</si>
  <si>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</si>
  <si>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</si>
  <si>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</si>
  <si>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</si>
  <si>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</si>
  <si>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</si>
  <si>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</si>
  <si>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</si>
  <si>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</si>
  <si>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</si>
  <si>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</si>
  <si>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</si>
  <si>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</si>
  <si>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</si>
  <si>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</si>
  <si>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</si>
  <si>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</si>
  <si>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</si>
  <si>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</si>
  <si>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</si>
  <si>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</si>
  <si>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</si>
  <si>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</si>
  <si>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</si>
  <si>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</si>
  <si>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</si>
  <si>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</si>
  <si>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</si>
  <si>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</si>
  <si>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</si>
  <si>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</si>
  <si>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</si>
  <si>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</si>
  <si>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</si>
  <si>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</si>
  <si>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</si>
  <si>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</si>
  <si>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</si>
  <si>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</si>
  <si>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</si>
  <si>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</si>
  <si>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</si>
  <si>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</si>
  <si>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</si>
  <si>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</si>
  <si>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</si>
  <si>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</si>
  <si>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</si>
  <si>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</si>
  <si>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</si>
  <si>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</si>
  <si>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</si>
  <si>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</si>
  <si>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</si>
  <si>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</si>
  <si>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</si>
  <si>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</si>
  <si>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</si>
  <si>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</si>
  <si>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</si>
  <si>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</si>
  <si>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</si>
  <si>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</si>
  <si>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</si>
  <si>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</si>
  <si>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</si>
  <si>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</si>
  <si>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</si>
  <si>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</si>
  <si>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</si>
  <si>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</si>
  <si>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</si>
  <si>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</si>
  <si>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</si>
  <si>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</si>
  <si>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</si>
  <si>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</si>
  <si>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</si>
  <si>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</si>
  <si>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</si>
  <si>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</si>
  <si>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</si>
  <si>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</si>
  <si>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</si>
  <si>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</si>
  <si>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</si>
  <si>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</si>
  <si>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</si>
  <si>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</si>
  <si>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</si>
  <si>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</si>
  <si>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</si>
  <si>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</si>
  <si>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</si>
  <si>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</si>
  <si>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</si>
  <si>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</si>
  <si>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</si>
  <si>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</si>
  <si>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</si>
  <si>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</si>
  <si>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</si>
  <si>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</si>
  <si>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</si>
  <si>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</si>
  <si>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</si>
  <si>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</si>
  <si>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</si>
  <si>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</si>
  <si>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</si>
  <si>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</si>
  <si>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</si>
  <si>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</si>
  <si>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</si>
  <si>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</si>
  <si>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</si>
  <si>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</si>
  <si>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</si>
  <si>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</si>
  <si>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</si>
  <si>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</si>
  <si>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</si>
  <si>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</si>
  <si>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</si>
  <si>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</si>
  <si>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</si>
  <si>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</si>
  <si>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</si>
  <si>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</si>
  <si>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</si>
  <si>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</si>
  <si>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</si>
  <si>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</si>
  <si>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</si>
  <si>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</si>
  <si>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</si>
  <si>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</si>
  <si>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</si>
  <si>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</si>
  <si>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</si>
  <si>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</si>
  <si>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</si>
  <si>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</si>
  <si>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</si>
  <si>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</si>
  <si>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</si>
  <si>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</si>
  <si>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</si>
  <si>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</si>
  <si>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</si>
  <si>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</si>
  <si>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</si>
  <si>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</si>
  <si>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</si>
  <si>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</si>
  <si>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</si>
  <si>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</si>
  <si>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</si>
  <si>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</si>
  <si>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</si>
  <si>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</si>
  <si>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</si>
  <si>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</si>
  <si>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</si>
  <si>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</si>
  <si>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</si>
  <si>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</si>
  <si>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</si>
  <si>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</si>
  <si>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</si>
  <si>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</si>
  <si>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</si>
  <si>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</si>
  <si>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</si>
  <si>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</si>
  <si>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</si>
  <si>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</si>
  <si>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</si>
  <si>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</si>
  <si>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</si>
  <si>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</si>
  <si>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</si>
  <si>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</si>
  <si>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</si>
  <si>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</si>
  <si>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</si>
  <si>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</si>
  <si>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</si>
  <si>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</si>
  <si>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</si>
  <si>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</si>
  <si>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</si>
  <si>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</si>
  <si>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</si>
  <si>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</si>
  <si>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</si>
  <si>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</si>
  <si>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</si>
  <si>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</si>
  <si>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</si>
  <si>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</si>
  <si>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</si>
  <si>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</si>
  <si>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</si>
  <si>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</si>
  <si>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</si>
  <si>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</si>
  <si>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</si>
  <si>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</si>
  <si>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</si>
  <si>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</si>
  <si>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</si>
  <si>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</si>
  <si>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</si>
  <si>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</si>
  <si>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</si>
  <si>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</si>
  <si>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</si>
  <si>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</si>
  <si>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</si>
  <si>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</si>
  <si>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</si>
  <si>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</si>
  <si>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</si>
  <si>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</si>
  <si>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</si>
  <si>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</si>
  <si>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</si>
  <si>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</si>
  <si>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</si>
  <si>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</si>
  <si>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</si>
  <si>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</si>
  <si>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</si>
  <si>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</si>
  <si>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</si>
  <si>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</si>
  <si>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</si>
  <si>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</si>
  <si>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</si>
  <si>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</si>
  <si>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</si>
  <si>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</si>
  <si>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</si>
  <si>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</si>
  <si>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</si>
  <si>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</si>
  <si>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</si>
  <si>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</si>
  <si>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</si>
  <si>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</si>
  <si>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</si>
  <si>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</si>
  <si>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</si>
  <si>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</si>
  <si>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</si>
  <si>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</si>
  <si>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</si>
  <si>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</si>
  <si>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</si>
  <si>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</si>
  <si>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</si>
  <si>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</si>
  <si>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</si>
  <si>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</si>
  <si>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</si>
  <si>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</si>
  <si>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</si>
  <si>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</si>
  <si>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</si>
  <si>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</si>
  <si>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</si>
  <si>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</si>
  <si>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</si>
  <si>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</si>
  <si>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</si>
  <si>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</si>
  <si>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</si>
  <si>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</si>
  <si>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</si>
  <si>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</si>
  <si>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</si>
  <si>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</si>
  <si>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</si>
  <si>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</si>
  <si>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</si>
  <si>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</si>
  <si>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</si>
  <si>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</si>
  <si>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</si>
  <si>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</si>
  <si>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</si>
  <si>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</si>
  <si>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</si>
  <si>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</si>
  <si>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</si>
  <si>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</si>
  <si>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</si>
  <si>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</si>
  <si>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</si>
  <si>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</si>
  <si>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</si>
  <si>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</si>
  <si>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</si>
  <si>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</si>
  <si>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</si>
  <si>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</si>
  <si>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</si>
  <si>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</si>
  <si>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</si>
  <si>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</si>
  <si>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</si>
  <si>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</si>
  <si>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</si>
  <si>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</si>
  <si>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</si>
  <si>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</si>
  <si>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</si>
  <si>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</si>
  <si>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</si>
  <si>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</si>
  <si>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</si>
  <si>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</si>
  <si>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</si>
  <si>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</si>
  <si>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</si>
  <si>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</si>
  <si>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</si>
  <si>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</si>
  <si>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</si>
  <si>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</si>
  <si>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</si>
  <si>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</si>
  <si>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</si>
  <si>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</si>
  <si>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</si>
  <si>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</si>
  <si>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</si>
  <si>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</si>
  <si>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</si>
  <si>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</si>
  <si>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</si>
  <si>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</si>
  <si>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</si>
  <si>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</si>
  <si>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</si>
  <si>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</si>
  <si>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</si>
  <si>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</si>
  <si>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</si>
  <si>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</si>
  <si>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</si>
  <si>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</si>
  <si>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</si>
  <si>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</si>
  <si>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</si>
  <si>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</si>
  <si>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</si>
  <si>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</si>
  <si>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</si>
  <si>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</si>
  <si>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</si>
  <si>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</si>
  <si>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</si>
  <si>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</si>
  <si>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</si>
  <si>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</si>
  <si>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</si>
  <si>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</si>
  <si>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</si>
  <si>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</si>
  <si>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</si>
  <si>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</si>
  <si>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</si>
  <si>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h55.2</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</si>
  <si>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</si>
  <si>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</si>
  <si>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</si>
  <si>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</si>
  <si>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</si>
  <si>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</si>
  <si>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</si>
  <si>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</si>
  <si>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</si>
  <si>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</si>
  <si>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</si>
  <si>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</si>
  <si>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</si>
  <si>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</si>
  <si>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</si>
  <si>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</si>
  <si>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</si>
  <si>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</si>
  <si>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</si>
  <si>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</si>
  <si>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</si>
  <si>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</si>
  <si>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</si>
  <si>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</si>
  <si>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</si>
  <si>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</si>
  <si>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</si>
  <si>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</si>
  <si>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</si>
  <si>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</si>
  <si>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</si>
  <si>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</si>
  <si>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</si>
  <si>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</si>
  <si>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</si>
  <si>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</si>
  <si>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</si>
  <si>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</si>
  <si>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</si>
  <si>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</si>
  <si>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</si>
  <si>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</si>
  <si>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</si>
  <si>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</si>
  <si>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</si>
  <si>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</si>
  <si>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</si>
  <si>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</si>
  <si>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</si>
  <si>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</si>
  <si>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</si>
  <si>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</si>
  <si>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</si>
  <si>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</si>
  <si>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</si>
  <si>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</si>
  <si>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</si>
  <si>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</si>
  <si>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</si>
  <si>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</si>
  <si>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</si>
  <si>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</si>
  <si>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</si>
  <si>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</si>
  <si>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</si>
  <si>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</si>
  <si>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</si>
  <si>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</si>
  <si>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</si>
  <si>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</si>
  <si>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</si>
  <si>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</si>
  <si>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</si>
  <si>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</si>
  <si>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</si>
  <si>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</si>
  <si>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</si>
  <si>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</si>
  <si>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</si>
  <si>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</si>
  <si>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</si>
  <si>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</si>
  <si>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</si>
  <si>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</si>
  <si>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</si>
  <si>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</si>
  <si>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L232</t>
  </si>
  <si>
    <t>L219</t>
  </si>
  <si>
    <t>L202</t>
  </si>
  <si>
    <t>L268</t>
  </si>
  <si>
    <t>L17</t>
  </si>
  <si>
    <t>L227</t>
  </si>
  <si>
    <t>L72</t>
  </si>
  <si>
    <t>L118</t>
  </si>
  <si>
    <t>L158</t>
  </si>
  <si>
    <t>L116</t>
  </si>
  <si>
    <t>L68</t>
  </si>
  <si>
    <t>L258</t>
  </si>
  <si>
    <t>L59</t>
  </si>
  <si>
    <t>L215</t>
  </si>
  <si>
    <t>L233</t>
  </si>
  <si>
    <t>L106</t>
  </si>
  <si>
    <t>L112</t>
  </si>
  <si>
    <t>L107</t>
  </si>
  <si>
    <t>L271</t>
  </si>
  <si>
    <t>L207</t>
  </si>
  <si>
    <t>L23</t>
  </si>
  <si>
    <t>L75</t>
  </si>
  <si>
    <t>L168</t>
  </si>
  <si>
    <t>L64</t>
  </si>
  <si>
    <t>L182</t>
  </si>
  <si>
    <t>L177</t>
  </si>
  <si>
    <t>L60</t>
  </si>
  <si>
    <t>L249</t>
  </si>
  <si>
    <t>L185</t>
  </si>
  <si>
    <t>L5</t>
  </si>
  <si>
    <t>L170</t>
  </si>
  <si>
    <t>L52</t>
  </si>
  <si>
    <t>L244</t>
  </si>
  <si>
    <t>L250</t>
  </si>
  <si>
    <t>L236</t>
  </si>
  <si>
    <t>L100</t>
  </si>
  <si>
    <t>L211</t>
  </si>
  <si>
    <t>L120</t>
  </si>
  <si>
    <t>L2</t>
  </si>
  <si>
    <t>L88</t>
  </si>
  <si>
    <t>L176</t>
  </si>
  <si>
    <t>L110</t>
  </si>
  <si>
    <t>L190</t>
  </si>
  <si>
    <t>L55</t>
  </si>
  <si>
    <t>L263</t>
  </si>
  <si>
    <t>L19</t>
  </si>
  <si>
    <t>L140</t>
  </si>
  <si>
    <t>L49</t>
  </si>
  <si>
    <t>L54</t>
  </si>
  <si>
    <t>L43</t>
  </si>
  <si>
    <t>L281</t>
  </si>
  <si>
    <t>L174</t>
  </si>
  <si>
    <t>L128</t>
  </si>
  <si>
    <t>L200</t>
  </si>
  <si>
    <t>L41</t>
  </si>
  <si>
    <t>L210</t>
  </si>
  <si>
    <t>L257</t>
  </si>
  <si>
    <t>L248</t>
  </si>
  <si>
    <t>L84</t>
  </si>
  <si>
    <t>L115</t>
  </si>
  <si>
    <t>L127</t>
  </si>
  <si>
    <t>L162</t>
  </si>
  <si>
    <t>L234</t>
  </si>
  <si>
    <t>L86</t>
  </si>
  <si>
    <t>L47</t>
  </si>
  <si>
    <t>L148</t>
  </si>
  <si>
    <t>L132</t>
  </si>
  <si>
    <t>L109</t>
  </si>
  <si>
    <t>L113</t>
  </si>
  <si>
    <t>L246</t>
  </si>
  <si>
    <t>L192</t>
  </si>
  <si>
    <t>L89</t>
  </si>
  <si>
    <t>L141</t>
  </si>
  <si>
    <t>L173</t>
  </si>
  <si>
    <t>L224</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</si>
  <si>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</si>
  <si>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</si>
  <si>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</si>
  <si>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</si>
  <si>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</si>
  <si>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</si>
  <si>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</si>
  <si>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</si>
  <si>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</si>
  <si>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</si>
  <si>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</si>
  <si>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</si>
  <si>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</si>
  <si>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</si>
  <si>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</si>
  <si>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</si>
  <si>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</si>
  <si>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</si>
  <si>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</si>
  <si>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</si>
  <si>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</si>
  <si>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</si>
  <si>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</si>
  <si>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</si>
  <si>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</si>
  <si>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</si>
  <si>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</si>
  <si>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</si>
  <si>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</si>
  <si>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</si>
  <si>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</si>
  <si>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</si>
  <si>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</si>
  <si>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</si>
  <si>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</si>
  <si>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</si>
  <si>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</si>
  <si>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</si>
  <si>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</si>
  <si>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</si>
  <si>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</si>
  <si>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</si>
  <si>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</si>
  <si>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</si>
  <si>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</si>
  <si>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</si>
  <si>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</si>
  <si>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</si>
  <si>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</si>
  <si>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</si>
  <si>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</si>
  <si>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</si>
  <si>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</si>
  <si>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</si>
  <si>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</si>
  <si>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</si>
  <si>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</si>
  <si>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</si>
  <si>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</si>
  <si>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</si>
  <si>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</si>
  <si>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</si>
  <si>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</si>
  <si>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</si>
  <si>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</si>
  <si>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</si>
  <si>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</si>
  <si>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</si>
  <si>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</si>
  <si>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</si>
  <si>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</si>
  <si>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</si>
  <si>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</si>
  <si>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</si>
  <si>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</si>
  <si>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</si>
  <si>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</si>
  <si>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</si>
  <si>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</si>
  <si>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</si>
  <si>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</si>
  <si>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</si>
  <si>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</si>
  <si>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</si>
  <si>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</si>
  <si>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</si>
  <si>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</si>
  <si>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</si>
  <si>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</si>
  <si>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</si>
  <si>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</si>
  <si>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</si>
  <si>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</si>
  <si>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</si>
  <si>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</si>
  <si>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</si>
  <si>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</si>
  <si>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</si>
  <si>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</si>
  <si>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</si>
  <si>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</si>
  <si>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</si>
  <si>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</si>
  <si>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</si>
  <si>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</si>
  <si>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</si>
  <si>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</si>
  <si>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</si>
  <si>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</si>
  <si>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</si>
  <si>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</si>
  <si>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</si>
  <si>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</si>
  <si>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</si>
  <si>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</si>
  <si>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</si>
  <si>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</si>
  <si>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</si>
  <si>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</si>
  <si>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</si>
  <si>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</si>
  <si>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</si>
  <si>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</si>
  <si>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</si>
  <si>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</si>
  <si>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</si>
  <si>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</si>
  <si>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</si>
  <si>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</si>
  <si>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</si>
  <si>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</si>
  <si>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</si>
  <si>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</si>
  <si>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</si>
  <si>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</si>
  <si>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</si>
  <si>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</si>
  <si>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</si>
  <si>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</si>
  <si>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</si>
  <si>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</si>
  <si>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</si>
  <si>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</si>
  <si>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</si>
  <si>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</si>
  <si>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</si>
  <si>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</si>
  <si>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</si>
  <si>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</si>
  <si>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</si>
  <si>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</si>
  <si>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</si>
  <si>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</si>
  <si>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</si>
  <si>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</si>
  <si>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</si>
  <si>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</si>
  <si>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</si>
  <si>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</si>
  <si>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</si>
  <si>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</si>
  <si>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</si>
  <si>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</si>
  <si>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</si>
  <si>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</si>
  <si>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</si>
  <si>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</si>
  <si>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</si>
  <si>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</si>
  <si>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</si>
  <si>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</si>
  <si>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</si>
  <si>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</si>
  <si>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</si>
  <si>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</si>
  <si>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</si>
  <si>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</si>
  <si>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</si>
  <si>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</si>
  <si>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</si>
  <si>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</si>
  <si>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</si>
  <si>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</si>
  <si>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</si>
  <si>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</si>
  <si>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</si>
  <si>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</si>
  <si>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</si>
  <si>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</si>
  <si>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</si>
  <si>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</si>
  <si>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</si>
  <si>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</si>
  <si>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</si>
  <si>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</si>
  <si>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</si>
  <si>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</si>
  <si>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</si>
  <si>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</si>
  <si>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</si>
  <si>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</si>
  <si>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</si>
  <si>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</si>
  <si>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</si>
  <si>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</si>
  <si>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</si>
  <si>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</si>
  <si>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</si>
  <si>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</si>
  <si>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</si>
  <si>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</si>
  <si>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</si>
  <si>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</si>
  <si>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</si>
  <si>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</si>
  <si>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</si>
  <si>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</si>
  <si>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</si>
  <si>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</si>
  <si>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</si>
  <si>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</si>
  <si>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</si>
  <si>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</si>
  <si>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</si>
  <si>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</si>
  <si>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</si>
  <si>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</si>
  <si>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</si>
  <si>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</si>
  <si>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</si>
  <si>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</si>
  <si>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</si>
  <si>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</si>
  <si>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</si>
  <si>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</si>
  <si>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</si>
  <si>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</si>
  <si>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</si>
  <si>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</si>
  <si>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</si>
  <si>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</si>
  <si>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</si>
  <si>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</si>
  <si>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</si>
  <si>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</si>
  <si>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</si>
  <si>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</si>
  <si>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</si>
  <si>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</si>
  <si>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</si>
  <si>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</si>
  <si>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</si>
  <si>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</si>
  <si>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</si>
  <si>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</si>
  <si>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</si>
  <si>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</si>
  <si>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</si>
  <si>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</si>
  <si>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</si>
  <si>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</si>
  <si>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</si>
  <si>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</si>
  <si>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</si>
  <si>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</si>
  <si>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</si>
  <si>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</si>
  <si>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</si>
  <si>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</si>
  <si>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</si>
  <si>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</si>
  <si>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</si>
  <si>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</si>
  <si>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</si>
  <si>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</si>
  <si>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</si>
  <si>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</si>
  <si>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</si>
  <si>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</si>
  <si>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</si>
  <si>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</si>
  <si>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</si>
  <si>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</si>
  <si>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</si>
  <si>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</si>
  <si>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</si>
  <si>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</si>
  <si>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</si>
  <si>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</si>
  <si>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</si>
  <si>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</si>
  <si>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</si>
  <si>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</si>
  <si>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</si>
  <si>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</si>
  <si>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</si>
  <si>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</si>
  <si>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</si>
  <si>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</si>
  <si>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</si>
  <si>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</si>
  <si>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</si>
  <si>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</si>
  <si>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</si>
  <si>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</si>
  <si>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</si>
  <si>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</si>
  <si>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</si>
  <si>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</si>
  <si>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</si>
  <si>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</si>
  <si>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</si>
  <si>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</si>
  <si>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</si>
  <si>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</si>
  <si>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</si>
  <si>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</si>
  <si>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</si>
  <si>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</si>
  <si>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</si>
  <si>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</si>
  <si>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</si>
  <si>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</si>
  <si>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</si>
  <si>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</si>
  <si>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</si>
  <si>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</si>
  <si>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</si>
  <si>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</si>
  <si>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</si>
  <si>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</si>
  <si>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</si>
  <si>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</si>
  <si>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</si>
  <si>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</si>
  <si>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</si>
  <si>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</si>
  <si>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</si>
  <si>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</si>
  <si>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</si>
  <si>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</si>
  <si>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</si>
  <si>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</si>
  <si>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</si>
  <si>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</si>
  <si>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</si>
  <si>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</si>
  <si>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</si>
  <si>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</si>
  <si>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</si>
  <si>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</si>
  <si>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</si>
  <si>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</si>
  <si>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</si>
  <si>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</si>
  <si>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</si>
  <si>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</si>
  <si>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</si>
  <si>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</si>
  <si>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</si>
  <si>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</si>
  <si>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</si>
  <si>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</si>
  <si>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</si>
  <si>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</si>
  <si>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</si>
  <si>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</si>
  <si>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</si>
  <si>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</si>
  <si>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</si>
  <si>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</si>
  <si>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</si>
  <si>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</si>
  <si>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</si>
  <si>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</si>
  <si>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</si>
  <si>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</si>
  <si>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</si>
  <si>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</si>
  <si>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</si>
  <si>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</si>
  <si>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</si>
  <si>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</si>
  <si>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</si>
  <si>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</si>
  <si>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</si>
  <si>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</si>
  <si>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</si>
  <si>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</si>
  <si>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</si>
  <si>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</si>
  <si>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</si>
  <si>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</si>
  <si>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</si>
  <si>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</si>
  <si>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</si>
  <si>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</si>
  <si>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</si>
  <si>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</si>
  <si>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</si>
  <si>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</si>
  <si>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</si>
  <si>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</si>
  <si>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</si>
  <si>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</si>
  <si>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</si>
  <si>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</si>
  <si>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</si>
  <si>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</si>
  <si>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</si>
  <si>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</si>
  <si>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</si>
  <si>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</si>
  <si>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</si>
  <si>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</si>
  <si>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</si>
  <si>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</si>
  <si>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</si>
  <si>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</si>
  <si>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</si>
  <si>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</si>
  <si>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</si>
  <si>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</si>
  <si>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</si>
  <si>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</si>
  <si>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</si>
  <si>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</si>
  <si>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</si>
  <si>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</si>
  <si>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</si>
  <si>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</si>
  <si>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</si>
  <si>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</si>
  <si>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</si>
  <si>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</si>
  <si>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</si>
  <si>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</si>
  <si>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</si>
  <si>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</si>
  <si>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</si>
  <si>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</si>
  <si>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</si>
  <si>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</si>
  <si>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</si>
  <si>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</si>
  <si>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</si>
  <si>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</si>
  <si>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</si>
  <si>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</si>
  <si>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</si>
  <si>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</si>
  <si>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</si>
  <si>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</si>
  <si>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</si>
  <si>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</si>
  <si>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</si>
  <si>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</si>
  <si>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</si>
  <si>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</si>
  <si>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</si>
  <si>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</si>
  <si>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</si>
  <si>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</si>
  <si>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</si>
  <si>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</si>
  <si>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</si>
  <si>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</si>
  <si>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</si>
  <si>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</si>
  <si>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</si>
  <si>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</si>
  <si>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</si>
  <si>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</si>
  <si>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</si>
  <si>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</si>
  <si>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</si>
  <si>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</si>
  <si>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</si>
  <si>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</si>
  <si>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</si>
  <si>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</si>
  <si>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</si>
  <si>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</si>
  <si>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</si>
  <si>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</si>
  <si>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</si>
  <si>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</si>
  <si>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</si>
  <si>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</si>
  <si>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</si>
  <si>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</si>
  <si>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</si>
  <si>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</si>
  <si>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</si>
  <si>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</si>
  <si>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</si>
  <si>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</si>
  <si>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</si>
  <si>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</si>
  <si>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</si>
  <si>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</si>
  <si>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</si>
  <si>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</si>
  <si>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</si>
  <si>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</si>
  <si>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</si>
  <si>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</si>
  <si>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</si>
  <si>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</si>
  <si>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</si>
  <si>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</si>
  <si>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</si>
  <si>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</si>
  <si>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</si>
  <si>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</si>
  <si>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</si>
  <si>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</si>
  <si>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</si>
  <si>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</si>
  <si>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</si>
  <si>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</si>
  <si>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</si>
  <si>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</si>
  <si>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</si>
  <si>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</si>
  <si>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</si>
  <si>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</si>
  <si>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</si>
  <si>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</si>
  <si>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</si>
  <si>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</si>
  <si>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</si>
  <si>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</si>
  <si>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</si>
  <si>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</si>
  <si>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</si>
  <si>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</si>
  <si>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</si>
  <si>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</si>
  <si>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</si>
  <si>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</si>
  <si>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</si>
  <si>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</si>
  <si>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</si>
  <si>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</si>
  <si>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</si>
  <si>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</si>
  <si>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</si>
  <si>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</si>
  <si>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</si>
  <si>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</si>
  <si>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</si>
  <si>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</si>
  <si>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</si>
  <si>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</si>
  <si>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</si>
  <si>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</si>
  <si>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</si>
  <si>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</si>
  <si>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</si>
  <si>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</si>
  <si>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</si>
  <si>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</si>
  <si>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</si>
  <si>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</si>
  <si>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</si>
  <si>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</si>
  <si>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</si>
  <si>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</si>
  <si>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</si>
  <si>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</si>
  <si>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</si>
  <si>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</si>
  <si>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</si>
  <si>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</si>
  <si>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</si>
  <si>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</si>
  <si>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</si>
  <si>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</si>
  <si>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</si>
  <si>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</si>
  <si>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</si>
  <si>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</si>
  <si>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</si>
  <si>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</si>
  <si>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</si>
  <si>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</si>
  <si>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</si>
  <si>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</si>
  <si>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</si>
  <si>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</si>
  <si>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</si>
  <si>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</si>
  <si>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</si>
  <si>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</si>
  <si>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</si>
  <si>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</si>
  <si>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</si>
  <si>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</si>
  <si>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</si>
  <si>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</si>
  <si>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</si>
  <si>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</si>
  <si>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</si>
  <si>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</si>
  <si>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</si>
  <si>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</si>
  <si>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</si>
  <si>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</si>
  <si>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</si>
  <si>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</si>
  <si>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</si>
  <si>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</si>
  <si>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</si>
  <si>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</si>
  <si>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</si>
  <si>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</si>
  <si>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</si>
  <si>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</si>
  <si>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</si>
  <si>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</si>
  <si>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</si>
  <si>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</si>
  <si>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</si>
  <si>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</si>
  <si>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</si>
  <si>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</si>
  <si>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</si>
  <si>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</si>
  <si>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</si>
  <si>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</si>
  <si>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</si>
  <si>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</si>
  <si>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</si>
  <si>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</si>
  <si>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</si>
  <si>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</si>
  <si>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</si>
  <si>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</si>
  <si>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</si>
  <si>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</si>
  <si>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</si>
  <si>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</si>
  <si>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</si>
  <si>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</si>
  <si>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</si>
  <si>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</si>
  <si>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</si>
  <si>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</si>
  <si>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</si>
  <si>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</si>
  <si>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</si>
  <si>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</si>
  <si>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</si>
  <si>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</si>
  <si>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</si>
  <si>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</si>
  <si>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</si>
  <si>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</si>
  <si>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</si>
  <si>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</si>
  <si>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</si>
  <si>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</si>
  <si>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</si>
  <si>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</si>
  <si>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</si>
  <si>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</si>
  <si>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</si>
  <si>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</si>
  <si>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</si>
  <si>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</si>
  <si>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</si>
  <si>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</si>
  <si>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</si>
  <si>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</si>
  <si>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</si>
  <si>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</si>
  <si>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</si>
  <si>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</si>
  <si>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</si>
  <si>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</si>
  <si>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</si>
  <si>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</si>
  <si>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</si>
  <si>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</si>
  <si>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</si>
  <si>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</si>
  <si>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</si>
  <si>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</si>
  <si>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</si>
  <si>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</si>
  <si>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M.Material.Original</t>
  </si>
  <si>
    <t>Grass</t>
  </si>
  <si>
    <t>Groundnut Shells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</si>
  <si>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</si>
  <si>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</si>
  <si>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</si>
  <si>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</si>
  <si>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</si>
  <si>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</si>
  <si>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</si>
  <si>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</si>
  <si>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</si>
  <si>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</si>
  <si>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</si>
  <si>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</si>
  <si>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</si>
  <si>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</si>
  <si>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</si>
  <si>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</si>
  <si>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</si>
  <si>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</si>
  <si>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</si>
  <si>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</si>
  <si>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Elephant Grass</t>
  </si>
  <si>
    <t>Mucuna</t>
  </si>
  <si>
    <t>Millet Straw</t>
  </si>
  <si>
    <t>Lablab Residue</t>
  </si>
  <si>
    <t>Penisetum purpurem and M. pudica</t>
  </si>
  <si>
    <t>Mimosa pudica</t>
  </si>
  <si>
    <t>Penisetum purpurem</t>
  </si>
  <si>
    <t>Woodland Leaf Litter</t>
  </si>
  <si>
    <t>Teff Straw</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</si>
  <si>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</si>
  <si>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</si>
  <si>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</si>
  <si>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</si>
  <si>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</si>
  <si>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</si>
  <si>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</si>
  <si>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</si>
  <si>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</si>
  <si>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</si>
  <si>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</si>
  <si>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</si>
  <si>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</si>
  <si>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</si>
  <si>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</si>
  <si>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</si>
  <si>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</si>
  <si>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</si>
  <si>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</si>
  <si>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</si>
  <si>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</si>
  <si>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</si>
  <si>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</si>
  <si>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</si>
  <si>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</si>
  <si>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</si>
  <si>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</si>
  <si>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</si>
  <si>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Round</t>
  </si>
  <si>
    <t>1;2;3</t>
  </si>
  <si>
    <t>Egyptian buffalo</t>
  </si>
  <si>
    <t>Italian Buffalo</t>
  </si>
  <si>
    <t>Africander steer</t>
  </si>
  <si>
    <t>1;2</t>
  </si>
  <si>
    <t>Afrikaner steer crosses</t>
  </si>
  <si>
    <t>Ankole</t>
  </si>
  <si>
    <t>Ankole longhorn</t>
  </si>
  <si>
    <t>Ankole Longhorn</t>
  </si>
  <si>
    <t>Ankole longhorn x HolsteinFriesian</t>
  </si>
  <si>
    <t>Ankole x Holstein  Friesian</t>
  </si>
  <si>
    <t>Boran calves</t>
  </si>
  <si>
    <t>Bos indicus</t>
  </si>
  <si>
    <t>Bos taurus</t>
  </si>
  <si>
    <t>Brahman</t>
  </si>
  <si>
    <t>Brangus Steers</t>
  </si>
  <si>
    <t>Brangus</t>
  </si>
  <si>
    <t>Freisian</t>
  </si>
  <si>
    <t>Friesian/Aryshire/Friesian</t>
  </si>
  <si>
    <t>Goudali</t>
  </si>
  <si>
    <t>Hereford</t>
  </si>
  <si>
    <t>Holstein-Freiseian</t>
  </si>
  <si>
    <t>HolsteinFriesian</t>
  </si>
  <si>
    <t>Holstein-Friesian</t>
  </si>
  <si>
    <t>Indigenous</t>
  </si>
  <si>
    <t>Italian Simmental</t>
  </si>
  <si>
    <t>Native Brown of Atlas</t>
  </si>
  <si>
    <t>N'Dama x Fulani Zebu</t>
  </si>
  <si>
    <t>N'Dama***Fulani Zebu</t>
  </si>
  <si>
    <t>Non-indigenous breeds</t>
  </si>
  <si>
    <t>Sussex</t>
  </si>
  <si>
    <t>Taurine</t>
  </si>
  <si>
    <t>Unspecified Cross Breed</t>
  </si>
  <si>
    <t>Unspecified local</t>
  </si>
  <si>
    <t>Unspecified Mature Grade Cow</t>
  </si>
  <si>
    <t>Black Harco Layers</t>
  </si>
  <si>
    <t>Hybro broiler type</t>
  </si>
  <si>
    <t>KALRO - improved indigenous chicken</t>
  </si>
  <si>
    <t>KARLO improved chicken (KIC)</t>
  </si>
  <si>
    <t>Lohmann brown layers</t>
  </si>
  <si>
    <t>Potchefstroom Koekoec</t>
  </si>
  <si>
    <t>Shaver Starbro</t>
  </si>
  <si>
    <t>Village nacked neck</t>
  </si>
  <si>
    <t>Village naked neck males</t>
  </si>
  <si>
    <t>Indian prawn shrimp</t>
  </si>
  <si>
    <t>Abalone</t>
  </si>
  <si>
    <t>African Sharptooth Catfish</t>
  </si>
  <si>
    <t>Common Carp</t>
  </si>
  <si>
    <t>Mozambique Tilapia</t>
  </si>
  <si>
    <t>Nile Tilapia</t>
  </si>
  <si>
    <t>Nile tilapia</t>
  </si>
  <si>
    <t>Red Tilapia Hybrid</t>
  </si>
  <si>
    <t>Tilapia</t>
  </si>
  <si>
    <t>Victoria Labeo</t>
  </si>
  <si>
    <t>Anglo</t>
  </si>
  <si>
    <t>Arsi-Bale</t>
  </si>
  <si>
    <t>East African indigenous</t>
  </si>
  <si>
    <t>Galla</t>
  </si>
  <si>
    <t>German Alpine</t>
  </si>
  <si>
    <t>Kamorai</t>
  </si>
  <si>
    <t>Local Tanzania cross breed</t>
  </si>
  <si>
    <t>Mashona Doelings</t>
  </si>
  <si>
    <t>Mubende Boer</t>
  </si>
  <si>
    <t>Norwegian</t>
  </si>
  <si>
    <t>Norwegian landrace</t>
  </si>
  <si>
    <t>Short-eared Somali</t>
  </si>
  <si>
    <t>South African Indigenous Goat</t>
  </si>
  <si>
    <t>Toggenburg</t>
  </si>
  <si>
    <t>Tunisian Native</t>
  </si>
  <si>
    <t>English Guinea</t>
  </si>
  <si>
    <t>Crossbreed(exotic**Local Breed)</t>
  </si>
  <si>
    <t>Local Breed (LB)</t>
  </si>
  <si>
    <t>Pietrain</t>
  </si>
  <si>
    <t>South African Landrace</t>
  </si>
  <si>
    <t>South African Landrace Boars</t>
  </si>
  <si>
    <t>Weaner pigs</t>
  </si>
  <si>
    <t>Japanese</t>
  </si>
  <si>
    <t>Dutch</t>
  </si>
  <si>
    <t>Unspecified mixed-breed</t>
  </si>
  <si>
    <t>Zealand white</t>
  </si>
  <si>
    <t>Blackhead Ogaden</t>
  </si>
  <si>
    <t>Ethiopian Highland(Arsi)</t>
  </si>
  <si>
    <t>Hararghe Highland Lamb</t>
  </si>
  <si>
    <t>Highland</t>
  </si>
  <si>
    <t>Kirdi (West African Dwarf)</t>
  </si>
  <si>
    <t>Sicilo-Sarde</t>
  </si>
  <si>
    <t>Sudan Desert Sheep</t>
  </si>
  <si>
    <t>Unspecified breed</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</si>
  <si>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</si>
  <si>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</si>
  <si>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</si>
  <si>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</si>
  <si>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</si>
  <si>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</si>
  <si>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</si>
  <si>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</si>
  <si>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</si>
  <si>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</si>
  <si>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</si>
  <si>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</si>
  <si>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</si>
  <si>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</si>
  <si>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</si>
  <si>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</si>
  <si>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</si>
  <si>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</si>
  <si>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</si>
  <si>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</si>
  <si>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</si>
  <si>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</si>
  <si>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</si>
  <si>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</si>
  <si>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</si>
  <si>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</si>
  <si>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</si>
  <si>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</si>
  <si>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</si>
  <si>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</si>
  <si>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</si>
  <si>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</si>
  <si>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</si>
  <si>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</si>
  <si>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</si>
  <si>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</si>
  <si>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</si>
  <si>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</si>
  <si>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</si>
  <si>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</si>
  <si>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</si>
  <si>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</si>
  <si>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</si>
  <si>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</si>
  <si>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</si>
  <si>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</si>
  <si>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</si>
  <si>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</si>
  <si>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</si>
  <si>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</si>
  <si>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</si>
  <si>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</si>
  <si>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</si>
  <si>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</si>
  <si>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</si>
  <si>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</si>
  <si>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</si>
  <si>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</si>
  <si>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</si>
  <si>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</si>
  <si>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</si>
  <si>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</si>
  <si>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</si>
  <si>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</si>
  <si>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</si>
  <si>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</si>
  <si>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</si>
  <si>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Path</t>
  </si>
  <si>
    <t>L1</t>
  </si>
  <si>
    <t>L3</t>
  </si>
  <si>
    <t>L4</t>
  </si>
  <si>
    <t>L6</t>
  </si>
  <si>
    <t>L7</t>
  </si>
  <si>
    <t>L8</t>
  </si>
  <si>
    <t>L9</t>
  </si>
  <si>
    <t>L10</t>
  </si>
  <si>
    <t>Edge_Value</t>
  </si>
  <si>
    <t>Synonym</t>
  </si>
  <si>
    <t>Example Units</t>
  </si>
  <si>
    <t>Ontology</t>
  </si>
  <si>
    <t>Agrovoc</t>
  </si>
  <si>
    <t>Group</t>
  </si>
  <si>
    <t>Scientific Name</t>
  </si>
  <si>
    <t>NCBI</t>
  </si>
  <si>
    <t>Sex</t>
  </si>
  <si>
    <t>ERA.Field</t>
  </si>
  <si>
    <t>ERA_Code</t>
  </si>
  <si>
    <t>C or E</t>
  </si>
  <si>
    <t>WFO</t>
  </si>
  <si>
    <t>Old Value</t>
  </si>
  <si>
    <t>Ani_Diet_Spp_Syn</t>
  </si>
  <si>
    <t>Is_Ani_Diet_Ingredient</t>
  </si>
  <si>
    <t>AOM_000001</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</si>
  <si>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</si>
  <si>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</si>
  <si>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</si>
  <si>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</si>
  <si>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</si>
  <si>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</si>
  <si>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</si>
  <si>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</si>
  <si>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</si>
  <si>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</si>
  <si>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</si>
  <si>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</si>
  <si>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</si>
  <si>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</si>
  <si>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</si>
  <si>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</si>
  <si>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Mammalia</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</si>
  <si>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</si>
  <si>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</si>
  <si>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</si>
  <si>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</si>
  <si>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Bovinae</t>
  </si>
  <si>
    <t>http://purl.obolibrary.org/obo/NCBITaxon_9913</t>
  </si>
  <si>
    <t>a8;a8.1;a5</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</si>
  <si>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</si>
  <si>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</si>
  <si>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</si>
  <si>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</si>
  <si>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Caprinae</t>
  </si>
  <si>
    <t>http://purl.obolibrary.org/obo/NCBITaxon_9963</t>
  </si>
  <si>
    <t>a13;a13.1;a20;a20.1;a20.2</t>
  </si>
  <si>
    <t>AOM_000007</t>
  </si>
  <si>
    <t>The taxonomic order of mammals that includes mice, rats, guinea pigs, squirrels, beavers, and many others.</t>
  </si>
  <si>
    <t>http://purl.obolibrary.org/obo/NCIT_C14270</t>
  </si>
  <si>
    <t>Rodentia</t>
  </si>
  <si>
    <t>http://purl.obolibrary.org/obo/NCBITaxon_9989</t>
  </si>
  <si>
    <t>a18;a35</t>
  </si>
  <si>
    <t>AOM_000008</t>
  </si>
  <si>
    <t>The domestic horse, Equus caballus. [Definition Source: NCI]</t>
  </si>
  <si>
    <t>http://purl.obolibrary.org/obo/NCIT_C14222</t>
  </si>
  <si>
    <t>Equidae</t>
  </si>
  <si>
    <t>http://purl.obolibrary.org/obo/NCBITaxon_9788</t>
  </si>
  <si>
    <t>a14;a15</t>
  </si>
  <si>
    <t>AOM_000009</t>
  </si>
  <si>
    <t>Bubalus</t>
  </si>
  <si>
    <t>http://purl.obolibrary.org/obo/FOODON_03411476</t>
  </si>
  <si>
    <t>http://purl.obolibrary.org/obo/NCBITaxon_89462</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</si>
  <si>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</si>
  <si>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</si>
  <si>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</si>
  <si>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</si>
  <si>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</si>
  <si>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NO CODE</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</si>
  <si>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</si>
  <si>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</si>
  <si>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</si>
  <si>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Camelidae</t>
  </si>
  <si>
    <t>http://purl.obolibrary.org/obo/NCBITaxon_9835</t>
  </si>
  <si>
    <t>a6;a6.1</t>
  </si>
  <si>
    <t>AOM_000012</t>
  </si>
  <si>
    <t>Taurine x Zebu Hybrid Cattle</t>
  </si>
  <si>
    <t>Bos taurus X Bos indicus</t>
  </si>
  <si>
    <t>http://snomed.info/id/125094007</t>
  </si>
  <si>
    <t>http://purl.obolibrary.org/obo/NCBITaxon_30522</t>
  </si>
  <si>
    <t>AOM_000013</t>
  </si>
  <si>
    <t>Zebu Cattle</t>
  </si>
  <si>
    <t>Bos taurus indicus;Indicine cattle</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</si>
  <si>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</si>
  <si>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</si>
  <si>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</si>
  <si>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AOM_000014</t>
  </si>
  <si>
    <t>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</si>
  <si>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</si>
  <si>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</si>
  <si>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</si>
  <si>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</si>
  <si>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</si>
  <si>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</si>
  <si>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</si>
  <si>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</si>
  <si>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</si>
  <si>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</si>
  <si>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Capra hircus</t>
  </si>
  <si>
    <t>The domesticated goat species, Capra hircus. [Definition Source: NCI]</t>
  </si>
  <si>
    <t>http://purl.obolibrary.org/obo/NCIT_C161015</t>
  </si>
  <si>
    <t>http://purl.obolibrary.org/obo/NCBITaxon_9925</t>
  </si>
  <si>
    <t>a13;a13.1</t>
  </si>
  <si>
    <t>AOM_000017</t>
  </si>
  <si>
    <t>Boars;Sus scrofa;Sus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</si>
  <si>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</si>
  <si>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</si>
  <si>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</si>
  <si>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AOM_000018</t>
  </si>
  <si>
    <t>Domestic Rabbit;European Rabbit</t>
  </si>
  <si>
    <t>http://purl.obolibrary.org/obo/FOODON_03411323</t>
  </si>
  <si>
    <t>http://purl.obolibrary.org/obo/NCBITaxon_9986</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</si>
  <si>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</si>
  <si>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</si>
  <si>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</si>
  <si>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</si>
  <si>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</si>
  <si>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</si>
  <si>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AOM_000020</t>
  </si>
  <si>
    <t>Equus ferus caballus;Domestic Horse</t>
  </si>
  <si>
    <t>Equus caballus</t>
  </si>
  <si>
    <t>http://purl.obolibrary.org/obo/NCBITaxon_9796</t>
  </si>
  <si>
    <t>AOM_000021</t>
  </si>
  <si>
    <t>Equus asinus;domestic donkey;Equus asinus;ass;burro</t>
  </si>
  <si>
    <t>http://purl.obolibrary.org/obo/FOODON_03412096</t>
  </si>
  <si>
    <t>Equus asinus africanus</t>
  </si>
  <si>
    <t>http://purl.obolibrary.org/obo/NCBITaxon_582580</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</si>
  <si>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</si>
  <si>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</si>
  <si>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</si>
  <si>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</si>
  <si>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</si>
  <si>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</si>
  <si>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</si>
  <si>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</si>
  <si>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The domesticated guinea pig, Cavia porcellus. [Definition Source: NCI]</t>
  </si>
  <si>
    <t>http://purl.obolibrary.org/obo/NCIT_C14211</t>
  </si>
  <si>
    <t>http://purl.obolibrary.org/obo/NCBITaxon_10141</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</si>
  <si>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</si>
  <si>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</si>
  <si>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</si>
  <si>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</si>
  <si>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</si>
  <si>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Aves</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</si>
  <si>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</si>
  <si>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</si>
  <si>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</si>
  <si>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</si>
  <si>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</si>
  <si>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</si>
  <si>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</si>
  <si>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</si>
  <si>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AOM_000026</t>
  </si>
  <si>
    <t>Mallard;Domestic Duck</t>
  </si>
  <si>
    <t>http://purl.obolibrary.org/obo/FOODON_03411316</t>
  </si>
  <si>
    <t>http://purl.obolibrary.org/obo/NCBITaxon_8839</t>
  </si>
  <si>
    <t>AOM_000027</t>
  </si>
  <si>
    <t>Domestic Goose;Greylag Goose</t>
  </si>
  <si>
    <t>http://purl.obolibrary.org/obo/FOODON_03411253</t>
  </si>
  <si>
    <t>http://purl.obolibrary.org/obo/NCBITaxon_8843</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</si>
  <si>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</si>
  <si>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</si>
  <si>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</si>
  <si>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</si>
  <si>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</si>
  <si>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</si>
  <si>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</si>
  <si>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</si>
  <si>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</si>
  <si>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</si>
  <si>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AOM_000030</t>
  </si>
  <si>
    <t>African 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</si>
  <si>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</si>
  <si>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</si>
  <si>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</si>
  <si>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AOM_000031</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</si>
  <si>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</si>
  <si>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</si>
  <si>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</si>
  <si>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</si>
  <si>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AOM_000032</t>
  </si>
  <si>
    <t>Aquatic</t>
  </si>
  <si>
    <t>A seafood product is a vertebrate or invertibrate organism from an aquatic environment.</t>
  </si>
  <si>
    <t>http://purl.obolibrary.org/obo/FOODON_00001046</t>
  </si>
  <si>
    <t>a23;a24;a25;a26</t>
  </si>
  <si>
    <t>AOM_000033</t>
  </si>
  <si>
    <t>Crustaceans form a large, diverse arthropod taxon which includes such familiar animals as crabs, lobsters, crayfish, shrimp, krill, woodlice, and barnacles.</t>
  </si>
  <si>
    <t>http://purl.obolibrary.org/obo/FOODON_03411374</t>
  </si>
  <si>
    <t>Crustacea</t>
  </si>
  <si>
    <t>http://purl.obolibrary.org/obo/NCBITaxon_6657</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</si>
  <si>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</si>
  <si>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</si>
  <si>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</si>
  <si>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</si>
  <si>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</si>
  <si>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</si>
  <si>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AOM_000036</t>
  </si>
  <si>
    <t>Urchins</t>
  </si>
  <si>
    <t>Hawaiian Sea Urchin</t>
  </si>
  <si>
    <t>http://purl.obolibrary.org/obo/NCBITaxon_7673</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</si>
  <si>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</si>
  <si>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</si>
  <si>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</si>
  <si>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</si>
  <si>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</si>
  <si>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 xml:space="preserve">Mollusca </t>
  </si>
  <si>
    <t>http://purl.obolibrary.org/obo/NCBITaxon_6447</t>
  </si>
  <si>
    <t>AOM_000038</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</si>
  <si>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</si>
  <si>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</si>
  <si>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Gastropoda</t>
  </si>
  <si>
    <t>http://purl.obolibrary.org/obo/NCBITaxon_6448</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</si>
  <si>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</si>
  <si>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</si>
  <si>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</si>
  <si>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</si>
  <si>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Cephalopoda</t>
  </si>
  <si>
    <t>http://purl.obolibrary.org/obo/NCBITaxon_6605</t>
  </si>
  <si>
    <t>AOM_000040</t>
  </si>
  <si>
    <t>Mirror Carp;Carp;Koi;Fancy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</si>
  <si>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</si>
  <si>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</si>
  <si>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Cyprinus carpio</t>
  </si>
  <si>
    <t>AOM_000041</t>
  </si>
  <si>
    <t>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</si>
  <si>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</si>
  <si>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</si>
  <si>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AOM_000042</t>
  </si>
  <si>
    <t>Tilapia nilotica</t>
  </si>
  <si>
    <t>http://purl.obolibrary.org/obo/NCBITaxon_8128</t>
  </si>
  <si>
    <t>AOM_000043</t>
  </si>
  <si>
    <t>Redbreast Tilapia</t>
  </si>
  <si>
    <t>Redbreast Tilapia;Chromis rendalli;Tilapia rendalli</t>
  </si>
  <si>
    <t>http://purl.obolibrary.org/obo/NCBITaxon_8129</t>
  </si>
  <si>
    <t>Coptodon rendalli</t>
  </si>
  <si>
    <t>AOM_000044</t>
  </si>
  <si>
    <t>Mozambique x Nile Hybrid Tilapia</t>
  </si>
  <si>
    <t>http://purl.obolibrary.org/obo/NCBITaxon_1344354</t>
  </si>
  <si>
    <t>Oreochromis niloticus x Oreochromis mossambicus</t>
  </si>
  <si>
    <t>AOM_000045</t>
  </si>
  <si>
    <t>Largemouth Tilapia;Mozambique Tilapia;Java Tilapia;Mozambique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</si>
  <si>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</si>
  <si>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</si>
  <si>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</si>
  <si>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</si>
  <si>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</si>
  <si>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</si>
  <si>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</si>
  <si>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</si>
  <si>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</si>
  <si>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</si>
  <si>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</si>
  <si>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Labeo victorianus</t>
  </si>
  <si>
    <t>AOM_000048</t>
  </si>
  <si>
    <t>African Carp</t>
  </si>
  <si>
    <t>http://purl.obolibrary.org/obo/NCBITaxon_198507</t>
  </si>
  <si>
    <t>Labeo senegalensis</t>
  </si>
  <si>
    <t>AOM_000049</t>
  </si>
  <si>
    <t>Vundu Catfish</t>
  </si>
  <si>
    <t>http://purl.obolibrary.org/obo/NCBITaxon_103213</t>
  </si>
  <si>
    <t>AOM_000050</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</si>
  <si>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</si>
  <si>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</si>
  <si>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</si>
  <si>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</si>
  <si>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</si>
  <si>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</si>
  <si>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</si>
  <si>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</si>
  <si>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</si>
  <si>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</si>
  <si>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</si>
  <si>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</si>
  <si>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t>
  </si>
  <si>
    <t>http://purl.obolibrary.org/obo/NCBITaxon_29960</t>
  </si>
  <si>
    <t>Fenneropenaeus indicus</t>
  </si>
  <si>
    <t>AOM_000054</t>
  </si>
  <si>
    <t>South African Abalone</t>
  </si>
  <si>
    <t>http://purl.obolibrary.org/obo/FOODON_03413533</t>
  </si>
  <si>
    <t>http://purl.obolibrary.org/obo/NCBITaxon_36098</t>
  </si>
  <si>
    <t>AOM_000055</t>
  </si>
  <si>
    <t>Plantae</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</si>
  <si>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</si>
  <si>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</si>
  <si>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</si>
  <si>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</si>
  <si>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AOM_000057</t>
  </si>
  <si>
    <t>AOM_000058</t>
  </si>
  <si>
    <t>FOODON term: Grass (animal feed)</t>
  </si>
  <si>
    <t>http://purl.obolibrary.org/obo/FOODON_03301761</t>
  </si>
  <si>
    <t>Poaceae</t>
  </si>
  <si>
    <t>http://purl.obolibrary.org/obo/NCBITaxon_4479</t>
  </si>
  <si>
    <t>AOM_000059</t>
  </si>
  <si>
    <t>Legume</t>
  </si>
  <si>
    <t>http://purl.obolibrary.org/obo/FOODON_03413377</t>
  </si>
  <si>
    <t>Fabaceae</t>
  </si>
  <si>
    <t>http://purl.obolibrary.org/obo/NCBITaxon_3803</t>
  </si>
  <si>
    <t>AOM_000060</t>
  </si>
  <si>
    <t>AOM_000061</t>
  </si>
  <si>
    <t>Natural Vegetation</t>
  </si>
  <si>
    <t>AOM_000062</t>
  </si>
  <si>
    <t>Brassica</t>
  </si>
  <si>
    <t>Brassica spp.</t>
  </si>
  <si>
    <t>http://purl.obolibrary.org/obo/FOODON_03413372</t>
  </si>
  <si>
    <t>http://purl.obolibrary.org/obo/NCBITaxon_3705</t>
  </si>
  <si>
    <t>AOM_000063</t>
  </si>
  <si>
    <t>Elephant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</si>
  <si>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</si>
  <si>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</si>
  <si>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</si>
  <si>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https://www.feedipedia.org/node/12365</t>
  </si>
  <si>
    <t>AOM_000064</t>
  </si>
  <si>
    <t>Signal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</si>
  <si>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</si>
  <si>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https://www.feedipedia.org/node/12597</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</si>
  <si>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</si>
  <si>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</si>
  <si>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</si>
  <si>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</si>
  <si>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AOM_000066</t>
  </si>
  <si>
    <t>Bread Grass;Ceylon Sheep Grass;Palisade Grass;Palisade 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</si>
  <si>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</si>
  <si>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https://www.feedipedia.org/node/11884</t>
  </si>
  <si>
    <t>AOM_000067</t>
  </si>
  <si>
    <t>http://purl.obolibrary.org/obo/NCBITaxon_680201</t>
  </si>
  <si>
    <t>AOM_000068</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</si>
  <si>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</si>
  <si>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</si>
  <si>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</si>
  <si>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https://www.feedipedia.org/node/12518</t>
  </si>
  <si>
    <t>AOM_000069</t>
  </si>
  <si>
    <t>Cocksfoot;Cockspur</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</si>
  <si>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</si>
  <si>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</si>
  <si>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</si>
  <si>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</si>
  <si>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AOM_000070</t>
  </si>
  <si>
    <t>Tall Fescue;Fescue;Schedonorus arundinaceus;Festuca elatior;Festuca arundinacea;Schedonorus phoenix</t>
  </si>
  <si>
    <t>http://purl.obolibrary.org/obo/FOODON_03309700</t>
  </si>
  <si>
    <t>http://purl.obolibrary.org/obo/NCBITaxon_4606</t>
  </si>
  <si>
    <t>AOM_000071</t>
  </si>
  <si>
    <t>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</si>
  <si>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</si>
  <si>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http://purl.obolibrary.org/obo/NCBITaxon_173850</t>
  </si>
  <si>
    <t>https://www.feedipedia.org/node/12232</t>
  </si>
  <si>
    <t>AOM_000072</t>
  </si>
  <si>
    <t>Annual Ryegrass</t>
  </si>
  <si>
    <t>AOM_000073</t>
  </si>
  <si>
    <t>Pangola grass;Common Finger Grass;Digit Grass;Woolly Finger Grass;Smuts Finger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</si>
  <si>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</si>
  <si>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</si>
  <si>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</si>
  <si>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</si>
  <si>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</si>
  <si>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 late in the season and often survives the dry season, regenerating to almost full strength during the next rainy season (Göhl, 1982). [Feedipedia]</t>
  </si>
  <si>
    <t>http://purl.obolibrary.org/obo/NCBITaxon_3911</t>
  </si>
  <si>
    <t>https://www.feedipedia.org/node/12787</t>
  </si>
  <si>
    <t>AOM_000075</t>
  </si>
  <si>
    <t>Ryegrass spp.</t>
  </si>
  <si>
    <t>Lolium spp.;Italian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</si>
  <si>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</si>
  <si>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</si>
  <si>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</si>
  <si>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</si>
  <si>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https://www.feedipedia.org/node/625</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</si>
  <si>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</si>
  <si>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</si>
  <si>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 are a potential alternative to soybeans. [Feedipedia]</t>
  </si>
  <si>
    <t>http://purl.obolibrary.org/obo/NCBITaxon_3871</t>
  </si>
  <si>
    <t>https://www.feedipedia.org/node/25373</t>
  </si>
  <si>
    <t>AOM_000077</t>
  </si>
  <si>
    <t>http://purl.obolibrary.org/obo/NCBITaxon_561487</t>
  </si>
  <si>
    <t>AOM_000078</t>
  </si>
  <si>
    <t>http://purl.obolibrary.org/obo/NCBITaxon_3726</t>
  </si>
  <si>
    <t>AOM_000079</t>
  </si>
  <si>
    <t>Khus-khus;Cuscus grass;Vetiveria zizanioides</t>
  </si>
  <si>
    <t>http://purl.obolibrary.org/obo/NCBITaxon_167337</t>
  </si>
  <si>
    <t>AOM_000080</t>
  </si>
  <si>
    <t>http://purl.obolibrary.org/obo/NCBITaxon_348286</t>
  </si>
  <si>
    <t>AOM_000081</t>
  </si>
  <si>
    <t>http://purl.obolibrary.org/obo/NCBITaxon_41982</t>
  </si>
  <si>
    <t>AOM_000082</t>
  </si>
  <si>
    <t>Poa squarrosa</t>
  </si>
  <si>
    <t>http://purl.obolibrary.org/obo/NCBITaxon_269603</t>
  </si>
  <si>
    <t>AOM_000083</t>
  </si>
  <si>
    <t>Spanish Tick Clover</t>
  </si>
  <si>
    <t>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</si>
  <si>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 are olive-green in colour, triangle or oval shaped, 3 mm long x 2 mm wide. [Feedipedia]</t>
  </si>
  <si>
    <t>http://purl.obolibrary.org/obo/NCBITaxon_225101</t>
  </si>
  <si>
    <t>https://www.feedipedia.org/node/12601</t>
  </si>
  <si>
    <t>AOM_000084</t>
  </si>
  <si>
    <t>http://purl.obolibrary.org/obo/NCBITaxon_1983288</t>
  </si>
  <si>
    <t>AOM_000085</t>
  </si>
  <si>
    <t>Panicum maximum;Urochloa maxima;Guinea Grass;Tanganyika Grass;Buffalo 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</si>
  <si>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</si>
  <si>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</si>
  <si>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https://www.feedipedia.org/node/11521</t>
  </si>
  <si>
    <t>AOM_000086</t>
  </si>
  <si>
    <t>Pennisetum pedicillatum;Nigeria Grass;Deenanath Grass;Dinanath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</si>
  <si>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</si>
  <si>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</si>
  <si>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https://www.feedipedia.org/node/12377</t>
  </si>
  <si>
    <t>AOM_000087</t>
  </si>
  <si>
    <t>Lucerne;Medicago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</si>
  <si>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</si>
  <si>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</si>
  <si>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http://purl.obolibrary.org/obo/NCBITaxon_3879</t>
  </si>
  <si>
    <t>https://www.feedipedia.org/node/11745</t>
  </si>
  <si>
    <t>AOM_000088</t>
  </si>
  <si>
    <t>Subclover;Subterraneum Trefoil;Trifolium brachycalycinum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</si>
  <si>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</si>
  <si>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</si>
  <si>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</si>
  <si>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AOM_000089</t>
  </si>
  <si>
    <t>Congo Signal Grass;Kennedy Ruzigrass;Prostrate Signal 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</si>
  <si>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</si>
  <si>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</si>
  <si>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https://www.feedipedia.org/node/12015</t>
  </si>
  <si>
    <t>AOM_000090</t>
  </si>
  <si>
    <t>Buffel 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</si>
  <si>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</si>
  <si>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</si>
  <si>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https://www.feedipedia.org/node/11899</t>
  </si>
  <si>
    <t>AOM_000091</t>
  </si>
  <si>
    <t>wfo-0000867188;wfo-0000867193</t>
  </si>
  <si>
    <t>AOM_000092</t>
  </si>
  <si>
    <t>Veld Love Grass;Masai Love Grass;Sawtooth Love Grass;Wilmann Love Grass</t>
  </si>
  <si>
    <t>Tufted perennial, 30-75 cm high, common in arid and semiarid areas. Also used for reseeding denuded land in dry areas. [Feedipedia]</t>
  </si>
  <si>
    <t>http://purl.obolibrary.org/obo/NCBITaxon_391786</t>
  </si>
  <si>
    <t>https://www.feedipedia.org/node/12317</t>
  </si>
  <si>
    <t>AOM_000093</t>
  </si>
  <si>
    <t>Caribbean Stylo Grass;Verano Stylo Grass;Hedysarum hamatum;Stylosanthes eriocarpa;Stylosanthes procumbens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</si>
  <si>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</si>
  <si>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</si>
  <si>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https://www.feedipedia.org/node/14271</t>
  </si>
  <si>
    <t>AOM_000094</t>
  </si>
  <si>
    <t xml:space="preserve">Brazilian Stylo;Brazilian Lucerne;Common Stylo;Fine Stem Stylo </t>
  </si>
  <si>
    <t>Stylo (Stylosanthes guianensis (Aublet) Sw.) is a tropical legume shrub widely grown for forage throughout the tropics and subtropics.</t>
  </si>
  <si>
    <t>http://purl.obolibrary.org/obo/NCBITaxon_62615</t>
  </si>
  <si>
    <t>https://www.feedipedia.org/node/12643</t>
  </si>
  <si>
    <t>AOM_000095</t>
  </si>
  <si>
    <t>Indian Hemp;Benares Hemp;Madras Hemp;Sunn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</si>
  <si>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</si>
  <si>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</si>
  <si>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</si>
  <si>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</si>
  <si>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</si>
  <si>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</si>
  <si>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</si>
  <si>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</si>
  <si>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AOM_000097</t>
  </si>
  <si>
    <t>Cassia Rotundifolia;Round Leaf Cassia;Cassia bauhiniifolia;Cassia bifoliolata;Cassia rotundifolia;Cassia rotundifolia var. grandiflora;Chamaecrista bauhiniifolia</t>
  </si>
  <si>
    <t>http://purl.obolibrary.org/obo/NCBITaxon_279218</t>
  </si>
  <si>
    <t>https://www.feedipedia.org/node/589</t>
  </si>
  <si>
    <t>AOM_000098</t>
  </si>
  <si>
    <t>http://purl.obolibrary.org/obo/NCBITaxon_1129165</t>
  </si>
  <si>
    <t>AOM_000099</t>
  </si>
  <si>
    <t>Tropical Kudzu;Dolichos phaseoloides;Neustanthus javanicus;Pueraria javanica;Neustanthus sericans;Pachyrhizus mollis</t>
  </si>
  <si>
    <t>Tropical kudzu (Pueraria phaseoloides (Roxb.) Benth.) is a vigorous, dense-growing vine cultivated in tropical countries as a cover crop, green manure and fodder for livestock. [Feedipedia]</t>
  </si>
  <si>
    <t>http://purl.obolibrary.org/obo/NCBITaxon_109224</t>
  </si>
  <si>
    <t>https://www.feedipedia.org/node/12709</t>
  </si>
  <si>
    <t>AOM_000100</t>
  </si>
  <si>
    <t>http://purl.obolibrary.org/obo/NCBITaxon_552031</t>
  </si>
  <si>
    <t>AOM_000101</t>
  </si>
  <si>
    <t>http://purl.obolibrary.org/obo/NCBITaxon_165772</t>
  </si>
  <si>
    <t>AOM_000102</t>
  </si>
  <si>
    <t>http://purl.obolibrary.org/obo/NCBITaxon_361975</t>
  </si>
  <si>
    <t>AOM_000103</t>
  </si>
  <si>
    <t>http://purl.obolibrary.org/obo/NCBITaxon_361988</t>
  </si>
  <si>
    <t>AOM_000104</t>
  </si>
  <si>
    <t xml:space="preserve">Gamba Grass;Bluestem;Rhodesian Andropogon;Rhodesian Blue Grass;Onaga Grass;Tambuki Grass;Andropogon bisquamulatus;Andropogon squamulatus </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</si>
  <si>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</si>
  <si>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</si>
  <si>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https://www.feedipedia.org/node/12114</t>
  </si>
  <si>
    <t>AOM_001875</t>
  </si>
  <si>
    <t>Andropogon gayanus Dried</t>
  </si>
  <si>
    <t>Gamba Grass Dried;Bluestem Dried;Rhodesian Andropogon Dried;Rhodesian Blue Grass Dried;Onaga Grass Dried;Tambuki Grass Dried;Andropogon bisquamulatus Dried;Andropogon squamulatus Dried;Gamba Grass Hay;Bluestem Hay;Rhodesian Andropogon Hay;Rhodesian Blue Grass Hay;Onaga Grass Hay;Tambuki Grass Hay;Andropogon bisquamulatus Dried;Andropogon squamulatus Hay;</t>
  </si>
  <si>
    <t>AOM_000105</t>
  </si>
  <si>
    <t>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</si>
  <si>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</si>
  <si>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</si>
  <si>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</si>
  <si>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</si>
  <si>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</si>
  <si>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</si>
  <si>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</si>
  <si>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</si>
  <si>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</si>
  <si>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</si>
  <si>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</si>
  <si>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</si>
  <si>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</si>
  <si>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</si>
  <si>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</si>
  <si>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</si>
  <si>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</si>
  <si>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</si>
  <si>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</si>
  <si>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</si>
  <si>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</si>
  <si>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</si>
  <si>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</si>
  <si>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</si>
  <si>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</si>
  <si>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</si>
  <si>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</si>
  <si>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</si>
  <si>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</si>
  <si>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</si>
  <si>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</si>
  <si>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</si>
  <si>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</si>
  <si>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</si>
  <si>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</si>
  <si>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</si>
  <si>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</si>
  <si>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</si>
  <si>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</si>
  <si>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</si>
  <si>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</si>
  <si>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</si>
  <si>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</si>
  <si>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</si>
  <si>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</si>
  <si>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</si>
  <si>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</si>
  <si>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</si>
  <si>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</si>
  <si>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</si>
  <si>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</si>
  <si>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</si>
  <si>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</si>
  <si>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</si>
  <si>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</si>
  <si>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</si>
  <si>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</si>
  <si>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</si>
  <si>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</si>
  <si>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</si>
  <si>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</si>
  <si>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</si>
  <si>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</si>
  <si>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</si>
  <si>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</si>
  <si>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</si>
  <si>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</si>
  <si>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</si>
  <si>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</si>
  <si>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</si>
  <si>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</si>
  <si>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</si>
  <si>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</si>
  <si>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</si>
  <si>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</si>
  <si>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</si>
  <si>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</si>
  <si>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</si>
  <si>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</si>
  <si>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</si>
  <si>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</si>
  <si>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</si>
  <si>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</si>
  <si>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</si>
  <si>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</si>
  <si>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</si>
  <si>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</si>
  <si>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</si>
  <si>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</si>
  <si>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</si>
  <si>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</si>
  <si>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</si>
  <si>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</si>
  <si>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</si>
  <si>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</si>
  <si>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</si>
  <si>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</si>
  <si>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</si>
  <si>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</si>
  <si>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</si>
  <si>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</si>
  <si>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</si>
  <si>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</si>
  <si>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</si>
  <si>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</si>
  <si>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</si>
  <si>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</si>
  <si>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</si>
  <si>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</si>
  <si>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AOM_000137</t>
  </si>
  <si>
    <t>Fed Same Weight</t>
  </si>
  <si>
    <t xml:space="preserve">The diets being compared are fed at the same rate (for example both control and experimental diets are fed at 1 kg/animal/day). </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</si>
  <si>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</si>
  <si>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</si>
  <si>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</si>
  <si>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</si>
  <si>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</si>
  <si>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</si>
  <si>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</si>
  <si>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</si>
  <si>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</si>
  <si>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</si>
  <si>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</si>
  <si>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</si>
  <si>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</si>
  <si>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</si>
  <si>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</si>
  <si>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</si>
  <si>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</si>
  <si>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</si>
  <si>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</si>
  <si>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</si>
  <si>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</si>
  <si>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</si>
  <si>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</si>
  <si>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</si>
  <si>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</si>
  <si>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</si>
  <si>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</si>
  <si>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</si>
  <si>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</si>
  <si>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</si>
  <si>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</si>
  <si>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</si>
  <si>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</si>
  <si>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</si>
  <si>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</si>
  <si>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</si>
  <si>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</si>
  <si>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</si>
  <si>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</si>
  <si>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Livestock Practices</t>
  </si>
  <si>
    <t>Higher Level</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</si>
  <si>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</si>
  <si>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</si>
  <si>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 xml:space="preserve">Feeds are added compared to a control practice (basal diet) that does not contain items which would gain the same ERA classfication. Control diets are often hay ad libitum or hay ad libitum + maize stover. </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</si>
  <si>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</si>
  <si>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</si>
  <si>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Agroforestry Fodders</t>
  </si>
  <si>
    <t>Animal Manures</t>
  </si>
  <si>
    <t>Animal Derived Fodders</t>
  </si>
  <si>
    <t>Feeds added to animal diets that are derived from animals, e.g. blood meal, fish meal, bone meal, fish oil, offals, etc.</t>
  </si>
  <si>
    <t>Insect Fodders</t>
  </si>
  <si>
    <t>Feeds added to animal diets that are derived from insects.</t>
  </si>
  <si>
    <t>Other Feed</t>
  </si>
  <si>
    <t xml:space="preserve">Feeds added to animal diets that are non-plant, non-animal or non-manure based materials. </t>
  </si>
  <si>
    <t>Split</t>
  </si>
  <si>
    <t>Control Practice</t>
  </si>
  <si>
    <t xml:space="preserve">Supplement given to animals by the farmer or deemed control by author and is </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</si>
  <si>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</si>
  <si>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Components of a basal diet fully or partially substituted for feeds derived from animals, e.g. blood meal, fish meal, bone meal, fish oil, offals, etc.</t>
  </si>
  <si>
    <t>Insect Derived Fodders</t>
  </si>
  <si>
    <t>Components of a basal diet fully or partially substituted for insect based feed.</t>
  </si>
  <si>
    <t>Components of a basal diet fully or partially substituted with non-plant, non-animal and non-manure based materials. These typically include materials for the by-product of animal processing (e.g., bone meal or fish meal).</t>
  </si>
  <si>
    <t>Non-forage feeds rich in energy and protein. Concentrates include feeds such as maize bran, cotton seed cake, molasses, fish meal and bean cake. Non-forage feeds may use energy or protein rich part plants such as Seed,  whereas forage feeds are mainly plant leaves and stems.</t>
  </si>
  <si>
    <t>AOM_000151</t>
  </si>
  <si>
    <t>Herd Management</t>
  </si>
  <si>
    <t>Management practices that oversee the health and breeding of domesticated animals (human validated BARD).</t>
  </si>
  <si>
    <t>AOM_000152</t>
  </si>
  <si>
    <t>Herd Improvement</t>
  </si>
  <si>
    <t>The selection and/or breeding of animals with desirable traits to improve outcomes.</t>
  </si>
  <si>
    <t>http://aims.fao.org/aos/agrovoc/c_d25514a9</t>
  </si>
  <si>
    <t>AOM_000153</t>
  </si>
  <si>
    <t xml:space="preserve">A local or otherwise unimproved animal breed. </t>
  </si>
  <si>
    <t>AOM_000154</t>
  </si>
  <si>
    <t>AOM_000155</t>
  </si>
  <si>
    <t>The use of animal cross breeds produced by the mating (hybridization) of individuals of different breeds, varieties, species, or genera. [http://purl.obolibrary.org/obo/NCIT_C128790]</t>
  </si>
  <si>
    <t>http://aims.fao.org/aos/agrovoc/c_3706</t>
  </si>
  <si>
    <t>AOM_000156</t>
  </si>
  <si>
    <t>The use of improved animal breeds bred for heat tolerance.</t>
  </si>
  <si>
    <t>AOM_000157</t>
  </si>
  <si>
    <t>Livestock manure management is the collection, storage, treatment, and utilization of animal waste  (human validated BARD).</t>
  </si>
  <si>
    <t>AOM_000158</t>
  </si>
  <si>
    <t>AOM_000159</t>
  </si>
  <si>
    <t>Techniques to collect manure, e.g, frequency.</t>
  </si>
  <si>
    <t>AOM_000160</t>
  </si>
  <si>
    <t>Techniques to store manure, e.g. heaps or pits.</t>
  </si>
  <si>
    <t>AOM_000161</t>
  </si>
  <si>
    <t>AOM_000162</t>
  </si>
  <si>
    <t>AOM_000163</t>
  </si>
  <si>
    <t>AOM_000164</t>
  </si>
  <si>
    <t>Improved Pasture</t>
  </si>
  <si>
    <t>AOM_000165</t>
  </si>
  <si>
    <t>AOM_000166</t>
  </si>
  <si>
    <t>Grasses</t>
  </si>
  <si>
    <t>AOM_000167</t>
  </si>
  <si>
    <t>Grasses &amp; Legumes</t>
  </si>
  <si>
    <t>The planting of pastures with mixtures of grasses and leguminous forages.</t>
  </si>
  <si>
    <t>AOM_000168</t>
  </si>
  <si>
    <t>AOM_000169</t>
  </si>
  <si>
    <t xml:space="preserve">Cut and Carry </t>
  </si>
  <si>
    <t>Zero Grazing</t>
  </si>
  <si>
    <t>Within a farm livestock are confined and not allowed to graze pasture, instead fodder grown on the farm is cut and taken to the animals.</t>
  </si>
  <si>
    <t>AOM_000170</t>
  </si>
  <si>
    <t>AOM_000171</t>
  </si>
  <si>
    <t>Optimization of Stocking Density</t>
  </si>
  <si>
    <t>AOM_000172</t>
  </si>
  <si>
    <t>Shade Trees</t>
  </si>
  <si>
    <t>Shade provision using trees (silvopastoralism)</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</si>
  <si>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</si>
  <si>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</si>
  <si>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</si>
  <si>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</si>
  <si>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</si>
  <si>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</si>
  <si>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</si>
  <si>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</si>
  <si>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</si>
  <si>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</si>
  <si>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</si>
  <si>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</si>
  <si>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</si>
  <si>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AOM_000179</t>
  </si>
  <si>
    <t>N-inhibitors</t>
  </si>
  <si>
    <t>AOM_000180</t>
  </si>
  <si>
    <t>Monitoring</t>
  </si>
  <si>
    <t>AOM_000181</t>
  </si>
  <si>
    <t>Fodder Storage</t>
  </si>
  <si>
    <t>Fodder Banks</t>
  </si>
  <si>
    <t>Control is a farmer not storing fodder for the dry seasons and either having to buy in fodder or try and subsist on whatever is available in the environment.</t>
  </si>
  <si>
    <t>AOM_000182</t>
  </si>
  <si>
    <t>Hay</t>
  </si>
  <si>
    <t>AOM_000183</t>
  </si>
  <si>
    <t>Silage</t>
  </si>
  <si>
    <t>AOM_000184</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</si>
  <si>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</si>
  <si>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</si>
  <si>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</si>
  <si>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</si>
  <si>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</si>
  <si>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</si>
  <si>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</si>
  <si>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</si>
  <si>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</si>
  <si>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</si>
  <si>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AOM_000188</t>
  </si>
  <si>
    <t>AOM_000189</t>
  </si>
  <si>
    <t>AOM_000190</t>
  </si>
  <si>
    <t>AOM_000197</t>
  </si>
  <si>
    <t>http:/opendata.inra.fr/EOL/EOL_0000115</t>
  </si>
  <si>
    <t>AOM_000198</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</si>
  <si>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</si>
  <si>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</si>
  <si>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</si>
  <si>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</si>
  <si>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</si>
  <si>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</si>
  <si>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</si>
  <si>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</si>
  <si>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</si>
  <si>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</si>
  <si>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</si>
  <si>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</si>
  <si>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</si>
  <si>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</si>
  <si>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</si>
  <si>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</si>
  <si>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</si>
  <si>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</si>
  <si>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</si>
  <si>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</si>
  <si>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</si>
  <si>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</si>
  <si>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</si>
  <si>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</si>
  <si>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</si>
  <si>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</si>
  <si>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</si>
  <si>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</si>
  <si>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</si>
  <si>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</si>
  <si>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</si>
  <si>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</si>
  <si>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</si>
  <si>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</si>
  <si>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</si>
  <si>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</si>
  <si>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</si>
  <si>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</si>
  <si>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</si>
  <si>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</si>
  <si>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</si>
  <si>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</si>
  <si>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</si>
  <si>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</si>
  <si>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</si>
  <si>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</si>
  <si>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</si>
  <si>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</si>
  <si>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</si>
  <si>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</si>
  <si>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</si>
  <si>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</si>
  <si>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</si>
  <si>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lysine</t>
  </si>
  <si>
    <t>any measurable characteristic related to the concentration of lysine (CHEBI:25094) in feed. It could be declared by the manufacturer</t>
  </si>
  <si>
    <t>http:/opendata.inra.fr/EOL/EOL_0000137</t>
  </si>
  <si>
    <t>AOM_000213</t>
  </si>
  <si>
    <t>methionine</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</si>
  <si>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</si>
  <si>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</si>
  <si>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</si>
  <si>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</si>
  <si>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</si>
  <si>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</si>
  <si>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</si>
  <si>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</si>
  <si>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</si>
  <si>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</si>
  <si>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</si>
  <si>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</si>
  <si>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</si>
  <si>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</si>
  <si>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</si>
  <si>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</si>
  <si>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</si>
  <si>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</si>
  <si>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</si>
  <si>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</si>
  <si>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</si>
  <si>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</si>
  <si>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</si>
  <si>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threonine</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</si>
  <si>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</si>
  <si>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</si>
  <si>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</si>
  <si>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</si>
  <si>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</si>
  <si>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</si>
  <si>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</si>
  <si>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</si>
  <si>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</si>
  <si>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</si>
  <si>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</si>
  <si>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</si>
  <si>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</si>
  <si>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</si>
  <si>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</si>
  <si>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</si>
  <si>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</si>
  <si>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</si>
  <si>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</si>
  <si>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</si>
  <si>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</si>
  <si>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</si>
  <si>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</si>
  <si>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AOM_000227</t>
  </si>
  <si>
    <t>Minerals</t>
  </si>
  <si>
    <t>AOM_000228</t>
  </si>
  <si>
    <t>any measurable or observable characteristics related to the concentration of carbohydrate (CHEBI:16646) in feed_x000D_</t>
  </si>
  <si>
    <t>http:/opendata.inra.fr/EOL/EOL_0000331_x000D_</t>
  </si>
  <si>
    <t>AOM_000229</t>
  </si>
  <si>
    <t>AOM_000230</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</si>
  <si>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</si>
  <si>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</si>
  <si>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</si>
  <si>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</si>
  <si>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</si>
  <si>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</si>
  <si>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</si>
  <si>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</si>
  <si>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</si>
  <si>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</si>
  <si>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AOM_000234</t>
  </si>
  <si>
    <t>any measurable characteristic related to the concentration of cobalt (CHEBI:27638) in feed_x000D_</t>
  </si>
  <si>
    <t>http:/opendata.inra.fr/EOL/EOL_0000153_x000D_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</si>
  <si>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</si>
  <si>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</si>
  <si>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</si>
  <si>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</si>
  <si>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AOM_000236</t>
  </si>
  <si>
    <t>AOM_000237</t>
  </si>
  <si>
    <t>Crude Lipid;Total Extractable Lipids;Total Extractable Fat</t>
  </si>
  <si>
    <t>AOM_000238</t>
  </si>
  <si>
    <t>AOM_000239</t>
  </si>
  <si>
    <t>AOM_000240</t>
  </si>
  <si>
    <t>http:/opendata.inra.fr/EOL/EOL_0000067</t>
  </si>
  <si>
    <t>AOM_000241</t>
  </si>
  <si>
    <t>Energy Content</t>
  </si>
  <si>
    <t>http:/opendata.inra.fr/EOL/EOL_0000164_x000D_</t>
  </si>
  <si>
    <t>AOM_000242</t>
  </si>
  <si>
    <t>http:/opendata.inra.fr/EOL/EOL_0001934</t>
  </si>
  <si>
    <t>AOM_000243</t>
  </si>
  <si>
    <t>http:/opendata.inra.fr/EOL/EOL_0001935</t>
  </si>
  <si>
    <t>AOM_000244</t>
  </si>
  <si>
    <t>AOM_000245</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</si>
  <si>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</si>
  <si>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</si>
  <si>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</si>
  <si>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</si>
  <si>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</si>
  <si>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</si>
  <si>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</si>
  <si>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</si>
  <si>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</si>
  <si>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</si>
  <si>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</si>
  <si>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</si>
  <si>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AOM_000250</t>
  </si>
  <si>
    <t>Iodine</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</si>
  <si>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</si>
  <si>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</si>
  <si>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</si>
  <si>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</si>
  <si>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</si>
  <si>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AOM_000252</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</si>
  <si>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</si>
  <si>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</si>
  <si>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</si>
  <si>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</si>
  <si>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</si>
  <si>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</si>
  <si>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</si>
  <si>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</si>
  <si>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</si>
  <si>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</si>
  <si>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AOM_000256</t>
  </si>
  <si>
    <t>Water Content</t>
  </si>
  <si>
    <t>any measurable characteristic related to the concentration of water (CHEBI:15377) in feed_x000D_</t>
  </si>
  <si>
    <t>http:/opendata.inra.fr/EOL/EOL_0000163</t>
  </si>
  <si>
    <t>AOM_000257</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</si>
  <si>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</si>
  <si>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</si>
  <si>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</si>
  <si>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AOM_000260</t>
  </si>
  <si>
    <t>AOM_000261</t>
  </si>
  <si>
    <t xml:space="preserve">any measurable characteristic related to the concentration of dry matter minus ash in food. It could be declared by the manufacture_x000D_
</t>
  </si>
  <si>
    <t>http:/opendata.inra.fr/EOL/EOL_0000068</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</si>
  <si>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</si>
  <si>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</si>
  <si>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</si>
  <si>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</si>
  <si>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</si>
  <si>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</si>
  <si>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</si>
  <si>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</si>
  <si>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AOM_000264</t>
  </si>
  <si>
    <t>AOM_000265</t>
  </si>
  <si>
    <t>Potassium</t>
  </si>
  <si>
    <t>any measurable characteristic related to the concentration of potassium (CHEBI:26216) in feed</t>
  </si>
  <si>
    <t xml:space="preserve">http:/opendata.inra.fr/EOL/EOL_0001693_x000D_
</t>
  </si>
  <si>
    <t>AOM_000266</t>
  </si>
  <si>
    <t>Selenium</t>
  </si>
  <si>
    <t xml:space="preserve">any measurable characteristic related to the concentration of selenium (CHEBI:27568) in feed_x000D_
</t>
  </si>
  <si>
    <t>http:/opendata.inra.fr/EOL/EOL_0000159</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</si>
  <si>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</si>
  <si>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</si>
  <si>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</si>
  <si>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</si>
  <si>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</si>
  <si>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</si>
  <si>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</si>
  <si>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</si>
  <si>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</si>
  <si>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</si>
  <si>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</si>
  <si>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</si>
  <si>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</si>
  <si>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</si>
  <si>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</si>
  <si>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</si>
  <si>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</si>
  <si>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</si>
  <si>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</si>
  <si>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A</t>
  </si>
  <si>
    <t>any measurable characteristic related to the concentration of retinol (CHEBI:50211) in food</t>
  </si>
  <si>
    <t>http:/opendata.inra.fr/EOL/EOL_0000070</t>
  </si>
  <si>
    <t>AOM_000273</t>
  </si>
  <si>
    <t>B1</t>
  </si>
  <si>
    <t>any measurable characteristic related to the concentration of thiamine (CHEBI:26948) in food</t>
  </si>
  <si>
    <t>http:/opendata.inra.fr/EOL/EOL_0000076</t>
  </si>
  <si>
    <t>AOM_000274</t>
  </si>
  <si>
    <t>B12</t>
  </si>
  <si>
    <t>any measurable characteristic related to the concentration of cobalamin (CHEBI:30411) in food</t>
  </si>
  <si>
    <t>http:/opendata.inra.fr/EOL/EOL_0000075</t>
  </si>
  <si>
    <t>AOM_000275</t>
  </si>
  <si>
    <t>B2</t>
  </si>
  <si>
    <t>any measurable characteristic related to the concentration of riboflavin (CHEBI:17015) in food</t>
  </si>
  <si>
    <t>http:/opendata.inra.fr/EOL/EOL_0000079</t>
  </si>
  <si>
    <t>AOM_000276</t>
  </si>
  <si>
    <t>B6</t>
  </si>
  <si>
    <t>any measurable characteristic related to the concentration of B6 vitamin (CHEBI:27306) in food</t>
  </si>
  <si>
    <t>http:/opendata.inra.fr/EOL/EOL_0000078</t>
  </si>
  <si>
    <t>AOM_000277</t>
  </si>
  <si>
    <t>B8</t>
  </si>
  <si>
    <t>any measurable characteristic related to the concentration of biotin (CHEBI:15956 ) in food</t>
  </si>
  <si>
    <t>http:/opendata.inra.fr/EOL/EOL_0000073</t>
  </si>
  <si>
    <t>AOM_000278</t>
  </si>
  <si>
    <t>B9</t>
  </si>
  <si>
    <t>any measurable characteristic related to the concentration of the folic acid (CHEBI:27470, C19H19N7O6 (isomeres)) in food</t>
  </si>
  <si>
    <t>http:/opendata.inra.fr/EOL/EOL_0000072</t>
  </si>
  <si>
    <t>AOM_000279</t>
  </si>
  <si>
    <t>C</t>
  </si>
  <si>
    <t>any measurable characteristic related to the concentration of the C vitamin (CHEBI:21241) in food</t>
  </si>
  <si>
    <t>http:/opendata.inra.fr/EOL/EOL_0000080</t>
  </si>
  <si>
    <t>AOM_000280</t>
  </si>
  <si>
    <t>D</t>
  </si>
  <si>
    <t>any measurable characteristic related to the concentration of D vitamin (CHEBI:27300) in food</t>
  </si>
  <si>
    <t>http:/opendata.inra.fr/EOL/EOL_0000071</t>
  </si>
  <si>
    <t>AOM_000281</t>
  </si>
  <si>
    <t>E</t>
  </si>
  <si>
    <t>any measurable characteristic related to the concentration of tocopherols (CHEBI:27013) and tocotrienols (CHEBI:33235) in food</t>
  </si>
  <si>
    <t>http:/opendata.inra.fr/EOL/EOL_0000077</t>
  </si>
  <si>
    <t>AOM_000282</t>
  </si>
  <si>
    <t>any measurable characteristic related to the concentration of niacine (nicotinic acid, CHEBI:15940) and its amide (nicotinamide, CHEBI:17154) in feed</t>
  </si>
  <si>
    <t>http:/opendata.inra.fr/EOL/EOL_0000074</t>
  </si>
  <si>
    <t>AOM_000284</t>
  </si>
  <si>
    <t>any measurable characteristic related to the concentration of zinc (CHEBI:27363) in feed</t>
  </si>
  <si>
    <t>http:/opendata.inra.fr/EOL/EOL_0000156</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</si>
  <si>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</si>
  <si>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</si>
  <si>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</si>
  <si>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</si>
  <si>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</si>
  <si>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</si>
  <si>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</si>
  <si>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</si>
  <si>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</si>
  <si>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</si>
  <si>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</si>
  <si>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</si>
  <si>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</si>
  <si>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</si>
  <si>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</si>
  <si>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</si>
  <si>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</si>
  <si>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</si>
  <si>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</si>
  <si>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</si>
  <si>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</si>
  <si>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</si>
  <si>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</si>
  <si>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</si>
  <si>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</si>
  <si>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</si>
  <si>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</si>
  <si>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</si>
  <si>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</si>
  <si>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</si>
  <si>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</si>
  <si>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</si>
  <si>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</si>
  <si>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</si>
  <si>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</si>
  <si>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</si>
  <si>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</si>
  <si>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</si>
  <si>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</si>
  <si>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</si>
  <si>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</si>
  <si>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</si>
  <si>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</si>
  <si>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</si>
  <si>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</si>
  <si>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</si>
  <si>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</si>
  <si>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</si>
  <si>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</si>
  <si>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</si>
  <si>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</si>
  <si>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</si>
  <si>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</si>
  <si>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</si>
  <si>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</si>
  <si>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</si>
  <si>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any measurable or observable characteristics related to feed Digestible Acid Detergent Fibre (ADF) content</t>
  </si>
  <si>
    <t>AOM_000302</t>
  </si>
  <si>
    <t>Digestible  Acid Detergent Lignin (ADL)</t>
  </si>
  <si>
    <t>any measurable or observable characteristics related to feed Digestible  Acid Detergent Lignin (ADL) content</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</si>
  <si>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</si>
  <si>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</si>
  <si>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</si>
  <si>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</si>
  <si>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</si>
  <si>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</si>
  <si>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</si>
  <si>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</si>
  <si>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</si>
  <si>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</si>
  <si>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</si>
  <si>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</si>
  <si>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</si>
  <si>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</si>
  <si>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http:/opendata.inra.fr/EOL/EOL_0001933_x000D_</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</si>
  <si>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</si>
  <si>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</si>
  <si>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</si>
  <si>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</si>
  <si>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</si>
  <si>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</si>
  <si>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</si>
  <si>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</si>
  <si>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</si>
  <si>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</si>
  <si>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</si>
  <si>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</si>
  <si>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AOM_000316</t>
  </si>
  <si>
    <t>any measurable or observable characteristics related to feed Digestible Organic Matter content</t>
  </si>
  <si>
    <t>AOM_000317</t>
  </si>
  <si>
    <t>any measurable or observable characteristics related to feed Digestible Protein content</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</si>
  <si>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</si>
  <si>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</si>
  <si>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</si>
  <si>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</si>
  <si>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</si>
  <si>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</si>
  <si>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</si>
  <si>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</si>
  <si>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</si>
  <si>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</si>
  <si>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</si>
  <si>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</si>
  <si>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</si>
  <si>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</si>
  <si>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</si>
  <si>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</si>
  <si>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</si>
  <si>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</si>
  <si>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</si>
  <si>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</si>
  <si>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</si>
  <si>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</si>
  <si>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</si>
  <si>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</si>
  <si>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</si>
  <si>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</si>
  <si>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</si>
  <si>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</si>
  <si>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</si>
  <si>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</si>
  <si>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</si>
  <si>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</si>
  <si>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</si>
  <si>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feed preservative content_x000D_</t>
  </si>
  <si>
    <t>any measurable characteristic related to the content of preservative in feed to improve feed conservation_x000D_</t>
  </si>
  <si>
    <t>http:/opendata.inra.fr/EOL/EOL_0000199_x000D_</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</si>
  <si>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</si>
  <si>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</si>
  <si>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</si>
  <si>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</si>
  <si>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</si>
  <si>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</si>
  <si>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</si>
  <si>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</si>
  <si>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 substance used to treat or prevent parasitic infections.</t>
  </si>
  <si>
    <t>http://purl.obolibrary.org/obo/CHEBI_35442</t>
  </si>
  <si>
    <t>AOM_000333</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</si>
  <si>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</si>
  <si>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</si>
  <si>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</si>
  <si>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</si>
  <si>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</si>
  <si>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</si>
  <si>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</si>
  <si>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</si>
  <si>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</si>
  <si>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</si>
  <si>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</si>
  <si>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</si>
  <si>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</si>
  <si>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</si>
  <si>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</si>
  <si>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AOM_000338</t>
  </si>
  <si>
    <t>Any antimicrobial drug which is used to treat or prevent protozoal infections.</t>
  </si>
  <si>
    <t>http://purl.obolibrary.org/obo/CHEBI_35820</t>
  </si>
  <si>
    <t>AOM_000339</t>
  </si>
  <si>
    <t>Antiplasmodial</t>
  </si>
  <si>
    <t>An antiparasitic drug which is effective against Apicomplexan parasites in the genus Plasmodium. The genus contains over 200 species and includes those responsible for malaria.</t>
  </si>
  <si>
    <t>http://purl.obolibrary.org/obo/CHEBI_64915</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</si>
  <si>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</si>
  <si>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</si>
  <si>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</si>
  <si>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</si>
  <si>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</si>
  <si>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</si>
  <si>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</si>
  <si>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</si>
  <si>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</si>
  <si>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</si>
  <si>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</si>
  <si>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</si>
  <si>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</si>
  <si>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</si>
  <si>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</si>
  <si>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</si>
  <si>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</si>
  <si>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</si>
  <si>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</si>
  <si>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</si>
  <si>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</si>
  <si>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</si>
  <si>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</si>
  <si>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 substance that kills or slows the growth of microorganisms, including bacteria, viruses, fungi and protozoans.</t>
  </si>
  <si>
    <t>http://purl.obolibrary.org/obo/CHEBI_33281</t>
  </si>
  <si>
    <t>AOM_000347</t>
  </si>
  <si>
    <t>Antibacterial</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</si>
  <si>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</si>
  <si>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</si>
  <si>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</si>
  <si>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</si>
  <si>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</si>
  <si>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</si>
  <si>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</si>
  <si>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</si>
  <si>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</si>
  <si>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</si>
  <si>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</si>
  <si>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</si>
  <si>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</si>
  <si>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</si>
  <si>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</si>
  <si>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</si>
  <si>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</si>
  <si>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</si>
  <si>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</si>
  <si>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Animal Growth Promotant</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</si>
  <si>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</si>
  <si>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</si>
  <si>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</si>
  <si>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</si>
  <si>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</si>
  <si>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</si>
  <si>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</si>
  <si>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 xml:space="preserve">The amount of a feed or feed ingredient consumed by an animal. </t>
  </si>
  <si>
    <t>http://purl.obolibrary.org/obo/CMO_0000427</t>
  </si>
  <si>
    <t>400</t>
  </si>
  <si>
    <t>AOM_000360</t>
  </si>
  <si>
    <t>AOM_000361</t>
  </si>
  <si>
    <t>AOM_000362</t>
  </si>
  <si>
    <t>AOM_000363</t>
  </si>
  <si>
    <t>Pasture</t>
  </si>
  <si>
    <t>AOM_000364</t>
  </si>
  <si>
    <t xml:space="preserve">Pasture biomass produced per unit area land. </t>
  </si>
  <si>
    <t>AOM_000365</t>
  </si>
  <si>
    <t xml:space="preserve">The land equivalent ratio describes the relative land area required under sole cropping (monoculture) to produce the same yield as under intercropping (polyculture). </t>
  </si>
  <si>
    <t>103</t>
  </si>
  <si>
    <t>AOM_000366</t>
  </si>
  <si>
    <t>AOM_000367</t>
  </si>
  <si>
    <t>Total Weight Gain</t>
  </si>
  <si>
    <t>Total change in animal weight for the entire experimental period.</t>
  </si>
  <si>
    <t>118</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</si>
  <si>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</si>
  <si>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</si>
  <si>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</si>
  <si>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AOM_000369</t>
  </si>
  <si>
    <t xml:space="preserve">The total weight of the animal or meat parts of it. </t>
  </si>
  <si>
    <t>For meat yield of offspring (e.g. offtake of lambs in a ewe-lamb pastture system, use the reproductive yield/offspring meat yield outcome)</t>
  </si>
  <si>
    <t>119.1</t>
  </si>
  <si>
    <t>AOM_000370</t>
  </si>
  <si>
    <t>AOM_000371</t>
  </si>
  <si>
    <t>AOM_000372</t>
  </si>
  <si>
    <t>AOM_000373</t>
  </si>
  <si>
    <t>AOM_000374</t>
  </si>
  <si>
    <t>AOM_000375</t>
  </si>
  <si>
    <t>AOM_000376</t>
  </si>
  <si>
    <t>AOM_000377</t>
  </si>
  <si>
    <t>AOM_000378</t>
  </si>
  <si>
    <t>AOM_000379</t>
  </si>
  <si>
    <t>AOM_000380</t>
  </si>
  <si>
    <t>Amount of milk produced. Please provide the amount of milk produced, rather than expressing the change in milk yield relative to a reference value.</t>
  </si>
  <si>
    <t>119.2</t>
  </si>
  <si>
    <t>AOM_001070</t>
  </si>
  <si>
    <t>Milk Days</t>
  </si>
  <si>
    <t xml:space="preserve"> lactation period</t>
  </si>
  <si>
    <t xml:space="preserve">Milk days refer to the length of the period during which a female animal produces milk after giving birth. </t>
  </si>
  <si>
    <t>AOM_000381</t>
  </si>
  <si>
    <t>Milk Fat</t>
  </si>
  <si>
    <t>Milk Fat Yield</t>
  </si>
  <si>
    <t>Amount of fat produced. Provide the actual quantity of fat produced instead of expressing it as a percentage or proportion of the milk.</t>
  </si>
  <si>
    <t>kg/individual/day</t>
  </si>
  <si>
    <t>AOM_000382</t>
  </si>
  <si>
    <t>Milk Fat Content</t>
  </si>
  <si>
    <t>The percentage or proportion of  milk that is fat.</t>
  </si>
  <si>
    <t>AOM_000383</t>
  </si>
  <si>
    <t>119.3</t>
  </si>
  <si>
    <t>AOM_000384</t>
  </si>
  <si>
    <t>Wool Yield</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</si>
  <si>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</si>
  <si>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</si>
  <si>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</si>
  <si>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</si>
  <si>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</si>
  <si>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</si>
  <si>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</si>
  <si>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</si>
  <si>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</si>
  <si>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</si>
  <si>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</si>
  <si>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</si>
  <si>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Birth Weight</t>
  </si>
  <si>
    <t>Birth weight refers to the body weight of an offspring at the time of delivery.</t>
  </si>
  <si>
    <t>http://purl.obolibrary.org/obo/OPMI_0000161</t>
  </si>
  <si>
    <t>AOM_000390</t>
  </si>
  <si>
    <t>Weaning Weight</t>
  </si>
  <si>
    <t>Weaning weight refers to the body weight of an offspring at the time of weaning.</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</si>
  <si>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</si>
  <si>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</si>
  <si>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</si>
  <si>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</si>
  <si>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</si>
  <si>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AOM_000393</t>
  </si>
  <si>
    <t>AOM_000394</t>
  </si>
  <si>
    <t>243</t>
  </si>
  <si>
    <t>AOM_000395</t>
  </si>
  <si>
    <t>242</t>
  </si>
  <si>
    <t>AOM_000396</t>
  </si>
  <si>
    <t>133</t>
  </si>
  <si>
    <t>AOM_000397</t>
  </si>
  <si>
    <t>AOM_000398</t>
  </si>
  <si>
    <t>AOM_000399</t>
  </si>
  <si>
    <t>Please standardize area denominators to ha where possible..</t>
  </si>
  <si>
    <t>120</t>
  </si>
  <si>
    <t>AOM_000400</t>
  </si>
  <si>
    <t>Please standardize area denominators to ha where possible.</t>
  </si>
  <si>
    <t>124</t>
  </si>
  <si>
    <t>AOM_000401</t>
  </si>
  <si>
    <t>124.1</t>
  </si>
  <si>
    <t>AOM_000402</t>
  </si>
  <si>
    <t>Return per Unit Production</t>
  </si>
  <si>
    <t>AOM_000403</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</si>
  <si>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</si>
  <si>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</si>
  <si>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</si>
  <si>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</si>
  <si>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</si>
  <si>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</si>
  <si>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</si>
  <si>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</si>
  <si>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</si>
  <si>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</si>
  <si>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</si>
  <si>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AOM_000408</t>
  </si>
  <si>
    <t>151</t>
  </si>
  <si>
    <t>AOM_000409</t>
  </si>
  <si>
    <t>Fixed costs associated with animal housing can refer to either the depreciation over time or the initial cost of purchasing the land or buildings.</t>
  </si>
  <si>
    <t>AOM_000410</t>
  </si>
  <si>
    <t>Fixed costs related to land or buildings (excluding animal housing) may refer to either the depreciation value over time or the initial cost of purchase.</t>
  </si>
  <si>
    <t>AOM_000411</t>
  </si>
  <si>
    <t>Machinery</t>
  </si>
  <si>
    <t>Fixed costs associated with machinery or equipment may refer to either the depreciation over time or the initial cost of purchasing them.</t>
  </si>
  <si>
    <t>AOM_000412</t>
  </si>
  <si>
    <t>AOM_000413</t>
  </si>
  <si>
    <t>Interest Expense Fixed Cost</t>
  </si>
  <si>
    <t>When a loan is taken out to purchase a fixed asset (e.g. animal housing or equipment), the interest expense may be considered a fixed cost.</t>
  </si>
  <si>
    <t>AOM_000415</t>
  </si>
  <si>
    <t>Inputs</t>
  </si>
  <si>
    <t>Nutrients</t>
  </si>
  <si>
    <t>Cost of fertilizer.</t>
  </si>
  <si>
    <t>The total variable cost can include labour, but record the individual cost of labour using the "Labour Cost" subindicator.</t>
  </si>
  <si>
    <t>152.3</t>
  </si>
  <si>
    <t>AOM_000416</t>
  </si>
  <si>
    <t xml:space="preserve">Inputs </t>
  </si>
  <si>
    <t>Cost of inorganic fertilizer.</t>
  </si>
  <si>
    <t>AOM_000417</t>
  </si>
  <si>
    <t>Cost of organic fertilizer.</t>
  </si>
  <si>
    <t>AOM_000418</t>
  </si>
  <si>
    <t>AOM_000419</t>
  </si>
  <si>
    <t>USD/kg grain</t>
  </si>
  <si>
    <t>AOM_000420</t>
  </si>
  <si>
    <t>Cost of biochar.</t>
  </si>
  <si>
    <t>AOM_000421</t>
  </si>
  <si>
    <t>AOM_000422</t>
  </si>
  <si>
    <t>Pest Control</t>
  </si>
  <si>
    <t>AOM_000423</t>
  </si>
  <si>
    <t>Cost of herbicides.</t>
  </si>
  <si>
    <t>AOM_000424</t>
  </si>
  <si>
    <t>Cost of insecticides.</t>
  </si>
  <si>
    <t>AOM_000425</t>
  </si>
  <si>
    <t>Cost of fungicides.</t>
  </si>
  <si>
    <t>AOM_000426</t>
  </si>
  <si>
    <t>AOM_000427</t>
  </si>
  <si>
    <t>Seed or Planting Material</t>
  </si>
  <si>
    <t>Cost of planting materials, such as  Seed or seedlings.</t>
  </si>
  <si>
    <t>AOM_000428</t>
  </si>
  <si>
    <t>Cost of Seed.</t>
  </si>
  <si>
    <t>AOM_000429</t>
  </si>
  <si>
    <t>AOM_000432</t>
  </si>
  <si>
    <t>Animal Care</t>
  </si>
  <si>
    <t>Cost of animal care, are variable costs of drugs, vaccines, medication, vet charges, ect.</t>
  </si>
  <si>
    <t>AOM_000433</t>
  </si>
  <si>
    <t>Cost of animal feed</t>
  </si>
  <si>
    <t>AOM_000436</t>
  </si>
  <si>
    <t>AOM_000437</t>
  </si>
  <si>
    <t>AOM_001072</t>
  </si>
  <si>
    <t>AOM_001073</t>
  </si>
  <si>
    <t>AOM_000438</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</si>
  <si>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</si>
  <si>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</si>
  <si>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</si>
  <si>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</si>
  <si>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AOM_000441</t>
  </si>
  <si>
    <t xml:space="preserve">Family Labor Cost </t>
  </si>
  <si>
    <t>Family  Labor Cost (Male)</t>
  </si>
  <si>
    <t>AOM_000442</t>
  </si>
  <si>
    <t>Family  Labor Cost (Female)</t>
  </si>
  <si>
    <t>AOM_000443</t>
  </si>
  <si>
    <t>AOM_000444</t>
  </si>
  <si>
    <t>Land rent</t>
  </si>
  <si>
    <t>AOM_000445</t>
  </si>
  <si>
    <t>AOM_000446</t>
  </si>
  <si>
    <t>Other variable cost</t>
  </si>
  <si>
    <t>Unspecified variable costs, slaughter fee, "regulatory expenses".</t>
  </si>
  <si>
    <t>AOM_000447</t>
  </si>
  <si>
    <t>AOM_000448</t>
  </si>
  <si>
    <t>AOM_000449</t>
  </si>
  <si>
    <t>AOM_000450</t>
  </si>
  <si>
    <t>AOM_001074</t>
  </si>
  <si>
    <t xml:space="preserve">Value </t>
  </si>
  <si>
    <t>AOM_001075</t>
  </si>
  <si>
    <t>Crop Value</t>
  </si>
  <si>
    <t>AOM_001076</t>
  </si>
  <si>
    <t>Animal Value</t>
  </si>
  <si>
    <t>AOM_000451</t>
  </si>
  <si>
    <t>Monetary Private Benefits</t>
  </si>
  <si>
    <t>AOM_000452</t>
  </si>
  <si>
    <t>AOM_000453</t>
  </si>
  <si>
    <t>Animal rent</t>
  </si>
  <si>
    <t>E.g. draught labour</t>
  </si>
  <si>
    <t>AOM_000454</t>
  </si>
  <si>
    <t>Non-Monetary Private Benefits</t>
  </si>
  <si>
    <t>Consumption</t>
  </si>
  <si>
    <t>AOM_000455</t>
  </si>
  <si>
    <t>AOM_000456</t>
  </si>
  <si>
    <t>AOM_000457</t>
  </si>
  <si>
    <t>AOM_000458</t>
  </si>
  <si>
    <t>AOM_000459</t>
  </si>
  <si>
    <t>Management Activities</t>
  </si>
  <si>
    <t>AOM_000460</t>
  </si>
  <si>
    <t>AOM_000461</t>
  </si>
  <si>
    <t>AOM_000462</t>
  </si>
  <si>
    <t>AOM_000463</t>
  </si>
  <si>
    <t>AOM_001077</t>
  </si>
  <si>
    <t>AOM_001078</t>
  </si>
  <si>
    <t>AOM_001079</t>
  </si>
  <si>
    <t>AOM_001080</t>
  </si>
  <si>
    <t>AOM_001081</t>
  </si>
  <si>
    <t>AOM_001082</t>
  </si>
  <si>
    <t>AOM_001083</t>
  </si>
  <si>
    <t>AOM_001084</t>
  </si>
  <si>
    <t>AOM_001085</t>
  </si>
  <si>
    <t>AOM_001086</t>
  </si>
  <si>
    <t>AOM_001087</t>
  </si>
  <si>
    <t>AOM_000464</t>
  </si>
  <si>
    <t>AOM_000465</t>
  </si>
  <si>
    <t>The ratio of gross returns to total costs (gross returns/total costs).</t>
  </si>
  <si>
    <t>125</t>
  </si>
  <si>
    <t>AOM_000466</t>
  </si>
  <si>
    <t>125.1</t>
  </si>
  <si>
    <t>AOM_000467</t>
  </si>
  <si>
    <t>125.4</t>
  </si>
  <si>
    <t>AOM_000468</t>
  </si>
  <si>
    <t>126</t>
  </si>
  <si>
    <t>AOM_000469</t>
  </si>
  <si>
    <t>The ratio of variable costs to gross returns (variable costs/gross returns).</t>
  </si>
  <si>
    <t>126.1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</si>
  <si>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</si>
  <si>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</si>
  <si>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</si>
  <si>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</si>
  <si>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</si>
  <si>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</si>
  <si>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</si>
  <si>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AOM_000473</t>
  </si>
  <si>
    <t>137</t>
  </si>
  <si>
    <t>AOM_000474</t>
  </si>
  <si>
    <t>137.1</t>
  </si>
  <si>
    <t>AOM_000475</t>
  </si>
  <si>
    <t>Environment</t>
  </si>
  <si>
    <t xml:space="preserve">Higher Level </t>
  </si>
  <si>
    <t>AOM_000476</t>
  </si>
  <si>
    <t>Biological</t>
  </si>
  <si>
    <t>AOM_000477</t>
  </si>
  <si>
    <t>203</t>
  </si>
  <si>
    <t>AOM_000478</t>
  </si>
  <si>
    <t>268</t>
  </si>
  <si>
    <t>AOM_000479</t>
  </si>
  <si>
    <t>AOM_000480</t>
  </si>
  <si>
    <t>AOM_000481</t>
  </si>
  <si>
    <t>217</t>
  </si>
  <si>
    <t>AOM_000482</t>
  </si>
  <si>
    <t>218</t>
  </si>
  <si>
    <t>AOM_000483</t>
  </si>
  <si>
    <t>223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</si>
  <si>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</si>
  <si>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</si>
  <si>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</si>
  <si>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</si>
  <si>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</si>
  <si>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</si>
  <si>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AOM_000486</t>
  </si>
  <si>
    <t>226</t>
  </si>
  <si>
    <t>AOM_000487</t>
  </si>
  <si>
    <t>226.1</t>
  </si>
  <si>
    <t>AOM_000488</t>
  </si>
  <si>
    <t>226.2</t>
  </si>
  <si>
    <t>AOM_000489</t>
  </si>
  <si>
    <t>226.3</t>
  </si>
  <si>
    <t>AOM_000490</t>
  </si>
  <si>
    <t>226.4</t>
  </si>
  <si>
    <t>AOM_000491</t>
  </si>
  <si>
    <t>231</t>
  </si>
  <si>
    <t>AOM_000492</t>
  </si>
  <si>
    <t>221</t>
  </si>
  <si>
    <t>AOM_000493</t>
  </si>
  <si>
    <t>228</t>
  </si>
  <si>
    <t>AOM_000494</t>
  </si>
  <si>
    <t>228.1</t>
  </si>
  <si>
    <t>AOM_000495</t>
  </si>
  <si>
    <t>Bulk Density</t>
  </si>
  <si>
    <t>AOM_000496</t>
  </si>
  <si>
    <t>270</t>
  </si>
  <si>
    <t>AOM_001088</t>
  </si>
  <si>
    <t>Animal Survival and Mortality</t>
  </si>
  <si>
    <t>AOM_000497</t>
  </si>
  <si>
    <t xml:space="preserve">Animal offspring that survive to production. </t>
  </si>
  <si>
    <t>236.1</t>
  </si>
  <si>
    <t>AOM_000498</t>
  </si>
  <si>
    <t>236.2</t>
  </si>
  <si>
    <t>AOM_000499</t>
  </si>
  <si>
    <t>AOM_000500</t>
  </si>
  <si>
    <t>Water used to produce crops (e.g., per unit product or unit land).</t>
  </si>
  <si>
    <t>232.2</t>
  </si>
  <si>
    <t>AOM_000501</t>
  </si>
  <si>
    <t>Fertilizer Use Efficiency</t>
  </si>
  <si>
    <t>AOM_000502</t>
  </si>
  <si>
    <t>Nitrogen Use Efficiency</t>
  </si>
  <si>
    <t>AOM_000503</t>
  </si>
  <si>
    <t>Isotopic N</t>
  </si>
  <si>
    <t>AOM_000504</t>
  </si>
  <si>
    <t>AOM_000505</t>
  </si>
  <si>
    <t>Above-ground Biomass</t>
  </si>
  <si>
    <t>AOM_000506</t>
  </si>
  <si>
    <t>Partial N Balance</t>
  </si>
  <si>
    <t>AOM_000507</t>
  </si>
  <si>
    <t>AOM_000508</t>
  </si>
  <si>
    <t>Partial nitrogen balance for crop aboveground biomass (the whole plant, grain + biomass). Formula = N.product/N.input.</t>
  </si>
  <si>
    <t>AOM_000509</t>
  </si>
  <si>
    <t>Feed Efficiency</t>
  </si>
  <si>
    <t>Apparent N Efficiency</t>
  </si>
  <si>
    <t>238</t>
  </si>
  <si>
    <t>AOM_000510</t>
  </si>
  <si>
    <t>Phosphorus Use Efficiency</t>
  </si>
  <si>
    <t>AOM_000511</t>
  </si>
  <si>
    <t>Weight of output (kg) per quantity of input (kg). Can be any input and any output (other than N, P &amp; K).</t>
  </si>
  <si>
    <t>257</t>
  </si>
  <si>
    <t>AOM_000512</t>
  </si>
  <si>
    <t>AOM_001089</t>
  </si>
  <si>
    <t>Feed Conversion Ratio</t>
  </si>
  <si>
    <t>AOM_000513</t>
  </si>
  <si>
    <t>267</t>
  </si>
  <si>
    <t>AOM_000514</t>
  </si>
  <si>
    <t>267.1</t>
  </si>
  <si>
    <t>AOM_001090</t>
  </si>
  <si>
    <t>Protein Conversion Ratio</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</si>
  <si>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</si>
  <si>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</si>
  <si>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</si>
  <si>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AOM_000516</t>
  </si>
  <si>
    <t>265.1</t>
  </si>
  <si>
    <t>AOM_000517</t>
  </si>
  <si>
    <t>AOM_000518</t>
  </si>
  <si>
    <t>AOM_000519</t>
  </si>
  <si>
    <t>AOM_000520</t>
  </si>
  <si>
    <t>AOM_000521</t>
  </si>
  <si>
    <t>304</t>
  </si>
  <si>
    <t>AOM_000522</t>
  </si>
  <si>
    <t>305</t>
  </si>
  <si>
    <t>AOM_000523</t>
  </si>
  <si>
    <t>306</t>
  </si>
  <si>
    <t>AOM_000524</t>
  </si>
  <si>
    <t>307</t>
  </si>
  <si>
    <t>AOM_000525</t>
  </si>
  <si>
    <t>311</t>
  </si>
  <si>
    <t>AOM_000526</t>
  </si>
  <si>
    <t>AOM_000527</t>
  </si>
  <si>
    <t>Quantity in carbon pool or stock (as total carbon or organic carbon) and reported on soil profiles of at least 30cm or more.</t>
  </si>
  <si>
    <t>308</t>
  </si>
  <si>
    <t>AOM_000528</t>
  </si>
  <si>
    <t>Total Biomass</t>
  </si>
  <si>
    <t>AOM_000529</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</si>
  <si>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</si>
  <si>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</si>
  <si>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</si>
  <si>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</si>
  <si>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</si>
  <si>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</si>
  <si>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</si>
  <si>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</si>
  <si>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</si>
  <si>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</si>
  <si>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</si>
  <si>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</si>
  <si>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</si>
  <si>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</si>
  <si>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</si>
  <si>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</si>
  <si>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</si>
  <si>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</si>
  <si>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</si>
  <si>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</si>
  <si>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</si>
  <si>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</si>
  <si>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</si>
  <si>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</si>
  <si>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</si>
  <si>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</si>
  <si>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</si>
  <si>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</si>
  <si>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</si>
  <si>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AOM_000559</t>
  </si>
  <si>
    <t>metazoans;multicellular animals</t>
  </si>
  <si>
    <t>AOM_001616</t>
  </si>
  <si>
    <t>Blood</t>
  </si>
  <si>
    <t>AOM_000537</t>
  </si>
  <si>
    <t>Blood Dried Ground Heated</t>
  </si>
  <si>
    <t>Blood Dried Meal Heated; Blood Dried Milled Heated</t>
  </si>
  <si>
    <t>AOM_000536</t>
  </si>
  <si>
    <t>Blood Ground</t>
  </si>
  <si>
    <t>Hemoglobin powder; Blood Meal; Blood Milled</t>
  </si>
  <si>
    <t>http://aims.fao.org/aos/agrovoc/c_966</t>
  </si>
  <si>
    <t>https://www.feedipedia.org/node/221</t>
  </si>
  <si>
    <t>Blood Meal</t>
  </si>
  <si>
    <t>AOM_000540</t>
  </si>
  <si>
    <t>Bone</t>
  </si>
  <si>
    <t>AOM_000542</t>
  </si>
  <si>
    <t>AOM_001112</t>
  </si>
  <si>
    <t xml:space="preserve">Shrimp </t>
  </si>
  <si>
    <t>Shrimp Ground</t>
  </si>
  <si>
    <t>Shrimp Meal; Shrimp Milled</t>
  </si>
  <si>
    <t>AOM_001923</t>
  </si>
  <si>
    <t>Shrimp Heads</t>
  </si>
  <si>
    <t>AOM_001924</t>
  </si>
  <si>
    <t>Shrimp Heads Ground</t>
  </si>
  <si>
    <t>Shrimp Heads Meal; Shrimp Heads Milled</t>
  </si>
  <si>
    <t>AOM_000549</t>
  </si>
  <si>
    <t>AOM_002240</t>
  </si>
  <si>
    <t>Bown Fish</t>
  </si>
  <si>
    <t>Brown Fish Ground</t>
  </si>
  <si>
    <t>Brown Fish Meal; Brown Fish Milled</t>
  </si>
  <si>
    <t>AOM_001877</t>
  </si>
  <si>
    <t>Clupeid Fish</t>
  </si>
  <si>
    <t>AOM_001878</t>
  </si>
  <si>
    <t>Clupeid Fish Ground</t>
  </si>
  <si>
    <t>Clupeid Fish Meal; Clupeid Fish Milled</t>
  </si>
  <si>
    <t>AOM_001879</t>
  </si>
  <si>
    <t>Cod</t>
  </si>
  <si>
    <t>AOM_001880</t>
  </si>
  <si>
    <t>Cod Liver Oil</t>
  </si>
  <si>
    <t>AOM_002005</t>
  </si>
  <si>
    <t>Danish Fish</t>
  </si>
  <si>
    <t>Danish Fish Ground</t>
  </si>
  <si>
    <t>Danish Fish Meal; Danish Fish Milled</t>
  </si>
  <si>
    <t>AOM_001881</t>
  </si>
  <si>
    <t>Herring</t>
  </si>
  <si>
    <t>Herring Ground</t>
  </si>
  <si>
    <t>Herring Meal; Herring Milled</t>
  </si>
  <si>
    <t>AOM_001882</t>
  </si>
  <si>
    <t>AOM_001103</t>
  </si>
  <si>
    <t>Fish Dried</t>
  </si>
  <si>
    <t>AOM_002006</t>
  </si>
  <si>
    <t>Fish Ensiled</t>
  </si>
  <si>
    <t>Fish Silage</t>
  </si>
  <si>
    <t>AOM_000543</t>
  </si>
  <si>
    <t>Fish Ground</t>
  </si>
  <si>
    <t>Fish Meal; Fish Milled</t>
  </si>
  <si>
    <t>http://aims.fao.org/aos/agrovoc/c_2925</t>
  </si>
  <si>
    <t>https://www.feedipedia.org/node/208</t>
  </si>
  <si>
    <t>Fish Meal</t>
  </si>
  <si>
    <t>AOM_001098</t>
  </si>
  <si>
    <t>Fish Boiled Ground</t>
  </si>
  <si>
    <t>Fish Boiled Meal; Fish Boiled Milled</t>
  </si>
  <si>
    <t>AOM_001925</t>
  </si>
  <si>
    <t>Fish Boiled Broken Dried Ground</t>
  </si>
  <si>
    <t>Fish Boiled Broken Dried Meal; Fish Boiled Broken Dried Milled</t>
  </si>
  <si>
    <t>AOM_001101</t>
  </si>
  <si>
    <t>Fish Dried Ground</t>
  </si>
  <si>
    <t>Fish Dried Meal; Fish Dried Milled</t>
  </si>
  <si>
    <t>AOM_001658</t>
  </si>
  <si>
    <t>Fish Dried Ground Heated</t>
  </si>
  <si>
    <t>Fish Dried Meal Heated; Fish Dried Milled Heated</t>
  </si>
  <si>
    <t>AOM_001100</t>
  </si>
  <si>
    <t>Fish Ground Roasted</t>
  </si>
  <si>
    <t>Fish Meal Roasted; Fish Milled Roasted</t>
  </si>
  <si>
    <t>AOM_000544</t>
  </si>
  <si>
    <t>Fish Oil</t>
  </si>
  <si>
    <t>http://aims.fao.org/aos/agrovoc/c_2926</t>
  </si>
  <si>
    <t>https://www.feedipedia.org/node/205</t>
  </si>
  <si>
    <t>AOM_002007</t>
  </si>
  <si>
    <t>Fish Oil Heated</t>
  </si>
  <si>
    <t>AOM_002008</t>
  </si>
  <si>
    <t>Fish Oil Dried Ground Heated</t>
  </si>
  <si>
    <t>Fish Oil Dried Meal Heated; Fish Oil Dried Milled Heated</t>
  </si>
  <si>
    <t>AOM_001926</t>
  </si>
  <si>
    <t>Menhaden</t>
  </si>
  <si>
    <t>Menhaden Ground</t>
  </si>
  <si>
    <t>Menhaden Meal; Menhaden Milled</t>
  </si>
  <si>
    <t>Brevoortia</t>
  </si>
  <si>
    <t>Fish Oil (Nile Perch)</t>
  </si>
  <si>
    <t>AOM_000547</t>
  </si>
  <si>
    <t>Nile Perch Fish Oil</t>
  </si>
  <si>
    <t>Labrus niloticus;Centropomus niloticus</t>
  </si>
  <si>
    <t>Lates niloticus</t>
  </si>
  <si>
    <t>http://purl.obolibrary.org/obo/NCBITaxon_29147</t>
  </si>
  <si>
    <t>AOM_001927</t>
  </si>
  <si>
    <t>Rainbow Trout</t>
  </si>
  <si>
    <t>Oncorhynchus mykiss</t>
  </si>
  <si>
    <t>AOM_002241</t>
  </si>
  <si>
    <t>Rainbow Trout Oil</t>
  </si>
  <si>
    <t>AOM_002242</t>
  </si>
  <si>
    <t>Rainbow Trout Oil Ensiled</t>
  </si>
  <si>
    <t>Rainbow Trout Oil Silage</t>
  </si>
  <si>
    <t>AOM_001928</t>
  </si>
  <si>
    <t>Rainbow Trout Viscera</t>
  </si>
  <si>
    <t>Rainbow Trout Viscera De-oiled Ensiled</t>
  </si>
  <si>
    <t>Rainbow Trout Viscera De-oiled Silage</t>
  </si>
  <si>
    <t>AOM_001110</t>
  </si>
  <si>
    <t>Rastrineobola argentea</t>
  </si>
  <si>
    <t>AOM_002243</t>
  </si>
  <si>
    <t>Sardine</t>
  </si>
  <si>
    <t>AOM_001929</t>
  </si>
  <si>
    <t>Sardine Ground</t>
  </si>
  <si>
    <t>Sardine Meal; Sardine Milled</t>
  </si>
  <si>
    <t>Sardina pilchardus</t>
  </si>
  <si>
    <t>AOM_001115</t>
  </si>
  <si>
    <t xml:space="preserve">Trout </t>
  </si>
  <si>
    <t>Trout</t>
  </si>
  <si>
    <t>AOM_002244</t>
  </si>
  <si>
    <t>Trout Ensiled</t>
  </si>
  <si>
    <t>Trout Silage</t>
  </si>
  <si>
    <t>AOM_001930</t>
  </si>
  <si>
    <t>Trout Oil</t>
  </si>
  <si>
    <t>Trout Oil Silage</t>
  </si>
  <si>
    <t>AOM_002245</t>
  </si>
  <si>
    <t>Trout Oil Ensiled</t>
  </si>
  <si>
    <t>AOM_002246</t>
  </si>
  <si>
    <t>Tuna</t>
  </si>
  <si>
    <t>AOM_001116</t>
  </si>
  <si>
    <t>Tuna Waste Ground</t>
  </si>
  <si>
    <t>Tuna Waste Meal; Tuna Waste Milled</t>
  </si>
  <si>
    <t>AOM_001931</t>
  </si>
  <si>
    <t>Tuna Ground</t>
  </si>
  <si>
    <t>Tuna Meal; Tuna Milled</t>
  </si>
  <si>
    <t>AOM_000554</t>
  </si>
  <si>
    <t>Insect</t>
  </si>
  <si>
    <t>http://purl.obolibrary.org/obo/NCBITaxon_50557</t>
  </si>
  <si>
    <t>AOM_001805</t>
  </si>
  <si>
    <t>African Palm Larvae</t>
  </si>
  <si>
    <t>African palm weevil larvae</t>
  </si>
  <si>
    <t>Rhynchophorus phoenicisis</t>
  </si>
  <si>
    <t>Insect Meal APLM</t>
  </si>
  <si>
    <t>AOM_001605</t>
  </si>
  <si>
    <t>African Palm Larvae Dried Ground</t>
  </si>
  <si>
    <t>African palm weevil larvae Dried Milled; African Palm Larvae Dried Meal</t>
  </si>
  <si>
    <t>AOM_000550</t>
  </si>
  <si>
    <t>African Palm Larvae Ground</t>
  </si>
  <si>
    <t>African palm weevil larvae Meal; African Palm Larvae Milled</t>
  </si>
  <si>
    <t>AOM_000551</t>
  </si>
  <si>
    <t>Black Soldier Fly Larvae</t>
  </si>
  <si>
    <t>http://aims.fao.org/aos/agrovoc/c_6d9f26e7; https://agrovoc.fao.org/browse/agrovoc/en/page/c_1387360728114</t>
  </si>
  <si>
    <t>Hermetia illucens</t>
  </si>
  <si>
    <t>http://purl.obolibrary.org/obo/NCBITaxon_343691</t>
  </si>
  <si>
    <t>https://www.feedipedia.org/node/16388</t>
  </si>
  <si>
    <t>AOM_002247</t>
  </si>
  <si>
    <t>Grasshopper</t>
  </si>
  <si>
    <t>AOM_000552</t>
  </si>
  <si>
    <t>Grasshopper Ground</t>
  </si>
  <si>
    <t>Grasshopper Meal; Grasshopper Milled</t>
  </si>
  <si>
    <t>http://aims.fao.org/aos/agrovoc/c_331384</t>
  </si>
  <si>
    <t>https://www.feedipedia.org/node/198</t>
  </si>
  <si>
    <t>Grasshopper Meal</t>
  </si>
  <si>
    <t>AOM_001932</t>
  </si>
  <si>
    <t>Housefly Maggot</t>
  </si>
  <si>
    <t>Housefly Maggot Dried Ground</t>
  </si>
  <si>
    <t>Housefly Maggot Dried Meal; Housefly Maggot Dried Milled</t>
  </si>
  <si>
    <t>Musca domestica</t>
  </si>
  <si>
    <t>AOM_001108</t>
  </si>
  <si>
    <t>Oryctes rhinoceros</t>
  </si>
  <si>
    <t>Oryctes rhinoceros Ground</t>
  </si>
  <si>
    <t>Oryctes rhinoceros Meal; Oryctes rhinoceros Milled</t>
  </si>
  <si>
    <t>AOM_002248</t>
  </si>
  <si>
    <t xml:space="preserve">Termite </t>
  </si>
  <si>
    <t>AOM_001111</t>
  </si>
  <si>
    <t>Termite Ground</t>
  </si>
  <si>
    <t>Termite Meal; Termite Milled</t>
  </si>
  <si>
    <t>AOM_001933</t>
  </si>
  <si>
    <t>Termite Dried Ground</t>
  </si>
  <si>
    <t>Termite Dried Meal; Termite Dried Milled</t>
  </si>
  <si>
    <t>AOM_000553</t>
  </si>
  <si>
    <t>Winged Termite Ground</t>
  </si>
  <si>
    <t>Winged Termite Meal; Winged Termite Milled</t>
  </si>
  <si>
    <t>Macrotermes bellicosus</t>
  </si>
  <si>
    <t>http://purl.obolibrary.org/obo/NCBITaxon_201577</t>
  </si>
  <si>
    <t>Insect Meal WTM</t>
  </si>
  <si>
    <t>AOM_001934</t>
  </si>
  <si>
    <t>Winged Termite Dried Ground</t>
  </si>
  <si>
    <t>Winged Termite Dried Meal; Winged Termite Dried Milled</t>
  </si>
  <si>
    <t>AOM_000556</t>
  </si>
  <si>
    <t>AOM_000555</t>
  </si>
  <si>
    <t>Whole Milk</t>
  </si>
  <si>
    <t>AOM_001935</t>
  </si>
  <si>
    <t>Suckled milk</t>
  </si>
  <si>
    <t>AOM_001117</t>
  </si>
  <si>
    <t>AOM_002077</t>
  </si>
  <si>
    <t>Skimmed Milk Powder</t>
  </si>
  <si>
    <t>AOM_001936</t>
  </si>
  <si>
    <t>Giant Snail</t>
  </si>
  <si>
    <t>Giant African Snail</t>
  </si>
  <si>
    <t>Theba pisana</t>
  </si>
  <si>
    <t>AOM_001937</t>
  </si>
  <si>
    <t>Giant Snail Boiled Dried Ground</t>
  </si>
  <si>
    <t>Giant Snail Boiled Dried Meal; Giant Snail Boiled Dried Milled</t>
  </si>
  <si>
    <t>AOM_001113</t>
  </si>
  <si>
    <t>Giant Snail Ground</t>
  </si>
  <si>
    <t>Giant African Snail Ground; Giant Snail Meal; Giant Snail Milled</t>
  </si>
  <si>
    <t>AOM_001114</t>
  </si>
  <si>
    <t>AOM_001096</t>
  </si>
  <si>
    <t xml:space="preserve">Chicken </t>
  </si>
  <si>
    <t>Chicken Ground</t>
  </si>
  <si>
    <t>Chicken Meal; Chicken Milled</t>
  </si>
  <si>
    <t>AOM_001938</t>
  </si>
  <si>
    <t>Chicken Offal</t>
  </si>
  <si>
    <t>Chicken Offal Dried Ground</t>
  </si>
  <si>
    <t>Chicken Viscera Dried Ground; Chicken Offal Dried Meal; Chicken Offal Dried Milled</t>
  </si>
  <si>
    <t>AOM_000538</t>
  </si>
  <si>
    <t>Animal Byproduct</t>
  </si>
  <si>
    <t>Bone Ash</t>
  </si>
  <si>
    <t>http://aims.fao.org/aos/agrovoc/c_1000</t>
  </si>
  <si>
    <t>https://www.feedipedia.org/node/219</t>
  </si>
  <si>
    <t>AOM_000539</t>
  </si>
  <si>
    <t>Bone Ground</t>
  </si>
  <si>
    <t>Bone Meal; Bone Milled</t>
  </si>
  <si>
    <t>Bone Meal</t>
  </si>
  <si>
    <t>AOM_001811</t>
  </si>
  <si>
    <t>Digestive ByProduct</t>
  </si>
  <si>
    <t>Rumen Contents</t>
  </si>
  <si>
    <t>AOM_001939</t>
  </si>
  <si>
    <t>Rumen Contents Dried Ground</t>
  </si>
  <si>
    <t>Rumen Contents Dried Meal; Rumen Contents Dried Milled</t>
  </si>
  <si>
    <t>AOM_002078</t>
  </si>
  <si>
    <t>Hatchery Eggs</t>
  </si>
  <si>
    <t>AOM_002079</t>
  </si>
  <si>
    <t>Egg Boiled Dried Ground</t>
  </si>
  <si>
    <t>Egg Boiled Dried Meal; Egg Boiled Dried Milled</t>
  </si>
  <si>
    <t>AOM_002080</t>
  </si>
  <si>
    <t>Fat</t>
  </si>
  <si>
    <t>Lard</t>
  </si>
  <si>
    <t>AOM_002009</t>
  </si>
  <si>
    <t>Feather</t>
  </si>
  <si>
    <t>Feather Boiled Dried Ground</t>
  </si>
  <si>
    <t>Feather Meal Boiled Milled; Feather Boiled Dried Meal; Feather Boiled Dried Milled</t>
  </si>
  <si>
    <t>AOM_001099</t>
  </si>
  <si>
    <t>Feather Ground</t>
  </si>
  <si>
    <t>Feather Meal; Feather Milled</t>
  </si>
  <si>
    <t>AOM_000545</t>
  </si>
  <si>
    <t>Fish Processing Waste</t>
  </si>
  <si>
    <t>Fish Waste</t>
  </si>
  <si>
    <t>https://www.feedipedia.org/node/203</t>
  </si>
  <si>
    <t>AOM_001104</t>
  </si>
  <si>
    <t>Fish Processing Waste Dried</t>
  </si>
  <si>
    <t>Fish Waste Dried</t>
  </si>
  <si>
    <t>AOM_002081</t>
  </si>
  <si>
    <t>Hydrolysate</t>
  </si>
  <si>
    <t>Mixed Marine Hydrolysate</t>
  </si>
  <si>
    <t>AOM_002082</t>
  </si>
  <si>
    <t>Shrimp Hydrolysate</t>
  </si>
  <si>
    <t>AOM_001107</t>
  </si>
  <si>
    <t>Meat and Bone</t>
  </si>
  <si>
    <t>Meat and Bone Ground</t>
  </si>
  <si>
    <t>Meat and Bone Meal; Meat and Bone Milled</t>
  </si>
  <si>
    <t>AOM_001106</t>
  </si>
  <si>
    <t>AOM_000558</t>
  </si>
  <si>
    <t>Shell</t>
  </si>
  <si>
    <t>https://www.feedipedia.org/node/736</t>
  </si>
  <si>
    <t>AOM_001105</t>
  </si>
  <si>
    <t>Lake Shells</t>
  </si>
  <si>
    <t>AOM_000557</t>
  </si>
  <si>
    <t>Ostreidae</t>
  </si>
  <si>
    <t>http://purl.obolibrary.org/obo/NCBITaxon_6563</t>
  </si>
  <si>
    <t>AOM_001610</t>
  </si>
  <si>
    <t>Oyster Shells Ground</t>
  </si>
  <si>
    <t>Oyster Shells Meal; Oyster Shells Milled</t>
  </si>
  <si>
    <t>AOM_000561</t>
  </si>
  <si>
    <t>AOM_001095</t>
  </si>
  <si>
    <t>AOM_001094</t>
  </si>
  <si>
    <t>Chicken Manure Dried</t>
  </si>
  <si>
    <t>AOM_001940</t>
  </si>
  <si>
    <t>Chicken Manure Dried Ground</t>
  </si>
  <si>
    <t>Chicken Manure Dried Meal; Chicken Manure Dried Milled</t>
  </si>
  <si>
    <t>AOM_001097</t>
  </si>
  <si>
    <t xml:space="preserve">Pig </t>
  </si>
  <si>
    <t>AOM_002120</t>
  </si>
  <si>
    <t>Poultry Litter</t>
  </si>
  <si>
    <t>Poultry Litter Deep Stacked</t>
  </si>
  <si>
    <t>Poultry Excreta Oven-dried; Poultry Excreta Solar-dried; Poultry Waste Dried</t>
  </si>
  <si>
    <t>AOM_001109</t>
  </si>
  <si>
    <t>Poultry Litter Dried</t>
  </si>
  <si>
    <t>AOM_002123</t>
  </si>
  <si>
    <t>Poultry Litter Deep Stacked Dried</t>
  </si>
  <si>
    <t>Poultry Litter Dried Meal; Poultry Litter Dried Milled</t>
  </si>
  <si>
    <t>AOM_001941</t>
  </si>
  <si>
    <t>Poultry Litter Dried Ground</t>
  </si>
  <si>
    <t>Poultry Manure; Poultry Waste; Poultry Litter Deep Stacked; Poultry Excreta</t>
  </si>
  <si>
    <t>AOM_001146</t>
  </si>
  <si>
    <t>Poultry Manure;Poultry Waste;Poultry Litter Deep Stacked;Poultry Excreta</t>
  </si>
  <si>
    <t>AOM_001916</t>
  </si>
  <si>
    <t>Crop Byproduct</t>
  </si>
  <si>
    <t>AOM_000617</t>
  </si>
  <si>
    <t>Cash Crops ByProducts</t>
  </si>
  <si>
    <t>Cocoa Bean Shell</t>
  </si>
  <si>
    <t>http://aims.fao.org/aos/agrovoc/c_24831</t>
  </si>
  <si>
    <t>http://purl.obolibrary.org/obo/NCBITaxon_3641</t>
  </si>
  <si>
    <t>https://www.feedipedia.org/node/23</t>
  </si>
  <si>
    <t>AOM_002011</t>
  </si>
  <si>
    <t>Cocoa Bean Shell Dried Ground</t>
  </si>
  <si>
    <t>Cocoa Bean Shell Dried Meal; Cocoa Bean Shell Dried Milled</t>
  </si>
  <si>
    <t>AOM_001184</t>
  </si>
  <si>
    <t>Cocoa Pods Husk</t>
  </si>
  <si>
    <t>Cocoa Pods Husk Ground</t>
  </si>
  <si>
    <t>Cocoa Pods Husk Meal;Cocoa Pods Husk Milled</t>
  </si>
  <si>
    <t>AOM_002012</t>
  </si>
  <si>
    <t>Cocoa Pods Husk Boiled Dried Ground</t>
  </si>
  <si>
    <t>Cocoa Pods Husk Boiled Dried Meal; Cocoa Pods Husk Boiled Dried Milled</t>
  </si>
  <si>
    <t>AOM_001183</t>
  </si>
  <si>
    <t>AOM_001186</t>
  </si>
  <si>
    <t>Coffea</t>
  </si>
  <si>
    <t>https://www.feedipedia.org/node/549</t>
  </si>
  <si>
    <t>AOM_000594</t>
  </si>
  <si>
    <t>Cereal ByProducts</t>
  </si>
  <si>
    <t>AOM_001876</t>
  </si>
  <si>
    <t>Atella</t>
  </si>
  <si>
    <t>http://aims.fao.org/aos/agrovoc/c_1085</t>
  </si>
  <si>
    <t>https://www.feedipedia.org/node/21255</t>
  </si>
  <si>
    <t>AOM_001611</t>
  </si>
  <si>
    <t>Atella Fermented</t>
  </si>
  <si>
    <t>AOM_001806</t>
  </si>
  <si>
    <t>Barley Bran</t>
  </si>
  <si>
    <t>http://aims.fao.org/aos/agrovoc/c_16066;http://aims.fao.org/aos/agrovoc/c_15941</t>
  </si>
  <si>
    <t>https://www.feedipedia.org/node/60</t>
  </si>
  <si>
    <t>Wheat and Barley Straw</t>
  </si>
  <si>
    <t>AOM_001178</t>
  </si>
  <si>
    <t>Barley Dried</t>
  </si>
  <si>
    <t>Barley Hay</t>
  </si>
  <si>
    <t>https://www.feedipedia.org/node/432</t>
  </si>
  <si>
    <t>AOM_002013</t>
  </si>
  <si>
    <t>Barley Dried Ground</t>
  </si>
  <si>
    <t>Barley Dried Meal; Barley Dried Milled</t>
  </si>
  <si>
    <t>AOM_000584</t>
  </si>
  <si>
    <t>Barley Straw</t>
  </si>
  <si>
    <t>AOM_000563</t>
  </si>
  <si>
    <t>Unspecified Bran</t>
  </si>
  <si>
    <t>Bran</t>
  </si>
  <si>
    <t>AOM_001883</t>
  </si>
  <si>
    <t>Unspecified Bran Ground</t>
  </si>
  <si>
    <t>Unspecified Bran Meal; Unspecified Bran Milled</t>
  </si>
  <si>
    <t>AOM_002015</t>
  </si>
  <si>
    <t>Unspecified Bran Dried Ground</t>
  </si>
  <si>
    <t>Unspecified Bran Dried Meal; Unspecified Bran Dried Milled</t>
  </si>
  <si>
    <t>AOM_001884</t>
  </si>
  <si>
    <t>Brewers Grain</t>
  </si>
  <si>
    <t>Brewers By-Product; Distillers Grains</t>
  </si>
  <si>
    <t>https://www.feedipedia.org/node/11893</t>
  </si>
  <si>
    <t>Brewers Dry Grain</t>
  </si>
  <si>
    <t>AOM_000564</t>
  </si>
  <si>
    <t>Brewers Grain Dried</t>
  </si>
  <si>
    <t>Brewers Grain Dried; Brewers By-Product Dried; Distillers Grains Dried</t>
  </si>
  <si>
    <t>AOM_000565</t>
  </si>
  <si>
    <t>Brewers Spent Grain</t>
  </si>
  <si>
    <t>Brewers Grain; Brewer By-Product; Brewers Residue; Brewers Mash; Brewers Feed</t>
  </si>
  <si>
    <t>https://www.feedipedia.org/node/74</t>
  </si>
  <si>
    <t>AOM_001843</t>
  </si>
  <si>
    <t>Baby Maize Stalk</t>
  </si>
  <si>
    <t>Baby Maize Stalk Dried Wilted</t>
  </si>
  <si>
    <t>Baby Corn Stalk Dried Wilted</t>
  </si>
  <si>
    <t>http://aims.fao.org/aos/agrovoc/c_d859f064</t>
  </si>
  <si>
    <t>http://purl.obolibrary.org/obo/NCBITaxon_4577</t>
  </si>
  <si>
    <t>https://www.feedipedia.org/node/712</t>
  </si>
  <si>
    <t>AOM_001675</t>
  </si>
  <si>
    <t>Baby Corn Stalk</t>
  </si>
  <si>
    <t>AOM_000567</t>
  </si>
  <si>
    <t>Hominy</t>
  </si>
  <si>
    <t>Hominy Ground</t>
  </si>
  <si>
    <t>Hominy Meal; Hominy Milled; Nixtamalized Maize Meal; Alkaline-treated Maize Meal; Nixtamalized Maize Milled; Alkaline-treated Maize Milled</t>
  </si>
  <si>
    <t>https://www.feedipedia.org/node/12290</t>
  </si>
  <si>
    <t xml:space="preserve">Hominy Ground </t>
  </si>
  <si>
    <t>AOM_001434</t>
  </si>
  <si>
    <t>Nixtamalized Maize; Alkaline-treated Maize</t>
  </si>
  <si>
    <t>AOM_001844</t>
  </si>
  <si>
    <t>Maize Bran Ground</t>
  </si>
  <si>
    <t>Maize Bran Meal; Maize Bran Milled; Corn Bran Ground; Corn Bran Meal</t>
  </si>
  <si>
    <t>AOM_002016</t>
  </si>
  <si>
    <t>Maize Bran Dried Ground</t>
  </si>
  <si>
    <t>Maize Bran Dried Meal; Maize Bran Dried Milled</t>
  </si>
  <si>
    <t>AOM_001614</t>
  </si>
  <si>
    <t>Corn Bran</t>
  </si>
  <si>
    <t>AOM_001299</t>
  </si>
  <si>
    <t>Maize Chaff</t>
  </si>
  <si>
    <t>AOM_001942</t>
  </si>
  <si>
    <t>Maize Chaff Dried Meal; Maize Chaff Dried Milled</t>
  </si>
  <si>
    <t>AOM_000569</t>
  </si>
  <si>
    <t>Corn Cob</t>
  </si>
  <si>
    <t>https://www.feedipedia.org/node/718</t>
  </si>
  <si>
    <t>AOM_001943</t>
  </si>
  <si>
    <t>Maize Cob Ensiled</t>
  </si>
  <si>
    <t>Maize Cob Silage</t>
  </si>
  <si>
    <t>AOM_002083</t>
  </si>
  <si>
    <t>Maize Cob Ensiled Urea Treated</t>
  </si>
  <si>
    <t>AOM_001296</t>
  </si>
  <si>
    <t>Maize Dried</t>
  </si>
  <si>
    <t>Maize Hay; Corn Dried; Corn Hay</t>
  </si>
  <si>
    <t>Maize Extruded</t>
  </si>
  <si>
    <t>AOM_001295</t>
  </si>
  <si>
    <t>Maize Germ</t>
  </si>
  <si>
    <t>Maize Germ Ground</t>
  </si>
  <si>
    <t>Maize Germ Meal; Maize Germ Milled; Corn Germ Ground; Corn Germ Meal</t>
  </si>
  <si>
    <t>https://www.feedipedia.org/node/716</t>
  </si>
  <si>
    <t>AOM_001294</t>
  </si>
  <si>
    <t>Corn Germ</t>
  </si>
  <si>
    <t>AOM_001293</t>
  </si>
  <si>
    <t>Maize Gluten</t>
  </si>
  <si>
    <t>Maize Gluten Ground</t>
  </si>
  <si>
    <t>Maize Gluten Meal; Maize Gluten Milled; Corn Gluten Ground; Corn Gluten Meal</t>
  </si>
  <si>
    <t>https://www.feedipedia.org/node/715</t>
  </si>
  <si>
    <t>AOM_001292</t>
  </si>
  <si>
    <t>Corn Gluten</t>
  </si>
  <si>
    <t>https://www.feedipedia.org/node/714</t>
  </si>
  <si>
    <t>AOM_001298</t>
  </si>
  <si>
    <t>Maize Leaves</t>
  </si>
  <si>
    <t>Corn Leaves</t>
  </si>
  <si>
    <t>AOM_001944</t>
  </si>
  <si>
    <t>Maize Leaves Dried</t>
  </si>
  <si>
    <t>Corn Leaves Hay</t>
  </si>
  <si>
    <t>AOM_000571</t>
  </si>
  <si>
    <t>Maize Offal</t>
  </si>
  <si>
    <t>Corn Offal</t>
  </si>
  <si>
    <t>AOM_001615</t>
  </si>
  <si>
    <t>Maize Sheath</t>
  </si>
  <si>
    <t>Maize Sheath Ground</t>
  </si>
  <si>
    <t>Maize Sheath Meal; Maize Sheath Milled; Corn Sheath Ground; Corn Sheath Meal</t>
  </si>
  <si>
    <t>http://aims.fao.org/aos/agrovoc/c_a40b4471</t>
  </si>
  <si>
    <t>AOM_001297</t>
  </si>
  <si>
    <t>Corn Sheath</t>
  </si>
  <si>
    <t>AOM_001687</t>
  </si>
  <si>
    <t>Maize Straw</t>
  </si>
  <si>
    <t>Maize Straw Urea Treated</t>
  </si>
  <si>
    <t>https://www.feedipedia.org/node/16072</t>
  </si>
  <si>
    <t>AOM_001686</t>
  </si>
  <si>
    <t>Maize Straw Dried</t>
  </si>
  <si>
    <t>Corn Straw Dried</t>
  </si>
  <si>
    <t>AOM_001885</t>
  </si>
  <si>
    <t>Maize Straw Ensiled Urea Treated</t>
  </si>
  <si>
    <t>AOM_001684</t>
  </si>
  <si>
    <t>Maize Straw Dried Ensiled Ground Urea Treated</t>
  </si>
  <si>
    <t>AOM_001617</t>
  </si>
  <si>
    <t>Maize Straw Dried Ground</t>
  </si>
  <si>
    <t>Corn Straw Dried Milled; Corn Straw Dried Meal</t>
  </si>
  <si>
    <t>AOM_001682</t>
  </si>
  <si>
    <t>Maize Straw Ground</t>
  </si>
  <si>
    <t>Maize Stover Meal; Corn Straw Ground; Corn Straw Meal</t>
  </si>
  <si>
    <t>AOM_001688</t>
  </si>
  <si>
    <t>Maize Straw Ground Urea Treated</t>
  </si>
  <si>
    <t>Corn Straw Milled Urea Treated; Corn Straw Meal Urea Treated</t>
  </si>
  <si>
    <t>AOM_000572</t>
  </si>
  <si>
    <t>Maize Stover; Corn Stover; Corn Straw</t>
  </si>
  <si>
    <t>AOM_001845</t>
  </si>
  <si>
    <t>Malt Sprout</t>
  </si>
  <si>
    <t>AOM_001290</t>
  </si>
  <si>
    <t>Millet</t>
  </si>
  <si>
    <t>Millet Bran</t>
  </si>
  <si>
    <t>AOM_001291</t>
  </si>
  <si>
    <t>AOM_000574</t>
  </si>
  <si>
    <t>Oat Dried</t>
  </si>
  <si>
    <t>Oat Hay</t>
  </si>
  <si>
    <t>http://aims.fao.org/aos/agrovoc/c_34065</t>
  </si>
  <si>
    <t>http://purl.obolibrary.org/obo/NCBITaxon_4498</t>
  </si>
  <si>
    <t>https://www.feedipedia.org/node/500
 https://www.feedipedia.org/node/707</t>
  </si>
  <si>
    <t>AOM_001702</t>
  </si>
  <si>
    <t>Oat Dried Milled</t>
  </si>
  <si>
    <t>Oat Dried Meal;Oat Dried Milled</t>
  </si>
  <si>
    <t>http://aims.fao.org/aos/agrovoc/c_c0e6f391;http://aims.fao.org/aos/agrovoc/c_34065</t>
  </si>
  <si>
    <t xml:space="preserve">Avena sativa </t>
  </si>
  <si>
    <t>https://www.feedipedia.org/node/500</t>
  </si>
  <si>
    <t>Oat Fodder</t>
  </si>
  <si>
    <t>AOM_001618</t>
  </si>
  <si>
    <t>AOM_001835</t>
  </si>
  <si>
    <t>Oat Straw</t>
  </si>
  <si>
    <t>Oat Stover; Oat Stubble</t>
  </si>
  <si>
    <t>AOM_001846</t>
  </si>
  <si>
    <t>Pollard</t>
  </si>
  <si>
    <t>AOM_000575</t>
  </si>
  <si>
    <t>http://aims.fao.org/aos/agrovoc/c_77d35680;http://aims.fao.org/aos/agrovoc/c_3349</t>
  </si>
  <si>
    <t xml:space="preserve">Oryza sativa </t>
  </si>
  <si>
    <t>http://purl.obolibrary.org/obo/NCBITaxon_4530</t>
  </si>
  <si>
    <t>https://www.feedipedia.org/node/750</t>
  </si>
  <si>
    <t>AOM_002114</t>
  </si>
  <si>
    <t>Rice Bran Solvent</t>
  </si>
  <si>
    <t>Extracted Rice Bran Solvent</t>
  </si>
  <si>
    <t>AOM_001280</t>
  </si>
  <si>
    <t>Rice Hull</t>
  </si>
  <si>
    <t>http://aims.fao.org/aos/agrovoc/c_24892</t>
  </si>
  <si>
    <t>https://www.feedipedia.org/node/749</t>
  </si>
  <si>
    <t>Rice Husk</t>
  </si>
  <si>
    <t>AOM_001619</t>
  </si>
  <si>
    <t>Rice Husk Dried Urea Treated</t>
  </si>
  <si>
    <t>AOM_000576</t>
  </si>
  <si>
    <t>AOM_000577</t>
  </si>
  <si>
    <t>Rice Offal</t>
  </si>
  <si>
    <t>AOM_000578</t>
  </si>
  <si>
    <t>Rice Polish</t>
  </si>
  <si>
    <t>http://aims.fao.org/aos/agrovoc/c_32539</t>
  </si>
  <si>
    <t>https://www.feedipedia.org/node/748</t>
  </si>
  <si>
    <t>AOM_000579</t>
  </si>
  <si>
    <t>http://aims.fao.org/aos/agrovoc/c_16032</t>
  </si>
  <si>
    <t>https://www.feedipedia.org/node/557</t>
  </si>
  <si>
    <t>AOM_002084</t>
  </si>
  <si>
    <t>Spent Rice Straw</t>
  </si>
  <si>
    <t>AOM_000580</t>
  </si>
  <si>
    <t>Rye Bran</t>
  </si>
  <si>
    <t>http://aims.fao.org/aos/agrovoc/c_5ee1eecb</t>
  </si>
  <si>
    <t xml:space="preserve">Secale cereale </t>
  </si>
  <si>
    <t>http://purl.obolibrary.org/obo/NCBITaxon_4550</t>
  </si>
  <si>
    <t>https://www.feedipedia.org/node/225</t>
  </si>
  <si>
    <t>AOM_001772</t>
  </si>
  <si>
    <t>Sorghum Bran</t>
  </si>
  <si>
    <t>Milo Bran; Broomcorn Bran</t>
  </si>
  <si>
    <t>http://purl.obolibrary.org/obo/NCBITaxon_4558</t>
  </si>
  <si>
    <t>https://www.feedipedia.org/node/752</t>
  </si>
  <si>
    <t>AOM_001814</t>
  </si>
  <si>
    <t>Sorghum Brewers Grain</t>
  </si>
  <si>
    <t>Sorghum Brewers Grain Dried</t>
  </si>
  <si>
    <t>Milo Brewers Grain Dried; Broomcorn Brewers Grain Dried</t>
  </si>
  <si>
    <t>AOM_001813</t>
  </si>
  <si>
    <t>Milo Brewers Grain; Broomcorn Brewers Grain</t>
  </si>
  <si>
    <t>AOM_001276</t>
  </si>
  <si>
    <t>Sorghum Ground</t>
  </si>
  <si>
    <t>Milo Ground; Broomcorn Ground; Sorghum Meal; Milo Meal; Broomcorn Meal</t>
  </si>
  <si>
    <t>AOM_001920</t>
  </si>
  <si>
    <t>Sorghum Spent</t>
  </si>
  <si>
    <t>AOM_002085</t>
  </si>
  <si>
    <t>Sorghum Sprout</t>
  </si>
  <si>
    <t>AOM_002086</t>
  </si>
  <si>
    <t>Sorghum Sprout Dried Ground</t>
  </si>
  <si>
    <t>Malted Sorghum Sprout Dried Milled; Malted Sorghum Sprout Dried Meal</t>
  </si>
  <si>
    <t>AOM_001945</t>
  </si>
  <si>
    <t>Sorghum Spent Dried Fermented</t>
  </si>
  <si>
    <t>AOM_001886</t>
  </si>
  <si>
    <t>AOM_000581</t>
  </si>
  <si>
    <t>Milo Straw; Broomcorn Straw; Sorghum Threshed Tops</t>
  </si>
  <si>
    <t>https://www.feedipedia.org/node/379</t>
  </si>
  <si>
    <t>AOM_002117</t>
  </si>
  <si>
    <t>Sorghum Straw Alkali Treated Dried</t>
  </si>
  <si>
    <t>AOM_000582</t>
  </si>
  <si>
    <t>http://aims.fao.org/aos/agrovoc/c_7441</t>
  </si>
  <si>
    <t>AOM_001621</t>
  </si>
  <si>
    <t>Tata</t>
  </si>
  <si>
    <t>Tata Dried Fermented</t>
  </si>
  <si>
    <t>Tata (Fermented Cereal Residue)</t>
  </si>
  <si>
    <t>AOM_001197</t>
  </si>
  <si>
    <t>AOM_001807</t>
  </si>
  <si>
    <t>Unspecified Silage</t>
  </si>
  <si>
    <t>AOM_001622</t>
  </si>
  <si>
    <t>Wheat Bran Ground</t>
  </si>
  <si>
    <t>Wheat Bran Meal; Wheat Bran Milled</t>
  </si>
  <si>
    <t>http://aims.fao.org/aos/agrovoc/c_019ee1cc</t>
  </si>
  <si>
    <t>http://purl.obolibrary.org/obo/NCBITaxon_4565</t>
  </si>
  <si>
    <t>https://www.feedipedia.org/node/726</t>
  </si>
  <si>
    <t>AOM_000586</t>
  </si>
  <si>
    <t>Wheat Bran Remoulage</t>
  </si>
  <si>
    <t>AOM_000585</t>
  </si>
  <si>
    <t>Wheat Pollard</t>
  </si>
  <si>
    <t>AOM_000587</t>
  </si>
  <si>
    <t>Wheat Dried</t>
  </si>
  <si>
    <t>Wheat Hay</t>
  </si>
  <si>
    <t>http://aims.fao.org/aos/agrovoc/c_16066</t>
  </si>
  <si>
    <t>https://www.feedipedia.org/node/363</t>
  </si>
  <si>
    <t>AOM_001261</t>
  </si>
  <si>
    <t>Wheat Ground</t>
  </si>
  <si>
    <t>Wheat Ground Remoulage</t>
  </si>
  <si>
    <t>Wheat Meal Remoulage; Wheat Milled Remoulage</t>
  </si>
  <si>
    <t>https://www.feedipedia.org/node/12756</t>
  </si>
  <si>
    <t>Wheat Middling</t>
  </si>
  <si>
    <t>AOM_001623</t>
  </si>
  <si>
    <t>Wheat Offal</t>
  </si>
  <si>
    <t>Wheat Offal Ground</t>
  </si>
  <si>
    <t>Wheat Offal Meal; Wheat Offal Milled</t>
  </si>
  <si>
    <t>AOM_000589</t>
  </si>
  <si>
    <t>AOM_000591</t>
  </si>
  <si>
    <t>Wheat Shorts</t>
  </si>
  <si>
    <t>Wheat Short</t>
  </si>
  <si>
    <t>AOM_001262</t>
  </si>
  <si>
    <t>Wheat Straw Dried Urea Treated</t>
  </si>
  <si>
    <t>AOM_001624</t>
  </si>
  <si>
    <t>Wheat Straw Lime Treated Urea Treated</t>
  </si>
  <si>
    <t>AOM_001750</t>
  </si>
  <si>
    <t>Wheat Straw Ground</t>
  </si>
  <si>
    <t>Wheat Stover; Wheat Straw Meal; Wheat Straw Milled</t>
  </si>
  <si>
    <t>AOM_001751</t>
  </si>
  <si>
    <t>Wheat Straw Urea Treated</t>
  </si>
  <si>
    <t>AOM_001887</t>
  </si>
  <si>
    <t>AOM_001318</t>
  </si>
  <si>
    <t>Cereal Products</t>
  </si>
  <si>
    <t>Wheat Grain</t>
  </si>
  <si>
    <t>https://www.feedipedia.org/node/223</t>
  </si>
  <si>
    <t>AOM_002017</t>
  </si>
  <si>
    <t>Wheat Grain Ground</t>
  </si>
  <si>
    <t>Wheat Grain Meal; Wheat Grain Milled</t>
  </si>
  <si>
    <t>AOM_000595</t>
  </si>
  <si>
    <t>Fruit ByProducts</t>
  </si>
  <si>
    <t>Banana</t>
  </si>
  <si>
    <t>http://aims.fao.org/aos/agrovoc/c_6670;http://aims.fao.org/aos/agrovoc/c_806</t>
  </si>
  <si>
    <t xml:space="preserve">Musa </t>
  </si>
  <si>
    <t>http://purl.obolibrary.org/obo/NCBITaxon_4640</t>
  </si>
  <si>
    <t>https://www.feedipedia.org/node/686</t>
  </si>
  <si>
    <t>AOM_001176</t>
  </si>
  <si>
    <t>Banana Peel</t>
  </si>
  <si>
    <t>https://www.feedipedia.org/node/684</t>
  </si>
  <si>
    <t>AOM_001177</t>
  </si>
  <si>
    <t>Banana Pseudo-stem</t>
  </si>
  <si>
    <t>AOM_001816</t>
  </si>
  <si>
    <t>Date Cull</t>
  </si>
  <si>
    <t>Date Cull Dried Ground</t>
  </si>
  <si>
    <t>Date Cull Meal; Date Cull Milled</t>
  </si>
  <si>
    <t>http://purl.obolibrary.org/obo/NCBITaxon_42345</t>
  </si>
  <si>
    <t>Date Seed Powder</t>
  </si>
  <si>
    <t>AOM_001815</t>
  </si>
  <si>
    <t>AOM_000596</t>
  </si>
  <si>
    <t>Date Seed Ground</t>
  </si>
  <si>
    <t>Date Seed Meal; Date Seed Milled</t>
  </si>
  <si>
    <t>https://www.feedipedia.org/node/687</t>
  </si>
  <si>
    <t>AOM_001195</t>
  </si>
  <si>
    <t>Mango Peel Dried</t>
  </si>
  <si>
    <t>https://www.feedipedia.org/node/516</t>
  </si>
  <si>
    <t>AOM_001693</t>
  </si>
  <si>
    <t>Mango Seed</t>
  </si>
  <si>
    <t>Mango Seed Dried Ground</t>
  </si>
  <si>
    <t>Mango Seed Meal; Mango Seed Milled</t>
  </si>
  <si>
    <t>AOM_001625</t>
  </si>
  <si>
    <t>Mango Seed Kernel</t>
  </si>
  <si>
    <t>AOM_001888</t>
  </si>
  <si>
    <t>Mango Seed Kernel Ground</t>
  </si>
  <si>
    <t>Mango Seed Kernel Meal; Mango Seed Kernel Milled</t>
  </si>
  <si>
    <t>AOM_001196</t>
  </si>
  <si>
    <t>AOM_001695</t>
  </si>
  <si>
    <t>Mango Seed Kernel Dried</t>
  </si>
  <si>
    <t>AOM_001694</t>
  </si>
  <si>
    <t>Mango Seed Kernel Dried Ground</t>
  </si>
  <si>
    <t>Mango Seed Kernel Dried Meal; Mango Seed Kernel Dried Milled</t>
  </si>
  <si>
    <t>AOM_001286</t>
  </si>
  <si>
    <t>https://www.feedipedia.org/node/522</t>
  </si>
  <si>
    <t>AOM_001283</t>
  </si>
  <si>
    <t>Plantain</t>
  </si>
  <si>
    <t>Plantain Peel</t>
  </si>
  <si>
    <t>Musa paradisiaca</t>
  </si>
  <si>
    <t>https://www.feedipedia.org/node/12460</t>
  </si>
  <si>
    <t>AOM_001946</t>
  </si>
  <si>
    <t>Plantain Peel Dried Ground</t>
  </si>
  <si>
    <t>Plantain Peel Meal; Plantain Peel Milled</t>
  </si>
  <si>
    <t>AOM_001889</t>
  </si>
  <si>
    <t>Orange Peels</t>
  </si>
  <si>
    <t>http://purl.obolibrary.org/obo/NCBITaxon_2711</t>
  </si>
  <si>
    <t>Sweet Orange Peels</t>
  </si>
  <si>
    <t>AOM_001947</t>
  </si>
  <si>
    <t>Orange Peels Dried Fermented Ground</t>
  </si>
  <si>
    <t>Sweet Orange Peels Dried Fermented Meal; Sweet Orange Peels Dried Fermented Milled</t>
  </si>
  <si>
    <t>AOM_001745</t>
  </si>
  <si>
    <t>Orange Dried</t>
  </si>
  <si>
    <t>Valencia Orange Dried; Naranja Dried; Navel Orange Dried; Apfelsine Dried</t>
  </si>
  <si>
    <t>AOM_000600</t>
  </si>
  <si>
    <t>Watermelon Seed Ground</t>
  </si>
  <si>
    <t>Watermelon Seed Meal; Citrullus vulgaris Seed Meal; Watermelon Seed Milled; Citrullus vulgaris Seed Milled</t>
  </si>
  <si>
    <t>https://www.feedipedia.org/node/47</t>
  </si>
  <si>
    <t>AOM_001311</t>
  </si>
  <si>
    <t>Fruit Product</t>
  </si>
  <si>
    <t>https://www.feedipedia.org/node/688</t>
  </si>
  <si>
    <t>AOM_000615</t>
  </si>
  <si>
    <t>Legume ByProducts</t>
  </si>
  <si>
    <t>https://www.feedipedia.org/node/13596</t>
  </si>
  <si>
    <t>AOM_001258</t>
  </si>
  <si>
    <t>Bean</t>
  </si>
  <si>
    <t>Bean Haulm</t>
  </si>
  <si>
    <t>Green Bean Haulm; Common Bean Haulm</t>
  </si>
  <si>
    <t>Groundnut Cake</t>
  </si>
  <si>
    <t>AOM_001948</t>
  </si>
  <si>
    <t>Bean Haulm Dried</t>
  </si>
  <si>
    <t>AOM_001179</t>
  </si>
  <si>
    <t>Bean Straw</t>
  </si>
  <si>
    <t>AOM_001180</t>
  </si>
  <si>
    <t>Bean Tops</t>
  </si>
  <si>
    <t>AOM_001181</t>
  </si>
  <si>
    <t>Chickpea Haulm</t>
  </si>
  <si>
    <t>http://purl.obolibrary.org/obo/NCBITaxon_3917</t>
  </si>
  <si>
    <t>AOM_001646</t>
  </si>
  <si>
    <t>Cowpea Dried</t>
  </si>
  <si>
    <t>Cowpea Hay</t>
  </si>
  <si>
    <t>https://www.feedipedia.org/node/12026</t>
  </si>
  <si>
    <t>Cowpea Haulm</t>
  </si>
  <si>
    <t>AOM_002018</t>
  </si>
  <si>
    <t>Cowpea Haulm Dried Ground</t>
  </si>
  <si>
    <t>Cowpea Haulm Dried Meal; Cowpea Haulm Dried Milled</t>
  </si>
  <si>
    <t>https://www.feedipedia.org/node/233</t>
  </si>
  <si>
    <t>AOM_001754</t>
  </si>
  <si>
    <t>Cowpea Haulm Dried</t>
  </si>
  <si>
    <t>AOM_000601</t>
  </si>
  <si>
    <t>AOM_000602</t>
  </si>
  <si>
    <t>Cowpea Husk</t>
  </si>
  <si>
    <t>AOM_002019</t>
  </si>
  <si>
    <t>Cowpea Husk Ground</t>
  </si>
  <si>
    <t>Cowpea Husk Meal; Cowpea Husk Milled</t>
  </si>
  <si>
    <t>AOM_001263</t>
  </si>
  <si>
    <t>Cowpea Leaves</t>
  </si>
  <si>
    <t>AOM_001189</t>
  </si>
  <si>
    <t>Cowpea Vine</t>
  </si>
  <si>
    <t>AOM_000603</t>
  </si>
  <si>
    <t>Fava Bean Haulm</t>
  </si>
  <si>
    <t>https://www.feedipedia.org/node/4926</t>
  </si>
  <si>
    <t>AOM_001660</t>
  </si>
  <si>
    <t>Groundnut Cake Ground</t>
  </si>
  <si>
    <t>Groundnut Cake Meal; Peanut Cake Meal</t>
  </si>
  <si>
    <t>http://purl.obolibrary.org/obo/NCBITaxon_3818</t>
  </si>
  <si>
    <t>Groundnut Haulms</t>
  </si>
  <si>
    <t>AOM_000604</t>
  </si>
  <si>
    <t>Groundnut Haulm</t>
  </si>
  <si>
    <t>Peanut Haulms; Goober Haulms</t>
  </si>
  <si>
    <t>https://www.feedipedia.org/node/696</t>
  </si>
  <si>
    <t>AOM_000605</t>
  </si>
  <si>
    <t>Groundnut Hull</t>
  </si>
  <si>
    <t>Peanut Hulls; Goober Hulls</t>
  </si>
  <si>
    <t>Groundnut Hulls</t>
  </si>
  <si>
    <t>AOM_000606</t>
  </si>
  <si>
    <t>Groundnut Husk</t>
  </si>
  <si>
    <t>Groundnut Husk Powder</t>
  </si>
  <si>
    <t>Peanut Husk Powder; Goober Husk Powder</t>
  </si>
  <si>
    <t>AOM_001890</t>
  </si>
  <si>
    <t>Groundnut Straw</t>
  </si>
  <si>
    <t>Peanut Straw; Goober Straw</t>
  </si>
  <si>
    <t>http://aims.fao.org/aos/agrovoc/c_35679</t>
  </si>
  <si>
    <t>AOM_001254</t>
  </si>
  <si>
    <t>Peanut Cake; Goober Cake</t>
  </si>
  <si>
    <t>AOM_001366</t>
  </si>
  <si>
    <t>Guar Bean</t>
  </si>
  <si>
    <t>Guar Gum Ground</t>
  </si>
  <si>
    <t>Guar Bean Gum Meal; Guar Bean Gum Milled</t>
  </si>
  <si>
    <t>AOM_000608</t>
  </si>
  <si>
    <t>Pea Seed Hull</t>
  </si>
  <si>
    <t>Garden Pea Seed Hulls</t>
  </si>
  <si>
    <t>http://purl.obolibrary.org/obo/NCBITaxon_3888</t>
  </si>
  <si>
    <t>https://www.feedipedia.org/node/264</t>
  </si>
  <si>
    <t>Pea Seed Hulls</t>
  </si>
  <si>
    <t>AOM_001285</t>
  </si>
  <si>
    <t>Pea Straw</t>
  </si>
  <si>
    <t>Garden Pea Straw</t>
  </si>
  <si>
    <t>https://www.feedipedia.org/node/12929</t>
  </si>
  <si>
    <t>AOM_001629</t>
  </si>
  <si>
    <t>Pigeon Pea Leaves</t>
  </si>
  <si>
    <t>Pigeon Pea Leaves Dried</t>
  </si>
  <si>
    <t>http://aims.fao.org/aos/agrovoc/c_13356</t>
  </si>
  <si>
    <t>http://purl.obolibrary.org/obo/NCBITaxon_3821</t>
  </si>
  <si>
    <t>https://www.feedipedia.org/node/22444</t>
  </si>
  <si>
    <t>AOM_000609</t>
  </si>
  <si>
    <t>AOM_000612</t>
  </si>
  <si>
    <t>Soybean Dried</t>
  </si>
  <si>
    <t>Soybean Hay</t>
  </si>
  <si>
    <t>http://purl.obolibrary.org/obo/NCBITaxon_3847</t>
  </si>
  <si>
    <t>https://www.feedipedia.org/node/294</t>
  </si>
  <si>
    <t>AOM_002020</t>
  </si>
  <si>
    <t>Soybean Dried Fermented</t>
  </si>
  <si>
    <t>AOM_001949</t>
  </si>
  <si>
    <t>Soybean Flakes Defatted</t>
  </si>
  <si>
    <t>Soybean Flakes Defatted Dried Ground</t>
  </si>
  <si>
    <t>Soybean Flakes Defatted Dried Meal; Soybean Flakes Defatted Dried Milled</t>
  </si>
  <si>
    <t>http://aims.fao.org/aos/agrovoc/c_16043</t>
  </si>
  <si>
    <t>Soybean Full Fat Cake; Soya Full Fat</t>
  </si>
  <si>
    <t>AOM_002121</t>
  </si>
  <si>
    <t>Soybean Flakes Defatted Crushed Dehulled Heated</t>
  </si>
  <si>
    <t>Soybean Flakes Defatted Crushed Dehulled Dried Extruded Heated Meal; Soybean Flakes Defatted Crushed Dehulled Dried Extruded Heated Milled</t>
  </si>
  <si>
    <t>AOM_002122</t>
  </si>
  <si>
    <t>Soybean Flakes Defatted Crushed Dehulled Dried Extruded Heated Ground</t>
  </si>
  <si>
    <t>Soybean Flakes Defatted Crushed Dehulled Dried</t>
  </si>
  <si>
    <t>AOM_001362</t>
  </si>
  <si>
    <t>Soybean Flakes Defatted Extruded</t>
  </si>
  <si>
    <t>AOM_001361</t>
  </si>
  <si>
    <t>Soybean Cake;Soybean Oil Cake;Soybean Oil Cake Meal</t>
  </si>
  <si>
    <t>AOM_001891</t>
  </si>
  <si>
    <t>Soybean Hull</t>
  </si>
  <si>
    <t>AOM_000610</t>
  </si>
  <si>
    <t>Soybean Cake</t>
  </si>
  <si>
    <t>AOM_002021</t>
  </si>
  <si>
    <t>Soybean Cake Ground</t>
  </si>
  <si>
    <t>Soybean Oil Cake Meal; Soybean Oil Cake; Soybean Cake; Soybean Cake Milled</t>
  </si>
  <si>
    <t>AOM_000611</t>
  </si>
  <si>
    <t>Soybean Full Fat Cake</t>
  </si>
  <si>
    <t>Soybean Oil Cake Full Fat</t>
  </si>
  <si>
    <t>AOM_000614</t>
  </si>
  <si>
    <t>Soybean Residue</t>
  </si>
  <si>
    <t>Earn (Soybean Residue)</t>
  </si>
  <si>
    <t>AOM_001272</t>
  </si>
  <si>
    <t>Soybean Shell</t>
  </si>
  <si>
    <t>AOM_001271</t>
  </si>
  <si>
    <t>Soybean Stover</t>
  </si>
  <si>
    <t>AOM_001892</t>
  </si>
  <si>
    <t>Sorghum Threshed Top</t>
  </si>
  <si>
    <t>AOM_002127</t>
  </si>
  <si>
    <t>Velvet Bean Seed</t>
  </si>
  <si>
    <t>Velvet Bean Seeds Boiled Decorticated Dried Ground Soaked</t>
  </si>
  <si>
    <t>AOM_001264</t>
  </si>
  <si>
    <t>Velvet Bean Seeds Ground</t>
  </si>
  <si>
    <t>https://www.feedipedia.org/node/270</t>
  </si>
  <si>
    <t>AOM_001817</t>
  </si>
  <si>
    <t>Legume Products</t>
  </si>
  <si>
    <t>Legume Residue</t>
  </si>
  <si>
    <t>AOM_001632</t>
  </si>
  <si>
    <t>Pigeon Pea Dried</t>
  </si>
  <si>
    <t>AOM_001314</t>
  </si>
  <si>
    <t>AOM_000628</t>
  </si>
  <si>
    <t>Oil Plant ByProducts</t>
  </si>
  <si>
    <t>AOM_001307</t>
  </si>
  <si>
    <t>Canola Ground</t>
  </si>
  <si>
    <t>Canola Meal;Rapeseed Meal</t>
  </si>
  <si>
    <t>http://aims.fao.org/aos/agrovoc/c_5514</t>
  </si>
  <si>
    <t>http://purl.obolibrary.org/obo/NCBITaxon_4710</t>
  </si>
  <si>
    <t>https://www.feedipedia.org/node/52</t>
  </si>
  <si>
    <t>AOM_000616</t>
  </si>
  <si>
    <t>Canola Cake</t>
  </si>
  <si>
    <t>Rape Oil Cake;OilSeed Rape Cake;RapeSeed Cake;Canola Oil Cake</t>
  </si>
  <si>
    <t>http://aims.fao.org/aos/agrovoc/c_16027</t>
  </si>
  <si>
    <t>http://purl.obolibrary.org/obo/NCBITaxon_3708</t>
  </si>
  <si>
    <t>Canola Oil Cake</t>
  </si>
  <si>
    <t>AOM_001306</t>
  </si>
  <si>
    <t>Coconut Ground</t>
  </si>
  <si>
    <t>Copra Oil Meal;Copra Meal;Coconut Meal;Coconut Palm Oil Meal</t>
  </si>
  <si>
    <t>http://purl.obolibrary.org/obo/NCBITaxon_13894</t>
  </si>
  <si>
    <t>https://www.feedipedia.org/node/46</t>
  </si>
  <si>
    <t>Coconut Oil Cake; Copra Cake</t>
  </si>
  <si>
    <t>AOM_002102</t>
  </si>
  <si>
    <t>Coconut Cake</t>
  </si>
  <si>
    <t>AOM_002103</t>
  </si>
  <si>
    <t>Coconut Cake Ground</t>
  </si>
  <si>
    <t>AOM_001642</t>
  </si>
  <si>
    <t>Cotton Seed</t>
  </si>
  <si>
    <t>Cotton Seed Decorticated Ground</t>
  </si>
  <si>
    <t>Cotton Seed Decorticated Meal</t>
  </si>
  <si>
    <t>http://aims.fao.org/aos/agrovoc/c_5336;http://aims.fao.org/aos/agrovoc/c_35678</t>
  </si>
  <si>
    <t>Gossypium</t>
  </si>
  <si>
    <t>AOM_001253</t>
  </si>
  <si>
    <t>Cotton Seed Cake Dried Ground</t>
  </si>
  <si>
    <t>AOM_001641</t>
  </si>
  <si>
    <t>Cotton Seed Cake Dried</t>
  </si>
  <si>
    <t>AOM_001643</t>
  </si>
  <si>
    <t>Cotton Seed Ground</t>
  </si>
  <si>
    <t>Cotton Seed Meal</t>
  </si>
  <si>
    <t>AOM_001644</t>
  </si>
  <si>
    <t>Cotton Seed Cake Ground</t>
  </si>
  <si>
    <t>AOM_001187</t>
  </si>
  <si>
    <t>Cotton Seed Hull</t>
  </si>
  <si>
    <t>http://purl.obolibrary.org/obo/NCBITaxon_3633</t>
  </si>
  <si>
    <t>https://www.feedipedia.org/node/743</t>
  </si>
  <si>
    <t>AOM_000620</t>
  </si>
  <si>
    <t>Cotton Seed Cake</t>
  </si>
  <si>
    <t>https://www.feedipedia.org/node/550</t>
  </si>
  <si>
    <t>Cotton Seed Oil Cake;Cotton Seed Cake</t>
  </si>
  <si>
    <t>AOM_001893</t>
  </si>
  <si>
    <t>Hibiscus Seed</t>
  </si>
  <si>
    <t>AOM_001255</t>
  </si>
  <si>
    <t>Flaxseed</t>
  </si>
  <si>
    <t>Flaxseed Oil</t>
  </si>
  <si>
    <t>Jatropha Kernel Meal</t>
  </si>
  <si>
    <t>AOM_002136</t>
  </si>
  <si>
    <t>Linseed Cake</t>
  </si>
  <si>
    <t>http://purl.obolibrary.org/obo/NCBITaxon_180498</t>
  </si>
  <si>
    <t>https://www.feedipedia.org/node/735</t>
  </si>
  <si>
    <t>AOM_001301</t>
  </si>
  <si>
    <t>Linseed Cake Ground</t>
  </si>
  <si>
    <t>Linseed Cake Meal;Linseed Cake Milled</t>
  </si>
  <si>
    <t>AOM_001303</t>
  </si>
  <si>
    <t>Macadamia Cake</t>
  </si>
  <si>
    <t>http://aims.fao.org/aos/agrovoc/c_12827</t>
  </si>
  <si>
    <t>http://purl.obolibrary.org/obo/NCBITaxon_4230</t>
  </si>
  <si>
    <t>https://www.feedipedia.org/node/27587</t>
  </si>
  <si>
    <t>Noog Meal</t>
  </si>
  <si>
    <t>AOM_001304</t>
  </si>
  <si>
    <t>Noug</t>
  </si>
  <si>
    <t>Noug Ground</t>
  </si>
  <si>
    <t>Niger Meal;Niger Seed Meal;Ramtil Seed Meal;Ramtilla Seed Meal;Werinnua Seed Meal</t>
  </si>
  <si>
    <t>Noug Meal</t>
  </si>
  <si>
    <t>AOM_001708</t>
  </si>
  <si>
    <t>Palm Kernel Dried Ground</t>
  </si>
  <si>
    <t>http://aims.fao.org/aos/agrovoc/c_36344</t>
  </si>
  <si>
    <t>Arecaceae</t>
  </si>
  <si>
    <t>https://www.feedipedia.org/node/43</t>
  </si>
  <si>
    <t>AOM_000625</t>
  </si>
  <si>
    <t>Palm Kernel Ground</t>
  </si>
  <si>
    <t>Palmae Kernel Meal</t>
  </si>
  <si>
    <t>Palm Kernel Meal</t>
  </si>
  <si>
    <t>AOM_001638</t>
  </si>
  <si>
    <t>Palmae Kernel Cake</t>
  </si>
  <si>
    <t>AOM_002104</t>
  </si>
  <si>
    <t>Palm Kernel Cake Ground</t>
  </si>
  <si>
    <t>Palm Kernel Cake Meal;Palm Kernel Cake Milled</t>
  </si>
  <si>
    <t>AOM_002105</t>
  </si>
  <si>
    <t>Palm Kernel Cake Dried Fermented Ground</t>
  </si>
  <si>
    <t>Palm Kernel Cake Dried Fermented Meal;Palm Kernel Cake Dried Fermented Milled</t>
  </si>
  <si>
    <t>AOM_001776</t>
  </si>
  <si>
    <t>Sesame Fermented</t>
  </si>
  <si>
    <t>https://www.feedipedia.org/node/26</t>
  </si>
  <si>
    <t>Sunflower Cake</t>
  </si>
  <si>
    <t>AOM_001335</t>
  </si>
  <si>
    <t>Sesame Ground</t>
  </si>
  <si>
    <t>Sesame Meal;Sesame Milled</t>
  </si>
  <si>
    <t>AOM_001336</t>
  </si>
  <si>
    <t>Sesame Seed Ground</t>
  </si>
  <si>
    <t>Sesame Seed Meal;Sesame Seed Milled</t>
  </si>
  <si>
    <t>AOM_001277</t>
  </si>
  <si>
    <t>Sesame Seed Cake</t>
  </si>
  <si>
    <t>AOM_002128</t>
  </si>
  <si>
    <t>Sesame Seed Dried Ground Soaked</t>
  </si>
  <si>
    <t>Sesame Seed Dried Milled Soaked;Sesame Seed Dried Meal Soaked</t>
  </si>
  <si>
    <t>AOM_001951</t>
  </si>
  <si>
    <t>Sesame Seed Cake Autoclaved Dried Ground</t>
  </si>
  <si>
    <t>Sesame Seed Cake Autoclaved Dried Milled;Sesame Seed Cake Autoclaved Dried Meal</t>
  </si>
  <si>
    <t>AOM_001440</t>
  </si>
  <si>
    <t>AOM_001645</t>
  </si>
  <si>
    <t>Sheanut</t>
  </si>
  <si>
    <t>Sheanut Cake Boiled Dried</t>
  </si>
  <si>
    <t>http://aims.fao.org/aos/agrovoc/c_35709</t>
  </si>
  <si>
    <t>http://purl.obolibrary.org/obo/NCBITaxon_4232</t>
  </si>
  <si>
    <t>AOM_001278</t>
  </si>
  <si>
    <t>Sheanut Cake</t>
  </si>
  <si>
    <t>AOM_001337</t>
  </si>
  <si>
    <t>Sunflower Ground</t>
  </si>
  <si>
    <t>Common Sunflower Meal;Sunflower Meal</t>
  </si>
  <si>
    <t>http://aims.fao.org/aos/agrovoc/c_aad037e4</t>
  </si>
  <si>
    <t>https://www.feedipedia.org/node/732</t>
  </si>
  <si>
    <t>AOM_001338</t>
  </si>
  <si>
    <t>Sunflower Seed</t>
  </si>
  <si>
    <t>Sunflower Seed Cake</t>
  </si>
  <si>
    <t>Common Sunflower Seed Cake</t>
  </si>
  <si>
    <t>Sunflower Seed Meal</t>
  </si>
  <si>
    <t>AOM_001894</t>
  </si>
  <si>
    <t>Sunflower Seed Cake Ground</t>
  </si>
  <si>
    <t>AOM_002092</t>
  </si>
  <si>
    <t>Walnut Leaves</t>
  </si>
  <si>
    <t>Juglans regia</t>
  </si>
  <si>
    <t>AOM_002093</t>
  </si>
  <si>
    <t>Walnut Leaves Dried Ethanol Treated Ground</t>
  </si>
  <si>
    <t>AOM_001312</t>
  </si>
  <si>
    <t>Oil Plant Products</t>
  </si>
  <si>
    <t>http://aims.fao.org/aos/agrovoc/c_35678</t>
  </si>
  <si>
    <t>https://www.feedipedia.org/node/742</t>
  </si>
  <si>
    <t>AOM_000632</t>
  </si>
  <si>
    <t>Other Plant ByProducts</t>
  </si>
  <si>
    <t>Hop Plant</t>
  </si>
  <si>
    <t>Hop Plant Hops</t>
  </si>
  <si>
    <t>AOM_000641</t>
  </si>
  <si>
    <t>Roots and Tuber ByProducts</t>
  </si>
  <si>
    <t>AOM_001439</t>
  </si>
  <si>
    <t>Beetroot Discards</t>
  </si>
  <si>
    <t>Beet Discards</t>
  </si>
  <si>
    <t>http://aims.fao.org/aos/agrovoc/c_27459</t>
  </si>
  <si>
    <t>http://purl.obolibrary.org/obo/NCBITaxon_161934</t>
  </si>
  <si>
    <t>Beet Pulp Dry</t>
  </si>
  <si>
    <t>AOM_001952</t>
  </si>
  <si>
    <t>Beetroot Discards Dried</t>
  </si>
  <si>
    <t>Beet Discards Dried</t>
  </si>
  <si>
    <t>AOM_000633</t>
  </si>
  <si>
    <t>Beet</t>
  </si>
  <si>
    <t>Beet Pulp</t>
  </si>
  <si>
    <t>Beet Pulp Dried</t>
  </si>
  <si>
    <t>Sugar Beet Pulp Dried</t>
  </si>
  <si>
    <t>https://www.feedipedia.org/node/24378</t>
  </si>
  <si>
    <t>AOM_001836</t>
  </si>
  <si>
    <t>Sugar Beet Pulp</t>
  </si>
  <si>
    <t>AOM_000634</t>
  </si>
  <si>
    <t>Cassava Bran</t>
  </si>
  <si>
    <t>Yuca Bran;Tapioca Bran;Manioc Bran</t>
  </si>
  <si>
    <t xml:space="preserve">http://purl.obolibrary.org/obo/NCBITaxon_3983 </t>
  </si>
  <si>
    <t>https://www.feedipedia.org/node/526</t>
  </si>
  <si>
    <t>AOM_001626</t>
  </si>
  <si>
    <t>Cassava Leaves</t>
  </si>
  <si>
    <t>Cassava Leaves Dried</t>
  </si>
  <si>
    <t>https://www.feedipedia.org/node/528</t>
  </si>
  <si>
    <t>AOM_001647</t>
  </si>
  <si>
    <t>Cassava Leaves Dried Ground</t>
  </si>
  <si>
    <t>AOM_002026</t>
  </si>
  <si>
    <t>Cassava Leaves Ground</t>
  </si>
  <si>
    <t>Yuca Leaves Meal;Tapioca Leaves Meal;Manioc Leaves Meal</t>
  </si>
  <si>
    <t>AOM_000635</t>
  </si>
  <si>
    <t>Yuca Leaves;Tapioca Leaves;Manioc Leaves</t>
  </si>
  <si>
    <t>AOM_001627</t>
  </si>
  <si>
    <t>Cassava Peel</t>
  </si>
  <si>
    <t>Cassava Peel Dried</t>
  </si>
  <si>
    <t>AOM_002027</t>
  </si>
  <si>
    <t>Cassava Peel Ground</t>
  </si>
  <si>
    <t>AOM_001803</t>
  </si>
  <si>
    <t>Cassava Peel Dried Ground</t>
  </si>
  <si>
    <t>Cassava Peal Dried Meal;Cassava Peel Dried Milled</t>
  </si>
  <si>
    <t>AOM_002112</t>
  </si>
  <si>
    <t>Yuca Peel;Tapioca Peel;Manioc Peel</t>
  </si>
  <si>
    <t>AOM_002113</t>
  </si>
  <si>
    <t>Cassava Root</t>
  </si>
  <si>
    <t>Yuca Root;Tapioca Root;Manioc Root</t>
  </si>
  <si>
    <t>AOM_000636</t>
  </si>
  <si>
    <t>Cassava Root Ground</t>
  </si>
  <si>
    <t>Yuca Root Meal;Tapioca Root Meal;Manioc Root Meal;Cassava Root Meal</t>
  </si>
  <si>
    <t>AOM_000638</t>
  </si>
  <si>
    <t>Cassava Shaft</t>
  </si>
  <si>
    <t>Yuca Shaft;Tapioca Shaft;Manioc Shaft</t>
  </si>
  <si>
    <t>AOM_002029</t>
  </si>
  <si>
    <t>Cassava Shaft Ground</t>
  </si>
  <si>
    <t>AOM_001251</t>
  </si>
  <si>
    <t>Cassava Waste</t>
  </si>
  <si>
    <t>AOM_000639</t>
  </si>
  <si>
    <t>Concentrate Cassava Bran Fish Waste</t>
  </si>
  <si>
    <t>Concentrate Yuca Bran Fish Waste;Concentrate Tapioca Bran Fish Waste;Concentrate Manioc Bran Fish Waste</t>
  </si>
  <si>
    <t>Copra Cake</t>
  </si>
  <si>
    <t>AOM_001281</t>
  </si>
  <si>
    <t>Potato Hash</t>
  </si>
  <si>
    <t>https://www.feedipedia.org/node/23075</t>
  </si>
  <si>
    <t>AOM_001953</t>
  </si>
  <si>
    <t>Potato Hash Ensiled</t>
  </si>
  <si>
    <t>AOM_001777</t>
  </si>
  <si>
    <t>Potato Processing Waste</t>
  </si>
  <si>
    <t>AOM_001268</t>
  </si>
  <si>
    <t>Sweet Potato Vine</t>
  </si>
  <si>
    <t>Sweet Potato Vine Wilted</t>
  </si>
  <si>
    <t>https://www.feedipedia.org/node/551</t>
  </si>
  <si>
    <t>Yam Peels</t>
  </si>
  <si>
    <t>AOM_002101</t>
  </si>
  <si>
    <t>Sweet Potato Vine Dried</t>
  </si>
  <si>
    <t>AOM_001954</t>
  </si>
  <si>
    <t>Sweet Potato Vine Ensiled Wilted</t>
  </si>
  <si>
    <t>AOM_001267</t>
  </si>
  <si>
    <t>AOM_001650</t>
  </si>
  <si>
    <t>Taro Leaves</t>
  </si>
  <si>
    <t>Taro Leaves Boiled Dried</t>
  </si>
  <si>
    <t>https://www.feedipedia.org/node/537</t>
  </si>
  <si>
    <t>AOM_001266</t>
  </si>
  <si>
    <t>AOM_001651</t>
  </si>
  <si>
    <t>Yam Peels Dried</t>
  </si>
  <si>
    <t>Dioscorea</t>
  </si>
  <si>
    <t>http://purl.obolibrary.org/obo/NCBITaxon_4672</t>
  </si>
  <si>
    <t>AOM_002030</t>
  </si>
  <si>
    <t>Yam Peels Dried Ground</t>
  </si>
  <si>
    <t>AOM_000640</t>
  </si>
  <si>
    <t>Nanarepenta Peels;Epipetrum Peels;Borderea Peels;Tamus Peels</t>
  </si>
  <si>
    <t>AOM_000644</t>
  </si>
  <si>
    <t>Sugar Processing ByProducts</t>
  </si>
  <si>
    <t>AOM_001482</t>
  </si>
  <si>
    <t>Sugar Beet Molasses</t>
  </si>
  <si>
    <t>http://aims.fao.org/aos/agrovoc/c_4889</t>
  </si>
  <si>
    <t>http://purl.obolibrary.org/obo/NCBITaxon_4547</t>
  </si>
  <si>
    <t>AOM_000642</t>
  </si>
  <si>
    <t>Sugarcane Molasses</t>
  </si>
  <si>
    <t>Molasses;Noble Cane Molasses;Sugarcane Molasses Powder;Sugarcane Molasses Ground;Sugarcane Molasses Block;Sugarcane Molasses Meal;Noble Cane Molasses Meal:Molasses Meal</t>
  </si>
  <si>
    <t>https://www.feedipedia.org/node/561</t>
  </si>
  <si>
    <t>Molasses;Molasses (Sugarcane)</t>
  </si>
  <si>
    <t>AOM_001274</t>
  </si>
  <si>
    <t>Unspecified Crop Bran</t>
  </si>
  <si>
    <t>Unspecified Crop Residues;Unspecified Residue</t>
  </si>
  <si>
    <t>AOM_001273</t>
  </si>
  <si>
    <t>Unspecified Crop Residues</t>
  </si>
  <si>
    <t>Unspecified Residue</t>
  </si>
  <si>
    <t>AOM_001300</t>
  </si>
  <si>
    <t>Vegetable ByProducts</t>
  </si>
  <si>
    <t>Arugula</t>
  </si>
  <si>
    <t>Arugula Seed Ground</t>
  </si>
  <si>
    <t>Arugula Seed Meal;Eruca sativa Seed Meal</t>
  </si>
  <si>
    <t>Eruca sativa</t>
  </si>
  <si>
    <t>AOM_001842</t>
  </si>
  <si>
    <t>Cabbage Discards</t>
  </si>
  <si>
    <t>AOM_001955</t>
  </si>
  <si>
    <t>Cabbage Discards Dried</t>
  </si>
  <si>
    <t>AOM_001956</t>
  </si>
  <si>
    <t>Tomato Waste</t>
  </si>
  <si>
    <t>AOM_001957</t>
  </si>
  <si>
    <t>Tomato Waste Dried</t>
  </si>
  <si>
    <t>AOM_001436</t>
  </si>
  <si>
    <t>Tomato Skin Seed</t>
  </si>
  <si>
    <t>AOM_002106</t>
  </si>
  <si>
    <t>Crop Product</t>
  </si>
  <si>
    <t>Cash Crops Products</t>
  </si>
  <si>
    <t>Cocoa Bean Cake</t>
  </si>
  <si>
    <t>AOM_002107</t>
  </si>
  <si>
    <t>Cocoa Bean</t>
  </si>
  <si>
    <t>AOM_001323</t>
  </si>
  <si>
    <t>Coffee Roasted Powder</t>
  </si>
  <si>
    <t>AOM_000662</t>
  </si>
  <si>
    <t>AOM_000647</t>
  </si>
  <si>
    <t>Barley Grain</t>
  </si>
  <si>
    <t>http://aims.fao.org/aos/agrovoc/c_e4483107</t>
  </si>
  <si>
    <t>http://purl.obolibrary.org/obo/NCBITaxon_4513</t>
  </si>
  <si>
    <t>https://www.feedipedia.org/node/227</t>
  </si>
  <si>
    <t>Barley Grain; Barley</t>
  </si>
  <si>
    <t>AOM_001613</t>
  </si>
  <si>
    <t>Barley Ground</t>
  </si>
  <si>
    <t>Barley Ground;Barley Milled</t>
  </si>
  <si>
    <t>AOM_001202</t>
  </si>
  <si>
    <t>AOM_000648</t>
  </si>
  <si>
    <t>Corn;Snap Corn</t>
  </si>
  <si>
    <t>http://aims.fao.org/aos/agrovoc/c_12332</t>
  </si>
  <si>
    <t>https://www.feedipedia.org/node/556</t>
  </si>
  <si>
    <t>AOM_001327</t>
  </si>
  <si>
    <t>Maize Broken</t>
  </si>
  <si>
    <t>Corn Broken</t>
  </si>
  <si>
    <t>Maize Yellow</t>
  </si>
  <si>
    <t>AOM_002108</t>
  </si>
  <si>
    <t>Maize Cracked</t>
  </si>
  <si>
    <t>Corn Cracked</t>
  </si>
  <si>
    <t>AOM_002119</t>
  </si>
  <si>
    <t>Maize Crushed</t>
  </si>
  <si>
    <t>Corn Crushed</t>
  </si>
  <si>
    <t>AOM_000570</t>
  </si>
  <si>
    <t>Corn Extruded</t>
  </si>
  <si>
    <t>AOM_001656</t>
  </si>
  <si>
    <t>Maize Grain</t>
  </si>
  <si>
    <t>Maize Dried Ground</t>
  </si>
  <si>
    <t>Corn Dried Milled;Corn Dried Milled</t>
  </si>
  <si>
    <t>AOM_002031</t>
  </si>
  <si>
    <t>Maize Dried Ground Heated</t>
  </si>
  <si>
    <t>AOM_001679</t>
  </si>
  <si>
    <t>Maize Grain Ground</t>
  </si>
  <si>
    <t>Corn Grain Meal;Corn Grain Milled</t>
  </si>
  <si>
    <t>AOM_000649</t>
  </si>
  <si>
    <t>Corn Grain</t>
  </si>
  <si>
    <t>AOM_001674</t>
  </si>
  <si>
    <t>Maize Ground</t>
  </si>
  <si>
    <t>Corn Meal;Corn Milled;Maize Meal</t>
  </si>
  <si>
    <t>AOM_000651</t>
  </si>
  <si>
    <t>Maize Oil</t>
  </si>
  <si>
    <t>Corn Oil</t>
  </si>
  <si>
    <t>http://aims.fao.org/aos/agrovoc/c_29474</t>
  </si>
  <si>
    <t>AOM_001326</t>
  </si>
  <si>
    <t>Maize Ensiled</t>
  </si>
  <si>
    <t>Corn Ensiled;Corn Silage;Maize Silage</t>
  </si>
  <si>
    <t>https://www.feedipedia.org/node/13883</t>
  </si>
  <si>
    <t>AOM_001289</t>
  </si>
  <si>
    <t>Maize Starch</t>
  </si>
  <si>
    <t>Corn Starch</t>
  </si>
  <si>
    <t>AOM_001324</t>
  </si>
  <si>
    <t>Maize Whole</t>
  </si>
  <si>
    <t>Maize Whole Ground</t>
  </si>
  <si>
    <t>Corn Whole Meal;Corn Whole Ground;Maize Whole Meal;Corn Whole Milled;MaizeWhole Milled</t>
  </si>
  <si>
    <t>AOM_001313</t>
  </si>
  <si>
    <t>Corn Whole</t>
  </si>
  <si>
    <t>AOM_000653</t>
  </si>
  <si>
    <t>Maize Yellow Broken</t>
  </si>
  <si>
    <t>Yellow Corn Broken</t>
  </si>
  <si>
    <t>Maize Yellow (Broken)</t>
  </si>
  <si>
    <t>AOM_001691</t>
  </si>
  <si>
    <t>Maize Yellow Crushed</t>
  </si>
  <si>
    <t>Yellow Corn Crushed</t>
  </si>
  <si>
    <t>AOM_001690</t>
  </si>
  <si>
    <t>Maize Yellow Ground</t>
  </si>
  <si>
    <t>Yelow Corn Meal;Maize Yellow Meal;Yellow Corn Milled</t>
  </si>
  <si>
    <t>AOM_000652</t>
  </si>
  <si>
    <t xml:space="preserve">Yellow Corn </t>
  </si>
  <si>
    <t>AOM_000654</t>
  </si>
  <si>
    <t>http://aims.fao.org/aos/agrovoc/c_4838</t>
  </si>
  <si>
    <t>http://purl.obolibrary.org/obo/NCBITaxon_4543</t>
  </si>
  <si>
    <t>AOM_001895</t>
  </si>
  <si>
    <t>https://www.feedipedia.org/node/230</t>
  </si>
  <si>
    <t>AOM_001959</t>
  </si>
  <si>
    <t>Oat Grain</t>
  </si>
  <si>
    <t>Oat Grain Dried Wilted</t>
  </si>
  <si>
    <t>AOM_001331</t>
  </si>
  <si>
    <t>AOM_001332</t>
  </si>
  <si>
    <t>Oat Ground</t>
  </si>
  <si>
    <t>Oat Meal;Oat Milled</t>
  </si>
  <si>
    <t>AOM_001355</t>
  </si>
  <si>
    <t>Oat Ensiled</t>
  </si>
  <si>
    <t>Oat Silage</t>
  </si>
  <si>
    <t>https://www.feedipedia.org/node/12388</t>
  </si>
  <si>
    <t>AOM_001334</t>
  </si>
  <si>
    <t>https://www.feedipedia.org/node/724</t>
  </si>
  <si>
    <t>AOM_000655</t>
  </si>
  <si>
    <t>Rice Grain</t>
  </si>
  <si>
    <t>http://aims.fao.org/aos/agrovoc/c_6599</t>
  </si>
  <si>
    <t>AOM_000656</t>
  </si>
  <si>
    <t>Whole Rice Ground</t>
  </si>
  <si>
    <t>Whole Rice Milled;Whole Rice Meal</t>
  </si>
  <si>
    <t>http://aims.fao.org/aos/agrovoc/c_25500</t>
  </si>
  <si>
    <t>Rice Whole Milled</t>
  </si>
  <si>
    <t>AOM_000657</t>
  </si>
  <si>
    <t>Sorghum Grain</t>
  </si>
  <si>
    <t>http://aims.fao.org/aos/agrovoc/c_7244;http://aims.fao.org/aos/agrovoc/c_7249</t>
  </si>
  <si>
    <t>https://www.feedipedia.org/node/224</t>
  </si>
  <si>
    <t>AOM_001315</t>
  </si>
  <si>
    <t>Sorghum Seed</t>
  </si>
  <si>
    <t>Sorghum Meal (High Tannin)</t>
  </si>
  <si>
    <t>AOM_001339</t>
  </si>
  <si>
    <t>Sorghum Ensiled</t>
  </si>
  <si>
    <t>Sorghum Silage</t>
  </si>
  <si>
    <t>AOM_001365</t>
  </si>
  <si>
    <t>AOM_001316</t>
  </si>
  <si>
    <t>AOM_002124</t>
  </si>
  <si>
    <t>Wheat Crushed</t>
  </si>
  <si>
    <t>Wheat Rolled</t>
  </si>
  <si>
    <t>AOM_001346</t>
  </si>
  <si>
    <t>Wheat Meal;Wheat Milled</t>
  </si>
  <si>
    <t>AOM_000660</t>
  </si>
  <si>
    <t>Wheat Whole Ground</t>
  </si>
  <si>
    <t>http://aims.fao.org/aos/agrovoc/c_25511</t>
  </si>
  <si>
    <t>Wheat Whole Milled</t>
  </si>
  <si>
    <t>AOM_001319</t>
  </si>
  <si>
    <t>AOM_000665</t>
  </si>
  <si>
    <t>AOM_000664</t>
  </si>
  <si>
    <t>Ripe Avocado</t>
  </si>
  <si>
    <t>http://aims.fao.org/aos/agrovoc/c_9022;http://aims.fao.org/aos/agrovoc/c_4656</t>
  </si>
  <si>
    <t>http://purl.obolibrary.org/obo/NCBITaxon_3435</t>
  </si>
  <si>
    <t>AOM_001201</t>
  </si>
  <si>
    <t>AOM_001200</t>
  </si>
  <si>
    <t>Breadfruit</t>
  </si>
  <si>
    <t>Breadfruit Ground</t>
  </si>
  <si>
    <t>Breadfruit Meal;Breadfruit Milled</t>
  </si>
  <si>
    <t>AOM_002032</t>
  </si>
  <si>
    <t>Breadfruit Dried Ground</t>
  </si>
  <si>
    <t>AOM_001199</t>
  </si>
  <si>
    <t>https://www.feedipedia.org/node/523</t>
  </si>
  <si>
    <t>AOM_001847</t>
  </si>
  <si>
    <t>Fruit Products</t>
  </si>
  <si>
    <t>Jackfruit</t>
  </si>
  <si>
    <t>AOM_001849</t>
  </si>
  <si>
    <t>Ficus sur Fruits</t>
  </si>
  <si>
    <t>Ficus sur Fruits Dried Ground</t>
  </si>
  <si>
    <t>Ficus sur Fruits Dried Milled; Ficus sur Fruits Dried Meal</t>
  </si>
  <si>
    <t>AOM_001848</t>
  </si>
  <si>
    <t>AOM_000663</t>
  </si>
  <si>
    <t>http://aims.fao.org/aos/agrovoc/c_649;http://aims.fao.org/aos/agrovoc/c_11864</t>
  </si>
  <si>
    <t>Artocarpus heterophylla</t>
  </si>
  <si>
    <t>http://purl.obolibrary.org/obo/NCBITaxon_3489</t>
  </si>
  <si>
    <t>https://www.feedipedia.org/node/27584</t>
  </si>
  <si>
    <t>AOM_001259</t>
  </si>
  <si>
    <t>Lemon Essential Oil</t>
  </si>
  <si>
    <t>AOM_001435</t>
  </si>
  <si>
    <t>AOM_002137</t>
  </si>
  <si>
    <t>Tomato Pulp</t>
  </si>
  <si>
    <t>AOM_001265</t>
  </si>
  <si>
    <t>Ziziphus mauritiania</t>
  </si>
  <si>
    <t>Solanum lycopersicum Pulp</t>
  </si>
  <si>
    <t>AOM_000667</t>
  </si>
  <si>
    <t>AOM_001320</t>
  </si>
  <si>
    <t>Bean Crushed</t>
  </si>
  <si>
    <t>AOM_001351</t>
  </si>
  <si>
    <t>http://aims.fao.org/aos/agrovoc/c_14477</t>
  </si>
  <si>
    <t>AOM_001896</t>
  </si>
  <si>
    <t>Blue Lupin Grain</t>
  </si>
  <si>
    <t>AOM_001906</t>
  </si>
  <si>
    <t>Blue Lupin Grain Roasted</t>
  </si>
  <si>
    <t>AOM_001907</t>
  </si>
  <si>
    <t>Blue Lupin Grain Dried</t>
  </si>
  <si>
    <t>AOM_002125</t>
  </si>
  <si>
    <t>Blue Lupin Grain Dehulled Dried Soaked</t>
  </si>
  <si>
    <t>AOM_002126</t>
  </si>
  <si>
    <t>Blue Lupin Grain Dried Soaked</t>
  </si>
  <si>
    <t>AOM_001353</t>
  </si>
  <si>
    <t>Blue Lupin Seed</t>
  </si>
  <si>
    <t>https://www.feedipedia.org/node/23099</t>
  </si>
  <si>
    <t>AOM_001908</t>
  </si>
  <si>
    <t>Butterfly Pea</t>
  </si>
  <si>
    <t xml:space="preserve">Centro </t>
  </si>
  <si>
    <t>Centorsema pubescens</t>
  </si>
  <si>
    <t>AOM_000607</t>
  </si>
  <si>
    <t>Groundnut Ground</t>
  </si>
  <si>
    <t>Peanut Meal;Goober Meal;Peanut Milled;Goober Milled</t>
  </si>
  <si>
    <t>https://www.feedipedia.org/node/699</t>
  </si>
  <si>
    <t>Groundnut Meal</t>
  </si>
  <si>
    <t>AOM_001193</t>
  </si>
  <si>
    <t>Groundnut Oil</t>
  </si>
  <si>
    <t>AOM_001582</t>
  </si>
  <si>
    <t>AOM_001583</t>
  </si>
  <si>
    <t>Soybean Autoclaved Ground</t>
  </si>
  <si>
    <t>Soybean Autoclaved Meal;Soybean Autoclaved Milled</t>
  </si>
  <si>
    <t>AOM_002129</t>
  </si>
  <si>
    <t>Soybean Dehulled Ground</t>
  </si>
  <si>
    <t>Soybean Dehulled Milled;Soybean Dehulled Milled</t>
  </si>
  <si>
    <t>AOM_001317</t>
  </si>
  <si>
    <t>Soybean Full Fat</t>
  </si>
  <si>
    <t>AOM_002033</t>
  </si>
  <si>
    <t>Soybean Full Fat Ground</t>
  </si>
  <si>
    <t>Soybean Full Fat Meal;Soybean Full Fat Milled</t>
  </si>
  <si>
    <t>AOM_001960</t>
  </si>
  <si>
    <t>Soybean Full Fat Heated</t>
  </si>
  <si>
    <t>AOM_001364</t>
  </si>
  <si>
    <t>Soybean Full Fat Roasted</t>
  </si>
  <si>
    <t>Soybean Meal</t>
  </si>
  <si>
    <t>AOM_000613</t>
  </si>
  <si>
    <t>Soybean Ground</t>
  </si>
  <si>
    <t>Soybean Meal;Soyben Milled</t>
  </si>
  <si>
    <t>https://www.feedipedia.org/node/674</t>
  </si>
  <si>
    <t>AOM_000668</t>
  </si>
  <si>
    <t>Soybean Ground Roasted</t>
  </si>
  <si>
    <t>Soybean Meal Roasted;Soyben Milled Roasted</t>
  </si>
  <si>
    <t>AOM_001586</t>
  </si>
  <si>
    <t>Soybean Oil</t>
  </si>
  <si>
    <t>Soybean Oil Cold Pressed</t>
  </si>
  <si>
    <t>http://aims.fao.org/aos/agrovoc/c_16508</t>
  </si>
  <si>
    <t>AOM_001779</t>
  </si>
  <si>
    <t>Soybean Pulp</t>
  </si>
  <si>
    <t>Soybean Pulp Ground</t>
  </si>
  <si>
    <t>Okara Meal;Soybean Lees Meal;Soybena Pulp Milled</t>
  </si>
  <si>
    <t>AOM_001778</t>
  </si>
  <si>
    <t>Okara;Soybean Lees</t>
  </si>
  <si>
    <t>AOM_000670</t>
  </si>
  <si>
    <t>Soybean Roasted</t>
  </si>
  <si>
    <t>http://aims.fao.org/aos/agrovoc/c_14477;http://aims.fao.org/aos/agrovoc/c_6623</t>
  </si>
  <si>
    <t>AOM_002115</t>
  </si>
  <si>
    <t>Sweet Lupin</t>
  </si>
  <si>
    <t>Lupinus albus</t>
  </si>
  <si>
    <t>AOM_002116</t>
  </si>
  <si>
    <t>Sweet Lupin Seeds</t>
  </si>
  <si>
    <t>AOM_001350</t>
  </si>
  <si>
    <t>Velvet Bean Ground</t>
  </si>
  <si>
    <t>Velvet Bean Meal;Velvet Bean Milled</t>
  </si>
  <si>
    <t>AOM_001347</t>
  </si>
  <si>
    <t>Winged Bean</t>
  </si>
  <si>
    <t>Winged Bean Ground</t>
  </si>
  <si>
    <t>Winged Bean Autoclaved Ground</t>
  </si>
  <si>
    <t>Winged Bean Meal Autoclaved;Winged Bean Autoclaved Milled</t>
  </si>
  <si>
    <t>Psophocarpus tetragonolobus</t>
  </si>
  <si>
    <t>AOM_001348</t>
  </si>
  <si>
    <t>Winged Bean Ground Roasted</t>
  </si>
  <si>
    <t>Winged Bean Meal Roasted;Winged Bean Milled Roasted</t>
  </si>
  <si>
    <t>AOM_001752</t>
  </si>
  <si>
    <t>Winged Bean Meal;Winged Bean Milled</t>
  </si>
  <si>
    <t>https://www.feedipedia.org/node/637</t>
  </si>
  <si>
    <t>AOM_000677</t>
  </si>
  <si>
    <t>AOM_001309</t>
  </si>
  <si>
    <t>AOM_001308</t>
  </si>
  <si>
    <t>Canola Oil</t>
  </si>
  <si>
    <t>AOM_001185</t>
  </si>
  <si>
    <t>Coconut Oil</t>
  </si>
  <si>
    <t>Copra Oil Cake;Copra Cake;Coconut Cake;Coconut Palm Oil Cake</t>
  </si>
  <si>
    <t>AOM_001700</t>
  </si>
  <si>
    <t>Noug Cake Ground</t>
  </si>
  <si>
    <t>Noug Ground Pressed;Noug Meal Cake;Noug Milled Cake</t>
  </si>
  <si>
    <t>AOM_001333</t>
  </si>
  <si>
    <t>AOM_000671</t>
  </si>
  <si>
    <t>Palmae Oil</t>
  </si>
  <si>
    <t>https://www.feedipedia.org/node/15395</t>
  </si>
  <si>
    <t>AOM_000672</t>
  </si>
  <si>
    <t>Palm Oil Crude</t>
  </si>
  <si>
    <t>AOM_001961</t>
  </si>
  <si>
    <t>Palm Oil Crude Ground</t>
  </si>
  <si>
    <t>Palm Oil Crude Meal;Palm Oil Crude Milled</t>
  </si>
  <si>
    <t>AOM_001837</t>
  </si>
  <si>
    <t>Palm Oil Sludge</t>
  </si>
  <si>
    <t>AOM_001321</t>
  </si>
  <si>
    <t>Safflower Ground</t>
  </si>
  <si>
    <t>Safflower Meal;Safflower Milled</t>
  </si>
  <si>
    <t>https://www.feedipedia.org/node/49</t>
  </si>
  <si>
    <t>AOM_001897</t>
  </si>
  <si>
    <t>https://www.feedipedia.org/node/143</t>
  </si>
  <si>
    <t>AOM_000673</t>
  </si>
  <si>
    <t>Common Sunflower</t>
  </si>
  <si>
    <t>AOM_000674</t>
  </si>
  <si>
    <t>Sunflower Oil</t>
  </si>
  <si>
    <t>Common Sunflower Oil</t>
  </si>
  <si>
    <t>http://aims.fao.org/aos/agrovoc/c_25506</t>
  </si>
  <si>
    <t>AOM_000675</t>
  </si>
  <si>
    <t>Sunflower Seed Ground</t>
  </si>
  <si>
    <t>Common Sunflower Seed Milled;Common Sunflower Seed Meal</t>
  </si>
  <si>
    <t>http://aims.fao.org/aos/agrovoc/c_25507;http://aims.fao.org/aos/agrovoc/c_35709</t>
  </si>
  <si>
    <t>https://www.feedipedia.org/node/40</t>
  </si>
  <si>
    <t>AOM_000676</t>
  </si>
  <si>
    <t>Vegetable Oil</t>
  </si>
  <si>
    <t>http://aims.fao.org/aos/agrovoc/c_8170</t>
  </si>
  <si>
    <t>AOM_000681</t>
  </si>
  <si>
    <t>Roots and Tuber Products</t>
  </si>
  <si>
    <t>AOM_001322</t>
  </si>
  <si>
    <t>Cassava Ground</t>
  </si>
  <si>
    <t>Yuca Flour;Tapioca Flour;Manioc Flour;Cassava Flour;Cassava Milled</t>
  </si>
  <si>
    <t>http://aims.fao.org/aos/agrovoc/c_9649</t>
  </si>
  <si>
    <t>Cassava Tuber; Cassava</t>
  </si>
  <si>
    <t>AOM_000678</t>
  </si>
  <si>
    <t>Cassava Starch</t>
  </si>
  <si>
    <t>Yuca Starch;Tapioca Starch;Manioc Starch</t>
  </si>
  <si>
    <t>http://aims.fao.org/aos/agrovoc/c_15525</t>
  </si>
  <si>
    <t>AOM_000679</t>
  </si>
  <si>
    <t>Cassava Tuber</t>
  </si>
  <si>
    <t>Yuca Tuber;Tapioca Tuber;Manioc Tuber</t>
  </si>
  <si>
    <t>AOM_002034</t>
  </si>
  <si>
    <t>Cassava Tuber Dried Grated Fermented Peeled</t>
  </si>
  <si>
    <t>AOM_002035</t>
  </si>
  <si>
    <t>Cassava Tuber Boiled Dried Ground</t>
  </si>
  <si>
    <t>Cassava Tuber Boiled Dried Milled;Cassaba Tuber Boiled Dried Meal</t>
  </si>
  <si>
    <t>AOM_001282</t>
  </si>
  <si>
    <t>https://www.feedipedia.org/node/21251</t>
  </si>
  <si>
    <t>AOM_001818</t>
  </si>
  <si>
    <t>Ensete ventricosum Corm</t>
  </si>
  <si>
    <t>AOM_001819</t>
  </si>
  <si>
    <t>Ensete ventricosum Leaves</t>
  </si>
  <si>
    <t>AOM_001820</t>
  </si>
  <si>
    <t>Potato Starch</t>
  </si>
  <si>
    <t>AOM_000680</t>
  </si>
  <si>
    <t>Batate</t>
  </si>
  <si>
    <t>http://aims.fao.org/aos/agrovoc/c_3937</t>
  </si>
  <si>
    <t>http://purl.obolibrary.org/obo/NCBITaxon_4120</t>
  </si>
  <si>
    <t>https://www.feedipedia.org/node/745</t>
  </si>
  <si>
    <t>AOM_001840</t>
  </si>
  <si>
    <t>Sweet Potato Tuber</t>
  </si>
  <si>
    <t>Batate Tuber</t>
  </si>
  <si>
    <t>AOM_001358</t>
  </si>
  <si>
    <t>Spices Products</t>
  </si>
  <si>
    <t>Black Cumin</t>
  </si>
  <si>
    <t>Black Cumin Ground</t>
  </si>
  <si>
    <t>Black Cumin Meal;Black Cumin Milled</t>
  </si>
  <si>
    <t>Nigella sativa</t>
  </si>
  <si>
    <t>AOM_001357</t>
  </si>
  <si>
    <t>Black Cumin Seed</t>
  </si>
  <si>
    <t>AOM_001909</t>
  </si>
  <si>
    <t>Black Cumin Seed Ground</t>
  </si>
  <si>
    <t>Black Cumin Seed Meal;Black Cumin Seed Milled</t>
  </si>
  <si>
    <t>AOM_001782</t>
  </si>
  <si>
    <t>Lippia javanica Leaves</t>
  </si>
  <si>
    <t>Lippia javanica Leaves Cake Dried Ground</t>
  </si>
  <si>
    <t>Lippia javanica Leaves Dried Meal</t>
  </si>
  <si>
    <t>AOM_001781</t>
  </si>
  <si>
    <t>AOM_001780</t>
  </si>
  <si>
    <t>AOM_001344</t>
  </si>
  <si>
    <t>Rosemary</t>
  </si>
  <si>
    <t>Rosemary Essential Oil</t>
  </si>
  <si>
    <t>AOM_001345</t>
  </si>
  <si>
    <t>Rosemary Leaves</t>
  </si>
  <si>
    <t>AOM_001354</t>
  </si>
  <si>
    <t>AOM_001850</t>
  </si>
  <si>
    <t>Vegetable Products</t>
  </si>
  <si>
    <t>Brassica oleracea spp.</t>
  </si>
  <si>
    <t>AOM_001270</t>
  </si>
  <si>
    <t>Fluted Pumpkin Leaves</t>
  </si>
  <si>
    <t>Fluted Pumpkin Leaves Extract</t>
  </si>
  <si>
    <t>AOM_001257</t>
  </si>
  <si>
    <t>Fluted Pumpkin Leaves Ground</t>
  </si>
  <si>
    <t>Fluted Pumpkin Leaves Powder</t>
  </si>
  <si>
    <t>AOM_002036</t>
  </si>
  <si>
    <t>Fluted Pumpkin Leaves Dried Ground</t>
  </si>
  <si>
    <t>Fluted Pumpkin Leaves Dried Milled;Fluted Pumpkin Leaves Dried Meal</t>
  </si>
  <si>
    <t>AOM_001256</t>
  </si>
  <si>
    <t>AOM_001661</t>
  </si>
  <si>
    <t>Onion Bulb</t>
  </si>
  <si>
    <t>Onion Bulb Dried Ethanol Treated Mixed</t>
  </si>
  <si>
    <t>AOM_001359</t>
  </si>
  <si>
    <t>AOM_001784</t>
  </si>
  <si>
    <t>Scarlet Eggplant</t>
  </si>
  <si>
    <t>Scarlet Eggplant Market Waste</t>
  </si>
  <si>
    <t>Scarlet Eggplant Market Waste Wilted</t>
  </si>
  <si>
    <t>AOM_001783</t>
  </si>
  <si>
    <t>AOM_001662</t>
  </si>
  <si>
    <t>Scarlet Eggplant Wilted</t>
  </si>
  <si>
    <t>AOM_001360</t>
  </si>
  <si>
    <t>Ethiopian Eggplant;Garden Egg;Gilo</t>
  </si>
  <si>
    <t>AOM_000809</t>
  </si>
  <si>
    <t>Essential Fatty Acid</t>
  </si>
  <si>
    <t>AOM_000735</t>
  </si>
  <si>
    <t>Forage Plants</t>
  </si>
  <si>
    <t>AOM_000683</t>
  </si>
  <si>
    <t>Aquatic Plants</t>
  </si>
  <si>
    <t>AOM_000682</t>
  </si>
  <si>
    <t>Eichhornia crassipes</t>
  </si>
  <si>
    <t>http://aims.fao.org/aos/agrovoc/c_33694</t>
  </si>
  <si>
    <t>http://purl.obolibrary.org/obo/NCBITaxon_44947</t>
  </si>
  <si>
    <t>https://www.feedipedia.org/node/160</t>
  </si>
  <si>
    <t>Eichhornia crassipes;Water Hyacinth</t>
  </si>
  <si>
    <t>AOM_002131</t>
  </si>
  <si>
    <t>Eichhornia crassipes Dried Fermented Ground</t>
  </si>
  <si>
    <t>Water Hyacinth Dried Fermented Ground</t>
  </si>
  <si>
    <t>AOM_001552</t>
  </si>
  <si>
    <t>Eichhornia crassipes Cow Rumen Fermented</t>
  </si>
  <si>
    <t>Water Hyacinth Cow Rumen Fermented</t>
  </si>
  <si>
    <t>AOM_001852</t>
  </si>
  <si>
    <t>Eichhornia crassipes Dried Ground</t>
  </si>
  <si>
    <t>Water Hyacinth Dried Milled;Water Hyacinth Dried Meal</t>
  </si>
  <si>
    <t>AOM_001554</t>
  </si>
  <si>
    <t>Eichhornia crassipes Molasses Fermented</t>
  </si>
  <si>
    <t>Water Hyacinth Molasses Fermented</t>
  </si>
  <si>
    <t>AOM_001555</t>
  </si>
  <si>
    <t>Eichhornia crassipes Yeast Fermented</t>
  </si>
  <si>
    <t>Water Hyacinth Yeast Fermented</t>
  </si>
  <si>
    <t>AOM_001556</t>
  </si>
  <si>
    <t>Lemna</t>
  </si>
  <si>
    <t>Duckweed</t>
  </si>
  <si>
    <t>AOM_002037</t>
  </si>
  <si>
    <t>Lemna Dried</t>
  </si>
  <si>
    <t>Duckweed Dried</t>
  </si>
  <si>
    <t>AOM_001557</t>
  </si>
  <si>
    <t>Lemna minor</t>
  </si>
  <si>
    <t>AOM_001559</t>
  </si>
  <si>
    <t>Potamogeton lucens</t>
  </si>
  <si>
    <t>Potamogeton lucens Leaves</t>
  </si>
  <si>
    <t>AOM_001962</t>
  </si>
  <si>
    <t>Potamogeton lucens Leaves Dried</t>
  </si>
  <si>
    <t>AOM_001560</t>
  </si>
  <si>
    <t>Potamogeton lucens Pods</t>
  </si>
  <si>
    <t>AOM_001963</t>
  </si>
  <si>
    <t>Potamogeton lucens Pods Dried</t>
  </si>
  <si>
    <t>AOM_001558</t>
  </si>
  <si>
    <t>AOM_001851</t>
  </si>
  <si>
    <t>Spirulina</t>
  </si>
  <si>
    <t>Arthrospir platensis</t>
  </si>
  <si>
    <t>AOM_001964</t>
  </si>
  <si>
    <t>Spirulina Dried</t>
  </si>
  <si>
    <t>AOM_001562</t>
  </si>
  <si>
    <t>Ulva armoricana</t>
  </si>
  <si>
    <t>AOM_001561</t>
  </si>
  <si>
    <t>Ulva lactuca</t>
  </si>
  <si>
    <t>Sea Lettuce</t>
  </si>
  <si>
    <t>AOM_001664</t>
  </si>
  <si>
    <t>Ulva rigida</t>
  </si>
  <si>
    <t>Ulva rigida Dried Ground</t>
  </si>
  <si>
    <t>Ulva rigida Dried Meal;Ulva rigida Dried Milled</t>
  </si>
  <si>
    <t>AOM_001564</t>
  </si>
  <si>
    <t>Ulva rigida Ground</t>
  </si>
  <si>
    <t>Ulva rigida Meal;Ulva rigida Milled</t>
  </si>
  <si>
    <t>AOM_001563</t>
  </si>
  <si>
    <t>AOM_001565</t>
  </si>
  <si>
    <t>Vallisneria aethiopica</t>
  </si>
  <si>
    <t>AOM_000701</t>
  </si>
  <si>
    <t>Cereal and Grass Forages</t>
  </si>
  <si>
    <t>AOM_001379</t>
  </si>
  <si>
    <t>Andropogon</t>
  </si>
  <si>
    <t>AOM_001581</t>
  </si>
  <si>
    <t>Gamba grass Hay;Bluestem;Andropogon gayanus Hay</t>
  </si>
  <si>
    <t>AOM_001381</t>
  </si>
  <si>
    <t>Andropogon gayanus Ensiled</t>
  </si>
  <si>
    <t>Andropogon gayanus Silage;Gamba grass Silage</t>
  </si>
  <si>
    <t>AOM_001380</t>
  </si>
  <si>
    <t>Gamba grass;Bluestem</t>
  </si>
  <si>
    <t>AOM_001382</t>
  </si>
  <si>
    <t>Andropogon abyssinica</t>
  </si>
  <si>
    <t>AOM_001383</t>
  </si>
  <si>
    <t>Andropogon guianensis</t>
  </si>
  <si>
    <t>AOM_001457</t>
  </si>
  <si>
    <t>Aristida adscensionis</t>
  </si>
  <si>
    <t>AOM_001456</t>
  </si>
  <si>
    <t>Aristida spp.</t>
  </si>
  <si>
    <t>AOM_001459</t>
  </si>
  <si>
    <t>Bothriochloa</t>
  </si>
  <si>
    <t>Bothriochloa Dried</t>
  </si>
  <si>
    <t>AOM_001458</t>
  </si>
  <si>
    <t>AOM_001460</t>
  </si>
  <si>
    <t>Bothriochloa insculpta</t>
  </si>
  <si>
    <t>AOM_001396</t>
  </si>
  <si>
    <t>Bracharia</t>
  </si>
  <si>
    <t>Bracharia Dried</t>
  </si>
  <si>
    <t>Bracharia Hay</t>
  </si>
  <si>
    <t>AOM_001395</t>
  </si>
  <si>
    <t>AOM_001620</t>
  </si>
  <si>
    <t>Bracharia decumbens</t>
  </si>
  <si>
    <t>Bracharia decumbens Ensiled</t>
  </si>
  <si>
    <t>Bracharia decumbens Silage</t>
  </si>
  <si>
    <t>AOM_001397</t>
  </si>
  <si>
    <t>AOM_001385</t>
  </si>
  <si>
    <t>Bread Grass;Palisade Grass;Braquiaria;Urochloa brizantha</t>
  </si>
  <si>
    <t>https://agrovoc.fao.org/browse/agrovoc/en/page/c_1043;http://aims.fao.org/aos/agrovoc/c_2832</t>
  </si>
  <si>
    <t>http://purl.obolibrary.org/obo/NCBITaxon_240448</t>
  </si>
  <si>
    <t>https://www.feedipedia.org/node/490</t>
  </si>
  <si>
    <t>AOM_001398</t>
  </si>
  <si>
    <t>AOM_001399</t>
  </si>
  <si>
    <t>Brachiaria serrata</t>
  </si>
  <si>
    <t>AOM_001898</t>
  </si>
  <si>
    <t>Bothriocloa</t>
  </si>
  <si>
    <t>Bothriocloa Dried</t>
  </si>
  <si>
    <t>AOM_001899</t>
  </si>
  <si>
    <t>AOM_000686</t>
  </si>
  <si>
    <t>Katambora</t>
  </si>
  <si>
    <t>http://aims.fao.org/aos/agrovoc/c_1428</t>
  </si>
  <si>
    <t>AOM_001400</t>
  </si>
  <si>
    <t>Cenchrus ciliaris Dried</t>
  </si>
  <si>
    <t>Cenchrus ciliaris Hay;Katambora Dried Meal;Katambora Dried Ground;Katambora Hay Meal</t>
  </si>
  <si>
    <t>AOM_001401</t>
  </si>
  <si>
    <t>Chloris spp.</t>
  </si>
  <si>
    <t>AOM_001635</t>
  </si>
  <si>
    <t>Chloris gayana Dried</t>
  </si>
  <si>
    <t>Chloris gayana Dried Ground</t>
  </si>
  <si>
    <t>AOM_001634</t>
  </si>
  <si>
    <t>Chloris gayana Dried Wilted</t>
  </si>
  <si>
    <t>AOM_001633</t>
  </si>
  <si>
    <t>Chloris gayana Hay</t>
  </si>
  <si>
    <t>AOM_001402</t>
  </si>
  <si>
    <t>AOM_002038</t>
  </si>
  <si>
    <t>Combretum aculeatum</t>
  </si>
  <si>
    <t>AOM_001649</t>
  </si>
  <si>
    <t>Cynadon dactylon</t>
  </si>
  <si>
    <t>Cynadon dactylon Dried</t>
  </si>
  <si>
    <t>Cynadon dactylon Hay</t>
  </si>
  <si>
    <t>AOM_001462</t>
  </si>
  <si>
    <t>AOM_001464</t>
  </si>
  <si>
    <t>Cynadon plectostachyus</t>
  </si>
  <si>
    <t>AOM_001461</t>
  </si>
  <si>
    <t>Cynodon</t>
  </si>
  <si>
    <t>AOM_001465</t>
  </si>
  <si>
    <t>Cynodon nlemfuensis</t>
  </si>
  <si>
    <t>AOM_000687</t>
  </si>
  <si>
    <t>Desho Grass Hay</t>
  </si>
  <si>
    <t>Nigeria Grass Hay;Cenchrus pedicellatus;Pennisetum pedicillatum</t>
  </si>
  <si>
    <t>http://aims.fao.org/aos/agrovoc/c_5676</t>
  </si>
  <si>
    <t>https://www.feedipedia.org/node/396</t>
  </si>
  <si>
    <t>AOM_000688</t>
  </si>
  <si>
    <t>Digitaria</t>
  </si>
  <si>
    <t>Digitaria Dried</t>
  </si>
  <si>
    <t>Digitaria Hay</t>
  </si>
  <si>
    <t>http://aims.fao.org/aos/agrovoc/c_2278</t>
  </si>
  <si>
    <t xml:space="preserve">Digitaria </t>
  </si>
  <si>
    <t>http://purl.obolibrary.org/obo/NCBITaxon_66017</t>
  </si>
  <si>
    <t>AOM_001388</t>
  </si>
  <si>
    <t>Digitaria abyssinica</t>
  </si>
  <si>
    <t>AOM_001389</t>
  </si>
  <si>
    <t>Digitaria decumbens</t>
  </si>
  <si>
    <t>AOM_001390</t>
  </si>
  <si>
    <t>Digitaria nodosa</t>
  </si>
  <si>
    <t>AOM_001391</t>
  </si>
  <si>
    <t>Digitaria smutsii</t>
  </si>
  <si>
    <t>AOM_001392</t>
  </si>
  <si>
    <t>Digitaria ternota</t>
  </si>
  <si>
    <t>AOM_001466</t>
  </si>
  <si>
    <t>Diheteropogon amplectens</t>
  </si>
  <si>
    <t>AOM_001467</t>
  </si>
  <si>
    <t>Eleusine floccifolia</t>
  </si>
  <si>
    <t>AOM_001785</t>
  </si>
  <si>
    <t>Elionurus muticus</t>
  </si>
  <si>
    <t>AOM_001786</t>
  </si>
  <si>
    <t>Eragotris tremula</t>
  </si>
  <si>
    <t>AOM_001468</t>
  </si>
  <si>
    <t>Eragrostis capensis</t>
  </si>
  <si>
    <t>AOM_001787</t>
  </si>
  <si>
    <t>Eragrostis curvula</t>
  </si>
  <si>
    <t>Eragrostis curvula Dried</t>
  </si>
  <si>
    <t>Eragrostis curvula Hay</t>
  </si>
  <si>
    <t>AOM_001393</t>
  </si>
  <si>
    <t>AOM_001469</t>
  </si>
  <si>
    <t>Eragrostis papposa</t>
  </si>
  <si>
    <t>AOM_001470</t>
  </si>
  <si>
    <t>Eragrostis rigidior</t>
  </si>
  <si>
    <t>AOM_000692</t>
  </si>
  <si>
    <t>Grass Dried</t>
  </si>
  <si>
    <t>Grass Dried Ground</t>
  </si>
  <si>
    <t>Grass Hay Ground;Grass Hay Meal;Grass Hay Milled</t>
  </si>
  <si>
    <t>http://aims.fao.org/aos/agrovoc/c_3508</t>
  </si>
  <si>
    <t>Heteropogon contortus</t>
  </si>
  <si>
    <t>Ground Hay</t>
  </si>
  <si>
    <t>AOM_001809</t>
  </si>
  <si>
    <t>Grass Hay</t>
  </si>
  <si>
    <t>AOM_001965</t>
  </si>
  <si>
    <t>Grass Dried Ensiled</t>
  </si>
  <si>
    <t>Hay Silage;Grass Hay Ensiled</t>
  </si>
  <si>
    <t>Harpachne schimperi</t>
  </si>
  <si>
    <t>Grass Hay; Hay</t>
  </si>
  <si>
    <t>AOM_000693</t>
  </si>
  <si>
    <t>Grass Local</t>
  </si>
  <si>
    <t>Grasses Local</t>
  </si>
  <si>
    <t>AOM_001471</t>
  </si>
  <si>
    <t>AOM_001472</t>
  </si>
  <si>
    <t>AOM_001386</t>
  </si>
  <si>
    <t>Hordeum vulgare Dried</t>
  </si>
  <si>
    <t>Barely Hay;Hordeum vulgare Hay</t>
  </si>
  <si>
    <t>AOM_001404</t>
  </si>
  <si>
    <t>Hyparrhenia</t>
  </si>
  <si>
    <t>AOM_001473</t>
  </si>
  <si>
    <t>AOM_001663</t>
  </si>
  <si>
    <t>Hyparrhenia rufa</t>
  </si>
  <si>
    <t>Hyparrhenia rufa Dried</t>
  </si>
  <si>
    <t>Hyparrhenia rufa Hay</t>
  </si>
  <si>
    <t>AOM_001405</t>
  </si>
  <si>
    <t>AOM_001474</t>
  </si>
  <si>
    <t>Hyperthelia dissoluta</t>
  </si>
  <si>
    <t>AOM_001788</t>
  </si>
  <si>
    <t>Jardinea congoensis</t>
  </si>
  <si>
    <t>AOM_001853</t>
  </si>
  <si>
    <t>Juncaceae spp.</t>
  </si>
  <si>
    <t>Juncaceae sp.</t>
  </si>
  <si>
    <t>AOM_001475</t>
  </si>
  <si>
    <t>Lolium spp</t>
  </si>
  <si>
    <t>Ryegrass</t>
  </si>
  <si>
    <t>AOM_001476</t>
  </si>
  <si>
    <t>Lolium multiflorum</t>
  </si>
  <si>
    <t>AOM_001477</t>
  </si>
  <si>
    <t>Loudetia simplex</t>
  </si>
  <si>
    <t>AOM_001478</t>
  </si>
  <si>
    <t>Loudetia togoensis</t>
  </si>
  <si>
    <t>AOM_000695</t>
  </si>
  <si>
    <t>Luscious Pasture</t>
  </si>
  <si>
    <t>AOM_002039</t>
  </si>
  <si>
    <t>Megathyrsus maximus Bran</t>
  </si>
  <si>
    <t>AOM_001676</t>
  </si>
  <si>
    <t>Megathyrsus maximus Dried</t>
  </si>
  <si>
    <t>Guinea Grass Hay;Megathyrsus maximus Hay</t>
  </si>
  <si>
    <t>AOM_001479</t>
  </si>
  <si>
    <t>Guinea Grass;Tanganyika grass;Buffalograss;Megathyrsus maximus</t>
  </si>
  <si>
    <t>AOM_001481</t>
  </si>
  <si>
    <t>Melinis repens</t>
  </si>
  <si>
    <t>AOM_001513</t>
  </si>
  <si>
    <t>Microchloa caffra</t>
  </si>
  <si>
    <t>AOM_001677</t>
  </si>
  <si>
    <t>Panicum maximum</t>
  </si>
  <si>
    <t>Panicum maximum Ensiled</t>
  </si>
  <si>
    <t>Panicum maximum Silage</t>
  </si>
  <si>
    <t>AOM_001408</t>
  </si>
  <si>
    <t>Panicum maximum Straw</t>
  </si>
  <si>
    <t>AOM_001709</t>
  </si>
  <si>
    <t>Panicum maximum Wilted</t>
  </si>
  <si>
    <t>AOM_001407</t>
  </si>
  <si>
    <t>AOM_000697</t>
  </si>
  <si>
    <t>Natural Pasture</t>
  </si>
  <si>
    <t>AOM_000698</t>
  </si>
  <si>
    <t>Natural Pasture Hay</t>
  </si>
  <si>
    <t>Natural Grass Hay</t>
  </si>
  <si>
    <t>AOM_001789</t>
  </si>
  <si>
    <t>AOM_001443</t>
  </si>
  <si>
    <t>Pennisetum</t>
  </si>
  <si>
    <t>AOM_001713</t>
  </si>
  <si>
    <t>Pennisetum clandestinum Dried</t>
  </si>
  <si>
    <t>Pennisetum clandestinum Hay</t>
  </si>
  <si>
    <t>AOM_001714</t>
  </si>
  <si>
    <t>Pennisetum clandestinum Dried Ground</t>
  </si>
  <si>
    <t>Pennisetum clandestinum Hay Milled;Pennisetum clandestinum Hay Meal</t>
  </si>
  <si>
    <t>AOM_001966</t>
  </si>
  <si>
    <t>Pennisetum clandestinum Leaves</t>
  </si>
  <si>
    <t>Pennisetum clandestinum Leaves Dried Ground</t>
  </si>
  <si>
    <t>Kikuyu Leaves Dried Milled;Kikuyu Leaves Dried Meal</t>
  </si>
  <si>
    <t>AOM_001411</t>
  </si>
  <si>
    <t>Pennisetum clandestinum Ground</t>
  </si>
  <si>
    <t>Pennisetum clandestinum Meal;Pennisetum clandestinum Milled</t>
  </si>
  <si>
    <t>AOM_001410</t>
  </si>
  <si>
    <t>Pennisetum clandestinum Ensiled</t>
  </si>
  <si>
    <t>Pennisetum clandestinum Silage</t>
  </si>
  <si>
    <t>AOM_001409</t>
  </si>
  <si>
    <t>AOM_002040</t>
  </si>
  <si>
    <t>AOM_001412</t>
  </si>
  <si>
    <t>Pennisetum mezianum</t>
  </si>
  <si>
    <t>AOM_001717</t>
  </si>
  <si>
    <t>Pennisetum pedicellatum Dried</t>
  </si>
  <si>
    <t>Pennisetum pedicellatum Hay</t>
  </si>
  <si>
    <t>AOM_001718</t>
  </si>
  <si>
    <t>Pennisetum pedicellatum Dried Ground</t>
  </si>
  <si>
    <t>Pennisetum pedicellatum Hay Milled;Pennisetum pedicellatum Hay Meal</t>
  </si>
  <si>
    <t>AOM_001413</t>
  </si>
  <si>
    <t>AOM_001441</t>
  </si>
  <si>
    <t>Pennisetum petiolar</t>
  </si>
  <si>
    <t>AOM_000689</t>
  </si>
  <si>
    <t>Napier Grass;Elephant Grass;Bana Grass</t>
  </si>
  <si>
    <t>http://aims.fao.org/aos/agrovoc/c_5677</t>
  </si>
  <si>
    <t>http://purl.obolibrary.org/obo/NCBITaxon_154765</t>
  </si>
  <si>
    <t>https://www.feedipedia.org/node/395</t>
  </si>
  <si>
    <t>AOM_001721</t>
  </si>
  <si>
    <t>Pennisetum purpureum Dried</t>
  </si>
  <si>
    <t>Pennisetum purpureum Hay;Napier Grass Hay;Elephant Grass Hay;Bana Grass Hay</t>
  </si>
  <si>
    <t>AOM_001681</t>
  </si>
  <si>
    <t>Pennisetum purpureum Dried Ground</t>
  </si>
  <si>
    <t>Pennisetum purpureum Hay Meal;Pennisetum purpureum Hay Milled</t>
  </si>
  <si>
    <t>AOM_001720</t>
  </si>
  <si>
    <t>Pennisetum purpureum Ground</t>
  </si>
  <si>
    <t>Pennisetum purpureum Meal;Pennisetum purpureum Milled</t>
  </si>
  <si>
    <t>AOM_001444</t>
  </si>
  <si>
    <t>Pennisetum villosum</t>
  </si>
  <si>
    <t>AOM_001445</t>
  </si>
  <si>
    <t>Phalaris aquatica</t>
  </si>
  <si>
    <t>AOM_001854</t>
  </si>
  <si>
    <t>Plantago albicans</t>
  </si>
  <si>
    <t>AOM_001855</t>
  </si>
  <si>
    <t>AOM_001514</t>
  </si>
  <si>
    <t>AOM_002132</t>
  </si>
  <si>
    <t>Rottboellia cochinchinensis</t>
  </si>
  <si>
    <t>Rottboellia exaltata</t>
  </si>
  <si>
    <t>AOM_001515</t>
  </si>
  <si>
    <t>AOM_001689</t>
  </si>
  <si>
    <t>Schizachyrium exile</t>
  </si>
  <si>
    <t>Schizachyrium exile Urea Treated</t>
  </si>
  <si>
    <t>AOM_001516</t>
  </si>
  <si>
    <t>AOM_001517</t>
  </si>
  <si>
    <t>Schizachyrium jeffreysii</t>
  </si>
  <si>
    <t>AOM_001692</t>
  </si>
  <si>
    <t>Schoenefeldia gracilis</t>
  </si>
  <si>
    <t>Schoenefeldia gracilis Dried</t>
  </si>
  <si>
    <t>Schoenefeldia gracilis Hay</t>
  </si>
  <si>
    <t>AOM_001518</t>
  </si>
  <si>
    <t>AOM_001446</t>
  </si>
  <si>
    <t>Sorghum sudanese</t>
  </si>
  <si>
    <t>AOM_001448</t>
  </si>
  <si>
    <t>Sporobolus natalensis</t>
  </si>
  <si>
    <t>AOM_001449</t>
  </si>
  <si>
    <t>Sporobolus panicoides</t>
  </si>
  <si>
    <t>AOM_001900</t>
  </si>
  <si>
    <t>Stereochlaena cameronii</t>
  </si>
  <si>
    <t>AOM_001520</t>
  </si>
  <si>
    <t>Stipa parviflora</t>
  </si>
  <si>
    <t>AOM_001743</t>
  </si>
  <si>
    <t>Stipa tenacissima</t>
  </si>
  <si>
    <t>Stipa tenacissima Dried</t>
  </si>
  <si>
    <t>Stipa tenacissima Hay</t>
  </si>
  <si>
    <t>AOM_001521</t>
  </si>
  <si>
    <t>AOM_000699</t>
  </si>
  <si>
    <t>Chicken Corn;Shattercane;Sordan;Sorghum Bicolor x Sorghum Arundinaceum</t>
  </si>
  <si>
    <t>Sorghum bicolor var. sudanense</t>
  </si>
  <si>
    <t>http://purl.obolibrary.org/obo/NCBITaxon_171959</t>
  </si>
  <si>
    <t>https://www.feedipedia.org/node/375</t>
  </si>
  <si>
    <t>Sorghum sudanensis</t>
  </si>
  <si>
    <t>AOM_001856</t>
  </si>
  <si>
    <t>Sward</t>
  </si>
  <si>
    <t>AOM_001450</t>
  </si>
  <si>
    <t>AOM_001451</t>
  </si>
  <si>
    <t>Tripsacum laxum</t>
  </si>
  <si>
    <t>AOM_001452</t>
  </si>
  <si>
    <t>AOM_001455</t>
  </si>
  <si>
    <t>Triticum</t>
  </si>
  <si>
    <t>AOM_001522</t>
  </si>
  <si>
    <t>Trypsacum</t>
  </si>
  <si>
    <t>AOM_001523</t>
  </si>
  <si>
    <t>Trypsacum laxum</t>
  </si>
  <si>
    <t>AOM_001910</t>
  </si>
  <si>
    <t>Unspecified Hay</t>
  </si>
  <si>
    <t>Unspecified Hay Ground</t>
  </si>
  <si>
    <t>Unspecified Hay Meal;Unspecified Hay Milled</t>
  </si>
  <si>
    <t>AOM_001911</t>
  </si>
  <si>
    <t>AOM_001912</t>
  </si>
  <si>
    <t>Unspecified Grass</t>
  </si>
  <si>
    <t>Local Grasses Unspecified</t>
  </si>
  <si>
    <t>AOM_000700</t>
  </si>
  <si>
    <t>Unspecified Grazing</t>
  </si>
  <si>
    <t>AOM_001454</t>
  </si>
  <si>
    <t>Urochloa mosambicensis</t>
  </si>
  <si>
    <t>Urochloa mosambicensis Dried</t>
  </si>
  <si>
    <t>Urochloa mosambicensis Hay</t>
  </si>
  <si>
    <t>AOM_001453</t>
  </si>
  <si>
    <t>AOM_000718</t>
  </si>
  <si>
    <t>Forage Trees</t>
  </si>
  <si>
    <t>AOM_000702</t>
  </si>
  <si>
    <t>White Acacia</t>
  </si>
  <si>
    <t>http://aims.fao.org/aos/agrovoc/c_10734</t>
  </si>
  <si>
    <t>http://purl.obolibrary.org/obo/NCBITaxon_138055</t>
  </si>
  <si>
    <t>AOM_001590</t>
  </si>
  <si>
    <t>Acacia angustissima Dried</t>
  </si>
  <si>
    <t>Acacia angustissima Hay</t>
  </si>
  <si>
    <t>http://purl.obolibrary.org/obo/NCBITaxon_468212</t>
  </si>
  <si>
    <t>AOM_001592</t>
  </si>
  <si>
    <t>Acacia angustissima Leaves</t>
  </si>
  <si>
    <t>Acacia angusitissima Leaves Dried Ensiled</t>
  </si>
  <si>
    <t>Acacia angustissima Leaves Hay Silage</t>
  </si>
  <si>
    <t>AOM_001591</t>
  </si>
  <si>
    <t>AOM_000703</t>
  </si>
  <si>
    <t>AOM_001755</t>
  </si>
  <si>
    <t>http://aims.fao.org/aos/agrovoc/c_1323858907498</t>
  </si>
  <si>
    <t>http://purl.obolibrary.org/obo/NCBITaxon_546664</t>
  </si>
  <si>
    <t>AOM_001757</t>
  </si>
  <si>
    <t>Acacia brevispica Leaves</t>
  </si>
  <si>
    <t>Acacia brevispica Leaves Dried</t>
  </si>
  <si>
    <t>Acacia brevispica Leaves Hay</t>
  </si>
  <si>
    <t>AOM_001756</t>
  </si>
  <si>
    <t>AOM_001759</t>
  </si>
  <si>
    <t>Acacia brevispica Pods</t>
  </si>
  <si>
    <t>Acacia brevispica Pods Dried</t>
  </si>
  <si>
    <t>AOM_001758</t>
  </si>
  <si>
    <t>AOM_001118</t>
  </si>
  <si>
    <t>AOM_001762</t>
  </si>
  <si>
    <t>Acacia etbaica</t>
  </si>
  <si>
    <t>Acacia etbaica Fruits</t>
  </si>
  <si>
    <t>Acacia etbaica Fruits Dried</t>
  </si>
  <si>
    <t>AOM_001761</t>
  </si>
  <si>
    <t>AOM_001760</t>
  </si>
  <si>
    <t>AOM_001765</t>
  </si>
  <si>
    <t>Acacia karroo Leaves</t>
  </si>
  <si>
    <t>Acacia karroo Leaves Dried Ground</t>
  </si>
  <si>
    <t>Acacia karroo Leaves Dried Meal;Acacia karroo Leaves Dried Milled</t>
  </si>
  <si>
    <t>AOM_001764</t>
  </si>
  <si>
    <t>AOM_001763</t>
  </si>
  <si>
    <t>AOM_000704</t>
  </si>
  <si>
    <t>http://aims.fao.org/aos/agrovoc/c_45</t>
  </si>
  <si>
    <t>Vachellia nilotica</t>
  </si>
  <si>
    <t>http://purl.obolibrary.org/obo/NCBITaxon_138033</t>
  </si>
  <si>
    <t>AOM_001594</t>
  </si>
  <si>
    <t>Acacia nilotica Leaves</t>
  </si>
  <si>
    <t>Acacia nilotica Leaves Dried</t>
  </si>
  <si>
    <t>Acacia nilotica Leaves Hay</t>
  </si>
  <si>
    <t>AOM_001804</t>
  </si>
  <si>
    <t>Acacia nilotica Leaves Dried Ground</t>
  </si>
  <si>
    <t>Acacia nilotica Leaves Dried Meal;Acacia nilotica Leaves Dried Milled</t>
  </si>
  <si>
    <t>AOM_001593</t>
  </si>
  <si>
    <t>AOM_001596</t>
  </si>
  <si>
    <t>Acacia nilotica Pods</t>
  </si>
  <si>
    <t>Acacia nilotica Pods Dried</t>
  </si>
  <si>
    <t>AOM_001595</t>
  </si>
  <si>
    <t>AOM_001768</t>
  </si>
  <si>
    <t xml:space="preserve">Acacia polyacantha Leaves </t>
  </si>
  <si>
    <t>Acacia polyacantha Leaves Dried Ground</t>
  </si>
  <si>
    <t>Acacia polyacantha Leaves Dried Meal;Acacia polyacantha Leaves Dried Milled</t>
  </si>
  <si>
    <t>AOM_001767</t>
  </si>
  <si>
    <t>AOM_001766</t>
  </si>
  <si>
    <t>AOM_001857</t>
  </si>
  <si>
    <t>Acacia saligna Dried</t>
  </si>
  <si>
    <t>Blue Wattle Dried</t>
  </si>
  <si>
    <t>AOM_001120</t>
  </si>
  <si>
    <t>Acacia saligna Leaves and Soft Twig</t>
  </si>
  <si>
    <t>Blue Wattle Leaves and Soft Twigs</t>
  </si>
  <si>
    <t>AOM_001119</t>
  </si>
  <si>
    <t>Blue Wattle</t>
  </si>
  <si>
    <t>AOM_001597</t>
  </si>
  <si>
    <t>Acacia senegal Leaves</t>
  </si>
  <si>
    <t>Acacia senegal Leaves Dried</t>
  </si>
  <si>
    <t>AOM_001123</t>
  </si>
  <si>
    <t>AOM_001598</t>
  </si>
  <si>
    <t>Acacia senegal Pods</t>
  </si>
  <si>
    <t>Acacia senegal Pods Dried</t>
  </si>
  <si>
    <t>AOM_001122</t>
  </si>
  <si>
    <t>AOM_001121</t>
  </si>
  <si>
    <t>AOM_000705</t>
  </si>
  <si>
    <t>Vachellia sieberiana</t>
  </si>
  <si>
    <t>AOM_001599</t>
  </si>
  <si>
    <t>Acacia sieberiana Dried Ensiled Ground</t>
  </si>
  <si>
    <t>Acacia sieberiana Dried Ensiled Meal;Acacia sieberiana Dried Silage Meal</t>
  </si>
  <si>
    <t>AOM_002041</t>
  </si>
  <si>
    <t>Acacia sieberiana Pods</t>
  </si>
  <si>
    <t>AOM_002042</t>
  </si>
  <si>
    <t>Acacia sieberiana Pods Dried</t>
  </si>
  <si>
    <t>AOM_002043</t>
  </si>
  <si>
    <t>Acacia sieberiana Pods Dried Ground</t>
  </si>
  <si>
    <t>Acacia sieberiana Pods Dried Meal;Acacia sieberiana Pods Dried Milled</t>
  </si>
  <si>
    <t>AOM_000706</t>
  </si>
  <si>
    <t>http://aims.fao.org/aos/agrovoc/c_50</t>
  </si>
  <si>
    <t>Vachellia tortilis</t>
  </si>
  <si>
    <t>http://purl.obolibrary.org/obo/NCBITaxon_138046</t>
  </si>
  <si>
    <t>AOM_001604</t>
  </si>
  <si>
    <t>Acacia tortilis Fruits</t>
  </si>
  <si>
    <t>Acacia tortilis Fruits Dried</t>
  </si>
  <si>
    <t>AOM_001603</t>
  </si>
  <si>
    <t>AOM_001125</t>
  </si>
  <si>
    <t>Acacia tortilis Leaves</t>
  </si>
  <si>
    <t>AOM_002044</t>
  </si>
  <si>
    <t>Acacia tortilis Leaves Dried Ground</t>
  </si>
  <si>
    <t>Acacia tortilis Leaves Dried Meal;Acacia tortilis Leaves Dried Milled</t>
  </si>
  <si>
    <t>AOM_001602</t>
  </si>
  <si>
    <t>Acacia tortilis Pods</t>
  </si>
  <si>
    <t>Acacia tortilis Pods Dried</t>
  </si>
  <si>
    <t>AOM_001601</t>
  </si>
  <si>
    <t>Acacia tortilis Pods Ground</t>
  </si>
  <si>
    <t>Acacia tortilis Pods Meal;Acacia tortilis Pods Milled</t>
  </si>
  <si>
    <t>AOM_001600</t>
  </si>
  <si>
    <t>AOM_001790</t>
  </si>
  <si>
    <t>Adansonia digitata Seed</t>
  </si>
  <si>
    <t>Adansonia digitata Seed Cake Ground</t>
  </si>
  <si>
    <t>African Baobab Seed Oilcake Ground;Adansonia digitata Seed Cake Meal;Adansonia digitata Seed Cake Milled</t>
  </si>
  <si>
    <t>AOM_001568</t>
  </si>
  <si>
    <t>Adansonia digitata Seed Cake</t>
  </si>
  <si>
    <t>African Baobab Seed Oilcake</t>
  </si>
  <si>
    <t>AOM_001567</t>
  </si>
  <si>
    <t>African Baobab</t>
  </si>
  <si>
    <t>AOM_001127</t>
  </si>
  <si>
    <t>Afzelia africana Leaves</t>
  </si>
  <si>
    <t>Afzelia africana Leaves Wilted</t>
  </si>
  <si>
    <t>AOM_001699</t>
  </si>
  <si>
    <t>AOM_002046</t>
  </si>
  <si>
    <t>Afzelia africana Dried</t>
  </si>
  <si>
    <t>AOM_001126</t>
  </si>
  <si>
    <t>AOM_001794</t>
  </si>
  <si>
    <t>Albizia harveyi Dried</t>
  </si>
  <si>
    <t>AOM_001793</t>
  </si>
  <si>
    <t>AOM_002061</t>
  </si>
  <si>
    <t>AOM_002062</t>
  </si>
  <si>
    <t>Albizia gummifera Dried</t>
  </si>
  <si>
    <t>AOM_002063</t>
  </si>
  <si>
    <t>AOM_002064</t>
  </si>
  <si>
    <t>Albizia lebbeck Leaves</t>
  </si>
  <si>
    <t>AOM_002065</t>
  </si>
  <si>
    <t>Albizia lebbeck Leaves Ground</t>
  </si>
  <si>
    <t>Albizia lebbeck Leaves Meal;Albizia lebbeck Leaves Milled</t>
  </si>
  <si>
    <t>AOM_001609</t>
  </si>
  <si>
    <t>Annona senegalensis</t>
  </si>
  <si>
    <t>Annona senegalensis Leaves</t>
  </si>
  <si>
    <t>Annona senegalensis Leaves Wilted</t>
  </si>
  <si>
    <t>AOM_001129</t>
  </si>
  <si>
    <t>AOM_001128</t>
  </si>
  <si>
    <t>AOM_001901</t>
  </si>
  <si>
    <t>Oldman Saltbush</t>
  </si>
  <si>
    <t>http://aims.fao.org/aos/agrovoc/c_6670;http://aims.fao.org/aos/agrovoc/c_24321</t>
  </si>
  <si>
    <t>http://purl.obolibrary.org/obo/NCBITaxon_3553</t>
  </si>
  <si>
    <t>https://www.feedipedia.org/node/184</t>
  </si>
  <si>
    <t>AOM_001859</t>
  </si>
  <si>
    <t>Atriplex nummularia Dried</t>
  </si>
  <si>
    <t>Oldman Saltbush Dried</t>
  </si>
  <si>
    <t>AOM_002047</t>
  </si>
  <si>
    <t>Atriplex nummularia Dried Ground</t>
  </si>
  <si>
    <t>Oldman Saltbush Dried Meal;Oldman Saltbush Dried Milled</t>
  </si>
  <si>
    <t>AOM_001858</t>
  </si>
  <si>
    <t>Atriplex nummularia Leaves</t>
  </si>
  <si>
    <t>Oldman Saltbush Leaves</t>
  </si>
  <si>
    <t>AOM_001612</t>
  </si>
  <si>
    <t>Azadirachta indica Leaves</t>
  </si>
  <si>
    <t>Azadirachta indica Leaves Dried</t>
  </si>
  <si>
    <t>AOM_001132</t>
  </si>
  <si>
    <t>AOM_001131</t>
  </si>
  <si>
    <t>AOM_001862</t>
  </si>
  <si>
    <t>Berchemia discolor Leaves</t>
  </si>
  <si>
    <t>Berchemia discolor Leaves Dried</t>
  </si>
  <si>
    <t>AOM_001861</t>
  </si>
  <si>
    <t>AOM_001860</t>
  </si>
  <si>
    <t>AOM_001701</t>
  </si>
  <si>
    <t>Calliandra calothyrsus Leaves</t>
  </si>
  <si>
    <t>Calliandra calothyrsus Leaves Dried Ground</t>
  </si>
  <si>
    <t>Calliandra calothyrsus Leaves Dried Milled;Calliandra calothyrsus Leaves Dried Meal</t>
  </si>
  <si>
    <t>AOM_002048</t>
  </si>
  <si>
    <t>Calliandra calothyrsus Leaves Dried Ensiled</t>
  </si>
  <si>
    <t>Calliandra calothyrsus Leaves Dried Silage</t>
  </si>
  <si>
    <t>AOM_001134</t>
  </si>
  <si>
    <t>AOM_001133</t>
  </si>
  <si>
    <t>AOM_001135</t>
  </si>
  <si>
    <t>Calycotome villosa</t>
  </si>
  <si>
    <t>AOM_001136</t>
  </si>
  <si>
    <t>Carissa edulis</t>
  </si>
  <si>
    <t>AOM_001703</t>
  </si>
  <si>
    <t>Chamaecytisus palmensis Dried</t>
  </si>
  <si>
    <t>Chamaecytisus palmensis Hay</t>
  </si>
  <si>
    <t>AOM_001631</t>
  </si>
  <si>
    <t>Chamaecytisus palmensis Leaves</t>
  </si>
  <si>
    <t>Chamaecytisus palmensis Leaves Dried</t>
  </si>
  <si>
    <t>Chamaecytisus palmensis Leaves Hay</t>
  </si>
  <si>
    <t>AOM_001630</t>
  </si>
  <si>
    <t>AOM_001137</t>
  </si>
  <si>
    <t>AOM_001138</t>
  </si>
  <si>
    <t>AOM_001704</t>
  </si>
  <si>
    <t>Daniellia oliveri</t>
  </si>
  <si>
    <t>Daniellia oliveri Leaves</t>
  </si>
  <si>
    <t>Daniellia oliveri Leaves Wilted</t>
  </si>
  <si>
    <t>AOM_001140</t>
  </si>
  <si>
    <t>AOM_001139</t>
  </si>
  <si>
    <t>AOM_002067</t>
  </si>
  <si>
    <t>Delonix elata</t>
  </si>
  <si>
    <t>Delonix elata Dried</t>
  </si>
  <si>
    <t>AOM_001655</t>
  </si>
  <si>
    <t>Dichrostachys cinerea</t>
  </si>
  <si>
    <t>Dichrostachys cinerea Fruits</t>
  </si>
  <si>
    <t>Dichrostachys cinerea Fruits Dried</t>
  </si>
  <si>
    <t>AOM_001654</t>
  </si>
  <si>
    <t>AOM_001141</t>
  </si>
  <si>
    <t>AOM_001705</t>
  </si>
  <si>
    <t>Erythrina brucei</t>
  </si>
  <si>
    <t>Erythrina brucei Leaves</t>
  </si>
  <si>
    <t>Erythrina brucei Leaves Dried</t>
  </si>
  <si>
    <t>AOM_001143</t>
  </si>
  <si>
    <t>AOM_001142</t>
  </si>
  <si>
    <t>AOM_001796</t>
  </si>
  <si>
    <t>Erythrina abyssinica Wilted</t>
  </si>
  <si>
    <t>AOM_001795</t>
  </si>
  <si>
    <t>AOM_001144</t>
  </si>
  <si>
    <t>AOM_001145</t>
  </si>
  <si>
    <t>AOM_002049</t>
  </si>
  <si>
    <t>Faidherbia albida Pods</t>
  </si>
  <si>
    <t>AOM_002050</t>
  </si>
  <si>
    <t>Faidherbia albida Pods Ground</t>
  </si>
  <si>
    <t>Faidherbia albida Pods Meal;Faidherbia albida Pods Milled</t>
  </si>
  <si>
    <t>AOM_002051</t>
  </si>
  <si>
    <t>Faidherbia albida Pods Dried Ground Soaked</t>
  </si>
  <si>
    <t>AOM_001588</t>
  </si>
  <si>
    <t>Ficus spp</t>
  </si>
  <si>
    <t>AOM_002052</t>
  </si>
  <si>
    <t>AOM_002053</t>
  </si>
  <si>
    <t>Ficus natalensis Leaves</t>
  </si>
  <si>
    <t>AOM_002054</t>
  </si>
  <si>
    <t>AOM_000708</t>
  </si>
  <si>
    <t>Ficus thonningii Leaves</t>
  </si>
  <si>
    <t>Ficus thonningii Leaves Dried</t>
  </si>
  <si>
    <t>http://aims.fao.org/aos/agrovoc/c_2891</t>
  </si>
  <si>
    <t>http://purl.obolibrary.org/obo/NCBITaxon_309310</t>
  </si>
  <si>
    <t>AOM_001657</t>
  </si>
  <si>
    <t>Ficus thonningii Leaves Ground</t>
  </si>
  <si>
    <t>Ficus thonningii Leaves Meal;Ficus thonningii Leaves Milled;Ficus burkei Leaves Meal;Ficus burkei Leaves Milled</t>
  </si>
  <si>
    <t>AOM_001147</t>
  </si>
  <si>
    <t>AOM_001148</t>
  </si>
  <si>
    <t xml:space="preserve">Ficus thonningii </t>
  </si>
  <si>
    <t>AOM_001986</t>
  </si>
  <si>
    <t>Gliciridia sepium</t>
  </si>
  <si>
    <t>Gliciridia sepium Leaves</t>
  </si>
  <si>
    <t>Gliciridia sepium Leaves Dried Ground</t>
  </si>
  <si>
    <t>Gliciridia sepium Leaves Dried Meal;Gliciridia sepium Leaves Dried Milled</t>
  </si>
  <si>
    <t>AOM_001801</t>
  </si>
  <si>
    <t>Gliciridia sepium Leaves Dried</t>
  </si>
  <si>
    <t>AOM_001988</t>
  </si>
  <si>
    <t>Gliciridia sepium Leaves Ground</t>
  </si>
  <si>
    <t>Gliciridia sepium Leaves Meal;Gliciridia sepium Leaves Milled</t>
  </si>
  <si>
    <t>AOM_001800</t>
  </si>
  <si>
    <t>AOM_001799</t>
  </si>
  <si>
    <t>Gliciridia sepium Ground</t>
  </si>
  <si>
    <t>Gliciridia sepium Meal;Gliciridia sepium Milled</t>
  </si>
  <si>
    <t>AOM_001798</t>
  </si>
  <si>
    <t>Gliciridia sepium Wilted</t>
  </si>
  <si>
    <t>AOM_001797</t>
  </si>
  <si>
    <t>AOM_001150</t>
  </si>
  <si>
    <t>Gliricidia sepium Leaves and Soft Twig</t>
  </si>
  <si>
    <t>AOM_001149</t>
  </si>
  <si>
    <t>AOM_000709</t>
  </si>
  <si>
    <t>Gmelina arborea Leaves Ground</t>
  </si>
  <si>
    <t>Gmelina arborea Leaves Meal;Gmelina arborea Leaves Milled</t>
  </si>
  <si>
    <t>http://aims.fao.org/aos/agrovoc/c_3317</t>
  </si>
  <si>
    <t>http://purl.obolibrary.org/obo/NCBITaxon_201509</t>
  </si>
  <si>
    <t>https://www.feedipedia.org/node/616</t>
  </si>
  <si>
    <t>Gmelina arborea Leaves Meal</t>
  </si>
  <si>
    <t>AOM_001151</t>
  </si>
  <si>
    <t>AOM_001967</t>
  </si>
  <si>
    <t>Grewia spp.</t>
  </si>
  <si>
    <t>AOM_001968</t>
  </si>
  <si>
    <t>Grewia similis</t>
  </si>
  <si>
    <t>Grewia similis Dried</t>
  </si>
  <si>
    <t>AOM_001153</t>
  </si>
  <si>
    <t>Hoodia gordonii</t>
  </si>
  <si>
    <t>AOM_001155</t>
  </si>
  <si>
    <t>Jatropha curcas Kernel</t>
  </si>
  <si>
    <t>Jatropha curcas Kernel Ground</t>
  </si>
  <si>
    <t>Jatropha curcas Kernel Meal;Jatropha curcas Kernel Milled</t>
  </si>
  <si>
    <t>AOM_001969</t>
  </si>
  <si>
    <t>Jatropha curcas Kernel Dried Ground</t>
  </si>
  <si>
    <t>Jatropha curcas Kernel Dried Meal;Jatropha curcas Kernel Dried Milled</t>
  </si>
  <si>
    <t>AOM_002055</t>
  </si>
  <si>
    <t>Jatropha curcas Kernel Cake Dried Ground</t>
  </si>
  <si>
    <t>Jatropha curcas Kernel Cake Dried Meal;Jatropha curcas Kernel Cake Dried Milled</t>
  </si>
  <si>
    <t>AOM_002130</t>
  </si>
  <si>
    <t>Jatropha curcas Kernel Cake Ground</t>
  </si>
  <si>
    <t>Jatropha curcas Kernel Cake Meal;Jatropha curcas Kernel Cake Milled</t>
  </si>
  <si>
    <t>Jatropha curcas Kernel Cake</t>
  </si>
  <si>
    <t>AOM_001154</t>
  </si>
  <si>
    <t>AOM_001157</t>
  </si>
  <si>
    <t>Jatropha curcas Seed</t>
  </si>
  <si>
    <t>Jatropha curcas Seed Ground</t>
  </si>
  <si>
    <t>Jatropha curcas Seed Meal;Jatropha curcas Seed Milled</t>
  </si>
  <si>
    <t>AOM_002133</t>
  </si>
  <si>
    <t>Jatropha curcas Seed De-oiled Ground</t>
  </si>
  <si>
    <t>Jatropha curcas Seed De-oiled Meal</t>
  </si>
  <si>
    <t>AOM_001970</t>
  </si>
  <si>
    <t>Jatropha curcas Cake Seed Ground</t>
  </si>
  <si>
    <t>Jatropha curcas Cake Seed Meal;Jatropha curcas Cake Seed Milled</t>
  </si>
  <si>
    <t>AOM_001971</t>
  </si>
  <si>
    <t>Jatropha curcas Seed De-oiled Fermented Ground</t>
  </si>
  <si>
    <t>Jatropha curcas De-oiled Seed Meal fermented</t>
  </si>
  <si>
    <t>AOM_001156</t>
  </si>
  <si>
    <t>AOM_001158</t>
  </si>
  <si>
    <t>Khaya senegalensis Dried</t>
  </si>
  <si>
    <t>Khaya senegalensis Hay</t>
  </si>
  <si>
    <t>AOM_001159</t>
  </si>
  <si>
    <t>Khaya senegalensis Leaves</t>
  </si>
  <si>
    <t>AOM_001810</t>
  </si>
  <si>
    <t>AOM_001919</t>
  </si>
  <si>
    <t>Leucaena</t>
  </si>
  <si>
    <t>Leucaena Leaves</t>
  </si>
  <si>
    <t>Leucaena Leaves Dried</t>
  </si>
  <si>
    <t>Leucaena sp</t>
  </si>
  <si>
    <t>AOM_000710</t>
  </si>
  <si>
    <t>Leucaena glauca</t>
  </si>
  <si>
    <t>http://aims.fao.org/aos/agrovoc/c_15843</t>
  </si>
  <si>
    <t>http://purl.obolibrary.org/obo/NCBITaxon_3866</t>
  </si>
  <si>
    <t>https://www.feedipedia.org/node/282</t>
  </si>
  <si>
    <t>AOM_001667</t>
  </si>
  <si>
    <t>Leucaena leucocephala Dried</t>
  </si>
  <si>
    <t>Leucaena leucocephala  Hay;Leucaena glauca Hay</t>
  </si>
  <si>
    <t>AOM_001669</t>
  </si>
  <si>
    <t>Leucaena leucocephala Dried Ground</t>
  </si>
  <si>
    <t>Leucaena leucocephala Dried Meal;Leucaena leucocephala Dried Milled;Leucaena glauca Dried Meal;Leucaena glauca Dried Milled</t>
  </si>
  <si>
    <t>AOM_001710</t>
  </si>
  <si>
    <t>Leucaena leucocephala Leaves</t>
  </si>
  <si>
    <t>Leucaena leucocephala Leaves Dried</t>
  </si>
  <si>
    <t>AOM_001671</t>
  </si>
  <si>
    <t>Leucaena leucocephala Leaves Dried Ensiled</t>
  </si>
  <si>
    <t>Leucaena leucocephala Leaves Dried Silage;Leucaena glauca Leaves Dried Silage</t>
  </si>
  <si>
    <t>AOM_001973</t>
  </si>
  <si>
    <t>Leucaena leucocephala Leaves Ground</t>
  </si>
  <si>
    <t>Leucaena leucocephala Leaves Meal;Leucaena leucocephala Leaves Milled;Leucaena glauca Leaves Meal;Leucaena glauca Leaves Milled</t>
  </si>
  <si>
    <t>AOM_001974</t>
  </si>
  <si>
    <t>Leucaena leucocephala Leaves Dried Ground</t>
  </si>
  <si>
    <t>Leucaena leucocephala Leaves Dried Meal;Leucaena leucocephala Leaves Dried Milled;Leucaena glauca Leaves Dried Meal;Leucaena glauca Leaves Dried Milled</t>
  </si>
  <si>
    <t>AOM_001672</t>
  </si>
  <si>
    <t>AOM_001161</t>
  </si>
  <si>
    <t>Leucaena leucocephala Leaves and Soft Twig</t>
  </si>
  <si>
    <t>AOM_001975</t>
  </si>
  <si>
    <t>Leucaena leucocephala Leaves and Soft Twig Dried Ground</t>
  </si>
  <si>
    <t>Leucaena leucocephala Leaves and Soft Twig Dried Milled;Leucaena leucocephala Leaves and Soft Twig Dried Meal</t>
  </si>
  <si>
    <t>AOM_001160</t>
  </si>
  <si>
    <t>Leucaena leucocephala Leaves and Stalk</t>
  </si>
  <si>
    <t>Leucaena leucocephala Leaves Stalk</t>
  </si>
  <si>
    <t>AOM_001668</t>
  </si>
  <si>
    <t>Leucaena leucocephala Wilted</t>
  </si>
  <si>
    <t>Leucaena glauca Wilted</t>
  </si>
  <si>
    <t>AOM_001771</t>
  </si>
  <si>
    <t>AOM_001775</t>
  </si>
  <si>
    <t>Leucaena pallida Dried</t>
  </si>
  <si>
    <t>Leucaena padilla</t>
  </si>
  <si>
    <t>AOM_001770</t>
  </si>
  <si>
    <t>Leucaena pallida Leaves</t>
  </si>
  <si>
    <t>Leucaena pallida Leaves Dried</t>
  </si>
  <si>
    <t>AOM_001769</t>
  </si>
  <si>
    <t>AOM_001696</t>
  </si>
  <si>
    <t>Moringa oleifera Dried</t>
  </si>
  <si>
    <t>AOM_001711</t>
  </si>
  <si>
    <t>Moringa oleifera Ensiled</t>
  </si>
  <si>
    <t>Moringa oleifera Silage</t>
  </si>
  <si>
    <t>AOM_001976</t>
  </si>
  <si>
    <t>Moringa oleifera Dried Ground</t>
  </si>
  <si>
    <t>Moringa oleifera Dried Meal;Moringa oleifera Dried Milled</t>
  </si>
  <si>
    <t>AOM_001913</t>
  </si>
  <si>
    <t xml:space="preserve">Moringa oleifera Leaves </t>
  </si>
  <si>
    <t>Moringa oleifera Leaves Dried Ground</t>
  </si>
  <si>
    <t>Moringa oleifera Leaves Dried Meal;Moringa oleifera Leaves Dried Milled;Moringa pterygosperma Leaves Dried Meal;Moringa pterygosperma Leaves Dried Milled</t>
  </si>
  <si>
    <t>http://aims.fao.org/aos/agrovoc/c_24664</t>
  </si>
  <si>
    <t>http://purl.obolibrary.org/obo/NCBITaxon_3735</t>
  </si>
  <si>
    <t>https://www.feedipedia.org/node/124</t>
  </si>
  <si>
    <t>Moringa oleifera Leaves Meal</t>
  </si>
  <si>
    <t>AOM_000711</t>
  </si>
  <si>
    <t>Moringa oleifera Leaves Ground</t>
  </si>
  <si>
    <t>Moringa oleifera Leaves Meal;Moringa oleifera Leaves Milled;Moringa pterygosperma Leaves Meal;Moringa pterygosperma Leaves Milled</t>
  </si>
  <si>
    <t>AOM_001977</t>
  </si>
  <si>
    <t>Moringa oleifera Stalks</t>
  </si>
  <si>
    <t>Moringa oleifera Stalks Dried Ground</t>
  </si>
  <si>
    <t>Moringa oleifera Stalks Dried Meal;Moringa oleifera Stalks Dried Milled;Moringa pterygosperma Stalks Dried Meal;Moringa pterygosperma Stalks Dried Milled</t>
  </si>
  <si>
    <t>AOM_001978</t>
  </si>
  <si>
    <t>Moringa oleifera Root Bark</t>
  </si>
  <si>
    <t>Moringa oleifera Root Bark Dried Ground</t>
  </si>
  <si>
    <t>Moringa oleifera Root Bark Dried Meal;Moringa oleifera Root Bark Dried Milled;Moringa pterygosperma Root Bark Dried Meal;Moringa pterygosperma Root Bark Dried Milled</t>
  </si>
  <si>
    <t>AOM_001979</t>
  </si>
  <si>
    <t>Moringa oleifera Leaves Extract</t>
  </si>
  <si>
    <t>AOM_001152</t>
  </si>
  <si>
    <t>AOM_001792</t>
  </si>
  <si>
    <t>Moringa stenopetala Dried</t>
  </si>
  <si>
    <t>AOM_001980</t>
  </si>
  <si>
    <t>Moringa stenopetala Leaves</t>
  </si>
  <si>
    <t>Moringa stenopetala Leaves Dried Ground</t>
  </si>
  <si>
    <t>Moringa stenopetala Leaves Dried Meal;Moringa stenopetala Leaves Dried Milled</t>
  </si>
  <si>
    <t>AOM_001791</t>
  </si>
  <si>
    <t>AOM_001698</t>
  </si>
  <si>
    <t>Mucuna pruriens Beans</t>
  </si>
  <si>
    <t>Mucuna pruriens Beans Crushed</t>
  </si>
  <si>
    <t>AOM_001164</t>
  </si>
  <si>
    <t>AOM_001697</t>
  </si>
  <si>
    <t>Mucuna pruriens Dried</t>
  </si>
  <si>
    <t>Mucuna pruriens Hay</t>
  </si>
  <si>
    <t>AOM_001914</t>
  </si>
  <si>
    <t>Opuntia ficus indica</t>
  </si>
  <si>
    <t>Opuntia ficus indica Cladode</t>
  </si>
  <si>
    <t>AOM_001915</t>
  </si>
  <si>
    <t>Opuntia ficus indica Cladode Ensiled</t>
  </si>
  <si>
    <t>Cactus Cladode Dried Ensiled;Cactus Cladode Dried Silage</t>
  </si>
  <si>
    <t>AOM_002118</t>
  </si>
  <si>
    <t>Opuntia ficus indica Cladode Ensiled Singed</t>
  </si>
  <si>
    <t>Cactus Cladode Dried Ensiled Singed;Cactus Cladode Dried Silage Singed</t>
  </si>
  <si>
    <t>AOM_001715</t>
  </si>
  <si>
    <t>Opuntia ficus indica Cladode Dried</t>
  </si>
  <si>
    <t>AOM_002056</t>
  </si>
  <si>
    <t>Opuntia ficus indica Cladode Ground</t>
  </si>
  <si>
    <t>Opuntia ficus indica Cladode Meal;Opuntia ficus indica Cladode Milled</t>
  </si>
  <si>
    <t>AOM_002057</t>
  </si>
  <si>
    <t>Opuntia ficus indica Cladode Dried Ground</t>
  </si>
  <si>
    <t>Opuntia ficus indica Cladode Dried Meal;Opuntia ficus indica Cladode Dried Milled</t>
  </si>
  <si>
    <t>AOM_02111</t>
  </si>
  <si>
    <t>Opuntia ficus indica Fruits</t>
  </si>
  <si>
    <t>AOM_001168</t>
  </si>
  <si>
    <t>Opuntia ficus indica Ground</t>
  </si>
  <si>
    <t>Opuntia ficus indica Meal;Opuntia ficus indica Milled</t>
  </si>
  <si>
    <t>AOM_001167</t>
  </si>
  <si>
    <t>Opuntia ficus indica Juice</t>
  </si>
  <si>
    <t>AOM_001981</t>
  </si>
  <si>
    <t>Opuntia ficus indica Dried Ground</t>
  </si>
  <si>
    <t>Opuntia ficus indica Dried Meal;Opuntia ficus indica Dried Milled</t>
  </si>
  <si>
    <t>AOM_001166</t>
  </si>
  <si>
    <t>AOM_001719</t>
  </si>
  <si>
    <t>Piliostigma thonningii</t>
  </si>
  <si>
    <t>Piliostigma thonningii Leaves</t>
  </si>
  <si>
    <t>Piliostigma thonningii Leaves Wilted</t>
  </si>
  <si>
    <t>AOM_001525</t>
  </si>
  <si>
    <t>AOM_001524</t>
  </si>
  <si>
    <t>AOM_001722</t>
  </si>
  <si>
    <t>Pithecellobium dulce Leaves</t>
  </si>
  <si>
    <t>Pithecellobium dulce Leaves Dried</t>
  </si>
  <si>
    <t>AOM_001170</t>
  </si>
  <si>
    <t>AOM_001169</t>
  </si>
  <si>
    <t>AOM_002087</t>
  </si>
  <si>
    <t>Prosopis</t>
  </si>
  <si>
    <t>Prosopis Pods</t>
  </si>
  <si>
    <t>Prosopis Pods Ground</t>
  </si>
  <si>
    <t>Prosopis Pods Meal;Prosopis Pods Milled</t>
  </si>
  <si>
    <t>AOM_001171</t>
  </si>
  <si>
    <t>AOM_001982</t>
  </si>
  <si>
    <t>Prosopis africana Seed</t>
  </si>
  <si>
    <t>AOM_001983</t>
  </si>
  <si>
    <t>Prosopis africana Seed Ground</t>
  </si>
  <si>
    <t>Prosopis africana Seed Meal;Prosopis africana Seed Milled</t>
  </si>
  <si>
    <t>AOM_000712</t>
  </si>
  <si>
    <t>Ironwood;Algorrobo</t>
  </si>
  <si>
    <t>http://aims.fao.org/aos/agrovoc/c_15891</t>
  </si>
  <si>
    <t>http://purl.obolibrary.org/obo/NCBITaxon_13230</t>
  </si>
  <si>
    <t>AOM_000714</t>
  </si>
  <si>
    <t>Prosopis juliflora Dried Ground</t>
  </si>
  <si>
    <t>Ironwood Dried Ground;Algorrobo Dried Ground</t>
  </si>
  <si>
    <t>Prosopis juliflora Pods Ground</t>
  </si>
  <si>
    <t>AOM_001730</t>
  </si>
  <si>
    <t>Prosopis juliflora Pods</t>
  </si>
  <si>
    <t>Ironwood Pods Ground;Algorrobo Pods Ground</t>
  </si>
  <si>
    <t>AOM_000713</t>
  </si>
  <si>
    <t>Ironwood Pods;Algorrobo Pods</t>
  </si>
  <si>
    <t>AOM_001723</t>
  </si>
  <si>
    <t>Psophocarpus scandens</t>
  </si>
  <si>
    <t>Psophocarpus scandens Leaves</t>
  </si>
  <si>
    <t>Psophocarpus scandens Leaves Wilted</t>
  </si>
  <si>
    <t>AOM_002100</t>
  </si>
  <si>
    <t>Savannah Mahogany</t>
  </si>
  <si>
    <t>Savannah Mahogany Leaves</t>
  </si>
  <si>
    <t>AOM_001725</t>
  </si>
  <si>
    <t>Sesbania goetzei Dried</t>
  </si>
  <si>
    <t>AOM_001739</t>
  </si>
  <si>
    <t>Sesbania goetzei Leaves</t>
  </si>
  <si>
    <t>Sesbania goetzei Leaves Dried</t>
  </si>
  <si>
    <t>AOM_001174</t>
  </si>
  <si>
    <t>AOM_001229</t>
  </si>
  <si>
    <t>Sesbania sesban Dried</t>
  </si>
  <si>
    <t>AOM_001724</t>
  </si>
  <si>
    <t>Sesbania sesban Leaves</t>
  </si>
  <si>
    <t>Sesbania sesban Leaves Wilted</t>
  </si>
  <si>
    <t>AOM_001740</t>
  </si>
  <si>
    <t>AOM_001902</t>
  </si>
  <si>
    <t>Sesbania sesban Leaves Dried</t>
  </si>
  <si>
    <t>AOM_001230</t>
  </si>
  <si>
    <t>Sesbania sesban Leaves and Twigs</t>
  </si>
  <si>
    <t>AOM_001984</t>
  </si>
  <si>
    <t>Sesbania sesban Leaves and Twigs Dried</t>
  </si>
  <si>
    <t>AOM_001985</t>
  </si>
  <si>
    <t>Sesbania sesban Stalks</t>
  </si>
  <si>
    <t>Sesbania sesban Stalks Wilted</t>
  </si>
  <si>
    <t>AOM_001228</t>
  </si>
  <si>
    <t>AOM_001918</t>
  </si>
  <si>
    <t>Sesbania</t>
  </si>
  <si>
    <t>Sesbania Dried</t>
  </si>
  <si>
    <t>Sesbania sp</t>
  </si>
  <si>
    <t>AOM_002058</t>
  </si>
  <si>
    <t>Stereospermum kunthianum</t>
  </si>
  <si>
    <t>AOM_001821</t>
  </si>
  <si>
    <t>http://aims.fao.org/aos/agrovoc/c_32258</t>
  </si>
  <si>
    <t>http://purl.obolibrary.org/obo/NCBITaxon_684020</t>
  </si>
  <si>
    <t>AOM_001823</t>
  </si>
  <si>
    <t>Terminalia brownii Leaves</t>
  </si>
  <si>
    <t>Terminalia brownii Leaves Dried</t>
  </si>
  <si>
    <t>AOM_001822</t>
  </si>
  <si>
    <t>AOM_000716</t>
  </si>
  <si>
    <t>AOM_001726</t>
  </si>
  <si>
    <t>Tithonia diversifolia Dried</t>
  </si>
  <si>
    <t>AOM_002059</t>
  </si>
  <si>
    <t>AOM_001175</t>
  </si>
  <si>
    <t>Unspecified Indigenous Trees</t>
  </si>
  <si>
    <t>AOM_002060</t>
  </si>
  <si>
    <t>Vitex simplex</t>
  </si>
  <si>
    <t>AOM_000726</t>
  </si>
  <si>
    <t>Legume Forages</t>
  </si>
  <si>
    <t>AOM_001205</t>
  </si>
  <si>
    <t>AOM_000719</t>
  </si>
  <si>
    <t>Lucerne</t>
  </si>
  <si>
    <t>http://aims.fao.org/aos/agrovoc/c_4687;http://aims.fao.org/aos/agrovoc/c_2834</t>
  </si>
  <si>
    <t>https://www.feedipedia.org/node/275</t>
  </si>
  <si>
    <t>AOM_002088</t>
  </si>
  <si>
    <t>Alfalfa Pods</t>
  </si>
  <si>
    <t>AOM_002089</t>
  </si>
  <si>
    <t>Alfalfa Pods Dried</t>
  </si>
  <si>
    <t>AOM_001203</t>
  </si>
  <si>
    <t>Alfalfa Dried</t>
  </si>
  <si>
    <t>Alfafa Hay;Lucerne Hay</t>
  </si>
  <si>
    <t>AOM_001204</t>
  </si>
  <si>
    <t>Alfalfa Baled Dried</t>
  </si>
  <si>
    <t>Lucerne Baled Hay;Lucerne Baled Dried</t>
  </si>
  <si>
    <t>AOM_001774</t>
  </si>
  <si>
    <t>Alfalfa Dried Ground</t>
  </si>
  <si>
    <t>Alfalfa Dried Meal;Alfalfa Dried Milled</t>
  </si>
  <si>
    <t>AOM_002134</t>
  </si>
  <si>
    <t>Alfalfa Ground</t>
  </si>
  <si>
    <t>Alfafa Meal;Lucerne Meal;Alfafa Milled;Lucerne Milled</t>
  </si>
  <si>
    <t>AOM_001206</t>
  </si>
  <si>
    <t>Anthyllis tetraphylla</t>
  </si>
  <si>
    <t>AOM_001207</t>
  </si>
  <si>
    <t>Canavalia gladiata</t>
  </si>
  <si>
    <t>AOM_001528</t>
  </si>
  <si>
    <t>Centrosema molle</t>
  </si>
  <si>
    <t>Centrosema molle Leaves</t>
  </si>
  <si>
    <t>AOM_001527</t>
  </si>
  <si>
    <t>AOM_002066</t>
  </si>
  <si>
    <t>Centrosema pubescens Dried Ground</t>
  </si>
  <si>
    <t>Centrosema pubescens Dried Meal;Centrosema pubescens Dried Milled</t>
  </si>
  <si>
    <t>AOM_001727</t>
  </si>
  <si>
    <t>Centrosema pubescens Ensiled</t>
  </si>
  <si>
    <t>AOM_001208</t>
  </si>
  <si>
    <t>AOM_001728</t>
  </si>
  <si>
    <t>Crotalaria ochroleuca Dried</t>
  </si>
  <si>
    <t>Crotalaria ochroleuca Hay</t>
  </si>
  <si>
    <t>AOM_001575</t>
  </si>
  <si>
    <t>AOM_001210</t>
  </si>
  <si>
    <t>Desmodium</t>
  </si>
  <si>
    <t>Desmodium Dried</t>
  </si>
  <si>
    <t>Desmodium Hay</t>
  </si>
  <si>
    <t>AOM_001209</t>
  </si>
  <si>
    <t>AOM_001211</t>
  </si>
  <si>
    <t>Desmodium distortum</t>
  </si>
  <si>
    <t>AOM_001729</t>
  </si>
  <si>
    <t>Desmodium intortum Dried</t>
  </si>
  <si>
    <t>Desmodium intortum Hay</t>
  </si>
  <si>
    <t>AOM_001212</t>
  </si>
  <si>
    <t>AOM_001731</t>
  </si>
  <si>
    <t xml:space="preserve">Dolichos lablab </t>
  </si>
  <si>
    <t>Dolichos lablab Leaves</t>
  </si>
  <si>
    <t>Dolichos lablab Leaves Dried</t>
  </si>
  <si>
    <t>AOM_001215</t>
  </si>
  <si>
    <t>AOM_001214</t>
  </si>
  <si>
    <t>AOM_001216</t>
  </si>
  <si>
    <t>Indigofera indica</t>
  </si>
  <si>
    <t>AOM_001666</t>
  </si>
  <si>
    <t>Lablab purpureus Crushed Dried</t>
  </si>
  <si>
    <t>AOM_001732</t>
  </si>
  <si>
    <t>Lablab purpureus Dried</t>
  </si>
  <si>
    <t>Lablab purpureus Hay</t>
  </si>
  <si>
    <t>AOM_001665</t>
  </si>
  <si>
    <t>Lablab purpureus Dried Wilted</t>
  </si>
  <si>
    <t>AOM_001219</t>
  </si>
  <si>
    <t>Lablab purpureus Stover</t>
  </si>
  <si>
    <t>AOM_001217</t>
  </si>
  <si>
    <t>AOM_001244</t>
  </si>
  <si>
    <t>Legume Mixtures Weeds</t>
  </si>
  <si>
    <t>AOM_001526</t>
  </si>
  <si>
    <t>Lotus corniculatus</t>
  </si>
  <si>
    <t>Birdsfoot Trefoil</t>
  </si>
  <si>
    <t>AOM_001733</t>
  </si>
  <si>
    <t>Lupinus angustifolius Dried</t>
  </si>
  <si>
    <t>AOM_001673</t>
  </si>
  <si>
    <t>Lupinus angustifolius Roasted</t>
  </si>
  <si>
    <t>AOM_001220</t>
  </si>
  <si>
    <t>AOM_001734</t>
  </si>
  <si>
    <t>Macroptilium atropurpureum</t>
  </si>
  <si>
    <t>Macroptilium atropurpureum Dried Ground</t>
  </si>
  <si>
    <t>Macroptilium atropurpureum Dried Milled;Macroptilium atropurpureum Dried Meal</t>
  </si>
  <si>
    <t>AOM_001990</t>
  </si>
  <si>
    <t>Macroptilium atropurpureum Leaves</t>
  </si>
  <si>
    <t>Macroptilium atropurpureum Leaves Dried Ensiled</t>
  </si>
  <si>
    <t>Macroptilium atropurpureum Leaves Dried Silage</t>
  </si>
  <si>
    <t>AOM_001991</t>
  </si>
  <si>
    <t>Macroptilium atropurpureum Dried</t>
  </si>
  <si>
    <t>Siratro Hay</t>
  </si>
  <si>
    <t>AOM_001221</t>
  </si>
  <si>
    <t>Siratro</t>
  </si>
  <si>
    <t>AOM_001735</t>
  </si>
  <si>
    <t>Macrotyloma axillare</t>
  </si>
  <si>
    <t>Macrotyloma axillare Dried</t>
  </si>
  <si>
    <t>Macrotyloma axillare Hay</t>
  </si>
  <si>
    <t>AOM_001222</t>
  </si>
  <si>
    <t>AOM_001225</t>
  </si>
  <si>
    <t>Medicago</t>
  </si>
  <si>
    <t>Medicago Pods</t>
  </si>
  <si>
    <t>AOM_001224</t>
  </si>
  <si>
    <t>AOM_001226</t>
  </si>
  <si>
    <t>Medicago arborea</t>
  </si>
  <si>
    <t>AOM_001227</t>
  </si>
  <si>
    <t>AOM_001531</t>
  </si>
  <si>
    <t>AOM_001530</t>
  </si>
  <si>
    <t>AOM_001802</t>
  </si>
  <si>
    <t>AOM_001232</t>
  </si>
  <si>
    <t>Pueraria phaseoloides Leaves</t>
  </si>
  <si>
    <t>AOM_001992</t>
  </si>
  <si>
    <t>Pterocarpus erinaceus Leaves</t>
  </si>
  <si>
    <t>Pterocarpus erinaceus Leaves Dried</t>
  </si>
  <si>
    <t>AOM_001231</t>
  </si>
  <si>
    <t>AOM_001532</t>
  </si>
  <si>
    <t>Spermacoce stachydea</t>
  </si>
  <si>
    <t>AOM_001744</t>
  </si>
  <si>
    <t>Stylosanthes guianensis Dried</t>
  </si>
  <si>
    <t>Stylosanthes guianensis Hay</t>
  </si>
  <si>
    <t>AOM_001736</t>
  </si>
  <si>
    <t>Stylosanthes guianensis Dried Ground</t>
  </si>
  <si>
    <t>Stylosanthes guianensis Dried Meal;Stylosanthes guianensis Dried Milled</t>
  </si>
  <si>
    <t>AOM_001235</t>
  </si>
  <si>
    <t>Stylosanthes guianensis Leaves</t>
  </si>
  <si>
    <t>AOM_001233</t>
  </si>
  <si>
    <t>AOM_001737</t>
  </si>
  <si>
    <t>Stylosanthes hamata Cake Ground Roasted</t>
  </si>
  <si>
    <t>Stylosanthes hamata Roasted Cake Meal;Stylosanthes hamata Roasted Cake Milled</t>
  </si>
  <si>
    <t>AOM_001236</t>
  </si>
  <si>
    <t>AOM_001238</t>
  </si>
  <si>
    <t>Stylosanthes scabra</t>
  </si>
  <si>
    <t>Stylosanthes scabra Dried</t>
  </si>
  <si>
    <t>Stylosanthes scabra Hay</t>
  </si>
  <si>
    <t>AOM_001237</t>
  </si>
  <si>
    <t>AOM_001239</t>
  </si>
  <si>
    <t>Tephrosia bracteolata</t>
  </si>
  <si>
    <t>AOM_001841</t>
  </si>
  <si>
    <t>Trifolium</t>
  </si>
  <si>
    <t>Trifolium Crushed</t>
  </si>
  <si>
    <t>AOM_001529</t>
  </si>
  <si>
    <t>AOM_001738</t>
  </si>
  <si>
    <t>Trifolium alexandrinum Dried</t>
  </si>
  <si>
    <t>Berseem Hay;Trifolium alexandrinum Hay</t>
  </si>
  <si>
    <t>http://aims.fao.org/aos/agrovoc/c_7911;http://aims.fao.org/aos/agrovoc/c_3508;http://aims.fao.org/aos/agrovoc/c_2834</t>
  </si>
  <si>
    <t>https://www.feedipedia.org/node/11852</t>
  </si>
  <si>
    <t>Berseem Hay</t>
  </si>
  <si>
    <t>AOM_001241</t>
  </si>
  <si>
    <t>Trifolium alexandrinum Straw</t>
  </si>
  <si>
    <t>Berseem Straw</t>
  </si>
  <si>
    <t>AOM_001240</t>
  </si>
  <si>
    <t>Berseem Clover;Egyptian Berseem Clover</t>
  </si>
  <si>
    <t>AOM_001548</t>
  </si>
  <si>
    <t>Trifolium repens</t>
  </si>
  <si>
    <t>AOM_000725</t>
  </si>
  <si>
    <t>Vicia</t>
  </si>
  <si>
    <t>Vicia Dried</t>
  </si>
  <si>
    <t>Vetch Hay;Vicia Hay</t>
  </si>
  <si>
    <t>http://purl.obolibrary.org/obo/NCBITaxon_3904</t>
  </si>
  <si>
    <t>Vetch Hay</t>
  </si>
  <si>
    <t>AOM_001993</t>
  </si>
  <si>
    <t>Vicia Dried Wilted</t>
  </si>
  <si>
    <t>AOM_001242</t>
  </si>
  <si>
    <t>Vetch spp.</t>
  </si>
  <si>
    <t>AOM_001243</t>
  </si>
  <si>
    <t>AOM_001191</t>
  </si>
  <si>
    <t>Noug Seed Ground</t>
  </si>
  <si>
    <t>Noug Seed Meal;Noug Seed Milled</t>
  </si>
  <si>
    <t xml:space="preserve">http://purl.obolibrary.org/obo/NCBITaxon_4146 </t>
  </si>
  <si>
    <t>https://www.feedipedia.org/node/121</t>
  </si>
  <si>
    <t>AOM_001190</t>
  </si>
  <si>
    <t>Noug Cake</t>
  </si>
  <si>
    <t>AOM_001706</t>
  </si>
  <si>
    <t>Olive Leaves</t>
  </si>
  <si>
    <t>Olive Leaves Dried</t>
  </si>
  <si>
    <t>Olea sativa Leaves Dried</t>
  </si>
  <si>
    <t>AOM_000730</t>
  </si>
  <si>
    <t>Common Olive Leaves;Olea sativa Leaves</t>
  </si>
  <si>
    <t>AOM_001192</t>
  </si>
  <si>
    <t>Olive Cake</t>
  </si>
  <si>
    <t>Olea sativa Cake</t>
  </si>
  <si>
    <t>AOM_000734</t>
  </si>
  <si>
    <t>Other Forage Plants</t>
  </si>
  <si>
    <t>AOM_001534</t>
  </si>
  <si>
    <t>Amaranthus cruentus</t>
  </si>
  <si>
    <t>Amaranthus cruentus Leaves Ground</t>
  </si>
  <si>
    <t>Amaranthus cruentus Leaves Meal;Amaranthus cruentus Leaves Milled</t>
  </si>
  <si>
    <t>AOM_001533</t>
  </si>
  <si>
    <t>AOM_001569</t>
  </si>
  <si>
    <t>Asteriscus maritimus</t>
  </si>
  <si>
    <t>Pallenis maritima</t>
  </si>
  <si>
    <t>AOM_001570</t>
  </si>
  <si>
    <t>Atractylis cancellata</t>
  </si>
  <si>
    <t>AOM_001535</t>
  </si>
  <si>
    <t>Atriplex halimus</t>
  </si>
  <si>
    <t>AOM_001628</t>
  </si>
  <si>
    <t>Catha edulis Residue</t>
  </si>
  <si>
    <t>Catha edulis Residue Dried</t>
  </si>
  <si>
    <t>AOM_001741</t>
  </si>
  <si>
    <t>Catha edulis Residue Ensiled</t>
  </si>
  <si>
    <t>Catha edulis Residue Silage</t>
  </si>
  <si>
    <t>AOM_001574</t>
  </si>
  <si>
    <t>AOM_001573</t>
  </si>
  <si>
    <t>AOM_001637</t>
  </si>
  <si>
    <t>Chromolaena odorata Leaves Dried Ground</t>
  </si>
  <si>
    <t>Chromolaena odorata Leaves Dried Meal;Chromolaena odorata Leaves Dried Milled</t>
  </si>
  <si>
    <t>AOM_001863</t>
  </si>
  <si>
    <t>Chromolaena odorata Leaves Ground</t>
  </si>
  <si>
    <t>Chromolaena odorata Leaves Meal;Chromolaena odorata Leaves Milled</t>
  </si>
  <si>
    <t>AOM_001636</t>
  </si>
  <si>
    <t>AOM_001536</t>
  </si>
  <si>
    <t>AOM_001538</t>
  </si>
  <si>
    <t>Crossopterix febrifuga</t>
  </si>
  <si>
    <t>AOM_001539</t>
  </si>
  <si>
    <t>Cyperaceae</t>
  </si>
  <si>
    <t>AOM_001540</t>
  </si>
  <si>
    <t>Cyperus elegantulus</t>
  </si>
  <si>
    <t>AOM_001541</t>
  </si>
  <si>
    <t>Cyperus rotundus</t>
  </si>
  <si>
    <t>AOM_002069</t>
  </si>
  <si>
    <t>AOM_001542</t>
  </si>
  <si>
    <t>Euphorbia heterophylla</t>
  </si>
  <si>
    <t>AOM_001543</t>
  </si>
  <si>
    <t>Fabaceae spp.</t>
  </si>
  <si>
    <t>AOM_001864</t>
  </si>
  <si>
    <t>Forb</t>
  </si>
  <si>
    <t>AOM_001545</t>
  </si>
  <si>
    <t>Guizotia abyssinica Seed Ground</t>
  </si>
  <si>
    <t>Guizotia abyssinica Seed Meal;Guizotia abyssinica Seed Milled</t>
  </si>
  <si>
    <t>AOM_001544</t>
  </si>
  <si>
    <t>AOM_002090</t>
  </si>
  <si>
    <t>Harissonia abyssinica</t>
  </si>
  <si>
    <t>Harissonia abyssinica Leaves</t>
  </si>
  <si>
    <t>AOM_001547</t>
  </si>
  <si>
    <t>Ipomea batatas</t>
  </si>
  <si>
    <t>Ipomea batatas Vine</t>
  </si>
  <si>
    <t>AOM_001546</t>
  </si>
  <si>
    <t>AOM_000733</t>
  </si>
  <si>
    <t>Siam Weed Leaves Ground</t>
  </si>
  <si>
    <t>Siam Weed Leaves Meal;Siam Weed Leaves Milled</t>
  </si>
  <si>
    <t>Eupatorium odoratum</t>
  </si>
  <si>
    <t>http://purl.obolibrary.org/obo/NCBITaxon_103745</t>
  </si>
  <si>
    <t>https://www.feedipedia.org/node/611</t>
  </si>
  <si>
    <t>Siam Weed Leaves Meal</t>
  </si>
  <si>
    <t>AOM_001550</t>
  </si>
  <si>
    <t>Talinium triangulare</t>
  </si>
  <si>
    <t>Talinium triangulare Leaves</t>
  </si>
  <si>
    <t>AOM_001549</t>
  </si>
  <si>
    <t>AOM_001551</t>
  </si>
  <si>
    <t>Tribulus terrestris</t>
  </si>
  <si>
    <t>AOM_000811</t>
  </si>
  <si>
    <t>Herb or Extract</t>
  </si>
  <si>
    <t>AOM_000808</t>
  </si>
  <si>
    <t>Organic Acid</t>
  </si>
  <si>
    <t>AOM_000781</t>
  </si>
  <si>
    <t>Other Ingredients</t>
  </si>
  <si>
    <t>AOM_000782</t>
  </si>
  <si>
    <t>Antitoxins</t>
  </si>
  <si>
    <t>AOM_000753</t>
  </si>
  <si>
    <t>Bicarbonate of Soda</t>
  </si>
  <si>
    <t>Baking Soda;Bicarbonate of Soda</t>
  </si>
  <si>
    <t>AOM_001580</t>
  </si>
  <si>
    <t>Koek Soda</t>
  </si>
  <si>
    <t>AOM_000745</t>
  </si>
  <si>
    <t>AOM_001423</t>
  </si>
  <si>
    <t xml:space="preserve">Bentonite </t>
  </si>
  <si>
    <t>Carboxymethyl Cellulose</t>
  </si>
  <si>
    <t>AOM_002091</t>
  </si>
  <si>
    <t>Cassava Binder</t>
  </si>
  <si>
    <t>AOM_000743</t>
  </si>
  <si>
    <t>sodium carboxymethyl cellulose</t>
  </si>
  <si>
    <t>AOM_001994</t>
  </si>
  <si>
    <t>Carboxymethyl Cellulose Dried Ground Heated</t>
  </si>
  <si>
    <t>Carboxymethyl Cellulose Dried Heated Meal</t>
  </si>
  <si>
    <t>AOM_001373</t>
  </si>
  <si>
    <t>Cellulose</t>
  </si>
  <si>
    <t>AOM_002070</t>
  </si>
  <si>
    <t>Cellulose Ground</t>
  </si>
  <si>
    <t>Cellulose Meal;Cellulose Milled</t>
  </si>
  <si>
    <t>AOM_002071</t>
  </si>
  <si>
    <t>Cellulose Dried Ground Heated</t>
  </si>
  <si>
    <t>Cellulose Dried Heated Meal</t>
  </si>
  <si>
    <t>AOM_000744</t>
  </si>
  <si>
    <t>Cement</t>
  </si>
  <si>
    <t>AOM_001826</t>
  </si>
  <si>
    <t>ChemBind</t>
  </si>
  <si>
    <t>AOM_001374</t>
  </si>
  <si>
    <t>Gelatin</t>
  </si>
  <si>
    <t>AOM_001486</t>
  </si>
  <si>
    <t>Lignobond</t>
  </si>
  <si>
    <t>AOM_001503</t>
  </si>
  <si>
    <t>Polyethylene</t>
  </si>
  <si>
    <t>AOM_001504</t>
  </si>
  <si>
    <t xml:space="preserve">Polyethylene glycol </t>
  </si>
  <si>
    <t>AOM_001490</t>
  </si>
  <si>
    <t>Trimethyl Cellulose</t>
  </si>
  <si>
    <t>AOM_000747</t>
  </si>
  <si>
    <t>Digestibility Marker</t>
  </si>
  <si>
    <t>AOM_000746</t>
  </si>
  <si>
    <t>Chromium Oxide</t>
  </si>
  <si>
    <t>Chromic Oxide</t>
  </si>
  <si>
    <t>AOM_002072</t>
  </si>
  <si>
    <t>Chromium Oxide Ground</t>
  </si>
  <si>
    <t>Chromium Oxide Meal;Chromium Oxide Milled</t>
  </si>
  <si>
    <t>AOM_001865</t>
  </si>
  <si>
    <t>Free Gossypol</t>
  </si>
  <si>
    <t>Lecithin</t>
  </si>
  <si>
    <t>AOM_001866</t>
  </si>
  <si>
    <t>Glycerol</t>
  </si>
  <si>
    <t>Glycerin</t>
  </si>
  <si>
    <t>AOM_000780</t>
  </si>
  <si>
    <t>AOM_000772</t>
  </si>
  <si>
    <t>Mineral</t>
  </si>
  <si>
    <t>Salt</t>
  </si>
  <si>
    <t>Salt Ground;Salt Dried Ground;Salt Block;Salt Course;Salt Lick</t>
  </si>
  <si>
    <t>Salt;Salt NaCl;Sodium Chloride</t>
  </si>
  <si>
    <t>AOM_000783</t>
  </si>
  <si>
    <t>Molasses/Urea Blocks</t>
  </si>
  <si>
    <t>Urea Molasses Multi-nutrient Block</t>
  </si>
  <si>
    <t>Urea Molasses Multi-Nutrient Block;Urea-Molasses Supplement Blocks</t>
  </si>
  <si>
    <t>AOM_001825</t>
  </si>
  <si>
    <t>AOM_001838</t>
  </si>
  <si>
    <t>Processed Food Byrpoducts</t>
  </si>
  <si>
    <t>Biscuit Waste</t>
  </si>
  <si>
    <t>Starch</t>
  </si>
  <si>
    <t>AOM_001830</t>
  </si>
  <si>
    <t>Biscuit Waste Dried Ground</t>
  </si>
  <si>
    <t>Biscuit Waste Dried Milled;Biscuit Waste Dried Meal</t>
  </si>
  <si>
    <t>AOM_001829</t>
  </si>
  <si>
    <t>Biscuit Waste Ground</t>
  </si>
  <si>
    <t>Biscuit Waste Meal;Biscuit Waste Milled</t>
  </si>
  <si>
    <t>AOM_001827</t>
  </si>
  <si>
    <t>Popcorn Waste</t>
  </si>
  <si>
    <t>AOM_001831</t>
  </si>
  <si>
    <t>Vitalite</t>
  </si>
  <si>
    <t>AOM_001867</t>
  </si>
  <si>
    <t>AOM_001832</t>
  </si>
  <si>
    <t>AOM_001868</t>
  </si>
  <si>
    <t>AOM_001997</t>
  </si>
  <si>
    <t>Toxynil Ground</t>
  </si>
  <si>
    <t>Toxynil Meal;Toxynil Milled</t>
  </si>
  <si>
    <t>AOM_001917</t>
  </si>
  <si>
    <t>Unspecified Filler</t>
  </si>
  <si>
    <t>AOM_001507</t>
  </si>
  <si>
    <t>AOM_001869</t>
  </si>
  <si>
    <t>Waste Activated Sludge</t>
  </si>
  <si>
    <t>AOM_001921</t>
  </si>
  <si>
    <t>Vitalyte</t>
  </si>
  <si>
    <t>AOM_001922</t>
  </si>
  <si>
    <t>AOM_001824</t>
  </si>
  <si>
    <t>Wood Charcoal</t>
  </si>
  <si>
    <t>AOM_000807</t>
  </si>
  <si>
    <t>Prebiotic</t>
  </si>
  <si>
    <t>AOM_001508</t>
  </si>
  <si>
    <t>Lactobacillus plantarium</t>
  </si>
  <si>
    <t>AOM_002099</t>
  </si>
  <si>
    <t>Probiotic</t>
  </si>
  <si>
    <t>Dry Yeast</t>
  </si>
  <si>
    <t>Saccharomyces cerevisiae</t>
  </si>
  <si>
    <t>AOM_001420</t>
  </si>
  <si>
    <t>Brewers Yeast</t>
  </si>
  <si>
    <t>AOM_001419</t>
  </si>
  <si>
    <t>Saccharomyces cerevisiae Dried</t>
  </si>
  <si>
    <t>Brewers Yeast Dried</t>
  </si>
  <si>
    <t>AOM_001421</t>
  </si>
  <si>
    <t>Saccharomyces cerevisiae Slurry</t>
  </si>
  <si>
    <t>Brewers Yeast Slurry</t>
  </si>
  <si>
    <t>AOM_001422</t>
  </si>
  <si>
    <t>Spent Yeast</t>
  </si>
  <si>
    <t>AOM_001500</t>
  </si>
  <si>
    <t>Preformulated Feed</t>
  </si>
  <si>
    <t>ACTIPAL HP 1</t>
  </si>
  <si>
    <t>AOM_001501</t>
  </si>
  <si>
    <t>AquaNutro Abalone Grower</t>
  </si>
  <si>
    <t>AOM_000798</t>
  </si>
  <si>
    <t>Beef Survival Meal</t>
  </si>
  <si>
    <t>AOM_02110</t>
  </si>
  <si>
    <t>Chick Mash</t>
  </si>
  <si>
    <t>Commercial Feed</t>
  </si>
  <si>
    <t>AOM_000799</t>
  </si>
  <si>
    <t>Industrial Commercial Feed</t>
  </si>
  <si>
    <t>AOM_000800</t>
  </si>
  <si>
    <t>Concentrate</t>
  </si>
  <si>
    <t>AOM_001493</t>
  </si>
  <si>
    <t>Growers Concentrate</t>
  </si>
  <si>
    <t>AOM_000805</t>
  </si>
  <si>
    <t>Imported Concentrate</t>
  </si>
  <si>
    <t>AOM_001492</t>
  </si>
  <si>
    <t>Protein-Mineral Concentrate</t>
  </si>
  <si>
    <t>AOM_000803</t>
  </si>
  <si>
    <t>Layer Concentrate</t>
  </si>
  <si>
    <t>AOM_000801</t>
  </si>
  <si>
    <t>Dairy Meal</t>
  </si>
  <si>
    <t>AOM_001579</t>
  </si>
  <si>
    <t>Elancoban</t>
  </si>
  <si>
    <t>AOM_001494</t>
  </si>
  <si>
    <t>Finisher Diet</t>
  </si>
  <si>
    <t>AOM_002097</t>
  </si>
  <si>
    <t>Fish Mix</t>
  </si>
  <si>
    <t>AOM_001495</t>
  </si>
  <si>
    <t>Growers Diet</t>
  </si>
  <si>
    <t>AOM_002109</t>
  </si>
  <si>
    <t>Layer's Meal</t>
  </si>
  <si>
    <t>AOM_001497</t>
  </si>
  <si>
    <t>Megalac</t>
  </si>
  <si>
    <t>AOM_001870</t>
  </si>
  <si>
    <t>Prime Gluten 60</t>
  </si>
  <si>
    <t>AOM_002098</t>
  </si>
  <si>
    <t>Poultry Feed</t>
  </si>
  <si>
    <t>AOM_001498</t>
  </si>
  <si>
    <t>Sheep Meal</t>
  </si>
  <si>
    <t>AOM_001496</t>
  </si>
  <si>
    <t>Starter Diet</t>
  </si>
  <si>
    <t>AOM_001502</t>
  </si>
  <si>
    <t>Swine Mix</t>
  </si>
  <si>
    <t>AOM_000804</t>
  </si>
  <si>
    <t>Total Mixed Ration</t>
  </si>
  <si>
    <t>AOM_001491</t>
  </si>
  <si>
    <t>AOM_000736</t>
  </si>
  <si>
    <t>AOM_000737</t>
  </si>
  <si>
    <t>AOM_001424</t>
  </si>
  <si>
    <t>Biolysine</t>
  </si>
  <si>
    <t>(S)-2,6-Diaminohexanoic acid</t>
  </si>
  <si>
    <t>L-Threonine</t>
  </si>
  <si>
    <t>AOM_001377</t>
  </si>
  <si>
    <t>DL-Methionine</t>
  </si>
  <si>
    <t>Methionine</t>
  </si>
  <si>
    <t>2-amino-4-(methylthio)butanoic acid</t>
  </si>
  <si>
    <t>AOM_001998</t>
  </si>
  <si>
    <t>DL-Methionine Ground</t>
  </si>
  <si>
    <t>Methionine Milled;Methionine Meal</t>
  </si>
  <si>
    <t>AOM_000738</t>
  </si>
  <si>
    <t>Threonine</t>
  </si>
  <si>
    <t>(2S,3R)-2-Amino-3-hydroxybutanoic acid</t>
  </si>
  <si>
    <t>AOM_000739</t>
  </si>
  <si>
    <t>Lysine</t>
  </si>
  <si>
    <t>L-Lysine</t>
  </si>
  <si>
    <t>(S)-2,6-diaminohexanoic acid</t>
  </si>
  <si>
    <t>AOM_001999</t>
  </si>
  <si>
    <t>Lysine Ground</t>
  </si>
  <si>
    <t>L-Lysine Milled</t>
  </si>
  <si>
    <t>AOM_000740</t>
  </si>
  <si>
    <t>Lysine - HCl</t>
  </si>
  <si>
    <t>L-lysine hydrochloride</t>
  </si>
  <si>
    <t>(S)-2,6-diaminohexanoic acid hydrochloride</t>
  </si>
  <si>
    <t>AOM_001510</t>
  </si>
  <si>
    <t>Lysine Synthetic</t>
  </si>
  <si>
    <t>L-Lysine Synthetic</t>
  </si>
  <si>
    <t>AOM_000741</t>
  </si>
  <si>
    <t>L-methionine;(S)-2-amino-4-(methylthio)butanoic acid</t>
  </si>
  <si>
    <t>AOM_001833</t>
  </si>
  <si>
    <t>Treonine</t>
  </si>
  <si>
    <t>L-threonine</t>
  </si>
  <si>
    <t>2-amino-3-(1H-indol-3-yl)propanoic acid</t>
  </si>
  <si>
    <t>AOM_001433</t>
  </si>
  <si>
    <t>Tryptophan</t>
  </si>
  <si>
    <t>AOM_001091</t>
  </si>
  <si>
    <t>Anti-mycotoxin</t>
  </si>
  <si>
    <t>Anti-aflatoxin</t>
  </si>
  <si>
    <t>AOM_001578</t>
  </si>
  <si>
    <t>Dextrin</t>
  </si>
  <si>
    <t>AOM_001577</t>
  </si>
  <si>
    <t>AOM_000751</t>
  </si>
  <si>
    <t>Enzyme</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</si>
  <si>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</si>
  <si>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AOM_002073</t>
  </si>
  <si>
    <t>Enzyme Ground</t>
  </si>
  <si>
    <t>Enzyme Meal;Enzyme Milled</t>
  </si>
  <si>
    <t>AOM_000748</t>
  </si>
  <si>
    <t>Asperozym (Fibrolytic Enzymes)</t>
  </si>
  <si>
    <t>Asperozym Fibrolytic</t>
  </si>
  <si>
    <t>AOM_000749</t>
  </si>
  <si>
    <t>Axtra XAP</t>
  </si>
  <si>
    <t>AOM_000750</t>
  </si>
  <si>
    <t>Phytase</t>
  </si>
  <si>
    <t>Myo-inositol hexakisphosphate phosphohydrolase</t>
  </si>
  <si>
    <t>AOM_001903</t>
  </si>
  <si>
    <t xml:space="preserve">Asteraceae spp. </t>
  </si>
  <si>
    <t>Clove Basil Leaves Extract</t>
  </si>
  <si>
    <t>AOM_000752</t>
  </si>
  <si>
    <t>Thai Basil Leaves Extract;Ocimum viridiflorum Leaves Extract;Ocimum suave Leaves Extract;Ocimum viride Leaves Extract</t>
  </si>
  <si>
    <t>Ocimum gratissimum</t>
  </si>
  <si>
    <t>http://purl.obolibrary.org/obo/NCBITaxon_204144</t>
  </si>
  <si>
    <t>AOM_002001</t>
  </si>
  <si>
    <t>Clove Basil Leaves Extract Dried Ethanol Treated Ground</t>
  </si>
  <si>
    <t>Clove Basil Leaves Extract Dried Ethanol Treated Meal</t>
  </si>
  <si>
    <t>AOM_001871</t>
  </si>
  <si>
    <t>Urtica dioica</t>
  </si>
  <si>
    <t>Stinging Nettle</t>
  </si>
  <si>
    <t>AOM_002002</t>
  </si>
  <si>
    <t>Urtica dioica Dried Ground</t>
  </si>
  <si>
    <t>Stinging Nettle Dried Milled;Urtica dioica Dried Meal</t>
  </si>
  <si>
    <t>AOM_000779</t>
  </si>
  <si>
    <t>AOM_001872</t>
  </si>
  <si>
    <t>Alkali</t>
  </si>
  <si>
    <t>AOM_001367</t>
  </si>
  <si>
    <t>Ammonium Chloride</t>
  </si>
  <si>
    <t>AOM_001368</t>
  </si>
  <si>
    <t>AOM_000754</t>
  </si>
  <si>
    <t>AOM_001369</t>
  </si>
  <si>
    <t>Calcium Bicarbonate</t>
  </si>
  <si>
    <t>AOM_001370</t>
  </si>
  <si>
    <t>AOM_001371</t>
  </si>
  <si>
    <t>Calcium Oxide</t>
  </si>
  <si>
    <t>AOM_001372</t>
  </si>
  <si>
    <t>AOM_000755</t>
  </si>
  <si>
    <t>AOM_001066</t>
  </si>
  <si>
    <t>AOM_000756</t>
  </si>
  <si>
    <t>AOM_001067</t>
  </si>
  <si>
    <t>Copper Sulfate Anhydrous</t>
  </si>
  <si>
    <t>Copper Sulphate;Cupric Sulfate;Cupric Sulphate Anhydrous</t>
  </si>
  <si>
    <t>AOM_000757</t>
  </si>
  <si>
    <t>Dicalcium Phosphate</t>
  </si>
  <si>
    <t>AOM_002074</t>
  </si>
  <si>
    <t>Dicalcium Phosphate Ground</t>
  </si>
  <si>
    <t>Dicalcium Phosphate Milled;Dicalcium Phosphate Meal</t>
  </si>
  <si>
    <t>AOM_001746</t>
  </si>
  <si>
    <t>Dicalcium Phosphate Dried Ground</t>
  </si>
  <si>
    <t>Dicalcium Phosphate Dried Meal;Dicalcium Phosphate Dried Milled</t>
  </si>
  <si>
    <t>AOM_000758</t>
  </si>
  <si>
    <t>Iodated Salt</t>
  </si>
  <si>
    <t>Iodized Salt</t>
  </si>
  <si>
    <t>AOM_000759</t>
  </si>
  <si>
    <t>AOM_001506</t>
  </si>
  <si>
    <t>Kanwa-Potassium Salt</t>
  </si>
  <si>
    <t>Sodium Sesquicarbonate</t>
  </si>
  <si>
    <t>Lime</t>
  </si>
  <si>
    <t>AOM_001873</t>
  </si>
  <si>
    <t>Licks</t>
  </si>
  <si>
    <t>AOM_001747</t>
  </si>
  <si>
    <t>Lime Dried Ground</t>
  </si>
  <si>
    <t>Slacked Lime</t>
  </si>
  <si>
    <t>AOM_001489</t>
  </si>
  <si>
    <t>Lime Unslacked</t>
  </si>
  <si>
    <t>AOM_000760</t>
  </si>
  <si>
    <t>Feed Lime;Quicklime</t>
  </si>
  <si>
    <t>AOM_000761</t>
  </si>
  <si>
    <t>AOM_001748</t>
  </si>
  <si>
    <t>Limestone Ground</t>
  </si>
  <si>
    <t>Limestone Milled;Limestone Powder;Limestone Meal</t>
  </si>
  <si>
    <t>AOM_001378</t>
  </si>
  <si>
    <t>AOM_000763</t>
  </si>
  <si>
    <t>AOM_000764</t>
  </si>
  <si>
    <t>Mineral Block</t>
  </si>
  <si>
    <t>AOM_000765</t>
  </si>
  <si>
    <t>Maclik</t>
  </si>
  <si>
    <t>Mineral Block (Maclik)</t>
  </si>
  <si>
    <t>AOM_000766</t>
  </si>
  <si>
    <t>Mineral Lick</t>
  </si>
  <si>
    <t>AOM_001773</t>
  </si>
  <si>
    <t>Mineral Mix</t>
  </si>
  <si>
    <t>Trace-elements Mix</t>
  </si>
  <si>
    <t>Mineral Mix;Mineral Premix</t>
  </si>
  <si>
    <t>AOM_001415</t>
  </si>
  <si>
    <t>AOM_000768</t>
  </si>
  <si>
    <t>AOM_000770</t>
  </si>
  <si>
    <t>AOM_001427</t>
  </si>
  <si>
    <t>AOM_001509</t>
  </si>
  <si>
    <t>AOM_000774</t>
  </si>
  <si>
    <t>AOM_001487</t>
  </si>
  <si>
    <t>AOM_000776</t>
  </si>
  <si>
    <t>AOM_000777</t>
  </si>
  <si>
    <t>Tricalcium Phosphate</t>
  </si>
  <si>
    <t>AOM_000778</t>
  </si>
  <si>
    <t>AOM_001417</t>
  </si>
  <si>
    <t>Zinc Manganese</t>
  </si>
  <si>
    <t>AOM_001418</t>
  </si>
  <si>
    <t>AOM_000795</t>
  </si>
  <si>
    <t>Mixture</t>
  </si>
  <si>
    <t>AOM_001428</t>
  </si>
  <si>
    <t>Minerals and Salt</t>
  </si>
  <si>
    <t>Minerals and Salt Lick;Minerals and Salt Block;Minerals and Salt Mix</t>
  </si>
  <si>
    <t>AOM_001431</t>
  </si>
  <si>
    <t>Minerals and Urea Mix</t>
  </si>
  <si>
    <t>Minerals and Urea Lick</t>
  </si>
  <si>
    <t>AOM_000794</t>
  </si>
  <si>
    <t>Minerals and Vitamins Mix</t>
  </si>
  <si>
    <t>Minerals and Vitamins Premix</t>
  </si>
  <si>
    <t>AOM_001572</t>
  </si>
  <si>
    <t>Protein</t>
  </si>
  <si>
    <t>Casein</t>
  </si>
  <si>
    <t>AOM_001571</t>
  </si>
  <si>
    <t>AOM_001068</t>
  </si>
  <si>
    <t>Pseudovitamin</t>
  </si>
  <si>
    <t>AOM_001069</t>
  </si>
  <si>
    <t>Inositol</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</si>
  <si>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</si>
  <si>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(NCI04).Cyclohexane-1,2,3,4,5,6-hexol</t>
  </si>
  <si>
    <t>http://purl.obolibrary.org/obo/NCIT_C28163</t>
  </si>
  <si>
    <t>AOM_001749</t>
  </si>
  <si>
    <t>Carbamide;Urea Block;urea Dried Ground</t>
  </si>
  <si>
    <t>AOM_000793</t>
  </si>
  <si>
    <t>AOM_000787</t>
  </si>
  <si>
    <t>Choline Cloride</t>
  </si>
  <si>
    <t>2-hydroxy-N,N,N-trimethylethanaminium</t>
  </si>
  <si>
    <t>Choline Powder</t>
  </si>
  <si>
    <t>AOM_001375</t>
  </si>
  <si>
    <t>Choline Cloride Ground</t>
  </si>
  <si>
    <t>Choline Cloride Powder</t>
  </si>
  <si>
    <t>AOM_001376</t>
  </si>
  <si>
    <t>Dexapanthenol</t>
  </si>
  <si>
    <t>Vitamin B12</t>
  </si>
  <si>
    <t>AOM_001505</t>
  </si>
  <si>
    <t>Polyvitamins</t>
  </si>
  <si>
    <t>Vitamin Premix</t>
  </si>
  <si>
    <t>AOM_001839</t>
  </si>
  <si>
    <t>Vitamin AD3E</t>
  </si>
  <si>
    <t>AOM_000788</t>
  </si>
  <si>
    <t>Cobalamin</t>
  </si>
  <si>
    <t>AOM_000789</t>
  </si>
  <si>
    <t>Vitamin C</t>
  </si>
  <si>
    <t>AOM_001834</t>
  </si>
  <si>
    <t>Vitamin D3</t>
  </si>
  <si>
    <t>AOM_000790</t>
  </si>
  <si>
    <t>Vitamin E</t>
  </si>
  <si>
    <t>Tocopherol</t>
  </si>
  <si>
    <t>AOM_000791</t>
  </si>
  <si>
    <t>Vitamin Mix</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</si>
  <si>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</si>
  <si>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</si>
  <si>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</si>
  <si>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</si>
  <si>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</si>
  <si>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</si>
  <si>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</si>
  <si>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</si>
  <si>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</si>
  <si>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</si>
  <si>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</si>
  <si>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</si>
  <si>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</si>
  <si>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</si>
  <si>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</si>
  <si>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</si>
  <si>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</si>
  <si>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</si>
  <si>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</si>
  <si>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</si>
  <si>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</si>
  <si>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</si>
  <si>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</si>
  <si>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</si>
  <si>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</si>
  <si>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</si>
  <si>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</si>
  <si>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</si>
  <si>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</si>
  <si>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</si>
  <si>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</si>
  <si>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</si>
  <si>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</si>
  <si>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</si>
  <si>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</si>
  <si>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</si>
  <si>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</si>
  <si>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</si>
  <si>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</si>
  <si>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</si>
  <si>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</si>
  <si>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</si>
  <si>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</si>
  <si>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</si>
  <si>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</si>
  <si>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</si>
  <si>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</si>
  <si>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</si>
  <si>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</si>
  <si>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</si>
  <si>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</si>
  <si>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</si>
  <si>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</si>
  <si>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</si>
  <si>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AOM_000834</t>
  </si>
  <si>
    <t>Mechanical Process</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</si>
  <si>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</si>
  <si>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</si>
  <si>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</si>
  <si>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</si>
  <si>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</si>
  <si>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</si>
  <si>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</si>
  <si>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</si>
  <si>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AOM_000837</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</si>
  <si>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</si>
  <si>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</si>
  <si>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</si>
  <si>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</si>
  <si>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</si>
  <si>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</si>
  <si>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</si>
  <si>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</si>
  <si>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</si>
  <si>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</si>
  <si>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</si>
  <si>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</si>
  <si>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</si>
  <si>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</si>
  <si>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</si>
  <si>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</si>
  <si>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</si>
  <si>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</si>
  <si>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</si>
  <si>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</si>
  <si>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</si>
  <si>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</si>
  <si>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</si>
  <si>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</si>
  <si>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</si>
  <si>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</si>
  <si>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</si>
  <si>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</si>
  <si>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</si>
  <si>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</si>
  <si>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</si>
  <si>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</si>
  <si>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</si>
  <si>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</si>
  <si>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 production rearing system</t>
  </si>
  <si>
    <t>rearing system mainly dedicated to the egg production which may be composed of one or several rearing stage unit</t>
  </si>
  <si>
    <t>http://opendata.inra.fr/EOL/EOL_0001711</t>
  </si>
  <si>
    <t>AOM_000852</t>
  </si>
  <si>
    <t>meat production rearing system</t>
  </si>
  <si>
    <t>rearing system mainly dedicated to the meat or flesh production which may be composed of one or several rearing stage unit</t>
  </si>
  <si>
    <t>http://opendata.inra.fr/EOL/EOL_0001575</t>
  </si>
  <si>
    <t>AOM_000853</t>
  </si>
  <si>
    <t>milk production rearing system</t>
  </si>
  <si>
    <t>rearing system mainly dedicated to the milk production which may be composed of one or several rearing stage unit</t>
  </si>
  <si>
    <t>http://opendata.inra.fr/EOL/EOL_0001712</t>
  </si>
  <si>
    <t>AOM_000854</t>
  </si>
  <si>
    <t>reproducers production rearing system</t>
  </si>
  <si>
    <t>domesticated reproducers production rearing system</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</si>
  <si>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</si>
  <si>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</si>
  <si>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</si>
  <si>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</si>
  <si>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</si>
  <si>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</si>
  <si>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</si>
  <si>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</si>
  <si>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</si>
  <si>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eggs</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</si>
  <si>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</si>
  <si>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</si>
  <si>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</si>
  <si>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</si>
  <si>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</si>
  <si>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</si>
  <si>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</si>
  <si>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</si>
  <si>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</si>
  <si>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</si>
  <si>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</si>
  <si>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</si>
  <si>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</si>
  <si>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meat</t>
  </si>
  <si>
    <t>AOM_000862</t>
  </si>
  <si>
    <t>reproducers</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</si>
  <si>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</si>
  <si>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</si>
  <si>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</si>
  <si>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domesticated reproducers</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</si>
  <si>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</si>
  <si>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</si>
  <si>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</si>
  <si>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</si>
  <si>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</si>
  <si>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</si>
  <si>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</si>
  <si>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</si>
  <si>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</si>
  <si>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</si>
  <si>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</si>
  <si>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</si>
  <si>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</si>
  <si>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</si>
  <si>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</si>
  <si>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</si>
  <si>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</si>
  <si>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</si>
  <si>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</si>
  <si>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</si>
  <si>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</si>
  <si>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</si>
  <si>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</si>
  <si>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</si>
  <si>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</si>
  <si>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</si>
  <si>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</si>
  <si>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</si>
  <si>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</si>
  <si>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</si>
  <si>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</si>
  <si>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</si>
  <si>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</si>
  <si>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</si>
  <si>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</si>
  <si>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</si>
  <si>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</si>
  <si>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</si>
  <si>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</si>
  <si>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</si>
  <si>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</si>
  <si>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</si>
  <si>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</si>
  <si>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</si>
  <si>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</si>
  <si>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</si>
  <si>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</si>
  <si>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</si>
  <si>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</si>
  <si>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</si>
  <si>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</si>
  <si>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</si>
  <si>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</si>
  <si>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</si>
  <si>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</si>
  <si>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</si>
  <si>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</si>
  <si>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</si>
  <si>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</si>
  <si>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</si>
  <si>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</si>
  <si>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</si>
  <si>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</si>
  <si>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</si>
  <si>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</si>
  <si>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</si>
  <si>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</si>
  <si>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</si>
  <si>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</si>
  <si>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</si>
  <si>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</si>
  <si>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</si>
  <si>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</si>
  <si>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</si>
  <si>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</si>
  <si>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</si>
  <si>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</si>
  <si>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</si>
  <si>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</si>
  <si>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</si>
  <si>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</si>
  <si>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</si>
  <si>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</si>
  <si>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</si>
  <si>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</si>
  <si>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</si>
  <si>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</si>
  <si>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</si>
  <si>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</si>
  <si>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</si>
  <si>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</si>
  <si>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</si>
  <si>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</si>
  <si>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</si>
  <si>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</si>
  <si>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</si>
  <si>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</si>
  <si>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</si>
  <si>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</si>
  <si>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</si>
  <si>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</si>
  <si>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</si>
  <si>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</si>
  <si>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</si>
  <si>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</si>
  <si>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</si>
  <si>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</si>
  <si>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</si>
  <si>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</si>
  <si>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</si>
  <si>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</si>
  <si>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</si>
  <si>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</si>
  <si>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</si>
  <si>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</si>
  <si>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</si>
  <si>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</si>
  <si>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</si>
  <si>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</si>
  <si>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</si>
  <si>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</si>
  <si>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</si>
  <si>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</si>
  <si>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</si>
  <si>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</si>
  <si>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</si>
  <si>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</si>
  <si>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</si>
  <si>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</si>
  <si>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</si>
  <si>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</si>
  <si>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</si>
  <si>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</si>
  <si>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</si>
  <si>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</si>
  <si>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</si>
  <si>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</si>
  <si>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</si>
  <si>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</si>
  <si>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</si>
  <si>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</si>
  <si>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</si>
  <si>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AOM_000900</t>
  </si>
  <si>
    <t>terrestrial farming system</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</si>
  <si>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</si>
  <si>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</si>
  <si>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</si>
  <si>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</si>
  <si>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</si>
  <si>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</si>
  <si>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</si>
  <si>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</si>
  <si>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</si>
  <si>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</si>
  <si>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</si>
  <si>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</si>
  <si>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</si>
  <si>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</si>
  <si>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</si>
  <si>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</si>
  <si>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t>
  </si>
  <si>
    <t>housing system where each cage is equipped with perches, laying nest and a sand bath (or equivalent) with litter material.</t>
  </si>
  <si>
    <t>http://opendata.inra.fr/EOL/EOL_0001624</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</si>
  <si>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</si>
  <si>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</si>
  <si>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</si>
  <si>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</si>
  <si>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</si>
  <si>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</si>
  <si>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</si>
  <si>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</si>
  <si>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</si>
  <si>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</si>
  <si>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</si>
  <si>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</si>
  <si>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</si>
  <si>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</si>
  <si>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</si>
  <si>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</si>
  <si>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</si>
  <si>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an experimental crate system where urine and feces can be collected and quantified separately</t>
  </si>
  <si>
    <t>http://opendata.inra.fr/EOL/EOL_0001698</t>
  </si>
  <si>
    <t>AOM_000909</t>
  </si>
  <si>
    <t>larger space</t>
  </si>
  <si>
    <t>housing systems where animals have more space (than a cage, stall or crate) or can move around more freely within the building.</t>
  </si>
  <si>
    <t>http://opendata.inra.fr/EOL/EOL_0001625</t>
  </si>
  <si>
    <t>AOM_000910</t>
  </si>
  <si>
    <t>aviary</t>
  </si>
  <si>
    <t>perchery system</t>
  </si>
  <si>
    <t>housing space is subdivided into different functional areas: feeding and drinking, sleeping and resting, scratch area, egg laying area. The birds can use several house levels.</t>
  </si>
  <si>
    <t>http://opendata.inra.fr/EOL/EOL_0000325</t>
  </si>
  <si>
    <t>AOM_000911</t>
  </si>
  <si>
    <t>barn</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</si>
  <si>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</si>
  <si>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</si>
  <si>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</si>
  <si>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AOM_000912</t>
  </si>
  <si>
    <t>cubicle house</t>
  </si>
  <si>
    <t>building divided into rows of individual stalls or cubicles in which animals lay when at rest but are not restrained.</t>
  </si>
  <si>
    <t>http://opendata.inra.fr/EOL/EOL_0001907</t>
  </si>
  <si>
    <t>AOM_000913</t>
  </si>
  <si>
    <t>pen</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</si>
  <si>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</si>
  <si>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</si>
  <si>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AOM_000914</t>
  </si>
  <si>
    <t>open housing</t>
  </si>
  <si>
    <t>open building</t>
  </si>
  <si>
    <t>housing structure with partial or total access to outdoors, an area with natural light (courtyard, pasture)</t>
  </si>
  <si>
    <t>http://opendata.inra.fr/EOL/EOL_0001648</t>
  </si>
  <si>
    <t>AOM_000915</t>
  </si>
  <si>
    <t>migratory herding</t>
  </si>
  <si>
    <t>seasonal movement of herds using different remote ecosystem supports (e.g. pasture ground for cattle)</t>
  </si>
  <si>
    <t>http://opendata.inra.fr/EOL/EOL_0001726</t>
  </si>
  <si>
    <t>AOM_000916</t>
  </si>
  <si>
    <t>pastoralism</t>
  </si>
  <si>
    <t>system where herds are moving in search of fresh pasture and water</t>
  </si>
  <si>
    <t>http://opendata.inra.fr/EOL/EOL_0001728</t>
  </si>
  <si>
    <t>AOM_000917</t>
  </si>
  <si>
    <t>pastoral nomadism</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</si>
  <si>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</si>
  <si>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</si>
  <si>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</si>
  <si>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</si>
  <si>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</si>
  <si>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</si>
  <si>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AOM_000919</t>
  </si>
  <si>
    <t>open-front housing system</t>
  </si>
  <si>
    <t>housing system using shed with wind barrier used for insulation and protection against the wind and rain</t>
  </si>
  <si>
    <t>http://opendata.inra.fr/EOL/EOL_0001635</t>
  </si>
  <si>
    <t>AOM_000920</t>
  </si>
  <si>
    <t>outdoor</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</si>
  <si>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</si>
  <si>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</si>
  <si>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</si>
  <si>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</si>
  <si>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</si>
  <si>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</si>
  <si>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</si>
  <si>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AOM_000922</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</si>
  <si>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</si>
  <si>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</si>
  <si>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</si>
  <si>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</si>
  <si>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</si>
  <si>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</si>
  <si>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</si>
  <si>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</si>
  <si>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</si>
  <si>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</si>
  <si>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</si>
  <si>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</si>
  <si>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</si>
  <si>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</si>
  <si>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</si>
  <si>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</si>
  <si>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</si>
  <si>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</si>
  <si>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</si>
  <si>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</si>
  <si>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</si>
  <si>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</si>
  <si>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</si>
  <si>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</si>
  <si>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</si>
  <si>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</si>
  <si>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</si>
  <si>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</si>
  <si>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</si>
  <si>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</si>
  <si>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</si>
  <si>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</si>
  <si>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</si>
  <si>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</si>
  <si>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</si>
  <si>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</si>
  <si>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</si>
  <si>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</si>
  <si>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</si>
  <si>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</si>
  <si>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</si>
  <si>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</si>
  <si>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</si>
  <si>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</si>
  <si>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</si>
  <si>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</si>
  <si>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</si>
  <si>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</si>
  <si>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</si>
  <si>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</si>
  <si>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</si>
  <si>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</si>
  <si>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</si>
  <si>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</si>
  <si>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</si>
  <si>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</si>
  <si>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</si>
  <si>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</si>
  <si>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</si>
  <si>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</si>
  <si>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</si>
  <si>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</si>
  <si>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</si>
  <si>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</si>
  <si>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</si>
  <si>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</si>
  <si>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</si>
  <si>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</si>
  <si>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</si>
  <si>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</si>
  <si>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</si>
  <si>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</si>
  <si>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</si>
  <si>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</si>
  <si>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</si>
  <si>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</si>
  <si>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</si>
  <si>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</si>
  <si>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</si>
  <si>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</si>
  <si>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</si>
  <si>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</si>
  <si>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</si>
  <si>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</si>
  <si>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</si>
  <si>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</si>
  <si>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</si>
  <si>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</si>
  <si>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</si>
  <si>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</si>
  <si>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</si>
  <si>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</si>
  <si>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</si>
  <si>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</si>
  <si>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</si>
  <si>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</si>
  <si>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</si>
  <si>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</si>
  <si>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</si>
  <si>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</si>
  <si>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</si>
  <si>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</si>
  <si>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</si>
  <si>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</si>
  <si>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</si>
  <si>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</si>
  <si>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Cattle;Buffalo</t>
  </si>
  <si>
    <t>AOM_000956</t>
  </si>
  <si>
    <t>Adult</t>
  </si>
  <si>
    <t>Not calf, heifer, grower, finisher, steer etc.  Could be a female that has given birth or is older than 2 years. A bull that is over 2 years old.</t>
  </si>
  <si>
    <t>AOM_000957</t>
  </si>
  <si>
    <t>Adult Female</t>
  </si>
  <si>
    <t>Cow</t>
  </si>
  <si>
    <t>A female that has given birth.</t>
  </si>
  <si>
    <t>AOM_000958</t>
  </si>
  <si>
    <t>Gestating Female</t>
  </si>
  <si>
    <t>Pregnant Female;Pregnant Cow</t>
  </si>
  <si>
    <t>AOM_000959</t>
  </si>
  <si>
    <t>Lactating Female</t>
  </si>
  <si>
    <t>Nursing Female; Suckling Female;Nursing Cow; Suckling Cow</t>
  </si>
  <si>
    <t>AOM_000960</t>
  </si>
  <si>
    <t>Adult Male</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</si>
  <si>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</si>
  <si>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</si>
  <si>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</si>
  <si>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</si>
  <si>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</si>
  <si>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</si>
  <si>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</si>
  <si>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</si>
  <si>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AOM_000964</t>
  </si>
  <si>
    <t>Young Female</t>
  </si>
  <si>
    <t>Heifer</t>
  </si>
  <si>
    <t>AOM_000965</t>
  </si>
  <si>
    <t>Grower Female</t>
  </si>
  <si>
    <t>Grower Heifer</t>
  </si>
  <si>
    <t>A heifer is a female that has not had any offspring. The term usually refers to immature females.</t>
  </si>
  <si>
    <t>AOM_000966</t>
  </si>
  <si>
    <t>Finisher Female</t>
  </si>
  <si>
    <t>Finsisher Heifer</t>
  </si>
  <si>
    <t>AOM_000967</t>
  </si>
  <si>
    <t>Young Male</t>
  </si>
  <si>
    <t>AOM_000968</t>
  </si>
  <si>
    <t>Young Intact Male</t>
  </si>
  <si>
    <t>Young Bull</t>
  </si>
  <si>
    <t>An intact (non-castrated) male</t>
  </si>
  <si>
    <t>AOM_000969</t>
  </si>
  <si>
    <t>Grower Male</t>
  </si>
  <si>
    <t>Intact Grower Male</t>
  </si>
  <si>
    <t>Stocker Bull; Backgrounder Bull</t>
  </si>
  <si>
    <t>AOM_000970</t>
  </si>
  <si>
    <t>Finisher Male</t>
  </si>
  <si>
    <t>Intact Finisher Male</t>
  </si>
  <si>
    <t>Finisher Bull</t>
  </si>
  <si>
    <t>AOM_000971</t>
  </si>
  <si>
    <t>Castrate</t>
  </si>
  <si>
    <t>Bullock;Steer</t>
  </si>
  <si>
    <t>A castrated male</t>
  </si>
  <si>
    <t>AOM_000972</t>
  </si>
  <si>
    <t xml:space="preserve">Castrate Grower Male </t>
  </si>
  <si>
    <t>Stocker Bullock; Backgrounder Bullock;Stocker Steer; Backgrounder Steer</t>
  </si>
  <si>
    <t>AOM_000973</t>
  </si>
  <si>
    <t xml:space="preserve">Castrate Finisher Male </t>
  </si>
  <si>
    <t>Bullock Finisher;Steer Finisher</t>
  </si>
  <si>
    <t>AOM_000974</t>
  </si>
  <si>
    <t>AOM_000975</t>
  </si>
  <si>
    <t>AOM_000976</t>
  </si>
  <si>
    <t>Calf</t>
  </si>
  <si>
    <t>A cattle calf is typically less than a year old.</t>
  </si>
  <si>
    <t>AOM_000977</t>
  </si>
  <si>
    <t>Calf Male</t>
  </si>
  <si>
    <t>AOM_000978</t>
  </si>
  <si>
    <t>Suckling Calf Male</t>
  </si>
  <si>
    <t>A calf that is nursing from its mother's udder to consume milk.</t>
  </si>
  <si>
    <t>AOM_000979</t>
  </si>
  <si>
    <t>Weaned Calf Male</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</si>
  <si>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</si>
  <si>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AOM_000980</t>
  </si>
  <si>
    <t>Calf Female</t>
  </si>
  <si>
    <t>AOM_000981</t>
  </si>
  <si>
    <t>Suckling Calf Female</t>
  </si>
  <si>
    <t>AOM_000982</t>
  </si>
  <si>
    <t>Weaned Calf Female</t>
  </si>
  <si>
    <t>AOM_000983</t>
  </si>
  <si>
    <t>AOM_000984</t>
  </si>
  <si>
    <t>AOM_000985</t>
  </si>
  <si>
    <t>Ewe</t>
  </si>
  <si>
    <t>AOM_000986</t>
  </si>
  <si>
    <t>Pregnant Female;Pregnant Ewe</t>
  </si>
  <si>
    <t>AOM_000987</t>
  </si>
  <si>
    <t>Nursing Female; Suckling Female;Nursing Ewe; Suckling Ewe</t>
  </si>
  <si>
    <t>AOM_000988</t>
  </si>
  <si>
    <t>AOM_000989</t>
  </si>
  <si>
    <t>AOM_000990</t>
  </si>
  <si>
    <t>Lamb</t>
  </si>
  <si>
    <t>Lambs are less than one year of age. They have usually not produced offspring.</t>
  </si>
  <si>
    <t>AOM_000991</t>
  </si>
  <si>
    <t>Lamb Female</t>
  </si>
  <si>
    <t>Lamb Ewe</t>
  </si>
  <si>
    <t>AOM_000992</t>
  </si>
  <si>
    <t>Lamb Male</t>
  </si>
  <si>
    <t>AOM_000993</t>
  </si>
  <si>
    <t>Intact Lamb Male</t>
  </si>
  <si>
    <t>Lamb Ram</t>
  </si>
  <si>
    <t>AOM_000994</t>
  </si>
  <si>
    <t>Castrate Lamb Male</t>
  </si>
  <si>
    <t>Wether</t>
  </si>
  <si>
    <t>AOM_000995</t>
  </si>
  <si>
    <t>Yearling</t>
  </si>
  <si>
    <t>A yearling is an animal between 1 and 2 years of age that may or may not have produced offspring.</t>
  </si>
  <si>
    <t>AOM_000996</t>
  </si>
  <si>
    <t>Yearling Female</t>
  </si>
  <si>
    <t>Yearling Ewe</t>
  </si>
  <si>
    <t>AOM_000997</t>
  </si>
  <si>
    <t>Yearling Male</t>
  </si>
  <si>
    <t>AOM_000998</t>
  </si>
  <si>
    <t>Intact Yearling Male</t>
  </si>
  <si>
    <t>Yearling Ram</t>
  </si>
  <si>
    <t>AOM_000999</t>
  </si>
  <si>
    <t>Castrate Yearling Male</t>
  </si>
  <si>
    <t>Yearling Wether</t>
  </si>
  <si>
    <t>AOM_001000</t>
  </si>
  <si>
    <t>AOM_001001</t>
  </si>
  <si>
    <t>AOM_001002</t>
  </si>
  <si>
    <t>AOM_001003</t>
  </si>
  <si>
    <t>AOM_001004</t>
  </si>
  <si>
    <t>AOM_001005</t>
  </si>
  <si>
    <t>Buck</t>
  </si>
  <si>
    <t>AOM_001006</t>
  </si>
  <si>
    <t>AOM_001007</t>
  </si>
  <si>
    <t>Kid</t>
  </si>
  <si>
    <t>AOM_001008</t>
  </si>
  <si>
    <t>Kid Female</t>
  </si>
  <si>
    <t>AOM_001009</t>
  </si>
  <si>
    <t>Kid Male</t>
  </si>
  <si>
    <t>AOM_001010</t>
  </si>
  <si>
    <t>Intact Kid Male</t>
  </si>
  <si>
    <t>AOM_001011</t>
  </si>
  <si>
    <t>Castrate Kid Male</t>
  </si>
  <si>
    <t>AOM_001012</t>
  </si>
  <si>
    <t>AOM_001013</t>
  </si>
  <si>
    <t>AOM_001014</t>
  </si>
  <si>
    <t>AOM_001015</t>
  </si>
  <si>
    <t>AOM_001016</t>
  </si>
  <si>
    <t>AOM_001017</t>
  </si>
  <si>
    <t>AOM_001018</t>
  </si>
  <si>
    <t>AOM_001019</t>
  </si>
  <si>
    <t>Sow</t>
  </si>
  <si>
    <t>An adult female pig that has farrowed a litter of piglets.</t>
  </si>
  <si>
    <t>AOM_001020</t>
  </si>
  <si>
    <t>Pregnant Female;Pregnant Sow</t>
  </si>
  <si>
    <t>AOM_001021</t>
  </si>
  <si>
    <t>Nursing Female; Suckling Female;Nursing Sow; Suckling Sow</t>
  </si>
  <si>
    <t>AOM_001022</t>
  </si>
  <si>
    <t>Boar</t>
  </si>
  <si>
    <t>A male pig over 6 months of age that can be used for breeding. Technically this is called a boar, but the term boar is more generically applied to younger non-castrated male pigs.</t>
  </si>
  <si>
    <t>AOM_001023</t>
  </si>
  <si>
    <t>Castrate Adult Male</t>
  </si>
  <si>
    <t>Stag</t>
  </si>
  <si>
    <t>A male pig that was castrated after reaching sexual maturity.</t>
  </si>
  <si>
    <t>AOM_001024</t>
  </si>
  <si>
    <t>AOM_001025</t>
  </si>
  <si>
    <t>AOM_001026</t>
  </si>
  <si>
    <t>AOM_001027</t>
  </si>
  <si>
    <t>Young Boar</t>
  </si>
  <si>
    <t xml:space="preserve">A male pig under 6 months of age. Technically this is not called a boar, but the term boar is generically applied to younger non-castrated male pigs in the literature. </t>
  </si>
  <si>
    <t>AOM_001028</t>
  </si>
  <si>
    <t>Castrate Young Male</t>
  </si>
  <si>
    <t>Barrow</t>
  </si>
  <si>
    <t>A male pig that was castrated before reaching sexual maturity.</t>
  </si>
  <si>
    <t>AOM_001029</t>
  </si>
  <si>
    <t>Boar Grower</t>
  </si>
  <si>
    <t>AOM_001030</t>
  </si>
  <si>
    <t>Boar Finisher</t>
  </si>
  <si>
    <t>AOM_001031</t>
  </si>
  <si>
    <t>Barrow Grower</t>
  </si>
  <si>
    <t>AOM_001032</t>
  </si>
  <si>
    <t>Barrow Finisher</t>
  </si>
  <si>
    <t>AOM_001033</t>
  </si>
  <si>
    <t>Gilt</t>
  </si>
  <si>
    <t>A young female pig that has never given birth.</t>
  </si>
  <si>
    <t>AOM_001034</t>
  </si>
  <si>
    <t>Female Grower</t>
  </si>
  <si>
    <t>Gilt Grower</t>
  </si>
  <si>
    <t>AOM_001035</t>
  </si>
  <si>
    <t>Female Finisher</t>
  </si>
  <si>
    <t>Gilt Finisher</t>
  </si>
  <si>
    <t>AOM_001036</t>
  </si>
  <si>
    <t>Suckling</t>
  </si>
  <si>
    <t>Piglet; Shoat; Shote</t>
  </si>
  <si>
    <t>Unweaned young pig</t>
  </si>
  <si>
    <t>AOM_001037</t>
  </si>
  <si>
    <t>Suckling Female</t>
  </si>
  <si>
    <t>Piglet Female; Shoat Female; Shote Female</t>
  </si>
  <si>
    <t>AOM_001038</t>
  </si>
  <si>
    <t>Suckling Male</t>
  </si>
  <si>
    <t>Piglet Male; Shoat Male; Shote Male</t>
  </si>
  <si>
    <t>AOM_001039</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</si>
  <si>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</si>
  <si>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</si>
  <si>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</si>
  <si>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</si>
  <si>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</si>
  <si>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</si>
  <si>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</si>
  <si>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</si>
  <si>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</si>
  <si>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</si>
  <si>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</si>
  <si>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</si>
  <si>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</si>
  <si>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</si>
  <si>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</si>
  <si>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 xml:space="preserve">A mature female chicken (usually more than 10 months of age) </t>
  </si>
  <si>
    <t>http://purl.obolibrary.org/obo/FOODON_03411713</t>
  </si>
  <si>
    <t>AOM_001046</t>
  </si>
  <si>
    <t>Laying Female</t>
  </si>
  <si>
    <t>Laying Hen</t>
  </si>
  <si>
    <t>AOM_001047</t>
  </si>
  <si>
    <t>Rooster; Cock</t>
  </si>
  <si>
    <t>A male chicken, typically over one year old. Also know as a rooster or cock.</t>
  </si>
  <si>
    <t>AOM_001048</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</si>
  <si>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</si>
  <si>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</si>
  <si>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</si>
  <si>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</si>
  <si>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</si>
  <si>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</si>
  <si>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</si>
  <si>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</si>
  <si>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</si>
  <si>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</si>
  <si>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</si>
  <si>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</si>
  <si>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</si>
  <si>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Male Fingerling</t>
  </si>
  <si>
    <t>AOM_001054</t>
  </si>
  <si>
    <t>Male Juvenile</t>
  </si>
  <si>
    <t>AOM_001055</t>
  </si>
  <si>
    <t>Male Sub-adult</t>
  </si>
  <si>
    <t>AOM_001056</t>
  </si>
  <si>
    <t>Female Fingerling</t>
  </si>
  <si>
    <t>AOM_001057</t>
  </si>
  <si>
    <t>Female Juvenile</t>
  </si>
  <si>
    <t>AOM_001058</t>
  </si>
  <si>
    <t>Female Sub-adult</t>
  </si>
  <si>
    <t>AOM_001059</t>
  </si>
  <si>
    <t>Adults are fully grown fish that have reached sexual maturity. They are typically over three years old and are typically 20 cm or more in length.</t>
  </si>
  <si>
    <t>AOM_001060</t>
  </si>
  <si>
    <t>AOM_001061</t>
  </si>
  <si>
    <t>AOM_003000</t>
  </si>
  <si>
    <t>Layer</t>
  </si>
  <si>
    <t>A layer chicken is a type of poultry that is raised specifically for egg production. These chickens are may be kept in large commercial facilities and are fed a specialized diet to optimize egg production.</t>
  </si>
  <si>
    <t>AOM_003001</t>
  </si>
  <si>
    <t>Dual purpose</t>
  </si>
  <si>
    <t>AOM_003002</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</si>
  <si>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</si>
  <si>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</si>
  <si>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D.Item.Correct</t>
  </si>
  <si>
    <t>D.Item.Root</t>
  </si>
  <si>
    <t>D.Item.Root.Comp</t>
  </si>
  <si>
    <t>D.Item.Root.Comp.Proc_Major</t>
  </si>
  <si>
    <t>D.Item.Root.Other.Comp.Proc_All</t>
  </si>
  <si>
    <t>D.Item.Other</t>
  </si>
  <si>
    <t>D.Item.Proc_All</t>
  </si>
  <si>
    <t>D.Item.Proc_Major</t>
  </si>
  <si>
    <t>D.Item.Proc_Minor</t>
  </si>
  <si>
    <t>D.Item.Comp</t>
  </si>
  <si>
    <t>Concentrated</t>
  </si>
  <si>
    <t>Mechanically Processed</t>
  </si>
  <si>
    <t>Chemically Processed</t>
  </si>
  <si>
    <t>Diet.Sub</t>
  </si>
  <si>
    <t>Diet.Add</t>
  </si>
  <si>
    <t>Sub.Codes</t>
  </si>
  <si>
    <t>Add.Codes</t>
  </si>
  <si>
    <t>D.Item.AOM</t>
  </si>
  <si>
    <t>D.Item.Species</t>
  </si>
  <si>
    <t>D.Item.Species.Comp</t>
  </si>
  <si>
    <t xml:space="preserve">Forced AOM </t>
  </si>
  <si>
    <t>LM0238</t>
  </si>
  <si>
    <t>[Mucuna pruriens var. utilis (L.) DC (Wright) Burck]||Cut(hand shears)/Dried(Sun-24-48h)/Dried(shade)/Dried(Air)/Chopped</t>
  </si>
  <si>
    <t>Cut(hand shears);Dried(Sun-24-48h);Dried(shade);Dried(Air);Chopped</t>
  </si>
  <si>
    <t>Dried</t>
  </si>
  <si>
    <t>LM0239</t>
  </si>
  <si>
    <t>Mucana Hay</t>
  </si>
  <si>
    <t>JS0048</t>
  </si>
  <si>
    <t>A. senegal Pods</t>
  </si>
  <si>
    <t>Acacia senegal [Pods]</t>
  </si>
  <si>
    <t>A. senegal Pods||Dried (Sun)</t>
  </si>
  <si>
    <t>Dried(Sun)</t>
  </si>
  <si>
    <t>LM0126</t>
  </si>
  <si>
    <t>Acacia  karroo Leaf Meal||Dried (Sun)</t>
  </si>
  <si>
    <t>Dried;Ground</t>
  </si>
  <si>
    <t>NN0372</t>
  </si>
  <si>
    <t>Acacia (Acacia senegal) leaves</t>
  </si>
  <si>
    <t>Acacia senegal [Leaves]</t>
  </si>
  <si>
    <t>Acacia (Acacia senegal) leaves||Dried (Shade)</t>
  </si>
  <si>
    <t>Dried(Shade)</t>
  </si>
  <si>
    <t>NN0214</t>
  </si>
  <si>
    <t>LM0351</t>
  </si>
  <si>
    <t>Acacia angusitissima leaves||Dried(Shade 1 wk)/Ensiled</t>
  </si>
  <si>
    <t>Acacia angusitissima</t>
  </si>
  <si>
    <t>Dried;Ensiled</t>
  </si>
  <si>
    <t>LM0349</t>
  </si>
  <si>
    <t>Acacia angustissima Hay||Dried (Air);Acacia angustissima||Dried (Air)</t>
  </si>
  <si>
    <t>Hay;Dried(Air)</t>
  </si>
  <si>
    <t>EO0067</t>
  </si>
  <si>
    <t>A. angustissima 15132</t>
  </si>
  <si>
    <t>JS0269</t>
  </si>
  <si>
    <t>Acacia brevispica Leaves||Dried (Air)</t>
  </si>
  <si>
    <t>Dried(Air)</t>
  </si>
  <si>
    <t>Acacia brevispica pods||Dried (Sun - 2 days)</t>
  </si>
  <si>
    <t>Dried (Sun - 2 days)</t>
  </si>
  <si>
    <t>HK0340</t>
  </si>
  <si>
    <t>NN0233</t>
  </si>
  <si>
    <t>Acacia etbaica Fruits||Dried(Shade)</t>
  </si>
  <si>
    <t>JS0206</t>
  </si>
  <si>
    <t>Acacia nilotica Leaf Meal||Dried (Shade)/Milled</t>
  </si>
  <si>
    <t>Dried(Shade);Meal;Milled</t>
  </si>
  <si>
    <t>LM0266</t>
  </si>
  <si>
    <t>Acacia nilotica Pods||Dried (Sun - 2 days)</t>
  </si>
  <si>
    <t>Acacia polyacantha Leaf Meal||Dried (Shade)/Milled</t>
  </si>
  <si>
    <t>JS0314</t>
  </si>
  <si>
    <t>Acacia saligna forage||Dried (Sun)/Chopped</t>
  </si>
  <si>
    <t>LM0104</t>
  </si>
  <si>
    <t>Acacia sieberiana Pods||Dried</t>
  </si>
  <si>
    <t>NN0179</t>
  </si>
  <si>
    <t>Acacia sieberiana Pods||Dried(Sun)/Ground</t>
  </si>
  <si>
    <t>Acacia sieberiana Silage||Dried(Sun)/Ground/Ensiled</t>
  </si>
  <si>
    <t>Acacia Sieberiana</t>
  </si>
  <si>
    <t>Dried(Sun);Ground;Ensiled</t>
  </si>
  <si>
    <t>Dried;Ensiled;Ground</t>
  </si>
  <si>
    <t>Acacia tortilis Fruits||Dried (Air)</t>
  </si>
  <si>
    <t>HK0330</t>
  </si>
  <si>
    <t>Acacia tortilis Leaf Meal||Dried (Air, Shade);Acacia tortilis Leaf||Dried (Air, Shade)/Ground;Acacia tortilis pods||Ground/Soaked in water(24hrs)/Dried(Sun)</t>
  </si>
  <si>
    <t>HK0328</t>
  </si>
  <si>
    <t>Acacia tortilis Leaf||Dried (Air, Shade)/Milled (2mm sieve)</t>
  </si>
  <si>
    <t>HK0324/HK0328</t>
  </si>
  <si>
    <t>Acacia tortilis [Leaves]</t>
  </si>
  <si>
    <t>Acacia tortilis Pods||Dried (Sun - 2 days)</t>
  </si>
  <si>
    <t>JS0213.1</t>
  </si>
  <si>
    <t>Acacia tortilis Pods||Ground</t>
  </si>
  <si>
    <t>NN0339.2</t>
  </si>
  <si>
    <t>Commercial Feed &lt;Actipal HP1, AQUATIV, France&gt;</t>
  </si>
  <si>
    <t>NN0007</t>
  </si>
  <si>
    <t>A-D3-E Vitamin</t>
  </si>
  <si>
    <t>HK0026</t>
  </si>
  <si>
    <t>LM0019</t>
  </si>
  <si>
    <t>NN0394</t>
  </si>
  <si>
    <t>Afzelia africana (AA) foliage||Wilted;Afzelia africana foliage||Wilted</t>
  </si>
  <si>
    <t>Wilted</t>
  </si>
  <si>
    <t>JS0046</t>
  </si>
  <si>
    <t>Afzelia africana Sm.(African Mahogany) Foliage;Afzelia africana (AA) foliage</t>
  </si>
  <si>
    <t>Afzelia africana Sm.(African Mahogany) Foliage||Dried (Sun)/Dried (Air)</t>
  </si>
  <si>
    <t>NN0345</t>
  </si>
  <si>
    <t>Albizia gummifera||Dried</t>
  </si>
  <si>
    <t>JS0172</t>
  </si>
  <si>
    <t>Albizia harveyi||Dried (Air)</t>
  </si>
  <si>
    <t>JS0196</t>
  </si>
  <si>
    <t>Albizia lebbeck leaf meal</t>
  </si>
  <si>
    <t>EO0075;NJ0036</t>
  </si>
  <si>
    <t>Alfafa Hay</t>
  </si>
  <si>
    <t>Alfafa (Hay)</t>
  </si>
  <si>
    <t>Alfafa Hay||Dried (Sun)/Baled/Chopped</t>
  </si>
  <si>
    <t>Hay;Dried (Sun);Baled;Chopped</t>
  </si>
  <si>
    <t>Baled;Dried</t>
  </si>
  <si>
    <t>Alfafa Hay||Milled</t>
  </si>
  <si>
    <t>Hay;Ground</t>
  </si>
  <si>
    <t>NJ0021</t>
  </si>
  <si>
    <t>Alfalfa Meal</t>
  </si>
  <si>
    <t>Alfalfa (Meal)</t>
  </si>
  <si>
    <t>Meal</t>
  </si>
  <si>
    <t>d22.2-d18.2</t>
  </si>
  <si>
    <t>d22.2-d17.2</t>
  </si>
  <si>
    <t>AN0077</t>
  </si>
  <si>
    <t>Alfalfa;Medicago sativa;Lucerne</t>
  </si>
  <si>
    <t>LM0101</t>
  </si>
  <si>
    <t>NN0119.1</t>
  </si>
  <si>
    <t>Amaranthus cruentus Leaf meal</t>
  </si>
  <si>
    <t>Amaranthus cruentus [Leaves] (Meal)</t>
  </si>
  <si>
    <t>Amaranthus cruentus leaf meal||Milled</t>
  </si>
  <si>
    <t>LM0114/LM0336/LM0339</t>
  </si>
  <si>
    <t>NN0180.2</t>
  </si>
  <si>
    <t>Ammonium sukphate;Ammonium sulphate;Ammonium Sulphate</t>
  </si>
  <si>
    <t>JS0374</t>
  </si>
  <si>
    <t>Andropogon gayanus Kunth Hay||Dried (Sun)/Dried (Air)/Chopped</t>
  </si>
  <si>
    <t>Andropogon gayanus Kunth [Hay]</t>
  </si>
  <si>
    <t>Hay;Chopped</t>
  </si>
  <si>
    <t>Andropogon gayanus Kunth Hay;Andropogen gayanus Hay</t>
  </si>
  <si>
    <t>Andropogon gayanus;Gamba grass;Gamba Grass (Andropogon gayanus)</t>
  </si>
  <si>
    <t>LM0320</t>
  </si>
  <si>
    <t>Andropogon gayanus||Chopped/Ensiled</t>
  </si>
  <si>
    <t>Chopped;Ensiled</t>
  </si>
  <si>
    <t>Ensiled</t>
  </si>
  <si>
    <t>LM0294</t>
  </si>
  <si>
    <t>Andropogon guyanensis</t>
  </si>
  <si>
    <t>JS0269.1</t>
  </si>
  <si>
    <t>Andropogon L.</t>
  </si>
  <si>
    <t xml:space="preserve">Andropogon sp. </t>
  </si>
  <si>
    <t>Annona senegalensis (AS) foliage</t>
  </si>
  <si>
    <t>Annona senegalensis [Leaves]</t>
  </si>
  <si>
    <t>Annona senegalensis (AS) foliage||Wilted</t>
  </si>
  <si>
    <t>LM0127</t>
  </si>
  <si>
    <t>Annual Ryegrass/oats</t>
  </si>
  <si>
    <t>AOM_001475/AOM_001895</t>
  </si>
  <si>
    <t>AG0087</t>
  </si>
  <si>
    <t>Commercial Feed &lt;AquaNutro Abalone Grower, NutroScience, Malmesbury, South Africa&gt;</t>
  </si>
  <si>
    <t>HK0263</t>
  </si>
  <si>
    <t>Aristida spp;Aristida spp.</t>
  </si>
  <si>
    <t>Aristida sp.</t>
  </si>
  <si>
    <t>JS0076</t>
  </si>
  <si>
    <t>Artocarpus incisus meal</t>
  </si>
  <si>
    <t>Breadfruit (Meal)</t>
  </si>
  <si>
    <t>Artocarpus incisus meal||Chopped/Dried(Sun)/Milled(hammer)</t>
  </si>
  <si>
    <t>EO0017</t>
  </si>
  <si>
    <t>Ascorbic acid</t>
  </si>
  <si>
    <t>AN0027</t>
  </si>
  <si>
    <t>Asperozym Fibrolytic Enzymes;Asperozym (Fibrolytic Enzymes)</t>
  </si>
  <si>
    <t>Enzyme &lt;Asperozym&gt;</t>
  </si>
  <si>
    <t>Asteraceae</t>
  </si>
  <si>
    <t xml:space="preserve">Asteraceae sp. </t>
  </si>
  <si>
    <t>Atella;Atella (Fermented Cereal Residue)</t>
  </si>
  <si>
    <t>d22.3-d22.1-d18.1</t>
  </si>
  <si>
    <t>d22.3-d22.1-d17.1</t>
  </si>
  <si>
    <t>NN0205</t>
  </si>
  <si>
    <t>Atella||Fermented</t>
  </si>
  <si>
    <t>Fermented</t>
  </si>
  <si>
    <t>NJ0032</t>
  </si>
  <si>
    <t>Atriplex nummularia forage||Dried (Sun)/Chopped</t>
  </si>
  <si>
    <t>JS0419</t>
  </si>
  <si>
    <t>Atriplex nummularia L. foliage (leaves and twigs)</t>
  </si>
  <si>
    <t>Atriplex nummularia [Leaves, Twig]</t>
  </si>
  <si>
    <t>Foliage</t>
  </si>
  <si>
    <t>Atriplex nummularia||Dried (Air-shade)/Ground(hammer mill)</t>
  </si>
  <si>
    <t>NN0110.2</t>
  </si>
  <si>
    <t>Autoclaved Winged Bean Meal</t>
  </si>
  <si>
    <t>Winged Bean (Meal, Autoclaved)</t>
  </si>
  <si>
    <t>Meal;Autoclaved</t>
  </si>
  <si>
    <t>Autoclaved;Ground</t>
  </si>
  <si>
    <t>Autoclaved Winged Bean Meal||Autoclaved</t>
  </si>
  <si>
    <t>NJ0027</t>
  </si>
  <si>
    <t>Enzyme &lt;Axtra XAP&gt;</t>
  </si>
  <si>
    <t>JS0060</t>
  </si>
  <si>
    <t>Baby Corn Stalks (Zea Mays var Pacific 421)</t>
  </si>
  <si>
    <t>Baby Corn</t>
  </si>
  <si>
    <t>Pacific 421</t>
  </si>
  <si>
    <t>Stalk</t>
  </si>
  <si>
    <t>Baby Corn Stalks (Zea Mays var Pacific 421)||Cut/Wilted/Dried(Sun)/Chopped</t>
  </si>
  <si>
    <t>Pacific 422</t>
  </si>
  <si>
    <t>Cut;Wilted;Dried(Sun);Chopped</t>
  </si>
  <si>
    <t>Dried;Wilted</t>
  </si>
  <si>
    <t>NN0399</t>
  </si>
  <si>
    <t>Bracharia spp;Bracharia spp.</t>
  </si>
  <si>
    <t>Brachairia &lt;Mulato II&gt;</t>
  </si>
  <si>
    <t>JS0340</t>
  </si>
  <si>
    <t>Baker’s yeast (Saccharomyces cerevisiae);Brewer's Yeast (Saccharomyces cerevisiae) Slurry</t>
  </si>
  <si>
    <t>Brewer's Yeast</t>
  </si>
  <si>
    <t>Bana Grass (Pennisetum purpureum) Hay</t>
  </si>
  <si>
    <t>Bana Grass [Hay]</t>
  </si>
  <si>
    <t>Bana Grass (Pennisetum purpureum) Hay||Chopped/Dried (Air, Shade)/Milled;Pennisetum purpureum||Chopped/Dried(Air - Shade 1 wk)/Milled(Hammer)</t>
  </si>
  <si>
    <t>Chopped;Dried (Air, Shade);Milled</t>
  </si>
  <si>
    <t>DK0001</t>
  </si>
  <si>
    <t>Banana Leaves;Banana Leaf;Banana leaf</t>
  </si>
  <si>
    <t>Banana [Leaves]</t>
  </si>
  <si>
    <t>NN0276.1</t>
  </si>
  <si>
    <t>Banana Peel;Banana Peels;Banana Peal</t>
  </si>
  <si>
    <t>Banana [Peel]</t>
  </si>
  <si>
    <t>Peel</t>
  </si>
  <si>
    <t>NN0293</t>
  </si>
  <si>
    <t>Banana pseudo-stems</t>
  </si>
  <si>
    <t>Banana [Pseudo-stem]</t>
  </si>
  <si>
    <t>Pseudo-stem</t>
  </si>
  <si>
    <t>NN0299</t>
  </si>
  <si>
    <t>Baobab (Adansonia digitata L.) seed Cake</t>
  </si>
  <si>
    <t>African Baobab [Seed] (Caked)</t>
  </si>
  <si>
    <t>Seed Cake</t>
  </si>
  <si>
    <t>NN0321</t>
  </si>
  <si>
    <t>Baobab Seed Oilcake||Ground;Baobao Seed Oilcake||Ground</t>
  </si>
  <si>
    <t>Baobab</t>
  </si>
  <si>
    <t>Oilcake;Ground</t>
  </si>
  <si>
    <t>EO0075</t>
  </si>
  <si>
    <t>d22.3-d18.1</t>
  </si>
  <si>
    <t>d22.3-d17.1</t>
  </si>
  <si>
    <t>NN0329</t>
  </si>
  <si>
    <t>Barley [Bran]</t>
  </si>
  <si>
    <t>DK0007</t>
  </si>
  <si>
    <t>barley grain</t>
  </si>
  <si>
    <t>Barley [Grain]</t>
  </si>
  <si>
    <t>Grain</t>
  </si>
  <si>
    <t xml:space="preserve"> s</t>
  </si>
  <si>
    <t>NN0316</t>
  </si>
  <si>
    <t>Barley [Hay]</t>
  </si>
  <si>
    <t>Barley straw (Rihane variety)</t>
  </si>
  <si>
    <t>Barley [Straw]</t>
  </si>
  <si>
    <t>LM0123</t>
  </si>
  <si>
    <t>Barley||Dried/Milled</t>
  </si>
  <si>
    <t>NN0083</t>
  </si>
  <si>
    <t>Barley||Ground</t>
  </si>
  <si>
    <t>NN0156</t>
  </si>
  <si>
    <t>Barley||Milled (Hammer)</t>
  </si>
  <si>
    <t>JS0123</t>
  </si>
  <si>
    <t>Bean Mash</t>
  </si>
  <si>
    <t>Bean (Mashed)</t>
  </si>
  <si>
    <t>Mashed</t>
  </si>
  <si>
    <t>Crushed</t>
  </si>
  <si>
    <t>JS0115/JS0118/JS0123</t>
  </si>
  <si>
    <t>Bean [Straw]</t>
  </si>
  <si>
    <t>NN0356</t>
  </si>
  <si>
    <t>Bean tops</t>
  </si>
  <si>
    <t>Bean [Tops]</t>
  </si>
  <si>
    <t>AG0018</t>
  </si>
  <si>
    <t>Beef Survival Meal;Beef Survival Meal||Concentrated</t>
  </si>
  <si>
    <t>Commercial Feed &lt;Beef Survival Meal&gt;</t>
  </si>
  <si>
    <t>Beef Survival</t>
  </si>
  <si>
    <t>d22.3-d18.5</t>
  </si>
  <si>
    <t>d22.3-d17.5</t>
  </si>
  <si>
    <t>Beet Pulp Dry;Beet Pulp Dry||Soaked(water and fruit juice mixture);dry beet pulp</t>
  </si>
  <si>
    <t>Beet [Pulp] (Dried)</t>
  </si>
  <si>
    <t>Pulp</t>
  </si>
  <si>
    <t>JS0342</t>
  </si>
  <si>
    <t>Beniseed (Sesamum indicum) Cake</t>
  </si>
  <si>
    <t>Beniseed (Caked)</t>
  </si>
  <si>
    <t>Beniseed (Sesamum indicum) Cake||Toasted/Ground/Pressed</t>
  </si>
  <si>
    <t>Toasted;Ground</t>
  </si>
  <si>
    <t>Ground;Roasted</t>
  </si>
  <si>
    <t>Cake</t>
  </si>
  <si>
    <t>LM0121</t>
  </si>
  <si>
    <t>Benzonite</t>
  </si>
  <si>
    <t>Berchemia discolor leaves||Dried (Sun - 2 days)</t>
  </si>
  <si>
    <t>JS0115</t>
  </si>
  <si>
    <t>Berseem Clover  hay (Trifolium alexandrinum);Berseem Hay;Berseem (Trifolium alexandrinum) hay;Berseem hay (Trifolium alexandrinum)</t>
  </si>
  <si>
    <t>Berseem [Hay]</t>
  </si>
  <si>
    <t>JS0119</t>
  </si>
  <si>
    <t>Berseem Straw;Berseem Stray</t>
  </si>
  <si>
    <t>Berseem [Straw]</t>
  </si>
  <si>
    <t>LM0334</t>
  </si>
  <si>
    <t>JS0125</t>
  </si>
  <si>
    <t>Binder(Carboxymethyl Cellulose);Binder(CMC);Binder(Carboxymethyl cellulose (CMC));Carboxyl Methyl Cellulose;Carboxymethyl cellulose;Carboxymethyl Cellulose;Carboxymethyl Cellulose Binder;Carboxymethylcellulose;Carboxy-methyl-cellulose;Binder (Carboxymethyl Cellulose);Binder (CMC)</t>
  </si>
  <si>
    <t>Binder &lt;Carboxymethyl Cellulose&gt;</t>
  </si>
  <si>
    <t>HK0331</t>
  </si>
  <si>
    <t>Binder(ChemBind)</t>
  </si>
  <si>
    <t>Bio-lysine</t>
  </si>
  <si>
    <t>Bio-Lysine</t>
  </si>
  <si>
    <t>NN0106</t>
  </si>
  <si>
    <t>Biscuit waste meal</t>
  </si>
  <si>
    <t>Biscuit Waste (Meal)</t>
  </si>
  <si>
    <t>Biscuit waste meal||Dried (Sun)</t>
  </si>
  <si>
    <t>Meal;Dried(Sun)</t>
  </si>
  <si>
    <t>AN0043</t>
  </si>
  <si>
    <t>Black Soldier Fly [Larvae]</t>
  </si>
  <si>
    <t>Black Soldier Fly</t>
  </si>
  <si>
    <t>Larvae</t>
  </si>
  <si>
    <t>EO0119</t>
  </si>
  <si>
    <t>Blood meal</t>
  </si>
  <si>
    <t>Blood (Meal)</t>
  </si>
  <si>
    <t>HK0228</t>
  </si>
  <si>
    <t>Blood Meal||Cooked/Dried (Sun)/Ground;Blood Meal||Heated (60º, 30 mins)/Dried (Solar)/Ground;Blood Meal||Heated/Dried(Sun);Blood Meal||Heating/Dried(Sun)</t>
  </si>
  <si>
    <t>Meal;Cooked;Dried (Sun);Ground</t>
  </si>
  <si>
    <t>Dried;Ground;Heated</t>
  </si>
  <si>
    <t>Blue wattle||Dried (Sun)</t>
  </si>
  <si>
    <t>Blue wattle</t>
  </si>
  <si>
    <t>AG0042</t>
  </si>
  <si>
    <t>AN0007</t>
  </si>
  <si>
    <t>bone meal;Fixed Ingridients,Bone Meal;Bone meal</t>
  </si>
  <si>
    <t>Bone (Meal)</t>
  </si>
  <si>
    <t>AN0020</t>
  </si>
  <si>
    <t>Bone Meal||Milled</t>
  </si>
  <si>
    <t>JS0345</t>
  </si>
  <si>
    <t>JS0208</t>
  </si>
  <si>
    <t>Bothriochloa species</t>
  </si>
  <si>
    <t xml:space="preserve">Bothriochloa sp. </t>
  </si>
  <si>
    <t>JS0193</t>
  </si>
  <si>
    <t>Bothrocloa spp</t>
  </si>
  <si>
    <t>Brachairia hybrid cultivar Mulato II</t>
  </si>
  <si>
    <t>Brachairia hybrid cultivar Mulato II||Chopped</t>
  </si>
  <si>
    <t>Brachairia Hybrid</t>
  </si>
  <si>
    <t>Bracharia decumbens||Chopped/Ensiled</t>
  </si>
  <si>
    <t>JS0210.2</t>
  </si>
  <si>
    <t>Brachiaria  brizantha</t>
  </si>
  <si>
    <t>AG0051</t>
  </si>
  <si>
    <t>Brachiaria brizantha||Chopped</t>
  </si>
  <si>
    <t>LM0024.1</t>
  </si>
  <si>
    <t>Brachiaria ruziziensis (dry season)</t>
  </si>
  <si>
    <t>dry season</t>
  </si>
  <si>
    <t>LM0024.2</t>
  </si>
  <si>
    <t>Brachiaria ruziziensis (rainy season)</t>
  </si>
  <si>
    <t>rainy season</t>
  </si>
  <si>
    <t>Brachiaria species</t>
  </si>
  <si>
    <t>Brachiaria sp.</t>
  </si>
  <si>
    <t>AG0121</t>
  </si>
  <si>
    <t>Rice [Bran]</t>
  </si>
  <si>
    <t>Bran||Dried/Milled</t>
  </si>
  <si>
    <t>LM0120</t>
  </si>
  <si>
    <t>Brassica oleracea||Chopped</t>
  </si>
  <si>
    <t>Brewer's dried grain;Brewer's dry gain;Dried Brewers Grain;Dried Brewer's Grain;Dry Brewer's Grain;Brewers Dry Grain;Brewer's Dry Grain</t>
  </si>
  <si>
    <t>Brewer's Grain (Dried)</t>
  </si>
  <si>
    <t>DK0047</t>
  </si>
  <si>
    <t>Brewers spent grain;Spent Grain</t>
  </si>
  <si>
    <t>Brewer's Spent [Grain]</t>
  </si>
  <si>
    <t>LM0122</t>
  </si>
  <si>
    <t>Brewers Yeast (Carlsberg variety)</t>
  </si>
  <si>
    <t>Brewer's Yeast &lt;Carlsberg&gt;</t>
  </si>
  <si>
    <t>Carlsberg</t>
  </si>
  <si>
    <t>Slurry</t>
  </si>
  <si>
    <t>Brewers Yeast (Carlsberg variety)||Dried;Brewer's Yeast (Saccharomyces cerevisiae) Slurry||Dried</t>
  </si>
  <si>
    <t>Broken Yellow Maize;Maize Yellow (Broken)</t>
  </si>
  <si>
    <t xml:space="preserve">Maize (Broken) &lt;Yellow&gt; </t>
  </si>
  <si>
    <t>Yellow</t>
  </si>
  <si>
    <t>Broken</t>
  </si>
  <si>
    <t>NN0118</t>
  </si>
  <si>
    <t>Brown Fish Meal</t>
  </si>
  <si>
    <t>Brown Fish</t>
  </si>
  <si>
    <t>EO0102</t>
  </si>
  <si>
    <t>NN0109.1</t>
  </si>
  <si>
    <t>Cacao Pod Husk Meal||Minced/Sun-dried/Milled/Sieved/Boiled</t>
  </si>
  <si>
    <t>Boiled;Dried;Ground</t>
  </si>
  <si>
    <t>Chopped;Sieved</t>
  </si>
  <si>
    <t>Pods Husk</t>
  </si>
  <si>
    <t>NN0109.1/NN0109.2</t>
  </si>
  <si>
    <t>Cacao Pods Husk Meal</t>
  </si>
  <si>
    <t xml:space="preserve">Cacao [Pods Husk] (Meal) </t>
  </si>
  <si>
    <t>NN0082</t>
  </si>
  <si>
    <t>Opuntia ficus-indica var. Algerian (Cactus pear)</t>
  </si>
  <si>
    <t>Spineless Cactus</t>
  </si>
  <si>
    <t>var algerian</t>
  </si>
  <si>
    <t>Opuntia ficus-indica Pear</t>
  </si>
  <si>
    <t>Cactus (Opuntia ficus indica f.inermis);Opuntia ficus indica f. inermis</t>
  </si>
  <si>
    <t>Cactus (Opuntia ficus indica f.inermis)||Chopped;Opuntia ficus-indica Pear||Chopped</t>
  </si>
  <si>
    <t>Cactus Cladodes||Singed(Open Fire remove spines)/Chopped/Ensiled</t>
  </si>
  <si>
    <t>Cactus</t>
  </si>
  <si>
    <t>Singed(Open Fire remove spines);Chopped;Ensiled</t>
  </si>
  <si>
    <t>Ensiled;Singed</t>
  </si>
  <si>
    <t>Cladode</t>
  </si>
  <si>
    <t>Cactus Fruit Juice||Crushed;cactus fruit juice</t>
  </si>
  <si>
    <t>cactus pads meal</t>
  </si>
  <si>
    <t>Cactus [Pad] (Meal)</t>
  </si>
  <si>
    <t>d22.2-d18.3</t>
  </si>
  <si>
    <t>d22.2-d17.3</t>
  </si>
  <si>
    <t>NN0217</t>
  </si>
  <si>
    <t>Cactus Pads Meal||Chopped</t>
  </si>
  <si>
    <t>Cactus Pads Meal||Chopped/Dried/Ground</t>
  </si>
  <si>
    <t>NJ0130</t>
  </si>
  <si>
    <t>NN0366</t>
  </si>
  <si>
    <t>JS0261/JS0419/JS0423/LM0312/NN0361/NN0362</t>
  </si>
  <si>
    <t>Calcium Carbonate;Limestone(Calcium Carbonate)</t>
  </si>
  <si>
    <t>NN0101</t>
  </si>
  <si>
    <t>NN0101/NN0112</t>
  </si>
  <si>
    <t>JS0324</t>
  </si>
  <si>
    <t>Calliandra (Calliandra calothyrsus Meissner)Calliandra Calothyrsus</t>
  </si>
  <si>
    <t>JS0325</t>
  </si>
  <si>
    <t>Calliandra calothyrsus (dry season)</t>
  </si>
  <si>
    <t>JS0326</t>
  </si>
  <si>
    <t>Calliandra calothyrsus (rainy season)</t>
  </si>
  <si>
    <t>LM0261</t>
  </si>
  <si>
    <t>Calliandra (Calliandra calothyrsus) Leaves;Calliandra calothyrsus foliage</t>
  </si>
  <si>
    <t>Calliandra calothyrsus [Leaves]</t>
  </si>
  <si>
    <t>Calliandra (Calliandra calothyrsus) Leaves||Air Dried (Shade)/Milled;Calliandra (Calliandra calothyrsus) Leaf||Air Dried (Shade)/Milled</t>
  </si>
  <si>
    <t>Dried(Air,Shade);Ground</t>
  </si>
  <si>
    <t>Calliandra calothyrsus leaves||Dried(Shade 1 wk)/Ensiled</t>
  </si>
  <si>
    <t>Calliandra Calothyrsus</t>
  </si>
  <si>
    <t>Canola Meal</t>
  </si>
  <si>
    <t>Canola (Meal)</t>
  </si>
  <si>
    <t>Canola Oil;Conola  Oil</t>
  </si>
  <si>
    <t>Canola [Oil]</t>
  </si>
  <si>
    <t>Canola oilCake;Canola OilCake(HEX)</t>
  </si>
  <si>
    <t>Canola [Oil] (Caked)</t>
  </si>
  <si>
    <t>Carboxymethylcellulose||Cooked/Dried (Sun)/Ground</t>
  </si>
  <si>
    <t>NN0230</t>
  </si>
  <si>
    <t>JS0273</t>
  </si>
  <si>
    <t>Carthamus tinctorius Seed Meal</t>
  </si>
  <si>
    <t>Safflower [Seed] (Meal)</t>
  </si>
  <si>
    <t>JS0423</t>
  </si>
  <si>
    <t>NN0384</t>
  </si>
  <si>
    <t>Cassava Binders</t>
  </si>
  <si>
    <t>AN0029</t>
  </si>
  <si>
    <t>Cassava bran</t>
  </si>
  <si>
    <t>Cassava [Bran]</t>
  </si>
  <si>
    <t>LM0047</t>
  </si>
  <si>
    <t>Cassava flour;Cassava Flour</t>
  </si>
  <si>
    <t>Cassava (Flour)</t>
  </si>
  <si>
    <t>HK0182</t>
  </si>
  <si>
    <t>Cassava Foliage (leaves+petiole)||Dried (Sun)</t>
  </si>
  <si>
    <t>EO0046</t>
  </si>
  <si>
    <t>Cassava foliage||Chopped/Dried(Sun)</t>
  </si>
  <si>
    <t>Chopped;Dried(Sun)</t>
  </si>
  <si>
    <t>JS0424</t>
  </si>
  <si>
    <t>Cassava Leaf Meal</t>
  </si>
  <si>
    <t xml:space="preserve">Cassava [Leaves] (Meal) </t>
  </si>
  <si>
    <t>Cassava Leaves;Cassava Leaves Top;Cassava Leaf Top;Cassava foliage;Cassava Foliage (leaves+petiole);Cassava Leaf</t>
  </si>
  <si>
    <t>Cassava [Leaves]</t>
  </si>
  <si>
    <t>JS0292</t>
  </si>
  <si>
    <t>Cassava Leaves||Dried (Sun)/Ground</t>
  </si>
  <si>
    <t>Dried (Sun);Ground</t>
  </si>
  <si>
    <t>LM0228.1</t>
  </si>
  <si>
    <t>Cassava Meal</t>
  </si>
  <si>
    <t xml:space="preserve">Cassava (Meal) </t>
  </si>
  <si>
    <t>LM0228.0</t>
  </si>
  <si>
    <t>Cassava peels meal</t>
  </si>
  <si>
    <t>Cassava Root Meal</t>
  </si>
  <si>
    <t>Root</t>
  </si>
  <si>
    <t>AG0050</t>
  </si>
  <si>
    <t>Maize Meal(White Grade 2)</t>
  </si>
  <si>
    <t>Maize (Meal)</t>
  </si>
  <si>
    <t>White Grade 2</t>
  </si>
  <si>
    <t>Cassava Peel Meal</t>
  </si>
  <si>
    <t>EO0057</t>
  </si>
  <si>
    <t>Cassava Peel;Cassava Peel</t>
  </si>
  <si>
    <t>Cassava [Peel]</t>
  </si>
  <si>
    <t>Cassava Peel||Dried (Sun)/Ground;Cassava Peel||Dried(sun)/Ground</t>
  </si>
  <si>
    <t>HK0160</t>
  </si>
  <si>
    <t>Cassava Peel||Dried(Oven, 60ºC 48h)/Milled(Split-disc grinder)</t>
  </si>
  <si>
    <t>Cassava Peel||Dried;Cassava Peel||Dried (Air)/Dried (Sun);Cassava Peel||Dried (Sun)</t>
  </si>
  <si>
    <t>Cassava shaft||Milled</t>
  </si>
  <si>
    <t>Shaft</t>
  </si>
  <si>
    <t>Cassava starch;Cassava Starch Binder</t>
  </si>
  <si>
    <t>Cassava [Starch]</t>
  </si>
  <si>
    <t>Cassava starch||Chopped</t>
  </si>
  <si>
    <t>Cassava tuber||Boilled/Chopped/Dried (Air)/Milled</t>
  </si>
  <si>
    <t>Tuber</t>
  </si>
  <si>
    <t>NN0322</t>
  </si>
  <si>
    <t>Cassava Tuber||Dried (Sun)/Fermented/Peeled/Grated</t>
  </si>
  <si>
    <t>Dried;Grated;Fermented;Peeled</t>
  </si>
  <si>
    <t>HK0011</t>
  </si>
  <si>
    <t>Cassava Wastes (CW)</t>
  </si>
  <si>
    <t>Cassava [Waste]</t>
  </si>
  <si>
    <t>Waste</t>
  </si>
  <si>
    <t>AG0039</t>
  </si>
  <si>
    <t>Cassava;Cassava tuber</t>
  </si>
  <si>
    <t>Cassava [Tuber]</t>
  </si>
  <si>
    <t>NN0242</t>
  </si>
  <si>
    <t>Manure [Cattle]</t>
  </si>
  <si>
    <t>HK0098/JS0124/JS0125/JS0135/NN0383/NN0384</t>
  </si>
  <si>
    <t>Cellulose;Cellulose (binder)</t>
  </si>
  <si>
    <t>Cellulose||Cooked/Dried (Sun)/Ground</t>
  </si>
  <si>
    <t>JS0135</t>
  </si>
  <si>
    <t>Cellulose||Ground</t>
  </si>
  <si>
    <t>EO0125</t>
  </si>
  <si>
    <t>Cenchrus ciliaris hay</t>
  </si>
  <si>
    <t>Cenchrus ciliaris [Hay]</t>
  </si>
  <si>
    <t>JS0172/JS0230</t>
  </si>
  <si>
    <t>Cenchrus ciliaris;Cenchrus ciliaris L. (Buffel Grass);Cenchrus spp;C. ciliaris</t>
  </si>
  <si>
    <t xml:space="preserve">Cenchrus ciliaris </t>
  </si>
  <si>
    <t>Centro (Centorsema pubescens);Centrosema pubescens</t>
  </si>
  <si>
    <t>Centro (Centorsema pubescens)||Chopped</t>
  </si>
  <si>
    <t>HK0260</t>
  </si>
  <si>
    <t>Centro (Centrosema pubescens)||Dried/Milled (Hammer)</t>
  </si>
  <si>
    <t>Centrosema pubescens||Chopped/Ensiled</t>
  </si>
  <si>
    <t>EO0086</t>
  </si>
  <si>
    <t>JS0291</t>
  </si>
  <si>
    <t>Chamaecytisus palmensis leaves||Dried (Air)</t>
  </si>
  <si>
    <t>HK0082</t>
  </si>
  <si>
    <t>Chicken Manure||Dried (Sun)/Milled(Hammer)</t>
  </si>
  <si>
    <t>HK0017</t>
  </si>
  <si>
    <t>Chicken Offal Meal||Parboiled/Oven Dried/Ground</t>
  </si>
  <si>
    <t>Chicken Viscera Meal||Cooked/Dried (Sun)/Ground</t>
  </si>
  <si>
    <t>Chicken Viscera</t>
  </si>
  <si>
    <t>JS0271</t>
  </si>
  <si>
    <t>Chickpea [Haulm]</t>
  </si>
  <si>
    <t>JS0172/JS0324.1/JS0324.2/LM0248</t>
  </si>
  <si>
    <t>JS0192/JS0211</t>
  </si>
  <si>
    <t>Chloris gayana Hay;Chloris gayana hay;Katambora hay;Rhodes grass (Chloris gayana) hay</t>
  </si>
  <si>
    <t>Chloris gayana [Hay]</t>
  </si>
  <si>
    <t>JS0211</t>
  </si>
  <si>
    <t>Chloris gayana Hay||Chopped;Katambora hay;Rhodes grass (Chloris gayana) hay||Chopped;Chloris gayana||Chopped;Rhodes Grass(Chloris gayana) Hay</t>
  </si>
  <si>
    <t>JS0209</t>
  </si>
  <si>
    <t>Chloris gayana hay||Cut(Chopper)/Wilted(Sun)/Dried(barn)</t>
  </si>
  <si>
    <t>Hay;Cut(Chopper);Wilted(Sun);Dried(barn)</t>
  </si>
  <si>
    <t>JS0205</t>
  </si>
  <si>
    <t>Chloris spp</t>
  </si>
  <si>
    <t>HK0333</t>
  </si>
  <si>
    <t>Choline chloride</t>
  </si>
  <si>
    <t>Choline powder</t>
  </si>
  <si>
    <t>Choline chloride (Powder)</t>
  </si>
  <si>
    <t>chopped straw;straw||Chopped;Chopped Straw||Chopped</t>
  </si>
  <si>
    <t>Straw (Chopped)</t>
  </si>
  <si>
    <t>d22.2-d18.1</t>
  </si>
  <si>
    <t>d22.2-d17.1</t>
  </si>
  <si>
    <t>HK0098/HK0160/HK0331/JS0134/LM0334/NN0358/NN0369</t>
  </si>
  <si>
    <t>Chromic Oxide;Chromium oxide</t>
  </si>
  <si>
    <t>Chromic oxide</t>
  </si>
  <si>
    <t>Chromium Oxide||Ground</t>
  </si>
  <si>
    <t>NN0326</t>
  </si>
  <si>
    <t>Chromolaena odorata leaf powder extract</t>
  </si>
  <si>
    <t>Chromolaena odorata [Leaves extract] (Powder)</t>
  </si>
  <si>
    <t>Chromolaena odorata leaf powder extract||Dried (Air)/Milled</t>
  </si>
  <si>
    <t>Powder;Dried(Air);Ground</t>
  </si>
  <si>
    <t>Citrus Limon Peel Essential Oil</t>
  </si>
  <si>
    <t>Lemon [Peel] (Essential Oil)</t>
  </si>
  <si>
    <t>Essential Oil</t>
  </si>
  <si>
    <t>Citrus Limon Peel Essential Oil||Ground</t>
  </si>
  <si>
    <t>Citrus Limon</t>
  </si>
  <si>
    <t>Peel Essential Oil</t>
  </si>
  <si>
    <t>NJ0003</t>
  </si>
  <si>
    <t>Clove basil Leaf extract</t>
  </si>
  <si>
    <t>Clove Basil [Leaves Extract]</t>
  </si>
  <si>
    <t>Clove Basil</t>
  </si>
  <si>
    <t>Extract</t>
  </si>
  <si>
    <t>Leaves Extract</t>
  </si>
  <si>
    <t>Clove basil leaf extract||Dried (Air)/Ground(Mill)/Ethanol-Treated(6 hrs)/Rotary - Evaporator(30-35 degrees Celsius)/Dried(Air)</t>
  </si>
  <si>
    <t>Dried;Ethanol Treated;Ground</t>
  </si>
  <si>
    <t>HK0118</t>
  </si>
  <si>
    <t>Clupeid Fish Meal</t>
  </si>
  <si>
    <t>Clupeidae Fish (Meal)</t>
  </si>
  <si>
    <t>JS0261</t>
  </si>
  <si>
    <t xml:space="preserve">Cobalt </t>
  </si>
  <si>
    <t>JS0299</t>
  </si>
  <si>
    <t>Cocconut Oil</t>
  </si>
  <si>
    <t>Coconut [Oil]</t>
  </si>
  <si>
    <t>HK0067</t>
  </si>
  <si>
    <t>Cocoa [Bean] (Caked)</t>
  </si>
  <si>
    <t>Bean Cake</t>
  </si>
  <si>
    <t>EO0027</t>
  </si>
  <si>
    <t>Cocoa bean shell</t>
  </si>
  <si>
    <t>Cocoa [Bean Shell]</t>
  </si>
  <si>
    <t>Bean Shell</t>
  </si>
  <si>
    <t>Cocoa Bean Shell||Dried (Sun)/Ground(Hammer Mill)</t>
  </si>
  <si>
    <t>JS0081</t>
  </si>
  <si>
    <t>Cocoa Pods Husk;Cocoa Pod Husk</t>
  </si>
  <si>
    <t xml:space="preserve">Cocoa [Pods Husk] </t>
  </si>
  <si>
    <t>Coconut oil Cake</t>
  </si>
  <si>
    <t>Coconut [Oil] (Caked)</t>
  </si>
  <si>
    <t>Coconut Oil Cake||Ground(Hammer Mill)</t>
  </si>
  <si>
    <t>JS0296</t>
  </si>
  <si>
    <t>Cod Liver Oil(Fish oil- seven pure cod liver oil);Cod Liver Oil;Cod-liver oil</t>
  </si>
  <si>
    <t xml:space="preserve">Cod Liver [Oil] </t>
  </si>
  <si>
    <t>Cod Liver</t>
  </si>
  <si>
    <t>NN0113</t>
  </si>
  <si>
    <t>Coffee [Pulp]</t>
  </si>
  <si>
    <t>LM0115</t>
  </si>
  <si>
    <t>Cold Press Soyabean Oil Cake(CPSBOC)</t>
  </si>
  <si>
    <t>Soybean [Oil] (Cold Pressed, Caked)</t>
  </si>
  <si>
    <t>Cold Pressed</t>
  </si>
  <si>
    <t>NN0061</t>
  </si>
  <si>
    <t>JS0230</t>
  </si>
  <si>
    <t>JS0309</t>
  </si>
  <si>
    <t>Commercial Chick Mash</t>
  </si>
  <si>
    <t>Commercial Dairy Meal;Dairy meal</t>
  </si>
  <si>
    <t>Commercial Feed &lt;Dairy Meal&gt;</t>
  </si>
  <si>
    <t>NN0369</t>
  </si>
  <si>
    <t>Commercial Dry Yeast</t>
  </si>
  <si>
    <t>Commercial Feed;Industrial commercial feed</t>
  </si>
  <si>
    <t>Commercial Layer's Meal</t>
  </si>
  <si>
    <t>Commercial Feed &lt;Layer's Meal&gt;</t>
  </si>
  <si>
    <t>Commercial Poultry Feed</t>
  </si>
  <si>
    <t>Commercial Feed &lt;Poultry Feed&gt;</t>
  </si>
  <si>
    <t>Commercial Sheep Meal</t>
  </si>
  <si>
    <t>Commercial Feed &lt;Sheep Feed&gt;</t>
  </si>
  <si>
    <t>Commercially Defatted Soybean Meal;Commercially Defatted Soybean Meal||Ground</t>
  </si>
  <si>
    <t>Soybean (Meal, Defatted)</t>
  </si>
  <si>
    <t>Meal;Defatted</t>
  </si>
  <si>
    <t>JS0272</t>
  </si>
  <si>
    <t>Common Salt Block Lick;Common Salt Lick;Salt Lick (41% NaCl);Salt licks;Salt Lick;Salt||Concentrated;Salt Block;Common Salt Block</t>
  </si>
  <si>
    <t>Salt Block</t>
  </si>
  <si>
    <t>Lick</t>
  </si>
  <si>
    <t>EO0083/NJ0013</t>
  </si>
  <si>
    <t>Concentrate;Concentrate diet;Concentrate mixture;Concentrates;Commercial Concentrate;Beef Concentrate||Chopped;Home Made Concentrate;Commercial Feed||Concentrated;Concentrate||Dried (Air)</t>
  </si>
  <si>
    <t>Concentrate &lt;Unspecified&gt;</t>
  </si>
  <si>
    <t>Conola</t>
  </si>
  <si>
    <t xml:space="preserve">Canola </t>
  </si>
  <si>
    <t>LM0048</t>
  </si>
  <si>
    <t>Coocked Full-fat Soya bean||Coocked</t>
  </si>
  <si>
    <t>Heated</t>
  </si>
  <si>
    <t>Full Fat</t>
  </si>
  <si>
    <t>EO0105</t>
  </si>
  <si>
    <t>Copra (Meal, Caked)</t>
  </si>
  <si>
    <t>Copra</t>
  </si>
  <si>
    <t>Corn bran;maize bran||Mixed(On-farm);Maize bran</t>
  </si>
  <si>
    <t>Maize [Bran]</t>
  </si>
  <si>
    <t>Corn Bran||Dried (Sun)/Ground(Hammer Mill)</t>
  </si>
  <si>
    <t>JS0124</t>
  </si>
  <si>
    <t>Corn Flour;Fine Maize;Maize Flour;Maize||Milled;Snap Corn||Milled (Hammer)</t>
  </si>
  <si>
    <t>Maize (Flour)</t>
  </si>
  <si>
    <t>LM0117.3/NN0367</t>
  </si>
  <si>
    <t>Corn Gluten Meal</t>
  </si>
  <si>
    <t>Maize [Gluten] (Meal)</t>
  </si>
  <si>
    <t>Gluten</t>
  </si>
  <si>
    <t>Corn Grains;Maize Grain;White Maize Grain</t>
  </si>
  <si>
    <t xml:space="preserve">Maize [Kernel] </t>
  </si>
  <si>
    <t>Corn meal;Corn Meal||Ground;Ground Maize;Maize Meal;Maize Meal||Ground;Maize||Ground;White Maize||Ground</t>
  </si>
  <si>
    <t>AN0008</t>
  </si>
  <si>
    <t>corn offal;Maize Offal</t>
  </si>
  <si>
    <t>Maize [Offal]</t>
  </si>
  <si>
    <t>Offal</t>
  </si>
  <si>
    <t>Corn Oil;Corn Oil (Mazola- pure corn oil);Maize Oil</t>
  </si>
  <si>
    <t>Maize [Oil]</t>
  </si>
  <si>
    <t>JS0134</t>
  </si>
  <si>
    <t>Corn Starch;Corn starch</t>
  </si>
  <si>
    <t>Maize [Starch]</t>
  </si>
  <si>
    <t>JS0281</t>
  </si>
  <si>
    <t>Corn stover;Maize Stover;Maize Straw;Maize strover</t>
  </si>
  <si>
    <t>No Match in AOM</t>
  </si>
  <si>
    <t>AG0121/EO0057</t>
  </si>
  <si>
    <t>Maize||Rolled</t>
  </si>
  <si>
    <t>Corn;Maize;White Maize</t>
  </si>
  <si>
    <t>NJ0052</t>
  </si>
  <si>
    <t>Corncob;Maize cob</t>
  </si>
  <si>
    <t>Maize [Cob]</t>
  </si>
  <si>
    <t>Cob</t>
  </si>
  <si>
    <t>Corncob||Ensiled;Maize Cob||Ensiled</t>
  </si>
  <si>
    <t>DK0017/DK0020</t>
  </si>
  <si>
    <t>cotton sead Cake;Cotton Seed Cake (CSC);Cotton Seed Cake CSC;cotton seed Cake;Cotton seed Cake;Cotton seed oil Cake;Cotton Oil Cake;Cotton Seed Cake (CSC)||Mixed(On-farm)</t>
  </si>
  <si>
    <t>Cotton [Seed] (Caked)</t>
  </si>
  <si>
    <t>Cotton Seed Cake||Dried (Sun)</t>
  </si>
  <si>
    <t>Cotton Seed Cake||Ground;Cotton Seed Oil Cake Meal;Cotton Seed Oil Cake||Ground(Hammer Mill)</t>
  </si>
  <si>
    <t>JS0176</t>
  </si>
  <si>
    <t>Cotton Seed Hulls</t>
  </si>
  <si>
    <t>Cotton [Seed Hulls]</t>
  </si>
  <si>
    <t>Seed Hull</t>
  </si>
  <si>
    <t>AN0027/EO0050/EO0102</t>
  </si>
  <si>
    <t>Cotton seed meal;cotton seed meal;Cotton Seed Meal||Ground;Undecorticated Cotton Seed Meal;Undercorticated cotton Seed Meal;Undercorticated Cotton Seed Meal</t>
  </si>
  <si>
    <t>Cotton [Seed] (Meal)</t>
  </si>
  <si>
    <t>Cotton Seed Meal||Decorticated</t>
  </si>
  <si>
    <t>Meal;Decorticated</t>
  </si>
  <si>
    <t>Decorticated;Ground</t>
  </si>
  <si>
    <t>Cotton Seed Oil Cake||Dried/Milled</t>
  </si>
  <si>
    <t>JS0063</t>
  </si>
  <si>
    <t>Cotton Seed;Cotton seed;Cotton seed||Concentrated;Whole Cottonseed;Cotton Seeds</t>
  </si>
  <si>
    <t>Cotton [Seed]</t>
  </si>
  <si>
    <t>AN0056</t>
  </si>
  <si>
    <t>cowpea haulm;Dual-purpose Cowpea Haulm</t>
  </si>
  <si>
    <t>Cowpea [Haulm]</t>
  </si>
  <si>
    <t>Cowpea Haulm||Dried (Sun)/Ground</t>
  </si>
  <si>
    <t>Cowpea Hay||Dried (Air)/Chopped;Cowpea hay||Dried/Chopped</t>
  </si>
  <si>
    <t>Hay;Dried (Air);Chopped</t>
  </si>
  <si>
    <t>LM0102</t>
  </si>
  <si>
    <t>Cowpea [Husk]</t>
  </si>
  <si>
    <t>Husk</t>
  </si>
  <si>
    <t>HK0143</t>
  </si>
  <si>
    <t>Cowpea Husk||Milled</t>
  </si>
  <si>
    <t>LM0018</t>
  </si>
  <si>
    <t>Cowpea vines</t>
  </si>
  <si>
    <t>Cowpea [Vine]</t>
  </si>
  <si>
    <t>Vine</t>
  </si>
  <si>
    <t>Cowpea vines||Chopped</t>
  </si>
  <si>
    <t>NN0318</t>
  </si>
  <si>
    <t>Crude Glycerol</t>
  </si>
  <si>
    <t>Crude palm oil||Ground(Hammer Mill)</t>
  </si>
  <si>
    <t>Oil Crude</t>
  </si>
  <si>
    <t>Cull Date</t>
  </si>
  <si>
    <t>Cull Dates</t>
  </si>
  <si>
    <t>Cull Date||Ground/Dried</t>
  </si>
  <si>
    <t>Ground;Dried</t>
  </si>
  <si>
    <t>NN0367</t>
  </si>
  <si>
    <t>Curcumin (Curcuma longa L.</t>
  </si>
  <si>
    <t>Curcumin</t>
  </si>
  <si>
    <t>JS0341</t>
  </si>
  <si>
    <t>Cynadon dactylon;Cynodon dactylon</t>
  </si>
  <si>
    <t>JS0324.1/JS0324.2</t>
  </si>
  <si>
    <t>AN0057/EO0078</t>
  </si>
  <si>
    <t>Cynodon dactylon Hay;Cynodon dactylon Hay||Dried (Sun)</t>
  </si>
  <si>
    <t>Cynadon dactylon [Hay]</t>
  </si>
  <si>
    <t>HK0029/JS0345/JS0374</t>
  </si>
  <si>
    <t>Cynodon spp</t>
  </si>
  <si>
    <t>Cynodon sp.</t>
  </si>
  <si>
    <t>Cyperaceae and Juncaceae</t>
  </si>
  <si>
    <t>AOM_001853/AOM_001539</t>
  </si>
  <si>
    <t>LM0136.1</t>
  </si>
  <si>
    <t>D/L-Methionine;D-/L-Methionine;DL-Methionine;Methionine DL</t>
  </si>
  <si>
    <t>EO0036</t>
  </si>
  <si>
    <t>Dairy mineral lick;Maclic Super;Maclik;Maclik mineral block;Mineral Licks;Mineral Lick</t>
  </si>
  <si>
    <t>Daniellia oliveri (DO) foliage</t>
  </si>
  <si>
    <t>Daniellia oliveri [Foliage]</t>
  </si>
  <si>
    <t>Daniellia oliveri (DO) foliage||Wilted</t>
  </si>
  <si>
    <t>Danish Fish Meal</t>
  </si>
  <si>
    <t>Date seed powder;Date Seed Powder||Dried (Sun)/Ground(heavy rotation hammer mill)</t>
  </si>
  <si>
    <t>Date [Seed] (Ground)</t>
  </si>
  <si>
    <t>NN0370</t>
  </si>
  <si>
    <t>Dates</t>
  </si>
  <si>
    <t>EO0047</t>
  </si>
  <si>
    <t>DCP;DCP-dicalcium phosphate;Di calcium phosphate (DCP);Dicalcium phosphate;Di-calcium phosphate;Dicalcium Phosphate (CaHPO4)</t>
  </si>
  <si>
    <t>JS0166</t>
  </si>
  <si>
    <t>Poultry litter;Poultry Litter (FYM);Poultry Litter FYM</t>
  </si>
  <si>
    <t>Litter [Broiler] (Deep Stacked)</t>
  </si>
  <si>
    <t>JS0167</t>
  </si>
  <si>
    <t>Deep Stacked Broiler Litter;Deep Stacked Broiler Litter||Deep Stacking (silo pits for at least 1 month)</t>
  </si>
  <si>
    <t>Deep Stacked</t>
  </si>
  <si>
    <t>Defatted Soybean Flakes (Extruded)</t>
  </si>
  <si>
    <t>Soybean (Flaked, Defatted, Extruded)</t>
  </si>
  <si>
    <t>Extruded</t>
  </si>
  <si>
    <t>Flakes Defatted</t>
  </si>
  <si>
    <t>Defatted Soybean Flakes||Crushed/Dehulled/Heated/Flaked/Defatted (Hexane solvent)</t>
  </si>
  <si>
    <t>Crushed/Dehulled/Heated/Flaked/Defatted (Hexane solvent)</t>
  </si>
  <si>
    <t>Crushed;Dehulled;Heated</t>
  </si>
  <si>
    <t>Defatted Soybean Flakes</t>
  </si>
  <si>
    <t>Defatted Soybean Flakes||Crushed/Dehulled/Heated/Flaked/Defatted (Hexane solvent)/Ground/Extruded/Milled/Dried</t>
  </si>
  <si>
    <t>Crushed/Dehulled/Heated/Flaked/Defatted (Hexane solvent)/Ground/Extruded/Ground/Dried</t>
  </si>
  <si>
    <t>Crushed;Dehulled;Dried;Extruded;Heated;Ground</t>
  </si>
  <si>
    <t>JS0095</t>
  </si>
  <si>
    <t>Dehydrated Chicken Manure</t>
  </si>
  <si>
    <t>Manure [Chicken] (Dehydrated)</t>
  </si>
  <si>
    <t>Dehydrated</t>
  </si>
  <si>
    <t>Dehydrated Chicken Manure||Dried (Oven)/Ground</t>
  </si>
  <si>
    <t>Delonix elata||Dried (Air)</t>
  </si>
  <si>
    <t>NJ0008</t>
  </si>
  <si>
    <t>Desho grass hay;Desho grass hay||Dried</t>
  </si>
  <si>
    <t xml:space="preserve">Desho Grass [Hay] </t>
  </si>
  <si>
    <t>Desmodium distortum||Chopped</t>
  </si>
  <si>
    <t>LM0164</t>
  </si>
  <si>
    <t>Desmodium [Hay]</t>
  </si>
  <si>
    <t>Desmodium Hay||Chopped</t>
  </si>
  <si>
    <t>NN0224</t>
  </si>
  <si>
    <t>Desmodium intortum hay</t>
  </si>
  <si>
    <t>Desmodium intortum [Hay]</t>
  </si>
  <si>
    <t>Desmodium intortum hay||Chopped;Desmodium intortum||Sun-Dried/Chopped</t>
  </si>
  <si>
    <t>Dicalcium Phosphate||Dried/Milled</t>
  </si>
  <si>
    <t>Dicalcium Phosphate||Ground</t>
  </si>
  <si>
    <t>Dichroststrachys cinerea Fruits||Dried(Shade)</t>
  </si>
  <si>
    <t>Digitaria [Hay]</t>
  </si>
  <si>
    <t>JS0316</t>
  </si>
  <si>
    <t>HK0171</t>
  </si>
  <si>
    <t>Digitaria smutsii;Wooly Finger Grass (Digitaria smustsii)</t>
  </si>
  <si>
    <t>Directly Boiled Fish Meal;Indirectly Boiled Fish Meal;Directly Boiled Fish Meal||Boiled (Direct)/Ground;Indirectly Boiled Fish Meal||Boiled (Indirect)/Ground</t>
  </si>
  <si>
    <t>Fish (Meal, Boiled)</t>
  </si>
  <si>
    <t>Meal;Boiled</t>
  </si>
  <si>
    <t>Boiled;Ground</t>
  </si>
  <si>
    <t>Discarded Beetroot</t>
  </si>
  <si>
    <t>Discards</t>
  </si>
  <si>
    <t>Discarded Beetroot||Chopped/Sun-Dried</t>
  </si>
  <si>
    <t>HK0329</t>
  </si>
  <si>
    <t>Discarded Cabbage</t>
  </si>
  <si>
    <t>Discarded Cabbage||Cut/Dried (Sun)</t>
  </si>
  <si>
    <t>Poultry Litter (FYM)||Sun-bathed/Deep Stacked(3 months)</t>
  </si>
  <si>
    <t>Litter [Broiler] (Dried)</t>
  </si>
  <si>
    <t>Deep Stacked;Dried</t>
  </si>
  <si>
    <t>LM0347</t>
  </si>
  <si>
    <t>Dried Broiler Litter (DBL);Poultry Litter (FYM)||Dried (Sun);Poultry Waste||Dried</t>
  </si>
  <si>
    <t>Dried fish waste</t>
  </si>
  <si>
    <t>Fish [Waste] (Dried)</t>
  </si>
  <si>
    <t>LM0289</t>
  </si>
  <si>
    <t>Dried Mango Peel</t>
  </si>
  <si>
    <t>Mango [Peel] (Dried)</t>
  </si>
  <si>
    <t>JS0311</t>
  </si>
  <si>
    <t>Dried Poultry Waste;Hatchery Waste;Poultry Waste</t>
  </si>
  <si>
    <t>Waste [Poultry] (Dried)</t>
  </si>
  <si>
    <t>Dry Poultry Waste||Deep stacked/Dried (Sun)</t>
  </si>
  <si>
    <t>Dried(Sun) Deep Stacked</t>
  </si>
  <si>
    <t>Dried Poultry Waste||Dried (Sun);Dry Poultry Waste</t>
  </si>
  <si>
    <t>JS0112</t>
  </si>
  <si>
    <t>Dried Saccharomyces cerevisiae</t>
  </si>
  <si>
    <t>Brewer's Yeast &lt;Saccharomyces cerevisiae&gt;</t>
  </si>
  <si>
    <t>Dried Sorghum Brewer's Grain(DSBG)</t>
  </si>
  <si>
    <t>Brewer's Grain (Dried) &lt;Sorghum&gt;</t>
  </si>
  <si>
    <t>NN0189</t>
  </si>
  <si>
    <t>Dual-purpose Cowpea Haulm||Dried/Chopped;Forage Cowpea Haulm||Dried/Chopped</t>
  </si>
  <si>
    <t>Dual-purpose</t>
  </si>
  <si>
    <t>Dried;Chopped</t>
  </si>
  <si>
    <t>Duckweed||Dried (Sun)</t>
  </si>
  <si>
    <t>NN0180.1</t>
  </si>
  <si>
    <t>E.curvula</t>
  </si>
  <si>
    <t>Earn</t>
  </si>
  <si>
    <t>Residue</t>
  </si>
  <si>
    <t>NN0364</t>
  </si>
  <si>
    <t>Egyptian Berseem clover (Trifolium alexandrinum);Green Berseem Trifolium alexandrinum;Trifolium alexandrinum</t>
  </si>
  <si>
    <t>NJ0056</t>
  </si>
  <si>
    <t>Medicinal Feed Additive &lt;Elancoban&gt;</t>
  </si>
  <si>
    <t>Elephant grass;Elephant Grass (Pennisetum purpureum);Napier;Napier grass;Napier Grass (pennisetum purpureum);;Napier Grass(Bana);Napier grass(Pennisetum purpureum);Nappier grass;Pennisetum purpureum;Pennisetum purpureum Forage;Pennisetum purpurreum</t>
  </si>
  <si>
    <t>Elephant Grass||Chopped;Napier grass(Pennisetum purpureum)||Chopped;Napier Grass||Chopped;Nappier grass||Chopped;Pennisetum purpureum Forage||Chopped;Pennisetum purpureum||Chopped;Napier Grass (pennisetum purpureum)||Chopped;Napier Grass (Pennisetum purpureum)||Chopped</t>
  </si>
  <si>
    <t>NN0279</t>
  </si>
  <si>
    <t>Elephant Grass||Wilted(4d in the field)/Chopped/Dried(Shade)</t>
  </si>
  <si>
    <t>Wilted(4d in the field);Chopped;Dried(Shade)</t>
  </si>
  <si>
    <t>NN0377</t>
  </si>
  <si>
    <t>Enset (Ensete ventricosum) Corm</t>
  </si>
  <si>
    <t>Ensete ventricosum [Corm]</t>
  </si>
  <si>
    <t>NN0204</t>
  </si>
  <si>
    <t>Enset (Ensete ventricosum) Leaves</t>
  </si>
  <si>
    <t>Ensete ventricosum [Leaves]</t>
  </si>
  <si>
    <t>Enset (Ensete ventricosum) Leaves||Chopped;Enset (Ensete ventricosum) leaf||Chopped</t>
  </si>
  <si>
    <t>Enzyme||Milled</t>
  </si>
  <si>
    <t>Eragrostis curvula Hay;Eragrostis Hay</t>
  </si>
  <si>
    <t>Eragrostis curvula [Hay]</t>
  </si>
  <si>
    <t>LM0329</t>
  </si>
  <si>
    <t>Eragrostis hay||Chopped(Hammer Mill)</t>
  </si>
  <si>
    <t>Hay;Chopped(Hammer Mill)</t>
  </si>
  <si>
    <t>NN0112</t>
  </si>
  <si>
    <t>Eruca sativa Seed Meal;Eruca sativa Seed Meal||Mechanically extracted</t>
  </si>
  <si>
    <t>Arugula [Seed] (Meal)</t>
  </si>
  <si>
    <t>NN0191</t>
  </si>
  <si>
    <t>Erythrina abyssinica||Chopped/Wilted</t>
  </si>
  <si>
    <t>Chopped;Wilted</t>
  </si>
  <si>
    <t>NN0236</t>
  </si>
  <si>
    <t>Erythrina brucei [Leaves]</t>
  </si>
  <si>
    <t>Erythrina brucei Leaves||Dried (Shade)</t>
  </si>
  <si>
    <t>JS0047</t>
  </si>
  <si>
    <t>NJ0049</t>
  </si>
  <si>
    <t>Extracted Rice Brane Solvent</t>
  </si>
  <si>
    <t>Unspecified Solvent &lt;Rice Bran Oil Extractor&gt;</t>
  </si>
  <si>
    <t>Solvent Extraction</t>
  </si>
  <si>
    <t>Faba Bean Haulm</t>
  </si>
  <si>
    <t>Fava Bean [Haulm]</t>
  </si>
  <si>
    <t>Faba Bean Haulm||Chopped</t>
  </si>
  <si>
    <t>Fabaceae sp.</t>
  </si>
  <si>
    <t>JS0324.2</t>
  </si>
  <si>
    <t>Faidherbia albida pods||Ground</t>
  </si>
  <si>
    <t>Faidherbia albida pods||Ground/Soaked in water(24hrs)/Dried(Sun)</t>
  </si>
  <si>
    <t>Dried;Ground;Soaked</t>
  </si>
  <si>
    <t>Feather Meal||Boiled/Oven Dried/Milled</t>
  </si>
  <si>
    <t>HK0326/LM0114/LM0115/LM0124/LM0125/LM0129/LM0136.1/LM0136.2</t>
  </si>
  <si>
    <t>Feed Lime;Feedlime</t>
  </si>
  <si>
    <t>Feed Lime</t>
  </si>
  <si>
    <t>LM0315</t>
  </si>
  <si>
    <t>Fermented Sesame</t>
  </si>
  <si>
    <t>Sesame (Fermented)</t>
  </si>
  <si>
    <t>HK0346</t>
  </si>
  <si>
    <t>Ficus natalensis leaves</t>
  </si>
  <si>
    <t>HK0006</t>
  </si>
  <si>
    <t>Ficus spp.</t>
  </si>
  <si>
    <t>JS0293</t>
  </si>
  <si>
    <t>Ficus sur Fruits||Dried (Sun)/Ground</t>
  </si>
  <si>
    <t>Dried(Sun);Ground</t>
  </si>
  <si>
    <t>EO0032</t>
  </si>
  <si>
    <t>Ficus thonningii (FT) Leaf meal</t>
  </si>
  <si>
    <t>Ficus thonningii [Leaves] (Meal)</t>
  </si>
  <si>
    <t>HK0037</t>
  </si>
  <si>
    <t>Filler</t>
  </si>
  <si>
    <t>LM0129</t>
  </si>
  <si>
    <t>Fine Bran</t>
  </si>
  <si>
    <t>Unspecified Fine Bran</t>
  </si>
  <si>
    <t>Fine Ground</t>
  </si>
  <si>
    <t>Finisher Diet;Finisher Diet||Pelleted</t>
  </si>
  <si>
    <t>Commercial Feed &lt;Finisher Diet&gt;</t>
  </si>
  <si>
    <t>Fish Meal;Fish Meal(LT94);Fish mean;Fishmeal;Fish Meal||Ground</t>
  </si>
  <si>
    <t>LM0138</t>
  </si>
  <si>
    <t>Fish Meal||Boiled(water 20mins)/Broken/Oven -Dried(70 degrees celsius - 1hr)/Milled</t>
  </si>
  <si>
    <t>Boiled;Broken;Dried;Ground</t>
  </si>
  <si>
    <t>Fish Meal||Cooked/Dried (Sun)/Ground</t>
  </si>
  <si>
    <t>NN0359</t>
  </si>
  <si>
    <t>Fish Meal||Ground/Sieved</t>
  </si>
  <si>
    <t>Meal;Ground;Sieved</t>
  </si>
  <si>
    <t>Sieved</t>
  </si>
  <si>
    <t>Fish Meal||Pelleted</t>
  </si>
  <si>
    <t>Meal;Pelleted</t>
  </si>
  <si>
    <t>DK0004</t>
  </si>
  <si>
    <t>Fish oil;Fish oil Nile perch</t>
  </si>
  <si>
    <t>Fish [Oil]</t>
  </si>
  <si>
    <t>Fish Oil||Cooked</t>
  </si>
  <si>
    <t>Fish Oil||Cooked/Dried (Sun)/Ground</t>
  </si>
  <si>
    <t>NN0110.1</t>
  </si>
  <si>
    <t>Fish Oil||Pelleted</t>
  </si>
  <si>
    <t>Fish premix</t>
  </si>
  <si>
    <t xml:space="preserve">Commercial Feed &lt;Fish Premix&gt; </t>
  </si>
  <si>
    <t>Fish processing waste</t>
  </si>
  <si>
    <t>Flaxseed [Oil]</t>
  </si>
  <si>
    <t>NN0325</t>
  </si>
  <si>
    <t>Fluted pumpkin (Telfairia occidentalis) Leaves powder;Fluted pumpkin (Telfairia occidentalis) leaf powder</t>
  </si>
  <si>
    <t>Fluted Pumpkin [Leaves] (Powedered)</t>
  </si>
  <si>
    <t>NN0119.2</t>
  </si>
  <si>
    <t>Fluted Pumpkin [Leaves]</t>
  </si>
  <si>
    <t>Fluted Pumpkin Leaves||Shredded/Dried (Sun)/Milled</t>
  </si>
  <si>
    <t>NJ0081</t>
  </si>
  <si>
    <t>Fodder Oat</t>
  </si>
  <si>
    <t>Forbs</t>
  </si>
  <si>
    <t xml:space="preserve">Forb </t>
  </si>
  <si>
    <t>LM0016</t>
  </si>
  <si>
    <t>Fresh Cactus (Opuntia ficus indica) Cladodes</t>
  </si>
  <si>
    <t>Opuntia ficus indica [Cladode]</t>
  </si>
  <si>
    <t>Fresh Cactus (Opuntia ficus indica) Cladodes||Chopped/Dried (Shade)</t>
  </si>
  <si>
    <t>Chopped;Dried(Shade)</t>
  </si>
  <si>
    <t>HK0158</t>
  </si>
  <si>
    <t>Fresh centrosema (Centrosema molle) leaves</t>
  </si>
  <si>
    <t>Centrosema molle [Leaves]</t>
  </si>
  <si>
    <t>NN0107.2</t>
  </si>
  <si>
    <t>Fresh Milk</t>
  </si>
  <si>
    <t>Fresh</t>
  </si>
  <si>
    <t>Fresh pueraria (Pueraria phaseoloides) leaves</t>
  </si>
  <si>
    <t>Pueraria phaseoloides [Leaves]</t>
  </si>
  <si>
    <t>Fresh ulva</t>
  </si>
  <si>
    <t>Fresh water shrimp meal;Shrimp Meal</t>
  </si>
  <si>
    <t>Shrimp (Meal) &lt;Fresh Water&gt;</t>
  </si>
  <si>
    <t>Shrimp</t>
  </si>
  <si>
    <t>Fresh waterleaf (Talinium triangulare) leaves</t>
  </si>
  <si>
    <t>Talinium triangulare [Leaves]</t>
  </si>
  <si>
    <t>FT Leaves;Fucus thonningii (Chibha) Leaves</t>
  </si>
  <si>
    <t>Ficus thonningii [Leaves]</t>
  </si>
  <si>
    <t>JS0301</t>
  </si>
  <si>
    <t>Fucus thonningii (Chibha) Leaves||Dried (Shade)</t>
  </si>
  <si>
    <t>Full Fat Soya Bean;Full-fat Soya;Soya Full Fat;Coocked Full-fat Soya bean</t>
  </si>
  <si>
    <t xml:space="preserve">Soybean &lt;Full Fat&gt; </t>
  </si>
  <si>
    <t>LM0335</t>
  </si>
  <si>
    <t>Full Fat Soya Meal;Full-fat Soya Meal</t>
  </si>
  <si>
    <t xml:space="preserve">Soybean (Meal) &lt;Full Fat&gt; </t>
  </si>
  <si>
    <t>Full Fat;Ground</t>
  </si>
  <si>
    <t>Full fat soybean Cake</t>
  </si>
  <si>
    <t>Full Fat Cake</t>
  </si>
  <si>
    <t>JS0343</t>
  </si>
  <si>
    <t>Gamba Grass (Andropogon gayanus)||Chopped</t>
  </si>
  <si>
    <t>NN0137.1/NN0137.2/NN0137.3/NN0137.4</t>
  </si>
  <si>
    <t>Giant Snail Meal (Theba pisana)</t>
  </si>
  <si>
    <t>Gian Snail (Meal) &lt;Theba pisana&gt;</t>
  </si>
  <si>
    <t>Giant Snail Meal (Theba pisana)||Boiled/Sun-Dried/Ground</t>
  </si>
  <si>
    <t>Gliricidia Leaves||Wilted(1 day in the field)/Dried (shade)</t>
  </si>
  <si>
    <t>Wilted(1 day in the field);Dried (shade)</t>
  </si>
  <si>
    <t>JS0214</t>
  </si>
  <si>
    <t>Gliricidia sepium (leaves and soft twigs)</t>
  </si>
  <si>
    <t>Gliricidia sepium [Leaves, Soft Twigs]</t>
  </si>
  <si>
    <t>Leaves and Soft Twig</t>
  </si>
  <si>
    <t>Gliricidia sepium (leaves and soft twigs)||Dried/Milled</t>
  </si>
  <si>
    <t>LM0151.1/LM0151.2</t>
  </si>
  <si>
    <t>Gliricidia Sepium forage</t>
  </si>
  <si>
    <t>Forage</t>
  </si>
  <si>
    <t>Gliricidia sepium leaf meal</t>
  </si>
  <si>
    <t>LM0280</t>
  </si>
  <si>
    <t>Gliricidia sepium meal||Dried (Sun)</t>
  </si>
  <si>
    <t>LM0248</t>
  </si>
  <si>
    <t>Gliricidia sepium||Milled</t>
  </si>
  <si>
    <t>LM0150</t>
  </si>
  <si>
    <t>Gliricidia sepium||Wilted</t>
  </si>
  <si>
    <t>LM0136.2</t>
  </si>
  <si>
    <t>Gluten 60</t>
  </si>
  <si>
    <t>Corn [Gluten] (Meal) &lt;60&gt;</t>
  </si>
  <si>
    <t>AOM_001812</t>
  </si>
  <si>
    <t>Gmelina arborea Leaf meal</t>
  </si>
  <si>
    <t>Gmelina arborea [Leaves] (Meal)</t>
  </si>
  <si>
    <t>JS0290</t>
  </si>
  <si>
    <t>Goetzei (Sesbania goetzei)</t>
  </si>
  <si>
    <t>Goetzei (Sesbania goetzei)||Dried (Air)</t>
  </si>
  <si>
    <t>NJ0013</t>
  </si>
  <si>
    <t>Grass [Hay]</t>
  </si>
  <si>
    <t>JS0207</t>
  </si>
  <si>
    <t>Grass Hay (Bracharia &amp; Bothriocloa)||Chopped</t>
  </si>
  <si>
    <t>AOM_001396/AOM_001459</t>
  </si>
  <si>
    <t>Grass Hay (Bracharia &amp;amp; Bothriocloa)</t>
  </si>
  <si>
    <t>Grass [Hay] &lt;Bothriocloa&gt;</t>
  </si>
  <si>
    <t>JS0201.1</t>
  </si>
  <si>
    <t>Grass Hay(Urochloa mosambicensis)</t>
  </si>
  <si>
    <t>Grass [Hay] &lt;Urochloa mosambicensis&gt;</t>
  </si>
  <si>
    <t>NN0205/NN0223/NN0372/NN0375</t>
  </si>
  <si>
    <t>Grass Hay||Chopped</t>
  </si>
  <si>
    <t>Grass Hay||Ensiled</t>
  </si>
  <si>
    <t>JS0201.2</t>
  </si>
  <si>
    <t>AN0034</t>
  </si>
  <si>
    <t>Grasshopper meal</t>
  </si>
  <si>
    <t>Grasshopper (Meal)</t>
  </si>
  <si>
    <t>Green Acacia (Acacia saligna) leaves and soft twigs</t>
  </si>
  <si>
    <t>Acacia saligna [Leaves, Soft Twigs]</t>
  </si>
  <si>
    <t>Green Bean Haulms (Vigna spp. Var Amy and Tanya)</t>
  </si>
  <si>
    <t>Green Bean [Haulm]</t>
  </si>
  <si>
    <t>Green Bean</t>
  </si>
  <si>
    <t>Var Amy and Tanya</t>
  </si>
  <si>
    <t>Green Bean Haulms (Vigna spp. Var Amy and Tanya)||Dried (Sun)/Chopped</t>
  </si>
  <si>
    <t>NN0365</t>
  </si>
  <si>
    <t>Green Clover</t>
  </si>
  <si>
    <t>Grewia similis||Dried (Air)</t>
  </si>
  <si>
    <t>Unspecified Hay (Ground)</t>
  </si>
  <si>
    <t>AN0058</t>
  </si>
  <si>
    <t>ground Prosopis juliflora Pods GPJP||Ground;ground Prosopis juliflora Pods GPJP;Prosopis Juliflora Pods||Ground</t>
  </si>
  <si>
    <t>Ground sunflower seed||Ground</t>
  </si>
  <si>
    <t>Groundnut (Arachis hypogea) OilCake;Groundnut Cake;Groundnut (Arachis hypogea) Oilcake||Cooked/Dried (Sun)/Ground;Peanut Seed Cake</t>
  </si>
  <si>
    <t>Groundnut [Oil] (Caked)</t>
  </si>
  <si>
    <t>groundnut haulm;Groundnut haulms</t>
  </si>
  <si>
    <t>Groundnut [Haulm]</t>
  </si>
  <si>
    <t>AN0049</t>
  </si>
  <si>
    <t>Groundnut hulls;Groundnut Shells;Peanut shells;Groundnut Shells||Crushed</t>
  </si>
  <si>
    <t>Groundnut [Hull]</t>
  </si>
  <si>
    <t>Hull</t>
  </si>
  <si>
    <t>AG0015</t>
  </si>
  <si>
    <t>Groundnut husk powder</t>
  </si>
  <si>
    <t>Groundnut [Husk] (Powdered)</t>
  </si>
  <si>
    <t>Powder</t>
  </si>
  <si>
    <t>NN0315</t>
  </si>
  <si>
    <t>Groundnut Stover</t>
  </si>
  <si>
    <t>Groundnut [Stover]</t>
  </si>
  <si>
    <t>Grower Diet</t>
  </si>
  <si>
    <t>Commercial Feed &lt;Growers Diet&gt;</t>
  </si>
  <si>
    <t>Grower Diet||Pelleted</t>
  </si>
  <si>
    <t>HK0284</t>
  </si>
  <si>
    <t>Commercial Feed &lt;Growers Concentrate&gt;</t>
  </si>
  <si>
    <t>JS0147</t>
  </si>
  <si>
    <t>Guar Meal</t>
  </si>
  <si>
    <t>Guar Gum (Meal)</t>
  </si>
  <si>
    <t>Guinea Grass Hay;Guineagrass (Panicum maximum cv Nitchisi)||Dried (Sun)/Chopped</t>
  </si>
  <si>
    <t>Guinea Grass [Hay]</t>
  </si>
  <si>
    <t>guinea grass;Guineagrass (Panicum maximum cv Nitchisi);Guinnea Grass (Panicum maximum)</t>
  </si>
  <si>
    <t>Guinea Maize Bran;Guinea-Corn Bran</t>
  </si>
  <si>
    <t>Guinnea Grass (Panicum maximum)||Chopped;Panicum maximum (Guinea Grass)||Chopped;Panicum maximum||Chopped</t>
  </si>
  <si>
    <t>Guizotia abyssinica Seed Meal</t>
  </si>
  <si>
    <t>Guizotia abyssinica [Seed] (Meal)</t>
  </si>
  <si>
    <t>Harissonia abyssinica leaves</t>
  </si>
  <si>
    <t>HK0007</t>
  </si>
  <si>
    <t>Hatchery Incubator Eggs</t>
  </si>
  <si>
    <t>Hatchery Incubator Eggs||Boiled (Direct)/Dried(Sun)/Ground</t>
  </si>
  <si>
    <t>AN0055/AN0057/AG0097/EO0057/EO0074/EO0078/NJ0138</t>
  </si>
  <si>
    <t>Hay||Chopped</t>
  </si>
  <si>
    <t>Herring Fish Meal</t>
  </si>
  <si>
    <t>Herring (Meal)</t>
  </si>
  <si>
    <t>HK0263/JS0324.1/JS0324.2/JS0374</t>
  </si>
  <si>
    <t>Hibiscus seeds</t>
  </si>
  <si>
    <t>Hibiscus [Seeds]</t>
  </si>
  <si>
    <t>Hominy chop SA;Hominy meal;Hominy Chop</t>
  </si>
  <si>
    <t>Hominy Chop</t>
  </si>
  <si>
    <t>Coarse Ground</t>
  </si>
  <si>
    <t>EO0100/EO0117</t>
  </si>
  <si>
    <t>Hominy feed</t>
  </si>
  <si>
    <t>d22.1-d18.1</t>
  </si>
  <si>
    <t>d22.1-d17.1</t>
  </si>
  <si>
    <t>LM0128.1/LM0128.2/LM0128</t>
  </si>
  <si>
    <t>NN0400</t>
  </si>
  <si>
    <t>Housefly Maggot Meal||Washed/OvenDried/Milled</t>
  </si>
  <si>
    <t>Washed</t>
  </si>
  <si>
    <t>NN0341</t>
  </si>
  <si>
    <t>Hydrolysate - Mixed Marine By-products</t>
  </si>
  <si>
    <t>Mixed Marine</t>
  </si>
  <si>
    <t>Hydrolysate - Shrimp By-product</t>
  </si>
  <si>
    <t>Hydrolysed feather meal</t>
  </si>
  <si>
    <t>Feather (Hydrolysed, Meal)</t>
  </si>
  <si>
    <t>Hydrolysed</t>
  </si>
  <si>
    <t>Hyparrhenia fdipendula</t>
  </si>
  <si>
    <t>Hyparrhenia Fourn;Hyparrhenia spp.;Hyparrhenia species</t>
  </si>
  <si>
    <t>Hyparrhenia Andersson</t>
  </si>
  <si>
    <t>Hyparrhenia rufa [Hay]</t>
  </si>
  <si>
    <t>Hyparrhenia rufa Hay||Chopped</t>
  </si>
  <si>
    <t>Hyparrhenia rufa;Hyparrhenia rufa (hyparrhenia grass)</t>
  </si>
  <si>
    <t>Imported concentrates</t>
  </si>
  <si>
    <t>Improved pastures;Luscious pasture;Other Pastures;Unspecified Pasture</t>
  </si>
  <si>
    <t>Improved</t>
  </si>
  <si>
    <t>Indigenous trees</t>
  </si>
  <si>
    <t>Industrial Mineral Block;Mineral block;Mineral blocks;Multi-Mineral Block;Mineral Block (Maclik)</t>
  </si>
  <si>
    <t>Block</t>
  </si>
  <si>
    <t>Insect meal APLM</t>
  </si>
  <si>
    <t>Insect Meal APLM(African Palm Larvae)</t>
  </si>
  <si>
    <t xml:space="preserve">Insect (Meal) &lt;African Palm Larvae&gt; </t>
  </si>
  <si>
    <t>Insect Meal APLM(African Palm Larvae)||Dried(Oven)/Milled</t>
  </si>
  <si>
    <t>Meal;Dried(Oven);Ground</t>
  </si>
  <si>
    <t>Insect Meal WTM(Winged Termite);Insect meal WTM</t>
  </si>
  <si>
    <t>Insect (Meal) &lt;Winged Termite&gt;</t>
  </si>
  <si>
    <t>Winged Termite</t>
  </si>
  <si>
    <t>Insect Meal WTM(Winged Termite)||Dried(Oven)/Milled</t>
  </si>
  <si>
    <t>Iodated salt</t>
  </si>
  <si>
    <t>NN0107.1</t>
  </si>
  <si>
    <t>Ipomea batatas vines</t>
  </si>
  <si>
    <t>Ipomea batatas [Vines]</t>
  </si>
  <si>
    <t>NN0107</t>
  </si>
  <si>
    <t>Ipomea batatas vines||Chopped</t>
  </si>
  <si>
    <t>Jardinia congoensis</t>
  </si>
  <si>
    <t>NN0358</t>
  </si>
  <si>
    <t>Jatropha curcas De-oiled seed meal (JSM)</t>
  </si>
  <si>
    <t>Jatropha curcas [Seed] (De-oiled, Meal)</t>
  </si>
  <si>
    <t>De-oiled;Meal</t>
  </si>
  <si>
    <t>De-oiled;Ground</t>
  </si>
  <si>
    <t>Jatropha curcas De-oiled seed meal (JSM)||Fermented</t>
  </si>
  <si>
    <t>Fermented;Ground</t>
  </si>
  <si>
    <t>De-oiled;Fermented;Ground</t>
  </si>
  <si>
    <t>JS0371</t>
  </si>
  <si>
    <t xml:space="preserve">Jatropha curcas [Kernel] </t>
  </si>
  <si>
    <t>Kernel</t>
  </si>
  <si>
    <t>Jatropha curcas Kernel||Ground to paste/Soaked in petroleum ether (1:1 vol)/Pressed/Dried</t>
  </si>
  <si>
    <t>Kernel Cake</t>
  </si>
  <si>
    <t>Kikuyu Grass Meal||Dried/Milled (Hammer)/Sieved</t>
  </si>
  <si>
    <t>Meal;Dried;Ground (Hammer);Sieved</t>
  </si>
  <si>
    <t>Jatropha curcas seed</t>
  </si>
  <si>
    <t>Jatropha curcas [Seed]</t>
  </si>
  <si>
    <t>Jatropha curcas seed||Oil Extracted/Milled</t>
  </si>
  <si>
    <t>Jatropha kernel meal</t>
  </si>
  <si>
    <t>Jatropha curcas [Kernel] (Meal)</t>
  </si>
  <si>
    <t>Jatropha kernel meal||Deffatted</t>
  </si>
  <si>
    <t>Jatropha kernel meal||Deffatted/Dried(Oven)</t>
  </si>
  <si>
    <t>JS0118</t>
  </si>
  <si>
    <t>Jatropha Seed Meal</t>
  </si>
  <si>
    <t>Katambora hay||Ground</t>
  </si>
  <si>
    <t xml:space="preserve">Katambora </t>
  </si>
  <si>
    <t>Khaya senegalensis(Desv) A.Juss (Savannah Mahogany) Foliage</t>
  </si>
  <si>
    <t>Khaya senegalensis [Leaves]</t>
  </si>
  <si>
    <t>Leaves and Stalk</t>
  </si>
  <si>
    <t>AOM_001159/AOM_002100</t>
  </si>
  <si>
    <t>Khaya senegalensis(Desv) A.Juss (Savannah Mahogany) Foliage||Dried (Sun)/Dried (Air)</t>
  </si>
  <si>
    <t>Dried (Sun)/Dried (Air)</t>
  </si>
  <si>
    <t>Kikuyu Grass Meal</t>
  </si>
  <si>
    <t>Kikuyu Grass (Meal)</t>
  </si>
  <si>
    <t>Kikuyu Grass||Dried (Shade)/Milled (Hammer)</t>
  </si>
  <si>
    <t>Meal;Dried;Ground (Hammer)</t>
  </si>
  <si>
    <t>Kikuyu Leaf||Dried (Shade)/Milled(hammer)</t>
  </si>
  <si>
    <t>Kikuyu Leaves</t>
  </si>
  <si>
    <t>LM0117.1/LM0117.2/LM0117.3</t>
  </si>
  <si>
    <t>Kikuyu Silage;Kikuyu Silage||Ensiled</t>
  </si>
  <si>
    <t>Kikuyu Grass (Silaged)</t>
  </si>
  <si>
    <t>Kikuyu x Ryegrass</t>
  </si>
  <si>
    <t>AOM_001409/AOM_001475</t>
  </si>
  <si>
    <t>Kikuyu;Kikuyu (Pennisetum clandestinum) pasture;Kikuyu Grass;Kikuyu Pasture;Kikuyu pasture (Pennisetum clandestinum);Pennisetum clandestinum</t>
  </si>
  <si>
    <t>Koek soda</t>
  </si>
  <si>
    <t>Baking Soda</t>
  </si>
  <si>
    <t>L. leucocephala leaf hay;Leucaena leaf hay||Dried (Sun);Leucaena leucocephala Hay||Dried (Air);Leucaena leucocephala Leaf||Dried (Air);L.leucocephala Leaves hay;Leucaena(Leucaena leucocephala leaves||Dried(Sun);Leucaena leucocephala leaves||Dried(Air);Leucaena leucocephala leaves||Dried (Air)</t>
  </si>
  <si>
    <t>lablab (Dolichos lablab) leaves</t>
  </si>
  <si>
    <t>Lablab purpureus [Leaves]</t>
  </si>
  <si>
    <t>Dolichos lablab</t>
  </si>
  <si>
    <t>lablab (Dolichos lablab) leaves||Dried (Air)</t>
  </si>
  <si>
    <t>lablab [Lablab purpureus L. (Sweet)]||Cut(hand shears)/Dried(Sun-24-48h)/Dried(shade)/Dried(Air)/Chopped;Lablab purpureus||Dried</t>
  </si>
  <si>
    <t>NN0227</t>
  </si>
  <si>
    <t>Lablab Hay</t>
  </si>
  <si>
    <t>Lablab [Hay]</t>
  </si>
  <si>
    <t>Lablab Hay||Crushed</t>
  </si>
  <si>
    <t>Hay;Crushed</t>
  </si>
  <si>
    <t>Crushed;Dried</t>
  </si>
  <si>
    <t>HK0288</t>
  </si>
  <si>
    <t>Lablab purpureus Forage</t>
  </si>
  <si>
    <t>Lablab purpureus Forage||Chopped</t>
  </si>
  <si>
    <t>NN0201/NN0293/HK0026/NN0197</t>
  </si>
  <si>
    <t>Lablab purpureus;Lablab(Lablab purpureus);lablab [Lablab purpureus L. (Sweet)]</t>
  </si>
  <si>
    <t>NN0280.2</t>
  </si>
  <si>
    <t>Lablab Stover</t>
  </si>
  <si>
    <t>Lablab purpureus [Stover]</t>
  </si>
  <si>
    <t>NN0280.1</t>
  </si>
  <si>
    <t>Lablab(Lablab purpureus)||Chopped/Dried(Sun)/Wilted</t>
  </si>
  <si>
    <t>Chopped;Dried(Sun);Wilted</t>
  </si>
  <si>
    <t>NN0282</t>
  </si>
  <si>
    <t>Freshwater Shells</t>
  </si>
  <si>
    <t>JS0299/LM0277.1</t>
  </si>
  <si>
    <t>Layer concentrate</t>
  </si>
  <si>
    <t>NN0229</t>
  </si>
  <si>
    <t>Leftover Khat (Catha edulis)</t>
  </si>
  <si>
    <t>Khat [Leftover]</t>
  </si>
  <si>
    <t>Leftover Khat (Catha edulis)||Dried (Sun)</t>
  </si>
  <si>
    <t>Leftover Khat (Catha edulis)||Ensiled/Chopped</t>
  </si>
  <si>
    <t>Ensiled;Chopped</t>
  </si>
  <si>
    <t>HK0250</t>
  </si>
  <si>
    <t>Legume Residues</t>
  </si>
  <si>
    <t>Legume [Residue]</t>
  </si>
  <si>
    <t>Lemna minor||Chopped</t>
  </si>
  <si>
    <t>JS0263</t>
  </si>
  <si>
    <t>Leucaena (Leucaena leucocephala leaves</t>
  </si>
  <si>
    <t>Leucaena leucocephala [Leaves]</t>
  </si>
  <si>
    <t>Leucaena Leaves hay||Dried (Sun);Leucaena (Leucaena leucocephala leaves||Dried (Sun)</t>
  </si>
  <si>
    <t>Hay;Dried(Sun)</t>
  </si>
  <si>
    <t>Leucaena leucocephala (rainy season);Leucaena leucocephala(rainy season)</t>
  </si>
  <si>
    <t>Rainy Season</t>
  </si>
  <si>
    <t>Leucaena leucocephala cv. Cunningham</t>
  </si>
  <si>
    <t>LM0151.2</t>
  </si>
  <si>
    <t>Leucaena leucocephala forage</t>
  </si>
  <si>
    <t>Leucaena leucocephala leaf meal</t>
  </si>
  <si>
    <t>Leucaena leucocephala Leaf Meal||Dried (Shade)/Milled</t>
  </si>
  <si>
    <t>Leucaena leucocephala leaves &amp; soft twigs||Dried (Sun)/Milled;LLM Leucaena leucocephala(leaves and soft twigs)||Dried (Sun)/Milled</t>
  </si>
  <si>
    <t>Leaves and soft Twig</t>
  </si>
  <si>
    <t>Leucaena leucocephala leaves||Dried(Shade 1 wk)/Ensiled</t>
  </si>
  <si>
    <t>Dried(Shade 1 wk);Ensiled</t>
  </si>
  <si>
    <t>Leucaena leucocephala meal||Dried (Sun)</t>
  </si>
  <si>
    <t>HK0008</t>
  </si>
  <si>
    <t>Leucaena leucocephala vr. Cunningham (Leucena) Leaves + stalk</t>
  </si>
  <si>
    <t>Leucaena leucocephala [Leaves, Stalk] &lt;vr. Cunningham&gt;</t>
  </si>
  <si>
    <t>Leucaena leucocephala vr. Cunningham (Leucena) Leaves + stalk||Chopped;Leucaena leucocephala vr. Cunningham (Leucena) leaf + stalk||Chopped</t>
  </si>
  <si>
    <t>Leaves;Stalk</t>
  </si>
  <si>
    <t>Leucaena leucocephala(dry season);Leucaena leucocephala (dry season)</t>
  </si>
  <si>
    <t>Dry Season</t>
  </si>
  <si>
    <t>NJ0016/NJ0025</t>
  </si>
  <si>
    <t>Leucaena leucocephala||Dried (Air)/Milled(hammer)</t>
  </si>
  <si>
    <t>Dried(Air);Ground(hammer)</t>
  </si>
  <si>
    <t>Leucaena leucocephala||Wilted</t>
  </si>
  <si>
    <t>NN0196</t>
  </si>
  <si>
    <t>Leucaena pallida 14203</t>
  </si>
  <si>
    <t>NN0197</t>
  </si>
  <si>
    <t>Leucaena pallida 14203||Dried</t>
  </si>
  <si>
    <t>Leucaena pallida||Dried (Air)</t>
  </si>
  <si>
    <t>Leucaena pallida leaves||Dried (Air)</t>
  </si>
  <si>
    <t>leucaena(Leucaena leucocephala);Leucaena leucocephala;Leucena leucocephala</t>
  </si>
  <si>
    <t>leucaena(Leucaena leucocephala)||Dried(Air);Leucaena leucocephala||Dried;Leucaena leucocephala||Dried(Air);Leucaena leucocephala||Dried(Sun);Leucaena leucocephala||Dried (Sun);leucaena (Leucaena leucocephala)||Dried (Air);Leucaena leucocephala||Dried (Air)</t>
  </si>
  <si>
    <t>JS0177</t>
  </si>
  <si>
    <t>Leucaena||Chopped/Dried(Sun)</t>
  </si>
  <si>
    <t>NN0255</t>
  </si>
  <si>
    <t>Lime||Dried/Milled</t>
  </si>
  <si>
    <t>AN0027/AG0087/DK0001/EO0047/EO0057/EO0080/EO0119/NJ0021/NJ0027/NJ0047/NJ0052</t>
  </si>
  <si>
    <t>Limestone powder;Limestone Powder-Fine</t>
  </si>
  <si>
    <t>Limestone (Powdered)</t>
  </si>
  <si>
    <t>NN0198</t>
  </si>
  <si>
    <t>Limestone||Ground;Limestone Powder||Crushed</t>
  </si>
  <si>
    <t>JS0243/NN0212</t>
  </si>
  <si>
    <t>Linseed (Caked)</t>
  </si>
  <si>
    <t>Linseed Meal</t>
  </si>
  <si>
    <t>Linseed (Meal)</t>
  </si>
  <si>
    <t>HK0319</t>
  </si>
  <si>
    <t>Lippia javanica Leaf Meal||Dried (Air)/Ground</t>
  </si>
  <si>
    <t>Meal;Dried(Air);Ground</t>
  </si>
  <si>
    <t>Leaves Cake</t>
  </si>
  <si>
    <t>LLM Leucaena leucocephala(leaves and soft twigs)</t>
  </si>
  <si>
    <t>Leucaena leucocephala [Leaves, Soft Twigs]</t>
  </si>
  <si>
    <t>L-Lysine - HCl;L-Lysine HCL;L-Lysine-HCL;Lysine - HCl</t>
  </si>
  <si>
    <t>L-Lysine - HCI</t>
  </si>
  <si>
    <t>L-Lysine HCL</t>
  </si>
  <si>
    <t>Grass &lt;Local, Unspecified&gt;</t>
  </si>
  <si>
    <t>Loudelia simplex</t>
  </si>
  <si>
    <t>Lucerne (variety Hunter River)</t>
  </si>
  <si>
    <t>Alfalfa &lt;vr. Hunter River&gt;</t>
  </si>
  <si>
    <t>Hunter River</t>
  </si>
  <si>
    <t>Lucerne (variety Hunter River)||Dried (Sun)/Chopped</t>
  </si>
  <si>
    <t>Dried(Sun);Chopped</t>
  </si>
  <si>
    <t>Lucerne Hay||Chopped</t>
  </si>
  <si>
    <t>LM0139</t>
  </si>
  <si>
    <t>Lucerne Hay||Ground</t>
  </si>
  <si>
    <t>HK0327.1/HK0327.3</t>
  </si>
  <si>
    <t>Lucerne Hay||Milled</t>
  </si>
  <si>
    <t>AOM_001608</t>
  </si>
  <si>
    <t>NN0155</t>
  </si>
  <si>
    <t>Lucerne Meal</t>
  </si>
  <si>
    <t>LM0114</t>
  </si>
  <si>
    <t>Lupins;Sweet blue lupin (Lupinus angustifolius L.)</t>
  </si>
  <si>
    <t>AN0020/AN0034/AN0043/AG0050/EO0047/EO0086/NJ0021/NJ0027/NJ0047/NJ0052</t>
  </si>
  <si>
    <t>Lysine;L-Lysine</t>
  </si>
  <si>
    <t xml:space="preserve">L-Lysine </t>
  </si>
  <si>
    <t>Lysine||Ground</t>
  </si>
  <si>
    <t>Lysine||Milled</t>
  </si>
  <si>
    <t>JS0306</t>
  </si>
  <si>
    <t>Macadamia Oil Cake</t>
  </si>
  <si>
    <t>Macadamia [Oil] (Caked)</t>
  </si>
  <si>
    <t>Macroptilium atropurpureum leaves||Dried(Shade 1 wk)/Ensiled</t>
  </si>
  <si>
    <t>NJ0025</t>
  </si>
  <si>
    <t>Macroptilium atropurpureum;Siratro (Macroptilium atropurpureum)</t>
  </si>
  <si>
    <t>NJ0016</t>
  </si>
  <si>
    <t>Macroptilium atropurpureum||Dried (Air)/Milled(hammer);Siratro (Macroptilium atropurpureum)||Dried/Milled (Hammer)</t>
  </si>
  <si>
    <t>Macrotyloma axillare hay</t>
  </si>
  <si>
    <t>Macrotyloma axillare [Hay]</t>
  </si>
  <si>
    <t>Macrotyloma axillare hay||Chopped</t>
  </si>
  <si>
    <t>Mactroptilium atropurpuriem Hay||Dried (Air)</t>
  </si>
  <si>
    <t>LM0163</t>
  </si>
  <si>
    <t>Madras thorn (Pithecellobium dulce) leaves</t>
  </si>
  <si>
    <t>Pithecellobium dulce [Leaves]</t>
  </si>
  <si>
    <t>Madras thorn (Pithecellobium dulce) leaves||Dried (Sun)</t>
  </si>
  <si>
    <t>LM0124/NN0366</t>
  </si>
  <si>
    <t>Magnesium Oxide;MgO</t>
  </si>
  <si>
    <t>Maize bran and Mineral Mixture</t>
  </si>
  <si>
    <t>Mineral Mixture</t>
  </si>
  <si>
    <t>HK0210</t>
  </si>
  <si>
    <t>Maize Bran||Milled (dough form)</t>
  </si>
  <si>
    <t>Milled(dough form)</t>
  </si>
  <si>
    <t>Maize [Chaff]</t>
  </si>
  <si>
    <t>Maize Chaff||Dried(Oven, 60ºC 48h)/Milled(Split-disc grinder)</t>
  </si>
  <si>
    <t>NJ0044</t>
  </si>
  <si>
    <t>Maize cob||Chopped/Urea-treated(urea:maize cob(4:100) on air DM basis))/Ensiled(3 wks)/Aerated(20-24 hrs)</t>
  </si>
  <si>
    <t>Ensiled;Urea Treated</t>
  </si>
  <si>
    <t>Aerated;Chopped</t>
  </si>
  <si>
    <t>Maize extruded</t>
  </si>
  <si>
    <t>Maize [Kernel] (Extruded)</t>
  </si>
  <si>
    <t>LM0227.1/LM0227.2</t>
  </si>
  <si>
    <t>Maize [Germ]</t>
  </si>
  <si>
    <t>Germ</t>
  </si>
  <si>
    <t>Maize Germ Meal</t>
  </si>
  <si>
    <t>Maize [Germ] (Meal)</t>
  </si>
  <si>
    <t>HK0331/JS0296/LM0334</t>
  </si>
  <si>
    <t>Maize [Gluten]</t>
  </si>
  <si>
    <t>JS0231</t>
  </si>
  <si>
    <t>Maize Grain||Ground</t>
  </si>
  <si>
    <t>HK0327.1/HK0327.2</t>
  </si>
  <si>
    <t>Maize Grain||Milled (Hammer)</t>
  </si>
  <si>
    <t>Ground(Hammer)</t>
  </si>
  <si>
    <t>Maize Hay</t>
  </si>
  <si>
    <t>Maize [Hay]</t>
  </si>
  <si>
    <t>Maize leaves</t>
  </si>
  <si>
    <t>Maize [Leaves]</t>
  </si>
  <si>
    <t>Maize leaves||Dried</t>
  </si>
  <si>
    <t>Maize Meal (White Grade 2)</t>
  </si>
  <si>
    <t>Maize Meal||Pelleted</t>
  </si>
  <si>
    <t>Maize Oil||Pelleted</t>
  </si>
  <si>
    <t>Maize Sheaths</t>
  </si>
  <si>
    <t>Maize [Sheath]</t>
  </si>
  <si>
    <t>Sheath</t>
  </si>
  <si>
    <t>Maize Sheaths||Ground</t>
  </si>
  <si>
    <t>Maize Silage</t>
  </si>
  <si>
    <t>Maize (Silage)</t>
  </si>
  <si>
    <t>LM0339</t>
  </si>
  <si>
    <t>Maize Silage||Fermented</t>
  </si>
  <si>
    <t>Maize Stover(Kenyan variety H-625)</t>
  </si>
  <si>
    <t>Kenyan H-625</t>
  </si>
  <si>
    <t>Maize Stover(Kenyan variety H-625)||Chopped;Maize Stover (Kenyan variety H-625)||Chopped</t>
  </si>
  <si>
    <t>Maize Stover(Pwani hybrid)</t>
  </si>
  <si>
    <t>Maize [Stover] &lt;vr. Kenyan H-625&gt;</t>
  </si>
  <si>
    <t>Pwani hybrid</t>
  </si>
  <si>
    <t>Maize Stover(Pwani hybrid)||Chopped;Maize Stover (Pwani hybrid)||Chopped;Maize Stover (Pwani hybrid )||Chopped</t>
  </si>
  <si>
    <t>Maize Stover/Legume Residues</t>
  </si>
  <si>
    <t>AOM_000572/AOM_001817</t>
  </si>
  <si>
    <t>Maize Stover||Chopped/Dried(Sun)/Wilted</t>
  </si>
  <si>
    <t>EO0041</t>
  </si>
  <si>
    <t>Maize Stover||Chopped/Overnight softening with water</t>
  </si>
  <si>
    <t>Chopped;Soaked</t>
  </si>
  <si>
    <t>JS0197</t>
  </si>
  <si>
    <t>Maize Stover||Chopped/Urea-treated/Ensiled/Molasses Added(5%)</t>
  </si>
  <si>
    <t>Chopped;Urea-treated;Ensiled;Molasses Added(5%)</t>
  </si>
  <si>
    <t>Maize Stover||Chopped;Maize Straw||Chopped</t>
  </si>
  <si>
    <t>Maize Stover||Dried (Air)/Chopped/Milled (Hammer)</t>
  </si>
  <si>
    <t>Dried (Air);Ground(Hammer)</t>
  </si>
  <si>
    <t>Maize Stover||Ground</t>
  </si>
  <si>
    <t>HK0287</t>
  </si>
  <si>
    <t>Maize Stover||Milled(Hammer)/Urea Treated</t>
  </si>
  <si>
    <t>Ground(Hammer);Urea Treated</t>
  </si>
  <si>
    <t>Ground;Urea Treated</t>
  </si>
  <si>
    <t>Maize Stover||Milled/Urea Treated/Ensiled(6wks)/Dried(Sun)</t>
  </si>
  <si>
    <t>Ground;Urea Treated;Ensiled(6wks);Dried(Sun)</t>
  </si>
  <si>
    <t>Dried;Ensiled;Ground;Urea Treated</t>
  </si>
  <si>
    <t>Maize Stover||Sun-Dried/Chopped</t>
  </si>
  <si>
    <t>Maize Stover||Urea Treated</t>
  </si>
  <si>
    <t>Urea Treated</t>
  </si>
  <si>
    <t>AOM_001683</t>
  </si>
  <si>
    <t>NN0251</t>
  </si>
  <si>
    <t>Maize Stover||Urea Treated/chopped</t>
  </si>
  <si>
    <t>Urea Treated;Chopped</t>
  </si>
  <si>
    <t>HK0138</t>
  </si>
  <si>
    <t>Maize Straw||Chopped/Dissolved urea applied</t>
  </si>
  <si>
    <t>Chopped;Dissolved urea applied</t>
  </si>
  <si>
    <t>Maize Yellow||Ground/Sieved</t>
  </si>
  <si>
    <t>Ground;Sieved</t>
  </si>
  <si>
    <t>Maize(White maize Local Variety)||Cracked</t>
  </si>
  <si>
    <t xml:space="preserve">Maize &lt;White&gt; </t>
  </si>
  <si>
    <t>White Local</t>
  </si>
  <si>
    <t>Cracked</t>
  </si>
  <si>
    <t>Maize(White maize Local Variety)</t>
  </si>
  <si>
    <t>Maize||Cracked</t>
  </si>
  <si>
    <t>Maize||Dried/Milled</t>
  </si>
  <si>
    <t>Maize-lablab Hay||Dried/Chopped</t>
  </si>
  <si>
    <t>AOM_001296/AOM_001731</t>
  </si>
  <si>
    <t>Malt [Sprout]</t>
  </si>
  <si>
    <t>Malt</t>
  </si>
  <si>
    <t>Sprout</t>
  </si>
  <si>
    <t>HK0028/JS0340</t>
  </si>
  <si>
    <t>Malted Sorghum Sprout</t>
  </si>
  <si>
    <t>Malted Sorghum [Sprout]</t>
  </si>
  <si>
    <t>Malted Sorghum Sprout||Dried/Ground</t>
  </si>
  <si>
    <t>HK0098</t>
  </si>
  <si>
    <t>Mango [Seed]</t>
  </si>
  <si>
    <t>Mango [Seed Kernel]</t>
  </si>
  <si>
    <t>Seed Kernel</t>
  </si>
  <si>
    <t>HK0066.1/HK0066.2</t>
  </si>
  <si>
    <t>Mango Seed Kernel Meal</t>
  </si>
  <si>
    <t>Mango [Seed Kernel] (Meal)</t>
  </si>
  <si>
    <t>HK0066</t>
  </si>
  <si>
    <t>Mango Seed Kernel Meal||Dried (Sun)/Ground</t>
  </si>
  <si>
    <t>Meal;Dried (Sun);Ground</t>
  </si>
  <si>
    <t>Seed kernel</t>
  </si>
  <si>
    <t>Mango Seed Kernel||Pounded/Dried</t>
  </si>
  <si>
    <t>Pounded;Dried</t>
  </si>
  <si>
    <t>Mango Seed||Sliced/Dried (Oven)/Milled</t>
  </si>
  <si>
    <t>Sliced;Dried (Oven);Ground</t>
  </si>
  <si>
    <t>Marejea (Crotalaria ochroleuca) hay;Marejea (Crotalaria ochroleuca) hay||Dried (Air-shade);Marejea (Crotalaria ochroleuca) Hay||Dried (Air, Shade)</t>
  </si>
  <si>
    <t>Crotalaria ochroleuca [Hay]</t>
  </si>
  <si>
    <t>Marajea</t>
  </si>
  <si>
    <t>MCP/mono cal KK;Monocalcium phosphate;MonoCAP</t>
  </si>
  <si>
    <t>LM0277.1</t>
  </si>
  <si>
    <t>Meat and Bone Meal;Meat - Bone Meal (MBM)</t>
  </si>
  <si>
    <t>Meat and Bone Meal</t>
  </si>
  <si>
    <t>Medic Pods</t>
  </si>
  <si>
    <t>Medicago sp. [Pods]</t>
  </si>
  <si>
    <t>Medic pods||Dried (Sun)</t>
  </si>
  <si>
    <t>Medium Stage Nappier Grass</t>
  </si>
  <si>
    <t>Medium Stage</t>
  </si>
  <si>
    <t>Medium Stage Nappier Grass||Chopped</t>
  </si>
  <si>
    <t>LM0124</t>
  </si>
  <si>
    <t>JS0134/NN0110.2/NN0112/NN0325</t>
  </si>
  <si>
    <t>Menhaden Fish Meal</t>
  </si>
  <si>
    <t>Menhaden fish meal||Pelleted</t>
  </si>
  <si>
    <t>Ground;Pelleted</t>
  </si>
  <si>
    <t>AN0020/AN0034/AN0043/AG0050/AG0087/EO0017/EO0047/EO0086/NJ0021/NJ0027/NJ0047</t>
  </si>
  <si>
    <t>Methionine;Synthetic Methionine</t>
  </si>
  <si>
    <t>Methionine||Milled</t>
  </si>
  <si>
    <t>NN0021/JS0048</t>
  </si>
  <si>
    <t>Millet [Bran]</t>
  </si>
  <si>
    <t>JS0226</t>
  </si>
  <si>
    <t>Millet Forage (Pearl millet, Pennisetum typhoides)</t>
  </si>
  <si>
    <t>NN0021</t>
  </si>
  <si>
    <t>Millet stover</t>
  </si>
  <si>
    <t>Millet [Stover]</t>
  </si>
  <si>
    <t>Millet stover||Chopped</t>
  </si>
  <si>
    <t>mineral mix;Mineral mixture;Mineral Supplement;Mineral premixes;Premix Finisher;Mineral Premix;Mineral Premix||Cooked/Dried (Sun)/Ground;Mineral Mix||Ground</t>
  </si>
  <si>
    <t>Mix</t>
  </si>
  <si>
    <t>JS0206/JS0214</t>
  </si>
  <si>
    <t>Mixed Pasture (B.ruziziensis and P.purpureum)</t>
  </si>
  <si>
    <t>AOM_001398/AOM_000689</t>
  </si>
  <si>
    <t>HK0329/JS0306/JS0393/LM0115/LM0329/LM0339/NN0180.1</t>
  </si>
  <si>
    <t>Molasses Meal</t>
  </si>
  <si>
    <t>Molasses (Meal)</t>
  </si>
  <si>
    <t>Molasses</t>
  </si>
  <si>
    <t>Molasses powder</t>
  </si>
  <si>
    <t>Molasses (Powdered)</t>
  </si>
  <si>
    <t>Molasses Sugarcane;Sugar cane molasses</t>
  </si>
  <si>
    <t>Molasses &lt;Sugarcane&gt;</t>
  </si>
  <si>
    <t>AN0094/AG0018/DK0037/DK0047/EO0105/NJ0016/NJ0025/NJ0052/NJ0130</t>
  </si>
  <si>
    <t>Molasses;Molasses Block;Molasses||Concentrated;Molasses (Sugarcane);Molasses||Mixed(On-farm)</t>
  </si>
  <si>
    <t>HK0326/NN0321</t>
  </si>
  <si>
    <t>Monocalcium</t>
  </si>
  <si>
    <t>Moringa Leaf||Dried (Shade)/Milled(hammer);Moringa oleifera Leaf Meal||Dried (Air)/Milled;Moringa oleifera Leaf||Dried (Air)/Milled</t>
  </si>
  <si>
    <t>Moringa Leaves||Dried (Shade)/Milled (Hammer)</t>
  </si>
  <si>
    <t>Dried (Shade);Ground (Hammer)</t>
  </si>
  <si>
    <t>NN0361</t>
  </si>
  <si>
    <t>Moringa Oleifera - Fresh</t>
  </si>
  <si>
    <t>Moringa Oleifera</t>
  </si>
  <si>
    <t>Moringa Oleifera - Hay||Dried (Air)</t>
  </si>
  <si>
    <t>Moringa Oleifera - Silage||Ensiled</t>
  </si>
  <si>
    <t>Silage;Ensiled</t>
  </si>
  <si>
    <t>NN0368</t>
  </si>
  <si>
    <t>Moringa oleifera leaf extract||Chopped/Extracted</t>
  </si>
  <si>
    <t>EO0080</t>
  </si>
  <si>
    <t>Moringa oleifera Leaf meal</t>
  </si>
  <si>
    <t>Moringa oleifera [Leaves] (Meal)</t>
  </si>
  <si>
    <t>Moringa oleifera Leaf Meal||Dried (Air)/Ground;Moringa oleifera Leaflets||Dried (Air)/Ground;Moringa oleifera Leaves||Dried (Air)/Ground</t>
  </si>
  <si>
    <t>LM0311</t>
  </si>
  <si>
    <t>Moringa oleifera Root Bark||Dried/Milled</t>
  </si>
  <si>
    <t>Root Bark</t>
  </si>
  <si>
    <t>Moringa oleifera Stalks||Dried (Air)/Ground</t>
  </si>
  <si>
    <t>Moringa oleifera||Dried (Shade)/Ground</t>
  </si>
  <si>
    <t>Moringa stenopetala Leaf||Dried (Shade)/Milled (Hammer)</t>
  </si>
  <si>
    <t>JS0276</t>
  </si>
  <si>
    <t>Moringa stenopetala||Dried (Air)</t>
  </si>
  <si>
    <t>Mucana Bean</t>
  </si>
  <si>
    <t>Mucuna pruriens [Bean]</t>
  </si>
  <si>
    <t>Beans</t>
  </si>
  <si>
    <t>Mucana Bean||Crushed</t>
  </si>
  <si>
    <t>Mucana Hay||Chopped</t>
  </si>
  <si>
    <t>Mucuna pruriens;[Mucuna pruriens var. utilis (L.) DC (Wright) Burck]</t>
  </si>
  <si>
    <t>AG0085</t>
  </si>
  <si>
    <t>Mukene Rastrineobola argentea</t>
  </si>
  <si>
    <t>Napier Grass (Pennisetum purpureum (Schum.) cv. Bana)</t>
  </si>
  <si>
    <t>Napier Grass (Variety Bana) - 12 weeks old</t>
  </si>
  <si>
    <t>Bana;12 weeks</t>
  </si>
  <si>
    <t>Napier Grass (Variety Bana) - 6 weeks old</t>
  </si>
  <si>
    <t>Bana;6 weeks</t>
  </si>
  <si>
    <t>Napier Grass(Pennisetum purpureum (Schum.) cv. Bana)||Chopped;Napier Grass(Bana)||Chopped;Napier Grass (Pennisetum purpureum (Schum.) cv. Bana)||Chopped</t>
  </si>
  <si>
    <t>Napier Grass(Variety Bana) - 12 weeks old||Chopped;Napier Grass (Variety Bana) - 12 weeks old||Chopped</t>
  </si>
  <si>
    <t>Napier Grass(Variety Bana) - 6 weeks old||Chopped;Napier Grass (Variety Bana) - 6 weeks old||Chopped</t>
  </si>
  <si>
    <t>NN0244</t>
  </si>
  <si>
    <t>Napier Grass||Ground</t>
  </si>
  <si>
    <t>Native Pasture Hay||Dried (Sun);Natural pasture hay;Natural pasture hay||Dried;Native Pasture Hay</t>
  </si>
  <si>
    <t>EO0074</t>
  </si>
  <si>
    <t>Napier Grass [Hay]</t>
  </si>
  <si>
    <t>Natural Grass</t>
  </si>
  <si>
    <t>Natural Grass Hay||Chopped;Natural Pasture Hay||Chopped</t>
  </si>
  <si>
    <t>AG0097</t>
  </si>
  <si>
    <t>Natural grasslands;Natural pasture;Naturally Grazed Pasture</t>
  </si>
  <si>
    <t>Neem (Azadirachta indica) leaves</t>
  </si>
  <si>
    <t>Neem [Leaves]</t>
  </si>
  <si>
    <t>Neem (Azadirachta indica) leaves||Dried (Shade)</t>
  </si>
  <si>
    <t>Neug Cake;Noug(Guizotia abyssinica) Seed Cake;Noug Cake;Noug Cake(Guizotia abyssinica);Noug Seed Cake;Noug SeedCake;Nougseed Cake;Nug seedCake;Noug  (Guizotia abyssinica) Seed Cake;Noug  Cake;Noug Cake (Guizotia abyssinica)</t>
  </si>
  <si>
    <t>Niger [Seed] (Caked)</t>
  </si>
  <si>
    <t>Nigella sativa Seed</t>
  </si>
  <si>
    <t>Nigella sativa [Seed]</t>
  </si>
  <si>
    <t>Nigella sativa Seed Meal</t>
  </si>
  <si>
    <t>Nigella sativa [Seed] (Meal)</t>
  </si>
  <si>
    <t>Noug Cake (Guizotia abyssinica)||Ground;Noug Seed Cake||Ground</t>
  </si>
  <si>
    <t>Niger (Meal)</t>
  </si>
  <si>
    <t>JS0249</t>
  </si>
  <si>
    <t>Noug Seed Meal;Noug Seed Meal (NSM)</t>
  </si>
  <si>
    <t>Niger [Seed] (Meal)</t>
  </si>
  <si>
    <t>O. ficus indica f. inermis pads||Chopped;Opuntia ficus indica f. inermis pads||Chopped</t>
  </si>
  <si>
    <t>Oat Hay;Oat Hay(Avenna spp)</t>
  </si>
  <si>
    <t>Oat [Hay]</t>
  </si>
  <si>
    <t>HK0327.2/HK0327.3</t>
  </si>
  <si>
    <t>Oat Hay||Milled</t>
  </si>
  <si>
    <t>LM0322</t>
  </si>
  <si>
    <t>Oat Meal</t>
  </si>
  <si>
    <t>Oat (Meal)</t>
  </si>
  <si>
    <t>JS0421</t>
  </si>
  <si>
    <t>Oat Stubble</t>
  </si>
  <si>
    <t>Oat [Stubble]</t>
  </si>
  <si>
    <t>Stubble</t>
  </si>
  <si>
    <t>Oats Grain (Milk Stage)</t>
  </si>
  <si>
    <t xml:space="preserve">Oat [Grain] </t>
  </si>
  <si>
    <t>Milk Stage</t>
  </si>
  <si>
    <t>Oats Grain (Milk Stage)||Dried(Sun)/Wilted</t>
  </si>
  <si>
    <t>Alfafa Hay||Dried (Sun)/Chopped;Lucerne Hay;Lucerne Hay||Chopped(Hammer Mill)</t>
  </si>
  <si>
    <t>Hay;Dried (Sun);Chopped</t>
  </si>
  <si>
    <t>Oat-Vetch hay;Oat-Vetch hay||Dried/Baled</t>
  </si>
  <si>
    <t>Vetch [Hay]</t>
  </si>
  <si>
    <t>Oat and Vetch</t>
  </si>
  <si>
    <t>AOM_000574/AOM_000725</t>
  </si>
  <si>
    <t>NN0117</t>
  </si>
  <si>
    <t>Oil &lt;Unspecified&gt;</t>
  </si>
  <si>
    <t>Okara Meal</t>
  </si>
  <si>
    <t>Okara (Meal)</t>
  </si>
  <si>
    <t>Okara</t>
  </si>
  <si>
    <t>Old stage Nappier Grass</t>
  </si>
  <si>
    <t>Old Stage</t>
  </si>
  <si>
    <t>Old stage Nappier Grass||Chopped</t>
  </si>
  <si>
    <t>Oldman saltbush||Dried (Sun)</t>
  </si>
  <si>
    <t>Oldman saltbush</t>
  </si>
  <si>
    <t>NN0081</t>
  </si>
  <si>
    <t>Olive [Oil] (Caked)</t>
  </si>
  <si>
    <t>Olive leaves</t>
  </si>
  <si>
    <t>Olive [Leaves]</t>
  </si>
  <si>
    <t>Olive leaves||Dried</t>
  </si>
  <si>
    <t>HK0045</t>
  </si>
  <si>
    <t>Onion Bulbs(Allium cepa)</t>
  </si>
  <si>
    <t>Onion [Bulb]</t>
  </si>
  <si>
    <t>Onion Bulbs(Allium cepa)||Dried (Air)/Blended/Ethanol treated</t>
  </si>
  <si>
    <t>Dried (Air);Blended;Ethanol treated</t>
  </si>
  <si>
    <t>Dried;Ethanol Treated;Mixed</t>
  </si>
  <si>
    <t>Opuntia ficus-indica var. Algerian (Cactus pear)||Dried (Sun)/Ground</t>
  </si>
  <si>
    <t>Oven Dried Poultry Excreta;Solar Dried Poultry Excreta</t>
  </si>
  <si>
    <t>Excreta [Poultry] (Oven-Dried)</t>
  </si>
  <si>
    <t>Oven-dried</t>
  </si>
  <si>
    <t>Excreta</t>
  </si>
  <si>
    <t>Oven Dried Poultry Excreta||Dried (Oven);Solar Dried Poultry Excreta||Dried (Sun)</t>
  </si>
  <si>
    <t>Oyster shell;Oyster shells;Oystarshell</t>
  </si>
  <si>
    <t>Oyster [Shell]</t>
  </si>
  <si>
    <t>JS0076/JS0079.1</t>
  </si>
  <si>
    <t>Oyster Shells||Ground</t>
  </si>
  <si>
    <t>Oyster</t>
  </si>
  <si>
    <t>P. lucens leaves</t>
  </si>
  <si>
    <t>Potamogeton lucens [Leaves]</t>
  </si>
  <si>
    <t>P. lucens leaves||Dried (Sun)</t>
  </si>
  <si>
    <t>P. lucens Pods</t>
  </si>
  <si>
    <t>Potamogeton lucens [Pods]</t>
  </si>
  <si>
    <t>P. lucens pods||Dried (Sun)</t>
  </si>
  <si>
    <t>NN0331</t>
  </si>
  <si>
    <t>Palm Grub (Oryctes rhinoceros) Meal;Palm Grub (Oryctes rhinoceros) Meal||Ground</t>
  </si>
  <si>
    <t>Oryctes rhinoceros (Meal)</t>
  </si>
  <si>
    <t>Palm Kernel Cake||Dried (Sun)/Fermented/Pulverized</t>
  </si>
  <si>
    <t>Dried;Fermented;Pulverized</t>
  </si>
  <si>
    <t>Dried;Fermented;Ground</t>
  </si>
  <si>
    <t>Palm Kernel Cake||Kernels heated/Milled (Hammer)/Mixed with Water/Oil separated/Residues Dried(Sun);Palm Cakes;Palm Kernal Cake;Palm Kernel Cake</t>
  </si>
  <si>
    <t>Palm Kernel Cake||Milled</t>
  </si>
  <si>
    <t>Cake;Ground</t>
  </si>
  <si>
    <t>Palm kernel meal</t>
  </si>
  <si>
    <t>Palm [Kernel] (Meal)</t>
  </si>
  <si>
    <t>Palm Kernel Meal||Sliced/Dried (Oven)/Milled</t>
  </si>
  <si>
    <t>Meal;Sliced;Dried (Oven);Ground</t>
  </si>
  <si>
    <t>Palm [Oil Sludge]</t>
  </si>
  <si>
    <t>Sludge</t>
  </si>
  <si>
    <t>Palm Oil;Palm tree oilCake</t>
  </si>
  <si>
    <t>Palm [Oil]</t>
  </si>
  <si>
    <t>Panicum maximum [Straw]</t>
  </si>
  <si>
    <t>Panicum maximum Straw||Chopped</t>
  </si>
  <si>
    <t>Panicum maximum;Panicum maximum (Guinea Grass)</t>
  </si>
  <si>
    <t>Panicum maximum||Chopped/Ensiled</t>
  </si>
  <si>
    <t>Panicum maximum||Wilted</t>
  </si>
  <si>
    <t>papaya Leaves;Papaya Leaf</t>
  </si>
  <si>
    <t>Papaya [Leaves]</t>
  </si>
  <si>
    <t>Pea seed hulls</t>
  </si>
  <si>
    <t>Pea [Seed Hull]</t>
  </si>
  <si>
    <t>JS0140</t>
  </si>
  <si>
    <t>Pea [Straw]</t>
  </si>
  <si>
    <t>Peanut meal</t>
  </si>
  <si>
    <t>Groundnut (Meal)</t>
  </si>
  <si>
    <t>Peanut oil</t>
  </si>
  <si>
    <t>Groundnut [Oil]</t>
  </si>
  <si>
    <t>Peanut Seed Cake||Ground</t>
  </si>
  <si>
    <t>Pennisetum clandestinum||Chopped</t>
  </si>
  <si>
    <t>JS0269.2</t>
  </si>
  <si>
    <t>Pennisetum mezianum;Pennisetum mezianum Leeke range</t>
  </si>
  <si>
    <t>Pennisetum purpureum (dry season)</t>
  </si>
  <si>
    <t>Pennisetum purpureum (rainy season)</t>
  </si>
  <si>
    <t>Pennisetum sp.</t>
  </si>
  <si>
    <t xml:space="preserve">Pennisetum sp. </t>
  </si>
  <si>
    <t>NN0383/NN0384</t>
  </si>
  <si>
    <t>Perch Oil</t>
  </si>
  <si>
    <t>Nile Perch Fish</t>
  </si>
  <si>
    <t>Perennial Ryegrass/Clover</t>
  </si>
  <si>
    <t>AOM_001475/AOM_001548</t>
  </si>
  <si>
    <t>Phalaris aquatic</t>
  </si>
  <si>
    <t>Manure [Pig]</t>
  </si>
  <si>
    <t>AN0057</t>
  </si>
  <si>
    <t>pigeon pea leaves</t>
  </si>
  <si>
    <t>Pigeon Pea [Leaves]</t>
  </si>
  <si>
    <t>pigeon pea leaves||Dried(Shade)</t>
  </si>
  <si>
    <t>Pigeon Pea||Chopped/Dried(Sun)</t>
  </si>
  <si>
    <t>Piliostigma thonningii (PT) foliage</t>
  </si>
  <si>
    <t>Piliostigma thonningii [Foliage]</t>
  </si>
  <si>
    <t>Piliostigma thonningii (PT) foliage||Wilted</t>
  </si>
  <si>
    <t>Plaintain Peel</t>
  </si>
  <si>
    <t>Plantain [Peel]</t>
  </si>
  <si>
    <t>Plaintain Peel||Dried(Oven, 60ºC 48h)/Milled(Split-disc grinder)</t>
  </si>
  <si>
    <t>Wheat [Bran]</t>
  </si>
  <si>
    <t>Polyethylene glycol PEG)</t>
  </si>
  <si>
    <t>Polyethylene glycol</t>
  </si>
  <si>
    <t>Polyvitamins;Polyvitamins||Dissolved in water</t>
  </si>
  <si>
    <t>Popcorn [Waste]</t>
  </si>
  <si>
    <t>Popcorn</t>
  </si>
  <si>
    <t>Potassium humate</t>
  </si>
  <si>
    <t>HK0326/NN0180.2</t>
  </si>
  <si>
    <t>Potato Hash||Ensiled</t>
  </si>
  <si>
    <t>Hash</t>
  </si>
  <si>
    <t>Potato [Processing Waste]</t>
  </si>
  <si>
    <t>Processing Waste</t>
  </si>
  <si>
    <t>Potato [Starch]</t>
  </si>
  <si>
    <t>Poultry Byproduct Meal;Poultry by-product meal;Chicken offal meal</t>
  </si>
  <si>
    <t>Poultry byproduct meal||Pelleted</t>
  </si>
  <si>
    <t>Poultry Litter (FYM)||Chopped/Dried (Air)</t>
  </si>
  <si>
    <t>HK0029</t>
  </si>
  <si>
    <t>Manure [Poultry]</t>
  </si>
  <si>
    <t>Poultry Manure||Dried</t>
  </si>
  <si>
    <t>AN0008/AN0020/AG0087/EO0047/EO0050/EO0080/EO0102/NJ0047</t>
  </si>
  <si>
    <t>Premix;Premix B;Premix||Milled</t>
  </si>
  <si>
    <t>Premix</t>
  </si>
  <si>
    <t>Prime Gluten 60;Prime Gluten 60(Yellow)</t>
  </si>
  <si>
    <t>HK0014</t>
  </si>
  <si>
    <t>Processed Velvet Bean (Macuna pruriens) Seed Meal</t>
  </si>
  <si>
    <t>Velvet Bean [Seed] (Meal)</t>
  </si>
  <si>
    <t>HK0015</t>
  </si>
  <si>
    <t>Processed Velvet Bean (Macuna pruriens) Seed Meal||Soaked (24h)/Decorticated/Boiled/Dried (Sun)/Dried (Oven)</t>
  </si>
  <si>
    <t>Boiled;Meal;Decorticated ;Dried;Soaked</t>
  </si>
  <si>
    <t>Boiled;Decorticated;Dried;Ground;Soaked</t>
  </si>
  <si>
    <t>LM0295</t>
  </si>
  <si>
    <t>Prosopis Juliflora Pods;Prosopis Pods</t>
  </si>
  <si>
    <t>Prosopis juliflora [Pods]</t>
  </si>
  <si>
    <t>EO0078</t>
  </si>
  <si>
    <t>Prosopis juliflora||Dried(Air)/Ground</t>
  </si>
  <si>
    <t>Dried(Air);Ground</t>
  </si>
  <si>
    <t>Prosopis pods||Ground</t>
  </si>
  <si>
    <t>HK0066.1</t>
  </si>
  <si>
    <t>NN0357</t>
  </si>
  <si>
    <t>Psophocarpus scandens Fresh Leaves;Pterocarpus erinaceus (PE) foliage;Pterocarpus erinaceus Poir (African Rosewood) Foliage</t>
  </si>
  <si>
    <t>Psophocarpus scandens [Leaves]</t>
  </si>
  <si>
    <t>Psophocarpus scandens Fresh Leaves||Chopped</t>
  </si>
  <si>
    <t>Pterocarpus erinaceus (PE) foliage||Wilted</t>
  </si>
  <si>
    <t>Pterocarpus erinaceus Poir (African Rosewood) Foliage||Dried (Sun)/Dried (Air)</t>
  </si>
  <si>
    <t>Pterocarpus erinaceus||Chopped</t>
  </si>
  <si>
    <t>PX P2 Br Gr with Phytase</t>
  </si>
  <si>
    <t>Quicklime</t>
  </si>
  <si>
    <t>NN0342</t>
  </si>
  <si>
    <t>Rainbow Trout Silage Oil||Ensiled</t>
  </si>
  <si>
    <t>Rainbow Trout Viscera Silage||De-oiled</t>
  </si>
  <si>
    <t>De-oiled;Ensiled</t>
  </si>
  <si>
    <t>Viscera</t>
  </si>
  <si>
    <t>Range</t>
  </si>
  <si>
    <t>Rangeland</t>
  </si>
  <si>
    <t>Rapeseed Meal</t>
  </si>
  <si>
    <t>Rapeseed (Meal)</t>
  </si>
  <si>
    <t>Rapeseed</t>
  </si>
  <si>
    <t>Raw Prosopis africana Seed Meal||Milled;Teated Prosopis africana Seed Meal||Milled/Fermented/Dried (Sun)</t>
  </si>
  <si>
    <t>Red Swazi A (RSA) Sorghum</t>
  </si>
  <si>
    <t>Red Swazi</t>
  </si>
  <si>
    <t>Red Swazi A (RSA) Sorghum||Ground</t>
  </si>
  <si>
    <t>Sorghum meal-High Tannin</t>
  </si>
  <si>
    <t>High Tanin</t>
  </si>
  <si>
    <t>Sorghum meal-Low Tannin;Sorghum Meal (Low Tannin)</t>
  </si>
  <si>
    <t>Low Tanin</t>
  </si>
  <si>
    <t>HK0005</t>
  </si>
  <si>
    <t>Re-fermented Spent Sorghum(FSS)</t>
  </si>
  <si>
    <t>Spent Sorghum (Re-fermented)</t>
  </si>
  <si>
    <t>Spent Sorghum</t>
  </si>
  <si>
    <t>Re-fermented</t>
  </si>
  <si>
    <t>Re-fermented Spent Sorghum(FSS)||Fermented/Dried (Air)</t>
  </si>
  <si>
    <t>Dried;Fermented</t>
  </si>
  <si>
    <t>Spent</t>
  </si>
  <si>
    <t>Remoulage wheat bran</t>
  </si>
  <si>
    <t xml:space="preserve">Wheat [Bran] (Meal) </t>
  </si>
  <si>
    <t>Meal;Remoulage</t>
  </si>
  <si>
    <t>Ground;Remoulage</t>
  </si>
  <si>
    <t>NN0374</t>
  </si>
  <si>
    <t>Rhodes Grass (Chloris gayana) Hay||Ground</t>
  </si>
  <si>
    <t>Rice bran</t>
  </si>
  <si>
    <t>Rice [Grain]</t>
  </si>
  <si>
    <t>Rice [Hull]</t>
  </si>
  <si>
    <t>AN0021</t>
  </si>
  <si>
    <t>Rice husk</t>
  </si>
  <si>
    <t>Rice [Husk]</t>
  </si>
  <si>
    <t>Rice Husk||Urea Treated(30d covered)/Dried(3d)</t>
  </si>
  <si>
    <t>Urea Treated(30d covered);Dried(3d)</t>
  </si>
  <si>
    <t>Dried;Urea Treated</t>
  </si>
  <si>
    <t>Rice offal</t>
  </si>
  <si>
    <t>Rice [Offal]</t>
  </si>
  <si>
    <t>EO0100</t>
  </si>
  <si>
    <t>Rice polish;Rice polishing</t>
  </si>
  <si>
    <t>Rice [Polish]</t>
  </si>
  <si>
    <t>Polish</t>
  </si>
  <si>
    <t>Rice straw;Rice Straw (Oryza sativa);Rice straw residue</t>
  </si>
  <si>
    <t>Rice [Straw]</t>
  </si>
  <si>
    <t>Ripe avocado</t>
  </si>
  <si>
    <t>Ripe</t>
  </si>
  <si>
    <t>JS0295</t>
  </si>
  <si>
    <t>Roasted Coffee Powder</t>
  </si>
  <si>
    <t>Coffee (Powdered, Roasted)</t>
  </si>
  <si>
    <t>Roasted;Powder</t>
  </si>
  <si>
    <t>Roasted Fish Meal;Roasted Fish Meal||Roasted/Ground</t>
  </si>
  <si>
    <t>Fish (Meal, Roasted)</t>
  </si>
  <si>
    <t>Meal;Roasted</t>
  </si>
  <si>
    <t>Roasted Full-fat Soya bean||Roasted;Full fat soya roast</t>
  </si>
  <si>
    <t>Roasted</t>
  </si>
  <si>
    <t>Roasted soy;Toasted Soybean;Roasted Full-fat Soya bean</t>
  </si>
  <si>
    <t>Soybean (Roasted)</t>
  </si>
  <si>
    <t>Roasted Winged Bean Meal;Roasted Winged Bean Meal||Roasted</t>
  </si>
  <si>
    <t>Winged Bean (Meal, Roasted)</t>
  </si>
  <si>
    <t>Ground Roasted</t>
  </si>
  <si>
    <t>Roettboellia exaltata</t>
  </si>
  <si>
    <t>JS0349</t>
  </si>
  <si>
    <t>Rosemary (Rosmarinus officinalis) Essential Oil;Rosemary (Rosmarinus officinalis) essential oil</t>
  </si>
  <si>
    <t>Rosemary [Essential Oil]</t>
  </si>
  <si>
    <t>JS0350</t>
  </si>
  <si>
    <t>Rosemary (Rosmarinus officinalis) essential oil||Hydro Distillation/Dried (anhydrous sodium sulfate, 5mg per 10mL)</t>
  </si>
  <si>
    <t>Rosemary (Rosmarinus officinalis) Essential Oil||Hydro-distillation</t>
  </si>
  <si>
    <t>Hydro-distillation</t>
  </si>
  <si>
    <t>Rosemary (Rosmarinus officinalis) Leaves</t>
  </si>
  <si>
    <t>Rosemary [Leaves]</t>
  </si>
  <si>
    <t>JS0344</t>
  </si>
  <si>
    <t>Rumen Contents||Dried (Sun)/Milled</t>
  </si>
  <si>
    <t>Rye bran</t>
  </si>
  <si>
    <t>Rye [Bran]</t>
  </si>
  <si>
    <t>S. Sesban-10865||Dried (Air)</t>
  </si>
  <si>
    <t>S. Sesban-1190||Dried (Air)</t>
  </si>
  <si>
    <t>S. Sesban-1198||Dried (Air);Sesbania sesban 1198||Dried</t>
  </si>
  <si>
    <t>S. Sesban-15019||Dried (Air)</t>
  </si>
  <si>
    <t>S. Sesban-15036||Dried (Air)</t>
  </si>
  <si>
    <t>S. Sesban-2024||Dried (Air)</t>
  </si>
  <si>
    <t>S. tenacissima</t>
  </si>
  <si>
    <t>S. tenacissima||Dried (Air)</t>
  </si>
  <si>
    <t>JS0201.1/JS0201.2</t>
  </si>
  <si>
    <t>Salt NaCl||Ground;Salt||Ground;Salt||Ground(Hammer Mill);Salt||Dried/Milled;Salt||Milled;Commercial salt;Coarse Salt;Common Salt;Common salt (NaCl);Fine salt;NaCl;Rock salt;Rock Salt;Salt;Salt (fine);Salt (NaCl);Salts;Sodium Chloride;Table Salt;Salt NaCl</t>
  </si>
  <si>
    <t>HK0154</t>
  </si>
  <si>
    <t>Salt-Mineral Mix;Mineral Salt Block;Common salt and calcium carbonate Mixture;Mineral Salt</t>
  </si>
  <si>
    <t>Salt-Mineral Mix</t>
  </si>
  <si>
    <t>NN0137.1/NN0137.2/NN0137.3</t>
  </si>
  <si>
    <t>Sand;Sand||Washed</t>
  </si>
  <si>
    <t>Sardine Fish Meal</t>
  </si>
  <si>
    <t>NN0272.1.2/NN0272.1</t>
  </si>
  <si>
    <t>Scarlet Egg plant</t>
  </si>
  <si>
    <t>NN0272.1</t>
  </si>
  <si>
    <t>Scarlet Egg plant||Wilted/Chopped</t>
  </si>
  <si>
    <t>Wilted;Chopped</t>
  </si>
  <si>
    <t>NN0034</t>
  </si>
  <si>
    <t>Schizachyrium exile||Urea Treated</t>
  </si>
  <si>
    <t>Schoenefeldia gracilis Kunth Hay;Schoenefeldia gracilis Kunth Hay||Dried (Air)</t>
  </si>
  <si>
    <t>Schoenefeldia gracilis Kunth [Hay]</t>
  </si>
  <si>
    <t>Sesame Cake;Sesame Seed Cake</t>
  </si>
  <si>
    <t>Sesame [Seed] (Caked)</t>
  </si>
  <si>
    <t>NN0362</t>
  </si>
  <si>
    <t>Sesame Meal;Seseame Meal</t>
  </si>
  <si>
    <t>Sesame (Meal)</t>
  </si>
  <si>
    <t>NN0114</t>
  </si>
  <si>
    <t>Sesame Seed Meal</t>
  </si>
  <si>
    <t>Sesame [Seed] (Meal)</t>
  </si>
  <si>
    <t>Sesame Seed Meal||Milled</t>
  </si>
  <si>
    <t>Sesame seeds</t>
  </si>
  <si>
    <t>Sesame [Seed]</t>
  </si>
  <si>
    <t>Sesame seeds||Soaked/Autoclaved/Dried/Milled (Hammer)/Pressed;Sesame Seed Autoclaved||Soaked/Autoclaved/Dried/Milled (Hammer)</t>
  </si>
  <si>
    <t>Autoclaved;Dried;Ground</t>
  </si>
  <si>
    <t>Sesame seeds||Soaked/Dried/Milled (Hammer)</t>
  </si>
  <si>
    <t>Sesbania (Sesbania sesban) leaves</t>
  </si>
  <si>
    <t>Sesbania sesban [Leaves]</t>
  </si>
  <si>
    <t>NN0201</t>
  </si>
  <si>
    <t>Sesbania sesban 1198;Sesbania sesban 1198</t>
  </si>
  <si>
    <t>Sesbania sesban 15019;Sesbania sesban 15019</t>
  </si>
  <si>
    <t>Sesbania sesban leaves||Dried (Air)</t>
  </si>
  <si>
    <t>Sesbania Sesban(leaf and edible twigs)||Dried(shade)</t>
  </si>
  <si>
    <t>Leaves and Twigs</t>
  </si>
  <si>
    <t>Sesbania Sesban(Leaves and edible twigs);Sesbania (Sesbania sesban) leaves||Dried (Sun)</t>
  </si>
  <si>
    <t>Sesbania sesban [Leaves, Twig]</t>
  </si>
  <si>
    <t>Sesbania Sesban||Dried;Sesbania sesban||Dried (Air);Sesbania sesban||Dried (Sun)</t>
  </si>
  <si>
    <t>NN0188</t>
  </si>
  <si>
    <t>Sesbania sesbans leaves||Wilted</t>
  </si>
  <si>
    <t>Sesbania sesbans stalks||Wilted</t>
  </si>
  <si>
    <t>Sesbania||Chopped/Dried(Sun)</t>
  </si>
  <si>
    <t>JS0094.1/JS0094.2</t>
  </si>
  <si>
    <t>Sheanut Cake (SHC)</t>
  </si>
  <si>
    <t>Shea [Nut] (Caked)</t>
  </si>
  <si>
    <t>JS0094</t>
  </si>
  <si>
    <t>Sheanut Cake (SHC)||Boiled (Direct 30mins)/Dried(Sun)/Dried(30 min in a steam-jacketed vessel);Sheanut Cake (SHC)||Boiled (Direct 60mins)/Dried(Sun)/Dried(30 min in a steam-jacketed vessel);Sheanut Cake (SHC)||Boiled (Direct 90mins)/Dried(Sun)/Dried(30 min in a steam-jacketed vessel)</t>
  </si>
  <si>
    <t>Boiled;Dried</t>
  </si>
  <si>
    <t>Shrimp Head Meal</t>
  </si>
  <si>
    <t>Heads</t>
  </si>
  <si>
    <t>NN0113/HK0160</t>
  </si>
  <si>
    <t>NJ0047</t>
  </si>
  <si>
    <t>Siam weed leafmeal (SWLM)||Dried(Shade)/Milled(Hammer);Siam weed Leavesmeal;Siam weed Leavesmeal (SWLM)</t>
  </si>
  <si>
    <t>Siam Weed</t>
  </si>
  <si>
    <t>Silage (Oat-Avenna spp )</t>
  </si>
  <si>
    <t>Oats (Silaged)</t>
  </si>
  <si>
    <t>Avenna sp.</t>
  </si>
  <si>
    <t>Silage (Oat-Avenna spp )||Chopped/Ensiled</t>
  </si>
  <si>
    <t>Skimmed milk powder</t>
  </si>
  <si>
    <t>Skimmed Milk</t>
  </si>
  <si>
    <t>Snap Corn</t>
  </si>
  <si>
    <t>Greensnap</t>
  </si>
  <si>
    <t>HK0319/HK0333/JS0305/JS0314/LM0329/NN0005</t>
  </si>
  <si>
    <t>Sodium bicarbonate;Sodium Bicarbonate</t>
  </si>
  <si>
    <t>Sodium Bicarbonate</t>
  </si>
  <si>
    <t>Sodium sulfate</t>
  </si>
  <si>
    <t>NN0272.2</t>
  </si>
  <si>
    <t>Solanum aethiopicum Market Waste</t>
  </si>
  <si>
    <t>Solanum aethiopicum [Market Waste]</t>
  </si>
  <si>
    <t>Market Waste</t>
  </si>
  <si>
    <t>Solanum aethiopicum Market Waste||Wilted</t>
  </si>
  <si>
    <t>Sorghum Forage (Sorghum Sudanese)</t>
  </si>
  <si>
    <t>Sorghum Grain;Sorghum grains</t>
  </si>
  <si>
    <t>Sorghum [Seed]</t>
  </si>
  <si>
    <t>JS0305</t>
  </si>
  <si>
    <t>Sorghum (Silaged)</t>
  </si>
  <si>
    <t>JS0231/LM0101/NN0207.1/NN0207.2</t>
  </si>
  <si>
    <t>Sorghum Stover;Sorghum straw</t>
  </si>
  <si>
    <t>Sorghum [Stover]</t>
  </si>
  <si>
    <t>Sorghum Stover||5% Alkali treatment(Water can Sprayed)/Dried(24hrs)</t>
  </si>
  <si>
    <t>5% Alkali treatment(Water can Sprayed)/Dried(24hrs)</t>
  </si>
  <si>
    <t>Alkali Treated;Dried</t>
  </si>
  <si>
    <t>NN0207</t>
  </si>
  <si>
    <t>Sorghum Stover||Chopped;Sorghum Straw||Chopped</t>
  </si>
  <si>
    <t>Sorghum sudanensis;Sorghum sudanese</t>
  </si>
  <si>
    <t>LM0336</t>
  </si>
  <si>
    <t>Soy Hulls</t>
  </si>
  <si>
    <t>Soybean [Hulls]</t>
  </si>
  <si>
    <t>Soy Meal;Soya Meal;Soyabean Meal;Soybean Meal;Soybean Meal||Ground</t>
  </si>
  <si>
    <t>Soybean (Meal)</t>
  </si>
  <si>
    <t>LM0117.3</t>
  </si>
  <si>
    <t>Soya Full Fat||Milled</t>
  </si>
  <si>
    <t>LM0335/NN0321</t>
  </si>
  <si>
    <t>Soya Oil;Soybean oil;Soybean Oil||Ground(Hammer Mill);Soybean Oil||Ground(Hammer Mill)</t>
  </si>
  <si>
    <t>Soybean [Oil]</t>
  </si>
  <si>
    <t>Soybean (Glycine max) Oil Cake||Cooked/Dried (Sun)/Ground;Soybean Cake;Soya bean Cake;Soya OilCake;Soybean (Glycine max) Oil Cake;Soybean oil Cake;Soybean oilCake</t>
  </si>
  <si>
    <t>JS0124/NN0115</t>
  </si>
  <si>
    <t>Soybean Flour;Soybean Flour||Dehulled/Hexane Extracted</t>
  </si>
  <si>
    <t>Soybean (Flour)</t>
  </si>
  <si>
    <t>Soybean hay</t>
  </si>
  <si>
    <t>Soybean [Hay]</t>
  </si>
  <si>
    <t>Soybean Meal Roasted;Soybean Meal Roasted||Ground;Soybean||Roasted/Ground</t>
  </si>
  <si>
    <t>Soybean (Meal, Roasted)</t>
  </si>
  <si>
    <t>NN0098</t>
  </si>
  <si>
    <t>Soybean Meal||Autoclaved</t>
  </si>
  <si>
    <t>JS0139</t>
  </si>
  <si>
    <t>Soybean Meal||Dehulled/Solvent Extratcted/Ground</t>
  </si>
  <si>
    <t>Dehulled;Ground</t>
  </si>
  <si>
    <t>LM0310</t>
  </si>
  <si>
    <t>Soybean Meal||Fermented/Dried</t>
  </si>
  <si>
    <t>Soybean Meal||Ground/Sieved</t>
  </si>
  <si>
    <t>Ground;Sieved;Meal</t>
  </si>
  <si>
    <t>Soybean Meal||Pelleted</t>
  </si>
  <si>
    <t>LM0354</t>
  </si>
  <si>
    <t>Soybean Meal||Toasted/Milled</t>
  </si>
  <si>
    <t>Meal;Toasted;Ground</t>
  </si>
  <si>
    <t>HK0327.2/LM0129/LM0136.1/LM0136.2/NN0155/NN0318</t>
  </si>
  <si>
    <t>Soybean Oil Cake Meal;Soybean oilCake meal</t>
  </si>
  <si>
    <t>Soybean shells</t>
  </si>
  <si>
    <t>Soybean [Shell]</t>
  </si>
  <si>
    <t>Soybean [Stover]</t>
  </si>
  <si>
    <t>Soybean 44</t>
  </si>
  <si>
    <t>Soybean 48</t>
  </si>
  <si>
    <t>Spent rice straw;Spent rice straw||Treated for Pleurotus ostreatus basidiomycete production</t>
  </si>
  <si>
    <t>Spent Rice [Straw]</t>
  </si>
  <si>
    <t>Spent Rice</t>
  </si>
  <si>
    <t>JS0093</t>
  </si>
  <si>
    <t>Spermacoa stachydea</t>
  </si>
  <si>
    <t>JS0124/JS0370</t>
  </si>
  <si>
    <t>Spirulina (Arthrospir platensis)</t>
  </si>
  <si>
    <t>Spirulina (Arthrospir platensis)||Dried (Oven)</t>
  </si>
  <si>
    <t>Starch;Starch, Raw</t>
  </si>
  <si>
    <t>Starter Diet;Starter Diet||Pelleted</t>
  </si>
  <si>
    <t>Commercial Feed &lt;Starter Diet&gt;</t>
  </si>
  <si>
    <t>straw</t>
  </si>
  <si>
    <t>Stylo (Stylosanthes guianensis);Stylosanthes guianensis</t>
  </si>
  <si>
    <t>Stylo (Stylosanthes guianensis)||Dried/Milled (Hammer)</t>
  </si>
  <si>
    <t>Dried;Ground (Hammer)</t>
  </si>
  <si>
    <t>Stylosanthes guianensis Fresh Leaves</t>
  </si>
  <si>
    <t>Stylosanthes guianensis [Leaves]</t>
  </si>
  <si>
    <t>Stylosanthes guianensis Fresh Leaves||Chopped</t>
  </si>
  <si>
    <t>Stylosanthes guianensis hay</t>
  </si>
  <si>
    <t>Stylosanthes guianensis [Hay]</t>
  </si>
  <si>
    <t>Stylosanthes guianensis hay||Chopped</t>
  </si>
  <si>
    <t>Stylosanthes scabra hay</t>
  </si>
  <si>
    <t>Stylosanthes scabra [Hay]</t>
  </si>
  <si>
    <t>Stylosanthes scabra hay||Dried(Shade)/Chopped(Hammer Mill)</t>
  </si>
  <si>
    <t>Suckled Milk</t>
  </si>
  <si>
    <t>NN0005</t>
  </si>
  <si>
    <t>Molasses [Sugar Beet]</t>
  </si>
  <si>
    <t>Sugar Beet Pulp (SBP)</t>
  </si>
  <si>
    <t>Sugar Beet [Pulp]</t>
  </si>
  <si>
    <t>sun dried fish</t>
  </si>
  <si>
    <t>Fish (Sun Dried)</t>
  </si>
  <si>
    <t>Dried (Sun)</t>
  </si>
  <si>
    <t>Sun-Dried Fish Meal;Sun-Dried Fish Meal||Dried (Sun)/Ground;Fish (Sun-dried)||Ground</t>
  </si>
  <si>
    <t>Fish (Sun Dried, Meal)</t>
  </si>
  <si>
    <t>Sunflower  seed meal;Ground sunflower seed</t>
  </si>
  <si>
    <t>Sunflower [Seed] (Meal)</t>
  </si>
  <si>
    <t>Sunflower (Helianthus annuus) Oil||Cooked/Dried (Sun)/Ground;Sunflower oil;Sunflower (Helianthus annuus) Oil</t>
  </si>
  <si>
    <t>Sunflower (Helianthus annuus) Oilcake||Cooked/Dried (Sun)/Ground;Sunflower Cake||Crushed(ram press);Sunflower Cake;Sunflower (Helianthus annuus) OilCake;Sunflower OC;Sunflower Oil Cake;Sunflower OilCake;Sunflower Seed Cake</t>
  </si>
  <si>
    <t>HK0331/JS0305/JS0424/LM0227.1/LM0227.2</t>
  </si>
  <si>
    <t>Sunflower Meal</t>
  </si>
  <si>
    <t>Sunflower (Meal)</t>
  </si>
  <si>
    <t>Sunflower Oil Cake Meal</t>
  </si>
  <si>
    <t>Sunflower [Oil] (Meal, Caked)</t>
  </si>
  <si>
    <t>Sunflower Seed Meal||Milled</t>
  </si>
  <si>
    <t>Sunflower 33</t>
  </si>
  <si>
    <t>HK0337</t>
  </si>
  <si>
    <t>Swards</t>
  </si>
  <si>
    <t>NN0154</t>
  </si>
  <si>
    <t>Sweet Lupin (Lupinus albus L.) Seeds</t>
  </si>
  <si>
    <t>Lupinus angustifolius [Seed]</t>
  </si>
  <si>
    <t>Lupin seeds</t>
  </si>
  <si>
    <t>Sweet orange peels</t>
  </si>
  <si>
    <t>Sweet Orange [Peel]</t>
  </si>
  <si>
    <t>Peels</t>
  </si>
  <si>
    <t>Sweet orange peels||Dried (Sun)</t>
  </si>
  <si>
    <t>Sweet orange peels||Fermented(24h water soaked)/Drained/Dried(Sun)/Ground</t>
  </si>
  <si>
    <t>Drained;Dried;Fermented;Ground</t>
  </si>
  <si>
    <t>Drained</t>
  </si>
  <si>
    <t>Sweet potato</t>
  </si>
  <si>
    <t>sweet potato vine and tuber</t>
  </si>
  <si>
    <t>Sweet Potato [Vine, Tuber]</t>
  </si>
  <si>
    <t>Tuber;Vine</t>
  </si>
  <si>
    <t>AOM_001267/AOM_001840</t>
  </si>
  <si>
    <t>Sweet Potato Vine Wilted;Sweet Potato Vine||Wilted;wilted sweet potapo vine;Sweet Potato Vine Wilted||Wilted;Sweet Potato Vines||Wilted</t>
  </si>
  <si>
    <t>Sweet Potato [Vine] (Wilted)</t>
  </si>
  <si>
    <t>Sweet Potato Vine Wilted||Ensiled</t>
  </si>
  <si>
    <t>Ensiled;Wilted</t>
  </si>
  <si>
    <t>NN0375</t>
  </si>
  <si>
    <t>Sweet Potato Vine||Partially Dried/Dried (Air)/Chopped</t>
  </si>
  <si>
    <t>Chopped;Dried</t>
  </si>
  <si>
    <t>Sweet Potato Vines;Swet potato vine;Sweet Potato Vine</t>
  </si>
  <si>
    <t>Sweet Potato [Vine]</t>
  </si>
  <si>
    <t>Swine Premix</t>
  </si>
  <si>
    <t>Commercial Feed &lt;Swine Premix&gt;</t>
  </si>
  <si>
    <t>Synthetic Lysine</t>
  </si>
  <si>
    <t>Lysine &lt;Synthetic&gt;</t>
  </si>
  <si>
    <t>Synthetic</t>
  </si>
  <si>
    <t>Synthetic Treonine</t>
  </si>
  <si>
    <t>Treonine &lt;Synthetic&gt;</t>
  </si>
  <si>
    <t>Tagasaste (Chamaecytisus palmensis)</t>
  </si>
  <si>
    <t>Tagasaste (Chamaecytisus palmensis)||Dried (Air)</t>
  </si>
  <si>
    <t>NN0380</t>
  </si>
  <si>
    <t>Taro leaves</t>
  </si>
  <si>
    <t>Taro [Leaves]</t>
  </si>
  <si>
    <t>Taro leaves||Chopped/Boiled/Sun-Dried</t>
  </si>
  <si>
    <t>Chopped;Boiled;Dried(Sun)</t>
  </si>
  <si>
    <t>Tata||Fermented/Dried(Sun)</t>
  </si>
  <si>
    <t>Fermented;Dried(Sun)</t>
  </si>
  <si>
    <t>Tef  Straw;Tef Straw;Teff (Eragrostis tef) Straw;Teff Straw (Eragrostis tef);Teff(Eragrostis tef) straw</t>
  </si>
  <si>
    <t>Teff [Straw]</t>
  </si>
  <si>
    <t>NN0196/NN0197</t>
  </si>
  <si>
    <t>Tef Straw||Chopped</t>
  </si>
  <si>
    <t>Teff Straw||Crushed</t>
  </si>
  <si>
    <t>HK0177</t>
  </si>
  <si>
    <t>Telfaria occidentalis (Fluted Pumpkin) Leaves Extract</t>
  </si>
  <si>
    <t>Fluted Pumpkin [Leaves Extract]</t>
  </si>
  <si>
    <t>Telfaria occidentalis</t>
  </si>
  <si>
    <t>Telfaria occidentalis (Fluted Pumpkin) Leaves Extract||Chopped/Pounded/Squeezed/Filtered</t>
  </si>
  <si>
    <t>Chopped;Filtered</t>
  </si>
  <si>
    <t>Terminalia brownii leaves||Dried (Sun - 2 days)</t>
  </si>
  <si>
    <t>Terminalia serecia</t>
  </si>
  <si>
    <t>Termite (Macrotermes subhyalinus) Meal</t>
  </si>
  <si>
    <t>Termite (Meal)</t>
  </si>
  <si>
    <t>Termite</t>
  </si>
  <si>
    <t>Termite (Macrotermes subhyalinus) Meal||Oven-Dried/Milled</t>
  </si>
  <si>
    <t>HK0324/HK0330/LM0136.2</t>
  </si>
  <si>
    <t>Threonine;Treonine</t>
  </si>
  <si>
    <t>Threshed Sorghum Top(TST)</t>
  </si>
  <si>
    <t>Sorghum [Tops] (Threshed)</t>
  </si>
  <si>
    <t>Threshed Top</t>
  </si>
  <si>
    <t>Threshed Sorghum Top(TST)||Chopped</t>
  </si>
  <si>
    <t>Tithonia diversifolia||Dried (Air)</t>
  </si>
  <si>
    <t>Tomato [Pulp]</t>
  </si>
  <si>
    <t>Tomato Waste (Skin &amp; Seeds)||Dried (Sun)</t>
  </si>
  <si>
    <t>Tomato Waste (Skin &amp;amp; Seeds)</t>
  </si>
  <si>
    <t>Tomato [Skin, Seed]</t>
  </si>
  <si>
    <t>Skin;Seed</t>
  </si>
  <si>
    <t>NJ0036</t>
  </si>
  <si>
    <t xml:space="preserve">Total mixed ration </t>
  </si>
  <si>
    <t>Toxynil||Milled</t>
  </si>
  <si>
    <t>Traditional Cattle Salt ('Kanwa')</t>
  </si>
  <si>
    <t>Trefoil;Trefoil drees</t>
  </si>
  <si>
    <t>Tribulus terestris</t>
  </si>
  <si>
    <t>Tricalcium phosphate</t>
  </si>
  <si>
    <t>Trifolium alexandrinum Hay||Chopped</t>
  </si>
  <si>
    <t>Trimethylcellulose</t>
  </si>
  <si>
    <t>JS0311/NN0356</t>
  </si>
  <si>
    <t>Tripsacum laxum||Chopped</t>
  </si>
  <si>
    <t>Triticale (Usgen 19 cultivar)</t>
  </si>
  <si>
    <t>Triticale &lt;Usgen 19&gt;</t>
  </si>
  <si>
    <t>Usgen 19</t>
  </si>
  <si>
    <t>Trout Silage (Wet)</t>
  </si>
  <si>
    <t>Trout (Silaged)</t>
  </si>
  <si>
    <t>Trout Silage Oil;Trout Silage Oil||Ensiled</t>
  </si>
  <si>
    <t>Trypsacum Grass</t>
  </si>
  <si>
    <t>Trypsacum laxum (dry season)</t>
  </si>
  <si>
    <t>Trypsacum laxum (rainy season)</t>
  </si>
  <si>
    <t>Rainy season</t>
  </si>
  <si>
    <t>LM0136.2/NN0321</t>
  </si>
  <si>
    <t>Tryptophan;Synthetic Tryptophan</t>
  </si>
  <si>
    <t>Tuna by-product meal</t>
  </si>
  <si>
    <t>Tuna [Waste] (Meal)</t>
  </si>
  <si>
    <t>Tuna by-product meal||Pelleted</t>
  </si>
  <si>
    <t>NN0085</t>
  </si>
  <si>
    <t>Ulva Rigida Meal</t>
  </si>
  <si>
    <t>Ulva rigida (Meal)</t>
  </si>
  <si>
    <t>Ulva Rigida Meal||Dried (Sun)</t>
  </si>
  <si>
    <t>Unslaked Lime</t>
  </si>
  <si>
    <t>EO0045</t>
  </si>
  <si>
    <t>Unspecified Crop Byproducts</t>
  </si>
  <si>
    <t>Unspecified Crop Residue</t>
  </si>
  <si>
    <t>Unspecified residue</t>
  </si>
  <si>
    <t>AN0055</t>
  </si>
  <si>
    <t>Urea Molasses Multi-Nutrient Block UMMB</t>
  </si>
  <si>
    <t>Urea-Molasses Supplement Blocks</t>
  </si>
  <si>
    <t>Urea Molasses Multi-nutrient</t>
  </si>
  <si>
    <t>Urea- Treated Wheat Straw||Chopped/Urea Treated/Lime Treated</t>
  </si>
  <si>
    <t>Chopped;Urea Treated;Lime Treated</t>
  </si>
  <si>
    <t>Lime Treated;Urea Treated</t>
  </si>
  <si>
    <t>Urea||Dissolved;Urea||Dissolved in 500ml water;Urea||Dissolved in water(Homogeniety);Urea Block;Urea;Feed Grade Urea;Urea||Dried/Milled</t>
  </si>
  <si>
    <t>JS0139/NN0198</t>
  </si>
  <si>
    <t>Wheat Bran||Ground/Sieved</t>
  </si>
  <si>
    <t>Urea-Mineral Lick</t>
  </si>
  <si>
    <t>Minerals and Urea</t>
  </si>
  <si>
    <t>AN0094</t>
  </si>
  <si>
    <t>Urea-Molasses Supplement blocks</t>
  </si>
  <si>
    <t>Urea Molasses</t>
  </si>
  <si>
    <t>NN0383</t>
  </si>
  <si>
    <t>Urtica dioica||Cut/Dried (Air)/Ground</t>
  </si>
  <si>
    <t>Vallisneria spiralis</t>
  </si>
  <si>
    <t>Varied Grass Species</t>
  </si>
  <si>
    <t xml:space="preserve">Unspecified Grass </t>
  </si>
  <si>
    <t>Vegetable oil;vegetable oils</t>
  </si>
  <si>
    <t>Vegetable [Oil]</t>
  </si>
  <si>
    <t>Veldt Grass (Urochloa mosambicensis)</t>
  </si>
  <si>
    <t>Veldt Grass</t>
  </si>
  <si>
    <t>Velvet bean (Mucuna pruriens L. DC. var. utilis) meal (VBM)</t>
  </si>
  <si>
    <t>Velvet Bean (Meal)</t>
  </si>
  <si>
    <t>var Utilis</t>
  </si>
  <si>
    <t>HK0350</t>
  </si>
  <si>
    <t>Velvet bean meal;Raw Velvet Bean (Macuna pruriens) Seed Meal</t>
  </si>
  <si>
    <t>Vetch (Vicia dasycarpa) flowering stage</t>
  </si>
  <si>
    <t>Vetch</t>
  </si>
  <si>
    <t>Flowering</t>
  </si>
  <si>
    <t>Vetch (Vicia dasycarpa) flowering stage||Dried(Sun)/Wilted</t>
  </si>
  <si>
    <t>Vigna unguiculata Fresh Leaves</t>
  </si>
  <si>
    <t>Black-eyed Peas [Leaves]</t>
  </si>
  <si>
    <t>Vigna unguiculata Fresh Leaves||Chopped</t>
  </si>
  <si>
    <t>HK0017/LM0310/NN0369</t>
  </si>
  <si>
    <t>Vitamin C;Vitamon C</t>
  </si>
  <si>
    <t>Vitamin;Vitamin mix;Vitamin Mixture;Vitamin Mix||Ground;Vitamin Premix||Cooked/Dried (Sun)/Ground;Vitamin Premix</t>
  </si>
  <si>
    <t>Vitamin+Mineral;MineralVitaminMix;MineralandVitaminMixture;Mineralandvitaminsupplement;MineralVitaminSupplement;Mineral/Vitamin;Vitaminandmineralpremix;Vitaminmineralmix;Vitamin/MineralBlock;Vitamin/MineralPremix;Vitamin-mineralpremix;Vitamin-mineralSupplement;Vitamin-MineralMix;Vitamin-MineralMix||Chopped;mineralandvitaminmix;Minerals-vitaminpremix;Vitandminpremix;Vit/Minpremix;vitamin&amp;mineralpremix;Vitaminandmineralmix;Vitamin-MineralSuppliment;Vitamin-MineralPremix||Dried/Milled;Vitamin-MineralPremix||Ground;Vitamin-MineralPremix||Ground(HammerMill);Mineral and vitamin supplement;Vitamin mineral mix;Vitamin-Mineral Premix;Vitamin-Mineral Mix;Mineral and Vitamin Mixture;Mineral Vitamin Mix;Mineral Vitamin Supplement;Vitamin-Mineral Mix;Vitamin-Mineral Mix||Chopped;Vitamin-Mineral Premix||Dried/Milled;Vitamin-Mineral Premix||Ground;Vitamin-Mineral Premix||Dried/Milled;Vitamin-Mineral Premix;Vitamin-Mineral Premix||Ground(Hammer Mill);Vitamin-Mineral Premix||Ground;Vitamin-Mineral Suppliment;Vitamin-mineral Supplement;Vitamin mineral mix;Vitamin/Mineral Block;Vitamin + Mineral</t>
  </si>
  <si>
    <t>Vitamin-Mineral Premix</t>
  </si>
  <si>
    <t>Minerals and Vitamins</t>
  </si>
  <si>
    <t>Walnut Leaf||Dried (Air)/Milled(Hammer)/Methanol treated</t>
  </si>
  <si>
    <t>NN0320</t>
  </si>
  <si>
    <t>JS0201.2/JS0201.1/JS0208/JS0269.2/LM0101/NN0369</t>
  </si>
  <si>
    <t>JS0137</t>
  </si>
  <si>
    <t>Water Hyacinth- Cow Rumen Fermented</t>
  </si>
  <si>
    <t>Cow Rumen Fermented</t>
  </si>
  <si>
    <t>Water Hyacinth- Cow Rumen Fermented||Chopped/Dried(Sun)/Fermented/Dried(Oven)/Ground</t>
  </si>
  <si>
    <t>Cow Rumen Fermented;Chopped;Dried Ground</t>
  </si>
  <si>
    <t>Water Hyacinth- Fresh||Chopped/Dried(Oven)/Ground</t>
  </si>
  <si>
    <t>Chopped;Dried(Oven);Ground</t>
  </si>
  <si>
    <t>Water Hyacinth- Molasses Fermented</t>
  </si>
  <si>
    <t>Water Hyacinth (Fermented)</t>
  </si>
  <si>
    <t>Molasses Fermented</t>
  </si>
  <si>
    <t>Water Hyacinth- Molasses Fermented||Chopped/Dried(Sun)/Fermented/Dried(Oven)/Ground</t>
  </si>
  <si>
    <t>Molasses Fermented;Chopped;Dried Ground</t>
  </si>
  <si>
    <t>Water Hyacinth- Yeast Fermented</t>
  </si>
  <si>
    <t>Yeast Fermented</t>
  </si>
  <si>
    <t>Water Hyacinth- Yeast Fermented||Chopped/Dried(Sun)/Fermented/Dried(Oven)/Ground</t>
  </si>
  <si>
    <t>Yeast Fermented;Chopped;Dried Ground</t>
  </si>
  <si>
    <t>water hyacinth;Water Hyacinth- Fresh</t>
  </si>
  <si>
    <t>Water Melon (Citrullus vulgaris) Seed Meal</t>
  </si>
  <si>
    <t>Watermelon [Seed] (Meal)</t>
  </si>
  <si>
    <t>Citrullus vulgaris</t>
  </si>
  <si>
    <t>Weed Legume Mixtures</t>
  </si>
  <si>
    <t>Legume Cover Crops</t>
  </si>
  <si>
    <t>Legume Mixtures</t>
  </si>
  <si>
    <t>Weeds</t>
  </si>
  <si>
    <t>Westerworld ryegrass (Lolium multiflorum)</t>
  </si>
  <si>
    <t>Westerworld Ryegrass</t>
  </si>
  <si>
    <t>Wheat and Barley straw</t>
  </si>
  <si>
    <t>Wheat and Barley</t>
  </si>
  <si>
    <t>AOM_001887/AOM_000584</t>
  </si>
  <si>
    <t>Wheat and Maize Bran</t>
  </si>
  <si>
    <t>Maize and Wheat</t>
  </si>
  <si>
    <t>AOM_001614/AOM_000585</t>
  </si>
  <si>
    <t>Wheat Bran/Pollard;Wheat Bran;Wheat Pollard;Wheaten Bran</t>
  </si>
  <si>
    <t>Wheat Bran||Ground</t>
  </si>
  <si>
    <t>Wheat Whole Milled||Ground/Sieved</t>
  </si>
  <si>
    <t>Whole</t>
  </si>
  <si>
    <t>HK0327.1/HK0327.2/HK0327.3</t>
  </si>
  <si>
    <t>Wheat [Grain]</t>
  </si>
  <si>
    <t>Wheat Grain||Milled (Hammer)</t>
  </si>
  <si>
    <t>Wheat hay</t>
  </si>
  <si>
    <t>Wheat [Hay]</t>
  </si>
  <si>
    <t>JS0125/LM0315</t>
  </si>
  <si>
    <t>Wheat Meal;Wheat meal</t>
  </si>
  <si>
    <t>Wheat (Meal)</t>
  </si>
  <si>
    <t>Wheat Middling||Crushed</t>
  </si>
  <si>
    <t>Ground;Crushed</t>
  </si>
  <si>
    <t>Wheat middlings;Wheat Middlings;Wheat Middling;Wheat Flour;Wheat flour residue;Wheat Whole Milled;Wheat Flour||Ground;Wheat middlings||Ground;Wheat||Milled (Hammer)</t>
  </si>
  <si>
    <t>Wheat [Middling]</t>
  </si>
  <si>
    <t>wheat offal;Wheat Offal;Wheat offal</t>
  </si>
  <si>
    <t>Wheat [Offal]</t>
  </si>
  <si>
    <t>Wheat Offal||Milled</t>
  </si>
  <si>
    <t>Wheat short</t>
  </si>
  <si>
    <t>Wheat [Shorts]</t>
  </si>
  <si>
    <t>Shorts</t>
  </si>
  <si>
    <t>Wheat Straw Urea Treated;Urea- Treated Wheat Straw;Wheat Straw Urea Treated||Chopped/Urea Treated/CaO Treated</t>
  </si>
  <si>
    <t>Wheat [Straw] (Urea-Treated)</t>
  </si>
  <si>
    <t>Wheat Straw||Ammonia;Wheat (Triticum aestivum L.) Straw;Wheat straw;Wheat straws</t>
  </si>
  <si>
    <t>Wheat Straw||Chopped/Urea treated/Lime treated</t>
  </si>
  <si>
    <t>HK0350/JS0207/JS0208/NN0005/NN0204</t>
  </si>
  <si>
    <t>Wheat Straw||Chopped;Wheat (Triticum aestivum L.) Straw||Chaffed</t>
  </si>
  <si>
    <t>Wheat Straw||Milled</t>
  </si>
  <si>
    <t>LM0116</t>
  </si>
  <si>
    <t>Wheat Straw||Urea Treated/Dried (Sun)</t>
  </si>
  <si>
    <t>Urea Treated;Dried(Sun)</t>
  </si>
  <si>
    <t>Whole milled wheat</t>
  </si>
  <si>
    <t>NN0156/LM0126</t>
  </si>
  <si>
    <t>NN0156/LM0127</t>
  </si>
  <si>
    <t>Wheat||Rolled</t>
  </si>
  <si>
    <t>Wheat-Trifolium||Crushed</t>
  </si>
  <si>
    <t>Clover</t>
  </si>
  <si>
    <t>Wheat-Trifolium</t>
  </si>
  <si>
    <t>AOM_001529/AOM_001319</t>
  </si>
  <si>
    <t>LM0298</t>
  </si>
  <si>
    <t>White Lupin Grain</t>
  </si>
  <si>
    <t>Lupin [Grain] &lt;White&gt;</t>
  </si>
  <si>
    <t>White</t>
  </si>
  <si>
    <t>AOM_001352</t>
  </si>
  <si>
    <t>White Lupin Grain||Dehulled/Soaked(running water (river) for 4 days)/Dried(Air)</t>
  </si>
  <si>
    <t>Dehulled;Soaked(running water (river) for 4 days);Dried(Air)</t>
  </si>
  <si>
    <t>Dehulled;Dried;Soaked</t>
  </si>
  <si>
    <t>White Lupin Grain||Roasted/Air-cooled</t>
  </si>
  <si>
    <t>Roasted;Air-cooled</t>
  </si>
  <si>
    <t>Air cooled</t>
  </si>
  <si>
    <t>White Lupin Grain||Soaked(running water (river) for 4 days)/Dried(Air)</t>
  </si>
  <si>
    <t>Soaked(running water (river) for 4 days);Dried(Air)</t>
  </si>
  <si>
    <t>Dried;Soaked</t>
  </si>
  <si>
    <t>Whole Maize</t>
  </si>
  <si>
    <t xml:space="preserve">Maize </t>
  </si>
  <si>
    <t>Whole Maize (Zea maize) Meal</t>
  </si>
  <si>
    <t>Whole Maize (Zea maize) Meal||Cooked/Dried (Sun)/Ground</t>
  </si>
  <si>
    <t>Whole milk</t>
  </si>
  <si>
    <t>Whole milled rice</t>
  </si>
  <si>
    <t>Rice (Milled)</t>
  </si>
  <si>
    <t>Whole Rice</t>
  </si>
  <si>
    <t>Wild Napier Grass</t>
  </si>
  <si>
    <t>Wild</t>
  </si>
  <si>
    <t>Wild Napier Grass||Chopped</t>
  </si>
  <si>
    <t>Winged bean meal</t>
  </si>
  <si>
    <t>Winged Bean (Meal)</t>
  </si>
  <si>
    <t>Winged bean meal||Pelleted</t>
  </si>
  <si>
    <t>Yam peels</t>
  </si>
  <si>
    <t>Yam [Peel]</t>
  </si>
  <si>
    <t>Yam Peels||Dried(Oven, 60ºC 48h)/Milled(Split-disc grinder)</t>
  </si>
  <si>
    <t>Yam Peels||Milled</t>
  </si>
  <si>
    <t>Yellow Corn Grains</t>
  </si>
  <si>
    <t>Maize [Grain] &lt;Yellow&gt;</t>
  </si>
  <si>
    <t>Yellow corn;Yellow Corn;Yellow maize;Yellow maize;Maize Yellow</t>
  </si>
  <si>
    <t>Maize &lt;Yellow&gt;</t>
  </si>
  <si>
    <t>Yellow Corn||Ground</t>
  </si>
  <si>
    <t>Yellow Maize - Fine</t>
  </si>
  <si>
    <t>Maize (Finely Ground) &lt;Yellow&gt;</t>
  </si>
  <si>
    <t>Yellow Maize (Coarse);Yellow Maize Meal;Yellow Maize||Ground</t>
  </si>
  <si>
    <t>Maize (Coarsly Ground) &lt;Yellow&gt;</t>
  </si>
  <si>
    <t>Yellow Maize||Crushed;Maize Yellow||Crushed</t>
  </si>
  <si>
    <t>Ziziphus Mauritiania</t>
  </si>
  <si>
    <t>Edge_value</t>
  </si>
  <si>
    <t>Synonyms_x_Scientific</t>
  </si>
  <si>
    <t>Heirarchy</t>
  </si>
  <si>
    <t>Heirarchy_sub1</t>
  </si>
  <si>
    <t>Heirarchy_sub2</t>
  </si>
  <si>
    <t>n_delim</t>
  </si>
  <si>
    <t>edge_removed</t>
  </si>
  <si>
    <t>aom_x_edge_and_synonyms</t>
  </si>
  <si>
    <t>aom_x_edge_and_synonyms_long</t>
  </si>
  <si>
    <t>aom_code</t>
  </si>
  <si>
    <t>diet_item_full</t>
  </si>
  <si>
    <t>diet_item_l1</t>
  </si>
  <si>
    <t>diet_item_l2</t>
  </si>
  <si>
    <t>diet_item_l3</t>
  </si>
  <si>
    <t>D.Process.Correct</t>
  </si>
  <si>
    <t>D.Process.Type</t>
  </si>
  <si>
    <t>D.Process.Code</t>
  </si>
  <si>
    <t>5% Alkali treatment(Water can Sprayed)</t>
  </si>
  <si>
    <t>Alkali Treated</t>
  </si>
  <si>
    <t>Chemical</t>
  </si>
  <si>
    <t>No Direct Match in AOM</t>
  </si>
  <si>
    <t>Aerated(20-24 hrs)</t>
  </si>
  <si>
    <t>Aerated</t>
  </si>
  <si>
    <t>Air Dried (Shade)</t>
  </si>
  <si>
    <t>Dried (Air)</t>
  </si>
  <si>
    <t>Air-cooled</t>
  </si>
  <si>
    <t>1|2</t>
  </si>
  <si>
    <t>Ammonia treated</t>
  </si>
  <si>
    <t>Ammonia Treated</t>
  </si>
  <si>
    <t>Autoclaved</t>
  </si>
  <si>
    <t>Baled</t>
  </si>
  <si>
    <t>Mechanical</t>
  </si>
  <si>
    <t>Blended</t>
  </si>
  <si>
    <t>Boiled</t>
  </si>
  <si>
    <t>boiled</t>
  </si>
  <si>
    <t>Boiled (Direct 30mins)</t>
  </si>
  <si>
    <t>Boiled (Direct)</t>
  </si>
  <si>
    <t>Boiled (Direct 60mins)</t>
  </si>
  <si>
    <t>Boiled (Direct 90mins)</t>
  </si>
  <si>
    <t>Boiled(water 20mins)</t>
  </si>
  <si>
    <t>Boilled</t>
  </si>
  <si>
    <t>CaO Treated</t>
  </si>
  <si>
    <t>Calcium Oxide Treated</t>
  </si>
  <si>
    <t>Chaffed</t>
  </si>
  <si>
    <t>synonym chopped</t>
  </si>
  <si>
    <t>Chopped(Hammer Mill)</t>
  </si>
  <si>
    <t>Hammer Milled</t>
  </si>
  <si>
    <t>Cold-Pelleted</t>
  </si>
  <si>
    <t>Pelleted (Cold)</t>
  </si>
  <si>
    <t>Coocked</t>
  </si>
  <si>
    <t>Cooked</t>
  </si>
  <si>
    <t>Cooked Under Steam(120°C)</t>
  </si>
  <si>
    <t>Steamed</t>
  </si>
  <si>
    <t>Crumbled</t>
  </si>
  <si>
    <t>Crushed(ram press)</t>
  </si>
  <si>
    <t>Ram Pressed</t>
  </si>
  <si>
    <t>Cut</t>
  </si>
  <si>
    <t>Cut(Chopper)</t>
  </si>
  <si>
    <t>Cut(hand shears)</t>
  </si>
  <si>
    <t>Cut [Hand Shears]</t>
  </si>
  <si>
    <t>Decorticated</t>
  </si>
  <si>
    <t>Deep stacked</t>
  </si>
  <si>
    <t>Deep Stacked(3 months)</t>
  </si>
  <si>
    <t>Deep Stacked &lt;3mo&gt;</t>
  </si>
  <si>
    <t>Deep Stacking (silo pits for at least 1 month)</t>
  </si>
  <si>
    <t>Deep Stacked &lt;1mo&gt;</t>
  </si>
  <si>
    <t>Defatted (Hexane solvent)</t>
  </si>
  <si>
    <t>Defatted [Hexane Solvent]</t>
  </si>
  <si>
    <t>Deffatted</t>
  </si>
  <si>
    <t>Defatted</t>
  </si>
  <si>
    <t>Dehulled</t>
  </si>
  <si>
    <t>De-oiled</t>
  </si>
  <si>
    <t>Dissolved</t>
  </si>
  <si>
    <t>Dissolved in 500ml water</t>
  </si>
  <si>
    <t>Dissolved in water</t>
  </si>
  <si>
    <t>Dissolved in water(Homogeniety)</t>
  </si>
  <si>
    <t>Dissolved urea applied</t>
  </si>
  <si>
    <t>Dried (Air) - 4-5d</t>
  </si>
  <si>
    <t>Dried (Air, Shade)</t>
  </si>
  <si>
    <t>Dried (Air-shade)</t>
  </si>
  <si>
    <t>Dried (anhydrous sodium sulfate, 5mg per 10mL)</t>
  </si>
  <si>
    <t>Dried (Oven)</t>
  </si>
  <si>
    <t>Dried (Shade)</t>
  </si>
  <si>
    <t xml:space="preserve">Dried (Shade) </t>
  </si>
  <si>
    <t>Dried (shade)</t>
  </si>
  <si>
    <t>Dried (Solar)</t>
  </si>
  <si>
    <t xml:space="preserve">Dried (Sun) </t>
  </si>
  <si>
    <t>Dried(24hrs)</t>
  </si>
  <si>
    <t>Dried(30 min in a steam-jacketed vessel)</t>
  </si>
  <si>
    <t>Dried (Steam-Jacketed Vessel)</t>
  </si>
  <si>
    <t>Dried(3d)</t>
  </si>
  <si>
    <t xml:space="preserve">Dried </t>
  </si>
  <si>
    <t>Dried(Air - Shade 1 wk)</t>
  </si>
  <si>
    <t>Dried(Air-oven(40C) 4h))</t>
  </si>
  <si>
    <t>Dried (Air, Oven)</t>
  </si>
  <si>
    <t>Dried(barn)</t>
  </si>
  <si>
    <t>Dried(Oven)</t>
  </si>
  <si>
    <t>Dried(Oven, 60ºC 48h)</t>
  </si>
  <si>
    <t>Dried(Shade 1 wk)</t>
  </si>
  <si>
    <t>Dried(shade)</t>
  </si>
  <si>
    <t>Dried(sun)</t>
  </si>
  <si>
    <t>Dried(Sun-24-48h)</t>
  </si>
  <si>
    <t>Ensiled for 1 week</t>
  </si>
  <si>
    <t>Ensiled &lt;1wk&gt;</t>
  </si>
  <si>
    <t>Ensiled(3 wks)</t>
  </si>
  <si>
    <t>Ensiled &lt;3wks&gt;</t>
  </si>
  <si>
    <t>Ensiled(6wks)</t>
  </si>
  <si>
    <t>Ensiled &lt;6wks&gt;</t>
  </si>
  <si>
    <t>Extracted</t>
  </si>
  <si>
    <t>Fermented(24h water soaked)</t>
  </si>
  <si>
    <t>Filtered</t>
  </si>
  <si>
    <t>Flaked</t>
  </si>
  <si>
    <t>Grated</t>
  </si>
  <si>
    <t>Grinded</t>
  </si>
  <si>
    <t>Ground to paste</t>
  </si>
  <si>
    <t>Ground(Hammer Mill)</t>
  </si>
  <si>
    <t>Ground(hammer mill)</t>
  </si>
  <si>
    <t>Ground(heavy rotation hammer mill)</t>
  </si>
  <si>
    <t>Ground(Mill)</t>
  </si>
  <si>
    <t>Milled</t>
  </si>
  <si>
    <t>Hammer mill</t>
  </si>
  <si>
    <t>Hammermilled</t>
  </si>
  <si>
    <t>Heated (60º, 30 mins)</t>
  </si>
  <si>
    <t>Heating</t>
  </si>
  <si>
    <t>Homogenized</t>
  </si>
  <si>
    <t>Homogenized(blender)</t>
  </si>
  <si>
    <t>Hydro Distillation</t>
  </si>
  <si>
    <t>Hydro-Distilled</t>
  </si>
  <si>
    <t>Indirect boiling</t>
  </si>
  <si>
    <t>Boiled (Indirect)</t>
  </si>
  <si>
    <t>Kernels heated</t>
  </si>
  <si>
    <t>Lime Treated</t>
  </si>
  <si>
    <t>Lime treated</t>
  </si>
  <si>
    <t>Mechanically extracted</t>
  </si>
  <si>
    <t>Methanol treated</t>
  </si>
  <si>
    <t>Methanol Treated</t>
  </si>
  <si>
    <t>milled</t>
  </si>
  <si>
    <t>Milled (2mm sieve)</t>
  </si>
  <si>
    <t>Milled (dough form)</t>
  </si>
  <si>
    <t>Milled (Hammer)</t>
  </si>
  <si>
    <t>Milled(Hammer)</t>
  </si>
  <si>
    <t>Milled(Split-disc grinder)</t>
  </si>
  <si>
    <t>Minced</t>
  </si>
  <si>
    <t>Mixed with Water</t>
  </si>
  <si>
    <t>Mixed(On-farm)</t>
  </si>
  <si>
    <t>Moistened</t>
  </si>
  <si>
    <t xml:space="preserve">Moistened </t>
  </si>
  <si>
    <t>Molasses Added(5%)</t>
  </si>
  <si>
    <t>Oil Extracted</t>
  </si>
  <si>
    <t>Oil separated</t>
  </si>
  <si>
    <t>Oven Dried</t>
  </si>
  <si>
    <t>Oven -Dried(70 degrees celsius - 1hr)</t>
  </si>
  <si>
    <t>OvenDried</t>
  </si>
  <si>
    <t>Oven-Dried</t>
  </si>
  <si>
    <t>Overnight softening with water</t>
  </si>
  <si>
    <t>Palleted</t>
  </si>
  <si>
    <t>Parboiled</t>
  </si>
  <si>
    <t>Partially Dried</t>
  </si>
  <si>
    <t>Peeled</t>
  </si>
  <si>
    <t>Pounded</t>
  </si>
  <si>
    <t>Pressed</t>
  </si>
  <si>
    <t>Pulverized</t>
  </si>
  <si>
    <t>Residues Dried(Sun)</t>
  </si>
  <si>
    <t>Rolled</t>
  </si>
  <si>
    <t>Rotary - Evaporator(30-35 degrees Celsius)</t>
  </si>
  <si>
    <t>Rotary Evaporated</t>
  </si>
  <si>
    <t>sieved</t>
  </si>
  <si>
    <t>Singed(Open Fire remove spines)</t>
  </si>
  <si>
    <t>Singed</t>
  </si>
  <si>
    <t>Sliced</t>
  </si>
  <si>
    <t>Soaked</t>
  </si>
  <si>
    <t>Soaked (24h)</t>
  </si>
  <si>
    <t>Soaked in petroleum ether (1:1 vol)</t>
  </si>
  <si>
    <t>Soaked (Petrolium Ether)</t>
  </si>
  <si>
    <t>Soaked in water(24hrs)</t>
  </si>
  <si>
    <t>Soaked (Water)</t>
  </si>
  <si>
    <t>Soaked(running water (river) for 4 days)</t>
  </si>
  <si>
    <t>Soaked(water and fruit juice mixture)</t>
  </si>
  <si>
    <t>Soaked (Water-Juice Mixture)</t>
  </si>
  <si>
    <t>Solvent Extratcted</t>
  </si>
  <si>
    <t>Solvent Extracted</t>
  </si>
  <si>
    <t>Sprayed</t>
  </si>
  <si>
    <t>Squeezed</t>
  </si>
  <si>
    <t>Sun dried</t>
  </si>
  <si>
    <t>Sun-bathed</t>
  </si>
  <si>
    <t>Sun-dried</t>
  </si>
  <si>
    <t>sun-dried</t>
  </si>
  <si>
    <t>Sun-Dried</t>
  </si>
  <si>
    <t>Toasted</t>
  </si>
  <si>
    <t>synonym roasted</t>
  </si>
  <si>
    <t>Treated for Pleurotus ostreatus basidiomycete production</t>
  </si>
  <si>
    <t>Treated</t>
  </si>
  <si>
    <t>Unspecified Chemical</t>
  </si>
  <si>
    <t>Chemical (Unspecified)</t>
  </si>
  <si>
    <t>Unspecified Mechanical</t>
  </si>
  <si>
    <t>Urea treated</t>
  </si>
  <si>
    <t>Urea Treated(30d covered)</t>
  </si>
  <si>
    <t>Urea-treated</t>
  </si>
  <si>
    <t>Urea-treated(urea:maize cob(4:100) on air DM basis))</t>
  </si>
  <si>
    <t>Warm Water Added50:50</t>
  </si>
  <si>
    <t>Water Added</t>
  </si>
  <si>
    <t>Wilted(1 day in the field)</t>
  </si>
  <si>
    <t>Wilted(4d in the field)</t>
  </si>
  <si>
    <t>Wilted(Sun)</t>
  </si>
  <si>
    <t>D.Ref.Source</t>
  </si>
  <si>
    <t>D.Ref.Name</t>
  </si>
  <si>
    <t>D.Ref.Link</t>
  </si>
  <si>
    <t>Out.Unit.Correct</t>
  </si>
  <si>
    <t>Version</t>
  </si>
  <si>
    <t>$/ha</t>
  </si>
  <si>
    <t>% (0 MPa)</t>
  </si>
  <si>
    <t>% (0.003MPa)</t>
  </si>
  <si>
    <t>% (0.003 MPa)</t>
  </si>
  <si>
    <t>% (0.006MPa)</t>
  </si>
  <si>
    <t>% (0.006 MPa)</t>
  </si>
  <si>
    <t>% (0.01MPa)</t>
  </si>
  <si>
    <t>% (0.01 MPa)</t>
  </si>
  <si>
    <t>% (0.03 MPa)</t>
  </si>
  <si>
    <t>% (0.1 MPa)</t>
  </si>
  <si>
    <t>% (0.1MPa)</t>
  </si>
  <si>
    <t>% (0.3 bar)</t>
  </si>
  <si>
    <t>% (0.5 MPa)</t>
  </si>
  <si>
    <t>% (0.5MPa)</t>
  </si>
  <si>
    <t>% (0MPa)</t>
  </si>
  <si>
    <t>% (1.5 MPa)</t>
  </si>
  <si>
    <t>% (1.5MPa)</t>
  </si>
  <si>
    <t>% (15bar)</t>
  </si>
  <si>
    <t>% (15 bar)</t>
  </si>
  <si>
    <t>% (3WAS)</t>
  </si>
  <si>
    <t>% (3 WAS)</t>
  </si>
  <si>
    <t>% (5 WAS)</t>
  </si>
  <si>
    <t>% (5-1500kPa)</t>
  </si>
  <si>
    <t>% (5-33kPa)</t>
  </si>
  <si>
    <t>% (7WAS)</t>
  </si>
  <si>
    <t>% (7 WAS)</t>
  </si>
  <si>
    <t>% (9WAS)</t>
  </si>
  <si>
    <t>% (9 WAS)</t>
  </si>
  <si>
    <t>% (beyond 33kPa)</t>
  </si>
  <si>
    <t>% (v/v 0 bars)</t>
  </si>
  <si>
    <t>% (v/v 0.01 bars)</t>
  </si>
  <si>
    <t>% (v/v 0.1 bars)</t>
  </si>
  <si>
    <t>% (v/v 0.5 bars)</t>
  </si>
  <si>
    <t>% (v/v 1 bars)</t>
  </si>
  <si>
    <t>% (v/v 15 bars)</t>
  </si>
  <si>
    <t>% (v/v 5 bars)</t>
  </si>
  <si>
    <t>% (v/v)</t>
  </si>
  <si>
    <t>% (w/w 0 MPa)</t>
  </si>
  <si>
    <t>% (w/w 0.003 MPa)</t>
  </si>
  <si>
    <t>% (w/w 0.01 MPa)</t>
  </si>
  <si>
    <t>% (w/w 0.05 MPa)</t>
  </si>
  <si>
    <t>% (w/w 0.1 MPa)</t>
  </si>
  <si>
    <t>% (w/w 0.5 MPa)</t>
  </si>
  <si>
    <t>% (w/w 1.5 MPa)</t>
  </si>
  <si>
    <t>% (w/w)</t>
  </si>
  <si>
    <t>% annual</t>
  </si>
  <si>
    <t>% area covered fusarium spp.</t>
  </si>
  <si>
    <t>% Aspergiilus candidus fungi</t>
  </si>
  <si>
    <t>% Aspergillus candidus</t>
  </si>
  <si>
    <t>% Aspergillus clavatus fungi</t>
  </si>
  <si>
    <t>% Aspergillus clavatus</t>
  </si>
  <si>
    <t>% Aspergillus flavus fungi</t>
  </si>
  <si>
    <t>% Aspergillus flavus</t>
  </si>
  <si>
    <t>% Aspergillus glaucus fungi</t>
  </si>
  <si>
    <t>% Aspergillus glaucus</t>
  </si>
  <si>
    <t>% Aspergillus niger fungi</t>
  </si>
  <si>
    <t>% Aspergillus niger</t>
  </si>
  <si>
    <t>% Aspergillus ochraceus fungi</t>
  </si>
  <si>
    <t>% Aspergillus ochraceus</t>
  </si>
  <si>
    <t>% aspergillus spp.</t>
  </si>
  <si>
    <t>% Aspergillus spp.</t>
  </si>
  <si>
    <t>% Aspergillus terreus fungi</t>
  </si>
  <si>
    <t>% Aspergillus terreus</t>
  </si>
  <si>
    <t>% Blosyrus damaged</t>
  </si>
  <si>
    <t>% broken grains</t>
  </si>
  <si>
    <t>% Callosobruchus maculatus survival</t>
  </si>
  <si>
    <t>% change</t>
  </si>
  <si>
    <t>% Cylas damaged</t>
  </si>
  <si>
    <t>% damage by  Acanthoscelides obtectus</t>
  </si>
  <si>
    <t>% damage by  Callosobruchus maculatus</t>
  </si>
  <si>
    <t>% damage by Callosobruchus maculatus</t>
  </si>
  <si>
    <t>% decay</t>
  </si>
  <si>
    <t>% dry weight loss</t>
  </si>
  <si>
    <t>% from mold</t>
  </si>
  <si>
    <t>% fruit decay</t>
  </si>
  <si>
    <t>% Fruit rot</t>
  </si>
  <si>
    <t>% fruit rot</t>
  </si>
  <si>
    <t>% fusarium spp</t>
  </si>
  <si>
    <t>% Fusarium spp</t>
  </si>
  <si>
    <t>% grain damage by Penicillium</t>
  </si>
  <si>
    <t>% grain damage of grains</t>
  </si>
  <si>
    <t>% grain damaged</t>
  </si>
  <si>
    <t>% grain perforation</t>
  </si>
  <si>
    <t>% hen-day production</t>
  </si>
  <si>
    <t>% hen-d production</t>
  </si>
  <si>
    <t>% insect</t>
  </si>
  <si>
    <t>% live birth rate</t>
  </si>
  <si>
    <t>% loss</t>
  </si>
  <si>
    <t>% mean weight loss</t>
  </si>
  <si>
    <t>% millepede damaged</t>
  </si>
  <si>
    <t>% monthly</t>
  </si>
  <si>
    <t>% nematode damaged</t>
  </si>
  <si>
    <t>% of Aspergillus</t>
  </si>
  <si>
    <t>% Aspergillus</t>
  </si>
  <si>
    <t>% of Fusarium</t>
  </si>
  <si>
    <t>% Fusarium</t>
  </si>
  <si>
    <t>% of seeds</t>
  </si>
  <si>
    <t>% seed</t>
  </si>
  <si>
    <t>% of total bacteria</t>
  </si>
  <si>
    <t>% total bacteria</t>
  </si>
  <si>
    <t>% penicillium spp.</t>
  </si>
  <si>
    <t>% production</t>
  </si>
  <si>
    <t>% rainfall</t>
  </si>
  <si>
    <t>% rot severity</t>
  </si>
  <si>
    <t>% Seed damage</t>
  </si>
  <si>
    <t>% seed damage</t>
  </si>
  <si>
    <t>% weight damaged</t>
  </si>
  <si>
    <t>% weight gain/day</t>
  </si>
  <si>
    <t>% weight gain/d</t>
  </si>
  <si>
    <t>% weight loss</t>
  </si>
  <si>
    <t>% WFPS</t>
  </si>
  <si>
    <t>%, w/w</t>
  </si>
  <si>
    <t>%v/v</t>
  </si>
  <si>
    <t>(d)</t>
  </si>
  <si>
    <t>(H’)</t>
  </si>
  <si>
    <t>(J’)</t>
  </si>
  <si>
    <t>(kg grain/mm rainfall)/ha</t>
  </si>
  <si>
    <t>kg/mm/ha</t>
  </si>
  <si>
    <t>(kg/ha)/mm</t>
  </si>
  <si>
    <t>kg/ha/mm</t>
  </si>
  <si>
    <t>(kg/kg)/year</t>
  </si>
  <si>
    <t>kg/kg/yr</t>
  </si>
  <si>
    <t>(ml/cm3)/hour</t>
  </si>
  <si>
    <t>ml/cm3/h</t>
  </si>
  <si>
    <t>(S)</t>
  </si>
  <si>
    <t>`kg/ha</t>
  </si>
  <si>
    <t>€/ha</t>
  </si>
  <si>
    <t>EUR/ha</t>
  </si>
  <si>
    <t>µg /m3 (black carbon)</t>
  </si>
  <si>
    <t>µg/m3 (black carbon)</t>
  </si>
  <si>
    <t>µg /m3 (Particulate matter 2.5)</t>
  </si>
  <si>
    <t>µg/m3 (Particulate matter 2.5)</t>
  </si>
  <si>
    <t>µg 15 N/m2/d</t>
  </si>
  <si>
    <t>µg CO2/g soil microbes</t>
  </si>
  <si>
    <t>µg CO2-C/g</t>
  </si>
  <si>
    <t>µg CO2-C/g/h</t>
  </si>
  <si>
    <t>µg CO2-C/g/hr</t>
  </si>
  <si>
    <t>µg N2O-N/g/hr</t>
  </si>
  <si>
    <t>µg/g</t>
  </si>
  <si>
    <t>µg/g(mineral)</t>
  </si>
  <si>
    <t>µg/g(NH4)</t>
  </si>
  <si>
    <t>µg/g(NO3)</t>
  </si>
  <si>
    <t>µg/kg</t>
  </si>
  <si>
    <t>µg/kg(mineral)</t>
  </si>
  <si>
    <t>µg/kg(NH4)</t>
  </si>
  <si>
    <t>µg/kg(NO3)</t>
  </si>
  <si>
    <t>µm/s</t>
  </si>
  <si>
    <t>100/g</t>
  </si>
  <si>
    <t>1000 grain mass g</t>
  </si>
  <si>
    <t>1000 seed Weight g</t>
  </si>
  <si>
    <t>1000 XOF</t>
  </si>
  <si>
    <t>6hour day</t>
  </si>
  <si>
    <t>6h d</t>
  </si>
  <si>
    <t>Abacetus spp log(x+1.5)</t>
  </si>
  <si>
    <t>Abundance (no m−2)</t>
  </si>
  <si>
    <t>n/m2</t>
  </si>
  <si>
    <t>Actinomycetes CFU/g soil</t>
  </si>
  <si>
    <t>AEP</t>
  </si>
  <si>
    <t>Anchophthalmus oncotipes log(x+1.5)</t>
  </si>
  <si>
    <t>Bacteria CFU/g soil</t>
  </si>
  <si>
    <t>bacteria cfu/ml at 08.00hrs</t>
  </si>
  <si>
    <t>bacteria CFU/ml (0800hrs)</t>
  </si>
  <si>
    <t>bacteria cfu/ml at 18.00hrs</t>
  </si>
  <si>
    <t>bacteria CFU/ml (1800hrs)</t>
  </si>
  <si>
    <t>bags</t>
  </si>
  <si>
    <t>bags/ha</t>
  </si>
  <si>
    <t>baskets/ha</t>
  </si>
  <si>
    <t>BIF/ha</t>
  </si>
  <si>
    <t>BIF/ha (Discount rate= 20%)</t>
  </si>
  <si>
    <t>BIF/ha (discount rate= 20%)</t>
  </si>
  <si>
    <t>Biomass Carbon</t>
  </si>
  <si>
    <t>Birr/year</t>
  </si>
  <si>
    <t>ETB/yr</t>
  </si>
  <si>
    <t>BRL/ha</t>
  </si>
  <si>
    <t>bunch/ha</t>
  </si>
  <si>
    <t>bundles/month</t>
  </si>
  <si>
    <t>BWP/ha</t>
  </si>
  <si>
    <t>c molc/kg soil</t>
  </si>
  <si>
    <t>carbonecous particles</t>
  </si>
  <si>
    <t>Carcass %</t>
  </si>
  <si>
    <t>carcass %</t>
  </si>
  <si>
    <t>CCO2 kg/ha/year</t>
  </si>
  <si>
    <t>CFU</t>
  </si>
  <si>
    <t>CH4 g C/ha</t>
  </si>
  <si>
    <t>CH4 microg C/(m2 h)</t>
  </si>
  <si>
    <t>cm</t>
  </si>
  <si>
    <t>cm/10 min</t>
  </si>
  <si>
    <t>cm/150 min</t>
  </si>
  <si>
    <t>cm/15cm</t>
  </si>
  <si>
    <t>cm/15 cm</t>
  </si>
  <si>
    <t>cm/160 min</t>
  </si>
  <si>
    <t>cm/180 min</t>
  </si>
  <si>
    <t>cm/3 hr</t>
  </si>
  <si>
    <t>cm/5 min</t>
  </si>
  <si>
    <t>cm/50 min</t>
  </si>
  <si>
    <t>cm/90 min</t>
  </si>
  <si>
    <t>cm/cm</t>
  </si>
  <si>
    <t>cm/day</t>
  </si>
  <si>
    <t>cm/d</t>
  </si>
  <si>
    <t>cm/h</t>
  </si>
  <si>
    <t>cm/hour</t>
  </si>
  <si>
    <t>cm/hr</t>
  </si>
  <si>
    <t>cm/m</t>
  </si>
  <si>
    <t>cm/min</t>
  </si>
  <si>
    <t>cm/s</t>
  </si>
  <si>
    <t>cm/yr</t>
  </si>
  <si>
    <t>cm3/cm2</t>
  </si>
  <si>
    <t>cm3/cm3</t>
  </si>
  <si>
    <t>cm3/cm3 (available)</t>
  </si>
  <si>
    <t>cmol</t>
  </si>
  <si>
    <t>cmol (p+) /kg</t>
  </si>
  <si>
    <t>cmol / kg</t>
  </si>
  <si>
    <t>cmol /kg</t>
  </si>
  <si>
    <t>cmol c/kg</t>
  </si>
  <si>
    <t>cmol(+)/kg</t>
  </si>
  <si>
    <t>cmol(p)/kg</t>
  </si>
  <si>
    <t>cmol(P+)/kg</t>
  </si>
  <si>
    <t>cmol/ kg</t>
  </si>
  <si>
    <t>cmol/100g</t>
  </si>
  <si>
    <t>cmol/100 g</t>
  </si>
  <si>
    <t>cmol/dm3</t>
  </si>
  <si>
    <t>cmol/ka</t>
  </si>
  <si>
    <t>Cmol/kg</t>
  </si>
  <si>
    <t>cmol+/ kg</t>
  </si>
  <si>
    <t>cmolc dm-3</t>
  </si>
  <si>
    <t>cmolc kg-1</t>
  </si>
  <si>
    <t>cmolc/ kg</t>
  </si>
  <si>
    <t>cmole/kg</t>
  </si>
  <si>
    <t>CO (ppm)</t>
  </si>
  <si>
    <t>CO2/g soil/hr</t>
  </si>
  <si>
    <t>CO2-C mg/kg/day</t>
  </si>
  <si>
    <t>CO2-C mg/kg/d</t>
  </si>
  <si>
    <t>CO2-C/MBC/hr</t>
  </si>
  <si>
    <t>Cold carcass %</t>
  </si>
  <si>
    <t>cold carcass %</t>
  </si>
  <si>
    <t>Cold carcass g/kg body weight</t>
  </si>
  <si>
    <t>cold carcass g/kg body weight</t>
  </si>
  <si>
    <t>colonies Atta cephalotes/ha</t>
  </si>
  <si>
    <t>Atta cephalotes colonies/ha</t>
  </si>
  <si>
    <t>count</t>
  </si>
  <si>
    <t>count/Kg</t>
  </si>
  <si>
    <t>n/kg</t>
  </si>
  <si>
    <t>counts/kg</t>
  </si>
  <si>
    <t>counts/m2</t>
  </si>
  <si>
    <t>day/ha</t>
  </si>
  <si>
    <t>d/ha</t>
  </si>
  <si>
    <t>days/ha</t>
  </si>
  <si>
    <t>days/year</t>
  </si>
  <si>
    <t>d/yr</t>
  </si>
  <si>
    <t>Dressing %</t>
  </si>
  <si>
    <t>Dromica limpompoipana log(x+1.5)</t>
  </si>
  <si>
    <t>dS/m</t>
  </si>
  <si>
    <t>Earthworm toxonomic richness (S)</t>
  </si>
  <si>
    <t>earthworm toxonomic richness (S)</t>
  </si>
  <si>
    <t>EBT/ha</t>
  </si>
  <si>
    <t>egg/hen</t>
  </si>
  <si>
    <t>eggs/individual</t>
  </si>
  <si>
    <t>Eggs/Hen/Day</t>
  </si>
  <si>
    <t>eggs/hen/d</t>
  </si>
  <si>
    <t>EGP/day</t>
  </si>
  <si>
    <t>EGP/d</t>
  </si>
  <si>
    <t>EGP/goat</t>
  </si>
  <si>
    <t>EGP/ha</t>
  </si>
  <si>
    <t>EGP/kg</t>
  </si>
  <si>
    <t>EGP/m3</t>
  </si>
  <si>
    <t>ETA/ha</t>
  </si>
  <si>
    <t>ETB</t>
  </si>
  <si>
    <t>ETB/day</t>
  </si>
  <si>
    <t>ETB/d</t>
  </si>
  <si>
    <t>ETB/ha</t>
  </si>
  <si>
    <t>ETB/head</t>
  </si>
  <si>
    <t>ETB/sheep</t>
  </si>
  <si>
    <t>ETD/head</t>
  </si>
  <si>
    <t>ETH/ha</t>
  </si>
  <si>
    <t>Evenness</t>
  </si>
  <si>
    <t>Evenness Index</t>
  </si>
  <si>
    <t>Evenness index</t>
  </si>
  <si>
    <t>Eviscerated %</t>
  </si>
  <si>
    <t>F CFA/kg</t>
  </si>
  <si>
    <t>XOF/kg</t>
  </si>
  <si>
    <t>FCFA</t>
  </si>
  <si>
    <t>XOF</t>
  </si>
  <si>
    <t>FCFA/kg live weight gain</t>
  </si>
  <si>
    <t>XOF/kg Live Weight Gain</t>
  </si>
  <si>
    <t>FRF/ha</t>
  </si>
  <si>
    <t>Fruits/plant</t>
  </si>
  <si>
    <t>fruits/plant</t>
  </si>
  <si>
    <t>Fungi CFU/g soil</t>
  </si>
  <si>
    <t>gungi CFU/g soil</t>
  </si>
  <si>
    <t>g  /kg</t>
  </si>
  <si>
    <t>g /kg</t>
  </si>
  <si>
    <t>g biomass /kg</t>
  </si>
  <si>
    <t>g biomass/kg transpired</t>
  </si>
  <si>
    <t>g C/(ha d)</t>
  </si>
  <si>
    <t>g C/kg</t>
  </si>
  <si>
    <t>g Carcass</t>
  </si>
  <si>
    <t>g carcass</t>
  </si>
  <si>
    <t>g C-CO2m2/day</t>
  </si>
  <si>
    <t>g CO2-C/m2/d</t>
  </si>
  <si>
    <t>g CH4-C/ha</t>
  </si>
  <si>
    <t>g CH4-C/ha total over 14 days</t>
  </si>
  <si>
    <t>g CH4-C/ha/14 d</t>
  </si>
  <si>
    <t>g CO2-C/day</t>
  </si>
  <si>
    <t>g CO2-C/d</t>
  </si>
  <si>
    <t>g CO2-C/g C</t>
  </si>
  <si>
    <t>g CO2-C/ha</t>
  </si>
  <si>
    <t>g CO2-C/ha total over 14 days</t>
  </si>
  <si>
    <t>g CO2-C/ha/14 d</t>
  </si>
  <si>
    <t>g CO2-C/m2/day</t>
  </si>
  <si>
    <t>g CO-C/m2/day</t>
  </si>
  <si>
    <t>g CO-C/m2/d</t>
  </si>
  <si>
    <t>g Cold Carcass</t>
  </si>
  <si>
    <t>g cold carcass</t>
  </si>
  <si>
    <t>g Defeathered</t>
  </si>
  <si>
    <t>g defeathered</t>
  </si>
  <si>
    <t>g DM  per square m</t>
  </si>
  <si>
    <t>g DM/m2</t>
  </si>
  <si>
    <t>g dm-3</t>
  </si>
  <si>
    <t>d/dm3</t>
  </si>
  <si>
    <t>g Dressed</t>
  </si>
  <si>
    <t>g dressed</t>
  </si>
  <si>
    <t>g dry matter/kg transpired</t>
  </si>
  <si>
    <t>g DM/kg transpired</t>
  </si>
  <si>
    <t>g firewood/g ingredient</t>
  </si>
  <si>
    <t>g g/N</t>
  </si>
  <si>
    <t>g Hot Carcass</t>
  </si>
  <si>
    <t>g hot carcass</t>
  </si>
  <si>
    <t>g kg-3</t>
  </si>
  <si>
    <t>g N/(ha d)</t>
  </si>
  <si>
    <t>g N2O-N/ha</t>
  </si>
  <si>
    <t>g N2O-N/ha total over 14 days</t>
  </si>
  <si>
    <t>g N2O-N/ha/day</t>
  </si>
  <si>
    <t>g N2O-N/ha/d</t>
  </si>
  <si>
    <t>g N2O-N/ha/year</t>
  </si>
  <si>
    <t>g N2O-N/ha/yr</t>
  </si>
  <si>
    <t>g N2O-N/kg</t>
  </si>
  <si>
    <t>g N-N2O/ha</t>
  </si>
  <si>
    <t>g of C /day</t>
  </si>
  <si>
    <t>g C/d</t>
  </si>
  <si>
    <t>g of C in CO2 equiv/day</t>
  </si>
  <si>
    <t>g of C in CO2 equiv/d</t>
  </si>
  <si>
    <t>g of C/day</t>
  </si>
  <si>
    <t>g of CO/day</t>
  </si>
  <si>
    <t>g CO/d</t>
  </si>
  <si>
    <t>g Slaughter Carcass</t>
  </si>
  <si>
    <t>g slaughter carcass</t>
  </si>
  <si>
    <t>g water/g dry soil</t>
  </si>
  <si>
    <t>g.kg</t>
  </si>
  <si>
    <t>g/(m2 mm)</t>
  </si>
  <si>
    <t>g/2.5l</t>
  </si>
  <si>
    <t>g/2.5 l</t>
  </si>
  <si>
    <t>g/21days</t>
  </si>
  <si>
    <t>g/21 d</t>
  </si>
  <si>
    <t>g/3 plants</t>
  </si>
  <si>
    <t>g/cm</t>
  </si>
  <si>
    <t>g/cob</t>
  </si>
  <si>
    <t>g/day</t>
  </si>
  <si>
    <t>g/d</t>
  </si>
  <si>
    <t>g/day/animal</t>
  </si>
  <si>
    <t>g/d/individual</t>
  </si>
  <si>
    <t>g/g</t>
  </si>
  <si>
    <t>g/g N</t>
  </si>
  <si>
    <t>g/goat/day</t>
  </si>
  <si>
    <t>g/goat/d</t>
  </si>
  <si>
    <t>g/ha/day</t>
  </si>
  <si>
    <t>g/ha/d</t>
  </si>
  <si>
    <t>g/head/day</t>
  </si>
  <si>
    <t>g/dead/d</t>
  </si>
  <si>
    <t>g/ka</t>
  </si>
  <si>
    <t>g/Kg</t>
  </si>
  <si>
    <t>g/kg fuel</t>
  </si>
  <si>
    <t>g/kg Fuel</t>
  </si>
  <si>
    <t>g/l charcoal</t>
  </si>
  <si>
    <t>g/l firewood</t>
  </si>
  <si>
    <t>g/m/s</t>
  </si>
  <si>
    <t>g/m2 DM</t>
  </si>
  <si>
    <t>g/m3</t>
  </si>
  <si>
    <t>g/m3/day</t>
  </si>
  <si>
    <t>g/m3/d</t>
  </si>
  <si>
    <t>g/MJ</t>
  </si>
  <si>
    <t>g/mm</t>
  </si>
  <si>
    <t>g/piece</t>
  </si>
  <si>
    <t>g/tree</t>
  </si>
  <si>
    <t>g/tree/year</t>
  </si>
  <si>
    <t>g/tree/ar</t>
  </si>
  <si>
    <t>g/vine</t>
  </si>
  <si>
    <t>g/week</t>
  </si>
  <si>
    <t>g/year</t>
  </si>
  <si>
    <t>GHC</t>
  </si>
  <si>
    <t>GHC/ha</t>
  </si>
  <si>
    <t>GHS/ha</t>
  </si>
  <si>
    <t>GHC/person-day</t>
  </si>
  <si>
    <t>GHC/person d</t>
  </si>
  <si>
    <t>GHS</t>
  </si>
  <si>
    <t>GHS/acre</t>
  </si>
  <si>
    <t>GMD/ha</t>
  </si>
  <si>
    <t>group richness</t>
  </si>
  <si>
    <t>H</t>
  </si>
  <si>
    <t>H'</t>
  </si>
  <si>
    <t>Shannon Index (H')</t>
  </si>
  <si>
    <t>hr/d</t>
  </si>
  <si>
    <t>h/year</t>
  </si>
  <si>
    <t>hr/yr</t>
  </si>
  <si>
    <t>H’</t>
  </si>
  <si>
    <t>H′</t>
  </si>
  <si>
    <t>ha/h</t>
  </si>
  <si>
    <t>ha/hr</t>
  </si>
  <si>
    <t>hg/ha</t>
  </si>
  <si>
    <t>Hot carcass %</t>
  </si>
  <si>
    <t>hot carcass %</t>
  </si>
  <si>
    <t>Hot carcass g/kg body weight</t>
  </si>
  <si>
    <t>hot carcass g/kg body weight</t>
  </si>
  <si>
    <t>hrs</t>
  </si>
  <si>
    <t>hours (collecting firewood)</t>
  </si>
  <si>
    <t>hrs (collecting firewood)</t>
  </si>
  <si>
    <t>hours/ha</t>
  </si>
  <si>
    <t>hr/ha</t>
  </si>
  <si>
    <t>hours/week (cooking)</t>
  </si>
  <si>
    <t>hr/week (cooking)</t>
  </si>
  <si>
    <t>hours/week (firewood preparation)</t>
  </si>
  <si>
    <t>hr/week (firewood preparation)</t>
  </si>
  <si>
    <t>hours/week (fuel collection)</t>
  </si>
  <si>
    <t>hr/week (fuel collection)</t>
  </si>
  <si>
    <t>Individuals</t>
  </si>
  <si>
    <t>individuals/100g dry soil</t>
  </si>
  <si>
    <t>n/100 g dry soil</t>
  </si>
  <si>
    <t>Individuals/m2</t>
  </si>
  <si>
    <t>INR/ha</t>
  </si>
  <si>
    <t>insects/100g</t>
  </si>
  <si>
    <t>n/100 g</t>
  </si>
  <si>
    <t>insects/500g</t>
  </si>
  <si>
    <t>n/500 g</t>
  </si>
  <si>
    <t>KES</t>
  </si>
  <si>
    <t>KES/ha</t>
  </si>
  <si>
    <t>Kg</t>
  </si>
  <si>
    <t>kg /ha</t>
  </si>
  <si>
    <t>kg /ha/mm</t>
  </si>
  <si>
    <t>kg attacked</t>
  </si>
  <si>
    <t>kg biomass/(ha/mm rainfall)</t>
  </si>
  <si>
    <t>kg biomass/ha/mm</t>
  </si>
  <si>
    <t>kg biomass/kg P applied</t>
  </si>
  <si>
    <t>kg biomass/kg P</t>
  </si>
  <si>
    <t>kg biomass/mm</t>
  </si>
  <si>
    <t>kg C /ha/ yr</t>
  </si>
  <si>
    <t>kg C/ha/yr</t>
  </si>
  <si>
    <t>kg C/(ha d)</t>
  </si>
  <si>
    <t>kg C/m3</t>
  </si>
  <si>
    <t>kg Carcass</t>
  </si>
  <si>
    <t>kg carcass</t>
  </si>
  <si>
    <t>kg CH4 C /ha/yr</t>
  </si>
  <si>
    <t>kg CH4-C/ha/yr</t>
  </si>
  <si>
    <t>kg CH4-C/ha</t>
  </si>
  <si>
    <t>kg clean wool</t>
  </si>
  <si>
    <t>kg CO2eq/kg</t>
  </si>
  <si>
    <t>kg Cold carcass</t>
  </si>
  <si>
    <t>kg DM/ha</t>
  </si>
  <si>
    <t>kg DM/ha/mm</t>
  </si>
  <si>
    <t>kg Dressed</t>
  </si>
  <si>
    <t>kg dressed</t>
  </si>
  <si>
    <t>kg dry matter/(ha mm)</t>
  </si>
  <si>
    <t>kg dry matter/ha/mm</t>
  </si>
  <si>
    <t>kg dry matter/kg N</t>
  </si>
  <si>
    <t>kg DM/kg N</t>
  </si>
  <si>
    <t>kg dry matter/m3</t>
  </si>
  <si>
    <t>kg DM/m3</t>
  </si>
  <si>
    <t>kg DW/mm</t>
  </si>
  <si>
    <t>kg eq/MJ</t>
  </si>
  <si>
    <t>kg equivalent yield/kg N applied</t>
  </si>
  <si>
    <t>kg equivalent yield/kg P applied</t>
  </si>
  <si>
    <t>kg Eviscerated</t>
  </si>
  <si>
    <t>kg fuelwood/kg cooked food</t>
  </si>
  <si>
    <t>kg fuelwood/kg food cooked</t>
  </si>
  <si>
    <t>kg gain/m3 precipitation</t>
  </si>
  <si>
    <t>kg grain/m3 rain</t>
  </si>
  <si>
    <t>kg garin/ kg k applied</t>
  </si>
  <si>
    <t>kg garin/ kg P applied</t>
  </si>
  <si>
    <t>kg grain /m3</t>
  </si>
  <si>
    <t>kg grain/m3</t>
  </si>
  <si>
    <t>Kg grain kg/N applied</t>
  </si>
  <si>
    <t>kg grain per kg N applied</t>
  </si>
  <si>
    <t>kg grain/kg</t>
  </si>
  <si>
    <t>kg grain/kg N applied</t>
  </si>
  <si>
    <t>kg grain/kg NPK</t>
  </si>
  <si>
    <t>kg grain/kg of N</t>
  </si>
  <si>
    <t>kg grain/kg P applied</t>
  </si>
  <si>
    <t>kg grain/kg P ha applied</t>
  </si>
  <si>
    <t>kg grain/kg P/ha</t>
  </si>
  <si>
    <t>kg grain/kgN</t>
  </si>
  <si>
    <t>kg grain/N applied</t>
  </si>
  <si>
    <t>Kg grains/kg</t>
  </si>
  <si>
    <t>kg greasy wool/year</t>
  </si>
  <si>
    <t>kg greasy wool/yr</t>
  </si>
  <si>
    <t>kg Hot carcass</t>
  </si>
  <si>
    <t>kg hot carcass</t>
  </si>
  <si>
    <t>kg K uptake/kg K applied</t>
  </si>
  <si>
    <t>kg K uptake/kg K</t>
  </si>
  <si>
    <t>kg K used/kg K applied</t>
  </si>
  <si>
    <t>kg K used/kg K</t>
  </si>
  <si>
    <t>kg marketable yield/ha/cm</t>
  </si>
  <si>
    <t>kg N uptake/ kg N applied</t>
  </si>
  <si>
    <t>kg N uptake/kg N</t>
  </si>
  <si>
    <t>kg N uptake/kg N applied</t>
  </si>
  <si>
    <t>kg N used/kg N applied</t>
  </si>
  <si>
    <t>kg N used/kg N</t>
  </si>
  <si>
    <t>kg N/ ha/yr</t>
  </si>
  <si>
    <t>kg N/ha/yr</t>
  </si>
  <si>
    <t>kg N/ha</t>
  </si>
  <si>
    <t>Kg N/kg grain</t>
  </si>
  <si>
    <t>kg N/kg N</t>
  </si>
  <si>
    <t>kg N/kg N applied</t>
  </si>
  <si>
    <t>kg N15/ha</t>
  </si>
  <si>
    <t>kg N2O-N/ha</t>
  </si>
  <si>
    <t>kg N2O‐Nha‐1</t>
  </si>
  <si>
    <t>kg N-uptake/kg N applied</t>
  </si>
  <si>
    <t>Kg of Grain/Kg N</t>
  </si>
  <si>
    <t>kg P uptake/kg P applied</t>
  </si>
  <si>
    <t>kg P used/kg P applied</t>
  </si>
  <si>
    <t>kg P/kg P applied</t>
  </si>
  <si>
    <t>kg person/day</t>
  </si>
  <si>
    <t>kg Slaughter</t>
  </si>
  <si>
    <t>kg slaughter</t>
  </si>
  <si>
    <t>kg tuber yield/ha/mm</t>
  </si>
  <si>
    <t>kg yield/ha/cm</t>
  </si>
  <si>
    <t>kg/ha/cm</t>
  </si>
  <si>
    <t>kg yield/ha/m3</t>
  </si>
  <si>
    <t>kg/ha/m3</t>
  </si>
  <si>
    <t>kg yield/ha/mm</t>
  </si>
  <si>
    <t>kg yield/ha/mm irrigation</t>
  </si>
  <si>
    <t>kg/ha/mm irrigation</t>
  </si>
  <si>
    <t>kg yield/kg</t>
  </si>
  <si>
    <t>kg yield/kg fertilizer</t>
  </si>
  <si>
    <t>kg/kg fertilizer</t>
  </si>
  <si>
    <t>kg yield/kg N</t>
  </si>
  <si>
    <t>kg/kg N</t>
  </si>
  <si>
    <t>kg yield/m3</t>
  </si>
  <si>
    <t>kg yield/mm</t>
  </si>
  <si>
    <t>kg/mm</t>
  </si>
  <si>
    <t>kg/ N2ON/ ha</t>
  </si>
  <si>
    <t>kg/(ha d)</t>
  </si>
  <si>
    <t>kg/(ha mm)</t>
  </si>
  <si>
    <t>kg/10 days</t>
  </si>
  <si>
    <t>kg/10 d</t>
  </si>
  <si>
    <t>kg/48 hours</t>
  </si>
  <si>
    <t>kg/48 hr</t>
  </si>
  <si>
    <t>kg/4m2</t>
  </si>
  <si>
    <t>kg/4 m2</t>
  </si>
  <si>
    <t>kg/5days</t>
  </si>
  <si>
    <t>kg/5 d</t>
  </si>
  <si>
    <t>kg/a</t>
  </si>
  <si>
    <t>Kg/acre</t>
  </si>
  <si>
    <t>kg/acre</t>
  </si>
  <si>
    <t>kg/capita/day</t>
  </si>
  <si>
    <t>kg/capita/d</t>
  </si>
  <si>
    <t>kg/capita/year</t>
  </si>
  <si>
    <t>kg/capita/yr</t>
  </si>
  <si>
    <t>kg/d</t>
  </si>
  <si>
    <t>kg/day</t>
  </si>
  <si>
    <t>kg/day/cow</t>
  </si>
  <si>
    <t>kg/d/individual</t>
  </si>
  <si>
    <t>kg/DM/m3</t>
  </si>
  <si>
    <t>kg/fed</t>
  </si>
  <si>
    <t>kg/fedan</t>
  </si>
  <si>
    <t>Kg/feddan</t>
  </si>
  <si>
    <t>Kg/ha</t>
  </si>
  <si>
    <t>kg/ha DM</t>
  </si>
  <si>
    <t>kg/ha mm</t>
  </si>
  <si>
    <t>kg/ha(mineral)</t>
  </si>
  <si>
    <t>kg/ha(mineral</t>
  </si>
  <si>
    <t>kg/ha(NH4)</t>
  </si>
  <si>
    <t>kg/ha(NO3)</t>
  </si>
  <si>
    <t>kg/ha/cm2</t>
  </si>
  <si>
    <t>kg/ha/day</t>
  </si>
  <si>
    <t>kg/ha/d</t>
  </si>
  <si>
    <t>Kg/ha/mm</t>
  </si>
  <si>
    <t>kg/ha/mm transpired</t>
  </si>
  <si>
    <t>kg/ha/rain</t>
  </si>
  <si>
    <t>kg/ha/year</t>
  </si>
  <si>
    <t>kg/ha/yr</t>
  </si>
  <si>
    <t>kg/household/day</t>
  </si>
  <si>
    <t>kg/household/d</t>
  </si>
  <si>
    <t>Kg/Kg</t>
  </si>
  <si>
    <t>kg/kg K</t>
  </si>
  <si>
    <t>kg/kg N applied</t>
  </si>
  <si>
    <t>kg/kg P</t>
  </si>
  <si>
    <t>kg/kg P2O5</t>
  </si>
  <si>
    <t>kg/KgN</t>
  </si>
  <si>
    <t>kg/litre</t>
  </si>
  <si>
    <t>kg/l</t>
  </si>
  <si>
    <t>Kg/m2</t>
  </si>
  <si>
    <t>kg/m2</t>
  </si>
  <si>
    <t>Kg/m3</t>
  </si>
  <si>
    <t>kg/m3/ha</t>
  </si>
  <si>
    <t>kg/person</t>
  </si>
  <si>
    <t>kg/person/day</t>
  </si>
  <si>
    <t>kg/person/d</t>
  </si>
  <si>
    <t>kg/plant</t>
  </si>
  <si>
    <t>kg/pond</t>
  </si>
  <si>
    <t>kg/tree</t>
  </si>
  <si>
    <t>kg/week</t>
  </si>
  <si>
    <t>kg/year</t>
  </si>
  <si>
    <t>kg/yr</t>
  </si>
  <si>
    <t>kg/yr (production)</t>
  </si>
  <si>
    <t>kg/yr (use)</t>
  </si>
  <si>
    <t>kgDW/kgN</t>
  </si>
  <si>
    <t>kgN.ha-1</t>
  </si>
  <si>
    <t>kgN20-N/ha</t>
  </si>
  <si>
    <t>kgyield/ha</t>
  </si>
  <si>
    <t>KSH</t>
  </si>
  <si>
    <t>Ksh</t>
  </si>
  <si>
    <t>KSH/day</t>
  </si>
  <si>
    <t>KES/d</t>
  </si>
  <si>
    <t>KSH/ha</t>
  </si>
  <si>
    <t>KSH/ha/2year</t>
  </si>
  <si>
    <t>KES/ha/2 yr</t>
  </si>
  <si>
    <t>KSH/ha/year</t>
  </si>
  <si>
    <t>KES/ha/yr</t>
  </si>
  <si>
    <t>KSH/kg</t>
  </si>
  <si>
    <t>KES/kg</t>
  </si>
  <si>
    <t>l/cow/day</t>
  </si>
  <si>
    <t>l/individual/d</t>
  </si>
  <si>
    <t>l/d</t>
  </si>
  <si>
    <t>l/day</t>
  </si>
  <si>
    <t>L/day</t>
  </si>
  <si>
    <t>l/kg</t>
  </si>
  <si>
    <t>L/kg daily gain</t>
  </si>
  <si>
    <t>l/kg daily gain</t>
  </si>
  <si>
    <t>L/kg digestible organic matter</t>
  </si>
  <si>
    <t>l/kg digestible organic matter</t>
  </si>
  <si>
    <t>L/m2</t>
  </si>
  <si>
    <t>l/tree</t>
  </si>
  <si>
    <t>L/year</t>
  </si>
  <si>
    <t>l/yr</t>
  </si>
  <si>
    <t>labour days/ha</t>
  </si>
  <si>
    <t>labour d/ha</t>
  </si>
  <si>
    <t>labour hours/ha/season</t>
  </si>
  <si>
    <t>labour hr/ha/season</t>
  </si>
  <si>
    <t>lambs/ewe/year</t>
  </si>
  <si>
    <t>offspring/individual/yr</t>
  </si>
  <si>
    <t>larval/100 seeds</t>
  </si>
  <si>
    <t>individual/100 seed</t>
  </si>
  <si>
    <t>LE pounds</t>
  </si>
  <si>
    <t>EGP</t>
  </si>
  <si>
    <t>Litre</t>
  </si>
  <si>
    <t>Litre/Cow/day</t>
  </si>
  <si>
    <t>litres</t>
  </si>
  <si>
    <t>living adults/ 500g seed</t>
  </si>
  <si>
    <t>living adults/500g seed</t>
  </si>
  <si>
    <t>Log (CFU/g dry soil)</t>
  </si>
  <si>
    <t>log 16S copies/g</t>
  </si>
  <si>
    <t>log(16S xopies/g)</t>
  </si>
  <si>
    <t>log ammonia oxidizing archaea copies/g</t>
  </si>
  <si>
    <t>log(Ammonia Oxidizing Archaea xopies/g)</t>
  </si>
  <si>
    <t>log ammonia oxidizing bacteria copies/g</t>
  </si>
  <si>
    <t>log(Ammonia Oxidizing Bacteria xopies/g)</t>
  </si>
  <si>
    <t>log Nxra copies/g</t>
  </si>
  <si>
    <t>log(NxrA xopies/g)</t>
  </si>
  <si>
    <t>m/day</t>
  </si>
  <si>
    <t>m/d</t>
  </si>
  <si>
    <t>m/g  truly degraded organic matter (24hrs)</t>
  </si>
  <si>
    <t>m/g  truly degraded organic matter (d)</t>
  </si>
  <si>
    <t>m3</t>
  </si>
  <si>
    <t>m3/cm3</t>
  </si>
  <si>
    <t>m3/cm3 (1.3 kPa)</t>
  </si>
  <si>
    <t>m3/cm3 (1.52 kPa)</t>
  </si>
  <si>
    <t>m3/cm3 (1.6 kPa)</t>
  </si>
  <si>
    <t>m3/cm3 (1.78 kPa)</t>
  </si>
  <si>
    <t>m3/cm3 (1kPa)</t>
  </si>
  <si>
    <t>m3/cm3 (1 kPa)</t>
  </si>
  <si>
    <t>m3/cm3 (2 kPa)</t>
  </si>
  <si>
    <t>m3/cm3 (2.18 kPa)</t>
  </si>
  <si>
    <t>m3/cm3 (2.3 kPa)</t>
  </si>
  <si>
    <t>m3/cm3 (2.48 kPa)</t>
  </si>
  <si>
    <t>m3/cm3 (2.7 kPa)</t>
  </si>
  <si>
    <t>m3/cm3 (2.85 kPa)</t>
  </si>
  <si>
    <t>m3/cm3 (3 kPa)</t>
  </si>
  <si>
    <t>m3/cm3 (3.18 kPa)</t>
  </si>
  <si>
    <t>m3/fed</t>
  </si>
  <si>
    <t>m3/ha/year</t>
  </si>
  <si>
    <t>m3/ha/yr</t>
  </si>
  <si>
    <t>m3/kg</t>
  </si>
  <si>
    <t>m3/m3</t>
  </si>
  <si>
    <t>m3/m3 (0 kpa)</t>
  </si>
  <si>
    <t>m3/m3 (0.01 MPa)</t>
  </si>
  <si>
    <t>m3/m3 (0.01 Mpa)</t>
  </si>
  <si>
    <t>m3/m3 (-1 kpa)</t>
  </si>
  <si>
    <t>m3/m3 (1.5 MPa)</t>
  </si>
  <si>
    <t>m3/m3 (1.5 Mpa)</t>
  </si>
  <si>
    <t>m3/m3 (-10 kpa)</t>
  </si>
  <si>
    <t>m3/m3 (-100 kpa)</t>
  </si>
  <si>
    <t>m3/m3 (-1000 kpa)</t>
  </si>
  <si>
    <t>m3/m3 (-10000 kpa)</t>
  </si>
  <si>
    <t>m3/m4</t>
  </si>
  <si>
    <t>m3/m5</t>
  </si>
  <si>
    <t>m3/m6</t>
  </si>
  <si>
    <t>m3/m7</t>
  </si>
  <si>
    <t>m3/m8</t>
  </si>
  <si>
    <t>m3/m9</t>
  </si>
  <si>
    <t>Macrofauna group No.</t>
  </si>
  <si>
    <t>MAD/ha</t>
  </si>
  <si>
    <t>MAD/ha/year</t>
  </si>
  <si>
    <t>MAD/ha/yr</t>
  </si>
  <si>
    <t>male days/ha</t>
  </si>
  <si>
    <t>person d/ha</t>
  </si>
  <si>
    <t>man days/ha</t>
  </si>
  <si>
    <t>man hours/ha</t>
  </si>
  <si>
    <t>person hr/ha</t>
  </si>
  <si>
    <t>man-days</t>
  </si>
  <si>
    <t>person d</t>
  </si>
  <si>
    <t>mean number of individual/m2</t>
  </si>
  <si>
    <t>mean total insect/ kg sample</t>
  </si>
  <si>
    <t>meq</t>
  </si>
  <si>
    <t>mEq</t>
  </si>
  <si>
    <t>meq 100 g−1</t>
  </si>
  <si>
    <t>mEq/100 g</t>
  </si>
  <si>
    <t>meq/100 g</t>
  </si>
  <si>
    <t>meq/100 g soil</t>
  </si>
  <si>
    <t>meq/g</t>
  </si>
  <si>
    <t>mEq/g</t>
  </si>
  <si>
    <t>Mesofauna group No.</t>
  </si>
  <si>
    <t>mg C / ha</t>
  </si>
  <si>
    <t>mg C /g</t>
  </si>
  <si>
    <t>mg C/g</t>
  </si>
  <si>
    <t>Mg C /ha</t>
  </si>
  <si>
    <t>Mg C/ha</t>
  </si>
  <si>
    <t>mg C /kg</t>
  </si>
  <si>
    <t>mg C g/soil</t>
  </si>
  <si>
    <t>mg C/g soil</t>
  </si>
  <si>
    <t>mg CO2 eq/ha</t>
  </si>
  <si>
    <t>mg CO2/ha</t>
  </si>
  <si>
    <t>mg CO2-C/g Corg</t>
  </si>
  <si>
    <t>Mg CO2-C/ha</t>
  </si>
  <si>
    <t>mg CO2-C/ha/yr</t>
  </si>
  <si>
    <t>mg CO2-C/kg</t>
  </si>
  <si>
    <t>Mg CO2-C/kg</t>
  </si>
  <si>
    <t>mg CO2-C/m2/hr</t>
  </si>
  <si>
    <t>mg CO2-C/m2/h</t>
  </si>
  <si>
    <t>Mg DM/ha</t>
  </si>
  <si>
    <t>Mg Dry matter/ha</t>
  </si>
  <si>
    <t>mg g/ soil</t>
  </si>
  <si>
    <t>Mg ha−1</t>
  </si>
  <si>
    <t>mg N m-2 /ha</t>
  </si>
  <si>
    <t>mg N/g</t>
  </si>
  <si>
    <t>mg N/g soil</t>
  </si>
  <si>
    <t>mg N/kg</t>
  </si>
  <si>
    <t>mg N/kg soil</t>
  </si>
  <si>
    <t>mg N/m2/h</t>
  </si>
  <si>
    <t>mg N2O-N/kg soil</t>
  </si>
  <si>
    <t>mg/100 cm2/day</t>
  </si>
  <si>
    <t>mg/100 cm2/d</t>
  </si>
  <si>
    <t>Mg/100g</t>
  </si>
  <si>
    <t>Mg/100 g</t>
  </si>
  <si>
    <t>mg/day</t>
  </si>
  <si>
    <t>mg/d</t>
  </si>
  <si>
    <t>Mg/fed</t>
  </si>
  <si>
    <t>mg/ha</t>
  </si>
  <si>
    <t>Mg/ha DM</t>
  </si>
  <si>
    <t>Mg/ha/year</t>
  </si>
  <si>
    <t>Mg/ha/yr</t>
  </si>
  <si>
    <t>Mg/kg</t>
  </si>
  <si>
    <t>mg/kg(mineral)</t>
  </si>
  <si>
    <t>mg/kg(NH4)</t>
  </si>
  <si>
    <t>mg/kg NH4</t>
  </si>
  <si>
    <t>mg/kg(NO3)</t>
  </si>
  <si>
    <t>mg/kg NO3</t>
  </si>
  <si>
    <t>mg/m3</t>
  </si>
  <si>
    <t>mg/m3 (Particle matter)</t>
  </si>
  <si>
    <t>mg/m3 (particulate matter)</t>
  </si>
  <si>
    <t>mg/m3 particulate matter</t>
  </si>
  <si>
    <t>mg/mg</t>
  </si>
  <si>
    <t>mg/min</t>
  </si>
  <si>
    <t>mg/N/m2/d</t>
  </si>
  <si>
    <t>mg/plant</t>
  </si>
  <si>
    <t>mgC/g</t>
  </si>
  <si>
    <t>MgC/ha</t>
  </si>
  <si>
    <t>mgC/kg/day</t>
  </si>
  <si>
    <t>mgC-CO2/g/day</t>
  </si>
  <si>
    <t>mg C-CO2/g/d</t>
  </si>
  <si>
    <t>mgN/g</t>
  </si>
  <si>
    <t>mgN/kg/day</t>
  </si>
  <si>
    <t>mg N/kg/d</t>
  </si>
  <si>
    <t>mgNH4-N /g soil</t>
  </si>
  <si>
    <t>mg NH4-N/g</t>
  </si>
  <si>
    <t>mgNO3-N /g soil</t>
  </si>
  <si>
    <t>mg NO3-N/g</t>
  </si>
  <si>
    <t>Microfauna Abundance</t>
  </si>
  <si>
    <t>microg/m2/h</t>
  </si>
  <si>
    <t>min/day</t>
  </si>
  <si>
    <t>min/d</t>
  </si>
  <si>
    <t>min/day/household (collecting conventional fuel)</t>
  </si>
  <si>
    <t>min/d/household (collecting conventional fuel)</t>
  </si>
  <si>
    <t>min/day/household (feeding bio-digester)</t>
  </si>
  <si>
    <t>min/d/household (feeding bio-digester)</t>
  </si>
  <si>
    <t>min/day/household (manure management)</t>
  </si>
  <si>
    <t>min/d/household (manure management)</t>
  </si>
  <si>
    <t>min/day/household (preparing conventioanl fuel)</t>
  </si>
  <si>
    <t>min/d/household (preparing conventional fuel)</t>
  </si>
  <si>
    <t>min/m2</t>
  </si>
  <si>
    <t>Minutes</t>
  </si>
  <si>
    <t>min</t>
  </si>
  <si>
    <t>minutes</t>
  </si>
  <si>
    <t>Mj/capita</t>
  </si>
  <si>
    <t>Mj/day</t>
  </si>
  <si>
    <t>Mj/d</t>
  </si>
  <si>
    <t>MJ/min/l</t>
  </si>
  <si>
    <t>Ml</t>
  </si>
  <si>
    <t>ml/day</t>
  </si>
  <si>
    <t>ml/d</t>
  </si>
  <si>
    <t>ml/g Dry matter</t>
  </si>
  <si>
    <t>ml/plant</t>
  </si>
  <si>
    <t>mm (available)</t>
  </si>
  <si>
    <t>mm applied</t>
  </si>
  <si>
    <t>mm/150mm</t>
  </si>
  <si>
    <t>mm/150 mm</t>
  </si>
  <si>
    <t>mm/2 hr</t>
  </si>
  <si>
    <t>mm/3 hr</t>
  </si>
  <si>
    <t>mm/30 min</t>
  </si>
  <si>
    <t>mm/d</t>
  </si>
  <si>
    <t>mm/event</t>
  </si>
  <si>
    <t>mm/ha</t>
  </si>
  <si>
    <t>mm/ha/year</t>
  </si>
  <si>
    <t>mm/ha/yr</t>
  </si>
  <si>
    <t>mm/hr</t>
  </si>
  <si>
    <t>mm/kg feddan</t>
  </si>
  <si>
    <t>mm/m</t>
  </si>
  <si>
    <t>mm/min</t>
  </si>
  <si>
    <t>mm/mm</t>
  </si>
  <si>
    <t>mm/s</t>
  </si>
  <si>
    <t>mm/year</t>
  </si>
  <si>
    <t>mm/yr</t>
  </si>
  <si>
    <t>mm3/mm3 (0 kpa)</t>
  </si>
  <si>
    <t>mm3/mm3 (-100 kpa)</t>
  </si>
  <si>
    <t>mm3/mm3 (-1500 kpa)</t>
  </si>
  <si>
    <t>mm3/mm3(-10 kpa)</t>
  </si>
  <si>
    <t>mmol/l</t>
  </si>
  <si>
    <t>mmolc dm-3</t>
  </si>
  <si>
    <t>mmolc/dm3</t>
  </si>
  <si>
    <t>mmolc/kg</t>
  </si>
  <si>
    <t>mol c /kg</t>
  </si>
  <si>
    <t>mol C/kg</t>
  </si>
  <si>
    <t>mol co2/mol water</t>
  </si>
  <si>
    <t>mol CO2/mol H2O</t>
  </si>
  <si>
    <t>ms/cm</t>
  </si>
  <si>
    <t>Mt/ha</t>
  </si>
  <si>
    <t>mt/ha</t>
  </si>
  <si>
    <t>MWK</t>
  </si>
  <si>
    <t>MWK/ha</t>
  </si>
  <si>
    <t>MWK/ha/year</t>
  </si>
  <si>
    <t>MWK/ha/yr</t>
  </si>
  <si>
    <t>MXN/ha</t>
  </si>
  <si>
    <t>MZN/ha</t>
  </si>
  <si>
    <t>N (C. quadricollis)</t>
  </si>
  <si>
    <t>n C.quadricollis</t>
  </si>
  <si>
    <t>N (S. zeamais)</t>
  </si>
  <si>
    <t>n S.zeamais</t>
  </si>
  <si>
    <t>N (T. confusum)</t>
  </si>
  <si>
    <t>n T.confusum</t>
  </si>
  <si>
    <t>N (weevils)</t>
  </si>
  <si>
    <t>n weevils</t>
  </si>
  <si>
    <t>N /100g (holes)</t>
  </si>
  <si>
    <t>n/100 g (holes)</t>
  </si>
  <si>
    <t>N A.obtectus adults</t>
  </si>
  <si>
    <t>n A.obtectus adults</t>
  </si>
  <si>
    <t>N ants/m2</t>
  </si>
  <si>
    <t>n ants/m2</t>
  </si>
  <si>
    <t>N araneae/m2</t>
  </si>
  <si>
    <t>n araneae/m2</t>
  </si>
  <si>
    <t>N bacterial-feeding nematodes/100 kg soil</t>
  </si>
  <si>
    <t>n bacterial-feeding nematodes/100 kg soil</t>
  </si>
  <si>
    <t>N beetle/m2</t>
  </si>
  <si>
    <t>n beetle/m2</t>
  </si>
  <si>
    <t>N C. maculatus adults/500g</t>
  </si>
  <si>
    <t>n Callosobruchus maculatus adults/500 g</t>
  </si>
  <si>
    <t>N C. maculatus alive</t>
  </si>
  <si>
    <t>n Callosobruchus maculatus alive</t>
  </si>
  <si>
    <t>N C. maculatus layers</t>
  </si>
  <si>
    <t>n Callosobruchus maculatus layers</t>
  </si>
  <si>
    <t>N C. quadricollis</t>
  </si>
  <si>
    <t>N Callosobruchus maculatus</t>
  </si>
  <si>
    <t>n Callosobruchus maculatus</t>
  </si>
  <si>
    <t>N Callosobruchus maculatus eggs</t>
  </si>
  <si>
    <t>n Callosobruchus maculatus eggs</t>
  </si>
  <si>
    <t>N carabidae/m2</t>
  </si>
  <si>
    <t>n carabidae/m2</t>
  </si>
  <si>
    <t>N Carpophilus sp</t>
  </si>
  <si>
    <t>n Carpophilus sp</t>
  </si>
  <si>
    <t>N centipedes/m2</t>
  </si>
  <si>
    <t>n centipedes/m2</t>
  </si>
  <si>
    <t>N coleoptera larvae/m2</t>
  </si>
  <si>
    <t>n coleoptera larvae/m2</t>
  </si>
  <si>
    <t>N cryptolestes ferrugineous insects/kg</t>
  </si>
  <si>
    <t>n cryptolestes ferrugineous insects/kg</t>
  </si>
  <si>
    <t>N Earthworm/m2</t>
  </si>
  <si>
    <t>n Earthworm/m2</t>
  </si>
  <si>
    <t>N Formicidae/m2</t>
  </si>
  <si>
    <t>n Formicidae/m2</t>
  </si>
  <si>
    <t>N fungal-feeding nematodes/100 kg soil</t>
  </si>
  <si>
    <t>n fungal-feeding nematodes/100 kg soil</t>
  </si>
  <si>
    <t>N Grass species</t>
  </si>
  <si>
    <t>n grass species</t>
  </si>
  <si>
    <t>N infected(P. truncatus.S. zeamais)</t>
  </si>
  <si>
    <t>n infected (P. truncatus.S. zeamais)</t>
  </si>
  <si>
    <t>N Japygidae/m2</t>
  </si>
  <si>
    <t>n Japygidae/m2</t>
  </si>
  <si>
    <t>N Julidae/m2</t>
  </si>
  <si>
    <t>n Julidae/m2</t>
  </si>
  <si>
    <t>N Larger grain borer/450g</t>
  </si>
  <si>
    <t>n large grain borer/450 g</t>
  </si>
  <si>
    <t>N Lepismatidae/m2</t>
  </si>
  <si>
    <t>n Lepismatidae/m2</t>
  </si>
  <si>
    <t>N live births</t>
  </si>
  <si>
    <t>n live births</t>
  </si>
  <si>
    <t>N Lumbricidae/m2</t>
  </si>
  <si>
    <t>n Lumbricidae/m2</t>
  </si>
  <si>
    <t>N macrofauna/m2</t>
  </si>
  <si>
    <t>n macrofauna/m2</t>
  </si>
  <si>
    <t>N mg/kg</t>
  </si>
  <si>
    <t>n mg/kg</t>
  </si>
  <si>
    <t>N mussidia nigrivenella</t>
  </si>
  <si>
    <t>n mussidia nigrivenella</t>
  </si>
  <si>
    <t>N non-C. maculatus alive</t>
  </si>
  <si>
    <t>n non-Callosobruchus maculatus alive</t>
  </si>
  <si>
    <t>N non-S. oryzae</t>
  </si>
  <si>
    <t>n non-S.oryzae</t>
  </si>
  <si>
    <t>N of live weevils/450g</t>
  </si>
  <si>
    <t>n live weevils/450g</t>
  </si>
  <si>
    <t>N of species macrofauna</t>
  </si>
  <si>
    <t>N of species tree/shrub</t>
  </si>
  <si>
    <t>N other organisms/m2</t>
  </si>
  <si>
    <t>n other organisms/m2</t>
  </si>
  <si>
    <t>N P.truncatus</t>
  </si>
  <si>
    <t>n Prostephanus truncatus</t>
  </si>
  <si>
    <t>N Polydesmidae/m2</t>
  </si>
  <si>
    <t>n Polydesmidae/m2</t>
  </si>
  <si>
    <t>N Porcellionidae/m2</t>
  </si>
  <si>
    <t>n Porcellionidae/m2</t>
  </si>
  <si>
    <t>N Prostephanus truncatus</t>
  </si>
  <si>
    <t>N Pyrrhocoridae/m2</t>
  </si>
  <si>
    <t>n Pyrrhocoridae/m2</t>
  </si>
  <si>
    <t>N Rhyzopertha dominica insects/kg</t>
  </si>
  <si>
    <t>n Rhyzopertha dominica insects/kg</t>
  </si>
  <si>
    <t>N S. oryzae</t>
  </si>
  <si>
    <t>n S.oryzae</t>
  </si>
  <si>
    <t>N S. zeamais</t>
  </si>
  <si>
    <t>N S.zeamais</t>
  </si>
  <si>
    <t>N Scolopendridae/m2</t>
  </si>
  <si>
    <t>n Scolopendridae/m2</t>
  </si>
  <si>
    <t>N Sitophilus grananus insects/kg</t>
  </si>
  <si>
    <t>n Sitophilus grananus insects/kg</t>
  </si>
  <si>
    <t>N soil macrofauna/0.0156 m3 of soil</t>
  </si>
  <si>
    <t>N species</t>
  </si>
  <si>
    <t>N Staphylinidae/m2</t>
  </si>
  <si>
    <t>n Staphylinidae/m2</t>
  </si>
  <si>
    <t>N T. nigrescens</t>
  </si>
  <si>
    <t>n T. nigrescens</t>
  </si>
  <si>
    <t>N T.nigrescents</t>
  </si>
  <si>
    <t>n T.nigrescents</t>
  </si>
  <si>
    <t>N termites/m2</t>
  </si>
  <si>
    <t>n termites/m2</t>
  </si>
  <si>
    <t>N tribolium castenoum insects/kg</t>
  </si>
  <si>
    <t>n tribolium castenoum insects/kg</t>
  </si>
  <si>
    <t>N Woody species</t>
  </si>
  <si>
    <t>n Woody species</t>
  </si>
  <si>
    <t>N/10 bird/day</t>
  </si>
  <si>
    <t>n/10 bird/d</t>
  </si>
  <si>
    <t>N/100 cows</t>
  </si>
  <si>
    <t>n/100 cows</t>
  </si>
  <si>
    <t>N/100g</t>
  </si>
  <si>
    <t>N/200g soil</t>
  </si>
  <si>
    <t>N/A</t>
  </si>
  <si>
    <t>n/a</t>
  </si>
  <si>
    <t>N/kg feed</t>
  </si>
  <si>
    <t>N/kg soil</t>
  </si>
  <si>
    <t>N/m2</t>
  </si>
  <si>
    <t>N/plant</t>
  </si>
  <si>
    <t>N/week</t>
  </si>
  <si>
    <t>n/week</t>
  </si>
  <si>
    <t>N2O-N kg/ha</t>
  </si>
  <si>
    <t>new colonies Atta cephalotes/ha</t>
  </si>
  <si>
    <t>NGN</t>
  </si>
  <si>
    <t>NGN/bird</t>
  </si>
  <si>
    <t>NGN/day</t>
  </si>
  <si>
    <t>NGN/d</t>
  </si>
  <si>
    <t>NGN/ha</t>
  </si>
  <si>
    <t>NGN/ha(Discount rate=22.8%)</t>
  </si>
  <si>
    <t>NGN/ha(discount rate=22.8%)</t>
  </si>
  <si>
    <t>NGN/head</t>
  </si>
  <si>
    <t>NGN/kg</t>
  </si>
  <si>
    <t>NGN/Litre</t>
  </si>
  <si>
    <t>NGN/L</t>
  </si>
  <si>
    <t>NGN/NGN</t>
  </si>
  <si>
    <t>nmol/g/hr</t>
  </si>
  <si>
    <t>no/day</t>
  </si>
  <si>
    <t>n/d</t>
  </si>
  <si>
    <t>Nod/plant</t>
  </si>
  <si>
    <t>nodules/plant</t>
  </si>
  <si>
    <t>Nodules/plant</t>
  </si>
  <si>
    <t>Number</t>
  </si>
  <si>
    <t>number</t>
  </si>
  <si>
    <t>Number casts/3m2</t>
  </si>
  <si>
    <t>casts/3 m2</t>
  </si>
  <si>
    <t>Number damaged seeds per 100g</t>
  </si>
  <si>
    <t>n damaged seed/100g</t>
  </si>
  <si>
    <t>number of users</t>
  </si>
  <si>
    <t>n users</t>
  </si>
  <si>
    <t>number/100 grains</t>
  </si>
  <si>
    <t>n/100 grains</t>
  </si>
  <si>
    <t>number/125g</t>
  </si>
  <si>
    <t>n/125 g</t>
  </si>
  <si>
    <t>number/500g</t>
  </si>
  <si>
    <t>number/50kg</t>
  </si>
  <si>
    <t>n/50 kg</t>
  </si>
  <si>
    <t>number/m2</t>
  </si>
  <si>
    <t>number/plant</t>
  </si>
  <si>
    <t>n/plant</t>
  </si>
  <si>
    <t>per USD</t>
  </si>
  <si>
    <t>person days</t>
  </si>
  <si>
    <t>person days/ha</t>
  </si>
  <si>
    <t>person-day/ha</t>
  </si>
  <si>
    <t>person-day/ha/year</t>
  </si>
  <si>
    <t>person d/ha/yr</t>
  </si>
  <si>
    <t>person-days/ha</t>
  </si>
  <si>
    <t>person-hours/ha</t>
  </si>
  <si>
    <t>pods/plant</t>
  </si>
  <si>
    <t>population density/100cm3 soil</t>
  </si>
  <si>
    <t>Population Density/100cm3 soil</t>
  </si>
  <si>
    <t>ppm(NH4)</t>
  </si>
  <si>
    <t>ppm(NO3)</t>
  </si>
  <si>
    <t>pt/cm3 (Particle matter)</t>
  </si>
  <si>
    <t>pt/cm3 (particle matter)</t>
  </si>
  <si>
    <t>PUE</t>
  </si>
  <si>
    <t>q/ha</t>
  </si>
  <si>
    <t>quintal/ha</t>
  </si>
  <si>
    <t>R$</t>
  </si>
  <si>
    <t>ratio</t>
  </si>
  <si>
    <t>Ratio</t>
  </si>
  <si>
    <t>Relative land equivalent ratio</t>
  </si>
  <si>
    <t>Relative soil flux %</t>
  </si>
  <si>
    <t>Renatiella reculata log(x+1.5)</t>
  </si>
  <si>
    <t>Rhizobia CFU/g soil</t>
  </si>
  <si>
    <t>Rhizosphere bacteria CFU/g</t>
  </si>
  <si>
    <t>Richness</t>
  </si>
  <si>
    <t>RMB/ha</t>
  </si>
  <si>
    <t>roots/plant</t>
  </si>
  <si>
    <t>s</t>
  </si>
  <si>
    <t>SDG</t>
  </si>
  <si>
    <t>SDG/ha</t>
  </si>
  <si>
    <t>SDP</t>
  </si>
  <si>
    <t>SDP/ha</t>
  </si>
  <si>
    <t>seeds with living N C. maculatus/100g</t>
  </si>
  <si>
    <t>seed with living N C. maculatus/100g</t>
  </si>
  <si>
    <t>seeds with N C. maculatus eggs/100g</t>
  </si>
  <si>
    <t>seed with N C. maculatus eggs/100g</t>
  </si>
  <si>
    <t>seeds with N C. maculatus larvae/100g</t>
  </si>
  <si>
    <t>seed with N C. maculatus larvae/100g</t>
  </si>
  <si>
    <t>SGR</t>
  </si>
  <si>
    <t>Shannon diversity index</t>
  </si>
  <si>
    <t>Shannon H'</t>
  </si>
  <si>
    <t>Shannon Index</t>
  </si>
  <si>
    <t>Shannon index</t>
  </si>
  <si>
    <t>Shannon index (Microbial Diversity)</t>
  </si>
  <si>
    <t>Shannon index macrofauna</t>
  </si>
  <si>
    <t>Shannon index tree/shrub</t>
  </si>
  <si>
    <t>Shannon's entropy</t>
  </si>
  <si>
    <t>Shannon-Weaver Index</t>
  </si>
  <si>
    <t>Shannon-Weaver Index (bacterial (16S rDNA DGGE) communities)</t>
  </si>
  <si>
    <t>Shannon-Weaver Index (fungal (ITS))
DGGE) communities</t>
  </si>
  <si>
    <t>Shannon–Weiner index</t>
  </si>
  <si>
    <t>Shannon–Wiener index</t>
  </si>
  <si>
    <t>Shanon index</t>
  </si>
  <si>
    <t>Simpson's diversity index</t>
  </si>
  <si>
    <t>species/50 g of soil</t>
  </si>
  <si>
    <t>species/50g soil</t>
  </si>
  <si>
    <t>spore abundance/100g of dry spoil</t>
  </si>
  <si>
    <t>Spores/100g Dry soil</t>
  </si>
  <si>
    <t>spore/kg of soil</t>
  </si>
  <si>
    <t>Spores/kg soil</t>
  </si>
  <si>
    <t>stalk/ha</t>
  </si>
  <si>
    <t>Stalks/ha</t>
  </si>
  <si>
    <t>SZL/ha</t>
  </si>
  <si>
    <t>t</t>
  </si>
  <si>
    <t>t /ha</t>
  </si>
  <si>
    <t>t C/ha</t>
  </si>
  <si>
    <t>t C/ha/yr</t>
  </si>
  <si>
    <t>Mg C/ha/yr</t>
  </si>
  <si>
    <t>Mg CO2 eq/t grain/yr</t>
  </si>
  <si>
    <t>t DM/ha</t>
  </si>
  <si>
    <t>t fresh yield/ha</t>
  </si>
  <si>
    <t>Mg/ha fresh</t>
  </si>
  <si>
    <t>t N/ha</t>
  </si>
  <si>
    <t>Mg N/ha</t>
  </si>
  <si>
    <t>t yield/ha/cm</t>
  </si>
  <si>
    <t>Mg/ha/cm</t>
  </si>
  <si>
    <t>t yield/ha/mm</t>
  </si>
  <si>
    <t>Mg/ha/mm</t>
  </si>
  <si>
    <t>t.ha</t>
  </si>
  <si>
    <t>t/ ha</t>
  </si>
  <si>
    <t>t/(ha day)</t>
  </si>
  <si>
    <t>Mg/ha/d</t>
  </si>
  <si>
    <t>t/acre</t>
  </si>
  <si>
    <t>Mg/acre</t>
  </si>
  <si>
    <t>t/fad</t>
  </si>
  <si>
    <t>t/fd</t>
  </si>
  <si>
    <t>t/fed</t>
  </si>
  <si>
    <t>t/fedan</t>
  </si>
  <si>
    <t>t/ha DM</t>
  </si>
  <si>
    <t>t/ha dry matter</t>
  </si>
  <si>
    <t>t/ha FM</t>
  </si>
  <si>
    <t>t/ha freshh matter</t>
  </si>
  <si>
    <t>t/ha/mm</t>
  </si>
  <si>
    <t>t/ha/season</t>
  </si>
  <si>
    <t>Mg/ha/season</t>
  </si>
  <si>
    <t>t/ha/year</t>
  </si>
  <si>
    <t>t/ha/yr</t>
  </si>
  <si>
    <t>t/t</t>
  </si>
  <si>
    <t>Mg/Mg</t>
  </si>
  <si>
    <t>t/year</t>
  </si>
  <si>
    <t>Mg/yr</t>
  </si>
  <si>
    <t>t\ha</t>
  </si>
  <si>
    <t>Taxonomic richness (S)</t>
  </si>
  <si>
    <t>tC/ha</t>
  </si>
  <si>
    <t>tDM/ha</t>
  </si>
  <si>
    <t>tn/ha</t>
  </si>
  <si>
    <t>TND/ha</t>
  </si>
  <si>
    <t>ton/feddan</t>
  </si>
  <si>
    <t>ton/ha</t>
  </si>
  <si>
    <t>ton/ha/season</t>
  </si>
  <si>
    <t>ton/m3</t>
  </si>
  <si>
    <t>tons/ha</t>
  </si>
  <si>
    <t>total insects/kg of grain</t>
  </si>
  <si>
    <t>n/kg grain</t>
  </si>
  <si>
    <t>TZS</t>
  </si>
  <si>
    <t>TZS/day</t>
  </si>
  <si>
    <t>TZS/d</t>
  </si>
  <si>
    <t>TZS/month</t>
  </si>
  <si>
    <t>ug N/g</t>
  </si>
  <si>
    <t>ug/m2/h</t>
  </si>
  <si>
    <t>µg/m2/h</t>
  </si>
  <si>
    <t>UGX/ha</t>
  </si>
  <si>
    <t>US$</t>
  </si>
  <si>
    <t>US$/ha</t>
  </si>
  <si>
    <t>USD /ha</t>
  </si>
  <si>
    <t>USD(15% discount rate)</t>
  </si>
  <si>
    <t>USD/ha (discount rate = 15%)</t>
  </si>
  <si>
    <t>USD(35% discount rate)</t>
  </si>
  <si>
    <t>USD/ha (discount rate = 35%)</t>
  </si>
  <si>
    <t>USD/(man day)</t>
  </si>
  <si>
    <t>USD/person/d</t>
  </si>
  <si>
    <t>USD/90 kg</t>
  </si>
  <si>
    <t>USD/acre</t>
  </si>
  <si>
    <t>USD/acre/cow</t>
  </si>
  <si>
    <t>USD/acre/individual</t>
  </si>
  <si>
    <t>USD/animal</t>
  </si>
  <si>
    <t>USD/individual</t>
  </si>
  <si>
    <t>USD/bird</t>
  </si>
  <si>
    <t>USD/cow</t>
  </si>
  <si>
    <t>USD/crib</t>
  </si>
  <si>
    <t>USD/day</t>
  </si>
  <si>
    <t>USD/d</t>
  </si>
  <si>
    <t>USD/day/ha</t>
  </si>
  <si>
    <t>USD/d/ha</t>
  </si>
  <si>
    <t>USD/fed</t>
  </si>
  <si>
    <t>USD/fish</t>
  </si>
  <si>
    <t>USD/goat</t>
  </si>
  <si>
    <t>USD/ha (discount rate= 15%)</t>
  </si>
  <si>
    <t>USD/ha (discount rate= 20%)</t>
  </si>
  <si>
    <t>USD/ha (discount rate = 20%)</t>
  </si>
  <si>
    <t>USD/ha (discount rate= 30%)</t>
  </si>
  <si>
    <t>USD/ha (discount rate = 30%)</t>
  </si>
  <si>
    <t>USD/ha (discount rate=10%)</t>
  </si>
  <si>
    <t>USD/ha (discount rate = 10%)</t>
  </si>
  <si>
    <t>USD/ha (discount rate=5%)</t>
  </si>
  <si>
    <t>USD/ha (discount rate = 5%)</t>
  </si>
  <si>
    <t>USD/ha (Discount rate=8%)</t>
  </si>
  <si>
    <t>USD/ha (discount rate = 8%)</t>
  </si>
  <si>
    <t>USD/ha(10% discount rate)</t>
  </si>
  <si>
    <t>USD/ha)</t>
  </si>
  <si>
    <t>USD/ha/labour</t>
  </si>
  <si>
    <t>USD/ha/year</t>
  </si>
  <si>
    <t>USD/ha/yr</t>
  </si>
  <si>
    <t>USD/head/day</t>
  </si>
  <si>
    <t>USD/head/d</t>
  </si>
  <si>
    <t>USD/head/month</t>
  </si>
  <si>
    <t>USD/kg</t>
  </si>
  <si>
    <t>USD/kg of P</t>
  </si>
  <si>
    <t>USD/kg/d</t>
  </si>
  <si>
    <t>USD/kg/day</t>
  </si>
  <si>
    <t>USD/l</t>
  </si>
  <si>
    <t>USD/L</t>
  </si>
  <si>
    <t>USD/labor-hour</t>
  </si>
  <si>
    <t>USD/hr labor</t>
  </si>
  <si>
    <t>USD/litre</t>
  </si>
  <si>
    <t>USD/man/day</t>
  </si>
  <si>
    <t>USD/man/d</t>
  </si>
  <si>
    <t>USD/person/day</t>
  </si>
  <si>
    <t>USD/person-day</t>
  </si>
  <si>
    <t>USD/person d</t>
  </si>
  <si>
    <t>USD/plot</t>
  </si>
  <si>
    <t>USD/sack</t>
  </si>
  <si>
    <t>USD/t</t>
  </si>
  <si>
    <t>USD/USD</t>
  </si>
  <si>
    <t>USD/USD (discount rate= 15%)</t>
  </si>
  <si>
    <t>USD/USD (discount rate= 30%)</t>
  </si>
  <si>
    <t>USD/year</t>
  </si>
  <si>
    <t>USD/yr</t>
  </si>
  <si>
    <t>USD/yr/cattle unit</t>
  </si>
  <si>
    <t>USD/yr/individual</t>
  </si>
  <si>
    <t>USD/yr/farm</t>
  </si>
  <si>
    <t>USD/yr/Farm</t>
  </si>
  <si>
    <t>USH</t>
  </si>
  <si>
    <t>UGX</t>
  </si>
  <si>
    <t>v/v</t>
  </si>
  <si>
    <t>v:v</t>
  </si>
  <si>
    <t>volume/volume</t>
  </si>
  <si>
    <t>w/w</t>
  </si>
  <si>
    <t>work days/ha</t>
  </si>
  <si>
    <t>work d/ha</t>
  </si>
  <si>
    <t>working days/ha</t>
  </si>
  <si>
    <t>XAF</t>
  </si>
  <si>
    <t>XAF/egg</t>
  </si>
  <si>
    <t>XAF/kg</t>
  </si>
  <si>
    <t>XAF/pig</t>
  </si>
  <si>
    <t>XAF/sheep</t>
  </si>
  <si>
    <t>XOF/cattle</t>
  </si>
  <si>
    <t>XOF/individual</t>
  </si>
  <si>
    <t>XOF/ha</t>
  </si>
  <si>
    <t>XOF/kg/ha</t>
  </si>
  <si>
    <t>XOF/XOF</t>
  </si>
  <si>
    <t>year</t>
  </si>
  <si>
    <t>yr</t>
  </si>
  <si>
    <t>year(15% discount rate)</t>
  </si>
  <si>
    <t>yr(15% discount rate)</t>
  </si>
  <si>
    <t>year(35% discount rate)</t>
  </si>
  <si>
    <t>yr(35% discount rate)</t>
  </si>
  <si>
    <t>years</t>
  </si>
  <si>
    <t>ZAR</t>
  </si>
  <si>
    <t>ZAR/ha</t>
  </si>
  <si>
    <t>ZMK</t>
  </si>
  <si>
    <t>ZMK/ha</t>
  </si>
  <si>
    <t>ZMW/ha</t>
  </si>
  <si>
    <t>ZMK/kg N</t>
  </si>
  <si>
    <t>ZMK/person-day</t>
  </si>
  <si>
    <t>ZMK/person d</t>
  </si>
  <si>
    <t>ZMW</t>
  </si>
  <si>
    <t>ZWD/ha</t>
  </si>
  <si>
    <t>ZWD/ha(d.r. y1 = 1, y2 = 1/1.23)</t>
  </si>
  <si>
    <t>ZWL/ha</t>
  </si>
  <si>
    <t>μg C/(m*s)</t>
  </si>
  <si>
    <t>μg N/(m*s)</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</si>
  <si>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</si>
  <si>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</si>
  <si>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</si>
  <si>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</si>
  <si>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</si>
  <si>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</si>
  <si>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</si>
  <si>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</si>
  <si>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</si>
  <si>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</si>
  <si>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</si>
  <si>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</si>
  <si>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</si>
  <si>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</si>
  <si>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</si>
  <si>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</si>
  <si>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</si>
  <si>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</si>
  <si>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</si>
  <si>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</si>
  <si>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</si>
  <si>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products &gt; processed products &gt; processed animal products &gt; animal meals &gt; fishmeal
products &gt; processed products &gt; processed animal products &gt; fish products &gt; fishmeal
products &gt; feeds &gt; feeds of animal origin</t>
  </si>
  <si>
    <t>Fish meal</t>
  </si>
  <si>
    <t>fish meal (fish blood and bone)</t>
  </si>
  <si>
    <t>http://purl.obolibrary.org/obo/AGRO_00000083</t>
  </si>
  <si>
    <t>An animal manure obtained by drying and grinding or otherwise treating fish or fish waste to which no other matter has been added.</t>
  </si>
  <si>
    <t>Does not appear to present in Agrovoc (e.g. products &gt; feeds &gt; roughage)</t>
  </si>
  <si>
    <t>Herbaceous Fodders</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</si>
  <si>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</si>
  <si>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</si>
  <si>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</si>
  <si>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</si>
  <si>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</si>
  <si>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https://www.feedipedia.org/node/11743</t>
  </si>
  <si>
    <t>Medicago sativa
feed legumes</t>
  </si>
  <si>
    <t>http://aims.fao.org/aos/agrovoc/c_4687
http://aims.fao.org/aos/agrovoc/c_2834</t>
  </si>
  <si>
    <t>Alfalfa (Medicago sativa)</t>
  </si>
  <si>
    <t>lucerne meal</t>
  </si>
  <si>
    <t>http://aims.fao.org/aos/agrovoc/c_25483</t>
  </si>
  <si>
    <t>products &gt; feeds &gt; feed meals &gt; lucerne meal</t>
  </si>
  <si>
    <t>Alfalfa, dehydrated</t>
  </si>
  <si>
    <t>https://www.feedipedia.org/node/11744</t>
  </si>
  <si>
    <t>Not entirely sure Alfalfa dry is equivocal to Alfalfa meal</t>
  </si>
  <si>
    <t>Non-ERA Feed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</si>
  <si>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</si>
  <si>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</si>
  <si>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</si>
  <si>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</si>
  <si>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cellulase</t>
  </si>
  <si>
    <t>http://aims.fao.org/aos/agrovoc/c_1419</t>
  </si>
  <si>
    <t>... &gt; catalysts &gt; enzymes &gt; hydrolases &gt; glycosidases &gt; cellulase
... &gt; proteins &gt; enzymes &gt; hydrolases &gt; glycosidases &gt; cellulase</t>
  </si>
  <si>
    <t>Atella (Fermented Cereal Residue)</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</si>
  <si>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</si>
  <si>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</si>
  <si>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products &gt; by-products &gt; brewery by-products &gt; brewers grains
products &gt; plant products &gt; grain &gt; brewers grains</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</si>
  <si>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</si>
  <si>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</si>
  <si>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</si>
  <si>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</si>
  <si>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</si>
  <si>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</si>
  <si>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</si>
  <si>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</si>
  <si>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</si>
  <si>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</si>
  <si>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</si>
  <si>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</si>
  <si>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</si>
  <si>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</si>
  <si>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</si>
  <si>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</si>
  <si>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</si>
  <si>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</si>
  <si>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</si>
  <si>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products &gt; plant products &gt; cereals &gt; barley &gt; feed barley
products &gt; feeds &gt; feed cereals &gt; feed barley
products &gt; plant products &gt; cereals &gt; feed cereals &gt; feed barley</t>
  </si>
  <si>
    <t>Cannot be matched as description is too vague</t>
  </si>
  <si>
    <t>Barley grain</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</si>
  <si>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</si>
  <si>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</si>
  <si>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</si>
  <si>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</si>
  <si>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</si>
  <si>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</si>
  <si>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</si>
  <si>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</si>
  <si>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</si>
  <si>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</si>
  <si>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</si>
  <si>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</si>
  <si>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</si>
  <si>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</si>
  <si>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</si>
  <si>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</si>
  <si>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</si>
  <si>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products &gt; processed products &gt; processed animal products &gt; animal meals &gt; blood meal</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</si>
  <si>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</si>
  <si>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</si>
  <si>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products &gt; processed products &gt; processed animal products &gt; animal meals &gt; bone meal</t>
  </si>
  <si>
    <t>Bone meal</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</si>
  <si>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</si>
  <si>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</si>
  <si>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</si>
  <si>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</si>
  <si>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</si>
  <si>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</si>
  <si>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</si>
  <si>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</si>
  <si>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</si>
  <si>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</si>
  <si>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</si>
  <si>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</si>
  <si>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</si>
  <si>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</si>
  <si>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</si>
  <si>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</si>
  <si>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</si>
  <si>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</si>
  <si>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</si>
  <si>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</si>
  <si>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</si>
  <si>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</si>
  <si>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</si>
  <si>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</si>
  <si>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</si>
  <si>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Cactus Fruit Juice</t>
  </si>
  <si>
    <t>Cactus Pads Meal</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</si>
  <si>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</si>
  <si>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</si>
  <si>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</si>
  <si>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</si>
  <si>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</si>
  <si>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</si>
  <si>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</si>
  <si>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</si>
  <si>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products &gt; by-products &gt; oil mill by-products &gt; oilseed cakes &gt; rapeseed meal</t>
  </si>
  <si>
    <t>Rapeseed meal</t>
  </si>
  <si>
    <t>carboxymethylcellulose</t>
  </si>
  <si>
    <t>http://aims.fao.org/aos/agrovoc/c_1309</t>
  </si>
  <si>
    <t>products &gt; plant products &gt; cellulose products &gt; carboxymethylcellulose</t>
  </si>
  <si>
    <t>products &gt; plant products &gt; vegetables &gt; cassava</t>
  </si>
  <si>
    <t>Cassava roots</t>
  </si>
  <si>
    <t>https://www.feedipedia.org/node/527</t>
  </si>
  <si>
    <t xml:space="preserve">No (Only cassava and cassava starch available) </t>
  </si>
  <si>
    <t>Cassava peels, cassava pomace and other cassava by-products</t>
  </si>
  <si>
    <t>Cassava Leaf</t>
  </si>
  <si>
    <t>Cassava leaves and foliage</t>
  </si>
  <si>
    <t>tapioca</t>
  </si>
  <si>
    <t>products &gt; processed products &gt; processed plant products &gt; starch products &gt; tapioca</t>
  </si>
  <si>
    <t>organisms &gt; Eukaryota &gt; Plantae &gt; Embryophyta &gt; Tracheophyta &gt; Spermatophyta &gt; Magnoliophyta &gt; Liliopsida &gt; Poales &gt; Poaceae &gt; Cenchrus &gt; Cenchrus ciliaris</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</si>
  <si>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</si>
  <si>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</si>
  <si>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</si>
  <si>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</si>
  <si>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https://www.feedipedia.org/node/59</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</si>
  <si>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</si>
  <si>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</si>
  <si>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</si>
  <si>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</si>
  <si>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Chopped Straw</t>
  </si>
  <si>
    <t>The stems and leaves of mature fine cereals such as rice, wheat, barley, oats and rye(en)</t>
  </si>
  <si>
    <t>substances &gt; wastes &gt; organic wastes &gt; agricultural wastes &gt; crop residues &gt; straw</t>
  </si>
  <si>
    <t>Straws</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</si>
  <si>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</si>
  <si>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</si>
  <si>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</si>
  <si>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</si>
  <si>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</si>
  <si>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</si>
  <si>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</si>
  <si>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husks</t>
  </si>
  <si>
    <t>products &gt; by-products &gt; cocoa husks
... &gt; organic wastes &gt; agricultural wastes &gt; crop residues &gt; husks &gt; cocoa husks</t>
  </si>
  <si>
    <t>Cocoa (Theobroma cacao) beans and by-products</t>
  </si>
  <si>
    <t>Coconut Oil Cake</t>
  </si>
  <si>
    <t>copper</t>
  </si>
  <si>
    <t>http://aims.fao.org/aos/agrovoc/c_1868</t>
  </si>
  <si>
    <t>substances &gt; elements &gt; metallic elements &gt; transition elements &gt; copper</t>
  </si>
  <si>
    <t>copra meal</t>
  </si>
  <si>
    <t>http://aims.fao.org/aos/agrovoc/c_29441</t>
  </si>
  <si>
    <t>products &gt; by-products &gt; oil mill by-products &gt; oilseed cakes &gt; copra meal</t>
  </si>
  <si>
    <t>Copra meal and coconut by-products</t>
  </si>
  <si>
    <t>products &gt; plant products &gt; cereals &gt; maize</t>
  </si>
  <si>
    <t>Maize grain</t>
  </si>
  <si>
    <t>A by-product of the milling of shelled maize.</t>
  </si>
  <si>
    <t>maize bran</t>
  </si>
  <si>
    <t>products &gt; by-products &gt; milling by-products &gt; bran &gt; maize bran</t>
  </si>
  <si>
    <t>Maize bran and hominy feed</t>
  </si>
  <si>
    <t>Maize Meal</t>
  </si>
  <si>
    <t>Maize germ meal and maize germ</t>
  </si>
  <si>
    <t xml:space="preserve">Maize Meal </t>
  </si>
  <si>
    <t>Extracted from the germ by pressure or by solvents, maize oil is very rich in polyunsaturated fatty acids. It is derived from maize germ (the embryos of Zea mays L.)</t>
  </si>
  <si>
    <t>maize oil</t>
  </si>
  <si>
    <t>... &gt; processed products &gt; processed plant products &gt; plant oils &gt; seed oils &gt; maize oil
substances &gt; oils &gt; plant oils &gt; seed oils &gt; maize oil</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</si>
  <si>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</si>
  <si>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</si>
  <si>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 &gt; organic wastes &gt; agricultural wastes &gt; crop residues &gt; straw &gt; maize straw</t>
  </si>
  <si>
    <t>Maize stover</t>
  </si>
  <si>
    <t>Maize cobs</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</si>
  <si>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</si>
  <si>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</si>
  <si>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</si>
  <si>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</si>
  <si>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</si>
  <si>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 xml:space="preserve">Cotton Seed Cake </t>
  </si>
  <si>
    <t>An oil meal that contains crushed cotton seeds from which oil has been removed</t>
  </si>
  <si>
    <t>cottonseed meal</t>
  </si>
  <si>
    <t>products &gt; by-products &gt; oil mill by-products &gt; oilseed cakes &gt; cottonseed meal</t>
  </si>
  <si>
    <t>Cotton Seed Oil Cake</t>
  </si>
  <si>
    <t>Cowpea (Vigna unguiculata) forage</t>
  </si>
  <si>
    <t>Palm oil is an edible vegetable oil extracted from the pericarp (from the fleshy part) of the fruits of the oil palm (Elaeis guineensis).</t>
  </si>
  <si>
    <t>palm oils</t>
  </si>
  <si>
    <t>products &gt; processed products &gt; processed plant products &gt; plant oils &gt; palm oils
substances &gt; oils &gt; plant oils &gt; palm oils</t>
  </si>
  <si>
    <t>Only palm oil sludge is available (Palm oil mill effluent)</t>
  </si>
  <si>
    <t>Date palm seeds</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</si>
  <si>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</si>
  <si>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</si>
  <si>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</si>
  <si>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</si>
  <si>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 &gt; Liliopsida &gt; Poales &gt; Poaceae &gt; Pennisetum &gt; Pennisetum pedicellatum</t>
  </si>
  <si>
    <t>Nigeria grass (Pennisetum pedicellatum)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</si>
  <si>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</si>
  <si>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</si>
  <si>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</si>
  <si>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products &gt; by-products &gt; sugar by-products &gt; sugar-beet byproducts &gt; beet pulp</t>
  </si>
  <si>
    <t>Beet molasses</t>
  </si>
  <si>
    <t>https://www.feedipedia.org/node/711</t>
  </si>
  <si>
    <t>No (soybean oil is available)</t>
  </si>
  <si>
    <t>Soybean forage</t>
  </si>
  <si>
    <t>Soybean forage, forage soybean, soybean hay, soybean straw</t>
  </si>
  <si>
    <t>... &gt; monocotyledons &gt; Liliales &gt; Pontederiaceae &gt; Eichhornia &gt; Eichhornia crassipes</t>
  </si>
  <si>
    <t>... &gt; Liliopsida &gt; Poales &gt; Poaceae &gt; Pennisetum &gt; Pennisetum purpureum</t>
  </si>
  <si>
    <t>Elephant grass (Pennisetum purpureum)</t>
  </si>
  <si>
    <t xml:space="preserve">No (only Euphorbia/ Euphorbia antisyphilitica/characias/esula/lathyris/oulcherrima are available) </t>
  </si>
  <si>
    <t>No (Onlu Euphorbia coerulescens is available)</t>
  </si>
  <si>
    <t xml:space="preserve">Fish Meal </t>
  </si>
  <si>
    <t>fish oils</t>
  </si>
  <si>
    <t>products &gt; processed products &gt; processed animal products &gt; fish products &gt; fish oils
substances &gt; oils &gt; animal oils &gt; fish oils</t>
  </si>
  <si>
    <t>Fish Oil Nile Perch</t>
  </si>
  <si>
    <t>No (Only tuna oil available)</t>
  </si>
  <si>
    <t>Fish Premix</t>
  </si>
  <si>
    <t>Fish silage</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</si>
  <si>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</si>
  <si>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</si>
  <si>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</si>
  <si>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</si>
  <si>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Product names: oat forage, whole crop green oats, fodder oat</t>
  </si>
  <si>
    <t xml:space="preserve">Ulva Fresh </t>
  </si>
  <si>
    <t>Fresh Water Shrimp Meal</t>
  </si>
  <si>
    <t>Shrimp meal</t>
  </si>
  <si>
    <t>https://www.feedipedia.org/node/202</t>
  </si>
  <si>
    <t>Ficus thonningii Leaf</t>
  </si>
  <si>
    <t>... &gt; dicotyledons &gt; Urticales &gt; Moraceae &gt; Ficus &gt; Ficus thonningii</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</si>
  <si>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</si>
  <si>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</si>
  <si>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products &gt; by-products &gt; oil mill by-products &gt; oilseed cakes &gt; soybean meal
products &gt; processed products &gt; processed plant products &gt; soybean products &gt; soybean meal</t>
  </si>
  <si>
    <t>Soybean meal</t>
  </si>
  <si>
    <t xml:space="preserve">Soya Full Fat </t>
  </si>
  <si>
    <t>Gamba Grass</t>
  </si>
  <si>
    <t>http://aims.fao.org/aos/agrovoc/c_409</t>
  </si>
  <si>
    <t>Gluten 60 Yellow</t>
  </si>
  <si>
    <t>Gmelina arborea Leaf Meal</t>
  </si>
  <si>
    <t>... &gt; Magnoliopsida &gt; Lamiales &gt; Verbenaceae &gt; Gmelina &gt; Gmelina arborea</t>
  </si>
  <si>
    <t>Gmelina (Gmelina arborea)</t>
  </si>
  <si>
    <t>products &gt; feeds &gt; roughage &gt; hay</t>
  </si>
  <si>
    <t>Caelifera</t>
  </si>
  <si>
    <t>... &gt; Arthropoda &gt; Hexapoda &gt; Insecta &gt; Orthoptera &gt; Caelifera</t>
  </si>
  <si>
    <t>Locust meal, locusts, grasshoppers and crickets</t>
  </si>
  <si>
    <t>http://aims.fao.org/aos/agrovoc/c_7911</t>
  </si>
  <si>
    <t>... &gt; Fabales &gt; Fabaceae &gt; Papilionoideae &gt; Trifolium &gt; Trifolium alexandrinum</t>
  </si>
  <si>
    <t xml:space="preserve">Prosopis juliflora Pods Ground </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</si>
  <si>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</si>
  <si>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</si>
  <si>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</si>
  <si>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</si>
  <si>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</si>
  <si>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Sunflower seeds</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</si>
  <si>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</si>
  <si>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</si>
  <si>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products &gt; by-products &gt; oil mill by-products &gt; oilseed cakes &gt; groundnut meal</t>
  </si>
  <si>
    <t>Peanut forage</t>
  </si>
  <si>
    <t>https://www.feedipedia.org/node/695</t>
  </si>
  <si>
    <t>Peanut hulls</t>
  </si>
  <si>
    <t>http://aims.fao.org/aos/agrovoc/c_5537</t>
  </si>
  <si>
    <t>Guinea grass (Megathyrsus maximus)</t>
  </si>
  <si>
    <t>https://www.feedipedia.org/node/416</t>
  </si>
  <si>
    <t>Hibiscus Seeds</t>
  </si>
  <si>
    <t>http://aims.fao.org/aos/agrovoc/c_3593</t>
  </si>
  <si>
    <t>... &gt; Magnoliophyta &gt; Magnoliopsida &gt; Malvales &gt; Malvaceae &gt; Hibiscus</t>
  </si>
  <si>
    <t>Hibiscus (Hibiscus asper)
Hibiscus (Hibiscus lunariifolius)</t>
  </si>
  <si>
    <t>https://www.feedipedia.org/node/142
https://www.feedipedia.org/node/140</t>
  </si>
  <si>
    <t>Hominy Feed</t>
  </si>
  <si>
    <t>Indigenous Trees</t>
  </si>
  <si>
    <t>industrial products</t>
  </si>
  <si>
    <t>http://aims.fao.org/aos/agrovoc/c_06d978c8</t>
  </si>
  <si>
    <t>products &gt; industrial products</t>
  </si>
  <si>
    <t>insects as feed</t>
  </si>
  <si>
    <t>http://aims.fao.org/aos/agrovoc/c_1387360728114</t>
  </si>
  <si>
    <t>products &gt; feeds &gt; feeds of animal origin &gt; insects as feed</t>
  </si>
  <si>
    <t>salt-licks</t>
  </si>
  <si>
    <t>http://aims.fao.org/aos/agrovoc/c_26818</t>
  </si>
  <si>
    <t>substances &gt; supplements &gt; feed supplements &gt; feed blocks &gt; salt-licks</t>
  </si>
  <si>
    <t>iodine</t>
  </si>
  <si>
    <t>http://aims.fao.org/aos/agrovoc/c_3932</t>
  </si>
  <si>
    <t>substances &gt; elements &gt; nonmetals &gt; halogens &gt; iodine</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</si>
  <si>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</si>
  <si>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</si>
  <si>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</si>
  <si>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</si>
  <si>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</si>
  <si>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(Jatropha sp.) kernel meal and other jatropha products</t>
  </si>
  <si>
    <t>https://www.feedipedia.org/node/620</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</si>
  <si>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</si>
  <si>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</si>
  <si>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</si>
  <si>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</si>
  <si>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</si>
  <si>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</si>
  <si>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 &gt; Fabales &gt; Fabaceae &gt; Mimosoideae &gt; Leucaena &gt; Leucaena leucocephala</t>
  </si>
  <si>
    <t>Leucaena (Leucaena leucocephala)</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</si>
  <si>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</si>
  <si>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</si>
  <si>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</si>
  <si>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</si>
  <si>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 Powder</t>
  </si>
  <si>
    <t xml:space="preserve">Grasses Local </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</si>
  <si>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</si>
  <si>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</si>
  <si>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http://aims.fao.org/aos/agrovoc/c_4501</t>
  </si>
  <si>
    <t>... &gt; Fabales &gt; Fabaceae &gt; Papilionoideae &gt; Macroptilium &gt; Macroptilium</t>
  </si>
  <si>
    <t>Siratro (Macroptilium atropurpureum)</t>
  </si>
  <si>
    <t>https://www.feedipedia.org/node/278</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</si>
  <si>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</si>
  <si>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</si>
  <si>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</si>
  <si>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</si>
  <si>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</si>
  <si>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</si>
  <si>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</si>
  <si>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</si>
  <si>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millets</t>
  </si>
  <si>
    <t>products &gt; plant products &gt; cereals &gt; millets</t>
  </si>
  <si>
    <t>Yes- depending on the type- Finger/Foxtail/Pearl/Proso/Armgrass millet available</t>
  </si>
  <si>
    <t>Vitamin-Mineral Mix</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</si>
  <si>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</si>
  <si>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</si>
  <si>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</si>
  <si>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Premix</t>
  </si>
  <si>
    <t>molasses</t>
  </si>
  <si>
    <t>products &gt; processed products &gt; processed plant products &gt; sugar &gt; molasses</t>
  </si>
  <si>
    <t>Molasses/urea blocks
Molasses grass (Melinis minutiflora)</t>
  </si>
  <si>
    <t>https://www.feedipedia.org/node/564
https://www.feedipedia.org/node/414</t>
  </si>
  <si>
    <t>Molasses Powder</t>
  </si>
  <si>
    <t>Molasses (Sugarcane)</t>
  </si>
  <si>
    <t>Sugarcane molasses</t>
  </si>
  <si>
    <t>Moringa oleifera Leaf Meal</t>
  </si>
  <si>
    <t>... &gt; Magnoliopsida &gt; Brassicales &gt; Moringaceae &gt; Moringa &gt; Moringa oleifera</t>
  </si>
  <si>
    <t>Moringa (Moringa oleifera)</t>
  </si>
  <si>
    <t xml:space="preserve">Moringa oleifera Leaf Meal is listed as a product </t>
  </si>
  <si>
    <t>http://aims.fao.org/aos/agrovoc/c_40255</t>
  </si>
  <si>
    <t>... &gt; Vertebrata &gt; Pisces &gt; Cypriniformes &gt; Cyprinidae &gt; Rastrineobola argentea</t>
  </si>
  <si>
    <t xml:space="preserve">Natural Pasture Hay </t>
  </si>
  <si>
    <t>salt-licks
salts</t>
  </si>
  <si>
    <t>http://aims.fao.org/aos/agrovoc/c_26818
http://aims.fao.org/aos/agrovoc/c_33129</t>
  </si>
  <si>
    <t>substances &gt; supplements &gt; feed supplements &gt; feed blocks &gt; salt-licks
substances &gt; chemical compounds &gt; salts</t>
  </si>
  <si>
    <t>Noug Seed Cake</t>
  </si>
  <si>
    <t>products &gt; plant products &gt; oilseeds &gt; niger seed</t>
  </si>
  <si>
    <t>Niger (Guizotia abyssinica)</t>
  </si>
  <si>
    <t>https://www.feedipedia.org/node/41</t>
  </si>
  <si>
    <t xml:space="preserve">Partial </t>
  </si>
  <si>
    <t>Listed under products</t>
  </si>
  <si>
    <t>oat straw</t>
  </si>
  <si>
    <t>... &gt; organic wastes &gt; agricultural wastes &gt; crop residues &gt; straw &gt; oat straw</t>
  </si>
  <si>
    <t>Oat forage
Oat hulls and oat mill feed</t>
  </si>
  <si>
    <t>https://www.feedipedia.org/node/500
https://www.feedipedia.org/node/707</t>
  </si>
  <si>
    <t>Olive forage</t>
  </si>
  <si>
    <t>Seashells and coral</t>
  </si>
  <si>
    <t>palm kernel cake</t>
  </si>
  <si>
    <t>products &gt; by-products &gt; oil mill by-products &gt; oilseed cakes &gt; palm kernel cake</t>
  </si>
  <si>
    <t>Palm oil mill effluent</t>
  </si>
  <si>
    <t>... &gt; Liliopsida &gt; Poales &gt; Poaceae &gt; Panicum &gt; Panicum maximum</t>
  </si>
  <si>
    <t>Panicum maximum is listed as a synonym</t>
  </si>
  <si>
    <t>Papaya Leaf</t>
  </si>
  <si>
    <t>http://aims.fao.org/aos/agrovoc/c_1323</t>
  </si>
  <si>
    <t>... &gt; Magnoliopsida &gt; Violales &gt; Caricaceae &gt; Carica &gt; Carica papaya</t>
  </si>
  <si>
    <t>Papaya (Carica papaya) fruits, leaves and by-products</t>
  </si>
  <si>
    <t>Pea seeds</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</si>
  <si>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</si>
  <si>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</si>
  <si>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http://aims.fao.org/aos/agrovoc/c_25477</t>
  </si>
  <si>
    <t>... &gt; processed products &gt; processed plant products &gt; plant oils &gt; seed oils &gt; groundnut oil
substances &gt; oils &gt; plant oils &gt; seed oils &gt; groundnut oil</t>
  </si>
  <si>
    <t>http://aims.fao.org/aos/agrovoc/c_5804</t>
  </si>
  <si>
    <t>pigeon peas</t>
  </si>
  <si>
    <t>products &gt; plant products &gt; legumes &gt; grain legumes &gt; pigeon peas</t>
  </si>
  <si>
    <t>Pigeon pea (Cajanus cajan) forage</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</si>
  <si>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</si>
  <si>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</si>
  <si>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</si>
  <si>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</si>
  <si>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</si>
  <si>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which Prosopis?</t>
  </si>
  <si>
    <t>PX P3 Br Gr with Phytase</t>
  </si>
  <si>
    <t xml:space="preserve">Wheat Bran Remoulage </t>
  </si>
  <si>
    <t>Defined broadly to include sharps and other residue from the milling, sifting or other working of the grain. It contains a little flour.(en)</t>
  </si>
  <si>
    <t>wheat bran</t>
  </si>
  <si>
    <t>products &gt; by-products &gt; milling by-products &gt; bran &gt; wheat bran</t>
  </si>
  <si>
    <t>Wheat bran</t>
  </si>
  <si>
    <t>products &gt; plant products &gt; cereals &gt; rice</t>
  </si>
  <si>
    <t>Broken rice and polished rice</t>
  </si>
  <si>
    <t xml:space="preserve">This is a product of rice grain- which is not available  </t>
  </si>
  <si>
    <t>rice husks</t>
  </si>
  <si>
    <t>products &gt; by-products &gt; milling by-products &gt; cereal by-products &gt; rice husks
... &gt; organic wastes &gt; agricultural wastes &gt; crop residues &gt; husks &gt; rice husks</t>
  </si>
  <si>
    <t>Rice hulls</t>
  </si>
  <si>
    <t xml:space="preserve">Rice Offal </t>
  </si>
  <si>
    <t>rice polishings</t>
  </si>
  <si>
    <t>products &gt; by-products &gt; milling by-products &gt; cereal by-products &gt; rice polishings</t>
  </si>
  <si>
    <t xml:space="preserve">Rice polishingings is listed as a common name </t>
  </si>
  <si>
    <t>rice straw</t>
  </si>
  <si>
    <t>... &gt; organic wastes &gt; agricultural wastes &gt; crop residues &gt; straw &gt; rice straw</t>
  </si>
  <si>
    <t>Rice straw</t>
  </si>
  <si>
    <t xml:space="preserve">Rice Straw </t>
  </si>
  <si>
    <t>http://aims.fao.org/aos/agrovoc/c_16033</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</si>
  <si>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</si>
  <si>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</si>
  <si>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</si>
  <si>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</si>
  <si>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</si>
  <si>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</si>
  <si>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</si>
  <si>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Remains of flour industry obtained while making flour from rye grain or seed</t>
  </si>
  <si>
    <t>rye bran</t>
  </si>
  <si>
    <t>products &gt; by-products &gt; milling by-products &gt; bran &gt; rye bran</t>
  </si>
  <si>
    <t>Rye grain and by-products</t>
  </si>
  <si>
    <t>http://aims.fao.org/aos/agrovoc/c_7418</t>
  </si>
  <si>
    <t>... &gt; Liliopsida &gt; Poales &gt; Poaceae &gt; Stipa &gt; Stipa tenacissima</t>
  </si>
  <si>
    <t>Salt Lick</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</si>
  <si>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</si>
  <si>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</si>
  <si>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</si>
  <si>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</si>
  <si>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</si>
  <si>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http://aims.fao.org/aos/agrovoc/c_6953</t>
  </si>
  <si>
    <t>substances &gt; elements &gt; semimetals &gt; selenium</t>
  </si>
  <si>
    <t>Siam Weed Leaf Meal</t>
  </si>
  <si>
    <t>Siam weed (Eupatorium odoratum)</t>
  </si>
  <si>
    <t>d22.1-d18.2</t>
  </si>
  <si>
    <t>d22.1-d17.2</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</si>
  <si>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</si>
  <si>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</si>
  <si>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</si>
  <si>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</si>
  <si>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</si>
  <si>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</si>
  <si>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</si>
  <si>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</si>
  <si>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</si>
  <si>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</si>
  <si>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</si>
  <si>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Sorghum by-products</t>
  </si>
  <si>
    <t>Sorghum gluten meal, Sorghum germ meal, sorghum germ cake</t>
  </si>
  <si>
    <t>Sorghum Meal (Low Tannin)</t>
  </si>
  <si>
    <t>Sorghum forage</t>
  </si>
  <si>
    <t>Sudan grass (Sorghum × drummondii)</t>
  </si>
  <si>
    <t>Synonyms : Sorghum sudanense (Piper) Stapf</t>
  </si>
  <si>
    <t>soybeans</t>
  </si>
  <si>
    <t>products &gt; plant products &gt; vegetables &gt; soybeans</t>
  </si>
  <si>
    <t>Soybean seeds</t>
  </si>
  <si>
    <t>https://www.feedipedia.org/node/42</t>
  </si>
  <si>
    <t>Soybean oil is a vegetable oil extracted from the seeds of the soybean (Glycine max). It is one of the most widely consumed cooking oils. As a drying oil, processed soybean oil is also used as a base for printing inks (soy ink) and oil paints.(e</t>
  </si>
  <si>
    <t>soybean oil</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</si>
  <si>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</si>
  <si>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</si>
  <si>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</si>
  <si>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</si>
  <si>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</si>
  <si>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http://aims.fao.org/aos/agrovoc/c_7369</t>
  </si>
  <si>
    <t>... &gt; organic compounds &gt; carbohydrates &gt; polysaccharides &gt; glucans &gt; starch</t>
  </si>
  <si>
    <t>Starches</t>
  </si>
  <si>
    <t>https://www.feedipedia.org/node/717</t>
  </si>
  <si>
    <t>The stems and leaves of mature fine cereals such as rice, wheat, barley, oats and rye</t>
  </si>
  <si>
    <t>... &gt; wastes &gt; organic wastes &gt; agricultural wastes &gt; crop residues &gt; straw</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</si>
  <si>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</si>
  <si>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</si>
  <si>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</si>
  <si>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</si>
  <si>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</si>
  <si>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</si>
  <si>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</si>
  <si>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sunflowers</t>
  </si>
  <si>
    <t>organisms &gt; plants &gt; crops &gt; oil crops &gt; sunflowers</t>
  </si>
  <si>
    <t>Sunflower (general)</t>
  </si>
  <si>
    <t>https://www.feedipedia.org/node/6225</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</si>
  <si>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</si>
  <si>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</si>
  <si>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products &gt; by-products &gt; oil mill by-products &gt; oilseed cakes &gt; sunflower meal</t>
  </si>
  <si>
    <t>Sunflower meal</t>
  </si>
  <si>
    <t>sunflower oil</t>
  </si>
  <si>
    <t>... &gt; processed products &gt; processed plant products &gt; plant oils &gt; seed oils &gt; sunflower oil
substances &gt; oils &gt; plant oils &gt; seed oils &gt; sunflower oil</t>
  </si>
  <si>
    <t>Citrus pulp, fresh</t>
  </si>
  <si>
    <t>https://www.feedipedia.org/node/679</t>
  </si>
  <si>
    <t>Common names include fresh citrus peels</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</si>
  <si>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</si>
  <si>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 &gt; Magnoliopsida &gt; Solanales &gt; Convolvulaceae &gt; Ipomoea &gt; Ipomoea batatas</t>
  </si>
  <si>
    <t>Sweet potato (Ipomoea batatas) tubers</t>
  </si>
  <si>
    <t>Sweet Potato Vine and Tuber</t>
  </si>
  <si>
    <t>No vine</t>
  </si>
  <si>
    <t>... &gt; Magnoliopsida &gt; Asterales &gt; Asteraceae &gt; Tithonia &gt; Tithonia diversifolia</t>
  </si>
  <si>
    <t xml:space="preserve">Soybean Roasted  </t>
  </si>
  <si>
    <t xml:space="preserve">Total Mixed Ration </t>
  </si>
  <si>
    <t>Trefoil</t>
  </si>
  <si>
    <t>http://aims.fao.org/aos/agrovoc/c_7910</t>
  </si>
  <si>
    <t>... &gt; Magnoliopsida &gt; Fabales &gt; Fabaceae &gt; Papilionoideae &gt; Trifolium</t>
  </si>
  <si>
    <t xml:space="preserve">Trefoil </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</si>
  <si>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</si>
  <si>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</si>
  <si>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</si>
  <si>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</si>
  <si>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https://www.feedipedia.org/node/564</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</si>
  <si>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</si>
  <si>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</si>
  <si>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</si>
  <si>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</si>
  <si>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</si>
  <si>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plant oils</t>
  </si>
  <si>
    <t>products &gt; processed products &gt; processed plant products &gt; plant oils
substances &gt; oils &gt; plant oils</t>
  </si>
  <si>
    <t xml:space="preserve">Vetch Hay </t>
  </si>
  <si>
    <t>vitamins</t>
  </si>
  <si>
    <t>http://aims.fao.org/aos/agrovoc/c_8274</t>
  </si>
  <si>
    <t>substances &gt; chemical compounds &gt; biochemical compounds &gt; vitamins</t>
  </si>
  <si>
    <t>http://aims.fao.org/aos/agrovoc/c_8269</t>
  </si>
  <si>
    <t>... &gt; chemical compounds &gt; biochemical compounds &gt; vitamins &gt; vitamin B complex &gt; vitamin B12</t>
  </si>
  <si>
    <t>http://aims.fao.org/aos/agrovoc/c_15230</t>
  </si>
  <si>
    <t>substances &gt; chemical compounds &gt; biochemical compounds &gt; vitamins &gt; vitamin E</t>
  </si>
  <si>
    <t>Eichhornia</t>
  </si>
  <si>
    <t>http://aims.fao.org/aos/agrovoc/c_2505</t>
  </si>
  <si>
    <t>... &gt; angiosperms &gt; monocotyledons &gt; Liliales &gt; Pontederiaceae &gt; Eichhornia</t>
  </si>
  <si>
    <t>Water hyacinth (Eichhornia crassipes)</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</si>
  <si>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</si>
  <si>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</si>
  <si>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</si>
  <si>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straw</t>
  </si>
  <si>
    <t>... &gt; organic wastes &gt; agricultural wastes &gt; crop residues &gt; straw &gt; wheat straw</t>
  </si>
  <si>
    <t>Wheat forage</t>
  </si>
  <si>
    <t>whole milk</t>
  </si>
  <si>
    <t>http://aims.fao.org/aos/agrovoc/c_15364</t>
  </si>
  <si>
    <t>products &gt; processed products &gt; processed animal products &gt; milk products &gt; whole milk</t>
  </si>
  <si>
    <t xml:space="preserve">Rice Whole Milled </t>
  </si>
  <si>
    <t>rice flour</t>
  </si>
  <si>
    <t>... &gt; processed products &gt; processed plant products &gt; cereal products &gt; cereal flours &gt; rice flour
... &gt; processed products &gt; processed plant products &gt; flours &gt; cereal flours &gt; rice flour</t>
  </si>
  <si>
    <t xml:space="preserve">Wheat Whole Milled </t>
  </si>
  <si>
    <t>wheat flour</t>
  </si>
  <si>
    <t>... &gt; processed products &gt; processed plant products &gt; cereal products &gt; cereal flours &gt; wheat flour
... &gt; processed products &gt; processed plant products &gt; flours &gt; cereal flours &gt; wheat flour</t>
  </si>
  <si>
    <t xml:space="preserve">Sweet Potato Vine Wilted </t>
  </si>
  <si>
    <t xml:space="preserve">Maize Yellow </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</si>
  <si>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</si>
  <si>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</si>
  <si>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</si>
  <si>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</si>
  <si>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 &gt; Magnoliophyta &gt; Liliopsida &gt; Poales &gt; Poaceae &gt; Digitaria</t>
  </si>
  <si>
    <t>... &gt; Fabales &gt; Fabaceae &gt; Mimosoideae &gt; Acacia &gt; Acacia tortilis</t>
  </si>
  <si>
    <t>... &gt; Fabales &gt; Fabaceae &gt; Mimosoideae &gt; Faidherbia &gt; Faidherbia albida</t>
  </si>
  <si>
    <t>... &gt; Fabales &gt; Fabaceae &gt; Mimosoideae &gt; Acacia &gt; Acacia nilotica</t>
  </si>
  <si>
    <t>... &gt; Fabales &gt; Fabaceae &gt; Mimosoideae &gt; Acacia &gt; Acacia sieberiana</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</si>
  <si>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</si>
  <si>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</si>
  <si>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</si>
  <si>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</si>
  <si>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</si>
  <si>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</si>
  <si>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</si>
  <si>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</si>
  <si>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</si>
  <si>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</si>
  <si>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</si>
  <si>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</si>
  <si>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</si>
  <si>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</si>
  <si>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</si>
  <si>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</si>
  <si>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</si>
  <si>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</si>
  <si>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</si>
  <si>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</si>
  <si>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</si>
  <si>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</si>
  <si>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</si>
  <si>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</si>
  <si>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</si>
  <si>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</si>
  <si>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</si>
  <si>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</si>
  <si>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</si>
  <si>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</si>
  <si>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</si>
  <si>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</si>
  <si>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</si>
  <si>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</si>
  <si>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</si>
  <si>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</si>
  <si>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</si>
  <si>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</si>
  <si>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</si>
  <si>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</si>
  <si>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</si>
  <si>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</si>
  <si>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</si>
  <si>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</si>
  <si>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</si>
  <si>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</si>
  <si>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</si>
  <si>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</si>
  <si>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</si>
  <si>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</si>
  <si>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</si>
  <si>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</si>
  <si>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</si>
  <si>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</si>
  <si>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</si>
  <si>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</si>
  <si>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</si>
  <si>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</si>
  <si>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</si>
  <si>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</si>
  <si>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</si>
  <si>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</si>
  <si>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</si>
  <si>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</si>
  <si>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</si>
  <si>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</si>
  <si>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</si>
  <si>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</si>
  <si>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</si>
  <si>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</si>
  <si>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</si>
  <si>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</si>
  <si>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</si>
  <si>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</si>
  <si>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</si>
  <si>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</si>
  <si>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</si>
  <si>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</si>
  <si>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</si>
  <si>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</si>
  <si>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</si>
  <si>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</si>
  <si>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</si>
  <si>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</si>
  <si>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</si>
  <si>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</si>
  <si>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</si>
  <si>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</si>
  <si>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</si>
  <si>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</si>
  <si>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</si>
  <si>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</si>
  <si>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</si>
  <si>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</si>
  <si>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</si>
  <si>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</si>
  <si>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</si>
  <si>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</si>
  <si>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</si>
  <si>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</si>
  <si>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</si>
  <si>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</si>
  <si>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</si>
  <si>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</si>
  <si>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</si>
  <si>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</si>
  <si>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</si>
  <si>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</si>
  <si>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</si>
  <si>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</si>
  <si>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</si>
  <si>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</si>
  <si>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</si>
  <si>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</si>
  <si>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</si>
  <si>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</si>
  <si>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</si>
  <si>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</si>
  <si>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</si>
  <si>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</si>
  <si>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</si>
  <si>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</si>
  <si>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</si>
  <si>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</si>
  <si>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</si>
  <si>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</si>
  <si>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</si>
  <si>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</si>
  <si>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</si>
  <si>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</si>
  <si>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</si>
  <si>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</si>
  <si>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</si>
  <si>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</si>
  <si>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</si>
  <si>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</si>
  <si>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</si>
  <si>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</si>
  <si>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</si>
  <si>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</si>
  <si>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</si>
  <si>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</si>
  <si>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</si>
  <si>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</si>
  <si>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</si>
  <si>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</si>
  <si>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</si>
  <si>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</si>
  <si>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</si>
  <si>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</si>
  <si>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</si>
  <si>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</si>
  <si>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</si>
  <si>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</si>
  <si>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</si>
  <si>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</si>
  <si>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</si>
  <si>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</si>
  <si>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</si>
  <si>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</si>
  <si>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</si>
  <si>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</si>
  <si>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</si>
  <si>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</si>
  <si>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</si>
  <si>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</si>
  <si>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</si>
  <si>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</si>
  <si>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</si>
  <si>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</si>
  <si>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Adaptive</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</si>
  <si>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</si>
  <si>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</si>
  <si>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</si>
  <si>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</si>
  <si>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</si>
  <si>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</si>
  <si>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</si>
  <si>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</si>
  <si>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</si>
  <si>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</si>
  <si>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</si>
  <si>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</si>
  <si>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</si>
  <si>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</si>
  <si>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</si>
  <si>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</si>
  <si>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</si>
  <si>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</si>
  <si>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</si>
  <si>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</si>
  <si>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</si>
  <si>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</si>
  <si>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</si>
  <si>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</si>
  <si>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</si>
  <si>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</si>
  <si>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</si>
  <si>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</si>
  <si>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</si>
  <si>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</si>
  <si>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</si>
  <si>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</si>
  <si>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</si>
  <si>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</si>
  <si>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</si>
  <si>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</si>
  <si>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</si>
  <si>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</si>
  <si>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</si>
  <si>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</si>
  <si>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</si>
  <si>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</si>
  <si>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</si>
  <si>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</si>
  <si>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</si>
  <si>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</si>
  <si>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</si>
  <si>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</si>
  <si>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</si>
  <si>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</si>
  <si>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</si>
  <si>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</si>
  <si>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</si>
  <si>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</si>
  <si>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</si>
  <si>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</si>
  <si>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</si>
  <si>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</si>
  <si>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</si>
  <si>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</si>
  <si>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</si>
  <si>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Applied Ecology and Environmental Research</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</si>
  <si>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</si>
  <si>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</si>
  <si>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</si>
  <si>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</si>
  <si>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</si>
  <si>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</si>
  <si>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</si>
  <si>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</si>
  <si>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</si>
  <si>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</si>
  <si>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</si>
  <si>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</si>
  <si>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</si>
  <si>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</si>
  <si>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</si>
  <si>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</si>
  <si>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</si>
  <si>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</si>
  <si>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</si>
  <si>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</si>
  <si>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</si>
  <si>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</si>
  <si>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</si>
  <si>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</si>
  <si>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</si>
  <si>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</si>
  <si>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</si>
  <si>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</si>
  <si>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</si>
  <si>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</si>
  <si>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</si>
  <si>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</si>
  <si>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</si>
  <si>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</si>
  <si>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</si>
  <si>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</si>
  <si>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</si>
  <si>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</si>
  <si>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</si>
  <si>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</si>
  <si>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</si>
  <si>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</si>
  <si>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</si>
  <si>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</si>
  <si>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</si>
  <si>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</si>
  <si>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</si>
  <si>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</si>
  <si>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</si>
  <si>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</si>
  <si>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</si>
  <si>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</si>
  <si>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</si>
  <si>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</si>
  <si>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</si>
  <si>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</si>
  <si>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</si>
  <si>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</si>
  <si>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</si>
  <si>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</si>
  <si>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</si>
  <si>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</si>
  <si>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</si>
  <si>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</si>
  <si>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</si>
  <si>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</si>
  <si>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</si>
  <si>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</si>
  <si>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Lambda cyhalothrin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</si>
  <si>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</si>
  <si>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</si>
  <si>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</si>
  <si>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</si>
  <si>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</si>
  <si>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</si>
  <si>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</si>
  <si>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</si>
  <si>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</si>
  <si>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</si>
  <si>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</si>
  <si>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</si>
  <si>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</si>
  <si>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</si>
  <si>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</si>
  <si>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</si>
  <si>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</si>
  <si>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</si>
  <si>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</si>
  <si>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</si>
  <si>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</si>
  <si>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</si>
  <si>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</si>
  <si>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</si>
  <si>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</si>
  <si>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</si>
  <si>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</si>
  <si>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</si>
  <si>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</si>
  <si>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</si>
  <si>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</si>
  <si>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</si>
  <si>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</si>
  <si>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</si>
  <si>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</si>
  <si>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</si>
  <si>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</si>
  <si>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</si>
  <si>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</si>
  <si>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</si>
  <si>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</si>
  <si>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</si>
  <si>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</si>
  <si>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</si>
  <si>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</si>
  <si>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</si>
  <si>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</si>
  <si>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</si>
  <si>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</si>
  <si>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</si>
  <si>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</si>
  <si>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</si>
  <si>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</si>
  <si>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</si>
  <si>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</si>
  <si>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</si>
  <si>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</si>
  <si>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</si>
  <si>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</si>
  <si>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</si>
  <si>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</si>
  <si>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</si>
  <si>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</si>
  <si>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</si>
  <si>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</si>
  <si>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</si>
  <si>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</si>
  <si>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</si>
  <si>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</si>
  <si>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</si>
  <si>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</si>
  <si>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</si>
  <si>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</si>
  <si>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Application Date System</t>
  </si>
  <si>
    <t>More standardization across tillage, fertilizer, mulch, agrochemicals. Ability to specify different times if multiple dates are present in an experiment.</t>
  </si>
  <si>
    <t>Residues &amp; Fertilizers</t>
  </si>
  <si>
    <t>We need to separate out mulch from incorporated materials, incorporated materials should be hosted with "fertilizers". Broadly these could be soil amendments. Can we move away from the user specifying ERA codes?</t>
  </si>
  <si>
    <t>Mulch/incorporation can be determined by the presence or absence of an incorporation or removal process for an added material (external), a crop residue, agroforestry material or green manure.</t>
  </si>
  <si>
    <t>Section is brief and needs development</t>
  </si>
  <si>
    <t>Maize Husk</t>
  </si>
  <si>
    <t>Maize Husk Dried Ground</t>
  </si>
  <si>
    <t>Corn Chaff;Maize Chaff</t>
  </si>
  <si>
    <t>AEZ5.Value</t>
  </si>
  <si>
    <t>AEZ5.Name</t>
  </si>
  <si>
    <t>AEZ5.Colour</t>
  </si>
  <si>
    <t>AEZ16.Value</t>
  </si>
  <si>
    <t>AEZ16.Name</t>
  </si>
  <si>
    <t>AEZ16.Climate.Value</t>
  </si>
  <si>
    <t>AEZ16.Climate.Name</t>
  </si>
  <si>
    <t>AEZ16.Temp.Value</t>
  </si>
  <si>
    <t>AEZ16.Temp.Name</t>
  </si>
  <si>
    <t>AEZ16.Humidity.Value</t>
  </si>
  <si>
    <t>AEZ16.Humidity.Name</t>
  </si>
  <si>
    <t>AEZ.TempHumid.Value</t>
  </si>
  <si>
    <t>AEZ.TempHumid.Name</t>
  </si>
  <si>
    <t>AEZ16.Colour</t>
  </si>
  <si>
    <t>Humid</t>
  </si>
  <si>
    <t>palegreen4</t>
  </si>
  <si>
    <t>Subtropic - warm/arid</t>
  </si>
  <si>
    <t>Subtropic</t>
  </si>
  <si>
    <t>Warm/Lowland</t>
  </si>
  <si>
    <t>Arid</t>
  </si>
  <si>
    <t>Warm.Arid</t>
  </si>
  <si>
    <t>orangered</t>
  </si>
  <si>
    <t>Sub-Humid</t>
  </si>
  <si>
    <t>palegreen2</t>
  </si>
  <si>
    <t>Subtropic - warm/semiarid</t>
  </si>
  <si>
    <t>Semiarid</t>
  </si>
  <si>
    <t>Warm.Semiarid</t>
  </si>
  <si>
    <t>Semi-Arid</t>
  </si>
  <si>
    <t>khaki1</t>
  </si>
  <si>
    <t>Subtropic - warm/subhumid</t>
  </si>
  <si>
    <t>Subhumid</t>
  </si>
  <si>
    <t>Warm.Subhumid</t>
  </si>
  <si>
    <t>chartreuse1</t>
  </si>
  <si>
    <t>orange1</t>
  </si>
  <si>
    <t>Subtropic - warm/humid</t>
  </si>
  <si>
    <t>Warm.Humid</t>
  </si>
  <si>
    <t>darkorchid1</t>
  </si>
  <si>
    <t>Tropical Highlands</t>
  </si>
  <si>
    <t>mediumturquoise</t>
  </si>
  <si>
    <t>Subtropic - cool/arid</t>
  </si>
  <si>
    <t>Cool/Highland</t>
  </si>
  <si>
    <t>Cool.Arid</t>
  </si>
  <si>
    <t>salmon</t>
  </si>
  <si>
    <t>Sub-Tropical</t>
  </si>
  <si>
    <t>grey</t>
  </si>
  <si>
    <t>Subtropic - cool/semiarid</t>
  </si>
  <si>
    <t>Cool.Semiarid</t>
  </si>
  <si>
    <t>khaki</t>
  </si>
  <si>
    <t>Subtropic - cool/subhumid</t>
  </si>
  <si>
    <t>Cool.Subhumid</t>
  </si>
  <si>
    <t>aquamarine1</t>
  </si>
  <si>
    <t>Subtropic - cool/humid</t>
  </si>
  <si>
    <t>Cool.Humid</t>
  </si>
  <si>
    <t>royalblue</t>
  </si>
  <si>
    <t>Tropic - warm/arid</t>
  </si>
  <si>
    <t>Tropic</t>
  </si>
  <si>
    <t>Tropic - warm/semiarid</t>
  </si>
  <si>
    <t>Tropic - warm/subhumid</t>
  </si>
  <si>
    <t>Tropic - warm/humid</t>
  </si>
  <si>
    <t>Tropic - cool/arid</t>
  </si>
  <si>
    <t>Tropic - cool/semiarid</t>
  </si>
  <si>
    <t>Tropic - cool/subhumid</t>
  </si>
  <si>
    <t>Tropic - cool/humid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</si>
</sst>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2"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sz val="8"/>
      <name val="Calibri"/>
      <family val="2"/>
      <scheme val="minor"/>
    </font>
    <font>
      <b/>
      <sz val="8"/>
      <color theme="1"/>
      <name val="Calibri"/>
      <family val="2"/>
      <scheme val="minor"/>
    </font>
    <font>
      <sz val="8"/>
      <color theme="1"/>
      <name val="Calibri"/>
      <family val="2"/>
      <scheme val="minor"/>
    </font>
    <font>
      <vertAlign val="subscript"/>
      <sz val="11"/>
      <color theme="1"/>
      <name val="Calibri"/>
      <family val="2"/>
    </font>
    <font>
      <b/>
      <sz val="11"/>
      <color rgb="FF000000"/>
      <name val="Calibri"/>
      <family val="2"/>
    </font>
    <font>
      <sz val="12"/>
      <color theme="1"/>
      <name val="Calibri"/>
      <family val="2"/>
    </font>
    <font>
      <sz val="11"/>
      <color theme="1"/>
      <name val="Arial"/>
      <family val="2"/>
    </font>
    <font>
      <sz val="11"/>
      <color theme="1"/>
      <name val="Aptos Narrow"/>
      <family val="2"/>
    </font>
    <font>
      <sz val="11"/>
      <color rgb="FF000000"/>
      <name val="Calibri"/>
      <family val="2"/>
      <scheme val="minor"/>
    </font>
    <font>
      <sz val="11"/>
      <color theme="1"/>
      <name val="Courier New"/>
      <family val="3"/>
    </font>
    <font>
      <sz val="11"/>
      <color rgb="FF444444"/>
      <name val="Aptos Narrow"/>
      <family val="2"/>
    </font>
    <font>
      <b/>
      <sz val="8"/>
      <color rgb="FF000000"/>
      <name val="Calibri"/>
      <family val="2"/>
      <scheme val="minor"/>
    </font>
    <font>
      <sz val="8"/>
      <color rgb="FF202124"/>
      <name val="Calibri"/>
      <family val="2"/>
      <scheme val="minor"/>
    </font>
    <font>
      <sz val="8"/>
      <color rgb="FF1F1F1F"/>
      <name val="Calibri"/>
      <family val="2"/>
      <scheme val="minor"/>
    </font>
    <font>
      <b/>
      <sz val="11"/>
      <color theme="0"/>
      <name val="Calibri"/>
      <family val="2"/>
      <scheme val="minor"/>
    </font>
    <font>
      <sz val="11"/>
      <color theme="0"/>
      <name val="Calibri"/>
      <family val="2"/>
      <scheme val="minor"/>
    </font>
    <font>
      <sz val="11"/>
      <name val="Calibri"/>
      <family val="2"/>
      <scheme val="minor"/>
    </font>
  </fonts>
  <fills count="30">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theme="2" tint="-9.9978637043366805E-2"/>
        <bgColor indexed="64"/>
      </patternFill>
    </fill>
    <fill>
      <patternFill patternType="solid">
        <fgColor rgb="FFFF0000"/>
        <bgColor indexed="64"/>
      </patternFill>
    </fill>
    <fill>
      <patternFill patternType="solid">
        <fgColor rgb="FFFF9999"/>
        <bgColor indexed="64"/>
      </patternFill>
    </fill>
    <fill>
      <patternFill patternType="solid">
        <fgColor theme="8" tint="0.59999389629810485"/>
        <bgColor indexed="64"/>
      </patternFill>
    </fill>
    <fill>
      <patternFill patternType="solid">
        <fgColor theme="0" tint="-0.34998626667073579"/>
        <bgColor indexed="64"/>
      </patternFill>
    </fill>
    <fill>
      <patternFill patternType="solid">
        <fgColor theme="9" tint="0.79998168889431442"/>
        <bgColor theme="9" tint="0.79998168889431442"/>
      </patternFill>
    </fill>
    <fill>
      <patternFill patternType="solid">
        <fgColor theme="4"/>
        <bgColor theme="4"/>
      </patternFill>
    </fill>
  </fills>
  <borders count="10">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theme="9"/>
      </left>
      <right/>
      <top style="thin">
        <color theme="9"/>
      </top>
      <bottom/>
      <diagonal/>
    </border>
    <border>
      <left style="thin">
        <color theme="9"/>
      </left>
      <right/>
      <top style="medium">
        <color theme="9"/>
      </top>
      <bottom/>
      <diagonal/>
    </border>
    <border>
      <left/>
      <right/>
      <top style="thin">
        <color theme="9" tint="0.39997558519241921"/>
      </top>
      <bottom style="thin">
        <color theme="9" tint="0.39997558519241921"/>
      </bottom>
      <diagonal/>
    </border>
  </borders>
  <cellStyleXfs count="2">
    <xf numFmtId="0" fontId="0" fillId="0" borderId="0"/>
    <xf numFmtId="0" fontId="4" fillId="0" borderId="0" applyNumberFormat="0" applyFill="0" applyBorder="0" applyAlignment="0" applyProtection="0"/>
  </cellStyleXfs>
  <cellXfs count="160">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7"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8" fillId="0" borderId="0" xfId="0" applyFont="1" applyAlignment="1">
      <alignment wrapText="1"/>
    </xf>
    <xf numFmtId="0" fontId="8" fillId="0" borderId="0" xfId="0" applyFont="1"/>
    <xf numFmtId="0" fontId="3" fillId="0" borderId="0" xfId="0" applyFont="1" applyAlignment="1">
      <alignment vertical="top" wrapText="1"/>
    </xf>
    <xf numFmtId="0" fontId="8" fillId="17" borderId="0" xfId="0" applyFont="1" applyFill="1"/>
    <xf numFmtId="0" fontId="9" fillId="0" borderId="0" xfId="0" applyFont="1" applyAlignment="1">
      <alignment wrapText="1"/>
    </xf>
    <xf numFmtId="0" fontId="9" fillId="0" borderId="0" xfId="0" applyFont="1"/>
    <xf numFmtId="0" fontId="9" fillId="8" borderId="0" xfId="0" applyFont="1" applyFill="1"/>
    <xf numFmtId="0" fontId="9"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2" fillId="12" borderId="0" xfId="0" applyFont="1" applyFill="1"/>
    <xf numFmtId="0" fontId="12"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4" fillId="0" borderId="0" xfId="0" applyFont="1" applyAlignment="1">
      <alignment vertical="center"/>
    </xf>
    <xf numFmtId="0" fontId="13" fillId="0" borderId="0" xfId="0" applyFont="1"/>
    <xf numFmtId="0" fontId="14" fillId="0" borderId="0" xfId="0" applyFont="1"/>
    <xf numFmtId="0" fontId="16" fillId="0" borderId="0" xfId="0" applyFont="1"/>
    <xf numFmtId="0" fontId="17" fillId="0" borderId="0" xfId="0" applyFont="1"/>
    <xf numFmtId="0" fontId="3" fillId="3" borderId="0" xfId="0" applyFont="1" applyFill="1" applyAlignment="1">
      <alignment wrapText="1"/>
    </xf>
    <xf numFmtId="0" fontId="4" fillId="3" borderId="0" xfId="0" applyFont="1" applyFill="1"/>
    <xf numFmtId="49" fontId="16" fillId="0" borderId="0" xfId="0" applyNumberFormat="1" applyFont="1"/>
    <xf numFmtId="0" fontId="17" fillId="3" borderId="0" xfId="0" applyFont="1" applyFill="1"/>
    <xf numFmtId="49" fontId="17" fillId="0" borderId="0" xfId="0" applyNumberFormat="1" applyFont="1"/>
    <xf numFmtId="0" fontId="17" fillId="20" borderId="0" xfId="0" applyFont="1" applyFill="1"/>
    <xf numFmtId="0" fontId="17" fillId="21" borderId="0" xfId="0" applyFont="1" applyFill="1"/>
    <xf numFmtId="49" fontId="17" fillId="3" borderId="0" xfId="0" applyNumberFormat="1" applyFont="1" applyFill="1"/>
    <xf numFmtId="0" fontId="17"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3" borderId="0" xfId="0" applyFont="1" applyFill="1"/>
    <xf numFmtId="0" fontId="0" fillId="23" borderId="0" xfId="0" applyFill="1"/>
    <xf numFmtId="0" fontId="3" fillId="23" borderId="1" xfId="0" applyFont="1" applyFill="1" applyBorder="1"/>
    <xf numFmtId="0" fontId="14" fillId="0" borderId="0" xfId="0" applyFont="1" applyAlignment="1">
      <alignment wrapText="1"/>
    </xf>
    <xf numFmtId="0" fontId="19" fillId="0" borderId="0" xfId="0" applyFont="1"/>
    <xf numFmtId="0" fontId="20" fillId="0" borderId="0" xfId="0" applyFont="1"/>
    <xf numFmtId="0" fontId="0" fillId="4" borderId="0" xfId="0" applyFill="1"/>
    <xf numFmtId="0" fontId="3" fillId="0" borderId="0" xfId="0" applyFont="1"/>
    <xf numFmtId="0" fontId="21" fillId="0" borderId="0" xfId="0" applyFont="1"/>
    <xf numFmtId="0" fontId="21" fillId="0" borderId="0" xfId="0" applyFont="1" applyAlignment="1">
      <alignment wrapText="1"/>
    </xf>
    <xf numFmtId="0" fontId="14" fillId="0" borderId="0" xfId="0" applyFont="1" applyAlignment="1">
      <alignment readingOrder="1"/>
    </xf>
    <xf numFmtId="0" fontId="0" fillId="0" borderId="4" xfId="0" applyBorder="1"/>
    <xf numFmtId="0" fontId="22" fillId="0" borderId="0" xfId="0" applyFont="1" applyAlignment="1">
      <alignment readingOrder="1"/>
    </xf>
    <xf numFmtId="0" fontId="0" fillId="0" borderId="5" xfId="0" applyBorder="1"/>
    <xf numFmtId="0" fontId="0" fillId="2" borderId="6" xfId="0" applyFill="1" applyBorder="1"/>
    <xf numFmtId="0" fontId="5" fillId="19" borderId="0" xfId="0" applyFont="1" applyFill="1"/>
    <xf numFmtId="0" fontId="0" fillId="9" borderId="6" xfId="0" applyFill="1" applyBorder="1"/>
    <xf numFmtId="0" fontId="0" fillId="24" borderId="0" xfId="0" applyFill="1"/>
    <xf numFmtId="0" fontId="0" fillId="0" borderId="0" xfId="0" applyAlignment="1">
      <alignment justifyLastLine="1"/>
    </xf>
    <xf numFmtId="0" fontId="0" fillId="3" borderId="0" xfId="0" applyFill="1" applyAlignment="1">
      <alignment justifyLastLine="1"/>
    </xf>
    <xf numFmtId="0" fontId="0" fillId="0" borderId="0" xfId="0" applyAlignment="1">
      <alignment wrapText="1" justifyLastLine="1"/>
    </xf>
    <xf numFmtId="0" fontId="24" fillId="0" borderId="0" xfId="0" applyFont="1"/>
    <xf numFmtId="0" fontId="24" fillId="0" borderId="0" xfId="0" applyFont="1" applyAlignment="1">
      <alignment wrapText="1"/>
    </xf>
    <xf numFmtId="0" fontId="24" fillId="3" borderId="0" xfId="0" applyFont="1" applyFill="1"/>
    <xf numFmtId="0" fontId="23" fillId="0" borderId="0" xfId="0" applyFont="1"/>
    <xf numFmtId="0" fontId="5" fillId="19" borderId="6" xfId="0" applyFont="1" applyFill="1" applyBorder="1"/>
    <xf numFmtId="0" fontId="0" fillId="26" borderId="0" xfId="0" applyFill="1"/>
    <xf numFmtId="0" fontId="23" fillId="2" borderId="0" xfId="0" applyFont="1" applyFill="1"/>
    <xf numFmtId="0" fontId="23" fillId="9" borderId="0" xfId="0" applyFont="1" applyFill="1"/>
    <xf numFmtId="0" fontId="23" fillId="25" borderId="0" xfId="0" applyFont="1" applyFill="1"/>
    <xf numFmtId="0" fontId="26" fillId="22" borderId="0" xfId="0" applyFont="1" applyFill="1"/>
    <xf numFmtId="0" fontId="17" fillId="0" borderId="0" xfId="0" applyFont="1" applyAlignment="1">
      <alignment vertical="center"/>
    </xf>
    <xf numFmtId="0" fontId="27" fillId="0" borderId="0" xfId="0" applyFont="1" applyAlignment="1">
      <alignment horizontal="left" vertical="center" wrapText="1"/>
    </xf>
    <xf numFmtId="0" fontId="28" fillId="0" borderId="0" xfId="0" applyFont="1"/>
    <xf numFmtId="0" fontId="17" fillId="27" borderId="0" xfId="0" applyFont="1" applyFill="1"/>
    <xf numFmtId="0" fontId="16" fillId="27" borderId="0" xfId="0" applyFont="1" applyFill="1"/>
    <xf numFmtId="0" fontId="17" fillId="0" borderId="0" xfId="0" applyFont="1" applyAlignment="1">
      <alignment wrapText="1" justifyLastLine="1"/>
    </xf>
    <xf numFmtId="0" fontId="17" fillId="0" borderId="0" xfId="0" applyFont="1" applyAlignment="1">
      <alignment justifyLastLine="1"/>
    </xf>
    <xf numFmtId="0" fontId="1" fillId="0" borderId="7" xfId="0" applyFont="1" applyBorder="1"/>
    <xf numFmtId="0" fontId="0" fillId="28" borderId="8" xfId="0" applyFill="1" applyBorder="1"/>
    <xf numFmtId="0" fontId="0" fillId="0" borderId="7" xfId="0" applyBorder="1"/>
    <xf numFmtId="0" fontId="0" fillId="28" borderId="7" xfId="0" applyFill="1" applyBorder="1"/>
    <xf numFmtId="0" fontId="29" fillId="29" borderId="7" xfId="0" applyFont="1" applyFill="1" applyBorder="1"/>
    <xf numFmtId="0" fontId="30" fillId="29" borderId="7" xfId="0" applyFont="1" applyFill="1" applyBorder="1"/>
    <xf numFmtId="0" fontId="0" fillId="28" borderId="9" xfId="0" applyFill="1" applyBorder="1"/>
    <xf numFmtId="0" fontId="31" fillId="0" borderId="0" xfId="0" applyFont="1"/>
    <xf numFmtId="0" fontId="23" fillId="0" borderId="0" xfId="0" applyFont="1" applyProtection="1">
      <protection locked="0"/>
    </xf>
    <xf numFmtId="0" fontId="0" fillId="0" borderId="0" xfId="0" applyProtection="1">
      <protection locked="0"/>
    </xf>
    <xf numFmtId="0" fontId="4" fillId="0" borderId="0" xfId="1" applyProtection="1">
      <protection locked="0"/>
    </xf>
    <xf numFmtId="0" fontId="4" fillId="0" borderId="0" xfId="1" applyNumberFormat="1" applyProtection="1">
      <protection locked="0"/>
    </xf>
    <xf numFmtId="0" fontId="25" fillId="0" borderId="0" xfId="0" applyFont="1" applyProtection="1">
      <protection locked="0"/>
    </xf>
    <xf numFmtId="0" fontId="4" fillId="0" borderId="0" xfId="1"/>
    <xf numFmtId="0" fontId="0" fillId="0" borderId="0" xfId="0" applyAlignment="1" applyProtection="1">
      <alignment wrapText="1"/>
      <protection locked="0"/>
    </xf>
    <xf numFmtId="0" fontId="23" fillId="0" borderId="0" xfId="0" applyFont="1"/>
  </cellXfs>
  <cellStyles count="2">
    <cellStyle name="Hyperlink" xfId="1" builtinId="8"/>
    <cellStyle name="Normal" xfId="0" builtinId="0"/>
  </cellStyles>
  <dxfs count="99">
    <dxf>
      <fill>
        <patternFill>
          <bgColor rgb="FFFF9999"/>
        </patternFill>
      </fill>
    </dxf>
    <dxf>
      <fill>
        <patternFill>
          <bgColor rgb="FFFF9999"/>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9999"/>
        </patternFill>
      </fill>
    </dxf>
    <dxf>
      <font>
        <color rgb="FF9C5700"/>
      </font>
      <fill>
        <patternFill>
          <bgColor rgb="FFFFEB9C"/>
        </patternFill>
      </fill>
    </dxf>
    <dxf>
      <fill>
        <patternFill>
          <bgColor rgb="FFFF7C8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FF00"/>
        </patternFill>
      </fill>
    </dxf>
    <dxf>
      <fill>
        <patternFill>
          <bgColor rgb="FFFFFF00"/>
        </patternFill>
      </fill>
    </dxf>
    <dxf>
      <fill>
        <patternFill>
          <bgColor rgb="FFFF9999"/>
        </patternFill>
      </fill>
    </dxf>
    <dxf>
      <fill>
        <patternFill>
          <bgColor rgb="FFFF99FF"/>
        </patternFill>
      </fill>
    </dxf>
    <dxf>
      <fill>
        <patternFill>
          <bgColor rgb="FFFF9999"/>
        </patternFill>
      </fill>
    </dxf>
    <dxf>
      <fill>
        <patternFill>
          <bgColor rgb="FFFF9999"/>
        </patternFill>
      </fill>
    </dxf>
    <dxf>
      <fill>
        <patternFill>
          <bgColor rgb="FFFFFF00"/>
        </patternFill>
      </fill>
    </dxf>
    <dxf>
      <font>
        <color rgb="FF9C0006"/>
      </font>
      <fill>
        <patternFill>
          <bgColor rgb="FFFFC7CE"/>
        </patternFill>
      </fill>
    </dxf>
    <dxf>
      <fill>
        <patternFill>
          <bgColor rgb="FFFF9999"/>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7C8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ill>
        <patternFill>
          <bgColor rgb="FFFF7C80"/>
        </patternFill>
      </fill>
    </dxf>
    <dxf>
      <fill>
        <patternFill>
          <bgColor rgb="FFFF7C80"/>
        </patternFill>
      </fill>
    </dxf>
    <dxf>
      <fill>
        <patternFill>
          <bgColor rgb="FFFF7C80"/>
        </patternFill>
      </fill>
    </dxf>
    <dxf>
      <fill>
        <patternFill>
          <bgColor rgb="FFFF9999"/>
        </patternFill>
      </fill>
    </dxf>
    <dxf>
      <fill>
        <patternFill>
          <bgColor rgb="FFFFFF00"/>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9999"/>
      <color rgb="FFFF99FF"/>
      <color rgb="FFFF66FF"/>
      <color rgb="FFF162FC"/>
      <color rgb="FFFF7C80"/>
      <color rgb="FFFF99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connections" Target="connections.xml"/><Relationship Id="rId35" Type="http://schemas.openxmlformats.org/officeDocument/2006/relationships/calcChain" Target="calcChain.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5431088</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1</xdr:col>
      <xdr:colOff>5431088</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2746239</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1</xdr:col>
      <xdr:colOff>5431088</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5431088</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1</xdr:col>
      <xdr:colOff>5431088</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1</xdr:col>
      <xdr:colOff>5431088</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61" unboundColumnsRight="2">
    <queryTableFields count="31">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57" dataBound="0" tableColumnId="1"/>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56" name="Old Value" tableColumnId="56"/>
      <queryTableField id="60" dataBound="0" tableColumnId="3"/>
      <queryTableField id="58" dataBound="0"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E1942" tableType="queryTable" totalsRowShown="0">
  <autoFilter ref="A1:AE1942" xr:uid="{DEAB3084-665F-4CAB-87CA-1F810B42B410}"/>
  <tableColumns count="31">
    <tableColumn id="29" xr3:uid="{632513EF-61C6-4061-93AF-239585E3BC06}" uniqueName="29" name="Path" queryTableFieldId="29" dataDxfId="98"/>
    <tableColumn id="30" xr3:uid="{306384AD-260A-4778-B45C-B726A7B89E16}" uniqueName="30" name="AOM" queryTableFieldId="30" dataDxfId="97"/>
    <tableColumn id="31" xr3:uid="{7576AB72-CDB9-4E66-BA5E-744B3D314490}" uniqueName="31" name="L1" queryTableFieldId="31" dataDxfId="96"/>
    <tableColumn id="32" xr3:uid="{6D664CB8-4A63-4C9D-A801-05AFA791CFF4}" uniqueName="32" name="L2" queryTableFieldId="32" dataDxfId="95"/>
    <tableColumn id="33" xr3:uid="{983AEAA3-778C-40D9-9EC7-5A8D9C9EC566}" uniqueName="33" name="L3" queryTableFieldId="33" dataDxfId="94"/>
    <tableColumn id="34" xr3:uid="{422C5D81-269C-4AF7-9570-0D18F9B4D9EB}" uniqueName="34" name="L4" queryTableFieldId="34" dataDxfId="93"/>
    <tableColumn id="35" xr3:uid="{907D00D9-D160-4CA1-92B0-7D0B716FD6D1}" uniqueName="35" name="L5" queryTableFieldId="35" dataDxfId="92"/>
    <tableColumn id="36" xr3:uid="{9B9E3D19-DF84-40B8-A8D8-EF4C09DE27E9}" uniqueName="36" name="L6" queryTableFieldId="36" dataDxfId="91"/>
    <tableColumn id="37" xr3:uid="{D96041F9-86A4-48EB-B01B-1BD384F29C03}" uniqueName="37" name="L7" queryTableFieldId="37" dataDxfId="90"/>
    <tableColumn id="38" xr3:uid="{E314C6BE-30F2-460D-B5D3-34A8535D6C7F}" uniqueName="38" name="L8" queryTableFieldId="38" dataDxfId="89"/>
    <tableColumn id="39" xr3:uid="{BDB6BEA9-EE52-4837-BDF5-D776A4100DB9}" uniqueName="39" name="L9" queryTableFieldId="39" dataDxfId="88"/>
    <tableColumn id="1" xr3:uid="{243F28B2-3790-4A12-8140-6E15CC53C659}" uniqueName="1" name="L10" queryTableFieldId="57" dataDxfId="87"/>
    <tableColumn id="40" xr3:uid="{E71134AF-353D-4348-9372-9CB90210709A}" uniqueName="40" name="Edge_Value" queryTableFieldId="40" dataDxfId="86"/>
    <tableColumn id="41" xr3:uid="{95293E09-DA38-4820-878E-A8D91AF358AC}" uniqueName="41" name="Synonym" queryTableFieldId="41" dataDxfId="85"/>
    <tableColumn id="42" xr3:uid="{68FEBEF4-EF78-4EF8-B39D-C7B9FF1425C0}" uniqueName="42" name="Description" queryTableFieldId="42" dataDxfId="84"/>
    <tableColumn id="43" xr3:uid="{55812FF1-3BFB-49B1-B945-9D4D66B8E91A}" uniqueName="43" name="Notes" queryTableFieldId="43" dataDxfId="83"/>
    <tableColumn id="44" xr3:uid="{E9E742FE-B749-4BF9-8038-5A9846A478F5}" uniqueName="44" name="Example Units" queryTableFieldId="44" dataDxfId="82"/>
    <tableColumn id="45" xr3:uid="{4C12AC9D-D234-4BD0-AB95-A7FE9A745CA9}" uniqueName="45" name="Ontology" queryTableFieldId="45" dataDxfId="81"/>
    <tableColumn id="46" xr3:uid="{5AB6625A-A4A8-4955-90CC-07A2862BE4B6}" uniqueName="46" name="Agrovoc" queryTableFieldId="46" dataDxfId="80"/>
    <tableColumn id="47" xr3:uid="{1F2C472B-218F-410A-98CA-5B4B2FAFBAEF}" uniqueName="47" name="Group" queryTableFieldId="47" dataDxfId="79"/>
    <tableColumn id="48" xr3:uid="{5B71FD65-022D-4F5E-92EE-C3A626F8EB91}" uniqueName="48" name="Scientific Name" queryTableFieldId="48" dataDxfId="78"/>
    <tableColumn id="49" xr3:uid="{297C272C-530D-447E-BD2C-A5E9A7D91AB6}" uniqueName="49" name="NCBI" queryTableFieldId="49" dataDxfId="77"/>
    <tableColumn id="50" xr3:uid="{20DE2BFA-3E38-4E65-9ADA-0AA5EA15A9B8}" uniqueName="50" name="Sex" queryTableFieldId="50" dataDxfId="76"/>
    <tableColumn id="51" xr3:uid="{582798A2-395E-4B3B-B415-545BE062599A}" uniqueName="51" name="ERA.Field" queryTableFieldId="51" dataDxfId="75"/>
    <tableColumn id="52" xr3:uid="{D77043BB-1E04-4AD3-841C-AFA174BB2DC4}" uniqueName="52" name="ERA_Code" queryTableFieldId="52" dataDxfId="74"/>
    <tableColumn id="53" xr3:uid="{66F3B3BE-B469-4C0E-A8F8-2396DCE20ED7}" uniqueName="53" name="C or E" queryTableFieldId="53" dataDxfId="73"/>
    <tableColumn id="54" xr3:uid="{AEA5A80F-AB22-4A6A-8A98-504E1B3A816C}" uniqueName="54" name="WFO" queryTableFieldId="54" dataDxfId="72"/>
    <tableColumn id="55" xr3:uid="{F3FBB4D4-493C-42C4-AA3A-371A6C1C8171}" uniqueName="55" name="Feedipedia" queryTableFieldId="55" dataDxfId="71"/>
    <tableColumn id="56" xr3:uid="{35F388A9-6164-4F19-85C5-0708BCA6E296}" uniqueName="56" name="Old Value" queryTableFieldId="56" dataDxfId="70"/>
    <tableColumn id="3" xr3:uid="{55B5A77C-EB6F-4213-B72D-09877E2AFB6E}" uniqueName="3" name="Ani_Diet_Spp_Syn" queryTableFieldId="60" dataDxfId="69">
      <calculatedColumnFormula>IFERROR(IF(COUNTIF(C2:L2,"Feed Ingredient")&gt;0,INDEX(ani_diet!V:V,MATCH(M2,ani_diet!F:F,0)),""),"")</calculatedColumnFormula>
    </tableColumn>
    <tableColumn id="2" xr3:uid="{B4DB328C-F3B3-4FC5-B0E0-A1A309770208}" uniqueName="2" name="Is_Ani_Diet_Ingredient" queryTableFieldId="58" dataDxfId="68">
      <calculatedColumnFormula>IFERROR(IF(MATCH("Feed Ingredient", AOM[[#This Row],[L1]:[L10]],0)&gt;0, "TRUE", "FALSE"), "FALSE")</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2.xml><?xml version="1.0" encoding="utf-8"?>
<ThreadedComments xmlns="http://schemas.microsoft.com/office/spreadsheetml/2018/threadedcomments" xmlns:x="http://schemas.openxmlformats.org/spreadsheetml/2006/main">
  <threadedComment ref="B71" dT="2024-08-23T12:28:40.70" personId="{5F5898E3-44F8-4862-9933-5D8E36759E68}" id="{07E2E823-62B3-4D37-9F10-C38003D2DA64}">
    <text>Bioamss?</text>
  </threadedComment>
</ThreadedComments>
</file>

<file path=xl/threadedComments/threadedComment3.xml><?xml version="1.0" encoding="utf-8"?>
<ThreadedComments xmlns="http://schemas.microsoft.com/office/spreadsheetml/2018/threadedcomments" xmlns:x="http://schemas.openxmlformats.org/spreadsheetml/2006/main">
  <threadedComment ref="E152" dT="2023-04-19T09:49:45.95" personId="{E3D695D8-A16A-43F8-91B9-5A943D907C46}" id="{E6B7AE92-ABCF-4F5E-B8F7-66EBA6253DAC}">
    <text>days?</text>
  </threadedComment>
  <threadedComment ref="E315" dT="2023-04-18T14:10:57.07" personId="{E3D695D8-A16A-43F8-91B9-5A943D907C46}" id="{DB2D2D3D-3A16-4C3D-A454-1B5717EF0927}">
    <text xml:space="preserve">Differentiate more with Farm &amp; Station mixed?
</text>
  </threadedComment>
  <threadedComment ref="E346" dT="2023-04-18T14:45:50.36" personId="{E3D695D8-A16A-43F8-91B9-5A943D907C46}" id="{1F0C647A-5701-43E8-A8C0-24F0CC0B5847}">
    <text xml:space="preserve">Unsure
</text>
  </threadedComment>
</ThreadedComments>
</file>

<file path=xl/threadedComments/threadedComment4.xml><?xml version="1.0" encoding="utf-8"?>
<ThreadedComments xmlns="http://schemas.microsoft.com/office/spreadsheetml/2018/threadedcomments" xmlns:x="http://schemas.openxmlformats.org/spreadsheetml/2006/main">
  <threadedComment ref="D169"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D169" dT="2023-04-05T14:34:22.48" personId="{5F5898E3-44F8-4862-9933-5D8E36759E68}" id="{E3897D40-C830-41D1-B03D-D70A131B91EA}" parentId="{91956C9C-2B71-43E2-94ED-F490BC1C52A1}">
    <text>Or is it an oversight on our part?</text>
  </threadedComment>
</ThreadedComments>
</file>

<file path=xl/threadedComments/threadedComment5.xml><?xml version="1.0" encoding="utf-8"?>
<ThreadedComments xmlns="http://schemas.microsoft.com/office/spreadsheetml/2018/threadedcomments" xmlns:x="http://schemas.openxmlformats.org/spreadsheetml/2006/main">
  <threadedComment ref="A604" dT="2024-08-22T10:46:30.72" personId="{5F5898E3-44F8-4862-9933-5D8E36759E68}" id="{A6541F31-8BC4-4D88-A079-D0510F257DCC}">
    <text>@Joshi, Namita (Alliance Bioversity-CIAT)  should this be Mg?</text>
    <mentions>
      <mention mentionpersonId="{61BC66EF-B143-485C-B788-93AF58FBB542}" mentionId="{9C3ED92E-BF34-4F5F-8D98-91B9942B5DFA}" startIndex="0" length="41"/>
    </mentions>
  </threadedComment>
  <threadedComment ref="B650" dT="2024-08-22T10:50:08.58" personId="{5F5898E3-44F8-4862-9933-5D8E36759E68}" id="{5EC77702-800E-4779-839E-CF17D84964FC}">
    <text>@Joshi, Namita (Alliance Bioversity-CIAT) should this be mg N/m2/d?</text>
    <mentions>
      <mention mentionpersonId="{61BC66EF-B143-485C-B788-93AF58FBB542}" mentionId="{97F75CAF-E232-41A7-8A65-14B9413AF252}" startIndex="0" length="41"/>
    </mentions>
  </threadedComment>
</ThreadedComments>
</file>

<file path=xl/threadedComments/threadedComment6.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7">
    <wetp:webextensionref xmlns:r="http://schemas.openxmlformats.org/officeDocument/2006/relationships" r:id="rId1"/>
  </wetp:taskpane>
  <wetp:taskpane dockstate="right" visibility="0" width="525" row="5">
    <wetp:webextensionref xmlns:r="http://schemas.openxmlformats.org/officeDocument/2006/relationships" r:id="rId2"/>
  </wetp:taskpane>
</wetp:taskpanes>
</file>

<file path=xl/webextensions/webextension1.xml><?xml version="1.0" encoding="utf-8"?>
<we:webextension xmlns:we="http://schemas.microsoft.com/office/webextensions/webextension/2010/11" id="{DF379E98-4562-4B59-8072-FEC23C03C786}">
  <we:reference id="wa200005502" version="1.0.0.11" store="en-US" storeType="OMEX"/>
  <we:alternateReferences>
    <we:reference id="WA200005502" version="1.0.0.11" store="" storeType="OMEX"/>
  </we:alternateReferences>
  <we:properties>
    <we:property name="docId" value="&quot;nSvOuwnOyLMKdVP3xo8xW&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1E153022-13BE-4301-B1E6-12477131D7A6}">
  <we:reference id="wa200006230" version="1.0.0.0" store="en-US" storeType="OMEX"/>
  <we:alternateReferences>
    <we:reference id="WA200006230" version="1.0.0.0" store="WA200006230"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1.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1.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1.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1.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1.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1.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5.bin"/><Relationship Id="rId4" Type="http://schemas.microsoft.com/office/2017/10/relationships/threadedComment" Target="../threadedComments/threadedComment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7.bin"/><Relationship Id="rId4" Type="http://schemas.microsoft.com/office/2017/10/relationships/threadedComment" Target="../threadedComments/threadedComment4.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3" Type="http://schemas.openxmlformats.org/officeDocument/2006/relationships/hyperlink" Target="https://www.feedipedia.org/node/743" TargetMode="External"/><Relationship Id="rId18" Type="http://schemas.openxmlformats.org/officeDocument/2006/relationships/hyperlink" Target="https://www.feedipedia.org/node/688" TargetMode="External"/><Relationship Id="rId26" Type="http://schemas.openxmlformats.org/officeDocument/2006/relationships/hyperlink" Target="http://purl.obolibrary.org/obo/NCBITaxon_8129" TargetMode="External"/><Relationship Id="rId3" Type="http://schemas.openxmlformats.org/officeDocument/2006/relationships/hyperlink" Target="https://www.feedipedia.org/node/748" TargetMode="External"/><Relationship Id="rId21" Type="http://schemas.openxmlformats.org/officeDocument/2006/relationships/hyperlink" Target="https://www.feedipedia.org/node/732" TargetMode="External"/><Relationship Id="rId7" Type="http://schemas.openxmlformats.org/officeDocument/2006/relationships/hyperlink" Target="https://www.feedipedia.org/node/696" TargetMode="External"/><Relationship Id="rId12" Type="http://schemas.openxmlformats.org/officeDocument/2006/relationships/hyperlink" Target="https://www.feedipedia.org/node/432" TargetMode="External"/><Relationship Id="rId17" Type="http://schemas.openxmlformats.org/officeDocument/2006/relationships/hyperlink" Target="https://www.feedipedia.org/node/52" TargetMode="External"/><Relationship Id="rId25" Type="http://schemas.openxmlformats.org/officeDocument/2006/relationships/hyperlink" Target="https://www.feedipedia.org/node/46" TargetMode="External"/><Relationship Id="rId33" Type="http://schemas.microsoft.com/office/2019/04/relationships/namedSheetView" Target="../namedSheetViews/namedSheetView1.xml"/><Relationship Id="rId2" Type="http://schemas.openxmlformats.org/officeDocument/2006/relationships/hyperlink" Target="https://www.feedipedia.org/node/726" TargetMode="External"/><Relationship Id="rId16" Type="http://schemas.openxmlformats.org/officeDocument/2006/relationships/hyperlink" Target="https://www.feedipedia.org/node/46" TargetMode="External"/><Relationship Id="rId20" Type="http://schemas.openxmlformats.org/officeDocument/2006/relationships/hyperlink" Target="https://www.feedipedia.org/node/526" TargetMode="External"/><Relationship Id="rId29" Type="http://schemas.openxmlformats.org/officeDocument/2006/relationships/hyperlink" Target="http://purl.obolibrary.org/obo/NCBITaxon_3866" TargetMode="External"/><Relationship Id="rId1" Type="http://schemas.openxmlformats.org/officeDocument/2006/relationships/hyperlink" Target="https://www.feedipedia.org/node/60" TargetMode="External"/><Relationship Id="rId6" Type="http://schemas.openxmlformats.org/officeDocument/2006/relationships/hyperlink" Target="https://www.feedipedia.org/node/696" TargetMode="External"/><Relationship Id="rId11" Type="http://schemas.openxmlformats.org/officeDocument/2006/relationships/hyperlink" Target="https://www.feedipedia.org/node/684" TargetMode="External"/><Relationship Id="rId24" Type="http://schemas.openxmlformats.org/officeDocument/2006/relationships/hyperlink" Target="https://www.feedipedia.org/node/46" TargetMode="External"/><Relationship Id="rId32" Type="http://schemas.openxmlformats.org/officeDocument/2006/relationships/table" Target="../tables/table1.xml"/><Relationship Id="rId5" Type="http://schemas.openxmlformats.org/officeDocument/2006/relationships/hyperlink" Target="https://www.feedipedia.org/node/696" TargetMode="External"/><Relationship Id="rId15" Type="http://schemas.openxmlformats.org/officeDocument/2006/relationships/hyperlink" Target="https://www.feedipedia.org/node/12460" TargetMode="External"/><Relationship Id="rId23" Type="http://schemas.openxmlformats.org/officeDocument/2006/relationships/hyperlink" Target="https://www.feedipedia.org/node/24378" TargetMode="External"/><Relationship Id="rId28" Type="http://schemas.openxmlformats.org/officeDocument/2006/relationships/hyperlink" Target="http://purl.obolibrary.org/obo/NCBITaxon_138055" TargetMode="External"/><Relationship Id="rId10" Type="http://schemas.openxmlformats.org/officeDocument/2006/relationships/hyperlink" Target="https://www.feedipedia.org/node/526" TargetMode="External"/><Relationship Id="rId19" Type="http://schemas.openxmlformats.org/officeDocument/2006/relationships/hyperlink" Target="https://www.feedipedia.org/node/742" TargetMode="External"/><Relationship Id="rId31" Type="http://schemas.openxmlformats.org/officeDocument/2006/relationships/hyperlink" Target="http://purl.obolibrary.org/obo/NCBITaxon_204144" TargetMode="External"/><Relationship Id="rId4" Type="http://schemas.openxmlformats.org/officeDocument/2006/relationships/hyperlink" Target="https://www.feedipedia.org/node/47" TargetMode="External"/><Relationship Id="rId9" Type="http://schemas.openxmlformats.org/officeDocument/2006/relationships/hyperlink" Target="https://www.feedipedia.org/node/24378" TargetMode="External"/><Relationship Id="rId14" Type="http://schemas.openxmlformats.org/officeDocument/2006/relationships/hyperlink" Target="https://www.feedipedia.org/node/21251" TargetMode="External"/><Relationship Id="rId22" Type="http://schemas.openxmlformats.org/officeDocument/2006/relationships/hyperlink" Target="https://www.feedipedia.org/node/12388" TargetMode="External"/><Relationship Id="rId27" Type="http://schemas.openxmlformats.org/officeDocument/2006/relationships/hyperlink" Target="http://purl.obolibrary.org/obo/NCBITaxon_29147" TargetMode="External"/><Relationship Id="rId30" Type="http://schemas.openxmlformats.org/officeDocument/2006/relationships/hyperlink" Target="http://purl.obolibrary.org/obo/NCBITaxon_4146" TargetMode="External"/><Relationship Id="rId8" Type="http://schemas.openxmlformats.org/officeDocument/2006/relationships/hyperlink" Target="https://www.feedipedia.org/node/13596" TargetMode="External"/></Relationships>
</file>

<file path=xl/worksheets/_rels/sheet2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6.bin"/><Relationship Id="rId4" Type="http://schemas.microsoft.com/office/2019/04/relationships/namedSheetView" Target="../namedSheetViews/namedSheetView2.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3.xml"/><Relationship Id="rId1" Type="http://schemas.openxmlformats.org/officeDocument/2006/relationships/printerSettings" Target="../printerSettings/printerSettings18.bin"/><Relationship Id="rId4" Type="http://schemas.openxmlformats.org/officeDocument/2006/relationships/comments" Target="../comments10.xml"/></Relationships>
</file>

<file path=xl/worksheets/_rels/sheet24.xml.rels><?xml version="1.0" encoding="UTF-8" standalone="yes"?>
<Relationships xmlns="http://schemas.openxmlformats.org/package/2006/relationships"><Relationship Id="rId3" Type="http://schemas.microsoft.com/office/2017/10/relationships/threadedComment" Target="../threadedComments/threadedComment5.xml"/><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6.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printerSettings" Target="../printerSettings/printerSettings19.bin"/><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drawing" Target="../drawings/drawing4.x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vmlDrawing" Target="../drawings/vmlDrawing12.v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openxmlformats.org/officeDocument/2006/relationships/comments" Target="../comments12.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278" Type="http://schemas.microsoft.com/office/2017/10/relationships/threadedComment" Target="../threadedComments/threadedComment6.xm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dimension ref="A1:AA930"/>
  <sheetViews>
    <sheetView zoomScale="85" zoomScaleNormal="85" workbookViewId="0">
      <pane xSplit="1" ySplit="1" topLeftCell="B103" activePane="bottomRight" state="frozen"/>
      <selection pane="topRight" activeCell="B1" sqref="B1"/>
      <selection pane="bottomLeft" activeCell="A2" sqref="A2"/>
      <selection pane="bottomRight" activeCell="B103" sqref="B103"/>
    </sheetView>
  </sheetViews>
  <sheetFormatPr defaultColWidth="10.81640625" defaultRowHeight="14.5" x14ac:dyDescent="0.35"/>
  <cols>
    <col min="1" max="1" width="29.26953125" customWidth="1"/>
    <col min="2" max="2" width="81.54296875" customWidth="1"/>
    <col min="3" max="3" width="20" customWidth="1"/>
    <col min="4" max="4" width="16" customWidth="1"/>
    <col min="5" max="5" width="32" customWidth="1"/>
    <col min="6" max="6" width="15.7265625" customWidth="1"/>
    <col min="7" max="7" width="48.1796875" customWidth="1"/>
    <col min="8" max="8" width="18.453125" customWidth="1"/>
    <col min="9" max="9" width="62.26953125" customWidth="1"/>
    <col min="10" max="10" width="40.81640625" customWidth="1"/>
    <col min="11" max="11" width="17.453125" customWidth="1"/>
    <col min="12" max="12" width="12.81640625" customWidth="1"/>
    <col min="13" max="13" width="9.1796875" customWidth="1"/>
    <col min="14" max="14" width="14.26953125" customWidth="1"/>
    <col min="15" max="16" width="9.1796875" customWidth="1"/>
    <col min="17" max="17" width="14.26953125" customWidth="1"/>
    <col min="18" max="18" width="18.453125" customWidth="1"/>
    <col min="20" max="20" width="15.7265625" customWidth="1"/>
    <col min="21" max="21" width="24.453125" customWidth="1"/>
    <col min="22" max="22" width="16.1796875" customWidth="1"/>
  </cols>
  <sheetData>
    <row r="1" spans="1:25" ht="42.75" customHeight="1" x14ac:dyDescent="0.35">
      <c r="A1" s="1" t="s">
        <v>689</v>
      </c>
      <c r="B1" s="1" t="s">
        <v>690</v>
      </c>
      <c r="C1" s="1" t="s">
        <v>691</v>
      </c>
      <c r="D1" s="1" t="s">
        <v>692</v>
      </c>
      <c r="E1" s="1" t="s">
        <v>693</v>
      </c>
      <c r="F1" s="1" t="s">
        <v>694</v>
      </c>
      <c r="G1" s="1" t="s">
        <v>695</v>
      </c>
      <c r="H1" s="1" t="s">
        <v>696</v>
      </c>
      <c r="I1" s="1" t="s">
        <v>697</v>
      </c>
      <c r="J1" s="1" t="s">
        <v>698</v>
      </c>
      <c r="K1" s="1" t="s">
        <v>699</v>
      </c>
      <c r="L1" s="11" t="s">
        <v>700</v>
      </c>
      <c r="M1" s="1" t="s">
        <v>701</v>
      </c>
      <c r="N1" s="1" t="s">
        <v>702</v>
      </c>
      <c r="O1" s="1" t="s">
        <v>703</v>
      </c>
      <c r="P1" s="1" t="s">
        <v>704</v>
      </c>
      <c r="Q1" s="1" t="s">
        <v>705</v>
      </c>
      <c r="R1" s="1" t="s">
        <v>706</v>
      </c>
      <c r="S1" s="11" t="s">
        <v>707</v>
      </c>
      <c r="T1" s="1" t="s">
        <v>708</v>
      </c>
      <c r="U1" s="1" t="s">
        <v>709</v>
      </c>
      <c r="V1" s="1" t="s">
        <v>710</v>
      </c>
      <c r="W1" s="1" t="s">
        <v>711</v>
      </c>
      <c r="X1" s="1" t="s">
        <v>712</v>
      </c>
      <c r="Y1" s="11" t="s">
        <v>713</v>
      </c>
    </row>
    <row r="2" spans="1:25" ht="14.5" customHeight="1" x14ac:dyDescent="0.35">
      <c r="A2" s="4" t="s">
        <v>714</v>
      </c>
      <c r="B2" s="4" t="s">
        <v>715</v>
      </c>
      <c r="C2" s="4" t="s">
        <v>716</v>
      </c>
      <c r="D2" s="4" t="s">
        <v>252</v>
      </c>
      <c r="E2" s="4" t="s">
        <v>717</v>
      </c>
      <c r="F2" s="4" t="s">
        <v>718</v>
      </c>
      <c r="G2" s="4" t="s">
        <v>719</v>
      </c>
      <c r="I2" s="4" t="s">
        <v>720</v>
      </c>
      <c r="J2" s="4" t="s">
        <v>22</v>
      </c>
      <c r="K2" s="4" t="s">
        <v>22</v>
      </c>
      <c r="L2" s="15"/>
      <c r="S2" s="15"/>
      <c r="Y2" s="15"/>
    </row>
    <row r="3" spans="1:25" ht="14.5" customHeight="1" x14ac:dyDescent="0.35">
      <c r="A3" s="4" t="s">
        <v>714</v>
      </c>
      <c r="B3" s="4" t="s">
        <v>715</v>
      </c>
      <c r="C3" s="4" t="s">
        <v>721</v>
      </c>
      <c r="D3" s="4" t="s">
        <v>240</v>
      </c>
      <c r="E3" s="4" t="s">
        <v>722</v>
      </c>
      <c r="F3" s="4" t="s">
        <v>718</v>
      </c>
      <c r="G3" s="4" t="s">
        <v>723</v>
      </c>
      <c r="I3" s="4" t="s">
        <v>724</v>
      </c>
      <c r="J3" s="4" t="s">
        <v>22</v>
      </c>
      <c r="K3" s="4" t="s">
        <v>22</v>
      </c>
      <c r="L3" s="15"/>
      <c r="S3" s="15"/>
      <c r="Y3" s="15"/>
    </row>
    <row r="4" spans="1:25" ht="14.5" customHeight="1" x14ac:dyDescent="0.35">
      <c r="A4" s="4" t="s">
        <v>714</v>
      </c>
      <c r="B4" s="4" t="s">
        <v>715</v>
      </c>
      <c r="C4" s="4" t="s">
        <v>725</v>
      </c>
      <c r="D4" s="4" t="s">
        <v>240</v>
      </c>
      <c r="E4" s="4" t="s">
        <v>726</v>
      </c>
      <c r="F4" s="4" t="s">
        <v>727</v>
      </c>
      <c r="G4" s="4" t="s">
        <v>728</v>
      </c>
      <c r="I4" s="4" t="s">
        <v>22</v>
      </c>
      <c r="J4" s="4" t="s">
        <v>729</v>
      </c>
      <c r="K4" s="4" t="s">
        <v>252</v>
      </c>
      <c r="L4" s="15"/>
      <c r="S4" s="15"/>
      <c r="Y4" s="15"/>
    </row>
    <row r="5" spans="1:25" ht="14.5" customHeight="1" x14ac:dyDescent="0.35">
      <c r="A5" s="4" t="s">
        <v>714</v>
      </c>
      <c r="B5" s="4" t="s">
        <v>715</v>
      </c>
      <c r="C5" s="4" t="s">
        <v>730</v>
      </c>
      <c r="D5" s="4" t="s">
        <v>240</v>
      </c>
      <c r="E5" s="4" t="s">
        <v>731</v>
      </c>
      <c r="F5" s="4" t="s">
        <v>718</v>
      </c>
      <c r="G5" s="4" t="s">
        <v>732</v>
      </c>
      <c r="I5" s="3" t="s">
        <v>733</v>
      </c>
      <c r="J5" s="4" t="s">
        <v>22</v>
      </c>
      <c r="K5" s="4" t="s">
        <v>252</v>
      </c>
      <c r="L5" s="15"/>
      <c r="S5" s="15"/>
      <c r="Y5" s="15"/>
    </row>
    <row r="6" spans="1:25" ht="14.5" customHeight="1" x14ac:dyDescent="0.35">
      <c r="A6" s="23" t="s">
        <v>714</v>
      </c>
      <c r="B6" s="23" t="s">
        <v>734</v>
      </c>
      <c r="C6" s="23" t="s">
        <v>735</v>
      </c>
      <c r="D6" s="23" t="s">
        <v>252</v>
      </c>
      <c r="E6" s="23" t="s">
        <v>736</v>
      </c>
      <c r="F6" s="23" t="s">
        <v>718</v>
      </c>
      <c r="G6" s="23" t="s">
        <v>22</v>
      </c>
      <c r="H6" s="23" t="s">
        <v>737</v>
      </c>
      <c r="I6" s="23" t="s">
        <v>738</v>
      </c>
      <c r="J6" s="23" t="s">
        <v>739</v>
      </c>
      <c r="K6" s="23" t="s">
        <v>22</v>
      </c>
      <c r="L6" s="29"/>
      <c r="S6" s="29"/>
      <c r="Y6" s="29"/>
    </row>
    <row r="7" spans="1:25" ht="14.5" customHeight="1" x14ac:dyDescent="0.35">
      <c r="A7" s="4" t="s">
        <v>714</v>
      </c>
      <c r="B7" s="4" t="s">
        <v>715</v>
      </c>
      <c r="C7" s="4" t="s">
        <v>740</v>
      </c>
      <c r="D7" s="4" t="s">
        <v>240</v>
      </c>
      <c r="E7" s="4" t="s">
        <v>741</v>
      </c>
      <c r="F7" s="4" t="s">
        <v>718</v>
      </c>
      <c r="G7" s="4" t="s">
        <v>742</v>
      </c>
      <c r="I7" s="4" t="s">
        <v>724</v>
      </c>
      <c r="J7" s="4" t="s">
        <v>743</v>
      </c>
      <c r="K7" s="4" t="s">
        <v>744</v>
      </c>
      <c r="L7" s="15"/>
      <c r="S7" s="15"/>
      <c r="Y7" s="15"/>
    </row>
    <row r="8" spans="1:25" ht="14.5" customHeight="1" x14ac:dyDescent="0.35">
      <c r="A8" s="4" t="s">
        <v>714</v>
      </c>
      <c r="B8" s="4" t="s">
        <v>715</v>
      </c>
      <c r="C8" s="4" t="s">
        <v>745</v>
      </c>
      <c r="D8" s="4" t="s">
        <v>240</v>
      </c>
      <c r="E8" s="4" t="s">
        <v>746</v>
      </c>
      <c r="F8" s="4" t="s">
        <v>718</v>
      </c>
      <c r="G8" s="4" t="s">
        <v>747</v>
      </c>
      <c r="H8" s="4" t="s">
        <v>748</v>
      </c>
      <c r="I8" s="4" t="s">
        <v>724</v>
      </c>
      <c r="J8" s="4" t="s">
        <v>749</v>
      </c>
      <c r="K8" s="4" t="s">
        <v>744</v>
      </c>
      <c r="L8" s="15"/>
      <c r="S8" s="15"/>
      <c r="Y8" s="15"/>
    </row>
    <row r="9" spans="1:25" ht="14.5" customHeight="1" x14ac:dyDescent="0.35">
      <c r="A9" s="4" t="s">
        <v>714</v>
      </c>
      <c r="B9" s="4" t="s">
        <v>715</v>
      </c>
      <c r="C9" s="4" t="s">
        <v>750</v>
      </c>
      <c r="D9" s="4" t="s">
        <v>240</v>
      </c>
      <c r="E9" s="4" t="s">
        <v>751</v>
      </c>
      <c r="F9" s="4" t="s">
        <v>718</v>
      </c>
      <c r="I9" s="2" t="s">
        <v>752</v>
      </c>
      <c r="J9" s="4" t="s">
        <v>22</v>
      </c>
      <c r="K9" s="4" t="s">
        <v>252</v>
      </c>
      <c r="L9" s="15"/>
      <c r="S9" s="15"/>
      <c r="Y9" s="15"/>
    </row>
    <row r="10" spans="1:25" ht="14.5" customHeight="1" x14ac:dyDescent="0.35">
      <c r="A10" s="4" t="s">
        <v>714</v>
      </c>
      <c r="B10" s="4" t="s">
        <v>715</v>
      </c>
      <c r="C10" s="4" t="s">
        <v>753</v>
      </c>
      <c r="D10" s="4" t="s">
        <v>240</v>
      </c>
      <c r="E10" s="4" t="s">
        <v>754</v>
      </c>
      <c r="F10" s="4" t="s">
        <v>718</v>
      </c>
      <c r="G10" s="4" t="s">
        <v>755</v>
      </c>
      <c r="I10" s="4" t="s">
        <v>724</v>
      </c>
      <c r="J10" s="4" t="s">
        <v>756</v>
      </c>
      <c r="K10" s="4" t="s">
        <v>240</v>
      </c>
      <c r="L10" s="15"/>
      <c r="S10" s="15"/>
      <c r="Y10" s="15"/>
    </row>
    <row r="11" spans="1:25" ht="14.5" customHeight="1" x14ac:dyDescent="0.35">
      <c r="A11" s="4" t="s">
        <v>714</v>
      </c>
      <c r="B11" s="4" t="s">
        <v>715</v>
      </c>
      <c r="C11" s="4" t="s">
        <v>757</v>
      </c>
      <c r="D11" s="4" t="s">
        <v>240</v>
      </c>
      <c r="E11" s="4" t="s">
        <v>758</v>
      </c>
      <c r="F11" s="4" t="s">
        <v>718</v>
      </c>
      <c r="G11" s="4" t="s">
        <v>755</v>
      </c>
      <c r="I11" s="4" t="s">
        <v>724</v>
      </c>
      <c r="J11" s="4" t="s">
        <v>756</v>
      </c>
      <c r="K11" s="4" t="s">
        <v>240</v>
      </c>
      <c r="L11" s="15"/>
      <c r="S11" s="15"/>
      <c r="Y11" s="15"/>
    </row>
    <row r="12" spans="1:25" ht="14.5" customHeight="1" x14ac:dyDescent="0.35">
      <c r="A12" s="4" t="s">
        <v>714</v>
      </c>
      <c r="B12" s="4" t="s">
        <v>715</v>
      </c>
      <c r="C12" s="4" t="s">
        <v>759</v>
      </c>
      <c r="D12" s="4" t="s">
        <v>240</v>
      </c>
      <c r="E12" s="4" t="s">
        <v>760</v>
      </c>
      <c r="F12" s="4" t="s">
        <v>718</v>
      </c>
      <c r="G12" s="4" t="s">
        <v>755</v>
      </c>
      <c r="I12" s="4" t="s">
        <v>724</v>
      </c>
      <c r="J12" s="4" t="s">
        <v>756</v>
      </c>
      <c r="K12" s="4" t="s">
        <v>240</v>
      </c>
      <c r="L12" s="15"/>
      <c r="S12" s="15"/>
      <c r="Y12" s="15"/>
    </row>
    <row r="13" spans="1:25" ht="14.5" customHeight="1" x14ac:dyDescent="0.35">
      <c r="A13" s="4" t="s">
        <v>714</v>
      </c>
      <c r="B13" s="4" t="s">
        <v>715</v>
      </c>
      <c r="C13" s="4" t="s">
        <v>761</v>
      </c>
      <c r="D13" s="4" t="s">
        <v>240</v>
      </c>
      <c r="E13" s="4" t="s">
        <v>762</v>
      </c>
      <c r="F13" s="4" t="s">
        <v>718</v>
      </c>
      <c r="G13" s="4" t="s">
        <v>755</v>
      </c>
      <c r="I13" s="4" t="s">
        <v>724</v>
      </c>
      <c r="J13" s="4" t="s">
        <v>756</v>
      </c>
      <c r="K13" s="4" t="s">
        <v>240</v>
      </c>
      <c r="L13" s="15"/>
      <c r="S13" s="15"/>
      <c r="Y13" s="15"/>
    </row>
    <row r="14" spans="1:25" ht="14.5" customHeight="1" x14ac:dyDescent="0.35">
      <c r="A14" s="13" t="s">
        <v>763</v>
      </c>
      <c r="B14" s="5" t="s">
        <v>764</v>
      </c>
      <c r="C14" s="13" t="s">
        <v>765</v>
      </c>
      <c r="D14" s="13" t="s">
        <v>240</v>
      </c>
      <c r="E14" s="13" t="s">
        <v>766</v>
      </c>
      <c r="F14" s="13" t="s">
        <v>718</v>
      </c>
      <c r="G14" t="s">
        <v>767</v>
      </c>
      <c r="I14" s="13" t="s">
        <v>768</v>
      </c>
      <c r="J14" s="13" t="s">
        <v>22</v>
      </c>
      <c r="K14" s="13" t="s">
        <v>252</v>
      </c>
      <c r="L14" s="16"/>
      <c r="S14" s="16"/>
      <c r="Y14" s="16"/>
    </row>
    <row r="15" spans="1:25" ht="14.5" customHeight="1" x14ac:dyDescent="0.35">
      <c r="A15" s="13" t="s">
        <v>763</v>
      </c>
      <c r="B15" s="13" t="s">
        <v>764</v>
      </c>
      <c r="C15" s="13" t="s">
        <v>769</v>
      </c>
      <c r="D15" s="13" t="s">
        <v>240</v>
      </c>
      <c r="E15" s="13" t="s">
        <v>769</v>
      </c>
      <c r="F15" s="13" t="s">
        <v>718</v>
      </c>
      <c r="I15" s="13" t="s">
        <v>770</v>
      </c>
      <c r="J15" s="13" t="s">
        <v>22</v>
      </c>
      <c r="K15" s="13" t="s">
        <v>252</v>
      </c>
      <c r="L15" s="16"/>
      <c r="S15" s="16"/>
      <c r="Y15" s="16"/>
    </row>
    <row r="16" spans="1:25" ht="14.5" customHeight="1" x14ac:dyDescent="0.35">
      <c r="A16" s="13" t="s">
        <v>763</v>
      </c>
      <c r="B16" s="13" t="s">
        <v>764</v>
      </c>
      <c r="C16" s="13" t="s">
        <v>771</v>
      </c>
      <c r="D16" s="13" t="s">
        <v>240</v>
      </c>
      <c r="E16" s="13" t="s">
        <v>772</v>
      </c>
      <c r="F16" s="13" t="s">
        <v>718</v>
      </c>
      <c r="G16" s="13" t="s">
        <v>773</v>
      </c>
      <c r="I16" s="13" t="s">
        <v>774</v>
      </c>
      <c r="J16" s="13" t="s">
        <v>775</v>
      </c>
      <c r="K16" s="13" t="s">
        <v>252</v>
      </c>
      <c r="L16" s="16"/>
      <c r="S16" s="16"/>
      <c r="Y16" s="16"/>
    </row>
    <row r="17" spans="1:25" ht="14.5" customHeight="1" x14ac:dyDescent="0.35">
      <c r="A17" s="13" t="s">
        <v>763</v>
      </c>
      <c r="B17" s="13" t="s">
        <v>764</v>
      </c>
      <c r="C17" s="13" t="s">
        <v>776</v>
      </c>
      <c r="D17" s="13" t="s">
        <v>240</v>
      </c>
      <c r="E17" s="13" t="s">
        <v>777</v>
      </c>
      <c r="F17" s="13" t="s">
        <v>718</v>
      </c>
      <c r="G17" s="13" t="s">
        <v>778</v>
      </c>
      <c r="I17" s="13" t="s">
        <v>779</v>
      </c>
      <c r="J17" s="13" t="s">
        <v>22</v>
      </c>
      <c r="K17" s="13" t="s">
        <v>252</v>
      </c>
      <c r="L17" s="16"/>
      <c r="S17" s="16"/>
      <c r="Y17" s="16"/>
    </row>
    <row r="18" spans="1:25" ht="14.5" customHeight="1" x14ac:dyDescent="0.35">
      <c r="A18" s="13" t="s">
        <v>763</v>
      </c>
      <c r="B18" s="13" t="s">
        <v>764</v>
      </c>
      <c r="C18" s="13" t="s">
        <v>780</v>
      </c>
      <c r="D18" s="13" t="s">
        <v>240</v>
      </c>
      <c r="E18" s="13" t="s">
        <v>781</v>
      </c>
      <c r="F18" s="13" t="s">
        <v>718</v>
      </c>
      <c r="G18" s="13" t="s">
        <v>782</v>
      </c>
      <c r="I18" s="13" t="s">
        <v>783</v>
      </c>
      <c r="J18" s="13" t="s">
        <v>22</v>
      </c>
      <c r="K18" s="13" t="s">
        <v>252</v>
      </c>
      <c r="L18" s="16"/>
      <c r="S18" s="16"/>
      <c r="Y18" s="16"/>
    </row>
    <row r="19" spans="1:25" ht="14.5" customHeight="1" x14ac:dyDescent="0.35">
      <c r="A19" s="23" t="s">
        <v>763</v>
      </c>
      <c r="B19" s="23" t="s">
        <v>734</v>
      </c>
      <c r="C19" s="23" t="s">
        <v>784</v>
      </c>
      <c r="D19" s="23" t="s">
        <v>240</v>
      </c>
      <c r="E19" s="23" t="s">
        <v>785</v>
      </c>
      <c r="F19" s="23" t="s">
        <v>718</v>
      </c>
      <c r="G19" s="23" t="s">
        <v>786</v>
      </c>
      <c r="I19" s="23" t="s">
        <v>787</v>
      </c>
      <c r="J19" s="23" t="s">
        <v>22</v>
      </c>
      <c r="K19" s="23" t="s">
        <v>252</v>
      </c>
      <c r="L19" s="29"/>
      <c r="S19" s="29"/>
      <c r="Y19" s="29"/>
    </row>
    <row r="20" spans="1:25" ht="14.5" customHeight="1" x14ac:dyDescent="0.35">
      <c r="A20" s="23" t="s">
        <v>763</v>
      </c>
      <c r="B20" s="23" t="s">
        <v>734</v>
      </c>
      <c r="C20" s="23" t="s">
        <v>788</v>
      </c>
      <c r="D20" s="23" t="s">
        <v>240</v>
      </c>
      <c r="E20" s="23" t="s">
        <v>789</v>
      </c>
      <c r="F20" s="23" t="s">
        <v>718</v>
      </c>
      <c r="G20" s="23" t="s">
        <v>790</v>
      </c>
      <c r="I20" s="23" t="s">
        <v>783</v>
      </c>
      <c r="J20" s="23" t="s">
        <v>22</v>
      </c>
      <c r="K20" s="23" t="s">
        <v>791</v>
      </c>
      <c r="L20" s="29"/>
      <c r="S20" s="29"/>
      <c r="Y20" s="29"/>
    </row>
    <row r="21" spans="1:25" ht="14.5" customHeight="1" x14ac:dyDescent="0.35">
      <c r="A21" s="13" t="s">
        <v>763</v>
      </c>
      <c r="B21" s="13" t="s">
        <v>764</v>
      </c>
      <c r="C21" s="13" t="s">
        <v>792</v>
      </c>
      <c r="D21" s="13" t="s">
        <v>240</v>
      </c>
      <c r="E21" s="13" t="s">
        <v>793</v>
      </c>
      <c r="F21" s="13" t="s">
        <v>794</v>
      </c>
      <c r="G21" s="13" t="s">
        <v>795</v>
      </c>
      <c r="I21" s="13" t="s">
        <v>22</v>
      </c>
      <c r="J21" s="13" t="s">
        <v>796</v>
      </c>
      <c r="K21" s="13" t="s">
        <v>252</v>
      </c>
      <c r="L21" s="16"/>
      <c r="S21" s="16"/>
      <c r="Y21" s="16"/>
    </row>
    <row r="22" spans="1:25" ht="14.5" customHeight="1" x14ac:dyDescent="0.35">
      <c r="A22" s="13" t="s">
        <v>763</v>
      </c>
      <c r="B22" s="13" t="s">
        <v>764</v>
      </c>
      <c r="C22" s="13" t="s">
        <v>797</v>
      </c>
      <c r="D22" s="13" t="s">
        <v>240</v>
      </c>
      <c r="E22" s="13" t="s">
        <v>798</v>
      </c>
      <c r="F22" s="13" t="s">
        <v>794</v>
      </c>
      <c r="G22" s="13" t="s">
        <v>799</v>
      </c>
      <c r="I22" s="13" t="s">
        <v>22</v>
      </c>
      <c r="J22" s="13" t="s">
        <v>800</v>
      </c>
      <c r="K22" s="13" t="s">
        <v>801</v>
      </c>
      <c r="L22" s="16"/>
      <c r="S22" s="16"/>
      <c r="Y22" s="16"/>
    </row>
    <row r="23" spans="1:25" ht="14.5" customHeight="1" x14ac:dyDescent="0.35">
      <c r="A23" s="13" t="s">
        <v>763</v>
      </c>
      <c r="B23" s="13" t="s">
        <v>764</v>
      </c>
      <c r="C23" s="13" t="s">
        <v>802</v>
      </c>
      <c r="D23" s="13" t="s">
        <v>240</v>
      </c>
      <c r="E23" s="13" t="s">
        <v>803</v>
      </c>
      <c r="F23" s="13" t="s">
        <v>794</v>
      </c>
      <c r="G23" s="13" t="s">
        <v>795</v>
      </c>
      <c r="I23" s="13" t="s">
        <v>22</v>
      </c>
      <c r="J23" s="13" t="s">
        <v>796</v>
      </c>
      <c r="K23" s="13" t="s">
        <v>252</v>
      </c>
      <c r="L23" s="16"/>
      <c r="S23" s="16"/>
      <c r="Y23" s="16"/>
    </row>
    <row r="24" spans="1:25" ht="14.5" customHeight="1" x14ac:dyDescent="0.35">
      <c r="A24" s="13" t="s">
        <v>763</v>
      </c>
      <c r="B24" s="13" t="s">
        <v>764</v>
      </c>
      <c r="C24" s="13" t="s">
        <v>804</v>
      </c>
      <c r="D24" s="13" t="s">
        <v>240</v>
      </c>
      <c r="E24" s="13" t="s">
        <v>805</v>
      </c>
      <c r="F24" s="13" t="s">
        <v>794</v>
      </c>
      <c r="G24" s="13" t="s">
        <v>806</v>
      </c>
      <c r="J24" s="13" t="s">
        <v>800</v>
      </c>
      <c r="K24" s="13" t="s">
        <v>807</v>
      </c>
      <c r="L24" s="16"/>
      <c r="S24" s="16"/>
      <c r="Y24" s="16"/>
    </row>
    <row r="25" spans="1:25" ht="14.5" customHeight="1" x14ac:dyDescent="0.35">
      <c r="A25" s="13" t="s">
        <v>763</v>
      </c>
      <c r="B25" s="13" t="s">
        <v>764</v>
      </c>
      <c r="C25" s="13" t="s">
        <v>808</v>
      </c>
      <c r="D25" s="13" t="s">
        <v>240</v>
      </c>
      <c r="E25" s="13" t="s">
        <v>809</v>
      </c>
      <c r="F25" s="13" t="s">
        <v>794</v>
      </c>
      <c r="G25" s="13" t="s">
        <v>810</v>
      </c>
      <c r="J25" s="13" t="s">
        <v>800</v>
      </c>
      <c r="K25" s="13" t="s">
        <v>811</v>
      </c>
      <c r="L25" s="16"/>
      <c r="S25" s="16"/>
      <c r="Y25" s="16"/>
    </row>
    <row r="26" spans="1:25" ht="14.5" customHeight="1" x14ac:dyDescent="0.35">
      <c r="A26" s="13" t="s">
        <v>763</v>
      </c>
      <c r="B26" s="13" t="s">
        <v>764</v>
      </c>
      <c r="C26" s="13" t="s">
        <v>812</v>
      </c>
      <c r="D26" s="13" t="s">
        <v>240</v>
      </c>
      <c r="E26" s="13" t="s">
        <v>813</v>
      </c>
      <c r="F26" s="13" t="s">
        <v>814</v>
      </c>
      <c r="I26" s="13" t="s">
        <v>815</v>
      </c>
      <c r="J26" s="13" t="s">
        <v>22</v>
      </c>
      <c r="K26" s="13" t="s">
        <v>252</v>
      </c>
      <c r="L26" s="16"/>
      <c r="S26" s="16"/>
      <c r="Y26" s="16"/>
    </row>
    <row r="27" spans="1:25" ht="14.5" customHeight="1" x14ac:dyDescent="0.35">
      <c r="A27" s="13" t="s">
        <v>763</v>
      </c>
      <c r="B27" s="13" t="s">
        <v>764</v>
      </c>
      <c r="C27" s="13" t="s">
        <v>816</v>
      </c>
      <c r="D27" s="13" t="s">
        <v>240</v>
      </c>
      <c r="E27" s="13" t="s">
        <v>817</v>
      </c>
      <c r="F27" s="13" t="s">
        <v>718</v>
      </c>
      <c r="I27" s="13" t="s">
        <v>818</v>
      </c>
      <c r="J27" s="13" t="s">
        <v>22</v>
      </c>
      <c r="K27" s="13" t="s">
        <v>240</v>
      </c>
      <c r="L27" s="16"/>
      <c r="S27" s="16"/>
      <c r="Y27" s="16"/>
    </row>
    <row r="28" spans="1:25" ht="14.5" customHeight="1" x14ac:dyDescent="0.35">
      <c r="A28" s="13" t="s">
        <v>763</v>
      </c>
      <c r="B28" s="13" t="s">
        <v>764</v>
      </c>
      <c r="C28" s="13" t="s">
        <v>819</v>
      </c>
      <c r="D28" s="13" t="s">
        <v>240</v>
      </c>
      <c r="E28" s="13" t="s">
        <v>820</v>
      </c>
      <c r="F28" s="13" t="s">
        <v>718</v>
      </c>
      <c r="I28" s="13" t="s">
        <v>818</v>
      </c>
      <c r="J28" s="13" t="s">
        <v>22</v>
      </c>
      <c r="K28" s="13" t="s">
        <v>240</v>
      </c>
      <c r="L28" s="16"/>
      <c r="S28" s="16"/>
      <c r="Y28" s="16"/>
    </row>
    <row r="29" spans="1:25" ht="14.5" customHeight="1" x14ac:dyDescent="0.35">
      <c r="A29" s="13" t="s">
        <v>763</v>
      </c>
      <c r="B29" s="13" t="s">
        <v>764</v>
      </c>
      <c r="C29" s="13" t="s">
        <v>821</v>
      </c>
      <c r="D29" s="13" t="s">
        <v>240</v>
      </c>
      <c r="E29" s="13" t="s">
        <v>822</v>
      </c>
      <c r="F29" s="13" t="s">
        <v>814</v>
      </c>
      <c r="I29" s="13" t="s">
        <v>22</v>
      </c>
      <c r="J29" s="13" t="s">
        <v>823</v>
      </c>
      <c r="K29" s="13" t="s">
        <v>240</v>
      </c>
      <c r="L29" s="16"/>
      <c r="S29" s="16"/>
      <c r="Y29" s="16"/>
    </row>
    <row r="30" spans="1:25" ht="14.5" customHeight="1" x14ac:dyDescent="0.35">
      <c r="A30" s="13" t="s">
        <v>763</v>
      </c>
      <c r="B30" s="13" t="s">
        <v>764</v>
      </c>
      <c r="C30" s="13" t="s">
        <v>824</v>
      </c>
      <c r="D30" s="13" t="s">
        <v>240</v>
      </c>
      <c r="E30" s="13" t="s">
        <v>825</v>
      </c>
      <c r="F30" s="13" t="s">
        <v>718</v>
      </c>
      <c r="I30" s="13" t="s">
        <v>818</v>
      </c>
      <c r="J30" s="13" t="s">
        <v>22</v>
      </c>
      <c r="K30" s="13" t="s">
        <v>240</v>
      </c>
      <c r="L30" s="16"/>
      <c r="S30" s="16"/>
      <c r="Y30" s="16"/>
    </row>
    <row r="31" spans="1:25" ht="14.5" customHeight="1" x14ac:dyDescent="0.35">
      <c r="A31" s="13" t="s">
        <v>763</v>
      </c>
      <c r="B31" s="13" t="s">
        <v>764</v>
      </c>
      <c r="C31" s="13" t="s">
        <v>826</v>
      </c>
      <c r="D31" s="13" t="s">
        <v>240</v>
      </c>
      <c r="E31" s="13" t="s">
        <v>827</v>
      </c>
      <c r="F31" s="13" t="s">
        <v>718</v>
      </c>
      <c r="I31" s="13" t="s">
        <v>818</v>
      </c>
      <c r="J31" s="13" t="s">
        <v>22</v>
      </c>
      <c r="K31" s="13" t="s">
        <v>240</v>
      </c>
      <c r="L31" s="16"/>
      <c r="S31" s="16"/>
      <c r="Y31" s="16"/>
    </row>
    <row r="32" spans="1:25" ht="14.5" customHeight="1" x14ac:dyDescent="0.35">
      <c r="A32" s="13" t="s">
        <v>763</v>
      </c>
      <c r="B32" s="13" t="s">
        <v>764</v>
      </c>
      <c r="C32" s="13" t="s">
        <v>828</v>
      </c>
      <c r="D32" s="13" t="s">
        <v>240</v>
      </c>
      <c r="E32" s="13" t="s">
        <v>829</v>
      </c>
      <c r="F32" s="13" t="s">
        <v>814</v>
      </c>
      <c r="I32" s="13" t="s">
        <v>22</v>
      </c>
      <c r="J32" s="13" t="s">
        <v>830</v>
      </c>
      <c r="K32" s="13" t="s">
        <v>240</v>
      </c>
      <c r="L32" s="16"/>
      <c r="S32" s="16"/>
      <c r="Y32" s="16"/>
    </row>
    <row r="33" spans="1:25" ht="14.5" customHeight="1" x14ac:dyDescent="0.35">
      <c r="A33" s="13" t="s">
        <v>763</v>
      </c>
      <c r="B33" s="13" t="s">
        <v>764</v>
      </c>
      <c r="C33" s="13" t="s">
        <v>831</v>
      </c>
      <c r="D33" s="13" t="s">
        <v>240</v>
      </c>
      <c r="E33" s="13" t="s">
        <v>832</v>
      </c>
      <c r="F33" s="13" t="s">
        <v>814</v>
      </c>
      <c r="I33" s="13" t="s">
        <v>22</v>
      </c>
      <c r="J33" s="13" t="s">
        <v>833</v>
      </c>
      <c r="K33" s="13" t="s">
        <v>240</v>
      </c>
      <c r="L33" s="16"/>
      <c r="S33" s="16"/>
      <c r="Y33" s="16"/>
    </row>
    <row r="34" spans="1:25" ht="14.5" customHeight="1" x14ac:dyDescent="0.35">
      <c r="A34" s="13" t="s">
        <v>763</v>
      </c>
      <c r="B34" s="13" t="s">
        <v>764</v>
      </c>
      <c r="C34" s="13" t="s">
        <v>834</v>
      </c>
      <c r="D34" s="13" t="s">
        <v>240</v>
      </c>
      <c r="E34" s="13" t="s">
        <v>835</v>
      </c>
      <c r="F34" s="13" t="s">
        <v>814</v>
      </c>
      <c r="I34" s="13" t="s">
        <v>22</v>
      </c>
      <c r="J34" s="13" t="s">
        <v>833</v>
      </c>
      <c r="K34" s="13" t="s">
        <v>240</v>
      </c>
      <c r="L34" s="16"/>
      <c r="S34" s="16"/>
      <c r="Y34" s="16"/>
    </row>
    <row r="35" spans="1:25" ht="14.5" customHeight="1" x14ac:dyDescent="0.35">
      <c r="A35" s="13" t="s">
        <v>763</v>
      </c>
      <c r="B35" s="13" t="s">
        <v>764</v>
      </c>
      <c r="C35" s="13" t="s">
        <v>836</v>
      </c>
      <c r="D35" s="13" t="s">
        <v>240</v>
      </c>
      <c r="E35" s="13" t="s">
        <v>837</v>
      </c>
      <c r="F35" s="13" t="s">
        <v>814</v>
      </c>
      <c r="G35" t="s">
        <v>838</v>
      </c>
      <c r="I35" s="13" t="s">
        <v>22</v>
      </c>
      <c r="J35" s="13" t="s">
        <v>833</v>
      </c>
      <c r="K35" s="13" t="s">
        <v>240</v>
      </c>
      <c r="L35" s="16"/>
      <c r="S35" s="16"/>
      <c r="Y35" s="16"/>
    </row>
    <row r="36" spans="1:25" ht="14.5" customHeight="1" x14ac:dyDescent="0.35">
      <c r="A36" s="13" t="s">
        <v>763</v>
      </c>
      <c r="B36" s="13" t="s">
        <v>764</v>
      </c>
      <c r="C36" s="13" t="s">
        <v>839</v>
      </c>
      <c r="D36" s="13" t="s">
        <v>240</v>
      </c>
      <c r="E36" s="13" t="s">
        <v>840</v>
      </c>
      <c r="F36" s="13" t="s">
        <v>814</v>
      </c>
      <c r="G36" t="s">
        <v>841</v>
      </c>
      <c r="I36" s="13" t="s">
        <v>22</v>
      </c>
      <c r="J36" s="13" t="s">
        <v>842</v>
      </c>
      <c r="K36" s="13" t="s">
        <v>240</v>
      </c>
      <c r="L36" s="16"/>
      <c r="S36" s="16"/>
      <c r="Y36" s="16"/>
    </row>
    <row r="37" spans="1:25" ht="14.5" customHeight="1" x14ac:dyDescent="0.35">
      <c r="A37" s="13" t="s">
        <v>763</v>
      </c>
      <c r="B37" s="13" t="s">
        <v>764</v>
      </c>
      <c r="C37" s="13" t="s">
        <v>843</v>
      </c>
      <c r="D37" s="13" t="s">
        <v>240</v>
      </c>
      <c r="E37" s="13" t="s">
        <v>844</v>
      </c>
      <c r="F37" s="13" t="s">
        <v>814</v>
      </c>
      <c r="I37" s="13" t="s">
        <v>22</v>
      </c>
      <c r="J37" s="13" t="s">
        <v>845</v>
      </c>
      <c r="K37" s="13" t="s">
        <v>240</v>
      </c>
      <c r="L37" s="16"/>
      <c r="S37" s="16"/>
      <c r="Y37" s="16"/>
    </row>
    <row r="38" spans="1:25" ht="14.5" customHeight="1" x14ac:dyDescent="0.35">
      <c r="A38" s="13" t="s">
        <v>763</v>
      </c>
      <c r="B38" s="13" t="s">
        <v>764</v>
      </c>
      <c r="C38" s="13" t="s">
        <v>846</v>
      </c>
      <c r="D38" s="13" t="s">
        <v>240</v>
      </c>
      <c r="E38" s="13" t="s">
        <v>847</v>
      </c>
      <c r="F38" s="13" t="s">
        <v>794</v>
      </c>
      <c r="I38" s="13" t="s">
        <v>22</v>
      </c>
      <c r="J38" s="13" t="s">
        <v>848</v>
      </c>
      <c r="K38" s="13" t="s">
        <v>240</v>
      </c>
      <c r="L38" s="16"/>
      <c r="S38" s="16"/>
      <c r="Y38" s="16"/>
    </row>
    <row r="39" spans="1:25" ht="14.5" customHeight="1" x14ac:dyDescent="0.35">
      <c r="A39" s="13" t="s">
        <v>763</v>
      </c>
      <c r="B39" s="13" t="s">
        <v>764</v>
      </c>
      <c r="C39" s="13" t="s">
        <v>849</v>
      </c>
      <c r="D39" s="13" t="s">
        <v>240</v>
      </c>
      <c r="E39" s="13" t="s">
        <v>850</v>
      </c>
      <c r="F39" s="13" t="s">
        <v>794</v>
      </c>
      <c r="I39" s="13" t="s">
        <v>22</v>
      </c>
      <c r="J39" s="13" t="s">
        <v>851</v>
      </c>
      <c r="K39" s="13" t="s">
        <v>240</v>
      </c>
      <c r="L39" s="16"/>
      <c r="S39" s="16"/>
      <c r="Y39" s="16"/>
    </row>
    <row r="40" spans="1:25" ht="14.5" customHeight="1" x14ac:dyDescent="0.35">
      <c r="A40" s="13" t="s">
        <v>763</v>
      </c>
      <c r="B40" s="13" t="s">
        <v>764</v>
      </c>
      <c r="C40" s="13" t="s">
        <v>852</v>
      </c>
      <c r="D40" s="13" t="s">
        <v>240</v>
      </c>
      <c r="E40" s="13" t="s">
        <v>853</v>
      </c>
      <c r="F40" s="13" t="s">
        <v>718</v>
      </c>
      <c r="I40" s="13" t="s">
        <v>854</v>
      </c>
      <c r="J40" s="13" t="s">
        <v>22</v>
      </c>
      <c r="K40" s="13" t="s">
        <v>240</v>
      </c>
      <c r="L40" s="16"/>
      <c r="S40" s="16"/>
      <c r="Y40" s="16"/>
    </row>
    <row r="41" spans="1:25" ht="14.5" customHeight="1" x14ac:dyDescent="0.35">
      <c r="A41" s="13" t="s">
        <v>763</v>
      </c>
      <c r="B41" s="13" t="s">
        <v>764</v>
      </c>
      <c r="C41" s="13" t="s">
        <v>855</v>
      </c>
      <c r="D41" s="13" t="s">
        <v>240</v>
      </c>
      <c r="E41" s="13" t="s">
        <v>855</v>
      </c>
      <c r="F41" s="13" t="s">
        <v>718</v>
      </c>
      <c r="I41" s="13" t="s">
        <v>724</v>
      </c>
      <c r="J41" s="13" t="s">
        <v>22</v>
      </c>
      <c r="K41" s="13" t="s">
        <v>240</v>
      </c>
      <c r="L41" s="16"/>
      <c r="S41" s="16"/>
      <c r="Y41" s="16"/>
    </row>
    <row r="42" spans="1:25" ht="14.5" customHeight="1" x14ac:dyDescent="0.35">
      <c r="A42" s="13" t="s">
        <v>763</v>
      </c>
      <c r="B42" s="13" t="s">
        <v>764</v>
      </c>
      <c r="C42" s="13" t="s">
        <v>716</v>
      </c>
      <c r="D42" s="13" t="s">
        <v>252</v>
      </c>
      <c r="E42" s="13" t="s">
        <v>22</v>
      </c>
      <c r="F42" s="13" t="s">
        <v>718</v>
      </c>
      <c r="I42" s="13" t="s">
        <v>856</v>
      </c>
      <c r="J42" s="13" t="s">
        <v>22</v>
      </c>
      <c r="K42" s="13" t="s">
        <v>22</v>
      </c>
      <c r="L42" s="16" t="s">
        <v>22</v>
      </c>
      <c r="M42" s="13" t="s">
        <v>22</v>
      </c>
      <c r="N42" s="13" t="s">
        <v>22</v>
      </c>
      <c r="O42" s="13" t="s">
        <v>22</v>
      </c>
      <c r="P42" s="13" t="s">
        <v>22</v>
      </c>
      <c r="S42" s="16"/>
      <c r="Y42" s="16"/>
    </row>
    <row r="43" spans="1:25" ht="14.5" customHeight="1" x14ac:dyDescent="0.35">
      <c r="A43" s="24" t="s">
        <v>857</v>
      </c>
      <c r="B43" s="24" t="s">
        <v>858</v>
      </c>
      <c r="C43" s="24" t="s">
        <v>771</v>
      </c>
      <c r="D43" s="6" t="s">
        <v>240</v>
      </c>
      <c r="E43" s="6" t="s">
        <v>772</v>
      </c>
      <c r="F43" s="6" t="s">
        <v>718</v>
      </c>
      <c r="G43" s="6" t="s">
        <v>859</v>
      </c>
      <c r="H43" s="6"/>
      <c r="I43" s="6" t="s">
        <v>774</v>
      </c>
      <c r="J43" s="6" t="s">
        <v>775</v>
      </c>
      <c r="K43" s="6" t="s">
        <v>252</v>
      </c>
      <c r="L43" s="17" t="s">
        <v>22</v>
      </c>
      <c r="M43" s="24" t="s">
        <v>22</v>
      </c>
      <c r="N43" s="24" t="s">
        <v>22</v>
      </c>
      <c r="O43" s="24" t="s">
        <v>22</v>
      </c>
      <c r="P43" s="24" t="s">
        <v>22</v>
      </c>
      <c r="Q43" s="24" t="s">
        <v>860</v>
      </c>
      <c r="R43" s="24" t="s">
        <v>861</v>
      </c>
      <c r="S43" s="17"/>
      <c r="Y43" s="17"/>
    </row>
    <row r="44" spans="1:25" ht="14.5" customHeight="1" x14ac:dyDescent="0.35">
      <c r="A44" s="24" t="s">
        <v>857</v>
      </c>
      <c r="B44" s="24" t="s">
        <v>858</v>
      </c>
      <c r="C44" s="24" t="s">
        <v>862</v>
      </c>
      <c r="D44" s="6" t="s">
        <v>240</v>
      </c>
      <c r="E44" s="6" t="s">
        <v>863</v>
      </c>
      <c r="F44" s="6" t="s">
        <v>794</v>
      </c>
      <c r="G44" s="6" t="s">
        <v>864</v>
      </c>
      <c r="H44" s="6"/>
      <c r="I44" s="6" t="s">
        <v>22</v>
      </c>
      <c r="J44" s="6" t="s">
        <v>865</v>
      </c>
      <c r="K44" s="6" t="s">
        <v>252</v>
      </c>
      <c r="L44" s="17" t="s">
        <v>866</v>
      </c>
      <c r="M44" s="24" t="s">
        <v>867</v>
      </c>
      <c r="N44" s="8" t="s">
        <v>868</v>
      </c>
      <c r="O44" s="24" t="s">
        <v>869</v>
      </c>
      <c r="P44" s="24" t="s">
        <v>870</v>
      </c>
      <c r="Q44" s="24" t="s">
        <v>860</v>
      </c>
      <c r="R44" s="24" t="s">
        <v>871</v>
      </c>
      <c r="S44" s="17"/>
      <c r="T44" s="24"/>
      <c r="U44" s="24"/>
      <c r="V44" s="8"/>
      <c r="W44" s="24"/>
      <c r="X44" s="24"/>
      <c r="Y44" s="17"/>
    </row>
    <row r="45" spans="1:25" ht="14.5" customHeight="1" x14ac:dyDescent="0.35">
      <c r="A45" s="24" t="s">
        <v>857</v>
      </c>
      <c r="B45" s="24" t="s">
        <v>858</v>
      </c>
      <c r="C45" s="24" t="s">
        <v>872</v>
      </c>
      <c r="D45" s="6" t="s">
        <v>240</v>
      </c>
      <c r="E45" s="6" t="s">
        <v>873</v>
      </c>
      <c r="F45" s="6" t="s">
        <v>794</v>
      </c>
      <c r="G45" s="6" t="s">
        <v>874</v>
      </c>
      <c r="I45" s="24" t="s">
        <v>22</v>
      </c>
      <c r="J45" s="6" t="s">
        <v>875</v>
      </c>
      <c r="K45" s="6" t="s">
        <v>252</v>
      </c>
      <c r="L45" s="17" t="s">
        <v>866</v>
      </c>
      <c r="M45" s="24" t="s">
        <v>867</v>
      </c>
      <c r="N45" s="8" t="s">
        <v>868</v>
      </c>
      <c r="O45" s="24" t="s">
        <v>869</v>
      </c>
      <c r="P45" s="24" t="s">
        <v>870</v>
      </c>
      <c r="Q45" s="24" t="s">
        <v>860</v>
      </c>
      <c r="R45" s="24" t="s">
        <v>871</v>
      </c>
      <c r="S45" s="17"/>
      <c r="T45" s="24"/>
      <c r="U45" s="24"/>
      <c r="V45" s="8"/>
      <c r="W45" s="24"/>
      <c r="X45" s="24"/>
      <c r="Y45" s="17"/>
    </row>
    <row r="46" spans="1:25" ht="14.5" customHeight="1" x14ac:dyDescent="0.35">
      <c r="A46" s="24" t="s">
        <v>857</v>
      </c>
      <c r="B46" s="24" t="s">
        <v>858</v>
      </c>
      <c r="C46" s="24" t="s">
        <v>876</v>
      </c>
      <c r="D46" s="6" t="s">
        <v>240</v>
      </c>
      <c r="E46" s="24" t="s">
        <v>877</v>
      </c>
      <c r="F46" s="6" t="s">
        <v>794</v>
      </c>
      <c r="G46" s="24" t="s">
        <v>878</v>
      </c>
      <c r="I46" s="24" t="s">
        <v>22</v>
      </c>
      <c r="J46" s="24" t="s">
        <v>879</v>
      </c>
      <c r="K46" s="24" t="s">
        <v>240</v>
      </c>
      <c r="L46" s="17" t="s">
        <v>866</v>
      </c>
      <c r="M46" s="24" t="s">
        <v>880</v>
      </c>
      <c r="N46" s="8" t="s">
        <v>881</v>
      </c>
      <c r="O46" s="24" t="s">
        <v>869</v>
      </c>
      <c r="P46" s="24" t="s">
        <v>882</v>
      </c>
      <c r="Q46" s="24" t="s">
        <v>860</v>
      </c>
      <c r="R46" s="24" t="s">
        <v>883</v>
      </c>
      <c r="S46" s="17"/>
      <c r="Y46" s="17"/>
    </row>
    <row r="47" spans="1:25" ht="14.5" customHeight="1" x14ac:dyDescent="0.35">
      <c r="A47" s="24" t="s">
        <v>857</v>
      </c>
      <c r="B47" s="24" t="s">
        <v>858</v>
      </c>
      <c r="C47" s="24" t="s">
        <v>884</v>
      </c>
      <c r="D47" s="6" t="s">
        <v>240</v>
      </c>
      <c r="E47" s="24" t="s">
        <v>885</v>
      </c>
      <c r="F47" s="6" t="s">
        <v>794</v>
      </c>
      <c r="G47" s="24" t="s">
        <v>886</v>
      </c>
      <c r="I47" s="24" t="s">
        <v>22</v>
      </c>
      <c r="J47" s="24" t="s">
        <v>887</v>
      </c>
      <c r="K47" s="24" t="s">
        <v>240</v>
      </c>
      <c r="L47" s="17" t="s">
        <v>866</v>
      </c>
      <c r="M47" s="24" t="s">
        <v>888</v>
      </c>
      <c r="N47" s="8" t="s">
        <v>889</v>
      </c>
      <c r="O47" s="24" t="s">
        <v>869</v>
      </c>
      <c r="P47" s="24" t="s">
        <v>890</v>
      </c>
      <c r="Q47" s="24" t="s">
        <v>860</v>
      </c>
      <c r="R47" s="24" t="s">
        <v>891</v>
      </c>
      <c r="S47" s="17"/>
      <c r="Y47" s="17"/>
    </row>
    <row r="48" spans="1:25" ht="14.5" customHeight="1" x14ac:dyDescent="0.35">
      <c r="A48" s="24" t="s">
        <v>857</v>
      </c>
      <c r="B48" s="24" t="s">
        <v>858</v>
      </c>
      <c r="C48" s="24" t="s">
        <v>892</v>
      </c>
      <c r="D48" s="6" t="s">
        <v>240</v>
      </c>
      <c r="E48" s="24" t="s">
        <v>893</v>
      </c>
      <c r="F48" s="6" t="s">
        <v>794</v>
      </c>
      <c r="G48" s="24" t="s">
        <v>894</v>
      </c>
      <c r="I48" s="24" t="s">
        <v>22</v>
      </c>
      <c r="J48" s="24" t="s">
        <v>895</v>
      </c>
      <c r="K48" s="24" t="s">
        <v>240</v>
      </c>
      <c r="L48" s="17" t="s">
        <v>866</v>
      </c>
      <c r="M48" s="24" t="s">
        <v>896</v>
      </c>
      <c r="N48" s="8" t="s">
        <v>897</v>
      </c>
      <c r="O48" s="24" t="s">
        <v>252</v>
      </c>
      <c r="P48" s="24" t="s">
        <v>898</v>
      </c>
      <c r="Q48" s="24" t="s">
        <v>860</v>
      </c>
      <c r="R48" s="24" t="s">
        <v>899</v>
      </c>
      <c r="S48" s="17"/>
      <c r="Y48" s="17"/>
    </row>
    <row r="49" spans="1:25" ht="14.5" customHeight="1" x14ac:dyDescent="0.35">
      <c r="A49" s="24" t="s">
        <v>857</v>
      </c>
      <c r="B49" s="24" t="s">
        <v>858</v>
      </c>
      <c r="C49" s="24" t="s">
        <v>900</v>
      </c>
      <c r="D49" s="6" t="s">
        <v>240</v>
      </c>
      <c r="E49" s="24" t="s">
        <v>901</v>
      </c>
      <c r="F49" s="6" t="s">
        <v>794</v>
      </c>
      <c r="G49" s="24" t="s">
        <v>902</v>
      </c>
      <c r="I49" s="24" t="s">
        <v>22</v>
      </c>
      <c r="J49" s="24" t="s">
        <v>903</v>
      </c>
      <c r="K49" s="24" t="s">
        <v>240</v>
      </c>
      <c r="L49" s="17" t="s">
        <v>866</v>
      </c>
      <c r="M49" s="24" t="s">
        <v>904</v>
      </c>
      <c r="N49" s="8" t="s">
        <v>905</v>
      </c>
      <c r="O49" s="24" t="s">
        <v>252</v>
      </c>
      <c r="P49" s="24" t="s">
        <v>906</v>
      </c>
      <c r="Q49" s="24" t="s">
        <v>860</v>
      </c>
      <c r="R49" s="24" t="s">
        <v>907</v>
      </c>
      <c r="S49" s="17"/>
      <c r="Y49" s="17"/>
    </row>
    <row r="50" spans="1:25" ht="14.5" customHeight="1" x14ac:dyDescent="0.35">
      <c r="A50" s="24" t="s">
        <v>857</v>
      </c>
      <c r="B50" s="24" t="s">
        <v>858</v>
      </c>
      <c r="C50" s="24" t="s">
        <v>908</v>
      </c>
      <c r="D50" s="6" t="s">
        <v>240</v>
      </c>
      <c r="E50" s="24" t="s">
        <v>909</v>
      </c>
      <c r="F50" s="6" t="s">
        <v>794</v>
      </c>
      <c r="G50" s="24" t="s">
        <v>910</v>
      </c>
      <c r="I50" s="24" t="s">
        <v>22</v>
      </c>
      <c r="J50" s="24" t="s">
        <v>903</v>
      </c>
      <c r="K50" s="24" t="s">
        <v>240</v>
      </c>
      <c r="L50" s="17" t="s">
        <v>866</v>
      </c>
      <c r="M50" s="24" t="s">
        <v>911</v>
      </c>
      <c r="N50" s="24" t="s">
        <v>912</v>
      </c>
      <c r="O50" s="24" t="s">
        <v>252</v>
      </c>
      <c r="P50" s="24" t="s">
        <v>913</v>
      </c>
      <c r="Q50" s="24" t="s">
        <v>860</v>
      </c>
      <c r="R50" s="24" t="s">
        <v>914</v>
      </c>
      <c r="S50" s="17"/>
      <c r="Y50" s="17"/>
    </row>
    <row r="51" spans="1:25" ht="14.5" customHeight="1" x14ac:dyDescent="0.35">
      <c r="A51" s="24" t="s">
        <v>857</v>
      </c>
      <c r="B51" s="24" t="s">
        <v>858</v>
      </c>
      <c r="C51" s="24" t="s">
        <v>915</v>
      </c>
      <c r="D51" s="6" t="s">
        <v>240</v>
      </c>
      <c r="E51" s="24" t="s">
        <v>916</v>
      </c>
      <c r="F51" s="6" t="s">
        <v>794</v>
      </c>
      <c r="G51" s="24" t="s">
        <v>917</v>
      </c>
      <c r="I51" s="24" t="s">
        <v>22</v>
      </c>
      <c r="J51" s="24" t="s">
        <v>903</v>
      </c>
      <c r="K51" s="24" t="s">
        <v>240</v>
      </c>
      <c r="L51" s="17" t="s">
        <v>866</v>
      </c>
      <c r="M51" s="24" t="s">
        <v>918</v>
      </c>
      <c r="N51" s="8" t="s">
        <v>919</v>
      </c>
      <c r="O51" s="24" t="s">
        <v>252</v>
      </c>
      <c r="P51" s="24" t="s">
        <v>920</v>
      </c>
      <c r="Q51" s="24" t="s">
        <v>860</v>
      </c>
      <c r="R51" s="24" t="s">
        <v>921</v>
      </c>
      <c r="S51" s="17"/>
      <c r="Y51" s="17"/>
    </row>
    <row r="52" spans="1:25" ht="14.5" customHeight="1" x14ac:dyDescent="0.35">
      <c r="A52" s="24" t="s">
        <v>857</v>
      </c>
      <c r="B52" s="24" t="s">
        <v>858</v>
      </c>
      <c r="C52" s="24" t="s">
        <v>922</v>
      </c>
      <c r="D52" s="6" t="s">
        <v>240</v>
      </c>
      <c r="E52" s="24" t="s">
        <v>923</v>
      </c>
      <c r="F52" s="6" t="s">
        <v>794</v>
      </c>
      <c r="G52" s="24" t="s">
        <v>924</v>
      </c>
      <c r="I52" s="24" t="s">
        <v>22</v>
      </c>
      <c r="J52" s="24" t="s">
        <v>903</v>
      </c>
      <c r="K52" s="24" t="s">
        <v>240</v>
      </c>
      <c r="L52" s="17" t="s">
        <v>866</v>
      </c>
      <c r="M52" s="24" t="s">
        <v>925</v>
      </c>
      <c r="N52" s="8" t="s">
        <v>926</v>
      </c>
      <c r="O52" s="24" t="s">
        <v>252</v>
      </c>
      <c r="P52" s="24" t="s">
        <v>927</v>
      </c>
      <c r="Q52" s="24" t="s">
        <v>860</v>
      </c>
      <c r="R52" s="24" t="s">
        <v>928</v>
      </c>
      <c r="S52" s="17"/>
      <c r="Y52" s="17"/>
    </row>
    <row r="53" spans="1:25" ht="14.5" customHeight="1" x14ac:dyDescent="0.35">
      <c r="A53" s="24" t="s">
        <v>857</v>
      </c>
      <c r="B53" s="24" t="s">
        <v>858</v>
      </c>
      <c r="C53" s="24" t="s">
        <v>929</v>
      </c>
      <c r="D53" s="6" t="s">
        <v>240</v>
      </c>
      <c r="E53" s="24" t="s">
        <v>930</v>
      </c>
      <c r="F53" s="6" t="s">
        <v>794</v>
      </c>
      <c r="G53" s="24" t="s">
        <v>931</v>
      </c>
      <c r="I53" s="24" t="s">
        <v>22</v>
      </c>
      <c r="J53" s="24" t="s">
        <v>932</v>
      </c>
      <c r="K53" s="24" t="s">
        <v>240</v>
      </c>
      <c r="L53" s="17" t="s">
        <v>866</v>
      </c>
      <c r="M53" s="24" t="s">
        <v>933</v>
      </c>
      <c r="N53" s="8" t="s">
        <v>934</v>
      </c>
      <c r="O53" s="24" t="s">
        <v>252</v>
      </c>
      <c r="P53" s="24" t="s">
        <v>935</v>
      </c>
      <c r="Q53" s="24" t="s">
        <v>860</v>
      </c>
      <c r="R53" s="24" t="s">
        <v>936</v>
      </c>
      <c r="S53" s="17"/>
      <c r="Y53" s="17"/>
    </row>
    <row r="54" spans="1:25" ht="14.5" customHeight="1" x14ac:dyDescent="0.35">
      <c r="A54" s="24" t="s">
        <v>857</v>
      </c>
      <c r="B54" s="24" t="s">
        <v>858</v>
      </c>
      <c r="C54" s="24" t="s">
        <v>937</v>
      </c>
      <c r="D54" s="6" t="s">
        <v>240</v>
      </c>
      <c r="E54" s="24" t="s">
        <v>938</v>
      </c>
      <c r="F54" s="6" t="s">
        <v>794</v>
      </c>
      <c r="G54" s="24" t="s">
        <v>939</v>
      </c>
      <c r="I54" s="24" t="s">
        <v>22</v>
      </c>
      <c r="J54" s="24" t="s">
        <v>903</v>
      </c>
      <c r="K54" s="24" t="s">
        <v>240</v>
      </c>
      <c r="L54" s="17" t="s">
        <v>866</v>
      </c>
      <c r="M54" s="24" t="s">
        <v>940</v>
      </c>
      <c r="N54" s="8" t="s">
        <v>941</v>
      </c>
      <c r="O54" s="24" t="s">
        <v>252</v>
      </c>
      <c r="P54" s="24" t="s">
        <v>942</v>
      </c>
      <c r="Q54" s="24" t="s">
        <v>860</v>
      </c>
      <c r="R54" s="24" t="s">
        <v>943</v>
      </c>
      <c r="S54" s="17"/>
      <c r="Y54" s="17"/>
    </row>
    <row r="55" spans="1:25" ht="14.5" customHeight="1" x14ac:dyDescent="0.35">
      <c r="A55" s="24" t="s">
        <v>857</v>
      </c>
      <c r="B55" s="24" t="s">
        <v>858</v>
      </c>
      <c r="C55" s="24" t="s">
        <v>944</v>
      </c>
      <c r="D55" s="6" t="s">
        <v>240</v>
      </c>
      <c r="E55" s="24" t="s">
        <v>945</v>
      </c>
      <c r="F55" s="6" t="s">
        <v>794</v>
      </c>
      <c r="G55" s="24" t="s">
        <v>946</v>
      </c>
      <c r="I55" s="24" t="s">
        <v>22</v>
      </c>
      <c r="J55" s="24" t="s">
        <v>903</v>
      </c>
      <c r="K55" s="24" t="s">
        <v>240</v>
      </c>
      <c r="L55" s="17" t="s">
        <v>866</v>
      </c>
      <c r="M55" s="24" t="s">
        <v>947</v>
      </c>
      <c r="N55" s="8" t="s">
        <v>948</v>
      </c>
      <c r="O55" s="24" t="s">
        <v>252</v>
      </c>
      <c r="P55" s="24" t="s">
        <v>949</v>
      </c>
      <c r="Q55" s="24" t="s">
        <v>860</v>
      </c>
      <c r="R55" s="24" t="s">
        <v>950</v>
      </c>
      <c r="S55" s="17"/>
      <c r="Y55" s="17"/>
    </row>
    <row r="56" spans="1:25" ht="14.5" customHeight="1" x14ac:dyDescent="0.35">
      <c r="A56" s="24" t="s">
        <v>857</v>
      </c>
      <c r="B56" s="24" t="s">
        <v>858</v>
      </c>
      <c r="C56" s="24" t="s">
        <v>951</v>
      </c>
      <c r="D56" s="6" t="s">
        <v>240</v>
      </c>
      <c r="E56" s="24" t="s">
        <v>952</v>
      </c>
      <c r="F56" s="6" t="s">
        <v>794</v>
      </c>
      <c r="G56" s="24" t="s">
        <v>953</v>
      </c>
      <c r="I56" s="24" t="s">
        <v>22</v>
      </c>
      <c r="J56" s="24" t="s">
        <v>903</v>
      </c>
      <c r="K56" s="24" t="s">
        <v>240</v>
      </c>
      <c r="L56" s="47" t="s">
        <v>866</v>
      </c>
      <c r="M56" s="52" t="s">
        <v>954</v>
      </c>
      <c r="N56" s="75" t="s">
        <v>955</v>
      </c>
      <c r="O56" s="52" t="s">
        <v>252</v>
      </c>
      <c r="P56" s="52" t="s">
        <v>956</v>
      </c>
      <c r="Q56" s="52" t="s">
        <v>860</v>
      </c>
      <c r="R56" s="52" t="s">
        <v>957</v>
      </c>
      <c r="S56" s="17"/>
      <c r="Y56" s="17"/>
    </row>
    <row r="57" spans="1:25" ht="14.5" customHeight="1" x14ac:dyDescent="0.35">
      <c r="A57" s="24" t="s">
        <v>857</v>
      </c>
      <c r="B57" s="24" t="s">
        <v>858</v>
      </c>
      <c r="C57" s="24" t="s">
        <v>958</v>
      </c>
      <c r="D57" s="6" t="s">
        <v>240</v>
      </c>
      <c r="E57" s="24" t="s">
        <v>959</v>
      </c>
      <c r="F57" s="6" t="s">
        <v>794</v>
      </c>
      <c r="G57" s="24" t="s">
        <v>960</v>
      </c>
      <c r="I57" s="24" t="s">
        <v>22</v>
      </c>
      <c r="J57" s="24" t="s">
        <v>903</v>
      </c>
      <c r="K57" s="24" t="s">
        <v>240</v>
      </c>
      <c r="L57" s="17" t="s">
        <v>866</v>
      </c>
      <c r="M57" s="24" t="s">
        <v>961</v>
      </c>
      <c r="N57" s="8" t="s">
        <v>962</v>
      </c>
      <c r="O57" s="24" t="s">
        <v>252</v>
      </c>
      <c r="P57" s="24" t="s">
        <v>963</v>
      </c>
      <c r="Q57" s="24" t="s">
        <v>860</v>
      </c>
      <c r="R57" s="24" t="s">
        <v>964</v>
      </c>
      <c r="S57" s="17"/>
      <c r="Y57" s="17"/>
    </row>
    <row r="58" spans="1:25" ht="14.5" customHeight="1" x14ac:dyDescent="0.35">
      <c r="A58" s="24" t="s">
        <v>857</v>
      </c>
      <c r="B58" s="24" t="s">
        <v>858</v>
      </c>
      <c r="C58" s="24" t="s">
        <v>965</v>
      </c>
      <c r="D58" s="6" t="s">
        <v>240</v>
      </c>
      <c r="E58" s="24" t="s">
        <v>966</v>
      </c>
      <c r="F58" s="6" t="s">
        <v>794</v>
      </c>
      <c r="G58" s="24" t="s">
        <v>967</v>
      </c>
      <c r="I58" s="24" t="s">
        <v>22</v>
      </c>
      <c r="J58" s="24" t="s">
        <v>903</v>
      </c>
      <c r="K58" s="24" t="s">
        <v>240</v>
      </c>
      <c r="L58" s="17" t="s">
        <v>866</v>
      </c>
      <c r="M58" s="24" t="s">
        <v>968</v>
      </c>
      <c r="N58" s="8" t="s">
        <v>969</v>
      </c>
      <c r="O58" s="24" t="s">
        <v>252</v>
      </c>
      <c r="P58" s="24" t="s">
        <v>970</v>
      </c>
      <c r="Q58" s="24" t="s">
        <v>860</v>
      </c>
      <c r="R58" s="24" t="s">
        <v>971</v>
      </c>
      <c r="S58" s="17"/>
      <c r="Y58" s="17"/>
    </row>
    <row r="59" spans="1:25" ht="14.5" customHeight="1" x14ac:dyDescent="0.35">
      <c r="A59" s="24" t="s">
        <v>857</v>
      </c>
      <c r="B59" s="24" t="s">
        <v>858</v>
      </c>
      <c r="C59" s="24" t="s">
        <v>972</v>
      </c>
      <c r="D59" s="6" t="s">
        <v>240</v>
      </c>
      <c r="E59" s="24" t="s">
        <v>973</v>
      </c>
      <c r="F59" s="6" t="s">
        <v>794</v>
      </c>
      <c r="G59" s="24" t="s">
        <v>974</v>
      </c>
      <c r="I59" s="24" t="s">
        <v>22</v>
      </c>
      <c r="J59" s="24" t="s">
        <v>903</v>
      </c>
      <c r="K59" s="24" t="s">
        <v>240</v>
      </c>
      <c r="L59" s="17" t="s">
        <v>866</v>
      </c>
      <c r="M59" s="24" t="s">
        <v>975</v>
      </c>
      <c r="N59" s="8" t="s">
        <v>976</v>
      </c>
      <c r="O59" s="24" t="s">
        <v>252</v>
      </c>
      <c r="P59" s="24" t="s">
        <v>977</v>
      </c>
      <c r="Q59" s="24" t="s">
        <v>860</v>
      </c>
      <c r="R59" s="24" t="s">
        <v>978</v>
      </c>
      <c r="S59" s="17"/>
      <c r="Y59" s="17"/>
    </row>
    <row r="60" spans="1:25" ht="14.5" customHeight="1" x14ac:dyDescent="0.35">
      <c r="A60" s="24" t="s">
        <v>857</v>
      </c>
      <c r="B60" s="24" t="s">
        <v>858</v>
      </c>
      <c r="C60" s="24" t="s">
        <v>979</v>
      </c>
      <c r="D60" s="6" t="s">
        <v>240</v>
      </c>
      <c r="E60" s="24" t="s">
        <v>980</v>
      </c>
      <c r="F60" s="6" t="s">
        <v>794</v>
      </c>
      <c r="G60" s="24" t="s">
        <v>981</v>
      </c>
      <c r="I60" s="24" t="s">
        <v>22</v>
      </c>
      <c r="J60" s="24" t="s">
        <v>903</v>
      </c>
      <c r="K60" s="24" t="s">
        <v>240</v>
      </c>
      <c r="L60" s="17" t="s">
        <v>866</v>
      </c>
      <c r="M60" s="24" t="s">
        <v>982</v>
      </c>
      <c r="N60" s="103" t="s">
        <v>983</v>
      </c>
      <c r="O60" s="24" t="s">
        <v>252</v>
      </c>
      <c r="P60" s="7" t="s">
        <v>984</v>
      </c>
      <c r="Q60" s="24" t="s">
        <v>860</v>
      </c>
      <c r="R60" s="24" t="s">
        <v>985</v>
      </c>
      <c r="S60" s="17"/>
      <c r="Y60" s="17"/>
    </row>
    <row r="61" spans="1:25" ht="14.5" customHeight="1" x14ac:dyDescent="0.35">
      <c r="A61" s="24" t="s">
        <v>857</v>
      </c>
      <c r="B61" s="24" t="s">
        <v>858</v>
      </c>
      <c r="C61" s="24" t="s">
        <v>986</v>
      </c>
      <c r="D61" s="6" t="s">
        <v>240</v>
      </c>
      <c r="E61" s="24" t="s">
        <v>987</v>
      </c>
      <c r="F61" s="6" t="s">
        <v>794</v>
      </c>
      <c r="G61" s="24" t="s">
        <v>988</v>
      </c>
      <c r="I61" s="24" t="s">
        <v>22</v>
      </c>
      <c r="J61" s="24" t="s">
        <v>903</v>
      </c>
      <c r="K61" s="24" t="s">
        <v>240</v>
      </c>
      <c r="L61" s="17" t="s">
        <v>866</v>
      </c>
      <c r="M61" s="24" t="s">
        <v>989</v>
      </c>
      <c r="N61" s="103" t="s">
        <v>990</v>
      </c>
      <c r="O61" s="24" t="s">
        <v>252</v>
      </c>
      <c r="P61" s="7" t="s">
        <v>991</v>
      </c>
      <c r="Q61" s="24"/>
      <c r="R61" s="24"/>
      <c r="S61" s="17"/>
      <c r="Y61" s="17"/>
    </row>
    <row r="62" spans="1:25" ht="14.5" customHeight="1" x14ac:dyDescent="0.35">
      <c r="A62" s="24" t="s">
        <v>857</v>
      </c>
      <c r="B62" s="24" t="s">
        <v>858</v>
      </c>
      <c r="C62" s="24" t="s">
        <v>992</v>
      </c>
      <c r="D62" s="6" t="s">
        <v>240</v>
      </c>
      <c r="E62" s="24" t="s">
        <v>993</v>
      </c>
      <c r="F62" s="6" t="s">
        <v>794</v>
      </c>
      <c r="G62" s="24" t="s">
        <v>994</v>
      </c>
      <c r="I62" s="24" t="s">
        <v>22</v>
      </c>
      <c r="J62" s="24" t="s">
        <v>903</v>
      </c>
      <c r="K62" s="24" t="s">
        <v>240</v>
      </c>
      <c r="L62" s="17" t="s">
        <v>866</v>
      </c>
      <c r="M62" s="24" t="s">
        <v>995</v>
      </c>
      <c r="N62" s="103" t="s">
        <v>996</v>
      </c>
      <c r="O62" s="24" t="s">
        <v>252</v>
      </c>
      <c r="P62" s="7" t="s">
        <v>997</v>
      </c>
      <c r="Q62" s="24"/>
      <c r="R62" s="24"/>
      <c r="S62" s="17"/>
      <c r="Y62" s="17"/>
    </row>
    <row r="63" spans="1:25" ht="14.5" customHeight="1" x14ac:dyDescent="0.45">
      <c r="A63" s="24" t="s">
        <v>857</v>
      </c>
      <c r="B63" s="24" t="s">
        <v>858</v>
      </c>
      <c r="C63" s="24" t="s">
        <v>998</v>
      </c>
      <c r="D63" s="6" t="s">
        <v>240</v>
      </c>
      <c r="E63" s="24" t="s">
        <v>278</v>
      </c>
      <c r="F63" s="6" t="s">
        <v>794</v>
      </c>
      <c r="G63" s="24" t="s">
        <v>999</v>
      </c>
      <c r="I63" s="24" t="s">
        <v>22</v>
      </c>
      <c r="J63" s="24" t="s">
        <v>903</v>
      </c>
      <c r="K63" s="24" t="s">
        <v>240</v>
      </c>
      <c r="L63" s="17" t="s">
        <v>866</v>
      </c>
      <c r="M63" s="24" t="s">
        <v>1000</v>
      </c>
      <c r="N63" s="103" t="s">
        <v>1001</v>
      </c>
      <c r="O63" s="24" t="s">
        <v>869</v>
      </c>
      <c r="P63" s="7" t="s">
        <v>1002</v>
      </c>
      <c r="Q63" s="24"/>
      <c r="R63" s="24"/>
      <c r="S63" s="17"/>
      <c r="Y63" s="17"/>
    </row>
    <row r="64" spans="1:25" ht="14.5" customHeight="1" x14ac:dyDescent="0.35">
      <c r="A64" s="24" t="s">
        <v>857</v>
      </c>
      <c r="B64" s="24" t="s">
        <v>858</v>
      </c>
      <c r="C64" s="24" t="s">
        <v>1003</v>
      </c>
      <c r="D64" s="6" t="s">
        <v>252</v>
      </c>
      <c r="E64" s="24" t="s">
        <v>1004</v>
      </c>
      <c r="F64" s="24" t="s">
        <v>718</v>
      </c>
      <c r="G64" s="24" t="s">
        <v>1005</v>
      </c>
      <c r="I64" s="24" t="s">
        <v>1006</v>
      </c>
      <c r="J64" s="24" t="s">
        <v>1007</v>
      </c>
      <c r="K64" s="24" t="s">
        <v>22</v>
      </c>
      <c r="L64" s="17" t="s">
        <v>866</v>
      </c>
      <c r="O64" s="24" t="s">
        <v>240</v>
      </c>
      <c r="Q64" s="24" t="s">
        <v>860</v>
      </c>
      <c r="R64" s="24" t="s">
        <v>883</v>
      </c>
      <c r="S64" s="17" t="s">
        <v>240</v>
      </c>
      <c r="T64" s="24" t="s">
        <v>1008</v>
      </c>
      <c r="U64" s="24" t="s">
        <v>1009</v>
      </c>
      <c r="V64" s="24" t="s">
        <v>1010</v>
      </c>
      <c r="W64" s="24" t="s">
        <v>252</v>
      </c>
      <c r="Y64" s="17"/>
    </row>
    <row r="65" spans="1:25" ht="14.5" customHeight="1" x14ac:dyDescent="0.35">
      <c r="A65" s="24" t="s">
        <v>857</v>
      </c>
      <c r="B65" s="24" t="s">
        <v>858</v>
      </c>
      <c r="C65" s="24" t="s">
        <v>1011</v>
      </c>
      <c r="D65" s="6" t="s">
        <v>252</v>
      </c>
      <c r="E65" s="24" t="s">
        <v>1012</v>
      </c>
      <c r="F65" s="24" t="s">
        <v>718</v>
      </c>
      <c r="G65" s="24" t="s">
        <v>1005</v>
      </c>
      <c r="I65" s="24" t="s">
        <v>1006</v>
      </c>
      <c r="J65" s="24" t="s">
        <v>1013</v>
      </c>
      <c r="K65" s="24" t="s">
        <v>22</v>
      </c>
      <c r="L65" s="17" t="s">
        <v>866</v>
      </c>
      <c r="O65" s="24" t="s">
        <v>240</v>
      </c>
      <c r="Q65" s="24" t="s">
        <v>860</v>
      </c>
      <c r="R65" s="24" t="s">
        <v>891</v>
      </c>
      <c r="S65" s="17" t="s">
        <v>240</v>
      </c>
      <c r="T65" s="24" t="s">
        <v>1008</v>
      </c>
      <c r="U65" s="24" t="s">
        <v>1009</v>
      </c>
      <c r="V65" s="24" t="s">
        <v>1010</v>
      </c>
      <c r="W65" s="24" t="s">
        <v>252</v>
      </c>
      <c r="Y65" s="17"/>
    </row>
    <row r="66" spans="1:25" ht="14.5" customHeight="1" x14ac:dyDescent="0.35">
      <c r="A66" s="24" t="s">
        <v>857</v>
      </c>
      <c r="B66" s="24" t="s">
        <v>858</v>
      </c>
      <c r="C66" s="24" t="s">
        <v>1014</v>
      </c>
      <c r="D66" s="6" t="s">
        <v>252</v>
      </c>
      <c r="E66" s="24" t="s">
        <v>1015</v>
      </c>
      <c r="F66" s="24" t="s">
        <v>718</v>
      </c>
      <c r="G66" s="24" t="s">
        <v>1005</v>
      </c>
      <c r="I66" s="24" t="s">
        <v>1006</v>
      </c>
      <c r="J66" s="24" t="s">
        <v>1016</v>
      </c>
      <c r="K66" s="24" t="s">
        <v>22</v>
      </c>
      <c r="L66" s="17" t="s">
        <v>866</v>
      </c>
      <c r="O66" s="24" t="s">
        <v>240</v>
      </c>
      <c r="Q66" s="24" t="s">
        <v>860</v>
      </c>
      <c r="R66" s="24" t="s">
        <v>899</v>
      </c>
      <c r="S66" s="17" t="s">
        <v>240</v>
      </c>
      <c r="T66" s="24" t="s">
        <v>1008</v>
      </c>
      <c r="U66" s="24" t="s">
        <v>1009</v>
      </c>
      <c r="V66" s="24" t="s">
        <v>1010</v>
      </c>
      <c r="W66" s="24" t="s">
        <v>252</v>
      </c>
      <c r="Y66" s="17"/>
    </row>
    <row r="67" spans="1:25" ht="14.5" customHeight="1" x14ac:dyDescent="0.35">
      <c r="A67" s="24" t="s">
        <v>857</v>
      </c>
      <c r="B67" s="24" t="s">
        <v>858</v>
      </c>
      <c r="C67" s="24" t="s">
        <v>1017</v>
      </c>
      <c r="D67" s="6" t="s">
        <v>240</v>
      </c>
      <c r="E67" s="24" t="s">
        <v>1018</v>
      </c>
      <c r="F67" s="24" t="s">
        <v>718</v>
      </c>
      <c r="G67" s="24" t="s">
        <v>1019</v>
      </c>
      <c r="I67" s="24" t="s">
        <v>1020</v>
      </c>
      <c r="J67" s="24" t="s">
        <v>22</v>
      </c>
      <c r="K67" s="24" t="s">
        <v>1021</v>
      </c>
      <c r="L67" s="17" t="s">
        <v>22</v>
      </c>
      <c r="M67" s="24" t="s">
        <v>22</v>
      </c>
      <c r="N67" s="24" t="s">
        <v>22</v>
      </c>
      <c r="O67" s="24" t="s">
        <v>22</v>
      </c>
      <c r="P67" s="24" t="s">
        <v>22</v>
      </c>
      <c r="Q67" s="24" t="s">
        <v>860</v>
      </c>
      <c r="R67" s="24" t="s">
        <v>907</v>
      </c>
      <c r="S67" s="17" t="s">
        <v>252</v>
      </c>
      <c r="T67" s="24" t="s">
        <v>1022</v>
      </c>
      <c r="U67" s="24" t="s">
        <v>1023</v>
      </c>
      <c r="V67" s="24" t="s">
        <v>1024</v>
      </c>
      <c r="W67" s="24" t="s">
        <v>1025</v>
      </c>
      <c r="X67" s="24" t="s">
        <v>1026</v>
      </c>
      <c r="Y67" s="17"/>
    </row>
    <row r="68" spans="1:25" ht="14.5" customHeight="1" x14ac:dyDescent="0.35">
      <c r="A68" s="24" t="s">
        <v>857</v>
      </c>
      <c r="B68" s="24" t="s">
        <v>858</v>
      </c>
      <c r="C68" s="24" t="s">
        <v>1027</v>
      </c>
      <c r="D68" s="6" t="s">
        <v>240</v>
      </c>
      <c r="E68" s="24" t="s">
        <v>1028</v>
      </c>
      <c r="F68" s="24" t="s">
        <v>718</v>
      </c>
      <c r="G68" s="24" t="s">
        <v>1029</v>
      </c>
      <c r="I68" s="24" t="s">
        <v>1030</v>
      </c>
      <c r="J68" s="24" t="s">
        <v>22</v>
      </c>
      <c r="K68" s="24" t="s">
        <v>1021</v>
      </c>
      <c r="L68" s="17" t="s">
        <v>22</v>
      </c>
      <c r="M68" s="24" t="s">
        <v>22</v>
      </c>
      <c r="N68" s="24" t="s">
        <v>22</v>
      </c>
      <c r="O68" s="24" t="s">
        <v>22</v>
      </c>
      <c r="P68" s="24" t="s">
        <v>22</v>
      </c>
      <c r="Q68" s="24" t="s">
        <v>860</v>
      </c>
      <c r="R68" s="24" t="s">
        <v>914</v>
      </c>
      <c r="S68" s="17" t="s">
        <v>252</v>
      </c>
      <c r="T68" s="24" t="s">
        <v>1022</v>
      </c>
      <c r="U68" s="24" t="s">
        <v>1023</v>
      </c>
      <c r="V68" s="24" t="s">
        <v>1024</v>
      </c>
      <c r="W68" s="24" t="s">
        <v>1025</v>
      </c>
      <c r="X68" s="24" t="s">
        <v>1026</v>
      </c>
      <c r="Y68" s="17"/>
    </row>
    <row r="69" spans="1:25" ht="14.5" customHeight="1" x14ac:dyDescent="0.35">
      <c r="A69" s="24" t="s">
        <v>857</v>
      </c>
      <c r="B69" s="24" t="s">
        <v>858</v>
      </c>
      <c r="C69" s="24" t="s">
        <v>1031</v>
      </c>
      <c r="D69" s="6" t="s">
        <v>240</v>
      </c>
      <c r="E69" s="24" t="s">
        <v>1032</v>
      </c>
      <c r="F69" s="24" t="s">
        <v>718</v>
      </c>
      <c r="G69" s="24" t="s">
        <v>1033</v>
      </c>
      <c r="I69" s="24" t="s">
        <v>1030</v>
      </c>
      <c r="J69" s="24" t="s">
        <v>22</v>
      </c>
      <c r="K69" s="24" t="s">
        <v>1021</v>
      </c>
      <c r="L69" s="17" t="s">
        <v>22</v>
      </c>
      <c r="M69" s="24" t="s">
        <v>22</v>
      </c>
      <c r="N69" s="24" t="s">
        <v>22</v>
      </c>
      <c r="O69" s="24" t="s">
        <v>22</v>
      </c>
      <c r="P69" s="24" t="s">
        <v>22</v>
      </c>
      <c r="Q69" s="24" t="s">
        <v>860</v>
      </c>
      <c r="R69" s="24" t="s">
        <v>1034</v>
      </c>
      <c r="S69" s="17" t="s">
        <v>252</v>
      </c>
      <c r="T69" s="24" t="s">
        <v>1022</v>
      </c>
      <c r="U69" s="24" t="s">
        <v>1023</v>
      </c>
      <c r="V69" s="24" t="s">
        <v>1024</v>
      </c>
      <c r="W69" s="24" t="s">
        <v>1025</v>
      </c>
      <c r="X69" s="24" t="s">
        <v>1026</v>
      </c>
      <c r="Y69" s="17"/>
    </row>
    <row r="70" spans="1:25" ht="14.5" customHeight="1" x14ac:dyDescent="0.35">
      <c r="A70" s="24" t="s">
        <v>857</v>
      </c>
      <c r="B70" s="24" t="s">
        <v>858</v>
      </c>
      <c r="C70" s="24" t="s">
        <v>1035</v>
      </c>
      <c r="D70" s="6" t="s">
        <v>240</v>
      </c>
      <c r="E70" s="24" t="s">
        <v>1036</v>
      </c>
      <c r="F70" s="24" t="s">
        <v>718</v>
      </c>
      <c r="G70" s="24" t="s">
        <v>1037</v>
      </c>
      <c r="I70" s="24" t="s">
        <v>1030</v>
      </c>
      <c r="J70" s="24" t="s">
        <v>22</v>
      </c>
      <c r="K70" s="24" t="s">
        <v>1021</v>
      </c>
      <c r="L70" s="17" t="s">
        <v>22</v>
      </c>
      <c r="M70" s="24" t="s">
        <v>22</v>
      </c>
      <c r="N70" s="24" t="s">
        <v>22</v>
      </c>
      <c r="O70" s="24" t="s">
        <v>22</v>
      </c>
      <c r="P70" s="24" t="s">
        <v>22</v>
      </c>
      <c r="Q70" s="24" t="s">
        <v>860</v>
      </c>
      <c r="R70" s="24" t="s">
        <v>1038</v>
      </c>
      <c r="S70" s="17" t="s">
        <v>252</v>
      </c>
      <c r="T70" s="24" t="s">
        <v>1022</v>
      </c>
      <c r="U70" s="24" t="s">
        <v>1023</v>
      </c>
      <c r="V70" s="24" t="s">
        <v>1024</v>
      </c>
      <c r="W70" s="24" t="s">
        <v>1025</v>
      </c>
      <c r="X70" s="24" t="s">
        <v>1026</v>
      </c>
      <c r="Y70" s="17"/>
    </row>
    <row r="71" spans="1:25" ht="14.5" customHeight="1" x14ac:dyDescent="0.35">
      <c r="A71" s="24" t="s">
        <v>857</v>
      </c>
      <c r="B71" s="24" t="s">
        <v>858</v>
      </c>
      <c r="C71" s="24" t="s">
        <v>1039</v>
      </c>
      <c r="D71" s="6" t="s">
        <v>240</v>
      </c>
      <c r="E71" s="24" t="s">
        <v>1040</v>
      </c>
      <c r="F71" s="24" t="s">
        <v>718</v>
      </c>
      <c r="G71" s="24" t="s">
        <v>1041</v>
      </c>
      <c r="I71" s="24" t="s">
        <v>1042</v>
      </c>
      <c r="J71" s="24" t="s">
        <v>22</v>
      </c>
      <c r="K71" s="24" t="s">
        <v>1021</v>
      </c>
      <c r="L71" s="17" t="s">
        <v>22</v>
      </c>
      <c r="M71" s="24" t="s">
        <v>22</v>
      </c>
      <c r="N71" s="24" t="s">
        <v>22</v>
      </c>
      <c r="O71" s="24" t="s">
        <v>22</v>
      </c>
      <c r="P71" s="24" t="s">
        <v>22</v>
      </c>
      <c r="Q71" s="24" t="s">
        <v>860</v>
      </c>
      <c r="R71" s="24" t="s">
        <v>943</v>
      </c>
      <c r="S71" s="17" t="s">
        <v>252</v>
      </c>
      <c r="T71" s="24" t="s">
        <v>1022</v>
      </c>
      <c r="U71" s="24" t="s">
        <v>1023</v>
      </c>
      <c r="V71" s="24" t="s">
        <v>1024</v>
      </c>
      <c r="W71" s="24" t="s">
        <v>1025</v>
      </c>
      <c r="X71" s="24" t="s">
        <v>1026</v>
      </c>
      <c r="Y71" s="17"/>
    </row>
    <row r="72" spans="1:25" ht="14.5" customHeight="1" x14ac:dyDescent="0.35">
      <c r="A72" s="24" t="s">
        <v>857</v>
      </c>
      <c r="B72" s="24" t="s">
        <v>858</v>
      </c>
      <c r="C72" s="24" t="s">
        <v>1043</v>
      </c>
      <c r="D72" s="6" t="s">
        <v>240</v>
      </c>
      <c r="E72" s="24" t="s">
        <v>1044</v>
      </c>
      <c r="F72" s="24" t="s">
        <v>718</v>
      </c>
      <c r="G72" s="24" t="s">
        <v>1045</v>
      </c>
      <c r="I72" s="24" t="s">
        <v>1042</v>
      </c>
      <c r="J72" s="24" t="s">
        <v>22</v>
      </c>
      <c r="K72" s="24" t="s">
        <v>1021</v>
      </c>
      <c r="L72" s="17" t="s">
        <v>22</v>
      </c>
      <c r="M72" s="24" t="s">
        <v>22</v>
      </c>
      <c r="N72" s="24" t="s">
        <v>22</v>
      </c>
      <c r="O72" s="24" t="s">
        <v>22</v>
      </c>
      <c r="P72" s="24" t="s">
        <v>22</v>
      </c>
      <c r="Q72" s="24" t="s">
        <v>860</v>
      </c>
      <c r="R72" s="24" t="s">
        <v>950</v>
      </c>
      <c r="S72" s="17" t="s">
        <v>252</v>
      </c>
      <c r="T72" s="24" t="s">
        <v>1022</v>
      </c>
      <c r="U72" s="24" t="s">
        <v>1023</v>
      </c>
      <c r="V72" s="24" t="s">
        <v>1024</v>
      </c>
      <c r="W72" s="24" t="s">
        <v>1025</v>
      </c>
      <c r="X72" s="24" t="s">
        <v>1026</v>
      </c>
      <c r="Y72" s="17"/>
    </row>
    <row r="73" spans="1:25" ht="14.5" customHeight="1" x14ac:dyDescent="0.35">
      <c r="A73" s="24" t="s">
        <v>857</v>
      </c>
      <c r="B73" s="24" t="s">
        <v>858</v>
      </c>
      <c r="C73" s="24" t="s">
        <v>1046</v>
      </c>
      <c r="D73" s="6" t="s">
        <v>240</v>
      </c>
      <c r="E73" s="24" t="s">
        <v>1047</v>
      </c>
      <c r="F73" s="24" t="s">
        <v>718</v>
      </c>
      <c r="G73" s="24" t="s">
        <v>1048</v>
      </c>
      <c r="I73" s="24" t="s">
        <v>1049</v>
      </c>
      <c r="J73" s="24" t="s">
        <v>22</v>
      </c>
      <c r="K73" s="24" t="s">
        <v>1021</v>
      </c>
      <c r="L73" s="17" t="s">
        <v>22</v>
      </c>
      <c r="M73" s="24" t="s">
        <v>22</v>
      </c>
      <c r="N73" s="24" t="s">
        <v>22</v>
      </c>
      <c r="O73" s="24" t="s">
        <v>22</v>
      </c>
      <c r="P73" s="24" t="s">
        <v>22</v>
      </c>
      <c r="Q73" s="24" t="s">
        <v>860</v>
      </c>
      <c r="R73" s="24" t="s">
        <v>1050</v>
      </c>
      <c r="S73" s="17" t="s">
        <v>252</v>
      </c>
      <c r="T73" s="24" t="s">
        <v>1022</v>
      </c>
      <c r="U73" s="24" t="s">
        <v>1023</v>
      </c>
      <c r="V73" s="24" t="s">
        <v>1024</v>
      </c>
      <c r="W73" s="24" t="s">
        <v>1025</v>
      </c>
      <c r="X73" s="24" t="s">
        <v>1026</v>
      </c>
      <c r="Y73" s="17"/>
    </row>
    <row r="74" spans="1:25" ht="14.5" customHeight="1" x14ac:dyDescent="0.35">
      <c r="A74" s="24" t="s">
        <v>857</v>
      </c>
      <c r="B74" s="24" t="s">
        <v>858</v>
      </c>
      <c r="C74" s="24" t="s">
        <v>1051</v>
      </c>
      <c r="D74" s="6" t="s">
        <v>240</v>
      </c>
      <c r="E74" s="24" t="s">
        <v>1052</v>
      </c>
      <c r="F74" s="24" t="s">
        <v>718</v>
      </c>
      <c r="G74" s="24" t="s">
        <v>1053</v>
      </c>
      <c r="I74" s="24" t="s">
        <v>1054</v>
      </c>
      <c r="J74" s="24" t="s">
        <v>22</v>
      </c>
      <c r="K74" s="24" t="s">
        <v>1021</v>
      </c>
      <c r="L74" s="17" t="s">
        <v>22</v>
      </c>
      <c r="M74" s="24" t="s">
        <v>22</v>
      </c>
      <c r="N74" s="24" t="s">
        <v>22</v>
      </c>
      <c r="O74" s="24" t="s">
        <v>22</v>
      </c>
      <c r="P74" s="24" t="s">
        <v>22</v>
      </c>
      <c r="Q74" s="24" t="s">
        <v>860</v>
      </c>
      <c r="R74" s="24" t="s">
        <v>964</v>
      </c>
      <c r="S74" s="17" t="s">
        <v>252</v>
      </c>
      <c r="T74" s="24" t="s">
        <v>1022</v>
      </c>
      <c r="U74" s="24" t="s">
        <v>1023</v>
      </c>
      <c r="V74" s="24" t="s">
        <v>1024</v>
      </c>
      <c r="W74" s="24" t="s">
        <v>1025</v>
      </c>
      <c r="X74" s="24" t="s">
        <v>1026</v>
      </c>
      <c r="Y74" s="17"/>
    </row>
    <row r="75" spans="1:25" ht="14.5" customHeight="1" x14ac:dyDescent="0.35">
      <c r="A75" s="24" t="s">
        <v>857</v>
      </c>
      <c r="B75" s="24" t="s">
        <v>858</v>
      </c>
      <c r="C75" s="24" t="s">
        <v>1055</v>
      </c>
      <c r="D75" s="6" t="s">
        <v>240</v>
      </c>
      <c r="E75" s="24" t="s">
        <v>1056</v>
      </c>
      <c r="F75" s="24" t="s">
        <v>718</v>
      </c>
      <c r="G75" s="24" t="s">
        <v>1057</v>
      </c>
      <c r="I75" s="24" t="s">
        <v>1054</v>
      </c>
      <c r="J75" s="24" t="s">
        <v>22</v>
      </c>
      <c r="K75" s="24" t="s">
        <v>1021</v>
      </c>
      <c r="L75" s="17" t="s">
        <v>22</v>
      </c>
      <c r="M75" s="24" t="s">
        <v>22</v>
      </c>
      <c r="N75" s="24" t="s">
        <v>22</v>
      </c>
      <c r="O75" s="24" t="s">
        <v>22</v>
      </c>
      <c r="P75" s="24" t="s">
        <v>22</v>
      </c>
      <c r="Q75" s="24" t="s">
        <v>860</v>
      </c>
      <c r="R75" s="24" t="s">
        <v>971</v>
      </c>
      <c r="S75" s="17" t="s">
        <v>252</v>
      </c>
      <c r="T75" s="24" t="s">
        <v>1022</v>
      </c>
      <c r="U75" s="24" t="s">
        <v>1023</v>
      </c>
      <c r="V75" s="24" t="s">
        <v>1024</v>
      </c>
      <c r="W75" s="24" t="s">
        <v>1025</v>
      </c>
      <c r="X75" s="24" t="s">
        <v>1026</v>
      </c>
      <c r="Y75" s="17"/>
    </row>
    <row r="76" spans="1:25" ht="14.5" customHeight="1" x14ac:dyDescent="0.35">
      <c r="A76" s="24" t="s">
        <v>857</v>
      </c>
      <c r="B76" s="24" t="s">
        <v>858</v>
      </c>
      <c r="C76" s="24" t="s">
        <v>1058</v>
      </c>
      <c r="D76" s="6" t="s">
        <v>240</v>
      </c>
      <c r="E76" s="24" t="s">
        <v>1059</v>
      </c>
      <c r="F76" s="24" t="s">
        <v>718</v>
      </c>
      <c r="G76" s="24" t="s">
        <v>1060</v>
      </c>
      <c r="I76" s="24" t="s">
        <v>1054</v>
      </c>
      <c r="J76" s="24" t="s">
        <v>22</v>
      </c>
      <c r="K76" s="24" t="s">
        <v>1021</v>
      </c>
      <c r="L76" s="17" t="s">
        <v>22</v>
      </c>
      <c r="M76" s="24" t="s">
        <v>22</v>
      </c>
      <c r="N76" s="24" t="s">
        <v>22</v>
      </c>
      <c r="O76" s="24" t="s">
        <v>22</v>
      </c>
      <c r="P76" s="24" t="s">
        <v>22</v>
      </c>
      <c r="Q76" s="24" t="s">
        <v>860</v>
      </c>
      <c r="R76" s="24" t="s">
        <v>978</v>
      </c>
      <c r="S76" s="17" t="s">
        <v>252</v>
      </c>
      <c r="T76" s="24" t="s">
        <v>1022</v>
      </c>
      <c r="U76" s="24" t="s">
        <v>1023</v>
      </c>
      <c r="V76" s="24" t="s">
        <v>1024</v>
      </c>
      <c r="W76" s="24" t="s">
        <v>1025</v>
      </c>
      <c r="X76" s="24" t="s">
        <v>1026</v>
      </c>
      <c r="Y76" s="17"/>
    </row>
    <row r="77" spans="1:25" ht="14.5" customHeight="1" x14ac:dyDescent="0.35">
      <c r="A77" s="24" t="s">
        <v>857</v>
      </c>
      <c r="B77" s="24" t="s">
        <v>858</v>
      </c>
      <c r="C77" s="24" t="s">
        <v>1061</v>
      </c>
      <c r="D77" s="6" t="s">
        <v>240</v>
      </c>
      <c r="E77" s="24" t="s">
        <v>1062</v>
      </c>
      <c r="F77" s="24" t="s">
        <v>718</v>
      </c>
      <c r="G77" s="24" t="s">
        <v>1063</v>
      </c>
      <c r="I77" s="24" t="s">
        <v>1054</v>
      </c>
      <c r="J77" s="24" t="s">
        <v>22</v>
      </c>
      <c r="K77" s="24" t="s">
        <v>1021</v>
      </c>
      <c r="L77" s="17" t="s">
        <v>22</v>
      </c>
      <c r="M77" s="24" t="s">
        <v>22</v>
      </c>
      <c r="N77" s="24" t="s">
        <v>22</v>
      </c>
      <c r="O77" s="24" t="s">
        <v>22</v>
      </c>
      <c r="P77" s="24" t="s">
        <v>22</v>
      </c>
      <c r="Q77" s="24" t="s">
        <v>860</v>
      </c>
      <c r="R77" s="24" t="s">
        <v>985</v>
      </c>
      <c r="S77" s="17" t="s">
        <v>252</v>
      </c>
      <c r="T77" s="24" t="s">
        <v>1022</v>
      </c>
      <c r="U77" s="24" t="s">
        <v>1023</v>
      </c>
      <c r="V77" s="24" t="s">
        <v>1024</v>
      </c>
      <c r="W77" s="24" t="s">
        <v>1025</v>
      </c>
      <c r="X77" s="24" t="s">
        <v>1026</v>
      </c>
      <c r="Y77" s="17"/>
    </row>
    <row r="78" spans="1:25" ht="14.5" customHeight="1" x14ac:dyDescent="0.35">
      <c r="A78" s="24" t="s">
        <v>857</v>
      </c>
      <c r="B78" s="24" t="s">
        <v>858</v>
      </c>
      <c r="C78" s="24" t="s">
        <v>1064</v>
      </c>
      <c r="D78" s="6" t="s">
        <v>240</v>
      </c>
      <c r="E78" s="24" t="s">
        <v>1065</v>
      </c>
      <c r="F78" s="24" t="s">
        <v>718</v>
      </c>
      <c r="G78" s="24" t="s">
        <v>1066</v>
      </c>
      <c r="I78" s="24" t="s">
        <v>1054</v>
      </c>
      <c r="J78" s="24" t="s">
        <v>22</v>
      </c>
      <c r="K78" s="24" t="s">
        <v>1021</v>
      </c>
      <c r="L78" s="17" t="s">
        <v>22</v>
      </c>
      <c r="M78" s="24" t="s">
        <v>22</v>
      </c>
      <c r="N78" s="24" t="s">
        <v>22</v>
      </c>
      <c r="O78" s="24" t="s">
        <v>22</v>
      </c>
      <c r="P78" s="24" t="s">
        <v>22</v>
      </c>
      <c r="Q78" s="24"/>
      <c r="R78" s="24"/>
      <c r="S78" s="17" t="s">
        <v>252</v>
      </c>
      <c r="T78" s="24" t="s">
        <v>1022</v>
      </c>
      <c r="U78" s="24" t="s">
        <v>1023</v>
      </c>
      <c r="V78" s="24" t="s">
        <v>1024</v>
      </c>
      <c r="W78" s="24" t="s">
        <v>1025</v>
      </c>
      <c r="X78" s="24" t="s">
        <v>1026</v>
      </c>
      <c r="Y78" s="17"/>
    </row>
    <row r="79" spans="1:25" ht="14.5" customHeight="1" x14ac:dyDescent="0.35">
      <c r="A79" s="24" t="s">
        <v>857</v>
      </c>
      <c r="B79" s="24" t="s">
        <v>858</v>
      </c>
      <c r="C79" s="24" t="s">
        <v>1067</v>
      </c>
      <c r="D79" s="6" t="s">
        <v>240</v>
      </c>
      <c r="E79" s="24" t="s">
        <v>1068</v>
      </c>
      <c r="F79" s="24" t="s">
        <v>718</v>
      </c>
      <c r="G79" s="24" t="s">
        <v>1069</v>
      </c>
      <c r="I79" s="24" t="s">
        <v>1054</v>
      </c>
      <c r="J79" s="24" t="s">
        <v>22</v>
      </c>
      <c r="K79" s="24" t="s">
        <v>1021</v>
      </c>
      <c r="L79" s="17" t="s">
        <v>22</v>
      </c>
      <c r="M79" s="24" t="s">
        <v>22</v>
      </c>
      <c r="N79" s="24" t="s">
        <v>22</v>
      </c>
      <c r="O79" s="24" t="s">
        <v>22</v>
      </c>
      <c r="P79" s="24" t="s">
        <v>22</v>
      </c>
      <c r="Q79" s="24"/>
      <c r="R79" s="24"/>
      <c r="S79" s="17" t="s">
        <v>252</v>
      </c>
      <c r="T79" s="24" t="s">
        <v>1022</v>
      </c>
      <c r="U79" s="24" t="s">
        <v>1023</v>
      </c>
      <c r="V79" s="24" t="s">
        <v>1024</v>
      </c>
      <c r="W79" s="24" t="s">
        <v>1025</v>
      </c>
      <c r="X79" s="24" t="s">
        <v>1026</v>
      </c>
      <c r="Y79" s="17"/>
    </row>
    <row r="80" spans="1:25" ht="14.5" customHeight="1" x14ac:dyDescent="0.35">
      <c r="A80" s="24" t="s">
        <v>857</v>
      </c>
      <c r="B80" s="24" t="s">
        <v>858</v>
      </c>
      <c r="C80" s="24" t="s">
        <v>1070</v>
      </c>
      <c r="D80" s="6" t="s">
        <v>240</v>
      </c>
      <c r="E80" s="24" t="s">
        <v>1071</v>
      </c>
      <c r="F80" s="24" t="s">
        <v>718</v>
      </c>
      <c r="G80" s="24" t="s">
        <v>1072</v>
      </c>
      <c r="I80" s="24" t="s">
        <v>1030</v>
      </c>
      <c r="J80" s="24" t="s">
        <v>22</v>
      </c>
      <c r="K80" s="24" t="s">
        <v>1021</v>
      </c>
      <c r="L80" s="17" t="s">
        <v>22</v>
      </c>
      <c r="M80" s="24" t="s">
        <v>22</v>
      </c>
      <c r="N80" s="24" t="s">
        <v>22</v>
      </c>
      <c r="O80" s="24" t="s">
        <v>22</v>
      </c>
      <c r="P80" s="24" t="s">
        <v>22</v>
      </c>
      <c r="Q80" s="24"/>
      <c r="R80" s="24"/>
      <c r="S80" s="17" t="s">
        <v>252</v>
      </c>
      <c r="T80" s="24" t="s">
        <v>1022</v>
      </c>
      <c r="U80" s="24" t="s">
        <v>1023</v>
      </c>
      <c r="V80" s="24" t="s">
        <v>1024</v>
      </c>
      <c r="W80" s="24" t="s">
        <v>1025</v>
      </c>
      <c r="X80" s="24" t="s">
        <v>1026</v>
      </c>
      <c r="Y80" s="17"/>
    </row>
    <row r="81" spans="1:25" ht="14.5" customHeight="1" x14ac:dyDescent="0.35">
      <c r="A81" s="24" t="s">
        <v>857</v>
      </c>
      <c r="B81" s="24" t="s">
        <v>858</v>
      </c>
      <c r="C81" s="24" t="s">
        <v>1073</v>
      </c>
      <c r="D81" s="6" t="s">
        <v>240</v>
      </c>
      <c r="E81" s="24" t="s">
        <v>1074</v>
      </c>
      <c r="F81" s="24" t="s">
        <v>718</v>
      </c>
      <c r="G81" s="24" t="s">
        <v>1075</v>
      </c>
      <c r="I81" s="24" t="s">
        <v>1076</v>
      </c>
      <c r="J81" s="24" t="s">
        <v>22</v>
      </c>
      <c r="K81" s="24" t="s">
        <v>1021</v>
      </c>
      <c r="L81" s="17" t="s">
        <v>22</v>
      </c>
      <c r="M81" s="24" t="s">
        <v>22</v>
      </c>
      <c r="N81" s="24" t="s">
        <v>22</v>
      </c>
      <c r="O81" s="24" t="s">
        <v>22</v>
      </c>
      <c r="P81" s="24" t="s">
        <v>22</v>
      </c>
      <c r="Q81" s="24"/>
      <c r="R81" s="24"/>
      <c r="S81" s="17"/>
      <c r="T81" s="24"/>
      <c r="U81" s="24"/>
      <c r="V81" s="24"/>
      <c r="W81" s="24"/>
      <c r="X81" s="24"/>
      <c r="Y81" s="17"/>
    </row>
    <row r="82" spans="1:25" ht="14.5" customHeight="1" x14ac:dyDescent="0.35">
      <c r="A82" s="24" t="s">
        <v>857</v>
      </c>
      <c r="B82" s="24" t="s">
        <v>858</v>
      </c>
      <c r="C82" s="24" t="s">
        <v>1077</v>
      </c>
      <c r="D82" s="6" t="s">
        <v>240</v>
      </c>
      <c r="E82" s="24" t="s">
        <v>1078</v>
      </c>
      <c r="F82" s="24" t="s">
        <v>718</v>
      </c>
      <c r="G82" s="24" t="s">
        <v>1079</v>
      </c>
      <c r="I82" s="24" t="s">
        <v>1080</v>
      </c>
      <c r="J82" s="24" t="s">
        <v>22</v>
      </c>
      <c r="K82" s="24" t="s">
        <v>1021</v>
      </c>
      <c r="L82" s="17" t="s">
        <v>22</v>
      </c>
      <c r="M82" s="24" t="s">
        <v>22</v>
      </c>
      <c r="N82" s="24" t="s">
        <v>22</v>
      </c>
      <c r="O82" s="24" t="s">
        <v>22</v>
      </c>
      <c r="P82" s="24" t="s">
        <v>22</v>
      </c>
      <c r="Q82" s="24"/>
      <c r="R82" s="24"/>
      <c r="S82" s="17"/>
      <c r="T82" s="24"/>
      <c r="U82" s="24"/>
      <c r="V82" s="24"/>
      <c r="W82" s="24"/>
      <c r="X82" s="24"/>
      <c r="Y82" s="17"/>
    </row>
    <row r="83" spans="1:25" ht="14.5" customHeight="1" x14ac:dyDescent="0.35">
      <c r="A83" s="24" t="s">
        <v>857</v>
      </c>
      <c r="B83" s="24" t="s">
        <v>858</v>
      </c>
      <c r="C83" s="24" t="s">
        <v>1081</v>
      </c>
      <c r="D83" s="6" t="s">
        <v>240</v>
      </c>
      <c r="E83" s="24" t="s">
        <v>1082</v>
      </c>
      <c r="F83" s="24" t="s">
        <v>718</v>
      </c>
      <c r="G83" s="24" t="s">
        <v>1083</v>
      </c>
      <c r="I83" s="24" t="s">
        <v>1084</v>
      </c>
      <c r="J83" s="24" t="s">
        <v>22</v>
      </c>
      <c r="K83" s="24" t="s">
        <v>1021</v>
      </c>
      <c r="L83" s="17" t="s">
        <v>22</v>
      </c>
      <c r="M83" s="24" t="s">
        <v>22</v>
      </c>
      <c r="N83" s="24" t="s">
        <v>22</v>
      </c>
      <c r="O83" s="24" t="s">
        <v>22</v>
      </c>
      <c r="P83" s="24" t="s">
        <v>22</v>
      </c>
      <c r="Q83" s="24" t="s">
        <v>860</v>
      </c>
      <c r="R83" s="24" t="s">
        <v>1085</v>
      </c>
      <c r="S83" s="17"/>
      <c r="Y83" s="17"/>
    </row>
    <row r="84" spans="1:25" ht="14.5" customHeight="1" x14ac:dyDescent="0.35">
      <c r="A84" s="24" t="s">
        <v>857</v>
      </c>
      <c r="B84" s="24" t="s">
        <v>858</v>
      </c>
      <c r="C84" s="24" t="s">
        <v>1086</v>
      </c>
      <c r="D84" s="6" t="s">
        <v>240</v>
      </c>
      <c r="E84" s="24" t="s">
        <v>1087</v>
      </c>
      <c r="F84" s="24" t="s">
        <v>718</v>
      </c>
      <c r="G84" s="24" t="s">
        <v>1088</v>
      </c>
      <c r="I84" s="24" t="s">
        <v>1089</v>
      </c>
      <c r="J84" s="24" t="s">
        <v>22</v>
      </c>
      <c r="K84" s="24" t="s">
        <v>1021</v>
      </c>
      <c r="L84" s="17" t="s">
        <v>22</v>
      </c>
      <c r="M84" s="24" t="s">
        <v>22</v>
      </c>
      <c r="N84" s="24" t="s">
        <v>22</v>
      </c>
      <c r="O84" s="24" t="s">
        <v>22</v>
      </c>
      <c r="P84" s="24" t="s">
        <v>22</v>
      </c>
      <c r="Q84" s="24" t="s">
        <v>860</v>
      </c>
      <c r="R84" s="24" t="s">
        <v>1090</v>
      </c>
      <c r="S84" s="17"/>
      <c r="Y84" s="17"/>
    </row>
    <row r="85" spans="1:25" ht="14.5" customHeight="1" x14ac:dyDescent="0.35">
      <c r="A85" s="24" t="s">
        <v>857</v>
      </c>
      <c r="B85" s="24" t="s">
        <v>858</v>
      </c>
      <c r="C85" s="24" t="s">
        <v>1091</v>
      </c>
      <c r="D85" s="6" t="s">
        <v>240</v>
      </c>
      <c r="E85" s="24" t="s">
        <v>1092</v>
      </c>
      <c r="F85" s="24" t="s">
        <v>718</v>
      </c>
      <c r="G85" s="24" t="s">
        <v>1093</v>
      </c>
      <c r="I85" s="24" t="s">
        <v>1094</v>
      </c>
      <c r="J85" s="24" t="s">
        <v>22</v>
      </c>
      <c r="K85" s="24" t="s">
        <v>1021</v>
      </c>
      <c r="L85" s="17" t="s">
        <v>22</v>
      </c>
      <c r="M85" s="24" t="s">
        <v>22</v>
      </c>
      <c r="N85" s="24" t="s">
        <v>22</v>
      </c>
      <c r="O85" s="24" t="s">
        <v>22</v>
      </c>
      <c r="P85" s="24" t="s">
        <v>22</v>
      </c>
      <c r="Q85" s="24" t="s">
        <v>860</v>
      </c>
      <c r="R85" s="24" t="s">
        <v>1095</v>
      </c>
      <c r="S85" s="17"/>
      <c r="Y85" s="17"/>
    </row>
    <row r="86" spans="1:25" s="77" customFormat="1" ht="15" customHeight="1" x14ac:dyDescent="0.35">
      <c r="A86" s="76" t="s">
        <v>857</v>
      </c>
      <c r="B86" s="76" t="s">
        <v>858</v>
      </c>
      <c r="C86" s="76" t="s">
        <v>716</v>
      </c>
      <c r="D86" s="76" t="s">
        <v>252</v>
      </c>
      <c r="E86" s="76" t="s">
        <v>22</v>
      </c>
      <c r="F86" s="76" t="s">
        <v>718</v>
      </c>
      <c r="I86" s="76" t="s">
        <v>856</v>
      </c>
      <c r="J86" s="76" t="s">
        <v>22</v>
      </c>
      <c r="K86" s="76" t="s">
        <v>22</v>
      </c>
      <c r="L86" s="78" t="s">
        <v>22</v>
      </c>
      <c r="M86" s="76" t="s">
        <v>22</v>
      </c>
      <c r="N86" s="76" t="s">
        <v>22</v>
      </c>
      <c r="O86" s="76" t="s">
        <v>22</v>
      </c>
      <c r="P86" s="76" t="s">
        <v>22</v>
      </c>
      <c r="S86" s="78"/>
      <c r="Y86" s="78"/>
    </row>
    <row r="87" spans="1:25" s="81" customFormat="1" ht="14.5" customHeight="1" x14ac:dyDescent="0.35">
      <c r="A87" s="23" t="s">
        <v>857</v>
      </c>
      <c r="B87" s="23" t="s">
        <v>734</v>
      </c>
      <c r="C87" s="23" t="s">
        <v>1096</v>
      </c>
      <c r="D87" s="23" t="s">
        <v>252</v>
      </c>
      <c r="E87" s="23" t="s">
        <v>1097</v>
      </c>
      <c r="F87" s="23" t="s">
        <v>794</v>
      </c>
      <c r="I87" s="23" t="s">
        <v>1098</v>
      </c>
      <c r="J87" s="23" t="s">
        <v>22</v>
      </c>
      <c r="K87" s="23" t="s">
        <v>22</v>
      </c>
      <c r="L87" s="29" t="s">
        <v>22</v>
      </c>
      <c r="M87" s="23" t="s">
        <v>22</v>
      </c>
      <c r="N87" s="23" t="s">
        <v>22</v>
      </c>
      <c r="O87" s="23" t="s">
        <v>22</v>
      </c>
      <c r="P87" s="23" t="s">
        <v>22</v>
      </c>
      <c r="S87" s="29"/>
      <c r="Y87" s="29"/>
    </row>
    <row r="88" spans="1:25" s="81" customFormat="1" ht="14.5" customHeight="1" x14ac:dyDescent="0.35">
      <c r="A88" s="23" t="s">
        <v>857</v>
      </c>
      <c r="B88" s="23" t="s">
        <v>734</v>
      </c>
      <c r="C88" s="23" t="s">
        <v>1099</v>
      </c>
      <c r="D88" s="23" t="s">
        <v>22</v>
      </c>
      <c r="E88" s="23" t="s">
        <v>1097</v>
      </c>
      <c r="F88" s="23" t="s">
        <v>22</v>
      </c>
      <c r="G88" s="23" t="s">
        <v>22</v>
      </c>
      <c r="I88" s="23" t="s">
        <v>22</v>
      </c>
      <c r="J88" s="23" t="s">
        <v>22</v>
      </c>
      <c r="K88" s="23" t="s">
        <v>22</v>
      </c>
      <c r="L88" s="29" t="s">
        <v>22</v>
      </c>
      <c r="M88" s="23" t="s">
        <v>22</v>
      </c>
      <c r="N88" s="23" t="s">
        <v>22</v>
      </c>
      <c r="O88" s="23" t="s">
        <v>22</v>
      </c>
      <c r="P88" s="23" t="s">
        <v>22</v>
      </c>
      <c r="S88" s="29"/>
      <c r="Y88" s="29"/>
    </row>
    <row r="89" spans="1:25" ht="14.5" customHeight="1" x14ac:dyDescent="0.35">
      <c r="A89" s="24" t="s">
        <v>857</v>
      </c>
      <c r="C89" s="24" t="s">
        <v>1100</v>
      </c>
      <c r="D89" s="24" t="s">
        <v>252</v>
      </c>
      <c r="E89" s="24" t="s">
        <v>1101</v>
      </c>
      <c r="F89" s="24" t="s">
        <v>718</v>
      </c>
      <c r="G89" s="24" t="s">
        <v>1102</v>
      </c>
      <c r="H89" s="24" t="s">
        <v>1103</v>
      </c>
      <c r="I89" s="24" t="s">
        <v>1104</v>
      </c>
      <c r="J89" s="24" t="s">
        <v>22</v>
      </c>
      <c r="K89" s="24" t="s">
        <v>22</v>
      </c>
      <c r="L89" s="17" t="s">
        <v>866</v>
      </c>
      <c r="M89" s="24" t="s">
        <v>1105</v>
      </c>
      <c r="N89" s="8" t="s">
        <v>1106</v>
      </c>
      <c r="O89" s="24" t="s">
        <v>869</v>
      </c>
      <c r="P89" s="24" t="s">
        <v>1107</v>
      </c>
      <c r="Q89" s="24" t="s">
        <v>860</v>
      </c>
      <c r="R89" s="24" t="s">
        <v>1108</v>
      </c>
      <c r="S89" s="17"/>
      <c r="Y89" s="17"/>
    </row>
    <row r="90" spans="1:25" s="81" customFormat="1" ht="14.5" customHeight="1" x14ac:dyDescent="0.35">
      <c r="A90" s="23" t="s">
        <v>857</v>
      </c>
      <c r="B90" s="23" t="s">
        <v>734</v>
      </c>
      <c r="C90" s="23" t="s">
        <v>1109</v>
      </c>
      <c r="D90" s="23" t="s">
        <v>22</v>
      </c>
      <c r="E90" s="23" t="s">
        <v>1097</v>
      </c>
      <c r="F90" s="23" t="s">
        <v>22</v>
      </c>
      <c r="G90" s="23" t="s">
        <v>22</v>
      </c>
      <c r="I90" s="23" t="s">
        <v>22</v>
      </c>
      <c r="J90" s="23" t="s">
        <v>22</v>
      </c>
      <c r="K90" s="23" t="s">
        <v>22</v>
      </c>
      <c r="L90" s="29" t="s">
        <v>22</v>
      </c>
      <c r="M90" s="23" t="s">
        <v>22</v>
      </c>
      <c r="N90" s="23" t="s">
        <v>22</v>
      </c>
      <c r="O90" s="23" t="s">
        <v>22</v>
      </c>
      <c r="P90" s="23" t="s">
        <v>22</v>
      </c>
      <c r="S90" s="29"/>
      <c r="Y90" s="29"/>
    </row>
    <row r="91" spans="1:25" s="82" customFormat="1" ht="14.5" customHeight="1" x14ac:dyDescent="0.35">
      <c r="A91" s="28" t="s">
        <v>1110</v>
      </c>
      <c r="B91" s="28" t="s">
        <v>1111</v>
      </c>
      <c r="C91" s="28" t="s">
        <v>1112</v>
      </c>
      <c r="D91" s="28" t="s">
        <v>240</v>
      </c>
      <c r="E91" s="28" t="s">
        <v>1113</v>
      </c>
      <c r="F91" s="28" t="s">
        <v>718</v>
      </c>
      <c r="G91" s="28" t="s">
        <v>1114</v>
      </c>
      <c r="I91" s="28" t="s">
        <v>724</v>
      </c>
      <c r="J91" s="28" t="s">
        <v>1115</v>
      </c>
      <c r="L91" s="18" t="s">
        <v>866</v>
      </c>
      <c r="M91" s="28" t="s">
        <v>1116</v>
      </c>
      <c r="N91" s="22" t="s">
        <v>1117</v>
      </c>
      <c r="O91" s="28" t="s">
        <v>252</v>
      </c>
      <c r="P91" s="28" t="s">
        <v>1118</v>
      </c>
      <c r="Q91" s="28" t="s">
        <v>860</v>
      </c>
      <c r="R91" s="28" t="s">
        <v>1119</v>
      </c>
      <c r="S91" s="18" t="s">
        <v>252</v>
      </c>
      <c r="T91" s="28" t="s">
        <v>1120</v>
      </c>
      <c r="U91" s="28" t="s">
        <v>1121</v>
      </c>
      <c r="V91" s="22" t="s">
        <v>1122</v>
      </c>
      <c r="W91" s="28" t="s">
        <v>252</v>
      </c>
      <c r="Y91" s="18"/>
    </row>
    <row r="92" spans="1:25" s="82" customFormat="1" ht="14.5" customHeight="1" x14ac:dyDescent="0.35">
      <c r="A92" s="28" t="s">
        <v>1110</v>
      </c>
      <c r="C92" s="28" t="s">
        <v>1123</v>
      </c>
      <c r="D92" s="28" t="s">
        <v>240</v>
      </c>
      <c r="E92" s="28" t="s">
        <v>1124</v>
      </c>
      <c r="F92" s="28" t="s">
        <v>794</v>
      </c>
      <c r="G92" s="28" t="s">
        <v>1125</v>
      </c>
      <c r="I92" s="28" t="s">
        <v>22</v>
      </c>
      <c r="J92" s="28" t="s">
        <v>1126</v>
      </c>
      <c r="L92" s="18"/>
      <c r="S92" s="18"/>
      <c r="Y92" s="18"/>
    </row>
    <row r="93" spans="1:25" s="82" customFormat="1" ht="14.5" customHeight="1" x14ac:dyDescent="0.35">
      <c r="A93" s="28" t="s">
        <v>1110</v>
      </c>
      <c r="C93" s="28" t="s">
        <v>1127</v>
      </c>
      <c r="D93" s="28" t="s">
        <v>240</v>
      </c>
      <c r="E93" s="28" t="s">
        <v>1128</v>
      </c>
      <c r="F93" s="28" t="s">
        <v>794</v>
      </c>
      <c r="G93" s="28" t="s">
        <v>1129</v>
      </c>
      <c r="I93" s="28" t="s">
        <v>22</v>
      </c>
      <c r="J93" s="28" t="s">
        <v>1130</v>
      </c>
      <c r="L93" s="18"/>
      <c r="S93" s="18"/>
      <c r="Y93" s="18"/>
    </row>
    <row r="94" spans="1:25" s="82" customFormat="1" ht="14.5" customHeight="1" x14ac:dyDescent="0.35">
      <c r="A94" s="28" t="s">
        <v>1110</v>
      </c>
      <c r="C94" s="28" t="s">
        <v>1131</v>
      </c>
      <c r="D94" s="28" t="s">
        <v>240</v>
      </c>
      <c r="E94" s="28" t="s">
        <v>1132</v>
      </c>
      <c r="F94" s="28" t="s">
        <v>718</v>
      </c>
      <c r="G94" s="28" t="s">
        <v>1133</v>
      </c>
      <c r="I94" s="28" t="s">
        <v>724</v>
      </c>
      <c r="J94" s="28" t="s">
        <v>22</v>
      </c>
      <c r="L94" s="18" t="s">
        <v>22</v>
      </c>
      <c r="M94" s="28" t="s">
        <v>22</v>
      </c>
      <c r="N94" s="28" t="s">
        <v>22</v>
      </c>
      <c r="O94" s="28" t="s">
        <v>22</v>
      </c>
      <c r="P94" s="28" t="s">
        <v>22</v>
      </c>
      <c r="S94" s="18"/>
      <c r="Y94" s="18"/>
    </row>
    <row r="95" spans="1:25" s="77" customFormat="1" ht="14.5" customHeight="1" x14ac:dyDescent="0.35">
      <c r="A95" s="76" t="s">
        <v>1110</v>
      </c>
      <c r="C95" s="76" t="s">
        <v>716</v>
      </c>
      <c r="D95" s="76" t="s">
        <v>252</v>
      </c>
      <c r="E95" s="76" t="s">
        <v>22</v>
      </c>
      <c r="F95" s="76" t="s">
        <v>718</v>
      </c>
      <c r="I95" s="76" t="s">
        <v>856</v>
      </c>
      <c r="J95" s="76" t="s">
        <v>22</v>
      </c>
      <c r="K95" s="76" t="s">
        <v>22</v>
      </c>
      <c r="L95" s="78" t="s">
        <v>22</v>
      </c>
      <c r="M95" s="76" t="s">
        <v>22</v>
      </c>
      <c r="N95" s="76" t="s">
        <v>22</v>
      </c>
      <c r="O95" s="76" t="s">
        <v>22</v>
      </c>
      <c r="P95" s="76" t="s">
        <v>22</v>
      </c>
      <c r="S95" s="78"/>
      <c r="Y95" s="78"/>
    </row>
    <row r="96" spans="1:25" s="83" customFormat="1" ht="14.5" customHeight="1" x14ac:dyDescent="0.35">
      <c r="A96" s="35" t="s">
        <v>1134</v>
      </c>
      <c r="B96" s="35" t="s">
        <v>1135</v>
      </c>
      <c r="C96" s="35" t="s">
        <v>1136</v>
      </c>
      <c r="D96" s="35" t="s">
        <v>240</v>
      </c>
      <c r="E96" s="35" t="s">
        <v>1137</v>
      </c>
      <c r="F96" s="35" t="s">
        <v>718</v>
      </c>
      <c r="I96" s="35" t="s">
        <v>1138</v>
      </c>
      <c r="J96" s="35" t="s">
        <v>22</v>
      </c>
      <c r="L96" s="19" t="s">
        <v>22</v>
      </c>
      <c r="M96" s="35" t="s">
        <v>22</v>
      </c>
      <c r="N96" s="35" t="s">
        <v>22</v>
      </c>
      <c r="O96" s="35" t="s">
        <v>22</v>
      </c>
      <c r="P96" s="35" t="s">
        <v>22</v>
      </c>
      <c r="Q96" s="35" t="s">
        <v>860</v>
      </c>
      <c r="R96" s="35" t="s">
        <v>1139</v>
      </c>
      <c r="S96" s="19"/>
      <c r="Y96" s="19"/>
    </row>
    <row r="97" spans="1:25" s="83" customFormat="1" ht="14.5" customHeight="1" x14ac:dyDescent="0.35">
      <c r="A97" s="35" t="s">
        <v>1134</v>
      </c>
      <c r="C97" s="35" t="s">
        <v>1140</v>
      </c>
      <c r="D97" s="35" t="s">
        <v>240</v>
      </c>
      <c r="E97" s="35" t="s">
        <v>1141</v>
      </c>
      <c r="F97" s="35" t="s">
        <v>718</v>
      </c>
      <c r="I97" s="35" t="s">
        <v>1142</v>
      </c>
      <c r="J97" s="35" t="s">
        <v>22</v>
      </c>
      <c r="L97" s="19" t="s">
        <v>22</v>
      </c>
      <c r="M97" s="35" t="s">
        <v>22</v>
      </c>
      <c r="N97" s="35" t="s">
        <v>22</v>
      </c>
      <c r="O97" s="35" t="s">
        <v>22</v>
      </c>
      <c r="P97" s="35" t="s">
        <v>22</v>
      </c>
      <c r="Q97" s="35" t="s">
        <v>860</v>
      </c>
      <c r="R97" s="35" t="s">
        <v>1143</v>
      </c>
      <c r="S97" s="19"/>
      <c r="Y97" s="19"/>
    </row>
    <row r="98" spans="1:25" s="23" customFormat="1" ht="14.5" customHeight="1" x14ac:dyDescent="0.35">
      <c r="A98" s="79" t="s">
        <v>1134</v>
      </c>
      <c r="B98" s="23" t="s">
        <v>734</v>
      </c>
      <c r="C98" s="79" t="s">
        <v>1144</v>
      </c>
      <c r="D98" s="79" t="s">
        <v>252</v>
      </c>
      <c r="E98" s="23" t="s">
        <v>1097</v>
      </c>
      <c r="F98" s="79" t="s">
        <v>718</v>
      </c>
      <c r="I98" s="79" t="s">
        <v>738</v>
      </c>
      <c r="J98" s="79" t="s">
        <v>1145</v>
      </c>
      <c r="K98" s="79" t="s">
        <v>22</v>
      </c>
      <c r="L98" s="80" t="s">
        <v>22</v>
      </c>
      <c r="M98" s="79" t="s">
        <v>22</v>
      </c>
      <c r="N98" s="79" t="s">
        <v>22</v>
      </c>
      <c r="O98" s="79" t="s">
        <v>22</v>
      </c>
      <c r="P98" s="79" t="s">
        <v>22</v>
      </c>
      <c r="S98" s="80"/>
      <c r="Y98" s="80"/>
    </row>
    <row r="99" spans="1:25" s="83" customFormat="1" ht="14.5" customHeight="1" x14ac:dyDescent="0.35">
      <c r="A99" s="35" t="s">
        <v>1134</v>
      </c>
      <c r="C99" s="35" t="s">
        <v>1146</v>
      </c>
      <c r="D99" s="35" t="s">
        <v>240</v>
      </c>
      <c r="E99" s="35" t="s">
        <v>1147</v>
      </c>
      <c r="F99" s="35" t="s">
        <v>718</v>
      </c>
      <c r="I99" s="35" t="s">
        <v>724</v>
      </c>
      <c r="J99" s="35" t="s">
        <v>775</v>
      </c>
      <c r="K99" s="35" t="s">
        <v>22</v>
      </c>
      <c r="L99" s="19"/>
      <c r="S99" s="19"/>
      <c r="Y99" s="19"/>
    </row>
    <row r="100" spans="1:25" s="81" customFormat="1" ht="14.5" customHeight="1" x14ac:dyDescent="0.35">
      <c r="A100" s="41" t="s">
        <v>1134</v>
      </c>
      <c r="B100" s="23" t="s">
        <v>734</v>
      </c>
      <c r="C100" s="41" t="s">
        <v>1148</v>
      </c>
      <c r="D100" s="41" t="s">
        <v>240</v>
      </c>
      <c r="E100" s="23" t="s">
        <v>1097</v>
      </c>
      <c r="F100" s="41" t="s">
        <v>718</v>
      </c>
      <c r="I100" s="41" t="s">
        <v>738</v>
      </c>
      <c r="J100" s="41" t="s">
        <v>22</v>
      </c>
      <c r="K100" s="41" t="s">
        <v>22</v>
      </c>
      <c r="L100" s="42"/>
      <c r="S100" s="42"/>
      <c r="Y100" s="42"/>
    </row>
    <row r="101" spans="1:25" s="81" customFormat="1" ht="14.5" customHeight="1" x14ac:dyDescent="0.35">
      <c r="A101" s="41" t="s">
        <v>1134</v>
      </c>
      <c r="B101" s="23" t="s">
        <v>734</v>
      </c>
      <c r="C101" s="41" t="s">
        <v>1149</v>
      </c>
      <c r="D101" s="41" t="s">
        <v>240</v>
      </c>
      <c r="E101" s="23" t="s">
        <v>1097</v>
      </c>
      <c r="F101" s="41" t="s">
        <v>718</v>
      </c>
      <c r="I101" s="41" t="s">
        <v>738</v>
      </c>
      <c r="J101" s="41" t="s">
        <v>22</v>
      </c>
      <c r="K101" s="41" t="s">
        <v>22</v>
      </c>
      <c r="L101" s="42"/>
      <c r="S101" s="42"/>
      <c r="Y101" s="42"/>
    </row>
    <row r="102" spans="1:25" s="23" customFormat="1" ht="14.5" customHeight="1" x14ac:dyDescent="0.35">
      <c r="A102" s="79" t="s">
        <v>1134</v>
      </c>
      <c r="B102" s="23" t="s">
        <v>734</v>
      </c>
      <c r="C102" s="79" t="s">
        <v>1150</v>
      </c>
      <c r="D102" s="79" t="s">
        <v>252</v>
      </c>
      <c r="E102" s="23" t="s">
        <v>1097</v>
      </c>
      <c r="F102" s="79" t="s">
        <v>718</v>
      </c>
      <c r="G102" s="79" t="s">
        <v>1151</v>
      </c>
      <c r="I102" s="79" t="s">
        <v>738</v>
      </c>
      <c r="J102" s="79" t="s">
        <v>1152</v>
      </c>
      <c r="K102" s="79" t="s">
        <v>22</v>
      </c>
      <c r="L102" s="80" t="s">
        <v>22</v>
      </c>
      <c r="M102" s="79" t="s">
        <v>22</v>
      </c>
      <c r="N102" s="79" t="s">
        <v>22</v>
      </c>
      <c r="O102" s="79" t="s">
        <v>22</v>
      </c>
      <c r="P102" s="79" t="s">
        <v>22</v>
      </c>
      <c r="S102" s="80"/>
      <c r="Y102" s="80"/>
    </row>
    <row r="103" spans="1:25" s="23" customFormat="1" ht="14.5" customHeight="1" x14ac:dyDescent="0.35">
      <c r="A103" s="79" t="s">
        <v>1134</v>
      </c>
      <c r="B103" s="23" t="s">
        <v>734</v>
      </c>
      <c r="C103" s="79" t="s">
        <v>1153</v>
      </c>
      <c r="D103" s="79" t="s">
        <v>252</v>
      </c>
      <c r="E103" s="23" t="s">
        <v>1097</v>
      </c>
      <c r="F103" s="79" t="s">
        <v>718</v>
      </c>
      <c r="G103" s="79" t="s">
        <v>1154</v>
      </c>
      <c r="I103" s="79" t="s">
        <v>1155</v>
      </c>
      <c r="J103" s="79" t="s">
        <v>22</v>
      </c>
      <c r="K103" s="79" t="s">
        <v>22</v>
      </c>
      <c r="L103" s="80" t="s">
        <v>22</v>
      </c>
      <c r="M103" s="79" t="s">
        <v>22</v>
      </c>
      <c r="N103" s="79" t="s">
        <v>22</v>
      </c>
      <c r="O103" s="79" t="s">
        <v>22</v>
      </c>
      <c r="P103" s="79" t="s">
        <v>22</v>
      </c>
      <c r="S103" s="80"/>
      <c r="Y103" s="80"/>
    </row>
    <row r="104" spans="1:25" s="23" customFormat="1" ht="14.5" customHeight="1" x14ac:dyDescent="0.35">
      <c r="A104" s="79" t="s">
        <v>1134</v>
      </c>
      <c r="B104" s="23" t="s">
        <v>734</v>
      </c>
      <c r="C104" s="79" t="s">
        <v>1156</v>
      </c>
      <c r="D104" s="79" t="s">
        <v>252</v>
      </c>
      <c r="E104" s="23" t="s">
        <v>1097</v>
      </c>
      <c r="F104" s="79" t="s">
        <v>718</v>
      </c>
      <c r="G104" s="79" t="s">
        <v>1157</v>
      </c>
      <c r="I104" s="79" t="s">
        <v>1158</v>
      </c>
      <c r="J104" s="79" t="s">
        <v>22</v>
      </c>
      <c r="K104" s="79" t="s">
        <v>22</v>
      </c>
      <c r="L104" s="80" t="s">
        <v>22</v>
      </c>
      <c r="M104" s="79" t="s">
        <v>22</v>
      </c>
      <c r="N104" s="79" t="s">
        <v>22</v>
      </c>
      <c r="O104" s="79" t="s">
        <v>22</v>
      </c>
      <c r="P104" s="79" t="s">
        <v>22</v>
      </c>
      <c r="S104" s="80"/>
      <c r="Y104" s="80"/>
    </row>
    <row r="105" spans="1:25" s="23" customFormat="1" ht="14.5" customHeight="1" x14ac:dyDescent="0.35">
      <c r="A105" s="79" t="s">
        <v>1134</v>
      </c>
      <c r="B105" s="23" t="s">
        <v>734</v>
      </c>
      <c r="C105" s="79" t="s">
        <v>1159</v>
      </c>
      <c r="D105" s="79" t="s">
        <v>252</v>
      </c>
      <c r="E105" s="23" t="s">
        <v>1097</v>
      </c>
      <c r="F105" s="79" t="s">
        <v>718</v>
      </c>
      <c r="G105" s="79" t="s">
        <v>1160</v>
      </c>
      <c r="I105" s="79" t="s">
        <v>1161</v>
      </c>
      <c r="J105" s="79" t="s">
        <v>22</v>
      </c>
      <c r="K105" s="79" t="s">
        <v>22</v>
      </c>
      <c r="L105" s="80" t="s">
        <v>22</v>
      </c>
      <c r="M105" s="79" t="s">
        <v>22</v>
      </c>
      <c r="N105" s="79" t="s">
        <v>22</v>
      </c>
      <c r="O105" s="79" t="s">
        <v>22</v>
      </c>
      <c r="P105" s="79" t="s">
        <v>22</v>
      </c>
      <c r="S105" s="80"/>
      <c r="Y105" s="80"/>
    </row>
    <row r="106" spans="1:25" s="77" customFormat="1" ht="14.5" customHeight="1" x14ac:dyDescent="0.35">
      <c r="A106" s="76" t="s">
        <v>1134</v>
      </c>
      <c r="C106" s="76" t="s">
        <v>716</v>
      </c>
      <c r="D106" s="76" t="s">
        <v>252</v>
      </c>
      <c r="E106" s="76" t="s">
        <v>22</v>
      </c>
      <c r="F106" s="76" t="s">
        <v>718</v>
      </c>
      <c r="I106" s="76" t="s">
        <v>856</v>
      </c>
      <c r="J106" s="76" t="s">
        <v>22</v>
      </c>
      <c r="K106" s="76" t="s">
        <v>22</v>
      </c>
      <c r="L106" s="78" t="s">
        <v>22</v>
      </c>
      <c r="M106" s="76" t="s">
        <v>22</v>
      </c>
      <c r="N106" s="76" t="s">
        <v>22</v>
      </c>
      <c r="O106" s="76" t="s">
        <v>22</v>
      </c>
      <c r="P106" s="76" t="s">
        <v>22</v>
      </c>
      <c r="S106" s="78"/>
      <c r="Y106" s="78"/>
    </row>
    <row r="107" spans="1:25" ht="14.5" customHeight="1" x14ac:dyDescent="0.35">
      <c r="A107" s="4" t="s">
        <v>1162</v>
      </c>
      <c r="B107" s="4" t="s">
        <v>1163</v>
      </c>
      <c r="C107" s="4" t="s">
        <v>716</v>
      </c>
      <c r="D107" s="4" t="s">
        <v>252</v>
      </c>
      <c r="E107" s="4" t="s">
        <v>22</v>
      </c>
      <c r="F107" s="4" t="s">
        <v>718</v>
      </c>
      <c r="I107" s="4" t="s">
        <v>856</v>
      </c>
      <c r="J107" s="4" t="s">
        <v>22</v>
      </c>
      <c r="K107" s="4" t="s">
        <v>22</v>
      </c>
      <c r="L107" s="15" t="s">
        <v>22</v>
      </c>
      <c r="M107" s="4" t="s">
        <v>22</v>
      </c>
      <c r="N107" s="4" t="s">
        <v>22</v>
      </c>
      <c r="O107" s="4" t="s">
        <v>22</v>
      </c>
      <c r="P107" s="4" t="s">
        <v>22</v>
      </c>
      <c r="S107" s="15"/>
      <c r="Y107" s="15"/>
    </row>
    <row r="108" spans="1:25" ht="14.5" customHeight="1" x14ac:dyDescent="0.35">
      <c r="A108" s="4" t="s">
        <v>1162</v>
      </c>
      <c r="C108" s="4" t="s">
        <v>1164</v>
      </c>
      <c r="D108" s="4" t="s">
        <v>240</v>
      </c>
      <c r="E108" s="4" t="s">
        <v>1165</v>
      </c>
      <c r="F108" s="4" t="s">
        <v>718</v>
      </c>
      <c r="G108" s="4" t="s">
        <v>1166</v>
      </c>
      <c r="I108" s="4" t="s">
        <v>783</v>
      </c>
      <c r="J108" s="4" t="s">
        <v>22</v>
      </c>
      <c r="K108" s="4" t="s">
        <v>22</v>
      </c>
      <c r="L108" s="15" t="s">
        <v>22</v>
      </c>
      <c r="M108" s="4" t="s">
        <v>22</v>
      </c>
      <c r="N108" s="4" t="s">
        <v>22</v>
      </c>
      <c r="O108" s="4" t="s">
        <v>22</v>
      </c>
      <c r="P108" s="4" t="s">
        <v>22</v>
      </c>
      <c r="Q108" s="4" t="s">
        <v>860</v>
      </c>
      <c r="R108" s="4" t="s">
        <v>1167</v>
      </c>
      <c r="S108" s="15"/>
      <c r="Y108" s="15"/>
    </row>
    <row r="109" spans="1:25" ht="14.5" customHeight="1" x14ac:dyDescent="0.35">
      <c r="A109" s="4" t="s">
        <v>1162</v>
      </c>
      <c r="C109" s="4" t="s">
        <v>1168</v>
      </c>
      <c r="D109" s="4" t="s">
        <v>240</v>
      </c>
      <c r="E109" s="4" t="s">
        <v>1141</v>
      </c>
      <c r="F109" s="4" t="s">
        <v>718</v>
      </c>
      <c r="I109" s="4" t="s">
        <v>1169</v>
      </c>
      <c r="J109" s="4" t="s">
        <v>22</v>
      </c>
      <c r="K109" s="4" t="s">
        <v>22</v>
      </c>
      <c r="L109" s="15"/>
      <c r="S109" s="15"/>
      <c r="Y109" s="15"/>
    </row>
    <row r="110" spans="1:25" ht="14.5" customHeight="1" x14ac:dyDescent="0.35">
      <c r="A110" s="4" t="s">
        <v>1162</v>
      </c>
      <c r="C110" s="4" t="s">
        <v>1170</v>
      </c>
      <c r="D110" s="4" t="s">
        <v>240</v>
      </c>
      <c r="E110" s="4" t="s">
        <v>1171</v>
      </c>
      <c r="F110" s="4" t="s">
        <v>718</v>
      </c>
      <c r="I110" s="4" t="s">
        <v>1172</v>
      </c>
      <c r="J110" s="4" t="s">
        <v>22</v>
      </c>
      <c r="K110" s="4" t="s">
        <v>22</v>
      </c>
      <c r="L110" s="15"/>
      <c r="S110" s="15"/>
      <c r="Y110" s="15"/>
    </row>
    <row r="111" spans="1:25" ht="14.5" customHeight="1" x14ac:dyDescent="0.35">
      <c r="A111" s="53" t="s">
        <v>1162</v>
      </c>
      <c r="C111" s="53" t="s">
        <v>1173</v>
      </c>
      <c r="D111" s="53" t="s">
        <v>240</v>
      </c>
      <c r="E111" s="53" t="s">
        <v>1174</v>
      </c>
      <c r="F111" s="53" t="s">
        <v>718</v>
      </c>
      <c r="I111" s="53" t="s">
        <v>1175</v>
      </c>
      <c r="J111" s="53" t="s">
        <v>22</v>
      </c>
      <c r="K111" s="53" t="s">
        <v>22</v>
      </c>
      <c r="L111" s="14"/>
      <c r="S111" s="14"/>
      <c r="Y111" s="14"/>
    </row>
    <row r="112" spans="1:25" ht="14.5" customHeight="1" x14ac:dyDescent="0.35">
      <c r="A112" s="4" t="s">
        <v>1162</v>
      </c>
      <c r="C112" s="4" t="s">
        <v>1176</v>
      </c>
      <c r="D112" s="4" t="s">
        <v>240</v>
      </c>
      <c r="E112" s="4" t="s">
        <v>1174</v>
      </c>
      <c r="F112" s="4" t="s">
        <v>718</v>
      </c>
      <c r="I112" s="4" t="s">
        <v>1177</v>
      </c>
      <c r="J112" s="4" t="s">
        <v>22</v>
      </c>
      <c r="K112" s="4" t="s">
        <v>22</v>
      </c>
      <c r="L112" s="15"/>
      <c r="S112" s="15"/>
      <c r="Y112" s="15"/>
    </row>
    <row r="113" spans="1:25" ht="14.5" customHeight="1" x14ac:dyDescent="0.35">
      <c r="A113" s="53" t="s">
        <v>1162</v>
      </c>
      <c r="C113" s="53" t="s">
        <v>1178</v>
      </c>
      <c r="D113" s="53" t="s">
        <v>240</v>
      </c>
      <c r="E113" s="53" t="s">
        <v>1179</v>
      </c>
      <c r="F113" s="53" t="s">
        <v>718</v>
      </c>
      <c r="I113" s="53" t="s">
        <v>1180</v>
      </c>
      <c r="J113" s="53" t="s">
        <v>22</v>
      </c>
      <c r="K113" s="53" t="s">
        <v>22</v>
      </c>
      <c r="L113" s="14" t="s">
        <v>22</v>
      </c>
      <c r="M113" s="53" t="s">
        <v>22</v>
      </c>
      <c r="N113" s="53" t="s">
        <v>22</v>
      </c>
      <c r="O113" s="53" t="s">
        <v>22</v>
      </c>
      <c r="P113" s="53" t="s">
        <v>22</v>
      </c>
      <c r="Q113" s="53" t="s">
        <v>860</v>
      </c>
      <c r="R113" s="53" t="s">
        <v>1181</v>
      </c>
      <c r="S113" s="14"/>
      <c r="Y113" s="14"/>
    </row>
    <row r="114" spans="1:25" ht="14.5" customHeight="1" x14ac:dyDescent="0.35">
      <c r="A114" s="53" t="s">
        <v>1162</v>
      </c>
      <c r="C114" s="53" t="s">
        <v>1182</v>
      </c>
      <c r="D114" s="53" t="s">
        <v>240</v>
      </c>
      <c r="E114" s="53" t="s">
        <v>1183</v>
      </c>
      <c r="F114" s="53" t="s">
        <v>718</v>
      </c>
      <c r="I114" s="53" t="s">
        <v>1184</v>
      </c>
      <c r="J114" s="53" t="s">
        <v>22</v>
      </c>
      <c r="K114" s="53" t="s">
        <v>22</v>
      </c>
      <c r="L114" s="14" t="s">
        <v>22</v>
      </c>
      <c r="M114" s="53" t="s">
        <v>22</v>
      </c>
      <c r="N114" s="53" t="s">
        <v>22</v>
      </c>
      <c r="O114" s="53" t="s">
        <v>22</v>
      </c>
      <c r="P114" s="53" t="s">
        <v>22</v>
      </c>
      <c r="Q114" s="53" t="s">
        <v>860</v>
      </c>
      <c r="R114" s="53" t="s">
        <v>1185</v>
      </c>
      <c r="S114" s="14"/>
      <c r="Y114" s="14"/>
    </row>
    <row r="115" spans="1:25" ht="14.5" customHeight="1" x14ac:dyDescent="0.35">
      <c r="A115" s="4" t="s">
        <v>1162</v>
      </c>
      <c r="C115" s="4" t="s">
        <v>1186</v>
      </c>
      <c r="D115" s="4" t="s">
        <v>240</v>
      </c>
      <c r="E115" s="4" t="s">
        <v>1187</v>
      </c>
      <c r="F115" s="4" t="s">
        <v>718</v>
      </c>
      <c r="I115" s="4" t="s">
        <v>1188</v>
      </c>
      <c r="J115" s="4" t="s">
        <v>22</v>
      </c>
      <c r="K115" s="4" t="s">
        <v>22</v>
      </c>
      <c r="L115" s="15"/>
      <c r="N115" s="25"/>
      <c r="S115" s="15"/>
      <c r="Y115" s="15"/>
    </row>
    <row r="116" spans="1:25" ht="14.5" customHeight="1" x14ac:dyDescent="0.35">
      <c r="A116" s="4" t="s">
        <v>1162</v>
      </c>
      <c r="C116" s="4" t="s">
        <v>1189</v>
      </c>
      <c r="D116" s="4" t="s">
        <v>240</v>
      </c>
      <c r="E116" s="4" t="s">
        <v>1190</v>
      </c>
      <c r="F116" s="4" t="s">
        <v>718</v>
      </c>
      <c r="I116" s="4" t="s">
        <v>1191</v>
      </c>
      <c r="J116" s="4" t="s">
        <v>22</v>
      </c>
      <c r="K116" s="4" t="s">
        <v>22</v>
      </c>
      <c r="L116" s="15" t="s">
        <v>866</v>
      </c>
      <c r="M116" s="4" t="s">
        <v>1192</v>
      </c>
      <c r="N116" s="25" t="s">
        <v>1193</v>
      </c>
      <c r="O116" s="4" t="s">
        <v>252</v>
      </c>
      <c r="P116" s="4" t="s">
        <v>1194</v>
      </c>
      <c r="Q116" s="4" t="s">
        <v>860</v>
      </c>
      <c r="R116" s="4" t="s">
        <v>1195</v>
      </c>
      <c r="S116" s="15"/>
      <c r="Y116" s="15"/>
    </row>
    <row r="117" spans="1:25" ht="14.5" customHeight="1" x14ac:dyDescent="0.35">
      <c r="A117" s="4" t="s">
        <v>1162</v>
      </c>
      <c r="C117" s="4" t="s">
        <v>1196</v>
      </c>
      <c r="D117" s="4" t="s">
        <v>240</v>
      </c>
      <c r="E117" s="4" t="s">
        <v>1197</v>
      </c>
      <c r="F117" s="4" t="s">
        <v>718</v>
      </c>
      <c r="I117" s="4" t="s">
        <v>1191</v>
      </c>
      <c r="J117" s="4" t="s">
        <v>22</v>
      </c>
      <c r="K117" s="4" t="s">
        <v>22</v>
      </c>
      <c r="L117" s="15"/>
      <c r="S117" s="15"/>
      <c r="Y117" s="15"/>
    </row>
    <row r="118" spans="1:25" ht="14.5" customHeight="1" x14ac:dyDescent="0.35">
      <c r="A118" s="4" t="s">
        <v>1162</v>
      </c>
      <c r="C118" s="4" t="s">
        <v>1198</v>
      </c>
      <c r="D118" s="4" t="s">
        <v>240</v>
      </c>
      <c r="E118" s="4" t="s">
        <v>1199</v>
      </c>
      <c r="F118" s="4" t="s">
        <v>718</v>
      </c>
      <c r="I118" s="4" t="s">
        <v>1191</v>
      </c>
      <c r="J118" s="4" t="s">
        <v>22</v>
      </c>
      <c r="K118" s="4" t="s">
        <v>22</v>
      </c>
      <c r="L118" s="15"/>
      <c r="S118" s="15"/>
      <c r="Y118" s="15"/>
    </row>
    <row r="119" spans="1:25" ht="14.5" customHeight="1" x14ac:dyDescent="0.35">
      <c r="A119" s="4" t="s">
        <v>1162</v>
      </c>
      <c r="C119" s="4" t="s">
        <v>1200</v>
      </c>
      <c r="D119" s="4" t="s">
        <v>240</v>
      </c>
      <c r="E119" s="4" t="s">
        <v>1201</v>
      </c>
      <c r="F119" s="4" t="s">
        <v>814</v>
      </c>
      <c r="G119" s="4" t="s">
        <v>1202</v>
      </c>
      <c r="I119" s="4" t="s">
        <v>22</v>
      </c>
      <c r="J119" s="4" t="s">
        <v>1203</v>
      </c>
      <c r="K119" s="4" t="s">
        <v>22</v>
      </c>
      <c r="L119" s="15" t="s">
        <v>866</v>
      </c>
      <c r="O119" s="4" t="s">
        <v>240</v>
      </c>
      <c r="Q119" s="4" t="s">
        <v>860</v>
      </c>
      <c r="R119" s="4" t="s">
        <v>1204</v>
      </c>
      <c r="S119" s="15" t="s">
        <v>252</v>
      </c>
      <c r="T119" s="4" t="s">
        <v>1205</v>
      </c>
      <c r="U119" s="4" t="s">
        <v>1206</v>
      </c>
      <c r="V119" s="25" t="s">
        <v>1207</v>
      </c>
      <c r="W119" s="4" t="s">
        <v>1025</v>
      </c>
      <c r="X119" s="4" t="s">
        <v>1208</v>
      </c>
      <c r="Y119" s="15"/>
    </row>
    <row r="120" spans="1:25" ht="14.5" customHeight="1" x14ac:dyDescent="0.35">
      <c r="A120" s="4" t="s">
        <v>1162</v>
      </c>
      <c r="C120" s="4" t="s">
        <v>1209</v>
      </c>
      <c r="D120" s="4" t="s">
        <v>252</v>
      </c>
      <c r="E120" s="4" t="s">
        <v>22</v>
      </c>
      <c r="F120" s="4" t="s">
        <v>718</v>
      </c>
      <c r="I120" s="4" t="s">
        <v>1210</v>
      </c>
      <c r="J120" s="4" t="s">
        <v>22</v>
      </c>
      <c r="K120" s="4" t="s">
        <v>22</v>
      </c>
      <c r="L120" s="15" t="s">
        <v>22</v>
      </c>
      <c r="M120" s="4" t="s">
        <v>22</v>
      </c>
      <c r="N120" s="4" t="s">
        <v>22</v>
      </c>
      <c r="O120" s="4" t="s">
        <v>22</v>
      </c>
      <c r="P120" s="4" t="s">
        <v>22</v>
      </c>
      <c r="S120" s="15"/>
      <c r="Y120" s="15"/>
    </row>
    <row r="121" spans="1:25" ht="14.5" customHeight="1" x14ac:dyDescent="0.35">
      <c r="A121" s="4" t="s">
        <v>1162</v>
      </c>
      <c r="C121" s="4" t="s">
        <v>1211</v>
      </c>
      <c r="D121" s="4" t="s">
        <v>252</v>
      </c>
      <c r="E121" s="4" t="s">
        <v>22</v>
      </c>
      <c r="F121" s="4" t="s">
        <v>718</v>
      </c>
      <c r="I121" s="53" t="s">
        <v>1212</v>
      </c>
      <c r="J121" s="4" t="s">
        <v>22</v>
      </c>
      <c r="K121" s="4" t="s">
        <v>22</v>
      </c>
      <c r="L121" s="15" t="s">
        <v>22</v>
      </c>
      <c r="M121" s="4" t="s">
        <v>22</v>
      </c>
      <c r="N121" s="4" t="s">
        <v>22</v>
      </c>
      <c r="O121" s="4" t="s">
        <v>22</v>
      </c>
      <c r="P121" s="4" t="s">
        <v>22</v>
      </c>
      <c r="S121" s="15"/>
      <c r="Y121" s="15"/>
    </row>
    <row r="122" spans="1:25" ht="14.5" customHeight="1" x14ac:dyDescent="0.35">
      <c r="A122" s="40" t="s">
        <v>1213</v>
      </c>
      <c r="B122" s="40" t="s">
        <v>1214</v>
      </c>
      <c r="C122" s="40" t="s">
        <v>1215</v>
      </c>
      <c r="D122" s="40" t="s">
        <v>240</v>
      </c>
      <c r="E122" s="40" t="s">
        <v>1216</v>
      </c>
      <c r="F122" s="40" t="s">
        <v>718</v>
      </c>
      <c r="G122" s="40" t="s">
        <v>1217</v>
      </c>
      <c r="I122" s="40" t="s">
        <v>724</v>
      </c>
      <c r="J122" s="40" t="s">
        <v>775</v>
      </c>
      <c r="K122" s="40" t="s">
        <v>252</v>
      </c>
      <c r="L122" s="20" t="s">
        <v>22</v>
      </c>
      <c r="M122" s="40" t="s">
        <v>22</v>
      </c>
      <c r="N122" s="40" t="s">
        <v>22</v>
      </c>
      <c r="O122" s="40" t="s">
        <v>22</v>
      </c>
      <c r="P122" s="40" t="s">
        <v>22</v>
      </c>
      <c r="Q122" s="40" t="s">
        <v>860</v>
      </c>
      <c r="R122" s="40" t="s">
        <v>1218</v>
      </c>
      <c r="S122" s="20"/>
      <c r="Y122" s="20"/>
    </row>
    <row r="123" spans="1:25" ht="14.5" customHeight="1" x14ac:dyDescent="0.35">
      <c r="A123" s="34" t="s">
        <v>1213</v>
      </c>
      <c r="C123" s="34" t="s">
        <v>1219</v>
      </c>
      <c r="D123" s="34" t="s">
        <v>240</v>
      </c>
      <c r="E123" s="34" t="s">
        <v>1220</v>
      </c>
      <c r="F123" s="34" t="s">
        <v>718</v>
      </c>
      <c r="I123" s="34" t="s">
        <v>1221</v>
      </c>
      <c r="J123" s="34" t="s">
        <v>22</v>
      </c>
      <c r="K123" s="34" t="s">
        <v>240</v>
      </c>
      <c r="L123" s="36" t="s">
        <v>866</v>
      </c>
      <c r="M123" s="34" t="s">
        <v>1222</v>
      </c>
      <c r="N123" s="37" t="s">
        <v>1223</v>
      </c>
      <c r="O123" s="34" t="s">
        <v>252</v>
      </c>
      <c r="P123" s="34" t="s">
        <v>1224</v>
      </c>
      <c r="Q123" s="34" t="s">
        <v>860</v>
      </c>
      <c r="R123" s="34" t="s">
        <v>1225</v>
      </c>
      <c r="S123" s="36"/>
      <c r="Y123" s="36"/>
    </row>
    <row r="124" spans="1:25" ht="14.5" customHeight="1" x14ac:dyDescent="0.35">
      <c r="A124" s="34" t="s">
        <v>1213</v>
      </c>
      <c r="C124" s="34" t="s">
        <v>1226</v>
      </c>
      <c r="D124" s="34" t="s">
        <v>240</v>
      </c>
      <c r="E124" s="34" t="s">
        <v>1227</v>
      </c>
      <c r="F124" s="34" t="s">
        <v>718</v>
      </c>
      <c r="I124" s="34" t="s">
        <v>1228</v>
      </c>
      <c r="J124" s="34" t="s">
        <v>22</v>
      </c>
      <c r="K124" s="34" t="s">
        <v>240</v>
      </c>
      <c r="L124" s="36" t="s">
        <v>1229</v>
      </c>
      <c r="S124" s="36"/>
      <c r="Y124" s="36"/>
    </row>
    <row r="125" spans="1:25" ht="14.5" customHeight="1" x14ac:dyDescent="0.35">
      <c r="A125" s="40" t="s">
        <v>1213</v>
      </c>
      <c r="C125" s="40" t="s">
        <v>1230</v>
      </c>
      <c r="D125" s="40" t="s">
        <v>240</v>
      </c>
      <c r="E125" s="40" t="s">
        <v>1231</v>
      </c>
      <c r="F125" s="40" t="s">
        <v>814</v>
      </c>
      <c r="G125" s="40" t="s">
        <v>1232</v>
      </c>
      <c r="I125" s="40" t="s">
        <v>22</v>
      </c>
      <c r="J125" s="40" t="s">
        <v>1233</v>
      </c>
      <c r="K125" s="40" t="s">
        <v>240</v>
      </c>
      <c r="L125" s="20" t="s">
        <v>866</v>
      </c>
      <c r="M125" s="40" t="s">
        <v>1234</v>
      </c>
      <c r="N125" s="40" t="s">
        <v>1235</v>
      </c>
      <c r="O125" s="40" t="s">
        <v>252</v>
      </c>
      <c r="P125" s="40" t="s">
        <v>1236</v>
      </c>
      <c r="Q125" s="40" t="s">
        <v>860</v>
      </c>
      <c r="R125" s="40" t="s">
        <v>1237</v>
      </c>
      <c r="S125" s="20"/>
      <c r="Y125" s="20"/>
    </row>
    <row r="126" spans="1:25" ht="14.5" customHeight="1" x14ac:dyDescent="0.35">
      <c r="A126" s="40" t="s">
        <v>1213</v>
      </c>
      <c r="C126" s="40" t="s">
        <v>1238</v>
      </c>
      <c r="D126" s="40" t="s">
        <v>240</v>
      </c>
      <c r="E126" s="40" t="s">
        <v>1239</v>
      </c>
      <c r="F126" s="40" t="s">
        <v>718</v>
      </c>
      <c r="G126" s="73" t="s">
        <v>1240</v>
      </c>
      <c r="I126" s="40" t="s">
        <v>724</v>
      </c>
      <c r="J126" s="40" t="s">
        <v>1241</v>
      </c>
      <c r="K126" s="40" t="s">
        <v>240</v>
      </c>
      <c r="L126" s="20"/>
      <c r="S126" s="20"/>
      <c r="Y126" s="20"/>
    </row>
    <row r="127" spans="1:25" ht="14.5" customHeight="1" x14ac:dyDescent="0.35">
      <c r="A127" s="40" t="s">
        <v>1213</v>
      </c>
      <c r="C127" s="40" t="s">
        <v>1242</v>
      </c>
      <c r="D127" s="40" t="s">
        <v>240</v>
      </c>
      <c r="E127" s="40" t="s">
        <v>1243</v>
      </c>
      <c r="F127" s="40" t="s">
        <v>794</v>
      </c>
      <c r="G127" s="73" t="s">
        <v>1244</v>
      </c>
      <c r="I127" s="40" t="s">
        <v>22</v>
      </c>
      <c r="J127" s="40" t="s">
        <v>1245</v>
      </c>
      <c r="K127" s="40" t="s">
        <v>240</v>
      </c>
      <c r="L127" s="20"/>
      <c r="S127" s="20"/>
      <c r="U127" t="s">
        <v>1246</v>
      </c>
      <c r="Y127" s="20"/>
    </row>
    <row r="128" spans="1:25" ht="14.5" customHeight="1" x14ac:dyDescent="0.35">
      <c r="A128" s="40" t="s">
        <v>1213</v>
      </c>
      <c r="C128" s="40" t="s">
        <v>1247</v>
      </c>
      <c r="D128" s="40" t="s">
        <v>240</v>
      </c>
      <c r="E128" s="40" t="s">
        <v>1248</v>
      </c>
      <c r="F128" s="40" t="s">
        <v>814</v>
      </c>
      <c r="I128" s="40" t="s">
        <v>22</v>
      </c>
      <c r="J128" s="40" t="s">
        <v>775</v>
      </c>
      <c r="K128" s="40" t="s">
        <v>240</v>
      </c>
      <c r="L128" s="20"/>
      <c r="S128" s="20"/>
      <c r="Y128" s="20"/>
    </row>
    <row r="129" spans="1:25" ht="14.5" customHeight="1" x14ac:dyDescent="0.35">
      <c r="A129" s="40" t="s">
        <v>1213</v>
      </c>
      <c r="C129" s="40" t="s">
        <v>1249</v>
      </c>
      <c r="D129" s="40" t="s">
        <v>240</v>
      </c>
      <c r="E129" s="40" t="s">
        <v>1250</v>
      </c>
      <c r="F129" s="40" t="s">
        <v>814</v>
      </c>
      <c r="I129" s="40" t="s">
        <v>22</v>
      </c>
      <c r="J129" s="40" t="s">
        <v>775</v>
      </c>
      <c r="K129" s="40" t="s">
        <v>240</v>
      </c>
      <c r="L129" s="20"/>
      <c r="S129" s="20"/>
      <c r="Y129" s="20"/>
    </row>
    <row r="130" spans="1:25" ht="14.5" customHeight="1" x14ac:dyDescent="0.35">
      <c r="A130" s="40" t="s">
        <v>1213</v>
      </c>
      <c r="C130" s="40" t="s">
        <v>1251</v>
      </c>
      <c r="D130" s="40" t="s">
        <v>240</v>
      </c>
      <c r="E130" s="40" t="s">
        <v>1252</v>
      </c>
      <c r="F130" s="40" t="s">
        <v>718</v>
      </c>
      <c r="G130" t="s">
        <v>1253</v>
      </c>
      <c r="I130" s="40" t="s">
        <v>1254</v>
      </c>
      <c r="J130" s="40" t="s">
        <v>22</v>
      </c>
      <c r="K130" s="40" t="s">
        <v>240</v>
      </c>
      <c r="L130" s="20" t="s">
        <v>866</v>
      </c>
      <c r="M130" t="s">
        <v>1255</v>
      </c>
      <c r="N130" t="s">
        <v>1256</v>
      </c>
      <c r="O130" t="s">
        <v>252</v>
      </c>
      <c r="P130" t="s">
        <v>1257</v>
      </c>
      <c r="S130" s="20"/>
      <c r="Y130" s="20"/>
    </row>
    <row r="131" spans="1:25" ht="14.5" customHeight="1" x14ac:dyDescent="0.35">
      <c r="A131" s="40" t="s">
        <v>1213</v>
      </c>
      <c r="C131" s="40" t="s">
        <v>716</v>
      </c>
      <c r="D131" s="40" t="s">
        <v>252</v>
      </c>
      <c r="E131" s="40" t="s">
        <v>22</v>
      </c>
      <c r="F131" s="40" t="s">
        <v>718</v>
      </c>
      <c r="I131" s="40" t="s">
        <v>856</v>
      </c>
      <c r="J131" s="40" t="s">
        <v>22</v>
      </c>
      <c r="K131" s="40" t="s">
        <v>22</v>
      </c>
      <c r="L131" s="20" t="s">
        <v>22</v>
      </c>
      <c r="M131" s="40" t="s">
        <v>22</v>
      </c>
      <c r="N131" s="40" t="s">
        <v>22</v>
      </c>
      <c r="O131" s="40" t="s">
        <v>22</v>
      </c>
      <c r="P131" s="40" t="s">
        <v>22</v>
      </c>
      <c r="S131" s="20"/>
      <c r="Y131" s="20"/>
    </row>
    <row r="132" spans="1:25" ht="14.5" customHeight="1" x14ac:dyDescent="0.35">
      <c r="A132" s="40" t="s">
        <v>1213</v>
      </c>
      <c r="C132" s="40" t="s">
        <v>1258</v>
      </c>
      <c r="D132" s="40" t="s">
        <v>1259</v>
      </c>
      <c r="E132" s="40" t="s">
        <v>1220</v>
      </c>
      <c r="F132" s="40" t="s">
        <v>718</v>
      </c>
      <c r="I132" s="40" t="s">
        <v>1221</v>
      </c>
      <c r="J132" s="40" t="s">
        <v>22</v>
      </c>
      <c r="K132" s="40" t="s">
        <v>240</v>
      </c>
      <c r="L132" s="20" t="s">
        <v>866</v>
      </c>
      <c r="M132" s="40" t="s">
        <v>1222</v>
      </c>
      <c r="N132" s="40" t="s">
        <v>1223</v>
      </c>
      <c r="O132" s="40" t="s">
        <v>252</v>
      </c>
      <c r="P132" s="40" t="s">
        <v>1224</v>
      </c>
      <c r="Q132" s="40" t="s">
        <v>860</v>
      </c>
      <c r="R132" s="40" t="s">
        <v>1225</v>
      </c>
      <c r="S132" s="20"/>
      <c r="Y132" s="20"/>
    </row>
    <row r="133" spans="1:25" ht="14.5" customHeight="1" x14ac:dyDescent="0.35">
      <c r="A133" s="24" t="s">
        <v>1260</v>
      </c>
      <c r="B133" s="24" t="s">
        <v>1261</v>
      </c>
      <c r="C133" s="24" t="s">
        <v>1140</v>
      </c>
      <c r="D133" s="24" t="s">
        <v>240</v>
      </c>
      <c r="E133" s="24" t="s">
        <v>1262</v>
      </c>
      <c r="F133" s="24" t="s">
        <v>718</v>
      </c>
      <c r="G133" s="24" t="s">
        <v>1263</v>
      </c>
      <c r="I133" s="24" t="s">
        <v>1264</v>
      </c>
      <c r="J133" s="24" t="s">
        <v>22</v>
      </c>
      <c r="K133" s="24" t="s">
        <v>252</v>
      </c>
      <c r="L133" s="17" t="s">
        <v>22</v>
      </c>
      <c r="M133" s="24" t="s">
        <v>22</v>
      </c>
      <c r="N133" s="24" t="s">
        <v>22</v>
      </c>
      <c r="O133" s="24" t="s">
        <v>22</v>
      </c>
      <c r="P133" s="24" t="s">
        <v>22</v>
      </c>
      <c r="S133" s="17"/>
      <c r="Y133" s="17"/>
    </row>
    <row r="134" spans="1:25" ht="14.5" customHeight="1" x14ac:dyDescent="0.35">
      <c r="A134" s="24" t="s">
        <v>1260</v>
      </c>
      <c r="C134" s="24" t="s">
        <v>1265</v>
      </c>
      <c r="D134" s="24" t="s">
        <v>240</v>
      </c>
      <c r="E134" s="24" t="s">
        <v>1266</v>
      </c>
      <c r="F134" s="24" t="s">
        <v>718</v>
      </c>
      <c r="G134" s="24" t="s">
        <v>1267</v>
      </c>
      <c r="I134" s="24" t="s">
        <v>724</v>
      </c>
      <c r="J134" s="24" t="s">
        <v>22</v>
      </c>
      <c r="K134" s="24" t="s">
        <v>252</v>
      </c>
      <c r="L134" s="17" t="s">
        <v>22</v>
      </c>
      <c r="M134" s="24" t="s">
        <v>22</v>
      </c>
      <c r="N134" s="24" t="s">
        <v>22</v>
      </c>
      <c r="O134" s="24" t="s">
        <v>22</v>
      </c>
      <c r="P134" s="24" t="s">
        <v>22</v>
      </c>
      <c r="Q134" s="24" t="s">
        <v>860</v>
      </c>
      <c r="R134" s="24" t="s">
        <v>1268</v>
      </c>
      <c r="S134" s="17"/>
      <c r="Y134" s="17"/>
    </row>
    <row r="135" spans="1:25" ht="14.5" customHeight="1" x14ac:dyDescent="0.35">
      <c r="A135" s="24" t="s">
        <v>1260</v>
      </c>
      <c r="C135" s="24" t="s">
        <v>1269</v>
      </c>
      <c r="D135" s="24" t="s">
        <v>240</v>
      </c>
      <c r="E135" s="24" t="s">
        <v>1270</v>
      </c>
      <c r="F135" s="24" t="s">
        <v>718</v>
      </c>
      <c r="G135" s="24" t="s">
        <v>1271</v>
      </c>
      <c r="I135" s="24" t="s">
        <v>738</v>
      </c>
      <c r="J135" s="24" t="s">
        <v>22</v>
      </c>
      <c r="K135" s="24" t="s">
        <v>252</v>
      </c>
      <c r="L135" s="17" t="s">
        <v>22</v>
      </c>
      <c r="M135" s="24" t="s">
        <v>22</v>
      </c>
      <c r="N135" s="24" t="s">
        <v>22</v>
      </c>
      <c r="O135" s="24" t="s">
        <v>22</v>
      </c>
      <c r="P135" s="24" t="s">
        <v>22</v>
      </c>
      <c r="S135" s="17"/>
      <c r="Y135" s="17"/>
    </row>
    <row r="136" spans="1:25" ht="28.75" customHeight="1" x14ac:dyDescent="0.35">
      <c r="A136" s="30" t="s">
        <v>1260</v>
      </c>
      <c r="C136" s="30" t="s">
        <v>1272</v>
      </c>
      <c r="D136" s="30" t="s">
        <v>240</v>
      </c>
      <c r="E136" s="30" t="s">
        <v>1273</v>
      </c>
      <c r="F136" s="30" t="s">
        <v>718</v>
      </c>
      <c r="I136" s="30" t="s">
        <v>1274</v>
      </c>
      <c r="J136" s="30" t="s">
        <v>22</v>
      </c>
      <c r="K136" s="30" t="s">
        <v>252</v>
      </c>
      <c r="L136" s="31" t="s">
        <v>866</v>
      </c>
      <c r="M136" s="30" t="s">
        <v>1275</v>
      </c>
      <c r="N136" s="32" t="s">
        <v>1276</v>
      </c>
      <c r="O136" s="30" t="s">
        <v>1277</v>
      </c>
      <c r="P136" s="30" t="s">
        <v>1278</v>
      </c>
      <c r="Q136" s="30" t="s">
        <v>860</v>
      </c>
      <c r="R136" s="30" t="s">
        <v>1268</v>
      </c>
      <c r="S136" s="31" t="s">
        <v>252</v>
      </c>
      <c r="T136" s="33" t="s">
        <v>1279</v>
      </c>
      <c r="U136" s="30" t="s">
        <v>1280</v>
      </c>
      <c r="V136" s="32" t="s">
        <v>1281</v>
      </c>
      <c r="W136" s="30" t="s">
        <v>1277</v>
      </c>
      <c r="X136" s="30" t="s">
        <v>1282</v>
      </c>
      <c r="Y136" s="31"/>
    </row>
    <row r="137" spans="1:25" ht="14.5" customHeight="1" x14ac:dyDescent="0.35">
      <c r="A137" s="24" t="s">
        <v>1260</v>
      </c>
      <c r="C137" s="24" t="s">
        <v>1283</v>
      </c>
      <c r="D137" s="24" t="s">
        <v>240</v>
      </c>
      <c r="E137" s="24" t="s">
        <v>1284</v>
      </c>
      <c r="F137" s="24" t="s">
        <v>794</v>
      </c>
      <c r="G137" s="74" t="s">
        <v>1285</v>
      </c>
      <c r="I137" s="24" t="s">
        <v>22</v>
      </c>
      <c r="J137" s="24" t="s">
        <v>903</v>
      </c>
      <c r="K137" s="24" t="s">
        <v>240</v>
      </c>
      <c r="L137" s="17" t="s">
        <v>866</v>
      </c>
      <c r="M137" s="24" t="s">
        <v>1286</v>
      </c>
      <c r="N137" s="8" t="s">
        <v>1287</v>
      </c>
      <c r="O137" s="24" t="s">
        <v>869</v>
      </c>
      <c r="P137" s="24" t="s">
        <v>1288</v>
      </c>
      <c r="Q137" s="24" t="s">
        <v>860</v>
      </c>
      <c r="R137" s="24" t="s">
        <v>1289</v>
      </c>
      <c r="S137" s="17"/>
      <c r="Y137" s="17"/>
    </row>
    <row r="138" spans="1:25" ht="14.5" customHeight="1" x14ac:dyDescent="0.35">
      <c r="A138" s="24" t="s">
        <v>1260</v>
      </c>
      <c r="C138" s="24" t="s">
        <v>1290</v>
      </c>
      <c r="D138" s="24" t="s">
        <v>240</v>
      </c>
      <c r="E138" s="24" t="s">
        <v>1291</v>
      </c>
      <c r="F138" s="24" t="s">
        <v>718</v>
      </c>
      <c r="I138" s="24" t="s">
        <v>1292</v>
      </c>
      <c r="J138" s="24" t="s">
        <v>22</v>
      </c>
      <c r="K138" s="24" t="s">
        <v>1293</v>
      </c>
      <c r="L138" s="17"/>
      <c r="S138" s="17"/>
      <c r="Y138" s="17"/>
    </row>
    <row r="139" spans="1:25" ht="14.5" customHeight="1" x14ac:dyDescent="0.35">
      <c r="A139" s="24" t="s">
        <v>1260</v>
      </c>
      <c r="C139" s="24" t="s">
        <v>1294</v>
      </c>
      <c r="D139" s="24" t="s">
        <v>240</v>
      </c>
      <c r="E139" s="24" t="s">
        <v>1295</v>
      </c>
      <c r="F139" s="24" t="s">
        <v>794</v>
      </c>
      <c r="G139" s="74" t="s">
        <v>1296</v>
      </c>
      <c r="I139" s="24" t="s">
        <v>22</v>
      </c>
      <c r="J139" s="24" t="s">
        <v>1297</v>
      </c>
      <c r="K139" s="24" t="s">
        <v>240</v>
      </c>
      <c r="L139" s="17" t="s">
        <v>866</v>
      </c>
      <c r="M139" s="24" t="s">
        <v>1286</v>
      </c>
      <c r="N139" s="8" t="s">
        <v>1287</v>
      </c>
      <c r="O139" s="24" t="s">
        <v>869</v>
      </c>
      <c r="P139" s="24" t="s">
        <v>1288</v>
      </c>
      <c r="Q139" s="24" t="s">
        <v>860</v>
      </c>
      <c r="R139" s="24" t="s">
        <v>1298</v>
      </c>
      <c r="S139" s="17"/>
      <c r="Y139" s="17"/>
    </row>
    <row r="140" spans="1:25" ht="14.5" customHeight="1" x14ac:dyDescent="0.35">
      <c r="A140" s="24" t="s">
        <v>1260</v>
      </c>
      <c r="C140" s="24" t="s">
        <v>1299</v>
      </c>
      <c r="D140" s="24" t="s">
        <v>240</v>
      </c>
      <c r="E140" s="24" t="s">
        <v>1300</v>
      </c>
      <c r="F140" s="24" t="s">
        <v>794</v>
      </c>
      <c r="G140" s="74" t="s">
        <v>1301</v>
      </c>
      <c r="I140" s="24" t="s">
        <v>22</v>
      </c>
      <c r="J140" s="24" t="s">
        <v>1302</v>
      </c>
      <c r="K140" s="24" t="s">
        <v>240</v>
      </c>
      <c r="L140" s="17" t="s">
        <v>866</v>
      </c>
      <c r="M140" s="24" t="s">
        <v>1286</v>
      </c>
      <c r="N140" s="8" t="s">
        <v>1287</v>
      </c>
      <c r="O140" s="24" t="s">
        <v>869</v>
      </c>
      <c r="P140" s="24" t="s">
        <v>1288</v>
      </c>
      <c r="Q140" s="24" t="s">
        <v>860</v>
      </c>
      <c r="S140" s="17"/>
      <c r="Y140" s="17"/>
    </row>
    <row r="141" spans="1:25" ht="14.5" customHeight="1" x14ac:dyDescent="0.35">
      <c r="A141" s="24" t="s">
        <v>1260</v>
      </c>
      <c r="C141" s="24" t="s">
        <v>1303</v>
      </c>
      <c r="D141" s="24" t="s">
        <v>240</v>
      </c>
      <c r="E141" s="24" t="s">
        <v>1304</v>
      </c>
      <c r="F141" s="24" t="s">
        <v>814</v>
      </c>
      <c r="I141" s="24" t="s">
        <v>22</v>
      </c>
      <c r="J141" s="24" t="s">
        <v>1305</v>
      </c>
      <c r="K141" s="24" t="s">
        <v>240</v>
      </c>
      <c r="L141" s="17" t="s">
        <v>866</v>
      </c>
      <c r="M141" s="24" t="s">
        <v>1306</v>
      </c>
      <c r="N141" s="8" t="s">
        <v>1307</v>
      </c>
      <c r="O141" s="24" t="s">
        <v>869</v>
      </c>
      <c r="P141" s="24" t="s">
        <v>1308</v>
      </c>
      <c r="Q141" s="24" t="s">
        <v>860</v>
      </c>
      <c r="R141" s="24" t="s">
        <v>1309</v>
      </c>
      <c r="S141" s="17"/>
      <c r="Y141" s="17"/>
    </row>
    <row r="142" spans="1:25" ht="14.5" customHeight="1" x14ac:dyDescent="0.35">
      <c r="A142" s="24" t="s">
        <v>1260</v>
      </c>
      <c r="C142" s="24" t="s">
        <v>1310</v>
      </c>
      <c r="D142" s="24" t="s">
        <v>240</v>
      </c>
      <c r="E142" s="24" t="s">
        <v>1311</v>
      </c>
      <c r="F142" s="24" t="s">
        <v>814</v>
      </c>
      <c r="G142" s="74" t="s">
        <v>1312</v>
      </c>
      <c r="I142" s="24" t="s">
        <v>22</v>
      </c>
      <c r="J142" s="24" t="s">
        <v>1313</v>
      </c>
      <c r="K142" s="24" t="s">
        <v>240</v>
      </c>
      <c r="L142" s="17" t="s">
        <v>866</v>
      </c>
      <c r="M142" s="24" t="s">
        <v>1306</v>
      </c>
      <c r="N142" s="8" t="s">
        <v>1307</v>
      </c>
      <c r="O142" s="24" t="s">
        <v>869</v>
      </c>
      <c r="P142" s="24" t="s">
        <v>1308</v>
      </c>
      <c r="Q142" s="24" t="s">
        <v>860</v>
      </c>
      <c r="S142" s="17"/>
      <c r="Y142" s="17"/>
    </row>
    <row r="143" spans="1:25" ht="14.5" customHeight="1" x14ac:dyDescent="0.35">
      <c r="A143" s="24" t="s">
        <v>1260</v>
      </c>
      <c r="C143" s="24" t="s">
        <v>1314</v>
      </c>
      <c r="D143" s="24" t="s">
        <v>240</v>
      </c>
      <c r="E143" s="24" t="s">
        <v>1315</v>
      </c>
      <c r="F143" s="24" t="s">
        <v>794</v>
      </c>
      <c r="G143" s="24" t="s">
        <v>1316</v>
      </c>
      <c r="I143" s="24" t="s">
        <v>22</v>
      </c>
      <c r="J143" s="24" t="s">
        <v>1297</v>
      </c>
      <c r="K143" s="24" t="s">
        <v>240</v>
      </c>
      <c r="L143" s="17" t="s">
        <v>866</v>
      </c>
      <c r="M143" s="24" t="s">
        <v>1286</v>
      </c>
      <c r="N143" s="8" t="s">
        <v>1287</v>
      </c>
      <c r="O143" s="24" t="s">
        <v>869</v>
      </c>
      <c r="P143" s="24" t="s">
        <v>1288</v>
      </c>
      <c r="Q143" s="24" t="s">
        <v>860</v>
      </c>
      <c r="S143" s="17"/>
      <c r="Y143" s="17"/>
    </row>
    <row r="144" spans="1:25" ht="14.5" customHeight="1" x14ac:dyDescent="0.35">
      <c r="A144" s="24" t="s">
        <v>1260</v>
      </c>
      <c r="C144" s="24" t="s">
        <v>1317</v>
      </c>
      <c r="D144" s="24" t="s">
        <v>240</v>
      </c>
      <c r="E144" s="24" t="s">
        <v>1318</v>
      </c>
      <c r="F144" s="24" t="s">
        <v>814</v>
      </c>
      <c r="G144" s="24" t="s">
        <v>1316</v>
      </c>
      <c r="I144" s="24" t="s">
        <v>22</v>
      </c>
      <c r="J144" s="24" t="s">
        <v>1319</v>
      </c>
      <c r="K144" s="24" t="s">
        <v>1320</v>
      </c>
      <c r="L144" s="17" t="s">
        <v>866</v>
      </c>
      <c r="M144" s="24" t="s">
        <v>1286</v>
      </c>
      <c r="N144" s="8" t="s">
        <v>1287</v>
      </c>
      <c r="O144" s="24" t="s">
        <v>869</v>
      </c>
      <c r="P144" s="24" t="s">
        <v>1288</v>
      </c>
      <c r="Q144" s="24" t="s">
        <v>860</v>
      </c>
      <c r="S144" s="17"/>
      <c r="Y144" s="17"/>
    </row>
    <row r="145" spans="1:25" ht="14.5" customHeight="1" x14ac:dyDescent="0.35">
      <c r="A145" s="30" t="s">
        <v>1260</v>
      </c>
      <c r="C145" s="30" t="s">
        <v>1321</v>
      </c>
      <c r="D145" s="30" t="s">
        <v>240</v>
      </c>
      <c r="E145" s="30" t="s">
        <v>1322</v>
      </c>
      <c r="F145" s="30" t="s">
        <v>718</v>
      </c>
      <c r="I145" s="30" t="s">
        <v>1323</v>
      </c>
      <c r="J145" s="30" t="s">
        <v>22</v>
      </c>
      <c r="K145" s="30" t="s">
        <v>240</v>
      </c>
      <c r="L145" s="31" t="s">
        <v>866</v>
      </c>
      <c r="M145" s="30" t="s">
        <v>1324</v>
      </c>
      <c r="N145" s="32" t="s">
        <v>1325</v>
      </c>
      <c r="O145" s="30" t="s">
        <v>869</v>
      </c>
      <c r="P145" s="30" t="s">
        <v>1326</v>
      </c>
      <c r="Q145" s="24" t="s">
        <v>860</v>
      </c>
      <c r="R145" s="30" t="s">
        <v>1327</v>
      </c>
      <c r="S145" s="31"/>
      <c r="Y145" s="31"/>
    </row>
    <row r="146" spans="1:25" ht="14.5" customHeight="1" x14ac:dyDescent="0.35">
      <c r="A146" s="24" t="s">
        <v>1260</v>
      </c>
      <c r="C146" s="24" t="s">
        <v>1328</v>
      </c>
      <c r="D146" s="24" t="s">
        <v>240</v>
      </c>
      <c r="E146" s="24" t="s">
        <v>1329</v>
      </c>
      <c r="F146" s="24" t="s">
        <v>814</v>
      </c>
      <c r="I146" s="24" t="s">
        <v>22</v>
      </c>
      <c r="J146" s="24" t="s">
        <v>1319</v>
      </c>
      <c r="K146" s="24" t="s">
        <v>1330</v>
      </c>
      <c r="L146" s="17" t="s">
        <v>866</v>
      </c>
      <c r="M146" s="24" t="s">
        <v>1286</v>
      </c>
      <c r="N146" s="8" t="s">
        <v>1287</v>
      </c>
      <c r="O146" s="24" t="s">
        <v>869</v>
      </c>
      <c r="P146" s="24" t="s">
        <v>1288</v>
      </c>
      <c r="Q146" s="24" t="s">
        <v>860</v>
      </c>
      <c r="R146" s="24" t="s">
        <v>1331</v>
      </c>
      <c r="S146" s="17"/>
      <c r="Y146" s="17"/>
    </row>
    <row r="147" spans="1:25" ht="14.5" customHeight="1" x14ac:dyDescent="0.35">
      <c r="A147" s="24" t="s">
        <v>1260</v>
      </c>
      <c r="C147" s="24" t="s">
        <v>1332</v>
      </c>
      <c r="D147" s="24" t="s">
        <v>240</v>
      </c>
      <c r="E147" s="24" t="s">
        <v>1333</v>
      </c>
      <c r="F147" s="24" t="s">
        <v>794</v>
      </c>
      <c r="I147" s="24" t="s">
        <v>22</v>
      </c>
      <c r="J147" s="24" t="s">
        <v>1245</v>
      </c>
      <c r="K147" s="24" t="s">
        <v>1330</v>
      </c>
      <c r="L147" s="17" t="s">
        <v>866</v>
      </c>
      <c r="M147" s="24" t="s">
        <v>1286</v>
      </c>
      <c r="N147" s="8" t="s">
        <v>1287</v>
      </c>
      <c r="O147" s="24" t="s">
        <v>869</v>
      </c>
      <c r="P147" s="24" t="s">
        <v>1288</v>
      </c>
      <c r="Q147" s="24" t="s">
        <v>860</v>
      </c>
      <c r="S147" s="17"/>
      <c r="Y147" s="17"/>
    </row>
    <row r="148" spans="1:25" ht="14.5" customHeight="1" x14ac:dyDescent="0.35">
      <c r="A148" s="24" t="s">
        <v>1260</v>
      </c>
      <c r="C148" s="24" t="s">
        <v>1334</v>
      </c>
      <c r="D148" s="24" t="s">
        <v>240</v>
      </c>
      <c r="E148" s="24" t="s">
        <v>1335</v>
      </c>
      <c r="F148" s="24" t="s">
        <v>794</v>
      </c>
      <c r="I148" s="24" t="s">
        <v>22</v>
      </c>
      <c r="J148" s="24" t="s">
        <v>1336</v>
      </c>
      <c r="K148" s="24" t="s">
        <v>1330</v>
      </c>
      <c r="L148" s="17" t="s">
        <v>866</v>
      </c>
      <c r="M148" s="24" t="s">
        <v>1286</v>
      </c>
      <c r="N148" s="8" t="s">
        <v>1287</v>
      </c>
      <c r="O148" s="24" t="s">
        <v>869</v>
      </c>
      <c r="P148" s="24" t="s">
        <v>1288</v>
      </c>
      <c r="Q148" s="24" t="s">
        <v>860</v>
      </c>
      <c r="S148" s="17"/>
      <c r="Y148" s="17"/>
    </row>
    <row r="149" spans="1:25" ht="14.5" customHeight="1" x14ac:dyDescent="0.35">
      <c r="A149" s="24" t="s">
        <v>1260</v>
      </c>
      <c r="C149" s="24" t="s">
        <v>1337</v>
      </c>
      <c r="D149" s="24" t="s">
        <v>240</v>
      </c>
      <c r="E149" s="24" t="s">
        <v>1338</v>
      </c>
      <c r="F149" s="24" t="s">
        <v>718</v>
      </c>
      <c r="G149" t="s">
        <v>1339</v>
      </c>
      <c r="I149" s="24" t="s">
        <v>1254</v>
      </c>
      <c r="J149" s="24" t="s">
        <v>22</v>
      </c>
      <c r="K149" s="24" t="s">
        <v>240</v>
      </c>
      <c r="L149" s="17" t="s">
        <v>866</v>
      </c>
      <c r="M149" s="24" t="s">
        <v>1255</v>
      </c>
      <c r="N149" s="8" t="s">
        <v>1256</v>
      </c>
      <c r="O149" s="24" t="s">
        <v>252</v>
      </c>
      <c r="P149" s="24" t="s">
        <v>1257</v>
      </c>
      <c r="Q149" s="24"/>
      <c r="S149" s="17"/>
      <c r="Y149" s="17"/>
    </row>
    <row r="150" spans="1:25" ht="14.5" customHeight="1" x14ac:dyDescent="0.35">
      <c r="A150" s="24" t="s">
        <v>1260</v>
      </c>
      <c r="C150" s="24" t="s">
        <v>1340</v>
      </c>
      <c r="D150" s="24" t="s">
        <v>240</v>
      </c>
      <c r="E150" s="24" t="s">
        <v>1341</v>
      </c>
      <c r="F150" s="24" t="s">
        <v>718</v>
      </c>
      <c r="G150" s="24" t="s">
        <v>1342</v>
      </c>
      <c r="I150" s="24" t="s">
        <v>1343</v>
      </c>
      <c r="J150" s="24"/>
      <c r="K150" s="24"/>
      <c r="L150" s="17"/>
      <c r="M150" s="24"/>
      <c r="N150" s="8"/>
      <c r="O150" s="24"/>
      <c r="P150" s="24"/>
      <c r="Q150" s="24"/>
      <c r="S150" s="17"/>
      <c r="Y150" s="17"/>
    </row>
    <row r="151" spans="1:25" ht="14.5" customHeight="1" x14ac:dyDescent="0.35">
      <c r="A151" s="24" t="s">
        <v>1260</v>
      </c>
      <c r="C151" s="24" t="s">
        <v>1344</v>
      </c>
      <c r="D151" s="24" t="s">
        <v>240</v>
      </c>
      <c r="E151" s="24" t="s">
        <v>1345</v>
      </c>
      <c r="F151" s="24" t="s">
        <v>718</v>
      </c>
      <c r="G151" s="24" t="s">
        <v>1346</v>
      </c>
      <c r="I151" s="24" t="s">
        <v>1347</v>
      </c>
      <c r="J151" s="24"/>
      <c r="K151" s="24"/>
      <c r="L151" s="17"/>
      <c r="M151" s="24"/>
      <c r="N151" s="8"/>
      <c r="O151" s="24"/>
      <c r="P151" s="24"/>
      <c r="Q151" s="24"/>
      <c r="S151" s="17"/>
      <c r="Y151" s="17"/>
    </row>
    <row r="152" spans="1:25" ht="14.5" customHeight="1" x14ac:dyDescent="0.35">
      <c r="A152" s="24" t="s">
        <v>1260</v>
      </c>
      <c r="C152" s="24" t="s">
        <v>716</v>
      </c>
      <c r="D152" s="24" t="s">
        <v>252</v>
      </c>
      <c r="E152" s="24" t="s">
        <v>22</v>
      </c>
      <c r="F152" s="24" t="s">
        <v>718</v>
      </c>
      <c r="I152" s="24" t="s">
        <v>856</v>
      </c>
      <c r="J152" s="24" t="s">
        <v>22</v>
      </c>
      <c r="K152" s="24" t="s">
        <v>22</v>
      </c>
      <c r="L152" s="17" t="s">
        <v>22</v>
      </c>
      <c r="M152" s="24" t="s">
        <v>22</v>
      </c>
      <c r="N152" s="24" t="s">
        <v>22</v>
      </c>
      <c r="O152" s="24" t="s">
        <v>22</v>
      </c>
      <c r="P152" s="24" t="s">
        <v>22</v>
      </c>
      <c r="S152" s="17"/>
      <c r="Y152" s="17"/>
    </row>
    <row r="153" spans="1:25" s="83" customFormat="1" ht="14.5" customHeight="1" x14ac:dyDescent="0.35">
      <c r="A153" s="35" t="s">
        <v>1348</v>
      </c>
      <c r="C153" s="35" t="s">
        <v>1349</v>
      </c>
      <c r="D153" s="35" t="s">
        <v>240</v>
      </c>
      <c r="E153" s="35" t="s">
        <v>1350</v>
      </c>
      <c r="F153" s="35" t="s">
        <v>718</v>
      </c>
      <c r="G153" s="35" t="s">
        <v>1351</v>
      </c>
      <c r="I153" s="35" t="s">
        <v>724</v>
      </c>
      <c r="J153" s="35" t="s">
        <v>22</v>
      </c>
      <c r="K153" s="35" t="s">
        <v>252</v>
      </c>
      <c r="L153" s="19" t="s">
        <v>22</v>
      </c>
      <c r="M153" s="35" t="s">
        <v>22</v>
      </c>
      <c r="N153" s="35" t="s">
        <v>22</v>
      </c>
      <c r="O153" s="35" t="s">
        <v>22</v>
      </c>
      <c r="P153" s="35" t="s">
        <v>22</v>
      </c>
      <c r="Q153" s="35" t="s">
        <v>860</v>
      </c>
      <c r="R153" s="35" t="s">
        <v>1352</v>
      </c>
      <c r="S153" s="19"/>
      <c r="Y153" s="19"/>
    </row>
    <row r="154" spans="1:25" s="88" customFormat="1" ht="14.5" customHeight="1" x14ac:dyDescent="0.35">
      <c r="A154" s="52" t="s">
        <v>1348</v>
      </c>
      <c r="C154" s="52" t="s">
        <v>1353</v>
      </c>
      <c r="D154" s="52" t="s">
        <v>240</v>
      </c>
      <c r="E154" s="52" t="s">
        <v>1354</v>
      </c>
      <c r="F154" s="52" t="s">
        <v>718</v>
      </c>
      <c r="G154" s="52"/>
      <c r="I154" s="52" t="s">
        <v>1355</v>
      </c>
      <c r="J154" s="52" t="s">
        <v>22</v>
      </c>
      <c r="K154" s="52" t="s">
        <v>240</v>
      </c>
      <c r="L154" s="47"/>
      <c r="M154" s="52"/>
      <c r="N154" s="52"/>
      <c r="O154" s="52"/>
      <c r="P154" s="52"/>
      <c r="Q154" s="52"/>
      <c r="R154" s="52"/>
      <c r="S154" s="47"/>
      <c r="Y154" s="47"/>
    </row>
    <row r="155" spans="1:25" s="88" customFormat="1" ht="14.5" customHeight="1" x14ac:dyDescent="0.35">
      <c r="A155" s="52" t="s">
        <v>1348</v>
      </c>
      <c r="C155" s="52" t="s">
        <v>1356</v>
      </c>
      <c r="D155" s="52" t="s">
        <v>240</v>
      </c>
      <c r="E155" s="52" t="s">
        <v>1357</v>
      </c>
      <c r="F155" s="52" t="s">
        <v>718</v>
      </c>
      <c r="G155" s="52"/>
      <c r="I155" s="52" t="s">
        <v>1358</v>
      </c>
      <c r="J155" s="52" t="s">
        <v>22</v>
      </c>
      <c r="K155" s="52" t="s">
        <v>240</v>
      </c>
      <c r="L155" s="47"/>
      <c r="M155" s="52"/>
      <c r="N155" s="52"/>
      <c r="O155" s="52"/>
      <c r="P155" s="52"/>
      <c r="Q155" s="52"/>
      <c r="R155" s="52"/>
      <c r="S155" s="47"/>
      <c r="Y155" s="47"/>
    </row>
    <row r="156" spans="1:25" s="88" customFormat="1" ht="14.5" customHeight="1" x14ac:dyDescent="0.35">
      <c r="A156" s="52" t="s">
        <v>1348</v>
      </c>
      <c r="C156" s="52" t="s">
        <v>1359</v>
      </c>
      <c r="D156" s="52" t="s">
        <v>240</v>
      </c>
      <c r="E156" s="52" t="s">
        <v>1360</v>
      </c>
      <c r="F156" s="52" t="s">
        <v>718</v>
      </c>
      <c r="G156" s="52"/>
      <c r="I156" s="52" t="s">
        <v>1361</v>
      </c>
      <c r="J156" s="52" t="s">
        <v>22</v>
      </c>
      <c r="K156" s="52" t="s">
        <v>240</v>
      </c>
      <c r="L156" s="47"/>
      <c r="M156" s="52"/>
      <c r="N156" s="52"/>
      <c r="O156" s="52"/>
      <c r="P156" s="52"/>
      <c r="Q156" s="52"/>
      <c r="R156" s="52"/>
      <c r="S156" s="47"/>
      <c r="Y156" s="47"/>
    </row>
    <row r="157" spans="1:25" s="88" customFormat="1" ht="14.5" customHeight="1" x14ac:dyDescent="0.35">
      <c r="A157" s="52" t="s">
        <v>1348</v>
      </c>
      <c r="C157" s="52" t="s">
        <v>1362</v>
      </c>
      <c r="D157" s="52" t="s">
        <v>240</v>
      </c>
      <c r="E157" s="52" t="s">
        <v>1363</v>
      </c>
      <c r="F157" s="52" t="s">
        <v>718</v>
      </c>
      <c r="G157" s="52"/>
      <c r="I157" s="52" t="s">
        <v>1364</v>
      </c>
      <c r="J157" s="52" t="s">
        <v>22</v>
      </c>
      <c r="K157" s="52" t="s">
        <v>240</v>
      </c>
      <c r="L157" s="47"/>
      <c r="M157" s="52"/>
      <c r="N157" s="52"/>
      <c r="O157" s="52"/>
      <c r="P157" s="52"/>
      <c r="Q157" s="52"/>
      <c r="R157" s="52"/>
      <c r="S157" s="47"/>
      <c r="Y157" s="47"/>
    </row>
    <row r="158" spans="1:25" s="83" customFormat="1" ht="14.5" customHeight="1" x14ac:dyDescent="0.35">
      <c r="A158" s="35" t="s">
        <v>1348</v>
      </c>
      <c r="C158" s="35" t="s">
        <v>1365</v>
      </c>
      <c r="D158" s="35" t="s">
        <v>240</v>
      </c>
      <c r="E158" s="35" t="s">
        <v>1366</v>
      </c>
      <c r="F158" s="35" t="s">
        <v>718</v>
      </c>
      <c r="G158" s="35" t="s">
        <v>1367</v>
      </c>
      <c r="I158" s="35" t="s">
        <v>1368</v>
      </c>
      <c r="J158" s="35" t="s">
        <v>22</v>
      </c>
      <c r="K158" s="35" t="s">
        <v>1369</v>
      </c>
      <c r="L158" s="19" t="s">
        <v>22</v>
      </c>
      <c r="M158" s="35" t="s">
        <v>22</v>
      </c>
      <c r="N158" s="35" t="s">
        <v>22</v>
      </c>
      <c r="O158" s="35" t="s">
        <v>22</v>
      </c>
      <c r="P158" s="35" t="s">
        <v>22</v>
      </c>
      <c r="Q158" s="35" t="s">
        <v>22</v>
      </c>
      <c r="R158" s="35" t="s">
        <v>22</v>
      </c>
      <c r="S158" s="35" t="s">
        <v>22</v>
      </c>
      <c r="T158" s="35" t="s">
        <v>22</v>
      </c>
      <c r="U158" s="35" t="s">
        <v>22</v>
      </c>
      <c r="V158" s="35" t="s">
        <v>22</v>
      </c>
      <c r="W158" s="35" t="s">
        <v>22</v>
      </c>
      <c r="X158" s="35" t="s">
        <v>22</v>
      </c>
      <c r="Y158" s="19"/>
    </row>
    <row r="159" spans="1:25" s="83" customFormat="1" ht="28.75" customHeight="1" x14ac:dyDescent="0.35">
      <c r="A159" s="35" t="s">
        <v>1348</v>
      </c>
      <c r="C159" s="35" t="s">
        <v>1370</v>
      </c>
      <c r="D159" s="35" t="s">
        <v>240</v>
      </c>
      <c r="E159" s="35" t="s">
        <v>1371</v>
      </c>
      <c r="F159" s="35" t="s">
        <v>794</v>
      </c>
      <c r="G159" s="35" t="s">
        <v>1372</v>
      </c>
      <c r="I159" s="35" t="s">
        <v>22</v>
      </c>
      <c r="J159" s="35" t="s">
        <v>903</v>
      </c>
      <c r="K159" s="35" t="s">
        <v>240</v>
      </c>
      <c r="L159" s="19" t="s">
        <v>866</v>
      </c>
      <c r="M159" s="35" t="s">
        <v>1373</v>
      </c>
      <c r="N159" s="27" t="s">
        <v>1374</v>
      </c>
      <c r="O159" s="35" t="s">
        <v>869</v>
      </c>
      <c r="P159" s="35" t="s">
        <v>1375</v>
      </c>
      <c r="Q159" s="35" t="s">
        <v>860</v>
      </c>
      <c r="R159" s="35" t="s">
        <v>1376</v>
      </c>
      <c r="S159" s="19" t="s">
        <v>252</v>
      </c>
      <c r="T159" s="10" t="s">
        <v>1377</v>
      </c>
      <c r="U159" s="35" t="s">
        <v>1378</v>
      </c>
      <c r="V159" s="27" t="s">
        <v>1379</v>
      </c>
      <c r="W159" s="35" t="s">
        <v>869</v>
      </c>
      <c r="X159" s="35" t="s">
        <v>1380</v>
      </c>
      <c r="Y159" s="19"/>
    </row>
    <row r="160" spans="1:25" s="83" customFormat="1" ht="28.75" customHeight="1" x14ac:dyDescent="0.35">
      <c r="A160" s="35" t="s">
        <v>1348</v>
      </c>
      <c r="C160" s="35" t="s">
        <v>1381</v>
      </c>
      <c r="D160" s="35" t="s">
        <v>240</v>
      </c>
      <c r="E160" s="35" t="s">
        <v>1382</v>
      </c>
      <c r="F160" s="35" t="s">
        <v>794</v>
      </c>
      <c r="G160" s="35" t="s">
        <v>1383</v>
      </c>
      <c r="I160" s="35" t="s">
        <v>22</v>
      </c>
      <c r="J160" s="35" t="s">
        <v>903</v>
      </c>
      <c r="K160" s="35" t="s">
        <v>240</v>
      </c>
      <c r="L160" s="19" t="s">
        <v>866</v>
      </c>
      <c r="M160" s="35" t="s">
        <v>1384</v>
      </c>
      <c r="N160" s="27" t="s">
        <v>1385</v>
      </c>
      <c r="O160" s="35" t="s">
        <v>869</v>
      </c>
      <c r="P160" s="35" t="s">
        <v>1386</v>
      </c>
      <c r="Q160" s="35" t="s">
        <v>860</v>
      </c>
      <c r="R160" s="35" t="s">
        <v>1387</v>
      </c>
      <c r="S160" s="19" t="s">
        <v>252</v>
      </c>
      <c r="T160" s="10" t="s">
        <v>1377</v>
      </c>
      <c r="U160" s="35" t="s">
        <v>1388</v>
      </c>
      <c r="V160" s="27" t="s">
        <v>1389</v>
      </c>
      <c r="W160" s="35" t="s">
        <v>869</v>
      </c>
      <c r="X160" s="35" t="s">
        <v>1380</v>
      </c>
      <c r="Y160" s="19"/>
    </row>
    <row r="161" spans="1:25" s="83" customFormat="1" ht="28.75" customHeight="1" x14ac:dyDescent="0.35">
      <c r="A161" s="35" t="s">
        <v>1348</v>
      </c>
      <c r="C161" s="35" t="s">
        <v>1390</v>
      </c>
      <c r="D161" s="35" t="s">
        <v>240</v>
      </c>
      <c r="E161" s="35" t="s">
        <v>1391</v>
      </c>
      <c r="F161" s="35" t="s">
        <v>794</v>
      </c>
      <c r="G161" s="35" t="s">
        <v>1392</v>
      </c>
      <c r="I161" s="35" t="s">
        <v>22</v>
      </c>
      <c r="J161" s="35" t="s">
        <v>903</v>
      </c>
      <c r="K161" s="35" t="s">
        <v>240</v>
      </c>
      <c r="L161" s="19" t="s">
        <v>866</v>
      </c>
      <c r="M161" s="35" t="s">
        <v>1393</v>
      </c>
      <c r="N161" s="27" t="s">
        <v>1394</v>
      </c>
      <c r="O161" s="35" t="s">
        <v>869</v>
      </c>
      <c r="P161" s="35" t="s">
        <v>1395</v>
      </c>
      <c r="Q161" s="35" t="s">
        <v>860</v>
      </c>
      <c r="R161" s="35" t="s">
        <v>1396</v>
      </c>
      <c r="S161" s="19" t="s">
        <v>252</v>
      </c>
      <c r="T161" s="10" t="s">
        <v>1377</v>
      </c>
      <c r="U161" s="35" t="s">
        <v>1397</v>
      </c>
      <c r="V161" s="27" t="s">
        <v>1398</v>
      </c>
      <c r="W161" s="35" t="s">
        <v>869</v>
      </c>
      <c r="X161" s="35" t="s">
        <v>1380</v>
      </c>
      <c r="Y161" s="19"/>
    </row>
    <row r="162" spans="1:25" s="83" customFormat="1" ht="28.75" customHeight="1" x14ac:dyDescent="0.35">
      <c r="A162" s="35" t="s">
        <v>1348</v>
      </c>
      <c r="C162" s="35" t="s">
        <v>1399</v>
      </c>
      <c r="D162" s="35" t="s">
        <v>240</v>
      </c>
      <c r="E162" s="35" t="s">
        <v>1400</v>
      </c>
      <c r="F162" s="35" t="s">
        <v>794</v>
      </c>
      <c r="G162" s="35" t="s">
        <v>1401</v>
      </c>
      <c r="I162" s="35" t="s">
        <v>22</v>
      </c>
      <c r="J162" s="35" t="s">
        <v>903</v>
      </c>
      <c r="K162" s="35" t="s">
        <v>240</v>
      </c>
      <c r="L162" s="19" t="s">
        <v>866</v>
      </c>
      <c r="M162" s="35" t="s">
        <v>1402</v>
      </c>
      <c r="N162" s="27" t="s">
        <v>1403</v>
      </c>
      <c r="O162" s="35" t="s">
        <v>869</v>
      </c>
      <c r="P162" s="35" t="s">
        <v>1404</v>
      </c>
      <c r="Q162" s="35" t="s">
        <v>860</v>
      </c>
      <c r="R162" s="35" t="s">
        <v>1405</v>
      </c>
      <c r="S162" s="19" t="s">
        <v>252</v>
      </c>
      <c r="T162" s="10" t="s">
        <v>1377</v>
      </c>
      <c r="U162" s="35" t="s">
        <v>1406</v>
      </c>
      <c r="V162" s="27" t="s">
        <v>1407</v>
      </c>
      <c r="W162" s="35" t="s">
        <v>869</v>
      </c>
      <c r="X162" s="35" t="s">
        <v>1408</v>
      </c>
      <c r="Y162" s="19"/>
    </row>
    <row r="163" spans="1:25" s="83" customFormat="1" ht="28.75" customHeight="1" x14ac:dyDescent="0.35">
      <c r="A163" s="35" t="s">
        <v>1348</v>
      </c>
      <c r="C163" s="35" t="s">
        <v>1409</v>
      </c>
      <c r="D163" s="35" t="s">
        <v>240</v>
      </c>
      <c r="E163" s="35" t="s">
        <v>1410</v>
      </c>
      <c r="F163" s="35" t="s">
        <v>794</v>
      </c>
      <c r="G163" s="35" t="s">
        <v>1411</v>
      </c>
      <c r="I163" s="35" t="s">
        <v>22</v>
      </c>
      <c r="J163" s="35" t="s">
        <v>903</v>
      </c>
      <c r="K163" s="35" t="s">
        <v>240</v>
      </c>
      <c r="L163" s="19" t="s">
        <v>866</v>
      </c>
      <c r="M163" s="35" t="s">
        <v>1412</v>
      </c>
      <c r="N163" s="27" t="s">
        <v>1413</v>
      </c>
      <c r="O163" s="35" t="s">
        <v>869</v>
      </c>
      <c r="P163" s="35" t="s">
        <v>1414</v>
      </c>
      <c r="Q163" s="35" t="s">
        <v>860</v>
      </c>
      <c r="R163" s="35" t="s">
        <v>1415</v>
      </c>
      <c r="S163" s="19" t="s">
        <v>252</v>
      </c>
      <c r="T163" s="10" t="s">
        <v>1377</v>
      </c>
      <c r="U163" s="35" t="s">
        <v>1416</v>
      </c>
      <c r="V163" s="27" t="s">
        <v>1417</v>
      </c>
      <c r="W163" s="35" t="s">
        <v>869</v>
      </c>
      <c r="X163" s="35" t="s">
        <v>1408</v>
      </c>
      <c r="Y163" s="19"/>
    </row>
    <row r="164" spans="1:25" s="83" customFormat="1" ht="28.75" customHeight="1" x14ac:dyDescent="0.35">
      <c r="A164" s="35" t="s">
        <v>1348</v>
      </c>
      <c r="C164" s="35" t="s">
        <v>1418</v>
      </c>
      <c r="D164" s="35" t="s">
        <v>240</v>
      </c>
      <c r="E164" s="35" t="s">
        <v>1419</v>
      </c>
      <c r="F164" s="35" t="s">
        <v>794</v>
      </c>
      <c r="G164" s="35" t="s">
        <v>1420</v>
      </c>
      <c r="I164" s="35" t="s">
        <v>22</v>
      </c>
      <c r="J164" s="35" t="s">
        <v>903</v>
      </c>
      <c r="K164" s="35" t="s">
        <v>240</v>
      </c>
      <c r="L164" s="19" t="s">
        <v>866</v>
      </c>
      <c r="M164" s="35" t="s">
        <v>1412</v>
      </c>
      <c r="N164" s="27" t="s">
        <v>1413</v>
      </c>
      <c r="O164" s="35" t="s">
        <v>869</v>
      </c>
      <c r="P164" s="35" t="s">
        <v>1414</v>
      </c>
      <c r="Q164" s="35" t="s">
        <v>860</v>
      </c>
      <c r="R164" s="35" t="s">
        <v>1421</v>
      </c>
      <c r="S164" s="19" t="s">
        <v>252</v>
      </c>
      <c r="T164" s="10" t="s">
        <v>1377</v>
      </c>
      <c r="U164" s="35" t="s">
        <v>1416</v>
      </c>
      <c r="V164" s="27" t="s">
        <v>1417</v>
      </c>
      <c r="W164" s="35" t="s">
        <v>869</v>
      </c>
      <c r="X164" s="35" t="s">
        <v>1408</v>
      </c>
      <c r="Y164" s="19"/>
    </row>
    <row r="165" spans="1:25" s="83" customFormat="1" ht="14.5" customHeight="1" x14ac:dyDescent="0.35">
      <c r="A165" s="35" t="s">
        <v>1348</v>
      </c>
      <c r="C165" s="35" t="s">
        <v>1422</v>
      </c>
      <c r="D165" s="35" t="s">
        <v>240</v>
      </c>
      <c r="E165" s="35" t="s">
        <v>1391</v>
      </c>
      <c r="F165" s="35" t="s">
        <v>794</v>
      </c>
      <c r="G165" s="35" t="s">
        <v>1423</v>
      </c>
      <c r="I165" s="35" t="s">
        <v>22</v>
      </c>
      <c r="J165" s="35" t="s">
        <v>903</v>
      </c>
      <c r="K165" s="35" t="s">
        <v>240</v>
      </c>
      <c r="L165" s="19" t="s">
        <v>866</v>
      </c>
      <c r="M165" s="35" t="s">
        <v>1424</v>
      </c>
      <c r="N165" s="35" t="s">
        <v>1425</v>
      </c>
      <c r="O165" s="35" t="s">
        <v>869</v>
      </c>
      <c r="P165" s="35" t="s">
        <v>1426</v>
      </c>
      <c r="Q165" s="35" t="s">
        <v>860</v>
      </c>
      <c r="R165" s="35" t="s">
        <v>1427</v>
      </c>
      <c r="S165" s="19" t="s">
        <v>252</v>
      </c>
      <c r="T165" s="35" t="s">
        <v>1377</v>
      </c>
      <c r="U165" s="35" t="s">
        <v>1428</v>
      </c>
      <c r="V165" s="35" t="s">
        <v>1429</v>
      </c>
      <c r="W165" s="35" t="s">
        <v>869</v>
      </c>
      <c r="X165" s="35" t="s">
        <v>1408</v>
      </c>
      <c r="Y165" s="19"/>
    </row>
    <row r="166" spans="1:25" s="83" customFormat="1" ht="14.5" customHeight="1" x14ac:dyDescent="0.35">
      <c r="A166" s="35" t="s">
        <v>1348</v>
      </c>
      <c r="C166" s="35" t="s">
        <v>1430</v>
      </c>
      <c r="D166" s="35" t="s">
        <v>240</v>
      </c>
      <c r="E166" s="35" t="s">
        <v>1391</v>
      </c>
      <c r="F166" s="35" t="s">
        <v>794</v>
      </c>
      <c r="G166" s="35" t="s">
        <v>1431</v>
      </c>
      <c r="I166" s="35" t="s">
        <v>22</v>
      </c>
      <c r="J166" s="35" t="s">
        <v>903</v>
      </c>
      <c r="K166" s="35" t="s">
        <v>240</v>
      </c>
      <c r="L166" s="19" t="s">
        <v>866</v>
      </c>
      <c r="M166" s="35" t="s">
        <v>1424</v>
      </c>
      <c r="N166" s="35" t="s">
        <v>1425</v>
      </c>
      <c r="O166" s="35" t="s">
        <v>869</v>
      </c>
      <c r="P166" s="35" t="s">
        <v>1426</v>
      </c>
      <c r="Q166" s="35" t="s">
        <v>860</v>
      </c>
      <c r="R166" s="35" t="s">
        <v>1427</v>
      </c>
      <c r="S166" s="19" t="s">
        <v>252</v>
      </c>
      <c r="T166" s="35" t="s">
        <v>1377</v>
      </c>
      <c r="U166" s="35" t="s">
        <v>1428</v>
      </c>
      <c r="V166" s="35" t="s">
        <v>1429</v>
      </c>
      <c r="W166" s="35" t="s">
        <v>869</v>
      </c>
      <c r="X166" s="35" t="s">
        <v>1408</v>
      </c>
      <c r="Y166" s="19"/>
    </row>
    <row r="167" spans="1:25" s="83" customFormat="1" ht="14.5" customHeight="1" x14ac:dyDescent="0.35">
      <c r="A167" s="35" t="s">
        <v>1348</v>
      </c>
      <c r="C167" s="35" t="s">
        <v>1432</v>
      </c>
      <c r="D167" s="35" t="s">
        <v>240</v>
      </c>
      <c r="E167" s="35" t="s">
        <v>1433</v>
      </c>
      <c r="F167" s="35" t="s">
        <v>718</v>
      </c>
      <c r="G167" s="35" t="s">
        <v>1434</v>
      </c>
      <c r="I167" s="35" t="s">
        <v>1435</v>
      </c>
      <c r="J167" s="35" t="s">
        <v>22</v>
      </c>
      <c r="K167" s="35" t="s">
        <v>1436</v>
      </c>
      <c r="L167" s="19" t="s">
        <v>866</v>
      </c>
      <c r="O167" s="35" t="s">
        <v>240</v>
      </c>
      <c r="Q167" s="35" t="s">
        <v>860</v>
      </c>
      <c r="R167" s="35" t="s">
        <v>1437</v>
      </c>
      <c r="S167" s="19" t="s">
        <v>252</v>
      </c>
      <c r="T167" s="35" t="s">
        <v>1022</v>
      </c>
      <c r="U167" s="35" t="s">
        <v>1023</v>
      </c>
      <c r="V167" s="27" t="s">
        <v>1024</v>
      </c>
      <c r="W167" s="35" t="s">
        <v>1025</v>
      </c>
      <c r="X167" s="35" t="s">
        <v>1026</v>
      </c>
      <c r="Y167" s="19"/>
    </row>
    <row r="168" spans="1:25" s="83" customFormat="1" ht="14.5" customHeight="1" x14ac:dyDescent="0.35">
      <c r="A168" s="35" t="s">
        <v>1348</v>
      </c>
      <c r="C168" s="35" t="s">
        <v>1438</v>
      </c>
      <c r="D168" s="35" t="s">
        <v>240</v>
      </c>
      <c r="E168" s="35" t="s">
        <v>1439</v>
      </c>
      <c r="F168" s="35" t="s">
        <v>718</v>
      </c>
      <c r="G168" s="35" t="s">
        <v>1434</v>
      </c>
      <c r="I168" s="35" t="s">
        <v>1435</v>
      </c>
      <c r="J168" s="35" t="s">
        <v>22</v>
      </c>
      <c r="K168" s="35" t="s">
        <v>1440</v>
      </c>
      <c r="L168" s="19" t="s">
        <v>866</v>
      </c>
      <c r="O168" s="35" t="s">
        <v>240</v>
      </c>
      <c r="Q168" s="35" t="s">
        <v>860</v>
      </c>
      <c r="R168" s="35" t="s">
        <v>1441</v>
      </c>
      <c r="S168" s="19" t="s">
        <v>252</v>
      </c>
      <c r="T168" s="35" t="s">
        <v>1022</v>
      </c>
      <c r="U168" s="35" t="s">
        <v>1023</v>
      </c>
      <c r="V168" s="27" t="s">
        <v>1024</v>
      </c>
      <c r="W168" s="35" t="s">
        <v>1025</v>
      </c>
      <c r="X168" s="35" t="s">
        <v>1026</v>
      </c>
      <c r="Y168" s="19"/>
    </row>
    <row r="169" spans="1:25" s="23" customFormat="1" ht="14.5" customHeight="1" x14ac:dyDescent="0.35">
      <c r="A169" s="79" t="s">
        <v>1348</v>
      </c>
      <c r="B169" s="23" t="s">
        <v>734</v>
      </c>
      <c r="C169" s="79" t="s">
        <v>1442</v>
      </c>
      <c r="D169" s="79" t="s">
        <v>252</v>
      </c>
      <c r="E169" s="23" t="s">
        <v>734</v>
      </c>
      <c r="F169" s="79" t="s">
        <v>718</v>
      </c>
      <c r="I169" s="79" t="s">
        <v>1443</v>
      </c>
      <c r="J169" s="79" t="s">
        <v>22</v>
      </c>
      <c r="K169" s="79" t="s">
        <v>22</v>
      </c>
      <c r="L169" s="80" t="s">
        <v>22</v>
      </c>
      <c r="M169" s="79" t="s">
        <v>22</v>
      </c>
      <c r="N169" s="79" t="s">
        <v>22</v>
      </c>
      <c r="O169" s="79" t="s">
        <v>22</v>
      </c>
      <c r="P169" s="79" t="s">
        <v>22</v>
      </c>
      <c r="S169" s="80" t="s">
        <v>22</v>
      </c>
      <c r="T169" s="79" t="s">
        <v>22</v>
      </c>
      <c r="U169" s="79" t="s">
        <v>22</v>
      </c>
      <c r="V169" s="79" t="s">
        <v>22</v>
      </c>
      <c r="W169" s="79" t="s">
        <v>22</v>
      </c>
      <c r="X169" s="79" t="s">
        <v>22</v>
      </c>
      <c r="Y169" s="80"/>
    </row>
    <row r="170" spans="1:25" s="23" customFormat="1" ht="14.5" customHeight="1" x14ac:dyDescent="0.35">
      <c r="A170" s="79" t="s">
        <v>1348</v>
      </c>
      <c r="B170" s="23" t="s">
        <v>734</v>
      </c>
      <c r="C170" s="79" t="s">
        <v>1444</v>
      </c>
      <c r="D170" s="79" t="s">
        <v>252</v>
      </c>
      <c r="E170" s="23" t="s">
        <v>734</v>
      </c>
      <c r="F170" s="79" t="s">
        <v>718</v>
      </c>
      <c r="I170" s="79" t="s">
        <v>1445</v>
      </c>
      <c r="J170" s="79" t="s">
        <v>22</v>
      </c>
      <c r="K170" s="79" t="s">
        <v>22</v>
      </c>
      <c r="L170" s="80" t="s">
        <v>22</v>
      </c>
      <c r="M170" s="79" t="s">
        <v>22</v>
      </c>
      <c r="N170" s="79" t="s">
        <v>22</v>
      </c>
      <c r="O170" s="79" t="s">
        <v>22</v>
      </c>
      <c r="P170" s="79" t="s">
        <v>22</v>
      </c>
      <c r="S170" s="80" t="s">
        <v>22</v>
      </c>
      <c r="T170" s="79" t="s">
        <v>22</v>
      </c>
      <c r="U170" s="79" t="s">
        <v>22</v>
      </c>
      <c r="V170" s="79" t="s">
        <v>22</v>
      </c>
      <c r="W170" s="79" t="s">
        <v>22</v>
      </c>
      <c r="X170" s="79" t="s">
        <v>22</v>
      </c>
      <c r="Y170" s="80"/>
    </row>
    <row r="171" spans="1:25" s="23" customFormat="1" ht="14.5" customHeight="1" x14ac:dyDescent="0.35">
      <c r="A171" s="79" t="s">
        <v>1348</v>
      </c>
      <c r="B171" s="23" t="s">
        <v>734</v>
      </c>
      <c r="C171" s="79" t="s">
        <v>1446</v>
      </c>
      <c r="D171" s="79" t="s">
        <v>252</v>
      </c>
      <c r="E171" s="23" t="s">
        <v>734</v>
      </c>
      <c r="F171" s="79" t="s">
        <v>718</v>
      </c>
      <c r="I171" s="79" t="s">
        <v>1447</v>
      </c>
      <c r="J171" s="79" t="s">
        <v>22</v>
      </c>
      <c r="K171" s="79" t="s">
        <v>22</v>
      </c>
      <c r="L171" s="80" t="s">
        <v>22</v>
      </c>
      <c r="M171" s="79" t="s">
        <v>22</v>
      </c>
      <c r="N171" s="79" t="s">
        <v>22</v>
      </c>
      <c r="O171" s="79" t="s">
        <v>22</v>
      </c>
      <c r="P171" s="79" t="s">
        <v>22</v>
      </c>
      <c r="S171" s="80" t="s">
        <v>22</v>
      </c>
      <c r="T171" s="79" t="s">
        <v>22</v>
      </c>
      <c r="U171" s="79" t="s">
        <v>22</v>
      </c>
      <c r="V171" s="79" t="s">
        <v>22</v>
      </c>
      <c r="W171" s="79" t="s">
        <v>22</v>
      </c>
      <c r="X171" s="79" t="s">
        <v>22</v>
      </c>
      <c r="Y171" s="80"/>
    </row>
    <row r="172" spans="1:25" s="23" customFormat="1" ht="14.5" customHeight="1" x14ac:dyDescent="0.35">
      <c r="A172" s="79" t="s">
        <v>1348</v>
      </c>
      <c r="B172" s="23" t="s">
        <v>734</v>
      </c>
      <c r="C172" s="79" t="s">
        <v>1448</v>
      </c>
      <c r="D172" s="79" t="s">
        <v>252</v>
      </c>
      <c r="E172" s="23" t="s">
        <v>734</v>
      </c>
      <c r="F172" s="79" t="s">
        <v>718</v>
      </c>
      <c r="I172" s="79" t="s">
        <v>1449</v>
      </c>
      <c r="J172" s="79" t="s">
        <v>22</v>
      </c>
      <c r="K172" s="79" t="s">
        <v>22</v>
      </c>
      <c r="L172" s="80" t="s">
        <v>22</v>
      </c>
      <c r="M172" s="79" t="s">
        <v>22</v>
      </c>
      <c r="N172" s="79" t="s">
        <v>22</v>
      </c>
      <c r="O172" s="79" t="s">
        <v>22</v>
      </c>
      <c r="P172" s="79" t="s">
        <v>22</v>
      </c>
      <c r="S172" s="80" t="s">
        <v>22</v>
      </c>
      <c r="T172" s="79" t="s">
        <v>22</v>
      </c>
      <c r="U172" s="79" t="s">
        <v>22</v>
      </c>
      <c r="V172" s="79" t="s">
        <v>22</v>
      </c>
      <c r="W172" s="79" t="s">
        <v>22</v>
      </c>
      <c r="X172" s="79" t="s">
        <v>22</v>
      </c>
      <c r="Y172" s="80"/>
    </row>
    <row r="173" spans="1:25" s="23" customFormat="1" ht="14.5" customHeight="1" x14ac:dyDescent="0.35">
      <c r="A173" s="79" t="s">
        <v>1348</v>
      </c>
      <c r="B173" s="23" t="s">
        <v>734</v>
      </c>
      <c r="C173" s="79" t="s">
        <v>1450</v>
      </c>
      <c r="D173" s="79" t="s">
        <v>252</v>
      </c>
      <c r="E173" s="23" t="s">
        <v>734</v>
      </c>
      <c r="F173" s="79" t="s">
        <v>718</v>
      </c>
      <c r="I173" s="79" t="s">
        <v>1451</v>
      </c>
      <c r="J173" s="79" t="s">
        <v>22</v>
      </c>
      <c r="K173" s="79" t="s">
        <v>22</v>
      </c>
      <c r="L173" s="80" t="s">
        <v>22</v>
      </c>
      <c r="M173" s="79" t="s">
        <v>22</v>
      </c>
      <c r="N173" s="79" t="s">
        <v>22</v>
      </c>
      <c r="O173" s="79" t="s">
        <v>22</v>
      </c>
      <c r="P173" s="79" t="s">
        <v>22</v>
      </c>
      <c r="S173" s="80" t="s">
        <v>22</v>
      </c>
      <c r="T173" s="79" t="s">
        <v>22</v>
      </c>
      <c r="U173" s="79" t="s">
        <v>22</v>
      </c>
      <c r="V173" s="79" t="s">
        <v>22</v>
      </c>
      <c r="W173" s="79" t="s">
        <v>22</v>
      </c>
      <c r="X173" s="79" t="s">
        <v>22</v>
      </c>
      <c r="Y173" s="80"/>
    </row>
    <row r="174" spans="1:25" s="23" customFormat="1" ht="14.5" customHeight="1" x14ac:dyDescent="0.35">
      <c r="A174" s="79" t="s">
        <v>1348</v>
      </c>
      <c r="B174" s="23" t="s">
        <v>734</v>
      </c>
      <c r="C174" s="79" t="s">
        <v>1452</v>
      </c>
      <c r="D174" s="79" t="s">
        <v>252</v>
      </c>
      <c r="E174" s="23" t="s">
        <v>734</v>
      </c>
      <c r="F174" s="79" t="s">
        <v>718</v>
      </c>
      <c r="I174" s="79" t="s">
        <v>1453</v>
      </c>
      <c r="J174" s="79" t="s">
        <v>22</v>
      </c>
      <c r="K174" s="79" t="s">
        <v>22</v>
      </c>
      <c r="L174" s="80" t="s">
        <v>22</v>
      </c>
      <c r="M174" s="79" t="s">
        <v>22</v>
      </c>
      <c r="N174" s="79" t="s">
        <v>22</v>
      </c>
      <c r="O174" s="79" t="s">
        <v>22</v>
      </c>
      <c r="P174" s="79" t="s">
        <v>22</v>
      </c>
      <c r="S174" s="80" t="s">
        <v>22</v>
      </c>
      <c r="T174" s="79" t="s">
        <v>22</v>
      </c>
      <c r="U174" s="79" t="s">
        <v>22</v>
      </c>
      <c r="V174" s="79" t="s">
        <v>22</v>
      </c>
      <c r="W174" s="79" t="s">
        <v>22</v>
      </c>
      <c r="X174" s="79" t="s">
        <v>22</v>
      </c>
      <c r="Y174" s="80"/>
    </row>
    <row r="175" spans="1:25" s="23" customFormat="1" ht="14.5" customHeight="1" x14ac:dyDescent="0.35">
      <c r="A175" s="79" t="s">
        <v>1348</v>
      </c>
      <c r="B175" s="23" t="s">
        <v>734</v>
      </c>
      <c r="C175" s="79" t="s">
        <v>1454</v>
      </c>
      <c r="D175" s="79" t="s">
        <v>252</v>
      </c>
      <c r="E175" s="23" t="s">
        <v>734</v>
      </c>
      <c r="F175" s="79" t="s">
        <v>718</v>
      </c>
      <c r="I175" s="79" t="s">
        <v>1455</v>
      </c>
      <c r="J175" s="79" t="s">
        <v>22</v>
      </c>
      <c r="K175" s="79" t="s">
        <v>22</v>
      </c>
      <c r="L175" s="80" t="s">
        <v>22</v>
      </c>
      <c r="M175" s="79" t="s">
        <v>22</v>
      </c>
      <c r="N175" s="79" t="s">
        <v>22</v>
      </c>
      <c r="O175" s="79" t="s">
        <v>22</v>
      </c>
      <c r="P175" s="79" t="s">
        <v>22</v>
      </c>
      <c r="S175" s="80" t="s">
        <v>22</v>
      </c>
      <c r="T175" s="79" t="s">
        <v>22</v>
      </c>
      <c r="U175" s="79" t="s">
        <v>22</v>
      </c>
      <c r="V175" s="79" t="s">
        <v>22</v>
      </c>
      <c r="W175" s="79" t="s">
        <v>22</v>
      </c>
      <c r="X175" s="79" t="s">
        <v>22</v>
      </c>
      <c r="Y175" s="80"/>
    </row>
    <row r="176" spans="1:25" s="23" customFormat="1" ht="14.5" customHeight="1" x14ac:dyDescent="0.35">
      <c r="A176" s="79" t="s">
        <v>1348</v>
      </c>
      <c r="B176" s="23" t="s">
        <v>734</v>
      </c>
      <c r="C176" s="79" t="s">
        <v>1456</v>
      </c>
      <c r="D176" s="79" t="s">
        <v>252</v>
      </c>
      <c r="E176" s="23" t="s">
        <v>734</v>
      </c>
      <c r="F176" s="79" t="s">
        <v>718</v>
      </c>
      <c r="I176" s="79" t="s">
        <v>1457</v>
      </c>
      <c r="J176" s="79" t="s">
        <v>22</v>
      </c>
      <c r="K176" s="79" t="s">
        <v>22</v>
      </c>
      <c r="L176" s="80" t="s">
        <v>22</v>
      </c>
      <c r="M176" s="79" t="s">
        <v>22</v>
      </c>
      <c r="N176" s="79" t="s">
        <v>22</v>
      </c>
      <c r="O176" s="79" t="s">
        <v>22</v>
      </c>
      <c r="P176" s="79" t="s">
        <v>22</v>
      </c>
      <c r="S176" s="80" t="s">
        <v>22</v>
      </c>
      <c r="T176" s="79" t="s">
        <v>22</v>
      </c>
      <c r="U176" s="79" t="s">
        <v>22</v>
      </c>
      <c r="V176" s="79" t="s">
        <v>22</v>
      </c>
      <c r="W176" s="79" t="s">
        <v>22</v>
      </c>
      <c r="X176" s="79" t="s">
        <v>22</v>
      </c>
      <c r="Y176" s="80"/>
    </row>
    <row r="177" spans="1:25" s="23" customFormat="1" ht="14.5" customHeight="1" x14ac:dyDescent="0.35">
      <c r="A177" s="79" t="s">
        <v>1348</v>
      </c>
      <c r="B177" s="23" t="s">
        <v>734</v>
      </c>
      <c r="C177" s="79" t="s">
        <v>1458</v>
      </c>
      <c r="D177" s="79" t="s">
        <v>252</v>
      </c>
      <c r="E177" s="23" t="s">
        <v>734</v>
      </c>
      <c r="F177" s="79" t="s">
        <v>718</v>
      </c>
      <c r="G177" s="79" t="s">
        <v>1459</v>
      </c>
      <c r="I177" s="79" t="s">
        <v>1459</v>
      </c>
      <c r="J177" s="79" t="s">
        <v>22</v>
      </c>
      <c r="K177" s="79" t="s">
        <v>22</v>
      </c>
      <c r="L177" s="80" t="s">
        <v>22</v>
      </c>
      <c r="M177" s="79" t="s">
        <v>22</v>
      </c>
      <c r="N177" s="79" t="s">
        <v>22</v>
      </c>
      <c r="O177" s="79" t="s">
        <v>22</v>
      </c>
      <c r="P177" s="79" t="s">
        <v>22</v>
      </c>
      <c r="S177" s="80" t="s">
        <v>22</v>
      </c>
      <c r="T177" s="79" t="s">
        <v>22</v>
      </c>
      <c r="U177" s="79" t="s">
        <v>22</v>
      </c>
      <c r="V177" s="79" t="s">
        <v>22</v>
      </c>
      <c r="W177" s="79" t="s">
        <v>22</v>
      </c>
      <c r="X177" s="79" t="s">
        <v>22</v>
      </c>
      <c r="Y177" s="80"/>
    </row>
    <row r="178" spans="1:25" s="77" customFormat="1" ht="14.5" customHeight="1" x14ac:dyDescent="0.35">
      <c r="A178" s="76" t="s">
        <v>1348</v>
      </c>
      <c r="C178" s="76" t="s">
        <v>716</v>
      </c>
      <c r="D178" s="76" t="s">
        <v>252</v>
      </c>
      <c r="E178" s="76" t="s">
        <v>22</v>
      </c>
      <c r="F178" s="76" t="s">
        <v>718</v>
      </c>
      <c r="I178" s="76" t="s">
        <v>856</v>
      </c>
      <c r="J178" s="76" t="s">
        <v>22</v>
      </c>
      <c r="K178" s="76" t="s">
        <v>22</v>
      </c>
      <c r="L178" s="78" t="s">
        <v>22</v>
      </c>
      <c r="M178" s="76" t="s">
        <v>22</v>
      </c>
      <c r="N178" s="76" t="s">
        <v>22</v>
      </c>
      <c r="O178" s="76" t="s">
        <v>22</v>
      </c>
      <c r="P178" s="76" t="s">
        <v>22</v>
      </c>
      <c r="S178" s="78" t="s">
        <v>22</v>
      </c>
      <c r="T178" s="76" t="s">
        <v>22</v>
      </c>
      <c r="U178" s="76" t="s">
        <v>22</v>
      </c>
      <c r="V178" s="76" t="s">
        <v>22</v>
      </c>
      <c r="W178" s="76" t="s">
        <v>22</v>
      </c>
      <c r="X178" s="76" t="s">
        <v>22</v>
      </c>
      <c r="Y178" s="78"/>
    </row>
    <row r="179" spans="1:25" s="23" customFormat="1" ht="14.5" customHeight="1" x14ac:dyDescent="0.35">
      <c r="A179" s="79" t="s">
        <v>1348</v>
      </c>
      <c r="B179" s="23" t="s">
        <v>734</v>
      </c>
      <c r="C179" s="79" t="s">
        <v>1460</v>
      </c>
      <c r="D179" s="79" t="s">
        <v>252</v>
      </c>
      <c r="E179" s="23" t="s">
        <v>734</v>
      </c>
      <c r="F179" s="79" t="s">
        <v>718</v>
      </c>
      <c r="I179" s="79" t="s">
        <v>1461</v>
      </c>
      <c r="J179" s="79" t="s">
        <v>22</v>
      </c>
      <c r="K179" s="79" t="s">
        <v>22</v>
      </c>
      <c r="L179" s="80" t="s">
        <v>22</v>
      </c>
      <c r="M179" s="79" t="s">
        <v>22</v>
      </c>
      <c r="N179" s="79" t="s">
        <v>22</v>
      </c>
      <c r="O179" s="79" t="s">
        <v>22</v>
      </c>
      <c r="P179" s="79" t="s">
        <v>22</v>
      </c>
      <c r="S179" s="80" t="s">
        <v>22</v>
      </c>
      <c r="T179" s="79" t="s">
        <v>22</v>
      </c>
      <c r="U179" s="79" t="s">
        <v>22</v>
      </c>
      <c r="V179" s="79" t="s">
        <v>22</v>
      </c>
      <c r="W179" s="79" t="s">
        <v>22</v>
      </c>
      <c r="X179" s="79" t="s">
        <v>22</v>
      </c>
      <c r="Y179" s="80"/>
    </row>
    <row r="180" spans="1:25" s="23" customFormat="1" ht="14.5" customHeight="1" x14ac:dyDescent="0.35">
      <c r="A180" s="79" t="s">
        <v>1348</v>
      </c>
      <c r="B180" s="23" t="s">
        <v>734</v>
      </c>
      <c r="C180" s="79" t="s">
        <v>1462</v>
      </c>
      <c r="D180" s="79" t="s">
        <v>252</v>
      </c>
      <c r="E180" s="23" t="s">
        <v>734</v>
      </c>
      <c r="F180" s="79" t="s">
        <v>718</v>
      </c>
      <c r="G180" s="79" t="s">
        <v>1463</v>
      </c>
      <c r="I180" s="79" t="s">
        <v>1463</v>
      </c>
      <c r="J180" s="79" t="s">
        <v>22</v>
      </c>
      <c r="K180" s="79" t="s">
        <v>22</v>
      </c>
      <c r="L180" s="80" t="s">
        <v>22</v>
      </c>
      <c r="M180" s="79" t="s">
        <v>22</v>
      </c>
      <c r="N180" s="79" t="s">
        <v>22</v>
      </c>
      <c r="O180" s="79" t="s">
        <v>22</v>
      </c>
      <c r="P180" s="79" t="s">
        <v>22</v>
      </c>
      <c r="S180" s="80" t="s">
        <v>22</v>
      </c>
      <c r="T180" s="79" t="s">
        <v>22</v>
      </c>
      <c r="U180" s="79" t="s">
        <v>22</v>
      </c>
      <c r="V180" s="79" t="s">
        <v>22</v>
      </c>
      <c r="W180" s="79" t="s">
        <v>22</v>
      </c>
      <c r="X180" s="79" t="s">
        <v>22</v>
      </c>
      <c r="Y180" s="80"/>
    </row>
    <row r="181" spans="1:25" ht="14.5" customHeight="1" x14ac:dyDescent="0.35">
      <c r="A181" s="23" t="s">
        <v>1348</v>
      </c>
      <c r="B181" s="23" t="s">
        <v>734</v>
      </c>
      <c r="C181" s="23" t="s">
        <v>1464</v>
      </c>
      <c r="D181" s="23" t="s">
        <v>252</v>
      </c>
      <c r="E181" s="23" t="s">
        <v>734</v>
      </c>
      <c r="F181" s="23" t="s">
        <v>718</v>
      </c>
      <c r="G181" s="23" t="s">
        <v>1465</v>
      </c>
      <c r="I181" s="23" t="s">
        <v>22</v>
      </c>
      <c r="J181" s="23" t="s">
        <v>22</v>
      </c>
      <c r="K181" s="23" t="s">
        <v>22</v>
      </c>
      <c r="L181" s="29" t="s">
        <v>22</v>
      </c>
      <c r="M181" s="23" t="s">
        <v>22</v>
      </c>
      <c r="N181" s="23" t="s">
        <v>22</v>
      </c>
      <c r="O181" s="23" t="s">
        <v>22</v>
      </c>
      <c r="P181" s="23" t="s">
        <v>22</v>
      </c>
      <c r="S181" s="29" t="s">
        <v>22</v>
      </c>
      <c r="T181" s="23" t="s">
        <v>22</v>
      </c>
      <c r="U181" s="23" t="s">
        <v>22</v>
      </c>
      <c r="V181" s="23" t="s">
        <v>22</v>
      </c>
      <c r="W181" s="23" t="s">
        <v>22</v>
      </c>
      <c r="X181" s="23" t="s">
        <v>22</v>
      </c>
      <c r="Y181" s="29"/>
    </row>
    <row r="182" spans="1:25" s="82" customFormat="1" ht="14.5" customHeight="1" x14ac:dyDescent="0.35">
      <c r="A182" s="28" t="s">
        <v>1466</v>
      </c>
      <c r="B182" s="28" t="s">
        <v>1467</v>
      </c>
      <c r="C182" s="28" t="s">
        <v>1349</v>
      </c>
      <c r="D182" s="28" t="s">
        <v>240</v>
      </c>
      <c r="E182" s="28" t="s">
        <v>1350</v>
      </c>
      <c r="F182" s="28" t="s">
        <v>718</v>
      </c>
      <c r="I182" s="28" t="s">
        <v>1468</v>
      </c>
      <c r="J182" s="28" t="s">
        <v>22</v>
      </c>
      <c r="K182" s="28" t="s">
        <v>252</v>
      </c>
      <c r="L182" s="18" t="s">
        <v>22</v>
      </c>
      <c r="M182" s="28" t="s">
        <v>22</v>
      </c>
      <c r="N182" s="28" t="s">
        <v>22</v>
      </c>
      <c r="O182" s="28" t="s">
        <v>22</v>
      </c>
      <c r="P182" s="28" t="s">
        <v>22</v>
      </c>
      <c r="S182" s="18"/>
      <c r="Y182" s="18"/>
    </row>
    <row r="183" spans="1:25" s="82" customFormat="1" ht="14.5" customHeight="1" x14ac:dyDescent="0.35">
      <c r="A183" s="28" t="s">
        <v>1466</v>
      </c>
      <c r="B183" s="28" t="s">
        <v>1467</v>
      </c>
      <c r="C183" s="28" t="s">
        <v>0</v>
      </c>
      <c r="D183" s="28" t="s">
        <v>240</v>
      </c>
      <c r="E183" s="28" t="s">
        <v>1469</v>
      </c>
      <c r="F183" s="28" t="s">
        <v>718</v>
      </c>
      <c r="I183" s="28" t="s">
        <v>1470</v>
      </c>
      <c r="J183" s="28" t="s">
        <v>22</v>
      </c>
      <c r="K183" s="28" t="s">
        <v>252</v>
      </c>
      <c r="L183" s="18" t="s">
        <v>866</v>
      </c>
      <c r="M183" s="28" t="s">
        <v>1471</v>
      </c>
      <c r="N183" s="22" t="s">
        <v>1472</v>
      </c>
      <c r="O183" s="28" t="s">
        <v>1025</v>
      </c>
      <c r="P183" s="28" t="s">
        <v>1473</v>
      </c>
      <c r="Q183" s="28" t="s">
        <v>860</v>
      </c>
      <c r="R183" s="28" t="s">
        <v>1474</v>
      </c>
      <c r="S183" s="18" t="s">
        <v>252</v>
      </c>
      <c r="T183" s="28" t="s">
        <v>1120</v>
      </c>
      <c r="U183" s="28" t="s">
        <v>1475</v>
      </c>
      <c r="V183" s="28" t="s">
        <v>1476</v>
      </c>
      <c r="W183" s="28" t="s">
        <v>1025</v>
      </c>
      <c r="X183" s="28" t="s">
        <v>1477</v>
      </c>
      <c r="Y183" s="18"/>
    </row>
    <row r="184" spans="1:25" s="82" customFormat="1" ht="14.5" customHeight="1" x14ac:dyDescent="0.35">
      <c r="A184" s="28" t="s">
        <v>1466</v>
      </c>
      <c r="B184" s="28" t="s">
        <v>1467</v>
      </c>
      <c r="C184" s="28" t="s">
        <v>1</v>
      </c>
      <c r="D184" s="28" t="s">
        <v>240</v>
      </c>
      <c r="E184" s="28" t="s">
        <v>1478</v>
      </c>
      <c r="F184" s="28" t="s">
        <v>718</v>
      </c>
      <c r="I184" s="28" t="s">
        <v>1479</v>
      </c>
      <c r="J184" s="28" t="s">
        <v>1480</v>
      </c>
      <c r="K184" s="28" t="s">
        <v>252</v>
      </c>
      <c r="L184" s="18" t="s">
        <v>866</v>
      </c>
      <c r="M184" s="28" t="s">
        <v>1471</v>
      </c>
      <c r="N184" s="22" t="s">
        <v>1472</v>
      </c>
      <c r="O184" s="28" t="s">
        <v>1025</v>
      </c>
      <c r="P184" s="28" t="s">
        <v>1473</v>
      </c>
      <c r="Q184" s="28" t="s">
        <v>860</v>
      </c>
      <c r="R184" s="28" t="s">
        <v>1481</v>
      </c>
      <c r="S184" s="18" t="s">
        <v>252</v>
      </c>
      <c r="T184" s="28" t="s">
        <v>1120</v>
      </c>
      <c r="U184" s="28" t="s">
        <v>1475</v>
      </c>
      <c r="V184" s="28" t="s">
        <v>1476</v>
      </c>
      <c r="W184" s="28" t="s">
        <v>1025</v>
      </c>
      <c r="X184" s="28" t="s">
        <v>1477</v>
      </c>
      <c r="Y184" s="18"/>
    </row>
    <row r="185" spans="1:25" s="82" customFormat="1" ht="14.5" customHeight="1" x14ac:dyDescent="0.35">
      <c r="A185" s="28" t="s">
        <v>1466</v>
      </c>
      <c r="B185" s="28" t="s">
        <v>1467</v>
      </c>
      <c r="C185" s="28" t="s">
        <v>1482</v>
      </c>
      <c r="D185" s="28" t="s">
        <v>240</v>
      </c>
      <c r="E185" s="28" t="s">
        <v>1483</v>
      </c>
      <c r="F185" s="28" t="s">
        <v>718</v>
      </c>
      <c r="G185" s="28" t="s">
        <v>1484</v>
      </c>
      <c r="I185" s="28" t="s">
        <v>724</v>
      </c>
      <c r="J185" s="28" t="s">
        <v>1485</v>
      </c>
      <c r="K185" s="28" t="s">
        <v>1486</v>
      </c>
      <c r="L185" s="18" t="s">
        <v>866</v>
      </c>
      <c r="O185" s="28" t="s">
        <v>240</v>
      </c>
      <c r="Q185" s="28" t="s">
        <v>860</v>
      </c>
      <c r="R185" s="28" t="s">
        <v>1487</v>
      </c>
      <c r="S185" s="18" t="s">
        <v>240</v>
      </c>
      <c r="V185" s="22"/>
      <c r="Y185" s="18"/>
    </row>
    <row r="186" spans="1:25" s="82" customFormat="1" ht="14.5" customHeight="1" x14ac:dyDescent="0.35">
      <c r="A186" s="28" t="s">
        <v>1466</v>
      </c>
      <c r="B186" s="28" t="s">
        <v>1467</v>
      </c>
      <c r="C186" s="28" t="s">
        <v>1488</v>
      </c>
      <c r="D186" s="28" t="s">
        <v>240</v>
      </c>
      <c r="E186" s="28" t="s">
        <v>1489</v>
      </c>
      <c r="F186" s="28" t="s">
        <v>794</v>
      </c>
      <c r="I186" s="28" t="s">
        <v>22</v>
      </c>
      <c r="J186" s="28" t="s">
        <v>903</v>
      </c>
      <c r="K186" s="28" t="s">
        <v>252</v>
      </c>
      <c r="L186" s="18" t="s">
        <v>866</v>
      </c>
      <c r="O186" s="28" t="s">
        <v>240</v>
      </c>
      <c r="Q186" s="28" t="s">
        <v>860</v>
      </c>
      <c r="R186" s="28" t="s">
        <v>1490</v>
      </c>
      <c r="S186" s="18" t="s">
        <v>252</v>
      </c>
      <c r="T186" s="28" t="s">
        <v>1120</v>
      </c>
      <c r="U186" s="28" t="s">
        <v>1491</v>
      </c>
      <c r="V186" s="22" t="s">
        <v>1492</v>
      </c>
      <c r="W186" s="28" t="s">
        <v>252</v>
      </c>
      <c r="X186" s="28" t="s">
        <v>1493</v>
      </c>
      <c r="Y186" s="18"/>
    </row>
    <row r="187" spans="1:25" s="82" customFormat="1" ht="14.5" customHeight="1" x14ac:dyDescent="0.35">
      <c r="A187" s="28" t="s">
        <v>1466</v>
      </c>
      <c r="B187" s="28" t="s">
        <v>1467</v>
      </c>
      <c r="C187" s="28" t="s">
        <v>1494</v>
      </c>
      <c r="D187" s="28" t="s">
        <v>240</v>
      </c>
      <c r="E187" s="28" t="s">
        <v>1495</v>
      </c>
      <c r="F187" s="28" t="s">
        <v>718</v>
      </c>
      <c r="I187" s="28" t="s">
        <v>1435</v>
      </c>
      <c r="J187" s="28" t="s">
        <v>22</v>
      </c>
      <c r="K187" s="28" t="s">
        <v>252</v>
      </c>
      <c r="L187" s="18" t="s">
        <v>866</v>
      </c>
      <c r="O187" s="28" t="s">
        <v>240</v>
      </c>
      <c r="Q187" s="28" t="s">
        <v>860</v>
      </c>
      <c r="R187" s="28" t="s">
        <v>1441</v>
      </c>
      <c r="S187" s="18" t="s">
        <v>252</v>
      </c>
      <c r="T187" s="28" t="s">
        <v>1022</v>
      </c>
      <c r="U187" s="28" t="s">
        <v>1023</v>
      </c>
      <c r="V187" s="28" t="s">
        <v>1024</v>
      </c>
      <c r="W187" s="28" t="s">
        <v>1025</v>
      </c>
      <c r="X187" s="28" t="s">
        <v>1026</v>
      </c>
      <c r="Y187" s="18"/>
    </row>
    <row r="188" spans="1:25" s="82" customFormat="1" ht="14.5" customHeight="1" x14ac:dyDescent="0.35">
      <c r="A188" s="28" t="s">
        <v>1466</v>
      </c>
      <c r="B188" s="28" t="s">
        <v>1467</v>
      </c>
      <c r="C188" s="28" t="s">
        <v>1496</v>
      </c>
      <c r="D188" s="28" t="s">
        <v>240</v>
      </c>
      <c r="E188" s="28" t="s">
        <v>1497</v>
      </c>
      <c r="F188" s="28" t="s">
        <v>718</v>
      </c>
      <c r="G188" s="82" t="s">
        <v>1498</v>
      </c>
      <c r="I188" s="28" t="s">
        <v>1499</v>
      </c>
      <c r="J188" s="28" t="s">
        <v>22</v>
      </c>
      <c r="K188" s="28" t="s">
        <v>252</v>
      </c>
      <c r="L188" s="18" t="s">
        <v>866</v>
      </c>
      <c r="M188" s="28" t="s">
        <v>1500</v>
      </c>
      <c r="N188" s="22" t="s">
        <v>1501</v>
      </c>
      <c r="O188" s="28" t="s">
        <v>869</v>
      </c>
      <c r="P188" s="28" t="s">
        <v>1502</v>
      </c>
      <c r="Q188" s="28" t="s">
        <v>860</v>
      </c>
      <c r="R188" s="28" t="s">
        <v>1503</v>
      </c>
      <c r="S188" s="18" t="s">
        <v>252</v>
      </c>
      <c r="T188" s="28" t="s">
        <v>1120</v>
      </c>
      <c r="U188" s="28" t="s">
        <v>1504</v>
      </c>
      <c r="V188" s="22" t="s">
        <v>1505</v>
      </c>
      <c r="W188" s="28" t="s">
        <v>252</v>
      </c>
      <c r="X188" s="28" t="s">
        <v>1506</v>
      </c>
      <c r="Y188" s="18"/>
    </row>
    <row r="189" spans="1:25" s="82" customFormat="1" ht="14.5" customHeight="1" x14ac:dyDescent="0.35">
      <c r="A189" s="28" t="s">
        <v>1466</v>
      </c>
      <c r="B189" s="28" t="s">
        <v>1467</v>
      </c>
      <c r="C189" s="28" t="s">
        <v>1507</v>
      </c>
      <c r="D189" s="28" t="s">
        <v>240</v>
      </c>
      <c r="E189" s="28" t="s">
        <v>1508</v>
      </c>
      <c r="F189" s="28" t="s">
        <v>718</v>
      </c>
      <c r="G189" s="82" t="s">
        <v>1509</v>
      </c>
      <c r="I189" s="28" t="s">
        <v>1510</v>
      </c>
      <c r="J189" s="28" t="s">
        <v>22</v>
      </c>
      <c r="K189" s="28" t="s">
        <v>240</v>
      </c>
      <c r="L189" s="18" t="s">
        <v>866</v>
      </c>
      <c r="M189" s="28"/>
      <c r="N189" s="22"/>
      <c r="O189" s="28" t="s">
        <v>240</v>
      </c>
      <c r="P189" s="28"/>
      <c r="Q189" s="28"/>
      <c r="R189" s="28"/>
      <c r="S189" s="18"/>
      <c r="T189" s="28"/>
      <c r="U189" s="28"/>
      <c r="V189" s="22"/>
      <c r="W189" s="28"/>
      <c r="X189" s="28"/>
      <c r="Y189" s="18"/>
    </row>
    <row r="190" spans="1:25" s="82" customFormat="1" ht="14.5" customHeight="1" x14ac:dyDescent="0.35">
      <c r="A190" s="28" t="s">
        <v>1466</v>
      </c>
      <c r="B190" s="28" t="s">
        <v>1467</v>
      </c>
      <c r="C190" s="28" t="s">
        <v>1511</v>
      </c>
      <c r="D190" s="28" t="s">
        <v>240</v>
      </c>
      <c r="E190" s="28" t="s">
        <v>1512</v>
      </c>
      <c r="F190" s="28" t="s">
        <v>718</v>
      </c>
      <c r="G190" s="82" t="s">
        <v>1513</v>
      </c>
      <c r="I190" s="28" t="s">
        <v>1254</v>
      </c>
      <c r="J190" s="28" t="s">
        <v>22</v>
      </c>
      <c r="K190" s="28" t="s">
        <v>240</v>
      </c>
      <c r="L190" s="18" t="s">
        <v>866</v>
      </c>
      <c r="M190" s="28" t="s">
        <v>1255</v>
      </c>
      <c r="N190" s="104" t="s">
        <v>1256</v>
      </c>
      <c r="O190" s="28" t="s">
        <v>252</v>
      </c>
      <c r="P190" s="28" t="s">
        <v>1257</v>
      </c>
      <c r="Q190" s="28"/>
      <c r="R190" s="28"/>
      <c r="S190" s="18"/>
      <c r="T190" s="28"/>
      <c r="U190" s="28"/>
      <c r="V190" s="22"/>
      <c r="W190" s="28"/>
      <c r="X190" s="28"/>
      <c r="Y190" s="18"/>
    </row>
    <row r="191" spans="1:25" s="82" customFormat="1" ht="14.5" customHeight="1" x14ac:dyDescent="0.35">
      <c r="A191" s="28" t="s">
        <v>1466</v>
      </c>
      <c r="B191" s="28" t="s">
        <v>1467</v>
      </c>
      <c r="C191" s="28" t="s">
        <v>1514</v>
      </c>
      <c r="D191" s="28" t="s">
        <v>240</v>
      </c>
      <c r="E191" s="28" t="s">
        <v>1515</v>
      </c>
      <c r="F191" s="28" t="s">
        <v>718</v>
      </c>
      <c r="G191" s="28" t="s">
        <v>1516</v>
      </c>
      <c r="I191" s="28" t="s">
        <v>1517</v>
      </c>
      <c r="J191" s="28" t="s">
        <v>22</v>
      </c>
      <c r="K191" s="28" t="s">
        <v>1518</v>
      </c>
      <c r="L191" s="18" t="s">
        <v>866</v>
      </c>
      <c r="O191" s="28" t="s">
        <v>240</v>
      </c>
      <c r="Q191" s="28" t="s">
        <v>860</v>
      </c>
      <c r="R191" s="28" t="s">
        <v>1519</v>
      </c>
      <c r="S191" s="18" t="s">
        <v>240</v>
      </c>
      <c r="Y191" s="18"/>
    </row>
    <row r="192" spans="1:25" s="82" customFormat="1" ht="14.5" customHeight="1" x14ac:dyDescent="0.35">
      <c r="A192" s="28" t="s">
        <v>1466</v>
      </c>
      <c r="B192" s="28" t="s">
        <v>1467</v>
      </c>
      <c r="C192" s="28" t="s">
        <v>1520</v>
      </c>
      <c r="D192" s="28" t="s">
        <v>240</v>
      </c>
      <c r="E192" s="28" t="s">
        <v>1521</v>
      </c>
      <c r="F192" s="28" t="s">
        <v>718</v>
      </c>
      <c r="I192" s="28" t="s">
        <v>1522</v>
      </c>
      <c r="J192" s="28" t="s">
        <v>22</v>
      </c>
      <c r="K192" s="28" t="s">
        <v>1518</v>
      </c>
      <c r="L192" s="18" t="s">
        <v>866</v>
      </c>
      <c r="O192" s="28" t="s">
        <v>240</v>
      </c>
      <c r="Q192" s="28" t="s">
        <v>860</v>
      </c>
      <c r="S192" s="18" t="s">
        <v>240</v>
      </c>
      <c r="Y192" s="18"/>
    </row>
    <row r="193" spans="1:25" s="107" customFormat="1" ht="14.5" customHeight="1" x14ac:dyDescent="0.35">
      <c r="A193" s="106" t="s">
        <v>1466</v>
      </c>
      <c r="B193" s="106" t="s">
        <v>1467</v>
      </c>
      <c r="C193" s="106" t="s">
        <v>771</v>
      </c>
      <c r="D193" s="106" t="s">
        <v>240</v>
      </c>
      <c r="E193" s="106" t="s">
        <v>772</v>
      </c>
      <c r="F193" s="106" t="s">
        <v>718</v>
      </c>
      <c r="G193" s="106" t="s">
        <v>772</v>
      </c>
      <c r="I193" s="106" t="s">
        <v>1523</v>
      </c>
      <c r="J193" s="106"/>
      <c r="K193" s="106"/>
      <c r="L193" s="108"/>
      <c r="O193" s="106"/>
      <c r="Q193" s="106"/>
      <c r="S193" s="108"/>
      <c r="Y193" s="108"/>
    </row>
    <row r="194" spans="1:25" s="107" customFormat="1" ht="14.5" customHeight="1" x14ac:dyDescent="0.35">
      <c r="A194" s="106" t="s">
        <v>1466</v>
      </c>
      <c r="B194" s="106" t="s">
        <v>1467</v>
      </c>
      <c r="C194" s="106" t="s">
        <v>1524</v>
      </c>
      <c r="D194" s="106" t="s">
        <v>240</v>
      </c>
      <c r="E194" s="106" t="s">
        <v>1525</v>
      </c>
      <c r="F194" s="106" t="s">
        <v>718</v>
      </c>
      <c r="G194" s="107" t="s">
        <v>1525</v>
      </c>
      <c r="I194" s="106" t="s">
        <v>1526</v>
      </c>
      <c r="J194" s="106"/>
      <c r="K194" s="106"/>
      <c r="L194" s="108"/>
      <c r="O194" s="106"/>
      <c r="Q194" s="106"/>
      <c r="S194" s="108"/>
      <c r="Y194" s="108"/>
    </row>
    <row r="195" spans="1:25" s="82" customFormat="1" ht="14.5" customHeight="1" x14ac:dyDescent="0.35">
      <c r="A195" s="28" t="s">
        <v>1466</v>
      </c>
      <c r="B195" s="28" t="s">
        <v>1467</v>
      </c>
      <c r="C195" s="28" t="s">
        <v>1527</v>
      </c>
      <c r="D195" s="28" t="s">
        <v>240</v>
      </c>
      <c r="E195" s="28" t="s">
        <v>1528</v>
      </c>
      <c r="F195" s="28" t="s">
        <v>1529</v>
      </c>
      <c r="G195" s="82" t="s">
        <v>1530</v>
      </c>
      <c r="I195" s="28" t="s">
        <v>22</v>
      </c>
      <c r="J195" s="28" t="s">
        <v>1531</v>
      </c>
      <c r="K195" s="28" t="s">
        <v>240</v>
      </c>
      <c r="L195" s="18" t="s">
        <v>866</v>
      </c>
      <c r="M195" s="28" t="s">
        <v>1532</v>
      </c>
      <c r="N195" s="22" t="s">
        <v>1533</v>
      </c>
      <c r="O195" s="28" t="s">
        <v>252</v>
      </c>
      <c r="Q195" s="28"/>
      <c r="S195" s="18" t="s">
        <v>252</v>
      </c>
      <c r="T195" s="28" t="s">
        <v>1120</v>
      </c>
      <c r="U195" s="82" t="s">
        <v>1534</v>
      </c>
      <c r="V195" s="104" t="s">
        <v>1535</v>
      </c>
      <c r="W195" s="82" t="s">
        <v>252</v>
      </c>
      <c r="X195" s="105" t="s">
        <v>1536</v>
      </c>
      <c r="Y195" s="18"/>
    </row>
    <row r="196" spans="1:25" s="82" customFormat="1" ht="14.5" customHeight="1" x14ac:dyDescent="0.35">
      <c r="A196" s="28" t="s">
        <v>1466</v>
      </c>
      <c r="B196" s="28" t="s">
        <v>1467</v>
      </c>
      <c r="C196" s="28" t="s">
        <v>1537</v>
      </c>
      <c r="D196" s="28" t="s">
        <v>240</v>
      </c>
      <c r="E196" s="28" t="s">
        <v>1538</v>
      </c>
      <c r="F196" s="28" t="s">
        <v>1529</v>
      </c>
      <c r="G196" s="82" t="s">
        <v>1539</v>
      </c>
      <c r="I196" s="28" t="s">
        <v>22</v>
      </c>
      <c r="J196" s="28" t="s">
        <v>1540</v>
      </c>
      <c r="K196" s="28" t="s">
        <v>240</v>
      </c>
      <c r="L196" s="18" t="s">
        <v>866</v>
      </c>
      <c r="M196" s="28" t="s">
        <v>1532</v>
      </c>
      <c r="N196" s="22" t="s">
        <v>1533</v>
      </c>
      <c r="O196" s="28" t="s">
        <v>252</v>
      </c>
      <c r="Q196" s="28"/>
      <c r="S196" s="18" t="s">
        <v>252</v>
      </c>
      <c r="T196" s="28" t="s">
        <v>1120</v>
      </c>
      <c r="U196" s="82" t="s">
        <v>1534</v>
      </c>
      <c r="V196" s="104" t="s">
        <v>1535</v>
      </c>
      <c r="W196" s="82" t="s">
        <v>252</v>
      </c>
      <c r="X196" s="105" t="s">
        <v>1536</v>
      </c>
      <c r="Y196" s="18"/>
    </row>
    <row r="197" spans="1:25" s="82" customFormat="1" ht="14.5" customHeight="1" x14ac:dyDescent="0.35">
      <c r="A197" s="28" t="s">
        <v>1466</v>
      </c>
      <c r="B197" s="28" t="s">
        <v>1467</v>
      </c>
      <c r="C197" s="28" t="s">
        <v>1541</v>
      </c>
      <c r="D197" s="28" t="s">
        <v>240</v>
      </c>
      <c r="E197" s="28" t="s">
        <v>1542</v>
      </c>
      <c r="F197" s="28" t="s">
        <v>718</v>
      </c>
      <c r="I197" s="28" t="s">
        <v>22</v>
      </c>
      <c r="J197" s="28" t="s">
        <v>1543</v>
      </c>
      <c r="K197" s="28" t="s">
        <v>240</v>
      </c>
      <c r="L197" s="18" t="s">
        <v>866</v>
      </c>
      <c r="M197" s="28" t="s">
        <v>1532</v>
      </c>
      <c r="N197" s="22" t="s">
        <v>1533</v>
      </c>
      <c r="O197" s="28" t="s">
        <v>252</v>
      </c>
      <c r="P197" s="28" t="s">
        <v>1544</v>
      </c>
      <c r="Q197" s="28" t="s">
        <v>860</v>
      </c>
      <c r="R197" s="28" t="s">
        <v>1545</v>
      </c>
      <c r="S197" s="18" t="s">
        <v>252</v>
      </c>
      <c r="T197" s="28" t="s">
        <v>1120</v>
      </c>
      <c r="U197" s="28" t="s">
        <v>1546</v>
      </c>
      <c r="V197" s="22" t="s">
        <v>1547</v>
      </c>
      <c r="W197" s="28" t="s">
        <v>252</v>
      </c>
      <c r="X197" s="28" t="s">
        <v>1548</v>
      </c>
      <c r="Y197" s="18"/>
    </row>
    <row r="198" spans="1:25" s="82" customFormat="1" ht="28.75" customHeight="1" x14ac:dyDescent="0.35">
      <c r="A198" s="28" t="s">
        <v>1466</v>
      </c>
      <c r="B198" s="28" t="s">
        <v>1467</v>
      </c>
      <c r="C198" s="28" t="s">
        <v>1549</v>
      </c>
      <c r="D198" s="28" t="s">
        <v>240</v>
      </c>
      <c r="E198" s="28" t="s">
        <v>1550</v>
      </c>
      <c r="F198" s="28" t="s">
        <v>718</v>
      </c>
      <c r="I198" s="28" t="s">
        <v>724</v>
      </c>
      <c r="J198" s="28" t="s">
        <v>1551</v>
      </c>
      <c r="K198" s="28" t="s">
        <v>240</v>
      </c>
      <c r="L198" s="18" t="s">
        <v>866</v>
      </c>
      <c r="M198" s="28" t="s">
        <v>1552</v>
      </c>
      <c r="N198" s="22" t="s">
        <v>1553</v>
      </c>
      <c r="O198" s="28" t="s">
        <v>252</v>
      </c>
      <c r="P198" s="28" t="s">
        <v>1554</v>
      </c>
      <c r="Q198" s="28" t="s">
        <v>860</v>
      </c>
      <c r="R198" s="28" t="s">
        <v>1555</v>
      </c>
      <c r="S198" s="18" t="s">
        <v>252</v>
      </c>
      <c r="T198" s="48" t="s">
        <v>1556</v>
      </c>
      <c r="U198" s="28" t="s">
        <v>1557</v>
      </c>
      <c r="V198" s="22" t="s">
        <v>1558</v>
      </c>
      <c r="W198" s="28" t="s">
        <v>252</v>
      </c>
      <c r="X198" s="28" t="s">
        <v>1559</v>
      </c>
      <c r="Y198" s="18"/>
    </row>
    <row r="199" spans="1:25" s="82" customFormat="1" ht="14.5" customHeight="1" x14ac:dyDescent="0.35">
      <c r="A199" s="28" t="s">
        <v>1466</v>
      </c>
      <c r="B199" s="28" t="s">
        <v>1467</v>
      </c>
      <c r="C199" s="28" t="s">
        <v>1560</v>
      </c>
      <c r="D199" s="28" t="s">
        <v>240</v>
      </c>
      <c r="E199" s="28" t="s">
        <v>1561</v>
      </c>
      <c r="F199" s="28" t="s">
        <v>814</v>
      </c>
      <c r="G199" s="28" t="s">
        <v>1562</v>
      </c>
      <c r="J199" s="28" t="s">
        <v>1563</v>
      </c>
      <c r="K199" s="28" t="s">
        <v>240</v>
      </c>
      <c r="L199" s="18" t="s">
        <v>866</v>
      </c>
      <c r="M199" s="28" t="s">
        <v>1532</v>
      </c>
      <c r="N199" s="22" t="s">
        <v>1533</v>
      </c>
      <c r="O199" s="28" t="s">
        <v>869</v>
      </c>
      <c r="P199" s="28" t="s">
        <v>1544</v>
      </c>
      <c r="Q199" s="28" t="s">
        <v>860</v>
      </c>
      <c r="R199" s="28" t="s">
        <v>1564</v>
      </c>
      <c r="S199" s="18" t="s">
        <v>252</v>
      </c>
      <c r="T199" s="28" t="s">
        <v>1120</v>
      </c>
      <c r="U199" s="28" t="s">
        <v>1546</v>
      </c>
      <c r="V199" s="22" t="s">
        <v>1547</v>
      </c>
      <c r="W199" s="28" t="s">
        <v>869</v>
      </c>
      <c r="X199" s="28" t="s">
        <v>1548</v>
      </c>
      <c r="Y199" s="18"/>
    </row>
    <row r="200" spans="1:25" s="82" customFormat="1" ht="14.5" customHeight="1" x14ac:dyDescent="0.35">
      <c r="A200" s="28" t="s">
        <v>1466</v>
      </c>
      <c r="B200" s="28" t="s">
        <v>1467</v>
      </c>
      <c r="C200" s="28" t="s">
        <v>1565</v>
      </c>
      <c r="D200" s="28" t="s">
        <v>240</v>
      </c>
      <c r="E200" s="28" t="s">
        <v>1566</v>
      </c>
      <c r="F200" s="28" t="s">
        <v>814</v>
      </c>
      <c r="G200" s="28" t="s">
        <v>1567</v>
      </c>
      <c r="J200" s="28" t="s">
        <v>1563</v>
      </c>
      <c r="K200" s="28" t="s">
        <v>240</v>
      </c>
      <c r="L200" s="18" t="s">
        <v>866</v>
      </c>
      <c r="M200" s="28" t="s">
        <v>1532</v>
      </c>
      <c r="N200" s="22" t="s">
        <v>1533</v>
      </c>
      <c r="O200" s="28" t="s">
        <v>869</v>
      </c>
      <c r="P200" s="28" t="s">
        <v>1544</v>
      </c>
      <c r="Q200" s="28" t="s">
        <v>860</v>
      </c>
      <c r="R200" s="28" t="s">
        <v>1568</v>
      </c>
      <c r="S200" s="18" t="s">
        <v>252</v>
      </c>
      <c r="T200" s="28" t="s">
        <v>1120</v>
      </c>
      <c r="U200" s="28" t="s">
        <v>1546</v>
      </c>
      <c r="V200" s="22" t="s">
        <v>1547</v>
      </c>
      <c r="W200" s="28" t="s">
        <v>869</v>
      </c>
      <c r="X200" s="28" t="s">
        <v>1548</v>
      </c>
      <c r="Y200" s="18"/>
    </row>
    <row r="201" spans="1:25" s="82" customFormat="1" ht="14.5" customHeight="1" x14ac:dyDescent="0.35">
      <c r="A201" s="28" t="s">
        <v>1466</v>
      </c>
      <c r="B201" s="28" t="s">
        <v>1467</v>
      </c>
      <c r="C201" s="28" t="s">
        <v>1569</v>
      </c>
      <c r="D201" s="28" t="s">
        <v>240</v>
      </c>
      <c r="E201" s="28" t="s">
        <v>1570</v>
      </c>
      <c r="F201" s="28" t="s">
        <v>718</v>
      </c>
      <c r="I201" s="28" t="s">
        <v>724</v>
      </c>
      <c r="J201" s="28" t="s">
        <v>22</v>
      </c>
      <c r="K201" s="28" t="s">
        <v>240</v>
      </c>
      <c r="L201" s="18" t="s">
        <v>866</v>
      </c>
      <c r="M201" s="28" t="s">
        <v>1532</v>
      </c>
      <c r="N201" s="22" t="s">
        <v>1533</v>
      </c>
      <c r="O201" s="28" t="s">
        <v>1025</v>
      </c>
      <c r="P201" s="28" t="s">
        <v>1544</v>
      </c>
      <c r="Q201" s="28" t="s">
        <v>860</v>
      </c>
      <c r="R201" s="28" t="s">
        <v>1571</v>
      </c>
      <c r="S201" s="18" t="s">
        <v>252</v>
      </c>
      <c r="T201" s="28" t="s">
        <v>1120</v>
      </c>
      <c r="U201" s="28" t="s">
        <v>1546</v>
      </c>
      <c r="V201" s="22" t="s">
        <v>1547</v>
      </c>
      <c r="W201" s="28" t="s">
        <v>1025</v>
      </c>
      <c r="X201" s="28" t="s">
        <v>1548</v>
      </c>
      <c r="Y201" s="18"/>
    </row>
    <row r="202" spans="1:25" s="77" customFormat="1" ht="14.5" customHeight="1" x14ac:dyDescent="0.35">
      <c r="A202" s="76" t="s">
        <v>1466</v>
      </c>
      <c r="C202" s="76" t="s">
        <v>716</v>
      </c>
      <c r="D202" s="76" t="s">
        <v>252</v>
      </c>
      <c r="E202" s="76" t="s">
        <v>22</v>
      </c>
      <c r="F202" s="76" t="s">
        <v>718</v>
      </c>
      <c r="I202" s="76" t="s">
        <v>856</v>
      </c>
      <c r="J202" s="76" t="s">
        <v>22</v>
      </c>
      <c r="K202" s="76" t="s">
        <v>22</v>
      </c>
      <c r="L202" s="78" t="s">
        <v>22</v>
      </c>
      <c r="M202" s="76" t="s">
        <v>22</v>
      </c>
      <c r="N202" s="76" t="s">
        <v>22</v>
      </c>
      <c r="O202" s="76" t="s">
        <v>22</v>
      </c>
      <c r="P202" s="76" t="s">
        <v>22</v>
      </c>
      <c r="S202" s="78" t="s">
        <v>22</v>
      </c>
      <c r="T202" s="76" t="s">
        <v>22</v>
      </c>
      <c r="U202" s="76" t="s">
        <v>22</v>
      </c>
      <c r="V202" s="76" t="s">
        <v>22</v>
      </c>
      <c r="W202" s="76" t="s">
        <v>22</v>
      </c>
      <c r="Y202" s="78"/>
    </row>
    <row r="203" spans="1:25" s="81" customFormat="1" ht="14.5" customHeight="1" x14ac:dyDescent="0.35">
      <c r="A203" s="23" t="s">
        <v>1466</v>
      </c>
      <c r="B203" s="23" t="s">
        <v>734</v>
      </c>
      <c r="C203" s="23" t="s">
        <v>15</v>
      </c>
      <c r="D203" s="23" t="s">
        <v>252</v>
      </c>
      <c r="E203" s="23" t="s">
        <v>734</v>
      </c>
      <c r="F203" s="23" t="s">
        <v>718</v>
      </c>
      <c r="I203" s="23" t="s">
        <v>1572</v>
      </c>
      <c r="J203" s="23" t="s">
        <v>22</v>
      </c>
      <c r="K203" s="23" t="s">
        <v>22</v>
      </c>
      <c r="L203" s="29" t="s">
        <v>22</v>
      </c>
      <c r="M203" s="23" t="s">
        <v>22</v>
      </c>
      <c r="N203" s="23" t="s">
        <v>22</v>
      </c>
      <c r="O203" s="23" t="s">
        <v>22</v>
      </c>
      <c r="P203" s="23" t="s">
        <v>22</v>
      </c>
      <c r="S203" s="29" t="s">
        <v>22</v>
      </c>
      <c r="T203" s="23" t="s">
        <v>22</v>
      </c>
      <c r="U203" s="23" t="s">
        <v>22</v>
      </c>
      <c r="V203" s="23" t="s">
        <v>22</v>
      </c>
      <c r="W203" s="23" t="s">
        <v>22</v>
      </c>
      <c r="Y203" s="29"/>
    </row>
    <row r="204" spans="1:25" s="81" customFormat="1" ht="14.5" customHeight="1" x14ac:dyDescent="0.35">
      <c r="A204" s="23" t="s">
        <v>1466</v>
      </c>
      <c r="B204" s="23" t="s">
        <v>734</v>
      </c>
      <c r="C204" s="23" t="s">
        <v>16</v>
      </c>
      <c r="D204" s="23" t="s">
        <v>252</v>
      </c>
      <c r="E204" s="23" t="s">
        <v>734</v>
      </c>
      <c r="F204" s="23" t="s">
        <v>718</v>
      </c>
      <c r="I204" s="23" t="s">
        <v>1573</v>
      </c>
      <c r="J204" s="23" t="s">
        <v>22</v>
      </c>
      <c r="K204" s="23" t="s">
        <v>22</v>
      </c>
      <c r="L204" s="29" t="s">
        <v>22</v>
      </c>
      <c r="M204" s="23" t="s">
        <v>22</v>
      </c>
      <c r="N204" s="23" t="s">
        <v>22</v>
      </c>
      <c r="O204" s="23" t="s">
        <v>22</v>
      </c>
      <c r="P204" s="23" t="s">
        <v>22</v>
      </c>
      <c r="S204" s="29" t="s">
        <v>22</v>
      </c>
      <c r="T204" s="23" t="s">
        <v>22</v>
      </c>
      <c r="U204" s="23" t="s">
        <v>22</v>
      </c>
      <c r="V204" s="23" t="s">
        <v>22</v>
      </c>
      <c r="W204" s="23" t="s">
        <v>22</v>
      </c>
      <c r="Y204" s="29"/>
    </row>
    <row r="205" spans="1:25" s="81" customFormat="1" ht="14.5" customHeight="1" x14ac:dyDescent="0.35">
      <c r="A205" s="23" t="s">
        <v>1466</v>
      </c>
      <c r="B205" s="23" t="s">
        <v>734</v>
      </c>
      <c r="C205" s="23" t="s">
        <v>17</v>
      </c>
      <c r="D205" s="23" t="s">
        <v>252</v>
      </c>
      <c r="E205" s="23" t="s">
        <v>734</v>
      </c>
      <c r="F205" s="23" t="s">
        <v>718</v>
      </c>
      <c r="I205" s="23" t="s">
        <v>1574</v>
      </c>
      <c r="J205" s="23" t="s">
        <v>22</v>
      </c>
      <c r="K205" s="23" t="s">
        <v>22</v>
      </c>
      <c r="L205" s="29" t="s">
        <v>22</v>
      </c>
      <c r="M205" s="23" t="s">
        <v>22</v>
      </c>
      <c r="N205" s="23" t="s">
        <v>22</v>
      </c>
      <c r="O205" s="23" t="s">
        <v>22</v>
      </c>
      <c r="P205" s="23" t="s">
        <v>22</v>
      </c>
      <c r="S205" s="29" t="s">
        <v>22</v>
      </c>
      <c r="T205" s="23" t="s">
        <v>22</v>
      </c>
      <c r="U205" s="23" t="s">
        <v>22</v>
      </c>
      <c r="V205" s="23" t="s">
        <v>22</v>
      </c>
      <c r="W205" s="23" t="s">
        <v>22</v>
      </c>
      <c r="Y205" s="29"/>
    </row>
    <row r="206" spans="1:25" s="81" customFormat="1" ht="14.5" customHeight="1" x14ac:dyDescent="0.35">
      <c r="A206" s="23" t="s">
        <v>1466</v>
      </c>
      <c r="B206" s="23" t="s">
        <v>734</v>
      </c>
      <c r="C206" s="23" t="s">
        <v>1464</v>
      </c>
      <c r="D206" s="23" t="s">
        <v>252</v>
      </c>
      <c r="E206" s="23" t="s">
        <v>734</v>
      </c>
      <c r="F206" s="23" t="s">
        <v>718</v>
      </c>
      <c r="G206" s="23" t="s">
        <v>1465</v>
      </c>
      <c r="I206" s="23" t="s">
        <v>1575</v>
      </c>
      <c r="J206" s="23" t="s">
        <v>22</v>
      </c>
      <c r="K206" s="23" t="s">
        <v>22</v>
      </c>
      <c r="L206" s="29" t="s">
        <v>22</v>
      </c>
      <c r="M206" s="23" t="s">
        <v>22</v>
      </c>
      <c r="N206" s="23" t="s">
        <v>22</v>
      </c>
      <c r="O206" s="23" t="s">
        <v>22</v>
      </c>
      <c r="P206" s="23" t="s">
        <v>22</v>
      </c>
      <c r="S206" s="29" t="s">
        <v>22</v>
      </c>
      <c r="T206" s="23" t="s">
        <v>22</v>
      </c>
      <c r="U206" s="23" t="s">
        <v>22</v>
      </c>
      <c r="V206" s="23" t="s">
        <v>22</v>
      </c>
      <c r="W206" s="23" t="s">
        <v>22</v>
      </c>
      <c r="Y206" s="29"/>
    </row>
    <row r="207" spans="1:25" s="83" customFormat="1" ht="14.5" customHeight="1" x14ac:dyDescent="0.35">
      <c r="A207" s="35" t="s">
        <v>1576</v>
      </c>
      <c r="C207" s="35" t="s">
        <v>1577</v>
      </c>
      <c r="D207" s="35" t="s">
        <v>240</v>
      </c>
      <c r="E207" s="35" t="s">
        <v>1578</v>
      </c>
      <c r="F207" s="35" t="s">
        <v>718</v>
      </c>
      <c r="G207" s="35" t="s">
        <v>1579</v>
      </c>
      <c r="I207" s="35" t="s">
        <v>1580</v>
      </c>
      <c r="J207" s="35" t="s">
        <v>22</v>
      </c>
      <c r="K207" s="35" t="s">
        <v>252</v>
      </c>
      <c r="L207" s="19" t="s">
        <v>22</v>
      </c>
      <c r="M207" s="35" t="s">
        <v>22</v>
      </c>
      <c r="N207" s="35" t="s">
        <v>22</v>
      </c>
      <c r="O207" s="35" t="s">
        <v>22</v>
      </c>
      <c r="P207" s="35" t="s">
        <v>22</v>
      </c>
      <c r="S207" s="19" t="s">
        <v>22</v>
      </c>
      <c r="T207" s="35" t="s">
        <v>22</v>
      </c>
      <c r="U207" s="35" t="s">
        <v>22</v>
      </c>
      <c r="V207" s="35" t="s">
        <v>22</v>
      </c>
      <c r="W207" s="35" t="s">
        <v>22</v>
      </c>
      <c r="Y207" s="19"/>
    </row>
    <row r="208" spans="1:25" s="83" customFormat="1" ht="14.5" customHeight="1" x14ac:dyDescent="0.35">
      <c r="A208" s="35" t="s">
        <v>1576</v>
      </c>
      <c r="C208" s="35" t="s">
        <v>1581</v>
      </c>
      <c r="D208" s="35" t="s">
        <v>240</v>
      </c>
      <c r="E208" s="35" t="s">
        <v>1582</v>
      </c>
      <c r="F208" s="35" t="s">
        <v>718</v>
      </c>
      <c r="G208" s="35" t="s">
        <v>1583</v>
      </c>
      <c r="I208" s="35" t="s">
        <v>724</v>
      </c>
      <c r="J208" s="35" t="s">
        <v>22</v>
      </c>
      <c r="K208" s="35" t="s">
        <v>252</v>
      </c>
      <c r="L208" s="19" t="s">
        <v>22</v>
      </c>
      <c r="M208" s="35" t="s">
        <v>22</v>
      </c>
      <c r="N208" s="35" t="s">
        <v>22</v>
      </c>
      <c r="O208" s="35" t="s">
        <v>22</v>
      </c>
      <c r="P208" s="35" t="s">
        <v>22</v>
      </c>
      <c r="S208" s="19" t="s">
        <v>22</v>
      </c>
      <c r="T208" s="35" t="s">
        <v>22</v>
      </c>
      <c r="U208" s="35" t="s">
        <v>22</v>
      </c>
      <c r="V208" s="35" t="s">
        <v>22</v>
      </c>
      <c r="W208" s="35" t="s">
        <v>22</v>
      </c>
      <c r="Y208" s="19"/>
    </row>
    <row r="209" spans="1:25" s="83" customFormat="1" ht="14.5" customHeight="1" x14ac:dyDescent="0.35">
      <c r="A209" s="35" t="s">
        <v>1576</v>
      </c>
      <c r="C209" s="35" t="s">
        <v>1584</v>
      </c>
      <c r="D209" s="35" t="s">
        <v>240</v>
      </c>
      <c r="F209" s="35" t="s">
        <v>718</v>
      </c>
      <c r="I209" s="35" t="s">
        <v>1585</v>
      </c>
      <c r="J209" s="35" t="s">
        <v>22</v>
      </c>
      <c r="K209" s="35" t="s">
        <v>252</v>
      </c>
      <c r="L209" s="19" t="s">
        <v>866</v>
      </c>
      <c r="M209" s="35" t="s">
        <v>1586</v>
      </c>
      <c r="N209" s="27" t="s">
        <v>1587</v>
      </c>
      <c r="O209" s="35" t="s">
        <v>1025</v>
      </c>
      <c r="P209" s="35" t="s">
        <v>1588</v>
      </c>
      <c r="Q209" s="35" t="s">
        <v>860</v>
      </c>
      <c r="R209" s="35" t="s">
        <v>1589</v>
      </c>
      <c r="S209" s="19" t="s">
        <v>252</v>
      </c>
      <c r="T209" s="35" t="s">
        <v>8</v>
      </c>
      <c r="U209" s="35" t="s">
        <v>1590</v>
      </c>
      <c r="V209" s="27" t="s">
        <v>1591</v>
      </c>
      <c r="W209" s="35" t="s">
        <v>1025</v>
      </c>
      <c r="X209" s="35" t="s">
        <v>1592</v>
      </c>
      <c r="Y209" s="19"/>
    </row>
    <row r="210" spans="1:25" s="83" customFormat="1" ht="14.5" customHeight="1" x14ac:dyDescent="0.35">
      <c r="A210" s="35" t="s">
        <v>1576</v>
      </c>
      <c r="C210" s="35" t="s">
        <v>1593</v>
      </c>
      <c r="D210" s="35" t="s">
        <v>240</v>
      </c>
      <c r="E210" s="35" t="s">
        <v>1594</v>
      </c>
      <c r="F210" s="35" t="s">
        <v>718</v>
      </c>
      <c r="G210" s="35" t="s">
        <v>1595</v>
      </c>
      <c r="I210" s="35" t="s">
        <v>1596</v>
      </c>
      <c r="J210" s="35" t="s">
        <v>22</v>
      </c>
      <c r="K210" s="35" t="s">
        <v>252</v>
      </c>
      <c r="L210" s="19" t="s">
        <v>866</v>
      </c>
      <c r="M210" s="35" t="s">
        <v>1586</v>
      </c>
      <c r="N210" s="27" t="s">
        <v>1587</v>
      </c>
      <c r="O210" s="35" t="s">
        <v>1025</v>
      </c>
      <c r="P210" s="35" t="s">
        <v>1588</v>
      </c>
      <c r="Q210" s="35" t="s">
        <v>860</v>
      </c>
      <c r="R210" s="35" t="s">
        <v>1589</v>
      </c>
      <c r="S210" s="19" t="s">
        <v>252</v>
      </c>
      <c r="T210" s="35" t="s">
        <v>8</v>
      </c>
      <c r="U210" s="35" t="s">
        <v>1590</v>
      </c>
      <c r="V210" s="27" t="s">
        <v>1591</v>
      </c>
      <c r="W210" s="35" t="s">
        <v>1025</v>
      </c>
      <c r="X210" s="35" t="s">
        <v>1592</v>
      </c>
      <c r="Y210" s="19"/>
    </row>
    <row r="211" spans="1:25" s="85" customFormat="1" ht="14.5" customHeight="1" x14ac:dyDescent="0.35">
      <c r="A211" s="79" t="s">
        <v>1576</v>
      </c>
      <c r="B211" s="23" t="s">
        <v>734</v>
      </c>
      <c r="C211" s="79" t="s">
        <v>1597</v>
      </c>
      <c r="D211" s="79" t="s">
        <v>1025</v>
      </c>
      <c r="E211" s="23" t="s">
        <v>734</v>
      </c>
      <c r="F211" s="79" t="s">
        <v>718</v>
      </c>
      <c r="I211" s="79" t="s">
        <v>1598</v>
      </c>
      <c r="J211" s="79" t="s">
        <v>22</v>
      </c>
      <c r="K211" s="79" t="s">
        <v>22</v>
      </c>
      <c r="L211" s="80" t="s">
        <v>866</v>
      </c>
      <c r="O211" s="79" t="s">
        <v>240</v>
      </c>
      <c r="S211" s="80" t="s">
        <v>240</v>
      </c>
      <c r="T211" s="79" t="s">
        <v>8</v>
      </c>
      <c r="U211" s="79" t="s">
        <v>1599</v>
      </c>
      <c r="V211" s="38" t="s">
        <v>1600</v>
      </c>
      <c r="W211" s="79" t="s">
        <v>252</v>
      </c>
      <c r="Y211" s="80"/>
    </row>
    <row r="212" spans="1:25" s="83" customFormat="1" ht="14.5" customHeight="1" x14ac:dyDescent="0.35">
      <c r="A212" s="35" t="s">
        <v>1576</v>
      </c>
      <c r="C212" s="35" t="s">
        <v>1601</v>
      </c>
      <c r="D212" s="35" t="s">
        <v>240</v>
      </c>
      <c r="E212" s="35" t="s">
        <v>1602</v>
      </c>
      <c r="F212" s="35" t="s">
        <v>794</v>
      </c>
      <c r="I212" s="35" t="s">
        <v>22</v>
      </c>
      <c r="J212" s="35" t="s">
        <v>903</v>
      </c>
      <c r="K212" s="35" t="s">
        <v>240</v>
      </c>
      <c r="L212" s="19" t="s">
        <v>866</v>
      </c>
      <c r="O212" s="35" t="s">
        <v>240</v>
      </c>
      <c r="S212" s="19" t="s">
        <v>240</v>
      </c>
      <c r="W212" s="35" t="s">
        <v>240</v>
      </c>
      <c r="Y212" s="19"/>
    </row>
    <row r="213" spans="1:25" s="83" customFormat="1" ht="14.5" customHeight="1" x14ac:dyDescent="0.35">
      <c r="A213" s="35" t="s">
        <v>1576</v>
      </c>
      <c r="C213" s="35" t="s">
        <v>1603</v>
      </c>
      <c r="D213" s="35" t="s">
        <v>240</v>
      </c>
      <c r="E213" s="35" t="s">
        <v>1604</v>
      </c>
      <c r="F213" s="35" t="s">
        <v>718</v>
      </c>
      <c r="I213" s="35" t="s">
        <v>1605</v>
      </c>
      <c r="J213" s="35" t="s">
        <v>22</v>
      </c>
      <c r="K213" s="35" t="s">
        <v>240</v>
      </c>
      <c r="L213" s="19" t="s">
        <v>866</v>
      </c>
      <c r="O213" s="35" t="s">
        <v>240</v>
      </c>
      <c r="Q213" s="35" t="s">
        <v>860</v>
      </c>
      <c r="R213" s="35" t="s">
        <v>1606</v>
      </c>
      <c r="S213" s="19" t="s">
        <v>252</v>
      </c>
      <c r="T213" s="35" t="s">
        <v>1022</v>
      </c>
      <c r="U213" s="35" t="s">
        <v>1023</v>
      </c>
      <c r="V213" s="35" t="s">
        <v>1024</v>
      </c>
      <c r="W213" s="35" t="s">
        <v>1025</v>
      </c>
      <c r="X213" s="35" t="s">
        <v>1026</v>
      </c>
      <c r="Y213" s="19"/>
    </row>
    <row r="214" spans="1:25" s="83" customFormat="1" ht="14.5" customHeight="1" x14ac:dyDescent="0.35">
      <c r="A214" s="35" t="s">
        <v>1576</v>
      </c>
      <c r="C214" s="35" t="s">
        <v>1607</v>
      </c>
      <c r="D214" s="35" t="s">
        <v>240</v>
      </c>
      <c r="E214" s="35" t="s">
        <v>1608</v>
      </c>
      <c r="F214" s="35" t="s">
        <v>794</v>
      </c>
      <c r="I214" s="35" t="s">
        <v>22</v>
      </c>
      <c r="J214" s="35" t="s">
        <v>903</v>
      </c>
      <c r="K214" s="35" t="s">
        <v>240</v>
      </c>
      <c r="L214" s="19" t="s">
        <v>866</v>
      </c>
      <c r="M214" s="35" t="s">
        <v>1609</v>
      </c>
      <c r="N214" s="27" t="s">
        <v>1610</v>
      </c>
      <c r="O214" s="35" t="s">
        <v>252</v>
      </c>
      <c r="P214" s="35" t="s">
        <v>1611</v>
      </c>
      <c r="Q214" s="35" t="s">
        <v>860</v>
      </c>
      <c r="R214" s="35" t="s">
        <v>1490</v>
      </c>
      <c r="S214" s="19" t="s">
        <v>240</v>
      </c>
      <c r="W214" s="35" t="s">
        <v>240</v>
      </c>
      <c r="Y214" s="19"/>
    </row>
    <row r="215" spans="1:25" s="83" customFormat="1" ht="14.5" customHeight="1" x14ac:dyDescent="0.35">
      <c r="A215" s="35" t="s">
        <v>1576</v>
      </c>
      <c r="C215" s="35" t="s">
        <v>1612</v>
      </c>
      <c r="D215" s="35" t="s">
        <v>240</v>
      </c>
      <c r="E215" s="35" t="s">
        <v>1613</v>
      </c>
      <c r="F215" s="35" t="s">
        <v>718</v>
      </c>
      <c r="I215" s="35" t="s">
        <v>1614</v>
      </c>
      <c r="J215" s="35" t="s">
        <v>22</v>
      </c>
      <c r="K215" s="35" t="s">
        <v>240</v>
      </c>
      <c r="L215" s="19" t="s">
        <v>866</v>
      </c>
      <c r="O215" s="35" t="s">
        <v>240</v>
      </c>
      <c r="Q215" s="35" t="s">
        <v>860</v>
      </c>
      <c r="R215" s="35" t="s">
        <v>1615</v>
      </c>
      <c r="S215" s="19" t="s">
        <v>252</v>
      </c>
      <c r="T215" s="35" t="s">
        <v>1022</v>
      </c>
      <c r="U215" s="35" t="s">
        <v>1023</v>
      </c>
      <c r="V215" s="35" t="s">
        <v>1024</v>
      </c>
      <c r="W215" s="35" t="s">
        <v>1025</v>
      </c>
      <c r="X215" s="35" t="s">
        <v>1026</v>
      </c>
      <c r="Y215" s="19"/>
    </row>
    <row r="216" spans="1:25" s="83" customFormat="1" ht="14.5" customHeight="1" x14ac:dyDescent="0.35">
      <c r="A216" s="35" t="s">
        <v>1576</v>
      </c>
      <c r="C216" s="35" t="s">
        <v>1616</v>
      </c>
      <c r="D216" s="35" t="s">
        <v>240</v>
      </c>
      <c r="E216" s="35" t="s">
        <v>1617</v>
      </c>
      <c r="F216" s="35" t="s">
        <v>814</v>
      </c>
      <c r="G216" s="35" t="s">
        <v>1618</v>
      </c>
      <c r="K216" s="35" t="s">
        <v>240</v>
      </c>
      <c r="L216" s="19" t="s">
        <v>866</v>
      </c>
      <c r="O216" s="35" t="s">
        <v>240</v>
      </c>
      <c r="Q216" s="35" t="s">
        <v>860</v>
      </c>
      <c r="R216" s="35" t="s">
        <v>1619</v>
      </c>
      <c r="S216" s="19" t="s">
        <v>240</v>
      </c>
      <c r="W216" s="35" t="s">
        <v>240</v>
      </c>
      <c r="Y216" s="19"/>
    </row>
    <row r="217" spans="1:25" s="83" customFormat="1" ht="14.5" customHeight="1" x14ac:dyDescent="0.35">
      <c r="A217" s="35" t="s">
        <v>1576</v>
      </c>
      <c r="C217" s="35" t="s">
        <v>1620</v>
      </c>
      <c r="E217" s="35" t="s">
        <v>1542</v>
      </c>
      <c r="F217" s="35" t="s">
        <v>718</v>
      </c>
      <c r="I217" s="35" t="s">
        <v>22</v>
      </c>
      <c r="J217" s="35" t="s">
        <v>1543</v>
      </c>
      <c r="K217" s="35" t="s">
        <v>240</v>
      </c>
      <c r="L217" s="19" t="s">
        <v>866</v>
      </c>
      <c r="M217" s="35" t="s">
        <v>1532</v>
      </c>
      <c r="N217" s="27" t="s">
        <v>1533</v>
      </c>
      <c r="O217" s="35" t="s">
        <v>252</v>
      </c>
      <c r="P217" s="35" t="s">
        <v>1544</v>
      </c>
      <c r="Q217" s="35" t="s">
        <v>860</v>
      </c>
      <c r="R217" s="35" t="s">
        <v>1545</v>
      </c>
      <c r="S217" s="19" t="s">
        <v>252</v>
      </c>
      <c r="T217" s="35" t="s">
        <v>1120</v>
      </c>
      <c r="U217" s="35" t="s">
        <v>1532</v>
      </c>
      <c r="V217" s="27" t="s">
        <v>1621</v>
      </c>
      <c r="W217" s="35" t="s">
        <v>252</v>
      </c>
      <c r="X217" s="35" t="s">
        <v>1622</v>
      </c>
      <c r="Y217" s="19"/>
    </row>
    <row r="218" spans="1:25" s="83" customFormat="1" ht="14.5" customHeight="1" x14ac:dyDescent="0.35">
      <c r="A218" s="35" t="s">
        <v>1576</v>
      </c>
      <c r="C218" s="35" t="s">
        <v>1623</v>
      </c>
      <c r="D218" s="83" t="s">
        <v>240</v>
      </c>
      <c r="E218" s="35" t="s">
        <v>1624</v>
      </c>
      <c r="F218" s="35" t="s">
        <v>718</v>
      </c>
      <c r="G218" s="83" t="s">
        <v>1625</v>
      </c>
      <c r="I218" s="35" t="s">
        <v>1254</v>
      </c>
      <c r="J218" s="35" t="s">
        <v>22</v>
      </c>
      <c r="K218" s="35" t="s">
        <v>240</v>
      </c>
      <c r="L218" s="19" t="s">
        <v>866</v>
      </c>
      <c r="M218" s="35" t="s">
        <v>1255</v>
      </c>
      <c r="N218" s="27" t="s">
        <v>1256</v>
      </c>
      <c r="O218" s="35" t="s">
        <v>252</v>
      </c>
      <c r="P218" s="35" t="s">
        <v>1257</v>
      </c>
      <c r="Q218" s="35"/>
      <c r="R218" s="35"/>
      <c r="S218" s="19"/>
      <c r="T218" s="35"/>
      <c r="U218" s="35"/>
      <c r="V218" s="27"/>
      <c r="W218" s="35"/>
      <c r="X218" s="35"/>
      <c r="Y218" s="19"/>
    </row>
    <row r="219" spans="1:25" s="83" customFormat="1" ht="28.75" customHeight="1" x14ac:dyDescent="0.35">
      <c r="A219" s="35" t="s">
        <v>1576</v>
      </c>
      <c r="C219" s="35" t="s">
        <v>1626</v>
      </c>
      <c r="E219" s="35" t="s">
        <v>1550</v>
      </c>
      <c r="F219" s="35" t="s">
        <v>718</v>
      </c>
      <c r="I219" s="35" t="s">
        <v>724</v>
      </c>
      <c r="J219" s="35" t="s">
        <v>1551</v>
      </c>
      <c r="K219" s="35" t="s">
        <v>240</v>
      </c>
      <c r="L219" s="19" t="s">
        <v>866</v>
      </c>
      <c r="M219" s="35" t="s">
        <v>1552</v>
      </c>
      <c r="N219" s="27" t="s">
        <v>1553</v>
      </c>
      <c r="O219" s="35" t="s">
        <v>252</v>
      </c>
      <c r="P219" s="35" t="s">
        <v>1554</v>
      </c>
      <c r="Q219" s="35" t="s">
        <v>860</v>
      </c>
      <c r="R219" s="35" t="s">
        <v>1627</v>
      </c>
      <c r="S219" s="19" t="s">
        <v>252</v>
      </c>
      <c r="T219" s="10" t="s">
        <v>1556</v>
      </c>
      <c r="U219" s="35" t="s">
        <v>1628</v>
      </c>
      <c r="V219" s="27" t="s">
        <v>1629</v>
      </c>
      <c r="W219" s="35" t="s">
        <v>252</v>
      </c>
      <c r="X219" s="35" t="s">
        <v>1630</v>
      </c>
      <c r="Y219" s="19"/>
    </row>
    <row r="220" spans="1:25" s="83" customFormat="1" ht="14.5" customHeight="1" x14ac:dyDescent="0.35">
      <c r="A220" s="35" t="s">
        <v>1576</v>
      </c>
      <c r="C220" s="35" t="s">
        <v>1631</v>
      </c>
      <c r="E220" s="35" t="s">
        <v>1561</v>
      </c>
      <c r="F220" s="35" t="s">
        <v>814</v>
      </c>
      <c r="G220" s="35" t="s">
        <v>1562</v>
      </c>
      <c r="I220" s="35" t="s">
        <v>22</v>
      </c>
      <c r="J220" s="35" t="s">
        <v>1563</v>
      </c>
      <c r="K220" s="35" t="s">
        <v>240</v>
      </c>
      <c r="L220" s="19" t="s">
        <v>866</v>
      </c>
      <c r="M220" s="35" t="s">
        <v>1532</v>
      </c>
      <c r="N220" s="27" t="s">
        <v>1533</v>
      </c>
      <c r="O220" s="35" t="s">
        <v>869</v>
      </c>
      <c r="P220" s="35" t="s">
        <v>1544</v>
      </c>
      <c r="Q220" s="35" t="s">
        <v>860</v>
      </c>
      <c r="R220" s="35" t="s">
        <v>1632</v>
      </c>
      <c r="S220" s="19" t="s">
        <v>252</v>
      </c>
      <c r="T220" s="35" t="s">
        <v>1120</v>
      </c>
      <c r="U220" s="35" t="s">
        <v>1532</v>
      </c>
      <c r="V220" s="27" t="s">
        <v>1621</v>
      </c>
      <c r="W220" s="35" t="s">
        <v>869</v>
      </c>
      <c r="X220" s="35" t="s">
        <v>1622</v>
      </c>
      <c r="Y220" s="19"/>
    </row>
    <row r="221" spans="1:25" s="83" customFormat="1" ht="14.5" customHeight="1" x14ac:dyDescent="0.35">
      <c r="A221" s="35" t="s">
        <v>1576</v>
      </c>
      <c r="C221" s="35" t="s">
        <v>1633</v>
      </c>
      <c r="E221" s="35" t="s">
        <v>1634</v>
      </c>
      <c r="F221" s="35" t="s">
        <v>718</v>
      </c>
      <c r="I221" s="35" t="s">
        <v>724</v>
      </c>
      <c r="J221" s="35" t="s">
        <v>22</v>
      </c>
      <c r="K221" s="35" t="s">
        <v>240</v>
      </c>
      <c r="L221" s="19" t="s">
        <v>866</v>
      </c>
      <c r="M221" s="35" t="s">
        <v>1532</v>
      </c>
      <c r="N221" s="27" t="s">
        <v>1533</v>
      </c>
      <c r="O221" s="35" t="s">
        <v>1025</v>
      </c>
      <c r="P221" s="35" t="s">
        <v>1544</v>
      </c>
      <c r="Q221" s="35" t="s">
        <v>860</v>
      </c>
      <c r="R221" s="35" t="s">
        <v>1571</v>
      </c>
      <c r="S221" s="19" t="s">
        <v>252</v>
      </c>
      <c r="T221" s="35" t="s">
        <v>1120</v>
      </c>
      <c r="U221" s="35" t="s">
        <v>1532</v>
      </c>
      <c r="V221" s="27" t="s">
        <v>1621</v>
      </c>
      <c r="W221" s="35" t="s">
        <v>1025</v>
      </c>
      <c r="X221" s="35" t="s">
        <v>1622</v>
      </c>
      <c r="Y221" s="19"/>
    </row>
    <row r="222" spans="1:25" s="77" customFormat="1" ht="14.5" customHeight="1" x14ac:dyDescent="0.35">
      <c r="A222" s="76" t="s">
        <v>1576</v>
      </c>
      <c r="C222" s="76" t="s">
        <v>716</v>
      </c>
      <c r="D222" s="76" t="s">
        <v>252</v>
      </c>
      <c r="E222" s="76" t="s">
        <v>22</v>
      </c>
      <c r="F222" s="76" t="s">
        <v>718</v>
      </c>
      <c r="I222" s="76" t="s">
        <v>856</v>
      </c>
      <c r="J222" s="76" t="s">
        <v>22</v>
      </c>
      <c r="K222" s="76" t="s">
        <v>22</v>
      </c>
      <c r="L222" s="78" t="s">
        <v>22</v>
      </c>
      <c r="M222" s="76" t="s">
        <v>22</v>
      </c>
      <c r="N222" s="76" t="s">
        <v>22</v>
      </c>
      <c r="O222" s="76" t="s">
        <v>22</v>
      </c>
      <c r="P222" s="76" t="s">
        <v>22</v>
      </c>
      <c r="S222" s="78" t="s">
        <v>22</v>
      </c>
      <c r="T222" s="76" t="s">
        <v>22</v>
      </c>
      <c r="U222" s="76" t="s">
        <v>22</v>
      </c>
      <c r="V222" s="76" t="s">
        <v>22</v>
      </c>
      <c r="W222" s="76" t="s">
        <v>22</v>
      </c>
      <c r="Y222" s="78"/>
    </row>
    <row r="223" spans="1:25" s="23" customFormat="1" ht="14.5" customHeight="1" x14ac:dyDescent="0.35">
      <c r="A223" s="79" t="s">
        <v>1576</v>
      </c>
      <c r="B223" s="23" t="s">
        <v>734</v>
      </c>
      <c r="C223" s="79" t="s">
        <v>1635</v>
      </c>
      <c r="D223" s="79" t="s">
        <v>252</v>
      </c>
      <c r="E223" s="23" t="s">
        <v>734</v>
      </c>
      <c r="F223" s="79" t="s">
        <v>718</v>
      </c>
      <c r="G223" s="23" t="s">
        <v>1636</v>
      </c>
      <c r="I223" s="79" t="s">
        <v>1637</v>
      </c>
      <c r="J223" s="79" t="s">
        <v>22</v>
      </c>
      <c r="K223" s="79" t="s">
        <v>22</v>
      </c>
      <c r="L223" s="80" t="s">
        <v>22</v>
      </c>
      <c r="M223" s="23" t="s">
        <v>22</v>
      </c>
      <c r="N223" s="23" t="s">
        <v>22</v>
      </c>
      <c r="O223" s="79" t="s">
        <v>22</v>
      </c>
      <c r="P223" s="23" t="s">
        <v>22</v>
      </c>
      <c r="S223" s="80" t="s">
        <v>22</v>
      </c>
      <c r="T223" s="79" t="s">
        <v>22</v>
      </c>
      <c r="U223" s="79" t="s">
        <v>22</v>
      </c>
      <c r="V223" s="38" t="s">
        <v>22</v>
      </c>
      <c r="W223" s="79" t="s">
        <v>22</v>
      </c>
      <c r="Y223" s="80"/>
    </row>
    <row r="224" spans="1:25" s="86" customFormat="1" ht="14.5" customHeight="1" x14ac:dyDescent="0.35">
      <c r="A224" s="4" t="s">
        <v>1638</v>
      </c>
      <c r="B224" s="4" t="s">
        <v>1639</v>
      </c>
      <c r="C224" s="4" t="s">
        <v>1640</v>
      </c>
      <c r="E224" s="4" t="s">
        <v>1641</v>
      </c>
      <c r="F224" s="4" t="s">
        <v>718</v>
      </c>
      <c r="G224" s="4" t="s">
        <v>1642</v>
      </c>
      <c r="I224" s="4" t="s">
        <v>724</v>
      </c>
      <c r="J224" s="4" t="s">
        <v>22</v>
      </c>
      <c r="K224" s="4" t="s">
        <v>252</v>
      </c>
      <c r="L224" s="15" t="s">
        <v>22</v>
      </c>
      <c r="M224" s="4" t="s">
        <v>22</v>
      </c>
      <c r="N224" s="4" t="s">
        <v>22</v>
      </c>
      <c r="O224" s="4" t="s">
        <v>22</v>
      </c>
      <c r="P224" s="4" t="s">
        <v>22</v>
      </c>
      <c r="Q224" s="4" t="s">
        <v>860</v>
      </c>
      <c r="R224" s="4" t="s">
        <v>1643</v>
      </c>
      <c r="S224" s="15" t="s">
        <v>22</v>
      </c>
      <c r="T224" s="4" t="s">
        <v>22</v>
      </c>
      <c r="U224" s="4" t="s">
        <v>22</v>
      </c>
      <c r="V224" s="4" t="s">
        <v>22</v>
      </c>
      <c r="W224" s="4" t="s">
        <v>22</v>
      </c>
      <c r="Y224" s="15"/>
    </row>
    <row r="225" spans="1:25" s="86" customFormat="1" ht="14.5" customHeight="1" x14ac:dyDescent="0.35">
      <c r="A225" s="4" t="s">
        <v>1638</v>
      </c>
      <c r="C225" s="4" t="s">
        <v>1644</v>
      </c>
      <c r="D225" s="4" t="s">
        <v>240</v>
      </c>
      <c r="E225" s="4" t="s">
        <v>1645</v>
      </c>
      <c r="F225" s="4" t="s">
        <v>718</v>
      </c>
      <c r="I225" s="4" t="s">
        <v>1646</v>
      </c>
      <c r="J225" s="4" t="s">
        <v>22</v>
      </c>
      <c r="K225" s="4" t="s">
        <v>252</v>
      </c>
      <c r="L225" s="15" t="s">
        <v>866</v>
      </c>
      <c r="M225" s="4" t="s">
        <v>1647</v>
      </c>
      <c r="N225" s="25" t="s">
        <v>1648</v>
      </c>
      <c r="O225" s="4" t="s">
        <v>869</v>
      </c>
      <c r="P225" s="4" t="s">
        <v>1649</v>
      </c>
      <c r="Q225" s="4" t="s">
        <v>860</v>
      </c>
      <c r="R225" s="4" t="s">
        <v>1650</v>
      </c>
      <c r="S225" s="15" t="s">
        <v>252</v>
      </c>
      <c r="T225" s="4" t="s">
        <v>1120</v>
      </c>
      <c r="U225" s="4" t="s">
        <v>1651</v>
      </c>
      <c r="V225" s="25" t="s">
        <v>1652</v>
      </c>
      <c r="W225" s="4" t="s">
        <v>869</v>
      </c>
      <c r="X225" s="4" t="s">
        <v>1653</v>
      </c>
      <c r="Y225" s="15"/>
    </row>
    <row r="226" spans="1:25" s="86" customFormat="1" ht="14.5" customHeight="1" x14ac:dyDescent="0.35">
      <c r="A226" s="4" t="s">
        <v>1638</v>
      </c>
      <c r="C226" s="4" t="s">
        <v>1654</v>
      </c>
      <c r="D226" s="4" t="s">
        <v>240</v>
      </c>
      <c r="E226" s="4" t="s">
        <v>1655</v>
      </c>
      <c r="F226" s="4" t="s">
        <v>718</v>
      </c>
      <c r="I226" s="4" t="s">
        <v>724</v>
      </c>
      <c r="J226" s="4" t="s">
        <v>775</v>
      </c>
      <c r="K226" s="4" t="s">
        <v>240</v>
      </c>
      <c r="L226" s="15" t="s">
        <v>866</v>
      </c>
      <c r="O226" s="4" t="s">
        <v>240</v>
      </c>
      <c r="Q226" s="4" t="s">
        <v>860</v>
      </c>
      <c r="R226" s="4" t="s">
        <v>1656</v>
      </c>
      <c r="S226" s="15" t="s">
        <v>252</v>
      </c>
      <c r="T226" s="4" t="s">
        <v>1120</v>
      </c>
      <c r="U226" s="4" t="s">
        <v>1657</v>
      </c>
      <c r="V226" s="25" t="s">
        <v>1658</v>
      </c>
      <c r="W226" s="4" t="s">
        <v>869</v>
      </c>
      <c r="X226" s="4" t="s">
        <v>1659</v>
      </c>
      <c r="Y226" s="15"/>
    </row>
    <row r="227" spans="1:25" s="86" customFormat="1" ht="14.5" customHeight="1" x14ac:dyDescent="0.35">
      <c r="A227" s="4" t="s">
        <v>1638</v>
      </c>
      <c r="C227" s="4" t="s">
        <v>1660</v>
      </c>
      <c r="D227" s="4" t="s">
        <v>240</v>
      </c>
      <c r="E227" s="4" t="s">
        <v>1661</v>
      </c>
      <c r="F227" s="4" t="s">
        <v>718</v>
      </c>
      <c r="I227" s="4" t="s">
        <v>1662</v>
      </c>
      <c r="J227" s="4" t="s">
        <v>22</v>
      </c>
      <c r="K227" s="4" t="s">
        <v>240</v>
      </c>
      <c r="L227" s="15" t="s">
        <v>22</v>
      </c>
      <c r="M227" s="4" t="s">
        <v>22</v>
      </c>
      <c r="N227" s="4" t="s">
        <v>22</v>
      </c>
      <c r="O227" s="4" t="s">
        <v>22</v>
      </c>
      <c r="P227" s="4" t="s">
        <v>22</v>
      </c>
      <c r="Q227" s="4" t="s">
        <v>860</v>
      </c>
      <c r="R227" s="4" t="s">
        <v>1663</v>
      </c>
      <c r="S227" s="15" t="s">
        <v>22</v>
      </c>
      <c r="T227" s="4" t="s">
        <v>22</v>
      </c>
      <c r="U227" s="4" t="s">
        <v>22</v>
      </c>
      <c r="V227" s="4" t="s">
        <v>22</v>
      </c>
      <c r="W227" s="4" t="s">
        <v>22</v>
      </c>
      <c r="Y227" s="15"/>
    </row>
    <row r="228" spans="1:25" s="86" customFormat="1" ht="14.5" customHeight="1" x14ac:dyDescent="0.35">
      <c r="A228" s="4" t="s">
        <v>1638</v>
      </c>
      <c r="C228" s="4" t="s">
        <v>1664</v>
      </c>
      <c r="D228" s="4" t="s">
        <v>252</v>
      </c>
      <c r="E228" s="4" t="s">
        <v>22</v>
      </c>
      <c r="F228" s="4" t="s">
        <v>718</v>
      </c>
      <c r="G228" s="4" t="s">
        <v>1665</v>
      </c>
      <c r="I228" s="4" t="s">
        <v>783</v>
      </c>
      <c r="J228" s="4" t="s">
        <v>22</v>
      </c>
      <c r="K228" s="4" t="s">
        <v>22</v>
      </c>
      <c r="L228" s="15" t="s">
        <v>22</v>
      </c>
      <c r="M228" s="4" t="s">
        <v>22</v>
      </c>
      <c r="N228" s="4" t="s">
        <v>22</v>
      </c>
      <c r="O228" s="4" t="s">
        <v>22</v>
      </c>
      <c r="P228" s="4" t="s">
        <v>22</v>
      </c>
      <c r="S228" s="15" t="s">
        <v>22</v>
      </c>
      <c r="T228" s="4" t="s">
        <v>22</v>
      </c>
      <c r="U228" s="4" t="s">
        <v>22</v>
      </c>
      <c r="V228" s="4" t="s">
        <v>22</v>
      </c>
      <c r="W228" s="4" t="s">
        <v>22</v>
      </c>
      <c r="Y228" s="15"/>
    </row>
    <row r="229" spans="1:25" s="86" customFormat="1" ht="14.5" customHeight="1" x14ac:dyDescent="0.35">
      <c r="A229" s="4" t="s">
        <v>1638</v>
      </c>
      <c r="C229" s="4" t="s">
        <v>1666</v>
      </c>
      <c r="D229" s="4" t="s">
        <v>240</v>
      </c>
      <c r="E229" s="4" t="s">
        <v>1667</v>
      </c>
      <c r="F229" s="4" t="s">
        <v>718</v>
      </c>
      <c r="I229" s="4" t="s">
        <v>724</v>
      </c>
      <c r="J229" s="4" t="s">
        <v>22</v>
      </c>
      <c r="K229" s="4" t="s">
        <v>22</v>
      </c>
      <c r="L229" s="15" t="s">
        <v>22</v>
      </c>
      <c r="M229" s="4" t="s">
        <v>22</v>
      </c>
      <c r="N229" s="4" t="s">
        <v>22</v>
      </c>
      <c r="O229" s="4" t="s">
        <v>22</v>
      </c>
      <c r="P229" s="4" t="s">
        <v>22</v>
      </c>
      <c r="S229" s="15" t="s">
        <v>22</v>
      </c>
      <c r="T229" s="4" t="s">
        <v>22</v>
      </c>
      <c r="U229" s="4" t="s">
        <v>22</v>
      </c>
      <c r="V229" s="4" t="s">
        <v>22</v>
      </c>
      <c r="W229" s="9" t="s">
        <v>22</v>
      </c>
      <c r="Y229" s="15"/>
    </row>
    <row r="230" spans="1:25" s="77" customFormat="1" ht="14.5" customHeight="1" x14ac:dyDescent="0.35">
      <c r="A230" s="76" t="s">
        <v>1638</v>
      </c>
      <c r="C230" s="76" t="s">
        <v>716</v>
      </c>
      <c r="D230" s="76" t="s">
        <v>252</v>
      </c>
      <c r="E230" s="76" t="s">
        <v>22</v>
      </c>
      <c r="F230" s="76" t="s">
        <v>718</v>
      </c>
      <c r="I230" s="76" t="s">
        <v>856</v>
      </c>
      <c r="J230" s="76" t="s">
        <v>22</v>
      </c>
      <c r="K230" s="76" t="s">
        <v>22</v>
      </c>
      <c r="L230" s="78" t="s">
        <v>22</v>
      </c>
      <c r="M230" s="76" t="s">
        <v>22</v>
      </c>
      <c r="N230" s="76" t="s">
        <v>22</v>
      </c>
      <c r="O230" s="76" t="s">
        <v>22</v>
      </c>
      <c r="P230" s="76" t="s">
        <v>22</v>
      </c>
      <c r="S230" s="78" t="s">
        <v>22</v>
      </c>
      <c r="T230" s="76" t="s">
        <v>22</v>
      </c>
      <c r="U230" s="76" t="s">
        <v>22</v>
      </c>
      <c r="V230" s="76" t="s">
        <v>22</v>
      </c>
      <c r="W230" s="76" t="s">
        <v>22</v>
      </c>
      <c r="Y230" s="78"/>
    </row>
    <row r="231" spans="1:25" s="86" customFormat="1" ht="14.5" customHeight="1" x14ac:dyDescent="0.35">
      <c r="A231" s="4" t="s">
        <v>1638</v>
      </c>
      <c r="C231" s="4" t="s">
        <v>1668</v>
      </c>
      <c r="D231" s="4" t="s">
        <v>252</v>
      </c>
      <c r="E231" s="4" t="s">
        <v>22</v>
      </c>
      <c r="F231" s="4" t="s">
        <v>718</v>
      </c>
      <c r="G231" s="4" t="s">
        <v>1669</v>
      </c>
      <c r="I231" s="4" t="s">
        <v>1670</v>
      </c>
      <c r="J231" s="4" t="s">
        <v>22</v>
      </c>
      <c r="K231" s="4" t="s">
        <v>22</v>
      </c>
      <c r="L231" s="15" t="s">
        <v>22</v>
      </c>
      <c r="M231" s="4" t="s">
        <v>22</v>
      </c>
      <c r="N231" s="4" t="s">
        <v>22</v>
      </c>
      <c r="O231" s="4" t="s">
        <v>22</v>
      </c>
      <c r="P231" s="4" t="s">
        <v>22</v>
      </c>
      <c r="S231" s="15" t="s">
        <v>22</v>
      </c>
      <c r="T231" s="4" t="s">
        <v>22</v>
      </c>
      <c r="U231" s="4" t="s">
        <v>22</v>
      </c>
      <c r="V231" s="4" t="s">
        <v>22</v>
      </c>
      <c r="W231" s="4" t="s">
        <v>22</v>
      </c>
      <c r="Y231" s="15"/>
    </row>
    <row r="232" spans="1:25" s="82" customFormat="1" ht="14.5" customHeight="1" x14ac:dyDescent="0.35">
      <c r="A232" s="28" t="s">
        <v>1671</v>
      </c>
      <c r="B232" s="28" t="s">
        <v>1672</v>
      </c>
      <c r="C232" s="28" t="s">
        <v>1673</v>
      </c>
      <c r="D232" s="28" t="s">
        <v>240</v>
      </c>
      <c r="E232" s="28" t="s">
        <v>1674</v>
      </c>
      <c r="F232" s="28" t="s">
        <v>718</v>
      </c>
      <c r="G232" s="28" t="s">
        <v>1675</v>
      </c>
      <c r="I232" s="28" t="s">
        <v>724</v>
      </c>
      <c r="J232" s="28" t="s">
        <v>775</v>
      </c>
      <c r="K232" s="28" t="s">
        <v>252</v>
      </c>
      <c r="L232" s="18" t="s">
        <v>22</v>
      </c>
      <c r="M232" s="28" t="s">
        <v>22</v>
      </c>
      <c r="N232" s="28" t="s">
        <v>22</v>
      </c>
      <c r="O232" s="28" t="s">
        <v>22</v>
      </c>
      <c r="P232" s="28" t="s">
        <v>22</v>
      </c>
      <c r="S232" s="18" t="s">
        <v>22</v>
      </c>
      <c r="T232" s="28" t="s">
        <v>22</v>
      </c>
      <c r="U232" s="28" t="s">
        <v>22</v>
      </c>
      <c r="V232" s="28" t="s">
        <v>22</v>
      </c>
      <c r="W232" s="28" t="s">
        <v>22</v>
      </c>
      <c r="Y232" s="18"/>
    </row>
    <row r="233" spans="1:25" s="82" customFormat="1" ht="14.5" customHeight="1" x14ac:dyDescent="0.35">
      <c r="A233" s="28" t="s">
        <v>1671</v>
      </c>
      <c r="C233" s="28" t="s">
        <v>1676</v>
      </c>
      <c r="D233" s="28" t="s">
        <v>240</v>
      </c>
      <c r="E233" s="28" t="s">
        <v>1677</v>
      </c>
      <c r="F233" s="28" t="s">
        <v>718</v>
      </c>
      <c r="I233" s="28" t="s">
        <v>1678</v>
      </c>
      <c r="J233" s="28" t="s">
        <v>22</v>
      </c>
      <c r="K233" s="28" t="s">
        <v>252</v>
      </c>
      <c r="L233" s="18" t="s">
        <v>866</v>
      </c>
      <c r="M233" s="28" t="s">
        <v>1679</v>
      </c>
      <c r="N233" s="22" t="s">
        <v>1680</v>
      </c>
      <c r="O233" s="28" t="s">
        <v>869</v>
      </c>
      <c r="P233" s="28" t="s">
        <v>1681</v>
      </c>
      <c r="Q233" s="28" t="s">
        <v>860</v>
      </c>
      <c r="R233" s="28" t="s">
        <v>1682</v>
      </c>
      <c r="S233" s="18" t="s">
        <v>252</v>
      </c>
      <c r="T233" s="28" t="s">
        <v>1120</v>
      </c>
      <c r="U233" s="28" t="s">
        <v>1683</v>
      </c>
      <c r="V233" s="22" t="s">
        <v>1684</v>
      </c>
      <c r="W233" s="28" t="s">
        <v>252</v>
      </c>
      <c r="X233" s="28" t="s">
        <v>1685</v>
      </c>
      <c r="Y233" s="18"/>
    </row>
    <row r="234" spans="1:25" s="82" customFormat="1" ht="14.5" customHeight="1" x14ac:dyDescent="0.35">
      <c r="A234" s="28" t="s">
        <v>1671</v>
      </c>
      <c r="C234" s="28" t="s">
        <v>1686</v>
      </c>
      <c r="D234" s="28" t="s">
        <v>240</v>
      </c>
      <c r="E234" s="28" t="s">
        <v>1687</v>
      </c>
      <c r="F234" s="28" t="s">
        <v>718</v>
      </c>
      <c r="I234" s="28" t="s">
        <v>1678</v>
      </c>
      <c r="J234" s="28" t="s">
        <v>1688</v>
      </c>
      <c r="K234" s="28" t="s">
        <v>240</v>
      </c>
      <c r="L234" s="18" t="s">
        <v>866</v>
      </c>
      <c r="M234" s="28" t="s">
        <v>1679</v>
      </c>
      <c r="N234" s="22" t="s">
        <v>1680</v>
      </c>
      <c r="O234" s="28" t="s">
        <v>869</v>
      </c>
      <c r="P234" s="28" t="s">
        <v>1681</v>
      </c>
      <c r="Q234" s="28" t="s">
        <v>860</v>
      </c>
      <c r="R234" s="28" t="s">
        <v>1682</v>
      </c>
      <c r="S234" s="18" t="s">
        <v>252</v>
      </c>
      <c r="T234" s="28" t="s">
        <v>1120</v>
      </c>
      <c r="U234" s="28" t="s">
        <v>1683</v>
      </c>
      <c r="V234" s="22" t="s">
        <v>1684</v>
      </c>
      <c r="W234" s="28" t="s">
        <v>252</v>
      </c>
      <c r="X234" s="28" t="s">
        <v>1685</v>
      </c>
      <c r="Y234" s="18"/>
    </row>
    <row r="235" spans="1:25" s="82" customFormat="1" ht="14.5" customHeight="1" x14ac:dyDescent="0.35">
      <c r="A235" s="28" t="s">
        <v>1671</v>
      </c>
      <c r="C235" s="28" t="s">
        <v>1689</v>
      </c>
      <c r="D235" s="28" t="s">
        <v>240</v>
      </c>
      <c r="E235" s="28" t="s">
        <v>1690</v>
      </c>
      <c r="F235" s="28" t="s">
        <v>718</v>
      </c>
      <c r="I235" s="28" t="s">
        <v>1678</v>
      </c>
      <c r="J235" s="28" t="s">
        <v>1691</v>
      </c>
      <c r="K235" s="28" t="s">
        <v>240</v>
      </c>
      <c r="L235" s="18" t="s">
        <v>866</v>
      </c>
      <c r="M235" s="28" t="s">
        <v>1679</v>
      </c>
      <c r="N235" s="22" t="s">
        <v>1680</v>
      </c>
      <c r="O235" s="28" t="s">
        <v>869</v>
      </c>
      <c r="P235" s="28" t="s">
        <v>1681</v>
      </c>
      <c r="Q235" s="28" t="s">
        <v>860</v>
      </c>
      <c r="R235" s="28" t="s">
        <v>1682</v>
      </c>
      <c r="S235" s="18" t="s">
        <v>252</v>
      </c>
      <c r="T235" s="28" t="s">
        <v>1120</v>
      </c>
      <c r="U235" s="28" t="s">
        <v>1683</v>
      </c>
      <c r="V235" s="22" t="s">
        <v>1684</v>
      </c>
      <c r="W235" s="28" t="s">
        <v>252</v>
      </c>
      <c r="X235" s="28" t="s">
        <v>1685</v>
      </c>
      <c r="Y235" s="18"/>
    </row>
    <row r="236" spans="1:25" s="82" customFormat="1" ht="14.5" customHeight="1" x14ac:dyDescent="0.35">
      <c r="A236" s="28" t="s">
        <v>1671</v>
      </c>
      <c r="C236" s="28" t="s">
        <v>1692</v>
      </c>
      <c r="D236" s="28" t="s">
        <v>240</v>
      </c>
      <c r="E236" s="28" t="s">
        <v>1693</v>
      </c>
      <c r="F236" s="28" t="s">
        <v>718</v>
      </c>
      <c r="I236" s="28" t="s">
        <v>1678</v>
      </c>
      <c r="J236" s="28" t="s">
        <v>1694</v>
      </c>
      <c r="K236" s="28" t="s">
        <v>240</v>
      </c>
      <c r="L236" s="18" t="s">
        <v>866</v>
      </c>
      <c r="M236" s="28" t="s">
        <v>1679</v>
      </c>
      <c r="N236" s="22" t="s">
        <v>1680</v>
      </c>
      <c r="O236" s="28" t="s">
        <v>869</v>
      </c>
      <c r="P236" s="28" t="s">
        <v>1681</v>
      </c>
      <c r="Q236" s="28" t="s">
        <v>860</v>
      </c>
      <c r="R236" s="28" t="s">
        <v>1682</v>
      </c>
      <c r="S236" s="18" t="s">
        <v>252</v>
      </c>
      <c r="T236" s="28" t="s">
        <v>1120</v>
      </c>
      <c r="U236" s="28" t="s">
        <v>1683</v>
      </c>
      <c r="V236" s="22" t="s">
        <v>1684</v>
      </c>
      <c r="W236" s="28" t="s">
        <v>252</v>
      </c>
      <c r="X236" s="28" t="s">
        <v>1685</v>
      </c>
      <c r="Y236" s="18"/>
    </row>
    <row r="237" spans="1:25" s="82" customFormat="1" ht="14.5" customHeight="1" x14ac:dyDescent="0.35">
      <c r="A237" s="28" t="s">
        <v>1671</v>
      </c>
      <c r="C237" s="28" t="s">
        <v>1695</v>
      </c>
      <c r="D237" s="28" t="s">
        <v>252</v>
      </c>
      <c r="E237" s="28" t="s">
        <v>22</v>
      </c>
      <c r="F237" s="28" t="s">
        <v>718</v>
      </c>
      <c r="I237" s="28" t="s">
        <v>1696</v>
      </c>
      <c r="J237" s="28" t="s">
        <v>22</v>
      </c>
      <c r="K237" s="28" t="s">
        <v>22</v>
      </c>
      <c r="L237" s="18" t="s">
        <v>22</v>
      </c>
      <c r="M237" s="28" t="s">
        <v>22</v>
      </c>
      <c r="N237" s="28" t="s">
        <v>22</v>
      </c>
      <c r="O237" s="28" t="s">
        <v>22</v>
      </c>
      <c r="P237" s="28" t="s">
        <v>22</v>
      </c>
      <c r="S237" s="18" t="s">
        <v>22</v>
      </c>
      <c r="T237" s="28" t="s">
        <v>22</v>
      </c>
      <c r="U237" s="28" t="s">
        <v>22</v>
      </c>
      <c r="V237" s="28" t="s">
        <v>22</v>
      </c>
      <c r="W237" s="28" t="s">
        <v>22</v>
      </c>
      <c r="Y237" s="18"/>
    </row>
    <row r="238" spans="1:25" s="82" customFormat="1" ht="14.5" customHeight="1" x14ac:dyDescent="0.35">
      <c r="A238" s="28" t="s">
        <v>1671</v>
      </c>
      <c r="C238" s="28" t="s">
        <v>1697</v>
      </c>
      <c r="D238" s="28" t="s">
        <v>240</v>
      </c>
      <c r="E238" s="28" t="s">
        <v>696</v>
      </c>
      <c r="F238" s="28" t="s">
        <v>718</v>
      </c>
      <c r="I238" s="28" t="s">
        <v>724</v>
      </c>
      <c r="J238" s="28" t="s">
        <v>22</v>
      </c>
      <c r="K238" s="28" t="s">
        <v>240</v>
      </c>
      <c r="L238" s="18" t="s">
        <v>22</v>
      </c>
      <c r="M238" s="28" t="s">
        <v>22</v>
      </c>
      <c r="N238" s="28" t="s">
        <v>22</v>
      </c>
      <c r="O238" s="28" t="s">
        <v>22</v>
      </c>
      <c r="P238" s="28" t="s">
        <v>22</v>
      </c>
      <c r="S238" s="18" t="s">
        <v>22</v>
      </c>
      <c r="T238" s="28" t="s">
        <v>22</v>
      </c>
      <c r="U238" s="28" t="s">
        <v>22</v>
      </c>
      <c r="V238" s="28" t="s">
        <v>22</v>
      </c>
      <c r="W238" s="28" t="s">
        <v>22</v>
      </c>
      <c r="Y238" s="18"/>
    </row>
    <row r="239" spans="1:25" s="82" customFormat="1" ht="14.5" customHeight="1" x14ac:dyDescent="0.35">
      <c r="A239" s="28" t="s">
        <v>1671</v>
      </c>
      <c r="C239" s="28" t="s">
        <v>1698</v>
      </c>
      <c r="D239" s="28" t="s">
        <v>240</v>
      </c>
      <c r="E239" s="28" t="s">
        <v>1699</v>
      </c>
      <c r="F239" s="28" t="s">
        <v>794</v>
      </c>
      <c r="I239" s="28" t="s">
        <v>22</v>
      </c>
      <c r="J239" s="28" t="s">
        <v>903</v>
      </c>
      <c r="K239" s="28" t="s">
        <v>240</v>
      </c>
      <c r="L239" s="18" t="s">
        <v>866</v>
      </c>
      <c r="M239" s="28" t="s">
        <v>1700</v>
      </c>
      <c r="N239" s="22" t="s">
        <v>1701</v>
      </c>
      <c r="O239" s="28" t="s">
        <v>1277</v>
      </c>
      <c r="P239" s="28" t="s">
        <v>1702</v>
      </c>
      <c r="Q239" s="28" t="s">
        <v>860</v>
      </c>
      <c r="R239" s="28" t="s">
        <v>1703</v>
      </c>
      <c r="S239" s="18" t="s">
        <v>252</v>
      </c>
      <c r="T239" s="28" t="s">
        <v>1377</v>
      </c>
      <c r="U239" s="28" t="s">
        <v>1704</v>
      </c>
      <c r="V239" s="28" t="s">
        <v>1379</v>
      </c>
      <c r="W239" s="28" t="s">
        <v>1277</v>
      </c>
      <c r="Y239" s="18"/>
    </row>
    <row r="240" spans="1:25" s="82" customFormat="1" ht="14.5" customHeight="1" x14ac:dyDescent="0.35">
      <c r="A240" s="28" t="s">
        <v>1671</v>
      </c>
      <c r="C240" s="28" t="s">
        <v>1705</v>
      </c>
      <c r="D240" s="28" t="s">
        <v>240</v>
      </c>
      <c r="E240" s="28" t="s">
        <v>1706</v>
      </c>
      <c r="F240" s="28" t="s">
        <v>794</v>
      </c>
      <c r="I240" s="28" t="s">
        <v>22</v>
      </c>
      <c r="J240" s="28" t="s">
        <v>903</v>
      </c>
      <c r="K240" s="28" t="s">
        <v>240</v>
      </c>
      <c r="L240" s="18" t="s">
        <v>866</v>
      </c>
      <c r="M240" s="28" t="s">
        <v>1707</v>
      </c>
      <c r="N240" s="22" t="s">
        <v>1708</v>
      </c>
      <c r="O240" s="28" t="s">
        <v>1277</v>
      </c>
      <c r="P240" s="28" t="s">
        <v>1709</v>
      </c>
      <c r="Q240" s="28" t="s">
        <v>860</v>
      </c>
      <c r="R240" s="28" t="s">
        <v>1710</v>
      </c>
      <c r="S240" s="18" t="s">
        <v>252</v>
      </c>
      <c r="T240" s="28" t="s">
        <v>1377</v>
      </c>
      <c r="U240" s="28" t="s">
        <v>1711</v>
      </c>
      <c r="V240" s="28" t="s">
        <v>1389</v>
      </c>
      <c r="W240" s="28" t="s">
        <v>1277</v>
      </c>
      <c r="Y240" s="18"/>
    </row>
    <row r="241" spans="1:25" s="82" customFormat="1" ht="14.5" customHeight="1" x14ac:dyDescent="0.35">
      <c r="A241" s="28" t="s">
        <v>1671</v>
      </c>
      <c r="C241" s="28" t="s">
        <v>1712</v>
      </c>
      <c r="D241" s="28" t="s">
        <v>240</v>
      </c>
      <c r="E241" s="28" t="s">
        <v>1713</v>
      </c>
      <c r="F241" s="28" t="s">
        <v>794</v>
      </c>
      <c r="I241" s="28" t="s">
        <v>22</v>
      </c>
      <c r="J241" s="28" t="s">
        <v>903</v>
      </c>
      <c r="K241" s="28" t="s">
        <v>240</v>
      </c>
      <c r="L241" s="18" t="s">
        <v>866</v>
      </c>
      <c r="M241" s="28" t="s">
        <v>1714</v>
      </c>
      <c r="N241" s="22" t="s">
        <v>1715</v>
      </c>
      <c r="O241" s="28" t="s">
        <v>1277</v>
      </c>
      <c r="P241" s="28" t="s">
        <v>1716</v>
      </c>
      <c r="Q241" s="28" t="s">
        <v>860</v>
      </c>
      <c r="R241" s="28" t="s">
        <v>1396</v>
      </c>
      <c r="S241" s="18" t="s">
        <v>252</v>
      </c>
      <c r="T241" s="28" t="s">
        <v>1377</v>
      </c>
      <c r="U241" s="28" t="s">
        <v>1717</v>
      </c>
      <c r="V241" s="28" t="s">
        <v>1398</v>
      </c>
      <c r="W241" s="28" t="s">
        <v>1277</v>
      </c>
      <c r="Y241" s="18"/>
    </row>
    <row r="242" spans="1:25" s="82" customFormat="1" ht="14.5" customHeight="1" x14ac:dyDescent="0.35">
      <c r="A242" s="28" t="s">
        <v>1671</v>
      </c>
      <c r="C242" s="28" t="s">
        <v>1718</v>
      </c>
      <c r="D242" s="28" t="s">
        <v>240</v>
      </c>
      <c r="E242" s="28" t="s">
        <v>1719</v>
      </c>
      <c r="F242" s="28" t="s">
        <v>718</v>
      </c>
      <c r="G242" s="28" t="s">
        <v>1434</v>
      </c>
      <c r="I242" s="28" t="s">
        <v>1435</v>
      </c>
      <c r="J242" s="28" t="s">
        <v>22</v>
      </c>
      <c r="K242" s="28" t="s">
        <v>1720</v>
      </c>
      <c r="L242" s="18" t="s">
        <v>866</v>
      </c>
      <c r="O242" s="28" t="s">
        <v>240</v>
      </c>
      <c r="Q242" s="28" t="s">
        <v>860</v>
      </c>
      <c r="R242" s="28" t="s">
        <v>1721</v>
      </c>
      <c r="S242" s="18" t="s">
        <v>252</v>
      </c>
      <c r="T242" s="28" t="s">
        <v>1022</v>
      </c>
      <c r="U242" s="28" t="s">
        <v>1023</v>
      </c>
      <c r="V242" s="28" t="s">
        <v>1024</v>
      </c>
      <c r="W242" s="28" t="s">
        <v>1025</v>
      </c>
      <c r="X242" s="28" t="s">
        <v>1026</v>
      </c>
      <c r="Y242" s="18"/>
    </row>
    <row r="243" spans="1:25" s="77" customFormat="1" ht="14.5" customHeight="1" x14ac:dyDescent="0.35">
      <c r="A243" s="76" t="s">
        <v>1671</v>
      </c>
      <c r="C243" s="76" t="s">
        <v>716</v>
      </c>
      <c r="D243" s="76" t="s">
        <v>252</v>
      </c>
      <c r="E243" s="76" t="s">
        <v>22</v>
      </c>
      <c r="F243" s="76" t="s">
        <v>718</v>
      </c>
      <c r="I243" s="76" t="s">
        <v>856</v>
      </c>
      <c r="J243" s="76" t="s">
        <v>22</v>
      </c>
      <c r="K243" s="76" t="s">
        <v>22</v>
      </c>
      <c r="L243" s="78" t="s">
        <v>22</v>
      </c>
      <c r="M243" s="76" t="s">
        <v>22</v>
      </c>
      <c r="N243" s="76" t="s">
        <v>22</v>
      </c>
      <c r="O243" s="76" t="s">
        <v>22</v>
      </c>
      <c r="P243" s="76" t="s">
        <v>22</v>
      </c>
      <c r="S243" s="78"/>
      <c r="Y243" s="78"/>
    </row>
    <row r="244" spans="1:25" s="84" customFormat="1" ht="14.5" customHeight="1" x14ac:dyDescent="0.35">
      <c r="A244" s="24" t="s">
        <v>1722</v>
      </c>
      <c r="B244" s="24" t="s">
        <v>1723</v>
      </c>
      <c r="C244" s="24" t="s">
        <v>1673</v>
      </c>
      <c r="D244" s="24" t="s">
        <v>240</v>
      </c>
      <c r="E244" s="24" t="s">
        <v>1674</v>
      </c>
      <c r="F244" s="24" t="s">
        <v>718</v>
      </c>
      <c r="I244" s="24" t="s">
        <v>1724</v>
      </c>
      <c r="J244" s="24" t="s">
        <v>22</v>
      </c>
      <c r="K244" s="24" t="s">
        <v>22</v>
      </c>
      <c r="L244" s="17" t="s">
        <v>22</v>
      </c>
      <c r="M244" s="24" t="s">
        <v>22</v>
      </c>
      <c r="N244" s="24" t="s">
        <v>22</v>
      </c>
      <c r="O244" s="24" t="s">
        <v>22</v>
      </c>
      <c r="P244" s="24" t="s">
        <v>22</v>
      </c>
      <c r="Q244" s="24" t="s">
        <v>860</v>
      </c>
      <c r="R244" s="24" t="s">
        <v>1725</v>
      </c>
      <c r="S244" s="17" t="s">
        <v>22</v>
      </c>
      <c r="T244" s="24" t="s">
        <v>22</v>
      </c>
      <c r="U244" s="24" t="s">
        <v>22</v>
      </c>
      <c r="V244" s="24" t="s">
        <v>22</v>
      </c>
      <c r="W244" s="24" t="s">
        <v>22</v>
      </c>
      <c r="Y244" s="17"/>
    </row>
    <row r="245" spans="1:25" s="84" customFormat="1" ht="14.5" customHeight="1" x14ac:dyDescent="0.35">
      <c r="A245" s="24" t="s">
        <v>1722</v>
      </c>
      <c r="C245" s="24" t="s">
        <v>1726</v>
      </c>
      <c r="D245" s="24" t="s">
        <v>240</v>
      </c>
      <c r="E245" s="24" t="s">
        <v>1727</v>
      </c>
      <c r="F245" s="24" t="s">
        <v>718</v>
      </c>
      <c r="G245" s="24" t="s">
        <v>1728</v>
      </c>
      <c r="I245" s="24" t="s">
        <v>1729</v>
      </c>
      <c r="J245" s="24" t="s">
        <v>22</v>
      </c>
      <c r="K245" s="24" t="s">
        <v>240</v>
      </c>
      <c r="L245" s="17" t="s">
        <v>866</v>
      </c>
      <c r="M245" s="24" t="s">
        <v>1730</v>
      </c>
      <c r="N245" s="8" t="s">
        <v>1731</v>
      </c>
      <c r="O245" s="24" t="s">
        <v>252</v>
      </c>
      <c r="P245" s="24" t="s">
        <v>1732</v>
      </c>
      <c r="Q245" s="24" t="s">
        <v>860</v>
      </c>
      <c r="R245" s="24" t="s">
        <v>1733</v>
      </c>
      <c r="S245" s="17" t="s">
        <v>240</v>
      </c>
      <c r="T245" s="24" t="s">
        <v>1734</v>
      </c>
      <c r="U245" s="24" t="s">
        <v>1735</v>
      </c>
      <c r="V245" s="8" t="s">
        <v>1736</v>
      </c>
      <c r="W245" s="24" t="s">
        <v>252</v>
      </c>
      <c r="Y245" s="17"/>
    </row>
    <row r="246" spans="1:25" s="84" customFormat="1" ht="14.5" customHeight="1" x14ac:dyDescent="0.35">
      <c r="A246" s="24" t="s">
        <v>1722</v>
      </c>
      <c r="C246" s="24" t="s">
        <v>1737</v>
      </c>
      <c r="D246" s="24" t="s">
        <v>240</v>
      </c>
      <c r="E246" s="24" t="s">
        <v>1738</v>
      </c>
      <c r="F246" s="24" t="s">
        <v>718</v>
      </c>
      <c r="G246" s="24" t="s">
        <v>1739</v>
      </c>
      <c r="I246" s="24" t="s">
        <v>1740</v>
      </c>
      <c r="J246" s="24" t="s">
        <v>775</v>
      </c>
      <c r="K246" s="24" t="s">
        <v>252</v>
      </c>
      <c r="L246" s="17" t="s">
        <v>866</v>
      </c>
      <c r="M246" s="24" t="s">
        <v>1741</v>
      </c>
      <c r="N246" s="8" t="s">
        <v>1742</v>
      </c>
      <c r="O246" s="24" t="s">
        <v>252</v>
      </c>
      <c r="P246" s="24" t="s">
        <v>1743</v>
      </c>
      <c r="S246" s="17" t="s">
        <v>252</v>
      </c>
      <c r="T246" s="24" t="s">
        <v>1120</v>
      </c>
      <c r="U246" s="24" t="s">
        <v>1744</v>
      </c>
      <c r="V246" s="8" t="s">
        <v>1745</v>
      </c>
      <c r="W246" s="24" t="s">
        <v>252</v>
      </c>
      <c r="Y246" s="17"/>
    </row>
    <row r="247" spans="1:25" s="84" customFormat="1" ht="14.5" customHeight="1" x14ac:dyDescent="0.35">
      <c r="A247" s="24" t="s">
        <v>1722</v>
      </c>
      <c r="C247" s="24" t="s">
        <v>1746</v>
      </c>
      <c r="D247" s="24" t="s">
        <v>240</v>
      </c>
      <c r="E247" s="24" t="s">
        <v>1747</v>
      </c>
      <c r="F247" s="24" t="s">
        <v>718</v>
      </c>
      <c r="G247" s="24" t="s">
        <v>1748</v>
      </c>
      <c r="I247" s="24" t="s">
        <v>1517</v>
      </c>
      <c r="J247" s="24" t="s">
        <v>22</v>
      </c>
      <c r="K247" s="24" t="s">
        <v>240</v>
      </c>
      <c r="L247" s="17" t="s">
        <v>866</v>
      </c>
      <c r="O247" s="24" t="s">
        <v>240</v>
      </c>
      <c r="Q247" s="24" t="s">
        <v>860</v>
      </c>
      <c r="R247" s="24" t="s">
        <v>1749</v>
      </c>
      <c r="S247" s="17" t="s">
        <v>240</v>
      </c>
      <c r="W247" s="24" t="s">
        <v>240</v>
      </c>
      <c r="Y247" s="17"/>
    </row>
    <row r="248" spans="1:25" s="84" customFormat="1" ht="14.5" customHeight="1" x14ac:dyDescent="0.35">
      <c r="A248" s="24" t="s">
        <v>1722</v>
      </c>
      <c r="C248" s="24" t="s">
        <v>1750</v>
      </c>
      <c r="D248" s="24" t="s">
        <v>240</v>
      </c>
      <c r="E248" s="24" t="s">
        <v>1751</v>
      </c>
      <c r="F248" s="24" t="s">
        <v>794</v>
      </c>
      <c r="I248" s="24" t="s">
        <v>22</v>
      </c>
      <c r="J248" s="24" t="s">
        <v>903</v>
      </c>
      <c r="K248" s="24" t="s">
        <v>240</v>
      </c>
      <c r="L248" s="17" t="s">
        <v>866</v>
      </c>
      <c r="O248" s="24" t="s">
        <v>240</v>
      </c>
      <c r="Q248" s="24" t="s">
        <v>860</v>
      </c>
      <c r="R248" s="24" t="s">
        <v>1752</v>
      </c>
      <c r="S248" s="17" t="s">
        <v>252</v>
      </c>
      <c r="T248" s="24" t="s">
        <v>1120</v>
      </c>
      <c r="U248" s="24" t="s">
        <v>1753</v>
      </c>
      <c r="V248" s="8" t="s">
        <v>1754</v>
      </c>
      <c r="W248" s="24" t="s">
        <v>252</v>
      </c>
      <c r="X248" s="24" t="s">
        <v>1755</v>
      </c>
      <c r="Y248" s="17"/>
    </row>
    <row r="249" spans="1:25" s="84" customFormat="1" ht="14.5" customHeight="1" x14ac:dyDescent="0.35">
      <c r="A249" s="24" t="s">
        <v>1722</v>
      </c>
      <c r="C249" s="24" t="s">
        <v>1718</v>
      </c>
      <c r="D249" s="24" t="s">
        <v>240</v>
      </c>
      <c r="E249" s="24" t="s">
        <v>1613</v>
      </c>
      <c r="F249" s="24" t="s">
        <v>718</v>
      </c>
      <c r="I249" s="24" t="s">
        <v>1756</v>
      </c>
      <c r="J249" s="24" t="s">
        <v>22</v>
      </c>
      <c r="K249" s="24" t="s">
        <v>1757</v>
      </c>
      <c r="L249" s="17" t="s">
        <v>866</v>
      </c>
      <c r="O249" s="24" t="s">
        <v>240</v>
      </c>
      <c r="Q249" s="24" t="s">
        <v>860</v>
      </c>
      <c r="R249" s="24" t="s">
        <v>1758</v>
      </c>
      <c r="S249" s="17" t="s">
        <v>252</v>
      </c>
      <c r="T249" s="24" t="s">
        <v>1022</v>
      </c>
      <c r="U249" s="24" t="s">
        <v>1023</v>
      </c>
      <c r="V249" s="24" t="s">
        <v>1024</v>
      </c>
      <c r="W249" s="24" t="s">
        <v>1025</v>
      </c>
      <c r="X249" s="24" t="s">
        <v>1026</v>
      </c>
      <c r="Y249" s="17"/>
    </row>
    <row r="250" spans="1:25" s="84" customFormat="1" ht="14.5" customHeight="1" x14ac:dyDescent="0.35">
      <c r="A250" s="24" t="s">
        <v>1722</v>
      </c>
      <c r="C250" s="24" t="s">
        <v>1759</v>
      </c>
      <c r="D250" s="24" t="s">
        <v>240</v>
      </c>
      <c r="E250" s="24" t="s">
        <v>1760</v>
      </c>
      <c r="F250" s="24" t="s">
        <v>718</v>
      </c>
      <c r="I250" s="24" t="s">
        <v>1761</v>
      </c>
      <c r="J250" s="24" t="s">
        <v>22</v>
      </c>
      <c r="K250" s="24" t="s">
        <v>252</v>
      </c>
      <c r="L250" s="17" t="s">
        <v>866</v>
      </c>
      <c r="O250" s="24" t="s">
        <v>240</v>
      </c>
      <c r="S250" s="17" t="s">
        <v>240</v>
      </c>
      <c r="W250" s="24" t="s">
        <v>240</v>
      </c>
      <c r="Y250" s="17"/>
    </row>
    <row r="251" spans="1:25" s="84" customFormat="1" ht="14.5" customHeight="1" x14ac:dyDescent="0.35">
      <c r="A251" s="24" t="s">
        <v>1722</v>
      </c>
      <c r="C251" s="24" t="s">
        <v>1762</v>
      </c>
      <c r="D251" s="24" t="s">
        <v>240</v>
      </c>
      <c r="E251" s="24" t="s">
        <v>1763</v>
      </c>
      <c r="F251" s="24" t="s">
        <v>794</v>
      </c>
      <c r="I251" s="24" t="s">
        <v>22</v>
      </c>
      <c r="J251" s="24" t="s">
        <v>1245</v>
      </c>
      <c r="K251" s="24" t="s">
        <v>240</v>
      </c>
      <c r="L251" s="17" t="s">
        <v>866</v>
      </c>
      <c r="O251" s="24" t="s">
        <v>240</v>
      </c>
      <c r="S251" s="17" t="s">
        <v>252</v>
      </c>
      <c r="T251" s="24" t="s">
        <v>1120</v>
      </c>
      <c r="U251" s="24" t="s">
        <v>1764</v>
      </c>
      <c r="V251" s="8" t="s">
        <v>1765</v>
      </c>
      <c r="W251" s="24" t="s">
        <v>252</v>
      </c>
      <c r="X251" s="24" t="s">
        <v>1766</v>
      </c>
      <c r="Y251" s="17"/>
    </row>
    <row r="252" spans="1:25" s="84" customFormat="1" ht="14.5" customHeight="1" x14ac:dyDescent="0.35">
      <c r="A252" s="24" t="s">
        <v>1722</v>
      </c>
      <c r="C252" s="24" t="s">
        <v>1767</v>
      </c>
      <c r="D252" s="24" t="s">
        <v>240</v>
      </c>
      <c r="E252" s="24" t="s">
        <v>1768</v>
      </c>
      <c r="F252" s="24" t="s">
        <v>718</v>
      </c>
      <c r="I252" s="24" t="s">
        <v>22</v>
      </c>
      <c r="J252" s="24" t="s">
        <v>1543</v>
      </c>
      <c r="K252" s="24" t="s">
        <v>240</v>
      </c>
      <c r="L252" s="17" t="s">
        <v>866</v>
      </c>
      <c r="M252" s="24" t="s">
        <v>1532</v>
      </c>
      <c r="N252" s="24" t="s">
        <v>1533</v>
      </c>
      <c r="O252" s="24" t="s">
        <v>252</v>
      </c>
      <c r="P252" s="24" t="s">
        <v>1544</v>
      </c>
      <c r="Q252" s="24" t="s">
        <v>860</v>
      </c>
      <c r="R252" s="24" t="s">
        <v>1545</v>
      </c>
      <c r="S252" s="17" t="s">
        <v>252</v>
      </c>
      <c r="T252" s="24" t="s">
        <v>1120</v>
      </c>
      <c r="U252" s="24" t="s">
        <v>1532</v>
      </c>
      <c r="V252" s="24" t="s">
        <v>1621</v>
      </c>
      <c r="W252" s="24" t="s">
        <v>252</v>
      </c>
      <c r="X252" s="24" t="s">
        <v>1622</v>
      </c>
      <c r="Y252" s="17"/>
    </row>
    <row r="253" spans="1:25" s="84" customFormat="1" ht="14.5" customHeight="1" x14ac:dyDescent="0.35">
      <c r="A253" s="24" t="s">
        <v>1722</v>
      </c>
      <c r="C253" s="24" t="s">
        <v>1769</v>
      </c>
      <c r="D253" s="24" t="s">
        <v>240</v>
      </c>
      <c r="E253" s="24" t="s">
        <v>1770</v>
      </c>
      <c r="F253" s="24" t="s">
        <v>718</v>
      </c>
      <c r="I253" s="24" t="s">
        <v>724</v>
      </c>
      <c r="J253" s="24" t="s">
        <v>1551</v>
      </c>
      <c r="K253" s="24" t="s">
        <v>240</v>
      </c>
      <c r="L253" s="17" t="s">
        <v>866</v>
      </c>
      <c r="M253" s="24" t="s">
        <v>1552</v>
      </c>
      <c r="N253" s="24" t="s">
        <v>1553</v>
      </c>
      <c r="O253" s="24" t="s">
        <v>252</v>
      </c>
      <c r="P253" s="24" t="s">
        <v>1554</v>
      </c>
      <c r="Q253" s="24" t="s">
        <v>860</v>
      </c>
      <c r="R253" s="24" t="s">
        <v>1771</v>
      </c>
      <c r="S253" s="17" t="s">
        <v>252</v>
      </c>
      <c r="T253" s="24" t="s">
        <v>1556</v>
      </c>
      <c r="U253" s="24" t="s">
        <v>1628</v>
      </c>
      <c r="V253" s="24" t="s">
        <v>1629</v>
      </c>
      <c r="W253" s="24" t="s">
        <v>252</v>
      </c>
      <c r="X253" s="24" t="s">
        <v>1630</v>
      </c>
      <c r="Y253" s="17"/>
    </row>
    <row r="254" spans="1:25" s="84" customFormat="1" ht="14.5" customHeight="1" x14ac:dyDescent="0.35">
      <c r="A254" s="24" t="s">
        <v>1722</v>
      </c>
      <c r="C254" s="24" t="s">
        <v>1772</v>
      </c>
      <c r="D254" s="24" t="s">
        <v>240</v>
      </c>
      <c r="E254" s="24" t="s">
        <v>1773</v>
      </c>
      <c r="F254" s="24" t="s">
        <v>814</v>
      </c>
      <c r="G254" s="24" t="s">
        <v>1562</v>
      </c>
      <c r="I254" s="24" t="s">
        <v>22</v>
      </c>
      <c r="J254" s="24" t="s">
        <v>1563</v>
      </c>
      <c r="K254" s="24" t="s">
        <v>240</v>
      </c>
      <c r="L254" s="17" t="s">
        <v>866</v>
      </c>
      <c r="M254" s="24" t="s">
        <v>1532</v>
      </c>
      <c r="N254" s="24" t="s">
        <v>1533</v>
      </c>
      <c r="O254" s="24" t="s">
        <v>869</v>
      </c>
      <c r="P254" s="24" t="s">
        <v>1544</v>
      </c>
      <c r="Q254" s="24" t="s">
        <v>860</v>
      </c>
      <c r="R254" s="24" t="s">
        <v>1774</v>
      </c>
      <c r="S254" s="17" t="s">
        <v>252</v>
      </c>
      <c r="T254" s="24" t="s">
        <v>1120</v>
      </c>
      <c r="U254" s="24" t="s">
        <v>1532</v>
      </c>
      <c r="V254" s="24" t="s">
        <v>1621</v>
      </c>
      <c r="W254" s="24" t="s">
        <v>869</v>
      </c>
      <c r="X254" s="24" t="s">
        <v>1622</v>
      </c>
      <c r="Y254" s="17"/>
    </row>
    <row r="255" spans="1:25" s="84" customFormat="1" ht="14.5" customHeight="1" x14ac:dyDescent="0.35">
      <c r="A255" s="24" t="s">
        <v>1722</v>
      </c>
      <c r="C255" s="24" t="s">
        <v>1775</v>
      </c>
      <c r="D255" s="24" t="s">
        <v>240</v>
      </c>
      <c r="E255" s="24" t="s">
        <v>1776</v>
      </c>
      <c r="F255" s="24" t="s">
        <v>718</v>
      </c>
      <c r="I255" s="24" t="s">
        <v>724</v>
      </c>
      <c r="J255" s="24" t="s">
        <v>22</v>
      </c>
      <c r="K255" s="24" t="s">
        <v>240</v>
      </c>
      <c r="L255" s="17" t="s">
        <v>866</v>
      </c>
      <c r="M255" s="24" t="s">
        <v>1532</v>
      </c>
      <c r="N255" s="24" t="s">
        <v>1533</v>
      </c>
      <c r="O255" s="24" t="s">
        <v>1025</v>
      </c>
      <c r="P255" s="24" t="s">
        <v>1544</v>
      </c>
      <c r="Q255" s="24" t="s">
        <v>860</v>
      </c>
      <c r="R255" s="24" t="s">
        <v>1545</v>
      </c>
      <c r="S255" s="17" t="s">
        <v>252</v>
      </c>
      <c r="T255" s="24" t="s">
        <v>1120</v>
      </c>
      <c r="U255" s="24" t="s">
        <v>1532</v>
      </c>
      <c r="V255" s="24" t="s">
        <v>1621</v>
      </c>
      <c r="W255" s="24" t="s">
        <v>1025</v>
      </c>
      <c r="X255" s="24" t="s">
        <v>1622</v>
      </c>
      <c r="Y255" s="17"/>
    </row>
    <row r="256" spans="1:25" ht="14.5" customHeight="1" x14ac:dyDescent="0.35">
      <c r="A256" s="23" t="s">
        <v>1722</v>
      </c>
      <c r="B256" s="23" t="s">
        <v>734</v>
      </c>
      <c r="C256" s="23" t="s">
        <v>1777</v>
      </c>
      <c r="D256" s="23" t="s">
        <v>252</v>
      </c>
      <c r="E256" s="23" t="s">
        <v>734</v>
      </c>
      <c r="L256" s="29"/>
      <c r="S256" s="29"/>
      <c r="Y256" s="29"/>
    </row>
    <row r="257" spans="1:25" ht="14.5" customHeight="1" x14ac:dyDescent="0.35">
      <c r="A257" s="23" t="s">
        <v>1722</v>
      </c>
      <c r="B257" s="23" t="s">
        <v>734</v>
      </c>
      <c r="C257" s="23" t="s">
        <v>1778</v>
      </c>
      <c r="D257" s="23" t="s">
        <v>252</v>
      </c>
      <c r="E257" s="23" t="s">
        <v>734</v>
      </c>
      <c r="L257" s="29"/>
      <c r="S257" s="29"/>
      <c r="Y257" s="29"/>
    </row>
    <row r="258" spans="1:25" ht="14.5" customHeight="1" x14ac:dyDescent="0.35">
      <c r="A258" s="23" t="s">
        <v>1722</v>
      </c>
      <c r="B258" s="23" t="s">
        <v>734</v>
      </c>
      <c r="C258" s="23" t="s">
        <v>1779</v>
      </c>
      <c r="D258" s="23" t="s">
        <v>240</v>
      </c>
      <c r="E258" s="23" t="s">
        <v>734</v>
      </c>
      <c r="L258" s="29"/>
      <c r="S258" s="29"/>
      <c r="Y258" s="29"/>
    </row>
    <row r="259" spans="1:25" ht="14.5" customHeight="1" x14ac:dyDescent="0.35">
      <c r="A259" s="23" t="s">
        <v>1722</v>
      </c>
      <c r="B259" s="23" t="s">
        <v>734</v>
      </c>
      <c r="C259" s="23" t="s">
        <v>1780</v>
      </c>
      <c r="D259" s="23" t="s">
        <v>240</v>
      </c>
      <c r="E259" s="23" t="s">
        <v>734</v>
      </c>
      <c r="L259" s="29"/>
      <c r="S259" s="29"/>
      <c r="Y259" s="29"/>
    </row>
    <row r="260" spans="1:25" ht="14.5" customHeight="1" x14ac:dyDescent="0.35">
      <c r="A260" s="24" t="s">
        <v>1722</v>
      </c>
      <c r="C260" s="24" t="s">
        <v>716</v>
      </c>
      <c r="D260" s="24" t="s">
        <v>252</v>
      </c>
      <c r="E260" s="24" t="s">
        <v>22</v>
      </c>
      <c r="F260" s="24" t="s">
        <v>718</v>
      </c>
      <c r="I260" s="24" t="s">
        <v>856</v>
      </c>
      <c r="J260" s="24" t="s">
        <v>22</v>
      </c>
      <c r="K260" s="24" t="s">
        <v>22</v>
      </c>
      <c r="L260" s="17" t="s">
        <v>22</v>
      </c>
      <c r="M260" s="24" t="s">
        <v>22</v>
      </c>
      <c r="N260" s="24" t="s">
        <v>22</v>
      </c>
      <c r="O260" s="24" t="s">
        <v>22</v>
      </c>
      <c r="P260" s="24" t="s">
        <v>22</v>
      </c>
      <c r="S260" s="17" t="s">
        <v>22</v>
      </c>
      <c r="T260" s="24" t="s">
        <v>22</v>
      </c>
      <c r="U260" s="24" t="s">
        <v>22</v>
      </c>
      <c r="V260" s="24" t="s">
        <v>22</v>
      </c>
      <c r="W260" s="7" t="s">
        <v>22</v>
      </c>
      <c r="X260" s="24" t="s">
        <v>22</v>
      </c>
      <c r="Y260" s="17"/>
    </row>
    <row r="261" spans="1:25" ht="14.5" customHeight="1" x14ac:dyDescent="0.35">
      <c r="A261" s="13" t="s">
        <v>1781</v>
      </c>
      <c r="B261" s="13" t="s">
        <v>1782</v>
      </c>
      <c r="C261" s="13" t="s">
        <v>1726</v>
      </c>
      <c r="D261" s="13" t="s">
        <v>240</v>
      </c>
      <c r="E261" s="13" t="s">
        <v>1783</v>
      </c>
      <c r="F261" s="13" t="s">
        <v>718</v>
      </c>
      <c r="G261" s="13" t="s">
        <v>1784</v>
      </c>
      <c r="I261" s="13" t="s">
        <v>1785</v>
      </c>
      <c r="J261" s="13" t="s">
        <v>22</v>
      </c>
      <c r="K261" s="13" t="s">
        <v>1786</v>
      </c>
      <c r="L261" s="16" t="s">
        <v>22</v>
      </c>
      <c r="M261" s="13" t="s">
        <v>22</v>
      </c>
      <c r="N261" s="13" t="s">
        <v>22</v>
      </c>
      <c r="O261" s="13" t="s">
        <v>22</v>
      </c>
      <c r="P261" s="13" t="s">
        <v>22</v>
      </c>
      <c r="S261" s="16" t="s">
        <v>22</v>
      </c>
      <c r="T261" s="13" t="s">
        <v>22</v>
      </c>
      <c r="U261" s="13" t="s">
        <v>22</v>
      </c>
      <c r="V261" s="13" t="s">
        <v>22</v>
      </c>
      <c r="W261" s="13" t="s">
        <v>22</v>
      </c>
      <c r="X261" s="13" t="s">
        <v>22</v>
      </c>
      <c r="Y261" s="16"/>
    </row>
    <row r="262" spans="1:25" ht="14.5" customHeight="1" x14ac:dyDescent="0.35">
      <c r="A262" s="13" t="s">
        <v>1781</v>
      </c>
      <c r="C262" s="13" t="s">
        <v>1737</v>
      </c>
      <c r="D262" s="13" t="s">
        <v>240</v>
      </c>
      <c r="E262" s="13" t="s">
        <v>1787</v>
      </c>
      <c r="F262" s="13" t="s">
        <v>718</v>
      </c>
      <c r="G262" s="13" t="s">
        <v>1784</v>
      </c>
      <c r="I262" s="13" t="s">
        <v>1788</v>
      </c>
      <c r="J262" s="13" t="s">
        <v>22</v>
      </c>
      <c r="K262" s="13" t="s">
        <v>1786</v>
      </c>
      <c r="L262" s="16" t="s">
        <v>22</v>
      </c>
      <c r="M262" s="13" t="s">
        <v>22</v>
      </c>
      <c r="N262" s="13" t="s">
        <v>22</v>
      </c>
      <c r="O262" s="13" t="s">
        <v>22</v>
      </c>
      <c r="P262" s="13" t="s">
        <v>22</v>
      </c>
      <c r="S262" s="16" t="s">
        <v>22</v>
      </c>
      <c r="T262" s="13" t="s">
        <v>22</v>
      </c>
      <c r="U262" s="13" t="s">
        <v>22</v>
      </c>
      <c r="V262" s="13" t="s">
        <v>22</v>
      </c>
      <c r="W262" s="13" t="s">
        <v>22</v>
      </c>
      <c r="X262" s="13" t="s">
        <v>22</v>
      </c>
      <c r="Y262" s="16"/>
    </row>
    <row r="263" spans="1:25" ht="14.5" customHeight="1" x14ac:dyDescent="0.35">
      <c r="A263" s="13" t="s">
        <v>1781</v>
      </c>
      <c r="C263" s="13" t="s">
        <v>1789</v>
      </c>
      <c r="D263" s="13" t="s">
        <v>240</v>
      </c>
      <c r="E263" s="13" t="s">
        <v>1790</v>
      </c>
      <c r="F263" s="13" t="s">
        <v>718</v>
      </c>
      <c r="G263" s="13" t="s">
        <v>1791</v>
      </c>
      <c r="I263" s="13" t="s">
        <v>783</v>
      </c>
      <c r="J263" s="13" t="s">
        <v>22</v>
      </c>
      <c r="K263" s="13" t="s">
        <v>252</v>
      </c>
      <c r="L263" s="16" t="s">
        <v>866</v>
      </c>
      <c r="O263" s="13" t="s">
        <v>240</v>
      </c>
      <c r="Q263" s="13" t="s">
        <v>860</v>
      </c>
      <c r="R263" s="13" t="s">
        <v>1792</v>
      </c>
      <c r="S263" s="16" t="s">
        <v>252</v>
      </c>
      <c r="T263" s="13" t="s">
        <v>1120</v>
      </c>
      <c r="U263" s="13" t="s">
        <v>1793</v>
      </c>
      <c r="V263" s="13" t="s">
        <v>1794</v>
      </c>
      <c r="W263" s="13" t="s">
        <v>869</v>
      </c>
      <c r="Y263" s="16"/>
    </row>
    <row r="264" spans="1:25" ht="14.5" customHeight="1" x14ac:dyDescent="0.35">
      <c r="A264" s="13" t="s">
        <v>1781</v>
      </c>
      <c r="C264" s="13" t="s">
        <v>1795</v>
      </c>
      <c r="D264" s="13" t="s">
        <v>240</v>
      </c>
      <c r="E264" s="13" t="s">
        <v>1796</v>
      </c>
      <c r="F264" s="13" t="s">
        <v>794</v>
      </c>
      <c r="G264" s="13" t="s">
        <v>1797</v>
      </c>
      <c r="I264" s="13" t="s">
        <v>22</v>
      </c>
      <c r="J264" s="13" t="s">
        <v>1798</v>
      </c>
      <c r="K264" s="13" t="s">
        <v>240</v>
      </c>
      <c r="L264" s="16" t="s">
        <v>866</v>
      </c>
      <c r="M264" s="13" t="s">
        <v>1799</v>
      </c>
      <c r="N264" s="13" t="s">
        <v>1800</v>
      </c>
      <c r="O264" s="13" t="s">
        <v>252</v>
      </c>
      <c r="P264" s="13" t="s">
        <v>1801</v>
      </c>
      <c r="Q264" s="13" t="s">
        <v>860</v>
      </c>
      <c r="R264" s="13" t="s">
        <v>1792</v>
      </c>
      <c r="S264" s="16" t="s">
        <v>252</v>
      </c>
      <c r="T264" s="13" t="s">
        <v>1120</v>
      </c>
      <c r="W264" s="13" t="s">
        <v>240</v>
      </c>
      <c r="Y264" s="16"/>
    </row>
    <row r="265" spans="1:25" ht="14.5" customHeight="1" x14ac:dyDescent="0.35">
      <c r="A265" s="13" t="s">
        <v>1781</v>
      </c>
      <c r="C265" s="13" t="s">
        <v>1802</v>
      </c>
      <c r="D265" s="13" t="s">
        <v>240</v>
      </c>
      <c r="E265" s="13" t="s">
        <v>1803</v>
      </c>
      <c r="F265" s="13" t="s">
        <v>794</v>
      </c>
      <c r="G265" s="13" t="s">
        <v>1803</v>
      </c>
      <c r="I265" s="13" t="s">
        <v>22</v>
      </c>
      <c r="J265" s="13" t="s">
        <v>903</v>
      </c>
      <c r="K265" s="13" t="s">
        <v>240</v>
      </c>
      <c r="L265" s="16" t="s">
        <v>866</v>
      </c>
      <c r="M265" s="13" t="s">
        <v>1804</v>
      </c>
      <c r="N265" s="26" t="s">
        <v>1805</v>
      </c>
      <c r="O265" s="13" t="s">
        <v>869</v>
      </c>
      <c r="P265" s="13" t="s">
        <v>1806</v>
      </c>
      <c r="Q265" s="13" t="s">
        <v>860</v>
      </c>
      <c r="R265" s="13" t="s">
        <v>1807</v>
      </c>
      <c r="S265" s="47"/>
      <c r="T265" s="52"/>
      <c r="U265" s="52"/>
      <c r="V265" s="52"/>
      <c r="W265" s="52"/>
      <c r="X265" s="52"/>
      <c r="Y265" s="47"/>
    </row>
    <row r="266" spans="1:25" ht="14.5" customHeight="1" x14ac:dyDescent="0.35">
      <c r="A266" s="13" t="s">
        <v>1781</v>
      </c>
      <c r="C266" s="13" t="s">
        <v>1808</v>
      </c>
      <c r="D266" s="13" t="s">
        <v>240</v>
      </c>
      <c r="E266" s="13" t="s">
        <v>1809</v>
      </c>
      <c r="F266" s="13" t="s">
        <v>794</v>
      </c>
      <c r="G266" s="13" t="s">
        <v>1809</v>
      </c>
      <c r="I266" s="13" t="s">
        <v>22</v>
      </c>
      <c r="J266" s="13" t="s">
        <v>903</v>
      </c>
      <c r="K266" s="13" t="s">
        <v>240</v>
      </c>
      <c r="L266" s="16" t="s">
        <v>866</v>
      </c>
      <c r="M266" s="13" t="s">
        <v>1700</v>
      </c>
      <c r="N266" s="26" t="s">
        <v>1701</v>
      </c>
      <c r="O266" s="13" t="s">
        <v>252</v>
      </c>
      <c r="P266" s="13" t="s">
        <v>1810</v>
      </c>
      <c r="Q266" s="13" t="s">
        <v>860</v>
      </c>
      <c r="R266" s="13" t="s">
        <v>1703</v>
      </c>
      <c r="S266" s="47"/>
      <c r="T266" s="52"/>
      <c r="U266" s="52"/>
      <c r="V266" s="52"/>
      <c r="W266" s="52"/>
      <c r="X266" s="52"/>
      <c r="Y266" s="47"/>
    </row>
    <row r="267" spans="1:25" ht="14.5" customHeight="1" x14ac:dyDescent="0.35">
      <c r="A267" s="13" t="s">
        <v>1781</v>
      </c>
      <c r="C267" s="13" t="s">
        <v>1811</v>
      </c>
      <c r="D267" s="13" t="s">
        <v>240</v>
      </c>
      <c r="E267" s="13" t="s">
        <v>959</v>
      </c>
      <c r="F267" s="13" t="s">
        <v>794</v>
      </c>
      <c r="G267" s="13" t="s">
        <v>959</v>
      </c>
      <c r="I267" s="13" t="s">
        <v>22</v>
      </c>
      <c r="J267" s="13" t="s">
        <v>903</v>
      </c>
      <c r="K267" s="13" t="s">
        <v>240</v>
      </c>
      <c r="L267" s="16" t="s">
        <v>866</v>
      </c>
      <c r="M267" s="13" t="s">
        <v>961</v>
      </c>
      <c r="N267" s="26" t="s">
        <v>962</v>
      </c>
      <c r="O267" s="13" t="s">
        <v>252</v>
      </c>
      <c r="P267" s="13" t="s">
        <v>1812</v>
      </c>
      <c r="Q267" s="13" t="s">
        <v>860</v>
      </c>
      <c r="R267" s="13" t="s">
        <v>964</v>
      </c>
      <c r="S267" s="47"/>
      <c r="T267" s="52"/>
      <c r="U267" s="52"/>
      <c r="V267" s="52"/>
      <c r="W267" s="52"/>
      <c r="X267" s="52"/>
      <c r="Y267" s="47"/>
    </row>
    <row r="268" spans="1:25" ht="14.5" customHeight="1" x14ac:dyDescent="0.35">
      <c r="A268" s="13" t="s">
        <v>1781</v>
      </c>
      <c r="C268" s="13" t="s">
        <v>1813</v>
      </c>
      <c r="D268" s="13" t="s">
        <v>240</v>
      </c>
      <c r="E268" s="13" t="s">
        <v>980</v>
      </c>
      <c r="F268" s="13" t="s">
        <v>794</v>
      </c>
      <c r="G268" s="13" t="s">
        <v>980</v>
      </c>
      <c r="I268" s="13" t="s">
        <v>22</v>
      </c>
      <c r="J268" s="13" t="s">
        <v>903</v>
      </c>
      <c r="K268" s="13" t="s">
        <v>240</v>
      </c>
      <c r="L268" s="16" t="s">
        <v>866</v>
      </c>
      <c r="M268" s="13" t="s">
        <v>982</v>
      </c>
      <c r="N268" s="26" t="s">
        <v>983</v>
      </c>
      <c r="O268" s="13" t="s">
        <v>252</v>
      </c>
      <c r="P268" s="13" t="s">
        <v>1814</v>
      </c>
      <c r="Q268" s="13" t="s">
        <v>860</v>
      </c>
      <c r="R268" s="13" t="s">
        <v>1815</v>
      </c>
      <c r="S268" s="47"/>
      <c r="T268" s="52"/>
      <c r="U268" s="52"/>
      <c r="V268" s="52"/>
      <c r="W268" s="52"/>
      <c r="X268" s="52"/>
      <c r="Y268" s="47"/>
    </row>
    <row r="269" spans="1:25" ht="14.5" customHeight="1" x14ac:dyDescent="0.35">
      <c r="A269" s="13" t="s">
        <v>1781</v>
      </c>
      <c r="C269" s="13" t="s">
        <v>1816</v>
      </c>
      <c r="D269" s="13" t="s">
        <v>240</v>
      </c>
      <c r="E269" s="13" t="s">
        <v>1817</v>
      </c>
      <c r="F269" s="13" t="s">
        <v>794</v>
      </c>
      <c r="G269" s="13" t="s">
        <v>1817</v>
      </c>
      <c r="I269" s="13" t="s">
        <v>22</v>
      </c>
      <c r="J269" s="13" t="s">
        <v>903</v>
      </c>
      <c r="K269" s="13" t="s">
        <v>240</v>
      </c>
      <c r="L269" s="16" t="s">
        <v>866</v>
      </c>
      <c r="O269" s="13" t="s">
        <v>240</v>
      </c>
      <c r="Q269" s="13" t="s">
        <v>860</v>
      </c>
      <c r="R269" s="13" t="s">
        <v>1818</v>
      </c>
      <c r="S269" s="47"/>
      <c r="T269" s="52"/>
      <c r="U269" s="52"/>
      <c r="V269" s="52"/>
      <c r="W269" s="52"/>
      <c r="X269" s="52"/>
      <c r="Y269" s="47"/>
    </row>
    <row r="270" spans="1:25" ht="14.5" customHeight="1" x14ac:dyDescent="0.35">
      <c r="A270" s="13" t="s">
        <v>1781</v>
      </c>
      <c r="C270" s="13" t="s">
        <v>1819</v>
      </c>
      <c r="D270" s="13" t="s">
        <v>240</v>
      </c>
      <c r="E270" s="13" t="s">
        <v>1820</v>
      </c>
      <c r="F270" s="13" t="s">
        <v>794</v>
      </c>
      <c r="G270" s="13" t="s">
        <v>1820</v>
      </c>
      <c r="I270" s="13" t="s">
        <v>22</v>
      </c>
      <c r="J270" s="13" t="s">
        <v>903</v>
      </c>
      <c r="K270" s="13" t="s">
        <v>240</v>
      </c>
      <c r="L270" s="16" t="s">
        <v>866</v>
      </c>
      <c r="M270" s="13" t="s">
        <v>1707</v>
      </c>
      <c r="N270" s="13" t="s">
        <v>1708</v>
      </c>
      <c r="O270" s="13" t="s">
        <v>869</v>
      </c>
      <c r="P270" s="13" t="s">
        <v>1709</v>
      </c>
      <c r="Q270" s="13" t="s">
        <v>860</v>
      </c>
      <c r="R270" s="13" t="s">
        <v>1710</v>
      </c>
      <c r="S270" s="47"/>
      <c r="T270" s="52"/>
      <c r="U270" s="52"/>
      <c r="V270" s="52"/>
      <c r="W270" s="52"/>
      <c r="X270" s="52"/>
      <c r="Y270" s="47"/>
    </row>
    <row r="271" spans="1:25" ht="14.5" customHeight="1" x14ac:dyDescent="0.35">
      <c r="A271" s="13" t="s">
        <v>1781</v>
      </c>
      <c r="C271" s="13" t="s">
        <v>1821</v>
      </c>
      <c r="D271" s="13" t="s">
        <v>240</v>
      </c>
      <c r="E271" s="13" t="s">
        <v>1822</v>
      </c>
      <c r="F271" s="13" t="s">
        <v>794</v>
      </c>
      <c r="G271" s="13" t="s">
        <v>1822</v>
      </c>
      <c r="I271" s="13" t="s">
        <v>22</v>
      </c>
      <c r="J271" s="13" t="s">
        <v>903</v>
      </c>
      <c r="K271" s="13" t="s">
        <v>240</v>
      </c>
      <c r="L271" s="16" t="s">
        <v>866</v>
      </c>
      <c r="M271" s="13" t="s">
        <v>1707</v>
      </c>
      <c r="N271" s="13" t="s">
        <v>1708</v>
      </c>
      <c r="O271" s="13" t="s">
        <v>869</v>
      </c>
      <c r="P271" s="13" t="s">
        <v>1709</v>
      </c>
      <c r="Q271" s="13" t="s">
        <v>860</v>
      </c>
      <c r="R271" s="13" t="s">
        <v>1710</v>
      </c>
      <c r="S271" s="47"/>
      <c r="T271" s="52"/>
      <c r="U271" s="52"/>
      <c r="V271" s="52"/>
      <c r="W271" s="52"/>
      <c r="X271" s="52"/>
      <c r="Y271" s="47"/>
    </row>
    <row r="272" spans="1:25" ht="14.5" customHeight="1" x14ac:dyDescent="0.35">
      <c r="A272" s="13" t="s">
        <v>1781</v>
      </c>
      <c r="C272" s="13" t="s">
        <v>1823</v>
      </c>
      <c r="D272" s="13" t="s">
        <v>240</v>
      </c>
      <c r="E272" s="13" t="s">
        <v>1824</v>
      </c>
      <c r="F272" s="13" t="s">
        <v>794</v>
      </c>
      <c r="G272" s="13" t="s">
        <v>1824</v>
      </c>
      <c r="I272" s="13" t="s">
        <v>22</v>
      </c>
      <c r="J272" s="13" t="s">
        <v>903</v>
      </c>
      <c r="K272" s="13" t="s">
        <v>240</v>
      </c>
      <c r="L272" s="16" t="s">
        <v>866</v>
      </c>
      <c r="M272" s="13" t="s">
        <v>1707</v>
      </c>
      <c r="N272" s="13" t="s">
        <v>1708</v>
      </c>
      <c r="O272" s="13" t="s">
        <v>869</v>
      </c>
      <c r="P272" s="13" t="s">
        <v>1709</v>
      </c>
      <c r="Q272" s="13" t="s">
        <v>860</v>
      </c>
      <c r="R272" s="13" t="s">
        <v>1710</v>
      </c>
      <c r="S272" s="47"/>
      <c r="T272" s="52"/>
      <c r="U272" s="52"/>
      <c r="V272" s="52"/>
      <c r="W272" s="52"/>
      <c r="X272" s="52"/>
      <c r="Y272" s="47"/>
    </row>
    <row r="273" spans="1:25" ht="14.5" customHeight="1" x14ac:dyDescent="0.35">
      <c r="A273" s="13" t="s">
        <v>1781</v>
      </c>
      <c r="C273" s="13" t="s">
        <v>1825</v>
      </c>
      <c r="D273" s="13" t="s">
        <v>240</v>
      </c>
      <c r="E273" s="13" t="s">
        <v>1826</v>
      </c>
      <c r="F273" s="13" t="s">
        <v>794</v>
      </c>
      <c r="G273" s="13" t="s">
        <v>1826</v>
      </c>
      <c r="I273" s="13" t="s">
        <v>22</v>
      </c>
      <c r="J273" s="13" t="s">
        <v>903</v>
      </c>
      <c r="K273" s="13" t="s">
        <v>240</v>
      </c>
      <c r="L273" s="16" t="s">
        <v>866</v>
      </c>
      <c r="M273" s="13" t="s">
        <v>1714</v>
      </c>
      <c r="N273" s="13" t="s">
        <v>1715</v>
      </c>
      <c r="O273" s="13" t="s">
        <v>869</v>
      </c>
      <c r="Q273" s="13" t="s">
        <v>860</v>
      </c>
      <c r="R273" s="13" t="s">
        <v>1827</v>
      </c>
      <c r="S273" s="47"/>
      <c r="T273" s="52"/>
      <c r="U273" s="52"/>
      <c r="V273" s="52"/>
      <c r="W273" s="52"/>
      <c r="X273" s="52"/>
      <c r="Y273" s="47"/>
    </row>
    <row r="274" spans="1:25" ht="14.5" customHeight="1" x14ac:dyDescent="0.35">
      <c r="A274" s="13" t="s">
        <v>1781</v>
      </c>
      <c r="C274" s="13" t="s">
        <v>1828</v>
      </c>
      <c r="D274" s="13" t="s">
        <v>240</v>
      </c>
      <c r="E274" s="13" t="s">
        <v>1829</v>
      </c>
      <c r="F274" s="13" t="s">
        <v>794</v>
      </c>
      <c r="G274" s="13" t="s">
        <v>1829</v>
      </c>
      <c r="I274" s="13" t="s">
        <v>22</v>
      </c>
      <c r="J274" s="13" t="s">
        <v>903</v>
      </c>
      <c r="K274" s="13" t="s">
        <v>240</v>
      </c>
      <c r="L274" s="16" t="s">
        <v>866</v>
      </c>
      <c r="M274" s="13" t="s">
        <v>1829</v>
      </c>
      <c r="N274" s="26" t="s">
        <v>1830</v>
      </c>
      <c r="O274" s="13" t="s">
        <v>252</v>
      </c>
      <c r="P274" s="13" t="s">
        <v>1831</v>
      </c>
      <c r="Q274" s="13" t="s">
        <v>860</v>
      </c>
      <c r="R274" s="13" t="s">
        <v>1829</v>
      </c>
      <c r="S274" s="47"/>
      <c r="T274" s="52"/>
      <c r="U274" s="52"/>
      <c r="V274" s="52"/>
      <c r="W274" s="52"/>
      <c r="X274" s="52"/>
      <c r="Y274" s="47"/>
    </row>
    <row r="275" spans="1:25" ht="14.5" customHeight="1" x14ac:dyDescent="0.35">
      <c r="A275" s="13" t="s">
        <v>1781</v>
      </c>
      <c r="C275" s="13" t="s">
        <v>1832</v>
      </c>
      <c r="D275" s="13" t="s">
        <v>240</v>
      </c>
      <c r="E275" s="13" t="s">
        <v>1833</v>
      </c>
      <c r="F275" s="13" t="s">
        <v>718</v>
      </c>
      <c r="I275" s="13" t="s">
        <v>1030</v>
      </c>
      <c r="J275" s="13" t="s">
        <v>22</v>
      </c>
      <c r="K275" s="13" t="s">
        <v>1834</v>
      </c>
      <c r="L275" s="16" t="s">
        <v>866</v>
      </c>
      <c r="O275" s="13" t="s">
        <v>240</v>
      </c>
      <c r="Q275" s="13" t="s">
        <v>860</v>
      </c>
      <c r="R275" s="13" t="s">
        <v>1835</v>
      </c>
      <c r="S275" s="16" t="s">
        <v>252</v>
      </c>
      <c r="T275" s="13" t="s">
        <v>1022</v>
      </c>
      <c r="U275" s="13" t="s">
        <v>1023</v>
      </c>
      <c r="V275" s="13" t="s">
        <v>1024</v>
      </c>
      <c r="W275" s="13" t="s">
        <v>1025</v>
      </c>
      <c r="X275" s="13" t="s">
        <v>1026</v>
      </c>
      <c r="Y275" s="16"/>
    </row>
    <row r="276" spans="1:25" ht="14.5" customHeight="1" x14ac:dyDescent="0.35">
      <c r="A276" s="13" t="s">
        <v>1781</v>
      </c>
      <c r="C276" s="13" t="s">
        <v>1836</v>
      </c>
      <c r="D276" s="13" t="s">
        <v>240</v>
      </c>
      <c r="E276" s="13" t="s">
        <v>1837</v>
      </c>
      <c r="F276" s="13" t="s">
        <v>718</v>
      </c>
      <c r="I276" s="13" t="s">
        <v>1030</v>
      </c>
      <c r="J276" s="13" t="s">
        <v>22</v>
      </c>
      <c r="K276" s="13" t="s">
        <v>1834</v>
      </c>
      <c r="L276" s="16" t="s">
        <v>866</v>
      </c>
      <c r="O276" s="13" t="s">
        <v>240</v>
      </c>
      <c r="Q276" s="13" t="s">
        <v>860</v>
      </c>
      <c r="R276" s="13" t="s">
        <v>1838</v>
      </c>
      <c r="S276" s="16" t="s">
        <v>252</v>
      </c>
      <c r="T276" s="13" t="s">
        <v>1022</v>
      </c>
      <c r="U276" s="13" t="s">
        <v>1023</v>
      </c>
      <c r="V276" s="13" t="s">
        <v>1024</v>
      </c>
      <c r="W276" s="13" t="s">
        <v>1025</v>
      </c>
      <c r="X276" s="13" t="s">
        <v>1026</v>
      </c>
      <c r="Y276" s="16"/>
    </row>
    <row r="277" spans="1:25" ht="14.5" customHeight="1" x14ac:dyDescent="0.35">
      <c r="A277" s="13" t="s">
        <v>1781</v>
      </c>
      <c r="C277" s="13" t="s">
        <v>1839</v>
      </c>
      <c r="D277" s="13" t="s">
        <v>240</v>
      </c>
      <c r="E277" s="13" t="s">
        <v>1840</v>
      </c>
      <c r="F277" s="13" t="s">
        <v>718</v>
      </c>
      <c r="I277" s="13" t="s">
        <v>1054</v>
      </c>
      <c r="J277" s="13" t="s">
        <v>22</v>
      </c>
      <c r="K277" s="13" t="s">
        <v>1834</v>
      </c>
      <c r="L277" s="16" t="s">
        <v>866</v>
      </c>
      <c r="O277" s="13" t="s">
        <v>240</v>
      </c>
      <c r="Q277" s="13" t="s">
        <v>860</v>
      </c>
      <c r="R277" s="13" t="s">
        <v>1841</v>
      </c>
      <c r="S277" s="16" t="s">
        <v>252</v>
      </c>
      <c r="T277" s="13" t="s">
        <v>1022</v>
      </c>
      <c r="U277" s="13" t="s">
        <v>1023</v>
      </c>
      <c r="V277" s="13" t="s">
        <v>1024</v>
      </c>
      <c r="W277" s="13" t="s">
        <v>1025</v>
      </c>
      <c r="X277" s="13" t="s">
        <v>1026</v>
      </c>
      <c r="Y277" s="16"/>
    </row>
    <row r="278" spans="1:25" ht="14.5" customHeight="1" x14ac:dyDescent="0.35">
      <c r="A278" s="13" t="s">
        <v>1781</v>
      </c>
      <c r="C278" s="13" t="s">
        <v>1842</v>
      </c>
      <c r="D278" s="13" t="s">
        <v>240</v>
      </c>
      <c r="E278" s="13" t="s">
        <v>1052</v>
      </c>
      <c r="F278" s="13" t="s">
        <v>718</v>
      </c>
      <c r="I278" s="13" t="s">
        <v>1054</v>
      </c>
      <c r="J278" s="13" t="s">
        <v>22</v>
      </c>
      <c r="K278" s="13" t="s">
        <v>1834</v>
      </c>
      <c r="L278" s="16" t="s">
        <v>866</v>
      </c>
      <c r="O278" s="13" t="s">
        <v>240</v>
      </c>
      <c r="Q278" s="13" t="s">
        <v>860</v>
      </c>
      <c r="R278" s="13" t="s">
        <v>1843</v>
      </c>
      <c r="S278" s="16" t="s">
        <v>252</v>
      </c>
      <c r="T278" s="13" t="s">
        <v>1022</v>
      </c>
      <c r="U278" s="13" t="s">
        <v>1023</v>
      </c>
      <c r="V278" s="13" t="s">
        <v>1024</v>
      </c>
      <c r="W278" s="13" t="s">
        <v>1025</v>
      </c>
      <c r="X278" s="13" t="s">
        <v>1026</v>
      </c>
      <c r="Y278" s="16"/>
    </row>
    <row r="279" spans="1:25" ht="14.5" customHeight="1" x14ac:dyDescent="0.35">
      <c r="A279" s="13" t="s">
        <v>1781</v>
      </c>
      <c r="C279" s="13" t="s">
        <v>1844</v>
      </c>
      <c r="D279" s="13" t="s">
        <v>240</v>
      </c>
      <c r="E279" s="13" t="s">
        <v>1062</v>
      </c>
      <c r="F279" s="13" t="s">
        <v>718</v>
      </c>
      <c r="I279" s="13" t="s">
        <v>1054</v>
      </c>
      <c r="J279" s="13" t="s">
        <v>22</v>
      </c>
      <c r="K279" s="13" t="s">
        <v>1834</v>
      </c>
      <c r="L279" s="16" t="s">
        <v>866</v>
      </c>
      <c r="O279" s="13" t="s">
        <v>240</v>
      </c>
      <c r="Q279" s="13" t="s">
        <v>860</v>
      </c>
      <c r="R279" s="13" t="s">
        <v>1845</v>
      </c>
      <c r="S279" s="16" t="s">
        <v>252</v>
      </c>
      <c r="T279" s="13" t="s">
        <v>1022</v>
      </c>
      <c r="U279" s="13" t="s">
        <v>1023</v>
      </c>
      <c r="V279" s="13" t="s">
        <v>1024</v>
      </c>
      <c r="W279" s="13" t="s">
        <v>1025</v>
      </c>
      <c r="X279" s="13" t="s">
        <v>1026</v>
      </c>
      <c r="Y279" s="16"/>
    </row>
    <row r="280" spans="1:25" ht="14.5" customHeight="1" x14ac:dyDescent="0.35">
      <c r="A280" s="13" t="s">
        <v>1781</v>
      </c>
      <c r="C280" s="13" t="s">
        <v>1846</v>
      </c>
      <c r="D280" s="13" t="s">
        <v>240</v>
      </c>
      <c r="E280" s="13" t="s">
        <v>1847</v>
      </c>
      <c r="F280" s="13" t="s">
        <v>718</v>
      </c>
      <c r="I280" s="13" t="s">
        <v>1054</v>
      </c>
      <c r="J280" s="13" t="s">
        <v>22</v>
      </c>
      <c r="K280" s="13" t="s">
        <v>1834</v>
      </c>
      <c r="L280" s="16" t="s">
        <v>866</v>
      </c>
      <c r="O280" s="13" t="s">
        <v>240</v>
      </c>
      <c r="Q280" s="13" t="s">
        <v>860</v>
      </c>
      <c r="R280" s="13" t="s">
        <v>1848</v>
      </c>
      <c r="S280" s="16" t="s">
        <v>252</v>
      </c>
      <c r="T280" s="13" t="s">
        <v>1022</v>
      </c>
      <c r="U280" s="13" t="s">
        <v>1023</v>
      </c>
      <c r="V280" s="13" t="s">
        <v>1024</v>
      </c>
      <c r="W280" s="13" t="s">
        <v>1025</v>
      </c>
      <c r="X280" s="13" t="s">
        <v>1026</v>
      </c>
      <c r="Y280" s="16"/>
    </row>
    <row r="281" spans="1:25" ht="14.5" customHeight="1" x14ac:dyDescent="0.35">
      <c r="A281" s="13" t="s">
        <v>1781</v>
      </c>
      <c r="C281" s="13" t="s">
        <v>1849</v>
      </c>
      <c r="D281" s="13" t="s">
        <v>240</v>
      </c>
      <c r="E281" s="13" t="s">
        <v>1850</v>
      </c>
      <c r="F281" s="13" t="s">
        <v>718</v>
      </c>
      <c r="I281" s="13" t="s">
        <v>1054</v>
      </c>
      <c r="J281" s="13" t="s">
        <v>22</v>
      </c>
      <c r="K281" s="13" t="s">
        <v>1834</v>
      </c>
      <c r="L281" s="16" t="s">
        <v>866</v>
      </c>
      <c r="O281" s="13" t="s">
        <v>240</v>
      </c>
      <c r="Q281" s="13" t="s">
        <v>860</v>
      </c>
      <c r="R281" s="13" t="s">
        <v>1851</v>
      </c>
      <c r="S281" s="16" t="s">
        <v>252</v>
      </c>
      <c r="T281" s="13" t="s">
        <v>1022</v>
      </c>
      <c r="U281" s="13" t="s">
        <v>1023</v>
      </c>
      <c r="V281" s="13" t="s">
        <v>1024</v>
      </c>
      <c r="W281" s="13" t="s">
        <v>1025</v>
      </c>
      <c r="X281" s="13" t="s">
        <v>1026</v>
      </c>
      <c r="Y281" s="16"/>
    </row>
    <row r="282" spans="1:25" ht="14.5" customHeight="1" x14ac:dyDescent="0.35">
      <c r="A282" s="13" t="s">
        <v>1781</v>
      </c>
      <c r="C282" s="13" t="s">
        <v>1852</v>
      </c>
      <c r="D282" s="13" t="s">
        <v>240</v>
      </c>
      <c r="E282" s="13" t="s">
        <v>1853</v>
      </c>
      <c r="F282" s="13" t="s">
        <v>718</v>
      </c>
      <c r="I282" s="13" t="s">
        <v>1054</v>
      </c>
      <c r="J282" s="13" t="s">
        <v>22</v>
      </c>
      <c r="K282" s="13" t="s">
        <v>1834</v>
      </c>
      <c r="L282" s="16" t="s">
        <v>866</v>
      </c>
      <c r="O282" s="13" t="s">
        <v>240</v>
      </c>
      <c r="Q282" s="13" t="s">
        <v>860</v>
      </c>
      <c r="R282" s="13" t="s">
        <v>1854</v>
      </c>
      <c r="S282" s="16" t="s">
        <v>252</v>
      </c>
      <c r="T282" s="13" t="s">
        <v>1022</v>
      </c>
      <c r="U282" s="13" t="s">
        <v>1023</v>
      </c>
      <c r="V282" s="13" t="s">
        <v>1024</v>
      </c>
      <c r="W282" s="13" t="s">
        <v>1025</v>
      </c>
      <c r="X282" s="13" t="s">
        <v>1026</v>
      </c>
      <c r="Y282" s="16"/>
    </row>
    <row r="283" spans="1:25" ht="14.5" customHeight="1" x14ac:dyDescent="0.35">
      <c r="A283" s="13" t="s">
        <v>1781</v>
      </c>
      <c r="C283" s="13" t="s">
        <v>1855</v>
      </c>
      <c r="D283" s="13" t="s">
        <v>240</v>
      </c>
      <c r="E283" s="13" t="s">
        <v>1856</v>
      </c>
      <c r="F283" s="13" t="s">
        <v>718</v>
      </c>
      <c r="I283" s="13" t="s">
        <v>1054</v>
      </c>
      <c r="J283" s="13" t="s">
        <v>22</v>
      </c>
      <c r="K283" s="13" t="s">
        <v>1834</v>
      </c>
      <c r="L283" s="16" t="s">
        <v>866</v>
      </c>
      <c r="O283" s="13" t="s">
        <v>240</v>
      </c>
      <c r="Q283" s="13" t="s">
        <v>860</v>
      </c>
      <c r="R283" s="13" t="s">
        <v>1857</v>
      </c>
      <c r="S283" s="16" t="s">
        <v>252</v>
      </c>
      <c r="T283" s="13" t="s">
        <v>1022</v>
      </c>
      <c r="U283" s="13" t="s">
        <v>1023</v>
      </c>
      <c r="V283" s="13" t="s">
        <v>1024</v>
      </c>
      <c r="W283" s="13" t="s">
        <v>1025</v>
      </c>
      <c r="X283" s="13" t="s">
        <v>1026</v>
      </c>
      <c r="Y283" s="16"/>
    </row>
    <row r="284" spans="1:25" ht="14.5" customHeight="1" x14ac:dyDescent="0.35">
      <c r="A284" s="13" t="s">
        <v>1781</v>
      </c>
      <c r="C284" s="13" t="s">
        <v>1858</v>
      </c>
      <c r="D284" s="13" t="s">
        <v>240</v>
      </c>
      <c r="E284" s="13" t="s">
        <v>1859</v>
      </c>
      <c r="F284" s="13" t="s">
        <v>718</v>
      </c>
      <c r="I284" s="13" t="s">
        <v>1094</v>
      </c>
      <c r="J284" s="13" t="s">
        <v>22</v>
      </c>
      <c r="K284" s="13" t="s">
        <v>1834</v>
      </c>
      <c r="L284" s="16" t="s">
        <v>866</v>
      </c>
      <c r="O284" s="13" t="s">
        <v>240</v>
      </c>
      <c r="Q284" s="13" t="s">
        <v>860</v>
      </c>
      <c r="R284" s="13" t="s">
        <v>1860</v>
      </c>
      <c r="S284" s="16" t="s">
        <v>22</v>
      </c>
      <c r="T284" s="13" t="s">
        <v>22</v>
      </c>
      <c r="U284" s="13" t="s">
        <v>22</v>
      </c>
      <c r="V284" s="13" t="s">
        <v>22</v>
      </c>
      <c r="W284" s="13" t="s">
        <v>22</v>
      </c>
      <c r="X284" s="13" t="s">
        <v>22</v>
      </c>
      <c r="Y284" s="16" t="s">
        <v>22</v>
      </c>
    </row>
    <row r="285" spans="1:25" s="77" customFormat="1" ht="14.5" customHeight="1" x14ac:dyDescent="0.35">
      <c r="A285" s="76" t="s">
        <v>1781</v>
      </c>
      <c r="C285" s="76" t="s">
        <v>716</v>
      </c>
      <c r="D285" s="76" t="s">
        <v>252</v>
      </c>
      <c r="E285" s="76" t="s">
        <v>22</v>
      </c>
      <c r="F285" s="76" t="s">
        <v>718</v>
      </c>
      <c r="I285" s="76" t="s">
        <v>856</v>
      </c>
      <c r="J285" s="76" t="s">
        <v>22</v>
      </c>
      <c r="K285" s="76" t="s">
        <v>22</v>
      </c>
      <c r="L285" s="78" t="s">
        <v>22</v>
      </c>
      <c r="M285" s="76" t="s">
        <v>22</v>
      </c>
      <c r="N285" s="76" t="s">
        <v>22</v>
      </c>
      <c r="O285" s="76" t="s">
        <v>22</v>
      </c>
      <c r="P285" s="76" t="s">
        <v>22</v>
      </c>
      <c r="S285" s="78" t="s">
        <v>22</v>
      </c>
      <c r="T285" s="76" t="s">
        <v>22</v>
      </c>
      <c r="U285" s="76" t="s">
        <v>22</v>
      </c>
      <c r="V285" s="76" t="s">
        <v>22</v>
      </c>
      <c r="W285" s="76" t="s">
        <v>22</v>
      </c>
      <c r="X285" s="76" t="s">
        <v>22</v>
      </c>
      <c r="Y285" s="78" t="s">
        <v>22</v>
      </c>
    </row>
    <row r="286" spans="1:25" ht="14.5" customHeight="1" x14ac:dyDescent="0.35">
      <c r="A286" s="28" t="s">
        <v>1861</v>
      </c>
      <c r="B286" s="28" t="s">
        <v>1862</v>
      </c>
      <c r="C286" s="28" t="s">
        <v>1863</v>
      </c>
      <c r="D286" s="28" t="s">
        <v>240</v>
      </c>
      <c r="E286" s="28" t="s">
        <v>1674</v>
      </c>
      <c r="F286" s="28" t="s">
        <v>718</v>
      </c>
      <c r="G286" s="28" t="s">
        <v>1675</v>
      </c>
      <c r="I286" s="28" t="s">
        <v>724</v>
      </c>
      <c r="J286" s="28" t="s">
        <v>775</v>
      </c>
      <c r="K286" s="28" t="s">
        <v>252</v>
      </c>
      <c r="L286" s="18" t="s">
        <v>22</v>
      </c>
      <c r="M286" s="28" t="s">
        <v>22</v>
      </c>
      <c r="N286" s="28" t="s">
        <v>22</v>
      </c>
      <c r="O286" s="28" t="s">
        <v>22</v>
      </c>
      <c r="P286" s="28" t="s">
        <v>22</v>
      </c>
      <c r="S286" s="18" t="s">
        <v>22</v>
      </c>
      <c r="T286" s="28" t="s">
        <v>22</v>
      </c>
      <c r="U286" s="28" t="s">
        <v>22</v>
      </c>
      <c r="V286" s="28" t="s">
        <v>22</v>
      </c>
      <c r="W286" s="28" t="s">
        <v>22</v>
      </c>
      <c r="X286" s="28" t="s">
        <v>22</v>
      </c>
      <c r="Y286" s="18" t="s">
        <v>22</v>
      </c>
    </row>
    <row r="287" spans="1:25" ht="14.5" customHeight="1" x14ac:dyDescent="0.35">
      <c r="A287" s="28" t="s">
        <v>1861</v>
      </c>
      <c r="C287" s="28" t="s">
        <v>1864</v>
      </c>
      <c r="D287" s="28" t="s">
        <v>240</v>
      </c>
      <c r="E287" s="28" t="s">
        <v>1865</v>
      </c>
      <c r="F287" s="28" t="s">
        <v>718</v>
      </c>
      <c r="G287" s="28" t="s">
        <v>1866</v>
      </c>
      <c r="I287" s="28" t="s">
        <v>1867</v>
      </c>
      <c r="J287" s="28" t="s">
        <v>22</v>
      </c>
      <c r="K287" s="28" t="s">
        <v>252</v>
      </c>
      <c r="L287" s="18" t="s">
        <v>866</v>
      </c>
      <c r="M287" s="28" t="s">
        <v>1868</v>
      </c>
      <c r="N287" s="28" t="s">
        <v>1869</v>
      </c>
      <c r="O287" s="28" t="s">
        <v>252</v>
      </c>
      <c r="P287" s="28" t="s">
        <v>1870</v>
      </c>
      <c r="Q287" s="28" t="s">
        <v>860</v>
      </c>
      <c r="R287" s="28" t="s">
        <v>1871</v>
      </c>
      <c r="S287" s="18" t="s">
        <v>252</v>
      </c>
      <c r="T287" s="28" t="s">
        <v>1120</v>
      </c>
      <c r="U287" s="28" t="s">
        <v>1872</v>
      </c>
      <c r="V287" s="28" t="s">
        <v>1873</v>
      </c>
      <c r="W287" s="28" t="s">
        <v>252</v>
      </c>
      <c r="X287" s="28" t="s">
        <v>1874</v>
      </c>
      <c r="Y287" s="18" t="s">
        <v>22</v>
      </c>
    </row>
    <row r="288" spans="1:25" ht="14.5" customHeight="1" x14ac:dyDescent="0.35">
      <c r="A288" s="28" t="s">
        <v>1861</v>
      </c>
      <c r="C288" s="28" t="s">
        <v>1875</v>
      </c>
      <c r="D288" s="28" t="s">
        <v>252</v>
      </c>
      <c r="E288" s="28" t="s">
        <v>22</v>
      </c>
      <c r="F288" s="28" t="s">
        <v>718</v>
      </c>
      <c r="I288" s="28" t="s">
        <v>1876</v>
      </c>
      <c r="J288" s="28" t="s">
        <v>22</v>
      </c>
      <c r="K288" s="28" t="s">
        <v>22</v>
      </c>
      <c r="L288" s="18" t="s">
        <v>22</v>
      </c>
      <c r="M288" s="28" t="s">
        <v>22</v>
      </c>
      <c r="N288" s="28" t="s">
        <v>22</v>
      </c>
      <c r="O288" s="28" t="s">
        <v>22</v>
      </c>
      <c r="P288" s="28" t="s">
        <v>22</v>
      </c>
      <c r="S288" s="18" t="s">
        <v>22</v>
      </c>
      <c r="T288" s="28" t="s">
        <v>22</v>
      </c>
      <c r="U288" s="28" t="s">
        <v>22</v>
      </c>
      <c r="V288" s="28" t="s">
        <v>22</v>
      </c>
      <c r="W288" s="28" t="s">
        <v>22</v>
      </c>
      <c r="X288" s="28" t="s">
        <v>22</v>
      </c>
      <c r="Y288" s="18" t="s">
        <v>22</v>
      </c>
    </row>
    <row r="289" spans="1:25" ht="14.5" customHeight="1" x14ac:dyDescent="0.35">
      <c r="A289" s="28" t="s">
        <v>1861</v>
      </c>
      <c r="C289" s="28" t="s">
        <v>1877</v>
      </c>
      <c r="D289" s="28" t="s">
        <v>240</v>
      </c>
      <c r="E289" s="28" t="s">
        <v>696</v>
      </c>
      <c r="F289" s="28" t="s">
        <v>718</v>
      </c>
      <c r="I289" s="28" t="s">
        <v>724</v>
      </c>
      <c r="J289" s="28" t="s">
        <v>22</v>
      </c>
      <c r="K289" s="28" t="s">
        <v>22</v>
      </c>
      <c r="L289" s="18" t="s">
        <v>22</v>
      </c>
      <c r="M289" s="28" t="s">
        <v>22</v>
      </c>
      <c r="N289" s="28" t="s">
        <v>22</v>
      </c>
      <c r="O289" s="28" t="s">
        <v>22</v>
      </c>
      <c r="P289" s="28" t="s">
        <v>22</v>
      </c>
      <c r="S289" s="18" t="s">
        <v>22</v>
      </c>
      <c r="T289" s="28" t="s">
        <v>22</v>
      </c>
      <c r="U289" s="28" t="s">
        <v>22</v>
      </c>
      <c r="V289" s="28" t="s">
        <v>22</v>
      </c>
      <c r="W289" s="28" t="s">
        <v>22</v>
      </c>
      <c r="X289" s="28" t="s">
        <v>22</v>
      </c>
      <c r="Y289" s="18" t="s">
        <v>22</v>
      </c>
    </row>
    <row r="290" spans="1:25" ht="14.5" customHeight="1" x14ac:dyDescent="0.35">
      <c r="A290" s="28" t="s">
        <v>1861</v>
      </c>
      <c r="C290" s="28" t="s">
        <v>716</v>
      </c>
      <c r="D290" s="28" t="s">
        <v>252</v>
      </c>
      <c r="E290" s="28" t="s">
        <v>22</v>
      </c>
      <c r="F290" s="28" t="s">
        <v>718</v>
      </c>
      <c r="I290" s="28" t="s">
        <v>856</v>
      </c>
      <c r="J290" s="28" t="s">
        <v>22</v>
      </c>
      <c r="K290" s="28" t="s">
        <v>22</v>
      </c>
      <c r="L290" s="18" t="s">
        <v>22</v>
      </c>
      <c r="M290" s="28" t="s">
        <v>22</v>
      </c>
      <c r="N290" s="28" t="s">
        <v>22</v>
      </c>
      <c r="O290" s="28" t="s">
        <v>22</v>
      </c>
      <c r="P290" s="28" t="s">
        <v>22</v>
      </c>
      <c r="S290" s="18" t="s">
        <v>22</v>
      </c>
      <c r="T290" s="28" t="s">
        <v>22</v>
      </c>
      <c r="U290" s="28" t="s">
        <v>22</v>
      </c>
      <c r="V290" s="28" t="s">
        <v>22</v>
      </c>
      <c r="W290" s="28" t="s">
        <v>22</v>
      </c>
      <c r="X290" s="28" t="s">
        <v>22</v>
      </c>
      <c r="Y290" s="18" t="s">
        <v>22</v>
      </c>
    </row>
    <row r="291" spans="1:25" ht="14.5" customHeight="1" x14ac:dyDescent="0.35">
      <c r="A291" s="41" t="s">
        <v>1878</v>
      </c>
      <c r="B291" s="41" t="s">
        <v>1879</v>
      </c>
      <c r="C291" s="41" t="s">
        <v>1880</v>
      </c>
      <c r="D291" s="41" t="s">
        <v>240</v>
      </c>
      <c r="E291" s="41" t="s">
        <v>1674</v>
      </c>
      <c r="F291" s="41" t="s">
        <v>718</v>
      </c>
      <c r="G291" s="41" t="s">
        <v>1675</v>
      </c>
      <c r="I291" s="41" t="s">
        <v>724</v>
      </c>
      <c r="J291" s="41" t="s">
        <v>775</v>
      </c>
      <c r="K291" s="41" t="s">
        <v>252</v>
      </c>
      <c r="L291" s="42" t="s">
        <v>22</v>
      </c>
      <c r="M291" s="41" t="s">
        <v>22</v>
      </c>
      <c r="N291" s="41" t="s">
        <v>22</v>
      </c>
      <c r="O291" s="41" t="s">
        <v>22</v>
      </c>
      <c r="P291" s="41" t="s">
        <v>22</v>
      </c>
      <c r="S291" s="42" t="s">
        <v>22</v>
      </c>
      <c r="T291" s="41" t="s">
        <v>22</v>
      </c>
      <c r="U291" s="41" t="s">
        <v>22</v>
      </c>
      <c r="V291" s="41" t="s">
        <v>22</v>
      </c>
      <c r="W291" s="41" t="s">
        <v>22</v>
      </c>
      <c r="X291" s="41" t="s">
        <v>22</v>
      </c>
      <c r="Y291" s="42" t="s">
        <v>22</v>
      </c>
    </row>
    <row r="292" spans="1:25" ht="14.5" customHeight="1" x14ac:dyDescent="0.35">
      <c r="A292" s="41" t="s">
        <v>1878</v>
      </c>
      <c r="C292" s="41" t="s">
        <v>1881</v>
      </c>
      <c r="D292" s="41" t="s">
        <v>240</v>
      </c>
      <c r="E292" s="41" t="s">
        <v>1882</v>
      </c>
      <c r="F292" s="41" t="s">
        <v>718</v>
      </c>
      <c r="I292" s="41" t="s">
        <v>1883</v>
      </c>
      <c r="J292" s="41" t="s">
        <v>22</v>
      </c>
      <c r="K292" s="41" t="s">
        <v>252</v>
      </c>
      <c r="L292" s="42" t="s">
        <v>866</v>
      </c>
      <c r="M292" s="41" t="s">
        <v>1884</v>
      </c>
      <c r="N292" s="43" t="s">
        <v>1885</v>
      </c>
      <c r="O292" s="41" t="s">
        <v>869</v>
      </c>
      <c r="P292" s="41" t="s">
        <v>1886</v>
      </c>
      <c r="S292" s="42" t="s">
        <v>252</v>
      </c>
      <c r="T292" s="41" t="s">
        <v>1120</v>
      </c>
      <c r="U292" s="41" t="s">
        <v>1887</v>
      </c>
      <c r="V292" s="43" t="s">
        <v>1888</v>
      </c>
      <c r="W292" s="41" t="s">
        <v>869</v>
      </c>
      <c r="X292" s="41" t="s">
        <v>1889</v>
      </c>
      <c r="Y292" s="42"/>
    </row>
    <row r="293" spans="1:25" ht="14.5" customHeight="1" x14ac:dyDescent="0.35">
      <c r="A293" s="41" t="s">
        <v>1878</v>
      </c>
      <c r="B293" s="41" t="s">
        <v>1890</v>
      </c>
      <c r="C293" s="41" t="s">
        <v>1890</v>
      </c>
      <c r="D293" s="41" t="s">
        <v>252</v>
      </c>
      <c r="E293" s="41" t="s">
        <v>22</v>
      </c>
      <c r="F293" s="41" t="s">
        <v>718</v>
      </c>
      <c r="I293" s="41" t="s">
        <v>1891</v>
      </c>
      <c r="J293" s="41" t="s">
        <v>22</v>
      </c>
      <c r="K293" s="41" t="s">
        <v>22</v>
      </c>
      <c r="L293" s="42" t="s">
        <v>22</v>
      </c>
      <c r="M293" s="41" t="s">
        <v>22</v>
      </c>
      <c r="N293" s="41" t="s">
        <v>22</v>
      </c>
      <c r="O293" s="41" t="s">
        <v>22</v>
      </c>
      <c r="P293" s="41" t="s">
        <v>22</v>
      </c>
      <c r="S293" s="42" t="s">
        <v>22</v>
      </c>
      <c r="T293" s="41" t="s">
        <v>22</v>
      </c>
      <c r="U293" s="41" t="s">
        <v>22</v>
      </c>
      <c r="V293" s="41" t="s">
        <v>22</v>
      </c>
      <c r="W293" s="41" t="s">
        <v>22</v>
      </c>
      <c r="X293" s="41" t="s">
        <v>22</v>
      </c>
      <c r="Y293" s="42" t="s">
        <v>22</v>
      </c>
    </row>
    <row r="294" spans="1:25" ht="14.5" customHeight="1" x14ac:dyDescent="0.35">
      <c r="A294" s="41" t="s">
        <v>1878</v>
      </c>
      <c r="C294" s="41" t="s">
        <v>1892</v>
      </c>
      <c r="D294" s="41" t="s">
        <v>240</v>
      </c>
      <c r="E294" s="41" t="s">
        <v>696</v>
      </c>
      <c r="F294" s="41" t="s">
        <v>718</v>
      </c>
      <c r="I294" s="41" t="s">
        <v>724</v>
      </c>
      <c r="J294" s="41" t="s">
        <v>775</v>
      </c>
      <c r="K294" s="41" t="s">
        <v>240</v>
      </c>
      <c r="L294" s="42" t="s">
        <v>22</v>
      </c>
      <c r="M294" s="41" t="s">
        <v>22</v>
      </c>
      <c r="N294" s="41" t="s">
        <v>22</v>
      </c>
      <c r="O294" s="41" t="s">
        <v>22</v>
      </c>
      <c r="P294" s="41" t="s">
        <v>22</v>
      </c>
      <c r="S294" s="42" t="s">
        <v>22</v>
      </c>
      <c r="T294" s="41" t="s">
        <v>22</v>
      </c>
      <c r="U294" s="41" t="s">
        <v>22</v>
      </c>
      <c r="V294" s="41" t="s">
        <v>22</v>
      </c>
      <c r="W294" s="41" t="s">
        <v>22</v>
      </c>
      <c r="X294" s="41" t="s">
        <v>22</v>
      </c>
      <c r="Y294" s="42" t="s">
        <v>22</v>
      </c>
    </row>
    <row r="295" spans="1:25" ht="14.5" customHeight="1" x14ac:dyDescent="0.35">
      <c r="A295" s="41" t="s">
        <v>1878</v>
      </c>
      <c r="C295" s="41" t="s">
        <v>716</v>
      </c>
      <c r="D295" s="41" t="s">
        <v>252</v>
      </c>
      <c r="E295" s="41" t="s">
        <v>22</v>
      </c>
      <c r="F295" s="41" t="s">
        <v>718</v>
      </c>
      <c r="I295" s="41" t="s">
        <v>856</v>
      </c>
      <c r="J295" s="41" t="s">
        <v>22</v>
      </c>
      <c r="K295" s="41" t="s">
        <v>22</v>
      </c>
      <c r="L295" s="42" t="s">
        <v>22</v>
      </c>
      <c r="M295" s="41" t="s">
        <v>22</v>
      </c>
      <c r="N295" s="41" t="s">
        <v>22</v>
      </c>
      <c r="O295" s="41" t="s">
        <v>22</v>
      </c>
      <c r="P295" s="41" t="s">
        <v>22</v>
      </c>
      <c r="S295" s="42" t="s">
        <v>22</v>
      </c>
      <c r="T295" s="41" t="s">
        <v>22</v>
      </c>
      <c r="U295" s="41" t="s">
        <v>22</v>
      </c>
      <c r="V295" s="41" t="s">
        <v>22</v>
      </c>
      <c r="W295" s="41" t="s">
        <v>22</v>
      </c>
      <c r="X295" s="41" t="s">
        <v>22</v>
      </c>
      <c r="Y295" s="42" t="s">
        <v>22</v>
      </c>
    </row>
    <row r="296" spans="1:25" ht="14.5" customHeight="1" x14ac:dyDescent="0.35">
      <c r="A296" s="46" t="s">
        <v>1893</v>
      </c>
      <c r="C296" s="46" t="s">
        <v>1880</v>
      </c>
      <c r="D296" s="46" t="s">
        <v>240</v>
      </c>
      <c r="E296" s="46" t="s">
        <v>1674</v>
      </c>
      <c r="F296" s="46" t="s">
        <v>718</v>
      </c>
      <c r="G296" s="46" t="s">
        <v>1675</v>
      </c>
      <c r="I296" s="46" t="s">
        <v>1894</v>
      </c>
      <c r="J296" s="46" t="s">
        <v>775</v>
      </c>
      <c r="K296" s="46" t="s">
        <v>252</v>
      </c>
      <c r="L296" s="21" t="s">
        <v>22</v>
      </c>
      <c r="M296" s="46" t="s">
        <v>22</v>
      </c>
      <c r="N296" s="46" t="s">
        <v>22</v>
      </c>
      <c r="O296" s="46" t="s">
        <v>22</v>
      </c>
      <c r="P296" s="46" t="s">
        <v>22</v>
      </c>
      <c r="S296" s="21" t="s">
        <v>22</v>
      </c>
      <c r="T296" s="46" t="s">
        <v>22</v>
      </c>
      <c r="U296" s="46" t="s">
        <v>22</v>
      </c>
      <c r="V296" s="46" t="s">
        <v>22</v>
      </c>
      <c r="W296" s="46" t="s">
        <v>22</v>
      </c>
      <c r="X296" s="46" t="s">
        <v>22</v>
      </c>
      <c r="Y296" s="21" t="s">
        <v>22</v>
      </c>
    </row>
    <row r="297" spans="1:25" ht="14.5" customHeight="1" x14ac:dyDescent="0.35">
      <c r="A297" s="46" t="s">
        <v>1893</v>
      </c>
      <c r="C297" s="46" t="s">
        <v>1895</v>
      </c>
      <c r="D297" s="46" t="s">
        <v>240</v>
      </c>
      <c r="E297" s="46" t="s">
        <v>1896</v>
      </c>
      <c r="F297" s="46" t="s">
        <v>718</v>
      </c>
      <c r="I297" s="46" t="s">
        <v>1897</v>
      </c>
      <c r="J297" s="46" t="s">
        <v>775</v>
      </c>
      <c r="K297" s="46" t="s">
        <v>252</v>
      </c>
      <c r="L297" s="21" t="s">
        <v>866</v>
      </c>
      <c r="M297" s="46" t="s">
        <v>1898</v>
      </c>
      <c r="N297" s="45" t="s">
        <v>1899</v>
      </c>
      <c r="O297" s="46" t="s">
        <v>252</v>
      </c>
      <c r="P297" s="46" t="s">
        <v>1900</v>
      </c>
      <c r="S297" s="21" t="s">
        <v>252</v>
      </c>
      <c r="T297" s="46" t="s">
        <v>1120</v>
      </c>
      <c r="U297" s="46" t="s">
        <v>1901</v>
      </c>
      <c r="V297" s="45" t="s">
        <v>1902</v>
      </c>
      <c r="W297" s="46" t="s">
        <v>252</v>
      </c>
      <c r="X297" s="46" t="s">
        <v>1903</v>
      </c>
      <c r="Y297" s="21"/>
    </row>
    <row r="298" spans="1:25" ht="14.5" customHeight="1" x14ac:dyDescent="0.35">
      <c r="A298" s="46" t="s">
        <v>1893</v>
      </c>
      <c r="C298" s="46" t="s">
        <v>1904</v>
      </c>
      <c r="D298" s="46" t="s">
        <v>240</v>
      </c>
      <c r="E298" s="46" t="s">
        <v>1905</v>
      </c>
      <c r="F298" s="46" t="s">
        <v>794</v>
      </c>
      <c r="I298" s="46" t="s">
        <v>22</v>
      </c>
      <c r="J298" s="46" t="s">
        <v>903</v>
      </c>
      <c r="K298" s="46" t="s">
        <v>240</v>
      </c>
      <c r="L298" s="21" t="s">
        <v>866</v>
      </c>
      <c r="M298" s="46" t="s">
        <v>1000</v>
      </c>
      <c r="N298" s="45" t="s">
        <v>1001</v>
      </c>
      <c r="O298" s="46" t="s">
        <v>869</v>
      </c>
      <c r="P298" s="46" t="s">
        <v>1906</v>
      </c>
      <c r="S298" s="21" t="s">
        <v>252</v>
      </c>
      <c r="T298" s="46" t="s">
        <v>8</v>
      </c>
      <c r="U298" s="46" t="s">
        <v>1907</v>
      </c>
      <c r="V298" s="45" t="s">
        <v>1908</v>
      </c>
      <c r="W298" s="46" t="s">
        <v>869</v>
      </c>
      <c r="X298" s="46" t="s">
        <v>1909</v>
      </c>
      <c r="Y298" s="21"/>
    </row>
    <row r="299" spans="1:25" ht="14.5" customHeight="1" x14ac:dyDescent="0.35">
      <c r="A299" s="46" t="s">
        <v>1893</v>
      </c>
      <c r="C299" s="46" t="s">
        <v>1910</v>
      </c>
      <c r="D299" s="46" t="s">
        <v>240</v>
      </c>
      <c r="E299" s="46" t="s">
        <v>1911</v>
      </c>
      <c r="F299" s="46" t="s">
        <v>794</v>
      </c>
      <c r="I299" s="46" t="s">
        <v>22</v>
      </c>
      <c r="J299" s="46" t="s">
        <v>903</v>
      </c>
      <c r="K299" s="46" t="s">
        <v>240</v>
      </c>
      <c r="L299" s="21" t="s">
        <v>866</v>
      </c>
      <c r="M299" s="46" t="s">
        <v>1000</v>
      </c>
      <c r="N299" s="45" t="s">
        <v>1001</v>
      </c>
      <c r="O299" s="46" t="s">
        <v>869</v>
      </c>
      <c r="P299" s="46" t="s">
        <v>1906</v>
      </c>
      <c r="S299" s="21" t="s">
        <v>252</v>
      </c>
      <c r="T299" s="46" t="s">
        <v>8</v>
      </c>
      <c r="U299" s="46" t="s">
        <v>1907</v>
      </c>
      <c r="V299" s="45" t="s">
        <v>1908</v>
      </c>
      <c r="W299" s="46" t="s">
        <v>869</v>
      </c>
      <c r="X299" s="46" t="s">
        <v>1909</v>
      </c>
      <c r="Y299" s="21"/>
    </row>
    <row r="300" spans="1:25" ht="14.5" customHeight="1" x14ac:dyDescent="0.35">
      <c r="A300" s="46" t="s">
        <v>1893</v>
      </c>
      <c r="C300" s="46" t="s">
        <v>1912</v>
      </c>
      <c r="D300" s="46" t="s">
        <v>240</v>
      </c>
      <c r="E300" s="46" t="s">
        <v>1913</v>
      </c>
      <c r="F300" s="46" t="s">
        <v>794</v>
      </c>
      <c r="I300" s="46" t="s">
        <v>22</v>
      </c>
      <c r="J300" s="46" t="s">
        <v>1245</v>
      </c>
      <c r="K300" s="46" t="s">
        <v>240</v>
      </c>
      <c r="L300" s="21" t="s">
        <v>866</v>
      </c>
      <c r="M300" s="46" t="s">
        <v>1000</v>
      </c>
      <c r="N300" s="45" t="s">
        <v>1001</v>
      </c>
      <c r="O300" s="46" t="s">
        <v>869</v>
      </c>
      <c r="P300" s="46" t="s">
        <v>1906</v>
      </c>
      <c r="S300" s="21" t="s">
        <v>252</v>
      </c>
      <c r="T300" s="46" t="s">
        <v>8</v>
      </c>
      <c r="U300" s="46" t="s">
        <v>1907</v>
      </c>
      <c r="V300" s="45" t="s">
        <v>1908</v>
      </c>
      <c r="W300" s="46" t="s">
        <v>869</v>
      </c>
      <c r="X300" s="46" t="s">
        <v>1909</v>
      </c>
      <c r="Y300" s="21"/>
    </row>
    <row r="301" spans="1:25" ht="14.5" customHeight="1" x14ac:dyDescent="0.35">
      <c r="A301" s="46" t="s">
        <v>1893</v>
      </c>
      <c r="C301" s="46" t="s">
        <v>1914</v>
      </c>
      <c r="D301" s="46" t="s">
        <v>240</v>
      </c>
      <c r="E301" s="46" t="s">
        <v>1915</v>
      </c>
      <c r="F301" s="46" t="s">
        <v>794</v>
      </c>
      <c r="I301" s="46" t="s">
        <v>22</v>
      </c>
      <c r="J301" s="46" t="s">
        <v>1245</v>
      </c>
      <c r="K301" s="46" t="s">
        <v>240</v>
      </c>
      <c r="L301" s="21" t="s">
        <v>866</v>
      </c>
      <c r="O301" s="46" t="s">
        <v>240</v>
      </c>
      <c r="S301" s="21" t="s">
        <v>252</v>
      </c>
      <c r="T301" s="46" t="s">
        <v>8</v>
      </c>
      <c r="U301" s="46" t="s">
        <v>1916</v>
      </c>
      <c r="V301" s="45" t="s">
        <v>1917</v>
      </c>
      <c r="W301" s="46" t="s">
        <v>869</v>
      </c>
      <c r="X301" s="46" t="s">
        <v>1918</v>
      </c>
      <c r="Y301" s="21"/>
    </row>
    <row r="302" spans="1:25" ht="14.5" customHeight="1" x14ac:dyDescent="0.35">
      <c r="A302" s="46" t="s">
        <v>1893</v>
      </c>
      <c r="C302" s="46" t="s">
        <v>1919</v>
      </c>
      <c r="D302" s="46" t="s">
        <v>240</v>
      </c>
      <c r="E302" s="46" t="s">
        <v>1489</v>
      </c>
      <c r="F302" s="46" t="s">
        <v>794</v>
      </c>
      <c r="I302" s="46" t="s">
        <v>22</v>
      </c>
      <c r="J302" s="46" t="s">
        <v>903</v>
      </c>
      <c r="K302" s="46" t="s">
        <v>240</v>
      </c>
      <c r="L302" s="21" t="s">
        <v>866</v>
      </c>
      <c r="O302" s="46" t="s">
        <v>240</v>
      </c>
      <c r="S302" s="21" t="s">
        <v>240</v>
      </c>
      <c r="T302" s="46" t="s">
        <v>775</v>
      </c>
      <c r="W302" s="46" t="s">
        <v>240</v>
      </c>
      <c r="Y302" s="21"/>
    </row>
    <row r="303" spans="1:25" ht="14.5" customHeight="1" x14ac:dyDescent="0.35">
      <c r="A303" s="46" t="s">
        <v>1893</v>
      </c>
      <c r="C303" s="46" t="s">
        <v>1920</v>
      </c>
      <c r="D303" s="46" t="s">
        <v>240</v>
      </c>
      <c r="E303" s="46" t="s">
        <v>1613</v>
      </c>
      <c r="F303" s="46" t="s">
        <v>718</v>
      </c>
      <c r="I303" s="46" t="s">
        <v>1921</v>
      </c>
      <c r="J303" s="46" t="s">
        <v>22</v>
      </c>
      <c r="K303" s="46" t="s">
        <v>1922</v>
      </c>
      <c r="L303" s="21" t="s">
        <v>866</v>
      </c>
      <c r="O303" s="46" t="s">
        <v>240</v>
      </c>
      <c r="S303" s="21" t="s">
        <v>252</v>
      </c>
      <c r="T303" s="46" t="s">
        <v>1022</v>
      </c>
      <c r="U303" s="46" t="s">
        <v>1023</v>
      </c>
      <c r="V303" s="46" t="s">
        <v>1024</v>
      </c>
      <c r="W303" s="46" t="s">
        <v>1025</v>
      </c>
      <c r="X303" s="46" t="s">
        <v>1026</v>
      </c>
      <c r="Y303" s="21"/>
    </row>
    <row r="304" spans="1:25" ht="14.5" customHeight="1" x14ac:dyDescent="0.35">
      <c r="A304" s="46" t="s">
        <v>1893</v>
      </c>
      <c r="C304" s="46" t="s">
        <v>716</v>
      </c>
      <c r="D304" s="46" t="s">
        <v>252</v>
      </c>
      <c r="E304" s="46" t="s">
        <v>22</v>
      </c>
      <c r="F304" s="46" t="s">
        <v>718</v>
      </c>
      <c r="I304" s="46" t="s">
        <v>856</v>
      </c>
      <c r="J304" s="46" t="s">
        <v>22</v>
      </c>
      <c r="K304" s="46" t="s">
        <v>22</v>
      </c>
      <c r="L304" s="21" t="s">
        <v>22</v>
      </c>
      <c r="M304" s="46" t="s">
        <v>22</v>
      </c>
      <c r="N304" s="46" t="s">
        <v>22</v>
      </c>
      <c r="O304" s="46" t="s">
        <v>22</v>
      </c>
      <c r="P304" s="46" t="s">
        <v>22</v>
      </c>
      <c r="S304" s="21" t="s">
        <v>22</v>
      </c>
      <c r="T304" s="46" t="s">
        <v>22</v>
      </c>
      <c r="U304" s="46" t="s">
        <v>22</v>
      </c>
      <c r="V304" s="46" t="s">
        <v>22</v>
      </c>
      <c r="W304" s="46" t="s">
        <v>22</v>
      </c>
      <c r="X304" s="46" t="s">
        <v>22</v>
      </c>
      <c r="Y304" s="21" t="s">
        <v>22</v>
      </c>
    </row>
    <row r="305" spans="1:25" ht="14.5" customHeight="1" x14ac:dyDescent="0.35">
      <c r="A305" s="35" t="s">
        <v>1923</v>
      </c>
      <c r="C305" s="35" t="s">
        <v>1924</v>
      </c>
      <c r="D305" s="35" t="s">
        <v>240</v>
      </c>
      <c r="E305" s="35" t="s">
        <v>1674</v>
      </c>
      <c r="F305" s="35" t="s">
        <v>718</v>
      </c>
      <c r="G305" s="35" t="s">
        <v>1675</v>
      </c>
      <c r="I305" s="35" t="s">
        <v>724</v>
      </c>
      <c r="J305" s="35" t="s">
        <v>775</v>
      </c>
      <c r="K305" s="35" t="s">
        <v>252</v>
      </c>
      <c r="L305" s="19" t="s">
        <v>22</v>
      </c>
      <c r="M305" s="35" t="s">
        <v>22</v>
      </c>
      <c r="N305" s="35" t="s">
        <v>22</v>
      </c>
      <c r="O305" s="35" t="s">
        <v>22</v>
      </c>
      <c r="P305" s="35" t="s">
        <v>22</v>
      </c>
      <c r="S305" s="19" t="s">
        <v>22</v>
      </c>
      <c r="T305" s="35" t="s">
        <v>22</v>
      </c>
      <c r="U305" s="35" t="s">
        <v>22</v>
      </c>
      <c r="V305" s="35" t="s">
        <v>22</v>
      </c>
      <c r="W305" s="35" t="s">
        <v>22</v>
      </c>
      <c r="X305" s="35" t="s">
        <v>22</v>
      </c>
      <c r="Y305" s="19" t="s">
        <v>22</v>
      </c>
    </row>
    <row r="306" spans="1:25" ht="14.5" customHeight="1" x14ac:dyDescent="0.35">
      <c r="A306" s="35" t="s">
        <v>1923</v>
      </c>
      <c r="C306" s="35" t="s">
        <v>1925</v>
      </c>
      <c r="D306" s="35" t="s">
        <v>240</v>
      </c>
      <c r="E306" s="35" t="s">
        <v>1926</v>
      </c>
      <c r="F306" s="35" t="s">
        <v>794</v>
      </c>
      <c r="I306" s="35" t="s">
        <v>22</v>
      </c>
      <c r="J306" s="35" t="s">
        <v>903</v>
      </c>
      <c r="K306" s="35" t="s">
        <v>240</v>
      </c>
      <c r="L306" s="19" t="s">
        <v>866</v>
      </c>
      <c r="M306" s="35" t="s">
        <v>1927</v>
      </c>
      <c r="N306" s="27" t="s">
        <v>1928</v>
      </c>
      <c r="O306" s="35" t="s">
        <v>869</v>
      </c>
      <c r="P306" s="35" t="s">
        <v>1929</v>
      </c>
      <c r="S306" s="19" t="s">
        <v>252</v>
      </c>
      <c r="T306" s="35" t="s">
        <v>1120</v>
      </c>
      <c r="U306" s="35" t="s">
        <v>1930</v>
      </c>
      <c r="V306" s="27" t="s">
        <v>1931</v>
      </c>
      <c r="W306" s="35" t="s">
        <v>252</v>
      </c>
      <c r="X306" s="35" t="s">
        <v>1932</v>
      </c>
      <c r="Y306" s="19"/>
    </row>
    <row r="307" spans="1:25" ht="14.5" customHeight="1" x14ac:dyDescent="0.35">
      <c r="A307" s="35" t="s">
        <v>1923</v>
      </c>
      <c r="C307" s="35" t="s">
        <v>1933</v>
      </c>
      <c r="D307" s="35" t="s">
        <v>240</v>
      </c>
      <c r="E307" s="35" t="s">
        <v>1934</v>
      </c>
      <c r="F307" s="35" t="s">
        <v>1529</v>
      </c>
      <c r="I307" s="35" t="s">
        <v>22</v>
      </c>
      <c r="J307" s="35"/>
      <c r="K307" s="35" t="s">
        <v>240</v>
      </c>
      <c r="L307" s="19"/>
      <c r="M307" s="35"/>
      <c r="N307" s="27"/>
      <c r="O307" s="35"/>
      <c r="P307" s="35"/>
      <c r="S307" s="19"/>
      <c r="T307" s="35"/>
      <c r="U307" s="35"/>
      <c r="V307" s="27"/>
      <c r="W307" s="35"/>
      <c r="X307" s="35"/>
      <c r="Y307" s="19"/>
    </row>
    <row r="308" spans="1:25" ht="14.5" customHeight="1" x14ac:dyDescent="0.35">
      <c r="A308" s="35" t="s">
        <v>1923</v>
      </c>
      <c r="C308" s="35" t="s">
        <v>1933</v>
      </c>
      <c r="D308" s="35" t="s">
        <v>240</v>
      </c>
      <c r="E308" s="35" t="s">
        <v>1935</v>
      </c>
      <c r="F308" s="35" t="s">
        <v>1529</v>
      </c>
      <c r="I308" s="35" t="s">
        <v>22</v>
      </c>
      <c r="J308" s="35"/>
      <c r="K308" s="35" t="s">
        <v>240</v>
      </c>
      <c r="L308" s="19"/>
      <c r="M308" s="35"/>
      <c r="N308" s="27"/>
      <c r="O308" s="35"/>
      <c r="P308" s="35"/>
      <c r="S308" s="19"/>
      <c r="T308" s="35"/>
      <c r="U308" s="35"/>
      <c r="V308" s="27"/>
      <c r="W308" s="35"/>
      <c r="X308" s="35"/>
      <c r="Y308" s="19"/>
    </row>
    <row r="309" spans="1:25" ht="14.5" customHeight="1" x14ac:dyDescent="0.35">
      <c r="A309" s="35" t="s">
        <v>1923</v>
      </c>
      <c r="C309" s="35" t="s">
        <v>1936</v>
      </c>
      <c r="D309" s="35" t="s">
        <v>240</v>
      </c>
      <c r="E309" s="35" t="s">
        <v>1937</v>
      </c>
      <c r="F309" s="35" t="s">
        <v>718</v>
      </c>
      <c r="I309" s="35" t="s">
        <v>1938</v>
      </c>
      <c r="J309" s="35" t="s">
        <v>22</v>
      </c>
      <c r="K309" s="35" t="s">
        <v>1939</v>
      </c>
      <c r="L309" s="19" t="s">
        <v>866</v>
      </c>
      <c r="O309" s="35" t="s">
        <v>240</v>
      </c>
      <c r="S309" s="19" t="s">
        <v>252</v>
      </c>
      <c r="T309" s="35" t="s">
        <v>1022</v>
      </c>
      <c r="U309" s="35" t="s">
        <v>1023</v>
      </c>
      <c r="V309" s="35" t="s">
        <v>1024</v>
      </c>
      <c r="W309" s="35" t="s">
        <v>1025</v>
      </c>
      <c r="X309" s="35" t="s">
        <v>1026</v>
      </c>
      <c r="Y309" s="19"/>
    </row>
    <row r="310" spans="1:25" ht="14.5" customHeight="1" x14ac:dyDescent="0.35">
      <c r="A310" s="35" t="s">
        <v>1923</v>
      </c>
      <c r="C310" s="35" t="s">
        <v>1940</v>
      </c>
      <c r="D310" s="35" t="s">
        <v>240</v>
      </c>
      <c r="E310" s="35" t="s">
        <v>1941</v>
      </c>
      <c r="F310" s="35" t="s">
        <v>718</v>
      </c>
      <c r="I310" s="35" t="s">
        <v>1942</v>
      </c>
      <c r="J310" s="35" t="s">
        <v>22</v>
      </c>
      <c r="K310" s="35" t="s">
        <v>240</v>
      </c>
      <c r="L310" s="19" t="s">
        <v>866</v>
      </c>
      <c r="M310" s="35" t="s">
        <v>1943</v>
      </c>
      <c r="N310" s="27" t="s">
        <v>1944</v>
      </c>
      <c r="O310" s="35" t="s">
        <v>869</v>
      </c>
      <c r="P310" s="35" t="s">
        <v>1945</v>
      </c>
      <c r="S310" s="19" t="s">
        <v>252</v>
      </c>
      <c r="T310" s="35" t="s">
        <v>1120</v>
      </c>
      <c r="U310" s="35" t="s">
        <v>1946</v>
      </c>
      <c r="V310" s="27" t="s">
        <v>1947</v>
      </c>
      <c r="W310" s="35" t="s">
        <v>869</v>
      </c>
      <c r="X310" s="35" t="s">
        <v>1948</v>
      </c>
      <c r="Y310" s="19"/>
    </row>
    <row r="311" spans="1:25" ht="14.5" customHeight="1" x14ac:dyDescent="0.35">
      <c r="A311" s="23" t="s">
        <v>1923</v>
      </c>
      <c r="B311" s="23" t="s">
        <v>734</v>
      </c>
      <c r="C311" s="23" t="s">
        <v>1949</v>
      </c>
      <c r="D311" s="23" t="s">
        <v>240</v>
      </c>
      <c r="E311" s="23" t="s">
        <v>734</v>
      </c>
      <c r="L311" s="29"/>
      <c r="S311" s="29"/>
      <c r="Y311" s="29"/>
    </row>
    <row r="312" spans="1:25" ht="14.5" customHeight="1" x14ac:dyDescent="0.35">
      <c r="A312" s="23" t="s">
        <v>1923</v>
      </c>
      <c r="B312" s="23" t="s">
        <v>734</v>
      </c>
      <c r="C312" s="23" t="s">
        <v>1950</v>
      </c>
      <c r="D312" s="23" t="s">
        <v>240</v>
      </c>
      <c r="E312" s="23" t="s">
        <v>734</v>
      </c>
      <c r="L312" s="29"/>
      <c r="S312" s="29"/>
      <c r="Y312" s="29"/>
    </row>
    <row r="313" spans="1:25" ht="14.5" customHeight="1" x14ac:dyDescent="0.35">
      <c r="A313" s="35" t="s">
        <v>1923</v>
      </c>
      <c r="C313" s="35" t="s">
        <v>716</v>
      </c>
      <c r="D313" s="35" t="s">
        <v>252</v>
      </c>
      <c r="E313" s="35" t="s">
        <v>22</v>
      </c>
      <c r="F313" s="35" t="s">
        <v>718</v>
      </c>
      <c r="I313" s="35" t="s">
        <v>856</v>
      </c>
      <c r="J313" s="35" t="s">
        <v>22</v>
      </c>
      <c r="K313" s="35" t="s">
        <v>22</v>
      </c>
      <c r="L313" s="19" t="s">
        <v>22</v>
      </c>
      <c r="M313" s="35" t="s">
        <v>22</v>
      </c>
      <c r="N313" s="35" t="s">
        <v>22</v>
      </c>
      <c r="O313" s="35" t="s">
        <v>22</v>
      </c>
      <c r="P313" s="35" t="s">
        <v>22</v>
      </c>
      <c r="S313" s="19" t="s">
        <v>22</v>
      </c>
      <c r="T313" s="35" t="s">
        <v>22</v>
      </c>
      <c r="U313" s="35" t="s">
        <v>22</v>
      </c>
      <c r="V313" s="35" t="s">
        <v>22</v>
      </c>
      <c r="W313" s="35" t="s">
        <v>22</v>
      </c>
      <c r="X313" s="35" t="s">
        <v>22</v>
      </c>
      <c r="Y313" s="19" t="s">
        <v>22</v>
      </c>
    </row>
    <row r="314" spans="1:25" ht="14.5" customHeight="1" x14ac:dyDescent="0.35">
      <c r="A314" s="4" t="s">
        <v>1951</v>
      </c>
      <c r="C314" s="4" t="s">
        <v>1952</v>
      </c>
      <c r="D314" s="4" t="s">
        <v>240</v>
      </c>
      <c r="E314" s="4" t="s">
        <v>1674</v>
      </c>
      <c r="F314" s="4" t="s">
        <v>718</v>
      </c>
      <c r="G314" s="4" t="s">
        <v>1675</v>
      </c>
      <c r="I314" s="4" t="s">
        <v>724</v>
      </c>
      <c r="J314" s="4" t="s">
        <v>775</v>
      </c>
      <c r="K314" s="4" t="s">
        <v>252</v>
      </c>
      <c r="L314" s="15" t="s">
        <v>22</v>
      </c>
      <c r="M314" s="4" t="s">
        <v>22</v>
      </c>
      <c r="N314" s="4" t="s">
        <v>22</v>
      </c>
      <c r="O314" s="4" t="s">
        <v>22</v>
      </c>
      <c r="P314" s="4" t="s">
        <v>22</v>
      </c>
      <c r="S314" s="15" t="s">
        <v>22</v>
      </c>
      <c r="T314" s="4" t="s">
        <v>22</v>
      </c>
      <c r="U314" s="4" t="s">
        <v>22</v>
      </c>
      <c r="V314" s="4" t="s">
        <v>22</v>
      </c>
      <c r="W314" s="4" t="s">
        <v>22</v>
      </c>
      <c r="X314" s="4" t="s">
        <v>22</v>
      </c>
      <c r="Y314" s="15" t="s">
        <v>22</v>
      </c>
    </row>
    <row r="315" spans="1:25" ht="14.5" customHeight="1" x14ac:dyDescent="0.35">
      <c r="A315" s="4" t="s">
        <v>1951</v>
      </c>
      <c r="C315" s="4" t="s">
        <v>1676</v>
      </c>
      <c r="D315" s="4" t="s">
        <v>240</v>
      </c>
      <c r="E315" s="4" t="s">
        <v>1677</v>
      </c>
      <c r="F315" s="4" t="s">
        <v>718</v>
      </c>
      <c r="G315" s="4" t="s">
        <v>1953</v>
      </c>
      <c r="I315" s="4" t="s">
        <v>22</v>
      </c>
      <c r="J315" s="4" t="s">
        <v>252</v>
      </c>
      <c r="K315" s="4" t="s">
        <v>1954</v>
      </c>
      <c r="L315" s="15" t="s">
        <v>866</v>
      </c>
      <c r="M315" s="4" t="s">
        <v>1955</v>
      </c>
      <c r="N315" s="25" t="s">
        <v>1956</v>
      </c>
      <c r="O315" s="4" t="s">
        <v>252</v>
      </c>
      <c r="P315" s="4" t="s">
        <v>1957</v>
      </c>
      <c r="Q315" s="4" t="s">
        <v>860</v>
      </c>
      <c r="R315" s="4" t="s">
        <v>1958</v>
      </c>
      <c r="S315" s="15" t="s">
        <v>252</v>
      </c>
      <c r="T315" s="4" t="s">
        <v>1120</v>
      </c>
      <c r="U315" s="4" t="s">
        <v>1959</v>
      </c>
      <c r="V315" s="25" t="s">
        <v>1960</v>
      </c>
      <c r="W315" s="4" t="s">
        <v>252</v>
      </c>
      <c r="Y315" s="15"/>
    </row>
    <row r="316" spans="1:25" ht="14.5" customHeight="1" x14ac:dyDescent="0.35">
      <c r="A316" s="4" t="s">
        <v>1951</v>
      </c>
      <c r="C316" s="4" t="s">
        <v>1686</v>
      </c>
      <c r="D316" s="4" t="s">
        <v>240</v>
      </c>
      <c r="E316" s="4" t="s">
        <v>1687</v>
      </c>
      <c r="F316" s="4" t="s">
        <v>718</v>
      </c>
      <c r="G316" s="4" t="s">
        <v>1953</v>
      </c>
      <c r="I316" s="4" t="s">
        <v>1961</v>
      </c>
      <c r="J316" s="4" t="s">
        <v>240</v>
      </c>
      <c r="K316" s="4" t="s">
        <v>1954</v>
      </c>
      <c r="L316" s="15" t="s">
        <v>866</v>
      </c>
      <c r="M316" s="4" t="s">
        <v>1955</v>
      </c>
      <c r="N316" s="25" t="s">
        <v>1956</v>
      </c>
      <c r="O316" s="4" t="s">
        <v>252</v>
      </c>
      <c r="P316" s="4" t="s">
        <v>1957</v>
      </c>
      <c r="Q316" s="4" t="s">
        <v>860</v>
      </c>
      <c r="R316" s="4" t="s">
        <v>1958</v>
      </c>
      <c r="S316" s="15" t="s">
        <v>252</v>
      </c>
      <c r="T316" s="4" t="s">
        <v>1120</v>
      </c>
      <c r="U316" s="4" t="s">
        <v>1959</v>
      </c>
      <c r="V316" s="25" t="s">
        <v>1960</v>
      </c>
      <c r="W316" s="4" t="s">
        <v>252</v>
      </c>
      <c r="Y316" s="15"/>
    </row>
    <row r="317" spans="1:25" ht="14.5" customHeight="1" x14ac:dyDescent="0.35">
      <c r="A317" s="4" t="s">
        <v>1951</v>
      </c>
      <c r="C317" s="4" t="s">
        <v>1689</v>
      </c>
      <c r="D317" s="4" t="s">
        <v>240</v>
      </c>
      <c r="E317" s="4" t="s">
        <v>1690</v>
      </c>
      <c r="F317" s="4" t="s">
        <v>718</v>
      </c>
      <c r="G317" s="4" t="s">
        <v>1953</v>
      </c>
      <c r="I317" s="4" t="s">
        <v>1962</v>
      </c>
      <c r="J317" s="4" t="s">
        <v>240</v>
      </c>
      <c r="K317" s="4" t="s">
        <v>1954</v>
      </c>
      <c r="L317" s="15" t="s">
        <v>866</v>
      </c>
      <c r="M317" s="4" t="s">
        <v>1955</v>
      </c>
      <c r="N317" s="25" t="s">
        <v>1956</v>
      </c>
      <c r="O317" s="4" t="s">
        <v>252</v>
      </c>
      <c r="P317" s="4" t="s">
        <v>1957</v>
      </c>
      <c r="Q317" s="4" t="s">
        <v>860</v>
      </c>
      <c r="R317" s="4" t="s">
        <v>1958</v>
      </c>
      <c r="S317" s="15" t="s">
        <v>252</v>
      </c>
      <c r="T317" s="4" t="s">
        <v>1120</v>
      </c>
      <c r="U317" s="4" t="s">
        <v>1959</v>
      </c>
      <c r="V317" s="25" t="s">
        <v>1960</v>
      </c>
      <c r="W317" s="4" t="s">
        <v>252</v>
      </c>
      <c r="Y317" s="15"/>
    </row>
    <row r="318" spans="1:25" ht="14.5" customHeight="1" x14ac:dyDescent="0.35">
      <c r="A318" s="4" t="s">
        <v>1951</v>
      </c>
      <c r="C318" s="4" t="s">
        <v>1692</v>
      </c>
      <c r="D318" s="4" t="s">
        <v>240</v>
      </c>
      <c r="E318" s="4" t="s">
        <v>1693</v>
      </c>
      <c r="F318" s="4" t="s">
        <v>718</v>
      </c>
      <c r="G318" s="4" t="s">
        <v>1953</v>
      </c>
      <c r="I318" s="4" t="s">
        <v>1963</v>
      </c>
      <c r="J318" s="4" t="s">
        <v>240</v>
      </c>
      <c r="K318" s="4" t="s">
        <v>1954</v>
      </c>
      <c r="L318" s="15" t="s">
        <v>866</v>
      </c>
      <c r="M318" s="4" t="s">
        <v>1955</v>
      </c>
      <c r="N318" s="25" t="s">
        <v>1956</v>
      </c>
      <c r="O318" s="4" t="s">
        <v>252</v>
      </c>
      <c r="P318" s="4" t="s">
        <v>1957</v>
      </c>
      <c r="Q318" s="4" t="s">
        <v>860</v>
      </c>
      <c r="R318" s="4" t="s">
        <v>1958</v>
      </c>
      <c r="S318" s="15" t="s">
        <v>252</v>
      </c>
      <c r="T318" s="4" t="s">
        <v>1120</v>
      </c>
      <c r="U318" s="4" t="s">
        <v>1959</v>
      </c>
      <c r="V318" s="25" t="s">
        <v>1960</v>
      </c>
      <c r="W318" s="4" t="s">
        <v>252</v>
      </c>
      <c r="Y318" s="15"/>
    </row>
    <row r="319" spans="1:25" ht="14.5" customHeight="1" x14ac:dyDescent="0.35">
      <c r="A319" s="4" t="s">
        <v>1951</v>
      </c>
      <c r="C319" s="4" t="s">
        <v>1964</v>
      </c>
      <c r="D319" s="4" t="s">
        <v>252</v>
      </c>
      <c r="E319" s="4" t="s">
        <v>22</v>
      </c>
      <c r="F319" s="4" t="s">
        <v>718</v>
      </c>
      <c r="G319" s="4" t="s">
        <v>1696</v>
      </c>
      <c r="I319" s="4" t="s">
        <v>22</v>
      </c>
      <c r="J319" s="4" t="s">
        <v>22</v>
      </c>
      <c r="K319" s="4" t="s">
        <v>22</v>
      </c>
      <c r="L319" s="15" t="s">
        <v>22</v>
      </c>
      <c r="M319" s="4" t="s">
        <v>22</v>
      </c>
      <c r="N319" s="4" t="s">
        <v>22</v>
      </c>
      <c r="O319" s="4" t="s">
        <v>22</v>
      </c>
      <c r="P319" s="4" t="s">
        <v>22</v>
      </c>
      <c r="S319" s="15" t="s">
        <v>22</v>
      </c>
      <c r="T319" s="4" t="s">
        <v>22</v>
      </c>
      <c r="U319" s="4" t="s">
        <v>22</v>
      </c>
      <c r="V319" s="4" t="s">
        <v>22</v>
      </c>
      <c r="W319" s="4" t="s">
        <v>22</v>
      </c>
      <c r="X319" s="4" t="s">
        <v>22</v>
      </c>
      <c r="Y319" s="15" t="s">
        <v>22</v>
      </c>
    </row>
    <row r="320" spans="1:25" ht="14.5" customHeight="1" x14ac:dyDescent="0.35">
      <c r="A320" s="4" t="s">
        <v>1951</v>
      </c>
      <c r="C320" s="4" t="s">
        <v>1965</v>
      </c>
      <c r="D320" s="4" t="s">
        <v>240</v>
      </c>
      <c r="E320" s="4" t="s">
        <v>696</v>
      </c>
      <c r="F320" s="4" t="s">
        <v>718</v>
      </c>
      <c r="I320" s="4" t="s">
        <v>724</v>
      </c>
      <c r="J320" s="4" t="s">
        <v>22</v>
      </c>
      <c r="K320" s="4" t="s">
        <v>22</v>
      </c>
      <c r="L320" s="15" t="s">
        <v>22</v>
      </c>
      <c r="M320" s="4" t="s">
        <v>22</v>
      </c>
      <c r="N320" s="4" t="s">
        <v>22</v>
      </c>
      <c r="O320" s="4" t="s">
        <v>22</v>
      </c>
      <c r="P320" s="4" t="s">
        <v>22</v>
      </c>
      <c r="S320" s="15" t="s">
        <v>22</v>
      </c>
      <c r="T320" s="4" t="s">
        <v>22</v>
      </c>
      <c r="U320" s="4" t="s">
        <v>22</v>
      </c>
      <c r="V320" s="4" t="s">
        <v>22</v>
      </c>
      <c r="W320" s="4" t="s">
        <v>22</v>
      </c>
      <c r="X320" s="4" t="s">
        <v>22</v>
      </c>
      <c r="Y320" s="15" t="s">
        <v>22</v>
      </c>
    </row>
    <row r="321" spans="1:25" ht="14.5" customHeight="1" x14ac:dyDescent="0.35">
      <c r="A321" s="4" t="s">
        <v>1951</v>
      </c>
      <c r="C321" s="4" t="s">
        <v>716</v>
      </c>
      <c r="D321" s="4" t="s">
        <v>252</v>
      </c>
      <c r="E321" s="4" t="s">
        <v>22</v>
      </c>
      <c r="F321" s="4" t="s">
        <v>718</v>
      </c>
      <c r="I321" s="4" t="s">
        <v>856</v>
      </c>
      <c r="J321" s="4" t="s">
        <v>22</v>
      </c>
      <c r="K321" s="4" t="s">
        <v>22</v>
      </c>
      <c r="L321" s="15" t="s">
        <v>22</v>
      </c>
      <c r="M321" s="4" t="s">
        <v>22</v>
      </c>
      <c r="N321" s="4" t="s">
        <v>22</v>
      </c>
      <c r="O321" s="4" t="s">
        <v>22</v>
      </c>
      <c r="P321" s="4" t="s">
        <v>22</v>
      </c>
      <c r="S321" s="15" t="s">
        <v>22</v>
      </c>
      <c r="T321" s="4" t="s">
        <v>22</v>
      </c>
      <c r="U321" s="4" t="s">
        <v>22</v>
      </c>
      <c r="V321" s="4" t="s">
        <v>22</v>
      </c>
      <c r="W321" s="4" t="s">
        <v>22</v>
      </c>
      <c r="X321" s="4" t="s">
        <v>22</v>
      </c>
      <c r="Y321" s="15" t="s">
        <v>22</v>
      </c>
    </row>
    <row r="322" spans="1:25" ht="14.5" customHeight="1" x14ac:dyDescent="0.35">
      <c r="A322" s="28" t="s">
        <v>1966</v>
      </c>
      <c r="C322" s="28" t="s">
        <v>1967</v>
      </c>
      <c r="D322" s="28" t="s">
        <v>240</v>
      </c>
      <c r="E322" s="28" t="s">
        <v>1674</v>
      </c>
      <c r="F322" s="28" t="s">
        <v>718</v>
      </c>
      <c r="G322" s="28" t="s">
        <v>1675</v>
      </c>
      <c r="I322" s="28" t="s">
        <v>724</v>
      </c>
      <c r="J322" s="28" t="s">
        <v>775</v>
      </c>
      <c r="K322" s="28" t="s">
        <v>252</v>
      </c>
      <c r="L322" s="18" t="s">
        <v>22</v>
      </c>
      <c r="M322" s="28" t="s">
        <v>22</v>
      </c>
      <c r="N322" s="28" t="s">
        <v>22</v>
      </c>
      <c r="O322" s="28" t="s">
        <v>22</v>
      </c>
      <c r="P322" s="28" t="s">
        <v>22</v>
      </c>
      <c r="S322" s="18" t="s">
        <v>22</v>
      </c>
      <c r="T322" s="28" t="s">
        <v>22</v>
      </c>
      <c r="U322" s="28" t="s">
        <v>22</v>
      </c>
      <c r="V322" s="28" t="s">
        <v>22</v>
      </c>
      <c r="W322" s="28" t="s">
        <v>22</v>
      </c>
      <c r="X322" s="28" t="s">
        <v>22</v>
      </c>
      <c r="Y322" s="18" t="s">
        <v>22</v>
      </c>
    </row>
    <row r="323" spans="1:25" ht="14.5" customHeight="1" x14ac:dyDescent="0.35">
      <c r="A323" s="28" t="s">
        <v>1966</v>
      </c>
      <c r="C323" s="28" t="s">
        <v>1676</v>
      </c>
      <c r="D323" s="28" t="s">
        <v>240</v>
      </c>
      <c r="E323" s="28" t="s">
        <v>1677</v>
      </c>
      <c r="F323" s="28" t="s">
        <v>718</v>
      </c>
      <c r="G323" s="28" t="s">
        <v>1968</v>
      </c>
      <c r="I323" s="28" t="s">
        <v>22</v>
      </c>
      <c r="J323" s="28" t="s">
        <v>252</v>
      </c>
      <c r="K323" s="28" t="s">
        <v>1969</v>
      </c>
      <c r="L323" s="47"/>
      <c r="M323" s="52"/>
      <c r="N323" s="52"/>
      <c r="O323" s="52"/>
      <c r="P323" s="52"/>
      <c r="Q323" s="52"/>
      <c r="R323" s="52"/>
      <c r="S323" s="47"/>
      <c r="T323" s="52"/>
      <c r="U323" s="52"/>
      <c r="V323" s="52"/>
      <c r="W323" s="52"/>
      <c r="X323" s="52"/>
      <c r="Y323" s="47"/>
    </row>
    <row r="324" spans="1:25" ht="14.5" customHeight="1" x14ac:dyDescent="0.35">
      <c r="A324" s="28" t="s">
        <v>1966</v>
      </c>
      <c r="C324" s="28" t="s">
        <v>1686</v>
      </c>
      <c r="D324" s="28" t="s">
        <v>240</v>
      </c>
      <c r="E324" s="28" t="s">
        <v>1687</v>
      </c>
      <c r="F324" s="28" t="s">
        <v>718</v>
      </c>
      <c r="G324" s="28" t="s">
        <v>1968</v>
      </c>
      <c r="I324" s="28" t="s">
        <v>1961</v>
      </c>
      <c r="J324" s="28" t="s">
        <v>240</v>
      </c>
      <c r="K324" s="28" t="s">
        <v>1969</v>
      </c>
      <c r="L324" s="47"/>
      <c r="M324" s="52"/>
      <c r="N324" s="52"/>
      <c r="O324" s="52"/>
      <c r="P324" s="52"/>
      <c r="Q324" s="52"/>
      <c r="R324" s="52"/>
      <c r="S324" s="47"/>
      <c r="T324" s="52"/>
      <c r="U324" s="52"/>
      <c r="V324" s="52"/>
      <c r="W324" s="52"/>
      <c r="X324" s="52"/>
      <c r="Y324" s="47"/>
    </row>
    <row r="325" spans="1:25" ht="14.5" customHeight="1" x14ac:dyDescent="0.35">
      <c r="A325" s="28" t="s">
        <v>1966</v>
      </c>
      <c r="C325" s="28" t="s">
        <v>1689</v>
      </c>
      <c r="D325" s="28" t="s">
        <v>240</v>
      </c>
      <c r="E325" s="28" t="s">
        <v>1690</v>
      </c>
      <c r="F325" s="28" t="s">
        <v>718</v>
      </c>
      <c r="G325" s="28" t="s">
        <v>1968</v>
      </c>
      <c r="I325" s="28" t="s">
        <v>1962</v>
      </c>
      <c r="J325" s="28" t="s">
        <v>240</v>
      </c>
      <c r="K325" s="28" t="s">
        <v>1969</v>
      </c>
      <c r="L325" s="47"/>
      <c r="M325" s="52"/>
      <c r="N325" s="52"/>
      <c r="O325" s="52"/>
      <c r="P325" s="52"/>
      <c r="Q325" s="52"/>
      <c r="R325" s="52"/>
      <c r="S325" s="47"/>
      <c r="T325" s="52"/>
      <c r="U325" s="52"/>
      <c r="V325" s="52"/>
      <c r="W325" s="52"/>
      <c r="X325" s="52"/>
      <c r="Y325" s="47"/>
    </row>
    <row r="326" spans="1:25" ht="14.5" customHeight="1" x14ac:dyDescent="0.35">
      <c r="A326" s="28" t="s">
        <v>1966</v>
      </c>
      <c r="C326" s="28" t="s">
        <v>1970</v>
      </c>
      <c r="D326" s="28" t="s">
        <v>240</v>
      </c>
      <c r="E326" s="28" t="s">
        <v>22</v>
      </c>
      <c r="F326" s="28" t="s">
        <v>718</v>
      </c>
      <c r="G326" s="28" t="s">
        <v>1696</v>
      </c>
      <c r="I326" s="28" t="s">
        <v>22</v>
      </c>
      <c r="J326" s="28" t="s">
        <v>22</v>
      </c>
      <c r="K326" s="28" t="s">
        <v>22</v>
      </c>
      <c r="L326" s="18" t="s">
        <v>22</v>
      </c>
      <c r="M326" s="28" t="s">
        <v>22</v>
      </c>
      <c r="N326" s="28" t="s">
        <v>22</v>
      </c>
      <c r="O326" s="28" t="s">
        <v>22</v>
      </c>
      <c r="P326" s="28" t="s">
        <v>22</v>
      </c>
      <c r="S326" s="18" t="s">
        <v>22</v>
      </c>
      <c r="T326" s="28" t="s">
        <v>22</v>
      </c>
      <c r="U326" s="28" t="s">
        <v>22</v>
      </c>
      <c r="V326" s="28" t="s">
        <v>22</v>
      </c>
      <c r="W326" s="28" t="s">
        <v>22</v>
      </c>
      <c r="X326" s="28" t="s">
        <v>22</v>
      </c>
      <c r="Y326" s="18" t="s">
        <v>22</v>
      </c>
    </row>
    <row r="327" spans="1:25" ht="14.5" customHeight="1" x14ac:dyDescent="0.35">
      <c r="A327" s="28" t="s">
        <v>1966</v>
      </c>
      <c r="C327" s="28" t="s">
        <v>1971</v>
      </c>
      <c r="D327" s="28" t="s">
        <v>252</v>
      </c>
      <c r="E327" s="28" t="s">
        <v>696</v>
      </c>
      <c r="F327" s="28" t="s">
        <v>718</v>
      </c>
      <c r="I327" s="28" t="s">
        <v>724</v>
      </c>
      <c r="J327" s="28" t="s">
        <v>22</v>
      </c>
      <c r="K327" s="28" t="s">
        <v>22</v>
      </c>
      <c r="L327" s="18" t="s">
        <v>22</v>
      </c>
      <c r="M327" s="28" t="s">
        <v>22</v>
      </c>
      <c r="N327" s="28" t="s">
        <v>22</v>
      </c>
      <c r="O327" s="28" t="s">
        <v>22</v>
      </c>
      <c r="P327" s="28" t="s">
        <v>22</v>
      </c>
      <c r="S327" s="18" t="s">
        <v>22</v>
      </c>
      <c r="T327" s="28" t="s">
        <v>22</v>
      </c>
      <c r="U327" s="28" t="s">
        <v>22</v>
      </c>
      <c r="V327" s="28" t="s">
        <v>22</v>
      </c>
      <c r="W327" s="28" t="s">
        <v>22</v>
      </c>
      <c r="X327" s="28" t="s">
        <v>22</v>
      </c>
      <c r="Y327" s="18" t="s">
        <v>22</v>
      </c>
    </row>
    <row r="328" spans="1:25" ht="14.5" customHeight="1" x14ac:dyDescent="0.35">
      <c r="A328" s="28" t="s">
        <v>1966</v>
      </c>
      <c r="C328" s="28" t="s">
        <v>1972</v>
      </c>
      <c r="D328" s="28" t="s">
        <v>240</v>
      </c>
      <c r="E328" s="28" t="s">
        <v>1973</v>
      </c>
      <c r="F328" s="28" t="s">
        <v>718</v>
      </c>
      <c r="G328" s="28" t="s">
        <v>1974</v>
      </c>
      <c r="I328" s="28" t="s">
        <v>1975</v>
      </c>
      <c r="J328" s="28" t="s">
        <v>22</v>
      </c>
      <c r="K328" s="28" t="s">
        <v>22</v>
      </c>
      <c r="L328" s="18" t="s">
        <v>22</v>
      </c>
      <c r="M328" s="28" t="s">
        <v>22</v>
      </c>
      <c r="N328" s="28" t="s">
        <v>22</v>
      </c>
      <c r="O328" s="28" t="s">
        <v>22</v>
      </c>
      <c r="P328" s="28" t="s">
        <v>22</v>
      </c>
      <c r="S328" s="18" t="s">
        <v>22</v>
      </c>
      <c r="T328" s="28" t="s">
        <v>22</v>
      </c>
      <c r="U328" s="28" t="s">
        <v>22</v>
      </c>
      <c r="V328" s="28" t="s">
        <v>22</v>
      </c>
      <c r="W328" s="28" t="s">
        <v>22</v>
      </c>
      <c r="X328" s="28" t="s">
        <v>22</v>
      </c>
      <c r="Y328" s="18" t="s">
        <v>22</v>
      </c>
    </row>
    <row r="329" spans="1:25" ht="14.5" customHeight="1" x14ac:dyDescent="0.35">
      <c r="A329" s="28" t="s">
        <v>1966</v>
      </c>
      <c r="C329" s="28" t="s">
        <v>716</v>
      </c>
      <c r="D329" s="28" t="s">
        <v>252</v>
      </c>
      <c r="E329" s="28" t="s">
        <v>22</v>
      </c>
      <c r="F329" s="28" t="s">
        <v>718</v>
      </c>
      <c r="I329" s="28" t="s">
        <v>856</v>
      </c>
      <c r="J329" s="28" t="s">
        <v>22</v>
      </c>
      <c r="K329" s="28" t="s">
        <v>22</v>
      </c>
      <c r="L329" s="18" t="s">
        <v>22</v>
      </c>
      <c r="M329" s="28" t="s">
        <v>22</v>
      </c>
      <c r="N329" s="28" t="s">
        <v>22</v>
      </c>
      <c r="O329" s="28" t="s">
        <v>22</v>
      </c>
      <c r="P329" s="28" t="s">
        <v>22</v>
      </c>
      <c r="S329" s="18" t="s">
        <v>22</v>
      </c>
      <c r="T329" s="28" t="s">
        <v>22</v>
      </c>
      <c r="U329" s="28" t="s">
        <v>22</v>
      </c>
      <c r="V329" s="28" t="s">
        <v>22</v>
      </c>
      <c r="W329" s="28" t="s">
        <v>22</v>
      </c>
      <c r="X329" s="28" t="s">
        <v>22</v>
      </c>
      <c r="Y329" s="18" t="s">
        <v>22</v>
      </c>
    </row>
    <row r="330" spans="1:25" ht="14.5" customHeight="1" x14ac:dyDescent="0.35">
      <c r="A330" s="40" t="s">
        <v>1976</v>
      </c>
      <c r="C330" s="40" t="s">
        <v>1977</v>
      </c>
      <c r="D330" s="40" t="s">
        <v>240</v>
      </c>
      <c r="E330" s="40" t="s">
        <v>1674</v>
      </c>
      <c r="F330" s="40" t="s">
        <v>718</v>
      </c>
      <c r="G330" s="40" t="s">
        <v>1675</v>
      </c>
      <c r="I330" s="40" t="s">
        <v>724</v>
      </c>
      <c r="J330" s="40" t="s">
        <v>775</v>
      </c>
      <c r="K330" s="40" t="s">
        <v>252</v>
      </c>
      <c r="L330" s="20" t="s">
        <v>22</v>
      </c>
      <c r="M330" s="40" t="s">
        <v>22</v>
      </c>
      <c r="N330" s="40" t="s">
        <v>22</v>
      </c>
      <c r="O330" s="40" t="s">
        <v>22</v>
      </c>
      <c r="P330" s="40" t="s">
        <v>22</v>
      </c>
      <c r="S330" s="20" t="s">
        <v>22</v>
      </c>
      <c r="T330" s="40" t="s">
        <v>22</v>
      </c>
      <c r="U330" s="40" t="s">
        <v>22</v>
      </c>
      <c r="V330" s="40" t="s">
        <v>22</v>
      </c>
      <c r="W330" s="40" t="s">
        <v>22</v>
      </c>
      <c r="X330" s="40" t="s">
        <v>22</v>
      </c>
      <c r="Y330" s="20" t="s">
        <v>22</v>
      </c>
    </row>
    <row r="331" spans="1:25" ht="14.5" customHeight="1" x14ac:dyDescent="0.35">
      <c r="A331" s="40" t="s">
        <v>1976</v>
      </c>
      <c r="C331" s="40" t="s">
        <v>1676</v>
      </c>
      <c r="D331" s="40" t="s">
        <v>240</v>
      </c>
      <c r="E331" s="40" t="s">
        <v>1677</v>
      </c>
      <c r="F331" s="40" t="s">
        <v>718</v>
      </c>
      <c r="G331" s="40" t="s">
        <v>1953</v>
      </c>
      <c r="I331" s="40" t="s">
        <v>22</v>
      </c>
      <c r="J331" s="40" t="s">
        <v>252</v>
      </c>
      <c r="K331" s="40" t="s">
        <v>1969</v>
      </c>
      <c r="L331" s="47"/>
      <c r="M331" s="52"/>
      <c r="N331" s="52"/>
      <c r="O331" s="52"/>
      <c r="P331" s="52"/>
      <c r="Q331" s="52"/>
      <c r="R331" s="52"/>
      <c r="S331" s="47"/>
      <c r="T331" s="52"/>
      <c r="U331" s="52"/>
      <c r="V331" s="52"/>
      <c r="W331" s="52"/>
      <c r="X331" s="52"/>
      <c r="Y331" s="47"/>
    </row>
    <row r="332" spans="1:25" ht="14.5" customHeight="1" x14ac:dyDescent="0.35">
      <c r="A332" s="40" t="s">
        <v>1976</v>
      </c>
      <c r="C332" s="40" t="s">
        <v>1686</v>
      </c>
      <c r="D332" s="40" t="s">
        <v>240</v>
      </c>
      <c r="E332" s="40" t="s">
        <v>1687</v>
      </c>
      <c r="F332" s="40" t="s">
        <v>718</v>
      </c>
      <c r="G332" s="40" t="s">
        <v>1953</v>
      </c>
      <c r="I332" s="40" t="s">
        <v>1978</v>
      </c>
      <c r="J332" s="40" t="s">
        <v>240</v>
      </c>
      <c r="K332" s="40" t="s">
        <v>1969</v>
      </c>
      <c r="L332" s="47"/>
      <c r="M332" s="52"/>
      <c r="N332" s="52"/>
      <c r="O332" s="52"/>
      <c r="P332" s="52"/>
      <c r="Q332" s="52"/>
      <c r="R332" s="52"/>
      <c r="S332" s="47"/>
      <c r="T332" s="52"/>
      <c r="U332" s="52"/>
      <c r="V332" s="52"/>
      <c r="W332" s="52"/>
      <c r="X332" s="52"/>
      <c r="Y332" s="47"/>
    </row>
    <row r="333" spans="1:25" ht="14.5" customHeight="1" x14ac:dyDescent="0.35">
      <c r="A333" s="40" t="s">
        <v>1976</v>
      </c>
      <c r="C333" s="40" t="s">
        <v>1689</v>
      </c>
      <c r="D333" s="40" t="s">
        <v>240</v>
      </c>
      <c r="E333" s="40" t="s">
        <v>1690</v>
      </c>
      <c r="F333" s="40" t="s">
        <v>718</v>
      </c>
      <c r="G333" s="40" t="s">
        <v>1953</v>
      </c>
      <c r="I333" s="40" t="s">
        <v>1979</v>
      </c>
      <c r="J333" s="40" t="s">
        <v>240</v>
      </c>
      <c r="K333" s="40" t="s">
        <v>1969</v>
      </c>
      <c r="L333" s="47"/>
      <c r="M333" s="52"/>
      <c r="N333" s="52"/>
      <c r="O333" s="52"/>
      <c r="P333" s="52"/>
      <c r="Q333" s="52"/>
      <c r="R333" s="52"/>
      <c r="S333" s="47"/>
      <c r="T333" s="52"/>
      <c r="U333" s="52"/>
      <c r="V333" s="52"/>
      <c r="W333" s="52"/>
      <c r="X333" s="52"/>
      <c r="Y333" s="47"/>
    </row>
    <row r="334" spans="1:25" ht="14.5" customHeight="1" x14ac:dyDescent="0.35">
      <c r="A334" s="40" t="s">
        <v>1976</v>
      </c>
      <c r="C334" s="40" t="s">
        <v>1980</v>
      </c>
      <c r="D334" s="40" t="s">
        <v>252</v>
      </c>
      <c r="E334" s="40" t="s">
        <v>22</v>
      </c>
      <c r="F334" s="40" t="s">
        <v>718</v>
      </c>
      <c r="G334" s="40" t="s">
        <v>1696</v>
      </c>
      <c r="I334" s="40" t="s">
        <v>22</v>
      </c>
      <c r="J334" s="40" t="s">
        <v>22</v>
      </c>
      <c r="K334" s="40" t="s">
        <v>22</v>
      </c>
      <c r="L334" s="20" t="s">
        <v>22</v>
      </c>
      <c r="M334" s="40" t="s">
        <v>22</v>
      </c>
      <c r="N334" s="40" t="s">
        <v>22</v>
      </c>
      <c r="O334" s="40" t="s">
        <v>22</v>
      </c>
      <c r="P334" s="40" t="s">
        <v>22</v>
      </c>
      <c r="S334" s="20" t="s">
        <v>22</v>
      </c>
      <c r="T334" s="40" t="s">
        <v>22</v>
      </c>
      <c r="U334" s="40" t="s">
        <v>22</v>
      </c>
      <c r="V334" s="40" t="s">
        <v>22</v>
      </c>
      <c r="W334" s="40" t="s">
        <v>22</v>
      </c>
      <c r="X334" s="40" t="s">
        <v>22</v>
      </c>
      <c r="Y334" s="20" t="s">
        <v>22</v>
      </c>
    </row>
    <row r="335" spans="1:25" ht="14.5" customHeight="1" x14ac:dyDescent="0.35">
      <c r="A335" s="40" t="s">
        <v>1976</v>
      </c>
      <c r="C335" s="40" t="s">
        <v>1981</v>
      </c>
      <c r="D335" s="40" t="s">
        <v>240</v>
      </c>
      <c r="E335" s="40" t="s">
        <v>696</v>
      </c>
      <c r="F335" s="40" t="s">
        <v>718</v>
      </c>
      <c r="I335" s="40" t="s">
        <v>724</v>
      </c>
      <c r="J335" s="40" t="s">
        <v>22</v>
      </c>
      <c r="K335" s="40" t="s">
        <v>22</v>
      </c>
      <c r="L335" s="20" t="s">
        <v>22</v>
      </c>
      <c r="M335" s="40" t="s">
        <v>22</v>
      </c>
      <c r="N335" s="40" t="s">
        <v>22</v>
      </c>
      <c r="O335" s="40" t="s">
        <v>22</v>
      </c>
      <c r="P335" s="40" t="s">
        <v>22</v>
      </c>
      <c r="S335" s="20" t="s">
        <v>22</v>
      </c>
      <c r="T335" s="40" t="s">
        <v>22</v>
      </c>
      <c r="U335" s="40" t="s">
        <v>22</v>
      </c>
      <c r="V335" s="40" t="s">
        <v>22</v>
      </c>
      <c r="W335" s="40" t="s">
        <v>22</v>
      </c>
      <c r="X335" s="40" t="s">
        <v>22</v>
      </c>
      <c r="Y335" s="20" t="s">
        <v>22</v>
      </c>
    </row>
    <row r="336" spans="1:25" ht="14.5" customHeight="1" x14ac:dyDescent="0.35">
      <c r="A336" s="40" t="s">
        <v>1976</v>
      </c>
      <c r="C336" s="40" t="s">
        <v>716</v>
      </c>
      <c r="D336" s="40" t="s">
        <v>252</v>
      </c>
      <c r="E336" s="40" t="s">
        <v>22</v>
      </c>
      <c r="F336" s="40" t="s">
        <v>718</v>
      </c>
      <c r="I336" s="40" t="s">
        <v>856</v>
      </c>
      <c r="J336" s="40" t="s">
        <v>22</v>
      </c>
      <c r="K336" s="40" t="s">
        <v>22</v>
      </c>
      <c r="L336" s="20" t="s">
        <v>22</v>
      </c>
      <c r="M336" s="40" t="s">
        <v>22</v>
      </c>
      <c r="N336" s="40" t="s">
        <v>22</v>
      </c>
      <c r="O336" s="40" t="s">
        <v>22</v>
      </c>
      <c r="P336" s="40" t="s">
        <v>22</v>
      </c>
      <c r="S336" s="20" t="s">
        <v>22</v>
      </c>
      <c r="T336" s="40" t="s">
        <v>22</v>
      </c>
      <c r="U336" s="40" t="s">
        <v>22</v>
      </c>
      <c r="V336" s="40" t="s">
        <v>22</v>
      </c>
      <c r="W336" s="40" t="s">
        <v>22</v>
      </c>
      <c r="X336" s="40" t="s">
        <v>22</v>
      </c>
      <c r="Y336" s="20" t="s">
        <v>22</v>
      </c>
    </row>
    <row r="337" spans="1:25" ht="14.5" customHeight="1" x14ac:dyDescent="0.35">
      <c r="A337" s="24" t="s">
        <v>1982</v>
      </c>
      <c r="B337" s="24" t="s">
        <v>1983</v>
      </c>
      <c r="C337" s="24" t="s">
        <v>1984</v>
      </c>
      <c r="D337" s="24" t="s">
        <v>240</v>
      </c>
      <c r="E337" s="24" t="s">
        <v>1674</v>
      </c>
      <c r="F337" s="24" t="s">
        <v>718</v>
      </c>
      <c r="G337" s="24" t="s">
        <v>1675</v>
      </c>
      <c r="I337" s="12" t="s">
        <v>724</v>
      </c>
      <c r="J337" s="24" t="s">
        <v>22</v>
      </c>
      <c r="K337" s="24" t="s">
        <v>252</v>
      </c>
      <c r="L337" s="17" t="s">
        <v>22</v>
      </c>
      <c r="M337" s="24" t="s">
        <v>22</v>
      </c>
      <c r="N337" s="24" t="s">
        <v>22</v>
      </c>
      <c r="O337" s="24" t="s">
        <v>22</v>
      </c>
      <c r="P337" s="24" t="s">
        <v>22</v>
      </c>
      <c r="S337" s="17" t="s">
        <v>22</v>
      </c>
      <c r="T337" s="24" t="s">
        <v>22</v>
      </c>
      <c r="U337" s="24" t="s">
        <v>22</v>
      </c>
      <c r="V337" s="24" t="s">
        <v>22</v>
      </c>
      <c r="W337" s="24" t="s">
        <v>22</v>
      </c>
      <c r="X337" s="24" t="s">
        <v>22</v>
      </c>
      <c r="Y337" s="17" t="s">
        <v>22</v>
      </c>
    </row>
    <row r="338" spans="1:25" ht="14.5" customHeight="1" x14ac:dyDescent="0.35">
      <c r="A338" s="24" t="s">
        <v>1982</v>
      </c>
      <c r="C338" s="24" t="s">
        <v>1985</v>
      </c>
      <c r="D338" s="24" t="s">
        <v>240</v>
      </c>
      <c r="E338" s="24" t="s">
        <v>1986</v>
      </c>
      <c r="F338" s="24" t="s">
        <v>718</v>
      </c>
      <c r="G338" s="24" t="s">
        <v>1987</v>
      </c>
      <c r="I338" s="24" t="s">
        <v>1988</v>
      </c>
      <c r="J338" s="24" t="s">
        <v>22</v>
      </c>
      <c r="K338" s="24" t="s">
        <v>1989</v>
      </c>
      <c r="L338" s="17" t="s">
        <v>866</v>
      </c>
      <c r="M338" s="24" t="s">
        <v>1990</v>
      </c>
      <c r="N338" s="8" t="s">
        <v>1991</v>
      </c>
      <c r="O338" s="24" t="s">
        <v>869</v>
      </c>
      <c r="P338" s="24" t="s">
        <v>1992</v>
      </c>
      <c r="S338" s="17" t="s">
        <v>240</v>
      </c>
      <c r="T338" s="24" t="s">
        <v>1993</v>
      </c>
      <c r="U338" s="24" t="s">
        <v>1994</v>
      </c>
      <c r="V338" s="8" t="s">
        <v>1995</v>
      </c>
      <c r="W338" s="24" t="s">
        <v>869</v>
      </c>
      <c r="X338" s="24" t="s">
        <v>1996</v>
      </c>
      <c r="Y338" s="17"/>
    </row>
    <row r="339" spans="1:25" ht="14.5" customHeight="1" x14ac:dyDescent="0.35">
      <c r="A339" s="24" t="s">
        <v>1982</v>
      </c>
      <c r="C339" s="24" t="s">
        <v>1997</v>
      </c>
      <c r="D339" s="24" t="s">
        <v>240</v>
      </c>
      <c r="E339" s="24" t="s">
        <v>1998</v>
      </c>
      <c r="F339" s="24" t="s">
        <v>718</v>
      </c>
      <c r="G339" s="24" t="s">
        <v>1987</v>
      </c>
      <c r="I339" s="24" t="s">
        <v>1988</v>
      </c>
      <c r="J339" s="24" t="s">
        <v>22</v>
      </c>
      <c r="K339" s="24" t="s">
        <v>1989</v>
      </c>
      <c r="L339" s="17" t="s">
        <v>866</v>
      </c>
      <c r="M339" s="24" t="s">
        <v>1990</v>
      </c>
      <c r="N339" s="8" t="s">
        <v>1991</v>
      </c>
      <c r="O339" s="24" t="s">
        <v>869</v>
      </c>
      <c r="P339" s="24" t="s">
        <v>1992</v>
      </c>
      <c r="S339" s="17" t="s">
        <v>240</v>
      </c>
      <c r="T339" s="24" t="s">
        <v>1993</v>
      </c>
      <c r="U339" s="24" t="s">
        <v>1994</v>
      </c>
      <c r="V339" s="8" t="s">
        <v>1995</v>
      </c>
      <c r="W339" s="24" t="s">
        <v>869</v>
      </c>
      <c r="X339" s="24" t="s">
        <v>1996</v>
      </c>
      <c r="Y339" s="17"/>
    </row>
    <row r="340" spans="1:25" ht="14.5" customHeight="1" x14ac:dyDescent="0.35">
      <c r="A340" s="24" t="s">
        <v>1982</v>
      </c>
      <c r="C340" s="24" t="s">
        <v>1999</v>
      </c>
      <c r="D340" s="24" t="s">
        <v>240</v>
      </c>
      <c r="E340" s="24" t="s">
        <v>2000</v>
      </c>
      <c r="F340" s="24" t="s">
        <v>718</v>
      </c>
      <c r="G340" s="24" t="s">
        <v>1987</v>
      </c>
      <c r="I340" s="24" t="s">
        <v>1988</v>
      </c>
      <c r="J340" s="24" t="s">
        <v>22</v>
      </c>
      <c r="K340" s="24" t="s">
        <v>1989</v>
      </c>
      <c r="L340" s="17" t="s">
        <v>866</v>
      </c>
      <c r="M340" s="24" t="s">
        <v>1990</v>
      </c>
      <c r="N340" s="8" t="s">
        <v>1991</v>
      </c>
      <c r="O340" s="24" t="s">
        <v>869</v>
      </c>
      <c r="P340" s="24" t="s">
        <v>1992</v>
      </c>
      <c r="S340" s="17" t="s">
        <v>240</v>
      </c>
      <c r="T340" s="24" t="s">
        <v>1993</v>
      </c>
      <c r="U340" s="24" t="s">
        <v>1994</v>
      </c>
      <c r="V340" s="8" t="s">
        <v>1995</v>
      </c>
      <c r="W340" s="24" t="s">
        <v>869</v>
      </c>
      <c r="X340" s="24" t="s">
        <v>1996</v>
      </c>
      <c r="Y340" s="17"/>
    </row>
    <row r="341" spans="1:25" ht="14.5" customHeight="1" x14ac:dyDescent="0.35">
      <c r="A341" s="24" t="s">
        <v>1982</v>
      </c>
      <c r="C341" s="24" t="s">
        <v>2001</v>
      </c>
      <c r="D341" s="24" t="s">
        <v>240</v>
      </c>
      <c r="E341" s="24" t="s">
        <v>2002</v>
      </c>
      <c r="F341" s="24" t="s">
        <v>718</v>
      </c>
      <c r="G341" s="24" t="s">
        <v>2003</v>
      </c>
      <c r="I341" s="24" t="s">
        <v>738</v>
      </c>
      <c r="J341" s="24" t="s">
        <v>22</v>
      </c>
      <c r="K341" s="24" t="s">
        <v>2004</v>
      </c>
      <c r="L341" s="17" t="s">
        <v>22</v>
      </c>
      <c r="M341" s="24" t="s">
        <v>22</v>
      </c>
      <c r="N341" s="24" t="s">
        <v>22</v>
      </c>
      <c r="O341" s="24" t="s">
        <v>22</v>
      </c>
      <c r="P341" s="24" t="s">
        <v>22</v>
      </c>
      <c r="S341" s="17" t="s">
        <v>22</v>
      </c>
      <c r="T341" s="24" t="s">
        <v>22</v>
      </c>
      <c r="U341" s="24" t="s">
        <v>22</v>
      </c>
      <c r="V341" s="24" t="s">
        <v>22</v>
      </c>
      <c r="W341" s="24" t="s">
        <v>22</v>
      </c>
      <c r="X341" s="24" t="s">
        <v>22</v>
      </c>
      <c r="Y341" s="17" t="s">
        <v>22</v>
      </c>
    </row>
    <row r="342" spans="1:25" ht="14.5" customHeight="1" x14ac:dyDescent="0.35">
      <c r="A342" s="24" t="s">
        <v>1982</v>
      </c>
      <c r="C342" s="24" t="s">
        <v>2005</v>
      </c>
      <c r="D342" s="24" t="s">
        <v>240</v>
      </c>
      <c r="E342" s="24" t="s">
        <v>2006</v>
      </c>
      <c r="F342" s="24" t="s">
        <v>718</v>
      </c>
      <c r="G342" s="24" t="s">
        <v>2007</v>
      </c>
      <c r="I342" s="24" t="s">
        <v>2008</v>
      </c>
      <c r="J342" s="24" t="s">
        <v>22</v>
      </c>
      <c r="K342" s="24" t="s">
        <v>1989</v>
      </c>
      <c r="L342" s="17" t="s">
        <v>866</v>
      </c>
      <c r="M342" s="24" t="s">
        <v>1990</v>
      </c>
      <c r="N342" s="8" t="s">
        <v>1991</v>
      </c>
      <c r="O342" s="24" t="s">
        <v>869</v>
      </c>
      <c r="P342" s="24" t="s">
        <v>1992</v>
      </c>
      <c r="S342" s="17" t="s">
        <v>240</v>
      </c>
      <c r="T342" s="24" t="s">
        <v>1993</v>
      </c>
      <c r="U342" s="24" t="s">
        <v>1994</v>
      </c>
      <c r="V342" s="8" t="s">
        <v>1995</v>
      </c>
      <c r="W342" s="24" t="s">
        <v>869</v>
      </c>
      <c r="X342" s="24" t="s">
        <v>1996</v>
      </c>
      <c r="Y342" s="17"/>
    </row>
    <row r="343" spans="1:25" ht="14.5" customHeight="1" x14ac:dyDescent="0.35">
      <c r="A343" s="24" t="s">
        <v>1982</v>
      </c>
      <c r="C343" s="24" t="s">
        <v>2009</v>
      </c>
      <c r="D343" s="24" t="s">
        <v>240</v>
      </c>
      <c r="E343" s="24" t="s">
        <v>2010</v>
      </c>
      <c r="F343" s="24" t="s">
        <v>718</v>
      </c>
      <c r="G343" s="24" t="s">
        <v>2007</v>
      </c>
      <c r="I343" s="24" t="s">
        <v>2008</v>
      </c>
      <c r="J343" s="24" t="s">
        <v>22</v>
      </c>
      <c r="K343" s="24" t="s">
        <v>1989</v>
      </c>
      <c r="L343" s="17" t="s">
        <v>866</v>
      </c>
      <c r="M343" s="24" t="s">
        <v>1990</v>
      </c>
      <c r="N343" s="8" t="s">
        <v>1991</v>
      </c>
      <c r="O343" s="24" t="s">
        <v>869</v>
      </c>
      <c r="P343" s="24" t="s">
        <v>1992</v>
      </c>
      <c r="S343" s="17" t="s">
        <v>240</v>
      </c>
      <c r="T343" s="24" t="s">
        <v>1993</v>
      </c>
      <c r="U343" s="24" t="s">
        <v>1994</v>
      </c>
      <c r="V343" s="8" t="s">
        <v>1995</v>
      </c>
      <c r="W343" s="24" t="s">
        <v>869</v>
      </c>
      <c r="X343" s="24" t="s">
        <v>1996</v>
      </c>
      <c r="Y343" s="17"/>
    </row>
    <row r="344" spans="1:25" ht="14.5" customHeight="1" x14ac:dyDescent="0.35">
      <c r="A344" s="24" t="s">
        <v>1982</v>
      </c>
      <c r="C344" s="24" t="s">
        <v>2011</v>
      </c>
      <c r="D344" s="24" t="s">
        <v>240</v>
      </c>
      <c r="E344" s="24" t="s">
        <v>2012</v>
      </c>
      <c r="F344" s="24" t="s">
        <v>718</v>
      </c>
      <c r="G344" s="24" t="s">
        <v>2007</v>
      </c>
      <c r="I344" s="24" t="s">
        <v>2008</v>
      </c>
      <c r="J344" s="24" t="s">
        <v>22</v>
      </c>
      <c r="K344" s="24" t="s">
        <v>1989</v>
      </c>
      <c r="L344" s="17" t="s">
        <v>866</v>
      </c>
      <c r="M344" s="24" t="s">
        <v>1990</v>
      </c>
      <c r="N344" s="8" t="s">
        <v>1991</v>
      </c>
      <c r="O344" s="24" t="s">
        <v>869</v>
      </c>
      <c r="P344" s="24" t="s">
        <v>1992</v>
      </c>
      <c r="S344" s="17" t="s">
        <v>240</v>
      </c>
      <c r="T344" s="24" t="s">
        <v>1993</v>
      </c>
      <c r="U344" s="24" t="s">
        <v>1994</v>
      </c>
      <c r="V344" s="8" t="s">
        <v>1995</v>
      </c>
      <c r="W344" s="24" t="s">
        <v>869</v>
      </c>
      <c r="X344" s="24" t="s">
        <v>1996</v>
      </c>
      <c r="Y344" s="17"/>
    </row>
    <row r="345" spans="1:25" ht="14.5" customHeight="1" x14ac:dyDescent="0.35">
      <c r="A345" s="24" t="s">
        <v>1982</v>
      </c>
      <c r="C345" s="24" t="s">
        <v>2013</v>
      </c>
      <c r="D345" s="24" t="s">
        <v>240</v>
      </c>
      <c r="E345" s="24" t="s">
        <v>2014</v>
      </c>
      <c r="F345" s="24" t="s">
        <v>718</v>
      </c>
      <c r="G345" s="24" t="s">
        <v>2015</v>
      </c>
      <c r="I345" s="24" t="s">
        <v>738</v>
      </c>
      <c r="J345" s="24" t="s">
        <v>22</v>
      </c>
      <c r="K345" s="24" t="s">
        <v>2016</v>
      </c>
      <c r="L345" s="17" t="s">
        <v>22</v>
      </c>
      <c r="M345" s="24" t="s">
        <v>22</v>
      </c>
      <c r="N345" s="24" t="s">
        <v>22</v>
      </c>
      <c r="O345" s="24" t="s">
        <v>22</v>
      </c>
      <c r="P345" s="24" t="s">
        <v>22</v>
      </c>
      <c r="S345" s="17" t="s">
        <v>22</v>
      </c>
      <c r="T345" s="24" t="s">
        <v>22</v>
      </c>
      <c r="U345" s="24" t="s">
        <v>22</v>
      </c>
      <c r="V345" s="24" t="s">
        <v>22</v>
      </c>
      <c r="W345" s="24" t="s">
        <v>22</v>
      </c>
      <c r="X345" s="24" t="s">
        <v>22</v>
      </c>
      <c r="Y345" s="17" t="s">
        <v>22</v>
      </c>
    </row>
    <row r="346" spans="1:25" ht="14.5" customHeight="1" x14ac:dyDescent="0.35">
      <c r="A346" s="24" t="s">
        <v>1982</v>
      </c>
      <c r="C346" s="24" t="s">
        <v>2017</v>
      </c>
      <c r="D346" s="24" t="s">
        <v>240</v>
      </c>
      <c r="E346" s="24" t="s">
        <v>2018</v>
      </c>
      <c r="F346" s="24" t="s">
        <v>718</v>
      </c>
      <c r="G346" s="24" t="s">
        <v>2019</v>
      </c>
      <c r="I346" s="24" t="s">
        <v>2020</v>
      </c>
      <c r="J346" s="24" t="s">
        <v>22</v>
      </c>
      <c r="K346" s="24" t="s">
        <v>1989</v>
      </c>
      <c r="L346" s="17" t="s">
        <v>866</v>
      </c>
      <c r="M346" s="24" t="s">
        <v>2021</v>
      </c>
      <c r="N346" s="24" t="s">
        <v>2022</v>
      </c>
      <c r="O346" s="24" t="s">
        <v>869</v>
      </c>
      <c r="P346" s="24" t="s">
        <v>2023</v>
      </c>
      <c r="S346" s="17" t="s">
        <v>2024</v>
      </c>
      <c r="T346" s="24" t="s">
        <v>2025</v>
      </c>
      <c r="U346" s="24" t="s">
        <v>2026</v>
      </c>
      <c r="V346" s="8" t="s">
        <v>2027</v>
      </c>
      <c r="W346" s="24" t="s">
        <v>869</v>
      </c>
      <c r="X346" s="24" t="s">
        <v>2028</v>
      </c>
      <c r="Y346" s="17"/>
    </row>
    <row r="347" spans="1:25" ht="14.5" customHeight="1" x14ac:dyDescent="0.35">
      <c r="A347" s="24" t="s">
        <v>1982</v>
      </c>
      <c r="C347" s="24" t="s">
        <v>2029</v>
      </c>
      <c r="D347" s="24" t="s">
        <v>240</v>
      </c>
      <c r="E347" s="24" t="s">
        <v>2030</v>
      </c>
      <c r="F347" s="24" t="s">
        <v>718</v>
      </c>
      <c r="G347" s="24" t="s">
        <v>2019</v>
      </c>
      <c r="I347" s="24" t="s">
        <v>2020</v>
      </c>
      <c r="J347" s="24" t="s">
        <v>22</v>
      </c>
      <c r="K347" s="24" t="s">
        <v>1989</v>
      </c>
      <c r="L347" s="17" t="s">
        <v>866</v>
      </c>
      <c r="M347" s="24" t="s">
        <v>2021</v>
      </c>
      <c r="N347" s="24" t="s">
        <v>2022</v>
      </c>
      <c r="O347" s="24" t="s">
        <v>869</v>
      </c>
      <c r="P347" s="24" t="s">
        <v>2023</v>
      </c>
      <c r="S347" s="17" t="s">
        <v>2024</v>
      </c>
      <c r="T347" s="24" t="s">
        <v>2025</v>
      </c>
      <c r="U347" s="24" t="s">
        <v>2026</v>
      </c>
      <c r="V347" s="8" t="s">
        <v>2027</v>
      </c>
      <c r="W347" s="24" t="s">
        <v>869</v>
      </c>
      <c r="X347" s="24" t="s">
        <v>2028</v>
      </c>
      <c r="Y347" s="17"/>
    </row>
    <row r="348" spans="1:25" ht="14.5" customHeight="1" x14ac:dyDescent="0.35">
      <c r="A348" s="24" t="s">
        <v>1982</v>
      </c>
      <c r="C348" s="24" t="s">
        <v>2031</v>
      </c>
      <c r="D348" s="24" t="s">
        <v>240</v>
      </c>
      <c r="E348" s="24" t="s">
        <v>2032</v>
      </c>
      <c r="F348" s="24" t="s">
        <v>718</v>
      </c>
      <c r="G348" s="24" t="s">
        <v>2019</v>
      </c>
      <c r="I348" s="24" t="s">
        <v>2020</v>
      </c>
      <c r="J348" s="24" t="s">
        <v>22</v>
      </c>
      <c r="K348" s="24" t="s">
        <v>1989</v>
      </c>
      <c r="L348" s="17" t="s">
        <v>866</v>
      </c>
      <c r="M348" s="24" t="s">
        <v>2021</v>
      </c>
      <c r="N348" s="24" t="s">
        <v>2022</v>
      </c>
      <c r="O348" s="24" t="s">
        <v>869</v>
      </c>
      <c r="P348" s="24" t="s">
        <v>2023</v>
      </c>
      <c r="S348" s="17" t="s">
        <v>2024</v>
      </c>
      <c r="T348" s="24" t="s">
        <v>2025</v>
      </c>
      <c r="U348" s="24" t="s">
        <v>2026</v>
      </c>
      <c r="V348" s="8" t="s">
        <v>2027</v>
      </c>
      <c r="W348" s="24" t="s">
        <v>869</v>
      </c>
      <c r="X348" s="24" t="s">
        <v>2028</v>
      </c>
      <c r="Y348" s="17"/>
    </row>
    <row r="349" spans="1:25" ht="14.5" customHeight="1" x14ac:dyDescent="0.35">
      <c r="A349" s="24" t="s">
        <v>1982</v>
      </c>
      <c r="C349" s="24" t="s">
        <v>2033</v>
      </c>
      <c r="D349" s="24" t="s">
        <v>240</v>
      </c>
      <c r="E349" s="24" t="s">
        <v>2034</v>
      </c>
      <c r="F349" s="24" t="s">
        <v>718</v>
      </c>
      <c r="G349" s="24" t="s">
        <v>2035</v>
      </c>
      <c r="I349" s="24" t="s">
        <v>2036</v>
      </c>
      <c r="J349" s="24" t="s">
        <v>22</v>
      </c>
      <c r="K349" s="24" t="s">
        <v>1989</v>
      </c>
      <c r="L349" s="17" t="s">
        <v>866</v>
      </c>
      <c r="M349" s="24" t="s">
        <v>2037</v>
      </c>
      <c r="N349" s="8" t="s">
        <v>2038</v>
      </c>
      <c r="O349" s="24" t="s">
        <v>252</v>
      </c>
      <c r="P349" s="24" t="s">
        <v>2039</v>
      </c>
      <c r="S349" s="17" t="s">
        <v>252</v>
      </c>
      <c r="T349" s="24" t="s">
        <v>1120</v>
      </c>
      <c r="U349" s="24" t="s">
        <v>2040</v>
      </c>
      <c r="V349" s="8" t="s">
        <v>2041</v>
      </c>
      <c r="W349" s="24" t="s">
        <v>869</v>
      </c>
      <c r="X349" s="24" t="s">
        <v>2042</v>
      </c>
      <c r="Y349" s="17"/>
    </row>
    <row r="350" spans="1:25" ht="14.5" customHeight="1" x14ac:dyDescent="0.35">
      <c r="A350" s="24" t="s">
        <v>1982</v>
      </c>
      <c r="C350" s="24" t="s">
        <v>2043</v>
      </c>
      <c r="D350" s="24" t="s">
        <v>240</v>
      </c>
      <c r="E350" s="24" t="s">
        <v>2044</v>
      </c>
      <c r="F350" s="24" t="s">
        <v>718</v>
      </c>
      <c r="G350" s="24" t="s">
        <v>2045</v>
      </c>
      <c r="I350" s="24" t="s">
        <v>2046</v>
      </c>
      <c r="J350" s="24" t="s">
        <v>22</v>
      </c>
      <c r="K350" s="24" t="s">
        <v>1989</v>
      </c>
      <c r="L350" s="17" t="s">
        <v>866</v>
      </c>
      <c r="M350" s="24" t="s">
        <v>2047</v>
      </c>
      <c r="N350" s="8" t="s">
        <v>2048</v>
      </c>
      <c r="O350" s="24" t="s">
        <v>252</v>
      </c>
      <c r="P350" s="24" t="s">
        <v>2049</v>
      </c>
      <c r="Q350" s="24" t="s">
        <v>860</v>
      </c>
      <c r="R350" s="24" t="s">
        <v>2050</v>
      </c>
      <c r="S350" s="17" t="s">
        <v>252</v>
      </c>
      <c r="T350" s="24" t="s">
        <v>1993</v>
      </c>
      <c r="U350" s="24" t="s">
        <v>2051</v>
      </c>
      <c r="V350" s="8" t="s">
        <v>2052</v>
      </c>
      <c r="W350" s="24" t="s">
        <v>240</v>
      </c>
      <c r="X350" s="24" t="s">
        <v>2053</v>
      </c>
      <c r="Y350" s="17"/>
    </row>
    <row r="351" spans="1:25" ht="14.5" customHeight="1" x14ac:dyDescent="0.35">
      <c r="A351" s="24" t="s">
        <v>1982</v>
      </c>
      <c r="C351" s="24" t="s">
        <v>2054</v>
      </c>
      <c r="D351" s="24" t="s">
        <v>240</v>
      </c>
      <c r="E351" s="24" t="s">
        <v>2055</v>
      </c>
      <c r="F351" s="24" t="s">
        <v>718</v>
      </c>
      <c r="G351" s="24" t="s">
        <v>2056</v>
      </c>
      <c r="I351" s="24" t="s">
        <v>783</v>
      </c>
      <c r="J351" s="24" t="s">
        <v>22</v>
      </c>
      <c r="K351" s="24" t="s">
        <v>1989</v>
      </c>
      <c r="L351" s="17" t="s">
        <v>866</v>
      </c>
      <c r="O351" s="24" t="s">
        <v>240</v>
      </c>
      <c r="S351" s="17" t="s">
        <v>240</v>
      </c>
      <c r="T351" s="24" t="s">
        <v>775</v>
      </c>
      <c r="W351" s="24" t="s">
        <v>240</v>
      </c>
      <c r="Y351" s="17"/>
    </row>
    <row r="352" spans="1:25" ht="14.5" customHeight="1" x14ac:dyDescent="0.35">
      <c r="A352" s="24" t="s">
        <v>1982</v>
      </c>
      <c r="C352" s="24" t="s">
        <v>2057</v>
      </c>
      <c r="D352" s="24" t="s">
        <v>252</v>
      </c>
      <c r="E352" s="24" t="s">
        <v>22</v>
      </c>
      <c r="F352" s="24" t="s">
        <v>718</v>
      </c>
      <c r="G352" s="84" t="s">
        <v>2058</v>
      </c>
      <c r="I352" s="24" t="s">
        <v>2059</v>
      </c>
      <c r="J352" s="24" t="s">
        <v>22</v>
      </c>
      <c r="K352" s="24" t="s">
        <v>22</v>
      </c>
      <c r="L352" s="17" t="s">
        <v>22</v>
      </c>
      <c r="M352" s="24" t="s">
        <v>22</v>
      </c>
      <c r="N352" s="24" t="s">
        <v>22</v>
      </c>
      <c r="O352" s="24" t="s">
        <v>22</v>
      </c>
      <c r="P352" s="24" t="s">
        <v>22</v>
      </c>
      <c r="S352" s="17" t="s">
        <v>22</v>
      </c>
      <c r="T352" s="24" t="s">
        <v>22</v>
      </c>
      <c r="U352" s="24" t="s">
        <v>22</v>
      </c>
      <c r="V352" s="24" t="s">
        <v>22</v>
      </c>
      <c r="W352" s="24" t="s">
        <v>22</v>
      </c>
      <c r="X352" s="24" t="s">
        <v>22</v>
      </c>
      <c r="Y352" s="17" t="s">
        <v>22</v>
      </c>
    </row>
    <row r="353" spans="1:25" ht="14.5" customHeight="1" x14ac:dyDescent="0.35">
      <c r="A353" s="24" t="s">
        <v>1982</v>
      </c>
      <c r="C353" s="24" t="s">
        <v>2060</v>
      </c>
      <c r="D353" s="24" t="s">
        <v>240</v>
      </c>
      <c r="E353" s="24" t="s">
        <v>696</v>
      </c>
      <c r="F353" s="24" t="s">
        <v>718</v>
      </c>
      <c r="G353" s="24" t="s">
        <v>2061</v>
      </c>
      <c r="I353" s="12" t="s">
        <v>724</v>
      </c>
      <c r="J353" s="24" t="s">
        <v>22</v>
      </c>
      <c r="K353" s="24" t="s">
        <v>240</v>
      </c>
      <c r="L353" s="17" t="s">
        <v>22</v>
      </c>
      <c r="M353" s="24" t="s">
        <v>22</v>
      </c>
      <c r="N353" s="24" t="s">
        <v>22</v>
      </c>
      <c r="O353" s="24" t="s">
        <v>22</v>
      </c>
      <c r="P353" s="24" t="s">
        <v>22</v>
      </c>
      <c r="S353" s="17" t="s">
        <v>22</v>
      </c>
      <c r="T353" s="24" t="s">
        <v>22</v>
      </c>
      <c r="U353" s="24" t="s">
        <v>22</v>
      </c>
      <c r="V353" s="24" t="s">
        <v>22</v>
      </c>
      <c r="W353" s="24" t="s">
        <v>22</v>
      </c>
      <c r="X353" s="24" t="s">
        <v>22</v>
      </c>
      <c r="Y353" s="17" t="s">
        <v>22</v>
      </c>
    </row>
    <row r="354" spans="1:25" ht="14.5" customHeight="1" x14ac:dyDescent="0.35">
      <c r="A354" s="24" t="s">
        <v>1982</v>
      </c>
      <c r="C354" s="24" t="s">
        <v>2062</v>
      </c>
      <c r="D354" s="24" t="s">
        <v>240</v>
      </c>
      <c r="E354" s="24" t="s">
        <v>2063</v>
      </c>
      <c r="F354" s="24" t="s">
        <v>718</v>
      </c>
      <c r="G354" s="24" t="s">
        <v>2064</v>
      </c>
      <c r="I354" s="24" t="s">
        <v>738</v>
      </c>
      <c r="J354" s="24" t="s">
        <v>22</v>
      </c>
      <c r="K354" s="24" t="s">
        <v>1989</v>
      </c>
      <c r="L354" s="17" t="s">
        <v>866</v>
      </c>
      <c r="M354" s="24" t="s">
        <v>2065</v>
      </c>
      <c r="N354" s="8" t="s">
        <v>2066</v>
      </c>
      <c r="O354" s="24" t="s">
        <v>252</v>
      </c>
      <c r="P354" s="24" t="s">
        <v>2067</v>
      </c>
      <c r="Q354" s="24" t="s">
        <v>860</v>
      </c>
      <c r="R354" s="24" t="s">
        <v>2068</v>
      </c>
      <c r="S354" s="17" t="s">
        <v>252</v>
      </c>
      <c r="T354" s="24" t="s">
        <v>1993</v>
      </c>
      <c r="U354" s="24" t="s">
        <v>2051</v>
      </c>
      <c r="V354" s="8" t="s">
        <v>2052</v>
      </c>
      <c r="W354" s="24" t="s">
        <v>869</v>
      </c>
      <c r="X354" s="24" t="s">
        <v>2053</v>
      </c>
      <c r="Y354" s="17"/>
    </row>
    <row r="355" spans="1:25" ht="14.5" customHeight="1" x14ac:dyDescent="0.35">
      <c r="A355" s="24" t="s">
        <v>1982</v>
      </c>
      <c r="C355" s="24" t="s">
        <v>2069</v>
      </c>
      <c r="D355" s="24" t="s">
        <v>240</v>
      </c>
      <c r="E355" s="24" t="s">
        <v>2070</v>
      </c>
      <c r="F355" s="24" t="s">
        <v>718</v>
      </c>
      <c r="G355" s="24" t="s">
        <v>2071</v>
      </c>
      <c r="I355" s="24" t="s">
        <v>738</v>
      </c>
      <c r="J355" s="24" t="s">
        <v>22</v>
      </c>
      <c r="K355" s="24" t="s">
        <v>1989</v>
      </c>
      <c r="L355" s="17" t="s">
        <v>866</v>
      </c>
      <c r="M355" s="24" t="s">
        <v>2072</v>
      </c>
      <c r="N355" s="8" t="s">
        <v>2073</v>
      </c>
      <c r="O355" s="24" t="s">
        <v>1025</v>
      </c>
      <c r="P355" s="24" t="s">
        <v>2074</v>
      </c>
      <c r="S355" s="17" t="s">
        <v>252</v>
      </c>
      <c r="T355" s="24" t="s">
        <v>1993</v>
      </c>
      <c r="U355" s="24" t="s">
        <v>2075</v>
      </c>
      <c r="V355" s="8" t="s">
        <v>2076</v>
      </c>
      <c r="W355" s="24" t="s">
        <v>869</v>
      </c>
      <c r="X355" s="24" t="s">
        <v>2077</v>
      </c>
      <c r="Y355" s="17"/>
    </row>
    <row r="356" spans="1:25" s="77" customFormat="1" ht="14.5" customHeight="1" x14ac:dyDescent="0.35">
      <c r="A356" s="76" t="s">
        <v>1982</v>
      </c>
      <c r="C356" s="76" t="s">
        <v>716</v>
      </c>
      <c r="D356" s="76" t="s">
        <v>252</v>
      </c>
      <c r="E356" s="76" t="s">
        <v>22</v>
      </c>
      <c r="F356" s="76" t="s">
        <v>718</v>
      </c>
      <c r="I356" s="76" t="s">
        <v>856</v>
      </c>
      <c r="J356" s="76" t="s">
        <v>22</v>
      </c>
      <c r="K356" s="76" t="s">
        <v>22</v>
      </c>
      <c r="L356" s="78" t="s">
        <v>22</v>
      </c>
      <c r="M356" s="76" t="s">
        <v>22</v>
      </c>
      <c r="N356" s="76" t="s">
        <v>22</v>
      </c>
      <c r="O356" s="76" t="s">
        <v>22</v>
      </c>
      <c r="P356" s="76" t="s">
        <v>22</v>
      </c>
      <c r="S356" s="78" t="s">
        <v>22</v>
      </c>
      <c r="T356" s="76" t="s">
        <v>22</v>
      </c>
      <c r="U356" s="76" t="s">
        <v>22</v>
      </c>
      <c r="V356" s="76" t="s">
        <v>22</v>
      </c>
      <c r="W356" s="76" t="s">
        <v>22</v>
      </c>
      <c r="X356" s="76" t="s">
        <v>22</v>
      </c>
      <c r="Y356" s="78" t="s">
        <v>22</v>
      </c>
    </row>
    <row r="357" spans="1:25" ht="14.5" customHeight="1" x14ac:dyDescent="0.35">
      <c r="A357" s="13" t="s">
        <v>2078</v>
      </c>
      <c r="B357" s="13" t="s">
        <v>2079</v>
      </c>
      <c r="C357" s="13" t="s">
        <v>1984</v>
      </c>
      <c r="D357" s="13" t="s">
        <v>240</v>
      </c>
      <c r="E357" s="13" t="s">
        <v>1674</v>
      </c>
      <c r="F357" s="13" t="s">
        <v>718</v>
      </c>
      <c r="G357" s="112" t="s">
        <v>1675</v>
      </c>
      <c r="I357" s="13" t="s">
        <v>2080</v>
      </c>
      <c r="J357" s="13" t="s">
        <v>22</v>
      </c>
      <c r="K357" s="13" t="s">
        <v>252</v>
      </c>
      <c r="L357" s="16" t="s">
        <v>22</v>
      </c>
      <c r="M357" s="13" t="s">
        <v>22</v>
      </c>
      <c r="N357" s="13" t="s">
        <v>22</v>
      </c>
      <c r="O357" s="13" t="s">
        <v>22</v>
      </c>
      <c r="P357" s="13" t="s">
        <v>22</v>
      </c>
      <c r="S357" s="16" t="s">
        <v>22</v>
      </c>
      <c r="T357" s="13" t="s">
        <v>22</v>
      </c>
      <c r="U357" s="13" t="s">
        <v>22</v>
      </c>
      <c r="V357" s="13" t="s">
        <v>22</v>
      </c>
      <c r="W357" s="13" t="s">
        <v>22</v>
      </c>
      <c r="X357" s="13" t="s">
        <v>22</v>
      </c>
      <c r="Y357" s="16" t="s">
        <v>22</v>
      </c>
    </row>
    <row r="358" spans="1:25" ht="14.5" customHeight="1" x14ac:dyDescent="0.35">
      <c r="A358" s="13" t="s">
        <v>2078</v>
      </c>
      <c r="C358" s="13" t="s">
        <v>2081</v>
      </c>
      <c r="D358" s="13" t="s">
        <v>240</v>
      </c>
      <c r="E358" s="13" t="s">
        <v>2082</v>
      </c>
      <c r="F358" s="13" t="s">
        <v>718</v>
      </c>
      <c r="G358" s="13" t="s">
        <v>2083</v>
      </c>
      <c r="I358" s="13" t="s">
        <v>2084</v>
      </c>
      <c r="J358" s="13" t="s">
        <v>2085</v>
      </c>
      <c r="K358" s="13" t="s">
        <v>252</v>
      </c>
      <c r="L358" s="16" t="s">
        <v>866</v>
      </c>
      <c r="M358" s="13" t="s">
        <v>1990</v>
      </c>
      <c r="N358" s="13" t="s">
        <v>1991</v>
      </c>
      <c r="O358" s="13" t="s">
        <v>869</v>
      </c>
      <c r="P358" s="13" t="s">
        <v>1992</v>
      </c>
      <c r="S358" s="16" t="s">
        <v>240</v>
      </c>
      <c r="T358" s="13" t="s">
        <v>1993</v>
      </c>
      <c r="U358" s="13" t="s">
        <v>1994</v>
      </c>
      <c r="V358" s="13" t="s">
        <v>1995</v>
      </c>
      <c r="W358" s="13" t="s">
        <v>869</v>
      </c>
      <c r="X358" s="13" t="s">
        <v>1996</v>
      </c>
      <c r="Y358" s="16"/>
    </row>
    <row r="359" spans="1:25" ht="14.5" customHeight="1" x14ac:dyDescent="0.35">
      <c r="A359" s="13" t="s">
        <v>2078</v>
      </c>
      <c r="C359" s="13" t="s">
        <v>2086</v>
      </c>
      <c r="D359" s="13" t="s">
        <v>240</v>
      </c>
      <c r="E359" s="13" t="s">
        <v>2087</v>
      </c>
      <c r="F359" s="13" t="s">
        <v>718</v>
      </c>
      <c r="G359" s="13" t="s">
        <v>2088</v>
      </c>
      <c r="I359" s="13" t="s">
        <v>2089</v>
      </c>
      <c r="J359" s="13" t="s">
        <v>2085</v>
      </c>
      <c r="K359" s="13" t="s">
        <v>252</v>
      </c>
      <c r="L359" s="16" t="s">
        <v>866</v>
      </c>
      <c r="M359" s="13" t="s">
        <v>1990</v>
      </c>
      <c r="N359" s="13" t="s">
        <v>1991</v>
      </c>
      <c r="O359" s="13" t="s">
        <v>869</v>
      </c>
      <c r="P359" s="13" t="s">
        <v>1992</v>
      </c>
      <c r="S359" s="16" t="s">
        <v>240</v>
      </c>
      <c r="T359" s="13" t="s">
        <v>1993</v>
      </c>
      <c r="U359" s="13" t="s">
        <v>1994</v>
      </c>
      <c r="V359" s="13" t="s">
        <v>1995</v>
      </c>
      <c r="W359" s="13" t="s">
        <v>869</v>
      </c>
      <c r="X359" s="13" t="s">
        <v>1996</v>
      </c>
      <c r="Y359" s="16"/>
    </row>
    <row r="360" spans="1:25" ht="14.5" customHeight="1" x14ac:dyDescent="0.35">
      <c r="A360" s="13" t="s">
        <v>2078</v>
      </c>
      <c r="C360" s="13" t="s">
        <v>2090</v>
      </c>
      <c r="D360" s="13" t="s">
        <v>240</v>
      </c>
      <c r="E360" s="13" t="s">
        <v>2091</v>
      </c>
      <c r="F360" s="13" t="s">
        <v>718</v>
      </c>
      <c r="G360" s="13" t="s">
        <v>2092</v>
      </c>
      <c r="I360" s="13" t="s">
        <v>2093</v>
      </c>
      <c r="J360" s="13" t="s">
        <v>22</v>
      </c>
      <c r="K360" s="13" t="s">
        <v>2094</v>
      </c>
      <c r="L360" s="16" t="s">
        <v>22</v>
      </c>
      <c r="M360" s="13" t="s">
        <v>22</v>
      </c>
      <c r="N360" s="13" t="s">
        <v>22</v>
      </c>
      <c r="O360" s="13" t="s">
        <v>22</v>
      </c>
      <c r="P360" s="13" t="s">
        <v>22</v>
      </c>
      <c r="S360" s="16" t="s">
        <v>22</v>
      </c>
      <c r="T360" s="13" t="s">
        <v>22</v>
      </c>
      <c r="U360" s="13" t="s">
        <v>22</v>
      </c>
      <c r="V360" s="13" t="s">
        <v>22</v>
      </c>
      <c r="W360" s="13" t="s">
        <v>22</v>
      </c>
      <c r="X360" s="13" t="s">
        <v>22</v>
      </c>
      <c r="Y360" s="16" t="s">
        <v>22</v>
      </c>
    </row>
    <row r="361" spans="1:25" ht="14.5" customHeight="1" x14ac:dyDescent="0.35">
      <c r="A361" s="13" t="s">
        <v>2078</v>
      </c>
      <c r="C361" s="13" t="s">
        <v>2095</v>
      </c>
      <c r="D361" s="13" t="s">
        <v>240</v>
      </c>
      <c r="E361" s="13" t="s">
        <v>2096</v>
      </c>
      <c r="F361" s="13" t="s">
        <v>718</v>
      </c>
      <c r="G361" s="13" t="s">
        <v>2097</v>
      </c>
      <c r="I361" s="13" t="s">
        <v>2098</v>
      </c>
      <c r="J361" s="13" t="s">
        <v>22</v>
      </c>
      <c r="K361" s="13" t="s">
        <v>2094</v>
      </c>
      <c r="L361" s="16" t="s">
        <v>866</v>
      </c>
      <c r="M361" s="13" t="s">
        <v>2021</v>
      </c>
      <c r="N361" s="13" t="s">
        <v>2022</v>
      </c>
      <c r="O361" s="13" t="s">
        <v>869</v>
      </c>
      <c r="P361" s="13" t="s">
        <v>2023</v>
      </c>
      <c r="S361" s="16" t="s">
        <v>22</v>
      </c>
      <c r="T361" s="13" t="s">
        <v>22</v>
      </c>
      <c r="U361" s="13" t="s">
        <v>22</v>
      </c>
      <c r="V361" s="13" t="s">
        <v>22</v>
      </c>
      <c r="W361" s="13" t="s">
        <v>22</v>
      </c>
      <c r="X361" s="13" t="s">
        <v>22</v>
      </c>
      <c r="Y361" s="16" t="s">
        <v>22</v>
      </c>
    </row>
    <row r="362" spans="1:25" ht="14.5" customHeight="1" x14ac:dyDescent="0.35">
      <c r="A362" s="13" t="s">
        <v>2078</v>
      </c>
      <c r="C362" s="13" t="s">
        <v>2099</v>
      </c>
      <c r="D362" s="13" t="s">
        <v>240</v>
      </c>
      <c r="E362" s="13" t="s">
        <v>2100</v>
      </c>
      <c r="F362" s="13" t="s">
        <v>794</v>
      </c>
      <c r="G362" s="13" t="s">
        <v>2101</v>
      </c>
      <c r="I362" s="13" t="s">
        <v>22</v>
      </c>
      <c r="J362" s="13" t="s">
        <v>1798</v>
      </c>
      <c r="K362" s="13" t="s">
        <v>252</v>
      </c>
      <c r="L362" s="16" t="s">
        <v>22</v>
      </c>
      <c r="M362" s="13" t="s">
        <v>22</v>
      </c>
      <c r="N362" s="13" t="s">
        <v>22</v>
      </c>
      <c r="O362" s="13" t="s">
        <v>22</v>
      </c>
      <c r="P362" s="13" t="s">
        <v>22</v>
      </c>
      <c r="S362" s="16" t="s">
        <v>22</v>
      </c>
      <c r="T362" s="13" t="s">
        <v>22</v>
      </c>
      <c r="U362" s="13" t="s">
        <v>22</v>
      </c>
      <c r="V362" s="13" t="s">
        <v>22</v>
      </c>
      <c r="W362" s="13" t="s">
        <v>22</v>
      </c>
      <c r="X362" s="13" t="s">
        <v>22</v>
      </c>
      <c r="Y362" s="16" t="s">
        <v>22</v>
      </c>
    </row>
    <row r="363" spans="1:25" ht="14.5" customHeight="1" x14ac:dyDescent="0.35">
      <c r="A363" s="13" t="s">
        <v>2078</v>
      </c>
      <c r="C363" s="13" t="s">
        <v>2102</v>
      </c>
      <c r="D363" s="13" t="s">
        <v>240</v>
      </c>
      <c r="E363" s="13" t="s">
        <v>2103</v>
      </c>
      <c r="F363" s="13" t="s">
        <v>718</v>
      </c>
      <c r="G363" s="13" t="s">
        <v>2104</v>
      </c>
      <c r="I363" s="13" t="s">
        <v>738</v>
      </c>
      <c r="J363" s="13" t="s">
        <v>22</v>
      </c>
      <c r="K363" s="13" t="s">
        <v>240</v>
      </c>
      <c r="L363" s="16" t="s">
        <v>22</v>
      </c>
      <c r="M363" s="13" t="s">
        <v>22</v>
      </c>
      <c r="N363" s="13" t="s">
        <v>22</v>
      </c>
      <c r="O363" s="13" t="s">
        <v>22</v>
      </c>
      <c r="P363" s="13" t="s">
        <v>22</v>
      </c>
      <c r="S363" s="16" t="s">
        <v>22</v>
      </c>
      <c r="T363" s="13" t="s">
        <v>22</v>
      </c>
      <c r="U363" s="13" t="s">
        <v>22</v>
      </c>
      <c r="V363" s="13" t="s">
        <v>22</v>
      </c>
      <c r="W363" s="13" t="s">
        <v>22</v>
      </c>
      <c r="X363" s="13" t="s">
        <v>22</v>
      </c>
      <c r="Y363" s="16" t="s">
        <v>22</v>
      </c>
    </row>
    <row r="364" spans="1:25" ht="14.5" customHeight="1" x14ac:dyDescent="0.35">
      <c r="A364" s="13" t="s">
        <v>2078</v>
      </c>
      <c r="C364" s="13" t="s">
        <v>2105</v>
      </c>
      <c r="D364" s="13" t="s">
        <v>240</v>
      </c>
      <c r="E364" s="13" t="s">
        <v>2106</v>
      </c>
      <c r="F364" s="13" t="s">
        <v>718</v>
      </c>
      <c r="G364" s="13" t="s">
        <v>2107</v>
      </c>
      <c r="I364" s="13" t="s">
        <v>2108</v>
      </c>
      <c r="J364" s="13" t="s">
        <v>2085</v>
      </c>
      <c r="K364" s="13" t="s">
        <v>252</v>
      </c>
      <c r="L364" s="16" t="s">
        <v>866</v>
      </c>
      <c r="O364" s="13" t="s">
        <v>240</v>
      </c>
      <c r="S364" s="16" t="s">
        <v>252</v>
      </c>
      <c r="T364" s="13" t="s">
        <v>1022</v>
      </c>
      <c r="U364" s="13" t="s">
        <v>1023</v>
      </c>
      <c r="V364" s="13" t="s">
        <v>1024</v>
      </c>
      <c r="W364" s="13" t="s">
        <v>1025</v>
      </c>
      <c r="X364" s="13" t="s">
        <v>1026</v>
      </c>
      <c r="Y364" s="16"/>
    </row>
    <row r="365" spans="1:25" ht="14.5" customHeight="1" x14ac:dyDescent="0.35">
      <c r="A365" s="13" t="s">
        <v>2078</v>
      </c>
      <c r="C365" s="13" t="s">
        <v>2109</v>
      </c>
      <c r="D365" s="13" t="s">
        <v>240</v>
      </c>
      <c r="E365" s="13" t="s">
        <v>2110</v>
      </c>
      <c r="F365" s="13" t="s">
        <v>718</v>
      </c>
      <c r="G365" s="13" t="s">
        <v>2111</v>
      </c>
      <c r="I365" s="13" t="s">
        <v>2112</v>
      </c>
      <c r="J365" s="13" t="s">
        <v>22</v>
      </c>
      <c r="K365" s="13" t="s">
        <v>2094</v>
      </c>
      <c r="L365" s="16" t="s">
        <v>866</v>
      </c>
      <c r="O365" s="13" t="s">
        <v>240</v>
      </c>
      <c r="S365" s="16" t="s">
        <v>252</v>
      </c>
      <c r="T365" s="13" t="s">
        <v>1022</v>
      </c>
      <c r="U365" s="13" t="s">
        <v>1023</v>
      </c>
      <c r="V365" s="13" t="s">
        <v>1024</v>
      </c>
      <c r="W365" s="13" t="s">
        <v>1025</v>
      </c>
      <c r="X365" s="13" t="s">
        <v>1026</v>
      </c>
      <c r="Y365" s="16"/>
    </row>
    <row r="366" spans="1:25" ht="14.5" customHeight="1" x14ac:dyDescent="0.35">
      <c r="A366" s="13" t="s">
        <v>2078</v>
      </c>
      <c r="C366" s="13" t="s">
        <v>2113</v>
      </c>
      <c r="D366" s="13" t="s">
        <v>240</v>
      </c>
      <c r="E366" s="13" t="s">
        <v>2114</v>
      </c>
      <c r="F366" s="13" t="s">
        <v>718</v>
      </c>
      <c r="G366" s="13" t="s">
        <v>2115</v>
      </c>
      <c r="I366" s="13" t="s">
        <v>2116</v>
      </c>
      <c r="J366" s="13" t="s">
        <v>2085</v>
      </c>
      <c r="K366" s="13" t="s">
        <v>2094</v>
      </c>
      <c r="L366" s="16" t="s">
        <v>866</v>
      </c>
      <c r="O366" s="13" t="s">
        <v>240</v>
      </c>
      <c r="S366" s="16" t="s">
        <v>252</v>
      </c>
      <c r="T366" s="13" t="s">
        <v>1022</v>
      </c>
      <c r="U366" s="13" t="s">
        <v>1023</v>
      </c>
      <c r="V366" s="13" t="s">
        <v>1024</v>
      </c>
      <c r="W366" s="13" t="s">
        <v>1025</v>
      </c>
      <c r="X366" s="13" t="s">
        <v>1026</v>
      </c>
      <c r="Y366" s="16"/>
    </row>
    <row r="367" spans="1:25" ht="14.5" customHeight="1" x14ac:dyDescent="0.35">
      <c r="A367" s="23" t="s">
        <v>2078</v>
      </c>
      <c r="B367" s="23" t="s">
        <v>734</v>
      </c>
      <c r="C367" s="23" t="s">
        <v>2117</v>
      </c>
      <c r="D367" s="23" t="s">
        <v>252</v>
      </c>
      <c r="E367" s="23" t="s">
        <v>734</v>
      </c>
      <c r="F367" s="23" t="s">
        <v>718</v>
      </c>
      <c r="G367" s="23" t="s">
        <v>2118</v>
      </c>
      <c r="I367" s="23" t="s">
        <v>738</v>
      </c>
      <c r="J367" s="23" t="s">
        <v>22</v>
      </c>
      <c r="K367" s="23" t="s">
        <v>22</v>
      </c>
      <c r="L367" s="29" t="s">
        <v>22</v>
      </c>
      <c r="M367" s="23" t="s">
        <v>22</v>
      </c>
      <c r="N367" s="23" t="s">
        <v>22</v>
      </c>
      <c r="O367" s="23" t="s">
        <v>22</v>
      </c>
      <c r="P367" s="23" t="s">
        <v>22</v>
      </c>
      <c r="S367" s="29" t="s">
        <v>22</v>
      </c>
      <c r="T367" s="23" t="s">
        <v>22</v>
      </c>
      <c r="U367" s="23" t="s">
        <v>22</v>
      </c>
      <c r="V367" s="23" t="s">
        <v>22</v>
      </c>
      <c r="W367" s="23" t="s">
        <v>22</v>
      </c>
      <c r="X367" s="23" t="s">
        <v>22</v>
      </c>
      <c r="Y367" s="29" t="s">
        <v>22</v>
      </c>
    </row>
    <row r="368" spans="1:25" ht="14.5" customHeight="1" x14ac:dyDescent="0.35">
      <c r="A368" s="13" t="s">
        <v>2078</v>
      </c>
      <c r="C368" s="13" t="s">
        <v>2119</v>
      </c>
      <c r="D368" s="13" t="s">
        <v>240</v>
      </c>
      <c r="E368" s="13" t="s">
        <v>2120</v>
      </c>
      <c r="F368" s="13" t="s">
        <v>718</v>
      </c>
      <c r="G368" s="13" t="s">
        <v>2121</v>
      </c>
      <c r="I368" s="13"/>
      <c r="J368" s="13"/>
      <c r="K368" s="13"/>
      <c r="L368" s="16"/>
      <c r="O368" s="13"/>
      <c r="S368" s="16"/>
      <c r="T368" s="13"/>
      <c r="U368" s="13"/>
      <c r="V368" s="13"/>
      <c r="W368" s="13"/>
      <c r="X368" s="13"/>
      <c r="Y368" s="16"/>
    </row>
    <row r="369" spans="1:27" ht="14.5" customHeight="1" x14ac:dyDescent="0.35">
      <c r="A369" s="13" t="s">
        <v>2078</v>
      </c>
      <c r="C369" s="13" t="s">
        <v>2122</v>
      </c>
      <c r="D369" s="13" t="s">
        <v>240</v>
      </c>
      <c r="E369" s="13" t="s">
        <v>2123</v>
      </c>
      <c r="F369" s="13" t="s">
        <v>718</v>
      </c>
      <c r="G369" s="13" t="s">
        <v>2124</v>
      </c>
      <c r="I369" s="13" t="s">
        <v>2125</v>
      </c>
      <c r="J369" s="13"/>
      <c r="K369" s="13"/>
      <c r="L369" s="16"/>
      <c r="O369" s="13"/>
      <c r="S369" s="16"/>
      <c r="T369" s="13"/>
      <c r="U369" s="13"/>
      <c r="V369" s="13"/>
      <c r="W369" s="13"/>
      <c r="X369" s="13"/>
      <c r="Y369" s="16"/>
    </row>
    <row r="370" spans="1:27" ht="14.5" customHeight="1" x14ac:dyDescent="0.35">
      <c r="A370" s="13" t="s">
        <v>2078</v>
      </c>
      <c r="C370" s="13" t="s">
        <v>2126</v>
      </c>
      <c r="D370" s="13" t="s">
        <v>240</v>
      </c>
      <c r="E370" s="13" t="s">
        <v>2127</v>
      </c>
      <c r="F370" s="13" t="s">
        <v>718</v>
      </c>
      <c r="G370" s="13" t="s">
        <v>2128</v>
      </c>
      <c r="I370" s="13"/>
      <c r="J370" s="13"/>
      <c r="K370" s="13"/>
      <c r="L370" s="16"/>
      <c r="O370" s="13"/>
      <c r="S370" s="16"/>
      <c r="T370" s="13"/>
      <c r="U370" s="13"/>
      <c r="V370" s="13"/>
      <c r="W370" s="13"/>
      <c r="X370" s="13"/>
      <c r="Y370" s="16"/>
    </row>
    <row r="371" spans="1:27" ht="14.5" customHeight="1" x14ac:dyDescent="0.35">
      <c r="A371" s="13" t="s">
        <v>2078</v>
      </c>
      <c r="C371" s="13" t="s">
        <v>2129</v>
      </c>
      <c r="D371" s="13" t="s">
        <v>240</v>
      </c>
      <c r="E371" s="13" t="s">
        <v>2130</v>
      </c>
      <c r="F371" s="13" t="s">
        <v>718</v>
      </c>
      <c r="G371" s="13" t="s">
        <v>2128</v>
      </c>
      <c r="I371" s="13"/>
      <c r="J371" s="13"/>
      <c r="K371" s="13"/>
      <c r="L371" s="16"/>
      <c r="O371" s="13"/>
      <c r="S371" s="16"/>
      <c r="T371" s="13"/>
      <c r="U371" s="13"/>
      <c r="V371" s="13"/>
      <c r="W371" s="13"/>
      <c r="X371" s="13"/>
      <c r="Y371" s="16"/>
    </row>
    <row r="372" spans="1:27" s="77" customFormat="1" ht="14.5" customHeight="1" x14ac:dyDescent="0.35">
      <c r="A372" s="76" t="s">
        <v>2078</v>
      </c>
      <c r="C372" s="76" t="s">
        <v>716</v>
      </c>
      <c r="D372" s="76" t="s">
        <v>252</v>
      </c>
      <c r="E372" s="76" t="s">
        <v>22</v>
      </c>
      <c r="F372" s="76" t="s">
        <v>718</v>
      </c>
      <c r="I372" s="76" t="s">
        <v>856</v>
      </c>
      <c r="J372" s="76" t="s">
        <v>22</v>
      </c>
      <c r="K372" s="76" t="s">
        <v>22</v>
      </c>
      <c r="L372" s="78" t="s">
        <v>22</v>
      </c>
      <c r="M372" s="76" t="s">
        <v>22</v>
      </c>
      <c r="N372" s="76" t="s">
        <v>22</v>
      </c>
      <c r="O372" s="76" t="s">
        <v>22</v>
      </c>
      <c r="P372" s="76" t="s">
        <v>22</v>
      </c>
      <c r="S372" s="78" t="s">
        <v>22</v>
      </c>
      <c r="T372" s="76" t="s">
        <v>22</v>
      </c>
      <c r="U372" s="76" t="s">
        <v>22</v>
      </c>
      <c r="V372" s="76" t="s">
        <v>22</v>
      </c>
      <c r="W372" s="76" t="s">
        <v>22</v>
      </c>
      <c r="X372" s="76" t="s">
        <v>22</v>
      </c>
      <c r="Y372" s="78" t="s">
        <v>22</v>
      </c>
    </row>
    <row r="373" spans="1:27" ht="14.5" customHeight="1" x14ac:dyDescent="0.35">
      <c r="A373" s="28" t="s">
        <v>2131</v>
      </c>
      <c r="B373" s="28" t="s">
        <v>2132</v>
      </c>
      <c r="C373" s="28" t="s">
        <v>2086</v>
      </c>
      <c r="D373" s="28" t="s">
        <v>240</v>
      </c>
      <c r="E373" s="28" t="s">
        <v>2133</v>
      </c>
      <c r="F373" s="28" t="s">
        <v>718</v>
      </c>
      <c r="G373" s="28" t="s">
        <v>2134</v>
      </c>
      <c r="I373" s="28" t="s">
        <v>2135</v>
      </c>
      <c r="J373" s="28" t="s">
        <v>22</v>
      </c>
      <c r="K373" s="28" t="s">
        <v>252</v>
      </c>
      <c r="L373" s="18" t="s">
        <v>866</v>
      </c>
      <c r="M373" s="28" t="s">
        <v>1990</v>
      </c>
      <c r="N373" s="28" t="s">
        <v>1991</v>
      </c>
      <c r="O373" s="28" t="s">
        <v>869</v>
      </c>
      <c r="P373" s="28" t="s">
        <v>1992</v>
      </c>
      <c r="S373" s="18" t="s">
        <v>240</v>
      </c>
      <c r="T373" s="28" t="s">
        <v>1993</v>
      </c>
      <c r="U373" s="28" t="s">
        <v>1994</v>
      </c>
      <c r="V373" s="28" t="s">
        <v>1995</v>
      </c>
      <c r="W373" s="28" t="s">
        <v>869</v>
      </c>
      <c r="X373" s="28" t="s">
        <v>1996</v>
      </c>
      <c r="Y373" s="18"/>
    </row>
    <row r="374" spans="1:27" ht="14.5" customHeight="1" x14ac:dyDescent="0.35">
      <c r="A374" s="28" t="s">
        <v>2131</v>
      </c>
      <c r="C374" s="28" t="s">
        <v>2136</v>
      </c>
      <c r="D374" s="28" t="s">
        <v>240</v>
      </c>
      <c r="E374" s="28" t="s">
        <v>1796</v>
      </c>
      <c r="F374" s="28" t="s">
        <v>794</v>
      </c>
      <c r="G374" t="s">
        <v>1797</v>
      </c>
      <c r="I374" s="28" t="s">
        <v>22</v>
      </c>
      <c r="J374" s="28" t="s">
        <v>1798</v>
      </c>
      <c r="K374" s="28" t="s">
        <v>252</v>
      </c>
      <c r="L374" s="18" t="s">
        <v>866</v>
      </c>
      <c r="M374" s="28" t="s">
        <v>1799</v>
      </c>
      <c r="N374" s="28" t="s">
        <v>1800</v>
      </c>
      <c r="O374" s="28" t="s">
        <v>252</v>
      </c>
      <c r="P374" s="28" t="s">
        <v>1801</v>
      </c>
      <c r="Q374" s="28" t="s">
        <v>860</v>
      </c>
      <c r="R374" s="28" t="s">
        <v>1792</v>
      </c>
      <c r="S374" s="18" t="s">
        <v>252</v>
      </c>
      <c r="T374" s="52" t="s">
        <v>1205</v>
      </c>
      <c r="U374" s="28" t="s">
        <v>2137</v>
      </c>
      <c r="V374" s="22" t="s">
        <v>2138</v>
      </c>
      <c r="W374" s="28" t="s">
        <v>869</v>
      </c>
      <c r="X374" s="28" t="s">
        <v>2137</v>
      </c>
      <c r="Y374" s="18" t="s">
        <v>2139</v>
      </c>
      <c r="Z374" s="28" t="s">
        <v>2140</v>
      </c>
      <c r="AA374" s="28" t="s">
        <v>252</v>
      </c>
    </row>
    <row r="375" spans="1:27" ht="14.5" customHeight="1" x14ac:dyDescent="0.35">
      <c r="A375" s="28" t="s">
        <v>2131</v>
      </c>
      <c r="C375" s="28" t="s">
        <v>2141</v>
      </c>
      <c r="D375" s="28" t="s">
        <v>240</v>
      </c>
      <c r="E375" s="28" t="s">
        <v>2142</v>
      </c>
      <c r="F375" s="28" t="s">
        <v>794</v>
      </c>
      <c r="G375" t="s">
        <v>2143</v>
      </c>
      <c r="I375" s="28" t="s">
        <v>22</v>
      </c>
      <c r="J375" s="28" t="s">
        <v>1798</v>
      </c>
      <c r="K375" s="28" t="s">
        <v>240</v>
      </c>
      <c r="L375" s="18" t="s">
        <v>866</v>
      </c>
      <c r="M375" s="28" t="s">
        <v>2144</v>
      </c>
      <c r="N375" s="28" t="s">
        <v>2145</v>
      </c>
      <c r="O375" s="28" t="s">
        <v>252</v>
      </c>
      <c r="P375" s="28" t="s">
        <v>2146</v>
      </c>
      <c r="Q375" s="28" t="s">
        <v>860</v>
      </c>
      <c r="R375" s="28" t="s">
        <v>2147</v>
      </c>
      <c r="S375" s="18" t="s">
        <v>252</v>
      </c>
      <c r="T375" s="52" t="s">
        <v>1205</v>
      </c>
      <c r="U375" s="28" t="s">
        <v>2148</v>
      </c>
      <c r="V375" s="22" t="s">
        <v>2149</v>
      </c>
      <c r="W375" s="28" t="s">
        <v>869</v>
      </c>
      <c r="X375" s="28" t="s">
        <v>2150</v>
      </c>
      <c r="Y375" s="18" t="s">
        <v>2151</v>
      </c>
      <c r="Z375" s="28" t="s">
        <v>2152</v>
      </c>
      <c r="AA375" s="28" t="s">
        <v>252</v>
      </c>
    </row>
    <row r="376" spans="1:27" ht="14.5" customHeight="1" x14ac:dyDescent="0.35">
      <c r="A376" s="28" t="s">
        <v>2131</v>
      </c>
      <c r="C376" s="28" t="s">
        <v>2153</v>
      </c>
      <c r="D376" s="28" t="s">
        <v>240</v>
      </c>
      <c r="E376" s="28" t="s">
        <v>2154</v>
      </c>
      <c r="F376" s="28" t="s">
        <v>794</v>
      </c>
      <c r="G376" t="s">
        <v>2155</v>
      </c>
      <c r="I376" s="28" t="s">
        <v>22</v>
      </c>
      <c r="J376" s="28" t="s">
        <v>1798</v>
      </c>
      <c r="K376" s="28" t="s">
        <v>240</v>
      </c>
      <c r="L376" s="18" t="s">
        <v>866</v>
      </c>
      <c r="M376" s="28" t="s">
        <v>2156</v>
      </c>
      <c r="N376" s="28" t="s">
        <v>1701</v>
      </c>
      <c r="O376" s="28" t="s">
        <v>252</v>
      </c>
      <c r="P376" s="28" t="s">
        <v>1702</v>
      </c>
      <c r="Q376" s="28" t="s">
        <v>860</v>
      </c>
      <c r="R376" s="28" t="s">
        <v>1703</v>
      </c>
      <c r="S376" s="18" t="s">
        <v>240</v>
      </c>
      <c r="T376" s="28" t="s">
        <v>2157</v>
      </c>
      <c r="U376" s="28" t="s">
        <v>2158</v>
      </c>
      <c r="V376" s="28" t="s">
        <v>2159</v>
      </c>
      <c r="W376" s="28" t="s">
        <v>252</v>
      </c>
      <c r="Y376" s="18"/>
    </row>
    <row r="377" spans="1:27" ht="14.5" customHeight="1" x14ac:dyDescent="0.35">
      <c r="A377" s="28" t="s">
        <v>2131</v>
      </c>
      <c r="C377" s="28" t="s">
        <v>2160</v>
      </c>
      <c r="D377" s="28" t="s">
        <v>240</v>
      </c>
      <c r="E377" s="28" t="s">
        <v>2161</v>
      </c>
      <c r="F377" s="28" t="s">
        <v>794</v>
      </c>
      <c r="G377" t="s">
        <v>2162</v>
      </c>
      <c r="I377" s="28" t="s">
        <v>22</v>
      </c>
      <c r="J377" s="28" t="s">
        <v>1798</v>
      </c>
      <c r="K377" s="28" t="s">
        <v>240</v>
      </c>
      <c r="L377" s="18" t="s">
        <v>866</v>
      </c>
      <c r="O377" s="28" t="s">
        <v>240</v>
      </c>
      <c r="P377" s="28" t="s">
        <v>2163</v>
      </c>
      <c r="S377" s="18" t="s">
        <v>240</v>
      </c>
      <c r="W377" s="28" t="s">
        <v>240</v>
      </c>
      <c r="X377" t="s">
        <v>2164</v>
      </c>
      <c r="Y377" s="18"/>
    </row>
    <row r="378" spans="1:27" ht="14.5" customHeight="1" x14ac:dyDescent="0.35">
      <c r="A378" s="28" t="s">
        <v>2131</v>
      </c>
      <c r="C378" s="28" t="s">
        <v>2165</v>
      </c>
      <c r="D378" s="28" t="s">
        <v>240</v>
      </c>
      <c r="E378" s="28" t="s">
        <v>2166</v>
      </c>
      <c r="F378" s="28" t="s">
        <v>794</v>
      </c>
      <c r="G378" t="s">
        <v>2167</v>
      </c>
      <c r="I378" s="28" t="s">
        <v>22</v>
      </c>
      <c r="J378" s="28" t="s">
        <v>1798</v>
      </c>
      <c r="K378" s="28" t="s">
        <v>240</v>
      </c>
      <c r="L378" s="18" t="s">
        <v>866</v>
      </c>
      <c r="O378" s="28" t="s">
        <v>240</v>
      </c>
      <c r="S378" s="18" t="s">
        <v>240</v>
      </c>
      <c r="T378" s="28" t="s">
        <v>2157</v>
      </c>
      <c r="U378" s="28" t="s">
        <v>2168</v>
      </c>
      <c r="V378" s="28" t="s">
        <v>2169</v>
      </c>
      <c r="W378" s="28" t="s">
        <v>252</v>
      </c>
      <c r="Y378" s="18"/>
    </row>
    <row r="379" spans="1:27" ht="14.5" customHeight="1" x14ac:dyDescent="0.35">
      <c r="A379" s="28" t="s">
        <v>2131</v>
      </c>
      <c r="C379" s="28" t="s">
        <v>2170</v>
      </c>
      <c r="D379" s="28" t="s">
        <v>240</v>
      </c>
      <c r="E379" s="28" t="s">
        <v>2171</v>
      </c>
      <c r="F379" s="28" t="s">
        <v>794</v>
      </c>
      <c r="G379" t="s">
        <v>2172</v>
      </c>
      <c r="I379" s="28" t="s">
        <v>22</v>
      </c>
      <c r="J379" s="28" t="s">
        <v>1798</v>
      </c>
      <c r="K379" s="28" t="s">
        <v>240</v>
      </c>
      <c r="L379" s="18" t="s">
        <v>866</v>
      </c>
      <c r="M379" s="28" t="s">
        <v>2173</v>
      </c>
      <c r="N379" s="28" t="s">
        <v>2174</v>
      </c>
      <c r="O379" s="28" t="s">
        <v>869</v>
      </c>
      <c r="P379" s="28" t="s">
        <v>2175</v>
      </c>
      <c r="Q379" s="28" t="s">
        <v>860</v>
      </c>
      <c r="R379" s="28" t="s">
        <v>2176</v>
      </c>
      <c r="S379" s="18" t="s">
        <v>240</v>
      </c>
      <c r="T379" s="28" t="s">
        <v>2157</v>
      </c>
      <c r="U379" s="28" t="s">
        <v>2177</v>
      </c>
      <c r="V379" s="28" t="s">
        <v>2178</v>
      </c>
      <c r="W379" s="28" t="s">
        <v>252</v>
      </c>
      <c r="Y379" s="18"/>
    </row>
    <row r="380" spans="1:27" ht="14.5" customHeight="1" x14ac:dyDescent="0.35">
      <c r="A380" s="28" t="s">
        <v>2131</v>
      </c>
      <c r="C380" s="28" t="s">
        <v>2179</v>
      </c>
      <c r="D380" s="28" t="s">
        <v>240</v>
      </c>
      <c r="E380" s="28" t="s">
        <v>268</v>
      </c>
      <c r="F380" s="28" t="s">
        <v>794</v>
      </c>
      <c r="G380" t="s">
        <v>2180</v>
      </c>
      <c r="I380" s="28" t="s">
        <v>22</v>
      </c>
      <c r="J380" s="28" t="s">
        <v>1798</v>
      </c>
      <c r="K380" s="28" t="s">
        <v>240</v>
      </c>
      <c r="L380" s="18" t="s">
        <v>866</v>
      </c>
      <c r="M380" s="28" t="s">
        <v>2173</v>
      </c>
      <c r="N380" s="28" t="s">
        <v>2174</v>
      </c>
      <c r="O380" s="28" t="s">
        <v>869</v>
      </c>
      <c r="P380" s="28" t="s">
        <v>2181</v>
      </c>
      <c r="Q380" s="28" t="s">
        <v>860</v>
      </c>
      <c r="R380" s="28" t="s">
        <v>2176</v>
      </c>
      <c r="S380" s="18" t="s">
        <v>240</v>
      </c>
      <c r="T380" s="28" t="s">
        <v>2157</v>
      </c>
      <c r="U380" s="28" t="s">
        <v>2182</v>
      </c>
      <c r="V380" s="28" t="s">
        <v>2183</v>
      </c>
      <c r="W380" s="28" t="s">
        <v>252</v>
      </c>
      <c r="Y380" s="18"/>
    </row>
    <row r="381" spans="1:27" ht="14.5" customHeight="1" x14ac:dyDescent="0.35">
      <c r="A381" s="28" t="s">
        <v>2131</v>
      </c>
      <c r="C381" s="28" t="s">
        <v>2184</v>
      </c>
      <c r="D381" s="28" t="s">
        <v>240</v>
      </c>
      <c r="E381" s="28" t="s">
        <v>2185</v>
      </c>
      <c r="F381" s="28" t="s">
        <v>794</v>
      </c>
      <c r="G381" t="s">
        <v>2186</v>
      </c>
      <c r="I381" s="28" t="s">
        <v>22</v>
      </c>
      <c r="J381" s="28" t="s">
        <v>1798</v>
      </c>
      <c r="K381" s="28" t="s">
        <v>240</v>
      </c>
      <c r="L381" s="18" t="s">
        <v>866</v>
      </c>
      <c r="M381" s="28" t="s">
        <v>2187</v>
      </c>
      <c r="N381" s="28" t="s">
        <v>2188</v>
      </c>
      <c r="O381" s="28" t="s">
        <v>252</v>
      </c>
      <c r="P381" s="28" t="s">
        <v>2189</v>
      </c>
      <c r="Q381" s="28" t="s">
        <v>860</v>
      </c>
      <c r="R381" s="28" t="s">
        <v>2190</v>
      </c>
      <c r="S381" s="18" t="s">
        <v>240</v>
      </c>
      <c r="T381" s="28" t="s">
        <v>2157</v>
      </c>
      <c r="U381" s="28" t="s">
        <v>2191</v>
      </c>
      <c r="V381" s="22" t="s">
        <v>2192</v>
      </c>
      <c r="W381" s="28" t="s">
        <v>252</v>
      </c>
      <c r="Y381" s="18" t="s">
        <v>2193</v>
      </c>
      <c r="Z381" s="28" t="s">
        <v>2194</v>
      </c>
    </row>
    <row r="382" spans="1:27" ht="14.5" customHeight="1" x14ac:dyDescent="0.35">
      <c r="A382" s="28" t="s">
        <v>2131</v>
      </c>
      <c r="C382" s="28" t="s">
        <v>2195</v>
      </c>
      <c r="D382" s="28" t="s">
        <v>240</v>
      </c>
      <c r="E382" s="28" t="s">
        <v>2196</v>
      </c>
      <c r="F382" s="28" t="s">
        <v>794</v>
      </c>
      <c r="G382" t="s">
        <v>2197</v>
      </c>
      <c r="I382" s="28" t="s">
        <v>22</v>
      </c>
      <c r="J382" s="28" t="s">
        <v>1798</v>
      </c>
      <c r="K382" s="28" t="s">
        <v>240</v>
      </c>
      <c r="L382" s="18" t="s">
        <v>866</v>
      </c>
      <c r="M382" s="28" t="s">
        <v>2198</v>
      </c>
      <c r="N382" s="28" t="s">
        <v>2199</v>
      </c>
      <c r="O382" s="28" t="s">
        <v>252</v>
      </c>
      <c r="P382" s="28" t="s">
        <v>2200</v>
      </c>
      <c r="Q382" s="28" t="s">
        <v>860</v>
      </c>
      <c r="R382" s="28" t="s">
        <v>2201</v>
      </c>
      <c r="S382" s="18" t="s">
        <v>240</v>
      </c>
      <c r="T382" s="28" t="s">
        <v>2157</v>
      </c>
      <c r="U382" s="28" t="s">
        <v>2202</v>
      </c>
      <c r="V382" s="28" t="s">
        <v>2203</v>
      </c>
      <c r="W382" s="28" t="s">
        <v>252</v>
      </c>
      <c r="Y382" s="18"/>
    </row>
    <row r="383" spans="1:27" ht="14.5" customHeight="1" x14ac:dyDescent="0.35">
      <c r="A383" s="28" t="s">
        <v>2131</v>
      </c>
      <c r="C383" s="28" t="s">
        <v>2204</v>
      </c>
      <c r="D383" s="28" t="s">
        <v>240</v>
      </c>
      <c r="E383" s="28" t="s">
        <v>2205</v>
      </c>
      <c r="F383" s="28" t="s">
        <v>794</v>
      </c>
      <c r="G383" t="s">
        <v>2206</v>
      </c>
      <c r="I383" s="28" t="s">
        <v>22</v>
      </c>
      <c r="J383" s="28" t="s">
        <v>1798</v>
      </c>
      <c r="K383" s="28" t="s">
        <v>240</v>
      </c>
      <c r="L383" s="18" t="s">
        <v>866</v>
      </c>
      <c r="M383" s="28" t="s">
        <v>2207</v>
      </c>
      <c r="N383" s="28" t="s">
        <v>2208</v>
      </c>
      <c r="O383" s="28" t="s">
        <v>252</v>
      </c>
      <c r="P383" s="28" t="s">
        <v>2209</v>
      </c>
      <c r="Q383" s="28" t="s">
        <v>860</v>
      </c>
      <c r="R383" s="28" t="s">
        <v>2210</v>
      </c>
      <c r="S383" s="18" t="s">
        <v>252</v>
      </c>
      <c r="T383" s="52" t="s">
        <v>1120</v>
      </c>
      <c r="U383" s="28" t="s">
        <v>2211</v>
      </c>
      <c r="V383" s="22" t="s">
        <v>2212</v>
      </c>
      <c r="W383" s="28" t="s">
        <v>252</v>
      </c>
      <c r="X383" s="28" t="s">
        <v>2213</v>
      </c>
      <c r="Y383" s="18" t="s">
        <v>2214</v>
      </c>
      <c r="Z383" s="28" t="s">
        <v>2215</v>
      </c>
      <c r="AA383" s="28" t="s">
        <v>252</v>
      </c>
    </row>
    <row r="384" spans="1:27" ht="14.5" customHeight="1" x14ac:dyDescent="0.35">
      <c r="A384" s="28" t="s">
        <v>2131</v>
      </c>
      <c r="C384" s="28" t="s">
        <v>2216</v>
      </c>
      <c r="D384" s="28" t="s">
        <v>240</v>
      </c>
      <c r="E384" s="28" t="s">
        <v>2217</v>
      </c>
      <c r="F384" s="28" t="s">
        <v>794</v>
      </c>
      <c r="G384" t="s">
        <v>2218</v>
      </c>
      <c r="I384" s="28" t="s">
        <v>22</v>
      </c>
      <c r="J384" s="28" t="s">
        <v>1798</v>
      </c>
      <c r="K384" s="28" t="s">
        <v>240</v>
      </c>
      <c r="L384" s="18" t="s">
        <v>866</v>
      </c>
      <c r="O384" s="28" t="s">
        <v>240</v>
      </c>
      <c r="S384" s="18" t="s">
        <v>252</v>
      </c>
      <c r="T384" s="52" t="s">
        <v>1120</v>
      </c>
      <c r="U384" s="28" t="s">
        <v>2219</v>
      </c>
      <c r="V384" s="22" t="s">
        <v>2220</v>
      </c>
      <c r="W384" s="28" t="s">
        <v>252</v>
      </c>
      <c r="X384" s="28" t="s">
        <v>2221</v>
      </c>
      <c r="Y384" s="18" t="s">
        <v>2222</v>
      </c>
      <c r="Z384" s="28" t="s">
        <v>2223</v>
      </c>
      <c r="AA384" s="28" t="s">
        <v>252</v>
      </c>
    </row>
    <row r="385" spans="1:27" ht="14.5" customHeight="1" x14ac:dyDescent="0.35">
      <c r="A385" s="28" t="s">
        <v>2131</v>
      </c>
      <c r="C385" s="28" t="s">
        <v>2224</v>
      </c>
      <c r="D385" s="28" t="s">
        <v>240</v>
      </c>
      <c r="E385" s="28" t="s">
        <v>19</v>
      </c>
      <c r="F385" s="28" t="s">
        <v>794</v>
      </c>
      <c r="G385" t="s">
        <v>2225</v>
      </c>
      <c r="I385" s="28" t="s">
        <v>22</v>
      </c>
      <c r="J385" s="28" t="s">
        <v>1798</v>
      </c>
      <c r="K385" s="28" t="s">
        <v>240</v>
      </c>
      <c r="L385" s="18" t="s">
        <v>866</v>
      </c>
      <c r="M385" s="28" t="s">
        <v>2226</v>
      </c>
      <c r="N385" s="28" t="s">
        <v>2227</v>
      </c>
      <c r="O385" s="28" t="s">
        <v>252</v>
      </c>
      <c r="P385" s="28" t="s">
        <v>2228</v>
      </c>
      <c r="Q385" s="28" t="s">
        <v>860</v>
      </c>
      <c r="R385" s="28" t="s">
        <v>2229</v>
      </c>
      <c r="S385" s="18" t="s">
        <v>252</v>
      </c>
      <c r="T385" s="52" t="s">
        <v>1205</v>
      </c>
      <c r="U385" s="28" t="s">
        <v>2226</v>
      </c>
      <c r="V385" s="22" t="s">
        <v>2230</v>
      </c>
      <c r="Y385" s="18" t="s">
        <v>2231</v>
      </c>
      <c r="Z385" s="28" t="s">
        <v>19</v>
      </c>
      <c r="AA385" s="28" t="s">
        <v>252</v>
      </c>
    </row>
    <row r="386" spans="1:27" ht="14.5" customHeight="1" x14ac:dyDescent="0.35">
      <c r="A386" s="28" t="s">
        <v>2131</v>
      </c>
      <c r="C386" s="28" t="s">
        <v>2232</v>
      </c>
      <c r="D386" s="28" t="s">
        <v>240</v>
      </c>
      <c r="E386" s="28" t="s">
        <v>2233</v>
      </c>
      <c r="F386" s="28" t="s">
        <v>794</v>
      </c>
      <c r="G386" t="s">
        <v>2234</v>
      </c>
      <c r="I386" s="28" t="s">
        <v>22</v>
      </c>
      <c r="J386" s="28" t="s">
        <v>1798</v>
      </c>
      <c r="K386" s="28" t="s">
        <v>240</v>
      </c>
      <c r="L386" s="18" t="s">
        <v>866</v>
      </c>
      <c r="M386" s="28" t="s">
        <v>2235</v>
      </c>
      <c r="N386" s="28" t="s">
        <v>2236</v>
      </c>
      <c r="O386" s="28" t="s">
        <v>252</v>
      </c>
      <c r="P386" s="28" t="s">
        <v>2237</v>
      </c>
      <c r="Q386" s="28" t="s">
        <v>860</v>
      </c>
      <c r="R386" s="28" t="s">
        <v>2238</v>
      </c>
      <c r="S386" s="18" t="s">
        <v>240</v>
      </c>
      <c r="T386" s="28" t="s">
        <v>2239</v>
      </c>
      <c r="U386" s="28" t="s">
        <v>2240</v>
      </c>
      <c r="V386" s="28" t="s">
        <v>2241</v>
      </c>
      <c r="W386" s="28" t="s">
        <v>252</v>
      </c>
      <c r="Y386" s="18"/>
    </row>
    <row r="387" spans="1:27" ht="14.5" customHeight="1" x14ac:dyDescent="0.35">
      <c r="A387" s="28" t="s">
        <v>2131</v>
      </c>
      <c r="C387" s="28" t="s">
        <v>2242</v>
      </c>
      <c r="D387" s="28" t="s">
        <v>240</v>
      </c>
      <c r="E387" s="28" t="s">
        <v>2243</v>
      </c>
      <c r="F387" s="28" t="s">
        <v>794</v>
      </c>
      <c r="G387" t="s">
        <v>2244</v>
      </c>
      <c r="I387" s="28" t="s">
        <v>22</v>
      </c>
      <c r="J387" s="28" t="s">
        <v>1798</v>
      </c>
      <c r="K387" s="28" t="s">
        <v>240</v>
      </c>
      <c r="L387" s="18" t="s">
        <v>866</v>
      </c>
      <c r="O387" s="28" t="s">
        <v>240</v>
      </c>
      <c r="S387" s="18" t="s">
        <v>240</v>
      </c>
      <c r="V387" t="s">
        <v>2245</v>
      </c>
      <c r="W387" s="28" t="s">
        <v>240</v>
      </c>
      <c r="Y387" s="18"/>
    </row>
    <row r="388" spans="1:27" ht="14.5" customHeight="1" x14ac:dyDescent="0.35">
      <c r="A388" s="28" t="s">
        <v>2131</v>
      </c>
      <c r="C388" s="28" t="s">
        <v>2246</v>
      </c>
      <c r="D388" s="28" t="s">
        <v>240</v>
      </c>
      <c r="E388" s="28" t="s">
        <v>2247</v>
      </c>
      <c r="F388" s="28" t="s">
        <v>794</v>
      </c>
      <c r="G388" t="s">
        <v>2248</v>
      </c>
      <c r="I388" s="28" t="s">
        <v>22</v>
      </c>
      <c r="J388" s="28" t="s">
        <v>1798</v>
      </c>
      <c r="K388" s="28" t="s">
        <v>240</v>
      </c>
      <c r="L388" s="18" t="s">
        <v>866</v>
      </c>
      <c r="O388" s="28" t="s">
        <v>240</v>
      </c>
      <c r="S388" s="18" t="s">
        <v>240</v>
      </c>
      <c r="W388" s="28" t="s">
        <v>240</v>
      </c>
      <c r="Y388" s="18"/>
    </row>
    <row r="389" spans="1:27" ht="14.5" customHeight="1" x14ac:dyDescent="0.35">
      <c r="A389" s="28" t="s">
        <v>2131</v>
      </c>
      <c r="C389" s="28" t="s">
        <v>2249</v>
      </c>
      <c r="D389" s="28" t="s">
        <v>240</v>
      </c>
      <c r="E389" s="28" t="s">
        <v>2250</v>
      </c>
      <c r="F389" s="28" t="s">
        <v>794</v>
      </c>
      <c r="G389" t="s">
        <v>2251</v>
      </c>
      <c r="I389" s="28" t="s">
        <v>22</v>
      </c>
      <c r="J389" s="28" t="s">
        <v>1798</v>
      </c>
      <c r="K389" s="28" t="s">
        <v>240</v>
      </c>
      <c r="L389" s="18" t="s">
        <v>866</v>
      </c>
      <c r="M389" s="28" t="s">
        <v>2252</v>
      </c>
      <c r="N389" s="28" t="s">
        <v>2253</v>
      </c>
      <c r="O389" s="28" t="s">
        <v>252</v>
      </c>
      <c r="P389" s="28" t="s">
        <v>2254</v>
      </c>
      <c r="Q389" s="28" t="s">
        <v>860</v>
      </c>
      <c r="R389" s="28" t="s">
        <v>2255</v>
      </c>
      <c r="S389" s="18" t="s">
        <v>240</v>
      </c>
      <c r="T389" s="28" t="s">
        <v>1205</v>
      </c>
      <c r="U389" s="28" t="s">
        <v>2256</v>
      </c>
      <c r="V389" s="28" t="s">
        <v>2257</v>
      </c>
      <c r="W389" s="28" t="s">
        <v>869</v>
      </c>
      <c r="Y389" s="18"/>
    </row>
    <row r="390" spans="1:27" ht="14.5" customHeight="1" x14ac:dyDescent="0.35">
      <c r="A390" s="28" t="s">
        <v>2131</v>
      </c>
      <c r="C390" s="28" t="s">
        <v>2258</v>
      </c>
      <c r="D390" s="28" t="s">
        <v>240</v>
      </c>
      <c r="E390" s="28" t="s">
        <v>2259</v>
      </c>
      <c r="F390" s="28" t="s">
        <v>794</v>
      </c>
      <c r="G390" t="s">
        <v>2260</v>
      </c>
      <c r="I390" s="28" t="s">
        <v>22</v>
      </c>
      <c r="J390" s="28" t="s">
        <v>1798</v>
      </c>
      <c r="K390" s="28" t="s">
        <v>240</v>
      </c>
      <c r="L390" s="18" t="s">
        <v>866</v>
      </c>
      <c r="M390" s="28" t="s">
        <v>2261</v>
      </c>
      <c r="N390" s="28" t="s">
        <v>2262</v>
      </c>
      <c r="O390" s="28" t="s">
        <v>869</v>
      </c>
      <c r="P390" s="28" t="s">
        <v>2263</v>
      </c>
      <c r="Q390" s="28" t="s">
        <v>860</v>
      </c>
      <c r="R390" s="28" t="s">
        <v>2264</v>
      </c>
      <c r="S390" s="18" t="s">
        <v>240</v>
      </c>
      <c r="T390" s="28" t="s">
        <v>2239</v>
      </c>
      <c r="U390" s="28" t="s">
        <v>2265</v>
      </c>
      <c r="V390" s="28" t="s">
        <v>2266</v>
      </c>
      <c r="W390" s="28" t="s">
        <v>869</v>
      </c>
      <c r="Y390" s="18"/>
    </row>
    <row r="391" spans="1:27" ht="14.5" customHeight="1" x14ac:dyDescent="0.35">
      <c r="A391" s="28" t="s">
        <v>2131</v>
      </c>
      <c r="C391" s="28" t="s">
        <v>2267</v>
      </c>
      <c r="D391" s="28" t="s">
        <v>240</v>
      </c>
      <c r="E391" s="28" t="s">
        <v>2268</v>
      </c>
      <c r="F391" s="28" t="s">
        <v>794</v>
      </c>
      <c r="G391" t="s">
        <v>2269</v>
      </c>
      <c r="I391" s="28" t="s">
        <v>22</v>
      </c>
      <c r="J391" s="28" t="s">
        <v>1798</v>
      </c>
      <c r="K391" s="28" t="s">
        <v>240</v>
      </c>
      <c r="L391" s="18" t="s">
        <v>866</v>
      </c>
      <c r="M391" s="28" t="s">
        <v>2261</v>
      </c>
      <c r="N391" s="28" t="s">
        <v>2262</v>
      </c>
      <c r="O391" s="28" t="s">
        <v>869</v>
      </c>
      <c r="P391" s="28" t="s">
        <v>2263</v>
      </c>
      <c r="Q391" s="28" t="s">
        <v>860</v>
      </c>
      <c r="R391" s="28" t="s">
        <v>2264</v>
      </c>
      <c r="S391" s="18" t="s">
        <v>240</v>
      </c>
      <c r="W391" s="28" t="s">
        <v>240</v>
      </c>
      <c r="Y391" s="18"/>
    </row>
    <row r="392" spans="1:27" ht="14.5" customHeight="1" x14ac:dyDescent="0.35">
      <c r="A392" s="28" t="s">
        <v>2131</v>
      </c>
      <c r="C392" s="28" t="s">
        <v>2270</v>
      </c>
      <c r="D392" s="28" t="s">
        <v>240</v>
      </c>
      <c r="E392" s="28" t="s">
        <v>2271</v>
      </c>
      <c r="F392" s="28" t="s">
        <v>794</v>
      </c>
      <c r="G392" t="s">
        <v>2272</v>
      </c>
      <c r="I392" s="28" t="s">
        <v>22</v>
      </c>
      <c r="J392" s="28" t="s">
        <v>1798</v>
      </c>
      <c r="K392" s="28" t="s">
        <v>240</v>
      </c>
      <c r="L392" s="18" t="s">
        <v>866</v>
      </c>
      <c r="M392" s="28" t="s">
        <v>2261</v>
      </c>
      <c r="N392" s="28" t="s">
        <v>2262</v>
      </c>
      <c r="O392" s="28" t="s">
        <v>869</v>
      </c>
      <c r="P392" s="28" t="s">
        <v>2263</v>
      </c>
      <c r="Q392" s="28" t="s">
        <v>860</v>
      </c>
      <c r="R392" s="28" t="s">
        <v>2264</v>
      </c>
      <c r="S392" s="18" t="s">
        <v>240</v>
      </c>
      <c r="W392" s="28" t="s">
        <v>240</v>
      </c>
      <c r="Y392" s="18"/>
    </row>
    <row r="393" spans="1:27" ht="14.5" customHeight="1" x14ac:dyDescent="0.35">
      <c r="A393" s="28" t="s">
        <v>2131</v>
      </c>
      <c r="C393" s="28" t="s">
        <v>2273</v>
      </c>
      <c r="D393" s="28" t="s">
        <v>240</v>
      </c>
      <c r="E393" s="28" t="s">
        <v>2274</v>
      </c>
      <c r="F393" s="28" t="s">
        <v>794</v>
      </c>
      <c r="G393" t="s">
        <v>2275</v>
      </c>
      <c r="I393" s="28" t="s">
        <v>22</v>
      </c>
      <c r="J393" s="28" t="s">
        <v>1798</v>
      </c>
      <c r="K393" s="28" t="s">
        <v>240</v>
      </c>
      <c r="L393" s="18" t="s">
        <v>866</v>
      </c>
      <c r="O393" s="28" t="s">
        <v>240</v>
      </c>
      <c r="S393" s="18" t="s">
        <v>240</v>
      </c>
      <c r="W393" s="28" t="s">
        <v>240</v>
      </c>
      <c r="Y393" s="18"/>
    </row>
    <row r="394" spans="1:27" ht="14.5" customHeight="1" x14ac:dyDescent="0.35">
      <c r="A394" s="28" t="s">
        <v>2131</v>
      </c>
      <c r="C394" s="28" t="s">
        <v>2276</v>
      </c>
      <c r="D394" s="28" t="s">
        <v>240</v>
      </c>
      <c r="E394" s="28" t="s">
        <v>2277</v>
      </c>
      <c r="F394" s="28" t="s">
        <v>794</v>
      </c>
      <c r="G394" t="s">
        <v>2278</v>
      </c>
      <c r="I394" s="28" t="s">
        <v>22</v>
      </c>
      <c r="J394" s="28" t="s">
        <v>1798</v>
      </c>
      <c r="K394" s="28" t="s">
        <v>240</v>
      </c>
      <c r="L394" s="18" t="s">
        <v>866</v>
      </c>
      <c r="M394" s="28" t="s">
        <v>2235</v>
      </c>
      <c r="N394" s="28" t="s">
        <v>2236</v>
      </c>
      <c r="O394" s="28" t="s">
        <v>252</v>
      </c>
      <c r="P394" s="28" t="s">
        <v>2237</v>
      </c>
      <c r="Q394" s="28" t="s">
        <v>860</v>
      </c>
      <c r="R394" s="28" t="s">
        <v>2238</v>
      </c>
      <c r="S394" s="18" t="s">
        <v>240</v>
      </c>
      <c r="W394" s="28" t="s">
        <v>240</v>
      </c>
      <c r="Y394" s="18"/>
    </row>
    <row r="395" spans="1:27" ht="14.5" customHeight="1" x14ac:dyDescent="0.35">
      <c r="A395" s="28" t="s">
        <v>2131</v>
      </c>
      <c r="C395" s="28" t="s">
        <v>2279</v>
      </c>
      <c r="D395" s="28" t="s">
        <v>240</v>
      </c>
      <c r="E395" s="28" t="s">
        <v>2280</v>
      </c>
      <c r="F395" s="28" t="s">
        <v>794</v>
      </c>
      <c r="G395" t="s">
        <v>2281</v>
      </c>
      <c r="I395" s="28" t="s">
        <v>22</v>
      </c>
      <c r="J395" s="28" t="s">
        <v>1798</v>
      </c>
      <c r="K395" s="28" t="s">
        <v>240</v>
      </c>
      <c r="L395" s="18"/>
      <c r="M395" s="28"/>
      <c r="N395" s="28"/>
      <c r="O395" s="28"/>
      <c r="P395" s="28"/>
      <c r="Q395" s="28"/>
      <c r="R395" s="28"/>
      <c r="S395" s="18"/>
      <c r="W395" s="28"/>
      <c r="Y395" s="18"/>
    </row>
    <row r="396" spans="1:27" ht="14.5" customHeight="1" x14ac:dyDescent="0.35">
      <c r="A396" s="28" t="s">
        <v>2131</v>
      </c>
      <c r="C396" s="28" t="s">
        <v>2282</v>
      </c>
      <c r="D396" s="28" t="s">
        <v>240</v>
      </c>
      <c r="E396" s="28" t="s">
        <v>2283</v>
      </c>
      <c r="F396" s="28" t="s">
        <v>794</v>
      </c>
      <c r="G396" t="s">
        <v>2284</v>
      </c>
      <c r="I396" s="28" t="s">
        <v>22</v>
      </c>
      <c r="J396" s="28" t="s">
        <v>1798</v>
      </c>
      <c r="K396" s="28" t="s">
        <v>240</v>
      </c>
      <c r="L396" s="18"/>
      <c r="M396" s="28"/>
      <c r="N396" s="28"/>
      <c r="O396" s="28"/>
      <c r="P396" s="28"/>
      <c r="Q396" s="28"/>
      <c r="R396" s="28"/>
      <c r="S396" s="18"/>
      <c r="W396" s="28"/>
      <c r="Y396" s="18"/>
    </row>
    <row r="397" spans="1:27" ht="14.5" customHeight="1" x14ac:dyDescent="0.35">
      <c r="A397" s="28" t="s">
        <v>2131</v>
      </c>
      <c r="C397" s="28" t="s">
        <v>2285</v>
      </c>
      <c r="D397" s="28" t="s">
        <v>240</v>
      </c>
      <c r="E397" s="28" t="s">
        <v>2286</v>
      </c>
      <c r="F397" s="28" t="s">
        <v>794</v>
      </c>
      <c r="G397" t="s">
        <v>2287</v>
      </c>
      <c r="I397" s="28" t="s">
        <v>22</v>
      </c>
      <c r="J397" s="28" t="s">
        <v>1798</v>
      </c>
      <c r="K397" s="28" t="s">
        <v>240</v>
      </c>
      <c r="L397" s="18"/>
      <c r="M397" s="28"/>
      <c r="N397" s="28"/>
      <c r="O397" s="28"/>
      <c r="P397" s="28"/>
      <c r="Q397" s="28"/>
      <c r="R397" s="28"/>
      <c r="S397" s="18"/>
      <c r="W397" s="28"/>
      <c r="Y397" s="18"/>
    </row>
    <row r="398" spans="1:27" ht="14.5" customHeight="1" x14ac:dyDescent="0.35">
      <c r="A398" s="28" t="s">
        <v>2131</v>
      </c>
      <c r="C398" s="28" t="s">
        <v>2288</v>
      </c>
      <c r="D398" s="28" t="s">
        <v>240</v>
      </c>
      <c r="E398" s="28" t="s">
        <v>2289</v>
      </c>
      <c r="F398" s="28" t="s">
        <v>794</v>
      </c>
      <c r="G398" t="s">
        <v>2290</v>
      </c>
      <c r="I398" s="28" t="s">
        <v>22</v>
      </c>
      <c r="J398" s="28" t="s">
        <v>1798</v>
      </c>
      <c r="K398" s="28" t="s">
        <v>240</v>
      </c>
      <c r="L398" s="18"/>
      <c r="M398" s="28"/>
      <c r="N398" s="28"/>
      <c r="O398" s="28"/>
      <c r="P398" s="28"/>
      <c r="Q398" s="28"/>
      <c r="R398" s="28"/>
      <c r="S398" s="18"/>
      <c r="W398" s="28"/>
      <c r="Y398" s="18"/>
    </row>
    <row r="399" spans="1:27" ht="14.5" customHeight="1" x14ac:dyDescent="0.35">
      <c r="A399" s="28" t="s">
        <v>2131</v>
      </c>
      <c r="C399" s="28" t="s">
        <v>2291</v>
      </c>
      <c r="D399" s="28" t="s">
        <v>240</v>
      </c>
      <c r="E399" s="28" t="s">
        <v>2292</v>
      </c>
      <c r="F399" s="28" t="s">
        <v>794</v>
      </c>
      <c r="G399" t="s">
        <v>2293</v>
      </c>
      <c r="I399" s="28" t="s">
        <v>22</v>
      </c>
      <c r="J399" s="28" t="s">
        <v>1798</v>
      </c>
      <c r="K399" s="28" t="s">
        <v>240</v>
      </c>
      <c r="L399" s="18"/>
      <c r="M399" s="28"/>
      <c r="N399" s="28"/>
      <c r="O399" s="28"/>
      <c r="P399" s="28"/>
      <c r="Q399" s="28"/>
      <c r="R399" s="28"/>
      <c r="S399" s="18"/>
      <c r="W399" s="28"/>
      <c r="Y399" s="18"/>
    </row>
    <row r="400" spans="1:27" ht="14.5" customHeight="1" x14ac:dyDescent="0.35">
      <c r="A400" s="28" t="s">
        <v>2131</v>
      </c>
      <c r="C400" s="28" t="s">
        <v>2294</v>
      </c>
      <c r="D400" s="28" t="s">
        <v>240</v>
      </c>
      <c r="E400" s="28" t="s">
        <v>602</v>
      </c>
      <c r="F400" s="28" t="s">
        <v>794</v>
      </c>
      <c r="G400" t="s">
        <v>2295</v>
      </c>
      <c r="I400" s="28" t="s">
        <v>22</v>
      </c>
      <c r="J400" s="28" t="s">
        <v>1798</v>
      </c>
      <c r="K400" s="28" t="s">
        <v>240</v>
      </c>
      <c r="L400" s="18"/>
      <c r="M400" s="28"/>
      <c r="N400" s="28"/>
      <c r="O400" s="28"/>
      <c r="P400" s="28"/>
      <c r="Q400" s="28"/>
      <c r="R400" s="28"/>
      <c r="S400" s="18"/>
      <c r="W400" s="28"/>
      <c r="Y400" s="18"/>
    </row>
    <row r="401" spans="1:25" ht="14.5" customHeight="1" x14ac:dyDescent="0.35">
      <c r="A401" s="28" t="s">
        <v>2131</v>
      </c>
      <c r="C401" s="28" t="s">
        <v>2296</v>
      </c>
      <c r="D401" s="28" t="s">
        <v>240</v>
      </c>
      <c r="E401" s="28" t="s">
        <v>2297</v>
      </c>
      <c r="F401" s="28" t="s">
        <v>794</v>
      </c>
      <c r="G401" t="s">
        <v>2298</v>
      </c>
      <c r="I401" s="28" t="s">
        <v>22</v>
      </c>
      <c r="J401" s="28" t="s">
        <v>1798</v>
      </c>
      <c r="K401" s="28" t="s">
        <v>240</v>
      </c>
      <c r="L401" s="18"/>
      <c r="M401" s="28"/>
      <c r="N401" s="28"/>
      <c r="O401" s="28"/>
      <c r="P401" s="28"/>
      <c r="Q401" s="28"/>
      <c r="R401" s="28"/>
      <c r="S401" s="18"/>
      <c r="W401" s="28"/>
      <c r="Y401" s="18"/>
    </row>
    <row r="402" spans="1:25" ht="14.5" customHeight="1" x14ac:dyDescent="0.35">
      <c r="A402" s="28" t="s">
        <v>2131</v>
      </c>
      <c r="C402" s="28" t="s">
        <v>2299</v>
      </c>
      <c r="D402" s="28" t="s">
        <v>240</v>
      </c>
      <c r="E402" s="28" t="s">
        <v>2300</v>
      </c>
      <c r="F402" s="28" t="s">
        <v>794</v>
      </c>
      <c r="G402" t="s">
        <v>2301</v>
      </c>
      <c r="I402" s="28" t="s">
        <v>22</v>
      </c>
      <c r="J402" s="28" t="s">
        <v>1798</v>
      </c>
      <c r="K402" s="28" t="s">
        <v>240</v>
      </c>
      <c r="L402" s="18"/>
      <c r="M402" s="28"/>
      <c r="N402" s="28"/>
      <c r="O402" s="28"/>
      <c r="P402" s="28"/>
      <c r="Q402" s="28"/>
      <c r="R402" s="28"/>
      <c r="S402" s="18"/>
      <c r="W402" s="28"/>
      <c r="Y402" s="18"/>
    </row>
    <row r="403" spans="1:25" ht="14.5" customHeight="1" x14ac:dyDescent="0.35">
      <c r="A403" s="28" t="s">
        <v>2131</v>
      </c>
      <c r="C403" s="28" t="s">
        <v>2302</v>
      </c>
      <c r="D403" s="28" t="s">
        <v>240</v>
      </c>
      <c r="E403" s="28" t="s">
        <v>1833</v>
      </c>
      <c r="F403" s="28" t="s">
        <v>718</v>
      </c>
      <c r="G403" t="s">
        <v>2303</v>
      </c>
      <c r="I403" s="28" t="s">
        <v>2304</v>
      </c>
      <c r="J403" s="28" t="s">
        <v>2305</v>
      </c>
      <c r="K403" s="28" t="s">
        <v>240</v>
      </c>
      <c r="L403" s="18" t="s">
        <v>866</v>
      </c>
      <c r="N403" s="28"/>
      <c r="O403" s="28" t="s">
        <v>240</v>
      </c>
      <c r="Q403" s="28" t="s">
        <v>860</v>
      </c>
      <c r="R403" s="28" t="s">
        <v>2306</v>
      </c>
      <c r="S403" s="18" t="s">
        <v>252</v>
      </c>
      <c r="T403" s="28" t="s">
        <v>1022</v>
      </c>
      <c r="U403" s="28" t="s">
        <v>1023</v>
      </c>
      <c r="V403" s="28" t="s">
        <v>1024</v>
      </c>
      <c r="W403" s="28" t="s">
        <v>1025</v>
      </c>
      <c r="X403" s="28" t="s">
        <v>1026</v>
      </c>
      <c r="Y403" s="18"/>
    </row>
    <row r="404" spans="1:25" ht="14.5" customHeight="1" x14ac:dyDescent="0.35">
      <c r="A404" s="28" t="s">
        <v>2131</v>
      </c>
      <c r="C404" s="28" t="s">
        <v>2307</v>
      </c>
      <c r="D404" s="28" t="s">
        <v>240</v>
      </c>
      <c r="E404" s="28" t="s">
        <v>2308</v>
      </c>
      <c r="F404" s="28" t="s">
        <v>718</v>
      </c>
      <c r="G404" t="s">
        <v>2309</v>
      </c>
      <c r="I404" s="28" t="s">
        <v>2304</v>
      </c>
      <c r="J404" s="28" t="s">
        <v>2305</v>
      </c>
      <c r="K404" s="28" t="s">
        <v>240</v>
      </c>
      <c r="L404" s="18" t="s">
        <v>866</v>
      </c>
      <c r="N404" s="28"/>
      <c r="O404" s="28" t="s">
        <v>240</v>
      </c>
      <c r="Q404" s="28" t="s">
        <v>860</v>
      </c>
      <c r="R404" s="28" t="s">
        <v>2310</v>
      </c>
      <c r="S404" s="18" t="s">
        <v>252</v>
      </c>
      <c r="T404" s="28" t="s">
        <v>1022</v>
      </c>
      <c r="U404" s="28" t="s">
        <v>1023</v>
      </c>
      <c r="V404" s="28" t="s">
        <v>1024</v>
      </c>
      <c r="W404" s="28" t="s">
        <v>1025</v>
      </c>
      <c r="X404" s="28" t="s">
        <v>1026</v>
      </c>
      <c r="Y404" s="18"/>
    </row>
    <row r="405" spans="1:25" ht="14.5" customHeight="1" x14ac:dyDescent="0.35">
      <c r="A405" s="28" t="s">
        <v>2131</v>
      </c>
      <c r="C405" s="28" t="s">
        <v>2311</v>
      </c>
      <c r="D405" s="28" t="s">
        <v>240</v>
      </c>
      <c r="E405" s="28" t="s">
        <v>2312</v>
      </c>
      <c r="F405" s="28" t="s">
        <v>718</v>
      </c>
      <c r="G405" t="s">
        <v>2313</v>
      </c>
      <c r="I405" s="28" t="s">
        <v>2304</v>
      </c>
      <c r="J405" s="28" t="s">
        <v>2305</v>
      </c>
      <c r="K405" s="28" t="s">
        <v>240</v>
      </c>
      <c r="L405" s="18" t="s">
        <v>866</v>
      </c>
      <c r="N405" s="28"/>
      <c r="O405" s="28" t="s">
        <v>240</v>
      </c>
      <c r="Q405" s="28" t="s">
        <v>860</v>
      </c>
      <c r="R405" s="28" t="s">
        <v>2314</v>
      </c>
      <c r="S405" s="18" t="s">
        <v>252</v>
      </c>
      <c r="T405" s="28" t="s">
        <v>1022</v>
      </c>
      <c r="U405" s="28" t="s">
        <v>1023</v>
      </c>
      <c r="V405" s="28" t="s">
        <v>1024</v>
      </c>
      <c r="W405" s="28" t="s">
        <v>1025</v>
      </c>
      <c r="X405" s="28" t="s">
        <v>1026</v>
      </c>
      <c r="Y405" s="18"/>
    </row>
    <row r="406" spans="1:25" ht="14.5" customHeight="1" x14ac:dyDescent="0.35">
      <c r="A406" s="28" t="s">
        <v>2131</v>
      </c>
      <c r="C406" s="28" t="s">
        <v>2315</v>
      </c>
      <c r="D406" s="28" t="s">
        <v>240</v>
      </c>
      <c r="E406" s="28" t="s">
        <v>2316</v>
      </c>
      <c r="F406" s="28" t="s">
        <v>718</v>
      </c>
      <c r="G406" t="s">
        <v>2317</v>
      </c>
      <c r="I406" s="28" t="s">
        <v>2304</v>
      </c>
      <c r="J406" s="28" t="s">
        <v>2305</v>
      </c>
      <c r="K406" s="28" t="s">
        <v>240</v>
      </c>
      <c r="L406" s="18" t="s">
        <v>866</v>
      </c>
      <c r="N406" s="28"/>
      <c r="O406" s="28" t="s">
        <v>240</v>
      </c>
      <c r="Q406" s="28" t="s">
        <v>860</v>
      </c>
      <c r="R406" s="28" t="s">
        <v>2318</v>
      </c>
      <c r="S406" s="18" t="s">
        <v>252</v>
      </c>
      <c r="T406" s="28" t="s">
        <v>1022</v>
      </c>
      <c r="U406" s="28" t="s">
        <v>1023</v>
      </c>
      <c r="V406" s="28" t="s">
        <v>1024</v>
      </c>
      <c r="W406" s="28" t="s">
        <v>1025</v>
      </c>
      <c r="X406" s="28" t="s">
        <v>1026</v>
      </c>
      <c r="Y406" s="18"/>
    </row>
    <row r="407" spans="1:25" ht="14.5" customHeight="1" x14ac:dyDescent="0.35">
      <c r="A407" s="28" t="s">
        <v>2131</v>
      </c>
      <c r="C407" s="28" t="s">
        <v>2319</v>
      </c>
      <c r="D407" s="28" t="s">
        <v>240</v>
      </c>
      <c r="E407" s="28" t="s">
        <v>2320</v>
      </c>
      <c r="F407" s="28" t="s">
        <v>718</v>
      </c>
      <c r="G407" t="s">
        <v>2321</v>
      </c>
      <c r="I407" s="28" t="s">
        <v>2304</v>
      </c>
      <c r="J407" s="28" t="s">
        <v>2305</v>
      </c>
      <c r="K407" s="28" t="s">
        <v>240</v>
      </c>
      <c r="L407" s="18" t="s">
        <v>866</v>
      </c>
      <c r="N407" s="28"/>
      <c r="O407" s="28" t="s">
        <v>240</v>
      </c>
      <c r="Q407" s="28" t="s">
        <v>860</v>
      </c>
      <c r="R407" s="28" t="s">
        <v>1818</v>
      </c>
      <c r="S407" s="18" t="s">
        <v>252</v>
      </c>
      <c r="T407" s="28" t="s">
        <v>1022</v>
      </c>
      <c r="U407" s="28" t="s">
        <v>1023</v>
      </c>
      <c r="V407" s="28" t="s">
        <v>1024</v>
      </c>
      <c r="W407" s="28" t="s">
        <v>1025</v>
      </c>
      <c r="X407" s="28" t="s">
        <v>1026</v>
      </c>
      <c r="Y407" s="18"/>
    </row>
    <row r="408" spans="1:25" ht="14.5" customHeight="1" x14ac:dyDescent="0.35">
      <c r="A408" s="28" t="s">
        <v>2131</v>
      </c>
      <c r="C408" s="28" t="s">
        <v>2322</v>
      </c>
      <c r="D408" s="28" t="s">
        <v>240</v>
      </c>
      <c r="E408" s="28" t="s">
        <v>2323</v>
      </c>
      <c r="F408" s="28" t="s">
        <v>718</v>
      </c>
      <c r="G408" t="s">
        <v>2324</v>
      </c>
      <c r="I408" s="28" t="s">
        <v>2304</v>
      </c>
      <c r="J408" s="28" t="s">
        <v>2305</v>
      </c>
      <c r="K408" s="28" t="s">
        <v>240</v>
      </c>
      <c r="L408" s="18" t="s">
        <v>866</v>
      </c>
      <c r="N408" s="28"/>
      <c r="O408" s="28" t="s">
        <v>240</v>
      </c>
      <c r="Q408" s="28" t="s">
        <v>860</v>
      </c>
      <c r="R408" s="28" t="s">
        <v>2325</v>
      </c>
      <c r="S408" s="18" t="s">
        <v>252</v>
      </c>
      <c r="T408" s="28" t="s">
        <v>1022</v>
      </c>
      <c r="U408" s="28" t="s">
        <v>1023</v>
      </c>
      <c r="V408" s="28" t="s">
        <v>1024</v>
      </c>
      <c r="W408" s="28" t="s">
        <v>1025</v>
      </c>
      <c r="X408" s="28" t="s">
        <v>1026</v>
      </c>
      <c r="Y408" s="18"/>
    </row>
    <row r="409" spans="1:25" ht="14.5" customHeight="1" x14ac:dyDescent="0.35">
      <c r="A409" s="28" t="s">
        <v>2131</v>
      </c>
      <c r="C409" s="28" t="s">
        <v>2326</v>
      </c>
      <c r="D409" s="28" t="s">
        <v>240</v>
      </c>
      <c r="E409" s="28" t="s">
        <v>2327</v>
      </c>
      <c r="F409" s="28" t="s">
        <v>718</v>
      </c>
      <c r="G409" t="s">
        <v>2328</v>
      </c>
      <c r="I409" s="28" t="s">
        <v>2304</v>
      </c>
      <c r="J409" s="28" t="s">
        <v>2305</v>
      </c>
      <c r="K409" s="28" t="s">
        <v>240</v>
      </c>
      <c r="L409" s="18" t="s">
        <v>866</v>
      </c>
      <c r="N409" s="28"/>
      <c r="O409" s="28" t="s">
        <v>240</v>
      </c>
      <c r="Q409" s="28" t="s">
        <v>860</v>
      </c>
      <c r="R409" s="28" t="s">
        <v>2329</v>
      </c>
      <c r="S409" s="18" t="s">
        <v>252</v>
      </c>
      <c r="T409" s="28" t="s">
        <v>1022</v>
      </c>
      <c r="U409" s="28" t="s">
        <v>1023</v>
      </c>
      <c r="V409" s="28" t="s">
        <v>1024</v>
      </c>
      <c r="W409" s="28" t="s">
        <v>1025</v>
      </c>
      <c r="X409" s="28" t="s">
        <v>1026</v>
      </c>
      <c r="Y409" s="18"/>
    </row>
    <row r="410" spans="1:25" ht="14.5" customHeight="1" x14ac:dyDescent="0.35">
      <c r="A410" s="28" t="s">
        <v>2131</v>
      </c>
      <c r="C410" s="28" t="s">
        <v>2330</v>
      </c>
      <c r="D410" s="28" t="s">
        <v>240</v>
      </c>
      <c r="E410" s="28" t="s">
        <v>2331</v>
      </c>
      <c r="F410" s="28" t="s">
        <v>718</v>
      </c>
      <c r="G410" t="s">
        <v>2332</v>
      </c>
      <c r="I410" s="28" t="s">
        <v>2304</v>
      </c>
      <c r="J410" s="28" t="s">
        <v>2305</v>
      </c>
      <c r="K410" s="28" t="s">
        <v>240</v>
      </c>
      <c r="L410" s="18" t="s">
        <v>866</v>
      </c>
      <c r="N410" s="28"/>
      <c r="O410" s="28" t="s">
        <v>240</v>
      </c>
      <c r="Q410" s="28" t="s">
        <v>860</v>
      </c>
      <c r="R410" s="28" t="s">
        <v>2333</v>
      </c>
      <c r="S410" s="18" t="s">
        <v>252</v>
      </c>
      <c r="T410" s="28" t="s">
        <v>1022</v>
      </c>
      <c r="U410" s="28" t="s">
        <v>1023</v>
      </c>
      <c r="V410" s="28" t="s">
        <v>1024</v>
      </c>
      <c r="W410" s="28" t="s">
        <v>1025</v>
      </c>
      <c r="X410" s="28" t="s">
        <v>1026</v>
      </c>
      <c r="Y410" s="18"/>
    </row>
    <row r="411" spans="1:25" ht="14.5" customHeight="1" x14ac:dyDescent="0.35">
      <c r="A411" s="28" t="s">
        <v>2131</v>
      </c>
      <c r="C411" s="28" t="s">
        <v>2334</v>
      </c>
      <c r="D411" s="28" t="s">
        <v>240</v>
      </c>
      <c r="E411" s="28" t="s">
        <v>2335</v>
      </c>
      <c r="F411" s="28" t="s">
        <v>718</v>
      </c>
      <c r="G411" t="s">
        <v>2336</v>
      </c>
      <c r="I411" s="28" t="s">
        <v>2304</v>
      </c>
      <c r="J411" s="28" t="s">
        <v>2305</v>
      </c>
      <c r="K411" s="28" t="s">
        <v>240</v>
      </c>
      <c r="L411" s="18" t="s">
        <v>866</v>
      </c>
      <c r="N411" s="28"/>
      <c r="O411" s="28" t="s">
        <v>240</v>
      </c>
      <c r="Q411" s="28" t="s">
        <v>860</v>
      </c>
      <c r="R411" s="28" t="s">
        <v>2337</v>
      </c>
      <c r="S411" s="18" t="s">
        <v>252</v>
      </c>
      <c r="T411" s="28" t="s">
        <v>1022</v>
      </c>
      <c r="U411" s="28" t="s">
        <v>1023</v>
      </c>
      <c r="V411" s="28" t="s">
        <v>1024</v>
      </c>
      <c r="W411" s="28" t="s">
        <v>1025</v>
      </c>
      <c r="X411" s="28" t="s">
        <v>1026</v>
      </c>
      <c r="Y411" s="18"/>
    </row>
    <row r="412" spans="1:25" ht="14.5" customHeight="1" x14ac:dyDescent="0.35">
      <c r="A412" s="28" t="s">
        <v>2131</v>
      </c>
      <c r="C412" s="28" t="s">
        <v>2338</v>
      </c>
      <c r="D412" s="28" t="s">
        <v>240</v>
      </c>
      <c r="E412" s="28" t="s">
        <v>2339</v>
      </c>
      <c r="F412" s="28" t="s">
        <v>718</v>
      </c>
      <c r="G412" t="s">
        <v>2340</v>
      </c>
      <c r="I412" s="28" t="s">
        <v>2304</v>
      </c>
      <c r="J412" s="28" t="s">
        <v>2305</v>
      </c>
      <c r="K412" s="28" t="s">
        <v>240</v>
      </c>
      <c r="L412" s="18" t="s">
        <v>866</v>
      </c>
      <c r="N412" s="28"/>
      <c r="O412" s="28" t="s">
        <v>240</v>
      </c>
      <c r="Q412" s="28" t="s">
        <v>860</v>
      </c>
      <c r="R412" s="28" t="s">
        <v>2341</v>
      </c>
      <c r="S412" s="18" t="s">
        <v>252</v>
      </c>
      <c r="T412" s="28" t="s">
        <v>1022</v>
      </c>
      <c r="U412" s="28" t="s">
        <v>1023</v>
      </c>
      <c r="V412" s="28" t="s">
        <v>1024</v>
      </c>
      <c r="W412" s="28" t="s">
        <v>1025</v>
      </c>
      <c r="X412" s="28" t="s">
        <v>1026</v>
      </c>
      <c r="Y412" s="18"/>
    </row>
    <row r="413" spans="1:25" ht="14.5" customHeight="1" x14ac:dyDescent="0.35">
      <c r="A413" s="28" t="s">
        <v>2131</v>
      </c>
      <c r="C413" s="28" t="s">
        <v>2342</v>
      </c>
      <c r="D413" s="28" t="s">
        <v>240</v>
      </c>
      <c r="E413" s="28" t="s">
        <v>2343</v>
      </c>
      <c r="F413" s="28" t="s">
        <v>718</v>
      </c>
      <c r="G413" t="s">
        <v>2344</v>
      </c>
      <c r="I413" s="28" t="s">
        <v>2304</v>
      </c>
      <c r="J413" s="28" t="s">
        <v>2305</v>
      </c>
      <c r="K413" s="28" t="s">
        <v>240</v>
      </c>
      <c r="L413" s="18" t="s">
        <v>866</v>
      </c>
      <c r="N413" s="28"/>
      <c r="O413" s="28" t="s">
        <v>240</v>
      </c>
      <c r="Q413" s="28" t="s">
        <v>860</v>
      </c>
      <c r="R413" s="28" t="s">
        <v>2345</v>
      </c>
      <c r="S413" s="18" t="s">
        <v>252</v>
      </c>
      <c r="T413" s="28" t="s">
        <v>1022</v>
      </c>
      <c r="U413" s="28" t="s">
        <v>1023</v>
      </c>
      <c r="V413" s="28" t="s">
        <v>1024</v>
      </c>
      <c r="W413" s="28" t="s">
        <v>1025</v>
      </c>
      <c r="X413" s="28" t="s">
        <v>1026</v>
      </c>
      <c r="Y413" s="18"/>
    </row>
    <row r="414" spans="1:25" ht="14.5" customHeight="1" x14ac:dyDescent="0.35">
      <c r="A414" s="28" t="s">
        <v>2131</v>
      </c>
      <c r="C414" s="28" t="s">
        <v>2346</v>
      </c>
      <c r="D414" s="28" t="s">
        <v>240</v>
      </c>
      <c r="E414" s="28" t="s">
        <v>2347</v>
      </c>
      <c r="F414" s="28" t="s">
        <v>718</v>
      </c>
      <c r="G414" t="s">
        <v>2348</v>
      </c>
      <c r="I414" s="28" t="s">
        <v>2304</v>
      </c>
      <c r="J414" s="28" t="s">
        <v>2305</v>
      </c>
      <c r="K414" s="28" t="s">
        <v>240</v>
      </c>
      <c r="L414" s="18" t="s">
        <v>866</v>
      </c>
      <c r="N414" s="28"/>
      <c r="O414" s="28" t="s">
        <v>240</v>
      </c>
      <c r="Q414" s="28" t="s">
        <v>860</v>
      </c>
      <c r="R414" s="28" t="s">
        <v>2349</v>
      </c>
      <c r="S414" s="18" t="s">
        <v>252</v>
      </c>
      <c r="T414" s="28" t="s">
        <v>1022</v>
      </c>
      <c r="U414" s="28" t="s">
        <v>1023</v>
      </c>
      <c r="V414" s="28" t="s">
        <v>1024</v>
      </c>
      <c r="W414" s="28" t="s">
        <v>1025</v>
      </c>
      <c r="X414" s="28" t="s">
        <v>1026</v>
      </c>
      <c r="Y414" s="18"/>
    </row>
    <row r="415" spans="1:25" ht="14.5" customHeight="1" x14ac:dyDescent="0.35">
      <c r="A415" s="28" t="s">
        <v>2131</v>
      </c>
      <c r="C415" s="28" t="s">
        <v>2350</v>
      </c>
      <c r="D415" s="28" t="s">
        <v>240</v>
      </c>
      <c r="E415" s="28" t="s">
        <v>2351</v>
      </c>
      <c r="F415" s="28" t="s">
        <v>718</v>
      </c>
      <c r="G415" t="s">
        <v>2352</v>
      </c>
      <c r="I415" s="28" t="s">
        <v>2304</v>
      </c>
      <c r="J415" s="28" t="s">
        <v>2305</v>
      </c>
      <c r="K415" s="28" t="s">
        <v>240</v>
      </c>
      <c r="L415" s="18" t="s">
        <v>866</v>
      </c>
      <c r="N415" s="28"/>
      <c r="O415" s="28" t="s">
        <v>240</v>
      </c>
      <c r="Q415" s="28" t="s">
        <v>860</v>
      </c>
      <c r="S415" s="18" t="s">
        <v>252</v>
      </c>
      <c r="T415" s="28" t="s">
        <v>1022</v>
      </c>
      <c r="U415" s="28" t="s">
        <v>1023</v>
      </c>
      <c r="V415" s="28" t="s">
        <v>1024</v>
      </c>
      <c r="W415" s="28" t="s">
        <v>1025</v>
      </c>
      <c r="X415" s="28" t="s">
        <v>1026</v>
      </c>
      <c r="Y415" s="18"/>
    </row>
    <row r="416" spans="1:25" ht="14.5" customHeight="1" x14ac:dyDescent="0.35">
      <c r="A416" s="28" t="s">
        <v>2131</v>
      </c>
      <c r="C416" s="28" t="s">
        <v>2353</v>
      </c>
      <c r="D416" s="28" t="s">
        <v>240</v>
      </c>
      <c r="E416" s="28" t="s">
        <v>2354</v>
      </c>
      <c r="F416" s="28" t="s">
        <v>718</v>
      </c>
      <c r="G416" t="s">
        <v>2355</v>
      </c>
      <c r="I416" s="28" t="s">
        <v>2304</v>
      </c>
      <c r="J416" s="28" t="s">
        <v>2305</v>
      </c>
      <c r="K416" s="28" t="s">
        <v>240</v>
      </c>
      <c r="L416" s="18" t="s">
        <v>866</v>
      </c>
      <c r="N416" s="28"/>
      <c r="O416" s="28" t="s">
        <v>240</v>
      </c>
      <c r="Q416" s="28" t="s">
        <v>860</v>
      </c>
      <c r="S416" s="18" t="s">
        <v>252</v>
      </c>
      <c r="T416" s="28" t="s">
        <v>1022</v>
      </c>
      <c r="U416" s="28" t="s">
        <v>1023</v>
      </c>
      <c r="V416" s="28" t="s">
        <v>1024</v>
      </c>
      <c r="W416" s="28" t="s">
        <v>1025</v>
      </c>
      <c r="X416" s="28" t="s">
        <v>1026</v>
      </c>
      <c r="Y416" s="18"/>
    </row>
    <row r="417" spans="1:25" ht="14.5" customHeight="1" x14ac:dyDescent="0.35">
      <c r="A417" s="28" t="s">
        <v>2131</v>
      </c>
      <c r="C417" s="28" t="s">
        <v>2356</v>
      </c>
      <c r="D417" s="28" t="s">
        <v>240</v>
      </c>
      <c r="E417" s="28" t="s">
        <v>2357</v>
      </c>
      <c r="F417" s="28" t="s">
        <v>718</v>
      </c>
      <c r="G417" t="s">
        <v>2358</v>
      </c>
      <c r="I417" s="28" t="s">
        <v>2304</v>
      </c>
      <c r="J417" s="28" t="s">
        <v>2305</v>
      </c>
      <c r="K417" s="28" t="s">
        <v>240</v>
      </c>
      <c r="L417" s="18" t="s">
        <v>866</v>
      </c>
      <c r="N417" s="28"/>
      <c r="O417" s="28" t="s">
        <v>240</v>
      </c>
      <c r="Q417" s="28" t="s">
        <v>860</v>
      </c>
      <c r="S417" s="18" t="s">
        <v>252</v>
      </c>
      <c r="T417" s="28" t="s">
        <v>1022</v>
      </c>
      <c r="U417" s="28" t="s">
        <v>1023</v>
      </c>
      <c r="V417" s="28" t="s">
        <v>1024</v>
      </c>
      <c r="W417" s="28" t="s">
        <v>1025</v>
      </c>
      <c r="X417" s="28" t="s">
        <v>1026</v>
      </c>
      <c r="Y417" s="18"/>
    </row>
    <row r="418" spans="1:25" ht="14.5" customHeight="1" x14ac:dyDescent="0.35">
      <c r="A418" s="28" t="s">
        <v>2131</v>
      </c>
      <c r="C418" s="28" t="s">
        <v>2359</v>
      </c>
      <c r="D418" s="28" t="s">
        <v>240</v>
      </c>
      <c r="E418" s="28" t="s">
        <v>2360</v>
      </c>
      <c r="F418" s="28" t="s">
        <v>718</v>
      </c>
      <c r="G418" t="s">
        <v>2361</v>
      </c>
      <c r="I418" s="28" t="s">
        <v>2304</v>
      </c>
      <c r="J418" s="28" t="s">
        <v>2305</v>
      </c>
      <c r="K418" s="28" t="s">
        <v>240</v>
      </c>
      <c r="L418" s="18" t="s">
        <v>866</v>
      </c>
      <c r="N418" s="28"/>
      <c r="O418" s="28" t="s">
        <v>240</v>
      </c>
      <c r="Q418" s="28" t="s">
        <v>860</v>
      </c>
      <c r="R418" s="28" t="s">
        <v>2362</v>
      </c>
      <c r="S418" s="18" t="s">
        <v>252</v>
      </c>
      <c r="T418" s="28" t="s">
        <v>1022</v>
      </c>
      <c r="U418" s="28" t="s">
        <v>1023</v>
      </c>
      <c r="V418" s="28" t="s">
        <v>1024</v>
      </c>
      <c r="W418" s="28" t="s">
        <v>1025</v>
      </c>
      <c r="X418" s="28" t="s">
        <v>1026</v>
      </c>
      <c r="Y418" s="18"/>
    </row>
    <row r="419" spans="1:25" ht="14.5" customHeight="1" x14ac:dyDescent="0.35">
      <c r="A419" s="28" t="s">
        <v>2131</v>
      </c>
      <c r="C419" s="28" t="s">
        <v>2363</v>
      </c>
      <c r="D419" s="28" t="s">
        <v>240</v>
      </c>
      <c r="E419" s="28" t="s">
        <v>2364</v>
      </c>
      <c r="F419" s="28" t="s">
        <v>718</v>
      </c>
      <c r="G419" t="s">
        <v>2365</v>
      </c>
      <c r="I419" s="28" t="s">
        <v>2304</v>
      </c>
      <c r="J419" s="28" t="s">
        <v>2305</v>
      </c>
      <c r="K419" s="28" t="s">
        <v>240</v>
      </c>
      <c r="L419" s="18" t="s">
        <v>866</v>
      </c>
      <c r="N419" s="28"/>
      <c r="O419" s="28" t="s">
        <v>240</v>
      </c>
      <c r="Q419" s="28" t="s">
        <v>860</v>
      </c>
      <c r="R419" s="28" t="s">
        <v>2366</v>
      </c>
      <c r="S419" s="18" t="s">
        <v>252</v>
      </c>
      <c r="T419" s="28" t="s">
        <v>1022</v>
      </c>
      <c r="U419" s="28" t="s">
        <v>1023</v>
      </c>
      <c r="V419" s="28" t="s">
        <v>1024</v>
      </c>
      <c r="W419" s="28" t="s">
        <v>1025</v>
      </c>
      <c r="X419" s="28" t="s">
        <v>1026</v>
      </c>
      <c r="Y419" s="18"/>
    </row>
    <row r="420" spans="1:25" ht="14.5" customHeight="1" x14ac:dyDescent="0.35">
      <c r="A420" s="28" t="s">
        <v>2131</v>
      </c>
      <c r="C420" s="28" t="s">
        <v>2367</v>
      </c>
      <c r="D420" s="28" t="s">
        <v>240</v>
      </c>
      <c r="E420" s="28" t="s">
        <v>2368</v>
      </c>
      <c r="F420" s="28" t="s">
        <v>718</v>
      </c>
      <c r="G420" t="s">
        <v>2369</v>
      </c>
      <c r="I420" s="28" t="s">
        <v>2304</v>
      </c>
      <c r="J420" s="28" t="s">
        <v>2305</v>
      </c>
      <c r="K420" s="28" t="s">
        <v>240</v>
      </c>
      <c r="L420" s="18" t="s">
        <v>866</v>
      </c>
      <c r="N420" s="28"/>
      <c r="O420" s="28" t="s">
        <v>240</v>
      </c>
      <c r="Q420" s="28" t="s">
        <v>860</v>
      </c>
      <c r="R420" s="28" t="s">
        <v>2370</v>
      </c>
      <c r="S420" s="18" t="s">
        <v>252</v>
      </c>
      <c r="T420" s="28" t="s">
        <v>1022</v>
      </c>
      <c r="U420" s="28" t="s">
        <v>1023</v>
      </c>
      <c r="V420" s="28" t="s">
        <v>1024</v>
      </c>
      <c r="W420" s="28" t="s">
        <v>1025</v>
      </c>
      <c r="X420" s="28" t="s">
        <v>1026</v>
      </c>
      <c r="Y420" s="18"/>
    </row>
    <row r="421" spans="1:25" ht="14.5" customHeight="1" x14ac:dyDescent="0.35">
      <c r="A421" s="28" t="s">
        <v>2131</v>
      </c>
      <c r="C421" s="28" t="s">
        <v>2371</v>
      </c>
      <c r="D421" s="28" t="s">
        <v>240</v>
      </c>
      <c r="E421" s="28" t="s">
        <v>2372</v>
      </c>
      <c r="F421" s="28" t="s">
        <v>718</v>
      </c>
      <c r="G421" t="s">
        <v>2373</v>
      </c>
      <c r="I421" s="28" t="s">
        <v>2304</v>
      </c>
      <c r="J421" s="28" t="s">
        <v>2305</v>
      </c>
      <c r="K421" s="28" t="s">
        <v>240</v>
      </c>
      <c r="L421" s="18" t="s">
        <v>866</v>
      </c>
      <c r="N421" s="28"/>
      <c r="O421" s="28" t="s">
        <v>240</v>
      </c>
      <c r="Q421" s="28" t="s">
        <v>860</v>
      </c>
      <c r="R421" s="28" t="s">
        <v>2374</v>
      </c>
      <c r="S421" s="18" t="s">
        <v>252</v>
      </c>
      <c r="T421" s="28" t="s">
        <v>1022</v>
      </c>
      <c r="U421" s="28" t="s">
        <v>1023</v>
      </c>
      <c r="V421" s="28" t="s">
        <v>1024</v>
      </c>
      <c r="W421" s="28" t="s">
        <v>1025</v>
      </c>
      <c r="X421" s="28" t="s">
        <v>1026</v>
      </c>
      <c r="Y421" s="18"/>
    </row>
    <row r="422" spans="1:25" ht="14.5" customHeight="1" x14ac:dyDescent="0.35">
      <c r="A422" s="28" t="s">
        <v>2131</v>
      </c>
      <c r="C422" s="28" t="s">
        <v>2375</v>
      </c>
      <c r="D422" s="28" t="s">
        <v>240</v>
      </c>
      <c r="E422" s="28" t="s">
        <v>2376</v>
      </c>
      <c r="F422" s="28" t="s">
        <v>718</v>
      </c>
      <c r="G422" t="s">
        <v>2377</v>
      </c>
      <c r="I422" s="28" t="s">
        <v>2304</v>
      </c>
      <c r="J422" s="28" t="s">
        <v>2305</v>
      </c>
      <c r="K422" s="28" t="s">
        <v>240</v>
      </c>
      <c r="L422" s="18" t="s">
        <v>866</v>
      </c>
      <c r="N422" s="28"/>
      <c r="O422" s="28" t="s">
        <v>240</v>
      </c>
      <c r="Q422" s="28" t="s">
        <v>860</v>
      </c>
      <c r="R422" s="28" t="s">
        <v>2378</v>
      </c>
      <c r="S422" s="18" t="s">
        <v>252</v>
      </c>
      <c r="T422" s="28" t="s">
        <v>1022</v>
      </c>
      <c r="U422" s="28" t="s">
        <v>1023</v>
      </c>
      <c r="V422" s="28" t="s">
        <v>1024</v>
      </c>
      <c r="W422" s="28" t="s">
        <v>1025</v>
      </c>
      <c r="X422" s="28" t="s">
        <v>1026</v>
      </c>
      <c r="Y422" s="18"/>
    </row>
    <row r="423" spans="1:25" ht="14.5" customHeight="1" x14ac:dyDescent="0.35">
      <c r="A423" s="28" t="s">
        <v>2131</v>
      </c>
      <c r="C423" s="28" t="s">
        <v>2379</v>
      </c>
      <c r="D423" s="28" t="s">
        <v>240</v>
      </c>
      <c r="E423" s="28" t="s">
        <v>2380</v>
      </c>
      <c r="F423" s="28" t="s">
        <v>718</v>
      </c>
      <c r="G423" t="s">
        <v>2381</v>
      </c>
      <c r="I423" s="28" t="s">
        <v>2304</v>
      </c>
      <c r="J423" s="28" t="s">
        <v>2305</v>
      </c>
      <c r="K423" s="28" t="s">
        <v>240</v>
      </c>
      <c r="L423" s="18"/>
      <c r="N423" s="28"/>
      <c r="O423" s="28"/>
      <c r="Q423" s="28"/>
      <c r="R423" s="28"/>
      <c r="S423" s="18"/>
      <c r="T423" s="28"/>
      <c r="U423" s="28"/>
      <c r="V423" s="28"/>
      <c r="W423" s="28"/>
      <c r="X423" s="28"/>
      <c r="Y423" s="18"/>
    </row>
    <row r="424" spans="1:25" ht="14.5" customHeight="1" x14ac:dyDescent="0.35">
      <c r="A424" s="28" t="s">
        <v>2131</v>
      </c>
      <c r="C424" s="28" t="s">
        <v>2382</v>
      </c>
      <c r="D424" s="28" t="s">
        <v>240</v>
      </c>
      <c r="E424" s="28" t="s">
        <v>2383</v>
      </c>
      <c r="F424" s="28" t="s">
        <v>718</v>
      </c>
      <c r="G424" t="s">
        <v>2384</v>
      </c>
      <c r="I424" s="28" t="s">
        <v>2304</v>
      </c>
      <c r="J424" s="28" t="s">
        <v>2305</v>
      </c>
      <c r="K424" s="28" t="s">
        <v>240</v>
      </c>
      <c r="L424" s="18"/>
      <c r="N424" s="28"/>
      <c r="O424" s="28"/>
      <c r="Q424" s="28"/>
      <c r="R424" s="28"/>
      <c r="S424" s="18"/>
      <c r="T424" s="28"/>
      <c r="U424" s="28"/>
      <c r="V424" s="28"/>
      <c r="W424" s="28"/>
      <c r="X424" s="28"/>
      <c r="Y424" s="18"/>
    </row>
    <row r="425" spans="1:25" ht="14.5" customHeight="1" x14ac:dyDescent="0.35">
      <c r="A425" s="28" t="s">
        <v>2131</v>
      </c>
      <c r="C425" s="28" t="s">
        <v>2385</v>
      </c>
      <c r="D425" s="28" t="s">
        <v>240</v>
      </c>
      <c r="E425" s="28" t="s">
        <v>2386</v>
      </c>
      <c r="F425" s="28" t="s">
        <v>718</v>
      </c>
      <c r="G425" t="s">
        <v>2387</v>
      </c>
      <c r="I425" s="28" t="s">
        <v>2304</v>
      </c>
      <c r="J425" s="28" t="s">
        <v>2305</v>
      </c>
      <c r="K425" s="28" t="s">
        <v>240</v>
      </c>
      <c r="L425" s="18"/>
      <c r="N425" s="28"/>
      <c r="O425" s="28"/>
      <c r="Q425" s="28"/>
      <c r="R425" s="28"/>
      <c r="S425" s="18"/>
      <c r="T425" s="28"/>
      <c r="U425" s="28"/>
      <c r="V425" s="28"/>
      <c r="W425" s="28"/>
      <c r="X425" s="28"/>
      <c r="Y425" s="18"/>
    </row>
    <row r="426" spans="1:25" ht="14.5" customHeight="1" x14ac:dyDescent="0.35">
      <c r="A426" s="28" t="s">
        <v>2131</v>
      </c>
      <c r="C426" s="28" t="s">
        <v>2388</v>
      </c>
      <c r="D426" s="28" t="s">
        <v>240</v>
      </c>
      <c r="E426" s="28" t="s">
        <v>2389</v>
      </c>
      <c r="F426" s="28" t="s">
        <v>718</v>
      </c>
      <c r="G426" t="s">
        <v>2390</v>
      </c>
      <c r="I426" s="28" t="s">
        <v>2304</v>
      </c>
      <c r="J426" s="28" t="s">
        <v>2305</v>
      </c>
      <c r="K426" s="28" t="s">
        <v>240</v>
      </c>
      <c r="L426" s="18"/>
      <c r="N426" s="28"/>
      <c r="O426" s="28"/>
      <c r="Q426" s="28"/>
      <c r="R426" s="28"/>
      <c r="S426" s="18"/>
      <c r="T426" s="28"/>
      <c r="U426" s="28"/>
      <c r="V426" s="28"/>
      <c r="W426" s="28"/>
      <c r="X426" s="28"/>
      <c r="Y426" s="18"/>
    </row>
    <row r="427" spans="1:25" ht="14.5" customHeight="1" x14ac:dyDescent="0.35">
      <c r="A427" s="28" t="s">
        <v>2131</v>
      </c>
      <c r="C427" s="28" t="s">
        <v>2391</v>
      </c>
      <c r="D427" s="28" t="s">
        <v>240</v>
      </c>
      <c r="E427" s="28" t="s">
        <v>2392</v>
      </c>
      <c r="F427" s="28" t="s">
        <v>718</v>
      </c>
      <c r="G427" t="s">
        <v>2393</v>
      </c>
      <c r="I427" s="28" t="s">
        <v>2304</v>
      </c>
      <c r="J427" s="28" t="s">
        <v>2305</v>
      </c>
      <c r="K427" s="28" t="s">
        <v>240</v>
      </c>
      <c r="L427" s="18"/>
      <c r="N427" s="28"/>
      <c r="O427" s="28"/>
      <c r="Q427" s="28"/>
      <c r="R427" s="28"/>
      <c r="S427" s="18"/>
      <c r="T427" s="28"/>
      <c r="U427" s="28"/>
      <c r="V427" s="28"/>
      <c r="W427" s="28"/>
      <c r="X427" s="28"/>
      <c r="Y427" s="18"/>
    </row>
    <row r="428" spans="1:25" ht="14.5" customHeight="1" x14ac:dyDescent="0.35">
      <c r="A428" s="28" t="s">
        <v>2131</v>
      </c>
      <c r="C428" s="28" t="s">
        <v>2394</v>
      </c>
      <c r="D428" s="28" t="s">
        <v>240</v>
      </c>
      <c r="E428" s="28" t="s">
        <v>2395</v>
      </c>
      <c r="F428" s="28" t="s">
        <v>718</v>
      </c>
      <c r="G428" t="s">
        <v>2396</v>
      </c>
      <c r="I428" s="28" t="s">
        <v>2304</v>
      </c>
      <c r="J428" s="28" t="s">
        <v>2305</v>
      </c>
      <c r="K428" s="28" t="s">
        <v>240</v>
      </c>
      <c r="L428" s="18"/>
      <c r="N428" s="28"/>
      <c r="O428" s="28"/>
      <c r="Q428" s="28"/>
      <c r="R428" s="28"/>
      <c r="S428" s="18"/>
      <c r="T428" s="28"/>
      <c r="U428" s="28"/>
      <c r="V428" s="28"/>
      <c r="W428" s="28"/>
      <c r="X428" s="28"/>
      <c r="Y428" s="18"/>
    </row>
    <row r="429" spans="1:25" ht="14.5" customHeight="1" x14ac:dyDescent="0.35">
      <c r="A429" s="28" t="s">
        <v>2131</v>
      </c>
      <c r="C429" s="28" t="s">
        <v>2397</v>
      </c>
      <c r="D429" s="28" t="s">
        <v>240</v>
      </c>
      <c r="E429" s="28" t="s">
        <v>2398</v>
      </c>
      <c r="F429" s="28" t="s">
        <v>718</v>
      </c>
      <c r="G429" t="s">
        <v>2399</v>
      </c>
      <c r="I429" s="28" t="s">
        <v>2304</v>
      </c>
      <c r="J429" s="28" t="s">
        <v>2305</v>
      </c>
      <c r="K429" s="28" t="s">
        <v>240</v>
      </c>
      <c r="L429" s="18"/>
      <c r="N429" s="28"/>
      <c r="O429" s="28"/>
      <c r="Q429" s="28"/>
      <c r="R429" s="28"/>
      <c r="S429" s="18"/>
      <c r="T429" s="28"/>
      <c r="U429" s="28"/>
      <c r="V429" s="28"/>
      <c r="W429" s="28"/>
      <c r="X429" s="28"/>
      <c r="Y429" s="18"/>
    </row>
    <row r="430" spans="1:25" ht="14.5" customHeight="1" x14ac:dyDescent="0.35">
      <c r="A430" s="28" t="s">
        <v>2131</v>
      </c>
      <c r="C430" s="28" t="s">
        <v>2400</v>
      </c>
      <c r="D430" s="28" t="s">
        <v>240</v>
      </c>
      <c r="E430" s="28" t="s">
        <v>2401</v>
      </c>
      <c r="F430" s="28" t="s">
        <v>718</v>
      </c>
      <c r="G430" t="s">
        <v>2402</v>
      </c>
      <c r="I430" s="28" t="s">
        <v>2304</v>
      </c>
      <c r="J430" s="28" t="s">
        <v>2305</v>
      </c>
      <c r="K430" s="28" t="s">
        <v>240</v>
      </c>
      <c r="L430" s="18"/>
      <c r="N430" s="28"/>
      <c r="O430" s="28"/>
      <c r="Q430" s="28"/>
      <c r="R430" s="28"/>
      <c r="S430" s="18"/>
      <c r="T430" s="28"/>
      <c r="U430" s="28"/>
      <c r="V430" s="28"/>
      <c r="W430" s="28"/>
      <c r="X430" s="28"/>
      <c r="Y430" s="18"/>
    </row>
    <row r="431" spans="1:25" ht="14.5" customHeight="1" x14ac:dyDescent="0.35">
      <c r="A431" s="28" t="s">
        <v>2131</v>
      </c>
      <c r="C431" s="28" t="s">
        <v>2403</v>
      </c>
      <c r="D431" s="28" t="s">
        <v>240</v>
      </c>
      <c r="E431" s="28" t="s">
        <v>2404</v>
      </c>
      <c r="F431" s="28" t="s">
        <v>718</v>
      </c>
      <c r="G431" s="28" t="s">
        <v>2405</v>
      </c>
      <c r="I431" s="28" t="s">
        <v>2125</v>
      </c>
      <c r="J431" s="28"/>
      <c r="K431" s="28"/>
      <c r="L431" s="18"/>
      <c r="N431" s="28"/>
      <c r="O431" s="28"/>
      <c r="Q431" s="28"/>
      <c r="R431" s="28"/>
      <c r="S431" s="18"/>
      <c r="T431" s="28"/>
      <c r="U431" s="28"/>
      <c r="V431" s="28"/>
      <c r="W431" s="28"/>
      <c r="X431" s="28"/>
      <c r="Y431" s="18"/>
    </row>
    <row r="432" spans="1:25" ht="14.5" customHeight="1" x14ac:dyDescent="0.35">
      <c r="A432" s="28" t="s">
        <v>2131</v>
      </c>
      <c r="C432" s="28" t="s">
        <v>2406</v>
      </c>
      <c r="D432" s="28" t="s">
        <v>240</v>
      </c>
      <c r="E432" s="28" t="s">
        <v>2407</v>
      </c>
      <c r="F432" s="28" t="s">
        <v>718</v>
      </c>
      <c r="G432" t="s">
        <v>2408</v>
      </c>
      <c r="I432" s="28" t="s">
        <v>2409</v>
      </c>
      <c r="J432" s="28" t="s">
        <v>2305</v>
      </c>
      <c r="K432" s="28" t="s">
        <v>240</v>
      </c>
      <c r="L432" s="18"/>
      <c r="N432" s="28"/>
      <c r="O432" s="28"/>
      <c r="Q432" s="28"/>
      <c r="R432" s="28"/>
      <c r="S432" s="18"/>
      <c r="T432" s="28"/>
      <c r="U432" s="28"/>
      <c r="V432" s="28"/>
      <c r="W432" s="28"/>
      <c r="X432" s="28"/>
      <c r="Y432" s="18"/>
    </row>
    <row r="433" spans="1:25" ht="14.5" customHeight="1" x14ac:dyDescent="0.35">
      <c r="A433" s="28" t="s">
        <v>2131</v>
      </c>
      <c r="C433" s="28" t="s">
        <v>2410</v>
      </c>
      <c r="D433" s="28" t="s">
        <v>240</v>
      </c>
      <c r="E433" s="28" t="s">
        <v>2411</v>
      </c>
      <c r="F433" s="28" t="s">
        <v>718</v>
      </c>
      <c r="G433" t="s">
        <v>2412</v>
      </c>
      <c r="I433" s="28" t="s">
        <v>2409</v>
      </c>
      <c r="J433" s="28" t="s">
        <v>2305</v>
      </c>
      <c r="K433" s="28" t="s">
        <v>240</v>
      </c>
      <c r="L433" s="18"/>
      <c r="N433" s="28"/>
      <c r="O433" s="28"/>
      <c r="Q433" s="28"/>
      <c r="R433" s="28"/>
      <c r="S433" s="18"/>
      <c r="T433" s="28"/>
      <c r="U433" s="28"/>
      <c r="V433" s="28"/>
      <c r="W433" s="28"/>
      <c r="X433" s="28"/>
      <c r="Y433" s="18"/>
    </row>
    <row r="434" spans="1:25" ht="14.5" customHeight="1" x14ac:dyDescent="0.35">
      <c r="A434" s="28" t="s">
        <v>2131</v>
      </c>
      <c r="C434" s="28" t="s">
        <v>2413</v>
      </c>
      <c r="D434" s="28" t="s">
        <v>240</v>
      </c>
      <c r="E434" s="28" t="s">
        <v>2414</v>
      </c>
      <c r="F434" s="28" t="s">
        <v>718</v>
      </c>
      <c r="G434" t="s">
        <v>2415</v>
      </c>
      <c r="I434" s="28" t="s">
        <v>2409</v>
      </c>
      <c r="J434" s="28" t="s">
        <v>2305</v>
      </c>
      <c r="K434" s="28" t="s">
        <v>240</v>
      </c>
      <c r="L434" s="18"/>
      <c r="N434" s="28"/>
      <c r="O434" s="28"/>
      <c r="Q434" s="28"/>
      <c r="R434" s="28"/>
      <c r="S434" s="18"/>
      <c r="T434" s="28"/>
      <c r="U434" s="28"/>
      <c r="V434" s="28"/>
      <c r="W434" s="28"/>
      <c r="X434" s="28"/>
      <c r="Y434" s="18"/>
    </row>
    <row r="435" spans="1:25" ht="14.5" customHeight="1" x14ac:dyDescent="0.35">
      <c r="A435" s="28" t="s">
        <v>2131</v>
      </c>
      <c r="C435" s="28" t="s">
        <v>2416</v>
      </c>
      <c r="D435" s="28" t="s">
        <v>240</v>
      </c>
      <c r="E435" s="28" t="s">
        <v>2417</v>
      </c>
      <c r="F435" s="28" t="s">
        <v>718</v>
      </c>
      <c r="G435" t="s">
        <v>2418</v>
      </c>
      <c r="I435" s="28" t="s">
        <v>2409</v>
      </c>
      <c r="J435" s="28" t="s">
        <v>2305</v>
      </c>
      <c r="K435" s="28" t="s">
        <v>240</v>
      </c>
      <c r="L435" s="18"/>
      <c r="N435" s="28"/>
      <c r="O435" s="28"/>
      <c r="Q435" s="28"/>
      <c r="R435" s="28"/>
      <c r="S435" s="18"/>
      <c r="T435" s="28"/>
      <c r="U435" s="28"/>
      <c r="V435" s="28"/>
      <c r="W435" s="28"/>
      <c r="X435" s="28"/>
      <c r="Y435" s="18"/>
    </row>
    <row r="436" spans="1:25" ht="14.5" customHeight="1" x14ac:dyDescent="0.35">
      <c r="A436" s="28" t="s">
        <v>2131</v>
      </c>
      <c r="C436" s="28" t="s">
        <v>2419</v>
      </c>
      <c r="D436" s="28" t="s">
        <v>240</v>
      </c>
      <c r="E436" s="28" t="s">
        <v>2420</v>
      </c>
      <c r="F436" s="28" t="s">
        <v>718</v>
      </c>
      <c r="G436" t="s">
        <v>2421</v>
      </c>
      <c r="I436" s="28" t="s">
        <v>2409</v>
      </c>
      <c r="J436" s="28" t="s">
        <v>2305</v>
      </c>
      <c r="K436" s="28" t="s">
        <v>240</v>
      </c>
      <c r="L436" s="18"/>
      <c r="N436" s="28"/>
      <c r="O436" s="28"/>
      <c r="Q436" s="28"/>
      <c r="R436" s="28"/>
      <c r="S436" s="18"/>
      <c r="T436" s="28"/>
      <c r="U436" s="28"/>
      <c r="V436" s="28"/>
      <c r="W436" s="28"/>
      <c r="X436" s="28"/>
      <c r="Y436" s="18"/>
    </row>
    <row r="437" spans="1:25" ht="14.5" customHeight="1" x14ac:dyDescent="0.35">
      <c r="A437" s="28" t="s">
        <v>2131</v>
      </c>
      <c r="C437" s="28" t="s">
        <v>2422</v>
      </c>
      <c r="D437" s="28" t="s">
        <v>240</v>
      </c>
      <c r="E437" s="28" t="s">
        <v>2423</v>
      </c>
      <c r="F437" s="28" t="s">
        <v>718</v>
      </c>
      <c r="G437" t="s">
        <v>2424</v>
      </c>
      <c r="I437" s="28" t="s">
        <v>2409</v>
      </c>
      <c r="J437" s="28" t="s">
        <v>2305</v>
      </c>
      <c r="K437" s="28" t="s">
        <v>240</v>
      </c>
      <c r="L437" s="18"/>
      <c r="N437" s="28"/>
      <c r="O437" s="28"/>
      <c r="Q437" s="28"/>
      <c r="R437" s="28"/>
      <c r="S437" s="18"/>
      <c r="T437" s="28"/>
      <c r="U437" s="28"/>
      <c r="V437" s="28"/>
      <c r="W437" s="28"/>
      <c r="X437" s="28"/>
      <c r="Y437" s="18"/>
    </row>
    <row r="438" spans="1:25" ht="14.5" customHeight="1" x14ac:dyDescent="0.35">
      <c r="A438" s="28" t="s">
        <v>2131</v>
      </c>
      <c r="C438" s="28" t="s">
        <v>2425</v>
      </c>
      <c r="D438" s="28" t="s">
        <v>240</v>
      </c>
      <c r="E438" s="28" t="s">
        <v>2426</v>
      </c>
      <c r="F438" s="28" t="s">
        <v>718</v>
      </c>
      <c r="G438" t="s">
        <v>2427</v>
      </c>
      <c r="I438" s="28" t="s">
        <v>2409</v>
      </c>
      <c r="J438" s="28" t="s">
        <v>2305</v>
      </c>
      <c r="K438" s="28" t="s">
        <v>240</v>
      </c>
      <c r="L438" s="18"/>
      <c r="N438" s="28"/>
      <c r="O438" s="28"/>
      <c r="Q438" s="28"/>
      <c r="R438" s="28"/>
      <c r="S438" s="18"/>
      <c r="T438" s="28"/>
      <c r="U438" s="28"/>
      <c r="V438" s="28"/>
      <c r="W438" s="28"/>
      <c r="X438" s="28"/>
      <c r="Y438" s="18"/>
    </row>
    <row r="439" spans="1:25" ht="14.5" customHeight="1" x14ac:dyDescent="0.35">
      <c r="A439" s="28" t="s">
        <v>2131</v>
      </c>
      <c r="C439" s="28" t="s">
        <v>2428</v>
      </c>
      <c r="D439" s="28" t="s">
        <v>240</v>
      </c>
      <c r="E439" s="28" t="s">
        <v>2429</v>
      </c>
      <c r="F439" s="28" t="s">
        <v>718</v>
      </c>
      <c r="G439" t="s">
        <v>2430</v>
      </c>
      <c r="I439" s="28" t="s">
        <v>2409</v>
      </c>
      <c r="J439" s="28" t="s">
        <v>2305</v>
      </c>
      <c r="K439" s="28" t="s">
        <v>240</v>
      </c>
      <c r="L439" s="18"/>
      <c r="N439" s="28"/>
      <c r="O439" s="28"/>
      <c r="Q439" s="28"/>
      <c r="R439" s="28"/>
      <c r="S439" s="18"/>
      <c r="T439" s="28"/>
      <c r="U439" s="28"/>
      <c r="V439" s="28"/>
      <c r="W439" s="28"/>
      <c r="X439" s="28"/>
      <c r="Y439" s="18"/>
    </row>
    <row r="440" spans="1:25" ht="14.5" customHeight="1" x14ac:dyDescent="0.35">
      <c r="A440" s="28" t="s">
        <v>2131</v>
      </c>
      <c r="C440" s="28" t="s">
        <v>2431</v>
      </c>
      <c r="D440" s="28" t="s">
        <v>240</v>
      </c>
      <c r="E440" s="28" t="s">
        <v>2432</v>
      </c>
      <c r="F440" s="28" t="s">
        <v>718</v>
      </c>
      <c r="G440" t="s">
        <v>2433</v>
      </c>
      <c r="I440" s="28" t="s">
        <v>2409</v>
      </c>
      <c r="J440" s="28" t="s">
        <v>2305</v>
      </c>
      <c r="K440" s="28" t="s">
        <v>240</v>
      </c>
      <c r="L440" s="18"/>
      <c r="N440" s="28"/>
      <c r="O440" s="28"/>
      <c r="Q440" s="28"/>
      <c r="R440" s="28"/>
      <c r="S440" s="18"/>
      <c r="T440" s="28"/>
      <c r="U440" s="28"/>
      <c r="V440" s="28"/>
      <c r="W440" s="28"/>
      <c r="X440" s="28"/>
      <c r="Y440" s="18"/>
    </row>
    <row r="441" spans="1:25" ht="14.5" customHeight="1" x14ac:dyDescent="0.35">
      <c r="A441" s="28" t="s">
        <v>2131</v>
      </c>
      <c r="C441" s="28" t="s">
        <v>2434</v>
      </c>
      <c r="D441" s="28" t="s">
        <v>240</v>
      </c>
      <c r="E441" s="28" t="s">
        <v>2435</v>
      </c>
      <c r="F441" s="28" t="s">
        <v>718</v>
      </c>
      <c r="G441" t="s">
        <v>2436</v>
      </c>
      <c r="I441" s="28" t="s">
        <v>2409</v>
      </c>
      <c r="J441" s="28" t="s">
        <v>2305</v>
      </c>
      <c r="K441" s="28" t="s">
        <v>240</v>
      </c>
      <c r="L441" s="18"/>
      <c r="N441" s="28"/>
      <c r="O441" s="28"/>
      <c r="Q441" s="28"/>
      <c r="R441" s="28"/>
      <c r="S441" s="18"/>
      <c r="T441" s="28"/>
      <c r="U441" s="28"/>
      <c r="V441" s="28"/>
      <c r="W441" s="28"/>
      <c r="X441" s="28"/>
      <c r="Y441" s="18"/>
    </row>
    <row r="442" spans="1:25" ht="14.5" customHeight="1" x14ac:dyDescent="0.35">
      <c r="A442" s="28" t="s">
        <v>2131</v>
      </c>
      <c r="C442" s="28" t="s">
        <v>2437</v>
      </c>
      <c r="D442" s="28" t="s">
        <v>240</v>
      </c>
      <c r="E442" s="28" t="s">
        <v>2438</v>
      </c>
      <c r="F442" s="28" t="s">
        <v>718</v>
      </c>
      <c r="G442" t="s">
        <v>2439</v>
      </c>
      <c r="I442" s="28" t="s">
        <v>2409</v>
      </c>
      <c r="J442" s="28" t="s">
        <v>2305</v>
      </c>
      <c r="K442" s="28" t="s">
        <v>240</v>
      </c>
      <c r="L442" s="18"/>
      <c r="N442" s="28"/>
      <c r="O442" s="28"/>
      <c r="Q442" s="28"/>
      <c r="R442" s="28"/>
      <c r="S442" s="18"/>
      <c r="T442" s="28"/>
      <c r="U442" s="28"/>
      <c r="V442" s="28"/>
      <c r="W442" s="28"/>
      <c r="X442" s="28"/>
      <c r="Y442" s="18"/>
    </row>
    <row r="443" spans="1:25" ht="14.5" customHeight="1" x14ac:dyDescent="0.35">
      <c r="A443" s="28" t="s">
        <v>2131</v>
      </c>
      <c r="C443" s="28" t="s">
        <v>2440</v>
      </c>
      <c r="D443" s="28" t="s">
        <v>240</v>
      </c>
      <c r="E443" s="28" t="s">
        <v>2441</v>
      </c>
      <c r="F443" s="28" t="s">
        <v>718</v>
      </c>
      <c r="G443" t="s">
        <v>2442</v>
      </c>
      <c r="I443" s="28" t="s">
        <v>2409</v>
      </c>
      <c r="J443" s="28" t="s">
        <v>2305</v>
      </c>
      <c r="K443" s="28" t="s">
        <v>240</v>
      </c>
      <c r="L443" s="18"/>
      <c r="N443" s="28"/>
      <c r="O443" s="28"/>
      <c r="Q443" s="28"/>
      <c r="R443" s="28"/>
      <c r="S443" s="18"/>
      <c r="T443" s="28"/>
      <c r="U443" s="28"/>
      <c r="V443" s="28"/>
      <c r="W443" s="28"/>
      <c r="X443" s="28"/>
      <c r="Y443" s="18"/>
    </row>
    <row r="444" spans="1:25" ht="14.5" customHeight="1" x14ac:dyDescent="0.35">
      <c r="A444" s="28" t="s">
        <v>2131</v>
      </c>
      <c r="C444" s="28" t="s">
        <v>2443</v>
      </c>
      <c r="D444" s="28" t="s">
        <v>240</v>
      </c>
      <c r="E444" s="28" t="s">
        <v>2444</v>
      </c>
      <c r="F444" s="28" t="s">
        <v>718</v>
      </c>
      <c r="G444" t="s">
        <v>2445</v>
      </c>
      <c r="I444" s="28" t="s">
        <v>2409</v>
      </c>
      <c r="J444" s="28" t="s">
        <v>2305</v>
      </c>
      <c r="K444" s="28" t="s">
        <v>240</v>
      </c>
      <c r="L444" s="18"/>
      <c r="N444" s="28"/>
      <c r="O444" s="28"/>
      <c r="Q444" s="28"/>
      <c r="R444" s="28"/>
      <c r="S444" s="18"/>
      <c r="T444" s="28"/>
      <c r="U444" s="28"/>
      <c r="V444" s="28"/>
      <c r="W444" s="28"/>
      <c r="X444" s="28"/>
      <c r="Y444" s="18"/>
    </row>
    <row r="445" spans="1:25" ht="14.5" customHeight="1" x14ac:dyDescent="0.35">
      <c r="A445" s="28" t="s">
        <v>2131</v>
      </c>
      <c r="C445" s="28" t="s">
        <v>2446</v>
      </c>
      <c r="D445" s="28" t="s">
        <v>240</v>
      </c>
      <c r="E445" s="28" t="s">
        <v>2447</v>
      </c>
      <c r="F445" s="28" t="s">
        <v>718</v>
      </c>
      <c r="G445" t="s">
        <v>2448</v>
      </c>
      <c r="I445" s="28" t="s">
        <v>2409</v>
      </c>
      <c r="J445" s="28" t="s">
        <v>2305</v>
      </c>
      <c r="K445" s="28" t="s">
        <v>240</v>
      </c>
      <c r="L445" s="18"/>
      <c r="N445" s="28"/>
      <c r="O445" s="28"/>
      <c r="Q445" s="28"/>
      <c r="R445" s="28"/>
      <c r="S445" s="18"/>
      <c r="T445" s="28"/>
      <c r="U445" s="28"/>
      <c r="V445" s="28"/>
      <c r="W445" s="28"/>
      <c r="X445" s="28"/>
      <c r="Y445" s="18"/>
    </row>
    <row r="446" spans="1:25" ht="14.5" customHeight="1" x14ac:dyDescent="0.35">
      <c r="A446" s="28" t="s">
        <v>2131</v>
      </c>
      <c r="C446" s="28" t="s">
        <v>2449</v>
      </c>
      <c r="D446" s="28" t="s">
        <v>240</v>
      </c>
      <c r="E446" s="28" t="s">
        <v>2450</v>
      </c>
      <c r="F446" s="28" t="s">
        <v>718</v>
      </c>
      <c r="G446" t="s">
        <v>2451</v>
      </c>
      <c r="I446" s="28" t="s">
        <v>2409</v>
      </c>
      <c r="J446" s="28" t="s">
        <v>2305</v>
      </c>
      <c r="K446" s="28" t="s">
        <v>240</v>
      </c>
      <c r="L446" s="18"/>
      <c r="N446" s="28"/>
      <c r="O446" s="28"/>
      <c r="Q446" s="28"/>
      <c r="R446" s="28"/>
      <c r="S446" s="18"/>
      <c r="T446" s="28"/>
      <c r="U446" s="28"/>
      <c r="V446" s="28"/>
      <c r="W446" s="28"/>
      <c r="X446" s="28"/>
      <c r="Y446" s="18"/>
    </row>
    <row r="447" spans="1:25" ht="14.5" customHeight="1" x14ac:dyDescent="0.35">
      <c r="A447" s="28" t="s">
        <v>2131</v>
      </c>
      <c r="C447" s="28" t="s">
        <v>2452</v>
      </c>
      <c r="D447" s="28" t="s">
        <v>240</v>
      </c>
      <c r="E447" s="28" t="s">
        <v>2453</v>
      </c>
      <c r="F447" s="28" t="s">
        <v>718</v>
      </c>
      <c r="G447" t="s">
        <v>2454</v>
      </c>
      <c r="I447" s="28" t="s">
        <v>2409</v>
      </c>
      <c r="J447" s="28" t="s">
        <v>2305</v>
      </c>
      <c r="K447" s="28" t="s">
        <v>240</v>
      </c>
      <c r="L447" s="18"/>
      <c r="N447" s="28"/>
      <c r="O447" s="28"/>
      <c r="Q447" s="28"/>
      <c r="R447" s="28"/>
      <c r="S447" s="18"/>
      <c r="T447" s="28"/>
      <c r="U447" s="28"/>
      <c r="V447" s="28"/>
      <c r="W447" s="28"/>
      <c r="X447" s="28"/>
      <c r="Y447" s="18"/>
    </row>
    <row r="448" spans="1:25" ht="14.5" customHeight="1" x14ac:dyDescent="0.35">
      <c r="A448" s="28" t="s">
        <v>2131</v>
      </c>
      <c r="C448" s="28" t="s">
        <v>2455</v>
      </c>
      <c r="D448" s="28" t="s">
        <v>240</v>
      </c>
      <c r="E448" s="28" t="s">
        <v>2456</v>
      </c>
      <c r="F448" s="28" t="s">
        <v>718</v>
      </c>
      <c r="G448" t="s">
        <v>2457</v>
      </c>
      <c r="I448" s="28" t="s">
        <v>2409</v>
      </c>
      <c r="J448" s="28" t="s">
        <v>2305</v>
      </c>
      <c r="K448" s="28" t="s">
        <v>240</v>
      </c>
      <c r="L448" s="18"/>
      <c r="N448" s="28"/>
      <c r="O448" s="28"/>
      <c r="Q448" s="28"/>
      <c r="R448" s="28"/>
      <c r="S448" s="18"/>
      <c r="T448" s="28"/>
      <c r="U448" s="28"/>
      <c r="V448" s="28"/>
      <c r="W448" s="28"/>
      <c r="X448" s="28"/>
      <c r="Y448" s="18"/>
    </row>
    <row r="449" spans="1:25" ht="14.5" customHeight="1" x14ac:dyDescent="0.35">
      <c r="A449" s="28" t="s">
        <v>2131</v>
      </c>
      <c r="C449" s="28" t="s">
        <v>2458</v>
      </c>
      <c r="D449" s="28" t="s">
        <v>240</v>
      </c>
      <c r="E449" s="28" t="s">
        <v>2459</v>
      </c>
      <c r="F449" s="28" t="s">
        <v>718</v>
      </c>
      <c r="G449" t="s">
        <v>2460</v>
      </c>
      <c r="I449" s="28" t="s">
        <v>2409</v>
      </c>
      <c r="J449" s="28" t="s">
        <v>2305</v>
      </c>
      <c r="K449" s="28" t="s">
        <v>240</v>
      </c>
      <c r="L449" s="18"/>
      <c r="N449" s="28"/>
      <c r="O449" s="28"/>
      <c r="Q449" s="28"/>
      <c r="R449" s="28"/>
      <c r="S449" s="18"/>
      <c r="T449" s="28"/>
      <c r="U449" s="28"/>
      <c r="V449" s="28"/>
      <c r="W449" s="28"/>
      <c r="X449" s="28"/>
      <c r="Y449" s="18"/>
    </row>
    <row r="450" spans="1:25" ht="14.5" customHeight="1" x14ac:dyDescent="0.35">
      <c r="A450" s="28" t="s">
        <v>2131</v>
      </c>
      <c r="C450" s="28" t="s">
        <v>2461</v>
      </c>
      <c r="D450" s="28" t="s">
        <v>240</v>
      </c>
      <c r="E450" s="28" t="s">
        <v>2462</v>
      </c>
      <c r="F450" s="28" t="s">
        <v>718</v>
      </c>
      <c r="G450" t="s">
        <v>2463</v>
      </c>
      <c r="I450" s="28" t="s">
        <v>2409</v>
      </c>
      <c r="J450" s="28" t="s">
        <v>2305</v>
      </c>
      <c r="K450" s="28" t="s">
        <v>240</v>
      </c>
      <c r="L450" s="18"/>
      <c r="N450" s="28"/>
      <c r="O450" s="28"/>
      <c r="Q450" s="28"/>
      <c r="R450" s="28"/>
      <c r="S450" s="18"/>
      <c r="T450" s="28"/>
      <c r="U450" s="28"/>
      <c r="V450" s="28"/>
      <c r="W450" s="28"/>
      <c r="X450" s="28"/>
      <c r="Y450" s="18"/>
    </row>
    <row r="451" spans="1:25" ht="14.5" customHeight="1" x14ac:dyDescent="0.35">
      <c r="A451" s="28" t="s">
        <v>2131</v>
      </c>
      <c r="C451" s="28" t="s">
        <v>2464</v>
      </c>
      <c r="D451" s="28" t="s">
        <v>240</v>
      </c>
      <c r="E451" s="28" t="s">
        <v>2465</v>
      </c>
      <c r="F451" s="28" t="s">
        <v>718</v>
      </c>
      <c r="G451" t="s">
        <v>2466</v>
      </c>
      <c r="I451" s="28" t="s">
        <v>2409</v>
      </c>
      <c r="J451" s="28" t="s">
        <v>2305</v>
      </c>
      <c r="K451" s="28" t="s">
        <v>240</v>
      </c>
      <c r="L451" s="18"/>
      <c r="N451" s="28"/>
      <c r="O451" s="28"/>
      <c r="Q451" s="28"/>
      <c r="R451" s="28"/>
      <c r="S451" s="18"/>
      <c r="T451" s="28"/>
      <c r="U451" s="28"/>
      <c r="V451" s="28"/>
      <c r="W451" s="28"/>
      <c r="X451" s="28"/>
      <c r="Y451" s="18"/>
    </row>
    <row r="452" spans="1:25" ht="14.5" customHeight="1" x14ac:dyDescent="0.35">
      <c r="A452" s="28" t="s">
        <v>2131</v>
      </c>
      <c r="C452" s="28" t="s">
        <v>2467</v>
      </c>
      <c r="D452" s="28" t="s">
        <v>240</v>
      </c>
      <c r="E452" s="28" t="s">
        <v>2468</v>
      </c>
      <c r="F452" s="28" t="s">
        <v>718</v>
      </c>
      <c r="G452" t="s">
        <v>2469</v>
      </c>
      <c r="I452" s="28" t="s">
        <v>2409</v>
      </c>
      <c r="J452" s="28" t="s">
        <v>2305</v>
      </c>
      <c r="K452" s="28" t="s">
        <v>240</v>
      </c>
      <c r="L452" s="18"/>
      <c r="N452" s="28"/>
      <c r="O452" s="28"/>
      <c r="Q452" s="28"/>
      <c r="R452" s="28"/>
      <c r="S452" s="18"/>
      <c r="T452" s="28"/>
      <c r="U452" s="28"/>
      <c r="V452" s="28"/>
      <c r="W452" s="28"/>
      <c r="X452" s="28"/>
      <c r="Y452" s="18"/>
    </row>
    <row r="453" spans="1:25" ht="14.5" customHeight="1" x14ac:dyDescent="0.35">
      <c r="A453" s="28" t="s">
        <v>2131</v>
      </c>
      <c r="C453" s="28" t="s">
        <v>2470</v>
      </c>
      <c r="D453" s="28" t="s">
        <v>240</v>
      </c>
      <c r="E453" s="28" t="s">
        <v>2471</v>
      </c>
      <c r="F453" s="28" t="s">
        <v>718</v>
      </c>
      <c r="G453" t="s">
        <v>2472</v>
      </c>
      <c r="I453" s="28" t="s">
        <v>2409</v>
      </c>
      <c r="J453" s="28" t="s">
        <v>2305</v>
      </c>
      <c r="K453" s="28" t="s">
        <v>240</v>
      </c>
      <c r="L453" s="18"/>
      <c r="N453" s="28"/>
      <c r="O453" s="28"/>
      <c r="Q453" s="28"/>
      <c r="R453" s="28"/>
      <c r="S453" s="18"/>
      <c r="T453" s="28"/>
      <c r="U453" s="28"/>
      <c r="V453" s="28"/>
      <c r="W453" s="28"/>
      <c r="X453" s="28"/>
      <c r="Y453" s="18"/>
    </row>
    <row r="454" spans="1:25" ht="14.5" customHeight="1" x14ac:dyDescent="0.35">
      <c r="A454" s="28" t="s">
        <v>2131</v>
      </c>
      <c r="C454" s="28" t="s">
        <v>2473</v>
      </c>
      <c r="D454" s="28" t="s">
        <v>240</v>
      </c>
      <c r="E454" s="28" t="s">
        <v>2474</v>
      </c>
      <c r="F454" s="28" t="s">
        <v>718</v>
      </c>
      <c r="G454" t="s">
        <v>2475</v>
      </c>
      <c r="I454" s="28" t="s">
        <v>2409</v>
      </c>
      <c r="J454" s="28" t="s">
        <v>2305</v>
      </c>
      <c r="K454" s="28" t="s">
        <v>240</v>
      </c>
      <c r="L454" s="18"/>
      <c r="N454" s="28"/>
      <c r="O454" s="28"/>
      <c r="Q454" s="28"/>
      <c r="R454" s="28"/>
      <c r="S454" s="18"/>
      <c r="T454" s="28"/>
      <c r="U454" s="28"/>
      <c r="V454" s="28"/>
      <c r="W454" s="28"/>
      <c r="X454" s="28"/>
      <c r="Y454" s="18"/>
    </row>
    <row r="455" spans="1:25" ht="14.5" customHeight="1" x14ac:dyDescent="0.35">
      <c r="A455" s="28" t="s">
        <v>2131</v>
      </c>
      <c r="C455" s="28" t="s">
        <v>2476</v>
      </c>
      <c r="D455" s="28" t="s">
        <v>240</v>
      </c>
      <c r="E455" s="28" t="s">
        <v>2477</v>
      </c>
      <c r="F455" s="28" t="s">
        <v>718</v>
      </c>
      <c r="G455" t="s">
        <v>2478</v>
      </c>
      <c r="I455" s="28" t="s">
        <v>2409</v>
      </c>
      <c r="J455" s="28" t="s">
        <v>2305</v>
      </c>
      <c r="K455" s="28" t="s">
        <v>240</v>
      </c>
      <c r="L455" s="18"/>
      <c r="N455" s="28"/>
      <c r="O455" s="28"/>
      <c r="Q455" s="28"/>
      <c r="R455" s="28"/>
      <c r="S455" s="18"/>
      <c r="T455" s="28"/>
      <c r="U455" s="28"/>
      <c r="V455" s="28"/>
      <c r="W455" s="28"/>
      <c r="X455" s="28"/>
      <c r="Y455" s="18"/>
    </row>
    <row r="456" spans="1:25" ht="14.5" customHeight="1" x14ac:dyDescent="0.35">
      <c r="A456" s="28" t="s">
        <v>2131</v>
      </c>
      <c r="C456" s="28" t="s">
        <v>2479</v>
      </c>
      <c r="D456" s="28" t="s">
        <v>240</v>
      </c>
      <c r="E456" s="28" t="s">
        <v>2480</v>
      </c>
      <c r="F456" s="28" t="s">
        <v>718</v>
      </c>
      <c r="G456" t="s">
        <v>2481</v>
      </c>
      <c r="I456" s="28" t="s">
        <v>2409</v>
      </c>
      <c r="J456" s="28" t="s">
        <v>2305</v>
      </c>
      <c r="K456" s="28" t="s">
        <v>240</v>
      </c>
      <c r="L456" s="18"/>
      <c r="N456" s="28"/>
      <c r="O456" s="28"/>
      <c r="Q456" s="28"/>
      <c r="R456" s="28"/>
      <c r="S456" s="18"/>
      <c r="T456" s="28"/>
      <c r="U456" s="28"/>
      <c r="V456" s="28"/>
      <c r="W456" s="28"/>
      <c r="X456" s="28"/>
      <c r="Y456" s="18"/>
    </row>
    <row r="457" spans="1:25" ht="14.5" customHeight="1" x14ac:dyDescent="0.35">
      <c r="A457" s="28" t="s">
        <v>2131</v>
      </c>
      <c r="C457" s="28" t="s">
        <v>2482</v>
      </c>
      <c r="D457" s="28" t="s">
        <v>240</v>
      </c>
      <c r="E457" s="28" t="s">
        <v>2483</v>
      </c>
      <c r="F457" s="28" t="s">
        <v>718</v>
      </c>
      <c r="G457" t="s">
        <v>2484</v>
      </c>
      <c r="I457" s="28" t="s">
        <v>2409</v>
      </c>
      <c r="J457" s="28" t="s">
        <v>2305</v>
      </c>
      <c r="K457" s="28" t="s">
        <v>240</v>
      </c>
      <c r="L457" s="18"/>
      <c r="N457" s="28"/>
      <c r="O457" s="28"/>
      <c r="Q457" s="28"/>
      <c r="R457" s="28"/>
      <c r="S457" s="18"/>
      <c r="T457" s="28"/>
      <c r="U457" s="28"/>
      <c r="V457" s="28"/>
      <c r="W457" s="28"/>
      <c r="X457" s="28"/>
      <c r="Y457" s="18"/>
    </row>
    <row r="458" spans="1:25" ht="14.5" customHeight="1" x14ac:dyDescent="0.35">
      <c r="A458" s="28" t="s">
        <v>2131</v>
      </c>
      <c r="C458" s="28" t="s">
        <v>2485</v>
      </c>
      <c r="D458" s="28" t="s">
        <v>240</v>
      </c>
      <c r="E458" s="28" t="s">
        <v>2486</v>
      </c>
      <c r="F458" s="28" t="s">
        <v>718</v>
      </c>
      <c r="G458" t="s">
        <v>2487</v>
      </c>
      <c r="I458" s="28" t="s">
        <v>2409</v>
      </c>
      <c r="J458" s="28" t="s">
        <v>2305</v>
      </c>
      <c r="K458" s="28" t="s">
        <v>240</v>
      </c>
      <c r="L458" s="18"/>
      <c r="N458" s="28"/>
      <c r="O458" s="28"/>
      <c r="Q458" s="28"/>
      <c r="R458" s="28"/>
      <c r="S458" s="18"/>
      <c r="T458" s="28"/>
      <c r="U458" s="28"/>
      <c r="V458" s="28"/>
      <c r="W458" s="28"/>
      <c r="X458" s="28"/>
      <c r="Y458" s="18"/>
    </row>
    <row r="459" spans="1:25" ht="14.5" customHeight="1" x14ac:dyDescent="0.35">
      <c r="A459" s="28" t="s">
        <v>2131</v>
      </c>
      <c r="C459" s="28" t="s">
        <v>2488</v>
      </c>
      <c r="D459" s="28" t="s">
        <v>240</v>
      </c>
      <c r="E459" s="28" t="s">
        <v>2489</v>
      </c>
      <c r="F459" s="28" t="s">
        <v>718</v>
      </c>
      <c r="G459" t="s">
        <v>2490</v>
      </c>
      <c r="I459" s="28" t="s">
        <v>2409</v>
      </c>
      <c r="J459" s="28" t="s">
        <v>2305</v>
      </c>
      <c r="K459" s="28" t="s">
        <v>240</v>
      </c>
      <c r="L459" s="18"/>
      <c r="N459" s="28"/>
      <c r="O459" s="28"/>
      <c r="Q459" s="28"/>
      <c r="R459" s="28"/>
      <c r="S459" s="18"/>
      <c r="T459" s="28"/>
      <c r="U459" s="28"/>
      <c r="V459" s="28"/>
      <c r="W459" s="28"/>
      <c r="X459" s="28"/>
      <c r="Y459" s="18"/>
    </row>
    <row r="460" spans="1:25" ht="14.5" customHeight="1" x14ac:dyDescent="0.35">
      <c r="A460" s="28" t="s">
        <v>2131</v>
      </c>
      <c r="C460" s="28" t="s">
        <v>2491</v>
      </c>
      <c r="D460" s="28" t="s">
        <v>240</v>
      </c>
      <c r="E460" s="28" t="s">
        <v>2492</v>
      </c>
      <c r="F460" s="28" t="s">
        <v>718</v>
      </c>
      <c r="G460" t="s">
        <v>2493</v>
      </c>
      <c r="I460" s="28" t="s">
        <v>2409</v>
      </c>
      <c r="J460" s="28" t="s">
        <v>2305</v>
      </c>
      <c r="K460" s="28" t="s">
        <v>240</v>
      </c>
      <c r="L460" s="18"/>
      <c r="N460" s="28"/>
      <c r="O460" s="28"/>
      <c r="Q460" s="28"/>
      <c r="R460" s="28"/>
      <c r="S460" s="18"/>
      <c r="T460" s="28"/>
      <c r="U460" s="28"/>
      <c r="V460" s="28"/>
      <c r="W460" s="28"/>
      <c r="X460" s="28"/>
      <c r="Y460" s="18"/>
    </row>
    <row r="461" spans="1:25" ht="14.5" customHeight="1" x14ac:dyDescent="0.35">
      <c r="A461" s="28" t="s">
        <v>2131</v>
      </c>
      <c r="C461" s="28" t="s">
        <v>716</v>
      </c>
      <c r="D461" s="28" t="s">
        <v>252</v>
      </c>
      <c r="E461" s="28" t="s">
        <v>22</v>
      </c>
      <c r="F461" s="28" t="s">
        <v>718</v>
      </c>
      <c r="I461" s="28" t="s">
        <v>856</v>
      </c>
      <c r="J461" s="28" t="s">
        <v>22</v>
      </c>
      <c r="K461" s="28" t="s">
        <v>22</v>
      </c>
      <c r="L461" s="18" t="s">
        <v>22</v>
      </c>
      <c r="M461" s="28" t="s">
        <v>22</v>
      </c>
      <c r="N461" s="28" t="s">
        <v>22</v>
      </c>
      <c r="O461" s="28" t="s">
        <v>22</v>
      </c>
      <c r="P461" s="28" t="s">
        <v>22</v>
      </c>
      <c r="S461" s="18"/>
      <c r="Y461" s="18"/>
    </row>
    <row r="462" spans="1:25" ht="14.5" customHeight="1" x14ac:dyDescent="0.35">
      <c r="A462" s="4" t="s">
        <v>2494</v>
      </c>
      <c r="C462" s="4" t="s">
        <v>2495</v>
      </c>
      <c r="D462" s="4" t="s">
        <v>240</v>
      </c>
      <c r="E462" s="4" t="s">
        <v>2496</v>
      </c>
      <c r="F462" s="4" t="s">
        <v>718</v>
      </c>
      <c r="G462" s="4" t="s">
        <v>2497</v>
      </c>
      <c r="I462" s="4" t="s">
        <v>2125</v>
      </c>
      <c r="J462" s="4"/>
      <c r="K462" s="4"/>
      <c r="L462" s="15"/>
      <c r="M462" s="4"/>
      <c r="N462" s="4"/>
      <c r="O462" s="4"/>
      <c r="P462" s="4"/>
      <c r="S462" s="15"/>
      <c r="T462" s="4"/>
      <c r="U462" s="4"/>
      <c r="V462" s="4"/>
      <c r="W462" s="4"/>
      <c r="X462" s="4"/>
      <c r="Y462" s="15"/>
    </row>
    <row r="463" spans="1:25" ht="14.5" customHeight="1" x14ac:dyDescent="0.35">
      <c r="A463" s="4" t="s">
        <v>2494</v>
      </c>
      <c r="C463" s="4" t="s">
        <v>2498</v>
      </c>
      <c r="D463" s="4" t="s">
        <v>240</v>
      </c>
      <c r="E463" s="4" t="s">
        <v>2499</v>
      </c>
      <c r="F463" s="4" t="s">
        <v>794</v>
      </c>
      <c r="G463" s="4" t="s">
        <v>2500</v>
      </c>
      <c r="I463" s="4" t="s">
        <v>22</v>
      </c>
      <c r="J463" s="4" t="s">
        <v>1798</v>
      </c>
      <c r="K463" s="4" t="s">
        <v>240</v>
      </c>
      <c r="L463" s="15"/>
      <c r="M463" s="4"/>
      <c r="N463" s="4"/>
      <c r="O463" s="4"/>
      <c r="P463" s="4"/>
      <c r="S463" s="15"/>
      <c r="T463" s="4"/>
      <c r="U463" s="4"/>
      <c r="V463" s="4"/>
      <c r="W463" s="4"/>
      <c r="X463" s="4"/>
      <c r="Y463" s="15"/>
    </row>
    <row r="464" spans="1:25" ht="14.5" customHeight="1" x14ac:dyDescent="0.35">
      <c r="A464" s="4" t="s">
        <v>2494</v>
      </c>
      <c r="C464" s="4" t="s">
        <v>2501</v>
      </c>
      <c r="D464" s="4" t="s">
        <v>240</v>
      </c>
      <c r="E464" s="4" t="s">
        <v>2502</v>
      </c>
      <c r="F464" s="4" t="s">
        <v>794</v>
      </c>
      <c r="G464" s="4" t="s">
        <v>2503</v>
      </c>
      <c r="I464" s="4" t="s">
        <v>22</v>
      </c>
      <c r="J464" s="4" t="s">
        <v>1798</v>
      </c>
      <c r="K464" s="4" t="s">
        <v>240</v>
      </c>
      <c r="L464" s="15"/>
      <c r="M464" s="4"/>
      <c r="N464" s="4"/>
      <c r="O464" s="4"/>
      <c r="P464" s="4"/>
      <c r="S464" s="15"/>
      <c r="T464" s="4"/>
      <c r="U464" s="4"/>
      <c r="V464" s="4"/>
      <c r="W464" s="4"/>
      <c r="X464" s="4"/>
      <c r="Y464" s="15"/>
    </row>
    <row r="465" spans="1:25" ht="14.5" customHeight="1" x14ac:dyDescent="0.35">
      <c r="A465" s="4" t="s">
        <v>2494</v>
      </c>
      <c r="C465" s="4" t="s">
        <v>2504</v>
      </c>
      <c r="D465" s="4" t="s">
        <v>240</v>
      </c>
      <c r="E465" s="4" t="s">
        <v>2505</v>
      </c>
      <c r="F465" s="4" t="s">
        <v>794</v>
      </c>
      <c r="G465" s="4" t="s">
        <v>2506</v>
      </c>
      <c r="I465" s="4" t="s">
        <v>22</v>
      </c>
      <c r="J465" s="4" t="s">
        <v>1798</v>
      </c>
      <c r="K465" s="4" t="s">
        <v>240</v>
      </c>
      <c r="L465" s="15"/>
      <c r="M465" s="4"/>
      <c r="N465" s="4"/>
      <c r="O465" s="4"/>
      <c r="P465" s="4"/>
      <c r="S465" s="15"/>
      <c r="T465" s="4"/>
      <c r="U465" s="4"/>
      <c r="V465" s="4"/>
      <c r="W465" s="4"/>
      <c r="X465" s="4"/>
      <c r="Y465" s="15"/>
    </row>
    <row r="466" spans="1:25" ht="14.5" customHeight="1" x14ac:dyDescent="0.35">
      <c r="A466" s="4" t="s">
        <v>2494</v>
      </c>
      <c r="C466" s="4" t="s">
        <v>2507</v>
      </c>
      <c r="D466" s="4" t="s">
        <v>240</v>
      </c>
      <c r="E466" s="4" t="s">
        <v>2508</v>
      </c>
      <c r="F466" s="4" t="s">
        <v>794</v>
      </c>
      <c r="G466" s="4" t="s">
        <v>2509</v>
      </c>
      <c r="I466" s="4" t="s">
        <v>22</v>
      </c>
      <c r="J466" s="4" t="s">
        <v>1798</v>
      </c>
      <c r="K466" s="4" t="s">
        <v>240</v>
      </c>
      <c r="L466" s="15"/>
      <c r="M466" s="4"/>
      <c r="N466" s="4"/>
      <c r="O466" s="4"/>
      <c r="P466" s="4"/>
      <c r="S466" s="15"/>
      <c r="T466" s="4"/>
      <c r="U466" s="4"/>
      <c r="V466" s="4"/>
      <c r="W466" s="4"/>
      <c r="X466" s="4"/>
      <c r="Y466" s="15"/>
    </row>
    <row r="467" spans="1:25" ht="14.5" customHeight="1" x14ac:dyDescent="0.35">
      <c r="A467" s="4" t="s">
        <v>2494</v>
      </c>
      <c r="C467" s="4" t="s">
        <v>2510</v>
      </c>
      <c r="D467" s="4" t="s">
        <v>240</v>
      </c>
      <c r="E467" s="4" t="s">
        <v>2511</v>
      </c>
      <c r="F467" s="4" t="s">
        <v>794</v>
      </c>
      <c r="G467" s="4" t="s">
        <v>2512</v>
      </c>
      <c r="I467" s="4" t="s">
        <v>22</v>
      </c>
      <c r="J467" s="4" t="s">
        <v>1798</v>
      </c>
      <c r="K467" s="4" t="s">
        <v>240</v>
      </c>
      <c r="L467" s="15"/>
      <c r="M467" s="4"/>
      <c r="N467" s="4"/>
      <c r="O467" s="4"/>
      <c r="P467" s="4"/>
      <c r="S467" s="15"/>
      <c r="T467" s="4"/>
      <c r="U467" s="4"/>
      <c r="V467" s="4"/>
      <c r="W467" s="4"/>
      <c r="X467" s="4"/>
      <c r="Y467" s="15"/>
    </row>
    <row r="468" spans="1:25" ht="14.5" customHeight="1" x14ac:dyDescent="0.35">
      <c r="A468" s="4" t="s">
        <v>2494</v>
      </c>
      <c r="C468" s="4" t="s">
        <v>2513</v>
      </c>
      <c r="D468" s="4" t="s">
        <v>240</v>
      </c>
      <c r="E468" s="4" t="s">
        <v>2514</v>
      </c>
      <c r="F468" s="4" t="s">
        <v>794</v>
      </c>
      <c r="G468" s="4" t="s">
        <v>2515</v>
      </c>
      <c r="I468" s="4" t="s">
        <v>22</v>
      </c>
      <c r="J468" s="4" t="s">
        <v>1798</v>
      </c>
      <c r="K468" s="4" t="s">
        <v>240</v>
      </c>
      <c r="L468" s="15"/>
      <c r="M468" s="4"/>
      <c r="N468" s="4"/>
      <c r="O468" s="4"/>
      <c r="P468" s="4"/>
      <c r="S468" s="15"/>
      <c r="T468" s="4"/>
      <c r="U468" s="4"/>
      <c r="V468" s="4"/>
      <c r="W468" s="4"/>
      <c r="X468" s="4"/>
      <c r="Y468" s="15"/>
    </row>
    <row r="469" spans="1:25" ht="14.5" customHeight="1" x14ac:dyDescent="0.35">
      <c r="A469" s="4" t="s">
        <v>2494</v>
      </c>
      <c r="C469" s="4" t="s">
        <v>2516</v>
      </c>
      <c r="D469" s="4" t="s">
        <v>240</v>
      </c>
      <c r="E469" s="4" t="s">
        <v>2517</v>
      </c>
      <c r="F469" s="4" t="s">
        <v>794</v>
      </c>
      <c r="G469" s="4" t="s">
        <v>2518</v>
      </c>
      <c r="I469" s="4" t="s">
        <v>22</v>
      </c>
      <c r="J469" s="4" t="s">
        <v>1798</v>
      </c>
      <c r="K469" s="4" t="s">
        <v>240</v>
      </c>
      <c r="L469" s="15"/>
      <c r="M469" s="4"/>
      <c r="N469" s="4"/>
      <c r="O469" s="4"/>
      <c r="P469" s="4"/>
      <c r="S469" s="15"/>
      <c r="T469" s="4"/>
      <c r="U469" s="4"/>
      <c r="V469" s="4"/>
      <c r="W469" s="4"/>
      <c r="X469" s="4"/>
      <c r="Y469" s="15"/>
    </row>
    <row r="470" spans="1:25" ht="14.5" customHeight="1" x14ac:dyDescent="0.35">
      <c r="A470" s="4" t="s">
        <v>2494</v>
      </c>
      <c r="C470" s="4" t="s">
        <v>2519</v>
      </c>
      <c r="D470" s="4" t="s">
        <v>240</v>
      </c>
      <c r="E470" s="4" t="s">
        <v>2520</v>
      </c>
      <c r="F470" s="4" t="s">
        <v>794</v>
      </c>
      <c r="G470" s="4" t="s">
        <v>2521</v>
      </c>
      <c r="I470" s="4" t="s">
        <v>22</v>
      </c>
      <c r="J470" s="4" t="s">
        <v>1798</v>
      </c>
      <c r="K470" s="4" t="s">
        <v>240</v>
      </c>
      <c r="L470" s="15"/>
      <c r="M470" s="4"/>
      <c r="N470" s="4"/>
      <c r="O470" s="4"/>
      <c r="P470" s="4"/>
      <c r="S470" s="15"/>
      <c r="T470" s="4"/>
      <c r="U470" s="4"/>
      <c r="V470" s="4"/>
      <c r="W470" s="4"/>
      <c r="X470" s="4"/>
      <c r="Y470" s="15"/>
    </row>
    <row r="471" spans="1:25" ht="14.5" customHeight="1" x14ac:dyDescent="0.35">
      <c r="A471" s="4" t="s">
        <v>2494</v>
      </c>
      <c r="C471" s="4" t="s">
        <v>2522</v>
      </c>
      <c r="D471" s="4" t="s">
        <v>240</v>
      </c>
      <c r="E471" s="4" t="s">
        <v>2523</v>
      </c>
      <c r="F471" s="4" t="s">
        <v>794</v>
      </c>
      <c r="G471" s="4" t="s">
        <v>2524</v>
      </c>
      <c r="I471" s="4" t="s">
        <v>22</v>
      </c>
      <c r="J471" s="4" t="s">
        <v>1798</v>
      </c>
      <c r="K471" s="4" t="s">
        <v>240</v>
      </c>
      <c r="L471" s="15"/>
      <c r="M471" s="4"/>
      <c r="N471" s="4"/>
      <c r="O471" s="4"/>
      <c r="P471" s="4"/>
      <c r="S471" s="15"/>
      <c r="T471" s="4"/>
      <c r="U471" s="4"/>
      <c r="V471" s="4"/>
      <c r="W471" s="4"/>
      <c r="X471" s="4"/>
      <c r="Y471" s="15"/>
    </row>
    <row r="472" spans="1:25" ht="14.5" customHeight="1" x14ac:dyDescent="0.35">
      <c r="A472" s="4" t="s">
        <v>2494</v>
      </c>
      <c r="C472" s="4" t="s">
        <v>2525</v>
      </c>
      <c r="D472" s="4" t="s">
        <v>240</v>
      </c>
      <c r="E472" s="4" t="s">
        <v>2526</v>
      </c>
      <c r="F472" s="4" t="s">
        <v>794</v>
      </c>
      <c r="G472" s="4" t="s">
        <v>2527</v>
      </c>
      <c r="I472" s="4" t="s">
        <v>22</v>
      </c>
      <c r="J472" s="4" t="s">
        <v>1798</v>
      </c>
      <c r="K472" s="4" t="s">
        <v>240</v>
      </c>
      <c r="L472" s="15"/>
      <c r="M472" s="4"/>
      <c r="N472" s="4"/>
      <c r="O472" s="4"/>
      <c r="P472" s="4"/>
      <c r="S472" s="15"/>
      <c r="T472" s="4"/>
      <c r="U472" s="4"/>
      <c r="V472" s="4"/>
      <c r="W472" s="4"/>
      <c r="X472" s="4"/>
      <c r="Y472" s="15"/>
    </row>
    <row r="473" spans="1:25" ht="14.5" customHeight="1" x14ac:dyDescent="0.35">
      <c r="A473" s="4" t="s">
        <v>2494</v>
      </c>
      <c r="C473" s="4" t="s">
        <v>2528</v>
      </c>
      <c r="D473" s="4" t="s">
        <v>240</v>
      </c>
      <c r="E473" s="4" t="s">
        <v>2529</v>
      </c>
      <c r="F473" s="4" t="s">
        <v>794</v>
      </c>
      <c r="G473" s="4" t="s">
        <v>2530</v>
      </c>
      <c r="I473" s="4" t="s">
        <v>22</v>
      </c>
      <c r="J473" s="4" t="s">
        <v>1798</v>
      </c>
      <c r="K473" s="4" t="s">
        <v>240</v>
      </c>
      <c r="L473" s="15"/>
      <c r="M473" s="4"/>
      <c r="N473" s="4"/>
      <c r="O473" s="4"/>
      <c r="P473" s="4"/>
      <c r="S473" s="15"/>
      <c r="T473" s="4"/>
      <c r="U473" s="4"/>
      <c r="V473" s="4"/>
      <c r="W473" s="4"/>
      <c r="X473" s="4"/>
      <c r="Y473" s="15"/>
    </row>
    <row r="474" spans="1:25" ht="14.5" customHeight="1" x14ac:dyDescent="0.35">
      <c r="A474" s="4" t="s">
        <v>2494</v>
      </c>
      <c r="C474" s="4" t="s">
        <v>2531</v>
      </c>
      <c r="D474" s="4" t="s">
        <v>240</v>
      </c>
      <c r="E474" s="4" t="s">
        <v>2532</v>
      </c>
      <c r="F474" s="4" t="s">
        <v>794</v>
      </c>
      <c r="G474" s="4" t="s">
        <v>2533</v>
      </c>
      <c r="I474" s="4" t="s">
        <v>22</v>
      </c>
      <c r="J474" s="4" t="s">
        <v>1798</v>
      </c>
      <c r="K474" s="4" t="s">
        <v>240</v>
      </c>
      <c r="L474" s="15"/>
      <c r="M474" s="4"/>
      <c r="N474" s="4"/>
      <c r="O474" s="4"/>
      <c r="P474" s="4"/>
      <c r="S474" s="15"/>
      <c r="T474" s="4"/>
      <c r="U474" s="4"/>
      <c r="V474" s="4"/>
      <c r="W474" s="4"/>
      <c r="X474" s="4"/>
      <c r="Y474" s="15"/>
    </row>
    <row r="475" spans="1:25" ht="14.5" customHeight="1" x14ac:dyDescent="0.35">
      <c r="A475" s="4" t="s">
        <v>2494</v>
      </c>
      <c r="C475" s="4" t="s">
        <v>2534</v>
      </c>
      <c r="D475" s="4" t="s">
        <v>240</v>
      </c>
      <c r="E475" s="4" t="s">
        <v>2535</v>
      </c>
      <c r="F475" s="4" t="s">
        <v>794</v>
      </c>
      <c r="G475" s="4" t="s">
        <v>2536</v>
      </c>
      <c r="I475" s="4" t="s">
        <v>22</v>
      </c>
      <c r="J475" s="4" t="s">
        <v>1798</v>
      </c>
      <c r="K475" s="4" t="s">
        <v>240</v>
      </c>
      <c r="L475" s="15"/>
      <c r="M475" s="4"/>
      <c r="N475" s="4"/>
      <c r="O475" s="4"/>
      <c r="P475" s="4"/>
      <c r="S475" s="15"/>
      <c r="T475" s="4"/>
      <c r="U475" s="4"/>
      <c r="V475" s="4"/>
      <c r="W475" s="4"/>
      <c r="X475" s="4"/>
      <c r="Y475" s="15"/>
    </row>
    <row r="476" spans="1:25" ht="14.5" customHeight="1" x14ac:dyDescent="0.35">
      <c r="A476" s="4" t="s">
        <v>2494</v>
      </c>
      <c r="C476" s="4" t="s">
        <v>2537</v>
      </c>
      <c r="D476" s="4" t="s">
        <v>240</v>
      </c>
      <c r="E476" s="4" t="s">
        <v>2538</v>
      </c>
      <c r="F476" s="4" t="s">
        <v>794</v>
      </c>
      <c r="G476" s="4" t="s">
        <v>2539</v>
      </c>
      <c r="I476" s="4" t="s">
        <v>22</v>
      </c>
      <c r="J476" s="4" t="s">
        <v>1798</v>
      </c>
      <c r="K476" s="4" t="s">
        <v>240</v>
      </c>
      <c r="L476" s="15"/>
      <c r="M476" s="4"/>
      <c r="N476" s="4"/>
      <c r="O476" s="4"/>
      <c r="P476" s="4"/>
      <c r="S476" s="15"/>
      <c r="T476" s="4"/>
      <c r="U476" s="4"/>
      <c r="V476" s="4"/>
      <c r="W476" s="4"/>
      <c r="X476" s="4"/>
      <c r="Y476" s="15"/>
    </row>
    <row r="477" spans="1:25" ht="14.5" customHeight="1" x14ac:dyDescent="0.35">
      <c r="A477" s="4" t="s">
        <v>2494</v>
      </c>
      <c r="C477" s="4" t="s">
        <v>2540</v>
      </c>
      <c r="D477" s="4" t="s">
        <v>240</v>
      </c>
      <c r="E477" s="4" t="s">
        <v>2541</v>
      </c>
      <c r="F477" s="4" t="s">
        <v>794</v>
      </c>
      <c r="G477" s="4" t="s">
        <v>2542</v>
      </c>
      <c r="I477" s="4" t="s">
        <v>22</v>
      </c>
      <c r="J477" s="4" t="s">
        <v>1798</v>
      </c>
      <c r="K477" s="4" t="s">
        <v>240</v>
      </c>
      <c r="L477" s="15"/>
      <c r="M477" s="4"/>
      <c r="N477" s="4"/>
      <c r="O477" s="4"/>
      <c r="P477" s="4"/>
      <c r="S477" s="15"/>
      <c r="T477" s="4"/>
      <c r="U477" s="4"/>
      <c r="V477" s="4"/>
      <c r="W477" s="4"/>
      <c r="X477" s="4"/>
      <c r="Y477" s="15"/>
    </row>
    <row r="478" spans="1:25" ht="14.5" customHeight="1" x14ac:dyDescent="0.35">
      <c r="A478" s="4" t="s">
        <v>2494</v>
      </c>
      <c r="C478" s="4" t="s">
        <v>2543</v>
      </c>
      <c r="D478" s="4" t="s">
        <v>240</v>
      </c>
      <c r="E478" s="4" t="s">
        <v>2544</v>
      </c>
      <c r="F478" s="4" t="s">
        <v>794</v>
      </c>
      <c r="G478" s="4" t="s">
        <v>2545</v>
      </c>
      <c r="I478" s="4" t="s">
        <v>22</v>
      </c>
      <c r="J478" s="4" t="s">
        <v>1798</v>
      </c>
      <c r="K478" s="4" t="s">
        <v>240</v>
      </c>
      <c r="L478" s="15"/>
      <c r="M478" s="4"/>
      <c r="N478" s="4"/>
      <c r="O478" s="4"/>
      <c r="P478" s="4"/>
      <c r="S478" s="15"/>
      <c r="T478" s="4"/>
      <c r="U478" s="4"/>
      <c r="V478" s="4"/>
      <c r="W478" s="4"/>
      <c r="X478" s="4"/>
      <c r="Y478" s="15"/>
    </row>
    <row r="479" spans="1:25" ht="14.5" customHeight="1" x14ac:dyDescent="0.35">
      <c r="A479" s="4" t="s">
        <v>2494</v>
      </c>
      <c r="C479" s="4" t="s">
        <v>2546</v>
      </c>
      <c r="D479" s="4" t="s">
        <v>240</v>
      </c>
      <c r="E479" s="4" t="s">
        <v>2547</v>
      </c>
      <c r="F479" s="4" t="s">
        <v>794</v>
      </c>
      <c r="G479" s="4" t="s">
        <v>2547</v>
      </c>
      <c r="I479" s="4" t="s">
        <v>22</v>
      </c>
      <c r="J479" s="4" t="s">
        <v>1798</v>
      </c>
      <c r="K479" s="4" t="s">
        <v>240</v>
      </c>
      <c r="L479" s="15"/>
      <c r="M479" s="4"/>
      <c r="N479" s="4"/>
      <c r="O479" s="4"/>
      <c r="P479" s="4"/>
      <c r="S479" s="15"/>
      <c r="T479" s="4"/>
      <c r="U479" s="4"/>
      <c r="V479" s="4"/>
      <c r="W479" s="4"/>
      <c r="X479" s="4"/>
      <c r="Y479" s="15"/>
    </row>
    <row r="480" spans="1:25" ht="14.5" customHeight="1" x14ac:dyDescent="0.35">
      <c r="A480" s="4" t="s">
        <v>2494</v>
      </c>
      <c r="C480" s="4" t="s">
        <v>2548</v>
      </c>
      <c r="D480" s="4" t="s">
        <v>240</v>
      </c>
      <c r="E480" s="4" t="s">
        <v>2549</v>
      </c>
      <c r="F480" s="4" t="s">
        <v>794</v>
      </c>
      <c r="G480" s="4" t="s">
        <v>2550</v>
      </c>
      <c r="I480" s="4" t="s">
        <v>22</v>
      </c>
      <c r="J480" s="4" t="s">
        <v>1798</v>
      </c>
      <c r="K480" s="4" t="s">
        <v>240</v>
      </c>
      <c r="L480" s="15"/>
      <c r="M480" s="4"/>
      <c r="N480" s="4"/>
      <c r="O480" s="4"/>
      <c r="P480" s="4"/>
      <c r="S480" s="15"/>
      <c r="T480" s="4"/>
      <c r="U480" s="4"/>
      <c r="V480" s="4"/>
      <c r="W480" s="4"/>
      <c r="X480" s="4"/>
      <c r="Y480" s="15"/>
    </row>
    <row r="481" spans="1:25" ht="14.5" customHeight="1" x14ac:dyDescent="0.35">
      <c r="A481" s="4" t="s">
        <v>2494</v>
      </c>
      <c r="C481" s="4" t="s">
        <v>2551</v>
      </c>
      <c r="D481" s="4" t="s">
        <v>240</v>
      </c>
      <c r="E481" s="4" t="s">
        <v>2552</v>
      </c>
      <c r="F481" s="4" t="s">
        <v>794</v>
      </c>
      <c r="G481" s="4" t="s">
        <v>2553</v>
      </c>
      <c r="I481" s="4" t="s">
        <v>22</v>
      </c>
      <c r="J481" s="4" t="s">
        <v>1798</v>
      </c>
      <c r="K481" s="4" t="s">
        <v>240</v>
      </c>
      <c r="L481" s="15"/>
      <c r="M481" s="4"/>
      <c r="N481" s="4"/>
      <c r="O481" s="4"/>
      <c r="P481" s="4"/>
      <c r="S481" s="15"/>
      <c r="T481" s="4"/>
      <c r="U481" s="4"/>
      <c r="V481" s="4"/>
      <c r="W481" s="4"/>
      <c r="X481" s="4"/>
      <c r="Y481" s="15"/>
    </row>
    <row r="482" spans="1:25" ht="14.5" customHeight="1" x14ac:dyDescent="0.35">
      <c r="A482" s="4" t="s">
        <v>2494</v>
      </c>
      <c r="C482" s="4" t="s">
        <v>2554</v>
      </c>
      <c r="D482" s="4" t="s">
        <v>240</v>
      </c>
      <c r="E482" s="4" t="s">
        <v>2555</v>
      </c>
      <c r="F482" s="4" t="s">
        <v>718</v>
      </c>
      <c r="G482" s="4" t="s">
        <v>2556</v>
      </c>
      <c r="I482" s="4" t="s">
        <v>2304</v>
      </c>
      <c r="J482" s="4" t="s">
        <v>2557</v>
      </c>
      <c r="K482" s="4" t="s">
        <v>240</v>
      </c>
      <c r="L482" s="15"/>
      <c r="M482" s="4"/>
      <c r="N482" s="4"/>
      <c r="O482" s="4"/>
      <c r="P482" s="4"/>
      <c r="S482" s="15"/>
      <c r="T482" s="4"/>
      <c r="U482" s="4"/>
      <c r="V482" s="4"/>
      <c r="W482" s="4"/>
      <c r="X482" s="4"/>
      <c r="Y482" s="15"/>
    </row>
    <row r="483" spans="1:25" ht="14.5" customHeight="1" x14ac:dyDescent="0.35">
      <c r="A483" s="4" t="s">
        <v>2494</v>
      </c>
      <c r="C483" s="4" t="s">
        <v>2558</v>
      </c>
      <c r="D483" s="4" t="s">
        <v>240</v>
      </c>
      <c r="E483" s="4" t="s">
        <v>2559</v>
      </c>
      <c r="F483" s="4" t="s">
        <v>718</v>
      </c>
      <c r="G483" s="4" t="s">
        <v>2560</v>
      </c>
      <c r="I483" s="4" t="s">
        <v>2304</v>
      </c>
      <c r="J483" s="4" t="s">
        <v>2557</v>
      </c>
      <c r="K483" s="4" t="s">
        <v>240</v>
      </c>
      <c r="L483" s="15"/>
      <c r="M483" s="4"/>
      <c r="N483" s="4"/>
      <c r="O483" s="4"/>
      <c r="P483" s="4"/>
      <c r="S483" s="15"/>
      <c r="T483" s="4"/>
      <c r="U483" s="4"/>
      <c r="V483" s="4"/>
      <c r="W483" s="4"/>
      <c r="X483" s="4"/>
      <c r="Y483" s="15"/>
    </row>
    <row r="484" spans="1:25" ht="14.5" customHeight="1" x14ac:dyDescent="0.35">
      <c r="A484" s="4" t="s">
        <v>2494</v>
      </c>
      <c r="C484" s="4" t="s">
        <v>2561</v>
      </c>
      <c r="D484" s="4" t="s">
        <v>240</v>
      </c>
      <c r="E484" s="4" t="s">
        <v>2562</v>
      </c>
      <c r="F484" s="4" t="s">
        <v>718</v>
      </c>
      <c r="G484" s="4" t="s">
        <v>2563</v>
      </c>
      <c r="I484" s="4" t="s">
        <v>2304</v>
      </c>
      <c r="J484" s="4" t="s">
        <v>2557</v>
      </c>
      <c r="K484" s="4" t="s">
        <v>240</v>
      </c>
      <c r="L484" s="15"/>
      <c r="M484" s="4"/>
      <c r="N484" s="4"/>
      <c r="O484" s="4"/>
      <c r="P484" s="4"/>
      <c r="S484" s="15"/>
      <c r="T484" s="4"/>
      <c r="U484" s="4"/>
      <c r="V484" s="4"/>
      <c r="W484" s="4"/>
      <c r="X484" s="4"/>
      <c r="Y484" s="15"/>
    </row>
    <row r="485" spans="1:25" ht="14.5" customHeight="1" x14ac:dyDescent="0.35">
      <c r="A485" s="4" t="s">
        <v>2494</v>
      </c>
      <c r="C485" s="4" t="s">
        <v>2564</v>
      </c>
      <c r="D485" s="4" t="s">
        <v>240</v>
      </c>
      <c r="E485" s="4" t="s">
        <v>2565</v>
      </c>
      <c r="F485" s="4" t="s">
        <v>718</v>
      </c>
      <c r="G485" s="4" t="s">
        <v>2566</v>
      </c>
      <c r="I485" s="4" t="s">
        <v>2304</v>
      </c>
      <c r="J485" s="4" t="s">
        <v>2557</v>
      </c>
      <c r="K485" s="4" t="s">
        <v>240</v>
      </c>
      <c r="L485" s="15"/>
      <c r="M485" s="4"/>
      <c r="N485" s="4"/>
      <c r="O485" s="4"/>
      <c r="P485" s="4"/>
      <c r="S485" s="15"/>
      <c r="T485" s="4"/>
      <c r="U485" s="4"/>
      <c r="V485" s="4"/>
      <c r="W485" s="4"/>
      <c r="X485" s="4"/>
      <c r="Y485" s="15"/>
    </row>
    <row r="486" spans="1:25" ht="14.5" customHeight="1" x14ac:dyDescent="0.35">
      <c r="A486" s="4" t="s">
        <v>2494</v>
      </c>
      <c r="C486" s="4" t="s">
        <v>2567</v>
      </c>
      <c r="D486" s="4" t="s">
        <v>240</v>
      </c>
      <c r="E486" s="4" t="s">
        <v>2568</v>
      </c>
      <c r="F486" s="4" t="s">
        <v>718</v>
      </c>
      <c r="G486" s="4" t="s">
        <v>2569</v>
      </c>
      <c r="I486" s="4" t="s">
        <v>2304</v>
      </c>
      <c r="J486" s="4" t="s">
        <v>2557</v>
      </c>
      <c r="K486" s="4" t="s">
        <v>240</v>
      </c>
      <c r="L486" s="15"/>
      <c r="M486" s="4"/>
      <c r="N486" s="4"/>
      <c r="O486" s="4"/>
      <c r="P486" s="4"/>
      <c r="S486" s="15"/>
      <c r="T486" s="4"/>
      <c r="U486" s="4"/>
      <c r="V486" s="4"/>
      <c r="W486" s="4"/>
      <c r="X486" s="4"/>
      <c r="Y486" s="15"/>
    </row>
    <row r="487" spans="1:25" ht="14.5" customHeight="1" x14ac:dyDescent="0.35">
      <c r="A487" s="4" t="s">
        <v>2494</v>
      </c>
      <c r="C487" s="4" t="s">
        <v>2570</v>
      </c>
      <c r="D487" s="4" t="s">
        <v>240</v>
      </c>
      <c r="E487" s="4" t="s">
        <v>2571</v>
      </c>
      <c r="F487" s="4" t="s">
        <v>718</v>
      </c>
      <c r="G487" s="4" t="s">
        <v>2572</v>
      </c>
      <c r="I487" s="4" t="s">
        <v>2304</v>
      </c>
      <c r="J487" s="4" t="s">
        <v>2557</v>
      </c>
      <c r="K487" s="4" t="s">
        <v>240</v>
      </c>
      <c r="L487" s="15"/>
      <c r="M487" s="4"/>
      <c r="N487" s="4"/>
      <c r="O487" s="4"/>
      <c r="P487" s="4"/>
      <c r="S487" s="15"/>
      <c r="T487" s="4"/>
      <c r="U487" s="4"/>
      <c r="V487" s="4"/>
      <c r="W487" s="4"/>
      <c r="X487" s="4"/>
      <c r="Y487" s="15"/>
    </row>
    <row r="488" spans="1:25" ht="14.5" customHeight="1" x14ac:dyDescent="0.35">
      <c r="A488" s="4" t="s">
        <v>2494</v>
      </c>
      <c r="C488" s="4" t="s">
        <v>2573</v>
      </c>
      <c r="D488" s="4" t="s">
        <v>240</v>
      </c>
      <c r="E488" s="4" t="s">
        <v>2574</v>
      </c>
      <c r="F488" s="4" t="s">
        <v>718</v>
      </c>
      <c r="G488" s="4" t="s">
        <v>2575</v>
      </c>
      <c r="I488" s="4" t="s">
        <v>2304</v>
      </c>
      <c r="J488" s="4" t="s">
        <v>2557</v>
      </c>
      <c r="K488" s="4" t="s">
        <v>240</v>
      </c>
      <c r="L488" s="15"/>
      <c r="M488" s="4"/>
      <c r="N488" s="4"/>
      <c r="O488" s="4"/>
      <c r="P488" s="4"/>
      <c r="S488" s="15"/>
      <c r="T488" s="4"/>
      <c r="U488" s="4"/>
      <c r="V488" s="4"/>
      <c r="W488" s="4"/>
      <c r="X488" s="4"/>
      <c r="Y488" s="15"/>
    </row>
    <row r="489" spans="1:25" ht="14.5" customHeight="1" x14ac:dyDescent="0.35">
      <c r="A489" s="4" t="s">
        <v>2494</v>
      </c>
      <c r="C489" s="4" t="s">
        <v>2576</v>
      </c>
      <c r="D489" s="4" t="s">
        <v>240</v>
      </c>
      <c r="E489" s="4" t="s">
        <v>2577</v>
      </c>
      <c r="F489" s="4" t="s">
        <v>718</v>
      </c>
      <c r="G489" s="4" t="s">
        <v>2578</v>
      </c>
      <c r="I489" s="4" t="s">
        <v>2304</v>
      </c>
      <c r="J489" s="4" t="s">
        <v>2557</v>
      </c>
      <c r="K489" s="4" t="s">
        <v>240</v>
      </c>
      <c r="L489" s="15"/>
      <c r="M489" s="4"/>
      <c r="N489" s="4"/>
      <c r="O489" s="4"/>
      <c r="P489" s="4"/>
      <c r="S489" s="15"/>
      <c r="T489" s="4"/>
      <c r="U489" s="4"/>
      <c r="V489" s="4"/>
      <c r="W489" s="4"/>
      <c r="X489" s="4"/>
      <c r="Y489" s="15"/>
    </row>
    <row r="490" spans="1:25" ht="14.5" customHeight="1" x14ac:dyDescent="0.35">
      <c r="A490" s="4" t="s">
        <v>2494</v>
      </c>
      <c r="C490" s="4" t="s">
        <v>2579</v>
      </c>
      <c r="D490" s="4" t="s">
        <v>240</v>
      </c>
      <c r="E490" s="4" t="s">
        <v>2580</v>
      </c>
      <c r="F490" s="4" t="s">
        <v>718</v>
      </c>
      <c r="G490" s="4" t="s">
        <v>2581</v>
      </c>
      <c r="I490" s="4" t="s">
        <v>2304</v>
      </c>
      <c r="J490" s="4" t="s">
        <v>2557</v>
      </c>
      <c r="K490" s="4" t="s">
        <v>240</v>
      </c>
      <c r="L490" s="15"/>
      <c r="M490" s="4"/>
      <c r="N490" s="4"/>
      <c r="O490" s="4"/>
      <c r="P490" s="4"/>
      <c r="S490" s="15"/>
      <c r="T490" s="4"/>
      <c r="U490" s="4"/>
      <c r="V490" s="4"/>
      <c r="W490" s="4"/>
      <c r="X490" s="4"/>
      <c r="Y490" s="15"/>
    </row>
    <row r="491" spans="1:25" ht="14.5" customHeight="1" x14ac:dyDescent="0.35">
      <c r="A491" s="4" t="s">
        <v>2494</v>
      </c>
      <c r="C491" s="4" t="s">
        <v>2582</v>
      </c>
      <c r="D491" s="4" t="s">
        <v>240</v>
      </c>
      <c r="E491" s="4" t="s">
        <v>2583</v>
      </c>
      <c r="F491" s="4" t="s">
        <v>718</v>
      </c>
      <c r="G491" s="4" t="s">
        <v>2584</v>
      </c>
      <c r="I491" s="4" t="s">
        <v>2304</v>
      </c>
      <c r="J491" s="4" t="s">
        <v>2557</v>
      </c>
      <c r="K491" s="4" t="s">
        <v>240</v>
      </c>
      <c r="L491" s="15"/>
      <c r="M491" s="4"/>
      <c r="N491" s="4"/>
      <c r="O491" s="4"/>
      <c r="P491" s="4"/>
      <c r="S491" s="15"/>
      <c r="T491" s="4"/>
      <c r="U491" s="4"/>
      <c r="V491" s="4"/>
      <c r="W491" s="4"/>
      <c r="X491" s="4"/>
      <c r="Y491" s="15"/>
    </row>
    <row r="492" spans="1:25" ht="14.5" customHeight="1" x14ac:dyDescent="0.35">
      <c r="A492" s="4" t="s">
        <v>2494</v>
      </c>
      <c r="C492" s="4" t="s">
        <v>2585</v>
      </c>
      <c r="D492" s="4" t="s">
        <v>240</v>
      </c>
      <c r="E492" s="4" t="s">
        <v>2586</v>
      </c>
      <c r="F492" s="4" t="s">
        <v>718</v>
      </c>
      <c r="G492" s="4" t="s">
        <v>2587</v>
      </c>
      <c r="I492" s="4" t="s">
        <v>2304</v>
      </c>
      <c r="J492" s="4" t="s">
        <v>2557</v>
      </c>
      <c r="K492" s="4" t="s">
        <v>240</v>
      </c>
      <c r="L492" s="15"/>
      <c r="M492" s="4"/>
      <c r="N492" s="4"/>
      <c r="O492" s="4"/>
      <c r="P492" s="4"/>
      <c r="S492" s="15"/>
      <c r="T492" s="4"/>
      <c r="U492" s="4"/>
      <c r="V492" s="4"/>
      <c r="W492" s="4"/>
      <c r="X492" s="4"/>
      <c r="Y492" s="15"/>
    </row>
    <row r="493" spans="1:25" ht="14.5" customHeight="1" x14ac:dyDescent="0.35">
      <c r="A493" s="4" t="s">
        <v>2494</v>
      </c>
      <c r="C493" s="4" t="s">
        <v>2588</v>
      </c>
      <c r="D493" s="4" t="s">
        <v>240</v>
      </c>
      <c r="E493" s="4" t="s">
        <v>2589</v>
      </c>
      <c r="F493" s="4" t="s">
        <v>718</v>
      </c>
      <c r="G493" s="4" t="s">
        <v>2590</v>
      </c>
      <c r="I493" s="4" t="s">
        <v>2304</v>
      </c>
      <c r="J493" s="4" t="s">
        <v>2557</v>
      </c>
      <c r="K493" s="4" t="s">
        <v>240</v>
      </c>
      <c r="L493" s="15"/>
      <c r="M493" s="4"/>
      <c r="N493" s="4"/>
      <c r="O493" s="4"/>
      <c r="P493" s="4"/>
      <c r="S493" s="15"/>
      <c r="T493" s="4"/>
      <c r="U493" s="4"/>
      <c r="V493" s="4"/>
      <c r="W493" s="4"/>
      <c r="X493" s="4"/>
      <c r="Y493" s="15"/>
    </row>
    <row r="494" spans="1:25" ht="14.5" customHeight="1" x14ac:dyDescent="0.35">
      <c r="A494" s="4" t="s">
        <v>2494</v>
      </c>
      <c r="C494" s="4" t="s">
        <v>2591</v>
      </c>
      <c r="D494" s="4" t="s">
        <v>240</v>
      </c>
      <c r="E494" s="4" t="s">
        <v>2592</v>
      </c>
      <c r="F494" s="4" t="s">
        <v>718</v>
      </c>
      <c r="G494" s="4" t="s">
        <v>2593</v>
      </c>
      <c r="I494" s="4" t="s">
        <v>2304</v>
      </c>
      <c r="J494" s="4" t="s">
        <v>2557</v>
      </c>
      <c r="K494" s="4" t="s">
        <v>240</v>
      </c>
      <c r="L494" s="15"/>
      <c r="M494" s="4"/>
      <c r="N494" s="4"/>
      <c r="O494" s="4"/>
      <c r="P494" s="4"/>
      <c r="S494" s="15"/>
      <c r="T494" s="4"/>
      <c r="U494" s="4"/>
      <c r="V494" s="4"/>
      <c r="W494" s="4"/>
      <c r="X494" s="4"/>
      <c r="Y494" s="15"/>
    </row>
    <row r="495" spans="1:25" ht="14.5" customHeight="1" x14ac:dyDescent="0.35">
      <c r="A495" s="4" t="s">
        <v>2494</v>
      </c>
      <c r="C495" s="4" t="s">
        <v>2594</v>
      </c>
      <c r="D495" s="4" t="s">
        <v>240</v>
      </c>
      <c r="E495" s="4" t="s">
        <v>2595</v>
      </c>
      <c r="F495" s="4" t="s">
        <v>718</v>
      </c>
      <c r="G495" s="4" t="s">
        <v>2596</v>
      </c>
      <c r="I495" s="4" t="s">
        <v>2304</v>
      </c>
      <c r="J495" s="4" t="s">
        <v>2557</v>
      </c>
      <c r="K495" s="4" t="s">
        <v>240</v>
      </c>
      <c r="L495" s="15"/>
      <c r="M495" s="4"/>
      <c r="N495" s="4"/>
      <c r="O495" s="4"/>
      <c r="P495" s="4"/>
      <c r="S495" s="15"/>
      <c r="T495" s="4"/>
      <c r="U495" s="4"/>
      <c r="V495" s="4"/>
      <c r="W495" s="4"/>
      <c r="X495" s="4"/>
      <c r="Y495" s="15"/>
    </row>
    <row r="496" spans="1:25" ht="14.5" customHeight="1" x14ac:dyDescent="0.35">
      <c r="A496" s="4" t="s">
        <v>2494</v>
      </c>
      <c r="C496" s="4" t="s">
        <v>2597</v>
      </c>
      <c r="D496" s="4" t="s">
        <v>240</v>
      </c>
      <c r="E496" s="4" t="s">
        <v>2598</v>
      </c>
      <c r="F496" s="4" t="s">
        <v>718</v>
      </c>
      <c r="G496" s="4" t="s">
        <v>2599</v>
      </c>
      <c r="I496" s="4" t="s">
        <v>2304</v>
      </c>
      <c r="J496" s="4" t="s">
        <v>2557</v>
      </c>
      <c r="K496" s="4" t="s">
        <v>240</v>
      </c>
      <c r="L496" s="15"/>
      <c r="M496" s="4"/>
      <c r="N496" s="4"/>
      <c r="O496" s="4"/>
      <c r="P496" s="4"/>
      <c r="S496" s="15"/>
      <c r="T496" s="4"/>
      <c r="U496" s="4"/>
      <c r="V496" s="4"/>
      <c r="W496" s="4"/>
      <c r="X496" s="4"/>
      <c r="Y496" s="15"/>
    </row>
    <row r="497" spans="1:25" ht="14.5" customHeight="1" x14ac:dyDescent="0.35">
      <c r="A497" s="4" t="s">
        <v>2494</v>
      </c>
      <c r="C497" s="4" t="s">
        <v>2600</v>
      </c>
      <c r="D497" s="4" t="s">
        <v>240</v>
      </c>
      <c r="E497" s="4" t="s">
        <v>2601</v>
      </c>
      <c r="F497" s="4" t="s">
        <v>718</v>
      </c>
      <c r="G497" s="4" t="s">
        <v>2602</v>
      </c>
      <c r="I497" s="4" t="s">
        <v>2304</v>
      </c>
      <c r="J497" s="4" t="s">
        <v>2557</v>
      </c>
      <c r="K497" s="4" t="s">
        <v>240</v>
      </c>
      <c r="L497" s="15"/>
      <c r="M497" s="4"/>
      <c r="N497" s="4"/>
      <c r="O497" s="4"/>
      <c r="P497" s="4"/>
      <c r="S497" s="15"/>
      <c r="T497" s="4"/>
      <c r="U497" s="4"/>
      <c r="V497" s="4"/>
      <c r="W497" s="4"/>
      <c r="X497" s="4"/>
      <c r="Y497" s="15"/>
    </row>
    <row r="498" spans="1:25" ht="14.5" customHeight="1" x14ac:dyDescent="0.35">
      <c r="A498" s="4" t="s">
        <v>2494</v>
      </c>
      <c r="C498" s="4" t="s">
        <v>2603</v>
      </c>
      <c r="D498" s="4" t="s">
        <v>240</v>
      </c>
      <c r="E498" s="4" t="s">
        <v>2604</v>
      </c>
      <c r="F498" s="4" t="s">
        <v>718</v>
      </c>
      <c r="G498" s="4" t="s">
        <v>2605</v>
      </c>
      <c r="I498" s="4" t="s">
        <v>2304</v>
      </c>
      <c r="J498" s="4" t="s">
        <v>2557</v>
      </c>
      <c r="K498" s="4" t="s">
        <v>240</v>
      </c>
      <c r="L498" s="15"/>
      <c r="M498" s="4"/>
      <c r="N498" s="4"/>
      <c r="O498" s="4"/>
      <c r="P498" s="4"/>
      <c r="S498" s="15"/>
      <c r="T498" s="4"/>
      <c r="U498" s="4"/>
      <c r="V498" s="4"/>
      <c r="W498" s="4"/>
      <c r="X498" s="4"/>
      <c r="Y498" s="15"/>
    </row>
    <row r="499" spans="1:25" ht="14.5" customHeight="1" x14ac:dyDescent="0.35">
      <c r="A499" s="4" t="s">
        <v>2494</v>
      </c>
      <c r="C499" s="4" t="s">
        <v>2606</v>
      </c>
      <c r="D499" s="4" t="s">
        <v>240</v>
      </c>
      <c r="E499" s="4" t="s">
        <v>2607</v>
      </c>
      <c r="F499" s="4" t="s">
        <v>718</v>
      </c>
      <c r="G499" s="4" t="s">
        <v>2608</v>
      </c>
      <c r="I499" s="4" t="s">
        <v>2304</v>
      </c>
      <c r="J499" s="4" t="s">
        <v>2557</v>
      </c>
      <c r="K499" s="4" t="s">
        <v>240</v>
      </c>
      <c r="L499" s="15"/>
      <c r="M499" s="4"/>
      <c r="N499" s="4"/>
      <c r="O499" s="4"/>
      <c r="P499" s="4"/>
      <c r="S499" s="15"/>
      <c r="T499" s="4"/>
      <c r="U499" s="4"/>
      <c r="V499" s="4"/>
      <c r="W499" s="4"/>
      <c r="X499" s="4"/>
      <c r="Y499" s="15"/>
    </row>
    <row r="500" spans="1:25" ht="14.5" customHeight="1" x14ac:dyDescent="0.35">
      <c r="A500" s="4" t="s">
        <v>2494</v>
      </c>
      <c r="C500" s="4" t="s">
        <v>2609</v>
      </c>
      <c r="D500" s="4" t="s">
        <v>240</v>
      </c>
      <c r="E500" s="4" t="s">
        <v>2610</v>
      </c>
      <c r="F500" s="4" t="s">
        <v>718</v>
      </c>
      <c r="G500" s="4" t="s">
        <v>2611</v>
      </c>
      <c r="I500" s="4" t="s">
        <v>2304</v>
      </c>
      <c r="J500" s="4" t="s">
        <v>2557</v>
      </c>
      <c r="K500" s="4" t="s">
        <v>240</v>
      </c>
      <c r="L500" s="15"/>
      <c r="M500" s="4"/>
      <c r="N500" s="4"/>
      <c r="O500" s="4"/>
      <c r="P500" s="4"/>
      <c r="S500" s="15"/>
      <c r="T500" s="4"/>
      <c r="U500" s="4"/>
      <c r="V500" s="4"/>
      <c r="W500" s="4"/>
      <c r="X500" s="4"/>
      <c r="Y500" s="15"/>
    </row>
    <row r="501" spans="1:25" ht="14.5" customHeight="1" x14ac:dyDescent="0.35">
      <c r="A501" s="4" t="s">
        <v>2494</v>
      </c>
      <c r="C501" s="4" t="s">
        <v>2612</v>
      </c>
      <c r="D501" s="4" t="s">
        <v>240</v>
      </c>
      <c r="E501" s="4" t="s">
        <v>2613</v>
      </c>
      <c r="F501" s="4" t="s">
        <v>718</v>
      </c>
      <c r="G501" s="9" t="s">
        <v>2614</v>
      </c>
      <c r="I501" s="4" t="s">
        <v>2615</v>
      </c>
      <c r="J501" s="4" t="s">
        <v>2557</v>
      </c>
      <c r="K501" s="4" t="s">
        <v>240</v>
      </c>
      <c r="L501" s="15"/>
      <c r="M501" s="4"/>
      <c r="N501" s="4"/>
      <c r="O501" s="4"/>
      <c r="P501" s="4"/>
      <c r="S501" s="15"/>
      <c r="T501" s="4"/>
      <c r="U501" s="4"/>
      <c r="V501" s="4"/>
      <c r="W501" s="4"/>
      <c r="X501" s="4"/>
      <c r="Y501" s="15"/>
    </row>
    <row r="502" spans="1:25" ht="14.5" customHeight="1" x14ac:dyDescent="0.35">
      <c r="A502" s="4" t="s">
        <v>2494</v>
      </c>
      <c r="C502" s="4" t="s">
        <v>2616</v>
      </c>
      <c r="D502" s="4" t="s">
        <v>240</v>
      </c>
      <c r="E502" s="4" t="s">
        <v>2617</v>
      </c>
      <c r="F502" s="4" t="s">
        <v>718</v>
      </c>
      <c r="G502" s="9" t="s">
        <v>2614</v>
      </c>
      <c r="I502" s="4" t="s">
        <v>2615</v>
      </c>
      <c r="J502" s="4" t="s">
        <v>2557</v>
      </c>
      <c r="K502" s="4" t="s">
        <v>240</v>
      </c>
      <c r="L502" s="15"/>
      <c r="M502" s="4"/>
      <c r="N502" s="4"/>
      <c r="O502" s="4"/>
      <c r="P502" s="4"/>
      <c r="S502" s="15"/>
      <c r="T502" s="4"/>
      <c r="U502" s="4"/>
      <c r="V502" s="4"/>
      <c r="W502" s="4"/>
      <c r="X502" s="4"/>
      <c r="Y502" s="15"/>
    </row>
    <row r="503" spans="1:25" ht="14.5" customHeight="1" x14ac:dyDescent="0.35">
      <c r="A503" s="4" t="s">
        <v>2494</v>
      </c>
      <c r="C503" s="4" t="s">
        <v>2618</v>
      </c>
      <c r="D503" s="4" t="s">
        <v>240</v>
      </c>
      <c r="E503" s="4" t="s">
        <v>2619</v>
      </c>
      <c r="F503" s="4" t="s">
        <v>718</v>
      </c>
      <c r="G503" s="9" t="s">
        <v>2614</v>
      </c>
      <c r="I503" s="4" t="s">
        <v>2615</v>
      </c>
      <c r="J503" s="4" t="s">
        <v>2557</v>
      </c>
      <c r="K503" s="4" t="s">
        <v>240</v>
      </c>
      <c r="L503" s="15"/>
      <c r="M503" s="4"/>
      <c r="N503" s="4"/>
      <c r="O503" s="4"/>
      <c r="P503" s="4"/>
      <c r="S503" s="15"/>
      <c r="T503" s="4"/>
      <c r="U503" s="4"/>
      <c r="V503" s="4"/>
      <c r="W503" s="4"/>
      <c r="X503" s="4"/>
      <c r="Y503" s="15"/>
    </row>
    <row r="504" spans="1:25" ht="14.5" customHeight="1" x14ac:dyDescent="0.35">
      <c r="A504" s="4" t="s">
        <v>2494</v>
      </c>
      <c r="C504" s="4" t="s">
        <v>2620</v>
      </c>
      <c r="D504" s="4" t="s">
        <v>240</v>
      </c>
      <c r="E504" s="4" t="s">
        <v>2621</v>
      </c>
      <c r="F504" s="4" t="s">
        <v>718</v>
      </c>
      <c r="G504" s="9" t="s">
        <v>2614</v>
      </c>
      <c r="I504" s="4" t="s">
        <v>2615</v>
      </c>
      <c r="J504" s="4" t="s">
        <v>2557</v>
      </c>
      <c r="K504" s="4" t="s">
        <v>240</v>
      </c>
      <c r="L504" s="15"/>
      <c r="M504" s="4"/>
      <c r="N504" s="4"/>
      <c r="O504" s="4"/>
      <c r="P504" s="4"/>
      <c r="S504" s="15"/>
      <c r="T504" s="4"/>
      <c r="U504" s="4"/>
      <c r="V504" s="4"/>
      <c r="W504" s="4"/>
      <c r="X504" s="4"/>
      <c r="Y504" s="15"/>
    </row>
    <row r="505" spans="1:25" ht="14.5" customHeight="1" x14ac:dyDescent="0.35">
      <c r="A505" s="4" t="s">
        <v>2494</v>
      </c>
      <c r="C505" s="4" t="s">
        <v>2622</v>
      </c>
      <c r="D505" s="4" t="s">
        <v>240</v>
      </c>
      <c r="E505" s="4" t="s">
        <v>2623</v>
      </c>
      <c r="F505" s="4" t="s">
        <v>718</v>
      </c>
      <c r="G505" s="9" t="s">
        <v>2614</v>
      </c>
      <c r="I505" s="4" t="s">
        <v>2615</v>
      </c>
      <c r="J505" s="4" t="s">
        <v>2557</v>
      </c>
      <c r="K505" s="4" t="s">
        <v>240</v>
      </c>
      <c r="L505" s="15"/>
      <c r="M505" s="4"/>
      <c r="N505" s="4"/>
      <c r="O505" s="4"/>
      <c r="P505" s="4"/>
      <c r="S505" s="15"/>
      <c r="T505" s="4"/>
      <c r="U505" s="4"/>
      <c r="V505" s="4"/>
      <c r="W505" s="4"/>
      <c r="X505" s="4"/>
      <c r="Y505" s="15"/>
    </row>
    <row r="506" spans="1:25" ht="14.5" customHeight="1" x14ac:dyDescent="0.35">
      <c r="A506" s="4" t="s">
        <v>2494</v>
      </c>
      <c r="C506" s="4" t="s">
        <v>2624</v>
      </c>
      <c r="D506" s="4" t="s">
        <v>240</v>
      </c>
      <c r="E506" s="4" t="s">
        <v>2625</v>
      </c>
      <c r="F506" s="4" t="s">
        <v>718</v>
      </c>
      <c r="G506" s="9" t="s">
        <v>2614</v>
      </c>
      <c r="I506" s="4" t="s">
        <v>2615</v>
      </c>
      <c r="J506" s="4" t="s">
        <v>2557</v>
      </c>
      <c r="K506" s="4" t="s">
        <v>240</v>
      </c>
      <c r="L506" s="15"/>
      <c r="M506" s="4"/>
      <c r="N506" s="4"/>
      <c r="O506" s="4"/>
      <c r="P506" s="4"/>
      <c r="S506" s="15"/>
      <c r="T506" s="4"/>
      <c r="U506" s="4"/>
      <c r="V506" s="4"/>
      <c r="W506" s="4"/>
      <c r="X506" s="4"/>
      <c r="Y506" s="15"/>
    </row>
    <row r="507" spans="1:25" ht="14.5" customHeight="1" x14ac:dyDescent="0.35">
      <c r="A507" s="4" t="s">
        <v>2494</v>
      </c>
      <c r="C507" s="4" t="s">
        <v>2626</v>
      </c>
      <c r="D507" s="4" t="s">
        <v>240</v>
      </c>
      <c r="E507" s="4" t="s">
        <v>2627</v>
      </c>
      <c r="F507" s="4" t="s">
        <v>718</v>
      </c>
      <c r="G507" s="9" t="s">
        <v>2614</v>
      </c>
      <c r="I507" s="4" t="s">
        <v>2615</v>
      </c>
      <c r="J507" s="4" t="s">
        <v>2557</v>
      </c>
      <c r="K507" s="4" t="s">
        <v>240</v>
      </c>
      <c r="L507" s="15"/>
      <c r="M507" s="4"/>
      <c r="N507" s="4"/>
      <c r="O507" s="4"/>
      <c r="P507" s="4"/>
      <c r="S507" s="15"/>
      <c r="T507" s="4"/>
      <c r="U507" s="4"/>
      <c r="V507" s="4"/>
      <c r="W507" s="4"/>
      <c r="X507" s="4"/>
      <c r="Y507" s="15"/>
    </row>
    <row r="508" spans="1:25" ht="14.5" customHeight="1" x14ac:dyDescent="0.35">
      <c r="A508" s="4" t="s">
        <v>2494</v>
      </c>
      <c r="C508" s="4" t="s">
        <v>2628</v>
      </c>
      <c r="D508" s="4" t="s">
        <v>240</v>
      </c>
      <c r="E508" s="4" t="s">
        <v>2629</v>
      </c>
      <c r="F508" s="4" t="s">
        <v>718</v>
      </c>
      <c r="G508" s="9" t="s">
        <v>2614</v>
      </c>
      <c r="I508" s="4" t="s">
        <v>2615</v>
      </c>
      <c r="J508" s="4" t="s">
        <v>2557</v>
      </c>
      <c r="K508" s="4" t="s">
        <v>240</v>
      </c>
      <c r="L508" s="15"/>
      <c r="M508" s="4"/>
      <c r="N508" s="4"/>
      <c r="O508" s="4"/>
      <c r="P508" s="4"/>
      <c r="S508" s="15"/>
      <c r="T508" s="4"/>
      <c r="U508" s="4"/>
      <c r="V508" s="4"/>
      <c r="W508" s="4"/>
      <c r="X508" s="4"/>
      <c r="Y508" s="15"/>
    </row>
    <row r="509" spans="1:25" ht="14.5" customHeight="1" x14ac:dyDescent="0.35">
      <c r="A509" s="4" t="s">
        <v>2494</v>
      </c>
      <c r="C509" s="4" t="s">
        <v>2630</v>
      </c>
      <c r="D509" s="4" t="s">
        <v>240</v>
      </c>
      <c r="E509" s="4" t="s">
        <v>2631</v>
      </c>
      <c r="F509" s="4" t="s">
        <v>718</v>
      </c>
      <c r="G509" s="9" t="s">
        <v>2614</v>
      </c>
      <c r="I509" s="4" t="s">
        <v>2615</v>
      </c>
      <c r="J509" s="4" t="s">
        <v>2557</v>
      </c>
      <c r="K509" s="4" t="s">
        <v>240</v>
      </c>
      <c r="L509" s="15"/>
      <c r="M509" s="4"/>
      <c r="N509" s="4"/>
      <c r="O509" s="4"/>
      <c r="P509" s="4"/>
      <c r="S509" s="15"/>
      <c r="T509" s="4"/>
      <c r="U509" s="4"/>
      <c r="V509" s="4"/>
      <c r="W509" s="4"/>
      <c r="X509" s="4"/>
      <c r="Y509" s="15"/>
    </row>
    <row r="510" spans="1:25" ht="14.5" customHeight="1" x14ac:dyDescent="0.35">
      <c r="A510" s="4" t="s">
        <v>2494</v>
      </c>
      <c r="C510" s="4" t="s">
        <v>2632</v>
      </c>
      <c r="D510" s="4" t="s">
        <v>240</v>
      </c>
      <c r="E510" s="4" t="s">
        <v>2633</v>
      </c>
      <c r="F510" s="4" t="s">
        <v>718</v>
      </c>
      <c r="G510" s="9" t="s">
        <v>2614</v>
      </c>
      <c r="I510" s="4" t="s">
        <v>2615</v>
      </c>
      <c r="J510" s="4" t="s">
        <v>2557</v>
      </c>
      <c r="K510" s="4" t="s">
        <v>240</v>
      </c>
      <c r="L510" s="15"/>
      <c r="M510" s="4"/>
      <c r="N510" s="4"/>
      <c r="O510" s="4"/>
      <c r="P510" s="4"/>
      <c r="S510" s="15"/>
      <c r="T510" s="4"/>
      <c r="U510" s="4"/>
      <c r="V510" s="4"/>
      <c r="W510" s="4"/>
      <c r="X510" s="4"/>
      <c r="Y510" s="15"/>
    </row>
    <row r="511" spans="1:25" ht="14.5" customHeight="1" x14ac:dyDescent="0.35">
      <c r="A511" s="4" t="s">
        <v>2494</v>
      </c>
      <c r="C511" s="4" t="s">
        <v>2634</v>
      </c>
      <c r="D511" s="4" t="s">
        <v>240</v>
      </c>
      <c r="E511" s="4" t="s">
        <v>2635</v>
      </c>
      <c r="F511" s="4" t="s">
        <v>718</v>
      </c>
      <c r="G511" s="9" t="s">
        <v>2614</v>
      </c>
      <c r="I511" s="4" t="s">
        <v>2615</v>
      </c>
      <c r="J511" s="4" t="s">
        <v>2557</v>
      </c>
      <c r="K511" s="4" t="s">
        <v>240</v>
      </c>
      <c r="L511" s="15"/>
      <c r="M511" s="4"/>
      <c r="N511" s="4"/>
      <c r="O511" s="4"/>
      <c r="P511" s="4"/>
      <c r="S511" s="15"/>
      <c r="T511" s="4"/>
      <c r="U511" s="4"/>
      <c r="V511" s="4"/>
      <c r="W511" s="4"/>
      <c r="X511" s="4"/>
      <c r="Y511" s="15"/>
    </row>
    <row r="512" spans="1:25" ht="14.5" customHeight="1" x14ac:dyDescent="0.35">
      <c r="A512" s="4" t="s">
        <v>2494</v>
      </c>
      <c r="C512" s="4" t="s">
        <v>2636</v>
      </c>
      <c r="D512" s="4" t="s">
        <v>240</v>
      </c>
      <c r="E512" s="4" t="s">
        <v>2637</v>
      </c>
      <c r="F512" s="4" t="s">
        <v>718</v>
      </c>
      <c r="G512" s="9" t="s">
        <v>2614</v>
      </c>
      <c r="I512" s="4" t="s">
        <v>2615</v>
      </c>
      <c r="J512" s="4" t="s">
        <v>2557</v>
      </c>
      <c r="K512" s="4" t="s">
        <v>240</v>
      </c>
      <c r="L512" s="15"/>
      <c r="M512" s="4"/>
      <c r="N512" s="4"/>
      <c r="O512" s="4"/>
      <c r="P512" s="4"/>
      <c r="S512" s="15"/>
      <c r="T512" s="4"/>
      <c r="U512" s="4"/>
      <c r="V512" s="4"/>
      <c r="W512" s="4"/>
      <c r="X512" s="4"/>
      <c r="Y512" s="15"/>
    </row>
    <row r="513" spans="1:25" ht="14.5" customHeight="1" x14ac:dyDescent="0.35">
      <c r="A513" s="4" t="s">
        <v>2494</v>
      </c>
      <c r="C513" s="4" t="s">
        <v>2638</v>
      </c>
      <c r="D513" s="4" t="s">
        <v>240</v>
      </c>
      <c r="E513" s="4" t="s">
        <v>2639</v>
      </c>
      <c r="F513" s="4" t="s">
        <v>718</v>
      </c>
      <c r="G513" s="9" t="s">
        <v>2614</v>
      </c>
      <c r="I513" s="4" t="s">
        <v>2615</v>
      </c>
      <c r="J513" s="4" t="s">
        <v>2557</v>
      </c>
      <c r="K513" s="4" t="s">
        <v>240</v>
      </c>
      <c r="L513" s="15"/>
      <c r="M513" s="4"/>
      <c r="N513" s="4"/>
      <c r="O513" s="4"/>
      <c r="P513" s="4"/>
      <c r="S513" s="15"/>
      <c r="T513" s="4"/>
      <c r="U513" s="4"/>
      <c r="V513" s="4"/>
      <c r="W513" s="4"/>
      <c r="X513" s="4"/>
      <c r="Y513" s="15"/>
    </row>
    <row r="514" spans="1:25" ht="14.5" customHeight="1" x14ac:dyDescent="0.35">
      <c r="A514" s="4" t="s">
        <v>2494</v>
      </c>
      <c r="C514" s="4" t="s">
        <v>2640</v>
      </c>
      <c r="D514" s="4" t="s">
        <v>240</v>
      </c>
      <c r="E514" s="4" t="s">
        <v>2641</v>
      </c>
      <c r="F514" s="4" t="s">
        <v>718</v>
      </c>
      <c r="G514" s="9" t="s">
        <v>2614</v>
      </c>
      <c r="I514" s="4" t="s">
        <v>2615</v>
      </c>
      <c r="J514" s="4" t="s">
        <v>2557</v>
      </c>
      <c r="K514" s="4" t="s">
        <v>240</v>
      </c>
      <c r="L514" s="15"/>
      <c r="M514" s="4"/>
      <c r="N514" s="4"/>
      <c r="O514" s="4"/>
      <c r="P514" s="4"/>
      <c r="S514" s="15"/>
      <c r="T514" s="4"/>
      <c r="U514" s="4"/>
      <c r="V514" s="4"/>
      <c r="W514" s="4"/>
      <c r="X514" s="4"/>
      <c r="Y514" s="15"/>
    </row>
    <row r="515" spans="1:25" ht="14.5" customHeight="1" x14ac:dyDescent="0.35">
      <c r="A515" s="4" t="s">
        <v>2494</v>
      </c>
      <c r="C515" s="4" t="s">
        <v>2642</v>
      </c>
      <c r="D515" s="4" t="s">
        <v>240</v>
      </c>
      <c r="E515" s="4" t="s">
        <v>2643</v>
      </c>
      <c r="F515" s="4" t="s">
        <v>718</v>
      </c>
      <c r="G515" s="9" t="s">
        <v>2614</v>
      </c>
      <c r="I515" s="4" t="s">
        <v>2615</v>
      </c>
      <c r="J515" s="4" t="s">
        <v>2557</v>
      </c>
      <c r="K515" s="4" t="s">
        <v>240</v>
      </c>
      <c r="L515" s="15"/>
      <c r="M515" s="4"/>
      <c r="N515" s="4"/>
      <c r="O515" s="4"/>
      <c r="P515" s="4"/>
      <c r="S515" s="15"/>
      <c r="T515" s="4"/>
      <c r="U515" s="4"/>
      <c r="V515" s="4"/>
      <c r="W515" s="4"/>
      <c r="X515" s="4"/>
      <c r="Y515" s="15"/>
    </row>
    <row r="516" spans="1:25" ht="14.5" customHeight="1" x14ac:dyDescent="0.35">
      <c r="A516" s="4" t="s">
        <v>2494</v>
      </c>
      <c r="C516" s="4" t="s">
        <v>2644</v>
      </c>
      <c r="D516" s="4" t="s">
        <v>240</v>
      </c>
      <c r="E516" s="4" t="s">
        <v>2645</v>
      </c>
      <c r="F516" s="4" t="s">
        <v>718</v>
      </c>
      <c r="G516" s="9" t="s">
        <v>2614</v>
      </c>
      <c r="I516" s="4" t="s">
        <v>2615</v>
      </c>
      <c r="J516" s="4" t="s">
        <v>2557</v>
      </c>
      <c r="K516" s="4" t="s">
        <v>240</v>
      </c>
      <c r="L516" s="15"/>
      <c r="M516" s="4"/>
      <c r="N516" s="4"/>
      <c r="O516" s="4"/>
      <c r="P516" s="4"/>
      <c r="S516" s="15"/>
      <c r="T516" s="4"/>
      <c r="U516" s="4"/>
      <c r="V516" s="4"/>
      <c r="W516" s="4"/>
      <c r="X516" s="4"/>
      <c r="Y516" s="15"/>
    </row>
    <row r="517" spans="1:25" ht="14.5" customHeight="1" x14ac:dyDescent="0.35">
      <c r="A517" s="4" t="s">
        <v>2494</v>
      </c>
      <c r="C517" s="4" t="s">
        <v>2646</v>
      </c>
      <c r="D517" s="4" t="s">
        <v>240</v>
      </c>
      <c r="E517" s="4" t="s">
        <v>2647</v>
      </c>
      <c r="F517" s="4" t="s">
        <v>718</v>
      </c>
      <c r="G517" s="9" t="s">
        <v>2614</v>
      </c>
      <c r="I517" s="4" t="s">
        <v>2615</v>
      </c>
      <c r="J517" s="4" t="s">
        <v>2557</v>
      </c>
      <c r="K517" s="4" t="s">
        <v>240</v>
      </c>
      <c r="L517" s="15"/>
      <c r="M517" s="4"/>
      <c r="N517" s="4"/>
      <c r="O517" s="4"/>
      <c r="P517" s="4"/>
      <c r="S517" s="15"/>
      <c r="T517" s="4"/>
      <c r="U517" s="4"/>
      <c r="V517" s="4"/>
      <c r="W517" s="4"/>
      <c r="X517" s="4"/>
      <c r="Y517" s="15"/>
    </row>
    <row r="518" spans="1:25" ht="14.5" customHeight="1" x14ac:dyDescent="0.35">
      <c r="A518" s="4" t="s">
        <v>2494</v>
      </c>
      <c r="C518" s="4" t="s">
        <v>2648</v>
      </c>
      <c r="D518" s="4" t="s">
        <v>240</v>
      </c>
      <c r="E518" s="4" t="s">
        <v>2649</v>
      </c>
      <c r="F518" s="4" t="s">
        <v>718</v>
      </c>
      <c r="G518" s="9" t="s">
        <v>2614</v>
      </c>
      <c r="I518" s="4" t="s">
        <v>2615</v>
      </c>
      <c r="J518" s="4" t="s">
        <v>2557</v>
      </c>
      <c r="K518" s="4" t="s">
        <v>240</v>
      </c>
      <c r="L518" s="15"/>
      <c r="M518" s="4"/>
      <c r="N518" s="4"/>
      <c r="O518" s="4"/>
      <c r="P518" s="4"/>
      <c r="S518" s="15"/>
      <c r="T518" s="4"/>
      <c r="U518" s="4"/>
      <c r="V518" s="4"/>
      <c r="W518" s="4"/>
      <c r="X518" s="4"/>
      <c r="Y518" s="15"/>
    </row>
    <row r="519" spans="1:25" ht="14.5" customHeight="1" x14ac:dyDescent="0.35">
      <c r="A519" s="4" t="s">
        <v>2494</v>
      </c>
      <c r="C519" s="4" t="s">
        <v>2650</v>
      </c>
      <c r="D519" s="4" t="s">
        <v>240</v>
      </c>
      <c r="E519" s="4" t="s">
        <v>2651</v>
      </c>
      <c r="F519" s="4" t="s">
        <v>718</v>
      </c>
      <c r="G519" s="9" t="s">
        <v>2614</v>
      </c>
      <c r="I519" s="4" t="s">
        <v>2615</v>
      </c>
      <c r="J519" s="4" t="s">
        <v>2557</v>
      </c>
      <c r="K519" s="4" t="s">
        <v>240</v>
      </c>
      <c r="L519" s="15"/>
      <c r="M519" s="4"/>
      <c r="N519" s="4"/>
      <c r="O519" s="4"/>
      <c r="P519" s="4"/>
      <c r="S519" s="15"/>
      <c r="T519" s="4"/>
      <c r="U519" s="4"/>
      <c r="V519" s="4"/>
      <c r="W519" s="4"/>
      <c r="X519" s="4"/>
      <c r="Y519" s="15"/>
    </row>
    <row r="520" spans="1:25" ht="14.5" customHeight="1" x14ac:dyDescent="0.35">
      <c r="A520" s="4" t="s">
        <v>2494</v>
      </c>
      <c r="C520" s="4" t="s">
        <v>2652</v>
      </c>
      <c r="D520" s="4" t="s">
        <v>240</v>
      </c>
      <c r="E520" s="4" t="s">
        <v>2653</v>
      </c>
      <c r="F520" s="4" t="s">
        <v>718</v>
      </c>
      <c r="G520" s="4" t="s">
        <v>2654</v>
      </c>
      <c r="I520" s="4" t="s">
        <v>2655</v>
      </c>
      <c r="J520" s="4" t="s">
        <v>2557</v>
      </c>
      <c r="K520" s="4" t="s">
        <v>240</v>
      </c>
      <c r="L520" s="15"/>
      <c r="M520" s="4"/>
      <c r="N520" s="4"/>
      <c r="O520" s="4"/>
      <c r="P520" s="4"/>
      <c r="S520" s="15"/>
      <c r="T520" s="4"/>
      <c r="U520" s="4"/>
      <c r="V520" s="4"/>
      <c r="W520" s="4"/>
      <c r="X520" s="4"/>
      <c r="Y520" s="15"/>
    </row>
    <row r="521" spans="1:25" ht="14.5" customHeight="1" x14ac:dyDescent="0.35">
      <c r="A521" s="4" t="s">
        <v>2494</v>
      </c>
      <c r="C521" s="4" t="s">
        <v>2656</v>
      </c>
      <c r="D521" s="4" t="s">
        <v>240</v>
      </c>
      <c r="E521" s="4" t="s">
        <v>2657</v>
      </c>
      <c r="F521" s="4" t="s">
        <v>718</v>
      </c>
      <c r="G521" s="4" t="s">
        <v>2658</v>
      </c>
      <c r="I521" s="4" t="s">
        <v>2655</v>
      </c>
      <c r="J521" s="4" t="s">
        <v>2557</v>
      </c>
      <c r="K521" s="4" t="s">
        <v>240</v>
      </c>
      <c r="L521" s="15"/>
      <c r="M521" s="4"/>
      <c r="N521" s="4"/>
      <c r="O521" s="4"/>
      <c r="P521" s="4"/>
      <c r="S521" s="15"/>
      <c r="T521" s="4"/>
      <c r="U521" s="4"/>
      <c r="V521" s="4"/>
      <c r="W521" s="4"/>
      <c r="X521" s="4"/>
      <c r="Y521" s="15"/>
    </row>
    <row r="522" spans="1:25" ht="14.5" customHeight="1" x14ac:dyDescent="0.35">
      <c r="A522" s="4" t="s">
        <v>2494</v>
      </c>
      <c r="C522" s="4" t="s">
        <v>2659</v>
      </c>
      <c r="D522" s="4" t="s">
        <v>240</v>
      </c>
      <c r="E522" s="4" t="s">
        <v>2660</v>
      </c>
      <c r="F522" s="4" t="s">
        <v>718</v>
      </c>
      <c r="G522" s="4" t="s">
        <v>2661</v>
      </c>
      <c r="I522" s="4" t="s">
        <v>2655</v>
      </c>
      <c r="J522" s="4" t="s">
        <v>2557</v>
      </c>
      <c r="K522" s="4" t="s">
        <v>240</v>
      </c>
      <c r="L522" s="15"/>
      <c r="M522" s="4"/>
      <c r="N522" s="4"/>
      <c r="O522" s="4"/>
      <c r="P522" s="4"/>
      <c r="S522" s="15"/>
      <c r="T522" s="4"/>
      <c r="U522" s="4"/>
      <c r="V522" s="4"/>
      <c r="W522" s="4"/>
      <c r="X522" s="4"/>
      <c r="Y522" s="15"/>
    </row>
    <row r="523" spans="1:25" ht="14.5" customHeight="1" x14ac:dyDescent="0.35">
      <c r="A523" s="4" t="s">
        <v>2494</v>
      </c>
      <c r="C523" s="4" t="s">
        <v>2662</v>
      </c>
      <c r="D523" s="4" t="s">
        <v>240</v>
      </c>
      <c r="E523" s="4" t="s">
        <v>2663</v>
      </c>
      <c r="F523" s="4" t="s">
        <v>718</v>
      </c>
      <c r="G523" s="4" t="s">
        <v>2664</v>
      </c>
      <c r="I523" s="4" t="s">
        <v>2655</v>
      </c>
      <c r="J523" s="4" t="s">
        <v>2557</v>
      </c>
      <c r="K523" s="4" t="s">
        <v>240</v>
      </c>
      <c r="L523" s="15"/>
      <c r="M523" s="4"/>
      <c r="N523" s="4"/>
      <c r="O523" s="4"/>
      <c r="P523" s="4"/>
      <c r="S523" s="15"/>
      <c r="T523" s="4"/>
      <c r="U523" s="4"/>
      <c r="V523" s="4"/>
      <c r="W523" s="4"/>
      <c r="X523" s="4"/>
      <c r="Y523" s="15"/>
    </row>
    <row r="524" spans="1:25" ht="14.5" customHeight="1" x14ac:dyDescent="0.35">
      <c r="A524" s="4" t="s">
        <v>2494</v>
      </c>
      <c r="C524" s="4" t="s">
        <v>2665</v>
      </c>
      <c r="D524" s="4" t="s">
        <v>240</v>
      </c>
      <c r="E524" s="4" t="s">
        <v>2666</v>
      </c>
      <c r="F524" s="4" t="s">
        <v>718</v>
      </c>
      <c r="G524" s="4" t="s">
        <v>2667</v>
      </c>
      <c r="I524" s="4" t="s">
        <v>2655</v>
      </c>
      <c r="J524" s="4" t="s">
        <v>2557</v>
      </c>
      <c r="K524" s="4" t="s">
        <v>240</v>
      </c>
      <c r="L524" s="15"/>
      <c r="M524" s="4"/>
      <c r="N524" s="4"/>
      <c r="O524" s="4"/>
      <c r="P524" s="4"/>
      <c r="S524" s="15"/>
      <c r="T524" s="4"/>
      <c r="U524" s="4"/>
      <c r="V524" s="4"/>
      <c r="W524" s="4"/>
      <c r="X524" s="4"/>
      <c r="Y524" s="15"/>
    </row>
    <row r="525" spans="1:25" ht="14.5" customHeight="1" x14ac:dyDescent="0.35">
      <c r="A525" s="4" t="s">
        <v>2494</v>
      </c>
      <c r="C525" s="4" t="s">
        <v>2668</v>
      </c>
      <c r="D525" s="4" t="s">
        <v>240</v>
      </c>
      <c r="E525" s="4" t="s">
        <v>2669</v>
      </c>
      <c r="F525" s="4" t="s">
        <v>718</v>
      </c>
      <c r="G525" s="4" t="s">
        <v>2670</v>
      </c>
      <c r="I525" s="4" t="s">
        <v>2655</v>
      </c>
      <c r="J525" s="4" t="s">
        <v>2557</v>
      </c>
      <c r="K525" s="4" t="s">
        <v>240</v>
      </c>
      <c r="L525" s="15"/>
      <c r="M525" s="4"/>
      <c r="N525" s="4"/>
      <c r="O525" s="4"/>
      <c r="P525" s="4"/>
      <c r="S525" s="15"/>
      <c r="T525" s="4"/>
      <c r="U525" s="4"/>
      <c r="V525" s="4"/>
      <c r="W525" s="4"/>
      <c r="X525" s="4"/>
      <c r="Y525" s="15"/>
    </row>
    <row r="526" spans="1:25" ht="14.5" customHeight="1" x14ac:dyDescent="0.35">
      <c r="A526" s="4" t="s">
        <v>2494</v>
      </c>
      <c r="C526" s="4" t="s">
        <v>2671</v>
      </c>
      <c r="D526" s="4" t="s">
        <v>240</v>
      </c>
      <c r="E526" s="4" t="s">
        <v>2672</v>
      </c>
      <c r="F526" s="4" t="s">
        <v>718</v>
      </c>
      <c r="G526" s="4" t="s">
        <v>2673</v>
      </c>
      <c r="I526" s="4" t="s">
        <v>2655</v>
      </c>
      <c r="J526" s="4" t="s">
        <v>2557</v>
      </c>
      <c r="K526" s="4" t="s">
        <v>240</v>
      </c>
      <c r="L526" s="15"/>
      <c r="M526" s="4"/>
      <c r="N526" s="4"/>
      <c r="O526" s="4"/>
      <c r="P526" s="4"/>
      <c r="S526" s="15"/>
      <c r="T526" s="4"/>
      <c r="U526" s="4"/>
      <c r="V526" s="4"/>
      <c r="W526" s="4"/>
      <c r="X526" s="4"/>
      <c r="Y526" s="15"/>
    </row>
    <row r="527" spans="1:25" ht="14.5" customHeight="1" x14ac:dyDescent="0.35">
      <c r="A527" s="4" t="s">
        <v>2494</v>
      </c>
      <c r="C527" s="4" t="s">
        <v>2674</v>
      </c>
      <c r="D527" s="4" t="s">
        <v>240</v>
      </c>
      <c r="E527" s="4" t="s">
        <v>2675</v>
      </c>
      <c r="F527" s="4" t="s">
        <v>718</v>
      </c>
      <c r="G527" s="4" t="s">
        <v>2676</v>
      </c>
      <c r="I527" s="4" t="s">
        <v>2655</v>
      </c>
      <c r="J527" s="4" t="s">
        <v>2557</v>
      </c>
      <c r="K527" s="4" t="s">
        <v>240</v>
      </c>
      <c r="L527" s="15"/>
      <c r="M527" s="4"/>
      <c r="N527" s="4"/>
      <c r="O527" s="4"/>
      <c r="P527" s="4"/>
      <c r="S527" s="15"/>
      <c r="T527" s="4"/>
      <c r="U527" s="4"/>
      <c r="V527" s="4"/>
      <c r="W527" s="4"/>
      <c r="X527" s="4"/>
      <c r="Y527" s="15"/>
    </row>
    <row r="528" spans="1:25" ht="14.5" customHeight="1" x14ac:dyDescent="0.35">
      <c r="A528" s="4" t="s">
        <v>2494</v>
      </c>
      <c r="C528" s="4" t="s">
        <v>2677</v>
      </c>
      <c r="D528" s="4" t="s">
        <v>240</v>
      </c>
      <c r="E528" s="4" t="s">
        <v>2678</v>
      </c>
      <c r="F528" s="4" t="s">
        <v>718</v>
      </c>
      <c r="G528" s="4" t="s">
        <v>2679</v>
      </c>
      <c r="I528" s="4" t="s">
        <v>2655</v>
      </c>
      <c r="J528" s="4" t="s">
        <v>2557</v>
      </c>
      <c r="K528" s="4" t="s">
        <v>240</v>
      </c>
      <c r="L528" s="15"/>
      <c r="M528" s="4"/>
      <c r="N528" s="4"/>
      <c r="O528" s="4"/>
      <c r="P528" s="4"/>
      <c r="S528" s="15"/>
      <c r="T528" s="4"/>
      <c r="U528" s="4"/>
      <c r="V528" s="4"/>
      <c r="W528" s="4"/>
      <c r="X528" s="4"/>
      <c r="Y528" s="15"/>
    </row>
    <row r="529" spans="1:25" ht="14.5" customHeight="1" x14ac:dyDescent="0.35">
      <c r="A529" s="4" t="s">
        <v>2494</v>
      </c>
      <c r="C529" s="4" t="s">
        <v>2680</v>
      </c>
      <c r="D529" s="4" t="s">
        <v>240</v>
      </c>
      <c r="E529" s="4" t="s">
        <v>2681</v>
      </c>
      <c r="F529" s="4" t="s">
        <v>718</v>
      </c>
      <c r="G529" s="4" t="s">
        <v>2682</v>
      </c>
      <c r="I529" s="4" t="s">
        <v>2655</v>
      </c>
      <c r="J529" s="4" t="s">
        <v>2557</v>
      </c>
      <c r="K529" s="4" t="s">
        <v>240</v>
      </c>
      <c r="L529" s="15"/>
      <c r="M529" s="4"/>
      <c r="N529" s="4"/>
      <c r="O529" s="4"/>
      <c r="P529" s="4"/>
      <c r="S529" s="15"/>
      <c r="T529" s="4"/>
      <c r="U529" s="4"/>
      <c r="V529" s="4"/>
      <c r="W529" s="4"/>
      <c r="X529" s="4"/>
      <c r="Y529" s="15"/>
    </row>
    <row r="530" spans="1:25" ht="14.5" customHeight="1" x14ac:dyDescent="0.35">
      <c r="A530" s="4" t="s">
        <v>2494</v>
      </c>
      <c r="C530" s="4" t="s">
        <v>2683</v>
      </c>
      <c r="D530" s="4" t="s">
        <v>240</v>
      </c>
      <c r="E530" s="4" t="s">
        <v>2684</v>
      </c>
      <c r="F530" s="4" t="s">
        <v>718</v>
      </c>
      <c r="G530" s="4" t="s">
        <v>2685</v>
      </c>
      <c r="I530" s="4" t="s">
        <v>2655</v>
      </c>
      <c r="J530" s="4" t="s">
        <v>2557</v>
      </c>
      <c r="K530" s="4" t="s">
        <v>240</v>
      </c>
      <c r="L530" s="15"/>
      <c r="M530" s="4"/>
      <c r="N530" s="4"/>
      <c r="O530" s="4"/>
      <c r="P530" s="4"/>
      <c r="S530" s="15"/>
      <c r="T530" s="4"/>
      <c r="U530" s="4"/>
      <c r="V530" s="4"/>
      <c r="W530" s="4"/>
      <c r="X530" s="4"/>
      <c r="Y530" s="15"/>
    </row>
    <row r="531" spans="1:25" ht="14.5" customHeight="1" x14ac:dyDescent="0.35">
      <c r="A531" s="4" t="s">
        <v>2494</v>
      </c>
      <c r="C531" s="4" t="s">
        <v>2686</v>
      </c>
      <c r="D531" s="4" t="s">
        <v>240</v>
      </c>
      <c r="E531" s="4" t="s">
        <v>2687</v>
      </c>
      <c r="F531" s="4" t="s">
        <v>718</v>
      </c>
      <c r="G531" s="4" t="s">
        <v>2688</v>
      </c>
      <c r="I531" s="4" t="s">
        <v>2655</v>
      </c>
      <c r="J531" s="4" t="s">
        <v>2557</v>
      </c>
      <c r="K531" s="4" t="s">
        <v>240</v>
      </c>
      <c r="L531" s="15"/>
      <c r="M531" s="4"/>
      <c r="N531" s="4"/>
      <c r="O531" s="4"/>
      <c r="P531" s="4"/>
      <c r="S531" s="15"/>
      <c r="T531" s="4"/>
      <c r="U531" s="4"/>
      <c r="V531" s="4"/>
      <c r="W531" s="4"/>
      <c r="X531" s="4"/>
      <c r="Y531" s="15"/>
    </row>
    <row r="532" spans="1:25" ht="14.5" customHeight="1" x14ac:dyDescent="0.35">
      <c r="A532" s="4" t="s">
        <v>2494</v>
      </c>
      <c r="C532" s="4" t="s">
        <v>2689</v>
      </c>
      <c r="D532" s="4" t="s">
        <v>240</v>
      </c>
      <c r="E532" s="4" t="s">
        <v>2690</v>
      </c>
      <c r="F532" s="4" t="s">
        <v>718</v>
      </c>
      <c r="G532" s="4" t="s">
        <v>2691</v>
      </c>
      <c r="I532" s="4" t="s">
        <v>2655</v>
      </c>
      <c r="J532" s="4" t="s">
        <v>2557</v>
      </c>
      <c r="K532" s="4" t="s">
        <v>240</v>
      </c>
      <c r="L532" s="15"/>
      <c r="M532" s="4"/>
      <c r="N532" s="4"/>
      <c r="O532" s="4"/>
      <c r="P532" s="4"/>
      <c r="S532" s="15"/>
      <c r="T532" s="4"/>
      <c r="U532" s="4"/>
      <c r="V532" s="4"/>
      <c r="W532" s="4"/>
      <c r="X532" s="4"/>
      <c r="Y532" s="15"/>
    </row>
    <row r="533" spans="1:25" ht="14.5" customHeight="1" x14ac:dyDescent="0.35">
      <c r="A533" s="4" t="s">
        <v>2494</v>
      </c>
      <c r="C533" s="4" t="s">
        <v>2692</v>
      </c>
      <c r="D533" s="4" t="s">
        <v>240</v>
      </c>
      <c r="E533" s="4" t="s">
        <v>2693</v>
      </c>
      <c r="F533" s="4" t="s">
        <v>718</v>
      </c>
      <c r="G533" s="4" t="s">
        <v>2694</v>
      </c>
      <c r="I533" s="4" t="s">
        <v>2655</v>
      </c>
      <c r="J533" s="4" t="s">
        <v>2557</v>
      </c>
      <c r="K533" s="4" t="s">
        <v>240</v>
      </c>
      <c r="L533" s="15"/>
      <c r="M533" s="4"/>
      <c r="N533" s="4"/>
      <c r="O533" s="4"/>
      <c r="P533" s="4"/>
      <c r="S533" s="15"/>
      <c r="T533" s="4"/>
      <c r="U533" s="4"/>
      <c r="V533" s="4"/>
      <c r="W533" s="4"/>
      <c r="X533" s="4"/>
      <c r="Y533" s="15"/>
    </row>
    <row r="534" spans="1:25" ht="14.5" customHeight="1" x14ac:dyDescent="0.35">
      <c r="A534" s="4" t="s">
        <v>2494</v>
      </c>
      <c r="C534" s="4" t="s">
        <v>2695</v>
      </c>
      <c r="D534" s="4" t="s">
        <v>240</v>
      </c>
      <c r="E534" s="4" t="s">
        <v>2696</v>
      </c>
      <c r="F534" s="4" t="s">
        <v>718</v>
      </c>
      <c r="G534" s="4" t="s">
        <v>2697</v>
      </c>
      <c r="I534" s="4" t="s">
        <v>2655</v>
      </c>
      <c r="J534" s="4" t="s">
        <v>2557</v>
      </c>
      <c r="K534" s="4" t="s">
        <v>240</v>
      </c>
      <c r="L534" s="15"/>
      <c r="M534" s="4"/>
      <c r="N534" s="4"/>
      <c r="O534" s="4"/>
      <c r="P534" s="4"/>
      <c r="S534" s="15"/>
      <c r="T534" s="4"/>
      <c r="U534" s="4"/>
      <c r="V534" s="4"/>
      <c r="W534" s="4"/>
      <c r="X534" s="4"/>
      <c r="Y534" s="15"/>
    </row>
    <row r="535" spans="1:25" ht="14.5" customHeight="1" x14ac:dyDescent="0.35">
      <c r="A535" s="4" t="s">
        <v>2494</v>
      </c>
      <c r="C535" s="4" t="s">
        <v>2698</v>
      </c>
      <c r="D535" s="4" t="s">
        <v>240</v>
      </c>
      <c r="E535" s="4" t="s">
        <v>2699</v>
      </c>
      <c r="F535" s="4" t="s">
        <v>718</v>
      </c>
      <c r="G535" s="4" t="s">
        <v>2700</v>
      </c>
      <c r="I535" s="4" t="s">
        <v>2655</v>
      </c>
      <c r="J535" s="4" t="s">
        <v>2557</v>
      </c>
      <c r="K535" s="4" t="s">
        <v>240</v>
      </c>
      <c r="L535" s="15"/>
      <c r="M535" s="4"/>
      <c r="N535" s="4"/>
      <c r="O535" s="4"/>
      <c r="P535" s="4"/>
      <c r="S535" s="15"/>
      <c r="T535" s="4"/>
      <c r="U535" s="4"/>
      <c r="V535" s="4"/>
      <c r="W535" s="4"/>
      <c r="X535" s="4"/>
      <c r="Y535" s="15"/>
    </row>
    <row r="536" spans="1:25" ht="14.5" customHeight="1" x14ac:dyDescent="0.35">
      <c r="A536" s="4" t="s">
        <v>2494</v>
      </c>
      <c r="C536" s="4" t="s">
        <v>2701</v>
      </c>
      <c r="D536" s="4" t="s">
        <v>240</v>
      </c>
      <c r="E536" s="4" t="s">
        <v>2702</v>
      </c>
      <c r="F536" s="4" t="s">
        <v>718</v>
      </c>
      <c r="G536" s="4" t="s">
        <v>2703</v>
      </c>
      <c r="I536" s="4" t="s">
        <v>2655</v>
      </c>
      <c r="J536" s="4" t="s">
        <v>2557</v>
      </c>
      <c r="K536" s="4" t="s">
        <v>240</v>
      </c>
      <c r="L536" s="15"/>
      <c r="M536" s="4"/>
      <c r="N536" s="4"/>
      <c r="O536" s="4"/>
      <c r="P536" s="4"/>
      <c r="S536" s="15"/>
      <c r="T536" s="4"/>
      <c r="U536" s="4"/>
      <c r="V536" s="4"/>
      <c r="W536" s="4"/>
      <c r="X536" s="4"/>
      <c r="Y536" s="15"/>
    </row>
    <row r="537" spans="1:25" ht="14.5" customHeight="1" x14ac:dyDescent="0.35">
      <c r="A537" s="4" t="s">
        <v>2494</v>
      </c>
      <c r="C537" s="4" t="s">
        <v>2704</v>
      </c>
      <c r="D537" s="4" t="s">
        <v>240</v>
      </c>
      <c r="E537" s="4" t="s">
        <v>2705</v>
      </c>
      <c r="F537" s="4" t="s">
        <v>718</v>
      </c>
      <c r="G537" s="4" t="s">
        <v>2706</v>
      </c>
      <c r="I537" s="4" t="s">
        <v>2655</v>
      </c>
      <c r="J537" s="4" t="s">
        <v>2557</v>
      </c>
      <c r="K537" s="4" t="s">
        <v>240</v>
      </c>
      <c r="L537" s="15"/>
      <c r="M537" s="4"/>
      <c r="N537" s="4"/>
      <c r="O537" s="4"/>
      <c r="P537" s="4"/>
      <c r="S537" s="15"/>
      <c r="T537" s="4"/>
      <c r="U537" s="4"/>
      <c r="V537" s="4"/>
      <c r="W537" s="4"/>
      <c r="X537" s="4"/>
      <c r="Y537" s="15"/>
    </row>
    <row r="538" spans="1:25" ht="14.5" customHeight="1" x14ac:dyDescent="0.35">
      <c r="A538" s="4" t="s">
        <v>2494</v>
      </c>
      <c r="C538" s="4" t="s">
        <v>2707</v>
      </c>
      <c r="D538" s="4" t="s">
        <v>240</v>
      </c>
      <c r="E538" s="4" t="s">
        <v>2708</v>
      </c>
      <c r="F538" s="4" t="s">
        <v>718</v>
      </c>
      <c r="G538" s="4" t="s">
        <v>2709</v>
      </c>
      <c r="I538" s="4" t="s">
        <v>2655</v>
      </c>
      <c r="J538" s="4" t="s">
        <v>2557</v>
      </c>
      <c r="K538" s="4" t="s">
        <v>240</v>
      </c>
      <c r="L538" s="15"/>
      <c r="M538" s="4"/>
      <c r="N538" s="4"/>
      <c r="O538" s="4"/>
      <c r="P538" s="4"/>
      <c r="S538" s="15"/>
      <c r="T538" s="4"/>
      <c r="U538" s="4"/>
      <c r="V538" s="4"/>
      <c r="W538" s="4"/>
      <c r="X538" s="4"/>
      <c r="Y538" s="15"/>
    </row>
    <row r="539" spans="1:25" ht="14.5" customHeight="1" x14ac:dyDescent="0.35">
      <c r="A539" s="4" t="s">
        <v>2494</v>
      </c>
      <c r="C539" s="4" t="s">
        <v>716</v>
      </c>
      <c r="D539" s="4" t="s">
        <v>252</v>
      </c>
      <c r="E539" s="4" t="s">
        <v>22</v>
      </c>
      <c r="F539" s="4" t="s">
        <v>718</v>
      </c>
      <c r="G539" s="4"/>
      <c r="I539" s="4" t="s">
        <v>856</v>
      </c>
      <c r="J539" s="4" t="s">
        <v>22</v>
      </c>
      <c r="K539" s="4" t="s">
        <v>22</v>
      </c>
      <c r="L539" s="15" t="s">
        <v>22</v>
      </c>
      <c r="M539" s="4" t="s">
        <v>22</v>
      </c>
      <c r="N539" s="4" t="s">
        <v>22</v>
      </c>
      <c r="O539" s="4" t="s">
        <v>22</v>
      </c>
      <c r="P539" s="4" t="s">
        <v>22</v>
      </c>
      <c r="S539" s="15" t="s">
        <v>22</v>
      </c>
      <c r="T539" s="4" t="s">
        <v>22</v>
      </c>
      <c r="U539" s="4" t="s">
        <v>22</v>
      </c>
      <c r="V539" s="4" t="s">
        <v>22</v>
      </c>
      <c r="W539" s="4" t="s">
        <v>22</v>
      </c>
      <c r="X539" s="4" t="s">
        <v>22</v>
      </c>
      <c r="Y539" s="15" t="s">
        <v>22</v>
      </c>
    </row>
    <row r="540" spans="1:25" ht="14.5" customHeight="1" x14ac:dyDescent="0.35">
      <c r="A540" s="46" t="s">
        <v>2710</v>
      </c>
      <c r="C540" s="46" t="s">
        <v>716</v>
      </c>
      <c r="D540" s="46" t="s">
        <v>252</v>
      </c>
      <c r="E540" s="46" t="s">
        <v>22</v>
      </c>
      <c r="F540" s="46" t="s">
        <v>718</v>
      </c>
      <c r="I540" s="46" t="s">
        <v>856</v>
      </c>
      <c r="J540" s="46" t="s">
        <v>22</v>
      </c>
      <c r="K540" s="46" t="s">
        <v>22</v>
      </c>
      <c r="L540" s="21" t="s">
        <v>22</v>
      </c>
      <c r="M540" s="46" t="s">
        <v>22</v>
      </c>
      <c r="N540" s="46" t="s">
        <v>22</v>
      </c>
      <c r="O540" s="46" t="s">
        <v>22</v>
      </c>
      <c r="P540" s="46" t="s">
        <v>22</v>
      </c>
      <c r="S540" s="21" t="s">
        <v>22</v>
      </c>
      <c r="T540" s="46" t="s">
        <v>22</v>
      </c>
      <c r="U540" s="46" t="s">
        <v>22</v>
      </c>
      <c r="V540" s="46" t="s">
        <v>22</v>
      </c>
      <c r="W540" s="46" t="s">
        <v>22</v>
      </c>
      <c r="X540" s="46" t="s">
        <v>22</v>
      </c>
      <c r="Y540" s="21" t="s">
        <v>22</v>
      </c>
    </row>
    <row r="541" spans="1:25" ht="14.5" customHeight="1" x14ac:dyDescent="0.35">
      <c r="A541" s="46" t="s">
        <v>2710</v>
      </c>
      <c r="C541" s="46" t="s">
        <v>2711</v>
      </c>
      <c r="D541" s="46" t="s">
        <v>252</v>
      </c>
      <c r="E541" s="46" t="s">
        <v>22</v>
      </c>
      <c r="F541" s="46" t="s">
        <v>718</v>
      </c>
      <c r="I541" s="46" t="s">
        <v>2712</v>
      </c>
      <c r="J541" s="46" t="s">
        <v>22</v>
      </c>
      <c r="K541" s="46" t="s">
        <v>22</v>
      </c>
      <c r="L541" s="21" t="s">
        <v>22</v>
      </c>
      <c r="M541" s="46" t="s">
        <v>22</v>
      </c>
      <c r="N541" s="46" t="s">
        <v>22</v>
      </c>
      <c r="O541" s="46" t="s">
        <v>22</v>
      </c>
      <c r="P541" s="46" t="s">
        <v>22</v>
      </c>
      <c r="S541" s="21" t="s">
        <v>22</v>
      </c>
      <c r="T541" s="46" t="s">
        <v>22</v>
      </c>
      <c r="U541" s="46" t="s">
        <v>22</v>
      </c>
      <c r="V541" s="46" t="s">
        <v>22</v>
      </c>
      <c r="W541" s="46" t="s">
        <v>22</v>
      </c>
      <c r="X541" s="46" t="s">
        <v>22</v>
      </c>
      <c r="Y541" s="21" t="s">
        <v>22</v>
      </c>
    </row>
    <row r="542" spans="1:25" ht="14.5" customHeight="1" x14ac:dyDescent="0.35">
      <c r="A542" s="23" t="s">
        <v>2713</v>
      </c>
      <c r="B542" s="23" t="s">
        <v>734</v>
      </c>
      <c r="C542" s="23" t="s">
        <v>2714</v>
      </c>
      <c r="D542" s="23" t="s">
        <v>252</v>
      </c>
      <c r="E542" s="23" t="s">
        <v>2715</v>
      </c>
      <c r="G542" s="23" t="s">
        <v>2716</v>
      </c>
      <c r="L542" s="29"/>
      <c r="S542" s="29"/>
      <c r="Y542" s="29"/>
    </row>
    <row r="543" spans="1:25" ht="14.5" customHeight="1" x14ac:dyDescent="0.35">
      <c r="A543" s="35" t="s">
        <v>2713</v>
      </c>
      <c r="C543" s="35" t="s">
        <v>2717</v>
      </c>
      <c r="D543" s="35" t="s">
        <v>252</v>
      </c>
      <c r="E543" s="35" t="s">
        <v>22</v>
      </c>
      <c r="F543" s="35" t="s">
        <v>718</v>
      </c>
      <c r="G543" s="35" t="s">
        <v>2718</v>
      </c>
      <c r="I543" s="35" t="s">
        <v>2719</v>
      </c>
      <c r="J543" s="35" t="s">
        <v>22</v>
      </c>
      <c r="K543" s="35" t="s">
        <v>22</v>
      </c>
      <c r="L543" s="19" t="s">
        <v>22</v>
      </c>
      <c r="M543" s="35" t="s">
        <v>22</v>
      </c>
      <c r="N543" s="35" t="s">
        <v>22</v>
      </c>
      <c r="O543" s="35" t="s">
        <v>22</v>
      </c>
      <c r="P543" s="35" t="s">
        <v>22</v>
      </c>
      <c r="S543" s="19" t="s">
        <v>22</v>
      </c>
      <c r="T543" s="35" t="s">
        <v>22</v>
      </c>
      <c r="U543" s="35" t="s">
        <v>22</v>
      </c>
      <c r="V543" s="35" t="s">
        <v>22</v>
      </c>
      <c r="W543" s="35" t="s">
        <v>22</v>
      </c>
      <c r="X543" s="35" t="s">
        <v>22</v>
      </c>
      <c r="Y543" s="19" t="s">
        <v>22</v>
      </c>
    </row>
    <row r="544" spans="1:25" ht="14.5" customHeight="1" x14ac:dyDescent="0.35">
      <c r="A544" s="23" t="s">
        <v>2713</v>
      </c>
      <c r="B544" s="23" t="s">
        <v>734</v>
      </c>
      <c r="C544" s="23" t="s">
        <v>2720</v>
      </c>
      <c r="D544" s="23" t="s">
        <v>252</v>
      </c>
      <c r="E544" s="23" t="s">
        <v>2715</v>
      </c>
      <c r="G544" s="23" t="s">
        <v>2721</v>
      </c>
      <c r="I544" s="23" t="s">
        <v>2722</v>
      </c>
      <c r="L544" s="29"/>
      <c r="S544" s="29"/>
      <c r="Y544" s="29"/>
    </row>
    <row r="545" spans="1:25" ht="14.5" customHeight="1" x14ac:dyDescent="0.35">
      <c r="A545" s="35" t="s">
        <v>2713</v>
      </c>
      <c r="C545" s="35" t="s">
        <v>2723</v>
      </c>
      <c r="D545" s="35" t="s">
        <v>240</v>
      </c>
      <c r="E545" s="35" t="s">
        <v>2724</v>
      </c>
      <c r="F545" s="35" t="s">
        <v>718</v>
      </c>
      <c r="G545" s="35" t="s">
        <v>2725</v>
      </c>
      <c r="I545" s="35" t="s">
        <v>724</v>
      </c>
      <c r="J545" s="35" t="s">
        <v>775</v>
      </c>
      <c r="K545" s="35" t="s">
        <v>252</v>
      </c>
      <c r="L545" s="19" t="s">
        <v>22</v>
      </c>
      <c r="M545" s="35" t="s">
        <v>22</v>
      </c>
      <c r="N545" s="35" t="s">
        <v>22</v>
      </c>
      <c r="O545" s="35" t="s">
        <v>22</v>
      </c>
      <c r="P545" s="35" t="s">
        <v>22</v>
      </c>
      <c r="Q545" s="35" t="s">
        <v>860</v>
      </c>
      <c r="R545" s="35" t="s">
        <v>2726</v>
      </c>
      <c r="S545" s="19" t="s">
        <v>22</v>
      </c>
      <c r="T545" s="35" t="s">
        <v>22</v>
      </c>
      <c r="U545" s="35" t="s">
        <v>22</v>
      </c>
      <c r="V545" s="35" t="s">
        <v>22</v>
      </c>
      <c r="W545" s="35" t="s">
        <v>22</v>
      </c>
      <c r="X545" s="35" t="s">
        <v>22</v>
      </c>
      <c r="Y545" s="19" t="s">
        <v>22</v>
      </c>
    </row>
    <row r="546" spans="1:25" ht="14.5" customHeight="1" x14ac:dyDescent="0.35">
      <c r="A546" s="35" t="s">
        <v>2713</v>
      </c>
      <c r="C546" s="35" t="s">
        <v>2727</v>
      </c>
      <c r="D546" s="35" t="s">
        <v>240</v>
      </c>
      <c r="E546" s="35" t="s">
        <v>1141</v>
      </c>
      <c r="F546" s="35" t="s">
        <v>718</v>
      </c>
      <c r="G546" s="35" t="s">
        <v>2728</v>
      </c>
      <c r="I546" s="35" t="s">
        <v>2729</v>
      </c>
      <c r="J546" s="35" t="s">
        <v>22</v>
      </c>
      <c r="K546" s="35" t="s">
        <v>252</v>
      </c>
      <c r="L546" s="19" t="s">
        <v>22</v>
      </c>
      <c r="M546" s="35" t="s">
        <v>22</v>
      </c>
      <c r="N546" s="35" t="s">
        <v>22</v>
      </c>
      <c r="O546" s="35" t="s">
        <v>22</v>
      </c>
      <c r="P546" s="35" t="s">
        <v>22</v>
      </c>
      <c r="Q546" s="35" t="s">
        <v>860</v>
      </c>
      <c r="R546" s="35" t="s">
        <v>1143</v>
      </c>
      <c r="S546" s="19" t="s">
        <v>22</v>
      </c>
      <c r="T546" s="35" t="s">
        <v>22</v>
      </c>
      <c r="U546" s="35" t="s">
        <v>22</v>
      </c>
      <c r="V546" s="35" t="s">
        <v>22</v>
      </c>
      <c r="W546" s="35" t="s">
        <v>22</v>
      </c>
      <c r="X546" s="35" t="s">
        <v>22</v>
      </c>
      <c r="Y546" s="19" t="s">
        <v>22</v>
      </c>
    </row>
    <row r="547" spans="1:25" ht="14.5" customHeight="1" x14ac:dyDescent="0.35">
      <c r="A547" s="35" t="s">
        <v>2713</v>
      </c>
      <c r="C547" s="35" t="s">
        <v>2730</v>
      </c>
      <c r="D547" s="35" t="s">
        <v>240</v>
      </c>
      <c r="E547" s="35" t="s">
        <v>2731</v>
      </c>
      <c r="F547" s="35" t="s">
        <v>718</v>
      </c>
      <c r="G547" s="35" t="s">
        <v>2732</v>
      </c>
      <c r="I547" s="35" t="s">
        <v>2733</v>
      </c>
      <c r="J547" s="35" t="s">
        <v>22</v>
      </c>
      <c r="K547" s="35" t="s">
        <v>252</v>
      </c>
      <c r="L547" s="19" t="s">
        <v>866</v>
      </c>
      <c r="O547" s="35" t="s">
        <v>240</v>
      </c>
      <c r="S547" s="19" t="s">
        <v>240</v>
      </c>
      <c r="W547" s="35" t="s">
        <v>240</v>
      </c>
      <c r="Y547" s="19"/>
    </row>
    <row r="548" spans="1:25" ht="14.5" customHeight="1" x14ac:dyDescent="0.35">
      <c r="A548" s="35" t="s">
        <v>2713</v>
      </c>
      <c r="C548" s="35" t="s">
        <v>2734</v>
      </c>
      <c r="D548" s="35" t="s">
        <v>240</v>
      </c>
      <c r="E548" s="35" t="s">
        <v>2735</v>
      </c>
      <c r="F548" s="35" t="s">
        <v>718</v>
      </c>
      <c r="G548" s="35" t="s">
        <v>2736</v>
      </c>
      <c r="I548" s="35" t="s">
        <v>783</v>
      </c>
      <c r="J548" s="35" t="s">
        <v>22</v>
      </c>
      <c r="K548" s="35" t="s">
        <v>252</v>
      </c>
      <c r="L548" s="19" t="s">
        <v>866</v>
      </c>
      <c r="O548" s="35" t="s">
        <v>240</v>
      </c>
      <c r="S548" s="19" t="s">
        <v>240</v>
      </c>
      <c r="W548" s="35" t="s">
        <v>240</v>
      </c>
      <c r="Y548" s="19"/>
    </row>
    <row r="549" spans="1:25" ht="14.5" customHeight="1" x14ac:dyDescent="0.35">
      <c r="A549" s="35" t="s">
        <v>2713</v>
      </c>
      <c r="C549" s="35" t="s">
        <v>2737</v>
      </c>
      <c r="D549" s="35" t="s">
        <v>240</v>
      </c>
      <c r="E549" s="35" t="s">
        <v>2738</v>
      </c>
      <c r="F549" s="35" t="s">
        <v>814</v>
      </c>
      <c r="G549" s="35" t="s">
        <v>2739</v>
      </c>
      <c r="I549" s="35" t="s">
        <v>22</v>
      </c>
      <c r="J549" s="35" t="s">
        <v>2740</v>
      </c>
      <c r="K549" s="35" t="s">
        <v>252</v>
      </c>
      <c r="L549" s="19" t="s">
        <v>866</v>
      </c>
      <c r="M549" s="35" t="s">
        <v>2741</v>
      </c>
      <c r="N549" s="27" t="s">
        <v>2742</v>
      </c>
      <c r="O549" s="35" t="s">
        <v>252</v>
      </c>
      <c r="P549" s="35" t="s">
        <v>2743</v>
      </c>
      <c r="Q549" s="35" t="s">
        <v>860</v>
      </c>
      <c r="R549" s="35" t="s">
        <v>2744</v>
      </c>
      <c r="S549" s="19" t="s">
        <v>252</v>
      </c>
      <c r="T549" s="35" t="s">
        <v>866</v>
      </c>
      <c r="U549" s="35" t="s">
        <v>2741</v>
      </c>
      <c r="V549" s="27" t="s">
        <v>2742</v>
      </c>
      <c r="W549" s="35" t="s">
        <v>252</v>
      </c>
      <c r="X549" s="35" t="s">
        <v>2745</v>
      </c>
      <c r="Y549" s="19"/>
    </row>
    <row r="550" spans="1:25" ht="14.5" customHeight="1" x14ac:dyDescent="0.35">
      <c r="A550" s="52" t="s">
        <v>2713</v>
      </c>
      <c r="C550" s="52" t="s">
        <v>2746</v>
      </c>
      <c r="D550" s="52" t="s">
        <v>240</v>
      </c>
      <c r="E550" s="52" t="s">
        <v>2747</v>
      </c>
      <c r="F550" s="52" t="s">
        <v>814</v>
      </c>
      <c r="G550" s="52" t="s">
        <v>2748</v>
      </c>
      <c r="I550" s="52" t="s">
        <v>22</v>
      </c>
      <c r="J550" s="52" t="s">
        <v>2749</v>
      </c>
      <c r="K550" s="52" t="s">
        <v>240</v>
      </c>
      <c r="L550" s="47" t="s">
        <v>866</v>
      </c>
      <c r="O550" s="52" t="s">
        <v>240</v>
      </c>
      <c r="Q550" s="52" t="s">
        <v>860</v>
      </c>
      <c r="R550" s="52" t="s">
        <v>2750</v>
      </c>
      <c r="S550" s="47" t="s">
        <v>240</v>
      </c>
      <c r="W550" s="52" t="s">
        <v>240</v>
      </c>
      <c r="Y550" s="47"/>
    </row>
    <row r="551" spans="1:25" ht="14.5" customHeight="1" x14ac:dyDescent="0.35">
      <c r="A551" s="35" t="s">
        <v>2713</v>
      </c>
      <c r="C551" s="35" t="s">
        <v>2751</v>
      </c>
      <c r="D551" s="35" t="s">
        <v>240</v>
      </c>
      <c r="E551" s="35" t="s">
        <v>2752</v>
      </c>
      <c r="F551" s="35" t="s">
        <v>814</v>
      </c>
      <c r="G551" s="35" t="s">
        <v>2753</v>
      </c>
      <c r="I551" s="35" t="s">
        <v>2754</v>
      </c>
      <c r="J551" s="35" t="s">
        <v>2755</v>
      </c>
      <c r="K551" s="35" t="s">
        <v>252</v>
      </c>
      <c r="L551" s="19" t="s">
        <v>866</v>
      </c>
      <c r="O551" s="35" t="s">
        <v>240</v>
      </c>
      <c r="Q551" s="35" t="s">
        <v>860</v>
      </c>
      <c r="R551" s="35" t="s">
        <v>2756</v>
      </c>
      <c r="S551" s="35" t="s">
        <v>240</v>
      </c>
      <c r="W551" s="35" t="s">
        <v>240</v>
      </c>
      <c r="Y551" s="19"/>
    </row>
    <row r="552" spans="1:25" ht="14.5" customHeight="1" x14ac:dyDescent="0.35">
      <c r="A552" s="35" t="s">
        <v>2713</v>
      </c>
      <c r="C552" s="35" t="s">
        <v>2757</v>
      </c>
      <c r="D552" s="35" t="s">
        <v>240</v>
      </c>
      <c r="E552" s="35" t="s">
        <v>2758</v>
      </c>
      <c r="F552" s="35" t="s">
        <v>814</v>
      </c>
      <c r="G552" s="35" t="s">
        <v>2759</v>
      </c>
      <c r="J552" s="35" t="s">
        <v>2760</v>
      </c>
      <c r="K552" s="35" t="s">
        <v>252</v>
      </c>
      <c r="L552" s="19" t="s">
        <v>866</v>
      </c>
      <c r="O552" s="35" t="s">
        <v>240</v>
      </c>
      <c r="Q552" s="35" t="s">
        <v>860</v>
      </c>
      <c r="R552" s="35" t="s">
        <v>2761</v>
      </c>
      <c r="S552" s="35" t="s">
        <v>240</v>
      </c>
      <c r="W552" s="35" t="s">
        <v>240</v>
      </c>
      <c r="Y552" s="19"/>
    </row>
    <row r="553" spans="1:25" ht="14.5" customHeight="1" x14ac:dyDescent="0.35">
      <c r="A553" s="35" t="s">
        <v>2713</v>
      </c>
      <c r="C553" s="35" t="s">
        <v>2762</v>
      </c>
      <c r="D553" s="35" t="s">
        <v>240</v>
      </c>
      <c r="E553" s="35" t="s">
        <v>2763</v>
      </c>
      <c r="F553" s="35" t="s">
        <v>718</v>
      </c>
      <c r="G553" s="35" t="s">
        <v>2764</v>
      </c>
      <c r="I553" s="35" t="s">
        <v>2765</v>
      </c>
      <c r="J553" s="35" t="s">
        <v>22</v>
      </c>
      <c r="K553" s="35" t="s">
        <v>240</v>
      </c>
      <c r="L553" s="19" t="s">
        <v>22</v>
      </c>
      <c r="M553" s="35" t="s">
        <v>22</v>
      </c>
      <c r="N553" s="35" t="s">
        <v>22</v>
      </c>
      <c r="O553" s="35" t="s">
        <v>22</v>
      </c>
      <c r="P553" s="35" t="s">
        <v>22</v>
      </c>
      <c r="Q553" s="35" t="s">
        <v>860</v>
      </c>
      <c r="R553" s="35" t="s">
        <v>2766</v>
      </c>
      <c r="S553" s="19" t="s">
        <v>22</v>
      </c>
      <c r="T553" s="35" t="s">
        <v>22</v>
      </c>
      <c r="U553" s="35" t="s">
        <v>22</v>
      </c>
      <c r="V553" s="35" t="s">
        <v>22</v>
      </c>
      <c r="W553" s="35" t="s">
        <v>22</v>
      </c>
      <c r="X553" s="35" t="s">
        <v>22</v>
      </c>
      <c r="Y553" s="19" t="s">
        <v>22</v>
      </c>
    </row>
    <row r="554" spans="1:25" ht="14.5" customHeight="1" x14ac:dyDescent="0.35">
      <c r="A554" s="23" t="s">
        <v>2713</v>
      </c>
      <c r="B554" s="23" t="s">
        <v>734</v>
      </c>
      <c r="C554" s="23" t="s">
        <v>2767</v>
      </c>
      <c r="D554" s="23" t="s">
        <v>240</v>
      </c>
      <c r="L554" s="29"/>
      <c r="S554" s="29"/>
      <c r="Y554" s="29"/>
    </row>
    <row r="555" spans="1:25" ht="14.5" customHeight="1" x14ac:dyDescent="0.35">
      <c r="A555" s="23" t="s">
        <v>2713</v>
      </c>
      <c r="B555" s="23" t="s">
        <v>734</v>
      </c>
      <c r="C555" s="23" t="s">
        <v>2768</v>
      </c>
      <c r="D555" s="23" t="s">
        <v>240</v>
      </c>
      <c r="L555" s="29"/>
      <c r="S555" s="29"/>
      <c r="Y555" s="29"/>
    </row>
    <row r="556" spans="1:25" ht="14.5" customHeight="1" x14ac:dyDescent="0.35">
      <c r="A556" s="23" t="s">
        <v>2713</v>
      </c>
      <c r="B556" s="23" t="s">
        <v>734</v>
      </c>
      <c r="C556" s="23" t="s">
        <v>2769</v>
      </c>
      <c r="D556" s="23" t="s">
        <v>240</v>
      </c>
      <c r="L556" s="29"/>
      <c r="S556" s="29"/>
      <c r="Y556" s="29"/>
    </row>
    <row r="557" spans="1:25" ht="14.5" customHeight="1" x14ac:dyDescent="0.35">
      <c r="A557" s="23" t="s">
        <v>2713</v>
      </c>
      <c r="B557" s="23" t="s">
        <v>734</v>
      </c>
      <c r="C557" s="23" t="s">
        <v>2770</v>
      </c>
      <c r="D557" s="23" t="s">
        <v>240</v>
      </c>
      <c r="L557" s="29"/>
      <c r="S557" s="29"/>
      <c r="Y557" s="29"/>
    </row>
    <row r="558" spans="1:25" ht="14.5" customHeight="1" x14ac:dyDescent="0.35">
      <c r="A558" s="23" t="s">
        <v>2713</v>
      </c>
      <c r="B558" s="23" t="s">
        <v>734</v>
      </c>
      <c r="C558" s="23" t="s">
        <v>2771</v>
      </c>
      <c r="D558" s="23" t="s">
        <v>240</v>
      </c>
      <c r="L558" s="29"/>
      <c r="S558" s="29"/>
      <c r="Y558" s="29"/>
    </row>
    <row r="559" spans="1:25" ht="14.5" customHeight="1" x14ac:dyDescent="0.35">
      <c r="A559" s="23" t="s">
        <v>2713</v>
      </c>
      <c r="B559" s="23" t="s">
        <v>734</v>
      </c>
      <c r="C559" s="23" t="s">
        <v>2772</v>
      </c>
      <c r="D559" s="23" t="s">
        <v>240</v>
      </c>
      <c r="L559" s="29"/>
      <c r="S559" s="29"/>
      <c r="Y559" s="29"/>
    </row>
    <row r="560" spans="1:25" ht="14.5" customHeight="1" x14ac:dyDescent="0.35">
      <c r="A560" s="23" t="s">
        <v>2713</v>
      </c>
      <c r="B560" s="23" t="s">
        <v>734</v>
      </c>
      <c r="C560" s="23" t="s">
        <v>2773</v>
      </c>
      <c r="D560" s="23" t="s">
        <v>240</v>
      </c>
      <c r="L560" s="29"/>
      <c r="S560" s="29"/>
      <c r="Y560" s="29"/>
    </row>
    <row r="561" spans="1:25" ht="14.5" customHeight="1" x14ac:dyDescent="0.35">
      <c r="A561" s="23" t="s">
        <v>2713</v>
      </c>
      <c r="B561" s="23" t="s">
        <v>734</v>
      </c>
      <c r="C561" s="23" t="s">
        <v>2774</v>
      </c>
      <c r="D561" s="23" t="s">
        <v>240</v>
      </c>
      <c r="L561" s="29"/>
      <c r="S561" s="29"/>
      <c r="Y561" s="29"/>
    </row>
    <row r="562" spans="1:25" s="77" customFormat="1" ht="14.5" customHeight="1" x14ac:dyDescent="0.35">
      <c r="A562" s="76" t="s">
        <v>2713</v>
      </c>
      <c r="C562" s="76" t="s">
        <v>1984</v>
      </c>
      <c r="D562" s="76" t="s">
        <v>240</v>
      </c>
      <c r="E562" s="76" t="s">
        <v>2775</v>
      </c>
      <c r="F562" s="76" t="s">
        <v>718</v>
      </c>
      <c r="G562" s="76" t="s">
        <v>2764</v>
      </c>
      <c r="I562" s="76" t="s">
        <v>2080</v>
      </c>
      <c r="J562" s="76" t="s">
        <v>22</v>
      </c>
      <c r="K562" s="76" t="s">
        <v>240</v>
      </c>
      <c r="L562" s="78" t="s">
        <v>22</v>
      </c>
      <c r="M562" s="76" t="s">
        <v>22</v>
      </c>
      <c r="N562" s="76" t="s">
        <v>22</v>
      </c>
      <c r="O562" s="76" t="s">
        <v>22</v>
      </c>
      <c r="P562" s="76" t="s">
        <v>22</v>
      </c>
      <c r="Q562" s="76" t="s">
        <v>860</v>
      </c>
      <c r="R562" s="76" t="s">
        <v>2776</v>
      </c>
      <c r="S562" s="78" t="s">
        <v>22</v>
      </c>
      <c r="T562" s="76" t="s">
        <v>22</v>
      </c>
      <c r="U562" s="76" t="s">
        <v>22</v>
      </c>
      <c r="V562" s="76" t="s">
        <v>22</v>
      </c>
      <c r="W562" s="76" t="s">
        <v>22</v>
      </c>
      <c r="X562" s="76" t="s">
        <v>22</v>
      </c>
      <c r="Y562" s="78" t="s">
        <v>22</v>
      </c>
    </row>
    <row r="563" spans="1:25" ht="14.5" customHeight="1" x14ac:dyDescent="0.35">
      <c r="A563" s="23" t="s">
        <v>2713</v>
      </c>
      <c r="B563" s="23" t="s">
        <v>734</v>
      </c>
      <c r="C563" s="23" t="s">
        <v>2057</v>
      </c>
      <c r="D563" s="23" t="s">
        <v>240</v>
      </c>
      <c r="L563" s="29"/>
      <c r="S563" s="29"/>
      <c r="Y563" s="29"/>
    </row>
    <row r="564" spans="1:25" ht="14.5" customHeight="1" x14ac:dyDescent="0.35">
      <c r="A564" s="23" t="s">
        <v>2713</v>
      </c>
      <c r="B564" s="23" t="s">
        <v>734</v>
      </c>
      <c r="C564" s="23" t="s">
        <v>2060</v>
      </c>
      <c r="D564" s="23" t="s">
        <v>240</v>
      </c>
      <c r="L564" s="29"/>
      <c r="S564" s="29"/>
      <c r="Y564" s="29"/>
    </row>
    <row r="565" spans="1:25" ht="14.5" customHeight="1" x14ac:dyDescent="0.35">
      <c r="A565" s="23" t="s">
        <v>2713</v>
      </c>
      <c r="B565" s="23" t="s">
        <v>734</v>
      </c>
      <c r="C565" s="23" t="s">
        <v>2062</v>
      </c>
      <c r="D565" s="23" t="s">
        <v>240</v>
      </c>
      <c r="L565" s="29"/>
      <c r="S565" s="29"/>
      <c r="Y565" s="29"/>
    </row>
    <row r="566" spans="1:25" ht="14.5" customHeight="1" x14ac:dyDescent="0.35">
      <c r="A566" s="23" t="s">
        <v>2713</v>
      </c>
      <c r="B566" s="23" t="s">
        <v>734</v>
      </c>
      <c r="C566" s="23" t="s">
        <v>2069</v>
      </c>
      <c r="D566" s="23" t="s">
        <v>240</v>
      </c>
      <c r="L566" s="29"/>
      <c r="S566" s="29"/>
      <c r="Y566" s="29"/>
    </row>
    <row r="567" spans="1:25" s="77" customFormat="1" ht="14.5" customHeight="1" x14ac:dyDescent="0.35">
      <c r="A567" s="76" t="s">
        <v>2713</v>
      </c>
      <c r="C567" s="76" t="s">
        <v>1581</v>
      </c>
      <c r="D567" s="76" t="s">
        <v>240</v>
      </c>
      <c r="E567" s="76" t="s">
        <v>2777</v>
      </c>
      <c r="F567" s="76" t="s">
        <v>718</v>
      </c>
      <c r="G567" s="76" t="s">
        <v>2764</v>
      </c>
      <c r="I567" s="76" t="s">
        <v>2778</v>
      </c>
      <c r="J567" s="76" t="s">
        <v>22</v>
      </c>
      <c r="K567" s="76" t="s">
        <v>240</v>
      </c>
      <c r="L567" s="78" t="s">
        <v>22</v>
      </c>
      <c r="M567" s="76" t="s">
        <v>22</v>
      </c>
      <c r="N567" s="76" t="s">
        <v>22</v>
      </c>
      <c r="O567" s="76" t="s">
        <v>22</v>
      </c>
      <c r="P567" s="76" t="s">
        <v>22</v>
      </c>
      <c r="Q567" s="76" t="s">
        <v>860</v>
      </c>
      <c r="R567" s="76" t="s">
        <v>2779</v>
      </c>
      <c r="S567" s="78" t="s">
        <v>22</v>
      </c>
      <c r="T567" s="76" t="s">
        <v>22</v>
      </c>
      <c r="U567" s="76" t="s">
        <v>22</v>
      </c>
      <c r="V567" s="76" t="s">
        <v>22</v>
      </c>
      <c r="W567" s="76" t="s">
        <v>22</v>
      </c>
      <c r="X567" s="76" t="s">
        <v>22</v>
      </c>
      <c r="Y567" s="78" t="s">
        <v>22</v>
      </c>
    </row>
    <row r="568" spans="1:25" ht="14.5" customHeight="1" x14ac:dyDescent="0.35">
      <c r="A568" s="23" t="s">
        <v>2713</v>
      </c>
      <c r="B568" s="23" t="s">
        <v>734</v>
      </c>
      <c r="C568" s="23" t="s">
        <v>1577</v>
      </c>
      <c r="D568" s="23" t="s">
        <v>240</v>
      </c>
      <c r="L568" s="29"/>
      <c r="S568" s="29"/>
      <c r="Y568" s="29"/>
    </row>
    <row r="569" spans="1:25" s="77" customFormat="1" ht="14.5" customHeight="1" x14ac:dyDescent="0.35">
      <c r="A569" s="76" t="s">
        <v>2713</v>
      </c>
      <c r="C569" s="76" t="s">
        <v>1977</v>
      </c>
      <c r="D569" s="76" t="s">
        <v>240</v>
      </c>
      <c r="E569" s="76" t="s">
        <v>2780</v>
      </c>
      <c r="F569" s="76" t="s">
        <v>718</v>
      </c>
      <c r="G569" s="76" t="s">
        <v>2764</v>
      </c>
      <c r="I569" s="76" t="s">
        <v>2781</v>
      </c>
      <c r="J569" s="76" t="s">
        <v>22</v>
      </c>
      <c r="K569" s="76" t="s">
        <v>240</v>
      </c>
      <c r="L569" s="78" t="s">
        <v>22</v>
      </c>
      <c r="M569" s="76" t="s">
        <v>22</v>
      </c>
      <c r="N569" s="76" t="s">
        <v>22</v>
      </c>
      <c r="O569" s="76" t="s">
        <v>22</v>
      </c>
      <c r="P569" s="76" t="s">
        <v>22</v>
      </c>
      <c r="Q569" s="76" t="s">
        <v>860</v>
      </c>
      <c r="R569" s="76" t="s">
        <v>2782</v>
      </c>
      <c r="S569" s="78" t="s">
        <v>22</v>
      </c>
      <c r="T569" s="76" t="s">
        <v>22</v>
      </c>
      <c r="U569" s="76" t="s">
        <v>22</v>
      </c>
      <c r="V569" s="76" t="s">
        <v>22</v>
      </c>
      <c r="W569" s="76" t="s">
        <v>22</v>
      </c>
      <c r="X569" s="76" t="s">
        <v>22</v>
      </c>
      <c r="Y569" s="78" t="s">
        <v>22</v>
      </c>
    </row>
    <row r="570" spans="1:25" ht="14.5" customHeight="1" x14ac:dyDescent="0.35">
      <c r="A570" s="23" t="s">
        <v>2713</v>
      </c>
      <c r="B570" s="23" t="s">
        <v>734</v>
      </c>
      <c r="C570" s="23" t="s">
        <v>1980</v>
      </c>
      <c r="D570" s="23" t="s">
        <v>240</v>
      </c>
      <c r="L570" s="29"/>
      <c r="S570" s="29"/>
      <c r="Y570" s="29"/>
    </row>
    <row r="571" spans="1:25" ht="14.5" customHeight="1" x14ac:dyDescent="0.35">
      <c r="A571" s="23" t="s">
        <v>2713</v>
      </c>
      <c r="B571" s="23" t="s">
        <v>734</v>
      </c>
      <c r="C571" s="23" t="s">
        <v>1981</v>
      </c>
      <c r="D571" s="23" t="s">
        <v>240</v>
      </c>
      <c r="L571" s="29"/>
      <c r="S571" s="29"/>
      <c r="Y571" s="29"/>
    </row>
    <row r="572" spans="1:25" s="77" customFormat="1" ht="14.5" customHeight="1" x14ac:dyDescent="0.35">
      <c r="A572" s="76" t="s">
        <v>2713</v>
      </c>
      <c r="C572" s="76" t="s">
        <v>1863</v>
      </c>
      <c r="D572" s="76" t="s">
        <v>240</v>
      </c>
      <c r="E572" s="76" t="s">
        <v>2783</v>
      </c>
      <c r="F572" s="76" t="s">
        <v>718</v>
      </c>
      <c r="G572" s="76" t="s">
        <v>2764</v>
      </c>
      <c r="I572" s="76" t="s">
        <v>2784</v>
      </c>
      <c r="J572" s="76" t="s">
        <v>22</v>
      </c>
      <c r="K572" s="76" t="s">
        <v>240</v>
      </c>
      <c r="L572" s="78" t="s">
        <v>22</v>
      </c>
      <c r="M572" s="76" t="s">
        <v>22</v>
      </c>
      <c r="N572" s="76" t="s">
        <v>22</v>
      </c>
      <c r="O572" s="76" t="s">
        <v>22</v>
      </c>
      <c r="P572" s="76" t="s">
        <v>22</v>
      </c>
      <c r="Q572" s="76" t="s">
        <v>860</v>
      </c>
      <c r="R572" s="76" t="s">
        <v>1871</v>
      </c>
      <c r="S572" s="78" t="s">
        <v>22</v>
      </c>
      <c r="T572" s="76" t="s">
        <v>22</v>
      </c>
      <c r="U572" s="76" t="s">
        <v>22</v>
      </c>
      <c r="V572" s="76" t="s">
        <v>22</v>
      </c>
      <c r="W572" s="76" t="s">
        <v>22</v>
      </c>
      <c r="X572" s="76" t="s">
        <v>22</v>
      </c>
      <c r="Y572" s="78" t="s">
        <v>22</v>
      </c>
    </row>
    <row r="573" spans="1:25" ht="14.5" customHeight="1" x14ac:dyDescent="0.35">
      <c r="A573" s="23" t="s">
        <v>2713</v>
      </c>
      <c r="B573" s="23" t="s">
        <v>734</v>
      </c>
      <c r="C573" s="23" t="s">
        <v>1864</v>
      </c>
      <c r="D573" s="23" t="s">
        <v>240</v>
      </c>
      <c r="L573" s="29"/>
      <c r="S573" s="29"/>
      <c r="Y573" s="29"/>
    </row>
    <row r="574" spans="1:25" ht="14.5" customHeight="1" x14ac:dyDescent="0.35">
      <c r="A574" s="23" t="s">
        <v>2713</v>
      </c>
      <c r="B574" s="23" t="s">
        <v>734</v>
      </c>
      <c r="C574" s="23" t="s">
        <v>2785</v>
      </c>
      <c r="D574" s="23" t="s">
        <v>240</v>
      </c>
      <c r="L574" s="29"/>
      <c r="S574" s="29"/>
      <c r="Y574" s="29"/>
    </row>
    <row r="575" spans="1:25" ht="14.5" customHeight="1" x14ac:dyDescent="0.35">
      <c r="A575" s="23" t="s">
        <v>2713</v>
      </c>
      <c r="B575" s="23" t="s">
        <v>734</v>
      </c>
      <c r="C575" s="23" t="s">
        <v>1877</v>
      </c>
      <c r="D575" s="23" t="s">
        <v>240</v>
      </c>
      <c r="L575" s="29"/>
      <c r="S575" s="29"/>
      <c r="Y575" s="29"/>
    </row>
    <row r="576" spans="1:25" s="77" customFormat="1" ht="14.5" customHeight="1" x14ac:dyDescent="0.35">
      <c r="A576" s="76" t="s">
        <v>2713</v>
      </c>
      <c r="C576" s="76" t="s">
        <v>2786</v>
      </c>
      <c r="D576" s="76" t="s">
        <v>240</v>
      </c>
      <c r="E576" s="76" t="s">
        <v>2787</v>
      </c>
      <c r="F576" s="76" t="s">
        <v>718</v>
      </c>
      <c r="G576" s="76" t="s">
        <v>2764</v>
      </c>
      <c r="I576" s="76" t="s">
        <v>2788</v>
      </c>
      <c r="J576" s="76" t="s">
        <v>22</v>
      </c>
      <c r="K576" s="76" t="s">
        <v>240</v>
      </c>
      <c r="L576" s="78" t="s">
        <v>22</v>
      </c>
      <c r="M576" s="76" t="s">
        <v>22</v>
      </c>
      <c r="N576" s="76" t="s">
        <v>22</v>
      </c>
      <c r="O576" s="76" t="s">
        <v>22</v>
      </c>
      <c r="P576" s="76" t="s">
        <v>22</v>
      </c>
      <c r="Q576" s="76" t="s">
        <v>860</v>
      </c>
      <c r="R576" s="76" t="s">
        <v>2789</v>
      </c>
      <c r="S576" s="78" t="s">
        <v>22</v>
      </c>
      <c r="T576" s="76" t="s">
        <v>22</v>
      </c>
      <c r="U576" s="76" t="s">
        <v>22</v>
      </c>
      <c r="V576" s="76" t="s">
        <v>22</v>
      </c>
      <c r="W576" s="76" t="s">
        <v>22</v>
      </c>
      <c r="X576" s="76" t="s">
        <v>22</v>
      </c>
      <c r="Y576" s="78" t="s">
        <v>22</v>
      </c>
    </row>
    <row r="577" spans="1:25" ht="14.5" customHeight="1" x14ac:dyDescent="0.35">
      <c r="A577" s="23" t="s">
        <v>2713</v>
      </c>
      <c r="B577" s="23" t="s">
        <v>734</v>
      </c>
      <c r="C577" s="23" t="s">
        <v>2790</v>
      </c>
      <c r="D577" s="23" t="s">
        <v>240</v>
      </c>
      <c r="L577" s="29"/>
      <c r="S577" s="29"/>
      <c r="Y577" s="29"/>
    </row>
    <row r="578" spans="1:25" ht="14.5" customHeight="1" x14ac:dyDescent="0.35">
      <c r="A578" s="23" t="s">
        <v>2713</v>
      </c>
      <c r="B578" s="23" t="s">
        <v>734</v>
      </c>
      <c r="C578" s="23" t="s">
        <v>2791</v>
      </c>
      <c r="D578" s="23" t="s">
        <v>240</v>
      </c>
      <c r="L578" s="29"/>
      <c r="S578" s="29"/>
      <c r="Y578" s="29"/>
    </row>
    <row r="579" spans="1:25" ht="14.5" customHeight="1" x14ac:dyDescent="0.35">
      <c r="A579" s="23" t="s">
        <v>2713</v>
      </c>
      <c r="B579" s="23" t="s">
        <v>734</v>
      </c>
      <c r="C579" s="23" t="s">
        <v>2792</v>
      </c>
      <c r="D579" s="23" t="s">
        <v>240</v>
      </c>
      <c r="L579" s="29"/>
      <c r="S579" s="29"/>
      <c r="Y579" s="29"/>
    </row>
    <row r="580" spans="1:25" ht="14.5" customHeight="1" x14ac:dyDescent="0.35">
      <c r="A580" s="23" t="s">
        <v>2713</v>
      </c>
      <c r="B580" s="23" t="s">
        <v>734</v>
      </c>
      <c r="C580" s="23" t="s">
        <v>2793</v>
      </c>
      <c r="D580" s="23" t="s">
        <v>240</v>
      </c>
      <c r="L580" s="29"/>
      <c r="S580" s="29"/>
      <c r="Y580" s="29"/>
    </row>
    <row r="581" spans="1:25" s="77" customFormat="1" ht="14.5" customHeight="1" x14ac:dyDescent="0.35">
      <c r="A581" s="76" t="s">
        <v>2713</v>
      </c>
      <c r="C581" s="76" t="s">
        <v>1673</v>
      </c>
      <c r="D581" s="76" t="s">
        <v>240</v>
      </c>
      <c r="E581" s="76" t="s">
        <v>2794</v>
      </c>
      <c r="F581" s="76" t="s">
        <v>718</v>
      </c>
      <c r="G581" s="76" t="s">
        <v>2764</v>
      </c>
      <c r="I581" s="76" t="s">
        <v>1724</v>
      </c>
      <c r="J581" s="76" t="s">
        <v>22</v>
      </c>
      <c r="K581" s="76" t="s">
        <v>240</v>
      </c>
      <c r="L581" s="78" t="s">
        <v>22</v>
      </c>
      <c r="M581" s="76" t="s">
        <v>22</v>
      </c>
      <c r="N581" s="76" t="s">
        <v>22</v>
      </c>
      <c r="O581" s="76" t="s">
        <v>22</v>
      </c>
      <c r="P581" s="76" t="s">
        <v>22</v>
      </c>
      <c r="Q581" s="76" t="s">
        <v>860</v>
      </c>
      <c r="R581" s="76" t="s">
        <v>2795</v>
      </c>
      <c r="S581" s="78" t="s">
        <v>22</v>
      </c>
      <c r="T581" s="76" t="s">
        <v>22</v>
      </c>
      <c r="U581" s="76" t="s">
        <v>22</v>
      </c>
      <c r="V581" s="76" t="s">
        <v>22</v>
      </c>
      <c r="W581" s="76" t="s">
        <v>22</v>
      </c>
      <c r="X581" s="76" t="s">
        <v>22</v>
      </c>
      <c r="Y581" s="78" t="s">
        <v>22</v>
      </c>
    </row>
    <row r="582" spans="1:25" ht="14.5" customHeight="1" x14ac:dyDescent="0.35">
      <c r="A582" s="23" t="s">
        <v>2713</v>
      </c>
      <c r="B582" s="23" t="s">
        <v>734</v>
      </c>
      <c r="C582" s="23" t="s">
        <v>1695</v>
      </c>
      <c r="D582" s="23" t="s">
        <v>240</v>
      </c>
      <c r="L582" s="29"/>
      <c r="S582" s="29"/>
      <c r="Y582" s="29"/>
    </row>
    <row r="583" spans="1:25" ht="14.5" customHeight="1" x14ac:dyDescent="0.35">
      <c r="A583" s="23" t="s">
        <v>2713</v>
      </c>
      <c r="B583" s="23" t="s">
        <v>734</v>
      </c>
      <c r="C583" s="23" t="s">
        <v>1697</v>
      </c>
      <c r="D583" s="23" t="s">
        <v>240</v>
      </c>
      <c r="L583" s="29"/>
      <c r="S583" s="29"/>
      <c r="Y583" s="29"/>
    </row>
    <row r="584" spans="1:25" ht="14.5" customHeight="1" x14ac:dyDescent="0.35">
      <c r="A584" s="23" t="s">
        <v>2713</v>
      </c>
      <c r="B584" s="23" t="s">
        <v>734</v>
      </c>
      <c r="C584" s="23" t="s">
        <v>1698</v>
      </c>
      <c r="D584" s="23" t="s">
        <v>240</v>
      </c>
      <c r="L584" s="29"/>
      <c r="S584" s="29"/>
      <c r="Y584" s="29"/>
    </row>
    <row r="585" spans="1:25" ht="14.5" customHeight="1" x14ac:dyDescent="0.35">
      <c r="A585" s="23" t="s">
        <v>2713</v>
      </c>
      <c r="B585" s="23" t="s">
        <v>734</v>
      </c>
      <c r="C585" s="23" t="s">
        <v>1705</v>
      </c>
      <c r="D585" s="23" t="s">
        <v>240</v>
      </c>
      <c r="L585" s="29"/>
      <c r="S585" s="29"/>
      <c r="Y585" s="29"/>
    </row>
    <row r="586" spans="1:25" ht="14.5" customHeight="1" x14ac:dyDescent="0.35">
      <c r="A586" s="23" t="s">
        <v>2713</v>
      </c>
      <c r="B586" s="23" t="s">
        <v>734</v>
      </c>
      <c r="C586" s="23" t="s">
        <v>1712</v>
      </c>
      <c r="D586" s="23" t="s">
        <v>240</v>
      </c>
      <c r="L586" s="29"/>
      <c r="S586" s="29"/>
      <c r="Y586" s="29"/>
    </row>
    <row r="587" spans="1:25" ht="14.5" customHeight="1" x14ac:dyDescent="0.35">
      <c r="A587" s="23" t="s">
        <v>2713</v>
      </c>
      <c r="B587" s="23" t="s">
        <v>734</v>
      </c>
      <c r="C587" s="23" t="s">
        <v>1718</v>
      </c>
      <c r="D587" s="23" t="s">
        <v>240</v>
      </c>
      <c r="L587" s="29"/>
      <c r="S587" s="29"/>
      <c r="Y587" s="29"/>
    </row>
    <row r="588" spans="1:25" s="77" customFormat="1" ht="14.5" customHeight="1" x14ac:dyDescent="0.35">
      <c r="A588" s="76" t="s">
        <v>2713</v>
      </c>
      <c r="C588" s="76" t="s">
        <v>1349</v>
      </c>
      <c r="D588" s="76" t="s">
        <v>240</v>
      </c>
      <c r="E588" s="76" t="s">
        <v>2796</v>
      </c>
      <c r="F588" s="76" t="s">
        <v>718</v>
      </c>
      <c r="G588" s="76" t="s">
        <v>2764</v>
      </c>
      <c r="I588" s="76" t="s">
        <v>1468</v>
      </c>
      <c r="J588" s="76" t="s">
        <v>22</v>
      </c>
      <c r="K588" s="76" t="s">
        <v>240</v>
      </c>
      <c r="L588" s="78" t="s">
        <v>22</v>
      </c>
      <c r="M588" s="76" t="s">
        <v>22</v>
      </c>
      <c r="N588" s="76" t="s">
        <v>22</v>
      </c>
      <c r="O588" s="76" t="s">
        <v>22</v>
      </c>
      <c r="P588" s="76" t="s">
        <v>22</v>
      </c>
      <c r="Q588" s="76" t="s">
        <v>860</v>
      </c>
      <c r="R588" s="76" t="s">
        <v>2797</v>
      </c>
      <c r="S588" s="78" t="s">
        <v>22</v>
      </c>
      <c r="T588" s="76" t="s">
        <v>22</v>
      </c>
      <c r="U588" s="76" t="s">
        <v>22</v>
      </c>
      <c r="V588" s="76" t="s">
        <v>22</v>
      </c>
      <c r="W588" s="76" t="s">
        <v>22</v>
      </c>
      <c r="X588" s="76" t="s">
        <v>22</v>
      </c>
      <c r="Y588" s="78" t="s">
        <v>22</v>
      </c>
    </row>
    <row r="589" spans="1:25" ht="14.5" customHeight="1" x14ac:dyDescent="0.35">
      <c r="A589" s="23" t="s">
        <v>2713</v>
      </c>
      <c r="B589" s="23" t="s">
        <v>734</v>
      </c>
      <c r="C589" s="23" t="s">
        <v>1370</v>
      </c>
      <c r="D589" s="23" t="s">
        <v>240</v>
      </c>
      <c r="L589" s="29"/>
      <c r="S589" s="29"/>
      <c r="Y589" s="29"/>
    </row>
    <row r="590" spans="1:25" ht="14.5" customHeight="1" x14ac:dyDescent="0.35">
      <c r="A590" s="23" t="s">
        <v>2713</v>
      </c>
      <c r="B590" s="23" t="s">
        <v>734</v>
      </c>
      <c r="C590" s="23" t="s">
        <v>1381</v>
      </c>
      <c r="D590" s="23" t="s">
        <v>240</v>
      </c>
      <c r="L590" s="29"/>
      <c r="S590" s="29"/>
      <c r="Y590" s="29"/>
    </row>
    <row r="591" spans="1:25" ht="14.5" customHeight="1" x14ac:dyDescent="0.35">
      <c r="A591" s="23" t="s">
        <v>2713</v>
      </c>
      <c r="B591" s="23" t="s">
        <v>734</v>
      </c>
      <c r="C591" s="23" t="s">
        <v>1390</v>
      </c>
      <c r="D591" s="23" t="s">
        <v>240</v>
      </c>
      <c r="L591" s="29"/>
      <c r="S591" s="29"/>
      <c r="Y591" s="29"/>
    </row>
    <row r="592" spans="1:25" ht="14.5" customHeight="1" x14ac:dyDescent="0.35">
      <c r="A592" s="23" t="s">
        <v>2713</v>
      </c>
      <c r="B592" s="23" t="s">
        <v>734</v>
      </c>
      <c r="C592" s="23" t="s">
        <v>1399</v>
      </c>
      <c r="D592" s="23" t="s">
        <v>240</v>
      </c>
      <c r="L592" s="29"/>
      <c r="S592" s="29"/>
      <c r="Y592" s="29"/>
    </row>
    <row r="593" spans="1:25" ht="14.5" customHeight="1" x14ac:dyDescent="0.35">
      <c r="A593" s="23" t="s">
        <v>2713</v>
      </c>
      <c r="B593" s="23" t="s">
        <v>734</v>
      </c>
      <c r="C593" s="23" t="s">
        <v>1409</v>
      </c>
      <c r="D593" s="23" t="s">
        <v>240</v>
      </c>
      <c r="L593" s="29"/>
      <c r="S593" s="29"/>
      <c r="Y593" s="29"/>
    </row>
    <row r="594" spans="1:25" ht="14.5" customHeight="1" x14ac:dyDescent="0.35">
      <c r="A594" s="23" t="s">
        <v>2713</v>
      </c>
      <c r="B594" s="23" t="s">
        <v>734</v>
      </c>
      <c r="C594" s="23" t="s">
        <v>1418</v>
      </c>
      <c r="D594" s="23" t="s">
        <v>240</v>
      </c>
      <c r="L594" s="29"/>
      <c r="S594" s="29"/>
      <c r="Y594" s="29"/>
    </row>
    <row r="595" spans="1:25" ht="14.5" customHeight="1" x14ac:dyDescent="0.35">
      <c r="A595" s="23" t="s">
        <v>2713</v>
      </c>
      <c r="B595" s="23" t="s">
        <v>734</v>
      </c>
      <c r="C595" s="23" t="s">
        <v>1422</v>
      </c>
      <c r="D595" s="23" t="s">
        <v>240</v>
      </c>
      <c r="L595" s="29"/>
      <c r="S595" s="29"/>
      <c r="Y595" s="29"/>
    </row>
    <row r="596" spans="1:25" ht="14.5" customHeight="1" x14ac:dyDescent="0.35">
      <c r="A596" s="23" t="s">
        <v>2713</v>
      </c>
      <c r="B596" s="23" t="s">
        <v>734</v>
      </c>
      <c r="C596" s="23" t="s">
        <v>1430</v>
      </c>
      <c r="D596" s="23" t="s">
        <v>240</v>
      </c>
      <c r="L596" s="29"/>
      <c r="S596" s="29"/>
      <c r="Y596" s="29"/>
    </row>
    <row r="597" spans="1:25" ht="14.5" customHeight="1" x14ac:dyDescent="0.35">
      <c r="A597" s="23" t="s">
        <v>2713</v>
      </c>
      <c r="B597" s="23" t="s">
        <v>734</v>
      </c>
      <c r="C597" s="23" t="s">
        <v>1432</v>
      </c>
      <c r="D597" s="23" t="s">
        <v>240</v>
      </c>
      <c r="L597" s="29"/>
      <c r="S597" s="29"/>
      <c r="Y597" s="29"/>
    </row>
    <row r="598" spans="1:25" ht="14.5" customHeight="1" x14ac:dyDescent="0.35">
      <c r="A598" s="23" t="s">
        <v>2713</v>
      </c>
      <c r="B598" s="23" t="s">
        <v>734</v>
      </c>
      <c r="C598" s="23" t="s">
        <v>1438</v>
      </c>
      <c r="D598" s="23" t="s">
        <v>240</v>
      </c>
      <c r="L598" s="29"/>
      <c r="S598" s="29"/>
      <c r="Y598" s="29"/>
    </row>
    <row r="599" spans="1:25" ht="14.5" customHeight="1" x14ac:dyDescent="0.35">
      <c r="A599" s="23" t="s">
        <v>2713</v>
      </c>
      <c r="B599" s="23" t="s">
        <v>734</v>
      </c>
      <c r="C599" s="23" t="s">
        <v>1458</v>
      </c>
      <c r="D599" s="23" t="s">
        <v>240</v>
      </c>
      <c r="L599" s="29"/>
      <c r="S599" s="29"/>
      <c r="Y599" s="29"/>
    </row>
    <row r="600" spans="1:25" s="77" customFormat="1" ht="14.5" customHeight="1" x14ac:dyDescent="0.35">
      <c r="A600" s="76" t="s">
        <v>2713</v>
      </c>
      <c r="C600" s="76" t="s">
        <v>1880</v>
      </c>
      <c r="D600" s="76" t="s">
        <v>240</v>
      </c>
      <c r="E600" s="76" t="s">
        <v>1829</v>
      </c>
      <c r="F600" s="76" t="s">
        <v>718</v>
      </c>
      <c r="G600" s="76" t="s">
        <v>2764</v>
      </c>
      <c r="I600" s="76" t="s">
        <v>1894</v>
      </c>
      <c r="J600" s="76" t="s">
        <v>22</v>
      </c>
      <c r="K600" s="76" t="s">
        <v>240</v>
      </c>
      <c r="L600" s="78" t="s">
        <v>22</v>
      </c>
      <c r="M600" s="76" t="s">
        <v>22</v>
      </c>
      <c r="N600" s="76" t="s">
        <v>22</v>
      </c>
      <c r="O600" s="76" t="s">
        <v>22</v>
      </c>
      <c r="P600" s="76" t="s">
        <v>22</v>
      </c>
      <c r="Q600" s="76" t="s">
        <v>860</v>
      </c>
      <c r="R600" s="76" t="s">
        <v>1829</v>
      </c>
      <c r="S600" s="78" t="s">
        <v>22</v>
      </c>
      <c r="T600" s="76" t="s">
        <v>22</v>
      </c>
      <c r="U600" s="76" t="s">
        <v>22</v>
      </c>
      <c r="V600" s="76" t="s">
        <v>22</v>
      </c>
      <c r="W600" s="76" t="s">
        <v>22</v>
      </c>
      <c r="X600" s="76" t="s">
        <v>22</v>
      </c>
      <c r="Y600" s="78" t="s">
        <v>22</v>
      </c>
    </row>
    <row r="601" spans="1:25" ht="14.5" customHeight="1" x14ac:dyDescent="0.35">
      <c r="A601" s="23" t="s">
        <v>2713</v>
      </c>
      <c r="B601" s="23" t="s">
        <v>734</v>
      </c>
      <c r="C601" s="23" t="s">
        <v>1890</v>
      </c>
      <c r="D601" s="23" t="s">
        <v>240</v>
      </c>
      <c r="L601" s="29"/>
      <c r="S601" s="29"/>
      <c r="Y601" s="29"/>
    </row>
    <row r="602" spans="1:25" ht="14.5" customHeight="1" x14ac:dyDescent="0.35">
      <c r="A602" s="23" t="s">
        <v>2713</v>
      </c>
      <c r="B602" s="23" t="s">
        <v>734</v>
      </c>
      <c r="C602" s="23" t="s">
        <v>1892</v>
      </c>
      <c r="D602" s="23" t="s">
        <v>240</v>
      </c>
      <c r="L602" s="29"/>
      <c r="S602" s="29"/>
      <c r="Y602" s="29"/>
    </row>
    <row r="603" spans="1:25" s="77" customFormat="1" ht="14.5" customHeight="1" x14ac:dyDescent="0.35">
      <c r="A603" s="76" t="s">
        <v>2713</v>
      </c>
      <c r="C603" s="76" t="s">
        <v>1265</v>
      </c>
      <c r="D603" s="76" t="s">
        <v>240</v>
      </c>
      <c r="E603" s="76" t="s">
        <v>2798</v>
      </c>
      <c r="F603" s="76" t="s">
        <v>718</v>
      </c>
      <c r="G603" s="76" t="s">
        <v>2764</v>
      </c>
      <c r="I603" s="76" t="s">
        <v>2799</v>
      </c>
      <c r="J603" s="76" t="s">
        <v>22</v>
      </c>
      <c r="K603" s="76" t="s">
        <v>240</v>
      </c>
      <c r="L603" s="78" t="s">
        <v>22</v>
      </c>
      <c r="M603" s="76" t="s">
        <v>22</v>
      </c>
      <c r="N603" s="76" t="s">
        <v>22</v>
      </c>
      <c r="O603" s="76" t="s">
        <v>22</v>
      </c>
      <c r="P603" s="76" t="s">
        <v>22</v>
      </c>
      <c r="Q603" s="76" t="s">
        <v>860</v>
      </c>
      <c r="R603" s="76" t="s">
        <v>2800</v>
      </c>
      <c r="S603" s="78" t="s">
        <v>22</v>
      </c>
      <c r="T603" s="76" t="s">
        <v>22</v>
      </c>
      <c r="U603" s="76" t="s">
        <v>22</v>
      </c>
      <c r="V603" s="76" t="s">
        <v>22</v>
      </c>
      <c r="W603" s="76" t="s">
        <v>22</v>
      </c>
      <c r="X603" s="76" t="s">
        <v>22</v>
      </c>
      <c r="Y603" s="78" t="s">
        <v>22</v>
      </c>
    </row>
    <row r="604" spans="1:25" ht="14.5" customHeight="1" x14ac:dyDescent="0.35">
      <c r="A604" s="23" t="s">
        <v>2713</v>
      </c>
      <c r="B604" s="23" t="s">
        <v>734</v>
      </c>
      <c r="C604" s="23" t="s">
        <v>1269</v>
      </c>
      <c r="D604" s="23" t="s">
        <v>240</v>
      </c>
      <c r="L604" s="29"/>
      <c r="S604" s="29"/>
      <c r="Y604" s="29"/>
    </row>
    <row r="605" spans="1:25" ht="14.5" customHeight="1" x14ac:dyDescent="0.35">
      <c r="A605" s="23" t="s">
        <v>2713</v>
      </c>
      <c r="B605" s="23" t="s">
        <v>734</v>
      </c>
      <c r="C605" s="23" t="s">
        <v>1272</v>
      </c>
      <c r="D605" s="23" t="s">
        <v>240</v>
      </c>
      <c r="L605" s="29"/>
      <c r="S605" s="29"/>
      <c r="Y605" s="29"/>
    </row>
    <row r="606" spans="1:25" ht="14.5" customHeight="1" x14ac:dyDescent="0.35">
      <c r="A606" s="23" t="s">
        <v>2713</v>
      </c>
      <c r="B606" s="23" t="s">
        <v>734</v>
      </c>
      <c r="C606" s="23" t="s">
        <v>1283</v>
      </c>
      <c r="D606" s="23" t="s">
        <v>240</v>
      </c>
      <c r="L606" s="29"/>
      <c r="S606" s="29"/>
      <c r="Y606" s="29"/>
    </row>
    <row r="607" spans="1:25" ht="14.5" customHeight="1" x14ac:dyDescent="0.35">
      <c r="A607" s="23" t="s">
        <v>2713</v>
      </c>
      <c r="B607" s="23" t="s">
        <v>734</v>
      </c>
      <c r="C607" s="23" t="s">
        <v>1290</v>
      </c>
      <c r="D607" s="23" t="s">
        <v>240</v>
      </c>
      <c r="L607" s="29"/>
      <c r="S607" s="29"/>
      <c r="Y607" s="29"/>
    </row>
    <row r="608" spans="1:25" ht="14.5" customHeight="1" x14ac:dyDescent="0.35">
      <c r="A608" s="23" t="s">
        <v>2713</v>
      </c>
      <c r="B608" s="23" t="s">
        <v>734</v>
      </c>
      <c r="C608" s="23" t="s">
        <v>1294</v>
      </c>
      <c r="D608" s="23" t="s">
        <v>240</v>
      </c>
      <c r="L608" s="29"/>
      <c r="S608" s="29"/>
      <c r="Y608" s="29"/>
    </row>
    <row r="609" spans="1:25" ht="14.5" customHeight="1" x14ac:dyDescent="0.35">
      <c r="A609" s="23" t="s">
        <v>2713</v>
      </c>
      <c r="B609" s="23" t="s">
        <v>734</v>
      </c>
      <c r="C609" s="23" t="s">
        <v>1299</v>
      </c>
      <c r="D609" s="23" t="s">
        <v>240</v>
      </c>
      <c r="L609" s="29"/>
      <c r="S609" s="29"/>
      <c r="Y609" s="29"/>
    </row>
    <row r="610" spans="1:25" ht="14.5" customHeight="1" x14ac:dyDescent="0.35">
      <c r="A610" s="23" t="s">
        <v>2713</v>
      </c>
      <c r="B610" s="23" t="s">
        <v>734</v>
      </c>
      <c r="C610" s="23" t="s">
        <v>1303</v>
      </c>
      <c r="D610" s="23" t="s">
        <v>240</v>
      </c>
      <c r="L610" s="29"/>
      <c r="S610" s="29"/>
      <c r="Y610" s="29"/>
    </row>
    <row r="611" spans="1:25" ht="14.5" customHeight="1" x14ac:dyDescent="0.35">
      <c r="A611" s="23" t="s">
        <v>2713</v>
      </c>
      <c r="B611" s="23" t="s">
        <v>734</v>
      </c>
      <c r="C611" s="23" t="s">
        <v>1310</v>
      </c>
      <c r="D611" s="23" t="s">
        <v>240</v>
      </c>
      <c r="L611" s="29"/>
      <c r="S611" s="29"/>
      <c r="Y611" s="29"/>
    </row>
    <row r="612" spans="1:25" ht="14.5" customHeight="1" x14ac:dyDescent="0.35">
      <c r="A612" s="23" t="s">
        <v>2713</v>
      </c>
      <c r="B612" s="23" t="s">
        <v>734</v>
      </c>
      <c r="C612" s="23" t="s">
        <v>1314</v>
      </c>
      <c r="D612" s="23" t="s">
        <v>240</v>
      </c>
      <c r="L612" s="29"/>
      <c r="S612" s="29"/>
      <c r="Y612" s="29"/>
    </row>
    <row r="613" spans="1:25" ht="14.5" customHeight="1" x14ac:dyDescent="0.35">
      <c r="A613" s="23" t="s">
        <v>2713</v>
      </c>
      <c r="B613" s="23" t="s">
        <v>734</v>
      </c>
      <c r="C613" s="23" t="s">
        <v>1317</v>
      </c>
      <c r="D613" s="23" t="s">
        <v>240</v>
      </c>
      <c r="L613" s="29"/>
      <c r="S613" s="29"/>
      <c r="Y613" s="29"/>
    </row>
    <row r="614" spans="1:25" ht="14.5" customHeight="1" x14ac:dyDescent="0.35">
      <c r="A614" s="23" t="s">
        <v>2713</v>
      </c>
      <c r="B614" s="23" t="s">
        <v>734</v>
      </c>
      <c r="C614" s="23" t="s">
        <v>1321</v>
      </c>
      <c r="D614" s="23" t="s">
        <v>240</v>
      </c>
      <c r="L614" s="29"/>
      <c r="S614" s="29"/>
      <c r="Y614" s="29"/>
    </row>
    <row r="615" spans="1:25" ht="14.5" customHeight="1" x14ac:dyDescent="0.35">
      <c r="A615" s="23" t="s">
        <v>2713</v>
      </c>
      <c r="B615" s="23" t="s">
        <v>734</v>
      </c>
      <c r="C615" s="23" t="s">
        <v>1328</v>
      </c>
      <c r="D615" s="23" t="s">
        <v>240</v>
      </c>
      <c r="L615" s="29"/>
      <c r="S615" s="29"/>
      <c r="Y615" s="29"/>
    </row>
    <row r="616" spans="1:25" ht="14.5" customHeight="1" x14ac:dyDescent="0.35">
      <c r="A616" s="23" t="s">
        <v>2713</v>
      </c>
      <c r="B616" s="23" t="s">
        <v>734</v>
      </c>
      <c r="C616" s="23" t="s">
        <v>1332</v>
      </c>
      <c r="D616" s="23" t="s">
        <v>240</v>
      </c>
      <c r="L616" s="29"/>
      <c r="S616" s="29"/>
      <c r="Y616" s="29"/>
    </row>
    <row r="617" spans="1:25" ht="14.5" customHeight="1" x14ac:dyDescent="0.35">
      <c r="A617" s="23" t="s">
        <v>2713</v>
      </c>
      <c r="B617" s="23" t="s">
        <v>734</v>
      </c>
      <c r="C617" s="23" t="s">
        <v>1334</v>
      </c>
      <c r="D617" s="23" t="s">
        <v>240</v>
      </c>
      <c r="L617" s="29"/>
      <c r="S617" s="29"/>
      <c r="Y617" s="29"/>
    </row>
    <row r="618" spans="1:25" s="77" customFormat="1" ht="14.5" customHeight="1" x14ac:dyDescent="0.35">
      <c r="A618" s="76" t="s">
        <v>2713</v>
      </c>
      <c r="C618" s="76" t="s">
        <v>1967</v>
      </c>
      <c r="D618" s="76" t="s">
        <v>240</v>
      </c>
      <c r="E618" s="76" t="s">
        <v>2801</v>
      </c>
      <c r="F618" s="76" t="s">
        <v>718</v>
      </c>
      <c r="G618" s="76" t="s">
        <v>2764</v>
      </c>
      <c r="I618" s="76" t="s">
        <v>2802</v>
      </c>
      <c r="J618" s="76" t="s">
        <v>22</v>
      </c>
      <c r="K618" s="76" t="s">
        <v>240</v>
      </c>
      <c r="L618" s="78" t="s">
        <v>22</v>
      </c>
      <c r="M618" s="76" t="s">
        <v>22</v>
      </c>
      <c r="N618" s="76" t="s">
        <v>22</v>
      </c>
      <c r="O618" s="76" t="s">
        <v>22</v>
      </c>
      <c r="P618" s="76" t="s">
        <v>22</v>
      </c>
      <c r="Q618" s="76" t="s">
        <v>860</v>
      </c>
      <c r="R618" s="76" t="s">
        <v>2803</v>
      </c>
      <c r="S618" s="78" t="s">
        <v>22</v>
      </c>
      <c r="T618" s="76" t="s">
        <v>22</v>
      </c>
      <c r="U618" s="76" t="s">
        <v>22</v>
      </c>
      <c r="V618" s="76" t="s">
        <v>22</v>
      </c>
      <c r="W618" s="76" t="s">
        <v>22</v>
      </c>
      <c r="X618" s="76" t="s">
        <v>22</v>
      </c>
      <c r="Y618" s="78" t="s">
        <v>22</v>
      </c>
    </row>
    <row r="619" spans="1:25" ht="14.5" customHeight="1" x14ac:dyDescent="0.35">
      <c r="A619" s="23" t="s">
        <v>2713</v>
      </c>
      <c r="B619" s="23" t="s">
        <v>734</v>
      </c>
      <c r="C619" s="23" t="s">
        <v>1970</v>
      </c>
      <c r="D619" s="23" t="s">
        <v>240</v>
      </c>
      <c r="L619" s="29"/>
      <c r="S619" s="29"/>
      <c r="Y619" s="29"/>
    </row>
    <row r="620" spans="1:25" ht="14.5" customHeight="1" x14ac:dyDescent="0.35">
      <c r="A620" s="23" t="s">
        <v>2713</v>
      </c>
      <c r="B620" s="23" t="s">
        <v>734</v>
      </c>
      <c r="C620" s="23" t="s">
        <v>1971</v>
      </c>
      <c r="D620" s="23" t="s">
        <v>240</v>
      </c>
      <c r="L620" s="29"/>
      <c r="S620" s="29"/>
      <c r="Y620" s="29"/>
    </row>
    <row r="621" spans="1:25" ht="14.5" customHeight="1" x14ac:dyDescent="0.35">
      <c r="A621" s="23" t="s">
        <v>2713</v>
      </c>
      <c r="B621" s="23" t="s">
        <v>734</v>
      </c>
      <c r="C621" s="23" t="s">
        <v>1972</v>
      </c>
      <c r="D621" s="23" t="s">
        <v>240</v>
      </c>
      <c r="L621" s="29"/>
      <c r="S621" s="29"/>
      <c r="Y621" s="29"/>
    </row>
    <row r="622" spans="1:25" s="77" customFormat="1" ht="14.5" customHeight="1" x14ac:dyDescent="0.35">
      <c r="A622" s="76" t="s">
        <v>2713</v>
      </c>
      <c r="C622" s="76" t="s">
        <v>2804</v>
      </c>
      <c r="D622" s="76" t="s">
        <v>240</v>
      </c>
      <c r="E622" s="76" t="s">
        <v>2805</v>
      </c>
      <c r="F622" s="76" t="s">
        <v>718</v>
      </c>
      <c r="G622" s="76" t="s">
        <v>2764</v>
      </c>
      <c r="I622" s="76" t="s">
        <v>2806</v>
      </c>
      <c r="J622" s="76" t="s">
        <v>22</v>
      </c>
      <c r="K622" s="76" t="s">
        <v>240</v>
      </c>
      <c r="L622" s="78" t="s">
        <v>22</v>
      </c>
      <c r="M622" s="76" t="s">
        <v>22</v>
      </c>
      <c r="N622" s="76" t="s">
        <v>22</v>
      </c>
      <c r="O622" s="76" t="s">
        <v>22</v>
      </c>
      <c r="P622" s="76" t="s">
        <v>22</v>
      </c>
      <c r="Q622" s="76" t="s">
        <v>860</v>
      </c>
      <c r="R622" s="76" t="s">
        <v>2807</v>
      </c>
      <c r="S622" s="78" t="s">
        <v>22</v>
      </c>
      <c r="T622" s="76" t="s">
        <v>22</v>
      </c>
      <c r="U622" s="76" t="s">
        <v>22</v>
      </c>
      <c r="V622" s="76" t="s">
        <v>22</v>
      </c>
      <c r="W622" s="76" t="s">
        <v>22</v>
      </c>
      <c r="X622" s="76" t="s">
        <v>22</v>
      </c>
      <c r="Y622" s="78" t="s">
        <v>22</v>
      </c>
    </row>
    <row r="623" spans="1:25" ht="14.5" customHeight="1" x14ac:dyDescent="0.35">
      <c r="A623" s="23" t="s">
        <v>2713</v>
      </c>
      <c r="B623" s="23" t="s">
        <v>734</v>
      </c>
      <c r="C623" s="23" t="s">
        <v>2808</v>
      </c>
      <c r="D623" s="23" t="s">
        <v>240</v>
      </c>
      <c r="L623" s="29"/>
      <c r="S623" s="29"/>
      <c r="Y623" s="29"/>
    </row>
    <row r="624" spans="1:25" s="77" customFormat="1" ht="14.5" customHeight="1" x14ac:dyDescent="0.35">
      <c r="A624" s="76" t="s">
        <v>2713</v>
      </c>
      <c r="C624" s="76" t="s">
        <v>2809</v>
      </c>
      <c r="D624" s="76" t="s">
        <v>240</v>
      </c>
      <c r="E624" s="76" t="s">
        <v>2810</v>
      </c>
      <c r="F624" s="76" t="s">
        <v>718</v>
      </c>
      <c r="G624" s="76" t="s">
        <v>2764</v>
      </c>
      <c r="I624" s="76" t="s">
        <v>2811</v>
      </c>
      <c r="J624" s="76" t="s">
        <v>22</v>
      </c>
      <c r="K624" s="76" t="s">
        <v>240</v>
      </c>
      <c r="L624" s="78" t="s">
        <v>22</v>
      </c>
      <c r="M624" s="76" t="s">
        <v>22</v>
      </c>
      <c r="N624" s="76" t="s">
        <v>22</v>
      </c>
      <c r="O624" s="76" t="s">
        <v>22</v>
      </c>
      <c r="P624" s="76" t="s">
        <v>22</v>
      </c>
      <c r="Q624" s="76" t="s">
        <v>860</v>
      </c>
      <c r="R624" s="76" t="s">
        <v>2812</v>
      </c>
      <c r="S624" s="78" t="s">
        <v>22</v>
      </c>
      <c r="T624" s="76" t="s">
        <v>22</v>
      </c>
      <c r="U624" s="76" t="s">
        <v>22</v>
      </c>
      <c r="V624" s="76" t="s">
        <v>22</v>
      </c>
      <c r="W624" s="76" t="s">
        <v>22</v>
      </c>
      <c r="X624" s="76" t="s">
        <v>22</v>
      </c>
      <c r="Y624" s="78" t="s">
        <v>22</v>
      </c>
    </row>
    <row r="625" spans="1:25" s="77" customFormat="1" ht="14.5" customHeight="1" x14ac:dyDescent="0.35">
      <c r="A625" s="76" t="s">
        <v>2713</v>
      </c>
      <c r="C625" s="76" t="s">
        <v>1952</v>
      </c>
      <c r="D625" s="76" t="s">
        <v>240</v>
      </c>
      <c r="E625" s="76" t="s">
        <v>2813</v>
      </c>
      <c r="F625" s="76" t="s">
        <v>718</v>
      </c>
      <c r="G625" s="76" t="s">
        <v>2764</v>
      </c>
      <c r="I625" s="76" t="s">
        <v>2814</v>
      </c>
      <c r="J625" s="76" t="s">
        <v>22</v>
      </c>
      <c r="K625" s="76" t="s">
        <v>240</v>
      </c>
      <c r="L625" s="78" t="s">
        <v>22</v>
      </c>
      <c r="M625" s="76" t="s">
        <v>22</v>
      </c>
      <c r="N625" s="76" t="s">
        <v>22</v>
      </c>
      <c r="O625" s="76" t="s">
        <v>22</v>
      </c>
      <c r="P625" s="76" t="s">
        <v>22</v>
      </c>
      <c r="Q625" s="76" t="s">
        <v>860</v>
      </c>
      <c r="R625" s="76" t="s">
        <v>1958</v>
      </c>
      <c r="S625" s="78" t="s">
        <v>22</v>
      </c>
      <c r="T625" s="76" t="s">
        <v>22</v>
      </c>
      <c r="U625" s="76" t="s">
        <v>22</v>
      </c>
      <c r="V625" s="76" t="s">
        <v>22</v>
      </c>
      <c r="W625" s="76" t="s">
        <v>22</v>
      </c>
      <c r="X625" s="76" t="s">
        <v>22</v>
      </c>
      <c r="Y625" s="78" t="s">
        <v>22</v>
      </c>
    </row>
    <row r="626" spans="1:25" ht="14.5" customHeight="1" x14ac:dyDescent="0.35">
      <c r="A626" s="23" t="s">
        <v>2713</v>
      </c>
      <c r="B626" s="23" t="s">
        <v>734</v>
      </c>
      <c r="C626" s="23" t="s">
        <v>1964</v>
      </c>
      <c r="D626" s="23" t="s">
        <v>240</v>
      </c>
      <c r="L626" s="29"/>
      <c r="S626" s="29"/>
      <c r="Y626" s="29"/>
    </row>
    <row r="627" spans="1:25" ht="14.5" customHeight="1" x14ac:dyDescent="0.35">
      <c r="A627" s="23" t="s">
        <v>2713</v>
      </c>
      <c r="B627" s="23" t="s">
        <v>734</v>
      </c>
      <c r="C627" s="23" t="s">
        <v>1965</v>
      </c>
      <c r="D627" s="23" t="s">
        <v>240</v>
      </c>
      <c r="L627" s="29"/>
      <c r="S627" s="29"/>
      <c r="Y627" s="29"/>
    </row>
    <row r="628" spans="1:25" s="77" customFormat="1" ht="14.5" customHeight="1" x14ac:dyDescent="0.35">
      <c r="A628" s="76" t="s">
        <v>2713</v>
      </c>
      <c r="C628" s="76" t="s">
        <v>2815</v>
      </c>
      <c r="D628" s="76" t="s">
        <v>240</v>
      </c>
      <c r="E628" s="76" t="s">
        <v>2816</v>
      </c>
      <c r="F628" s="76" t="s">
        <v>718</v>
      </c>
      <c r="G628" s="76" t="s">
        <v>2764</v>
      </c>
      <c r="I628" s="76" t="s">
        <v>2817</v>
      </c>
      <c r="J628" s="76" t="s">
        <v>22</v>
      </c>
      <c r="K628" s="76" t="s">
        <v>240</v>
      </c>
      <c r="L628" s="78" t="s">
        <v>22</v>
      </c>
      <c r="M628" s="76" t="s">
        <v>22</v>
      </c>
      <c r="N628" s="76" t="s">
        <v>22</v>
      </c>
      <c r="O628" s="76" t="s">
        <v>22</v>
      </c>
      <c r="P628" s="76" t="s">
        <v>22</v>
      </c>
      <c r="Q628" s="76" t="s">
        <v>860</v>
      </c>
      <c r="R628" s="76" t="s">
        <v>2818</v>
      </c>
      <c r="S628" s="78" t="s">
        <v>22</v>
      </c>
      <c r="T628" s="76" t="s">
        <v>22</v>
      </c>
      <c r="U628" s="76" t="s">
        <v>22</v>
      </c>
      <c r="V628" s="76" t="s">
        <v>22</v>
      </c>
      <c r="W628" s="76" t="s">
        <v>22</v>
      </c>
      <c r="X628" s="76" t="s">
        <v>22</v>
      </c>
      <c r="Y628" s="78" t="s">
        <v>22</v>
      </c>
    </row>
    <row r="629" spans="1:25" ht="14.5" customHeight="1" x14ac:dyDescent="0.35">
      <c r="A629" s="23" t="s">
        <v>2713</v>
      </c>
      <c r="B629" s="23" t="s">
        <v>734</v>
      </c>
      <c r="C629" s="23" t="s">
        <v>2819</v>
      </c>
      <c r="D629" s="23" t="s">
        <v>240</v>
      </c>
      <c r="L629" s="29"/>
      <c r="S629" s="29"/>
      <c r="Y629" s="29"/>
    </row>
    <row r="630" spans="1:25" ht="14.5" customHeight="1" x14ac:dyDescent="0.35">
      <c r="A630" s="23" t="s">
        <v>2713</v>
      </c>
      <c r="B630" s="23" t="s">
        <v>734</v>
      </c>
      <c r="C630" s="23" t="s">
        <v>2820</v>
      </c>
      <c r="D630" s="23" t="s">
        <v>240</v>
      </c>
      <c r="L630" s="29"/>
      <c r="S630" s="29"/>
      <c r="Y630" s="29"/>
    </row>
    <row r="631" spans="1:25" s="77" customFormat="1" ht="14.5" customHeight="1" x14ac:dyDescent="0.35">
      <c r="A631" s="76" t="s">
        <v>2713</v>
      </c>
      <c r="C631" s="76" t="s">
        <v>1640</v>
      </c>
      <c r="D631" s="76" t="s">
        <v>240</v>
      </c>
      <c r="E631" s="76" t="s">
        <v>2821</v>
      </c>
      <c r="F631" s="76" t="s">
        <v>718</v>
      </c>
      <c r="G631" s="76" t="s">
        <v>2764</v>
      </c>
      <c r="I631" s="76" t="s">
        <v>2822</v>
      </c>
      <c r="J631" s="76" t="s">
        <v>22</v>
      </c>
      <c r="K631" s="76" t="s">
        <v>240</v>
      </c>
      <c r="L631" s="78" t="s">
        <v>22</v>
      </c>
      <c r="M631" s="76" t="s">
        <v>22</v>
      </c>
      <c r="N631" s="76" t="s">
        <v>22</v>
      </c>
      <c r="O631" s="76" t="s">
        <v>22</v>
      </c>
      <c r="P631" s="76" t="s">
        <v>22</v>
      </c>
      <c r="Q631" s="76" t="s">
        <v>860</v>
      </c>
      <c r="R631" s="76" t="s">
        <v>2823</v>
      </c>
      <c r="S631" s="78" t="s">
        <v>22</v>
      </c>
      <c r="T631" s="76" t="s">
        <v>22</v>
      </c>
      <c r="U631" s="76" t="s">
        <v>22</v>
      </c>
      <c r="V631" s="76" t="s">
        <v>22</v>
      </c>
      <c r="W631" s="76" t="s">
        <v>22</v>
      </c>
      <c r="X631" s="76" t="s">
        <v>22</v>
      </c>
      <c r="Y631" s="78" t="s">
        <v>22</v>
      </c>
    </row>
    <row r="632" spans="1:25" ht="14.5" customHeight="1" x14ac:dyDescent="0.35">
      <c r="A632" s="23" t="s">
        <v>2713</v>
      </c>
      <c r="B632" s="23" t="s">
        <v>734</v>
      </c>
      <c r="C632" s="23" t="s">
        <v>2824</v>
      </c>
      <c r="D632" s="23" t="s">
        <v>252</v>
      </c>
      <c r="L632" s="29"/>
      <c r="S632" s="29"/>
      <c r="Y632" s="29"/>
    </row>
    <row r="633" spans="1:25" ht="14.5" customHeight="1" x14ac:dyDescent="0.35">
      <c r="A633" s="23" t="s">
        <v>2713</v>
      </c>
      <c r="B633" s="23" t="s">
        <v>734</v>
      </c>
      <c r="C633" s="23" t="s">
        <v>1644</v>
      </c>
      <c r="D633" s="23" t="s">
        <v>252</v>
      </c>
      <c r="L633" s="29"/>
      <c r="S633" s="29"/>
      <c r="Y633" s="29"/>
    </row>
    <row r="634" spans="1:25" ht="14.5" customHeight="1" x14ac:dyDescent="0.35">
      <c r="A634" s="23" t="s">
        <v>2713</v>
      </c>
      <c r="B634" s="23" t="s">
        <v>734</v>
      </c>
      <c r="C634" s="23" t="s">
        <v>1654</v>
      </c>
      <c r="D634" s="23" t="s">
        <v>252</v>
      </c>
      <c r="L634" s="29"/>
      <c r="S634" s="29"/>
      <c r="Y634" s="29"/>
    </row>
    <row r="635" spans="1:25" ht="14.5" customHeight="1" x14ac:dyDescent="0.35">
      <c r="A635" s="23" t="s">
        <v>2713</v>
      </c>
      <c r="B635" s="23" t="s">
        <v>734</v>
      </c>
      <c r="C635" s="23" t="s">
        <v>1660</v>
      </c>
      <c r="D635" s="23" t="s">
        <v>252</v>
      </c>
      <c r="L635" s="29"/>
      <c r="S635" s="29"/>
      <c r="Y635" s="29"/>
    </row>
    <row r="636" spans="1:25" ht="14.5" customHeight="1" x14ac:dyDescent="0.35">
      <c r="A636" s="23" t="s">
        <v>2713</v>
      </c>
      <c r="B636" s="23" t="s">
        <v>734</v>
      </c>
      <c r="C636" s="23" t="s">
        <v>1664</v>
      </c>
      <c r="D636" s="23" t="s">
        <v>252</v>
      </c>
      <c r="L636" s="29"/>
      <c r="S636" s="29"/>
      <c r="Y636" s="29"/>
    </row>
    <row r="637" spans="1:25" ht="14.5" customHeight="1" x14ac:dyDescent="0.35">
      <c r="A637" s="23" t="s">
        <v>2713</v>
      </c>
      <c r="B637" s="23" t="s">
        <v>734</v>
      </c>
      <c r="C637" s="23" t="s">
        <v>1666</v>
      </c>
      <c r="D637" s="23" t="s">
        <v>252</v>
      </c>
      <c r="L637" s="29"/>
      <c r="S637" s="29"/>
      <c r="Y637" s="29"/>
    </row>
    <row r="638" spans="1:25" s="77" customFormat="1" ht="14.5" customHeight="1" x14ac:dyDescent="0.35">
      <c r="A638" s="76" t="s">
        <v>2713</v>
      </c>
      <c r="C638" s="76" t="s">
        <v>716</v>
      </c>
      <c r="D638" s="76" t="s">
        <v>252</v>
      </c>
      <c r="E638" s="76" t="s">
        <v>22</v>
      </c>
      <c r="F638" s="76" t="s">
        <v>718</v>
      </c>
      <c r="G638" s="76" t="s">
        <v>2764</v>
      </c>
      <c r="I638" s="76" t="s">
        <v>856</v>
      </c>
      <c r="J638" s="76" t="s">
        <v>22</v>
      </c>
      <c r="K638" s="76" t="s">
        <v>240</v>
      </c>
      <c r="L638" s="78" t="s">
        <v>22</v>
      </c>
      <c r="M638" s="76" t="s">
        <v>22</v>
      </c>
      <c r="N638" s="76" t="s">
        <v>22</v>
      </c>
      <c r="O638" s="76" t="s">
        <v>22</v>
      </c>
      <c r="P638" s="76" t="s">
        <v>22</v>
      </c>
      <c r="S638" s="78" t="s">
        <v>22</v>
      </c>
      <c r="T638" s="76" t="s">
        <v>22</v>
      </c>
      <c r="U638" s="76" t="s">
        <v>22</v>
      </c>
      <c r="V638" s="76" t="s">
        <v>22</v>
      </c>
      <c r="W638" s="76" t="s">
        <v>22</v>
      </c>
      <c r="X638" s="76" t="s">
        <v>22</v>
      </c>
      <c r="Y638" s="78" t="s">
        <v>22</v>
      </c>
    </row>
    <row r="639" spans="1:25" ht="14.5" customHeight="1" x14ac:dyDescent="0.35">
      <c r="A639" s="23" t="s">
        <v>2713</v>
      </c>
      <c r="B639" s="23" t="s">
        <v>734</v>
      </c>
      <c r="C639" s="23" t="s">
        <v>1464</v>
      </c>
      <c r="D639" s="23" t="s">
        <v>252</v>
      </c>
      <c r="L639" s="29" t="s">
        <v>22</v>
      </c>
      <c r="M639" s="23" t="s">
        <v>22</v>
      </c>
      <c r="N639" s="23" t="s">
        <v>22</v>
      </c>
      <c r="O639" s="23" t="s">
        <v>22</v>
      </c>
      <c r="P639" s="23" t="s">
        <v>22</v>
      </c>
      <c r="S639" s="29" t="s">
        <v>22</v>
      </c>
      <c r="T639" s="23" t="s">
        <v>22</v>
      </c>
      <c r="U639" s="23" t="s">
        <v>22</v>
      </c>
      <c r="V639" s="23" t="s">
        <v>22</v>
      </c>
      <c r="W639" s="23" t="s">
        <v>22</v>
      </c>
      <c r="X639" s="23" t="s">
        <v>22</v>
      </c>
      <c r="Y639" s="29" t="s">
        <v>22</v>
      </c>
    </row>
    <row r="640" spans="1:25" ht="14.5" customHeight="1" x14ac:dyDescent="0.35">
      <c r="A640" s="23" t="s">
        <v>2713</v>
      </c>
      <c r="B640" s="23" t="s">
        <v>734</v>
      </c>
      <c r="C640" s="23" t="s">
        <v>38</v>
      </c>
      <c r="D640" s="23" t="s">
        <v>252</v>
      </c>
      <c r="L640" s="29"/>
      <c r="S640" s="29"/>
      <c r="Y640" s="29"/>
    </row>
    <row r="641" spans="1:25" ht="14.5" customHeight="1" x14ac:dyDescent="0.35">
      <c r="A641" s="23" t="s">
        <v>2713</v>
      </c>
      <c r="B641" s="23" t="s">
        <v>734</v>
      </c>
      <c r="C641" s="23" t="s">
        <v>308</v>
      </c>
      <c r="D641" s="23" t="s">
        <v>252</v>
      </c>
      <c r="L641" s="29"/>
      <c r="S641" s="29"/>
      <c r="Y641" s="29"/>
    </row>
    <row r="642" spans="1:25" ht="14.5" customHeight="1" x14ac:dyDescent="0.35">
      <c r="A642" s="23" t="s">
        <v>2713</v>
      </c>
      <c r="B642" s="23" t="s">
        <v>734</v>
      </c>
      <c r="C642" s="23" t="s">
        <v>243</v>
      </c>
      <c r="D642" s="23" t="s">
        <v>252</v>
      </c>
      <c r="L642" s="29"/>
      <c r="S642" s="29"/>
      <c r="Y642" s="29"/>
    </row>
    <row r="643" spans="1:25" ht="14.5" customHeight="1" x14ac:dyDescent="0.35">
      <c r="A643" s="23" t="s">
        <v>2713</v>
      </c>
      <c r="B643" s="23" t="s">
        <v>734</v>
      </c>
      <c r="C643" s="23" t="s">
        <v>256</v>
      </c>
      <c r="D643" s="23" t="s">
        <v>252</v>
      </c>
      <c r="L643" s="29"/>
      <c r="S643" s="29"/>
      <c r="Y643" s="29"/>
    </row>
    <row r="644" spans="1:25" ht="14.5" customHeight="1" x14ac:dyDescent="0.35">
      <c r="A644" s="23" t="s">
        <v>2713</v>
      </c>
      <c r="B644" s="23" t="s">
        <v>734</v>
      </c>
      <c r="C644" s="23" t="s">
        <v>390</v>
      </c>
      <c r="D644" s="23" t="s">
        <v>252</v>
      </c>
      <c r="L644" s="29"/>
      <c r="S644" s="29"/>
      <c r="Y644" s="29"/>
    </row>
    <row r="645" spans="1:25" ht="14.5" customHeight="1" x14ac:dyDescent="0.35">
      <c r="A645" s="23" t="s">
        <v>2713</v>
      </c>
      <c r="B645" s="23" t="s">
        <v>734</v>
      </c>
      <c r="C645" s="23" t="s">
        <v>498</v>
      </c>
      <c r="D645" s="23" t="s">
        <v>252</v>
      </c>
      <c r="L645" s="29"/>
      <c r="S645" s="29"/>
      <c r="Y645" s="29"/>
    </row>
    <row r="646" spans="1:25" ht="14.5" customHeight="1" x14ac:dyDescent="0.35">
      <c r="A646" s="23" t="s">
        <v>2713</v>
      </c>
      <c r="B646" s="23" t="s">
        <v>734</v>
      </c>
      <c r="C646" s="23" t="s">
        <v>125</v>
      </c>
      <c r="D646" s="23" t="s">
        <v>252</v>
      </c>
      <c r="L646" s="29"/>
      <c r="S646" s="29"/>
      <c r="Y646" s="29"/>
    </row>
    <row r="647" spans="1:25" ht="14.5" customHeight="1" x14ac:dyDescent="0.35">
      <c r="A647" s="23" t="s">
        <v>2713</v>
      </c>
      <c r="B647" s="23" t="s">
        <v>734</v>
      </c>
      <c r="C647" s="23" t="s">
        <v>126</v>
      </c>
      <c r="D647" s="23" t="s">
        <v>252</v>
      </c>
      <c r="L647" s="29"/>
      <c r="S647" s="29"/>
      <c r="Y647" s="29"/>
    </row>
    <row r="648" spans="1:25" ht="14.5" customHeight="1" x14ac:dyDescent="0.35">
      <c r="A648" s="23" t="s">
        <v>2713</v>
      </c>
      <c r="B648" s="23" t="s">
        <v>734</v>
      </c>
      <c r="C648" s="23" t="s">
        <v>2825</v>
      </c>
      <c r="D648" s="23" t="s">
        <v>252</v>
      </c>
      <c r="L648" s="29"/>
      <c r="S648" s="29"/>
      <c r="Y648" s="29"/>
    </row>
    <row r="649" spans="1:25" ht="14.5" customHeight="1" x14ac:dyDescent="0.35">
      <c r="A649" s="23" t="s">
        <v>2713</v>
      </c>
      <c r="B649" s="23" t="s">
        <v>734</v>
      </c>
      <c r="C649" s="23" t="s">
        <v>649</v>
      </c>
      <c r="D649" s="23" t="s">
        <v>252</v>
      </c>
      <c r="L649" s="29"/>
      <c r="S649" s="29"/>
      <c r="Y649" s="29"/>
    </row>
    <row r="650" spans="1:25" ht="14.5" customHeight="1" x14ac:dyDescent="0.35">
      <c r="A650" s="23" t="s">
        <v>2713</v>
      </c>
      <c r="B650" s="23" t="s">
        <v>734</v>
      </c>
      <c r="C650" s="23" t="s">
        <v>21</v>
      </c>
      <c r="D650" s="23" t="s">
        <v>252</v>
      </c>
      <c r="L650" s="29"/>
      <c r="S650" s="29"/>
      <c r="Y650" s="29"/>
    </row>
    <row r="651" spans="1:25" ht="14.5" customHeight="1" x14ac:dyDescent="0.35">
      <c r="A651" s="23" t="s">
        <v>2713</v>
      </c>
      <c r="B651" s="23" t="s">
        <v>734</v>
      </c>
      <c r="C651" s="23" t="s">
        <v>119</v>
      </c>
      <c r="D651" s="23" t="s">
        <v>252</v>
      </c>
      <c r="L651" s="29"/>
      <c r="S651" s="29"/>
      <c r="Y651" s="29"/>
    </row>
    <row r="652" spans="1:25" ht="14.5" customHeight="1" x14ac:dyDescent="0.35">
      <c r="A652" s="23" t="s">
        <v>2713</v>
      </c>
      <c r="B652" s="23" t="s">
        <v>734</v>
      </c>
      <c r="C652" s="23" t="s">
        <v>2826</v>
      </c>
      <c r="D652" s="23" t="s">
        <v>252</v>
      </c>
      <c r="L652" s="29"/>
      <c r="S652" s="29"/>
      <c r="Y652" s="29"/>
    </row>
    <row r="653" spans="1:25" ht="14.5" customHeight="1" x14ac:dyDescent="0.35">
      <c r="A653" s="23" t="s">
        <v>2713</v>
      </c>
      <c r="B653" s="23" t="s">
        <v>734</v>
      </c>
      <c r="C653" s="23" t="s">
        <v>2827</v>
      </c>
      <c r="D653" s="23" t="s">
        <v>252</v>
      </c>
      <c r="L653" s="29"/>
      <c r="S653" s="29"/>
      <c r="Y653" s="29"/>
    </row>
    <row r="654" spans="1:25" ht="14.5" customHeight="1" x14ac:dyDescent="0.35">
      <c r="A654" s="23" t="s">
        <v>2713</v>
      </c>
      <c r="B654" s="23" t="s">
        <v>734</v>
      </c>
      <c r="C654" s="23" t="s">
        <v>2828</v>
      </c>
      <c r="D654" s="23" t="s">
        <v>252</v>
      </c>
      <c r="L654" s="29"/>
      <c r="S654" s="29"/>
      <c r="Y654" s="29"/>
    </row>
    <row r="655" spans="1:25" ht="14.5" customHeight="1" x14ac:dyDescent="0.35">
      <c r="A655" s="23" t="s">
        <v>2713</v>
      </c>
      <c r="B655" s="23" t="s">
        <v>734</v>
      </c>
      <c r="C655" s="23" t="s">
        <v>2829</v>
      </c>
      <c r="D655" s="23" t="s">
        <v>252</v>
      </c>
      <c r="L655" s="29"/>
      <c r="S655" s="29"/>
      <c r="Y655" s="29"/>
    </row>
    <row r="656" spans="1:25" ht="14.5" customHeight="1" x14ac:dyDescent="0.35">
      <c r="A656" s="23" t="s">
        <v>2713</v>
      </c>
      <c r="B656" s="23" t="s">
        <v>734</v>
      </c>
      <c r="C656" s="23" t="s">
        <v>2830</v>
      </c>
      <c r="D656" s="23" t="s">
        <v>252</v>
      </c>
      <c r="L656" s="29"/>
      <c r="S656" s="29"/>
      <c r="Y656" s="29"/>
    </row>
    <row r="657" spans="1:25" ht="14.5" customHeight="1" x14ac:dyDescent="0.35">
      <c r="A657" s="23" t="s">
        <v>2713</v>
      </c>
      <c r="B657" s="23" t="s">
        <v>734</v>
      </c>
      <c r="C657" s="23" t="s">
        <v>2831</v>
      </c>
      <c r="D657" s="23" t="s">
        <v>252</v>
      </c>
      <c r="L657" s="29"/>
      <c r="S657" s="29"/>
      <c r="Y657" s="29"/>
    </row>
    <row r="658" spans="1:25" ht="14.5" customHeight="1" x14ac:dyDescent="0.35">
      <c r="A658" s="23" t="s">
        <v>2713</v>
      </c>
      <c r="B658" s="23" t="s">
        <v>734</v>
      </c>
      <c r="C658" s="23" t="s">
        <v>2832</v>
      </c>
      <c r="D658" s="23" t="s">
        <v>252</v>
      </c>
      <c r="L658" s="29"/>
      <c r="S658" s="29"/>
      <c r="Y658" s="29"/>
    </row>
    <row r="659" spans="1:25" ht="14.5" customHeight="1" x14ac:dyDescent="0.35">
      <c r="A659" s="23" t="s">
        <v>2713</v>
      </c>
      <c r="B659" s="23" t="s">
        <v>734</v>
      </c>
      <c r="C659" s="23" t="s">
        <v>2833</v>
      </c>
      <c r="D659" s="23" t="s">
        <v>252</v>
      </c>
      <c r="L659" s="29"/>
      <c r="S659" s="29"/>
      <c r="Y659" s="29"/>
    </row>
    <row r="660" spans="1:25" ht="14.5" customHeight="1" x14ac:dyDescent="0.35">
      <c r="A660" s="23" t="s">
        <v>2713</v>
      </c>
      <c r="B660" s="23" t="s">
        <v>734</v>
      </c>
      <c r="C660" s="23" t="s">
        <v>2834</v>
      </c>
      <c r="D660" s="23" t="s">
        <v>252</v>
      </c>
      <c r="L660" s="29"/>
      <c r="S660" s="29"/>
      <c r="Y660" s="29"/>
    </row>
    <row r="661" spans="1:25" ht="14.5" customHeight="1" x14ac:dyDescent="0.35">
      <c r="A661" s="23" t="s">
        <v>2713</v>
      </c>
      <c r="B661" s="23" t="s">
        <v>734</v>
      </c>
      <c r="C661" s="23" t="s">
        <v>2835</v>
      </c>
      <c r="D661" s="23" t="s">
        <v>252</v>
      </c>
      <c r="L661" s="29"/>
      <c r="S661" s="29"/>
      <c r="Y661" s="29"/>
    </row>
    <row r="662" spans="1:25" ht="14.5" customHeight="1" x14ac:dyDescent="0.35">
      <c r="A662" s="23" t="s">
        <v>2713</v>
      </c>
      <c r="B662" s="23" t="s">
        <v>734</v>
      </c>
      <c r="C662" s="23" t="s">
        <v>2836</v>
      </c>
      <c r="D662" s="23" t="s">
        <v>252</v>
      </c>
      <c r="L662" s="29"/>
      <c r="S662" s="29"/>
      <c r="Y662" s="29"/>
    </row>
    <row r="663" spans="1:25" ht="14.5" customHeight="1" x14ac:dyDescent="0.35">
      <c r="A663" s="23" t="s">
        <v>2713</v>
      </c>
      <c r="B663" s="23" t="s">
        <v>734</v>
      </c>
      <c r="C663" s="23" t="s">
        <v>2837</v>
      </c>
      <c r="D663" s="23" t="s">
        <v>252</v>
      </c>
      <c r="L663" s="29"/>
      <c r="S663" s="29"/>
      <c r="Y663" s="29"/>
    </row>
    <row r="664" spans="1:25" ht="14.5" customHeight="1" x14ac:dyDescent="0.35">
      <c r="A664" s="23" t="s">
        <v>2713</v>
      </c>
      <c r="B664" s="23" t="s">
        <v>734</v>
      </c>
      <c r="C664" s="23" t="s">
        <v>1164</v>
      </c>
      <c r="D664" s="23" t="s">
        <v>252</v>
      </c>
      <c r="L664" s="29"/>
      <c r="S664" s="29"/>
      <c r="Y664" s="29"/>
    </row>
    <row r="665" spans="1:25" ht="14.5" customHeight="1" x14ac:dyDescent="0.35">
      <c r="A665" s="23" t="s">
        <v>2713</v>
      </c>
      <c r="B665" s="23" t="s">
        <v>734</v>
      </c>
      <c r="C665" s="23" t="s">
        <v>1168</v>
      </c>
      <c r="D665" s="23" t="s">
        <v>252</v>
      </c>
      <c r="L665" s="29"/>
      <c r="S665" s="29"/>
      <c r="Y665" s="29"/>
    </row>
    <row r="666" spans="1:25" ht="14.5" customHeight="1" x14ac:dyDescent="0.35">
      <c r="A666" s="23" t="s">
        <v>2713</v>
      </c>
      <c r="B666" s="23" t="s">
        <v>734</v>
      </c>
      <c r="C666" s="23" t="s">
        <v>1170</v>
      </c>
      <c r="D666" s="23" t="s">
        <v>252</v>
      </c>
      <c r="L666" s="29"/>
      <c r="S666" s="29"/>
      <c r="Y666" s="29"/>
    </row>
    <row r="667" spans="1:25" ht="14.5" customHeight="1" x14ac:dyDescent="0.35">
      <c r="A667" s="23" t="s">
        <v>2713</v>
      </c>
      <c r="B667" s="23" t="s">
        <v>734</v>
      </c>
      <c r="C667" s="23" t="s">
        <v>1173</v>
      </c>
      <c r="D667" s="23" t="s">
        <v>252</v>
      </c>
      <c r="L667" s="29"/>
      <c r="S667" s="29"/>
      <c r="Y667" s="29"/>
    </row>
    <row r="668" spans="1:25" ht="14.5" customHeight="1" x14ac:dyDescent="0.35">
      <c r="A668" s="23" t="s">
        <v>2713</v>
      </c>
      <c r="B668" s="23" t="s">
        <v>734</v>
      </c>
      <c r="C668" s="23" t="s">
        <v>1176</v>
      </c>
      <c r="D668" s="23" t="s">
        <v>252</v>
      </c>
      <c r="L668" s="29"/>
      <c r="S668" s="29"/>
      <c r="Y668" s="29"/>
    </row>
    <row r="669" spans="1:25" ht="14.5" customHeight="1" x14ac:dyDescent="0.35">
      <c r="A669" s="23" t="s">
        <v>2713</v>
      </c>
      <c r="B669" s="23" t="s">
        <v>734</v>
      </c>
      <c r="C669" s="23" t="s">
        <v>1178</v>
      </c>
      <c r="D669" s="23" t="s">
        <v>252</v>
      </c>
      <c r="L669" s="29"/>
      <c r="S669" s="29"/>
      <c r="Y669" s="29"/>
    </row>
    <row r="670" spans="1:25" ht="14.5" customHeight="1" x14ac:dyDescent="0.35">
      <c r="A670" s="23" t="s">
        <v>2713</v>
      </c>
      <c r="B670" s="23" t="s">
        <v>734</v>
      </c>
      <c r="C670" s="23" t="s">
        <v>1182</v>
      </c>
      <c r="D670" s="23" t="s">
        <v>252</v>
      </c>
      <c r="L670" s="29"/>
      <c r="S670" s="29"/>
      <c r="Y670" s="29"/>
    </row>
    <row r="671" spans="1:25" ht="14.5" customHeight="1" x14ac:dyDescent="0.35">
      <c r="A671" s="23" t="s">
        <v>2713</v>
      </c>
      <c r="B671" s="23" t="s">
        <v>734</v>
      </c>
      <c r="C671" s="23" t="s">
        <v>1186</v>
      </c>
      <c r="D671" s="23" t="s">
        <v>252</v>
      </c>
      <c r="L671" s="29"/>
      <c r="S671" s="29"/>
      <c r="Y671" s="29"/>
    </row>
    <row r="672" spans="1:25" ht="14.5" customHeight="1" x14ac:dyDescent="0.35">
      <c r="A672" s="23" t="s">
        <v>2713</v>
      </c>
      <c r="B672" s="23" t="s">
        <v>734</v>
      </c>
      <c r="C672" s="23" t="s">
        <v>1189</v>
      </c>
      <c r="D672" s="23" t="s">
        <v>252</v>
      </c>
      <c r="L672" s="29"/>
      <c r="S672" s="29"/>
      <c r="Y672" s="29"/>
    </row>
    <row r="673" spans="1:25" ht="14.5" customHeight="1" x14ac:dyDescent="0.35">
      <c r="A673" s="23" t="s">
        <v>2713</v>
      </c>
      <c r="B673" s="23" t="s">
        <v>734</v>
      </c>
      <c r="C673" s="23" t="s">
        <v>1196</v>
      </c>
      <c r="D673" s="23" t="s">
        <v>252</v>
      </c>
      <c r="L673" s="29"/>
      <c r="S673" s="29"/>
      <c r="Y673" s="29"/>
    </row>
    <row r="674" spans="1:25" ht="14.5" customHeight="1" x14ac:dyDescent="0.35">
      <c r="A674" s="23" t="s">
        <v>2713</v>
      </c>
      <c r="B674" s="23" t="s">
        <v>734</v>
      </c>
      <c r="C674" s="23" t="s">
        <v>1198</v>
      </c>
      <c r="D674" s="23" t="s">
        <v>252</v>
      </c>
      <c r="L674" s="29"/>
      <c r="S674" s="29"/>
      <c r="Y674" s="29"/>
    </row>
    <row r="675" spans="1:25" ht="14.5" customHeight="1" x14ac:dyDescent="0.35">
      <c r="A675" s="23" t="s">
        <v>2713</v>
      </c>
      <c r="B675" s="23" t="s">
        <v>734</v>
      </c>
      <c r="C675" s="23" t="s">
        <v>1200</v>
      </c>
      <c r="D675" s="23" t="s">
        <v>252</v>
      </c>
      <c r="L675" s="29"/>
      <c r="S675" s="29"/>
      <c r="Y675" s="29"/>
    </row>
    <row r="676" spans="1:25" ht="14.5" customHeight="1" x14ac:dyDescent="0.35">
      <c r="A676" s="23" t="s">
        <v>2713</v>
      </c>
      <c r="B676" s="23" t="s">
        <v>734</v>
      </c>
      <c r="C676" s="23" t="s">
        <v>1209</v>
      </c>
      <c r="D676" s="23" t="s">
        <v>252</v>
      </c>
      <c r="L676" s="29"/>
      <c r="S676" s="29"/>
      <c r="Y676" s="29"/>
    </row>
    <row r="677" spans="1:25" ht="14.5" customHeight="1" x14ac:dyDescent="0.35">
      <c r="A677" s="23" t="s">
        <v>2713</v>
      </c>
      <c r="B677" s="23" t="s">
        <v>734</v>
      </c>
      <c r="C677" s="23" t="s">
        <v>2838</v>
      </c>
      <c r="D677" s="23" t="s">
        <v>252</v>
      </c>
      <c r="L677" s="29"/>
      <c r="S677" s="29"/>
      <c r="Y677" s="29"/>
    </row>
    <row r="678" spans="1:25" ht="14.5" customHeight="1" x14ac:dyDescent="0.35">
      <c r="A678" s="23" t="s">
        <v>2713</v>
      </c>
      <c r="B678" s="23" t="s">
        <v>734</v>
      </c>
      <c r="C678" s="23" t="s">
        <v>2839</v>
      </c>
      <c r="D678" s="23" t="s">
        <v>252</v>
      </c>
      <c r="L678" s="29"/>
      <c r="S678" s="29"/>
      <c r="Y678" s="29"/>
    </row>
    <row r="679" spans="1:25" ht="14.5" customHeight="1" x14ac:dyDescent="0.35">
      <c r="A679" s="23" t="s">
        <v>2713</v>
      </c>
      <c r="B679" s="23" t="s">
        <v>734</v>
      </c>
      <c r="C679" s="23" t="s">
        <v>2840</v>
      </c>
      <c r="D679" s="23" t="s">
        <v>252</v>
      </c>
      <c r="L679" s="29"/>
      <c r="S679" s="29"/>
      <c r="Y679" s="29"/>
    </row>
    <row r="680" spans="1:25" ht="14.5" customHeight="1" x14ac:dyDescent="0.35">
      <c r="A680" s="23" t="s">
        <v>2713</v>
      </c>
      <c r="B680" s="23" t="s">
        <v>734</v>
      </c>
      <c r="C680" s="23" t="s">
        <v>2841</v>
      </c>
      <c r="D680" s="23" t="s">
        <v>252</v>
      </c>
      <c r="L680" s="29"/>
      <c r="S680" s="29"/>
      <c r="Y680" s="29"/>
    </row>
    <row r="681" spans="1:25" ht="14.5" customHeight="1" x14ac:dyDescent="0.35">
      <c r="A681" s="23" t="s">
        <v>2713</v>
      </c>
      <c r="B681" s="23" t="s">
        <v>734</v>
      </c>
      <c r="C681" s="23" t="s">
        <v>2842</v>
      </c>
      <c r="D681" s="23" t="s">
        <v>252</v>
      </c>
      <c r="L681" s="29"/>
      <c r="S681" s="29"/>
      <c r="Y681" s="29"/>
    </row>
    <row r="682" spans="1:25" ht="14.5" customHeight="1" x14ac:dyDescent="0.35">
      <c r="A682" s="23" t="s">
        <v>2713</v>
      </c>
      <c r="B682" s="23" t="s">
        <v>734</v>
      </c>
      <c r="C682" s="23" t="s">
        <v>2843</v>
      </c>
      <c r="D682" s="23" t="s">
        <v>252</v>
      </c>
      <c r="L682" s="29"/>
      <c r="S682" s="29"/>
      <c r="Y682" s="29"/>
    </row>
    <row r="683" spans="1:25" ht="14.5" customHeight="1" x14ac:dyDescent="0.35">
      <c r="A683" s="23" t="s">
        <v>2713</v>
      </c>
      <c r="B683" s="23" t="s">
        <v>734</v>
      </c>
      <c r="C683" s="23" t="s">
        <v>2844</v>
      </c>
      <c r="D683" s="23" t="s">
        <v>252</v>
      </c>
      <c r="L683" s="29"/>
      <c r="S683" s="29"/>
      <c r="Y683" s="29"/>
    </row>
    <row r="684" spans="1:25" ht="14.5" customHeight="1" x14ac:dyDescent="0.35">
      <c r="A684" s="23" t="s">
        <v>2713</v>
      </c>
      <c r="B684" s="23" t="s">
        <v>734</v>
      </c>
      <c r="C684" s="23" t="s">
        <v>2845</v>
      </c>
      <c r="D684" s="23" t="s">
        <v>252</v>
      </c>
      <c r="L684" s="29"/>
      <c r="S684" s="29"/>
      <c r="Y684" s="29"/>
    </row>
    <row r="685" spans="1:25" ht="14.5" customHeight="1" x14ac:dyDescent="0.35">
      <c r="A685" s="23" t="s">
        <v>2713</v>
      </c>
      <c r="B685" s="23" t="s">
        <v>734</v>
      </c>
      <c r="C685" s="23" t="s">
        <v>2846</v>
      </c>
      <c r="D685" s="23" t="s">
        <v>252</v>
      </c>
      <c r="L685" s="29"/>
      <c r="S685" s="29"/>
      <c r="Y685" s="29"/>
    </row>
    <row r="686" spans="1:25" ht="14.5" customHeight="1" x14ac:dyDescent="0.35">
      <c r="A686" s="23" t="s">
        <v>2713</v>
      </c>
      <c r="B686" s="23" t="s">
        <v>734</v>
      </c>
      <c r="C686" s="23" t="s">
        <v>2847</v>
      </c>
      <c r="D686" s="23" t="s">
        <v>252</v>
      </c>
      <c r="L686" s="29"/>
      <c r="S686" s="29"/>
      <c r="Y686" s="29"/>
    </row>
    <row r="687" spans="1:25" ht="14.5" customHeight="1" x14ac:dyDescent="0.35">
      <c r="A687" s="23" t="s">
        <v>2848</v>
      </c>
      <c r="B687" s="23" t="s">
        <v>734</v>
      </c>
      <c r="C687" s="23" t="s">
        <v>2849</v>
      </c>
      <c r="D687" s="23" t="s">
        <v>252</v>
      </c>
      <c r="E687" s="23" t="s">
        <v>2850</v>
      </c>
      <c r="F687" s="23" t="s">
        <v>718</v>
      </c>
      <c r="G687" s="23" t="s">
        <v>2851</v>
      </c>
      <c r="I687" s="23" t="s">
        <v>2852</v>
      </c>
      <c r="J687" s="23" t="s">
        <v>22</v>
      </c>
      <c r="K687" s="23" t="s">
        <v>252</v>
      </c>
      <c r="L687" s="29" t="s">
        <v>22</v>
      </c>
      <c r="M687" s="23" t="s">
        <v>22</v>
      </c>
      <c r="N687" s="23" t="s">
        <v>22</v>
      </c>
      <c r="O687" s="23" t="s">
        <v>22</v>
      </c>
      <c r="P687" s="23" t="s">
        <v>22</v>
      </c>
      <c r="S687" s="29" t="s">
        <v>22</v>
      </c>
      <c r="T687" s="23" t="s">
        <v>22</v>
      </c>
      <c r="U687" s="23" t="s">
        <v>22</v>
      </c>
      <c r="V687" s="23" t="s">
        <v>22</v>
      </c>
      <c r="W687" s="23" t="s">
        <v>22</v>
      </c>
      <c r="X687" s="23" t="s">
        <v>22</v>
      </c>
      <c r="Y687" s="29" t="s">
        <v>22</v>
      </c>
    </row>
    <row r="688" spans="1:25" ht="14.5" customHeight="1" x14ac:dyDescent="0.35">
      <c r="A688" s="23" t="s">
        <v>2848</v>
      </c>
      <c r="B688" s="23" t="s">
        <v>734</v>
      </c>
      <c r="C688" s="23" t="s">
        <v>2853</v>
      </c>
      <c r="D688" s="23" t="s">
        <v>240</v>
      </c>
      <c r="E688" s="23" t="s">
        <v>2854</v>
      </c>
      <c r="F688" s="23" t="s">
        <v>718</v>
      </c>
      <c r="G688" s="23" t="s">
        <v>2855</v>
      </c>
      <c r="J688" s="23" t="s">
        <v>22</v>
      </c>
      <c r="K688" s="23" t="s">
        <v>252</v>
      </c>
      <c r="L688" s="29" t="s">
        <v>22</v>
      </c>
      <c r="M688" s="23" t="s">
        <v>22</v>
      </c>
      <c r="N688" s="23" t="s">
        <v>22</v>
      </c>
      <c r="O688" s="23" t="s">
        <v>22</v>
      </c>
      <c r="P688" s="23" t="s">
        <v>22</v>
      </c>
      <c r="Q688" s="23" t="s">
        <v>860</v>
      </c>
      <c r="R688" s="23" t="s">
        <v>2856</v>
      </c>
      <c r="S688" s="29" t="s">
        <v>22</v>
      </c>
      <c r="T688" s="23" t="s">
        <v>22</v>
      </c>
      <c r="U688" s="23" t="s">
        <v>22</v>
      </c>
      <c r="V688" s="23" t="s">
        <v>22</v>
      </c>
      <c r="W688" s="23" t="s">
        <v>22</v>
      </c>
      <c r="X688" s="23" t="s">
        <v>22</v>
      </c>
      <c r="Y688" s="29" t="s">
        <v>22</v>
      </c>
    </row>
    <row r="689" spans="1:25" ht="14.5" customHeight="1" x14ac:dyDescent="0.35">
      <c r="A689" s="23" t="s">
        <v>2848</v>
      </c>
      <c r="B689" s="23" t="s">
        <v>734</v>
      </c>
      <c r="C689" s="23" t="s">
        <v>2857</v>
      </c>
      <c r="D689" s="23" t="s">
        <v>240</v>
      </c>
      <c r="E689" s="23" t="s">
        <v>2858</v>
      </c>
      <c r="F689" s="23" t="s">
        <v>718</v>
      </c>
      <c r="G689" s="23" t="s">
        <v>2855</v>
      </c>
      <c r="J689" s="23" t="s">
        <v>22</v>
      </c>
      <c r="K689" s="23" t="s">
        <v>252</v>
      </c>
      <c r="L689" s="29" t="s">
        <v>22</v>
      </c>
      <c r="M689" s="23" t="s">
        <v>22</v>
      </c>
      <c r="N689" s="23" t="s">
        <v>22</v>
      </c>
      <c r="O689" s="23" t="s">
        <v>22</v>
      </c>
      <c r="P689" s="23" t="s">
        <v>22</v>
      </c>
      <c r="Q689" s="23" t="s">
        <v>860</v>
      </c>
      <c r="R689" s="23" t="s">
        <v>2856</v>
      </c>
      <c r="S689" s="29" t="s">
        <v>22</v>
      </c>
      <c r="T689" s="23" t="s">
        <v>22</v>
      </c>
      <c r="U689" s="23" t="s">
        <v>22</v>
      </c>
      <c r="V689" s="23" t="s">
        <v>22</v>
      </c>
      <c r="W689" s="23" t="s">
        <v>22</v>
      </c>
      <c r="X689" s="23" t="s">
        <v>22</v>
      </c>
      <c r="Y689" s="29" t="s">
        <v>22</v>
      </c>
    </row>
    <row r="690" spans="1:25" ht="14.5" customHeight="1" x14ac:dyDescent="0.35">
      <c r="A690" s="23" t="s">
        <v>2848</v>
      </c>
      <c r="B690" s="23" t="s">
        <v>734</v>
      </c>
      <c r="C690" s="23" t="s">
        <v>2859</v>
      </c>
      <c r="D690" s="23" t="s">
        <v>240</v>
      </c>
      <c r="E690" s="23" t="s">
        <v>2860</v>
      </c>
      <c r="F690" s="23" t="s">
        <v>718</v>
      </c>
      <c r="G690" s="23" t="s">
        <v>2855</v>
      </c>
      <c r="J690" s="23" t="s">
        <v>22</v>
      </c>
      <c r="K690" s="23" t="s">
        <v>240</v>
      </c>
      <c r="L690" s="29" t="s">
        <v>22</v>
      </c>
      <c r="M690" s="23" t="s">
        <v>22</v>
      </c>
      <c r="N690" s="23" t="s">
        <v>22</v>
      </c>
      <c r="O690" s="23" t="s">
        <v>22</v>
      </c>
      <c r="P690" s="23" t="s">
        <v>22</v>
      </c>
      <c r="Q690" s="23" t="s">
        <v>860</v>
      </c>
      <c r="R690" s="23" t="s">
        <v>2856</v>
      </c>
      <c r="S690" s="29" t="s">
        <v>22</v>
      </c>
      <c r="T690" s="23" t="s">
        <v>22</v>
      </c>
      <c r="U690" s="23" t="s">
        <v>22</v>
      </c>
      <c r="V690" s="23" t="s">
        <v>22</v>
      </c>
      <c r="W690" s="23" t="s">
        <v>22</v>
      </c>
      <c r="X690" s="23" t="s">
        <v>22</v>
      </c>
      <c r="Y690" s="29" t="s">
        <v>22</v>
      </c>
    </row>
    <row r="691" spans="1:25" ht="14.5" customHeight="1" x14ac:dyDescent="0.35">
      <c r="A691" s="23" t="s">
        <v>2848</v>
      </c>
      <c r="B691" s="23" t="s">
        <v>734</v>
      </c>
      <c r="C691" s="23" t="s">
        <v>2861</v>
      </c>
      <c r="D691" s="23" t="s">
        <v>240</v>
      </c>
      <c r="E691" s="23" t="s">
        <v>2862</v>
      </c>
      <c r="F691" s="23" t="s">
        <v>718</v>
      </c>
      <c r="G691" s="23" t="s">
        <v>2855</v>
      </c>
      <c r="J691" s="23" t="s">
        <v>22</v>
      </c>
      <c r="K691" s="23" t="s">
        <v>240</v>
      </c>
      <c r="L691" s="29" t="s">
        <v>22</v>
      </c>
      <c r="M691" s="23" t="s">
        <v>22</v>
      </c>
      <c r="N691" s="23" t="s">
        <v>22</v>
      </c>
      <c r="O691" s="23" t="s">
        <v>22</v>
      </c>
      <c r="P691" s="23" t="s">
        <v>22</v>
      </c>
      <c r="Q691" s="23" t="s">
        <v>860</v>
      </c>
      <c r="R691" s="23" t="s">
        <v>2856</v>
      </c>
      <c r="S691" s="29" t="s">
        <v>22</v>
      </c>
      <c r="T691" s="23" t="s">
        <v>22</v>
      </c>
      <c r="U691" s="23" t="s">
        <v>22</v>
      </c>
      <c r="V691" s="23" t="s">
        <v>22</v>
      </c>
      <c r="W691" s="23" t="s">
        <v>22</v>
      </c>
      <c r="X691" s="23" t="s">
        <v>22</v>
      </c>
      <c r="Y691" s="29" t="s">
        <v>22</v>
      </c>
    </row>
    <row r="692" spans="1:25" ht="14.5" customHeight="1" x14ac:dyDescent="0.35">
      <c r="A692" s="23" t="s">
        <v>2848</v>
      </c>
      <c r="B692" s="23" t="s">
        <v>734</v>
      </c>
      <c r="C692" s="23" t="s">
        <v>2863</v>
      </c>
      <c r="D692" s="23" t="s">
        <v>252</v>
      </c>
      <c r="E692" s="23" t="s">
        <v>22</v>
      </c>
      <c r="F692" s="23" t="s">
        <v>814</v>
      </c>
      <c r="G692" s="23" t="s">
        <v>2864</v>
      </c>
      <c r="J692" s="23" t="s">
        <v>22</v>
      </c>
      <c r="K692" s="23" t="s">
        <v>22</v>
      </c>
      <c r="L692" s="29" t="s">
        <v>22</v>
      </c>
      <c r="M692" s="23" t="s">
        <v>22</v>
      </c>
      <c r="N692" s="23" t="s">
        <v>22</v>
      </c>
      <c r="O692" s="23" t="s">
        <v>22</v>
      </c>
      <c r="P692" s="23" t="s">
        <v>22</v>
      </c>
      <c r="S692" s="29" t="s">
        <v>22</v>
      </c>
      <c r="T692" s="23" t="s">
        <v>22</v>
      </c>
      <c r="U692" s="23" t="s">
        <v>22</v>
      </c>
      <c r="V692" s="23" t="s">
        <v>22</v>
      </c>
      <c r="W692" s="23" t="s">
        <v>22</v>
      </c>
      <c r="X692" s="23" t="s">
        <v>22</v>
      </c>
      <c r="Y692" s="29" t="s">
        <v>22</v>
      </c>
    </row>
    <row r="693" spans="1:25" ht="14.5" customHeight="1" x14ac:dyDescent="0.35">
      <c r="A693" s="4" t="s">
        <v>2848</v>
      </c>
      <c r="C693" s="4" t="s">
        <v>2865</v>
      </c>
      <c r="D693" s="4" t="s">
        <v>252</v>
      </c>
      <c r="E693" s="4" t="s">
        <v>2866</v>
      </c>
      <c r="F693" s="4" t="s">
        <v>718</v>
      </c>
      <c r="G693" s="4" t="s">
        <v>2867</v>
      </c>
      <c r="I693" s="4" t="s">
        <v>2868</v>
      </c>
      <c r="J693" s="4" t="s">
        <v>22</v>
      </c>
      <c r="K693" s="4" t="s">
        <v>22</v>
      </c>
      <c r="L693" s="15" t="s">
        <v>22</v>
      </c>
      <c r="M693" s="4" t="s">
        <v>22</v>
      </c>
      <c r="N693" s="4" t="s">
        <v>22</v>
      </c>
      <c r="O693" s="4" t="s">
        <v>22</v>
      </c>
      <c r="P693" s="4" t="s">
        <v>22</v>
      </c>
      <c r="S693" s="15" t="s">
        <v>22</v>
      </c>
      <c r="T693" s="4" t="s">
        <v>22</v>
      </c>
      <c r="U693" s="4" t="s">
        <v>22</v>
      </c>
      <c r="V693" s="4" t="s">
        <v>22</v>
      </c>
      <c r="W693" s="4" t="s">
        <v>22</v>
      </c>
      <c r="X693" s="4" t="s">
        <v>22</v>
      </c>
      <c r="Y693" s="15" t="s">
        <v>22</v>
      </c>
    </row>
    <row r="694" spans="1:25" ht="14.5" customHeight="1" x14ac:dyDescent="0.35">
      <c r="A694" s="23" t="s">
        <v>2848</v>
      </c>
      <c r="B694" s="23" t="s">
        <v>734</v>
      </c>
      <c r="C694" s="23" t="s">
        <v>2869</v>
      </c>
      <c r="D694" s="23" t="s">
        <v>240</v>
      </c>
      <c r="E694" s="23" t="s">
        <v>2731</v>
      </c>
      <c r="F694" s="23" t="s">
        <v>718</v>
      </c>
      <c r="I694" s="23" t="s">
        <v>2870</v>
      </c>
      <c r="J694" s="23" t="s">
        <v>22</v>
      </c>
      <c r="K694" s="23" t="s">
        <v>252</v>
      </c>
      <c r="L694" s="29" t="s">
        <v>22</v>
      </c>
      <c r="M694" s="23" t="s">
        <v>22</v>
      </c>
      <c r="N694" s="23" t="s">
        <v>22</v>
      </c>
      <c r="O694" s="23" t="s">
        <v>22</v>
      </c>
      <c r="P694" s="23" t="s">
        <v>22</v>
      </c>
      <c r="S694" s="29" t="s">
        <v>22</v>
      </c>
      <c r="T694" s="23" t="s">
        <v>22</v>
      </c>
      <c r="U694" s="23" t="s">
        <v>22</v>
      </c>
      <c r="V694" s="23" t="s">
        <v>22</v>
      </c>
      <c r="W694" s="23" t="s">
        <v>22</v>
      </c>
      <c r="X694" s="23" t="s">
        <v>22</v>
      </c>
      <c r="Y694" s="29" t="s">
        <v>22</v>
      </c>
    </row>
    <row r="695" spans="1:25" ht="14.5" customHeight="1" x14ac:dyDescent="0.35">
      <c r="A695" s="23" t="s">
        <v>2848</v>
      </c>
      <c r="B695" s="23" t="s">
        <v>734</v>
      </c>
      <c r="C695" s="23" t="s">
        <v>2871</v>
      </c>
      <c r="D695" s="23" t="s">
        <v>240</v>
      </c>
      <c r="E695" s="23" t="s">
        <v>2738</v>
      </c>
      <c r="F695" s="23" t="s">
        <v>814</v>
      </c>
      <c r="G695" s="23" t="s">
        <v>2739</v>
      </c>
      <c r="I695" s="23" t="s">
        <v>22</v>
      </c>
      <c r="J695" s="23" t="s">
        <v>2740</v>
      </c>
      <c r="K695" s="23" t="s">
        <v>252</v>
      </c>
      <c r="L695" s="29" t="s">
        <v>866</v>
      </c>
      <c r="M695" s="23" t="s">
        <v>2741</v>
      </c>
      <c r="N695" s="23" t="s">
        <v>2742</v>
      </c>
      <c r="O695" s="23" t="s">
        <v>252</v>
      </c>
      <c r="P695" s="23" t="s">
        <v>2743</v>
      </c>
      <c r="Q695" s="23" t="s">
        <v>860</v>
      </c>
      <c r="R695" s="23" t="s">
        <v>2744</v>
      </c>
      <c r="S695" s="29" t="s">
        <v>252</v>
      </c>
      <c r="T695" s="23" t="s">
        <v>866</v>
      </c>
      <c r="U695" s="23" t="s">
        <v>2741</v>
      </c>
      <c r="V695" s="23" t="s">
        <v>2742</v>
      </c>
      <c r="X695" s="23" t="s">
        <v>2745</v>
      </c>
      <c r="Y695" s="29"/>
    </row>
    <row r="696" spans="1:25" ht="14.5" customHeight="1" x14ac:dyDescent="0.35">
      <c r="A696" s="23" t="s">
        <v>2848</v>
      </c>
      <c r="B696" s="23" t="s">
        <v>734</v>
      </c>
      <c r="C696" s="23" t="s">
        <v>2872</v>
      </c>
      <c r="D696" s="23" t="s">
        <v>240</v>
      </c>
      <c r="E696" s="23" t="s">
        <v>2735</v>
      </c>
      <c r="F696" s="23" t="s">
        <v>718</v>
      </c>
      <c r="G696" s="23" t="s">
        <v>2736</v>
      </c>
      <c r="I696" s="23" t="s">
        <v>783</v>
      </c>
      <c r="J696" s="23" t="s">
        <v>22</v>
      </c>
      <c r="K696" s="23" t="s">
        <v>252</v>
      </c>
      <c r="L696" s="29" t="s">
        <v>866</v>
      </c>
      <c r="O696" s="23" t="s">
        <v>240</v>
      </c>
      <c r="Q696" s="23" t="s">
        <v>860</v>
      </c>
      <c r="R696" s="23" t="s">
        <v>2873</v>
      </c>
      <c r="S696" s="29" t="s">
        <v>240</v>
      </c>
      <c r="W696" s="23" t="s">
        <v>240</v>
      </c>
      <c r="Y696" s="29"/>
    </row>
    <row r="697" spans="1:25" ht="14.5" customHeight="1" x14ac:dyDescent="0.35">
      <c r="A697" s="4" t="s">
        <v>2848</v>
      </c>
      <c r="C697" s="4" t="s">
        <v>2874</v>
      </c>
      <c r="D697" s="4" t="s">
        <v>240</v>
      </c>
      <c r="E697" s="4" t="s">
        <v>696</v>
      </c>
      <c r="F697" s="4" t="s">
        <v>718</v>
      </c>
      <c r="I697" s="4" t="s">
        <v>724</v>
      </c>
      <c r="J697" s="4" t="s">
        <v>22</v>
      </c>
      <c r="K697" s="4" t="s">
        <v>22</v>
      </c>
      <c r="L697" s="15" t="s">
        <v>22</v>
      </c>
      <c r="M697" s="4" t="s">
        <v>22</v>
      </c>
      <c r="N697" s="4" t="s">
        <v>22</v>
      </c>
      <c r="O697" s="4" t="s">
        <v>22</v>
      </c>
      <c r="P697" s="4" t="s">
        <v>22</v>
      </c>
      <c r="S697" s="15" t="s">
        <v>22</v>
      </c>
      <c r="T697" s="4" t="s">
        <v>22</v>
      </c>
      <c r="U697" s="4" t="s">
        <v>22</v>
      </c>
      <c r="V697" s="4" t="s">
        <v>22</v>
      </c>
      <c r="W697" s="4" t="s">
        <v>22</v>
      </c>
      <c r="X697" s="4" t="s">
        <v>22</v>
      </c>
      <c r="Y697" s="15" t="s">
        <v>22</v>
      </c>
    </row>
    <row r="698" spans="1:25" ht="14.5" customHeight="1" x14ac:dyDescent="0.35">
      <c r="A698" s="23" t="s">
        <v>2848</v>
      </c>
      <c r="B698" s="23" t="s">
        <v>734</v>
      </c>
      <c r="C698" s="23" t="s">
        <v>2875</v>
      </c>
      <c r="L698" s="29"/>
      <c r="S698" s="29"/>
      <c r="Y698" s="29"/>
    </row>
    <row r="699" spans="1:25" ht="14.5" customHeight="1" x14ac:dyDescent="0.35">
      <c r="A699" s="23" t="s">
        <v>2848</v>
      </c>
      <c r="B699" s="23" t="s">
        <v>734</v>
      </c>
      <c r="C699" s="23" t="s">
        <v>2876</v>
      </c>
      <c r="L699" s="29"/>
      <c r="S699" s="29"/>
      <c r="Y699" s="29"/>
    </row>
    <row r="700" spans="1:25" ht="14.5" customHeight="1" x14ac:dyDescent="0.35">
      <c r="A700" s="23" t="s">
        <v>2848</v>
      </c>
      <c r="B700" s="23" t="s">
        <v>734</v>
      </c>
      <c r="C700" s="23" t="s">
        <v>2877</v>
      </c>
      <c r="L700" s="29"/>
      <c r="S700" s="29"/>
      <c r="Y700" s="29"/>
    </row>
    <row r="701" spans="1:25" ht="14.5" customHeight="1" x14ac:dyDescent="0.35">
      <c r="A701" s="23" t="s">
        <v>2848</v>
      </c>
      <c r="B701" s="23" t="s">
        <v>734</v>
      </c>
      <c r="C701" s="23" t="s">
        <v>2878</v>
      </c>
      <c r="L701" s="29"/>
      <c r="S701" s="29"/>
      <c r="Y701" s="29"/>
    </row>
    <row r="702" spans="1:25" ht="14.5" customHeight="1" x14ac:dyDescent="0.35">
      <c r="A702" s="23" t="s">
        <v>2848</v>
      </c>
      <c r="B702" s="23" t="s">
        <v>734</v>
      </c>
      <c r="C702" s="23" t="s">
        <v>2879</v>
      </c>
      <c r="L702" s="29"/>
      <c r="S702" s="29"/>
      <c r="Y702" s="29"/>
    </row>
    <row r="703" spans="1:25" ht="14.5" customHeight="1" x14ac:dyDescent="0.35">
      <c r="A703" s="23" t="s">
        <v>2848</v>
      </c>
      <c r="B703" s="23" t="s">
        <v>734</v>
      </c>
      <c r="C703" s="23" t="s">
        <v>2880</v>
      </c>
      <c r="L703" s="29"/>
      <c r="S703" s="29"/>
      <c r="Y703" s="29"/>
    </row>
    <row r="704" spans="1:25" ht="14.5" customHeight="1" x14ac:dyDescent="0.35">
      <c r="A704" s="23" t="s">
        <v>2848</v>
      </c>
      <c r="B704" s="23" t="s">
        <v>734</v>
      </c>
      <c r="C704" s="23" t="s">
        <v>2881</v>
      </c>
      <c r="L704" s="29"/>
      <c r="S704" s="29"/>
      <c r="Y704" s="29"/>
    </row>
    <row r="705" spans="1:25" ht="14.5" customHeight="1" x14ac:dyDescent="0.35">
      <c r="A705" s="23" t="s">
        <v>2848</v>
      </c>
      <c r="B705" s="23" t="s">
        <v>734</v>
      </c>
      <c r="C705" s="23" t="s">
        <v>2882</v>
      </c>
      <c r="L705" s="29"/>
      <c r="S705" s="29"/>
      <c r="Y705" s="29"/>
    </row>
    <row r="706" spans="1:25" ht="14.5" customHeight="1" x14ac:dyDescent="0.35">
      <c r="A706" s="23" t="s">
        <v>2848</v>
      </c>
      <c r="B706" s="23" t="s">
        <v>734</v>
      </c>
      <c r="C706" s="23" t="s">
        <v>2883</v>
      </c>
      <c r="L706" s="29"/>
      <c r="S706" s="29"/>
      <c r="Y706" s="29"/>
    </row>
    <row r="707" spans="1:25" ht="14.5" customHeight="1" x14ac:dyDescent="0.35">
      <c r="A707" s="23" t="s">
        <v>2848</v>
      </c>
      <c r="B707" s="23" t="s">
        <v>734</v>
      </c>
      <c r="C707" s="23" t="s">
        <v>2884</v>
      </c>
      <c r="L707" s="29"/>
      <c r="S707" s="29"/>
      <c r="Y707" s="29"/>
    </row>
    <row r="708" spans="1:25" ht="14.5" customHeight="1" x14ac:dyDescent="0.35">
      <c r="A708" s="23" t="s">
        <v>2848</v>
      </c>
      <c r="B708" s="23" t="s">
        <v>734</v>
      </c>
      <c r="C708" s="23" t="s">
        <v>2885</v>
      </c>
      <c r="L708" s="29"/>
      <c r="S708" s="29"/>
      <c r="Y708" s="29"/>
    </row>
    <row r="709" spans="1:25" ht="14.5" customHeight="1" x14ac:dyDescent="0.35">
      <c r="A709" s="23" t="s">
        <v>2848</v>
      </c>
      <c r="B709" s="23" t="s">
        <v>734</v>
      </c>
      <c r="C709" s="23" t="s">
        <v>2886</v>
      </c>
      <c r="L709" s="29"/>
      <c r="S709" s="29"/>
      <c r="Y709" s="29"/>
    </row>
    <row r="710" spans="1:25" ht="14.5" customHeight="1" x14ac:dyDescent="0.35">
      <c r="A710" s="23" t="s">
        <v>2848</v>
      </c>
      <c r="B710" s="23" t="s">
        <v>734</v>
      </c>
      <c r="C710" s="23" t="s">
        <v>2887</v>
      </c>
      <c r="L710" s="29"/>
      <c r="S710" s="29"/>
      <c r="Y710" s="29"/>
    </row>
    <row r="711" spans="1:25" ht="14.5" customHeight="1" x14ac:dyDescent="0.35">
      <c r="A711" s="23" t="s">
        <v>2848</v>
      </c>
      <c r="B711" s="23" t="s">
        <v>734</v>
      </c>
      <c r="C711" s="23" t="s">
        <v>2888</v>
      </c>
      <c r="L711" s="29"/>
      <c r="S711" s="29"/>
      <c r="Y711" s="29"/>
    </row>
    <row r="712" spans="1:25" ht="14.5" customHeight="1" x14ac:dyDescent="0.35">
      <c r="A712" s="23" t="s">
        <v>2848</v>
      </c>
      <c r="B712" s="23" t="s">
        <v>734</v>
      </c>
      <c r="C712" s="23" t="s">
        <v>2889</v>
      </c>
      <c r="L712" s="29"/>
      <c r="S712" s="29"/>
      <c r="Y712" s="29"/>
    </row>
    <row r="713" spans="1:25" s="77" customFormat="1" ht="14.5" customHeight="1" x14ac:dyDescent="0.35">
      <c r="A713" s="76" t="s">
        <v>2848</v>
      </c>
      <c r="C713" s="76" t="s">
        <v>716</v>
      </c>
      <c r="D713" s="76" t="s">
        <v>252</v>
      </c>
      <c r="E713" s="76" t="s">
        <v>22</v>
      </c>
      <c r="F713" s="76" t="s">
        <v>718</v>
      </c>
      <c r="I713" s="76" t="s">
        <v>856</v>
      </c>
      <c r="J713" s="76" t="s">
        <v>22</v>
      </c>
      <c r="L713" s="78" t="s">
        <v>22</v>
      </c>
      <c r="M713" s="76" t="s">
        <v>22</v>
      </c>
      <c r="N713" s="76" t="s">
        <v>22</v>
      </c>
      <c r="O713" s="76" t="s">
        <v>22</v>
      </c>
      <c r="P713" s="76" t="s">
        <v>22</v>
      </c>
      <c r="S713" s="78" t="s">
        <v>22</v>
      </c>
      <c r="T713" s="76" t="s">
        <v>22</v>
      </c>
      <c r="U713" s="76" t="s">
        <v>22</v>
      </c>
      <c r="V713" s="76" t="s">
        <v>22</v>
      </c>
      <c r="W713" s="76" t="s">
        <v>22</v>
      </c>
      <c r="X713" s="76" t="s">
        <v>22</v>
      </c>
      <c r="Y713" s="78" t="s">
        <v>22</v>
      </c>
    </row>
    <row r="714" spans="1:25" ht="14.5" customHeight="1" x14ac:dyDescent="0.35">
      <c r="A714" s="23" t="s">
        <v>2848</v>
      </c>
      <c r="B714" s="23" t="s">
        <v>734</v>
      </c>
      <c r="C714" s="23" t="s">
        <v>1099</v>
      </c>
      <c r="L714" s="29"/>
      <c r="S714" s="29"/>
      <c r="Y714" s="29"/>
    </row>
    <row r="715" spans="1:25" ht="14.5" customHeight="1" x14ac:dyDescent="0.35">
      <c r="A715" s="23" t="s">
        <v>2848</v>
      </c>
      <c r="B715" s="23" t="s">
        <v>734</v>
      </c>
      <c r="C715" s="23" t="s">
        <v>2890</v>
      </c>
      <c r="L715" s="29"/>
      <c r="S715" s="29"/>
      <c r="Y715" s="29"/>
    </row>
    <row r="716" spans="1:25" ht="14.5" customHeight="1" x14ac:dyDescent="0.35">
      <c r="A716" s="23" t="s">
        <v>2848</v>
      </c>
      <c r="B716" s="23" t="s">
        <v>734</v>
      </c>
      <c r="C716" s="23" t="s">
        <v>2891</v>
      </c>
      <c r="L716" s="29"/>
      <c r="S716" s="29"/>
      <c r="Y716" s="29"/>
    </row>
    <row r="717" spans="1:25" ht="14.5" customHeight="1" x14ac:dyDescent="0.35">
      <c r="A717" s="23" t="s">
        <v>2848</v>
      </c>
      <c r="B717" s="23" t="s">
        <v>734</v>
      </c>
      <c r="C717" s="23" t="s">
        <v>2892</v>
      </c>
      <c r="L717" s="29"/>
      <c r="S717" s="29"/>
      <c r="Y717" s="29"/>
    </row>
    <row r="718" spans="1:25" ht="14.5" customHeight="1" x14ac:dyDescent="0.35">
      <c r="A718" s="23" t="s">
        <v>2848</v>
      </c>
      <c r="B718" s="23" t="s">
        <v>734</v>
      </c>
      <c r="C718" s="23" t="s">
        <v>2893</v>
      </c>
      <c r="L718" s="29"/>
      <c r="S718" s="29"/>
      <c r="Y718" s="29"/>
    </row>
    <row r="719" spans="1:25" ht="14.5" customHeight="1" x14ac:dyDescent="0.35">
      <c r="A719" s="23" t="s">
        <v>2848</v>
      </c>
      <c r="B719" s="23" t="s">
        <v>734</v>
      </c>
      <c r="C719" s="23" t="s">
        <v>2894</v>
      </c>
      <c r="L719" s="29"/>
      <c r="S719" s="29"/>
      <c r="Y719" s="29"/>
    </row>
    <row r="720" spans="1:25" ht="14.5" customHeight="1" x14ac:dyDescent="0.35">
      <c r="A720" s="23" t="s">
        <v>2848</v>
      </c>
      <c r="B720" s="23" t="s">
        <v>734</v>
      </c>
      <c r="C720" s="23" t="s">
        <v>2895</v>
      </c>
      <c r="L720" s="29"/>
      <c r="S720" s="29"/>
      <c r="Y720" s="29"/>
    </row>
    <row r="721" spans="1:25" ht="14.5" customHeight="1" x14ac:dyDescent="0.35">
      <c r="A721" s="23" t="s">
        <v>2848</v>
      </c>
      <c r="B721" s="23" t="s">
        <v>734</v>
      </c>
      <c r="C721" s="23" t="s">
        <v>2896</v>
      </c>
      <c r="L721" s="29"/>
      <c r="S721" s="29"/>
      <c r="Y721" s="29"/>
    </row>
    <row r="722" spans="1:25" ht="14.5" customHeight="1" x14ac:dyDescent="0.35">
      <c r="A722" s="23" t="s">
        <v>2848</v>
      </c>
      <c r="B722" s="23" t="s">
        <v>734</v>
      </c>
      <c r="C722" s="23" t="s">
        <v>2897</v>
      </c>
      <c r="L722" s="29"/>
      <c r="S722" s="29"/>
      <c r="Y722" s="29"/>
    </row>
    <row r="723" spans="1:25" ht="14.5" customHeight="1" x14ac:dyDescent="0.35">
      <c r="A723" s="23" t="s">
        <v>2848</v>
      </c>
      <c r="B723" s="23" t="s">
        <v>734</v>
      </c>
      <c r="C723" s="23" t="s">
        <v>2898</v>
      </c>
      <c r="L723" s="29"/>
      <c r="S723" s="29"/>
      <c r="Y723" s="29"/>
    </row>
    <row r="724" spans="1:25" ht="14.5" customHeight="1" x14ac:dyDescent="0.35">
      <c r="A724" s="23" t="s">
        <v>2848</v>
      </c>
      <c r="B724" s="23" t="s">
        <v>734</v>
      </c>
      <c r="C724" s="23" t="s">
        <v>2899</v>
      </c>
      <c r="L724" s="29"/>
      <c r="S724" s="29"/>
      <c r="Y724" s="29"/>
    </row>
    <row r="725" spans="1:25" ht="14.5" customHeight="1" x14ac:dyDescent="0.35">
      <c r="A725" s="23" t="s">
        <v>2848</v>
      </c>
      <c r="B725" s="23" t="s">
        <v>734</v>
      </c>
      <c r="C725" s="23" t="s">
        <v>2900</v>
      </c>
      <c r="L725" s="29"/>
      <c r="S725" s="29"/>
      <c r="Y725" s="29"/>
    </row>
    <row r="726" spans="1:25" ht="14.5" customHeight="1" x14ac:dyDescent="0.35">
      <c r="A726" s="23" t="s">
        <v>2848</v>
      </c>
      <c r="B726" s="23" t="s">
        <v>734</v>
      </c>
      <c r="C726" s="23" t="s">
        <v>2901</v>
      </c>
      <c r="L726" s="29"/>
      <c r="S726" s="29"/>
      <c r="Y726" s="29"/>
    </row>
    <row r="727" spans="1:25" ht="14.5" customHeight="1" x14ac:dyDescent="0.35">
      <c r="A727" s="23" t="s">
        <v>2848</v>
      </c>
      <c r="B727" s="23" t="s">
        <v>734</v>
      </c>
      <c r="C727" s="23" t="s">
        <v>2902</v>
      </c>
      <c r="L727" s="29"/>
      <c r="S727" s="29"/>
      <c r="Y727" s="29"/>
    </row>
    <row r="728" spans="1:25" ht="14.5" customHeight="1" x14ac:dyDescent="0.35">
      <c r="A728" s="28" t="s">
        <v>2903</v>
      </c>
      <c r="C728" s="28" t="s">
        <v>1524</v>
      </c>
      <c r="D728" s="28" t="s">
        <v>240</v>
      </c>
      <c r="E728" s="28" t="s">
        <v>1525</v>
      </c>
      <c r="F728" s="28" t="s">
        <v>718</v>
      </c>
      <c r="G728" s="28" t="s">
        <v>2904</v>
      </c>
      <c r="I728" s="28" t="s">
        <v>2905</v>
      </c>
      <c r="J728" s="28" t="s">
        <v>2906</v>
      </c>
      <c r="K728" s="28" t="s">
        <v>252</v>
      </c>
      <c r="L728" s="18" t="s">
        <v>866</v>
      </c>
      <c r="M728" s="28" t="s">
        <v>2907</v>
      </c>
      <c r="N728" s="22" t="s">
        <v>2908</v>
      </c>
      <c r="O728" s="28" t="s">
        <v>869</v>
      </c>
      <c r="P728" s="28" t="s">
        <v>2907</v>
      </c>
      <c r="Q728" s="28" t="s">
        <v>860</v>
      </c>
      <c r="R728" s="28" t="s">
        <v>2909</v>
      </c>
      <c r="S728" s="18" t="s">
        <v>252</v>
      </c>
      <c r="T728" s="28" t="s">
        <v>866</v>
      </c>
      <c r="U728" s="28" t="s">
        <v>2907</v>
      </c>
      <c r="V728" s="22" t="s">
        <v>2908</v>
      </c>
      <c r="W728" s="28" t="s">
        <v>869</v>
      </c>
      <c r="X728" s="28" t="s">
        <v>2910</v>
      </c>
      <c r="Y728" s="18"/>
    </row>
    <row r="729" spans="1:25" ht="14.5" customHeight="1" x14ac:dyDescent="0.35">
      <c r="A729" s="28" t="s">
        <v>2903</v>
      </c>
      <c r="C729" s="28" t="s">
        <v>771</v>
      </c>
      <c r="D729" s="28" t="s">
        <v>240</v>
      </c>
      <c r="E729" s="28" t="s">
        <v>2911</v>
      </c>
      <c r="F729" s="28" t="s">
        <v>718</v>
      </c>
      <c r="I729" s="28" t="s">
        <v>1523</v>
      </c>
      <c r="J729" s="28" t="s">
        <v>22</v>
      </c>
      <c r="K729" s="28" t="s">
        <v>252</v>
      </c>
      <c r="L729" s="18" t="s">
        <v>22</v>
      </c>
      <c r="M729" s="28" t="s">
        <v>22</v>
      </c>
      <c r="N729" s="28" t="s">
        <v>22</v>
      </c>
      <c r="O729" s="28" t="s">
        <v>22</v>
      </c>
      <c r="P729" s="28" t="s">
        <v>22</v>
      </c>
      <c r="S729" s="18" t="s">
        <v>22</v>
      </c>
      <c r="T729" s="28" t="s">
        <v>22</v>
      </c>
      <c r="U729" s="28" t="s">
        <v>22</v>
      </c>
      <c r="V729" s="28" t="s">
        <v>22</v>
      </c>
      <c r="W729" s="28" t="s">
        <v>22</v>
      </c>
      <c r="X729" s="28" t="s">
        <v>22</v>
      </c>
      <c r="Y729" s="18" t="s">
        <v>22</v>
      </c>
    </row>
    <row r="730" spans="1:25" ht="43" customHeight="1" x14ac:dyDescent="0.35">
      <c r="A730" s="28" t="s">
        <v>2903</v>
      </c>
      <c r="C730" s="28" t="s">
        <v>487</v>
      </c>
      <c r="D730" s="28" t="s">
        <v>240</v>
      </c>
      <c r="E730" s="28" t="s">
        <v>2912</v>
      </c>
      <c r="F730" s="28" t="s">
        <v>814</v>
      </c>
      <c r="I730" s="28" t="s">
        <v>22</v>
      </c>
      <c r="J730" s="28" t="s">
        <v>2913</v>
      </c>
      <c r="K730" s="28" t="s">
        <v>240</v>
      </c>
      <c r="L730" s="18" t="s">
        <v>866</v>
      </c>
      <c r="M730" s="48" t="s">
        <v>2914</v>
      </c>
      <c r="N730" s="22" t="s">
        <v>2915</v>
      </c>
      <c r="O730" s="28" t="s">
        <v>869</v>
      </c>
      <c r="P730" s="28" t="s">
        <v>2916</v>
      </c>
      <c r="Q730" s="28" t="s">
        <v>860</v>
      </c>
      <c r="R730" s="28" t="s">
        <v>2917</v>
      </c>
      <c r="S730" s="18" t="s">
        <v>252</v>
      </c>
      <c r="T730" s="28" t="s">
        <v>866</v>
      </c>
      <c r="U730" s="28" t="s">
        <v>2914</v>
      </c>
      <c r="V730" s="28" t="s">
        <v>2915</v>
      </c>
      <c r="W730" s="28" t="s">
        <v>869</v>
      </c>
      <c r="Y730" s="18"/>
    </row>
    <row r="731" spans="1:25" ht="28.75" customHeight="1" x14ac:dyDescent="0.35">
      <c r="A731" s="28" t="s">
        <v>2903</v>
      </c>
      <c r="C731" s="28" t="s">
        <v>2918</v>
      </c>
      <c r="D731" s="28" t="s">
        <v>240</v>
      </c>
      <c r="E731" s="28" t="s">
        <v>2919</v>
      </c>
      <c r="F731" s="28" t="s">
        <v>814</v>
      </c>
      <c r="I731" s="28" t="s">
        <v>22</v>
      </c>
      <c r="J731" s="28" t="s">
        <v>2920</v>
      </c>
      <c r="K731" s="28" t="s">
        <v>240</v>
      </c>
      <c r="L731" s="18" t="s">
        <v>866</v>
      </c>
      <c r="M731" s="48" t="s">
        <v>2921</v>
      </c>
      <c r="N731" s="22" t="s">
        <v>2922</v>
      </c>
      <c r="O731" s="28" t="s">
        <v>869</v>
      </c>
      <c r="P731" s="28" t="s">
        <v>2923</v>
      </c>
      <c r="Q731" s="28" t="s">
        <v>860</v>
      </c>
      <c r="R731" s="28" t="s">
        <v>2924</v>
      </c>
      <c r="S731" s="18" t="s">
        <v>252</v>
      </c>
      <c r="T731" s="28" t="s">
        <v>866</v>
      </c>
      <c r="U731" s="48" t="s">
        <v>2921</v>
      </c>
      <c r="V731" s="22" t="s">
        <v>2922</v>
      </c>
      <c r="W731" s="28" t="s">
        <v>869</v>
      </c>
      <c r="Y731" s="18"/>
    </row>
    <row r="732" spans="1:25" ht="28.75" customHeight="1" x14ac:dyDescent="0.35">
      <c r="A732" s="28" t="s">
        <v>2903</v>
      </c>
      <c r="C732" s="28" t="s">
        <v>2925</v>
      </c>
      <c r="D732" s="28" t="s">
        <v>240</v>
      </c>
      <c r="E732" s="48" t="s">
        <v>2926</v>
      </c>
      <c r="F732" s="28" t="s">
        <v>1529</v>
      </c>
      <c r="I732" s="28" t="s">
        <v>22</v>
      </c>
      <c r="J732" s="28" t="s">
        <v>2927</v>
      </c>
      <c r="K732" s="28" t="s">
        <v>2928</v>
      </c>
      <c r="L732" s="18" t="s">
        <v>866</v>
      </c>
      <c r="M732" s="28" t="s">
        <v>2929</v>
      </c>
      <c r="N732" s="22" t="s">
        <v>2930</v>
      </c>
      <c r="O732" s="28" t="s">
        <v>252</v>
      </c>
      <c r="P732" s="28" t="s">
        <v>2931</v>
      </c>
      <c r="Q732" s="28" t="s">
        <v>860</v>
      </c>
      <c r="R732" s="28" t="s">
        <v>2932</v>
      </c>
      <c r="S732" s="18" t="s">
        <v>252</v>
      </c>
      <c r="T732" s="28" t="s">
        <v>866</v>
      </c>
      <c r="U732" s="28" t="s">
        <v>2929</v>
      </c>
      <c r="V732" s="28" t="s">
        <v>2930</v>
      </c>
      <c r="W732" s="28" t="s">
        <v>252</v>
      </c>
      <c r="Y732" s="18"/>
    </row>
    <row r="733" spans="1:25" ht="28.75" customHeight="1" x14ac:dyDescent="0.35">
      <c r="A733" s="28" t="s">
        <v>2903</v>
      </c>
      <c r="C733" s="28" t="s">
        <v>2933</v>
      </c>
      <c r="D733" s="28" t="s">
        <v>240</v>
      </c>
      <c r="E733" s="48" t="s">
        <v>2934</v>
      </c>
      <c r="F733" s="28" t="s">
        <v>1529</v>
      </c>
      <c r="I733" s="28" t="s">
        <v>22</v>
      </c>
      <c r="J733" s="28" t="s">
        <v>2935</v>
      </c>
      <c r="K733" s="28" t="s">
        <v>2928</v>
      </c>
      <c r="L733" s="18" t="s">
        <v>866</v>
      </c>
      <c r="M733" s="28" t="s">
        <v>2929</v>
      </c>
      <c r="N733" s="22" t="s">
        <v>2930</v>
      </c>
      <c r="O733" s="28" t="s">
        <v>252</v>
      </c>
      <c r="P733" s="28" t="s">
        <v>2931</v>
      </c>
      <c r="Q733" s="28" t="s">
        <v>860</v>
      </c>
      <c r="R733" s="28" t="s">
        <v>2936</v>
      </c>
      <c r="S733" s="18" t="s">
        <v>252</v>
      </c>
      <c r="T733" s="28" t="s">
        <v>866</v>
      </c>
      <c r="U733" s="28" t="s">
        <v>2929</v>
      </c>
      <c r="V733" s="28" t="s">
        <v>2930</v>
      </c>
      <c r="W733" s="28" t="s">
        <v>252</v>
      </c>
      <c r="Y733" s="18"/>
    </row>
    <row r="734" spans="1:25" s="88" customFormat="1" ht="28.75" customHeight="1" x14ac:dyDescent="0.35">
      <c r="A734" s="52" t="s">
        <v>2903</v>
      </c>
      <c r="C734" s="52" t="s">
        <v>2937</v>
      </c>
      <c r="D734" s="52" t="s">
        <v>240</v>
      </c>
      <c r="E734" s="94"/>
      <c r="F734" s="52" t="s">
        <v>794</v>
      </c>
      <c r="I734" s="52" t="s">
        <v>22</v>
      </c>
      <c r="J734" s="52"/>
      <c r="K734" s="52" t="s">
        <v>240</v>
      </c>
      <c r="L734" s="47"/>
      <c r="M734" s="52"/>
      <c r="N734" s="95"/>
      <c r="O734" s="52"/>
      <c r="P734" s="52"/>
      <c r="Q734" s="52"/>
      <c r="R734" s="52"/>
      <c r="S734" s="47"/>
      <c r="T734" s="52"/>
      <c r="U734" s="52"/>
      <c r="V734" s="52"/>
      <c r="W734" s="52"/>
      <c r="Y734" s="47"/>
    </row>
    <row r="735" spans="1:25" s="88" customFormat="1" ht="28.75" customHeight="1" x14ac:dyDescent="0.35">
      <c r="A735" s="52" t="s">
        <v>2903</v>
      </c>
      <c r="C735" s="52" t="s">
        <v>2938</v>
      </c>
      <c r="D735" s="52" t="s">
        <v>240</v>
      </c>
      <c r="E735" s="94"/>
      <c r="F735" s="52" t="s">
        <v>794</v>
      </c>
      <c r="I735" s="52" t="s">
        <v>22</v>
      </c>
      <c r="J735" s="52"/>
      <c r="K735" s="52" t="s">
        <v>240</v>
      </c>
      <c r="L735" s="47"/>
      <c r="M735" s="52"/>
      <c r="N735" s="95"/>
      <c r="O735" s="52"/>
      <c r="P735" s="52"/>
      <c r="Q735" s="52"/>
      <c r="R735" s="52"/>
      <c r="S735" s="47"/>
      <c r="T735" s="52"/>
      <c r="U735" s="52"/>
      <c r="V735" s="52"/>
      <c r="W735" s="52"/>
      <c r="Y735" s="47"/>
    </row>
    <row r="736" spans="1:25" s="88" customFormat="1" ht="28.75" customHeight="1" x14ac:dyDescent="0.35">
      <c r="A736" s="52" t="s">
        <v>2903</v>
      </c>
      <c r="C736" s="52" t="s">
        <v>2939</v>
      </c>
      <c r="D736" s="52" t="s">
        <v>240</v>
      </c>
      <c r="E736" s="94"/>
      <c r="F736" s="52" t="s">
        <v>794</v>
      </c>
      <c r="I736" s="52" t="s">
        <v>22</v>
      </c>
      <c r="J736" s="52"/>
      <c r="K736" s="52" t="s">
        <v>240</v>
      </c>
      <c r="L736" s="47"/>
      <c r="M736" s="52"/>
      <c r="N736" s="95"/>
      <c r="O736" s="52"/>
      <c r="P736" s="52"/>
      <c r="Q736" s="52"/>
      <c r="R736" s="52"/>
      <c r="S736" s="47"/>
      <c r="T736" s="52"/>
      <c r="U736" s="52"/>
      <c r="V736" s="52"/>
      <c r="W736" s="52"/>
      <c r="Y736" s="47"/>
    </row>
    <row r="737" spans="1:25" ht="28.75" customHeight="1" x14ac:dyDescent="0.35">
      <c r="A737" s="28" t="s">
        <v>2903</v>
      </c>
      <c r="C737" s="28" t="s">
        <v>2940</v>
      </c>
      <c r="D737" s="28" t="s">
        <v>240</v>
      </c>
      <c r="E737" s="48" t="s">
        <v>2941</v>
      </c>
      <c r="F737" s="28" t="s">
        <v>1529</v>
      </c>
      <c r="I737" s="28" t="s">
        <v>22</v>
      </c>
      <c r="J737" s="28" t="s">
        <v>2942</v>
      </c>
      <c r="K737" s="28" t="s">
        <v>240</v>
      </c>
      <c r="L737" s="18" t="s">
        <v>866</v>
      </c>
      <c r="M737" s="28" t="s">
        <v>2943</v>
      </c>
      <c r="N737" s="22" t="s">
        <v>2944</v>
      </c>
      <c r="O737" s="28" t="s">
        <v>252</v>
      </c>
      <c r="P737" s="28" t="s">
        <v>2945</v>
      </c>
      <c r="Q737" s="28" t="s">
        <v>860</v>
      </c>
      <c r="R737" s="28" t="s">
        <v>2946</v>
      </c>
      <c r="S737" s="18" t="s">
        <v>252</v>
      </c>
      <c r="T737" s="28" t="s">
        <v>866</v>
      </c>
      <c r="U737" s="28" t="s">
        <v>2943</v>
      </c>
      <c r="V737" s="28" t="s">
        <v>2944</v>
      </c>
      <c r="W737" s="28" t="s">
        <v>252</v>
      </c>
      <c r="Y737" s="18"/>
    </row>
    <row r="738" spans="1:25" ht="28.75" customHeight="1" x14ac:dyDescent="0.35">
      <c r="A738" s="28" t="s">
        <v>2903</v>
      </c>
      <c r="C738" s="28" t="s">
        <v>2947</v>
      </c>
      <c r="D738" s="28" t="s">
        <v>240</v>
      </c>
      <c r="E738" s="48" t="s">
        <v>2948</v>
      </c>
      <c r="F738" s="28" t="s">
        <v>1529</v>
      </c>
      <c r="I738" s="28" t="s">
        <v>22</v>
      </c>
      <c r="J738" s="28" t="s">
        <v>2949</v>
      </c>
      <c r="K738" s="28" t="s">
        <v>240</v>
      </c>
      <c r="L738" s="18" t="s">
        <v>866</v>
      </c>
      <c r="M738" s="28" t="s">
        <v>2943</v>
      </c>
      <c r="N738" s="22" t="s">
        <v>2944</v>
      </c>
      <c r="O738" s="28" t="s">
        <v>252</v>
      </c>
      <c r="P738" s="28" t="s">
        <v>2945</v>
      </c>
      <c r="Q738" s="28" t="s">
        <v>860</v>
      </c>
      <c r="R738" s="28" t="s">
        <v>2950</v>
      </c>
      <c r="S738" s="18" t="s">
        <v>252</v>
      </c>
      <c r="T738" s="28" t="s">
        <v>866</v>
      </c>
      <c r="U738" s="28" t="s">
        <v>2943</v>
      </c>
      <c r="V738" s="28" t="s">
        <v>2944</v>
      </c>
      <c r="W738" s="28" t="s">
        <v>252</v>
      </c>
      <c r="Y738" s="18"/>
    </row>
    <row r="739" spans="1:25" ht="28.75" customHeight="1" x14ac:dyDescent="0.35">
      <c r="A739" s="28" t="s">
        <v>2903</v>
      </c>
      <c r="C739" s="28" t="s">
        <v>2951</v>
      </c>
      <c r="D739" s="28" t="s">
        <v>240</v>
      </c>
      <c r="E739" s="48" t="s">
        <v>2952</v>
      </c>
      <c r="F739" s="28" t="s">
        <v>814</v>
      </c>
      <c r="I739" s="28" t="s">
        <v>22</v>
      </c>
      <c r="J739" s="28" t="s">
        <v>2953</v>
      </c>
      <c r="K739" s="28" t="s">
        <v>240</v>
      </c>
      <c r="L739" s="18" t="s">
        <v>866</v>
      </c>
      <c r="M739" s="28" t="s">
        <v>2943</v>
      </c>
      <c r="N739" s="22" t="s">
        <v>2944</v>
      </c>
      <c r="O739" s="28" t="s">
        <v>869</v>
      </c>
      <c r="P739" s="28" t="s">
        <v>2945</v>
      </c>
      <c r="Q739" s="28" t="s">
        <v>860</v>
      </c>
      <c r="R739" s="28" t="s">
        <v>2954</v>
      </c>
      <c r="S739" s="18" t="s">
        <v>252</v>
      </c>
      <c r="T739" s="28" t="s">
        <v>866</v>
      </c>
      <c r="U739" s="28" t="s">
        <v>869</v>
      </c>
      <c r="V739" s="28" t="s">
        <v>2944</v>
      </c>
      <c r="W739" s="28" t="s">
        <v>252</v>
      </c>
      <c r="Y739" s="18"/>
    </row>
    <row r="740" spans="1:25" ht="28.75" customHeight="1" x14ac:dyDescent="0.35">
      <c r="A740" s="28" t="s">
        <v>2903</v>
      </c>
      <c r="C740" s="28" t="s">
        <v>2955</v>
      </c>
      <c r="D740" s="28"/>
      <c r="E740" s="48"/>
      <c r="F740" s="28"/>
      <c r="I740" s="28"/>
      <c r="J740" s="28"/>
      <c r="K740" s="28"/>
      <c r="L740" s="18"/>
      <c r="M740" s="28"/>
      <c r="N740" s="22"/>
      <c r="O740" s="28"/>
      <c r="P740" s="28"/>
      <c r="Q740" s="28"/>
      <c r="R740" s="28"/>
      <c r="S740" s="18"/>
      <c r="T740" s="28"/>
      <c r="U740" s="28"/>
      <c r="V740" s="28"/>
      <c r="W740" s="28"/>
      <c r="Y740" s="18"/>
    </row>
    <row r="741" spans="1:25" ht="14.5" customHeight="1" x14ac:dyDescent="0.35">
      <c r="A741" s="28" t="s">
        <v>2903</v>
      </c>
      <c r="C741" s="28" t="s">
        <v>716</v>
      </c>
      <c r="D741" s="28" t="s">
        <v>252</v>
      </c>
      <c r="E741" s="28" t="s">
        <v>22</v>
      </c>
      <c r="F741" s="28" t="s">
        <v>718</v>
      </c>
      <c r="I741" s="28" t="s">
        <v>856</v>
      </c>
      <c r="J741" s="28" t="s">
        <v>22</v>
      </c>
      <c r="L741" s="18" t="s">
        <v>22</v>
      </c>
      <c r="M741" s="28" t="s">
        <v>22</v>
      </c>
      <c r="N741" s="28" t="s">
        <v>22</v>
      </c>
      <c r="O741" s="28" t="s">
        <v>22</v>
      </c>
      <c r="P741" s="28" t="s">
        <v>22</v>
      </c>
      <c r="S741" s="18"/>
      <c r="Y741" s="18"/>
    </row>
    <row r="742" spans="1:25" ht="14.5" customHeight="1" x14ac:dyDescent="0.35">
      <c r="A742" s="4" t="s">
        <v>2956</v>
      </c>
      <c r="C742" s="4" t="s">
        <v>2957</v>
      </c>
      <c r="D742" s="4" t="s">
        <v>252</v>
      </c>
      <c r="E742" s="4" t="s">
        <v>2958</v>
      </c>
      <c r="F742" s="4" t="s">
        <v>718</v>
      </c>
      <c r="I742" s="4" t="s">
        <v>2959</v>
      </c>
      <c r="J742" s="4" t="s">
        <v>22</v>
      </c>
      <c r="K742" s="4" t="s">
        <v>252</v>
      </c>
      <c r="L742" s="15" t="s">
        <v>22</v>
      </c>
      <c r="M742" s="4" t="s">
        <v>22</v>
      </c>
      <c r="N742" s="4" t="s">
        <v>22</v>
      </c>
      <c r="O742" s="4" t="s">
        <v>22</v>
      </c>
      <c r="P742" s="4" t="s">
        <v>22</v>
      </c>
      <c r="S742" s="15" t="s">
        <v>22</v>
      </c>
      <c r="T742" s="4" t="s">
        <v>22</v>
      </c>
      <c r="U742" s="4" t="s">
        <v>22</v>
      </c>
      <c r="V742" s="4" t="s">
        <v>22</v>
      </c>
      <c r="W742" s="4" t="s">
        <v>22</v>
      </c>
      <c r="X742" s="4" t="s">
        <v>22</v>
      </c>
      <c r="Y742" s="15" t="s">
        <v>22</v>
      </c>
    </row>
    <row r="743" spans="1:25" ht="14.5" customHeight="1" x14ac:dyDescent="0.35">
      <c r="A743" s="4" t="s">
        <v>2956</v>
      </c>
      <c r="C743" s="4" t="s">
        <v>2960</v>
      </c>
      <c r="D743" s="4" t="s">
        <v>240</v>
      </c>
      <c r="E743" s="4" t="s">
        <v>2961</v>
      </c>
      <c r="F743" s="4" t="s">
        <v>718</v>
      </c>
      <c r="G743" s="4" t="s">
        <v>2962</v>
      </c>
      <c r="I743" s="4" t="s">
        <v>724</v>
      </c>
      <c r="J743" s="4" t="s">
        <v>22</v>
      </c>
      <c r="K743" s="4" t="s">
        <v>252</v>
      </c>
      <c r="L743" s="15" t="s">
        <v>22</v>
      </c>
      <c r="M743" s="4" t="s">
        <v>22</v>
      </c>
      <c r="N743" s="4" t="s">
        <v>22</v>
      </c>
      <c r="O743" s="4" t="s">
        <v>22</v>
      </c>
      <c r="P743" s="4" t="s">
        <v>22</v>
      </c>
      <c r="S743" s="15" t="s">
        <v>22</v>
      </c>
      <c r="T743" s="4" t="s">
        <v>22</v>
      </c>
      <c r="U743" s="4" t="s">
        <v>22</v>
      </c>
      <c r="V743" s="4" t="s">
        <v>22</v>
      </c>
      <c r="W743" s="4" t="s">
        <v>22</v>
      </c>
      <c r="X743" s="4" t="s">
        <v>22</v>
      </c>
      <c r="Y743" s="15" t="s">
        <v>22</v>
      </c>
    </row>
    <row r="744" spans="1:25" ht="14.5" customHeight="1" x14ac:dyDescent="0.35">
      <c r="A744" s="4" t="s">
        <v>2956</v>
      </c>
      <c r="C744" s="4" t="s">
        <v>2963</v>
      </c>
      <c r="D744" s="4" t="s">
        <v>240</v>
      </c>
      <c r="E744" s="4" t="s">
        <v>2738</v>
      </c>
      <c r="F744" s="4" t="s">
        <v>814</v>
      </c>
      <c r="G744" s="4" t="s">
        <v>2739</v>
      </c>
      <c r="I744" s="4" t="s">
        <v>22</v>
      </c>
      <c r="J744" s="4" t="s">
        <v>2740</v>
      </c>
      <c r="K744" s="4" t="s">
        <v>252</v>
      </c>
      <c r="L744" s="15" t="s">
        <v>866</v>
      </c>
      <c r="M744" s="4" t="s">
        <v>2741</v>
      </c>
      <c r="N744" s="4" t="s">
        <v>2742</v>
      </c>
      <c r="O744" s="4" t="s">
        <v>252</v>
      </c>
      <c r="P744" s="4" t="s">
        <v>2743</v>
      </c>
      <c r="Q744" s="4" t="s">
        <v>860</v>
      </c>
      <c r="R744" s="4" t="s">
        <v>2744</v>
      </c>
      <c r="S744" s="15" t="s">
        <v>252</v>
      </c>
      <c r="T744" s="4" t="s">
        <v>866</v>
      </c>
      <c r="U744" s="4" t="s">
        <v>2741</v>
      </c>
      <c r="V744" s="4" t="s">
        <v>2742</v>
      </c>
      <c r="X744" s="4" t="s">
        <v>2745</v>
      </c>
      <c r="Y744" s="15"/>
    </row>
    <row r="745" spans="1:25" ht="14.5" customHeight="1" x14ac:dyDescent="0.35">
      <c r="A745" s="4" t="s">
        <v>2956</v>
      </c>
      <c r="C745" s="4" t="s">
        <v>2964</v>
      </c>
      <c r="D745" s="4" t="s">
        <v>240</v>
      </c>
      <c r="E745" s="4" t="s">
        <v>2735</v>
      </c>
      <c r="F745" s="4" t="s">
        <v>718</v>
      </c>
      <c r="G745" s="4" t="s">
        <v>2736</v>
      </c>
      <c r="I745" s="4" t="s">
        <v>783</v>
      </c>
      <c r="J745" s="4" t="s">
        <v>22</v>
      </c>
      <c r="K745" s="4" t="s">
        <v>252</v>
      </c>
      <c r="L745" s="15" t="s">
        <v>866</v>
      </c>
      <c r="O745" s="4" t="s">
        <v>240</v>
      </c>
      <c r="Q745" s="4" t="s">
        <v>860</v>
      </c>
      <c r="R745" s="4" t="s">
        <v>2873</v>
      </c>
      <c r="S745" s="15" t="s">
        <v>240</v>
      </c>
      <c r="W745" s="4" t="s">
        <v>240</v>
      </c>
      <c r="Y745" s="15"/>
    </row>
    <row r="746" spans="1:25" ht="14.5" customHeight="1" x14ac:dyDescent="0.35">
      <c r="A746" s="4" t="s">
        <v>2956</v>
      </c>
      <c r="C746" s="4" t="s">
        <v>2965</v>
      </c>
      <c r="D746" s="4" t="s">
        <v>240</v>
      </c>
      <c r="E746" s="4" t="s">
        <v>2966</v>
      </c>
      <c r="F746" s="4" t="s">
        <v>718</v>
      </c>
      <c r="G746" s="4" t="s">
        <v>2967</v>
      </c>
      <c r="I746" s="4" t="s">
        <v>783</v>
      </c>
      <c r="J746" s="4" t="s">
        <v>22</v>
      </c>
      <c r="K746" s="4" t="s">
        <v>2968</v>
      </c>
      <c r="L746" s="15" t="s">
        <v>22</v>
      </c>
      <c r="M746" s="4" t="s">
        <v>22</v>
      </c>
      <c r="N746" s="4" t="s">
        <v>22</v>
      </c>
      <c r="O746" s="4" t="s">
        <v>22</v>
      </c>
      <c r="P746" s="4" t="s">
        <v>22</v>
      </c>
      <c r="S746" s="15" t="s">
        <v>22</v>
      </c>
      <c r="T746" s="4" t="s">
        <v>22</v>
      </c>
      <c r="U746" s="4" t="s">
        <v>22</v>
      </c>
      <c r="V746" s="4" t="s">
        <v>22</v>
      </c>
      <c r="W746" s="4" t="s">
        <v>22</v>
      </c>
      <c r="X746" s="4" t="s">
        <v>22</v>
      </c>
      <c r="Y746" s="15" t="s">
        <v>22</v>
      </c>
    </row>
    <row r="747" spans="1:25" ht="14.5" customHeight="1" x14ac:dyDescent="0.35">
      <c r="A747" s="44" t="s">
        <v>2956</v>
      </c>
      <c r="B747" s="23" t="s">
        <v>734</v>
      </c>
      <c r="C747" s="44" t="s">
        <v>2969</v>
      </c>
      <c r="D747" s="44" t="s">
        <v>2752</v>
      </c>
      <c r="E747" s="44" t="s">
        <v>814</v>
      </c>
      <c r="F747" s="44" t="s">
        <v>2970</v>
      </c>
      <c r="G747" s="44" t="s">
        <v>2754</v>
      </c>
      <c r="I747" s="44" t="s">
        <v>2755</v>
      </c>
      <c r="J747" s="44" t="s">
        <v>252</v>
      </c>
      <c r="K747" s="44" t="s">
        <v>866</v>
      </c>
      <c r="L747" s="51"/>
      <c r="N747" s="44" t="s">
        <v>240</v>
      </c>
      <c r="P747" s="44" t="s">
        <v>240</v>
      </c>
      <c r="S747" s="51"/>
      <c r="V747" s="44" t="s">
        <v>240</v>
      </c>
      <c r="Y747" s="51"/>
    </row>
    <row r="748" spans="1:25" ht="14.5" customHeight="1" x14ac:dyDescent="0.35">
      <c r="A748" s="44" t="s">
        <v>2956</v>
      </c>
      <c r="B748" s="23" t="s">
        <v>734</v>
      </c>
      <c r="C748" s="44" t="s">
        <v>2971</v>
      </c>
      <c r="D748" s="44" t="s">
        <v>2758</v>
      </c>
      <c r="E748" s="44" t="s">
        <v>814</v>
      </c>
      <c r="F748" s="44" t="s">
        <v>2972</v>
      </c>
      <c r="I748" s="44" t="s">
        <v>2760</v>
      </c>
      <c r="J748" s="44" t="s">
        <v>252</v>
      </c>
      <c r="K748" s="44" t="s">
        <v>866</v>
      </c>
      <c r="L748" s="51"/>
      <c r="N748" s="44" t="s">
        <v>240</v>
      </c>
      <c r="P748" s="44" t="s">
        <v>240</v>
      </c>
      <c r="S748" s="51"/>
      <c r="V748" s="44" t="s">
        <v>240</v>
      </c>
      <c r="Y748" s="51"/>
    </row>
    <row r="749" spans="1:25" ht="14.5" customHeight="1" x14ac:dyDescent="0.35">
      <c r="A749" s="4" t="s">
        <v>2956</v>
      </c>
      <c r="C749" s="4" t="s">
        <v>2973</v>
      </c>
      <c r="D749" s="4" t="s">
        <v>252</v>
      </c>
      <c r="E749" s="4" t="s">
        <v>22</v>
      </c>
      <c r="F749" s="4" t="s">
        <v>718</v>
      </c>
      <c r="I749" s="4" t="s">
        <v>2974</v>
      </c>
      <c r="J749" s="4" t="s">
        <v>22</v>
      </c>
      <c r="K749" s="4" t="s">
        <v>22</v>
      </c>
      <c r="L749" s="15" t="s">
        <v>22</v>
      </c>
      <c r="M749" s="4" t="s">
        <v>22</v>
      </c>
      <c r="N749" s="4" t="s">
        <v>22</v>
      </c>
      <c r="O749" s="4" t="s">
        <v>22</v>
      </c>
      <c r="P749" s="4" t="s">
        <v>22</v>
      </c>
      <c r="S749" s="15" t="s">
        <v>22</v>
      </c>
      <c r="T749" s="4" t="s">
        <v>22</v>
      </c>
      <c r="U749" s="4" t="s">
        <v>22</v>
      </c>
      <c r="V749" s="4" t="s">
        <v>22</v>
      </c>
      <c r="W749" s="4" t="s">
        <v>22</v>
      </c>
      <c r="X749" s="4" t="s">
        <v>22</v>
      </c>
      <c r="Y749" s="15" t="s">
        <v>22</v>
      </c>
    </row>
    <row r="750" spans="1:25" ht="14.5" customHeight="1" x14ac:dyDescent="0.35">
      <c r="A750" s="23" t="s">
        <v>2956</v>
      </c>
      <c r="B750" s="23" t="s">
        <v>734</v>
      </c>
      <c r="C750" s="23" t="s">
        <v>2975</v>
      </c>
      <c r="D750" s="23" t="s">
        <v>252</v>
      </c>
      <c r="L750" s="29"/>
      <c r="S750" s="29"/>
      <c r="Y750" s="29"/>
    </row>
    <row r="751" spans="1:25" ht="14.5" customHeight="1" x14ac:dyDescent="0.35">
      <c r="A751" s="23" t="s">
        <v>2956</v>
      </c>
      <c r="B751" s="23" t="s">
        <v>734</v>
      </c>
      <c r="C751" s="23" t="s">
        <v>2976</v>
      </c>
      <c r="D751" s="23" t="s">
        <v>252</v>
      </c>
      <c r="L751" s="29"/>
      <c r="S751" s="29"/>
      <c r="Y751" s="29"/>
    </row>
    <row r="752" spans="1:25" ht="14.5" customHeight="1" x14ac:dyDescent="0.35">
      <c r="A752" s="23" t="s">
        <v>2956</v>
      </c>
      <c r="B752" s="23" t="s">
        <v>734</v>
      </c>
      <c r="C752" s="23" t="s">
        <v>2977</v>
      </c>
      <c r="D752" s="23" t="s">
        <v>252</v>
      </c>
      <c r="L752" s="29"/>
      <c r="S752" s="29"/>
      <c r="Y752" s="29"/>
    </row>
    <row r="753" spans="1:25" ht="14.5" customHeight="1" x14ac:dyDescent="0.35">
      <c r="A753" s="23" t="s">
        <v>2956</v>
      </c>
      <c r="B753" s="23" t="s">
        <v>734</v>
      </c>
      <c r="C753" s="23" t="s">
        <v>2978</v>
      </c>
      <c r="D753" s="23" t="s">
        <v>252</v>
      </c>
      <c r="L753" s="29"/>
      <c r="S753" s="29"/>
      <c r="Y753" s="29"/>
    </row>
    <row r="754" spans="1:25" ht="14.5" customHeight="1" x14ac:dyDescent="0.35">
      <c r="A754" s="23" t="s">
        <v>2956</v>
      </c>
      <c r="B754" s="23" t="s">
        <v>734</v>
      </c>
      <c r="C754" s="23" t="s">
        <v>2979</v>
      </c>
      <c r="D754" s="23" t="s">
        <v>252</v>
      </c>
      <c r="L754" s="29"/>
      <c r="S754" s="29"/>
      <c r="Y754" s="29"/>
    </row>
    <row r="755" spans="1:25" ht="14.5" customHeight="1" x14ac:dyDescent="0.35">
      <c r="A755" s="4" t="s">
        <v>2956</v>
      </c>
      <c r="C755" s="4" t="s">
        <v>716</v>
      </c>
      <c r="D755" s="4" t="s">
        <v>252</v>
      </c>
      <c r="E755" s="4" t="s">
        <v>22</v>
      </c>
      <c r="F755" s="4" t="s">
        <v>718</v>
      </c>
      <c r="I755" s="4" t="s">
        <v>856</v>
      </c>
      <c r="J755" s="4" t="s">
        <v>22</v>
      </c>
      <c r="K755" s="4" t="s">
        <v>22</v>
      </c>
      <c r="L755" s="15" t="s">
        <v>22</v>
      </c>
      <c r="M755" s="4" t="s">
        <v>22</v>
      </c>
      <c r="N755" s="4" t="s">
        <v>22</v>
      </c>
      <c r="O755" s="4" t="s">
        <v>22</v>
      </c>
      <c r="P755" s="4" t="s">
        <v>22</v>
      </c>
      <c r="S755" s="15" t="s">
        <v>22</v>
      </c>
      <c r="T755" s="4" t="s">
        <v>22</v>
      </c>
      <c r="U755" s="4" t="s">
        <v>22</v>
      </c>
      <c r="V755" s="4" t="s">
        <v>22</v>
      </c>
      <c r="W755" s="4" t="s">
        <v>22</v>
      </c>
      <c r="X755" s="4" t="s">
        <v>22</v>
      </c>
      <c r="Y755" s="15" t="s">
        <v>22</v>
      </c>
    </row>
    <row r="756" spans="1:25" ht="14.5" customHeight="1" x14ac:dyDescent="0.35">
      <c r="A756" s="23" t="s">
        <v>2956</v>
      </c>
      <c r="B756" s="23" t="s">
        <v>734</v>
      </c>
      <c r="C756" s="23" t="s">
        <v>2980</v>
      </c>
      <c r="D756" s="23" t="s">
        <v>252</v>
      </c>
      <c r="L756" s="29"/>
      <c r="S756" s="29"/>
      <c r="Y756" s="29"/>
    </row>
    <row r="757" spans="1:25" ht="14.5" customHeight="1" x14ac:dyDescent="0.35">
      <c r="A757" s="23" t="s">
        <v>2956</v>
      </c>
      <c r="B757" s="23" t="s">
        <v>734</v>
      </c>
      <c r="C757" s="23" t="s">
        <v>1099</v>
      </c>
      <c r="D757" s="23" t="s">
        <v>252</v>
      </c>
      <c r="L757" s="29"/>
      <c r="S757" s="29"/>
      <c r="Y757" s="29"/>
    </row>
    <row r="758" spans="1:25" ht="14.5" customHeight="1" x14ac:dyDescent="0.35">
      <c r="A758" s="23" t="s">
        <v>2956</v>
      </c>
      <c r="B758" s="23" t="s">
        <v>734</v>
      </c>
      <c r="C758" s="23" t="s">
        <v>2981</v>
      </c>
      <c r="D758" s="23" t="s">
        <v>252</v>
      </c>
      <c r="L758" s="29"/>
      <c r="S758" s="29"/>
      <c r="Y758" s="29"/>
    </row>
    <row r="759" spans="1:25" ht="14.5" customHeight="1" x14ac:dyDescent="0.35">
      <c r="A759" s="23" t="s">
        <v>2956</v>
      </c>
      <c r="B759" s="23" t="s">
        <v>734</v>
      </c>
      <c r="C759" s="23" t="s">
        <v>2982</v>
      </c>
      <c r="D759" s="23" t="s">
        <v>252</v>
      </c>
      <c r="L759" s="29"/>
      <c r="S759" s="29"/>
      <c r="Y759" s="29"/>
    </row>
    <row r="760" spans="1:25" ht="14.5" customHeight="1" x14ac:dyDescent="0.35">
      <c r="A760" s="23" t="s">
        <v>2956</v>
      </c>
      <c r="B760" s="23" t="s">
        <v>734</v>
      </c>
      <c r="C760" s="23" t="s">
        <v>2983</v>
      </c>
      <c r="D760" s="23" t="s">
        <v>252</v>
      </c>
      <c r="L760" s="29"/>
      <c r="S760" s="29"/>
      <c r="Y760" s="29"/>
    </row>
    <row r="761" spans="1:25" ht="14.5" customHeight="1" x14ac:dyDescent="0.35">
      <c r="A761" s="23" t="s">
        <v>2956</v>
      </c>
      <c r="B761" s="23" t="s">
        <v>734</v>
      </c>
      <c r="C761" s="23" t="s">
        <v>2984</v>
      </c>
      <c r="D761" s="23" t="s">
        <v>252</v>
      </c>
      <c r="L761" s="29"/>
      <c r="S761" s="29"/>
      <c r="Y761" s="29"/>
    </row>
    <row r="762" spans="1:25" ht="14.5" customHeight="1" x14ac:dyDescent="0.35">
      <c r="A762" s="23" t="s">
        <v>2956</v>
      </c>
      <c r="B762" s="23" t="s">
        <v>734</v>
      </c>
      <c r="C762" s="23" t="s">
        <v>2985</v>
      </c>
      <c r="D762" s="23" t="s">
        <v>252</v>
      </c>
      <c r="L762" s="29"/>
      <c r="S762" s="29"/>
      <c r="Y762" s="29"/>
    </row>
    <row r="763" spans="1:25" ht="14.5" customHeight="1" x14ac:dyDescent="0.35">
      <c r="A763" s="23" t="s">
        <v>2956</v>
      </c>
      <c r="B763" s="23" t="s">
        <v>734</v>
      </c>
      <c r="C763" s="23" t="s">
        <v>2986</v>
      </c>
      <c r="D763" s="23" t="s">
        <v>252</v>
      </c>
      <c r="L763" s="29"/>
      <c r="S763" s="29"/>
      <c r="Y763" s="29"/>
    </row>
    <row r="764" spans="1:25" ht="14.5" customHeight="1" x14ac:dyDescent="0.35">
      <c r="A764" s="23" t="s">
        <v>2956</v>
      </c>
      <c r="B764" s="23" t="s">
        <v>734</v>
      </c>
      <c r="C764" s="23" t="s">
        <v>2987</v>
      </c>
      <c r="D764" s="23" t="s">
        <v>252</v>
      </c>
      <c r="L764" s="29"/>
      <c r="S764" s="29"/>
      <c r="Y764" s="29"/>
    </row>
    <row r="765" spans="1:25" ht="14.5" customHeight="1" x14ac:dyDescent="0.35">
      <c r="A765" s="24" t="s">
        <v>2988</v>
      </c>
      <c r="C765" s="24" t="s">
        <v>2989</v>
      </c>
      <c r="D765" s="24" t="s">
        <v>240</v>
      </c>
      <c r="E765" s="24" t="s">
        <v>2990</v>
      </c>
      <c r="F765" s="24" t="s">
        <v>718</v>
      </c>
      <c r="G765" s="24" t="s">
        <v>2991</v>
      </c>
      <c r="I765" s="24" t="s">
        <v>2992</v>
      </c>
      <c r="J765" s="24" t="s">
        <v>22</v>
      </c>
      <c r="K765" s="24" t="s">
        <v>252</v>
      </c>
      <c r="L765" s="17" t="s">
        <v>22</v>
      </c>
      <c r="M765" s="24" t="s">
        <v>22</v>
      </c>
      <c r="N765" s="24" t="s">
        <v>22</v>
      </c>
      <c r="O765" s="24" t="s">
        <v>22</v>
      </c>
      <c r="P765" s="24" t="s">
        <v>22</v>
      </c>
      <c r="S765" s="17" t="s">
        <v>22</v>
      </c>
      <c r="T765" s="24" t="s">
        <v>22</v>
      </c>
      <c r="U765" s="24" t="s">
        <v>22</v>
      </c>
      <c r="V765" s="24" t="s">
        <v>22</v>
      </c>
      <c r="W765" s="24" t="s">
        <v>22</v>
      </c>
      <c r="X765" s="24" t="s">
        <v>22</v>
      </c>
      <c r="Y765" s="17" t="s">
        <v>22</v>
      </c>
    </row>
    <row r="766" spans="1:25" ht="14.5" customHeight="1" x14ac:dyDescent="0.35">
      <c r="A766" s="24" t="s">
        <v>2988</v>
      </c>
      <c r="C766" s="24" t="s">
        <v>1524</v>
      </c>
      <c r="D766" s="24" t="s">
        <v>240</v>
      </c>
      <c r="E766" s="24" t="s">
        <v>1524</v>
      </c>
      <c r="F766" s="24" t="s">
        <v>718</v>
      </c>
      <c r="G766" s="24" t="s">
        <v>2993</v>
      </c>
      <c r="I766" s="24" t="s">
        <v>2994</v>
      </c>
      <c r="J766" s="24" t="s">
        <v>22</v>
      </c>
      <c r="K766" s="24" t="s">
        <v>252</v>
      </c>
      <c r="L766" s="17" t="s">
        <v>22</v>
      </c>
      <c r="M766" s="24" t="s">
        <v>22</v>
      </c>
      <c r="N766" s="24" t="s">
        <v>22</v>
      </c>
      <c r="O766" s="24" t="s">
        <v>22</v>
      </c>
      <c r="P766" s="24" t="s">
        <v>22</v>
      </c>
      <c r="S766" s="17" t="s">
        <v>22</v>
      </c>
      <c r="T766" s="24" t="s">
        <v>22</v>
      </c>
      <c r="U766" s="24" t="s">
        <v>22</v>
      </c>
      <c r="V766" s="24" t="s">
        <v>22</v>
      </c>
      <c r="W766" s="24" t="s">
        <v>22</v>
      </c>
      <c r="X766" s="24" t="s">
        <v>22</v>
      </c>
      <c r="Y766" s="17" t="s">
        <v>22</v>
      </c>
    </row>
    <row r="767" spans="1:25" ht="14.5" customHeight="1" x14ac:dyDescent="0.35">
      <c r="A767" s="24" t="s">
        <v>2988</v>
      </c>
      <c r="C767" s="24" t="s">
        <v>2995</v>
      </c>
      <c r="D767" s="24" t="s">
        <v>240</v>
      </c>
      <c r="E767" s="24" t="s">
        <v>2724</v>
      </c>
      <c r="F767" s="24" t="s">
        <v>718</v>
      </c>
      <c r="G767" s="24" t="s">
        <v>2996</v>
      </c>
      <c r="I767" s="24" t="s">
        <v>2997</v>
      </c>
      <c r="J767" s="24" t="s">
        <v>22</v>
      </c>
      <c r="K767" s="24" t="s">
        <v>252</v>
      </c>
      <c r="L767" s="17" t="s">
        <v>22</v>
      </c>
      <c r="M767" s="24" t="s">
        <v>22</v>
      </c>
      <c r="N767" s="24" t="s">
        <v>22</v>
      </c>
      <c r="O767" s="24" t="s">
        <v>22</v>
      </c>
      <c r="P767" s="24" t="s">
        <v>22</v>
      </c>
      <c r="S767" s="17" t="s">
        <v>22</v>
      </c>
      <c r="T767" s="24" t="s">
        <v>22</v>
      </c>
      <c r="U767" s="24" t="s">
        <v>22</v>
      </c>
      <c r="V767" s="24" t="s">
        <v>22</v>
      </c>
      <c r="W767" s="24" t="s">
        <v>22</v>
      </c>
      <c r="X767" s="24" t="s">
        <v>22</v>
      </c>
      <c r="Y767" s="17" t="s">
        <v>22</v>
      </c>
    </row>
    <row r="768" spans="1:25" ht="14.5" customHeight="1" x14ac:dyDescent="0.35">
      <c r="A768" s="24" t="s">
        <v>2988</v>
      </c>
      <c r="C768" s="24" t="s">
        <v>2998</v>
      </c>
      <c r="D768" s="24" t="s">
        <v>240</v>
      </c>
      <c r="E768" s="24" t="s">
        <v>2731</v>
      </c>
      <c r="F768" s="24" t="s">
        <v>718</v>
      </c>
      <c r="I768" s="24" t="s">
        <v>1522</v>
      </c>
      <c r="J768" s="24" t="s">
        <v>22</v>
      </c>
      <c r="K768" s="24" t="s">
        <v>252</v>
      </c>
      <c r="L768" s="17" t="s">
        <v>22</v>
      </c>
      <c r="M768" s="24" t="s">
        <v>22</v>
      </c>
      <c r="N768" s="24" t="s">
        <v>22</v>
      </c>
      <c r="O768" s="24" t="s">
        <v>22</v>
      </c>
      <c r="P768" s="24" t="s">
        <v>22</v>
      </c>
      <c r="S768" s="17" t="s">
        <v>22</v>
      </c>
      <c r="T768" s="24" t="s">
        <v>22</v>
      </c>
      <c r="U768" s="24" t="s">
        <v>22</v>
      </c>
      <c r="V768" s="24" t="s">
        <v>22</v>
      </c>
      <c r="W768" s="24" t="s">
        <v>22</v>
      </c>
      <c r="X768" s="24" t="s">
        <v>22</v>
      </c>
      <c r="Y768" s="17" t="s">
        <v>22</v>
      </c>
    </row>
    <row r="769" spans="1:25" ht="14.5" customHeight="1" x14ac:dyDescent="0.35">
      <c r="A769" s="23" t="s">
        <v>2988</v>
      </c>
      <c r="B769" s="23" t="s">
        <v>734</v>
      </c>
      <c r="C769" s="23" t="s">
        <v>2999</v>
      </c>
      <c r="D769" s="23" t="s">
        <v>252</v>
      </c>
      <c r="L769" s="29"/>
      <c r="S769" s="29"/>
      <c r="Y769" s="29"/>
    </row>
    <row r="770" spans="1:25" ht="14.5" customHeight="1" x14ac:dyDescent="0.35">
      <c r="A770" s="23" t="s">
        <v>2988</v>
      </c>
      <c r="B770" s="23" t="s">
        <v>734</v>
      </c>
      <c r="C770" s="23" t="s">
        <v>3000</v>
      </c>
      <c r="D770" s="23" t="s">
        <v>252</v>
      </c>
      <c r="L770" s="29"/>
      <c r="S770" s="29"/>
      <c r="Y770" s="29"/>
    </row>
    <row r="771" spans="1:25" ht="14.5" customHeight="1" x14ac:dyDescent="0.35">
      <c r="A771" s="23" t="s">
        <v>2988</v>
      </c>
      <c r="B771" s="23" t="s">
        <v>734</v>
      </c>
      <c r="C771" s="23" t="s">
        <v>3001</v>
      </c>
      <c r="D771" s="23" t="s">
        <v>252</v>
      </c>
      <c r="L771" s="29"/>
      <c r="S771" s="29"/>
      <c r="Y771" s="29"/>
    </row>
    <row r="772" spans="1:25" ht="14.5" customHeight="1" x14ac:dyDescent="0.35">
      <c r="A772" s="23" t="s">
        <v>2988</v>
      </c>
      <c r="B772" s="23" t="s">
        <v>734</v>
      </c>
      <c r="C772" s="23" t="s">
        <v>3002</v>
      </c>
      <c r="D772" s="23" t="s">
        <v>252</v>
      </c>
      <c r="L772" s="29"/>
      <c r="S772" s="29"/>
      <c r="Y772" s="29"/>
    </row>
    <row r="773" spans="1:25" ht="14.5" customHeight="1" x14ac:dyDescent="0.35">
      <c r="A773" s="23" t="s">
        <v>2988</v>
      </c>
      <c r="B773" s="23" t="s">
        <v>734</v>
      </c>
      <c r="C773" s="23" t="s">
        <v>3003</v>
      </c>
      <c r="D773" s="23" t="s">
        <v>252</v>
      </c>
      <c r="L773" s="29"/>
      <c r="S773" s="29"/>
      <c r="Y773" s="29"/>
    </row>
    <row r="774" spans="1:25" ht="14.5" customHeight="1" x14ac:dyDescent="0.35">
      <c r="A774" s="23" t="s">
        <v>2988</v>
      </c>
      <c r="B774" s="23" t="s">
        <v>734</v>
      </c>
      <c r="C774" s="23" t="s">
        <v>3004</v>
      </c>
      <c r="D774" s="23" t="s">
        <v>252</v>
      </c>
      <c r="L774" s="29"/>
      <c r="S774" s="29"/>
      <c r="Y774" s="29"/>
    </row>
    <row r="775" spans="1:25" ht="14.5" customHeight="1" x14ac:dyDescent="0.35">
      <c r="A775" s="23" t="s">
        <v>2988</v>
      </c>
      <c r="B775" s="23" t="s">
        <v>734</v>
      </c>
      <c r="C775" s="23" t="s">
        <v>3005</v>
      </c>
      <c r="D775" s="23" t="s">
        <v>252</v>
      </c>
      <c r="L775" s="29"/>
      <c r="S775" s="29"/>
      <c r="Y775" s="29"/>
    </row>
    <row r="776" spans="1:25" ht="14.5" customHeight="1" x14ac:dyDescent="0.35">
      <c r="A776" s="23" t="s">
        <v>2988</v>
      </c>
      <c r="B776" s="23" t="s">
        <v>734</v>
      </c>
      <c r="C776" s="23" t="s">
        <v>3006</v>
      </c>
      <c r="D776" s="23" t="s">
        <v>252</v>
      </c>
      <c r="L776" s="29"/>
      <c r="S776" s="29"/>
      <c r="Y776" s="29"/>
    </row>
    <row r="777" spans="1:25" ht="14.5" customHeight="1" x14ac:dyDescent="0.35">
      <c r="A777" s="23" t="s">
        <v>2988</v>
      </c>
      <c r="B777" s="23" t="s">
        <v>734</v>
      </c>
      <c r="C777" s="23" t="s">
        <v>3007</v>
      </c>
      <c r="D777" s="23" t="s">
        <v>252</v>
      </c>
      <c r="L777" s="29"/>
      <c r="S777" s="29"/>
      <c r="Y777" s="29"/>
    </row>
    <row r="778" spans="1:25" ht="14.5" customHeight="1" x14ac:dyDescent="0.35">
      <c r="A778" s="23" t="s">
        <v>2988</v>
      </c>
      <c r="B778" s="23" t="s">
        <v>734</v>
      </c>
      <c r="C778" s="23" t="s">
        <v>3008</v>
      </c>
      <c r="D778" s="23" t="s">
        <v>252</v>
      </c>
      <c r="L778" s="29"/>
      <c r="S778" s="29"/>
      <c r="Y778" s="29"/>
    </row>
    <row r="779" spans="1:25" ht="14.5" customHeight="1" x14ac:dyDescent="0.35">
      <c r="A779" s="23" t="s">
        <v>2988</v>
      </c>
      <c r="B779" s="23" t="s">
        <v>734</v>
      </c>
      <c r="C779" s="23" t="s">
        <v>3009</v>
      </c>
      <c r="D779" s="23" t="s">
        <v>252</v>
      </c>
      <c r="L779" s="29"/>
      <c r="S779" s="29"/>
      <c r="Y779" s="29"/>
    </row>
    <row r="780" spans="1:25" ht="14.5" customHeight="1" x14ac:dyDescent="0.35">
      <c r="A780" s="23" t="s">
        <v>2988</v>
      </c>
      <c r="B780" s="23" t="s">
        <v>734</v>
      </c>
      <c r="C780" s="23" t="s">
        <v>3010</v>
      </c>
      <c r="D780" s="23" t="s">
        <v>252</v>
      </c>
      <c r="L780" s="29"/>
      <c r="S780" s="29"/>
      <c r="Y780" s="29"/>
    </row>
    <row r="781" spans="1:25" ht="14.5" customHeight="1" x14ac:dyDescent="0.35">
      <c r="A781" s="24" t="s">
        <v>2988</v>
      </c>
      <c r="C781" s="24" t="s">
        <v>716</v>
      </c>
      <c r="D781" s="24" t="s">
        <v>252</v>
      </c>
      <c r="E781" s="24" t="s">
        <v>22</v>
      </c>
      <c r="F781" s="24" t="s">
        <v>718</v>
      </c>
      <c r="I781" s="24" t="s">
        <v>856</v>
      </c>
      <c r="J781" s="24" t="s">
        <v>22</v>
      </c>
      <c r="L781" s="17" t="s">
        <v>22</v>
      </c>
      <c r="M781" s="24" t="s">
        <v>22</v>
      </c>
      <c r="N781" s="24" t="s">
        <v>22</v>
      </c>
      <c r="O781" s="24" t="s">
        <v>22</v>
      </c>
      <c r="P781" s="24" t="s">
        <v>22</v>
      </c>
      <c r="S781" s="17" t="s">
        <v>22</v>
      </c>
      <c r="T781" s="24" t="s">
        <v>22</v>
      </c>
      <c r="U781" s="24" t="s">
        <v>22</v>
      </c>
      <c r="V781" s="24" t="s">
        <v>22</v>
      </c>
      <c r="W781" s="24" t="s">
        <v>22</v>
      </c>
      <c r="X781" s="24" t="s">
        <v>22</v>
      </c>
      <c r="Y781" s="17" t="s">
        <v>22</v>
      </c>
    </row>
    <row r="782" spans="1:25" ht="14.5" customHeight="1" x14ac:dyDescent="0.35">
      <c r="A782" s="23" t="s">
        <v>2988</v>
      </c>
      <c r="B782" s="23" t="s">
        <v>734</v>
      </c>
      <c r="C782" s="23" t="s">
        <v>3011</v>
      </c>
      <c r="D782" s="23" t="s">
        <v>252</v>
      </c>
      <c r="L782" s="29"/>
      <c r="S782" s="29"/>
      <c r="Y782" s="29"/>
    </row>
    <row r="783" spans="1:25" ht="14.5" customHeight="1" x14ac:dyDescent="0.35">
      <c r="A783" s="23" t="s">
        <v>2988</v>
      </c>
      <c r="B783" s="23" t="s">
        <v>734</v>
      </c>
      <c r="C783" s="23" t="s">
        <v>3012</v>
      </c>
      <c r="D783" s="23" t="s">
        <v>252</v>
      </c>
      <c r="L783" s="29"/>
      <c r="S783" s="29"/>
      <c r="Y783" s="29"/>
    </row>
    <row r="784" spans="1:25" ht="14.5" customHeight="1" x14ac:dyDescent="0.35">
      <c r="A784" s="23" t="s">
        <v>2988</v>
      </c>
      <c r="B784" s="23" t="s">
        <v>734</v>
      </c>
      <c r="C784" s="23" t="s">
        <v>1099</v>
      </c>
      <c r="D784" s="23" t="s">
        <v>252</v>
      </c>
      <c r="L784" s="29"/>
      <c r="S784" s="29"/>
      <c r="Y784" s="29"/>
    </row>
    <row r="785" spans="1:25" ht="14.5" customHeight="1" x14ac:dyDescent="0.35">
      <c r="A785" s="23" t="s">
        <v>2988</v>
      </c>
      <c r="B785" s="23" t="s">
        <v>734</v>
      </c>
      <c r="C785" s="23" t="s">
        <v>2981</v>
      </c>
      <c r="D785" s="23" t="s">
        <v>252</v>
      </c>
      <c r="L785" s="29"/>
      <c r="S785" s="29"/>
      <c r="Y785" s="29"/>
    </row>
    <row r="786" spans="1:25" ht="14.5" customHeight="1" x14ac:dyDescent="0.35">
      <c r="A786" s="23" t="s">
        <v>2988</v>
      </c>
      <c r="B786" s="23" t="s">
        <v>734</v>
      </c>
      <c r="C786" s="23" t="s">
        <v>2969</v>
      </c>
      <c r="D786" s="23" t="s">
        <v>252</v>
      </c>
      <c r="L786" s="29"/>
      <c r="S786" s="29"/>
      <c r="Y786" s="29"/>
    </row>
    <row r="787" spans="1:25" ht="14.5" customHeight="1" x14ac:dyDescent="0.35">
      <c r="A787" s="23" t="s">
        <v>2988</v>
      </c>
      <c r="B787" s="23" t="s">
        <v>734</v>
      </c>
      <c r="C787" s="23" t="s">
        <v>2971</v>
      </c>
      <c r="D787" s="23" t="s">
        <v>252</v>
      </c>
      <c r="L787" s="29"/>
      <c r="S787" s="29"/>
      <c r="Y787" s="29"/>
    </row>
    <row r="788" spans="1:25" ht="14.5" customHeight="1" x14ac:dyDescent="0.35">
      <c r="A788" s="23" t="s">
        <v>2988</v>
      </c>
      <c r="B788" s="23" t="s">
        <v>734</v>
      </c>
      <c r="C788" s="23" t="s">
        <v>3013</v>
      </c>
      <c r="D788" s="23" t="s">
        <v>252</v>
      </c>
      <c r="L788" s="29"/>
      <c r="S788" s="29"/>
      <c r="Y788" s="29"/>
    </row>
    <row r="789" spans="1:25" ht="14.5" customHeight="1" x14ac:dyDescent="0.35">
      <c r="A789" s="23" t="s">
        <v>2988</v>
      </c>
      <c r="B789" s="23" t="s">
        <v>734</v>
      </c>
      <c r="C789" s="23" t="s">
        <v>3014</v>
      </c>
      <c r="D789" s="23" t="s">
        <v>252</v>
      </c>
      <c r="L789" s="29"/>
      <c r="S789" s="29"/>
      <c r="Y789" s="29"/>
    </row>
    <row r="790" spans="1:25" ht="14.5" customHeight="1" x14ac:dyDescent="0.35">
      <c r="A790" s="23" t="s">
        <v>2988</v>
      </c>
      <c r="B790" s="23" t="s">
        <v>734</v>
      </c>
      <c r="C790" s="23" t="s">
        <v>3015</v>
      </c>
      <c r="D790" s="23" t="s">
        <v>252</v>
      </c>
      <c r="L790" s="29"/>
      <c r="S790" s="29"/>
      <c r="Y790" s="29"/>
    </row>
    <row r="791" spans="1:25" ht="14.5" customHeight="1" x14ac:dyDescent="0.35">
      <c r="A791" s="23" t="s">
        <v>2988</v>
      </c>
      <c r="B791" s="23" t="s">
        <v>734</v>
      </c>
      <c r="C791" s="23" t="s">
        <v>3016</v>
      </c>
      <c r="D791" s="23" t="s">
        <v>252</v>
      </c>
      <c r="L791" s="29"/>
      <c r="S791" s="29"/>
      <c r="Y791" s="29"/>
    </row>
    <row r="792" spans="1:25" ht="14.5" customHeight="1" x14ac:dyDescent="0.35">
      <c r="A792" s="23" t="s">
        <v>2988</v>
      </c>
      <c r="B792" s="23" t="s">
        <v>734</v>
      </c>
      <c r="C792" s="23" t="s">
        <v>3017</v>
      </c>
      <c r="D792" s="23" t="s">
        <v>252</v>
      </c>
      <c r="L792" s="29"/>
      <c r="S792" s="29"/>
      <c r="Y792" s="29"/>
    </row>
    <row r="793" spans="1:25" ht="14.5" customHeight="1" x14ac:dyDescent="0.35">
      <c r="A793" s="23" t="s">
        <v>2988</v>
      </c>
      <c r="B793" s="23" t="s">
        <v>734</v>
      </c>
      <c r="C793" s="23" t="s">
        <v>3018</v>
      </c>
      <c r="D793" s="23" t="s">
        <v>252</v>
      </c>
      <c r="L793" s="29"/>
      <c r="S793" s="29"/>
      <c r="Y793" s="29"/>
    </row>
    <row r="794" spans="1:25" ht="14.5" customHeight="1" x14ac:dyDescent="0.35">
      <c r="A794" s="23" t="s">
        <v>2988</v>
      </c>
      <c r="B794" s="23" t="s">
        <v>734</v>
      </c>
      <c r="C794" s="23" t="s">
        <v>3019</v>
      </c>
      <c r="D794" s="23" t="s">
        <v>252</v>
      </c>
      <c r="L794" s="29"/>
      <c r="S794" s="29"/>
      <c r="Y794" s="29"/>
    </row>
    <row r="795" spans="1:25" ht="14.5" customHeight="1" x14ac:dyDescent="0.35">
      <c r="A795" s="23" t="s">
        <v>2988</v>
      </c>
      <c r="B795" s="23" t="s">
        <v>734</v>
      </c>
      <c r="C795" s="23" t="s">
        <v>3020</v>
      </c>
      <c r="D795" s="23" t="s">
        <v>252</v>
      </c>
      <c r="L795" s="29"/>
      <c r="S795" s="29"/>
      <c r="Y795" s="29"/>
    </row>
    <row r="796" spans="1:25" ht="14.5" customHeight="1" x14ac:dyDescent="0.35">
      <c r="A796" s="23" t="s">
        <v>2988</v>
      </c>
      <c r="B796" s="23" t="s">
        <v>734</v>
      </c>
      <c r="C796" s="23" t="s">
        <v>3021</v>
      </c>
      <c r="D796" s="23" t="s">
        <v>252</v>
      </c>
      <c r="L796" s="29"/>
      <c r="S796" s="29"/>
      <c r="Y796" s="29"/>
    </row>
    <row r="797" spans="1:25" ht="14.5" customHeight="1" x14ac:dyDescent="0.35">
      <c r="A797" s="23" t="s">
        <v>2988</v>
      </c>
      <c r="B797" s="23" t="s">
        <v>734</v>
      </c>
      <c r="C797" s="23" t="s">
        <v>3022</v>
      </c>
      <c r="D797" s="23" t="s">
        <v>252</v>
      </c>
      <c r="L797" s="29"/>
      <c r="S797" s="29"/>
      <c r="Y797" s="29"/>
    </row>
    <row r="798" spans="1:25" ht="14.5" customHeight="1" x14ac:dyDescent="0.35">
      <c r="A798" s="23" t="s">
        <v>2988</v>
      </c>
      <c r="B798" s="23" t="s">
        <v>734</v>
      </c>
      <c r="C798" s="23" t="s">
        <v>3023</v>
      </c>
      <c r="D798" s="23" t="s">
        <v>252</v>
      </c>
      <c r="L798" s="29"/>
      <c r="S798" s="29"/>
      <c r="Y798" s="29"/>
    </row>
    <row r="799" spans="1:25" ht="14.5" customHeight="1" x14ac:dyDescent="0.35">
      <c r="A799" s="23" t="s">
        <v>2988</v>
      </c>
      <c r="B799" s="23" t="s">
        <v>734</v>
      </c>
      <c r="C799" s="23" t="s">
        <v>3024</v>
      </c>
      <c r="D799" s="23" t="s">
        <v>252</v>
      </c>
      <c r="L799" s="29"/>
      <c r="S799" s="29"/>
      <c r="Y799" s="29"/>
    </row>
    <row r="800" spans="1:25" ht="14.5" customHeight="1" x14ac:dyDescent="0.35">
      <c r="A800" s="23" t="s">
        <v>2988</v>
      </c>
      <c r="B800" s="23" t="s">
        <v>734</v>
      </c>
      <c r="C800" s="23" t="s">
        <v>3025</v>
      </c>
      <c r="D800" s="23" t="s">
        <v>252</v>
      </c>
      <c r="L800" s="29"/>
      <c r="S800" s="29"/>
      <c r="Y800" s="29"/>
    </row>
    <row r="801" spans="1:25" ht="14.5" customHeight="1" x14ac:dyDescent="0.35">
      <c r="A801" s="23" t="s">
        <v>2988</v>
      </c>
      <c r="B801" s="23" t="s">
        <v>734</v>
      </c>
      <c r="C801" s="23" t="s">
        <v>3026</v>
      </c>
      <c r="D801" s="23" t="s">
        <v>252</v>
      </c>
      <c r="L801" s="29"/>
      <c r="S801" s="29"/>
      <c r="Y801" s="29"/>
    </row>
    <row r="802" spans="1:25" ht="14.5" customHeight="1" x14ac:dyDescent="0.35">
      <c r="A802" s="23" t="s">
        <v>2988</v>
      </c>
      <c r="B802" s="23" t="s">
        <v>734</v>
      </c>
      <c r="C802" s="23" t="s">
        <v>2973</v>
      </c>
      <c r="D802" s="23" t="s">
        <v>252</v>
      </c>
      <c r="L802" s="29"/>
      <c r="S802" s="29"/>
      <c r="Y802" s="29"/>
    </row>
    <row r="803" spans="1:25" ht="14.5" customHeight="1" x14ac:dyDescent="0.35">
      <c r="A803" s="23" t="s">
        <v>2988</v>
      </c>
      <c r="B803" s="23" t="s">
        <v>734</v>
      </c>
      <c r="C803" s="23" t="s">
        <v>3027</v>
      </c>
      <c r="D803" s="23" t="s">
        <v>252</v>
      </c>
      <c r="L803" s="29"/>
      <c r="S803" s="29"/>
      <c r="Y803" s="29"/>
    </row>
    <row r="804" spans="1:25" ht="14.5" customHeight="1" x14ac:dyDescent="0.35">
      <c r="A804" s="23" t="s">
        <v>2988</v>
      </c>
      <c r="B804" s="23" t="s">
        <v>734</v>
      </c>
      <c r="C804" s="23" t="s">
        <v>3028</v>
      </c>
      <c r="D804" s="23" t="s">
        <v>252</v>
      </c>
      <c r="L804" s="29"/>
      <c r="S804" s="29"/>
      <c r="Y804" s="29"/>
    </row>
    <row r="805" spans="1:25" ht="14.5" customHeight="1" x14ac:dyDescent="0.35">
      <c r="A805" s="23" t="s">
        <v>3029</v>
      </c>
      <c r="B805" s="23" t="s">
        <v>734</v>
      </c>
      <c r="C805" s="23" t="s">
        <v>716</v>
      </c>
      <c r="D805" s="23" t="s">
        <v>252</v>
      </c>
      <c r="E805" s="23" t="s">
        <v>22</v>
      </c>
      <c r="F805" s="23" t="s">
        <v>718</v>
      </c>
      <c r="I805" s="23" t="s">
        <v>856</v>
      </c>
      <c r="J805" s="23" t="s">
        <v>22</v>
      </c>
      <c r="L805" s="29" t="s">
        <v>22</v>
      </c>
      <c r="M805" s="23" t="s">
        <v>22</v>
      </c>
      <c r="N805" s="23" t="s">
        <v>22</v>
      </c>
      <c r="O805" s="23" t="s">
        <v>22</v>
      </c>
      <c r="P805" s="23" t="s">
        <v>22</v>
      </c>
      <c r="S805" s="29"/>
      <c r="Y805" s="29"/>
    </row>
    <row r="806" spans="1:25" ht="14.5" customHeight="1" x14ac:dyDescent="0.35">
      <c r="A806" s="23" t="s">
        <v>3029</v>
      </c>
      <c r="B806" s="23" t="s">
        <v>734</v>
      </c>
      <c r="C806" s="23" t="s">
        <v>2960</v>
      </c>
      <c r="D806" s="23" t="s">
        <v>252</v>
      </c>
      <c r="L806" s="29"/>
      <c r="S806" s="29"/>
      <c r="Y806" s="29"/>
    </row>
    <row r="807" spans="1:25" ht="14.5" customHeight="1" x14ac:dyDescent="0.35">
      <c r="A807" s="23" t="s">
        <v>3029</v>
      </c>
      <c r="B807" s="23" t="s">
        <v>734</v>
      </c>
      <c r="C807" s="23" t="s">
        <v>3030</v>
      </c>
      <c r="D807" s="23" t="s">
        <v>252</v>
      </c>
      <c r="L807" s="29"/>
      <c r="S807" s="29"/>
      <c r="Y807" s="29"/>
    </row>
    <row r="808" spans="1:25" ht="14.5" customHeight="1" x14ac:dyDescent="0.35">
      <c r="A808" s="23" t="s">
        <v>3031</v>
      </c>
      <c r="B808" s="23" t="s">
        <v>734</v>
      </c>
      <c r="C808" s="23" t="s">
        <v>716</v>
      </c>
      <c r="D808" s="23" t="s">
        <v>252</v>
      </c>
      <c r="E808" s="23" t="s">
        <v>22</v>
      </c>
      <c r="F808" s="23" t="s">
        <v>718</v>
      </c>
      <c r="I808" s="23" t="s">
        <v>856</v>
      </c>
      <c r="J808" s="23" t="s">
        <v>22</v>
      </c>
      <c r="L808" s="29" t="s">
        <v>22</v>
      </c>
      <c r="M808" s="23" t="s">
        <v>22</v>
      </c>
      <c r="N808" s="23" t="s">
        <v>22</v>
      </c>
      <c r="O808" s="23" t="s">
        <v>22</v>
      </c>
      <c r="P808" s="23" t="s">
        <v>22</v>
      </c>
      <c r="S808" s="29"/>
      <c r="Y808" s="29"/>
    </row>
    <row r="809" spans="1:25" ht="14.5" customHeight="1" x14ac:dyDescent="0.35">
      <c r="A809" s="23" t="s">
        <v>3031</v>
      </c>
      <c r="B809" s="23" t="s">
        <v>734</v>
      </c>
      <c r="C809" s="23" t="s">
        <v>2960</v>
      </c>
      <c r="D809" s="23" t="s">
        <v>252</v>
      </c>
      <c r="L809" s="29"/>
      <c r="S809" s="29"/>
      <c r="Y809" s="29"/>
    </row>
    <row r="810" spans="1:25" ht="14.5" customHeight="1" x14ac:dyDescent="0.35">
      <c r="A810" s="23" t="s">
        <v>3031</v>
      </c>
      <c r="B810" s="23" t="s">
        <v>734</v>
      </c>
      <c r="C810" s="23" t="s">
        <v>1984</v>
      </c>
      <c r="D810" s="23" t="s">
        <v>252</v>
      </c>
      <c r="L810" s="29"/>
      <c r="S810" s="29"/>
      <c r="Y810" s="29"/>
    </row>
    <row r="811" spans="1:25" ht="14.5" customHeight="1" x14ac:dyDescent="0.35">
      <c r="A811" s="23" t="s">
        <v>3031</v>
      </c>
      <c r="B811" s="23" t="s">
        <v>734</v>
      </c>
      <c r="C811" s="23" t="s">
        <v>1977</v>
      </c>
      <c r="D811" s="23" t="s">
        <v>252</v>
      </c>
      <c r="L811" s="29"/>
      <c r="S811" s="29"/>
      <c r="Y811" s="29"/>
    </row>
    <row r="812" spans="1:25" ht="14.5" customHeight="1" x14ac:dyDescent="0.35">
      <c r="A812" s="23" t="s">
        <v>3031</v>
      </c>
      <c r="B812" s="23" t="s">
        <v>734</v>
      </c>
      <c r="C812" s="23" t="s">
        <v>1863</v>
      </c>
      <c r="D812" s="23" t="s">
        <v>252</v>
      </c>
      <c r="L812" s="29"/>
      <c r="S812" s="29"/>
      <c r="Y812" s="29"/>
    </row>
    <row r="813" spans="1:25" ht="14.5" customHeight="1" x14ac:dyDescent="0.35">
      <c r="A813" s="23" t="s">
        <v>3031</v>
      </c>
      <c r="B813" s="23" t="s">
        <v>734</v>
      </c>
      <c r="C813" s="23" t="s">
        <v>2786</v>
      </c>
      <c r="D813" s="23" t="s">
        <v>252</v>
      </c>
      <c r="L813" s="29"/>
      <c r="S813" s="29"/>
      <c r="Y813" s="29"/>
    </row>
    <row r="814" spans="1:25" ht="14.5" customHeight="1" x14ac:dyDescent="0.35">
      <c r="A814" s="23" t="s">
        <v>3031</v>
      </c>
      <c r="B814" s="23" t="s">
        <v>734</v>
      </c>
      <c r="C814" s="23" t="s">
        <v>1673</v>
      </c>
      <c r="D814" s="23" t="s">
        <v>252</v>
      </c>
      <c r="L814" s="29"/>
      <c r="S814" s="29"/>
      <c r="Y814" s="29"/>
    </row>
    <row r="815" spans="1:25" ht="14.5" customHeight="1" x14ac:dyDescent="0.35">
      <c r="A815" s="23" t="s">
        <v>3031</v>
      </c>
      <c r="B815" s="23" t="s">
        <v>734</v>
      </c>
      <c r="C815" s="23" t="s">
        <v>1880</v>
      </c>
      <c r="D815" s="23" t="s">
        <v>252</v>
      </c>
      <c r="L815" s="29"/>
      <c r="S815" s="29"/>
      <c r="Y815" s="29"/>
    </row>
    <row r="816" spans="1:25" ht="14.5" customHeight="1" x14ac:dyDescent="0.35">
      <c r="A816" s="23" t="s">
        <v>3031</v>
      </c>
      <c r="B816" s="23" t="s">
        <v>734</v>
      </c>
      <c r="C816" s="23" t="s">
        <v>1967</v>
      </c>
      <c r="D816" s="23" t="s">
        <v>252</v>
      </c>
      <c r="L816" s="29"/>
      <c r="S816" s="29"/>
      <c r="Y816" s="29"/>
    </row>
    <row r="817" spans="1:25" ht="14.5" customHeight="1" x14ac:dyDescent="0.35">
      <c r="A817" s="23" t="s">
        <v>3031</v>
      </c>
      <c r="B817" s="23" t="s">
        <v>734</v>
      </c>
      <c r="C817" s="23" t="s">
        <v>2804</v>
      </c>
      <c r="D817" s="23" t="s">
        <v>252</v>
      </c>
      <c r="L817" s="29"/>
      <c r="S817" s="29"/>
      <c r="Y817" s="29"/>
    </row>
    <row r="818" spans="1:25" ht="14.5" customHeight="1" x14ac:dyDescent="0.35">
      <c r="A818" s="23" t="s">
        <v>3031</v>
      </c>
      <c r="B818" s="23" t="s">
        <v>734</v>
      </c>
      <c r="C818" s="23" t="s">
        <v>2809</v>
      </c>
      <c r="D818" s="23" t="s">
        <v>252</v>
      </c>
      <c r="L818" s="29"/>
      <c r="S818" s="29"/>
      <c r="Y818" s="29"/>
    </row>
    <row r="819" spans="1:25" ht="14.5" customHeight="1" x14ac:dyDescent="0.35">
      <c r="A819" s="23" t="s">
        <v>3031</v>
      </c>
      <c r="B819" s="23" t="s">
        <v>734</v>
      </c>
      <c r="C819" s="23" t="s">
        <v>1952</v>
      </c>
      <c r="D819" s="23" t="s">
        <v>252</v>
      </c>
      <c r="L819" s="29"/>
      <c r="S819" s="29"/>
      <c r="Y819" s="29"/>
    </row>
    <row r="820" spans="1:25" ht="14.5" customHeight="1" x14ac:dyDescent="0.35">
      <c r="A820" s="23" t="s">
        <v>3031</v>
      </c>
      <c r="B820" s="23" t="s">
        <v>734</v>
      </c>
      <c r="C820" s="23" t="s">
        <v>38</v>
      </c>
      <c r="D820" s="23" t="s">
        <v>252</v>
      </c>
      <c r="L820" s="29"/>
      <c r="S820" s="29"/>
      <c r="Y820" s="29"/>
    </row>
    <row r="821" spans="1:25" ht="14.5" customHeight="1" x14ac:dyDescent="0.35">
      <c r="A821" s="23" t="s">
        <v>3031</v>
      </c>
      <c r="B821" s="23" t="s">
        <v>734</v>
      </c>
      <c r="C821" s="23" t="s">
        <v>308</v>
      </c>
      <c r="D821" s="23" t="s">
        <v>252</v>
      </c>
      <c r="L821" s="29"/>
      <c r="S821" s="29"/>
      <c r="Y821" s="29"/>
    </row>
    <row r="822" spans="1:25" ht="14.5" customHeight="1" x14ac:dyDescent="0.35">
      <c r="A822" s="23" t="s">
        <v>3031</v>
      </c>
      <c r="B822" s="23" t="s">
        <v>734</v>
      </c>
      <c r="C822" s="23" t="s">
        <v>243</v>
      </c>
      <c r="D822" s="23" t="s">
        <v>252</v>
      </c>
      <c r="L822" s="29"/>
      <c r="S822" s="29"/>
      <c r="Y822" s="29"/>
    </row>
    <row r="823" spans="1:25" ht="14.5" customHeight="1" x14ac:dyDescent="0.35">
      <c r="A823" s="23" t="s">
        <v>3031</v>
      </c>
      <c r="B823" s="23" t="s">
        <v>734</v>
      </c>
      <c r="C823" s="23" t="s">
        <v>256</v>
      </c>
      <c r="D823" s="23" t="s">
        <v>252</v>
      </c>
      <c r="L823" s="29"/>
      <c r="S823" s="29"/>
      <c r="Y823" s="29"/>
    </row>
    <row r="824" spans="1:25" ht="14.5" customHeight="1" x14ac:dyDescent="0.35">
      <c r="A824" s="23" t="s">
        <v>3031</v>
      </c>
      <c r="B824" s="23" t="s">
        <v>734</v>
      </c>
      <c r="C824" s="23" t="s">
        <v>390</v>
      </c>
      <c r="D824" s="23" t="s">
        <v>252</v>
      </c>
      <c r="L824" s="29"/>
      <c r="S824" s="29"/>
      <c r="Y824" s="29"/>
    </row>
    <row r="825" spans="1:25" ht="14.5" customHeight="1" x14ac:dyDescent="0.35">
      <c r="A825" s="23" t="s">
        <v>3031</v>
      </c>
      <c r="B825" s="23" t="s">
        <v>734</v>
      </c>
      <c r="C825" s="23" t="s">
        <v>498</v>
      </c>
      <c r="D825" s="23" t="s">
        <v>252</v>
      </c>
      <c r="L825" s="29"/>
      <c r="S825" s="29"/>
      <c r="Y825" s="29"/>
    </row>
    <row r="826" spans="1:25" ht="14.5" customHeight="1" x14ac:dyDescent="0.35">
      <c r="A826" s="23" t="s">
        <v>3031</v>
      </c>
      <c r="B826" s="23" t="s">
        <v>734</v>
      </c>
      <c r="C826" s="23" t="s">
        <v>125</v>
      </c>
      <c r="D826" s="23" t="s">
        <v>252</v>
      </c>
      <c r="L826" s="29"/>
      <c r="S826" s="29"/>
      <c r="Y826" s="29"/>
    </row>
    <row r="827" spans="1:25" ht="14.5" customHeight="1" x14ac:dyDescent="0.35">
      <c r="A827" s="23" t="s">
        <v>3031</v>
      </c>
      <c r="B827" s="23" t="s">
        <v>734</v>
      </c>
      <c r="C827" s="23" t="s">
        <v>126</v>
      </c>
      <c r="D827" s="23" t="s">
        <v>252</v>
      </c>
      <c r="L827" s="29"/>
      <c r="S827" s="29"/>
      <c r="Y827" s="29"/>
    </row>
    <row r="828" spans="1:25" ht="14.5" customHeight="1" x14ac:dyDescent="0.35">
      <c r="A828" s="23" t="s">
        <v>3031</v>
      </c>
      <c r="B828" s="23" t="s">
        <v>734</v>
      </c>
      <c r="C828" s="23" t="s">
        <v>2825</v>
      </c>
      <c r="D828" s="23" t="s">
        <v>252</v>
      </c>
      <c r="L828" s="29"/>
      <c r="S828" s="29"/>
      <c r="Y828" s="29"/>
    </row>
    <row r="829" spans="1:25" ht="14.5" customHeight="1" x14ac:dyDescent="0.35">
      <c r="A829" s="23" t="s">
        <v>3031</v>
      </c>
      <c r="B829" s="23" t="s">
        <v>734</v>
      </c>
      <c r="C829" s="23" t="s">
        <v>649</v>
      </c>
      <c r="D829" s="23" t="s">
        <v>252</v>
      </c>
      <c r="L829" s="29"/>
      <c r="S829" s="29"/>
      <c r="Y829" s="29"/>
    </row>
    <row r="830" spans="1:25" ht="14.5" customHeight="1" x14ac:dyDescent="0.35">
      <c r="A830" s="23" t="s">
        <v>3031</v>
      </c>
      <c r="B830" s="23" t="s">
        <v>734</v>
      </c>
      <c r="C830" s="23" t="s">
        <v>21</v>
      </c>
      <c r="D830" s="23" t="s">
        <v>252</v>
      </c>
      <c r="L830" s="29"/>
      <c r="S830" s="29"/>
      <c r="Y830" s="29"/>
    </row>
    <row r="831" spans="1:25" ht="14.5" customHeight="1" x14ac:dyDescent="0.35">
      <c r="A831" s="23" t="s">
        <v>3031</v>
      </c>
      <c r="B831" s="23" t="s">
        <v>734</v>
      </c>
      <c r="C831" s="23" t="s">
        <v>119</v>
      </c>
      <c r="D831" s="23" t="s">
        <v>252</v>
      </c>
      <c r="L831" s="29"/>
      <c r="S831" s="29"/>
      <c r="Y831" s="29"/>
    </row>
    <row r="832" spans="1:25" ht="14.5" customHeight="1" x14ac:dyDescent="0.35">
      <c r="A832" s="23" t="s">
        <v>3031</v>
      </c>
      <c r="B832" s="23" t="s">
        <v>734</v>
      </c>
      <c r="C832" s="23" t="s">
        <v>2057</v>
      </c>
      <c r="D832" s="23" t="s">
        <v>252</v>
      </c>
      <c r="L832" s="29"/>
      <c r="S832" s="29"/>
      <c r="Y832" s="29"/>
    </row>
    <row r="833" spans="1:25" ht="14.5" customHeight="1" x14ac:dyDescent="0.35">
      <c r="A833" s="23" t="s">
        <v>3031</v>
      </c>
      <c r="B833" s="23" t="s">
        <v>734</v>
      </c>
      <c r="C833" s="23" t="s">
        <v>1980</v>
      </c>
      <c r="D833" s="23" t="s">
        <v>252</v>
      </c>
      <c r="L833" s="29"/>
      <c r="S833" s="29"/>
      <c r="Y833" s="29"/>
    </row>
    <row r="834" spans="1:25" ht="14.5" customHeight="1" x14ac:dyDescent="0.35">
      <c r="A834" s="23" t="s">
        <v>3031</v>
      </c>
      <c r="B834" s="23" t="s">
        <v>734</v>
      </c>
      <c r="C834" s="23" t="s">
        <v>2785</v>
      </c>
      <c r="D834" s="23" t="s">
        <v>252</v>
      </c>
      <c r="L834" s="29"/>
      <c r="S834" s="29"/>
      <c r="Y834" s="29"/>
    </row>
    <row r="835" spans="1:25" ht="14.5" customHeight="1" x14ac:dyDescent="0.35">
      <c r="A835" s="23" t="s">
        <v>3031</v>
      </c>
      <c r="B835" s="23" t="s">
        <v>734</v>
      </c>
      <c r="C835" s="23" t="s">
        <v>2792</v>
      </c>
      <c r="D835" s="23" t="s">
        <v>252</v>
      </c>
      <c r="L835" s="29"/>
      <c r="S835" s="29"/>
      <c r="Y835" s="29"/>
    </row>
    <row r="836" spans="1:25" ht="14.5" customHeight="1" x14ac:dyDescent="0.35">
      <c r="A836" s="23" t="s">
        <v>3031</v>
      </c>
      <c r="B836" s="23" t="s">
        <v>734</v>
      </c>
      <c r="C836" s="23" t="s">
        <v>1695</v>
      </c>
      <c r="D836" s="23" t="s">
        <v>252</v>
      </c>
      <c r="L836" s="29"/>
      <c r="S836" s="29"/>
      <c r="Y836" s="29"/>
    </row>
    <row r="837" spans="1:25" ht="14.5" customHeight="1" x14ac:dyDescent="0.35">
      <c r="A837" s="23" t="s">
        <v>3031</v>
      </c>
      <c r="B837" s="23" t="s">
        <v>734</v>
      </c>
      <c r="C837" s="23" t="s">
        <v>1890</v>
      </c>
      <c r="D837" s="23" t="s">
        <v>252</v>
      </c>
      <c r="L837" s="29"/>
      <c r="S837" s="29"/>
      <c r="Y837" s="29"/>
    </row>
    <row r="838" spans="1:25" ht="14.5" customHeight="1" x14ac:dyDescent="0.35">
      <c r="A838" s="23" t="s">
        <v>3031</v>
      </c>
      <c r="B838" s="23" t="s">
        <v>734</v>
      </c>
      <c r="C838" s="23" t="s">
        <v>1970</v>
      </c>
      <c r="D838" s="23" t="s">
        <v>252</v>
      </c>
      <c r="L838" s="29"/>
      <c r="S838" s="29"/>
      <c r="Y838" s="29"/>
    </row>
    <row r="839" spans="1:25" ht="14.5" customHeight="1" x14ac:dyDescent="0.35">
      <c r="A839" s="23" t="s">
        <v>3031</v>
      </c>
      <c r="B839" s="23" t="s">
        <v>734</v>
      </c>
      <c r="C839" s="23" t="s">
        <v>2808</v>
      </c>
      <c r="D839" s="23" t="s">
        <v>252</v>
      </c>
      <c r="L839" s="29"/>
      <c r="S839" s="29"/>
      <c r="Y839" s="29"/>
    </row>
    <row r="840" spans="1:25" ht="14.5" customHeight="1" x14ac:dyDescent="0.35">
      <c r="A840" s="23" t="s">
        <v>3031</v>
      </c>
      <c r="B840" s="23" t="s">
        <v>734</v>
      </c>
      <c r="C840" s="23" t="s">
        <v>1209</v>
      </c>
      <c r="D840" s="23" t="s">
        <v>252</v>
      </c>
      <c r="L840" s="29"/>
      <c r="S840" s="29"/>
      <c r="Y840" s="29"/>
    </row>
    <row r="841" spans="1:25" ht="14.5" customHeight="1" x14ac:dyDescent="0.35">
      <c r="A841" s="23" t="s">
        <v>3031</v>
      </c>
      <c r="B841" s="23" t="s">
        <v>734</v>
      </c>
      <c r="C841" s="23" t="s">
        <v>1964</v>
      </c>
      <c r="D841" s="23" t="s">
        <v>252</v>
      </c>
      <c r="L841" s="29"/>
      <c r="S841" s="29"/>
      <c r="Y841" s="29"/>
    </row>
    <row r="842" spans="1:25" ht="14.5" customHeight="1" x14ac:dyDescent="0.35">
      <c r="A842" s="23" t="s">
        <v>3031</v>
      </c>
      <c r="B842" s="23" t="s">
        <v>734</v>
      </c>
      <c r="C842" s="23" t="s">
        <v>2826</v>
      </c>
      <c r="D842" s="23" t="s">
        <v>252</v>
      </c>
      <c r="L842" s="29"/>
      <c r="S842" s="29"/>
      <c r="Y842" s="29"/>
    </row>
    <row r="843" spans="1:25" ht="14.5" customHeight="1" x14ac:dyDescent="0.35">
      <c r="A843" s="23" t="s">
        <v>3031</v>
      </c>
      <c r="B843" s="23" t="s">
        <v>734</v>
      </c>
      <c r="C843" s="23" t="s">
        <v>2827</v>
      </c>
      <c r="D843" s="23" t="s">
        <v>252</v>
      </c>
      <c r="L843" s="29"/>
      <c r="S843" s="29"/>
      <c r="Y843" s="29"/>
    </row>
    <row r="844" spans="1:25" ht="14.5" customHeight="1" x14ac:dyDescent="0.35">
      <c r="A844" s="23" t="s">
        <v>3031</v>
      </c>
      <c r="B844" s="23" t="s">
        <v>734</v>
      </c>
      <c r="C844" s="23" t="s">
        <v>2828</v>
      </c>
      <c r="D844" s="23" t="s">
        <v>252</v>
      </c>
      <c r="L844" s="29"/>
      <c r="S844" s="29"/>
      <c r="Y844" s="29"/>
    </row>
    <row r="845" spans="1:25" ht="14.5" customHeight="1" x14ac:dyDescent="0.35">
      <c r="A845" s="23" t="s">
        <v>3031</v>
      </c>
      <c r="B845" s="23" t="s">
        <v>734</v>
      </c>
      <c r="C845" s="23" t="s">
        <v>2829</v>
      </c>
      <c r="D845" s="23" t="s">
        <v>252</v>
      </c>
      <c r="L845" s="29"/>
      <c r="S845" s="29"/>
      <c r="Y845" s="29"/>
    </row>
    <row r="846" spans="1:25" ht="14.5" customHeight="1" x14ac:dyDescent="0.35">
      <c r="A846" s="23" t="s">
        <v>3031</v>
      </c>
      <c r="B846" s="23" t="s">
        <v>734</v>
      </c>
      <c r="C846" s="23" t="s">
        <v>2830</v>
      </c>
      <c r="D846" s="23" t="s">
        <v>252</v>
      </c>
      <c r="L846" s="29"/>
      <c r="S846" s="29"/>
      <c r="Y846" s="29"/>
    </row>
    <row r="847" spans="1:25" ht="14.5" customHeight="1" x14ac:dyDescent="0.35">
      <c r="A847" s="23" t="s">
        <v>3031</v>
      </c>
      <c r="B847" s="23" t="s">
        <v>734</v>
      </c>
      <c r="C847" s="23" t="s">
        <v>2831</v>
      </c>
      <c r="D847" s="23" t="s">
        <v>252</v>
      </c>
      <c r="L847" s="29"/>
      <c r="S847" s="29"/>
      <c r="Y847" s="29"/>
    </row>
    <row r="848" spans="1:25" ht="14.5" customHeight="1" x14ac:dyDescent="0.35">
      <c r="A848" s="23" t="s">
        <v>3031</v>
      </c>
      <c r="B848" s="23" t="s">
        <v>734</v>
      </c>
      <c r="C848" s="23" t="s">
        <v>2832</v>
      </c>
      <c r="D848" s="23" t="s">
        <v>252</v>
      </c>
      <c r="L848" s="29"/>
      <c r="S848" s="29"/>
      <c r="Y848" s="29"/>
    </row>
    <row r="849" spans="1:25" ht="14.5" customHeight="1" x14ac:dyDescent="0.35">
      <c r="A849" s="23" t="s">
        <v>3031</v>
      </c>
      <c r="B849" s="23" t="s">
        <v>734</v>
      </c>
      <c r="C849" s="23" t="s">
        <v>2833</v>
      </c>
      <c r="D849" s="23" t="s">
        <v>252</v>
      </c>
      <c r="L849" s="29"/>
      <c r="S849" s="29"/>
      <c r="Y849" s="29"/>
    </row>
    <row r="850" spans="1:25" ht="14.5" customHeight="1" x14ac:dyDescent="0.35">
      <c r="A850" s="23" t="s">
        <v>3031</v>
      </c>
      <c r="B850" s="23" t="s">
        <v>734</v>
      </c>
      <c r="C850" s="23" t="s">
        <v>2834</v>
      </c>
      <c r="D850" s="23" t="s">
        <v>252</v>
      </c>
      <c r="L850" s="29"/>
      <c r="S850" s="29"/>
      <c r="Y850" s="29"/>
    </row>
    <row r="851" spans="1:25" ht="14.5" customHeight="1" x14ac:dyDescent="0.35">
      <c r="A851" s="23" t="s">
        <v>3031</v>
      </c>
      <c r="B851" s="23" t="s">
        <v>734</v>
      </c>
      <c r="C851" s="23" t="s">
        <v>2835</v>
      </c>
      <c r="D851" s="23" t="s">
        <v>252</v>
      </c>
      <c r="L851" s="29"/>
      <c r="S851" s="29"/>
      <c r="Y851" s="29"/>
    </row>
    <row r="852" spans="1:25" ht="14.5" customHeight="1" x14ac:dyDescent="0.35">
      <c r="A852" s="23" t="s">
        <v>3031</v>
      </c>
      <c r="B852" s="23" t="s">
        <v>734</v>
      </c>
      <c r="C852" s="23" t="s">
        <v>2836</v>
      </c>
      <c r="D852" s="23" t="s">
        <v>252</v>
      </c>
      <c r="L852" s="29"/>
      <c r="S852" s="29"/>
      <c r="Y852" s="29"/>
    </row>
    <row r="853" spans="1:25" ht="14.5" customHeight="1" x14ac:dyDescent="0.35">
      <c r="A853" s="23" t="s">
        <v>3031</v>
      </c>
      <c r="B853" s="23" t="s">
        <v>734</v>
      </c>
      <c r="C853" s="23" t="s">
        <v>2837</v>
      </c>
      <c r="D853" s="23" t="s">
        <v>252</v>
      </c>
      <c r="L853" s="29"/>
      <c r="S853" s="29"/>
      <c r="Y853" s="29"/>
    </row>
    <row r="854" spans="1:25" ht="14.5" customHeight="1" x14ac:dyDescent="0.35">
      <c r="A854" s="23" t="s">
        <v>3031</v>
      </c>
      <c r="B854" s="23" t="s">
        <v>734</v>
      </c>
      <c r="C854" s="23" t="s">
        <v>2983</v>
      </c>
      <c r="D854" s="23" t="s">
        <v>252</v>
      </c>
      <c r="L854" s="29"/>
      <c r="S854" s="29"/>
      <c r="Y854" s="29"/>
    </row>
    <row r="855" spans="1:25" ht="14.5" customHeight="1" x14ac:dyDescent="0.35">
      <c r="A855" s="46" t="s">
        <v>3032</v>
      </c>
      <c r="C855" s="46" t="s">
        <v>3033</v>
      </c>
      <c r="D855" s="46" t="s">
        <v>240</v>
      </c>
      <c r="E855" s="46" t="s">
        <v>3034</v>
      </c>
      <c r="F855" s="46" t="s">
        <v>718</v>
      </c>
      <c r="I855" s="46" t="s">
        <v>3035</v>
      </c>
      <c r="J855" s="46" t="s">
        <v>22</v>
      </c>
      <c r="K855" s="46" t="s">
        <v>252</v>
      </c>
      <c r="L855" s="21" t="s">
        <v>22</v>
      </c>
      <c r="M855" s="46" t="s">
        <v>22</v>
      </c>
      <c r="N855" s="46" t="s">
        <v>22</v>
      </c>
      <c r="O855" s="46" t="s">
        <v>22</v>
      </c>
      <c r="P855" s="46" t="s">
        <v>22</v>
      </c>
      <c r="S855" s="21" t="s">
        <v>22</v>
      </c>
      <c r="T855" s="46" t="s">
        <v>22</v>
      </c>
      <c r="U855" s="46" t="s">
        <v>22</v>
      </c>
      <c r="V855" s="46" t="s">
        <v>22</v>
      </c>
      <c r="W855" s="46" t="s">
        <v>22</v>
      </c>
      <c r="X855" s="46" t="s">
        <v>22</v>
      </c>
      <c r="Y855" s="21" t="s">
        <v>22</v>
      </c>
    </row>
    <row r="856" spans="1:25" ht="14.5" customHeight="1" x14ac:dyDescent="0.35">
      <c r="A856" s="46" t="s">
        <v>3032</v>
      </c>
      <c r="C856" s="46" t="s">
        <v>3036</v>
      </c>
      <c r="D856" s="46" t="s">
        <v>240</v>
      </c>
      <c r="E856" s="46" t="s">
        <v>3037</v>
      </c>
      <c r="F856" s="46" t="s">
        <v>718</v>
      </c>
      <c r="G856" s="46" t="s">
        <v>3038</v>
      </c>
      <c r="I856" s="46" t="s">
        <v>724</v>
      </c>
      <c r="J856" s="46" t="s">
        <v>3039</v>
      </c>
      <c r="K856" s="46" t="s">
        <v>252</v>
      </c>
      <c r="L856" s="21" t="s">
        <v>866</v>
      </c>
      <c r="N856" s="45"/>
      <c r="O856" s="46" t="s">
        <v>240</v>
      </c>
      <c r="S856" s="21" t="s">
        <v>252</v>
      </c>
      <c r="T856" s="46" t="s">
        <v>3040</v>
      </c>
      <c r="U856" s="46" t="s">
        <v>3041</v>
      </c>
      <c r="V856" s="46" t="s">
        <v>3042</v>
      </c>
      <c r="W856" s="46" t="s">
        <v>252</v>
      </c>
      <c r="X856" s="46" t="s">
        <v>22</v>
      </c>
      <c r="Y856" s="21"/>
    </row>
    <row r="857" spans="1:25" ht="14.5" customHeight="1" x14ac:dyDescent="0.35">
      <c r="A857" s="46" t="s">
        <v>3032</v>
      </c>
      <c r="C857" s="46" t="s">
        <v>3043</v>
      </c>
      <c r="D857" s="46" t="s">
        <v>240</v>
      </c>
      <c r="E857" s="46" t="s">
        <v>3044</v>
      </c>
      <c r="F857" s="46" t="s">
        <v>794</v>
      </c>
      <c r="G857" s="46" t="s">
        <v>3045</v>
      </c>
      <c r="I857" s="46" t="s">
        <v>22</v>
      </c>
      <c r="J857" s="46" t="s">
        <v>3046</v>
      </c>
      <c r="K857" s="46" t="s">
        <v>3047</v>
      </c>
      <c r="L857" s="21" t="s">
        <v>866</v>
      </c>
      <c r="M857" s="46" t="s">
        <v>867</v>
      </c>
      <c r="N857" s="46" t="s">
        <v>868</v>
      </c>
      <c r="O857" s="46" t="s">
        <v>869</v>
      </c>
      <c r="P857" s="46" t="s">
        <v>870</v>
      </c>
      <c r="S857" s="21" t="s">
        <v>252</v>
      </c>
      <c r="T857" s="46" t="s">
        <v>866</v>
      </c>
      <c r="U857" s="46" t="s">
        <v>867</v>
      </c>
      <c r="V857" s="46" t="s">
        <v>868</v>
      </c>
      <c r="W857" s="46" t="s">
        <v>869</v>
      </c>
      <c r="X857" s="46" t="s">
        <v>22</v>
      </c>
      <c r="Y857" s="21"/>
    </row>
    <row r="858" spans="1:25" ht="14.5" customHeight="1" x14ac:dyDescent="0.35">
      <c r="A858" s="46" t="s">
        <v>3032</v>
      </c>
      <c r="C858" s="46" t="s">
        <v>3048</v>
      </c>
      <c r="D858" s="46" t="s">
        <v>240</v>
      </c>
      <c r="E858" s="46" t="s">
        <v>3049</v>
      </c>
      <c r="F858" s="46" t="s">
        <v>794</v>
      </c>
      <c r="G858" s="46" t="s">
        <v>3050</v>
      </c>
      <c r="I858" s="46" t="s">
        <v>22</v>
      </c>
      <c r="J858" s="46" t="s">
        <v>3051</v>
      </c>
      <c r="K858" s="46" t="s">
        <v>240</v>
      </c>
      <c r="L858" s="21" t="s">
        <v>866</v>
      </c>
      <c r="M858" s="46" t="s">
        <v>867</v>
      </c>
      <c r="N858" s="46" t="s">
        <v>868</v>
      </c>
      <c r="O858" s="46" t="s">
        <v>869</v>
      </c>
      <c r="P858" s="46" t="s">
        <v>870</v>
      </c>
      <c r="S858" s="21" t="s">
        <v>252</v>
      </c>
      <c r="T858" s="46" t="s">
        <v>866</v>
      </c>
      <c r="U858" s="46" t="s">
        <v>867</v>
      </c>
      <c r="V858" s="46" t="s">
        <v>868</v>
      </c>
      <c r="W858" s="46" t="s">
        <v>869</v>
      </c>
      <c r="X858" s="46" t="s">
        <v>22</v>
      </c>
      <c r="Y858" s="21"/>
    </row>
    <row r="859" spans="1:25" ht="14.5" customHeight="1" x14ac:dyDescent="0.35">
      <c r="A859" s="46" t="s">
        <v>3032</v>
      </c>
      <c r="C859" s="46" t="s">
        <v>3052</v>
      </c>
      <c r="D859" s="46" t="s">
        <v>240</v>
      </c>
      <c r="E859" s="46" t="s">
        <v>3053</v>
      </c>
      <c r="F859" s="46" t="s">
        <v>718</v>
      </c>
      <c r="G859" s="46" t="s">
        <v>3054</v>
      </c>
      <c r="I859" s="46" t="s">
        <v>724</v>
      </c>
      <c r="J859" s="46" t="s">
        <v>775</v>
      </c>
      <c r="K859" s="46" t="s">
        <v>240</v>
      </c>
      <c r="L859" s="21" t="s">
        <v>22</v>
      </c>
      <c r="M859" s="46" t="s">
        <v>22</v>
      </c>
      <c r="N859" s="46" t="s">
        <v>22</v>
      </c>
      <c r="O859" s="46" t="s">
        <v>22</v>
      </c>
      <c r="P859" s="46" t="s">
        <v>22</v>
      </c>
      <c r="S859" s="21" t="s">
        <v>22</v>
      </c>
      <c r="T859" s="46" t="s">
        <v>22</v>
      </c>
      <c r="U859" s="46" t="s">
        <v>22</v>
      </c>
      <c r="V859" s="46" t="s">
        <v>22</v>
      </c>
      <c r="W859" s="46" t="s">
        <v>22</v>
      </c>
      <c r="X859" s="46" t="s">
        <v>22</v>
      </c>
      <c r="Y859" s="21" t="s">
        <v>22</v>
      </c>
    </row>
    <row r="860" spans="1:25" ht="14.5" customHeight="1" x14ac:dyDescent="0.35">
      <c r="A860" s="46" t="s">
        <v>3032</v>
      </c>
      <c r="C860" s="46" t="s">
        <v>3055</v>
      </c>
      <c r="D860" s="46" t="s">
        <v>240</v>
      </c>
      <c r="E860" s="46" t="s">
        <v>3056</v>
      </c>
      <c r="F860" s="46" t="s">
        <v>794</v>
      </c>
      <c r="G860" s="46" t="s">
        <v>3057</v>
      </c>
      <c r="I860" s="46" t="s">
        <v>22</v>
      </c>
      <c r="J860" s="46" t="s">
        <v>3058</v>
      </c>
      <c r="K860" s="46" t="s">
        <v>3059</v>
      </c>
      <c r="L860" s="21" t="s">
        <v>866</v>
      </c>
      <c r="O860" s="46" t="s">
        <v>240</v>
      </c>
      <c r="S860" s="21" t="s">
        <v>240</v>
      </c>
      <c r="W860" s="46" t="s">
        <v>240</v>
      </c>
      <c r="Y860" s="21"/>
    </row>
    <row r="861" spans="1:25" ht="14.5" customHeight="1" x14ac:dyDescent="0.35">
      <c r="A861" s="46" t="s">
        <v>3032</v>
      </c>
      <c r="C861" s="46" t="s">
        <v>3060</v>
      </c>
      <c r="D861" s="46" t="s">
        <v>240</v>
      </c>
      <c r="E861" s="46" t="s">
        <v>3061</v>
      </c>
      <c r="F861" s="46" t="s">
        <v>794</v>
      </c>
      <c r="G861" s="46" t="s">
        <v>3062</v>
      </c>
      <c r="I861" s="46" t="s">
        <v>22</v>
      </c>
      <c r="J861" s="46" t="s">
        <v>3058</v>
      </c>
      <c r="K861" s="46" t="s">
        <v>3059</v>
      </c>
      <c r="L861" s="21" t="s">
        <v>866</v>
      </c>
      <c r="O861" s="46" t="s">
        <v>240</v>
      </c>
      <c r="S861" s="21" t="s">
        <v>240</v>
      </c>
      <c r="W861" s="46" t="s">
        <v>240</v>
      </c>
      <c r="Y861" s="21"/>
    </row>
    <row r="862" spans="1:25" ht="14.5" customHeight="1" x14ac:dyDescent="0.35">
      <c r="A862" s="46" t="s">
        <v>3032</v>
      </c>
      <c r="C862" s="46" t="s">
        <v>3063</v>
      </c>
      <c r="D862" s="46" t="s">
        <v>240</v>
      </c>
      <c r="E862" s="46" t="s">
        <v>3064</v>
      </c>
      <c r="F862" s="46" t="s">
        <v>794</v>
      </c>
      <c r="G862" s="46" t="s">
        <v>3065</v>
      </c>
      <c r="I862" s="46" t="s">
        <v>22</v>
      </c>
      <c r="J862" s="46" t="s">
        <v>903</v>
      </c>
      <c r="K862" s="46" t="s">
        <v>3066</v>
      </c>
      <c r="L862" s="21" t="s">
        <v>866</v>
      </c>
      <c r="M862" s="46" t="s">
        <v>3067</v>
      </c>
      <c r="N862" s="45" t="s">
        <v>3068</v>
      </c>
      <c r="O862" s="46" t="s">
        <v>252</v>
      </c>
      <c r="P862" s="46" t="s">
        <v>3069</v>
      </c>
      <c r="S862" s="21" t="s">
        <v>252</v>
      </c>
      <c r="T862" s="46" t="s">
        <v>3067</v>
      </c>
      <c r="U862" s="45" t="s">
        <v>3068</v>
      </c>
      <c r="V862" s="46" t="s">
        <v>240</v>
      </c>
      <c r="W862" s="46" t="s">
        <v>252</v>
      </c>
      <c r="X862" s="46" t="s">
        <v>22</v>
      </c>
      <c r="Y862" s="21"/>
    </row>
    <row r="863" spans="1:25" ht="14.5" customHeight="1" x14ac:dyDescent="0.35">
      <c r="A863" s="46" t="s">
        <v>3032</v>
      </c>
      <c r="C863" s="46" t="s">
        <v>3070</v>
      </c>
      <c r="D863" s="46" t="s">
        <v>240</v>
      </c>
      <c r="E863" s="46" t="s">
        <v>3071</v>
      </c>
      <c r="F863" s="46" t="s">
        <v>718</v>
      </c>
      <c r="G863" s="46" t="s">
        <v>3072</v>
      </c>
      <c r="J863" s="46" t="s">
        <v>3073</v>
      </c>
      <c r="K863" s="46" t="s">
        <v>3074</v>
      </c>
      <c r="L863" s="21" t="s">
        <v>866</v>
      </c>
      <c r="O863" s="46" t="s">
        <v>240</v>
      </c>
      <c r="S863" s="21" t="s">
        <v>252</v>
      </c>
      <c r="T863" s="46" t="s">
        <v>3040</v>
      </c>
      <c r="U863" s="46" t="s">
        <v>3075</v>
      </c>
      <c r="V863" s="45" t="s">
        <v>3076</v>
      </c>
      <c r="W863" s="46" t="s">
        <v>252</v>
      </c>
      <c r="X863" s="46" t="s">
        <v>3077</v>
      </c>
      <c r="Y863" s="21"/>
    </row>
    <row r="864" spans="1:25" ht="72" customHeight="1" x14ac:dyDescent="0.35">
      <c r="A864" s="46" t="s">
        <v>3032</v>
      </c>
      <c r="C864" s="46" t="s">
        <v>3078</v>
      </c>
      <c r="D864" s="46" t="s">
        <v>240</v>
      </c>
      <c r="E864" s="46" t="s">
        <v>3079</v>
      </c>
      <c r="F864" s="46" t="s">
        <v>794</v>
      </c>
      <c r="G864" s="46" t="s">
        <v>3072</v>
      </c>
      <c r="J864" s="46" t="s">
        <v>3080</v>
      </c>
      <c r="K864" s="46" t="s">
        <v>3074</v>
      </c>
      <c r="L864" s="50" t="s">
        <v>3081</v>
      </c>
      <c r="M864" s="49" t="s">
        <v>3082</v>
      </c>
      <c r="N864" s="45" t="s">
        <v>3083</v>
      </c>
      <c r="O864" s="46" t="s">
        <v>252</v>
      </c>
      <c r="P864" s="49" t="s">
        <v>3084</v>
      </c>
      <c r="S864" s="21" t="s">
        <v>252</v>
      </c>
      <c r="T864" s="49" t="s">
        <v>3081</v>
      </c>
      <c r="U864" s="49" t="s">
        <v>3082</v>
      </c>
      <c r="V864" s="45" t="s">
        <v>3083</v>
      </c>
      <c r="W864" s="46" t="s">
        <v>252</v>
      </c>
      <c r="Y864" s="21"/>
    </row>
    <row r="865" spans="1:25" ht="14.5" customHeight="1" x14ac:dyDescent="0.35">
      <c r="A865" s="46" t="s">
        <v>3032</v>
      </c>
      <c r="C865" s="46" t="s">
        <v>3085</v>
      </c>
      <c r="D865" s="46" t="s">
        <v>252</v>
      </c>
      <c r="E865" s="46" t="s">
        <v>22</v>
      </c>
      <c r="F865" s="46" t="s">
        <v>718</v>
      </c>
      <c r="G865" s="46" t="s">
        <v>3086</v>
      </c>
      <c r="I865" s="46" t="s">
        <v>22</v>
      </c>
      <c r="J865" s="46" t="s">
        <v>22</v>
      </c>
      <c r="K865" s="46" t="s">
        <v>22</v>
      </c>
      <c r="L865" s="21" t="s">
        <v>22</v>
      </c>
      <c r="M865" s="46" t="s">
        <v>22</v>
      </c>
      <c r="N865" s="46" t="s">
        <v>22</v>
      </c>
      <c r="O865" s="46" t="s">
        <v>22</v>
      </c>
      <c r="P865" s="46" t="s">
        <v>22</v>
      </c>
      <c r="S865" s="21" t="s">
        <v>22</v>
      </c>
      <c r="T865" s="46" t="s">
        <v>22</v>
      </c>
      <c r="U865" s="46" t="s">
        <v>22</v>
      </c>
      <c r="V865" s="46" t="s">
        <v>22</v>
      </c>
      <c r="W865" s="46" t="s">
        <v>22</v>
      </c>
      <c r="X865" s="46" t="s">
        <v>22</v>
      </c>
      <c r="Y865" s="21" t="s">
        <v>22</v>
      </c>
    </row>
    <row r="866" spans="1:25" ht="14.5" customHeight="1" x14ac:dyDescent="0.35">
      <c r="A866" s="46" t="s">
        <v>3032</v>
      </c>
      <c r="C866" s="46" t="s">
        <v>716</v>
      </c>
      <c r="D866" s="46" t="s">
        <v>252</v>
      </c>
      <c r="E866" s="46" t="s">
        <v>22</v>
      </c>
      <c r="F866" s="46" t="s">
        <v>718</v>
      </c>
      <c r="I866" s="46" t="s">
        <v>856</v>
      </c>
      <c r="J866" s="46" t="s">
        <v>22</v>
      </c>
      <c r="L866" s="21" t="s">
        <v>22</v>
      </c>
      <c r="M866" s="46" t="s">
        <v>22</v>
      </c>
      <c r="N866" s="46" t="s">
        <v>22</v>
      </c>
      <c r="O866" s="46" t="s">
        <v>22</v>
      </c>
      <c r="P866" s="46" t="s">
        <v>22</v>
      </c>
      <c r="S866" s="21" t="s">
        <v>22</v>
      </c>
      <c r="T866" s="46" t="s">
        <v>22</v>
      </c>
      <c r="U866" s="46" t="s">
        <v>22</v>
      </c>
      <c r="V866" s="46" t="s">
        <v>22</v>
      </c>
      <c r="W866" s="46" t="s">
        <v>22</v>
      </c>
      <c r="X866" s="46" t="s">
        <v>22</v>
      </c>
      <c r="Y866" s="21" t="s">
        <v>22</v>
      </c>
    </row>
    <row r="867" spans="1:25" ht="14.5" customHeight="1" x14ac:dyDescent="0.35">
      <c r="A867" s="46" t="s">
        <v>3032</v>
      </c>
      <c r="C867" s="46" t="s">
        <v>3087</v>
      </c>
      <c r="D867" s="46" t="s">
        <v>240</v>
      </c>
      <c r="E867" s="46" t="s">
        <v>3088</v>
      </c>
      <c r="F867" s="46" t="s">
        <v>718</v>
      </c>
      <c r="G867" s="46" t="s">
        <v>3089</v>
      </c>
      <c r="I867" s="46" t="s">
        <v>22</v>
      </c>
      <c r="J867" s="46" t="s">
        <v>22</v>
      </c>
      <c r="K867" s="46" t="s">
        <v>3090</v>
      </c>
      <c r="L867" s="21"/>
      <c r="M867" s="46"/>
      <c r="N867" s="46"/>
      <c r="O867" s="46"/>
      <c r="P867" s="46"/>
      <c r="S867" s="21"/>
      <c r="T867" s="46"/>
      <c r="U867" s="46"/>
      <c r="V867" s="46"/>
      <c r="W867" s="46"/>
      <c r="X867" s="46"/>
      <c r="Y867" s="21"/>
    </row>
    <row r="868" spans="1:25" ht="14.5" customHeight="1" x14ac:dyDescent="0.35">
      <c r="A868" s="52" t="s">
        <v>3032</v>
      </c>
      <c r="B868" s="88"/>
      <c r="C868" s="52" t="s">
        <v>3091</v>
      </c>
      <c r="D868" s="52" t="s">
        <v>240</v>
      </c>
      <c r="E868" s="52" t="s">
        <v>3092</v>
      </c>
      <c r="F868" s="52" t="s">
        <v>718</v>
      </c>
      <c r="G868" s="52" t="s">
        <v>3093</v>
      </c>
      <c r="I868" s="52" t="s">
        <v>22</v>
      </c>
      <c r="J868" s="52" t="s">
        <v>724</v>
      </c>
      <c r="K868" s="52" t="s">
        <v>3094</v>
      </c>
      <c r="L868" s="47" t="s">
        <v>22</v>
      </c>
      <c r="M868" s="52" t="s">
        <v>22</v>
      </c>
      <c r="N868" s="52" t="s">
        <v>22</v>
      </c>
      <c r="O868" s="52" t="s">
        <v>22</v>
      </c>
      <c r="P868" s="52" t="s">
        <v>22</v>
      </c>
      <c r="S868" s="47" t="s">
        <v>22</v>
      </c>
      <c r="T868" s="52" t="s">
        <v>22</v>
      </c>
      <c r="U868" s="52" t="s">
        <v>22</v>
      </c>
      <c r="V868" s="52" t="s">
        <v>22</v>
      </c>
      <c r="W868" s="52" t="s">
        <v>22</v>
      </c>
      <c r="X868" s="52" t="s">
        <v>22</v>
      </c>
      <c r="Y868" s="47" t="s">
        <v>22</v>
      </c>
    </row>
    <row r="869" spans="1:25" ht="14.5" customHeight="1" x14ac:dyDescent="0.35">
      <c r="A869" s="52" t="s">
        <v>3032</v>
      </c>
      <c r="B869" s="88"/>
      <c r="C869" s="52" t="s">
        <v>3095</v>
      </c>
      <c r="D869" s="52" t="s">
        <v>240</v>
      </c>
      <c r="E869" s="52" t="s">
        <v>3096</v>
      </c>
      <c r="F869" s="52" t="s">
        <v>718</v>
      </c>
      <c r="G869" s="52" t="s">
        <v>3097</v>
      </c>
      <c r="I869" s="52" t="s">
        <v>22</v>
      </c>
      <c r="J869" s="52" t="s">
        <v>3098</v>
      </c>
      <c r="K869" s="52" t="s">
        <v>3094</v>
      </c>
      <c r="L869" s="47" t="s">
        <v>22</v>
      </c>
      <c r="M869" s="52" t="s">
        <v>22</v>
      </c>
      <c r="N869" s="52" t="s">
        <v>22</v>
      </c>
      <c r="O869" s="52" t="s">
        <v>22</v>
      </c>
      <c r="P869" s="52" t="s">
        <v>22</v>
      </c>
      <c r="S869" s="47" t="s">
        <v>22</v>
      </c>
      <c r="T869" s="52" t="s">
        <v>22</v>
      </c>
      <c r="U869" s="52" t="s">
        <v>22</v>
      </c>
      <c r="V869" s="52" t="s">
        <v>22</v>
      </c>
      <c r="W869" s="52" t="s">
        <v>22</v>
      </c>
      <c r="X869" s="52" t="s">
        <v>22</v>
      </c>
      <c r="Y869" s="47" t="s">
        <v>22</v>
      </c>
    </row>
    <row r="870" spans="1:25" ht="14.5" customHeight="1" x14ac:dyDescent="0.35">
      <c r="A870" s="35" t="s">
        <v>3099</v>
      </c>
      <c r="C870" s="35" t="s">
        <v>2762</v>
      </c>
      <c r="D870" s="35" t="s">
        <v>240</v>
      </c>
      <c r="E870" s="35" t="s">
        <v>1674</v>
      </c>
      <c r="F870" s="35" t="s">
        <v>718</v>
      </c>
      <c r="G870" s="35" t="s">
        <v>1675</v>
      </c>
      <c r="I870" s="35" t="s">
        <v>724</v>
      </c>
      <c r="J870" s="35" t="s">
        <v>22</v>
      </c>
      <c r="K870" s="35" t="s">
        <v>252</v>
      </c>
      <c r="L870" s="19" t="s">
        <v>22</v>
      </c>
      <c r="M870" s="35" t="s">
        <v>22</v>
      </c>
      <c r="N870" s="35" t="s">
        <v>22</v>
      </c>
      <c r="O870" s="35" t="s">
        <v>22</v>
      </c>
      <c r="P870" s="35" t="s">
        <v>22</v>
      </c>
      <c r="S870" s="19" t="s">
        <v>22</v>
      </c>
      <c r="T870" s="35" t="s">
        <v>22</v>
      </c>
      <c r="U870" s="35" t="s">
        <v>22</v>
      </c>
      <c r="V870" s="35" t="s">
        <v>22</v>
      </c>
      <c r="W870" s="35" t="s">
        <v>22</v>
      </c>
      <c r="X870" s="35" t="s">
        <v>22</v>
      </c>
      <c r="Y870" s="19" t="s">
        <v>22</v>
      </c>
    </row>
    <row r="871" spans="1:25" ht="14.5" customHeight="1" x14ac:dyDescent="0.35">
      <c r="A871" s="35" t="s">
        <v>3099</v>
      </c>
      <c r="C871" s="35" t="s">
        <v>2767</v>
      </c>
      <c r="D871" s="35" t="s">
        <v>252</v>
      </c>
      <c r="E871" s="35" t="s">
        <v>22</v>
      </c>
      <c r="F871" s="35" t="s">
        <v>718</v>
      </c>
      <c r="J871" s="35" t="s">
        <v>3100</v>
      </c>
      <c r="K871" s="35" t="s">
        <v>22</v>
      </c>
      <c r="L871" s="19" t="s">
        <v>22</v>
      </c>
      <c r="M871" s="35" t="s">
        <v>22</v>
      </c>
      <c r="N871" s="35" t="s">
        <v>22</v>
      </c>
      <c r="O871" s="35" t="s">
        <v>22</v>
      </c>
      <c r="P871" s="35" t="s">
        <v>22</v>
      </c>
      <c r="S871" s="19" t="s">
        <v>22</v>
      </c>
      <c r="T871" s="35" t="s">
        <v>22</v>
      </c>
      <c r="U871" s="35" t="s">
        <v>22</v>
      </c>
      <c r="V871" s="35" t="s">
        <v>22</v>
      </c>
      <c r="W871" s="35" t="s">
        <v>22</v>
      </c>
      <c r="X871" s="35" t="s">
        <v>22</v>
      </c>
      <c r="Y871" s="19" t="s">
        <v>22</v>
      </c>
    </row>
    <row r="872" spans="1:25" ht="14.5" customHeight="1" x14ac:dyDescent="0.35">
      <c r="A872" s="35" t="s">
        <v>3099</v>
      </c>
      <c r="C872" s="35" t="s">
        <v>696</v>
      </c>
      <c r="D872" s="35" t="s">
        <v>240</v>
      </c>
      <c r="E872" s="35" t="s">
        <v>696</v>
      </c>
      <c r="F872" s="35" t="s">
        <v>718</v>
      </c>
      <c r="I872" s="35" t="s">
        <v>724</v>
      </c>
      <c r="J872" s="35" t="s">
        <v>775</v>
      </c>
      <c r="K872" s="35" t="s">
        <v>240</v>
      </c>
      <c r="L872" s="19" t="s">
        <v>22</v>
      </c>
      <c r="M872" s="35" t="s">
        <v>22</v>
      </c>
      <c r="N872" s="35" t="s">
        <v>22</v>
      </c>
      <c r="O872" s="35" t="s">
        <v>22</v>
      </c>
      <c r="P872" s="35" t="s">
        <v>22</v>
      </c>
      <c r="S872" s="19" t="s">
        <v>22</v>
      </c>
      <c r="T872" s="35" t="s">
        <v>22</v>
      </c>
      <c r="U872" s="35" t="s">
        <v>22</v>
      </c>
      <c r="V872" s="35" t="s">
        <v>22</v>
      </c>
      <c r="W872" s="35" t="s">
        <v>22</v>
      </c>
      <c r="X872" s="35" t="s">
        <v>22</v>
      </c>
      <c r="Y872" s="19" t="s">
        <v>22</v>
      </c>
    </row>
    <row r="873" spans="1:25" ht="14.5" customHeight="1" x14ac:dyDescent="0.35">
      <c r="A873" s="35" t="s">
        <v>3099</v>
      </c>
      <c r="C873" s="35" t="s">
        <v>2769</v>
      </c>
      <c r="D873" s="35" t="s">
        <v>240</v>
      </c>
      <c r="E873" s="35" t="s">
        <v>3101</v>
      </c>
      <c r="F873" s="35" t="s">
        <v>718</v>
      </c>
      <c r="G873" s="35" t="s">
        <v>3102</v>
      </c>
      <c r="I873" s="35" t="s">
        <v>3103</v>
      </c>
      <c r="J873" s="35" t="s">
        <v>22</v>
      </c>
      <c r="K873" s="35" t="s">
        <v>240</v>
      </c>
      <c r="L873" s="19" t="s">
        <v>866</v>
      </c>
      <c r="M873" s="35" t="s">
        <v>3104</v>
      </c>
      <c r="N873" s="27" t="s">
        <v>3105</v>
      </c>
      <c r="O873" s="35" t="s">
        <v>869</v>
      </c>
      <c r="P873" s="35" t="s">
        <v>3106</v>
      </c>
      <c r="S873" s="19" t="s">
        <v>252</v>
      </c>
      <c r="T873" s="35" t="s">
        <v>866</v>
      </c>
      <c r="U873" s="35" t="s">
        <v>3104</v>
      </c>
      <c r="V873" s="27" t="s">
        <v>3105</v>
      </c>
      <c r="W873" s="35" t="s">
        <v>869</v>
      </c>
      <c r="X873" s="35" t="s">
        <v>3107</v>
      </c>
      <c r="Y873" s="19"/>
    </row>
    <row r="874" spans="1:25" ht="14.5" customHeight="1" x14ac:dyDescent="0.35">
      <c r="A874" s="35" t="s">
        <v>3099</v>
      </c>
      <c r="C874" s="35" t="s">
        <v>3108</v>
      </c>
      <c r="D874" s="35" t="s">
        <v>240</v>
      </c>
      <c r="E874" s="35" t="s">
        <v>3109</v>
      </c>
      <c r="F874" s="35" t="s">
        <v>814</v>
      </c>
      <c r="G874" s="35"/>
      <c r="I874" s="35"/>
      <c r="J874" s="35" t="s">
        <v>3110</v>
      </c>
      <c r="K874" s="35" t="s">
        <v>240</v>
      </c>
      <c r="L874" s="19"/>
      <c r="M874" s="35"/>
      <c r="N874" s="27"/>
      <c r="O874" s="35"/>
      <c r="P874" s="35"/>
      <c r="S874" s="19"/>
      <c r="T874" s="35"/>
      <c r="U874" s="35"/>
      <c r="V874" s="27"/>
      <c r="W874" s="35"/>
      <c r="X874" s="35"/>
      <c r="Y874" s="19"/>
    </row>
    <row r="875" spans="1:25" ht="14.5" customHeight="1" x14ac:dyDescent="0.35">
      <c r="A875" s="35" t="s">
        <v>3099</v>
      </c>
      <c r="C875" s="35" t="s">
        <v>3111</v>
      </c>
      <c r="D875" s="35" t="s">
        <v>240</v>
      </c>
      <c r="E875" s="35" t="s">
        <v>3112</v>
      </c>
      <c r="F875" s="35" t="s">
        <v>718</v>
      </c>
      <c r="G875" s="35"/>
      <c r="I875" s="35"/>
      <c r="J875" s="35" t="s">
        <v>3113</v>
      </c>
      <c r="K875" s="35"/>
      <c r="L875" s="19"/>
      <c r="M875" s="35"/>
      <c r="N875" s="27"/>
      <c r="O875" s="35"/>
      <c r="P875" s="35"/>
      <c r="S875" s="19"/>
      <c r="T875" s="35"/>
      <c r="U875" s="35"/>
      <c r="V875" s="27"/>
      <c r="W875" s="35"/>
      <c r="X875" s="35"/>
      <c r="Y875" s="19"/>
    </row>
    <row r="876" spans="1:25" ht="14.5" customHeight="1" x14ac:dyDescent="0.35">
      <c r="A876" s="23" t="s">
        <v>3099</v>
      </c>
      <c r="B876" s="23" t="s">
        <v>734</v>
      </c>
      <c r="C876" s="23" t="s">
        <v>2770</v>
      </c>
      <c r="D876" s="23" t="s">
        <v>240</v>
      </c>
      <c r="E876" s="23" t="s">
        <v>3114</v>
      </c>
      <c r="F876" s="23" t="s">
        <v>718</v>
      </c>
      <c r="I876" s="23" t="s">
        <v>3115</v>
      </c>
      <c r="J876" s="23" t="s">
        <v>22</v>
      </c>
      <c r="K876" s="23" t="s">
        <v>240</v>
      </c>
      <c r="L876" s="29" t="s">
        <v>866</v>
      </c>
      <c r="M876" s="23" t="s">
        <v>3116</v>
      </c>
      <c r="N876" s="38" t="s">
        <v>3117</v>
      </c>
      <c r="O876" s="23" t="s">
        <v>252</v>
      </c>
      <c r="P876" s="23" t="s">
        <v>3118</v>
      </c>
      <c r="S876" s="29" t="s">
        <v>252</v>
      </c>
      <c r="T876" s="23" t="s">
        <v>866</v>
      </c>
      <c r="U876" s="23" t="s">
        <v>3116</v>
      </c>
      <c r="V876" s="38" t="s">
        <v>3117</v>
      </c>
      <c r="W876" s="23" t="s">
        <v>252</v>
      </c>
      <c r="X876" s="23" t="s">
        <v>3119</v>
      </c>
      <c r="Y876" s="29"/>
    </row>
    <row r="877" spans="1:25" ht="14.5" customHeight="1" x14ac:dyDescent="0.35">
      <c r="A877" s="23" t="s">
        <v>3099</v>
      </c>
      <c r="B877" s="23" t="s">
        <v>734</v>
      </c>
      <c r="C877" s="23" t="s">
        <v>2771</v>
      </c>
      <c r="D877" s="23" t="s">
        <v>240</v>
      </c>
      <c r="E877" s="23" t="s">
        <v>2810</v>
      </c>
      <c r="F877" s="23" t="s">
        <v>718</v>
      </c>
      <c r="I877" s="23" t="s">
        <v>3115</v>
      </c>
      <c r="J877" s="23" t="s">
        <v>22</v>
      </c>
      <c r="K877" s="23" t="s">
        <v>240</v>
      </c>
      <c r="L877" s="29" t="s">
        <v>866</v>
      </c>
      <c r="M877" s="23" t="s">
        <v>3120</v>
      </c>
      <c r="N877" s="38" t="s">
        <v>3121</v>
      </c>
      <c r="O877" s="23" t="s">
        <v>252</v>
      </c>
      <c r="P877" s="23" t="s">
        <v>3122</v>
      </c>
      <c r="Q877" s="23" t="s">
        <v>860</v>
      </c>
      <c r="R877" s="23" t="s">
        <v>2812</v>
      </c>
      <c r="S877" s="29" t="s">
        <v>252</v>
      </c>
      <c r="T877" s="23" t="s">
        <v>866</v>
      </c>
      <c r="U877" s="23" t="s">
        <v>3120</v>
      </c>
      <c r="V877" s="23" t="s">
        <v>3121</v>
      </c>
      <c r="W877" s="23" t="s">
        <v>252</v>
      </c>
      <c r="X877" s="23" t="s">
        <v>3123</v>
      </c>
      <c r="Y877" s="29"/>
    </row>
    <row r="878" spans="1:25" ht="14.5" customHeight="1" x14ac:dyDescent="0.35">
      <c r="A878" s="23" t="s">
        <v>3099</v>
      </c>
      <c r="B878" s="23" t="s">
        <v>734</v>
      </c>
      <c r="C878" s="23" t="s">
        <v>2772</v>
      </c>
      <c r="D878" s="23" t="s">
        <v>252</v>
      </c>
      <c r="L878" s="29"/>
      <c r="S878" s="29"/>
      <c r="Y878" s="29"/>
    </row>
    <row r="879" spans="1:25" ht="14.5" customHeight="1" x14ac:dyDescent="0.35">
      <c r="A879" s="23" t="s">
        <v>3099</v>
      </c>
      <c r="B879" s="23" t="s">
        <v>734</v>
      </c>
      <c r="C879" s="23" t="s">
        <v>2773</v>
      </c>
      <c r="D879" s="23" t="s">
        <v>252</v>
      </c>
      <c r="L879" s="29"/>
      <c r="S879" s="29"/>
      <c r="Y879" s="29"/>
    </row>
    <row r="880" spans="1:25" ht="14.5" customHeight="1" x14ac:dyDescent="0.35">
      <c r="A880" s="23" t="s">
        <v>3099</v>
      </c>
      <c r="B880" s="23" t="s">
        <v>734</v>
      </c>
      <c r="C880" s="23" t="s">
        <v>2774</v>
      </c>
      <c r="D880" s="23" t="s">
        <v>252</v>
      </c>
      <c r="L880" s="29"/>
      <c r="S880" s="29"/>
      <c r="Y880" s="29"/>
    </row>
    <row r="881" spans="1:25" ht="14.5" customHeight="1" x14ac:dyDescent="0.35">
      <c r="A881" s="35" t="s">
        <v>3099</v>
      </c>
      <c r="C881" s="35" t="s">
        <v>716</v>
      </c>
      <c r="D881" s="35" t="s">
        <v>252</v>
      </c>
      <c r="E881" s="35" t="s">
        <v>22</v>
      </c>
      <c r="F881" s="35" t="s">
        <v>718</v>
      </c>
      <c r="I881" s="35" t="s">
        <v>856</v>
      </c>
      <c r="J881" s="35" t="s">
        <v>22</v>
      </c>
      <c r="K881" s="35" t="s">
        <v>22</v>
      </c>
      <c r="L881" s="19" t="s">
        <v>22</v>
      </c>
      <c r="M881" s="35" t="s">
        <v>22</v>
      </c>
      <c r="N881" s="35" t="s">
        <v>22</v>
      </c>
      <c r="O881" s="35" t="s">
        <v>22</v>
      </c>
      <c r="P881" s="35" t="s">
        <v>22</v>
      </c>
      <c r="S881" s="19" t="s">
        <v>22</v>
      </c>
      <c r="T881" s="35" t="s">
        <v>22</v>
      </c>
      <c r="U881" s="35" t="s">
        <v>22</v>
      </c>
      <c r="V881" s="35" t="s">
        <v>22</v>
      </c>
      <c r="W881" s="35" t="s">
        <v>22</v>
      </c>
      <c r="X881" s="35" t="s">
        <v>22</v>
      </c>
      <c r="Y881" s="19" t="s">
        <v>22</v>
      </c>
    </row>
    <row r="882" spans="1:25" s="84" customFormat="1" ht="14.5" customHeight="1" x14ac:dyDescent="0.35">
      <c r="A882" s="24" t="s">
        <v>3124</v>
      </c>
      <c r="C882" s="24" t="s">
        <v>1109</v>
      </c>
      <c r="D882" s="24" t="s">
        <v>240</v>
      </c>
      <c r="E882" s="24" t="s">
        <v>2911</v>
      </c>
      <c r="F882" s="24" t="s">
        <v>718</v>
      </c>
      <c r="I882" s="24" t="s">
        <v>1523</v>
      </c>
      <c r="J882" s="24" t="s">
        <v>22</v>
      </c>
      <c r="K882" s="24" t="s">
        <v>252</v>
      </c>
      <c r="L882" s="17" t="s">
        <v>22</v>
      </c>
      <c r="M882" s="24" t="s">
        <v>22</v>
      </c>
      <c r="N882" s="24" t="s">
        <v>22</v>
      </c>
      <c r="O882" s="24" t="s">
        <v>22</v>
      </c>
      <c r="P882" s="24" t="s">
        <v>22</v>
      </c>
      <c r="Q882" s="24" t="s">
        <v>860</v>
      </c>
      <c r="R882" s="24" t="s">
        <v>3125</v>
      </c>
      <c r="S882" s="17" t="s">
        <v>22</v>
      </c>
      <c r="T882" s="24" t="s">
        <v>22</v>
      </c>
      <c r="U882" s="24" t="s">
        <v>22</v>
      </c>
      <c r="V882" s="24" t="s">
        <v>22</v>
      </c>
      <c r="W882" s="24" t="s">
        <v>22</v>
      </c>
      <c r="X882" s="24" t="s">
        <v>22</v>
      </c>
      <c r="Y882" s="17" t="s">
        <v>22</v>
      </c>
    </row>
    <row r="883" spans="1:25" s="84" customFormat="1" ht="14.5" customHeight="1" x14ac:dyDescent="0.35">
      <c r="A883" s="24" t="s">
        <v>3124</v>
      </c>
      <c r="C883" s="24" t="s">
        <v>3126</v>
      </c>
      <c r="D883" s="24" t="s">
        <v>240</v>
      </c>
      <c r="E883" s="24" t="s">
        <v>3127</v>
      </c>
      <c r="F883" s="24" t="s">
        <v>718</v>
      </c>
      <c r="I883" s="24" t="s">
        <v>3128</v>
      </c>
      <c r="J883" s="24" t="s">
        <v>22</v>
      </c>
      <c r="K883" s="24" t="s">
        <v>252</v>
      </c>
      <c r="L883" s="17" t="s">
        <v>22</v>
      </c>
      <c r="M883" s="24" t="s">
        <v>22</v>
      </c>
      <c r="N883" s="24" t="s">
        <v>22</v>
      </c>
      <c r="O883" s="24" t="s">
        <v>22</v>
      </c>
      <c r="P883" s="24" t="s">
        <v>22</v>
      </c>
      <c r="Q883" s="24" t="s">
        <v>860</v>
      </c>
      <c r="R883" s="24" t="s">
        <v>3129</v>
      </c>
      <c r="S883" s="17" t="s">
        <v>22</v>
      </c>
      <c r="T883" s="24" t="s">
        <v>22</v>
      </c>
      <c r="U883" s="24" t="s">
        <v>22</v>
      </c>
      <c r="V883" s="24" t="s">
        <v>22</v>
      </c>
      <c r="W883" s="24" t="s">
        <v>22</v>
      </c>
      <c r="X883" s="24" t="s">
        <v>22</v>
      </c>
      <c r="Y883" s="17" t="s">
        <v>22</v>
      </c>
    </row>
    <row r="884" spans="1:25" s="84" customFormat="1" ht="14.5" customHeight="1" x14ac:dyDescent="0.35">
      <c r="A884" s="24" t="s">
        <v>3124</v>
      </c>
      <c r="C884" s="24" t="s">
        <v>3130</v>
      </c>
      <c r="D884" s="24" t="s">
        <v>252</v>
      </c>
      <c r="E884" s="24" t="s">
        <v>1141</v>
      </c>
      <c r="F884" s="24" t="s">
        <v>718</v>
      </c>
      <c r="I884" s="24" t="s">
        <v>3131</v>
      </c>
      <c r="J884" s="24" t="s">
        <v>22</v>
      </c>
      <c r="K884" s="24" t="s">
        <v>22</v>
      </c>
      <c r="L884" s="17" t="s">
        <v>22</v>
      </c>
      <c r="M884" s="24" t="s">
        <v>22</v>
      </c>
      <c r="N884" s="24" t="s">
        <v>22</v>
      </c>
      <c r="O884" s="24" t="s">
        <v>22</v>
      </c>
      <c r="P884" s="24" t="s">
        <v>22</v>
      </c>
      <c r="Q884" s="24" t="s">
        <v>860</v>
      </c>
      <c r="R884" s="24" t="s">
        <v>1143</v>
      </c>
      <c r="S884" s="17" t="s">
        <v>22</v>
      </c>
      <c r="T884" s="24" t="s">
        <v>22</v>
      </c>
      <c r="U884" s="24" t="s">
        <v>22</v>
      </c>
      <c r="V884" s="24" t="s">
        <v>22</v>
      </c>
      <c r="W884" s="24" t="s">
        <v>22</v>
      </c>
      <c r="X884" s="24" t="s">
        <v>22</v>
      </c>
      <c r="Y884" s="17" t="s">
        <v>22</v>
      </c>
    </row>
    <row r="885" spans="1:25" s="84" customFormat="1" ht="14.5" customHeight="1" x14ac:dyDescent="0.35">
      <c r="A885" s="24" t="s">
        <v>3124</v>
      </c>
      <c r="C885" s="24" t="s">
        <v>3132</v>
      </c>
      <c r="D885" s="24" t="s">
        <v>240</v>
      </c>
      <c r="E885" s="24" t="s">
        <v>3133</v>
      </c>
      <c r="F885" s="24" t="s">
        <v>718</v>
      </c>
      <c r="I885" s="24" t="s">
        <v>3134</v>
      </c>
      <c r="J885" s="24" t="s">
        <v>22</v>
      </c>
      <c r="K885" s="24" t="s">
        <v>240</v>
      </c>
      <c r="L885" s="17" t="s">
        <v>22</v>
      </c>
      <c r="M885" s="24" t="s">
        <v>22</v>
      </c>
      <c r="N885" s="24" t="s">
        <v>22</v>
      </c>
      <c r="O885" s="24" t="s">
        <v>22</v>
      </c>
      <c r="P885" s="24" t="s">
        <v>22</v>
      </c>
      <c r="Q885" s="24" t="s">
        <v>860</v>
      </c>
      <c r="R885" s="24" t="s">
        <v>3135</v>
      </c>
      <c r="S885" s="17" t="s">
        <v>22</v>
      </c>
      <c r="T885" s="24" t="s">
        <v>22</v>
      </c>
      <c r="U885" s="24" t="s">
        <v>22</v>
      </c>
      <c r="V885" s="24" t="s">
        <v>22</v>
      </c>
      <c r="W885" s="24" t="s">
        <v>22</v>
      </c>
      <c r="X885" s="24" t="s">
        <v>22</v>
      </c>
      <c r="Y885" s="17" t="s">
        <v>22</v>
      </c>
    </row>
    <row r="886" spans="1:25" s="84" customFormat="1" ht="14.5" customHeight="1" x14ac:dyDescent="0.35">
      <c r="A886" s="24" t="s">
        <v>3124</v>
      </c>
      <c r="C886" s="24" t="s">
        <v>3136</v>
      </c>
      <c r="D886" s="24" t="s">
        <v>240</v>
      </c>
      <c r="E886" s="24" t="s">
        <v>3137</v>
      </c>
      <c r="F886" s="24" t="s">
        <v>718</v>
      </c>
      <c r="I886" s="24" t="s">
        <v>3138</v>
      </c>
      <c r="J886" s="24" t="s">
        <v>22</v>
      </c>
      <c r="K886" s="24" t="s">
        <v>240</v>
      </c>
      <c r="L886" s="17" t="s">
        <v>22</v>
      </c>
      <c r="M886" s="24" t="s">
        <v>22</v>
      </c>
      <c r="N886" s="24" t="s">
        <v>22</v>
      </c>
      <c r="O886" s="24" t="s">
        <v>22</v>
      </c>
      <c r="P886" s="24" t="s">
        <v>22</v>
      </c>
      <c r="Q886" s="24" t="s">
        <v>860</v>
      </c>
      <c r="R886" s="24" t="s">
        <v>2856</v>
      </c>
      <c r="S886" s="17" t="s">
        <v>22</v>
      </c>
      <c r="T886" s="24" t="s">
        <v>22</v>
      </c>
      <c r="U886" s="24" t="s">
        <v>22</v>
      </c>
      <c r="V886" s="24" t="s">
        <v>22</v>
      </c>
      <c r="W886" s="24" t="s">
        <v>22</v>
      </c>
      <c r="X886" s="24" t="s">
        <v>22</v>
      </c>
      <c r="Y886" s="17" t="s">
        <v>22</v>
      </c>
    </row>
    <row r="887" spans="1:25" s="84" customFormat="1" ht="14.5" customHeight="1" x14ac:dyDescent="0.35">
      <c r="A887" s="24" t="s">
        <v>3124</v>
      </c>
      <c r="C887" s="24" t="s">
        <v>3139</v>
      </c>
      <c r="D887" s="24" t="s">
        <v>240</v>
      </c>
      <c r="E887" s="24" t="s">
        <v>3140</v>
      </c>
      <c r="F887" s="24" t="s">
        <v>718</v>
      </c>
      <c r="I887" s="24" t="s">
        <v>2992</v>
      </c>
      <c r="J887" s="24" t="s">
        <v>22</v>
      </c>
      <c r="K887" s="24" t="s">
        <v>240</v>
      </c>
      <c r="L887" s="17" t="s">
        <v>22</v>
      </c>
      <c r="M887" s="24" t="s">
        <v>22</v>
      </c>
      <c r="N887" s="24" t="s">
        <v>22</v>
      </c>
      <c r="O887" s="24" t="s">
        <v>22</v>
      </c>
      <c r="P887" s="24" t="s">
        <v>22</v>
      </c>
      <c r="Q887" s="24" t="s">
        <v>860</v>
      </c>
      <c r="R887" s="24" t="s">
        <v>3141</v>
      </c>
      <c r="S887" s="17" t="s">
        <v>22</v>
      </c>
      <c r="T887" s="24" t="s">
        <v>22</v>
      </c>
      <c r="U887" s="24" t="s">
        <v>22</v>
      </c>
      <c r="V887" s="24" t="s">
        <v>22</v>
      </c>
      <c r="W887" s="24" t="s">
        <v>22</v>
      </c>
      <c r="X887" s="24" t="s">
        <v>22</v>
      </c>
      <c r="Y887" s="17" t="s">
        <v>22</v>
      </c>
    </row>
    <row r="888" spans="1:25" s="84" customFormat="1" ht="14.5" customHeight="1" x14ac:dyDescent="0.35">
      <c r="A888" s="24" t="s">
        <v>3124</v>
      </c>
      <c r="C888" s="24" t="s">
        <v>3142</v>
      </c>
      <c r="D888" s="24" t="s">
        <v>240</v>
      </c>
      <c r="E888" s="24" t="s">
        <v>1524</v>
      </c>
      <c r="F888" s="24" t="s">
        <v>718</v>
      </c>
      <c r="I888" s="24" t="s">
        <v>2994</v>
      </c>
      <c r="J888" s="24" t="s">
        <v>22</v>
      </c>
      <c r="K888" s="24" t="s">
        <v>252</v>
      </c>
      <c r="L888" s="17" t="s">
        <v>22</v>
      </c>
      <c r="M888" s="24" t="s">
        <v>22</v>
      </c>
      <c r="N888" s="24" t="s">
        <v>22</v>
      </c>
      <c r="O888" s="24" t="s">
        <v>22</v>
      </c>
      <c r="P888" s="24" t="s">
        <v>22</v>
      </c>
      <c r="S888" s="17" t="s">
        <v>22</v>
      </c>
      <c r="T888" s="24" t="s">
        <v>22</v>
      </c>
      <c r="U888" s="24" t="s">
        <v>22</v>
      </c>
      <c r="V888" s="24" t="s">
        <v>22</v>
      </c>
      <c r="W888" s="24" t="s">
        <v>22</v>
      </c>
      <c r="X888" s="24" t="s">
        <v>22</v>
      </c>
      <c r="Y888" s="17" t="s">
        <v>22</v>
      </c>
    </row>
    <row r="889" spans="1:25" s="84" customFormat="1" ht="14.5" customHeight="1" x14ac:dyDescent="0.35">
      <c r="A889" s="24" t="s">
        <v>3124</v>
      </c>
      <c r="C889" s="24" t="s">
        <v>3143</v>
      </c>
      <c r="D889" s="24" t="s">
        <v>240</v>
      </c>
      <c r="E889" s="24" t="s">
        <v>3144</v>
      </c>
      <c r="F889" s="24" t="s">
        <v>718</v>
      </c>
      <c r="I889" s="24" t="s">
        <v>3145</v>
      </c>
      <c r="J889" s="24" t="s">
        <v>22</v>
      </c>
      <c r="K889" s="24" t="s">
        <v>252</v>
      </c>
      <c r="L889" s="17" t="s">
        <v>22</v>
      </c>
      <c r="M889" s="24" t="s">
        <v>22</v>
      </c>
      <c r="N889" s="24" t="s">
        <v>22</v>
      </c>
      <c r="O889" s="24" t="s">
        <v>22</v>
      </c>
      <c r="P889" s="24" t="s">
        <v>22</v>
      </c>
      <c r="S889" s="17" t="s">
        <v>22</v>
      </c>
      <c r="T889" s="24" t="s">
        <v>22</v>
      </c>
      <c r="U889" s="24" t="s">
        <v>22</v>
      </c>
      <c r="V889" s="24" t="s">
        <v>22</v>
      </c>
      <c r="W889" s="24" t="s">
        <v>22</v>
      </c>
      <c r="X889" s="24" t="s">
        <v>22</v>
      </c>
      <c r="Y889" s="17" t="s">
        <v>22</v>
      </c>
    </row>
    <row r="890" spans="1:25" s="84" customFormat="1" ht="26.25" customHeight="1" x14ac:dyDescent="0.35">
      <c r="A890" s="24" t="s">
        <v>3124</v>
      </c>
      <c r="C890" s="24" t="s">
        <v>3146</v>
      </c>
      <c r="D890" s="24" t="s">
        <v>240</v>
      </c>
      <c r="E890" s="24" t="s">
        <v>3147</v>
      </c>
      <c r="F890" s="24" t="s">
        <v>794</v>
      </c>
      <c r="I890" s="24" t="s">
        <v>22</v>
      </c>
      <c r="J890" s="24" t="s">
        <v>3148</v>
      </c>
      <c r="K890" s="24" t="s">
        <v>252</v>
      </c>
      <c r="L890" s="17"/>
      <c r="S890" s="17"/>
      <c r="Y890" s="17"/>
    </row>
    <row r="891" spans="1:25" s="84" customFormat="1" ht="14.5" customHeight="1" x14ac:dyDescent="0.35">
      <c r="A891" s="24" t="s">
        <v>3124</v>
      </c>
      <c r="C891" s="24" t="s">
        <v>3149</v>
      </c>
      <c r="D891" s="24" t="s">
        <v>240</v>
      </c>
      <c r="E891" s="24" t="s">
        <v>3150</v>
      </c>
      <c r="F891" s="24" t="s">
        <v>794</v>
      </c>
      <c r="I891" s="24" t="s">
        <v>22</v>
      </c>
      <c r="J891" s="24" t="s">
        <v>775</v>
      </c>
      <c r="K891" s="24" t="s">
        <v>240</v>
      </c>
      <c r="L891" s="17"/>
      <c r="S891" s="17"/>
      <c r="Y891" s="17"/>
    </row>
    <row r="892" spans="1:25" s="84" customFormat="1" ht="14.5" customHeight="1" x14ac:dyDescent="0.35">
      <c r="A892" s="24" t="s">
        <v>3124</v>
      </c>
      <c r="C892" s="24" t="s">
        <v>3151</v>
      </c>
      <c r="D892" s="24" t="s">
        <v>240</v>
      </c>
      <c r="E892" s="24" t="s">
        <v>3152</v>
      </c>
      <c r="F892" s="24" t="s">
        <v>718</v>
      </c>
      <c r="I892" s="24" t="s">
        <v>3153</v>
      </c>
      <c r="J892" s="24" t="s">
        <v>22</v>
      </c>
      <c r="K892" s="24" t="s">
        <v>240</v>
      </c>
      <c r="L892" s="17"/>
      <c r="S892" s="17"/>
      <c r="Y892" s="17"/>
    </row>
    <row r="893" spans="1:25" s="84" customFormat="1" ht="14.5" customHeight="1" x14ac:dyDescent="0.35">
      <c r="A893" s="24" t="s">
        <v>3124</v>
      </c>
      <c r="C893" s="24" t="s">
        <v>3154</v>
      </c>
      <c r="D893" s="24" t="s">
        <v>240</v>
      </c>
      <c r="E893" s="24" t="s">
        <v>3155</v>
      </c>
      <c r="F893" s="24" t="s">
        <v>718</v>
      </c>
      <c r="I893" s="24" t="s">
        <v>724</v>
      </c>
      <c r="J893" s="24" t="s">
        <v>775</v>
      </c>
      <c r="K893" s="24" t="s">
        <v>252</v>
      </c>
      <c r="L893" s="17" t="s">
        <v>22</v>
      </c>
      <c r="M893" s="24" t="s">
        <v>22</v>
      </c>
      <c r="N893" s="24" t="s">
        <v>22</v>
      </c>
      <c r="O893" s="24" t="s">
        <v>22</v>
      </c>
      <c r="P893" s="24" t="s">
        <v>22</v>
      </c>
      <c r="S893" s="17" t="s">
        <v>22</v>
      </c>
      <c r="T893" s="24" t="s">
        <v>22</v>
      </c>
      <c r="U893" s="24" t="s">
        <v>22</v>
      </c>
      <c r="V893" s="24" t="s">
        <v>22</v>
      </c>
      <c r="W893" s="24" t="s">
        <v>22</v>
      </c>
      <c r="X893" s="24" t="s">
        <v>22</v>
      </c>
      <c r="Y893" s="17" t="s">
        <v>22</v>
      </c>
    </row>
    <row r="894" spans="1:25" s="84" customFormat="1" ht="14.5" customHeight="1" x14ac:dyDescent="0.35">
      <c r="A894" s="24" t="s">
        <v>3124</v>
      </c>
      <c r="C894" s="24" t="s">
        <v>3156</v>
      </c>
      <c r="D894" s="24" t="s">
        <v>3157</v>
      </c>
      <c r="E894" s="24" t="s">
        <v>2926</v>
      </c>
      <c r="F894" s="84" t="s">
        <v>1529</v>
      </c>
      <c r="L894" s="17"/>
      <c r="S894" s="17"/>
      <c r="Y894" s="17"/>
    </row>
    <row r="895" spans="1:25" s="84" customFormat="1" ht="14.5" customHeight="1" x14ac:dyDescent="0.35">
      <c r="A895" s="24" t="s">
        <v>3124</v>
      </c>
      <c r="C895" s="24" t="s">
        <v>3158</v>
      </c>
      <c r="D895" s="24" t="s">
        <v>3157</v>
      </c>
      <c r="E895" s="24" t="s">
        <v>2934</v>
      </c>
      <c r="F895" s="84" t="s">
        <v>1529</v>
      </c>
      <c r="L895" s="17"/>
      <c r="S895" s="17"/>
      <c r="Y895" s="17"/>
    </row>
    <row r="896" spans="1:25" s="84" customFormat="1" ht="14.5" customHeight="1" x14ac:dyDescent="0.35">
      <c r="A896" s="24" t="s">
        <v>3124</v>
      </c>
      <c r="C896" s="24" t="s">
        <v>3159</v>
      </c>
      <c r="D896" s="24" t="s">
        <v>3157</v>
      </c>
      <c r="E896" s="24" t="s">
        <v>2941</v>
      </c>
      <c r="F896" s="84" t="s">
        <v>1529</v>
      </c>
      <c r="L896" s="17"/>
      <c r="S896" s="17"/>
      <c r="Y896" s="17"/>
    </row>
    <row r="897" spans="1:25" s="84" customFormat="1" ht="14.5" customHeight="1" x14ac:dyDescent="0.35">
      <c r="A897" s="24" t="s">
        <v>3124</v>
      </c>
      <c r="C897" s="24" t="s">
        <v>3160</v>
      </c>
      <c r="D897" s="24" t="s">
        <v>3157</v>
      </c>
      <c r="E897" s="24" t="s">
        <v>2948</v>
      </c>
      <c r="F897" s="84" t="s">
        <v>1529</v>
      </c>
      <c r="L897" s="17"/>
      <c r="S897" s="17"/>
      <c r="Y897" s="17"/>
    </row>
    <row r="898" spans="1:25" s="84" customFormat="1" ht="14.5" customHeight="1" x14ac:dyDescent="0.35">
      <c r="A898" s="24" t="s">
        <v>3124</v>
      </c>
      <c r="C898" s="24" t="s">
        <v>3161</v>
      </c>
      <c r="D898" s="24" t="s">
        <v>3157</v>
      </c>
      <c r="E898" s="24" t="s">
        <v>2952</v>
      </c>
      <c r="F898" s="84" t="s">
        <v>794</v>
      </c>
      <c r="L898" s="17"/>
      <c r="S898" s="17"/>
      <c r="Y898" s="17"/>
    </row>
    <row r="899" spans="1:25" s="84" customFormat="1" ht="14.5" customHeight="1" x14ac:dyDescent="0.35">
      <c r="A899" s="24" t="s">
        <v>3124</v>
      </c>
      <c r="C899" s="24" t="s">
        <v>3162</v>
      </c>
      <c r="D899" s="24" t="s">
        <v>240</v>
      </c>
      <c r="E899" s="24" t="s">
        <v>3163</v>
      </c>
      <c r="L899" s="17"/>
      <c r="S899" s="17"/>
      <c r="Y899" s="17"/>
    </row>
    <row r="900" spans="1:25" s="84" customFormat="1" ht="14.5" customHeight="1" x14ac:dyDescent="0.35">
      <c r="A900" s="24" t="s">
        <v>3124</v>
      </c>
      <c r="C900" s="24" t="s">
        <v>3164</v>
      </c>
      <c r="D900" s="24" t="s">
        <v>240</v>
      </c>
      <c r="E900" s="24" t="s">
        <v>3165</v>
      </c>
      <c r="L900" s="17"/>
      <c r="S900" s="17"/>
      <c r="Y900" s="17"/>
    </row>
    <row r="901" spans="1:25" s="84" customFormat="1" ht="14.5" customHeight="1" x14ac:dyDescent="0.35">
      <c r="A901" s="24" t="s">
        <v>3124</v>
      </c>
      <c r="C901" s="24" t="s">
        <v>3166</v>
      </c>
      <c r="D901" s="24" t="s">
        <v>240</v>
      </c>
      <c r="E901" s="24" t="s">
        <v>3167</v>
      </c>
      <c r="L901" s="17"/>
      <c r="S901" s="17"/>
      <c r="Y901" s="17"/>
    </row>
    <row r="902" spans="1:25" s="84" customFormat="1" ht="14.5" customHeight="1" x14ac:dyDescent="0.35">
      <c r="A902" s="24" t="s">
        <v>3124</v>
      </c>
      <c r="C902" s="24" t="s">
        <v>3168</v>
      </c>
      <c r="D902" s="24" t="s">
        <v>3157</v>
      </c>
      <c r="E902" s="24" t="s">
        <v>3169</v>
      </c>
      <c r="L902" s="17"/>
      <c r="S902" s="17"/>
      <c r="Y902" s="17"/>
    </row>
    <row r="903" spans="1:25" s="84" customFormat="1" ht="14.5" customHeight="1" x14ac:dyDescent="0.35">
      <c r="A903" s="24" t="s">
        <v>3124</v>
      </c>
      <c r="C903" s="24" t="s">
        <v>3170</v>
      </c>
      <c r="D903" s="24" t="s">
        <v>3157</v>
      </c>
      <c r="E903" s="24" t="s">
        <v>2810</v>
      </c>
      <c r="L903" s="17"/>
      <c r="S903" s="17"/>
      <c r="Y903" s="17"/>
    </row>
    <row r="904" spans="1:25" s="84" customFormat="1" ht="14.5" customHeight="1" x14ac:dyDescent="0.35">
      <c r="A904" s="24" t="s">
        <v>3124</v>
      </c>
      <c r="C904" s="24" t="s">
        <v>3171</v>
      </c>
      <c r="D904" s="24" t="s">
        <v>3157</v>
      </c>
      <c r="E904" s="24" t="s">
        <v>3172</v>
      </c>
      <c r="L904" s="17"/>
      <c r="S904" s="17"/>
      <c r="Y904" s="17"/>
    </row>
    <row r="905" spans="1:25" s="84" customFormat="1" ht="14.5" customHeight="1" x14ac:dyDescent="0.35">
      <c r="A905" s="24" t="s">
        <v>3124</v>
      </c>
      <c r="C905" s="24" t="s">
        <v>3173</v>
      </c>
      <c r="D905" s="24" t="s">
        <v>3157</v>
      </c>
      <c r="E905" s="24" t="s">
        <v>3174</v>
      </c>
      <c r="L905" s="17"/>
      <c r="S905" s="17"/>
      <c r="Y905" s="17"/>
    </row>
    <row r="906" spans="1:25" s="84" customFormat="1" ht="14.5" customHeight="1" x14ac:dyDescent="0.35">
      <c r="A906" s="24" t="s">
        <v>3124</v>
      </c>
      <c r="C906" s="24" t="s">
        <v>3175</v>
      </c>
      <c r="D906" s="24" t="s">
        <v>240</v>
      </c>
      <c r="E906" s="24" t="s">
        <v>3176</v>
      </c>
      <c r="L906" s="17"/>
      <c r="S906" s="17"/>
      <c r="Y906" s="17"/>
    </row>
    <row r="907" spans="1:25" s="84" customFormat="1" ht="14.5" customHeight="1" x14ac:dyDescent="0.35">
      <c r="A907" s="24" t="s">
        <v>3124</v>
      </c>
      <c r="C907" s="24" t="s">
        <v>3177</v>
      </c>
      <c r="D907" s="24" t="s">
        <v>240</v>
      </c>
      <c r="E907" s="24" t="s">
        <v>3178</v>
      </c>
      <c r="L907" s="17"/>
      <c r="S907" s="17"/>
      <c r="Y907" s="17"/>
    </row>
    <row r="908" spans="1:25" s="84" customFormat="1" ht="14.5" customHeight="1" x14ac:dyDescent="0.35">
      <c r="A908" s="24" t="s">
        <v>3124</v>
      </c>
      <c r="C908" s="24" t="s">
        <v>3179</v>
      </c>
      <c r="D908" s="24" t="s">
        <v>240</v>
      </c>
      <c r="E908" s="24" t="s">
        <v>3180</v>
      </c>
      <c r="L908" s="17"/>
      <c r="S908" s="17"/>
      <c r="Y908" s="17"/>
    </row>
    <row r="909" spans="1:25" s="84" customFormat="1" ht="14.5" customHeight="1" x14ac:dyDescent="0.35">
      <c r="A909" s="24" t="s">
        <v>3124</v>
      </c>
      <c r="C909" s="24" t="s">
        <v>3181</v>
      </c>
      <c r="D909" s="24" t="s">
        <v>240</v>
      </c>
      <c r="E909" s="24" t="s">
        <v>3182</v>
      </c>
      <c r="F909" s="84" t="s">
        <v>718</v>
      </c>
      <c r="G909" s="84" t="s">
        <v>3183</v>
      </c>
      <c r="L909" s="17"/>
      <c r="S909" s="17"/>
      <c r="Y909" s="17"/>
    </row>
    <row r="910" spans="1:25" s="84" customFormat="1" ht="14.5" customHeight="1" x14ac:dyDescent="0.35">
      <c r="A910" s="24" t="s">
        <v>3124</v>
      </c>
      <c r="C910" s="24" t="s">
        <v>3184</v>
      </c>
      <c r="D910" s="24" t="s">
        <v>240</v>
      </c>
      <c r="E910" s="24" t="s">
        <v>2747</v>
      </c>
      <c r="F910" s="84" t="s">
        <v>794</v>
      </c>
      <c r="L910" s="17"/>
      <c r="S910" s="17"/>
      <c r="Y910" s="17"/>
    </row>
    <row r="911" spans="1:25" s="84" customFormat="1" ht="14.5" customHeight="1" x14ac:dyDescent="0.35">
      <c r="A911" s="24" t="s">
        <v>3124</v>
      </c>
      <c r="C911" s="24" t="s">
        <v>716</v>
      </c>
      <c r="D911" s="24" t="s">
        <v>252</v>
      </c>
      <c r="E911" s="24" t="s">
        <v>22</v>
      </c>
      <c r="F911" s="24" t="s">
        <v>718</v>
      </c>
      <c r="I911" s="24" t="s">
        <v>856</v>
      </c>
      <c r="J911" s="24" t="s">
        <v>22</v>
      </c>
      <c r="L911" s="17" t="s">
        <v>22</v>
      </c>
      <c r="M911" s="24" t="s">
        <v>22</v>
      </c>
      <c r="N911" s="24" t="s">
        <v>22</v>
      </c>
      <c r="O911" s="24" t="s">
        <v>22</v>
      </c>
      <c r="P911" s="24" t="s">
        <v>22</v>
      </c>
      <c r="S911" s="17"/>
      <c r="Y911" s="17"/>
    </row>
    <row r="912" spans="1:25" ht="14.5" customHeight="1" x14ac:dyDescent="0.35">
      <c r="A912" s="23" t="s">
        <v>3124</v>
      </c>
      <c r="B912" s="23" t="s">
        <v>734</v>
      </c>
      <c r="C912" s="23" t="s">
        <v>3185</v>
      </c>
      <c r="D912" s="23" t="s">
        <v>252</v>
      </c>
      <c r="L912" s="29"/>
      <c r="S912" s="29"/>
      <c r="Y912" s="29"/>
    </row>
    <row r="913" spans="1:11" x14ac:dyDescent="0.35">
      <c r="A913" s="28" t="s">
        <v>3186</v>
      </c>
      <c r="C913" s="82" t="s">
        <v>3187</v>
      </c>
      <c r="D913" s="28" t="s">
        <v>240</v>
      </c>
      <c r="E913" s="82" t="s">
        <v>3188</v>
      </c>
      <c r="F913" s="82" t="s">
        <v>718</v>
      </c>
      <c r="K913" t="s">
        <v>252</v>
      </c>
    </row>
    <row r="914" spans="1:11" x14ac:dyDescent="0.35">
      <c r="A914" s="28" t="s">
        <v>3186</v>
      </c>
      <c r="C914" s="82" t="s">
        <v>3189</v>
      </c>
      <c r="D914" s="28" t="s">
        <v>240</v>
      </c>
      <c r="E914" s="82" t="s">
        <v>3190</v>
      </c>
      <c r="F914" s="82" t="s">
        <v>718</v>
      </c>
      <c r="K914" t="s">
        <v>252</v>
      </c>
    </row>
    <row r="915" spans="1:11" x14ac:dyDescent="0.35">
      <c r="A915" s="28" t="s">
        <v>3186</v>
      </c>
      <c r="C915" s="82" t="s">
        <v>3191</v>
      </c>
      <c r="D915" s="28" t="s">
        <v>240</v>
      </c>
      <c r="E915" s="82" t="s">
        <v>696</v>
      </c>
      <c r="F915" s="82" t="s">
        <v>718</v>
      </c>
      <c r="K915" t="s">
        <v>240</v>
      </c>
    </row>
    <row r="916" spans="1:11" x14ac:dyDescent="0.35">
      <c r="A916" s="28" t="s">
        <v>3186</v>
      </c>
      <c r="C916" s="82" t="s">
        <v>3187</v>
      </c>
      <c r="D916" s="28" t="s">
        <v>240</v>
      </c>
      <c r="E916" s="82" t="s">
        <v>2849</v>
      </c>
      <c r="F916" s="82" t="s">
        <v>718</v>
      </c>
      <c r="K916" t="s">
        <v>240</v>
      </c>
    </row>
    <row r="917" spans="1:11" x14ac:dyDescent="0.35">
      <c r="A917" s="28" t="s">
        <v>3186</v>
      </c>
      <c r="C917" s="82" t="s">
        <v>771</v>
      </c>
      <c r="D917" s="28" t="s">
        <v>240</v>
      </c>
      <c r="E917" s="82" t="s">
        <v>2911</v>
      </c>
      <c r="F917" s="82" t="s">
        <v>718</v>
      </c>
      <c r="K917" t="s">
        <v>240</v>
      </c>
    </row>
    <row r="918" spans="1:11" x14ac:dyDescent="0.35">
      <c r="A918" s="28" t="s">
        <v>3186</v>
      </c>
      <c r="C918" s="82" t="s">
        <v>2903</v>
      </c>
      <c r="D918" s="28" t="s">
        <v>240</v>
      </c>
      <c r="E918" s="82" t="s">
        <v>1525</v>
      </c>
      <c r="F918" s="82" t="s">
        <v>718</v>
      </c>
      <c r="K918" t="s">
        <v>240</v>
      </c>
    </row>
    <row r="919" spans="1:11" x14ac:dyDescent="0.35">
      <c r="A919" s="28" t="s">
        <v>3186</v>
      </c>
      <c r="C919" s="82" t="s">
        <v>3192</v>
      </c>
      <c r="D919" s="28" t="s">
        <v>240</v>
      </c>
      <c r="E919" s="82" t="s">
        <v>3193</v>
      </c>
      <c r="F919" s="82" t="s">
        <v>718</v>
      </c>
      <c r="K919" t="s">
        <v>240</v>
      </c>
    </row>
    <row r="920" spans="1:11" x14ac:dyDescent="0.35">
      <c r="A920" s="28" t="s">
        <v>3186</v>
      </c>
      <c r="C920" s="82" t="s">
        <v>3194</v>
      </c>
      <c r="D920" s="28" t="s">
        <v>240</v>
      </c>
      <c r="E920" s="82" t="s">
        <v>3195</v>
      </c>
      <c r="F920" s="82" t="s">
        <v>1529</v>
      </c>
      <c r="K920" t="s">
        <v>240</v>
      </c>
    </row>
    <row r="921" spans="1:11" x14ac:dyDescent="0.35">
      <c r="A921" s="28" t="s">
        <v>3186</v>
      </c>
      <c r="C921" s="82" t="s">
        <v>3196</v>
      </c>
      <c r="D921" s="28" t="s">
        <v>240</v>
      </c>
      <c r="E921" s="82" t="s">
        <v>3197</v>
      </c>
      <c r="F921" s="82" t="s">
        <v>1529</v>
      </c>
      <c r="K921" t="s">
        <v>240</v>
      </c>
    </row>
    <row r="922" spans="1:11" x14ac:dyDescent="0.35">
      <c r="A922" s="28" t="s">
        <v>3186</v>
      </c>
      <c r="C922" s="82" t="s">
        <v>3198</v>
      </c>
      <c r="D922" s="28" t="s">
        <v>240</v>
      </c>
      <c r="E922" s="82" t="s">
        <v>3199</v>
      </c>
      <c r="F922" s="82" t="s">
        <v>814</v>
      </c>
      <c r="K922" t="s">
        <v>240</v>
      </c>
    </row>
    <row r="923" spans="1:11" x14ac:dyDescent="0.35">
      <c r="A923" s="28" t="s">
        <v>3186</v>
      </c>
      <c r="C923" s="82" t="s">
        <v>3200</v>
      </c>
      <c r="D923" s="28" t="s">
        <v>240</v>
      </c>
      <c r="E923" s="82" t="s">
        <v>3201</v>
      </c>
      <c r="F923" s="82" t="s">
        <v>814</v>
      </c>
      <c r="K923" t="s">
        <v>240</v>
      </c>
    </row>
    <row r="924" spans="1:11" s="88" customFormat="1" x14ac:dyDescent="0.35">
      <c r="A924" s="52" t="s">
        <v>3032</v>
      </c>
      <c r="C924" s="88" t="s">
        <v>771</v>
      </c>
      <c r="D924" s="88" t="s">
        <v>240</v>
      </c>
      <c r="E924" s="88" t="s">
        <v>2911</v>
      </c>
      <c r="F924" s="52" t="s">
        <v>718</v>
      </c>
    </row>
    <row r="925" spans="1:11" s="88" customFormat="1" x14ac:dyDescent="0.35">
      <c r="A925" s="52" t="s">
        <v>3032</v>
      </c>
      <c r="C925" s="88" t="s">
        <v>3202</v>
      </c>
      <c r="D925" s="88" t="s">
        <v>240</v>
      </c>
      <c r="E925" s="88" t="s">
        <v>3203</v>
      </c>
      <c r="F925" s="52" t="s">
        <v>718</v>
      </c>
    </row>
    <row r="926" spans="1:11" s="88" customFormat="1" x14ac:dyDescent="0.35">
      <c r="A926" s="52" t="s">
        <v>3032</v>
      </c>
      <c r="C926" s="88" t="s">
        <v>2903</v>
      </c>
      <c r="D926" s="88" t="s">
        <v>240</v>
      </c>
      <c r="E926" s="88" t="s">
        <v>1525</v>
      </c>
      <c r="F926" s="52" t="s">
        <v>718</v>
      </c>
    </row>
    <row r="927" spans="1:11" s="88" customFormat="1" x14ac:dyDescent="0.35">
      <c r="A927" s="52" t="s">
        <v>3032</v>
      </c>
      <c r="C927" s="88" t="s">
        <v>3204</v>
      </c>
      <c r="D927" s="88" t="s">
        <v>240</v>
      </c>
      <c r="E927" s="88" t="s">
        <v>3205</v>
      </c>
      <c r="F927" s="52" t="s">
        <v>718</v>
      </c>
    </row>
    <row r="928" spans="1:11" s="88" customFormat="1" x14ac:dyDescent="0.35">
      <c r="A928" s="52" t="s">
        <v>3032</v>
      </c>
      <c r="C928" s="88" t="s">
        <v>3206</v>
      </c>
      <c r="D928" s="88" t="s">
        <v>240</v>
      </c>
      <c r="E928" s="88" t="s">
        <v>3193</v>
      </c>
      <c r="F928" s="52" t="s">
        <v>718</v>
      </c>
    </row>
    <row r="929" spans="1:6" s="88" customFormat="1" x14ac:dyDescent="0.35">
      <c r="A929" s="52" t="s">
        <v>3032</v>
      </c>
      <c r="C929" s="88" t="s">
        <v>3207</v>
      </c>
      <c r="D929" s="88" t="s">
        <v>240</v>
      </c>
      <c r="E929" s="88" t="s">
        <v>3147</v>
      </c>
      <c r="F929" s="52" t="s">
        <v>794</v>
      </c>
    </row>
    <row r="930" spans="1:6" s="88" customFormat="1" x14ac:dyDescent="0.35">
      <c r="A930" s="52" t="s">
        <v>3032</v>
      </c>
      <c r="C930" s="88" t="s">
        <v>3208</v>
      </c>
      <c r="D930" s="88" t="s">
        <v>240</v>
      </c>
      <c r="E930" s="88" t="s">
        <v>3112</v>
      </c>
      <c r="F930" s="52" t="s">
        <v>718</v>
      </c>
    </row>
  </sheetData>
  <autoFilter ref="A1:Y930" xr:uid="{089929B5-6648-420A-995A-254574E34560}"/>
  <conditionalFormatting sqref="C1:C1048576">
    <cfRule type="expression" dxfId="51"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rintOptions horizontalCentered="1"/>
  <pageMargins left="0.7" right="0.7" top="0.75" bottom="0.75" header="0.3" footer="0.3"/>
  <pageSetup paperSize="9" fitToWidth="0" fitToHeight="0" orientation="portrait" r:id="rId188"/>
  <drawing r:id="rId189"/>
  <legacyDrawing r:id="rId19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8"/>
  <sheetViews>
    <sheetView workbookViewId="0">
      <pane ySplit="1" topLeftCell="A23" activePane="bottomLeft" state="frozen"/>
      <selection pane="bottomLeft" activeCell="D56" sqref="D56"/>
    </sheetView>
  </sheetViews>
  <sheetFormatPr defaultRowHeight="14.5" x14ac:dyDescent="0.35"/>
  <cols>
    <col min="4" max="4" width="17.1796875" customWidth="1"/>
    <col min="6" max="6" width="29.7265625" customWidth="1"/>
    <col min="8" max="8" width="10.1796875" customWidth="1"/>
    <col min="10" max="10" width="29.1796875" customWidth="1"/>
    <col min="12" max="12" width="18.1796875" customWidth="1"/>
    <col min="13" max="13" width="22.1796875" customWidth="1"/>
  </cols>
  <sheetData>
    <row r="1" spans="1:15" x14ac:dyDescent="0.35">
      <c r="A1" t="s">
        <v>8031</v>
      </c>
      <c r="B1" t="s">
        <v>12812</v>
      </c>
      <c r="C1" t="s">
        <v>12813</v>
      </c>
      <c r="D1" t="s">
        <v>2849</v>
      </c>
      <c r="E1" t="s">
        <v>12814</v>
      </c>
      <c r="F1" t="s">
        <v>12815</v>
      </c>
      <c r="G1" t="s">
        <v>12816</v>
      </c>
      <c r="H1" t="s">
        <v>12817</v>
      </c>
      <c r="I1" t="s">
        <v>12818</v>
      </c>
      <c r="J1" t="s">
        <v>8041</v>
      </c>
      <c r="K1" t="s">
        <v>696</v>
      </c>
      <c r="L1" t="s">
        <v>12819</v>
      </c>
      <c r="M1" t="s">
        <v>12820</v>
      </c>
      <c r="N1" t="s">
        <v>8048</v>
      </c>
      <c r="O1" t="s">
        <v>12821</v>
      </c>
    </row>
    <row r="2" spans="1:15" x14ac:dyDescent="0.35">
      <c r="A2" t="s">
        <v>12822</v>
      </c>
      <c r="B2" t="s">
        <v>2763</v>
      </c>
      <c r="C2" t="s">
        <v>2763</v>
      </c>
      <c r="D2" t="s">
        <v>12823</v>
      </c>
      <c r="E2" t="s">
        <v>12823</v>
      </c>
      <c r="F2" t="s">
        <v>12824</v>
      </c>
      <c r="G2" t="s">
        <v>12823</v>
      </c>
      <c r="H2" t="s">
        <v>12823</v>
      </c>
      <c r="I2" t="s">
        <v>22</v>
      </c>
      <c r="J2" t="s">
        <v>12825</v>
      </c>
      <c r="K2" t="s">
        <v>12826</v>
      </c>
      <c r="L2" t="s">
        <v>2848</v>
      </c>
      <c r="M2" t="s">
        <v>3136</v>
      </c>
      <c r="N2" t="b">
        <v>0</v>
      </c>
      <c r="O2" t="s">
        <v>12824</v>
      </c>
    </row>
    <row r="3" spans="1:15" x14ac:dyDescent="0.35">
      <c r="A3" t="s">
        <v>12827</v>
      </c>
      <c r="B3" t="s">
        <v>2763</v>
      </c>
      <c r="C3" t="s">
        <v>2763</v>
      </c>
      <c r="D3" t="s">
        <v>6609</v>
      </c>
      <c r="E3" t="s">
        <v>12828</v>
      </c>
      <c r="F3" t="s">
        <v>12829</v>
      </c>
      <c r="G3" t="s">
        <v>12830</v>
      </c>
      <c r="H3" t="s">
        <v>12831</v>
      </c>
      <c r="I3" t="s">
        <v>8739</v>
      </c>
      <c r="J3" t="s">
        <v>12832</v>
      </c>
      <c r="L3" t="s">
        <v>2848</v>
      </c>
      <c r="M3" t="s">
        <v>3136</v>
      </c>
      <c r="N3" t="b">
        <v>0</v>
      </c>
      <c r="O3" t="s">
        <v>12829</v>
      </c>
    </row>
    <row r="4" spans="1:15" x14ac:dyDescent="0.35">
      <c r="A4" t="s">
        <v>10602</v>
      </c>
      <c r="B4" t="s">
        <v>2763</v>
      </c>
      <c r="C4" t="s">
        <v>2763</v>
      </c>
      <c r="D4" t="s">
        <v>6609</v>
      </c>
      <c r="E4" t="s">
        <v>12828</v>
      </c>
      <c r="F4" t="s">
        <v>12833</v>
      </c>
      <c r="G4" t="s">
        <v>12834</v>
      </c>
      <c r="H4" t="s">
        <v>12835</v>
      </c>
      <c r="I4" t="s">
        <v>12836</v>
      </c>
      <c r="J4" t="s">
        <v>12837</v>
      </c>
      <c r="L4" t="s">
        <v>2848</v>
      </c>
      <c r="M4" t="s">
        <v>3136</v>
      </c>
      <c r="N4" t="b">
        <v>0</v>
      </c>
      <c r="O4" t="s">
        <v>12833</v>
      </c>
    </row>
    <row r="5" spans="1:15" x14ac:dyDescent="0.35">
      <c r="A5" t="s">
        <v>12838</v>
      </c>
      <c r="B5" t="s">
        <v>2763</v>
      </c>
      <c r="C5" t="s">
        <v>2763</v>
      </c>
      <c r="D5" t="s">
        <v>6609</v>
      </c>
      <c r="E5" t="s">
        <v>12828</v>
      </c>
      <c r="F5" t="s">
        <v>12839</v>
      </c>
      <c r="G5" t="s">
        <v>12840</v>
      </c>
      <c r="H5" t="s">
        <v>12841</v>
      </c>
      <c r="I5" t="s">
        <v>6795</v>
      </c>
      <c r="J5" t="s">
        <v>12842</v>
      </c>
      <c r="L5" t="s">
        <v>2848</v>
      </c>
      <c r="M5" t="s">
        <v>3136</v>
      </c>
      <c r="N5" t="b">
        <v>0</v>
      </c>
      <c r="O5" t="s">
        <v>12839</v>
      </c>
    </row>
    <row r="6" spans="1:15" x14ac:dyDescent="0.35">
      <c r="A6" t="s">
        <v>9353</v>
      </c>
      <c r="B6" t="s">
        <v>2763</v>
      </c>
      <c r="C6" t="s">
        <v>2763</v>
      </c>
      <c r="D6" t="s">
        <v>6609</v>
      </c>
      <c r="E6" t="s">
        <v>12828</v>
      </c>
      <c r="F6" t="s">
        <v>12843</v>
      </c>
      <c r="G6" t="s">
        <v>12828</v>
      </c>
      <c r="H6" t="s">
        <v>12844</v>
      </c>
      <c r="I6" t="s">
        <v>12845</v>
      </c>
      <c r="J6" t="s">
        <v>12846</v>
      </c>
      <c r="L6" t="s">
        <v>2848</v>
      </c>
      <c r="M6" t="s">
        <v>3136</v>
      </c>
      <c r="N6" t="b">
        <v>0</v>
      </c>
      <c r="O6" t="s">
        <v>12843</v>
      </c>
    </row>
    <row r="7" spans="1:15" x14ac:dyDescent="0.35">
      <c r="A7" t="s">
        <v>8767</v>
      </c>
      <c r="B7" t="s">
        <v>2763</v>
      </c>
      <c r="C7" t="s">
        <v>2763</v>
      </c>
      <c r="D7" t="s">
        <v>12847</v>
      </c>
      <c r="E7" t="s">
        <v>12848</v>
      </c>
      <c r="F7" t="s">
        <v>12847</v>
      </c>
      <c r="G7" t="s">
        <v>12848</v>
      </c>
      <c r="H7" t="s">
        <v>12847</v>
      </c>
      <c r="I7" t="s">
        <v>22</v>
      </c>
      <c r="J7" t="s">
        <v>12849</v>
      </c>
      <c r="K7" t="s">
        <v>12850</v>
      </c>
      <c r="L7" t="s">
        <v>2848</v>
      </c>
      <c r="M7" t="s">
        <v>3136</v>
      </c>
      <c r="N7" t="b">
        <v>0</v>
      </c>
      <c r="O7" t="s">
        <v>12847</v>
      </c>
    </row>
    <row r="8" spans="1:15" x14ac:dyDescent="0.35">
      <c r="A8" t="s">
        <v>8772</v>
      </c>
      <c r="B8" t="s">
        <v>2763</v>
      </c>
      <c r="C8" t="s">
        <v>2763</v>
      </c>
      <c r="D8" t="s">
        <v>12847</v>
      </c>
      <c r="E8" t="s">
        <v>12848</v>
      </c>
      <c r="F8" t="s">
        <v>12851</v>
      </c>
      <c r="G8" t="s">
        <v>12852</v>
      </c>
      <c r="H8" t="s">
        <v>12851</v>
      </c>
      <c r="I8" t="s">
        <v>22</v>
      </c>
      <c r="J8" t="s">
        <v>12853</v>
      </c>
      <c r="K8" t="s">
        <v>12854</v>
      </c>
      <c r="L8" t="s">
        <v>2848</v>
      </c>
      <c r="M8" t="s">
        <v>3136</v>
      </c>
      <c r="N8" t="b">
        <v>0</v>
      </c>
      <c r="O8" t="s">
        <v>12851</v>
      </c>
    </row>
    <row r="9" spans="1:15" x14ac:dyDescent="0.35">
      <c r="A9" t="s">
        <v>10575</v>
      </c>
      <c r="B9" t="s">
        <v>2763</v>
      </c>
      <c r="C9" t="s">
        <v>2763</v>
      </c>
      <c r="D9" t="s">
        <v>12855</v>
      </c>
      <c r="E9" t="s">
        <v>12856</v>
      </c>
      <c r="F9" t="s">
        <v>12857</v>
      </c>
      <c r="G9" t="s">
        <v>12858</v>
      </c>
      <c r="H9" t="s">
        <v>12859</v>
      </c>
      <c r="I9" t="s">
        <v>22</v>
      </c>
      <c r="J9" t="s">
        <v>12860</v>
      </c>
      <c r="L9" t="s">
        <v>3099</v>
      </c>
      <c r="M9" t="s">
        <v>2762</v>
      </c>
      <c r="N9" t="b">
        <v>0</v>
      </c>
      <c r="O9" t="s">
        <v>12857</v>
      </c>
    </row>
    <row r="10" spans="1:15" x14ac:dyDescent="0.35">
      <c r="A10" t="s">
        <v>9316</v>
      </c>
      <c r="B10" t="s">
        <v>2763</v>
      </c>
      <c r="C10" t="s">
        <v>2763</v>
      </c>
      <c r="D10" t="s">
        <v>12855</v>
      </c>
      <c r="E10" t="s">
        <v>12856</v>
      </c>
      <c r="F10" t="s">
        <v>12861</v>
      </c>
      <c r="G10" t="s">
        <v>12862</v>
      </c>
      <c r="H10" t="s">
        <v>12863</v>
      </c>
      <c r="I10" t="s">
        <v>22</v>
      </c>
      <c r="J10" t="s">
        <v>12864</v>
      </c>
      <c r="K10" t="s">
        <v>12865</v>
      </c>
      <c r="L10" t="s">
        <v>3099</v>
      </c>
      <c r="M10" t="s">
        <v>2762</v>
      </c>
      <c r="N10" t="b">
        <v>0</v>
      </c>
      <c r="O10" t="s">
        <v>12861</v>
      </c>
    </row>
    <row r="11" spans="1:15" x14ac:dyDescent="0.35">
      <c r="A11" t="s">
        <v>9324</v>
      </c>
      <c r="B11" t="s">
        <v>2763</v>
      </c>
      <c r="C11" t="s">
        <v>2763</v>
      </c>
      <c r="D11" t="s">
        <v>12866</v>
      </c>
      <c r="E11" t="s">
        <v>12867</v>
      </c>
      <c r="F11" t="s">
        <v>12866</v>
      </c>
      <c r="G11" t="s">
        <v>12867</v>
      </c>
      <c r="H11" t="s">
        <v>12868</v>
      </c>
      <c r="I11" t="s">
        <v>22</v>
      </c>
      <c r="J11" t="s">
        <v>12869</v>
      </c>
      <c r="L11" t="s">
        <v>3099</v>
      </c>
      <c r="M11" t="s">
        <v>2762</v>
      </c>
      <c r="N11" t="b">
        <v>0</v>
      </c>
      <c r="O11" t="s">
        <v>12866</v>
      </c>
    </row>
    <row r="12" spans="1:15" x14ac:dyDescent="0.35">
      <c r="A12" t="s">
        <v>10613</v>
      </c>
      <c r="B12" t="s">
        <v>2763</v>
      </c>
      <c r="C12" t="s">
        <v>2763</v>
      </c>
      <c r="D12" t="s">
        <v>12866</v>
      </c>
      <c r="E12" t="s">
        <v>12867</v>
      </c>
      <c r="F12" t="s">
        <v>12870</v>
      </c>
      <c r="G12" t="s">
        <v>12871</v>
      </c>
      <c r="H12" t="s">
        <v>12872</v>
      </c>
      <c r="I12" t="s">
        <v>22</v>
      </c>
      <c r="J12" t="s">
        <v>12873</v>
      </c>
      <c r="L12" t="s">
        <v>3099</v>
      </c>
      <c r="M12" t="s">
        <v>2762</v>
      </c>
      <c r="N12" t="b">
        <v>0</v>
      </c>
      <c r="O12" t="s">
        <v>12870</v>
      </c>
    </row>
    <row r="13" spans="1:15" x14ac:dyDescent="0.35">
      <c r="A13" t="s">
        <v>10582</v>
      </c>
      <c r="B13" t="s">
        <v>2763</v>
      </c>
      <c r="C13" t="s">
        <v>2763</v>
      </c>
      <c r="D13" t="s">
        <v>12874</v>
      </c>
      <c r="E13" t="s">
        <v>12875</v>
      </c>
      <c r="F13" t="s">
        <v>12874</v>
      </c>
      <c r="G13" t="s">
        <v>12875</v>
      </c>
      <c r="H13" t="s">
        <v>12876</v>
      </c>
      <c r="I13" t="s">
        <v>22</v>
      </c>
      <c r="J13" t="s">
        <v>12877</v>
      </c>
      <c r="K13" t="s">
        <v>12878</v>
      </c>
      <c r="L13" t="s">
        <v>2848</v>
      </c>
      <c r="M13" t="s">
        <v>3136</v>
      </c>
      <c r="N13" t="b">
        <v>0</v>
      </c>
      <c r="O13" t="s">
        <v>12874</v>
      </c>
    </row>
    <row r="14" spans="1:15" x14ac:dyDescent="0.35">
      <c r="A14" t="s">
        <v>9343</v>
      </c>
      <c r="B14" t="s">
        <v>2763</v>
      </c>
      <c r="C14" t="s">
        <v>2763</v>
      </c>
      <c r="D14" t="s">
        <v>12879</v>
      </c>
      <c r="E14" t="s">
        <v>12880</v>
      </c>
      <c r="F14" t="s">
        <v>12881</v>
      </c>
      <c r="G14" t="s">
        <v>12882</v>
      </c>
      <c r="H14" t="s">
        <v>12883</v>
      </c>
      <c r="I14" t="s">
        <v>12845</v>
      </c>
      <c r="J14" t="s">
        <v>12884</v>
      </c>
      <c r="K14" t="s">
        <v>12885</v>
      </c>
      <c r="L14" t="s">
        <v>1671</v>
      </c>
      <c r="M14" t="s">
        <v>1673</v>
      </c>
      <c r="N14" t="b">
        <v>0</v>
      </c>
      <c r="O14" t="s">
        <v>12881</v>
      </c>
    </row>
    <row r="15" spans="1:15" x14ac:dyDescent="0.35">
      <c r="A15" t="s">
        <v>9655</v>
      </c>
      <c r="B15" t="s">
        <v>2763</v>
      </c>
      <c r="C15" t="s">
        <v>2763</v>
      </c>
      <c r="D15" t="s">
        <v>12879</v>
      </c>
      <c r="E15" t="s">
        <v>12880</v>
      </c>
      <c r="F15" t="s">
        <v>12886</v>
      </c>
      <c r="G15" t="s">
        <v>12887</v>
      </c>
      <c r="H15" t="s">
        <v>12888</v>
      </c>
      <c r="I15" t="s">
        <v>12845</v>
      </c>
      <c r="J15" t="s">
        <v>12889</v>
      </c>
      <c r="K15" t="s">
        <v>12890</v>
      </c>
      <c r="L15" t="s">
        <v>1671</v>
      </c>
      <c r="M15" t="s">
        <v>1673</v>
      </c>
      <c r="N15" t="b">
        <v>0</v>
      </c>
      <c r="O15" t="s">
        <v>12886</v>
      </c>
    </row>
    <row r="16" spans="1:15" x14ac:dyDescent="0.35">
      <c r="A16" t="s">
        <v>9656</v>
      </c>
      <c r="B16" t="s">
        <v>2763</v>
      </c>
      <c r="C16" t="s">
        <v>2763</v>
      </c>
      <c r="D16" t="s">
        <v>12879</v>
      </c>
      <c r="E16" t="s">
        <v>12880</v>
      </c>
      <c r="F16" t="s">
        <v>12891</v>
      </c>
      <c r="G16" t="s">
        <v>12892</v>
      </c>
      <c r="H16" t="s">
        <v>12893</v>
      </c>
      <c r="I16" t="s">
        <v>12845</v>
      </c>
      <c r="J16" t="s">
        <v>12894</v>
      </c>
      <c r="K16" t="s">
        <v>12890</v>
      </c>
      <c r="L16" t="s">
        <v>1671</v>
      </c>
      <c r="M16" t="s">
        <v>1673</v>
      </c>
      <c r="N16" t="b">
        <v>0</v>
      </c>
      <c r="O16" t="s">
        <v>12891</v>
      </c>
    </row>
    <row r="17" spans="1:15" x14ac:dyDescent="0.35">
      <c r="A17" t="s">
        <v>9208</v>
      </c>
      <c r="B17" t="s">
        <v>2763</v>
      </c>
      <c r="C17" t="s">
        <v>2763</v>
      </c>
      <c r="D17" t="s">
        <v>12879</v>
      </c>
      <c r="E17" t="s">
        <v>12880</v>
      </c>
      <c r="F17" t="s">
        <v>12895</v>
      </c>
      <c r="G17" t="s">
        <v>12896</v>
      </c>
      <c r="H17" t="s">
        <v>12897</v>
      </c>
      <c r="I17" t="s">
        <v>8739</v>
      </c>
      <c r="J17" t="s">
        <v>12898</v>
      </c>
      <c r="K17" t="s">
        <v>12890</v>
      </c>
      <c r="L17" t="s">
        <v>1671</v>
      </c>
      <c r="M17" t="s">
        <v>1673</v>
      </c>
      <c r="N17" t="b">
        <v>0</v>
      </c>
      <c r="O17" t="s">
        <v>12895</v>
      </c>
    </row>
    <row r="18" spans="1:15" x14ac:dyDescent="0.35">
      <c r="A18" t="s">
        <v>9206</v>
      </c>
      <c r="B18" t="s">
        <v>2763</v>
      </c>
      <c r="C18" t="s">
        <v>2763</v>
      </c>
      <c r="D18" t="s">
        <v>12879</v>
      </c>
      <c r="E18" t="s">
        <v>12880</v>
      </c>
      <c r="F18" t="s">
        <v>12899</v>
      </c>
      <c r="G18" t="s">
        <v>12900</v>
      </c>
      <c r="H18" t="s">
        <v>12901</v>
      </c>
      <c r="I18" t="s">
        <v>8739</v>
      </c>
      <c r="J18" t="s">
        <v>12902</v>
      </c>
      <c r="K18" t="s">
        <v>12890</v>
      </c>
      <c r="L18" t="s">
        <v>1671</v>
      </c>
      <c r="M18" t="s">
        <v>1673</v>
      </c>
      <c r="N18" t="b">
        <v>0</v>
      </c>
      <c r="O18" t="s">
        <v>12899</v>
      </c>
    </row>
    <row r="19" spans="1:15" x14ac:dyDescent="0.35">
      <c r="A19" t="s">
        <v>9207</v>
      </c>
      <c r="B19" t="s">
        <v>2763</v>
      </c>
      <c r="C19" t="s">
        <v>2763</v>
      </c>
      <c r="D19" t="s">
        <v>12879</v>
      </c>
      <c r="E19" t="s">
        <v>12880</v>
      </c>
      <c r="F19" t="s">
        <v>12903</v>
      </c>
      <c r="G19" t="s">
        <v>12904</v>
      </c>
      <c r="H19" t="s">
        <v>12905</v>
      </c>
      <c r="I19" t="s">
        <v>8739</v>
      </c>
      <c r="J19" t="s">
        <v>12906</v>
      </c>
      <c r="K19" t="s">
        <v>12890</v>
      </c>
      <c r="L19" t="s">
        <v>1671</v>
      </c>
      <c r="M19" t="s">
        <v>1673</v>
      </c>
      <c r="N19" t="b">
        <v>0</v>
      </c>
      <c r="O19" t="s">
        <v>12903</v>
      </c>
    </row>
    <row r="20" spans="1:15" x14ac:dyDescent="0.35">
      <c r="A20" t="s">
        <v>8835</v>
      </c>
      <c r="B20" t="s">
        <v>2763</v>
      </c>
      <c r="C20" t="s">
        <v>2763</v>
      </c>
      <c r="D20" t="s">
        <v>12879</v>
      </c>
      <c r="E20" t="s">
        <v>12880</v>
      </c>
      <c r="F20" t="s">
        <v>12907</v>
      </c>
      <c r="G20" t="s">
        <v>12908</v>
      </c>
      <c r="H20" t="s">
        <v>12909</v>
      </c>
      <c r="I20" t="s">
        <v>12836</v>
      </c>
      <c r="J20" t="s">
        <v>12910</v>
      </c>
      <c r="K20" t="s">
        <v>12890</v>
      </c>
      <c r="L20" t="s">
        <v>1671</v>
      </c>
      <c r="M20" t="s">
        <v>1673</v>
      </c>
      <c r="N20" t="b">
        <v>0</v>
      </c>
      <c r="O20" t="s">
        <v>12907</v>
      </c>
    </row>
    <row r="21" spans="1:15" x14ac:dyDescent="0.35">
      <c r="A21" t="s">
        <v>8833</v>
      </c>
      <c r="B21" t="s">
        <v>2763</v>
      </c>
      <c r="C21" t="s">
        <v>2763</v>
      </c>
      <c r="D21" t="s">
        <v>12879</v>
      </c>
      <c r="E21" t="s">
        <v>12880</v>
      </c>
      <c r="F21" t="s">
        <v>12911</v>
      </c>
      <c r="G21" t="s">
        <v>12912</v>
      </c>
      <c r="H21" t="s">
        <v>12913</v>
      </c>
      <c r="I21" t="s">
        <v>12836</v>
      </c>
      <c r="J21" t="s">
        <v>12914</v>
      </c>
      <c r="K21" t="s">
        <v>12890</v>
      </c>
      <c r="L21" t="s">
        <v>1671</v>
      </c>
      <c r="M21" t="s">
        <v>1673</v>
      </c>
      <c r="N21" t="b">
        <v>0</v>
      </c>
      <c r="O21" t="s">
        <v>12911</v>
      </c>
    </row>
    <row r="22" spans="1:15" x14ac:dyDescent="0.35">
      <c r="A22" t="s">
        <v>8834</v>
      </c>
      <c r="B22" t="s">
        <v>2763</v>
      </c>
      <c r="C22" t="s">
        <v>2763</v>
      </c>
      <c r="D22" t="s">
        <v>12879</v>
      </c>
      <c r="E22" t="s">
        <v>12880</v>
      </c>
      <c r="F22" t="s">
        <v>12915</v>
      </c>
      <c r="G22" t="s">
        <v>12916</v>
      </c>
      <c r="H22" t="s">
        <v>12917</v>
      </c>
      <c r="I22" t="s">
        <v>12836</v>
      </c>
      <c r="J22" t="s">
        <v>12918</v>
      </c>
      <c r="K22" t="s">
        <v>12890</v>
      </c>
      <c r="L22" t="s">
        <v>1671</v>
      </c>
      <c r="M22" t="s">
        <v>1673</v>
      </c>
      <c r="N22" t="b">
        <v>0</v>
      </c>
      <c r="O22" t="s">
        <v>12915</v>
      </c>
    </row>
    <row r="23" spans="1:15" s="88" customFormat="1" x14ac:dyDescent="0.35">
      <c r="A23" s="88" t="s">
        <v>9657</v>
      </c>
      <c r="B23" s="88" t="s">
        <v>2763</v>
      </c>
      <c r="C23" s="88" t="s">
        <v>2763</v>
      </c>
      <c r="D23" s="88" t="s">
        <v>12879</v>
      </c>
      <c r="E23" s="88" t="s">
        <v>12880</v>
      </c>
      <c r="F23" s="88" t="s">
        <v>12919</v>
      </c>
      <c r="G23" s="88" t="s">
        <v>12920</v>
      </c>
      <c r="H23" s="88" t="s">
        <v>12921</v>
      </c>
      <c r="I23" s="88" t="s">
        <v>12922</v>
      </c>
      <c r="J23" s="88" t="s">
        <v>12923</v>
      </c>
      <c r="K23" s="88" t="s">
        <v>12890</v>
      </c>
      <c r="L23" s="88" t="s">
        <v>1671</v>
      </c>
      <c r="M23" s="88" t="s">
        <v>1673</v>
      </c>
      <c r="N23" s="88" t="b">
        <v>0</v>
      </c>
      <c r="O23" s="88" t="s">
        <v>12919</v>
      </c>
    </row>
    <row r="24" spans="1:15" x14ac:dyDescent="0.35">
      <c r="A24" t="s">
        <v>12924</v>
      </c>
      <c r="B24" t="s">
        <v>2763</v>
      </c>
      <c r="C24" t="s">
        <v>2763</v>
      </c>
      <c r="D24" t="s">
        <v>12925</v>
      </c>
      <c r="E24" t="s">
        <v>12926</v>
      </c>
      <c r="F24" t="s">
        <v>12927</v>
      </c>
      <c r="G24" t="s">
        <v>12928</v>
      </c>
      <c r="H24" t="s">
        <v>12929</v>
      </c>
      <c r="I24" t="s">
        <v>8739</v>
      </c>
      <c r="J24" t="s">
        <v>12930</v>
      </c>
      <c r="L24" t="s">
        <v>2956</v>
      </c>
      <c r="M24" t="s">
        <v>3139</v>
      </c>
      <c r="N24" t="b">
        <v>0</v>
      </c>
      <c r="O24" t="s">
        <v>12927</v>
      </c>
    </row>
    <row r="25" spans="1:15" x14ac:dyDescent="0.35">
      <c r="A25" t="s">
        <v>12931</v>
      </c>
      <c r="B25" t="s">
        <v>2763</v>
      </c>
      <c r="C25" t="s">
        <v>2763</v>
      </c>
      <c r="D25" t="s">
        <v>12925</v>
      </c>
      <c r="E25" t="s">
        <v>12926</v>
      </c>
      <c r="F25" t="s">
        <v>12932</v>
      </c>
      <c r="G25" t="s">
        <v>12933</v>
      </c>
      <c r="H25" t="s">
        <v>12934</v>
      </c>
      <c r="I25" t="s">
        <v>12836</v>
      </c>
      <c r="J25" t="s">
        <v>12935</v>
      </c>
      <c r="L25" t="s">
        <v>2956</v>
      </c>
      <c r="M25" t="s">
        <v>3139</v>
      </c>
      <c r="N25" t="b">
        <v>0</v>
      </c>
      <c r="O25" t="s">
        <v>12932</v>
      </c>
    </row>
    <row r="26" spans="1:15" x14ac:dyDescent="0.35">
      <c r="A26" t="s">
        <v>12936</v>
      </c>
      <c r="B26" t="s">
        <v>2763</v>
      </c>
      <c r="C26" t="s">
        <v>2763</v>
      </c>
      <c r="D26" t="s">
        <v>12925</v>
      </c>
      <c r="E26" t="s">
        <v>12926</v>
      </c>
      <c r="F26" t="s">
        <v>12937</v>
      </c>
      <c r="G26" t="s">
        <v>12926</v>
      </c>
      <c r="H26" t="s">
        <v>12938</v>
      </c>
      <c r="I26" t="s">
        <v>12845</v>
      </c>
      <c r="J26" t="s">
        <v>12939</v>
      </c>
      <c r="L26" t="s">
        <v>2956</v>
      </c>
      <c r="M26" t="s">
        <v>3139</v>
      </c>
      <c r="N26" t="b">
        <v>0</v>
      </c>
      <c r="O26" t="s">
        <v>12937</v>
      </c>
    </row>
    <row r="27" spans="1:15" x14ac:dyDescent="0.35">
      <c r="A27" t="s">
        <v>12940</v>
      </c>
      <c r="B27" t="s">
        <v>2763</v>
      </c>
      <c r="C27" t="s">
        <v>2763</v>
      </c>
      <c r="D27" t="s">
        <v>6626</v>
      </c>
      <c r="E27" t="s">
        <v>12941</v>
      </c>
      <c r="F27" t="s">
        <v>6626</v>
      </c>
      <c r="G27" t="s">
        <v>12941</v>
      </c>
      <c r="H27" t="s">
        <v>12942</v>
      </c>
      <c r="J27" t="s">
        <v>12943</v>
      </c>
      <c r="K27" t="s">
        <v>12944</v>
      </c>
      <c r="L27" t="s">
        <v>3099</v>
      </c>
      <c r="M27" t="s">
        <v>2762</v>
      </c>
      <c r="N27" t="b">
        <v>0</v>
      </c>
      <c r="O27" t="s">
        <v>6626</v>
      </c>
    </row>
    <row r="28" spans="1:15" x14ac:dyDescent="0.35">
      <c r="A28" t="s">
        <v>12945</v>
      </c>
      <c r="B28" t="s">
        <v>2775</v>
      </c>
      <c r="C28" t="s">
        <v>2775</v>
      </c>
      <c r="D28" t="s">
        <v>12946</v>
      </c>
      <c r="E28" t="s">
        <v>12947</v>
      </c>
      <c r="F28" t="s">
        <v>12948</v>
      </c>
      <c r="G28" t="s">
        <v>12949</v>
      </c>
      <c r="H28" t="s">
        <v>12950</v>
      </c>
      <c r="I28" t="s">
        <v>12951</v>
      </c>
      <c r="J28" t="s">
        <v>12952</v>
      </c>
      <c r="K28" t="s">
        <v>12953</v>
      </c>
      <c r="L28" t="s">
        <v>1982</v>
      </c>
      <c r="M28" t="s">
        <v>1984</v>
      </c>
      <c r="N28" t="b">
        <v>0</v>
      </c>
      <c r="O28" t="s">
        <v>12954</v>
      </c>
    </row>
    <row r="29" spans="1:15" x14ac:dyDescent="0.35">
      <c r="A29" t="s">
        <v>12955</v>
      </c>
      <c r="B29" t="s">
        <v>2775</v>
      </c>
      <c r="C29" t="s">
        <v>2775</v>
      </c>
      <c r="D29" t="s">
        <v>12946</v>
      </c>
      <c r="E29" t="s">
        <v>12947</v>
      </c>
      <c r="F29" t="s">
        <v>12956</v>
      </c>
      <c r="G29" t="s">
        <v>12957</v>
      </c>
      <c r="H29" t="s">
        <v>12958</v>
      </c>
      <c r="I29" t="s">
        <v>12951</v>
      </c>
      <c r="J29" t="s">
        <v>12959</v>
      </c>
      <c r="K29" t="s">
        <v>12953</v>
      </c>
      <c r="L29" t="s">
        <v>1982</v>
      </c>
      <c r="M29" t="s">
        <v>1984</v>
      </c>
      <c r="N29" t="b">
        <v>0</v>
      </c>
      <c r="O29" t="s">
        <v>12960</v>
      </c>
    </row>
    <row r="30" spans="1:15" x14ac:dyDescent="0.35">
      <c r="A30" t="s">
        <v>12961</v>
      </c>
      <c r="B30" t="s">
        <v>2775</v>
      </c>
      <c r="C30" t="s">
        <v>2775</v>
      </c>
      <c r="D30" t="s">
        <v>12946</v>
      </c>
      <c r="E30" t="s">
        <v>12947</v>
      </c>
      <c r="F30" t="s">
        <v>12962</v>
      </c>
      <c r="G30" t="s">
        <v>12963</v>
      </c>
      <c r="H30" t="s">
        <v>12964</v>
      </c>
      <c r="I30" t="s">
        <v>12951</v>
      </c>
      <c r="J30" t="s">
        <v>12965</v>
      </c>
      <c r="K30" t="s">
        <v>12953</v>
      </c>
      <c r="L30" t="s">
        <v>1982</v>
      </c>
      <c r="M30" t="s">
        <v>1984</v>
      </c>
      <c r="N30" t="b">
        <v>0</v>
      </c>
      <c r="O30" t="s">
        <v>8630</v>
      </c>
    </row>
    <row r="31" spans="1:15" x14ac:dyDescent="0.35">
      <c r="A31" t="s">
        <v>12966</v>
      </c>
      <c r="B31" t="s">
        <v>2775</v>
      </c>
      <c r="C31" t="s">
        <v>2775</v>
      </c>
      <c r="D31" t="s">
        <v>12946</v>
      </c>
      <c r="E31" t="s">
        <v>12947</v>
      </c>
      <c r="F31" t="s">
        <v>12967</v>
      </c>
      <c r="G31" t="s">
        <v>12968</v>
      </c>
      <c r="H31" t="s">
        <v>12969</v>
      </c>
      <c r="I31" t="s">
        <v>12951</v>
      </c>
      <c r="J31" t="s">
        <v>12970</v>
      </c>
      <c r="K31" t="s">
        <v>12953</v>
      </c>
      <c r="L31" t="s">
        <v>1982</v>
      </c>
      <c r="M31" t="s">
        <v>1984</v>
      </c>
      <c r="N31" t="b">
        <v>0</v>
      </c>
      <c r="O31" t="s">
        <v>12971</v>
      </c>
    </row>
    <row r="32" spans="1:15" x14ac:dyDescent="0.35">
      <c r="A32" t="s">
        <v>12972</v>
      </c>
      <c r="B32" t="s">
        <v>2775</v>
      </c>
      <c r="C32" t="s">
        <v>2775</v>
      </c>
      <c r="D32" t="s">
        <v>12946</v>
      </c>
      <c r="E32" t="s">
        <v>12947</v>
      </c>
      <c r="F32" t="s">
        <v>12973</v>
      </c>
      <c r="G32" t="s">
        <v>12974</v>
      </c>
      <c r="H32" t="s">
        <v>12975</v>
      </c>
      <c r="I32" t="s">
        <v>12951</v>
      </c>
      <c r="J32" t="s">
        <v>12976</v>
      </c>
      <c r="K32" t="s">
        <v>12953</v>
      </c>
      <c r="L32" t="s">
        <v>1982</v>
      </c>
      <c r="M32" t="s">
        <v>1984</v>
      </c>
      <c r="N32" t="b">
        <v>0</v>
      </c>
      <c r="O32" t="s">
        <v>12977</v>
      </c>
    </row>
    <row r="33" spans="1:15" x14ac:dyDescent="0.35">
      <c r="A33" t="s">
        <v>12978</v>
      </c>
      <c r="B33" t="s">
        <v>2775</v>
      </c>
      <c r="C33" t="s">
        <v>2775</v>
      </c>
      <c r="D33" t="s">
        <v>12979</v>
      </c>
      <c r="E33" t="s">
        <v>8590</v>
      </c>
      <c r="F33" t="s">
        <v>12980</v>
      </c>
      <c r="G33" t="s">
        <v>12981</v>
      </c>
      <c r="H33" t="s">
        <v>12982</v>
      </c>
      <c r="I33" t="s">
        <v>12983</v>
      </c>
      <c r="J33" t="s">
        <v>12984</v>
      </c>
      <c r="K33" t="s">
        <v>12985</v>
      </c>
      <c r="L33" t="s">
        <v>1982</v>
      </c>
      <c r="M33" t="s">
        <v>1984</v>
      </c>
      <c r="N33" t="b">
        <v>0</v>
      </c>
      <c r="O33" t="s">
        <v>12986</v>
      </c>
    </row>
    <row r="34" spans="1:15" x14ac:dyDescent="0.35">
      <c r="A34" t="s">
        <v>12987</v>
      </c>
      <c r="B34" t="s">
        <v>2775</v>
      </c>
      <c r="C34" t="s">
        <v>2775</v>
      </c>
      <c r="D34" t="s">
        <v>12979</v>
      </c>
      <c r="E34" t="s">
        <v>8590</v>
      </c>
      <c r="F34" t="s">
        <v>12988</v>
      </c>
      <c r="G34" t="s">
        <v>12989</v>
      </c>
      <c r="H34" t="s">
        <v>12990</v>
      </c>
      <c r="I34" t="s">
        <v>12983</v>
      </c>
      <c r="J34" t="s">
        <v>12991</v>
      </c>
      <c r="K34" t="s">
        <v>12985</v>
      </c>
      <c r="L34" t="s">
        <v>1982</v>
      </c>
      <c r="M34" t="s">
        <v>1984</v>
      </c>
      <c r="N34" t="b">
        <v>0</v>
      </c>
      <c r="O34" t="s">
        <v>12992</v>
      </c>
    </row>
    <row r="35" spans="1:15" x14ac:dyDescent="0.35">
      <c r="A35" t="s">
        <v>12993</v>
      </c>
      <c r="B35" t="s">
        <v>2775</v>
      </c>
      <c r="C35" t="s">
        <v>2775</v>
      </c>
      <c r="D35" t="s">
        <v>12979</v>
      </c>
      <c r="E35" t="s">
        <v>8590</v>
      </c>
      <c r="F35" t="s">
        <v>12994</v>
      </c>
      <c r="G35" t="s">
        <v>12995</v>
      </c>
      <c r="H35" t="s">
        <v>12996</v>
      </c>
      <c r="I35" t="s">
        <v>12983</v>
      </c>
      <c r="J35" t="s">
        <v>12997</v>
      </c>
      <c r="K35" t="s">
        <v>12985</v>
      </c>
      <c r="L35" t="s">
        <v>1982</v>
      </c>
      <c r="M35" t="s">
        <v>1984</v>
      </c>
      <c r="N35" t="b">
        <v>0</v>
      </c>
      <c r="O35" t="s">
        <v>12998</v>
      </c>
    </row>
    <row r="36" spans="1:15" x14ac:dyDescent="0.35">
      <c r="A36" t="s">
        <v>12999</v>
      </c>
      <c r="B36" t="s">
        <v>2775</v>
      </c>
      <c r="C36" t="s">
        <v>2775</v>
      </c>
      <c r="D36" t="s">
        <v>12979</v>
      </c>
      <c r="E36" t="s">
        <v>8590</v>
      </c>
      <c r="F36" t="s">
        <v>13000</v>
      </c>
      <c r="G36" t="s">
        <v>13001</v>
      </c>
      <c r="H36" t="s">
        <v>13002</v>
      </c>
      <c r="I36" t="s">
        <v>12983</v>
      </c>
      <c r="J36" t="s">
        <v>13003</v>
      </c>
      <c r="K36" t="s">
        <v>12985</v>
      </c>
      <c r="L36" t="s">
        <v>1982</v>
      </c>
      <c r="M36" t="s">
        <v>1984</v>
      </c>
      <c r="N36" t="b">
        <v>0</v>
      </c>
      <c r="O36" t="s">
        <v>13004</v>
      </c>
    </row>
    <row r="37" spans="1:15" x14ac:dyDescent="0.35">
      <c r="A37" t="s">
        <v>13005</v>
      </c>
      <c r="B37" t="s">
        <v>2775</v>
      </c>
      <c r="C37" t="s">
        <v>2775</v>
      </c>
      <c r="D37" t="s">
        <v>12979</v>
      </c>
      <c r="E37" t="s">
        <v>8590</v>
      </c>
      <c r="F37" t="s">
        <v>13006</v>
      </c>
      <c r="G37" t="s">
        <v>13007</v>
      </c>
      <c r="H37" t="s">
        <v>13008</v>
      </c>
      <c r="I37" t="s">
        <v>12983</v>
      </c>
      <c r="J37" t="s">
        <v>13009</v>
      </c>
      <c r="K37" t="s">
        <v>12985</v>
      </c>
      <c r="L37" t="s">
        <v>1982</v>
      </c>
      <c r="M37" t="s">
        <v>1984</v>
      </c>
      <c r="N37" t="b">
        <v>0</v>
      </c>
      <c r="O37" t="s">
        <v>13010</v>
      </c>
    </row>
    <row r="38" spans="1:15" x14ac:dyDescent="0.35">
      <c r="A38" t="s">
        <v>13011</v>
      </c>
      <c r="B38" t="s">
        <v>2775</v>
      </c>
      <c r="C38" t="s">
        <v>2775</v>
      </c>
      <c r="D38" t="s">
        <v>13012</v>
      </c>
      <c r="E38" t="s">
        <v>13013</v>
      </c>
      <c r="F38" t="s">
        <v>13014</v>
      </c>
      <c r="G38" t="s">
        <v>13015</v>
      </c>
      <c r="H38" t="s">
        <v>13016</v>
      </c>
      <c r="I38" t="s">
        <v>22</v>
      </c>
      <c r="J38" t="s">
        <v>13017</v>
      </c>
      <c r="L38" t="s">
        <v>1982</v>
      </c>
      <c r="M38" t="s">
        <v>1984</v>
      </c>
      <c r="N38" t="b">
        <v>0</v>
      </c>
      <c r="O38" t="s">
        <v>13018</v>
      </c>
    </row>
    <row r="39" spans="1:15" x14ac:dyDescent="0.35">
      <c r="A39" t="s">
        <v>13019</v>
      </c>
      <c r="B39" t="s">
        <v>2775</v>
      </c>
      <c r="C39" t="s">
        <v>2775</v>
      </c>
      <c r="D39" t="s">
        <v>13012</v>
      </c>
      <c r="E39" t="s">
        <v>13013</v>
      </c>
      <c r="F39" t="s">
        <v>13020</v>
      </c>
      <c r="G39" t="s">
        <v>13021</v>
      </c>
      <c r="H39" t="s">
        <v>13022</v>
      </c>
      <c r="I39" t="s">
        <v>22</v>
      </c>
      <c r="J39" t="s">
        <v>13023</v>
      </c>
      <c r="L39" t="s">
        <v>1982</v>
      </c>
      <c r="M39" t="s">
        <v>1984</v>
      </c>
      <c r="N39" t="b">
        <v>0</v>
      </c>
      <c r="O39" t="s">
        <v>13024</v>
      </c>
    </row>
    <row r="40" spans="1:15" x14ac:dyDescent="0.35">
      <c r="A40" t="s">
        <v>13025</v>
      </c>
      <c r="B40" t="s">
        <v>2775</v>
      </c>
      <c r="C40" t="s">
        <v>2775</v>
      </c>
      <c r="D40" t="s">
        <v>13012</v>
      </c>
      <c r="E40" t="s">
        <v>13013</v>
      </c>
      <c r="F40" t="s">
        <v>13026</v>
      </c>
      <c r="G40" t="s">
        <v>13027</v>
      </c>
      <c r="H40" t="s">
        <v>13028</v>
      </c>
      <c r="I40" t="s">
        <v>22</v>
      </c>
      <c r="J40" t="s">
        <v>13029</v>
      </c>
      <c r="L40" t="s">
        <v>1982</v>
      </c>
      <c r="M40" t="s">
        <v>1984</v>
      </c>
      <c r="N40" t="b">
        <v>0</v>
      </c>
      <c r="O40" t="s">
        <v>13030</v>
      </c>
    </row>
    <row r="41" spans="1:15" x14ac:dyDescent="0.35">
      <c r="A41" t="s">
        <v>9464</v>
      </c>
      <c r="B41" t="s">
        <v>2775</v>
      </c>
      <c r="C41" t="s">
        <v>2775</v>
      </c>
      <c r="D41" t="s">
        <v>13031</v>
      </c>
      <c r="E41" t="s">
        <v>13032</v>
      </c>
      <c r="F41" t="s">
        <v>13033</v>
      </c>
      <c r="G41" t="s">
        <v>13034</v>
      </c>
      <c r="H41" t="s">
        <v>13035</v>
      </c>
      <c r="I41" t="s">
        <v>22</v>
      </c>
      <c r="J41" t="s">
        <v>13036</v>
      </c>
      <c r="L41" t="s">
        <v>1162</v>
      </c>
      <c r="M41" t="s">
        <v>2809</v>
      </c>
      <c r="N41" t="b">
        <v>0</v>
      </c>
      <c r="O41" t="s">
        <v>34</v>
      </c>
    </row>
    <row r="42" spans="1:15" x14ac:dyDescent="0.35">
      <c r="A42" t="s">
        <v>9477</v>
      </c>
      <c r="B42" t="s">
        <v>2775</v>
      </c>
      <c r="C42" t="s">
        <v>2775</v>
      </c>
      <c r="D42" t="s">
        <v>13031</v>
      </c>
      <c r="E42" t="s">
        <v>13032</v>
      </c>
      <c r="F42" t="s">
        <v>13037</v>
      </c>
      <c r="G42" t="s">
        <v>13038</v>
      </c>
      <c r="H42" t="s">
        <v>13039</v>
      </c>
      <c r="I42" t="s">
        <v>22</v>
      </c>
      <c r="J42" t="s">
        <v>13040</v>
      </c>
      <c r="L42" t="s">
        <v>1162</v>
      </c>
      <c r="M42" t="s">
        <v>2809</v>
      </c>
      <c r="N42" t="b">
        <v>0</v>
      </c>
      <c r="O42" t="s">
        <v>13041</v>
      </c>
    </row>
    <row r="43" spans="1:15" x14ac:dyDescent="0.35">
      <c r="A43" t="s">
        <v>9497</v>
      </c>
      <c r="B43" t="s">
        <v>2775</v>
      </c>
      <c r="C43" t="s">
        <v>2775</v>
      </c>
      <c r="D43" t="s">
        <v>2034</v>
      </c>
      <c r="E43" t="s">
        <v>13042</v>
      </c>
      <c r="F43" t="s">
        <v>13043</v>
      </c>
      <c r="G43" t="s">
        <v>13044</v>
      </c>
      <c r="H43" t="s">
        <v>13043</v>
      </c>
      <c r="I43" t="s">
        <v>22</v>
      </c>
      <c r="J43" t="s">
        <v>13045</v>
      </c>
      <c r="L43" t="s">
        <v>1982</v>
      </c>
      <c r="M43" t="s">
        <v>1984</v>
      </c>
      <c r="N43" t="b">
        <v>0</v>
      </c>
      <c r="O43" t="s">
        <v>13046</v>
      </c>
    </row>
    <row r="44" spans="1:15" x14ac:dyDescent="0.35">
      <c r="A44" t="s">
        <v>9503</v>
      </c>
      <c r="B44" t="s">
        <v>2775</v>
      </c>
      <c r="C44" t="s">
        <v>2775</v>
      </c>
      <c r="D44" t="s">
        <v>2034</v>
      </c>
      <c r="E44" t="s">
        <v>13042</v>
      </c>
      <c r="F44" t="s">
        <v>13047</v>
      </c>
      <c r="G44" t="s">
        <v>13048</v>
      </c>
      <c r="H44" t="s">
        <v>13047</v>
      </c>
      <c r="I44" t="s">
        <v>22</v>
      </c>
      <c r="J44" t="s">
        <v>13049</v>
      </c>
      <c r="L44" t="s">
        <v>1982</v>
      </c>
      <c r="M44" t="s">
        <v>1984</v>
      </c>
      <c r="N44" t="b">
        <v>0</v>
      </c>
      <c r="O44" t="s">
        <v>13050</v>
      </c>
    </row>
    <row r="45" spans="1:15" x14ac:dyDescent="0.35">
      <c r="A45" t="s">
        <v>9451</v>
      </c>
      <c r="B45" t="s">
        <v>2775</v>
      </c>
      <c r="C45" t="s">
        <v>2775</v>
      </c>
      <c r="D45" t="s">
        <v>2034</v>
      </c>
      <c r="E45" t="s">
        <v>13042</v>
      </c>
      <c r="F45" t="s">
        <v>13051</v>
      </c>
      <c r="G45" t="s">
        <v>13052</v>
      </c>
      <c r="H45" t="s">
        <v>13053</v>
      </c>
      <c r="I45" t="s">
        <v>22</v>
      </c>
      <c r="J45" t="s">
        <v>13054</v>
      </c>
      <c r="L45" t="s">
        <v>1982</v>
      </c>
      <c r="M45" t="s">
        <v>1984</v>
      </c>
      <c r="N45" t="b">
        <v>0</v>
      </c>
      <c r="O45" t="s">
        <v>13055</v>
      </c>
    </row>
    <row r="46" spans="1:15" x14ac:dyDescent="0.35">
      <c r="A46" t="s">
        <v>9456</v>
      </c>
      <c r="B46" t="s">
        <v>2775</v>
      </c>
      <c r="C46" t="s">
        <v>2775</v>
      </c>
      <c r="D46" t="s">
        <v>2044</v>
      </c>
      <c r="E46" t="s">
        <v>13056</v>
      </c>
      <c r="F46" t="s">
        <v>13057</v>
      </c>
      <c r="G46" t="s">
        <v>13058</v>
      </c>
      <c r="H46" t="s">
        <v>13059</v>
      </c>
      <c r="I46" t="s">
        <v>22</v>
      </c>
      <c r="J46" t="s">
        <v>13060</v>
      </c>
      <c r="L46" t="s">
        <v>1982</v>
      </c>
      <c r="M46" t="s">
        <v>1984</v>
      </c>
      <c r="N46" t="b">
        <v>0</v>
      </c>
      <c r="O46" t="s">
        <v>13061</v>
      </c>
    </row>
    <row r="47" spans="1:15" x14ac:dyDescent="0.35">
      <c r="A47" t="s">
        <v>9490</v>
      </c>
      <c r="B47" t="s">
        <v>2775</v>
      </c>
      <c r="C47" t="s">
        <v>2775</v>
      </c>
      <c r="D47" t="s">
        <v>2044</v>
      </c>
      <c r="E47" t="s">
        <v>13056</v>
      </c>
      <c r="F47" t="s">
        <v>13062</v>
      </c>
      <c r="G47" t="s">
        <v>13063</v>
      </c>
      <c r="H47" t="s">
        <v>13064</v>
      </c>
      <c r="I47" t="s">
        <v>8739</v>
      </c>
      <c r="J47" t="s">
        <v>13065</v>
      </c>
      <c r="L47" t="s">
        <v>1982</v>
      </c>
      <c r="M47" t="s">
        <v>1984</v>
      </c>
      <c r="N47" t="b">
        <v>0</v>
      </c>
      <c r="O47" t="s">
        <v>13066</v>
      </c>
    </row>
    <row r="48" spans="1:15" x14ac:dyDescent="0.35">
      <c r="A48" t="s">
        <v>13067</v>
      </c>
      <c r="B48" t="s">
        <v>2775</v>
      </c>
      <c r="C48" t="s">
        <v>2775</v>
      </c>
      <c r="D48" t="s">
        <v>2044</v>
      </c>
      <c r="E48" t="s">
        <v>13056</v>
      </c>
      <c r="F48" t="s">
        <v>13068</v>
      </c>
      <c r="G48" t="s">
        <v>13069</v>
      </c>
      <c r="H48" t="s">
        <v>13070</v>
      </c>
      <c r="I48" t="s">
        <v>12836</v>
      </c>
      <c r="J48" t="s">
        <v>13071</v>
      </c>
      <c r="L48" t="s">
        <v>1982</v>
      </c>
      <c r="M48" t="s">
        <v>1984</v>
      </c>
      <c r="N48" t="b">
        <v>0</v>
      </c>
      <c r="O48" t="s">
        <v>13072</v>
      </c>
    </row>
    <row r="49" spans="1:15" x14ac:dyDescent="0.35">
      <c r="A49" t="s">
        <v>9437</v>
      </c>
      <c r="B49" t="s">
        <v>2775</v>
      </c>
      <c r="C49" t="s">
        <v>2775</v>
      </c>
      <c r="D49" t="s">
        <v>2044</v>
      </c>
      <c r="E49" t="s">
        <v>13056</v>
      </c>
      <c r="F49" t="s">
        <v>13073</v>
      </c>
      <c r="G49" t="s">
        <v>13074</v>
      </c>
      <c r="H49" t="s">
        <v>13075</v>
      </c>
      <c r="I49" t="s">
        <v>22</v>
      </c>
      <c r="J49" t="s">
        <v>13076</v>
      </c>
      <c r="L49" t="s">
        <v>1982</v>
      </c>
      <c r="M49" t="s">
        <v>1984</v>
      </c>
      <c r="N49" t="b">
        <v>0</v>
      </c>
      <c r="O49" t="s">
        <v>13077</v>
      </c>
    </row>
    <row r="50" spans="1:15" x14ac:dyDescent="0.35">
      <c r="A50" t="s">
        <v>9424</v>
      </c>
      <c r="B50" t="s">
        <v>2775</v>
      </c>
      <c r="C50" t="s">
        <v>2775</v>
      </c>
      <c r="D50" t="s">
        <v>2044</v>
      </c>
      <c r="E50" t="s">
        <v>13056</v>
      </c>
      <c r="F50" t="s">
        <v>13078</v>
      </c>
      <c r="G50" t="s">
        <v>13079</v>
      </c>
      <c r="H50" t="s">
        <v>13080</v>
      </c>
      <c r="I50" t="s">
        <v>22</v>
      </c>
      <c r="J50" t="s">
        <v>13081</v>
      </c>
      <c r="L50" t="s">
        <v>1982</v>
      </c>
      <c r="M50" t="s">
        <v>1984</v>
      </c>
      <c r="N50" t="b">
        <v>0</v>
      </c>
      <c r="O50" t="s">
        <v>13082</v>
      </c>
    </row>
    <row r="51" spans="1:15" x14ac:dyDescent="0.35">
      <c r="A51" t="s">
        <v>13083</v>
      </c>
      <c r="B51" t="s">
        <v>2775</v>
      </c>
      <c r="C51" t="s">
        <v>2775</v>
      </c>
      <c r="D51" t="s">
        <v>2055</v>
      </c>
      <c r="E51" t="s">
        <v>13084</v>
      </c>
      <c r="F51" t="s">
        <v>2055</v>
      </c>
      <c r="G51" t="s">
        <v>13084</v>
      </c>
      <c r="H51" t="s">
        <v>2055</v>
      </c>
      <c r="I51" t="s">
        <v>22</v>
      </c>
      <c r="J51" t="s">
        <v>13085</v>
      </c>
      <c r="L51" t="s">
        <v>1982</v>
      </c>
      <c r="M51" t="s">
        <v>1984</v>
      </c>
      <c r="N51" t="b">
        <v>0</v>
      </c>
      <c r="O51" t="s">
        <v>13086</v>
      </c>
    </row>
    <row r="52" spans="1:15" x14ac:dyDescent="0.35">
      <c r="A52" t="s">
        <v>13087</v>
      </c>
      <c r="B52" t="s">
        <v>2775</v>
      </c>
      <c r="C52" t="s">
        <v>2775</v>
      </c>
      <c r="D52" t="s">
        <v>13088</v>
      </c>
      <c r="F52" t="s">
        <v>13089</v>
      </c>
      <c r="H52" t="s">
        <v>13090</v>
      </c>
      <c r="J52" t="s">
        <v>13091</v>
      </c>
      <c r="K52" t="s">
        <v>13092</v>
      </c>
      <c r="N52" t="b">
        <v>0</v>
      </c>
      <c r="O52" t="s">
        <v>13093</v>
      </c>
    </row>
    <row r="53" spans="1:15" x14ac:dyDescent="0.35">
      <c r="A53" t="s">
        <v>13094</v>
      </c>
      <c r="B53" t="s">
        <v>2775</v>
      </c>
      <c r="C53" t="s">
        <v>2775</v>
      </c>
      <c r="D53" t="s">
        <v>13088</v>
      </c>
      <c r="F53" t="s">
        <v>13095</v>
      </c>
      <c r="J53" t="s">
        <v>13096</v>
      </c>
      <c r="K53" t="s">
        <v>13097</v>
      </c>
      <c r="N53" t="b">
        <v>0</v>
      </c>
      <c r="O53" t="s">
        <v>13098</v>
      </c>
    </row>
    <row r="54" spans="1:15" x14ac:dyDescent="0.35">
      <c r="A54" t="s">
        <v>13099</v>
      </c>
      <c r="B54" t="s">
        <v>2775</v>
      </c>
      <c r="C54" t="s">
        <v>2775</v>
      </c>
      <c r="D54" t="s">
        <v>2034</v>
      </c>
      <c r="F54" t="s">
        <v>13100</v>
      </c>
      <c r="H54" t="s">
        <v>13101</v>
      </c>
      <c r="J54" t="s">
        <v>13102</v>
      </c>
      <c r="N54" t="b">
        <v>0</v>
      </c>
      <c r="O54" t="s">
        <v>13103</v>
      </c>
    </row>
    <row r="55" spans="1:15" x14ac:dyDescent="0.35">
      <c r="A55" t="s">
        <v>10263</v>
      </c>
      <c r="B55" t="s">
        <v>2775</v>
      </c>
      <c r="C55" t="s">
        <v>2775</v>
      </c>
      <c r="D55" t="s">
        <v>2044</v>
      </c>
      <c r="F55" t="s">
        <v>13104</v>
      </c>
      <c r="H55" t="s">
        <v>13105</v>
      </c>
      <c r="J55" t="s">
        <v>13106</v>
      </c>
      <c r="K55" t="s">
        <v>13107</v>
      </c>
      <c r="N55" t="b">
        <v>0</v>
      </c>
      <c r="O55" t="s">
        <v>13108</v>
      </c>
    </row>
    <row r="56" spans="1:15" x14ac:dyDescent="0.35">
      <c r="A56" t="s">
        <v>13109</v>
      </c>
      <c r="B56" t="s">
        <v>2775</v>
      </c>
      <c r="C56" t="s">
        <v>2775</v>
      </c>
      <c r="D56" t="s">
        <v>13031</v>
      </c>
      <c r="F56" t="s">
        <v>13110</v>
      </c>
      <c r="H56" t="s">
        <v>13111</v>
      </c>
      <c r="J56" t="s">
        <v>13112</v>
      </c>
      <c r="K56" t="s">
        <v>13113</v>
      </c>
      <c r="N56" t="b">
        <v>0</v>
      </c>
      <c r="O56" t="s">
        <v>13114</v>
      </c>
    </row>
    <row r="57" spans="1:15" x14ac:dyDescent="0.35">
      <c r="A57" t="s">
        <v>13115</v>
      </c>
      <c r="B57" t="s">
        <v>13116</v>
      </c>
      <c r="C57" t="s">
        <v>13116</v>
      </c>
      <c r="D57" t="s">
        <v>2787</v>
      </c>
      <c r="E57" t="s">
        <v>13117</v>
      </c>
      <c r="F57" t="s">
        <v>13098</v>
      </c>
      <c r="G57" t="s">
        <v>13118</v>
      </c>
      <c r="H57" t="s">
        <v>13119</v>
      </c>
      <c r="I57" t="s">
        <v>22</v>
      </c>
      <c r="J57" t="s">
        <v>13120</v>
      </c>
      <c r="L57" t="s">
        <v>1923</v>
      </c>
      <c r="M57" t="s">
        <v>2786</v>
      </c>
      <c r="N57" t="b">
        <v>0</v>
      </c>
      <c r="O57" t="s">
        <v>13121</v>
      </c>
    </row>
    <row r="58" spans="1:15" x14ac:dyDescent="0.35">
      <c r="A58" t="s">
        <v>13122</v>
      </c>
      <c r="B58" t="s">
        <v>13116</v>
      </c>
      <c r="C58" t="s">
        <v>13116</v>
      </c>
      <c r="D58" t="s">
        <v>13103</v>
      </c>
      <c r="E58" t="s">
        <v>13123</v>
      </c>
      <c r="F58" t="s">
        <v>13103</v>
      </c>
      <c r="G58" t="s">
        <v>13124</v>
      </c>
      <c r="H58" t="s">
        <v>13125</v>
      </c>
      <c r="I58" t="s">
        <v>22</v>
      </c>
      <c r="J58" t="s">
        <v>13126</v>
      </c>
      <c r="L58" t="s">
        <v>1923</v>
      </c>
      <c r="M58" t="s">
        <v>2786</v>
      </c>
      <c r="N58" t="b">
        <v>0</v>
      </c>
      <c r="O58" t="s">
        <v>13127</v>
      </c>
    </row>
    <row r="59" spans="1:15" x14ac:dyDescent="0.35">
      <c r="A59" t="s">
        <v>13128</v>
      </c>
      <c r="B59" t="s">
        <v>13116</v>
      </c>
      <c r="C59" t="s">
        <v>13116</v>
      </c>
      <c r="D59" t="s">
        <v>2787</v>
      </c>
      <c r="E59" t="s">
        <v>13117</v>
      </c>
      <c r="F59" t="s">
        <v>13108</v>
      </c>
      <c r="G59" t="s">
        <v>13129</v>
      </c>
      <c r="H59" t="s">
        <v>13130</v>
      </c>
      <c r="I59" t="s">
        <v>22</v>
      </c>
      <c r="J59" t="s">
        <v>13131</v>
      </c>
      <c r="L59" t="s">
        <v>1923</v>
      </c>
      <c r="M59" t="s">
        <v>2786</v>
      </c>
      <c r="N59" t="b">
        <v>0</v>
      </c>
      <c r="O59" t="s">
        <v>13132</v>
      </c>
    </row>
    <row r="60" spans="1:15" x14ac:dyDescent="0.35">
      <c r="A60" t="s">
        <v>13133</v>
      </c>
      <c r="B60" t="s">
        <v>13116</v>
      </c>
      <c r="C60" t="s">
        <v>13116</v>
      </c>
      <c r="D60" t="s">
        <v>2787</v>
      </c>
      <c r="E60" t="s">
        <v>13117</v>
      </c>
      <c r="F60" t="s">
        <v>13114</v>
      </c>
      <c r="G60" t="s">
        <v>13134</v>
      </c>
      <c r="H60" t="s">
        <v>13135</v>
      </c>
      <c r="I60" t="s">
        <v>22</v>
      </c>
      <c r="J60" t="s">
        <v>13136</v>
      </c>
      <c r="L60" t="s">
        <v>1923</v>
      </c>
      <c r="M60" t="s">
        <v>2786</v>
      </c>
      <c r="N60" t="b">
        <v>0</v>
      </c>
      <c r="O60" t="s">
        <v>7022</v>
      </c>
    </row>
    <row r="61" spans="1:15" x14ac:dyDescent="0.35">
      <c r="A61" t="s">
        <v>13137</v>
      </c>
      <c r="B61" t="s">
        <v>13116</v>
      </c>
      <c r="C61" t="s">
        <v>13116</v>
      </c>
      <c r="D61" t="s">
        <v>13121</v>
      </c>
      <c r="E61" t="s">
        <v>13138</v>
      </c>
      <c r="F61" t="s">
        <v>13121</v>
      </c>
      <c r="G61" t="s">
        <v>13139</v>
      </c>
      <c r="H61" t="s">
        <v>13140</v>
      </c>
      <c r="I61" t="s">
        <v>22</v>
      </c>
      <c r="J61" t="s">
        <v>13141</v>
      </c>
      <c r="L61" t="s">
        <v>1923</v>
      </c>
      <c r="M61" t="s">
        <v>2786</v>
      </c>
      <c r="N61" t="b">
        <v>0</v>
      </c>
      <c r="O61" t="s">
        <v>13142</v>
      </c>
    </row>
    <row r="62" spans="1:15" x14ac:dyDescent="0.35">
      <c r="A62" t="s">
        <v>13143</v>
      </c>
      <c r="B62" t="s">
        <v>13116</v>
      </c>
      <c r="C62" t="s">
        <v>13116</v>
      </c>
      <c r="D62" t="s">
        <v>2787</v>
      </c>
      <c r="E62" t="s">
        <v>13117</v>
      </c>
      <c r="F62" t="s">
        <v>13127</v>
      </c>
      <c r="G62" t="s">
        <v>13144</v>
      </c>
      <c r="H62" t="s">
        <v>13145</v>
      </c>
      <c r="I62" t="s">
        <v>22</v>
      </c>
      <c r="J62" t="s">
        <v>13146</v>
      </c>
      <c r="L62" t="s">
        <v>1923</v>
      </c>
      <c r="M62" t="s">
        <v>2786</v>
      </c>
      <c r="N62" t="b">
        <v>0</v>
      </c>
      <c r="O62" t="s">
        <v>13147</v>
      </c>
    </row>
    <row r="63" spans="1:15" x14ac:dyDescent="0.35">
      <c r="A63" t="s">
        <v>13148</v>
      </c>
      <c r="B63" t="s">
        <v>13116</v>
      </c>
      <c r="C63" t="s">
        <v>13116</v>
      </c>
      <c r="D63" t="s">
        <v>13149</v>
      </c>
      <c r="E63" t="s">
        <v>13150</v>
      </c>
      <c r="F63" t="s">
        <v>13151</v>
      </c>
      <c r="G63" t="s">
        <v>13152</v>
      </c>
      <c r="H63" t="s">
        <v>13153</v>
      </c>
      <c r="I63" t="s">
        <v>22</v>
      </c>
      <c r="J63" t="s">
        <v>13154</v>
      </c>
      <c r="L63" t="s">
        <v>22</v>
      </c>
      <c r="M63" t="s">
        <v>22</v>
      </c>
      <c r="N63" t="b">
        <v>0</v>
      </c>
      <c r="O63" t="s">
        <v>7018</v>
      </c>
    </row>
    <row r="64" spans="1:15" x14ac:dyDescent="0.35">
      <c r="A64" t="s">
        <v>13155</v>
      </c>
      <c r="B64" t="s">
        <v>13116</v>
      </c>
      <c r="C64" t="s">
        <v>13116</v>
      </c>
      <c r="D64" t="s">
        <v>13149</v>
      </c>
      <c r="E64" t="s">
        <v>13150</v>
      </c>
      <c r="F64" t="s">
        <v>13156</v>
      </c>
      <c r="G64" t="s">
        <v>13157</v>
      </c>
      <c r="H64" t="s">
        <v>13156</v>
      </c>
      <c r="I64" t="s">
        <v>22</v>
      </c>
      <c r="J64" t="s">
        <v>13158</v>
      </c>
      <c r="L64" t="s">
        <v>22</v>
      </c>
      <c r="M64" t="s">
        <v>22</v>
      </c>
      <c r="N64" t="b">
        <v>0</v>
      </c>
      <c r="O64" t="s">
        <v>13159</v>
      </c>
    </row>
    <row r="65" spans="1:15" x14ac:dyDescent="0.35">
      <c r="A65" t="s">
        <v>13160</v>
      </c>
      <c r="B65" t="s">
        <v>13116</v>
      </c>
      <c r="C65" t="s">
        <v>13116</v>
      </c>
      <c r="D65" t="s">
        <v>13149</v>
      </c>
      <c r="E65" t="s">
        <v>13150</v>
      </c>
      <c r="F65" t="s">
        <v>13161</v>
      </c>
      <c r="G65" t="s">
        <v>13162</v>
      </c>
      <c r="H65" t="s">
        <v>13163</v>
      </c>
      <c r="I65" t="s">
        <v>22</v>
      </c>
      <c r="J65" t="s">
        <v>13164</v>
      </c>
      <c r="L65" t="s">
        <v>22</v>
      </c>
      <c r="M65" t="s">
        <v>22</v>
      </c>
      <c r="N65" t="b">
        <v>0</v>
      </c>
      <c r="O65" t="s">
        <v>13165</v>
      </c>
    </row>
    <row r="66" spans="1:15" x14ac:dyDescent="0.35">
      <c r="A66" t="s">
        <v>13166</v>
      </c>
      <c r="B66" t="s">
        <v>13116</v>
      </c>
      <c r="C66" t="s">
        <v>13116</v>
      </c>
      <c r="D66" t="s">
        <v>13149</v>
      </c>
      <c r="E66" t="s">
        <v>13150</v>
      </c>
      <c r="F66" t="s">
        <v>13167</v>
      </c>
      <c r="G66" t="s">
        <v>13168</v>
      </c>
      <c r="H66" t="s">
        <v>13168</v>
      </c>
      <c r="I66" t="s">
        <v>22</v>
      </c>
      <c r="J66" t="s">
        <v>13169</v>
      </c>
      <c r="L66" t="s">
        <v>22</v>
      </c>
      <c r="M66" t="s">
        <v>22</v>
      </c>
      <c r="N66" t="b">
        <v>1</v>
      </c>
      <c r="O66" t="s">
        <v>13170</v>
      </c>
    </row>
    <row r="67" spans="1:15" x14ac:dyDescent="0.35">
      <c r="A67" t="s">
        <v>13171</v>
      </c>
      <c r="B67" t="s">
        <v>13172</v>
      </c>
      <c r="C67" t="s">
        <v>13172</v>
      </c>
      <c r="D67" t="s">
        <v>13173</v>
      </c>
      <c r="E67" t="s">
        <v>13174</v>
      </c>
      <c r="F67" t="s">
        <v>13175</v>
      </c>
      <c r="G67" t="s">
        <v>13176</v>
      </c>
      <c r="H67" t="s">
        <v>13177</v>
      </c>
      <c r="I67" t="s">
        <v>8739</v>
      </c>
      <c r="J67" t="s">
        <v>13178</v>
      </c>
      <c r="K67" t="s">
        <v>13179</v>
      </c>
      <c r="L67" t="s">
        <v>2956</v>
      </c>
      <c r="M67" t="s">
        <v>3139</v>
      </c>
      <c r="N67" t="b">
        <v>0</v>
      </c>
      <c r="O67" t="s">
        <v>7016</v>
      </c>
    </row>
    <row r="68" spans="1:15" x14ac:dyDescent="0.35">
      <c r="A68" t="s">
        <v>13180</v>
      </c>
      <c r="B68" t="s">
        <v>13172</v>
      </c>
      <c r="C68" t="s">
        <v>13172</v>
      </c>
      <c r="D68" t="s">
        <v>13173</v>
      </c>
      <c r="E68" t="s">
        <v>13174</v>
      </c>
      <c r="F68" t="s">
        <v>13181</v>
      </c>
      <c r="G68" t="s">
        <v>13182</v>
      </c>
      <c r="H68" t="s">
        <v>13183</v>
      </c>
      <c r="I68" t="s">
        <v>12836</v>
      </c>
      <c r="J68" t="s">
        <v>13184</v>
      </c>
      <c r="K68" t="s">
        <v>13179</v>
      </c>
      <c r="L68" t="s">
        <v>2956</v>
      </c>
      <c r="M68" t="s">
        <v>3139</v>
      </c>
      <c r="N68" t="b">
        <v>0</v>
      </c>
      <c r="O68" t="s">
        <v>13185</v>
      </c>
    </row>
    <row r="69" spans="1:15" x14ac:dyDescent="0.35">
      <c r="A69" t="s">
        <v>13186</v>
      </c>
      <c r="B69" t="s">
        <v>13172</v>
      </c>
      <c r="C69" t="s">
        <v>13172</v>
      </c>
      <c r="D69" t="s">
        <v>13173</v>
      </c>
      <c r="E69" t="s">
        <v>13174</v>
      </c>
      <c r="F69" t="s">
        <v>13187</v>
      </c>
      <c r="G69" t="s">
        <v>13188</v>
      </c>
      <c r="H69" t="s">
        <v>13189</v>
      </c>
      <c r="I69" t="s">
        <v>6795</v>
      </c>
      <c r="J69" t="s">
        <v>13190</v>
      </c>
      <c r="K69" t="s">
        <v>13179</v>
      </c>
      <c r="L69" t="s">
        <v>2956</v>
      </c>
      <c r="M69" t="s">
        <v>3139</v>
      </c>
      <c r="N69" t="b">
        <v>0</v>
      </c>
      <c r="O69" t="s">
        <v>13191</v>
      </c>
    </row>
    <row r="70" spans="1:15" x14ac:dyDescent="0.35">
      <c r="A70" t="s">
        <v>13192</v>
      </c>
      <c r="B70" t="s">
        <v>13172</v>
      </c>
      <c r="C70" t="s">
        <v>13172</v>
      </c>
      <c r="D70" t="s">
        <v>13173</v>
      </c>
      <c r="F70" t="s">
        <v>13193</v>
      </c>
      <c r="H70" t="s">
        <v>13194</v>
      </c>
      <c r="I70" t="s">
        <v>13195</v>
      </c>
      <c r="J70" t="s">
        <v>13196</v>
      </c>
      <c r="L70" t="s">
        <v>2956</v>
      </c>
      <c r="M70" t="s">
        <v>3139</v>
      </c>
      <c r="N70" t="b">
        <v>1</v>
      </c>
      <c r="O70" t="s">
        <v>13197</v>
      </c>
    </row>
    <row r="71" spans="1:15" x14ac:dyDescent="0.35">
      <c r="A71" t="s">
        <v>13198</v>
      </c>
      <c r="B71" t="s">
        <v>13172</v>
      </c>
      <c r="C71" t="s">
        <v>13172</v>
      </c>
      <c r="D71" t="s">
        <v>13173</v>
      </c>
      <c r="F71" t="s">
        <v>13199</v>
      </c>
      <c r="H71" t="s">
        <v>13200</v>
      </c>
      <c r="I71" t="s">
        <v>13201</v>
      </c>
      <c r="J71" t="s">
        <v>13202</v>
      </c>
      <c r="L71" t="s">
        <v>2956</v>
      </c>
      <c r="M71" t="s">
        <v>3139</v>
      </c>
      <c r="N71" t="b">
        <v>1</v>
      </c>
      <c r="O71" t="s">
        <v>13203</v>
      </c>
    </row>
    <row r="72" spans="1:15" x14ac:dyDescent="0.35">
      <c r="A72" t="s">
        <v>13204</v>
      </c>
      <c r="B72" t="s">
        <v>13172</v>
      </c>
      <c r="C72" t="s">
        <v>13172</v>
      </c>
      <c r="D72" t="s">
        <v>13205</v>
      </c>
      <c r="E72" s="88"/>
      <c r="F72" t="s">
        <v>13206</v>
      </c>
      <c r="G72" s="88"/>
      <c r="H72" s="88"/>
      <c r="I72" s="88"/>
      <c r="J72" t="s">
        <v>13207</v>
      </c>
      <c r="L72" s="88"/>
      <c r="M72" t="s">
        <v>3136</v>
      </c>
      <c r="N72" t="b">
        <v>0</v>
      </c>
      <c r="O72" t="s">
        <v>13151</v>
      </c>
    </row>
    <row r="73" spans="1:15" x14ac:dyDescent="0.35">
      <c r="A73" t="s">
        <v>13208</v>
      </c>
      <c r="B73" t="s">
        <v>13172</v>
      </c>
      <c r="C73" t="s">
        <v>13172</v>
      </c>
      <c r="D73" t="s">
        <v>13205</v>
      </c>
      <c r="E73" s="88"/>
      <c r="F73" t="s">
        <v>13209</v>
      </c>
      <c r="G73" s="88"/>
      <c r="H73" s="88"/>
      <c r="I73" s="88"/>
      <c r="J73" t="s">
        <v>13210</v>
      </c>
      <c r="L73" s="88"/>
      <c r="M73" t="s">
        <v>3136</v>
      </c>
      <c r="N73" t="b">
        <v>0</v>
      </c>
      <c r="O73" t="s">
        <v>13156</v>
      </c>
    </row>
    <row r="74" spans="1:15" x14ac:dyDescent="0.35">
      <c r="A74" t="s">
        <v>13211</v>
      </c>
      <c r="B74" t="s">
        <v>13172</v>
      </c>
      <c r="C74" t="s">
        <v>13172</v>
      </c>
      <c r="D74" t="s">
        <v>13205</v>
      </c>
      <c r="E74" s="88"/>
      <c r="F74" t="s">
        <v>13212</v>
      </c>
      <c r="G74" s="88"/>
      <c r="H74" s="88"/>
      <c r="I74" s="88"/>
      <c r="J74" t="s">
        <v>13213</v>
      </c>
      <c r="L74" s="88"/>
      <c r="M74" t="s">
        <v>3136</v>
      </c>
      <c r="N74" t="b">
        <v>0</v>
      </c>
      <c r="O74" t="s">
        <v>13161</v>
      </c>
    </row>
    <row r="75" spans="1:15" x14ac:dyDescent="0.35">
      <c r="A75" t="s">
        <v>13214</v>
      </c>
      <c r="B75" t="s">
        <v>13172</v>
      </c>
      <c r="C75" t="s">
        <v>13172</v>
      </c>
      <c r="D75" t="s">
        <v>13205</v>
      </c>
      <c r="E75" s="88"/>
      <c r="F75" t="s">
        <v>13215</v>
      </c>
      <c r="G75" s="88"/>
      <c r="H75" s="88"/>
      <c r="I75" s="88"/>
      <c r="J75" t="s">
        <v>13216</v>
      </c>
      <c r="L75" s="88"/>
      <c r="M75" t="s">
        <v>3136</v>
      </c>
      <c r="N75" t="b">
        <v>0</v>
      </c>
      <c r="O75" t="s">
        <v>13167</v>
      </c>
    </row>
    <row r="76" spans="1:15" x14ac:dyDescent="0.35">
      <c r="A76" t="s">
        <v>13217</v>
      </c>
      <c r="B76" t="s">
        <v>13172</v>
      </c>
      <c r="C76" t="s">
        <v>13172</v>
      </c>
      <c r="D76" t="s">
        <v>3137</v>
      </c>
      <c r="E76" s="88"/>
      <c r="F76" t="s">
        <v>13218</v>
      </c>
      <c r="G76" s="88"/>
      <c r="H76" s="88"/>
      <c r="I76" s="88"/>
      <c r="J76" t="s">
        <v>13219</v>
      </c>
      <c r="L76" s="88"/>
      <c r="M76" t="s">
        <v>3136</v>
      </c>
      <c r="N76" t="b">
        <v>0</v>
      </c>
      <c r="O76" t="s">
        <v>13175</v>
      </c>
    </row>
    <row r="77" spans="1:15" x14ac:dyDescent="0.35">
      <c r="A77" t="s">
        <v>13220</v>
      </c>
      <c r="B77" t="s">
        <v>13172</v>
      </c>
      <c r="C77" t="s">
        <v>13172</v>
      </c>
      <c r="D77" t="s">
        <v>3137</v>
      </c>
      <c r="E77" s="88"/>
      <c r="F77" t="s">
        <v>13221</v>
      </c>
      <c r="G77" s="88"/>
      <c r="H77" s="88"/>
      <c r="I77" s="88"/>
      <c r="J77" t="s">
        <v>13222</v>
      </c>
      <c r="L77" s="88"/>
      <c r="M77" t="s">
        <v>3136</v>
      </c>
      <c r="N77" t="b">
        <v>0</v>
      </c>
      <c r="O77" t="s">
        <v>13181</v>
      </c>
    </row>
    <row r="78" spans="1:15" x14ac:dyDescent="0.35">
      <c r="A78" t="s">
        <v>13223</v>
      </c>
      <c r="B78" t="s">
        <v>13172</v>
      </c>
      <c r="C78" t="s">
        <v>13172</v>
      </c>
      <c r="D78" t="s">
        <v>3137</v>
      </c>
      <c r="E78" s="88"/>
      <c r="F78" t="s">
        <v>13224</v>
      </c>
      <c r="G78" s="88"/>
      <c r="H78" s="88"/>
      <c r="I78" s="88"/>
      <c r="J78" t="s">
        <v>13225</v>
      </c>
      <c r="L78" s="88"/>
      <c r="M78" t="s">
        <v>3136</v>
      </c>
      <c r="N78" t="b">
        <v>0</v>
      </c>
      <c r="O78" t="s">
        <v>13187</v>
      </c>
    </row>
    <row r="79" spans="1:15" x14ac:dyDescent="0.35">
      <c r="A79" t="s">
        <v>13226</v>
      </c>
      <c r="B79" t="s">
        <v>13172</v>
      </c>
      <c r="C79" t="s">
        <v>13172</v>
      </c>
      <c r="D79" t="s">
        <v>3137</v>
      </c>
      <c r="E79" s="88"/>
      <c r="F79" t="s">
        <v>13227</v>
      </c>
      <c r="G79" s="88"/>
      <c r="H79" s="88"/>
      <c r="I79" s="88"/>
      <c r="J79" t="s">
        <v>13228</v>
      </c>
      <c r="L79" s="88"/>
      <c r="M79" t="s">
        <v>3136</v>
      </c>
      <c r="N79" t="b">
        <v>0</v>
      </c>
      <c r="O79" t="s">
        <v>13193</v>
      </c>
    </row>
    <row r="80" spans="1:15" x14ac:dyDescent="0.35">
      <c r="A80" t="s">
        <v>13229</v>
      </c>
      <c r="B80" t="s">
        <v>13172</v>
      </c>
      <c r="C80" t="s">
        <v>13172</v>
      </c>
      <c r="D80" t="s">
        <v>3137</v>
      </c>
      <c r="E80" s="88"/>
      <c r="F80" t="s">
        <v>13230</v>
      </c>
      <c r="G80" s="88"/>
      <c r="H80" s="88"/>
      <c r="I80" s="88"/>
      <c r="J80" t="s">
        <v>13231</v>
      </c>
      <c r="L80" s="88"/>
      <c r="M80" t="s">
        <v>3136</v>
      </c>
      <c r="N80" t="b">
        <v>0</v>
      </c>
      <c r="O80" t="s">
        <v>13199</v>
      </c>
    </row>
    <row r="81" spans="1:15" x14ac:dyDescent="0.35">
      <c r="A81" t="s">
        <v>13232</v>
      </c>
      <c r="B81" t="s">
        <v>13172</v>
      </c>
      <c r="C81" t="s">
        <v>13172</v>
      </c>
      <c r="D81" t="s">
        <v>3137</v>
      </c>
      <c r="E81" s="88"/>
      <c r="F81" t="s">
        <v>13233</v>
      </c>
      <c r="G81" s="88"/>
      <c r="H81" s="88"/>
      <c r="I81" s="88"/>
      <c r="J81" t="s">
        <v>13234</v>
      </c>
      <c r="L81" s="88"/>
      <c r="M81" t="s">
        <v>3136</v>
      </c>
      <c r="N81" t="b">
        <v>0</v>
      </c>
      <c r="O81" t="s">
        <v>22</v>
      </c>
    </row>
    <row r="82" spans="1:15" x14ac:dyDescent="0.35">
      <c r="A82" t="s">
        <v>13235</v>
      </c>
      <c r="B82" t="s">
        <v>13172</v>
      </c>
      <c r="C82" t="s">
        <v>13172</v>
      </c>
      <c r="D82" t="s">
        <v>13236</v>
      </c>
      <c r="E82" s="88"/>
      <c r="F82" t="s">
        <v>13237</v>
      </c>
      <c r="G82" s="88"/>
      <c r="H82" s="88"/>
      <c r="I82" s="88"/>
      <c r="J82" t="s">
        <v>13238</v>
      </c>
      <c r="L82" s="88"/>
      <c r="M82" t="s">
        <v>3136</v>
      </c>
      <c r="N82" t="b">
        <v>0</v>
      </c>
      <c r="O82" t="s">
        <v>22</v>
      </c>
    </row>
    <row r="83" spans="1:15" x14ac:dyDescent="0.35">
      <c r="A83" t="s">
        <v>13239</v>
      </c>
      <c r="B83" t="s">
        <v>13172</v>
      </c>
      <c r="C83" t="s">
        <v>13172</v>
      </c>
      <c r="D83" t="s">
        <v>13236</v>
      </c>
      <c r="E83" s="88"/>
      <c r="F83" t="s">
        <v>13240</v>
      </c>
      <c r="G83" s="88"/>
      <c r="H83" s="88"/>
      <c r="I83" s="88"/>
      <c r="J83" t="s">
        <v>13241</v>
      </c>
      <c r="L83" s="88"/>
      <c r="M83" t="s">
        <v>3136</v>
      </c>
      <c r="N83" t="b">
        <v>0</v>
      </c>
      <c r="O83" t="s">
        <v>22</v>
      </c>
    </row>
    <row r="84" spans="1:15" x14ac:dyDescent="0.35">
      <c r="A84" t="s">
        <v>13242</v>
      </c>
      <c r="B84" t="s">
        <v>13172</v>
      </c>
      <c r="C84" t="s">
        <v>13172</v>
      </c>
      <c r="D84" t="s">
        <v>13236</v>
      </c>
      <c r="E84" s="88"/>
      <c r="F84" t="s">
        <v>13243</v>
      </c>
      <c r="G84" s="88"/>
      <c r="H84" s="88"/>
      <c r="I84" s="88"/>
      <c r="J84" t="s">
        <v>13244</v>
      </c>
      <c r="L84" s="88"/>
      <c r="M84" t="s">
        <v>3136</v>
      </c>
      <c r="N84" t="b">
        <v>0</v>
      </c>
      <c r="O84" t="s">
        <v>22</v>
      </c>
    </row>
    <row r="85" spans="1:15" x14ac:dyDescent="0.35">
      <c r="A85" t="s">
        <v>13245</v>
      </c>
      <c r="B85" t="s">
        <v>13172</v>
      </c>
      <c r="C85" t="s">
        <v>13172</v>
      </c>
      <c r="D85" t="s">
        <v>3137</v>
      </c>
      <c r="E85" t="s">
        <v>8125</v>
      </c>
      <c r="F85" t="s">
        <v>13246</v>
      </c>
      <c r="G85" t="s">
        <v>13247</v>
      </c>
      <c r="H85" t="s">
        <v>13248</v>
      </c>
      <c r="I85" t="s">
        <v>6795</v>
      </c>
      <c r="J85" t="s">
        <v>13249</v>
      </c>
      <c r="L85" t="s">
        <v>2848</v>
      </c>
      <c r="M85" t="s">
        <v>3136</v>
      </c>
      <c r="N85" t="b">
        <v>0</v>
      </c>
      <c r="O85" t="s">
        <v>22</v>
      </c>
    </row>
    <row r="86" spans="1:15" x14ac:dyDescent="0.35">
      <c r="A86" t="s">
        <v>13250</v>
      </c>
      <c r="B86" t="s">
        <v>13172</v>
      </c>
      <c r="C86" t="s">
        <v>13172</v>
      </c>
      <c r="D86" t="s">
        <v>3137</v>
      </c>
      <c r="E86" t="s">
        <v>8125</v>
      </c>
      <c r="F86" t="s">
        <v>13251</v>
      </c>
      <c r="G86" t="s">
        <v>13252</v>
      </c>
      <c r="H86" t="s">
        <v>13253</v>
      </c>
      <c r="I86" t="s">
        <v>12836</v>
      </c>
      <c r="J86" t="s">
        <v>13254</v>
      </c>
      <c r="L86" t="s">
        <v>2848</v>
      </c>
      <c r="M86" t="s">
        <v>3136</v>
      </c>
      <c r="N86" t="b">
        <v>0</v>
      </c>
      <c r="O86" t="s">
        <v>22</v>
      </c>
    </row>
    <row r="87" spans="1:15" x14ac:dyDescent="0.35">
      <c r="A87" t="s">
        <v>13255</v>
      </c>
      <c r="B87" t="s">
        <v>13172</v>
      </c>
      <c r="C87" t="s">
        <v>13172</v>
      </c>
      <c r="D87" t="s">
        <v>3137</v>
      </c>
      <c r="E87" t="s">
        <v>8125</v>
      </c>
      <c r="F87" t="s">
        <v>13256</v>
      </c>
      <c r="G87" t="s">
        <v>13257</v>
      </c>
      <c r="H87" t="s">
        <v>13258</v>
      </c>
      <c r="I87" t="s">
        <v>8739</v>
      </c>
      <c r="J87" t="s">
        <v>13259</v>
      </c>
      <c r="L87" t="s">
        <v>2848</v>
      </c>
      <c r="M87" t="s">
        <v>3136</v>
      </c>
      <c r="N87" t="b">
        <v>0</v>
      </c>
      <c r="O87" t="s">
        <v>22</v>
      </c>
    </row>
    <row r="88" spans="1:15" x14ac:dyDescent="0.35">
      <c r="A88" t="s">
        <v>13260</v>
      </c>
      <c r="B88" t="s">
        <v>13172</v>
      </c>
      <c r="C88" t="s">
        <v>13172</v>
      </c>
      <c r="D88" t="s">
        <v>3137</v>
      </c>
      <c r="F88" t="s">
        <v>13261</v>
      </c>
      <c r="H88" t="s">
        <v>13262</v>
      </c>
      <c r="I88" t="s">
        <v>13195</v>
      </c>
      <c r="J88" t="s">
        <v>13263</v>
      </c>
      <c r="L88" t="s">
        <v>2848</v>
      </c>
      <c r="M88" t="s">
        <v>3136</v>
      </c>
      <c r="O88" t="s">
        <v>22</v>
      </c>
    </row>
    <row r="89" spans="1:15" x14ac:dyDescent="0.35">
      <c r="A89" t="s">
        <v>13264</v>
      </c>
      <c r="B89" t="s">
        <v>13172</v>
      </c>
      <c r="C89" t="s">
        <v>13172</v>
      </c>
      <c r="D89" t="s">
        <v>3137</v>
      </c>
      <c r="E89" t="s">
        <v>8125</v>
      </c>
      <c r="F89" t="s">
        <v>13265</v>
      </c>
      <c r="G89" t="s">
        <v>8125</v>
      </c>
      <c r="H89" t="s">
        <v>13266</v>
      </c>
      <c r="I89" t="s">
        <v>13267</v>
      </c>
      <c r="J89" t="s">
        <v>13268</v>
      </c>
      <c r="K89" t="s">
        <v>13269</v>
      </c>
      <c r="L89" t="s">
        <v>2848</v>
      </c>
      <c r="M89" t="s">
        <v>3136</v>
      </c>
      <c r="N89" t="b">
        <v>0</v>
      </c>
      <c r="O89" t="s">
        <v>22</v>
      </c>
    </row>
    <row r="90" spans="1:15" x14ac:dyDescent="0.35">
      <c r="A90" t="s">
        <v>13270</v>
      </c>
      <c r="B90" t="s">
        <v>13172</v>
      </c>
      <c r="C90" t="s">
        <v>13172</v>
      </c>
      <c r="D90" t="s">
        <v>3137</v>
      </c>
      <c r="F90" t="s">
        <v>13271</v>
      </c>
      <c r="H90" t="s">
        <v>13272</v>
      </c>
      <c r="I90" t="s">
        <v>13273</v>
      </c>
      <c r="J90" t="s">
        <v>13274</v>
      </c>
      <c r="L90" t="s">
        <v>2848</v>
      </c>
      <c r="M90" t="s">
        <v>3136</v>
      </c>
      <c r="N90" t="b">
        <v>1</v>
      </c>
      <c r="O90" t="s">
        <v>22</v>
      </c>
    </row>
    <row r="91" spans="1:15" x14ac:dyDescent="0.35">
      <c r="A91" t="s">
        <v>13275</v>
      </c>
      <c r="B91" t="s">
        <v>13172</v>
      </c>
      <c r="C91" t="s">
        <v>13172</v>
      </c>
      <c r="D91" t="s">
        <v>3137</v>
      </c>
      <c r="F91" t="s">
        <v>13276</v>
      </c>
      <c r="H91" t="s">
        <v>13277</v>
      </c>
      <c r="I91" t="s">
        <v>13278</v>
      </c>
      <c r="J91" t="s">
        <v>13279</v>
      </c>
      <c r="L91" t="s">
        <v>2848</v>
      </c>
      <c r="M91" t="s">
        <v>3136</v>
      </c>
      <c r="N91" t="b">
        <v>1</v>
      </c>
      <c r="O91" t="s">
        <v>22</v>
      </c>
    </row>
    <row r="92" spans="1:15" x14ac:dyDescent="0.35">
      <c r="A92" t="s">
        <v>13280</v>
      </c>
      <c r="B92" t="s">
        <v>13172</v>
      </c>
      <c r="C92" t="s">
        <v>13172</v>
      </c>
      <c r="D92" t="s">
        <v>3137</v>
      </c>
      <c r="F92" t="s">
        <v>13281</v>
      </c>
      <c r="H92" t="s">
        <v>13282</v>
      </c>
      <c r="I92" t="s">
        <v>13283</v>
      </c>
      <c r="J92" t="s">
        <v>13284</v>
      </c>
      <c r="L92" t="s">
        <v>2848</v>
      </c>
      <c r="M92" t="s">
        <v>3136</v>
      </c>
      <c r="N92" t="b">
        <v>1</v>
      </c>
      <c r="O92" t="s">
        <v>22</v>
      </c>
    </row>
    <row r="93" spans="1:15" x14ac:dyDescent="0.35">
      <c r="A93" t="s">
        <v>13285</v>
      </c>
      <c r="B93" t="s">
        <v>13172</v>
      </c>
      <c r="C93" t="s">
        <v>13172</v>
      </c>
      <c r="D93" t="s">
        <v>3137</v>
      </c>
      <c r="F93" t="s">
        <v>13286</v>
      </c>
      <c r="H93" t="s">
        <v>13287</v>
      </c>
      <c r="I93" t="s">
        <v>13288</v>
      </c>
      <c r="J93" t="s">
        <v>13289</v>
      </c>
      <c r="L93" t="s">
        <v>2956</v>
      </c>
      <c r="M93" t="s">
        <v>3139</v>
      </c>
      <c r="N93" t="b">
        <v>1</v>
      </c>
      <c r="O93" t="s">
        <v>22</v>
      </c>
    </row>
    <row r="94" spans="1:15" x14ac:dyDescent="0.35">
      <c r="A94" t="s">
        <v>13290</v>
      </c>
      <c r="B94" t="s">
        <v>13172</v>
      </c>
      <c r="C94" t="s">
        <v>13172</v>
      </c>
      <c r="D94" t="s">
        <v>13291</v>
      </c>
      <c r="E94" t="s">
        <v>13292</v>
      </c>
      <c r="F94" t="s">
        <v>13293</v>
      </c>
      <c r="G94" t="s">
        <v>13294</v>
      </c>
      <c r="H94" t="s">
        <v>13295</v>
      </c>
      <c r="I94" t="s">
        <v>6795</v>
      </c>
      <c r="J94" t="s">
        <v>13296</v>
      </c>
      <c r="K94" t="s">
        <v>13297</v>
      </c>
      <c r="L94" t="s">
        <v>2956</v>
      </c>
      <c r="M94" t="s">
        <v>3139</v>
      </c>
      <c r="N94" t="b">
        <v>0</v>
      </c>
      <c r="O94" t="s">
        <v>13246</v>
      </c>
    </row>
    <row r="95" spans="1:15" x14ac:dyDescent="0.35">
      <c r="A95" t="s">
        <v>13298</v>
      </c>
      <c r="B95" t="s">
        <v>2780</v>
      </c>
      <c r="C95" t="s">
        <v>2780</v>
      </c>
      <c r="D95" t="s">
        <v>9332</v>
      </c>
      <c r="E95" t="s">
        <v>13299</v>
      </c>
      <c r="F95" t="s">
        <v>9332</v>
      </c>
      <c r="G95" t="s">
        <v>13299</v>
      </c>
      <c r="H95" t="s">
        <v>13300</v>
      </c>
      <c r="I95" t="s">
        <v>22</v>
      </c>
      <c r="J95" t="s">
        <v>13301</v>
      </c>
      <c r="K95" t="s">
        <v>13302</v>
      </c>
      <c r="L95" t="s">
        <v>1976</v>
      </c>
      <c r="M95" t="s">
        <v>1977</v>
      </c>
      <c r="N95" t="b">
        <v>0</v>
      </c>
      <c r="O95" t="s">
        <v>13251</v>
      </c>
    </row>
    <row r="96" spans="1:15" x14ac:dyDescent="0.35">
      <c r="A96" t="s">
        <v>9041</v>
      </c>
      <c r="B96" t="s">
        <v>2780</v>
      </c>
      <c r="C96" t="s">
        <v>2780</v>
      </c>
      <c r="D96" t="s">
        <v>9332</v>
      </c>
      <c r="F96" t="s">
        <v>3233</v>
      </c>
      <c r="H96" t="s">
        <v>3233</v>
      </c>
      <c r="I96" t="s">
        <v>22</v>
      </c>
      <c r="J96" t="s">
        <v>13303</v>
      </c>
      <c r="K96" t="s">
        <v>13304</v>
      </c>
      <c r="L96" t="s">
        <v>1976</v>
      </c>
      <c r="M96" t="s">
        <v>1977</v>
      </c>
      <c r="N96" t="b">
        <v>1</v>
      </c>
      <c r="O96" t="s">
        <v>13256</v>
      </c>
    </row>
    <row r="97" spans="1:15" x14ac:dyDescent="0.35">
      <c r="A97" t="s">
        <v>9029</v>
      </c>
      <c r="B97" t="s">
        <v>2780</v>
      </c>
      <c r="C97" t="s">
        <v>2780</v>
      </c>
      <c r="D97" t="s">
        <v>9332</v>
      </c>
      <c r="E97" t="s">
        <v>13299</v>
      </c>
      <c r="F97" t="s">
        <v>13305</v>
      </c>
      <c r="G97" t="s">
        <v>13306</v>
      </c>
      <c r="H97" t="s">
        <v>13307</v>
      </c>
      <c r="I97" t="s">
        <v>22</v>
      </c>
      <c r="J97" t="s">
        <v>13308</v>
      </c>
      <c r="K97" t="s">
        <v>13309</v>
      </c>
      <c r="L97" t="s">
        <v>1976</v>
      </c>
      <c r="M97" t="s">
        <v>1977</v>
      </c>
      <c r="N97" t="b">
        <v>0</v>
      </c>
      <c r="O97" t="s">
        <v>13261</v>
      </c>
    </row>
    <row r="98" spans="1:15" x14ac:dyDescent="0.35">
      <c r="A98" t="s">
        <v>9020</v>
      </c>
      <c r="B98" t="s">
        <v>2780</v>
      </c>
      <c r="C98" t="s">
        <v>2780</v>
      </c>
      <c r="D98" t="s">
        <v>8580</v>
      </c>
      <c r="E98" t="s">
        <v>6295</v>
      </c>
      <c r="F98" t="s">
        <v>13310</v>
      </c>
      <c r="G98" t="s">
        <v>6295</v>
      </c>
      <c r="H98" t="s">
        <v>13311</v>
      </c>
      <c r="I98" t="s">
        <v>22</v>
      </c>
      <c r="J98" t="s">
        <v>13312</v>
      </c>
      <c r="L98" t="s">
        <v>1976</v>
      </c>
      <c r="M98" t="s">
        <v>1977</v>
      </c>
      <c r="N98" t="b">
        <v>0</v>
      </c>
      <c r="O98" t="s">
        <v>13265</v>
      </c>
    </row>
    <row r="99" spans="1:15" x14ac:dyDescent="0.35">
      <c r="A99" t="s">
        <v>13313</v>
      </c>
      <c r="B99" t="s">
        <v>2780</v>
      </c>
      <c r="C99" t="s">
        <v>2780</v>
      </c>
      <c r="D99" t="s">
        <v>8580</v>
      </c>
      <c r="E99" t="s">
        <v>6295</v>
      </c>
      <c r="F99" t="s">
        <v>13314</v>
      </c>
      <c r="G99" t="s">
        <v>13315</v>
      </c>
      <c r="H99" t="s">
        <v>13316</v>
      </c>
      <c r="I99" t="s">
        <v>22</v>
      </c>
      <c r="J99" t="s">
        <v>13317</v>
      </c>
      <c r="K99" t="s">
        <v>13318</v>
      </c>
      <c r="L99" t="s">
        <v>1976</v>
      </c>
      <c r="M99" t="s">
        <v>1977</v>
      </c>
      <c r="N99" t="b">
        <v>0</v>
      </c>
      <c r="O99" t="s">
        <v>13271</v>
      </c>
    </row>
    <row r="100" spans="1:15" x14ac:dyDescent="0.35">
      <c r="A100" t="s">
        <v>10187</v>
      </c>
      <c r="B100" t="s">
        <v>2780</v>
      </c>
      <c r="C100" t="s">
        <v>2780</v>
      </c>
      <c r="D100" t="s">
        <v>8580</v>
      </c>
      <c r="F100" t="s">
        <v>13319</v>
      </c>
      <c r="H100" t="s">
        <v>13320</v>
      </c>
      <c r="J100" t="s">
        <v>13321</v>
      </c>
      <c r="K100" t="s">
        <v>13322</v>
      </c>
      <c r="N100" t="b">
        <v>0</v>
      </c>
      <c r="O100" t="s">
        <v>13276</v>
      </c>
    </row>
    <row r="101" spans="1:15" x14ac:dyDescent="0.35">
      <c r="A101" t="s">
        <v>10193</v>
      </c>
      <c r="B101" t="s">
        <v>2780</v>
      </c>
      <c r="C101" t="s">
        <v>2780</v>
      </c>
      <c r="D101" t="s">
        <v>13323</v>
      </c>
      <c r="F101" t="s">
        <v>13324</v>
      </c>
      <c r="H101" t="s">
        <v>13325</v>
      </c>
      <c r="J101" t="s">
        <v>13326</v>
      </c>
      <c r="N101" t="b">
        <v>0</v>
      </c>
      <c r="O101" t="s">
        <v>13281</v>
      </c>
    </row>
    <row r="102" spans="1:15" x14ac:dyDescent="0.35">
      <c r="A102" t="s">
        <v>8880</v>
      </c>
      <c r="B102" t="s">
        <v>2780</v>
      </c>
      <c r="C102" t="s">
        <v>2780</v>
      </c>
      <c r="D102" t="s">
        <v>9332</v>
      </c>
      <c r="F102" t="s">
        <v>13327</v>
      </c>
      <c r="N102" t="b">
        <v>1</v>
      </c>
      <c r="O102" t="s">
        <v>13286</v>
      </c>
    </row>
    <row r="103" spans="1:15" x14ac:dyDescent="0.35">
      <c r="A103" t="s">
        <v>9623</v>
      </c>
      <c r="B103" t="s">
        <v>2780</v>
      </c>
      <c r="C103" t="s">
        <v>2780</v>
      </c>
      <c r="D103" t="s">
        <v>8580</v>
      </c>
      <c r="F103" t="s">
        <v>13328</v>
      </c>
      <c r="H103" t="s">
        <v>13329</v>
      </c>
      <c r="J103" t="s">
        <v>13330</v>
      </c>
      <c r="K103" t="s">
        <v>13331</v>
      </c>
      <c r="N103" t="b">
        <v>0</v>
      </c>
      <c r="O103" t="s">
        <v>13293</v>
      </c>
    </row>
    <row r="104" spans="1:15" x14ac:dyDescent="0.35">
      <c r="A104" t="s">
        <v>9900</v>
      </c>
      <c r="B104" t="s">
        <v>13332</v>
      </c>
      <c r="C104" t="s">
        <v>13332</v>
      </c>
      <c r="D104" t="s">
        <v>13333</v>
      </c>
      <c r="E104" t="s">
        <v>13334</v>
      </c>
      <c r="F104" t="s">
        <v>13335</v>
      </c>
      <c r="G104" t="s">
        <v>13336</v>
      </c>
      <c r="H104" t="s">
        <v>13337</v>
      </c>
      <c r="I104" t="s">
        <v>22</v>
      </c>
      <c r="J104" t="s">
        <v>13338</v>
      </c>
      <c r="L104" t="s">
        <v>1162</v>
      </c>
      <c r="M104" t="s">
        <v>2809</v>
      </c>
      <c r="N104" t="b">
        <v>0</v>
      </c>
      <c r="O104" t="s">
        <v>13335</v>
      </c>
    </row>
    <row r="105" spans="1:15" x14ac:dyDescent="0.35">
      <c r="A105" t="s">
        <v>9908</v>
      </c>
      <c r="B105" t="s">
        <v>13332</v>
      </c>
      <c r="C105" t="s">
        <v>13332</v>
      </c>
      <c r="D105" t="s">
        <v>13333</v>
      </c>
      <c r="E105" t="s">
        <v>13334</v>
      </c>
      <c r="F105" t="s">
        <v>13339</v>
      </c>
      <c r="G105" t="s">
        <v>13340</v>
      </c>
      <c r="H105" t="s">
        <v>13341</v>
      </c>
      <c r="I105" t="s">
        <v>22</v>
      </c>
      <c r="J105" t="s">
        <v>13342</v>
      </c>
      <c r="L105" t="s">
        <v>1162</v>
      </c>
      <c r="M105" t="s">
        <v>2809</v>
      </c>
      <c r="N105" t="b">
        <v>0</v>
      </c>
      <c r="O105" t="s">
        <v>13339</v>
      </c>
    </row>
    <row r="106" spans="1:15" x14ac:dyDescent="0.35">
      <c r="A106" t="s">
        <v>9932</v>
      </c>
      <c r="B106" t="s">
        <v>13332</v>
      </c>
      <c r="C106" t="s">
        <v>13332</v>
      </c>
      <c r="D106" t="s">
        <v>13333</v>
      </c>
      <c r="E106" t="s">
        <v>13334</v>
      </c>
      <c r="F106" t="s">
        <v>13343</v>
      </c>
      <c r="G106" t="s">
        <v>13344</v>
      </c>
      <c r="H106" t="s">
        <v>13345</v>
      </c>
      <c r="I106" t="s">
        <v>22</v>
      </c>
      <c r="J106" t="s">
        <v>13346</v>
      </c>
      <c r="L106" t="s">
        <v>1162</v>
      </c>
      <c r="M106" t="s">
        <v>2809</v>
      </c>
      <c r="N106" t="b">
        <v>0</v>
      </c>
      <c r="O106" t="s">
        <v>13343</v>
      </c>
    </row>
    <row r="107" spans="1:15" x14ac:dyDescent="0.35">
      <c r="A107" t="s">
        <v>13347</v>
      </c>
      <c r="B107" t="s">
        <v>13332</v>
      </c>
      <c r="C107" t="s">
        <v>13332</v>
      </c>
      <c r="D107" t="s">
        <v>13333</v>
      </c>
      <c r="E107" t="s">
        <v>13334</v>
      </c>
      <c r="F107" t="s">
        <v>13348</v>
      </c>
      <c r="G107" t="s">
        <v>13334</v>
      </c>
      <c r="H107" t="s">
        <v>13349</v>
      </c>
      <c r="I107" t="s">
        <v>22</v>
      </c>
      <c r="J107" t="s">
        <v>13350</v>
      </c>
      <c r="L107" t="s">
        <v>1162</v>
      </c>
      <c r="M107" t="s">
        <v>2809</v>
      </c>
      <c r="N107" t="b">
        <v>0</v>
      </c>
      <c r="O107" t="s">
        <v>13348</v>
      </c>
    </row>
    <row r="108" spans="1:15" x14ac:dyDescent="0.35">
      <c r="A108" t="s">
        <v>13351</v>
      </c>
      <c r="B108" t="s">
        <v>13332</v>
      </c>
      <c r="C108" t="s">
        <v>13332</v>
      </c>
      <c r="D108" t="s">
        <v>13352</v>
      </c>
      <c r="F108" t="s">
        <v>13352</v>
      </c>
      <c r="H108" t="s">
        <v>13353</v>
      </c>
      <c r="J108" t="s">
        <v>13354</v>
      </c>
      <c r="N108" t="b">
        <v>0</v>
      </c>
      <c r="O108" t="s">
        <v>13355</v>
      </c>
    </row>
    <row r="109" spans="1:15" x14ac:dyDescent="0.35">
      <c r="A109" t="s">
        <v>13356</v>
      </c>
      <c r="B109" t="s">
        <v>13357</v>
      </c>
      <c r="C109" t="s">
        <v>13357</v>
      </c>
      <c r="D109" t="s">
        <v>2813</v>
      </c>
      <c r="E109" t="s">
        <v>13358</v>
      </c>
      <c r="F109" t="s">
        <v>13132</v>
      </c>
      <c r="G109" t="s">
        <v>13359</v>
      </c>
      <c r="H109" t="s">
        <v>13360</v>
      </c>
      <c r="I109" t="s">
        <v>22</v>
      </c>
      <c r="J109" t="s">
        <v>13361</v>
      </c>
      <c r="L109" t="s">
        <v>1951</v>
      </c>
      <c r="M109" t="s">
        <v>1952</v>
      </c>
      <c r="N109" t="b">
        <v>0</v>
      </c>
      <c r="O109" t="s">
        <v>13362</v>
      </c>
    </row>
    <row r="110" spans="1:15" x14ac:dyDescent="0.35">
      <c r="A110" t="s">
        <v>13363</v>
      </c>
      <c r="B110" t="s">
        <v>13357</v>
      </c>
      <c r="C110" t="s">
        <v>13357</v>
      </c>
      <c r="D110" t="s">
        <v>2813</v>
      </c>
      <c r="E110" t="s">
        <v>13358</v>
      </c>
      <c r="F110" t="s">
        <v>7022</v>
      </c>
      <c r="G110" t="s">
        <v>13364</v>
      </c>
      <c r="H110" t="s">
        <v>7022</v>
      </c>
      <c r="I110" t="s">
        <v>22</v>
      </c>
      <c r="J110" t="s">
        <v>13365</v>
      </c>
      <c r="K110" t="s">
        <v>13366</v>
      </c>
      <c r="L110" t="s">
        <v>1951</v>
      </c>
      <c r="M110" t="s">
        <v>1952</v>
      </c>
      <c r="N110" t="b">
        <v>0</v>
      </c>
      <c r="O110" t="s">
        <v>13367</v>
      </c>
    </row>
    <row r="111" spans="1:15" x14ac:dyDescent="0.35">
      <c r="A111" t="s">
        <v>13368</v>
      </c>
      <c r="B111" t="s">
        <v>13357</v>
      </c>
      <c r="C111" t="s">
        <v>13357</v>
      </c>
      <c r="D111" t="s">
        <v>2813</v>
      </c>
      <c r="E111" t="s">
        <v>13358</v>
      </c>
      <c r="F111" t="s">
        <v>13142</v>
      </c>
      <c r="G111" t="s">
        <v>13369</v>
      </c>
      <c r="H111" t="s">
        <v>13142</v>
      </c>
      <c r="I111" t="s">
        <v>22</v>
      </c>
      <c r="J111" t="s">
        <v>13370</v>
      </c>
      <c r="L111" t="s">
        <v>1951</v>
      </c>
      <c r="M111" t="s">
        <v>1952</v>
      </c>
      <c r="N111" t="b">
        <v>0</v>
      </c>
      <c r="O111" t="s">
        <v>13371</v>
      </c>
    </row>
    <row r="112" spans="1:15" x14ac:dyDescent="0.35">
      <c r="A112" t="s">
        <v>13372</v>
      </c>
      <c r="B112" t="s">
        <v>13357</v>
      </c>
      <c r="C112" t="s">
        <v>13357</v>
      </c>
      <c r="D112" t="s">
        <v>2813</v>
      </c>
      <c r="E112" t="s">
        <v>13358</v>
      </c>
      <c r="F112" t="s">
        <v>13147</v>
      </c>
      <c r="G112" t="s">
        <v>13373</v>
      </c>
      <c r="H112" t="s">
        <v>13147</v>
      </c>
      <c r="I112" t="s">
        <v>22</v>
      </c>
      <c r="J112" t="s">
        <v>13374</v>
      </c>
      <c r="L112" t="s">
        <v>1951</v>
      </c>
      <c r="M112" t="s">
        <v>1952</v>
      </c>
      <c r="N112" t="b">
        <v>0</v>
      </c>
      <c r="O112" t="s">
        <v>494</v>
      </c>
    </row>
    <row r="113" spans="1:15" x14ac:dyDescent="0.35">
      <c r="A113" t="s">
        <v>13375</v>
      </c>
      <c r="B113" t="s">
        <v>13357</v>
      </c>
      <c r="C113" t="s">
        <v>13357</v>
      </c>
      <c r="D113" t="s">
        <v>2813</v>
      </c>
      <c r="E113" t="s">
        <v>13358</v>
      </c>
      <c r="F113" t="s">
        <v>7018</v>
      </c>
      <c r="G113" t="s">
        <v>13376</v>
      </c>
      <c r="H113" t="s">
        <v>7018</v>
      </c>
      <c r="I113" t="s">
        <v>22</v>
      </c>
      <c r="J113" t="s">
        <v>13377</v>
      </c>
      <c r="K113" t="s">
        <v>13378</v>
      </c>
      <c r="L113" t="s">
        <v>1951</v>
      </c>
      <c r="M113" t="s">
        <v>1952</v>
      </c>
      <c r="N113" t="b">
        <v>0</v>
      </c>
      <c r="O113" t="s">
        <v>122</v>
      </c>
    </row>
    <row r="114" spans="1:15" x14ac:dyDescent="0.35">
      <c r="A114" t="s">
        <v>13379</v>
      </c>
      <c r="B114" t="s">
        <v>13357</v>
      </c>
      <c r="C114" t="s">
        <v>13357</v>
      </c>
      <c r="D114" t="s">
        <v>2813</v>
      </c>
      <c r="E114" t="s">
        <v>13358</v>
      </c>
      <c r="F114" t="s">
        <v>13159</v>
      </c>
      <c r="G114" t="s">
        <v>13380</v>
      </c>
      <c r="H114" t="s">
        <v>13159</v>
      </c>
      <c r="I114" t="s">
        <v>22</v>
      </c>
      <c r="J114" t="s">
        <v>13381</v>
      </c>
      <c r="L114" t="s">
        <v>1951</v>
      </c>
      <c r="M114" t="s">
        <v>1952</v>
      </c>
      <c r="N114" t="b">
        <v>0</v>
      </c>
      <c r="O114" t="s">
        <v>520</v>
      </c>
    </row>
    <row r="115" spans="1:15" x14ac:dyDescent="0.35">
      <c r="A115" t="s">
        <v>13382</v>
      </c>
      <c r="B115" t="s">
        <v>13357</v>
      </c>
      <c r="C115" t="s">
        <v>13357</v>
      </c>
      <c r="D115" t="s">
        <v>2813</v>
      </c>
      <c r="E115" t="s">
        <v>13358</v>
      </c>
      <c r="F115" t="s">
        <v>13165</v>
      </c>
      <c r="G115" t="s">
        <v>13383</v>
      </c>
      <c r="H115" t="s">
        <v>13165</v>
      </c>
      <c r="I115" t="s">
        <v>22</v>
      </c>
      <c r="J115" t="s">
        <v>13384</v>
      </c>
      <c r="L115" t="s">
        <v>1951</v>
      </c>
      <c r="M115" t="s">
        <v>1952</v>
      </c>
      <c r="N115" t="b">
        <v>0</v>
      </c>
      <c r="O115" t="s">
        <v>13385</v>
      </c>
    </row>
    <row r="116" spans="1:15" x14ac:dyDescent="0.35">
      <c r="A116" t="s">
        <v>13386</v>
      </c>
      <c r="B116" t="s">
        <v>13357</v>
      </c>
      <c r="C116" t="s">
        <v>13357</v>
      </c>
      <c r="D116" t="s">
        <v>2813</v>
      </c>
      <c r="E116" t="s">
        <v>13358</v>
      </c>
      <c r="F116" t="s">
        <v>13170</v>
      </c>
      <c r="G116" t="s">
        <v>13387</v>
      </c>
      <c r="H116" t="s">
        <v>13170</v>
      </c>
      <c r="I116" t="s">
        <v>22</v>
      </c>
      <c r="J116" t="s">
        <v>13388</v>
      </c>
      <c r="L116" t="s">
        <v>1951</v>
      </c>
      <c r="M116" t="s">
        <v>1952</v>
      </c>
      <c r="N116" t="b">
        <v>0</v>
      </c>
      <c r="O116" t="s">
        <v>13389</v>
      </c>
    </row>
    <row r="117" spans="1:15" x14ac:dyDescent="0.35">
      <c r="A117" t="s">
        <v>13390</v>
      </c>
      <c r="B117" t="s">
        <v>13357</v>
      </c>
      <c r="C117" t="s">
        <v>13357</v>
      </c>
      <c r="D117" t="s">
        <v>2813</v>
      </c>
      <c r="E117" t="s">
        <v>13358</v>
      </c>
      <c r="F117" t="s">
        <v>7016</v>
      </c>
      <c r="G117" t="s">
        <v>13391</v>
      </c>
      <c r="H117" t="s">
        <v>7016</v>
      </c>
      <c r="I117" t="s">
        <v>22</v>
      </c>
      <c r="J117" t="s">
        <v>13392</v>
      </c>
      <c r="K117" t="s">
        <v>13393</v>
      </c>
      <c r="L117" t="s">
        <v>1951</v>
      </c>
      <c r="M117" t="s">
        <v>1952</v>
      </c>
      <c r="N117" t="b">
        <v>0</v>
      </c>
      <c r="O117" t="s">
        <v>19</v>
      </c>
    </row>
    <row r="118" spans="1:15" x14ac:dyDescent="0.35">
      <c r="A118" t="s">
        <v>13394</v>
      </c>
      <c r="B118" t="s">
        <v>13357</v>
      </c>
      <c r="C118" t="s">
        <v>13357</v>
      </c>
      <c r="D118" t="s">
        <v>2813</v>
      </c>
      <c r="E118" t="s">
        <v>13358</v>
      </c>
      <c r="F118" t="s">
        <v>13185</v>
      </c>
      <c r="G118" t="s">
        <v>13395</v>
      </c>
      <c r="H118" t="s">
        <v>13185</v>
      </c>
      <c r="I118" t="s">
        <v>22</v>
      </c>
      <c r="J118" t="s">
        <v>13396</v>
      </c>
      <c r="K118" t="s">
        <v>13397</v>
      </c>
      <c r="L118" t="s">
        <v>1951</v>
      </c>
      <c r="M118" t="s">
        <v>1952</v>
      </c>
      <c r="N118" t="b">
        <v>0</v>
      </c>
      <c r="O118" t="s">
        <v>13398</v>
      </c>
    </row>
    <row r="119" spans="1:15" x14ac:dyDescent="0.35">
      <c r="A119" t="s">
        <v>13399</v>
      </c>
      <c r="B119" t="s">
        <v>13357</v>
      </c>
      <c r="C119" t="s">
        <v>13357</v>
      </c>
      <c r="D119" t="s">
        <v>2813</v>
      </c>
      <c r="E119" t="s">
        <v>13358</v>
      </c>
      <c r="F119" t="s">
        <v>13191</v>
      </c>
      <c r="G119" t="s">
        <v>13400</v>
      </c>
      <c r="H119" t="s">
        <v>13191</v>
      </c>
      <c r="I119" t="s">
        <v>22</v>
      </c>
      <c r="J119" t="s">
        <v>13401</v>
      </c>
      <c r="K119" t="s">
        <v>13402</v>
      </c>
      <c r="L119" t="s">
        <v>1951</v>
      </c>
      <c r="M119" t="s">
        <v>1952</v>
      </c>
      <c r="N119" t="b">
        <v>0</v>
      </c>
      <c r="O119" t="s">
        <v>9332</v>
      </c>
    </row>
    <row r="120" spans="1:15" x14ac:dyDescent="0.35">
      <c r="A120" t="s">
        <v>13403</v>
      </c>
      <c r="B120" t="s">
        <v>13357</v>
      </c>
      <c r="C120" t="s">
        <v>13357</v>
      </c>
      <c r="D120" t="s">
        <v>2813</v>
      </c>
      <c r="E120" t="s">
        <v>13358</v>
      </c>
      <c r="F120" t="s">
        <v>13197</v>
      </c>
      <c r="G120" t="s">
        <v>13404</v>
      </c>
      <c r="H120" t="s">
        <v>13405</v>
      </c>
      <c r="I120" t="s">
        <v>22</v>
      </c>
      <c r="J120" t="s">
        <v>13406</v>
      </c>
      <c r="K120" t="s">
        <v>13402</v>
      </c>
      <c r="L120" t="s">
        <v>1951</v>
      </c>
      <c r="M120" t="s">
        <v>1952</v>
      </c>
      <c r="N120" t="b">
        <v>0</v>
      </c>
      <c r="O120" t="s">
        <v>3233</v>
      </c>
    </row>
    <row r="121" spans="1:15" x14ac:dyDescent="0.35">
      <c r="A121" t="s">
        <v>13407</v>
      </c>
      <c r="B121" t="s">
        <v>13357</v>
      </c>
      <c r="C121" t="s">
        <v>13357</v>
      </c>
      <c r="D121" t="s">
        <v>2813</v>
      </c>
      <c r="E121" t="s">
        <v>13358</v>
      </c>
      <c r="F121" t="s">
        <v>13203</v>
      </c>
      <c r="G121" t="s">
        <v>13408</v>
      </c>
      <c r="H121" t="s">
        <v>13203</v>
      </c>
      <c r="I121" t="s">
        <v>22</v>
      </c>
      <c r="J121" t="s">
        <v>13409</v>
      </c>
      <c r="L121" t="s">
        <v>1951</v>
      </c>
      <c r="M121" t="s">
        <v>1952</v>
      </c>
      <c r="N121" t="b">
        <v>0</v>
      </c>
      <c r="O121" t="s">
        <v>13305</v>
      </c>
    </row>
    <row r="122" spans="1:15" x14ac:dyDescent="0.35">
      <c r="A122" t="s">
        <v>13410</v>
      </c>
      <c r="B122" t="s">
        <v>13411</v>
      </c>
      <c r="C122" t="s">
        <v>13411</v>
      </c>
      <c r="D122" t="s">
        <v>13411</v>
      </c>
      <c r="F122" t="s">
        <v>13412</v>
      </c>
      <c r="J122" t="s">
        <v>13413</v>
      </c>
      <c r="N122" t="b">
        <v>1</v>
      </c>
      <c r="O122" t="s">
        <v>13310</v>
      </c>
    </row>
    <row r="123" spans="1:15" x14ac:dyDescent="0.35">
      <c r="A123" t="s">
        <v>13414</v>
      </c>
      <c r="B123" t="s">
        <v>13411</v>
      </c>
      <c r="C123" t="s">
        <v>13411</v>
      </c>
      <c r="D123" t="s">
        <v>13415</v>
      </c>
      <c r="F123" t="s">
        <v>13416</v>
      </c>
      <c r="H123" t="s">
        <v>13416</v>
      </c>
      <c r="J123" t="s">
        <v>13417</v>
      </c>
      <c r="K123" t="s">
        <v>13418</v>
      </c>
      <c r="N123" t="b">
        <v>0</v>
      </c>
      <c r="O123" t="s">
        <v>13314</v>
      </c>
    </row>
    <row r="124" spans="1:15" x14ac:dyDescent="0.35">
      <c r="A124" t="s">
        <v>13419</v>
      </c>
      <c r="B124" t="s">
        <v>13411</v>
      </c>
      <c r="C124" t="s">
        <v>13411</v>
      </c>
      <c r="D124" t="s">
        <v>7319</v>
      </c>
      <c r="F124" t="s">
        <v>13420</v>
      </c>
      <c r="J124" t="s">
        <v>13421</v>
      </c>
      <c r="K124" t="s">
        <v>13422</v>
      </c>
      <c r="N124" t="b">
        <v>1</v>
      </c>
      <c r="O124" t="s">
        <v>12948</v>
      </c>
    </row>
    <row r="125" spans="1:15" x14ac:dyDescent="0.35">
      <c r="A125" t="s">
        <v>10291</v>
      </c>
      <c r="B125" t="s">
        <v>13411</v>
      </c>
      <c r="C125" t="s">
        <v>13411</v>
      </c>
      <c r="D125" t="s">
        <v>13415</v>
      </c>
      <c r="F125" t="s">
        <v>13423</v>
      </c>
      <c r="J125" t="s">
        <v>13424</v>
      </c>
      <c r="N125" t="b">
        <v>1</v>
      </c>
      <c r="O125" t="s">
        <v>12956</v>
      </c>
    </row>
    <row r="126" spans="1:15" x14ac:dyDescent="0.35">
      <c r="A126" t="s">
        <v>13425</v>
      </c>
      <c r="B126" t="s">
        <v>13411</v>
      </c>
      <c r="C126" t="s">
        <v>13411</v>
      </c>
      <c r="D126" t="s">
        <v>13415</v>
      </c>
      <c r="F126" t="s">
        <v>13426</v>
      </c>
      <c r="J126" t="s">
        <v>13427</v>
      </c>
      <c r="N126" t="b">
        <v>1</v>
      </c>
      <c r="O126" t="s">
        <v>12962</v>
      </c>
    </row>
    <row r="127" spans="1:15" x14ac:dyDescent="0.35">
      <c r="A127" t="s">
        <v>13428</v>
      </c>
      <c r="B127" t="s">
        <v>13411</v>
      </c>
      <c r="C127" t="s">
        <v>13411</v>
      </c>
      <c r="D127" t="s">
        <v>7319</v>
      </c>
      <c r="F127" t="s">
        <v>13429</v>
      </c>
      <c r="J127" t="s">
        <v>13430</v>
      </c>
      <c r="N127" t="b">
        <v>1</v>
      </c>
      <c r="O127" t="s">
        <v>12967</v>
      </c>
    </row>
    <row r="128" spans="1:15" x14ac:dyDescent="0.35">
      <c r="A128" t="s">
        <v>13431</v>
      </c>
      <c r="B128" t="s">
        <v>13411</v>
      </c>
      <c r="C128" t="s">
        <v>13411</v>
      </c>
      <c r="D128" t="s">
        <v>13415</v>
      </c>
      <c r="F128" t="s">
        <v>13432</v>
      </c>
      <c r="H128" t="s">
        <v>13433</v>
      </c>
      <c r="J128" t="s">
        <v>13434</v>
      </c>
      <c r="N128" t="b">
        <v>0</v>
      </c>
      <c r="O128" t="s">
        <v>12973</v>
      </c>
    </row>
    <row r="129" spans="1:15" x14ac:dyDescent="0.35">
      <c r="A129" t="s">
        <v>13435</v>
      </c>
      <c r="B129" t="s">
        <v>13411</v>
      </c>
      <c r="C129" t="s">
        <v>13411</v>
      </c>
      <c r="D129" t="s">
        <v>13415</v>
      </c>
      <c r="F129" t="s">
        <v>13436</v>
      </c>
      <c r="H129" t="s">
        <v>13437</v>
      </c>
      <c r="J129" t="s">
        <v>13438</v>
      </c>
      <c r="N129" t="b">
        <v>0</v>
      </c>
      <c r="O129" t="s">
        <v>12980</v>
      </c>
    </row>
    <row r="130" spans="1:15" x14ac:dyDescent="0.35">
      <c r="A130" t="s">
        <v>308</v>
      </c>
      <c r="B130" t="s">
        <v>13439</v>
      </c>
      <c r="C130" t="s">
        <v>13439</v>
      </c>
      <c r="D130" t="s">
        <v>8619</v>
      </c>
      <c r="E130" t="s">
        <v>13440</v>
      </c>
      <c r="F130" t="s">
        <v>13355</v>
      </c>
      <c r="G130" t="s">
        <v>13441</v>
      </c>
      <c r="H130" t="s">
        <v>13442</v>
      </c>
      <c r="I130" t="s">
        <v>22</v>
      </c>
      <c r="J130" t="s">
        <v>13443</v>
      </c>
      <c r="L130" t="s">
        <v>1348</v>
      </c>
      <c r="M130" t="s">
        <v>1349</v>
      </c>
      <c r="N130" t="b">
        <v>0</v>
      </c>
      <c r="O130" t="s">
        <v>12988</v>
      </c>
    </row>
    <row r="131" spans="1:15" x14ac:dyDescent="0.35">
      <c r="A131" t="s">
        <v>243</v>
      </c>
      <c r="B131" t="s">
        <v>13439</v>
      </c>
      <c r="C131" t="s">
        <v>13439</v>
      </c>
      <c r="D131" t="s">
        <v>8619</v>
      </c>
      <c r="E131" t="s">
        <v>13440</v>
      </c>
      <c r="F131" t="s">
        <v>13362</v>
      </c>
      <c r="G131" t="s">
        <v>13444</v>
      </c>
      <c r="H131" t="s">
        <v>13445</v>
      </c>
      <c r="I131" t="s">
        <v>22</v>
      </c>
      <c r="J131" t="s">
        <v>13446</v>
      </c>
      <c r="L131" t="s">
        <v>1348</v>
      </c>
      <c r="M131" t="s">
        <v>1349</v>
      </c>
      <c r="N131" t="b">
        <v>0</v>
      </c>
      <c r="O131" t="s">
        <v>12994</v>
      </c>
    </row>
    <row r="132" spans="1:15" x14ac:dyDescent="0.35">
      <c r="A132" t="s">
        <v>256</v>
      </c>
      <c r="B132" t="s">
        <v>13439</v>
      </c>
      <c r="C132" t="s">
        <v>13439</v>
      </c>
      <c r="D132" t="s">
        <v>8619</v>
      </c>
      <c r="E132" t="s">
        <v>13440</v>
      </c>
      <c r="F132" t="s">
        <v>13367</v>
      </c>
      <c r="G132" t="s">
        <v>13447</v>
      </c>
      <c r="H132" t="s">
        <v>13448</v>
      </c>
      <c r="I132" t="s">
        <v>22</v>
      </c>
      <c r="J132" t="s">
        <v>13449</v>
      </c>
      <c r="L132" t="s">
        <v>1348</v>
      </c>
      <c r="M132" t="s">
        <v>1349</v>
      </c>
      <c r="N132" t="b">
        <v>0</v>
      </c>
      <c r="O132" t="s">
        <v>13000</v>
      </c>
    </row>
    <row r="133" spans="1:15" x14ac:dyDescent="0.35">
      <c r="A133" t="s">
        <v>390</v>
      </c>
      <c r="B133" t="s">
        <v>13439</v>
      </c>
      <c r="C133" t="s">
        <v>13439</v>
      </c>
      <c r="D133" t="s">
        <v>8619</v>
      </c>
      <c r="E133" t="s">
        <v>13440</v>
      </c>
      <c r="F133" t="s">
        <v>13371</v>
      </c>
      <c r="G133" t="s">
        <v>13450</v>
      </c>
      <c r="H133" t="s">
        <v>13451</v>
      </c>
      <c r="I133" t="s">
        <v>22</v>
      </c>
      <c r="J133" t="s">
        <v>13452</v>
      </c>
      <c r="L133" t="s">
        <v>1348</v>
      </c>
      <c r="M133" t="s">
        <v>1349</v>
      </c>
      <c r="N133" t="b">
        <v>0</v>
      </c>
      <c r="O133" t="s">
        <v>13006</v>
      </c>
    </row>
    <row r="134" spans="1:15" x14ac:dyDescent="0.35">
      <c r="A134" t="s">
        <v>498</v>
      </c>
      <c r="B134" t="s">
        <v>13439</v>
      </c>
      <c r="C134" t="s">
        <v>13439</v>
      </c>
      <c r="D134" t="s">
        <v>8619</v>
      </c>
      <c r="E134" t="s">
        <v>13440</v>
      </c>
      <c r="F134" t="s">
        <v>494</v>
      </c>
      <c r="G134" t="s">
        <v>13453</v>
      </c>
      <c r="H134" t="s">
        <v>13454</v>
      </c>
      <c r="I134" t="s">
        <v>22</v>
      </c>
      <c r="J134" t="s">
        <v>13455</v>
      </c>
      <c r="L134" t="s">
        <v>1348</v>
      </c>
      <c r="M134" t="s">
        <v>1349</v>
      </c>
      <c r="N134" t="b">
        <v>0</v>
      </c>
      <c r="O134" t="s">
        <v>13014</v>
      </c>
    </row>
    <row r="135" spans="1:15" x14ac:dyDescent="0.35">
      <c r="A135" t="s">
        <v>125</v>
      </c>
      <c r="B135" t="s">
        <v>13439</v>
      </c>
      <c r="C135" t="s">
        <v>13439</v>
      </c>
      <c r="D135" t="s">
        <v>8621</v>
      </c>
      <c r="E135" t="s">
        <v>13456</v>
      </c>
      <c r="F135" t="s">
        <v>122</v>
      </c>
      <c r="G135" t="s">
        <v>13457</v>
      </c>
      <c r="H135" t="s">
        <v>13458</v>
      </c>
      <c r="I135" t="s">
        <v>22</v>
      </c>
      <c r="J135" t="s">
        <v>13459</v>
      </c>
      <c r="K135" t="s">
        <v>13460</v>
      </c>
      <c r="L135" t="s">
        <v>1348</v>
      </c>
      <c r="M135" t="s">
        <v>1349</v>
      </c>
      <c r="N135" t="b">
        <v>0</v>
      </c>
      <c r="O135" t="s">
        <v>13020</v>
      </c>
    </row>
    <row r="136" spans="1:15" x14ac:dyDescent="0.35">
      <c r="A136" t="s">
        <v>126</v>
      </c>
      <c r="B136" t="s">
        <v>13439</v>
      </c>
      <c r="C136" t="s">
        <v>13439</v>
      </c>
      <c r="D136" t="s">
        <v>8621</v>
      </c>
      <c r="E136" t="s">
        <v>13456</v>
      </c>
      <c r="F136" t="s">
        <v>520</v>
      </c>
      <c r="G136" t="s">
        <v>13461</v>
      </c>
      <c r="H136" t="s">
        <v>13462</v>
      </c>
      <c r="I136" t="s">
        <v>22</v>
      </c>
      <c r="J136" t="s">
        <v>13463</v>
      </c>
      <c r="K136" t="s">
        <v>13464</v>
      </c>
      <c r="L136" t="s">
        <v>1348</v>
      </c>
      <c r="M136" t="s">
        <v>1349</v>
      </c>
      <c r="N136" t="b">
        <v>0</v>
      </c>
      <c r="O136" t="s">
        <v>13026</v>
      </c>
    </row>
    <row r="137" spans="1:15" x14ac:dyDescent="0.35">
      <c r="A137" t="s">
        <v>2825</v>
      </c>
      <c r="B137" t="s">
        <v>13439</v>
      </c>
      <c r="C137" t="s">
        <v>13439</v>
      </c>
      <c r="D137" t="s">
        <v>8621</v>
      </c>
      <c r="E137" t="s">
        <v>13456</v>
      </c>
      <c r="F137" t="s">
        <v>13385</v>
      </c>
      <c r="G137" t="s">
        <v>13465</v>
      </c>
      <c r="H137" t="s">
        <v>13466</v>
      </c>
      <c r="I137" t="s">
        <v>22</v>
      </c>
      <c r="J137" t="s">
        <v>13467</v>
      </c>
      <c r="L137" t="s">
        <v>1348</v>
      </c>
      <c r="M137" t="s">
        <v>1349</v>
      </c>
      <c r="N137" t="b">
        <v>0</v>
      </c>
      <c r="O137" t="s">
        <v>13033</v>
      </c>
    </row>
    <row r="138" spans="1:15" x14ac:dyDescent="0.35">
      <c r="A138" t="s">
        <v>649</v>
      </c>
      <c r="B138" t="s">
        <v>13439</v>
      </c>
      <c r="C138" t="s">
        <v>13439</v>
      </c>
      <c r="D138" t="s">
        <v>8621</v>
      </c>
      <c r="E138" t="s">
        <v>13456</v>
      </c>
      <c r="F138" t="s">
        <v>13389</v>
      </c>
      <c r="G138" t="s">
        <v>13468</v>
      </c>
      <c r="H138" t="s">
        <v>13469</v>
      </c>
      <c r="I138" t="s">
        <v>22</v>
      </c>
      <c r="J138" t="s">
        <v>13470</v>
      </c>
      <c r="K138" t="s">
        <v>12944</v>
      </c>
      <c r="L138" t="s">
        <v>1348</v>
      </c>
      <c r="M138" t="s">
        <v>1349</v>
      </c>
      <c r="N138" t="b">
        <v>0</v>
      </c>
      <c r="O138" t="s">
        <v>13037</v>
      </c>
    </row>
    <row r="139" spans="1:15" x14ac:dyDescent="0.35">
      <c r="A139" t="s">
        <v>21</v>
      </c>
      <c r="B139" t="s">
        <v>13439</v>
      </c>
      <c r="C139" t="s">
        <v>13439</v>
      </c>
      <c r="D139" t="s">
        <v>8621</v>
      </c>
      <c r="E139" t="s">
        <v>13456</v>
      </c>
      <c r="F139" t="s">
        <v>19</v>
      </c>
      <c r="G139" t="s">
        <v>13471</v>
      </c>
      <c r="H139" t="s">
        <v>13472</v>
      </c>
      <c r="I139" t="s">
        <v>22</v>
      </c>
      <c r="J139" t="s">
        <v>13473</v>
      </c>
      <c r="L139" t="s">
        <v>1348</v>
      </c>
      <c r="M139" t="s">
        <v>1349</v>
      </c>
      <c r="N139" t="b">
        <v>0</v>
      </c>
      <c r="O139" t="s">
        <v>13043</v>
      </c>
    </row>
    <row r="140" spans="1:15" x14ac:dyDescent="0.35">
      <c r="A140" t="s">
        <v>119</v>
      </c>
      <c r="B140" t="s">
        <v>13439</v>
      </c>
      <c r="C140" t="s">
        <v>13439</v>
      </c>
      <c r="D140" t="s">
        <v>8621</v>
      </c>
      <c r="E140" t="s">
        <v>13456</v>
      </c>
      <c r="F140" t="s">
        <v>13398</v>
      </c>
      <c r="G140" t="s">
        <v>13474</v>
      </c>
      <c r="H140" t="s">
        <v>13475</v>
      </c>
      <c r="I140" t="s">
        <v>22</v>
      </c>
      <c r="J140" t="s">
        <v>13476</v>
      </c>
      <c r="L140" t="s">
        <v>1348</v>
      </c>
      <c r="M140" t="s">
        <v>1349</v>
      </c>
      <c r="N140" t="b">
        <v>0</v>
      </c>
      <c r="O140" t="s">
        <v>13047</v>
      </c>
    </row>
    <row r="141" spans="1:15" x14ac:dyDescent="0.35">
      <c r="A141" t="s">
        <v>10252</v>
      </c>
      <c r="B141" t="s">
        <v>13439</v>
      </c>
      <c r="C141" t="s">
        <v>13439</v>
      </c>
      <c r="D141" t="s">
        <v>2796</v>
      </c>
      <c r="F141" t="s">
        <v>13477</v>
      </c>
      <c r="J141" t="s">
        <v>13478</v>
      </c>
      <c r="N141" t="b">
        <v>0</v>
      </c>
      <c r="O141" t="s">
        <v>13051</v>
      </c>
    </row>
    <row r="142" spans="1:15" x14ac:dyDescent="0.35">
      <c r="A142" t="s">
        <v>13479</v>
      </c>
      <c r="B142" t="s">
        <v>13439</v>
      </c>
      <c r="C142" t="s">
        <v>13439</v>
      </c>
      <c r="D142" t="s">
        <v>2796</v>
      </c>
      <c r="F142" t="s">
        <v>13480</v>
      </c>
      <c r="H142" t="s">
        <v>13481</v>
      </c>
      <c r="J142" t="s">
        <v>13482</v>
      </c>
      <c r="K142" t="s">
        <v>13483</v>
      </c>
      <c r="N142" t="b">
        <v>0</v>
      </c>
      <c r="O142" t="s">
        <v>13057</v>
      </c>
    </row>
    <row r="143" spans="1:15" x14ac:dyDescent="0.35">
      <c r="A143" t="s">
        <v>13484</v>
      </c>
      <c r="B143" t="s">
        <v>13439</v>
      </c>
      <c r="C143" t="s">
        <v>13439</v>
      </c>
      <c r="D143" t="s">
        <v>2796</v>
      </c>
      <c r="F143" t="s">
        <v>13485</v>
      </c>
      <c r="J143" t="s">
        <v>13486</v>
      </c>
      <c r="N143" t="b">
        <v>0</v>
      </c>
      <c r="O143" t="s">
        <v>13062</v>
      </c>
    </row>
    <row r="144" spans="1:15" x14ac:dyDescent="0.35">
      <c r="A144" t="s">
        <v>13487</v>
      </c>
      <c r="B144" t="s">
        <v>13488</v>
      </c>
      <c r="C144" t="s">
        <v>13488</v>
      </c>
      <c r="D144" t="s">
        <v>13489</v>
      </c>
      <c r="E144" t="s">
        <v>13490</v>
      </c>
      <c r="F144" t="s">
        <v>13491</v>
      </c>
      <c r="G144" t="s">
        <v>13492</v>
      </c>
      <c r="H144" t="s">
        <v>13491</v>
      </c>
      <c r="I144" t="s">
        <v>22</v>
      </c>
      <c r="J144" t="s">
        <v>13493</v>
      </c>
      <c r="L144" t="s">
        <v>1966</v>
      </c>
      <c r="M144" t="s">
        <v>1967</v>
      </c>
      <c r="N144" t="b">
        <v>0</v>
      </c>
      <c r="O144" t="s">
        <v>13068</v>
      </c>
    </row>
    <row r="145" spans="1:15" x14ac:dyDescent="0.35">
      <c r="A145" t="s">
        <v>10324</v>
      </c>
      <c r="B145" t="s">
        <v>13488</v>
      </c>
      <c r="C145" t="s">
        <v>13488</v>
      </c>
      <c r="D145" t="s">
        <v>13489</v>
      </c>
      <c r="E145" t="s">
        <v>13490</v>
      </c>
      <c r="F145" t="s">
        <v>13494</v>
      </c>
      <c r="G145" t="s">
        <v>13495</v>
      </c>
      <c r="H145" t="s">
        <v>13496</v>
      </c>
      <c r="I145" t="s">
        <v>22</v>
      </c>
      <c r="J145" t="s">
        <v>13497</v>
      </c>
      <c r="L145" t="s">
        <v>1966</v>
      </c>
      <c r="M145" t="s">
        <v>1967</v>
      </c>
      <c r="N145" t="b">
        <v>0</v>
      </c>
      <c r="O145" t="s">
        <v>13073</v>
      </c>
    </row>
    <row r="146" spans="1:15" x14ac:dyDescent="0.35">
      <c r="A146" t="s">
        <v>10335</v>
      </c>
      <c r="B146" t="s">
        <v>13488</v>
      </c>
      <c r="C146" t="s">
        <v>13488</v>
      </c>
      <c r="D146" t="s">
        <v>13498</v>
      </c>
      <c r="E146" t="s">
        <v>13499</v>
      </c>
      <c r="F146" t="s">
        <v>13500</v>
      </c>
      <c r="G146" t="s">
        <v>13501</v>
      </c>
      <c r="H146" t="s">
        <v>13502</v>
      </c>
      <c r="I146" t="s">
        <v>22</v>
      </c>
      <c r="J146" t="s">
        <v>13503</v>
      </c>
      <c r="L146" t="s">
        <v>1966</v>
      </c>
      <c r="M146" t="s">
        <v>1967</v>
      </c>
      <c r="N146" t="b">
        <v>0</v>
      </c>
      <c r="O146" t="s">
        <v>13078</v>
      </c>
    </row>
    <row r="147" spans="1:15" x14ac:dyDescent="0.35">
      <c r="A147" t="s">
        <v>10344</v>
      </c>
      <c r="B147" t="s">
        <v>13488</v>
      </c>
      <c r="C147" t="s">
        <v>13488</v>
      </c>
      <c r="D147" t="s">
        <v>13498</v>
      </c>
      <c r="E147" t="s">
        <v>13499</v>
      </c>
      <c r="F147" t="s">
        <v>13504</v>
      </c>
      <c r="G147" t="s">
        <v>13505</v>
      </c>
      <c r="H147" t="s">
        <v>13506</v>
      </c>
      <c r="I147" t="s">
        <v>22</v>
      </c>
      <c r="J147" t="s">
        <v>13507</v>
      </c>
      <c r="L147" t="s">
        <v>1966</v>
      </c>
      <c r="M147" t="s">
        <v>1967</v>
      </c>
      <c r="N147" t="b">
        <v>0</v>
      </c>
      <c r="O147" t="s">
        <v>2055</v>
      </c>
    </row>
    <row r="148" spans="1:15" x14ac:dyDescent="0.35">
      <c r="A148" t="s">
        <v>10352</v>
      </c>
      <c r="B148" t="s">
        <v>13488</v>
      </c>
      <c r="C148" t="s">
        <v>13488</v>
      </c>
      <c r="D148" t="s">
        <v>13498</v>
      </c>
      <c r="E148" t="s">
        <v>13499</v>
      </c>
      <c r="F148" t="s">
        <v>13508</v>
      </c>
      <c r="G148" t="s">
        <v>13509</v>
      </c>
      <c r="H148" t="s">
        <v>13510</v>
      </c>
      <c r="I148" t="s">
        <v>22</v>
      </c>
      <c r="J148" t="s">
        <v>13511</v>
      </c>
      <c r="L148" t="s">
        <v>1966</v>
      </c>
      <c r="M148" t="s">
        <v>1967</v>
      </c>
      <c r="N148" t="b">
        <v>0</v>
      </c>
      <c r="O148" t="s">
        <v>13491</v>
      </c>
    </row>
    <row r="149" spans="1:15" x14ac:dyDescent="0.35">
      <c r="A149" t="s">
        <v>10259</v>
      </c>
      <c r="B149" t="s">
        <v>13488</v>
      </c>
      <c r="C149" t="s">
        <v>13488</v>
      </c>
      <c r="D149" t="s">
        <v>13489</v>
      </c>
      <c r="F149" t="s">
        <v>13512</v>
      </c>
      <c r="H149" t="s">
        <v>13513</v>
      </c>
      <c r="J149" t="s">
        <v>13514</v>
      </c>
      <c r="K149" t="s">
        <v>13515</v>
      </c>
      <c r="N149" t="b">
        <v>0</v>
      </c>
      <c r="O149" t="s">
        <v>13494</v>
      </c>
    </row>
    <row r="150" spans="1:15" x14ac:dyDescent="0.35">
      <c r="A150" t="s">
        <v>10166</v>
      </c>
      <c r="B150" t="s">
        <v>13488</v>
      </c>
      <c r="C150" t="s">
        <v>13488</v>
      </c>
      <c r="D150" t="s">
        <v>13498</v>
      </c>
      <c r="F150" t="s">
        <v>13516</v>
      </c>
      <c r="H150" t="s">
        <v>13517</v>
      </c>
      <c r="J150" t="s">
        <v>13518</v>
      </c>
      <c r="K150" t="s">
        <v>13519</v>
      </c>
      <c r="N150" t="b">
        <v>0</v>
      </c>
      <c r="O150" t="s">
        <v>13500</v>
      </c>
    </row>
    <row r="151" spans="1:15" x14ac:dyDescent="0.35">
      <c r="A151" t="s">
        <v>10246</v>
      </c>
      <c r="B151" t="s">
        <v>13488</v>
      </c>
      <c r="C151" t="s">
        <v>13488</v>
      </c>
      <c r="D151" t="s">
        <v>13498</v>
      </c>
      <c r="F151" t="s">
        <v>13520</v>
      </c>
      <c r="H151" t="s">
        <v>13521</v>
      </c>
      <c r="J151" t="s">
        <v>13522</v>
      </c>
      <c r="K151" t="s">
        <v>13523</v>
      </c>
      <c r="N151" t="b">
        <v>0</v>
      </c>
      <c r="O151" t="s">
        <v>13504</v>
      </c>
    </row>
    <row r="152" spans="1:15" x14ac:dyDescent="0.35">
      <c r="A152" t="s">
        <v>10216</v>
      </c>
      <c r="B152" t="s">
        <v>13488</v>
      </c>
      <c r="C152" t="s">
        <v>13488</v>
      </c>
      <c r="D152" t="s">
        <v>13498</v>
      </c>
      <c r="F152" t="s">
        <v>13524</v>
      </c>
      <c r="H152" t="s">
        <v>13525</v>
      </c>
      <c r="J152" t="s">
        <v>13526</v>
      </c>
      <c r="K152" t="s">
        <v>13527</v>
      </c>
      <c r="N152" t="b">
        <v>0</v>
      </c>
      <c r="O152" t="s">
        <v>13508</v>
      </c>
    </row>
    <row r="153" spans="1:15" x14ac:dyDescent="0.35">
      <c r="A153" t="s">
        <v>13528</v>
      </c>
      <c r="B153" t="s">
        <v>13529</v>
      </c>
      <c r="C153" t="s">
        <v>13529</v>
      </c>
      <c r="D153" t="s">
        <v>13530</v>
      </c>
      <c r="E153" t="s">
        <v>13531</v>
      </c>
      <c r="F153" t="s">
        <v>12954</v>
      </c>
      <c r="G153" t="s">
        <v>13532</v>
      </c>
      <c r="H153" t="s">
        <v>13533</v>
      </c>
      <c r="I153" t="s">
        <v>22</v>
      </c>
      <c r="J153" t="s">
        <v>13534</v>
      </c>
      <c r="K153" t="s">
        <v>13535</v>
      </c>
      <c r="L153" t="s">
        <v>1213</v>
      </c>
      <c r="M153" t="s">
        <v>2804</v>
      </c>
      <c r="N153" t="b">
        <v>0</v>
      </c>
      <c r="O153" t="s">
        <v>13412</v>
      </c>
    </row>
    <row r="154" spans="1:15" x14ac:dyDescent="0.35">
      <c r="A154" t="s">
        <v>13536</v>
      </c>
      <c r="B154" t="s">
        <v>13529</v>
      </c>
      <c r="C154" t="s">
        <v>13529</v>
      </c>
      <c r="D154" t="s">
        <v>13530</v>
      </c>
      <c r="E154" t="s">
        <v>13531</v>
      </c>
      <c r="F154" t="s">
        <v>12960</v>
      </c>
      <c r="G154" t="s">
        <v>13531</v>
      </c>
      <c r="H154" t="s">
        <v>13537</v>
      </c>
      <c r="I154" t="s">
        <v>22</v>
      </c>
      <c r="J154" t="s">
        <v>13538</v>
      </c>
      <c r="K154" t="s">
        <v>13539</v>
      </c>
      <c r="L154" t="s">
        <v>1213</v>
      </c>
      <c r="M154" t="s">
        <v>2804</v>
      </c>
      <c r="N154" t="b">
        <v>0</v>
      </c>
      <c r="O154" t="s">
        <v>13416</v>
      </c>
    </row>
    <row r="155" spans="1:15" x14ac:dyDescent="0.35">
      <c r="A155" t="s">
        <v>13540</v>
      </c>
      <c r="B155" t="s">
        <v>13529</v>
      </c>
      <c r="C155" t="s">
        <v>13529</v>
      </c>
      <c r="D155" t="s">
        <v>8625</v>
      </c>
      <c r="E155" t="s">
        <v>13541</v>
      </c>
      <c r="F155" t="s">
        <v>8630</v>
      </c>
      <c r="G155" t="s">
        <v>13056</v>
      </c>
      <c r="H155" t="s">
        <v>8630</v>
      </c>
      <c r="I155" t="s">
        <v>22</v>
      </c>
      <c r="J155" t="s">
        <v>13542</v>
      </c>
      <c r="L155" t="s">
        <v>1671</v>
      </c>
      <c r="M155" t="s">
        <v>1673</v>
      </c>
      <c r="N155" t="b">
        <v>0</v>
      </c>
      <c r="O155" t="s">
        <v>13420</v>
      </c>
    </row>
    <row r="156" spans="1:15" x14ac:dyDescent="0.35">
      <c r="A156" t="s">
        <v>9363</v>
      </c>
      <c r="B156" t="s">
        <v>13529</v>
      </c>
      <c r="C156" t="s">
        <v>13529</v>
      </c>
      <c r="D156" t="s">
        <v>8625</v>
      </c>
      <c r="E156" t="s">
        <v>13541</v>
      </c>
      <c r="F156" t="s">
        <v>12971</v>
      </c>
      <c r="G156" t="s">
        <v>13541</v>
      </c>
      <c r="H156" t="s">
        <v>13543</v>
      </c>
      <c r="I156" t="s">
        <v>12845</v>
      </c>
      <c r="J156" t="s">
        <v>13544</v>
      </c>
      <c r="K156" t="s">
        <v>13545</v>
      </c>
      <c r="L156" t="s">
        <v>1671</v>
      </c>
      <c r="M156" t="s">
        <v>1673</v>
      </c>
      <c r="N156" t="b">
        <v>0</v>
      </c>
      <c r="O156" t="s">
        <v>13423</v>
      </c>
    </row>
    <row r="157" spans="1:15" x14ac:dyDescent="0.35">
      <c r="A157" t="s">
        <v>9156</v>
      </c>
      <c r="B157" t="s">
        <v>13529</v>
      </c>
      <c r="C157" t="s">
        <v>13529</v>
      </c>
      <c r="D157" t="s">
        <v>8625</v>
      </c>
      <c r="E157" t="s">
        <v>13541</v>
      </c>
      <c r="F157" t="s">
        <v>12977</v>
      </c>
      <c r="G157" t="s">
        <v>13546</v>
      </c>
      <c r="H157" t="s">
        <v>13547</v>
      </c>
      <c r="I157" t="s">
        <v>8739</v>
      </c>
      <c r="J157" t="s">
        <v>13548</v>
      </c>
      <c r="K157" t="s">
        <v>13545</v>
      </c>
      <c r="L157" t="s">
        <v>1671</v>
      </c>
      <c r="M157" t="s">
        <v>1673</v>
      </c>
      <c r="N157" t="b">
        <v>0</v>
      </c>
      <c r="O157" t="s">
        <v>13426</v>
      </c>
    </row>
    <row r="158" spans="1:15" x14ac:dyDescent="0.35">
      <c r="A158" t="s">
        <v>8820</v>
      </c>
      <c r="B158" t="s">
        <v>13529</v>
      </c>
      <c r="C158" t="s">
        <v>13529</v>
      </c>
      <c r="D158" t="s">
        <v>8625</v>
      </c>
      <c r="E158" t="s">
        <v>13541</v>
      </c>
      <c r="F158" t="s">
        <v>12986</v>
      </c>
      <c r="G158" t="s">
        <v>13549</v>
      </c>
      <c r="H158" t="s">
        <v>13550</v>
      </c>
      <c r="I158" t="s">
        <v>12836</v>
      </c>
      <c r="J158" t="s">
        <v>13551</v>
      </c>
      <c r="K158" t="s">
        <v>13545</v>
      </c>
      <c r="L158" t="s">
        <v>1671</v>
      </c>
      <c r="M158" t="s">
        <v>1673</v>
      </c>
      <c r="N158" t="b">
        <v>0</v>
      </c>
      <c r="O158" t="s">
        <v>13552</v>
      </c>
    </row>
    <row r="159" spans="1:15" x14ac:dyDescent="0.35">
      <c r="A159" t="s">
        <v>13553</v>
      </c>
      <c r="B159" t="s">
        <v>13529</v>
      </c>
      <c r="C159" t="s">
        <v>13529</v>
      </c>
      <c r="D159" t="s">
        <v>8625</v>
      </c>
      <c r="E159" t="s">
        <v>13541</v>
      </c>
      <c r="F159" t="s">
        <v>12992</v>
      </c>
      <c r="G159" t="s">
        <v>13554</v>
      </c>
      <c r="H159" t="s">
        <v>13555</v>
      </c>
      <c r="I159" t="s">
        <v>6795</v>
      </c>
      <c r="J159" t="s">
        <v>13556</v>
      </c>
      <c r="K159" t="s">
        <v>13545</v>
      </c>
      <c r="L159" t="s">
        <v>1671</v>
      </c>
      <c r="M159" t="s">
        <v>1673</v>
      </c>
      <c r="N159" t="b">
        <v>0</v>
      </c>
      <c r="O159" t="s">
        <v>13557</v>
      </c>
    </row>
    <row r="160" spans="1:15" x14ac:dyDescent="0.35">
      <c r="A160" t="s">
        <v>13558</v>
      </c>
      <c r="B160" t="s">
        <v>13529</v>
      </c>
      <c r="C160" t="s">
        <v>13529</v>
      </c>
      <c r="D160" t="s">
        <v>8625</v>
      </c>
      <c r="E160" t="s">
        <v>13541</v>
      </c>
      <c r="F160" t="s">
        <v>12998</v>
      </c>
      <c r="G160" t="s">
        <v>13559</v>
      </c>
      <c r="H160" t="s">
        <v>13560</v>
      </c>
      <c r="I160" t="s">
        <v>2816</v>
      </c>
      <c r="J160" t="s">
        <v>13561</v>
      </c>
      <c r="L160" t="s">
        <v>1671</v>
      </c>
      <c r="M160" t="s">
        <v>1673</v>
      </c>
      <c r="N160" t="b">
        <v>0</v>
      </c>
      <c r="O160" t="s">
        <v>13562</v>
      </c>
    </row>
    <row r="161" spans="1:15" x14ac:dyDescent="0.35">
      <c r="A161" t="s">
        <v>13563</v>
      </c>
      <c r="B161" t="s">
        <v>13529</v>
      </c>
      <c r="C161" t="s">
        <v>13529</v>
      </c>
      <c r="D161" t="s">
        <v>13236</v>
      </c>
      <c r="E161" t="s">
        <v>8134</v>
      </c>
      <c r="F161" t="s">
        <v>13004</v>
      </c>
      <c r="G161" t="s">
        <v>13564</v>
      </c>
      <c r="H161" t="s">
        <v>13565</v>
      </c>
      <c r="I161" t="s">
        <v>13566</v>
      </c>
      <c r="J161" t="s">
        <v>13567</v>
      </c>
      <c r="K161" t="s">
        <v>13568</v>
      </c>
      <c r="L161" t="s">
        <v>2956</v>
      </c>
      <c r="M161" t="s">
        <v>3139</v>
      </c>
      <c r="N161" t="b">
        <v>0</v>
      </c>
      <c r="O161" t="s">
        <v>13569</v>
      </c>
    </row>
    <row r="162" spans="1:15" x14ac:dyDescent="0.35">
      <c r="A162" t="s">
        <v>13570</v>
      </c>
      <c r="B162" t="s">
        <v>13529</v>
      </c>
      <c r="C162" t="s">
        <v>13529</v>
      </c>
      <c r="D162" t="s">
        <v>13236</v>
      </c>
      <c r="E162" t="s">
        <v>8134</v>
      </c>
      <c r="F162" t="s">
        <v>13010</v>
      </c>
      <c r="G162" t="s">
        <v>13571</v>
      </c>
      <c r="H162" t="s">
        <v>13572</v>
      </c>
      <c r="I162" t="s">
        <v>13573</v>
      </c>
      <c r="J162" t="s">
        <v>13574</v>
      </c>
      <c r="K162" t="s">
        <v>13568</v>
      </c>
      <c r="L162" t="s">
        <v>2848</v>
      </c>
      <c r="M162" t="s">
        <v>3136</v>
      </c>
      <c r="N162" t="b">
        <v>0</v>
      </c>
      <c r="O162" t="s">
        <v>13575</v>
      </c>
    </row>
    <row r="163" spans="1:15" x14ac:dyDescent="0.35">
      <c r="A163" t="s">
        <v>13576</v>
      </c>
      <c r="B163" t="s">
        <v>13529</v>
      </c>
      <c r="C163" t="s">
        <v>13529</v>
      </c>
      <c r="D163" t="s">
        <v>13236</v>
      </c>
      <c r="E163" t="s">
        <v>8134</v>
      </c>
      <c r="F163" t="s">
        <v>13018</v>
      </c>
      <c r="G163" t="s">
        <v>13577</v>
      </c>
      <c r="H163" t="s">
        <v>13578</v>
      </c>
      <c r="I163" t="s">
        <v>13579</v>
      </c>
      <c r="J163" t="s">
        <v>13580</v>
      </c>
      <c r="K163" t="s">
        <v>13568</v>
      </c>
      <c r="L163" t="s">
        <v>2848</v>
      </c>
      <c r="M163" t="s">
        <v>3136</v>
      </c>
      <c r="N163" t="b">
        <v>0</v>
      </c>
      <c r="O163" t="s">
        <v>13581</v>
      </c>
    </row>
    <row r="164" spans="1:15" x14ac:dyDescent="0.35">
      <c r="A164" t="s">
        <v>13582</v>
      </c>
      <c r="B164" t="s">
        <v>13529</v>
      </c>
      <c r="C164" t="s">
        <v>13529</v>
      </c>
      <c r="D164" t="s">
        <v>13236</v>
      </c>
      <c r="E164" t="s">
        <v>8134</v>
      </c>
      <c r="F164" t="s">
        <v>13024</v>
      </c>
      <c r="G164" t="s">
        <v>13583</v>
      </c>
      <c r="H164" t="s">
        <v>13584</v>
      </c>
      <c r="I164" t="s">
        <v>13585</v>
      </c>
      <c r="J164" t="s">
        <v>13586</v>
      </c>
      <c r="K164" t="s">
        <v>13568</v>
      </c>
      <c r="L164" t="s">
        <v>2956</v>
      </c>
      <c r="M164" t="s">
        <v>3139</v>
      </c>
      <c r="N164" t="b">
        <v>0</v>
      </c>
      <c r="O164" t="s">
        <v>13352</v>
      </c>
    </row>
    <row r="165" spans="1:15" x14ac:dyDescent="0.35">
      <c r="A165" t="s">
        <v>13587</v>
      </c>
      <c r="B165" t="s">
        <v>13529</v>
      </c>
      <c r="C165" t="s">
        <v>13529</v>
      </c>
      <c r="D165" t="s">
        <v>13236</v>
      </c>
      <c r="E165" t="s">
        <v>8134</v>
      </c>
      <c r="F165" t="s">
        <v>13030</v>
      </c>
      <c r="G165" t="s">
        <v>13588</v>
      </c>
      <c r="H165" t="s">
        <v>13589</v>
      </c>
      <c r="I165" t="s">
        <v>13590</v>
      </c>
      <c r="J165" t="s">
        <v>13591</v>
      </c>
      <c r="K165" t="s">
        <v>13568</v>
      </c>
      <c r="L165" t="s">
        <v>2848</v>
      </c>
      <c r="M165" t="s">
        <v>3136</v>
      </c>
      <c r="N165" t="b">
        <v>0</v>
      </c>
      <c r="O165" t="s">
        <v>13592</v>
      </c>
    </row>
    <row r="166" spans="1:15" x14ac:dyDescent="0.35">
      <c r="A166" t="s">
        <v>38</v>
      </c>
      <c r="B166" t="s">
        <v>13529</v>
      </c>
      <c r="C166" t="s">
        <v>13529</v>
      </c>
      <c r="D166" t="s">
        <v>34</v>
      </c>
      <c r="E166" t="s">
        <v>13593</v>
      </c>
      <c r="F166" t="s">
        <v>34</v>
      </c>
      <c r="G166" t="s">
        <v>13593</v>
      </c>
      <c r="H166" t="s">
        <v>34</v>
      </c>
      <c r="I166" t="s">
        <v>22</v>
      </c>
      <c r="J166" t="s">
        <v>13594</v>
      </c>
      <c r="L166" t="s">
        <v>1348</v>
      </c>
      <c r="M166" t="s">
        <v>1349</v>
      </c>
      <c r="N166" t="b">
        <v>0</v>
      </c>
      <c r="O166" t="s">
        <v>13595</v>
      </c>
    </row>
    <row r="167" spans="1:15" x14ac:dyDescent="0.35">
      <c r="A167" t="s">
        <v>281</v>
      </c>
      <c r="B167" t="s">
        <v>13529</v>
      </c>
      <c r="C167" t="s">
        <v>13529</v>
      </c>
      <c r="D167" t="s">
        <v>13596</v>
      </c>
      <c r="E167" t="s">
        <v>1829</v>
      </c>
      <c r="F167" t="s">
        <v>13041</v>
      </c>
      <c r="G167" t="s">
        <v>1829</v>
      </c>
      <c r="H167" t="s">
        <v>1829</v>
      </c>
      <c r="I167" t="s">
        <v>22</v>
      </c>
      <c r="J167" t="s">
        <v>13597</v>
      </c>
      <c r="L167" t="s">
        <v>1878</v>
      </c>
      <c r="M167" t="s">
        <v>1880</v>
      </c>
      <c r="N167" t="b">
        <v>0</v>
      </c>
      <c r="O167" t="s">
        <v>13477</v>
      </c>
    </row>
    <row r="168" spans="1:15" x14ac:dyDescent="0.35">
      <c r="A168" t="s">
        <v>9365</v>
      </c>
      <c r="B168" t="s">
        <v>13529</v>
      </c>
      <c r="C168" t="s">
        <v>13529</v>
      </c>
      <c r="D168" t="s">
        <v>13598</v>
      </c>
      <c r="E168" t="s">
        <v>13599</v>
      </c>
      <c r="F168" t="s">
        <v>13046</v>
      </c>
      <c r="G168" t="s">
        <v>13599</v>
      </c>
      <c r="H168" t="s">
        <v>13600</v>
      </c>
      <c r="I168" t="s">
        <v>13601</v>
      </c>
      <c r="J168" t="s">
        <v>13602</v>
      </c>
      <c r="K168" t="s">
        <v>13603</v>
      </c>
      <c r="L168" t="s">
        <v>1671</v>
      </c>
      <c r="M168" t="s">
        <v>1673</v>
      </c>
      <c r="N168" t="b">
        <v>0</v>
      </c>
      <c r="O168" t="s">
        <v>13480</v>
      </c>
    </row>
    <row r="169" spans="1:15" x14ac:dyDescent="0.35">
      <c r="A169" t="s">
        <v>9158</v>
      </c>
      <c r="B169" t="s">
        <v>13529</v>
      </c>
      <c r="C169" t="s">
        <v>13529</v>
      </c>
      <c r="D169" t="s">
        <v>13598</v>
      </c>
      <c r="E169" t="s">
        <v>13599</v>
      </c>
      <c r="F169" t="s">
        <v>13050</v>
      </c>
      <c r="G169" t="s">
        <v>13604</v>
      </c>
      <c r="H169" t="s">
        <v>13605</v>
      </c>
      <c r="I169" t="s">
        <v>13606</v>
      </c>
      <c r="J169" t="s">
        <v>13607</v>
      </c>
      <c r="K169" t="s">
        <v>13603</v>
      </c>
      <c r="L169" t="s">
        <v>1671</v>
      </c>
      <c r="M169" t="s">
        <v>1673</v>
      </c>
      <c r="N169" t="b">
        <v>0</v>
      </c>
      <c r="O169" t="s">
        <v>13485</v>
      </c>
    </row>
    <row r="170" spans="1:15" x14ac:dyDescent="0.35">
      <c r="A170" t="s">
        <v>8822</v>
      </c>
      <c r="B170" t="s">
        <v>13529</v>
      </c>
      <c r="C170" t="s">
        <v>13529</v>
      </c>
      <c r="D170" t="s">
        <v>13598</v>
      </c>
      <c r="E170" t="s">
        <v>13599</v>
      </c>
      <c r="F170" t="s">
        <v>13055</v>
      </c>
      <c r="G170" t="s">
        <v>13608</v>
      </c>
      <c r="H170" t="s">
        <v>13609</v>
      </c>
      <c r="I170" t="s">
        <v>13610</v>
      </c>
      <c r="J170" t="s">
        <v>13611</v>
      </c>
      <c r="K170" t="s">
        <v>13603</v>
      </c>
      <c r="L170" t="s">
        <v>1671</v>
      </c>
      <c r="M170" t="s">
        <v>1673</v>
      </c>
      <c r="N170" t="b">
        <v>0</v>
      </c>
      <c r="O170" t="s">
        <v>13429</v>
      </c>
    </row>
    <row r="171" spans="1:15" x14ac:dyDescent="0.35">
      <c r="A171" t="s">
        <v>9364</v>
      </c>
      <c r="B171" t="s">
        <v>13529</v>
      </c>
      <c r="C171" t="s">
        <v>13529</v>
      </c>
      <c r="D171" t="s">
        <v>13612</v>
      </c>
      <c r="E171" t="s">
        <v>4287</v>
      </c>
      <c r="F171" t="s">
        <v>13061</v>
      </c>
      <c r="G171" t="s">
        <v>4287</v>
      </c>
      <c r="H171" t="s">
        <v>13613</v>
      </c>
      <c r="I171" t="s">
        <v>12845</v>
      </c>
      <c r="J171" t="s">
        <v>13614</v>
      </c>
      <c r="K171" t="s">
        <v>13603</v>
      </c>
      <c r="L171" t="s">
        <v>1671</v>
      </c>
      <c r="M171" t="s">
        <v>1673</v>
      </c>
      <c r="N171" t="b">
        <v>0</v>
      </c>
      <c r="O171" t="s">
        <v>13319</v>
      </c>
    </row>
    <row r="172" spans="1:15" x14ac:dyDescent="0.35">
      <c r="A172" t="s">
        <v>9157</v>
      </c>
      <c r="B172" t="s">
        <v>13529</v>
      </c>
      <c r="C172" t="s">
        <v>13529</v>
      </c>
      <c r="D172" t="s">
        <v>13612</v>
      </c>
      <c r="E172" t="s">
        <v>4287</v>
      </c>
      <c r="F172" t="s">
        <v>13066</v>
      </c>
      <c r="G172" t="s">
        <v>13615</v>
      </c>
      <c r="H172" t="s">
        <v>13616</v>
      </c>
      <c r="I172" t="s">
        <v>8739</v>
      </c>
      <c r="J172" t="s">
        <v>13617</v>
      </c>
      <c r="K172" t="s">
        <v>13603</v>
      </c>
      <c r="L172" t="s">
        <v>1671</v>
      </c>
      <c r="M172" t="s">
        <v>1673</v>
      </c>
      <c r="N172" t="b">
        <v>0</v>
      </c>
      <c r="O172" t="s">
        <v>13324</v>
      </c>
    </row>
    <row r="173" spans="1:15" x14ac:dyDescent="0.35">
      <c r="A173" t="s">
        <v>8821</v>
      </c>
      <c r="B173" t="s">
        <v>13529</v>
      </c>
      <c r="C173" t="s">
        <v>13529</v>
      </c>
      <c r="D173" t="s">
        <v>13612</v>
      </c>
      <c r="E173" t="s">
        <v>4287</v>
      </c>
      <c r="F173" t="s">
        <v>13072</v>
      </c>
      <c r="G173" t="s">
        <v>13618</v>
      </c>
      <c r="H173" t="s">
        <v>13619</v>
      </c>
      <c r="I173" t="s">
        <v>12836</v>
      </c>
      <c r="J173" t="s">
        <v>13620</v>
      </c>
      <c r="K173" t="s">
        <v>13603</v>
      </c>
      <c r="L173" t="s">
        <v>1671</v>
      </c>
      <c r="M173" t="s">
        <v>1673</v>
      </c>
      <c r="N173" t="b">
        <v>0</v>
      </c>
      <c r="O173" t="s">
        <v>13327</v>
      </c>
    </row>
    <row r="174" spans="1:15" x14ac:dyDescent="0.35">
      <c r="A174" t="s">
        <v>13621</v>
      </c>
      <c r="B174" t="s">
        <v>13529</v>
      </c>
      <c r="C174" t="s">
        <v>13529</v>
      </c>
      <c r="D174" t="s">
        <v>13622</v>
      </c>
      <c r="E174" t="s">
        <v>13623</v>
      </c>
      <c r="F174" t="s">
        <v>13077</v>
      </c>
      <c r="G174" t="s">
        <v>13440</v>
      </c>
      <c r="H174" t="s">
        <v>13624</v>
      </c>
      <c r="I174" t="s">
        <v>12845</v>
      </c>
      <c r="J174" t="s">
        <v>13625</v>
      </c>
      <c r="L174" t="s">
        <v>2956</v>
      </c>
      <c r="M174" t="s">
        <v>3139</v>
      </c>
      <c r="N174" t="b">
        <v>0</v>
      </c>
      <c r="O174" t="s">
        <v>13328</v>
      </c>
    </row>
    <row r="175" spans="1:15" x14ac:dyDescent="0.35">
      <c r="A175" t="s">
        <v>13626</v>
      </c>
      <c r="B175" t="s">
        <v>13529</v>
      </c>
      <c r="C175" t="s">
        <v>13529</v>
      </c>
      <c r="D175" t="s">
        <v>13622</v>
      </c>
      <c r="E175" t="s">
        <v>13623</v>
      </c>
      <c r="F175" t="s">
        <v>13082</v>
      </c>
      <c r="G175" t="s">
        <v>13444</v>
      </c>
      <c r="H175" t="s">
        <v>13627</v>
      </c>
      <c r="I175" t="s">
        <v>8739</v>
      </c>
      <c r="J175" t="s">
        <v>13628</v>
      </c>
      <c r="L175" t="s">
        <v>2956</v>
      </c>
      <c r="M175" t="s">
        <v>3139</v>
      </c>
      <c r="N175" t="b">
        <v>0</v>
      </c>
      <c r="O175" t="s">
        <v>13512</v>
      </c>
    </row>
    <row r="176" spans="1:15" x14ac:dyDescent="0.35">
      <c r="A176" t="s">
        <v>13629</v>
      </c>
      <c r="B176" t="s">
        <v>13529</v>
      </c>
      <c r="C176" t="s">
        <v>13529</v>
      </c>
      <c r="D176" t="s">
        <v>13622</v>
      </c>
      <c r="E176" t="s">
        <v>13623</v>
      </c>
      <c r="F176" t="s">
        <v>13086</v>
      </c>
      <c r="G176" t="s">
        <v>13630</v>
      </c>
      <c r="H176" t="s">
        <v>13631</v>
      </c>
      <c r="I176" t="s">
        <v>12836</v>
      </c>
      <c r="J176" t="s">
        <v>13632</v>
      </c>
      <c r="L176" t="s">
        <v>2956</v>
      </c>
      <c r="M176" t="s">
        <v>3139</v>
      </c>
      <c r="N176" t="b">
        <v>0</v>
      </c>
      <c r="O176" t="s">
        <v>13516</v>
      </c>
    </row>
    <row r="177" spans="1:15" x14ac:dyDescent="0.35">
      <c r="A177" t="s">
        <v>13633</v>
      </c>
      <c r="B177" t="s">
        <v>13529</v>
      </c>
      <c r="C177" t="s">
        <v>13529</v>
      </c>
      <c r="D177" t="s">
        <v>13622</v>
      </c>
      <c r="E177" t="s">
        <v>13623</v>
      </c>
      <c r="F177" t="s">
        <v>13093</v>
      </c>
      <c r="G177" t="s">
        <v>13634</v>
      </c>
      <c r="H177" t="s">
        <v>13635</v>
      </c>
      <c r="I177" t="s">
        <v>6795</v>
      </c>
      <c r="J177" t="s">
        <v>13636</v>
      </c>
      <c r="L177" t="s">
        <v>2956</v>
      </c>
      <c r="M177" t="s">
        <v>3139</v>
      </c>
      <c r="N177" t="b">
        <v>0</v>
      </c>
      <c r="O177" t="s">
        <v>13520</v>
      </c>
    </row>
    <row r="178" spans="1:15" x14ac:dyDescent="0.35">
      <c r="A178" t="s">
        <v>10146</v>
      </c>
      <c r="B178" t="s">
        <v>13529</v>
      </c>
      <c r="C178" t="s">
        <v>13529</v>
      </c>
      <c r="D178" t="s">
        <v>13622</v>
      </c>
      <c r="F178" t="s">
        <v>13552</v>
      </c>
      <c r="H178" t="s">
        <v>13637</v>
      </c>
      <c r="J178" t="s">
        <v>13638</v>
      </c>
      <c r="K178" t="s">
        <v>13639</v>
      </c>
      <c r="N178" t="b">
        <v>0</v>
      </c>
      <c r="O178" t="s">
        <v>13524</v>
      </c>
    </row>
    <row r="179" spans="1:15" x14ac:dyDescent="0.35">
      <c r="A179" t="s">
        <v>10208</v>
      </c>
      <c r="B179" t="s">
        <v>13529</v>
      </c>
      <c r="C179" t="s">
        <v>13529</v>
      </c>
      <c r="D179" t="s">
        <v>13557</v>
      </c>
      <c r="F179" t="s">
        <v>13557</v>
      </c>
      <c r="H179" t="s">
        <v>13640</v>
      </c>
      <c r="J179" t="s">
        <v>13641</v>
      </c>
      <c r="K179" t="s">
        <v>13642</v>
      </c>
      <c r="N179" t="b">
        <v>0</v>
      </c>
      <c r="O179" t="s">
        <v>13089</v>
      </c>
    </row>
    <row r="180" spans="1:15" x14ac:dyDescent="0.35">
      <c r="A180" t="s">
        <v>13643</v>
      </c>
      <c r="B180" t="s">
        <v>13529</v>
      </c>
      <c r="C180" t="s">
        <v>13529</v>
      </c>
      <c r="D180" t="s">
        <v>13598</v>
      </c>
      <c r="F180" t="s">
        <v>13562</v>
      </c>
      <c r="H180" t="s">
        <v>13644</v>
      </c>
      <c r="J180" t="s">
        <v>13645</v>
      </c>
      <c r="N180" t="b">
        <v>0</v>
      </c>
      <c r="O180" t="s">
        <v>13095</v>
      </c>
    </row>
    <row r="181" spans="1:15" x14ac:dyDescent="0.35">
      <c r="A181" t="s">
        <v>13646</v>
      </c>
      <c r="B181" t="s">
        <v>13529</v>
      </c>
      <c r="C181" t="s">
        <v>13529</v>
      </c>
      <c r="D181" t="s">
        <v>13598</v>
      </c>
      <c r="F181" t="s">
        <v>13569</v>
      </c>
      <c r="H181" t="s">
        <v>13647</v>
      </c>
      <c r="J181" t="s">
        <v>13648</v>
      </c>
      <c r="N181" t="b">
        <v>0</v>
      </c>
      <c r="O181" t="s">
        <v>13100</v>
      </c>
    </row>
    <row r="182" spans="1:15" x14ac:dyDescent="0.35">
      <c r="A182" t="s">
        <v>13649</v>
      </c>
      <c r="B182" t="s">
        <v>13529</v>
      </c>
      <c r="C182" t="s">
        <v>13529</v>
      </c>
      <c r="D182" t="s">
        <v>13598</v>
      </c>
      <c r="F182" t="s">
        <v>13575</v>
      </c>
      <c r="H182" t="s">
        <v>13650</v>
      </c>
      <c r="J182" t="s">
        <v>13651</v>
      </c>
      <c r="N182" t="b">
        <v>0</v>
      </c>
      <c r="O182" t="s">
        <v>13104</v>
      </c>
    </row>
    <row r="183" spans="1:15" x14ac:dyDescent="0.35">
      <c r="A183" t="s">
        <v>13652</v>
      </c>
      <c r="B183" t="s">
        <v>13529</v>
      </c>
      <c r="C183" t="s">
        <v>13529</v>
      </c>
      <c r="D183" t="s">
        <v>13598</v>
      </c>
      <c r="F183" t="s">
        <v>13581</v>
      </c>
      <c r="H183" t="s">
        <v>13653</v>
      </c>
      <c r="J183" t="s">
        <v>13654</v>
      </c>
      <c r="N183" t="b">
        <v>0</v>
      </c>
      <c r="O183" t="s">
        <v>13110</v>
      </c>
    </row>
    <row r="184" spans="1:15" x14ac:dyDescent="0.35">
      <c r="A184" t="s">
        <v>13655</v>
      </c>
      <c r="B184" t="s">
        <v>13529</v>
      </c>
      <c r="C184" t="s">
        <v>13529</v>
      </c>
      <c r="D184" t="s">
        <v>13656</v>
      </c>
      <c r="F184" t="s">
        <v>13656</v>
      </c>
      <c r="J184" t="s">
        <v>13657</v>
      </c>
      <c r="N184" t="b">
        <v>1</v>
      </c>
      <c r="O184" t="s">
        <v>13432</v>
      </c>
    </row>
    <row r="185" spans="1:15" x14ac:dyDescent="0.35">
      <c r="A185" t="s">
        <v>13658</v>
      </c>
      <c r="B185" t="s">
        <v>13529</v>
      </c>
      <c r="C185" t="s">
        <v>13529</v>
      </c>
      <c r="D185" t="s">
        <v>13659</v>
      </c>
      <c r="F185" t="s">
        <v>13659</v>
      </c>
      <c r="J185" t="s">
        <v>13660</v>
      </c>
      <c r="N185" t="b">
        <v>1</v>
      </c>
      <c r="O185" t="s">
        <v>13436</v>
      </c>
    </row>
    <row r="186" spans="1:15" x14ac:dyDescent="0.35">
      <c r="A186" t="s">
        <v>10179</v>
      </c>
      <c r="B186" t="s">
        <v>13661</v>
      </c>
      <c r="C186" t="s">
        <v>13661</v>
      </c>
      <c r="D186" t="s">
        <v>2787</v>
      </c>
      <c r="F186" t="s">
        <v>13592</v>
      </c>
      <c r="H186" t="s">
        <v>13662</v>
      </c>
      <c r="J186" t="s">
        <v>13663</v>
      </c>
      <c r="K186" t="s">
        <v>13664</v>
      </c>
      <c r="N186" t="b">
        <v>0</v>
      </c>
      <c r="O186">
        <v>0</v>
      </c>
    </row>
    <row r="187" spans="1:15" x14ac:dyDescent="0.35">
      <c r="A187" t="s">
        <v>10306</v>
      </c>
      <c r="B187" t="s">
        <v>13661</v>
      </c>
      <c r="C187" t="s">
        <v>13661</v>
      </c>
      <c r="D187" t="s">
        <v>2787</v>
      </c>
      <c r="F187" t="s">
        <v>13595</v>
      </c>
      <c r="H187" t="s">
        <v>13665</v>
      </c>
      <c r="J187" t="s">
        <v>13666</v>
      </c>
      <c r="K187" t="s">
        <v>13667</v>
      </c>
      <c r="N187" t="b">
        <v>0</v>
      </c>
      <c r="O187">
        <v>0</v>
      </c>
    </row>
    <row r="188" spans="1:15" x14ac:dyDescent="0.35">
      <c r="A188" t="s">
        <v>10271</v>
      </c>
      <c r="B188" t="s">
        <v>13661</v>
      </c>
      <c r="C188" t="s">
        <v>13661</v>
      </c>
      <c r="D188" t="s">
        <v>2798</v>
      </c>
      <c r="F188" t="s">
        <v>13668</v>
      </c>
      <c r="J188" t="s">
        <v>13669</v>
      </c>
      <c r="N188" t="b">
        <v>0</v>
      </c>
      <c r="O188" t="s">
        <v>13668</v>
      </c>
    </row>
  </sheetData>
  <autoFilter ref="A1:N188" xr:uid="{C2ECD622-301F-4B4C-AC5C-53E68184E0CF}">
    <sortState xmlns:xlrd2="http://schemas.microsoft.com/office/spreadsheetml/2017/richdata2" ref="A2:N188">
      <sortCondition ref="B1:B188"/>
    </sortState>
  </autoFilter>
  <phoneticPr fontId="15" type="noConversion"/>
  <conditionalFormatting sqref="A1:A1048576">
    <cfRule type="expression" dxfId="36" priority="1">
      <formula>COUNTIF($A:$A,A1)&gt;1</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D415"/>
  <sheetViews>
    <sheetView topLeftCell="C1" zoomScaleNormal="100" workbookViewId="0">
      <pane ySplit="1" topLeftCell="A2" activePane="bottomLeft" state="frozen"/>
      <selection pane="bottomLeft" activeCell="F196" sqref="F196"/>
    </sheetView>
  </sheetViews>
  <sheetFormatPr defaultRowHeight="14.5" x14ac:dyDescent="0.35"/>
  <cols>
    <col min="4" max="4" width="26" customWidth="1"/>
    <col min="6" max="6" width="24.1796875" customWidth="1"/>
    <col min="7" max="7" width="16.54296875" customWidth="1"/>
    <col min="8" max="8" width="13.453125" customWidth="1"/>
  </cols>
  <sheetData>
    <row r="1" spans="1:30" s="1" customFormat="1" x14ac:dyDescent="0.35">
      <c r="A1" s="1" t="s">
        <v>8731</v>
      </c>
      <c r="B1" s="1" t="s">
        <v>8732</v>
      </c>
      <c r="C1" s="1" t="s">
        <v>8733</v>
      </c>
      <c r="D1" s="1" t="s">
        <v>8734</v>
      </c>
      <c r="E1" s="1" t="s">
        <v>8735</v>
      </c>
      <c r="F1" s="1" t="s">
        <v>1141</v>
      </c>
      <c r="G1" s="1" t="s">
        <v>8736</v>
      </c>
      <c r="H1" s="1" t="s">
        <v>8737</v>
      </c>
      <c r="I1" s="1" t="s">
        <v>3133</v>
      </c>
      <c r="J1" s="1" t="s">
        <v>8738</v>
      </c>
      <c r="K1" s="1" t="s">
        <v>696</v>
      </c>
      <c r="L1" s="1" t="s">
        <v>8739</v>
      </c>
      <c r="M1" s="1" t="s">
        <v>8740</v>
      </c>
      <c r="N1" s="1" t="s">
        <v>8741</v>
      </c>
      <c r="O1" s="1" t="s">
        <v>8742</v>
      </c>
      <c r="P1" s="1" t="s">
        <v>8743</v>
      </c>
      <c r="Q1" s="1" t="s">
        <v>8744</v>
      </c>
      <c r="R1" s="1" t="s">
        <v>8745</v>
      </c>
      <c r="S1" s="1" t="s">
        <v>8746</v>
      </c>
      <c r="T1" s="1" t="s">
        <v>8747</v>
      </c>
      <c r="U1" s="1" t="s">
        <v>8748</v>
      </c>
      <c r="V1" s="1" t="s">
        <v>8749</v>
      </c>
      <c r="W1" s="1" t="s">
        <v>8750</v>
      </c>
      <c r="X1" s="1" t="s">
        <v>8751</v>
      </c>
      <c r="Y1" s="1" t="s">
        <v>8752</v>
      </c>
      <c r="Z1" s="1" t="s">
        <v>8753</v>
      </c>
      <c r="AA1" s="1" t="s">
        <v>8754</v>
      </c>
      <c r="AB1" s="1" t="s">
        <v>8755</v>
      </c>
      <c r="AC1" s="1" t="s">
        <v>8756</v>
      </c>
      <c r="AD1" s="1" t="s">
        <v>8757</v>
      </c>
    </row>
    <row r="2" spans="1:30" x14ac:dyDescent="0.35">
      <c r="A2" t="s">
        <v>8758</v>
      </c>
      <c r="B2" t="s">
        <v>7341</v>
      </c>
      <c r="C2" t="s">
        <v>7341</v>
      </c>
      <c r="D2" t="s">
        <v>8759</v>
      </c>
      <c r="E2" t="s">
        <v>8760</v>
      </c>
      <c r="F2" t="s">
        <v>8761</v>
      </c>
      <c r="G2" t="s">
        <v>8761</v>
      </c>
      <c r="H2" t="s">
        <v>8762</v>
      </c>
      <c r="I2" t="s">
        <v>8763</v>
      </c>
      <c r="J2" t="s">
        <v>8764</v>
      </c>
      <c r="L2" t="s">
        <v>22</v>
      </c>
      <c r="M2" t="s">
        <v>22</v>
      </c>
      <c r="N2" t="s">
        <v>22</v>
      </c>
      <c r="O2" t="s">
        <v>22</v>
      </c>
      <c r="P2" t="s">
        <v>22</v>
      </c>
      <c r="Q2" t="s">
        <v>22</v>
      </c>
      <c r="R2" t="s">
        <v>22</v>
      </c>
      <c r="S2" t="s">
        <v>22</v>
      </c>
      <c r="T2" t="s">
        <v>22</v>
      </c>
      <c r="U2">
        <v>1</v>
      </c>
      <c r="V2">
        <v>12</v>
      </c>
      <c r="W2" t="s">
        <v>8765</v>
      </c>
      <c r="X2">
        <v>2112</v>
      </c>
      <c r="Y2" t="s">
        <v>22</v>
      </c>
      <c r="Z2">
        <v>201</v>
      </c>
      <c r="AA2" t="s">
        <v>8766</v>
      </c>
    </row>
    <row r="3" spans="1:30" x14ac:dyDescent="0.35">
      <c r="A3" t="s">
        <v>8767</v>
      </c>
      <c r="B3" t="s">
        <v>7341</v>
      </c>
      <c r="C3" t="s">
        <v>7341</v>
      </c>
      <c r="D3" t="s">
        <v>8759</v>
      </c>
      <c r="E3" t="s">
        <v>8760</v>
      </c>
      <c r="F3" t="s">
        <v>8768</v>
      </c>
      <c r="G3" t="s">
        <v>8769</v>
      </c>
      <c r="H3" t="s">
        <v>8770</v>
      </c>
      <c r="I3" t="s">
        <v>8763</v>
      </c>
      <c r="L3" t="s">
        <v>22</v>
      </c>
      <c r="M3" t="s">
        <v>22</v>
      </c>
      <c r="N3" t="s">
        <v>22</v>
      </c>
      <c r="O3" t="s">
        <v>22</v>
      </c>
      <c r="P3" t="s">
        <v>22</v>
      </c>
      <c r="Q3" t="s">
        <v>22</v>
      </c>
      <c r="R3" t="s">
        <v>22</v>
      </c>
      <c r="S3" t="s">
        <v>22</v>
      </c>
      <c r="T3" t="s">
        <v>22</v>
      </c>
      <c r="U3">
        <v>1</v>
      </c>
      <c r="V3">
        <v>11</v>
      </c>
      <c r="W3" t="s">
        <v>8771</v>
      </c>
      <c r="X3">
        <v>2111</v>
      </c>
      <c r="Y3" t="s">
        <v>22</v>
      </c>
      <c r="Z3">
        <v>201</v>
      </c>
      <c r="AA3" t="s">
        <v>8766</v>
      </c>
    </row>
    <row r="4" spans="1:30" x14ac:dyDescent="0.35">
      <c r="A4" t="s">
        <v>8772</v>
      </c>
      <c r="B4" t="s">
        <v>7341</v>
      </c>
      <c r="C4" t="s">
        <v>7341</v>
      </c>
      <c r="D4" t="s">
        <v>8759</v>
      </c>
      <c r="E4" t="s">
        <v>8760</v>
      </c>
      <c r="F4" t="s">
        <v>8773</v>
      </c>
      <c r="G4" t="s">
        <v>8769</v>
      </c>
      <c r="H4" t="s">
        <v>8770</v>
      </c>
      <c r="I4" t="s">
        <v>8774</v>
      </c>
      <c r="L4" t="s">
        <v>22</v>
      </c>
      <c r="M4" t="s">
        <v>22</v>
      </c>
      <c r="N4" t="s">
        <v>22</v>
      </c>
      <c r="O4" t="s">
        <v>22</v>
      </c>
      <c r="P4" t="s">
        <v>22</v>
      </c>
      <c r="Q4" t="s">
        <v>22</v>
      </c>
      <c r="R4" t="s">
        <v>22</v>
      </c>
      <c r="S4" t="s">
        <v>22</v>
      </c>
      <c r="T4" t="s">
        <v>22</v>
      </c>
      <c r="U4">
        <v>1</v>
      </c>
      <c r="V4">
        <v>11</v>
      </c>
      <c r="W4" t="s">
        <v>8771</v>
      </c>
      <c r="X4">
        <v>2111</v>
      </c>
      <c r="Y4" t="s">
        <v>22</v>
      </c>
      <c r="Z4">
        <v>401</v>
      </c>
      <c r="AA4" t="s">
        <v>8775</v>
      </c>
    </row>
    <row r="5" spans="1:30" x14ac:dyDescent="0.35">
      <c r="A5" t="s">
        <v>8776</v>
      </c>
      <c r="B5" t="s">
        <v>7341</v>
      </c>
      <c r="C5" t="s">
        <v>7341</v>
      </c>
      <c r="D5" t="s">
        <v>8777</v>
      </c>
      <c r="E5" t="s">
        <v>8778</v>
      </c>
      <c r="F5" t="s">
        <v>8779</v>
      </c>
      <c r="G5" t="s">
        <v>8780</v>
      </c>
      <c r="H5" t="s">
        <v>8778</v>
      </c>
      <c r="I5" t="s">
        <v>8763</v>
      </c>
      <c r="J5" t="s">
        <v>8781</v>
      </c>
      <c r="L5" t="s">
        <v>22</v>
      </c>
      <c r="M5" t="s">
        <v>22</v>
      </c>
      <c r="N5" t="s">
        <v>22</v>
      </c>
      <c r="O5" t="s">
        <v>22</v>
      </c>
      <c r="P5" t="s">
        <v>22</v>
      </c>
      <c r="Q5" t="s">
        <v>22</v>
      </c>
      <c r="R5" t="s">
        <v>22</v>
      </c>
      <c r="S5" t="s">
        <v>22</v>
      </c>
      <c r="T5" t="s">
        <v>22</v>
      </c>
      <c r="U5">
        <v>5</v>
      </c>
      <c r="V5">
        <v>51</v>
      </c>
      <c r="W5" t="s">
        <v>8782</v>
      </c>
      <c r="X5">
        <v>2121</v>
      </c>
      <c r="Y5" t="s">
        <v>22</v>
      </c>
      <c r="Z5">
        <v>20860</v>
      </c>
      <c r="AA5" t="s">
        <v>8783</v>
      </c>
    </row>
    <row r="6" spans="1:30" x14ac:dyDescent="0.35">
      <c r="A6" t="s">
        <v>8784</v>
      </c>
      <c r="B6" t="s">
        <v>7341</v>
      </c>
      <c r="C6" t="s">
        <v>7341</v>
      </c>
      <c r="D6" t="s">
        <v>8777</v>
      </c>
      <c r="E6" t="s">
        <v>8778</v>
      </c>
      <c r="F6" t="s">
        <v>8785</v>
      </c>
      <c r="G6" t="s">
        <v>8780</v>
      </c>
      <c r="H6" t="s">
        <v>8778</v>
      </c>
      <c r="I6" t="s">
        <v>8774</v>
      </c>
      <c r="J6" t="s">
        <v>8781</v>
      </c>
      <c r="L6" t="s">
        <v>22</v>
      </c>
      <c r="M6" t="s">
        <v>22</v>
      </c>
      <c r="N6" t="s">
        <v>22</v>
      </c>
      <c r="O6" t="s">
        <v>22</v>
      </c>
      <c r="P6" t="s">
        <v>22</v>
      </c>
      <c r="Q6" t="s">
        <v>22</v>
      </c>
      <c r="R6" t="s">
        <v>22</v>
      </c>
      <c r="S6" t="s">
        <v>22</v>
      </c>
      <c r="T6" t="s">
        <v>22</v>
      </c>
      <c r="U6">
        <v>5</v>
      </c>
      <c r="V6">
        <v>51</v>
      </c>
      <c r="W6" t="s">
        <v>8782</v>
      </c>
      <c r="X6">
        <v>2121</v>
      </c>
      <c r="Y6" t="s">
        <v>22</v>
      </c>
      <c r="Z6">
        <v>10613</v>
      </c>
      <c r="AA6" t="s">
        <v>8786</v>
      </c>
      <c r="AB6">
        <v>401</v>
      </c>
      <c r="AC6" t="s">
        <v>8775</v>
      </c>
    </row>
    <row r="7" spans="1:30" x14ac:dyDescent="0.35">
      <c r="A7" t="s">
        <v>8787</v>
      </c>
      <c r="B7" t="s">
        <v>7341</v>
      </c>
      <c r="C7" t="s">
        <v>7341</v>
      </c>
      <c r="D7" t="s">
        <v>8788</v>
      </c>
      <c r="E7" t="s">
        <v>8789</v>
      </c>
      <c r="F7" t="s">
        <v>8790</v>
      </c>
      <c r="G7" t="s">
        <v>8791</v>
      </c>
      <c r="H7" t="s">
        <v>8792</v>
      </c>
      <c r="I7" t="s">
        <v>8763</v>
      </c>
      <c r="J7" t="s">
        <v>8793</v>
      </c>
      <c r="L7" t="s">
        <v>22</v>
      </c>
      <c r="M7" t="s">
        <v>22</v>
      </c>
      <c r="N7" t="s">
        <v>22</v>
      </c>
      <c r="O7" t="s">
        <v>22</v>
      </c>
      <c r="P7" t="s">
        <v>22</v>
      </c>
      <c r="Q7" t="s">
        <v>22</v>
      </c>
      <c r="R7" t="s">
        <v>22</v>
      </c>
      <c r="S7" t="s">
        <v>22</v>
      </c>
      <c r="T7" t="s">
        <v>22</v>
      </c>
      <c r="U7">
        <v>2</v>
      </c>
      <c r="V7">
        <v>22</v>
      </c>
      <c r="W7" t="s">
        <v>8794</v>
      </c>
      <c r="X7">
        <v>2123</v>
      </c>
      <c r="Y7" t="s">
        <v>22</v>
      </c>
      <c r="Z7">
        <v>20450</v>
      </c>
      <c r="AA7" t="s">
        <v>8795</v>
      </c>
    </row>
    <row r="8" spans="1:30" x14ac:dyDescent="0.35">
      <c r="A8" t="s">
        <v>8796</v>
      </c>
      <c r="B8" t="s">
        <v>7341</v>
      </c>
      <c r="C8" t="s">
        <v>7341</v>
      </c>
      <c r="D8" t="s">
        <v>8788</v>
      </c>
      <c r="E8" t="s">
        <v>8789</v>
      </c>
      <c r="F8" t="s">
        <v>8797</v>
      </c>
      <c r="G8" t="s">
        <v>8791</v>
      </c>
      <c r="H8" t="s">
        <v>8792</v>
      </c>
      <c r="I8" t="s">
        <v>8774</v>
      </c>
      <c r="J8" t="s">
        <v>8793</v>
      </c>
      <c r="L8" t="s">
        <v>22</v>
      </c>
      <c r="M8" t="s">
        <v>22</v>
      </c>
      <c r="N8" t="s">
        <v>22</v>
      </c>
      <c r="O8" t="s">
        <v>22</v>
      </c>
      <c r="P8" t="s">
        <v>22</v>
      </c>
      <c r="Q8" t="s">
        <v>22</v>
      </c>
      <c r="R8" t="s">
        <v>22</v>
      </c>
      <c r="S8" t="s">
        <v>22</v>
      </c>
      <c r="T8" t="s">
        <v>22</v>
      </c>
      <c r="U8">
        <v>2</v>
      </c>
      <c r="V8">
        <v>22</v>
      </c>
      <c r="W8" t="s">
        <v>8794</v>
      </c>
      <c r="X8">
        <v>2123</v>
      </c>
      <c r="Y8" t="s">
        <v>22</v>
      </c>
      <c r="Z8">
        <v>10420</v>
      </c>
      <c r="AA8" t="s">
        <v>8798</v>
      </c>
      <c r="AB8">
        <v>401</v>
      </c>
      <c r="AC8" t="s">
        <v>8775</v>
      </c>
    </row>
    <row r="9" spans="1:30" x14ac:dyDescent="0.35">
      <c r="A9" t="s">
        <v>8799</v>
      </c>
      <c r="B9" t="s">
        <v>7341</v>
      </c>
      <c r="C9" t="s">
        <v>7341</v>
      </c>
      <c r="D9" t="s">
        <v>8788</v>
      </c>
      <c r="E9" t="s">
        <v>8789</v>
      </c>
      <c r="F9" t="s">
        <v>8800</v>
      </c>
      <c r="G9" t="s">
        <v>8801</v>
      </c>
      <c r="H9" t="s">
        <v>8802</v>
      </c>
      <c r="I9" t="s">
        <v>8763</v>
      </c>
      <c r="J9" t="s">
        <v>8803</v>
      </c>
      <c r="L9" t="s">
        <v>22</v>
      </c>
      <c r="M9" t="s">
        <v>22</v>
      </c>
      <c r="N9" t="s">
        <v>22</v>
      </c>
      <c r="O9" t="s">
        <v>22</v>
      </c>
      <c r="P9" t="s">
        <v>22</v>
      </c>
      <c r="Q9" t="s">
        <v>22</v>
      </c>
      <c r="R9" t="s">
        <v>22</v>
      </c>
      <c r="S9" t="s">
        <v>22</v>
      </c>
      <c r="T9" t="s">
        <v>22</v>
      </c>
      <c r="U9">
        <v>2</v>
      </c>
      <c r="V9">
        <v>21</v>
      </c>
      <c r="W9" t="s">
        <v>8804</v>
      </c>
      <c r="X9">
        <v>2122</v>
      </c>
      <c r="Y9" t="s">
        <v>22</v>
      </c>
      <c r="Z9">
        <v>204</v>
      </c>
      <c r="AA9" t="s">
        <v>8805</v>
      </c>
    </row>
    <row r="10" spans="1:30" x14ac:dyDescent="0.35">
      <c r="A10" t="s">
        <v>8806</v>
      </c>
      <c r="B10" t="s">
        <v>7341</v>
      </c>
      <c r="C10" t="s">
        <v>7341</v>
      </c>
      <c r="D10" t="s">
        <v>8788</v>
      </c>
      <c r="E10" t="s">
        <v>8789</v>
      </c>
      <c r="F10" t="s">
        <v>8807</v>
      </c>
      <c r="G10" t="s">
        <v>8801</v>
      </c>
      <c r="H10" t="s">
        <v>8802</v>
      </c>
      <c r="I10" t="s">
        <v>8774</v>
      </c>
      <c r="J10" t="s">
        <v>8803</v>
      </c>
      <c r="L10" t="s">
        <v>22</v>
      </c>
      <c r="M10" t="s">
        <v>22</v>
      </c>
      <c r="N10" t="s">
        <v>22</v>
      </c>
      <c r="O10" t="s">
        <v>22</v>
      </c>
      <c r="P10" t="s">
        <v>22</v>
      </c>
      <c r="Q10" t="s">
        <v>22</v>
      </c>
      <c r="R10" t="s">
        <v>22</v>
      </c>
      <c r="S10" t="s">
        <v>22</v>
      </c>
      <c r="T10" t="s">
        <v>22</v>
      </c>
      <c r="U10">
        <v>2</v>
      </c>
      <c r="V10">
        <v>21</v>
      </c>
      <c r="W10" t="s">
        <v>8804</v>
      </c>
      <c r="X10">
        <v>2122</v>
      </c>
      <c r="Y10" t="s">
        <v>22</v>
      </c>
      <c r="Z10">
        <v>10410</v>
      </c>
      <c r="AA10" t="s">
        <v>8808</v>
      </c>
      <c r="AB10">
        <v>401</v>
      </c>
      <c r="AC10" t="s">
        <v>8775</v>
      </c>
    </row>
    <row r="11" spans="1:30" x14ac:dyDescent="0.35">
      <c r="A11" t="s">
        <v>8809</v>
      </c>
      <c r="B11" t="s">
        <v>7341</v>
      </c>
      <c r="C11" t="s">
        <v>7341</v>
      </c>
      <c r="D11" t="s">
        <v>8788</v>
      </c>
      <c r="E11" t="s">
        <v>8789</v>
      </c>
      <c r="F11" t="s">
        <v>8810</v>
      </c>
      <c r="G11" t="s">
        <v>8801</v>
      </c>
      <c r="H11" t="s">
        <v>8802</v>
      </c>
      <c r="I11" t="s">
        <v>8811</v>
      </c>
      <c r="J11" t="s">
        <v>8803</v>
      </c>
      <c r="L11" t="s">
        <v>22</v>
      </c>
      <c r="M11" t="s">
        <v>22</v>
      </c>
      <c r="N11" t="s">
        <v>22</v>
      </c>
      <c r="O11" t="s">
        <v>22</v>
      </c>
      <c r="P11" t="s">
        <v>22</v>
      </c>
      <c r="Q11" t="s">
        <v>22</v>
      </c>
      <c r="R11" t="s">
        <v>22</v>
      </c>
      <c r="S11" t="s">
        <v>22</v>
      </c>
      <c r="T11" t="s">
        <v>22</v>
      </c>
      <c r="U11">
        <v>2</v>
      </c>
      <c r="V11">
        <v>21</v>
      </c>
      <c r="W11" t="s">
        <v>8804</v>
      </c>
      <c r="X11">
        <v>2122</v>
      </c>
      <c r="Y11" t="s">
        <v>22</v>
      </c>
      <c r="Z11">
        <v>10410</v>
      </c>
      <c r="AA11" t="s">
        <v>8808</v>
      </c>
    </row>
    <row r="12" spans="1:30" x14ac:dyDescent="0.35">
      <c r="A12" t="s">
        <v>8812</v>
      </c>
      <c r="B12" t="s">
        <v>8813</v>
      </c>
      <c r="C12" t="s">
        <v>8813</v>
      </c>
      <c r="D12" t="s">
        <v>8814</v>
      </c>
      <c r="E12" t="s">
        <v>8815</v>
      </c>
      <c r="F12" t="s">
        <v>8816</v>
      </c>
      <c r="G12" t="s">
        <v>8816</v>
      </c>
      <c r="H12" t="s">
        <v>8817</v>
      </c>
      <c r="I12" t="s">
        <v>8818</v>
      </c>
      <c r="J12" t="s">
        <v>8819</v>
      </c>
      <c r="L12" t="s">
        <v>240</v>
      </c>
      <c r="M12" t="s">
        <v>240</v>
      </c>
      <c r="N12" t="s">
        <v>8820</v>
      </c>
      <c r="O12" t="s">
        <v>8821</v>
      </c>
      <c r="P12" t="s">
        <v>8822</v>
      </c>
      <c r="Q12" t="s">
        <v>8823</v>
      </c>
      <c r="R12" t="s">
        <v>8824</v>
      </c>
      <c r="S12" t="s">
        <v>8825</v>
      </c>
      <c r="T12" t="s">
        <v>8825</v>
      </c>
      <c r="U12" t="s">
        <v>22</v>
      </c>
      <c r="V12" t="s">
        <v>22</v>
      </c>
      <c r="W12" t="s">
        <v>22</v>
      </c>
      <c r="X12" t="s">
        <v>22</v>
      </c>
      <c r="Y12" t="s">
        <v>8826</v>
      </c>
      <c r="Z12" t="s">
        <v>8825</v>
      </c>
    </row>
    <row r="13" spans="1:30" x14ac:dyDescent="0.35">
      <c r="A13" t="s">
        <v>8827</v>
      </c>
      <c r="B13" t="s">
        <v>8813</v>
      </c>
      <c r="C13" t="s">
        <v>8813</v>
      </c>
      <c r="D13" t="s">
        <v>8814</v>
      </c>
      <c r="E13" t="s">
        <v>8815</v>
      </c>
      <c r="F13" t="s">
        <v>8828</v>
      </c>
      <c r="G13" t="s">
        <v>8829</v>
      </c>
      <c r="H13" t="s">
        <v>8830</v>
      </c>
      <c r="I13" t="s">
        <v>8831</v>
      </c>
      <c r="J13" t="s">
        <v>8832</v>
      </c>
      <c r="L13" t="s">
        <v>240</v>
      </c>
      <c r="M13" t="s">
        <v>252</v>
      </c>
      <c r="N13" t="s">
        <v>8833</v>
      </c>
      <c r="O13" t="s">
        <v>8834</v>
      </c>
      <c r="P13" t="s">
        <v>8835</v>
      </c>
      <c r="Q13" t="s">
        <v>8832</v>
      </c>
      <c r="S13" t="s">
        <v>8836</v>
      </c>
      <c r="T13" t="s">
        <v>8837</v>
      </c>
      <c r="U13" t="s">
        <v>22</v>
      </c>
      <c r="V13" t="s">
        <v>22</v>
      </c>
      <c r="W13" t="s">
        <v>22</v>
      </c>
      <c r="X13" t="s">
        <v>22</v>
      </c>
      <c r="Y13" t="s">
        <v>8838</v>
      </c>
      <c r="Z13">
        <v>90111</v>
      </c>
      <c r="AA13" t="s">
        <v>8839</v>
      </c>
      <c r="AD13" t="s">
        <v>8840</v>
      </c>
    </row>
    <row r="14" spans="1:30" x14ac:dyDescent="0.35">
      <c r="A14" t="s">
        <v>8841</v>
      </c>
      <c r="B14" t="s">
        <v>8813</v>
      </c>
      <c r="C14" t="s">
        <v>8813</v>
      </c>
      <c r="D14" t="s">
        <v>8814</v>
      </c>
      <c r="E14" t="s">
        <v>8815</v>
      </c>
      <c r="F14" t="s">
        <v>8842</v>
      </c>
      <c r="G14" t="s">
        <v>8829</v>
      </c>
      <c r="H14" t="s">
        <v>8830</v>
      </c>
      <c r="I14" t="s">
        <v>8843</v>
      </c>
      <c r="J14" t="s">
        <v>8832</v>
      </c>
      <c r="L14" t="s">
        <v>240</v>
      </c>
      <c r="M14" t="s">
        <v>252</v>
      </c>
      <c r="N14" t="s">
        <v>8833</v>
      </c>
      <c r="O14" t="s">
        <v>8834</v>
      </c>
      <c r="P14" t="s">
        <v>8835</v>
      </c>
      <c r="Q14" t="s">
        <v>8832</v>
      </c>
      <c r="S14" t="s">
        <v>8836</v>
      </c>
      <c r="T14" t="s">
        <v>8837</v>
      </c>
      <c r="U14" t="s">
        <v>22</v>
      </c>
      <c r="V14" t="s">
        <v>22</v>
      </c>
      <c r="W14" t="s">
        <v>22</v>
      </c>
      <c r="X14" t="s">
        <v>22</v>
      </c>
      <c r="Y14" t="s">
        <v>8838</v>
      </c>
      <c r="Z14">
        <v>90111</v>
      </c>
      <c r="AA14" t="s">
        <v>8839</v>
      </c>
      <c r="AD14" t="s">
        <v>8840</v>
      </c>
    </row>
    <row r="15" spans="1:30" x14ac:dyDescent="0.35">
      <c r="A15" t="s">
        <v>8844</v>
      </c>
      <c r="B15" t="s">
        <v>8813</v>
      </c>
      <c r="C15" t="s">
        <v>8813</v>
      </c>
      <c r="D15" t="s">
        <v>8814</v>
      </c>
      <c r="E15" t="s">
        <v>8815</v>
      </c>
      <c r="F15" t="s">
        <v>8845</v>
      </c>
      <c r="G15" t="s">
        <v>8845</v>
      </c>
      <c r="H15" t="s">
        <v>8846</v>
      </c>
      <c r="I15" t="s">
        <v>8847</v>
      </c>
      <c r="J15" t="s">
        <v>8848</v>
      </c>
      <c r="L15" t="s">
        <v>240</v>
      </c>
      <c r="M15" t="s">
        <v>240</v>
      </c>
      <c r="N15" t="s">
        <v>8820</v>
      </c>
      <c r="O15" t="s">
        <v>8821</v>
      </c>
      <c r="P15" t="s">
        <v>8822</v>
      </c>
      <c r="Q15" t="s">
        <v>22</v>
      </c>
      <c r="S15" t="s">
        <v>8825</v>
      </c>
      <c r="U15" t="s">
        <v>22</v>
      </c>
      <c r="V15" t="s">
        <v>22</v>
      </c>
      <c r="W15" t="s">
        <v>22</v>
      </c>
      <c r="X15" t="s">
        <v>22</v>
      </c>
      <c r="Y15" t="s">
        <v>22</v>
      </c>
      <c r="Z15" t="s">
        <v>8825</v>
      </c>
    </row>
    <row r="16" spans="1:30" x14ac:dyDescent="0.35">
      <c r="A16" t="s">
        <v>8849</v>
      </c>
      <c r="B16" t="s">
        <v>8813</v>
      </c>
      <c r="C16" t="s">
        <v>8813</v>
      </c>
      <c r="D16" t="s">
        <v>8814</v>
      </c>
      <c r="E16" t="s">
        <v>8815</v>
      </c>
      <c r="F16" t="s">
        <v>8850</v>
      </c>
      <c r="G16" t="s">
        <v>8851</v>
      </c>
      <c r="H16" t="s">
        <v>8851</v>
      </c>
      <c r="I16" t="s">
        <v>490</v>
      </c>
      <c r="J16" t="s">
        <v>8852</v>
      </c>
      <c r="K16" t="s">
        <v>8853</v>
      </c>
      <c r="L16" t="s">
        <v>240</v>
      </c>
      <c r="M16" t="s">
        <v>252</v>
      </c>
      <c r="N16" t="s">
        <v>8833</v>
      </c>
      <c r="O16" t="s">
        <v>8834</v>
      </c>
      <c r="P16" t="s">
        <v>8835</v>
      </c>
      <c r="Q16" t="s">
        <v>8852</v>
      </c>
      <c r="S16" t="s">
        <v>8854</v>
      </c>
      <c r="T16" t="s">
        <v>8855</v>
      </c>
      <c r="U16" t="s">
        <v>22</v>
      </c>
      <c r="V16" t="s">
        <v>22</v>
      </c>
      <c r="W16" t="s">
        <v>22</v>
      </c>
      <c r="X16" t="s">
        <v>22</v>
      </c>
      <c r="Y16" t="s">
        <v>8856</v>
      </c>
      <c r="Z16">
        <v>180100</v>
      </c>
      <c r="AA16" t="s">
        <v>8857</v>
      </c>
      <c r="AD16" t="s">
        <v>8858</v>
      </c>
    </row>
    <row r="17" spans="1:30" x14ac:dyDescent="0.35">
      <c r="A17" t="s">
        <v>8859</v>
      </c>
      <c r="B17" t="s">
        <v>8813</v>
      </c>
      <c r="C17" t="s">
        <v>8813</v>
      </c>
      <c r="D17" t="s">
        <v>8814</v>
      </c>
      <c r="E17" t="s">
        <v>8815</v>
      </c>
      <c r="F17" t="s">
        <v>8860</v>
      </c>
      <c r="G17" t="s">
        <v>8851</v>
      </c>
      <c r="H17" t="s">
        <v>8851</v>
      </c>
      <c r="I17" t="s">
        <v>8831</v>
      </c>
      <c r="J17" t="s">
        <v>8852</v>
      </c>
      <c r="K17" t="s">
        <v>8853</v>
      </c>
      <c r="L17" t="s">
        <v>240</v>
      </c>
      <c r="M17" t="s">
        <v>252</v>
      </c>
      <c r="N17" t="s">
        <v>8833</v>
      </c>
      <c r="O17" t="s">
        <v>8834</v>
      </c>
      <c r="P17" t="s">
        <v>8835</v>
      </c>
      <c r="Q17" t="s">
        <v>8852</v>
      </c>
      <c r="S17" t="s">
        <v>8854</v>
      </c>
      <c r="T17" t="s">
        <v>8855</v>
      </c>
      <c r="U17" t="s">
        <v>22</v>
      </c>
      <c r="V17" t="s">
        <v>22</v>
      </c>
      <c r="W17" t="s">
        <v>22</v>
      </c>
      <c r="X17" t="s">
        <v>22</v>
      </c>
      <c r="Y17" t="s">
        <v>8856</v>
      </c>
      <c r="Z17">
        <v>180100</v>
      </c>
      <c r="AA17" t="s">
        <v>8857</v>
      </c>
      <c r="AD17" t="s">
        <v>8858</v>
      </c>
    </row>
    <row r="18" spans="1:30" x14ac:dyDescent="0.35">
      <c r="A18" t="s">
        <v>8861</v>
      </c>
      <c r="B18" t="s">
        <v>8813</v>
      </c>
      <c r="C18" t="s">
        <v>8813</v>
      </c>
      <c r="D18" t="s">
        <v>8814</v>
      </c>
      <c r="E18" t="s">
        <v>8815</v>
      </c>
      <c r="F18" t="s">
        <v>8862</v>
      </c>
      <c r="G18" t="s">
        <v>8851</v>
      </c>
      <c r="H18" t="s">
        <v>8851</v>
      </c>
      <c r="I18" t="s">
        <v>8863</v>
      </c>
      <c r="J18" t="s">
        <v>8852</v>
      </c>
      <c r="K18" t="s">
        <v>8864</v>
      </c>
      <c r="L18" t="s">
        <v>240</v>
      </c>
      <c r="M18" t="s">
        <v>252</v>
      </c>
      <c r="N18" t="s">
        <v>8833</v>
      </c>
      <c r="O18" t="s">
        <v>8834</v>
      </c>
      <c r="P18" t="s">
        <v>8835</v>
      </c>
      <c r="Q18" t="s">
        <v>8852</v>
      </c>
      <c r="S18" t="s">
        <v>8854</v>
      </c>
      <c r="T18" t="s">
        <v>8855</v>
      </c>
      <c r="U18" t="s">
        <v>22</v>
      </c>
      <c r="V18" t="s">
        <v>22</v>
      </c>
      <c r="W18" t="s">
        <v>22</v>
      </c>
      <c r="X18" t="s">
        <v>22</v>
      </c>
      <c r="Y18" t="s">
        <v>8856</v>
      </c>
      <c r="Z18">
        <v>180400</v>
      </c>
      <c r="AA18" t="s">
        <v>8865</v>
      </c>
      <c r="AD18" t="s">
        <v>8858</v>
      </c>
    </row>
    <row r="19" spans="1:30" x14ac:dyDescent="0.35">
      <c r="A19" t="s">
        <v>8866</v>
      </c>
      <c r="B19" t="s">
        <v>8813</v>
      </c>
      <c r="C19" t="s">
        <v>8813</v>
      </c>
      <c r="D19" t="s">
        <v>8814</v>
      </c>
      <c r="E19" t="s">
        <v>8815</v>
      </c>
      <c r="F19" t="s">
        <v>8867</v>
      </c>
      <c r="G19" t="s">
        <v>8851</v>
      </c>
      <c r="H19" t="s">
        <v>8851</v>
      </c>
      <c r="I19" t="s">
        <v>8843</v>
      </c>
      <c r="J19" t="s">
        <v>8852</v>
      </c>
      <c r="K19" t="s">
        <v>8843</v>
      </c>
      <c r="L19" t="s">
        <v>240</v>
      </c>
      <c r="M19" t="s">
        <v>252</v>
      </c>
      <c r="N19" t="s">
        <v>8833</v>
      </c>
      <c r="O19" t="s">
        <v>8834</v>
      </c>
      <c r="P19" t="s">
        <v>8835</v>
      </c>
      <c r="Q19" t="s">
        <v>8852</v>
      </c>
      <c r="S19" t="s">
        <v>8854</v>
      </c>
      <c r="T19" t="s">
        <v>8855</v>
      </c>
      <c r="U19" t="s">
        <v>22</v>
      </c>
      <c r="V19" t="s">
        <v>22</v>
      </c>
      <c r="W19" t="s">
        <v>22</v>
      </c>
      <c r="X19" t="s">
        <v>22</v>
      </c>
      <c r="Y19" t="s">
        <v>8856</v>
      </c>
      <c r="Z19" t="s">
        <v>8825</v>
      </c>
      <c r="AD19" t="s">
        <v>8858</v>
      </c>
    </row>
    <row r="20" spans="1:30" x14ac:dyDescent="0.35">
      <c r="A20" t="s">
        <v>8868</v>
      </c>
      <c r="B20" t="s">
        <v>8813</v>
      </c>
      <c r="C20" t="s">
        <v>8813</v>
      </c>
      <c r="D20" t="s">
        <v>8814</v>
      </c>
      <c r="E20" t="s">
        <v>8815</v>
      </c>
      <c r="F20" t="s">
        <v>8869</v>
      </c>
      <c r="G20" t="s">
        <v>8869</v>
      </c>
      <c r="H20" t="s">
        <v>8870</v>
      </c>
      <c r="I20" t="s">
        <v>8831</v>
      </c>
      <c r="J20" t="s">
        <v>8871</v>
      </c>
      <c r="L20" t="s">
        <v>240</v>
      </c>
      <c r="M20" t="s">
        <v>252</v>
      </c>
      <c r="N20" t="s">
        <v>8833</v>
      </c>
      <c r="O20" t="s">
        <v>8834</v>
      </c>
      <c r="P20" t="s">
        <v>8835</v>
      </c>
      <c r="Q20" t="s">
        <v>8872</v>
      </c>
      <c r="S20" t="s">
        <v>8836</v>
      </c>
      <c r="T20" t="s">
        <v>8837</v>
      </c>
      <c r="U20" t="s">
        <v>22</v>
      </c>
      <c r="V20" t="s">
        <v>22</v>
      </c>
      <c r="W20" t="s">
        <v>22</v>
      </c>
      <c r="X20" t="s">
        <v>22</v>
      </c>
      <c r="Y20" t="s">
        <v>8873</v>
      </c>
      <c r="Z20">
        <v>90111</v>
      </c>
      <c r="AA20" t="s">
        <v>8839</v>
      </c>
    </row>
    <row r="21" spans="1:30" x14ac:dyDescent="0.35">
      <c r="A21" t="s">
        <v>8874</v>
      </c>
      <c r="B21" t="s">
        <v>8813</v>
      </c>
      <c r="C21" t="s">
        <v>8813</v>
      </c>
      <c r="D21" t="s">
        <v>8814</v>
      </c>
      <c r="E21" t="s">
        <v>8815</v>
      </c>
      <c r="F21" t="s">
        <v>8875</v>
      </c>
      <c r="G21" t="s">
        <v>8875</v>
      </c>
      <c r="H21" t="s">
        <v>8876</v>
      </c>
      <c r="I21" t="s">
        <v>6703</v>
      </c>
      <c r="J21" t="s">
        <v>8877</v>
      </c>
      <c r="L21" t="s">
        <v>240</v>
      </c>
      <c r="M21" t="s">
        <v>252</v>
      </c>
      <c r="N21" t="s">
        <v>8833</v>
      </c>
      <c r="O21" t="s">
        <v>8834</v>
      </c>
      <c r="P21" t="s">
        <v>8835</v>
      </c>
      <c r="Q21" t="s">
        <v>8877</v>
      </c>
      <c r="R21" t="s">
        <v>8878</v>
      </c>
      <c r="S21" t="s">
        <v>8825</v>
      </c>
      <c r="T21" t="s">
        <v>8825</v>
      </c>
      <c r="U21" t="s">
        <v>22</v>
      </c>
      <c r="V21" t="s">
        <v>22</v>
      </c>
      <c r="W21" t="s">
        <v>22</v>
      </c>
      <c r="X21" t="s">
        <v>22</v>
      </c>
      <c r="Y21" t="s">
        <v>8879</v>
      </c>
      <c r="Z21" t="s">
        <v>8825</v>
      </c>
    </row>
    <row r="22" spans="1:30" x14ac:dyDescent="0.35">
      <c r="A22" t="s">
        <v>8880</v>
      </c>
      <c r="B22" t="s">
        <v>8813</v>
      </c>
      <c r="C22" t="s">
        <v>8813</v>
      </c>
      <c r="D22" t="s">
        <v>8814</v>
      </c>
      <c r="E22" t="s">
        <v>8815</v>
      </c>
      <c r="F22" t="s">
        <v>8881</v>
      </c>
      <c r="G22" t="s">
        <v>8882</v>
      </c>
      <c r="H22" t="s">
        <v>8883</v>
      </c>
      <c r="I22" t="s">
        <v>6711</v>
      </c>
      <c r="J22" t="s">
        <v>8884</v>
      </c>
      <c r="L22" t="s">
        <v>240</v>
      </c>
      <c r="M22" t="s">
        <v>252</v>
      </c>
      <c r="N22" t="s">
        <v>8833</v>
      </c>
      <c r="O22" t="s">
        <v>8834</v>
      </c>
      <c r="P22" t="s">
        <v>8835</v>
      </c>
      <c r="Q22" t="s">
        <v>8884</v>
      </c>
      <c r="S22" t="s">
        <v>8825</v>
      </c>
      <c r="T22" t="s">
        <v>8825</v>
      </c>
      <c r="U22" t="s">
        <v>22</v>
      </c>
      <c r="V22" t="s">
        <v>22</v>
      </c>
      <c r="W22" t="s">
        <v>22</v>
      </c>
      <c r="X22" t="s">
        <v>22</v>
      </c>
      <c r="Y22" t="s">
        <v>8885</v>
      </c>
      <c r="Z22">
        <v>130232</v>
      </c>
      <c r="AA22" t="s">
        <v>8886</v>
      </c>
    </row>
    <row r="23" spans="1:30" x14ac:dyDescent="0.35">
      <c r="A23" t="s">
        <v>8887</v>
      </c>
      <c r="B23" t="s">
        <v>8813</v>
      </c>
      <c r="C23" t="s">
        <v>8813</v>
      </c>
      <c r="D23" t="s">
        <v>8814</v>
      </c>
      <c r="E23" t="s">
        <v>8815</v>
      </c>
      <c r="F23" t="s">
        <v>8888</v>
      </c>
      <c r="G23" t="s">
        <v>8888</v>
      </c>
      <c r="H23" t="s">
        <v>8889</v>
      </c>
      <c r="I23" t="s">
        <v>8890</v>
      </c>
      <c r="J23" t="s">
        <v>8891</v>
      </c>
      <c r="L23" t="s">
        <v>240</v>
      </c>
      <c r="M23" t="s">
        <v>252</v>
      </c>
      <c r="N23" t="s">
        <v>8833</v>
      </c>
      <c r="O23" t="s">
        <v>8834</v>
      </c>
      <c r="P23" t="s">
        <v>8835</v>
      </c>
      <c r="Q23" t="s">
        <v>8892</v>
      </c>
      <c r="S23" t="s">
        <v>8825</v>
      </c>
      <c r="T23" t="s">
        <v>8825</v>
      </c>
      <c r="U23" t="s">
        <v>22</v>
      </c>
      <c r="V23" t="s">
        <v>22</v>
      </c>
      <c r="W23" t="s">
        <v>22</v>
      </c>
      <c r="X23" t="s">
        <v>22</v>
      </c>
      <c r="Y23" t="s">
        <v>8893</v>
      </c>
      <c r="Z23">
        <v>130120</v>
      </c>
      <c r="AA23" t="s">
        <v>8894</v>
      </c>
    </row>
    <row r="24" spans="1:30" x14ac:dyDescent="0.35">
      <c r="A24" t="s">
        <v>8895</v>
      </c>
      <c r="B24" t="s">
        <v>8813</v>
      </c>
      <c r="C24" t="s">
        <v>8813</v>
      </c>
      <c r="D24" t="s">
        <v>8814</v>
      </c>
      <c r="E24" t="s">
        <v>8815</v>
      </c>
      <c r="F24" t="s">
        <v>8896</v>
      </c>
      <c r="G24" t="s">
        <v>8897</v>
      </c>
      <c r="H24" t="s">
        <v>8898</v>
      </c>
      <c r="I24" t="s">
        <v>8847</v>
      </c>
      <c r="J24" t="s">
        <v>8899</v>
      </c>
      <c r="K24" t="s">
        <v>8900</v>
      </c>
      <c r="L24" t="s">
        <v>240</v>
      </c>
      <c r="M24" t="s">
        <v>252</v>
      </c>
      <c r="N24" t="s">
        <v>8833</v>
      </c>
      <c r="O24" t="s">
        <v>8834</v>
      </c>
      <c r="P24" t="s">
        <v>8835</v>
      </c>
      <c r="Q24" t="s">
        <v>8899</v>
      </c>
      <c r="S24" t="s">
        <v>8901</v>
      </c>
      <c r="T24" t="s">
        <v>8902</v>
      </c>
      <c r="U24" t="s">
        <v>22</v>
      </c>
      <c r="V24" t="s">
        <v>22</v>
      </c>
      <c r="W24" t="s">
        <v>22</v>
      </c>
      <c r="X24" t="s">
        <v>22</v>
      </c>
      <c r="Y24" t="s">
        <v>8903</v>
      </c>
      <c r="Z24" t="s">
        <v>8825</v>
      </c>
    </row>
    <row r="25" spans="1:30" x14ac:dyDescent="0.35">
      <c r="A25" t="s">
        <v>8904</v>
      </c>
      <c r="B25" t="s">
        <v>8813</v>
      </c>
      <c r="C25" t="s">
        <v>8813</v>
      </c>
      <c r="D25" t="s">
        <v>8814</v>
      </c>
      <c r="E25" t="s">
        <v>8815</v>
      </c>
      <c r="F25" t="s">
        <v>8905</v>
      </c>
      <c r="G25" t="s">
        <v>8905</v>
      </c>
      <c r="H25" t="s">
        <v>8906</v>
      </c>
      <c r="I25" t="s">
        <v>8847</v>
      </c>
      <c r="J25" t="s">
        <v>8907</v>
      </c>
      <c r="L25" t="s">
        <v>240</v>
      </c>
      <c r="M25" t="s">
        <v>240</v>
      </c>
      <c r="N25" t="s">
        <v>8820</v>
      </c>
      <c r="O25" t="s">
        <v>8821</v>
      </c>
      <c r="P25" t="s">
        <v>8822</v>
      </c>
      <c r="Q25" t="s">
        <v>8907</v>
      </c>
      <c r="S25" t="s">
        <v>8908</v>
      </c>
      <c r="T25" t="s">
        <v>8909</v>
      </c>
      <c r="U25" t="s">
        <v>22</v>
      </c>
      <c r="V25" t="s">
        <v>22</v>
      </c>
      <c r="W25" t="s">
        <v>22</v>
      </c>
      <c r="X25" t="s">
        <v>22</v>
      </c>
      <c r="Y25" t="s">
        <v>8910</v>
      </c>
      <c r="Z25">
        <v>121010</v>
      </c>
      <c r="AA25" t="s">
        <v>8911</v>
      </c>
    </row>
    <row r="26" spans="1:30" x14ac:dyDescent="0.35">
      <c r="A26" t="s">
        <v>8912</v>
      </c>
      <c r="B26" t="s">
        <v>8813</v>
      </c>
      <c r="C26" t="s">
        <v>8813</v>
      </c>
      <c r="D26" t="s">
        <v>8814</v>
      </c>
      <c r="E26" t="s">
        <v>8815</v>
      </c>
      <c r="F26" t="s">
        <v>8913</v>
      </c>
      <c r="G26" t="s">
        <v>8913</v>
      </c>
      <c r="H26" t="s">
        <v>8913</v>
      </c>
      <c r="I26" t="s">
        <v>8818</v>
      </c>
      <c r="J26" t="s">
        <v>8914</v>
      </c>
      <c r="L26" t="s">
        <v>240</v>
      </c>
      <c r="M26" t="s">
        <v>252</v>
      </c>
      <c r="N26" t="s">
        <v>8833</v>
      </c>
      <c r="O26" t="s">
        <v>8834</v>
      </c>
      <c r="P26" t="s">
        <v>8835</v>
      </c>
      <c r="Q26" s="88"/>
      <c r="R26" s="88"/>
      <c r="S26" s="88"/>
      <c r="T26" s="88"/>
      <c r="U26" t="s">
        <v>22</v>
      </c>
      <c r="V26" t="s">
        <v>22</v>
      </c>
      <c r="W26" t="s">
        <v>22</v>
      </c>
      <c r="X26" t="s">
        <v>22</v>
      </c>
      <c r="Y26" t="s">
        <v>8915</v>
      </c>
    </row>
    <row r="27" spans="1:30" x14ac:dyDescent="0.35">
      <c r="A27" t="s">
        <v>8916</v>
      </c>
      <c r="B27" t="s">
        <v>8813</v>
      </c>
      <c r="C27" t="s">
        <v>8813</v>
      </c>
      <c r="D27" t="s">
        <v>8814</v>
      </c>
      <c r="E27" t="s">
        <v>8815</v>
      </c>
      <c r="F27" t="s">
        <v>8917</v>
      </c>
      <c r="G27" t="s">
        <v>8917</v>
      </c>
      <c r="H27" t="s">
        <v>8918</v>
      </c>
      <c r="I27" t="s">
        <v>8818</v>
      </c>
      <c r="J27" t="s">
        <v>8919</v>
      </c>
      <c r="L27" t="s">
        <v>240</v>
      </c>
      <c r="M27" t="s">
        <v>252</v>
      </c>
      <c r="N27" t="s">
        <v>8833</v>
      </c>
      <c r="O27" t="s">
        <v>8834</v>
      </c>
      <c r="P27" t="s">
        <v>8835</v>
      </c>
      <c r="Q27" t="s">
        <v>8919</v>
      </c>
      <c r="S27">
        <v>6229</v>
      </c>
      <c r="T27" t="s">
        <v>8920</v>
      </c>
      <c r="U27" t="s">
        <v>22</v>
      </c>
      <c r="V27" t="s">
        <v>22</v>
      </c>
      <c r="W27" t="s">
        <v>22</v>
      </c>
      <c r="X27" t="s">
        <v>22</v>
      </c>
      <c r="Y27" t="s">
        <v>8921</v>
      </c>
      <c r="Z27" t="s">
        <v>8825</v>
      </c>
    </row>
    <row r="28" spans="1:30" x14ac:dyDescent="0.35">
      <c r="A28" t="s">
        <v>8922</v>
      </c>
      <c r="B28" t="s">
        <v>8813</v>
      </c>
      <c r="C28" t="s">
        <v>8813</v>
      </c>
      <c r="D28" t="s">
        <v>8814</v>
      </c>
      <c r="E28" t="s">
        <v>8815</v>
      </c>
      <c r="F28" t="s">
        <v>8923</v>
      </c>
      <c r="G28" t="s">
        <v>8923</v>
      </c>
      <c r="H28" t="s">
        <v>8924</v>
      </c>
      <c r="I28" t="s">
        <v>8925</v>
      </c>
      <c r="J28" t="s">
        <v>8923</v>
      </c>
      <c r="L28" t="s">
        <v>240</v>
      </c>
      <c r="M28" t="s">
        <v>240</v>
      </c>
      <c r="N28" t="s">
        <v>8820</v>
      </c>
      <c r="O28" t="s">
        <v>8821</v>
      </c>
      <c r="P28" t="s">
        <v>8822</v>
      </c>
      <c r="Q28" t="s">
        <v>22</v>
      </c>
      <c r="R28" t="s">
        <v>8926</v>
      </c>
      <c r="S28" t="s">
        <v>8825</v>
      </c>
      <c r="T28" t="s">
        <v>8825</v>
      </c>
      <c r="U28" t="s">
        <v>22</v>
      </c>
      <c r="V28" t="s">
        <v>22</v>
      </c>
      <c r="W28" t="s">
        <v>22</v>
      </c>
      <c r="X28" t="s">
        <v>22</v>
      </c>
      <c r="Y28" t="s">
        <v>8927</v>
      </c>
      <c r="Z28" t="s">
        <v>8825</v>
      </c>
    </row>
    <row r="29" spans="1:30" x14ac:dyDescent="0.35">
      <c r="A29" t="s">
        <v>8841</v>
      </c>
      <c r="B29" t="s">
        <v>8813</v>
      </c>
      <c r="C29" t="s">
        <v>8813</v>
      </c>
      <c r="D29" t="s">
        <v>8814</v>
      </c>
      <c r="E29" t="s">
        <v>8815</v>
      </c>
      <c r="F29" t="s">
        <v>8928</v>
      </c>
      <c r="G29" t="s">
        <v>8929</v>
      </c>
      <c r="H29" t="s">
        <v>8930</v>
      </c>
      <c r="I29" t="s">
        <v>8831</v>
      </c>
      <c r="J29" t="s">
        <v>8931</v>
      </c>
      <c r="L29" t="s">
        <v>240</v>
      </c>
      <c r="M29" t="s">
        <v>252</v>
      </c>
      <c r="N29" t="s">
        <v>8833</v>
      </c>
      <c r="O29" t="s">
        <v>8834</v>
      </c>
      <c r="P29" t="s">
        <v>8835</v>
      </c>
      <c r="Q29" t="s">
        <v>8931</v>
      </c>
      <c r="S29" t="s">
        <v>8836</v>
      </c>
      <c r="T29" t="s">
        <v>8837</v>
      </c>
      <c r="U29" t="s">
        <v>22</v>
      </c>
      <c r="V29" t="s">
        <v>22</v>
      </c>
      <c r="W29" t="s">
        <v>22</v>
      </c>
      <c r="X29" t="s">
        <v>22</v>
      </c>
      <c r="Y29" t="s">
        <v>8932</v>
      </c>
      <c r="Z29">
        <v>90111</v>
      </c>
      <c r="AA29" t="s">
        <v>8839</v>
      </c>
      <c r="AD29" t="s">
        <v>8933</v>
      </c>
    </row>
    <row r="30" spans="1:30" x14ac:dyDescent="0.35">
      <c r="A30" t="s">
        <v>8934</v>
      </c>
      <c r="B30" t="s">
        <v>8813</v>
      </c>
      <c r="C30" t="s">
        <v>8813</v>
      </c>
      <c r="D30" t="s">
        <v>8814</v>
      </c>
      <c r="E30" t="s">
        <v>8815</v>
      </c>
      <c r="F30" t="s">
        <v>8935</v>
      </c>
      <c r="G30" t="s">
        <v>8929</v>
      </c>
      <c r="H30" t="s">
        <v>8930</v>
      </c>
      <c r="I30" t="s">
        <v>8843</v>
      </c>
      <c r="J30" t="s">
        <v>8931</v>
      </c>
      <c r="L30" t="s">
        <v>240</v>
      </c>
      <c r="M30" t="s">
        <v>252</v>
      </c>
      <c r="N30" t="s">
        <v>8833</v>
      </c>
      <c r="O30" t="s">
        <v>8834</v>
      </c>
      <c r="P30" t="s">
        <v>8835</v>
      </c>
      <c r="Q30" t="s">
        <v>8931</v>
      </c>
      <c r="S30" t="s">
        <v>8836</v>
      </c>
      <c r="T30" t="s">
        <v>8837</v>
      </c>
      <c r="U30" t="s">
        <v>22</v>
      </c>
      <c r="V30" t="s">
        <v>22</v>
      </c>
      <c r="W30" t="s">
        <v>22</v>
      </c>
      <c r="X30" t="s">
        <v>22</v>
      </c>
      <c r="Y30" t="s">
        <v>8932</v>
      </c>
      <c r="Z30">
        <v>90111</v>
      </c>
      <c r="AA30" t="s">
        <v>8839</v>
      </c>
      <c r="AD30" t="s">
        <v>8933</v>
      </c>
    </row>
    <row r="31" spans="1:30" x14ac:dyDescent="0.35">
      <c r="A31" t="s">
        <v>8936</v>
      </c>
      <c r="B31" t="s">
        <v>8813</v>
      </c>
      <c r="C31" t="s">
        <v>8813</v>
      </c>
      <c r="D31" t="s">
        <v>8814</v>
      </c>
      <c r="E31" t="s">
        <v>8815</v>
      </c>
      <c r="F31" t="s">
        <v>8937</v>
      </c>
      <c r="G31" t="s">
        <v>8937</v>
      </c>
      <c r="H31" t="s">
        <v>8938</v>
      </c>
      <c r="I31" t="s">
        <v>8890</v>
      </c>
      <c r="J31" t="s">
        <v>8939</v>
      </c>
      <c r="L31" t="s">
        <v>240</v>
      </c>
      <c r="M31" t="s">
        <v>252</v>
      </c>
      <c r="N31" t="s">
        <v>8833</v>
      </c>
      <c r="O31" t="s">
        <v>8834</v>
      </c>
      <c r="P31" t="s">
        <v>8835</v>
      </c>
      <c r="Q31" t="s">
        <v>8939</v>
      </c>
      <c r="S31">
        <v>9.0399999999999991</v>
      </c>
      <c r="T31" t="s">
        <v>8940</v>
      </c>
      <c r="U31" t="s">
        <v>22</v>
      </c>
      <c r="V31" t="s">
        <v>22</v>
      </c>
      <c r="W31" t="s">
        <v>22</v>
      </c>
      <c r="X31" t="s">
        <v>22</v>
      </c>
      <c r="Y31" t="s">
        <v>8941</v>
      </c>
      <c r="Z31">
        <v>4001</v>
      </c>
      <c r="AA31" t="s">
        <v>8942</v>
      </c>
    </row>
    <row r="32" spans="1:30" x14ac:dyDescent="0.35">
      <c r="A32" t="s">
        <v>8943</v>
      </c>
      <c r="B32" t="s">
        <v>8813</v>
      </c>
      <c r="C32" t="s">
        <v>8813</v>
      </c>
      <c r="D32" t="s">
        <v>8814</v>
      </c>
      <c r="E32" t="s">
        <v>8815</v>
      </c>
      <c r="F32" t="s">
        <v>8944</v>
      </c>
      <c r="G32" t="s">
        <v>8944</v>
      </c>
      <c r="H32" t="s">
        <v>8945</v>
      </c>
      <c r="I32" t="s">
        <v>8818</v>
      </c>
      <c r="J32" t="s">
        <v>8946</v>
      </c>
      <c r="L32" t="s">
        <v>240</v>
      </c>
      <c r="M32" t="s">
        <v>252</v>
      </c>
      <c r="N32" t="s">
        <v>8833</v>
      </c>
      <c r="O32" t="s">
        <v>8834</v>
      </c>
      <c r="P32" t="s">
        <v>8835</v>
      </c>
      <c r="Q32" t="s">
        <v>8946</v>
      </c>
      <c r="S32" t="s">
        <v>8825</v>
      </c>
      <c r="T32" t="s">
        <v>8825</v>
      </c>
      <c r="U32" t="s">
        <v>22</v>
      </c>
      <c r="V32" t="s">
        <v>22</v>
      </c>
      <c r="W32" t="s">
        <v>22</v>
      </c>
      <c r="X32" t="s">
        <v>22</v>
      </c>
      <c r="Y32" t="s">
        <v>8947</v>
      </c>
      <c r="Z32" t="s">
        <v>8825</v>
      </c>
    </row>
    <row r="33" spans="1:30" x14ac:dyDescent="0.35">
      <c r="A33" t="s">
        <v>8948</v>
      </c>
      <c r="B33" t="s">
        <v>8813</v>
      </c>
      <c r="C33" t="s">
        <v>8813</v>
      </c>
      <c r="D33" t="s">
        <v>8814</v>
      </c>
      <c r="E33" t="s">
        <v>8815</v>
      </c>
      <c r="F33" t="s">
        <v>8949</v>
      </c>
      <c r="G33" t="s">
        <v>8949</v>
      </c>
      <c r="H33" t="s">
        <v>8950</v>
      </c>
      <c r="I33" t="s">
        <v>490</v>
      </c>
      <c r="J33" t="s">
        <v>8951</v>
      </c>
      <c r="L33" t="s">
        <v>240</v>
      </c>
      <c r="M33" t="s">
        <v>240</v>
      </c>
      <c r="N33" t="s">
        <v>8820</v>
      </c>
      <c r="O33" t="s">
        <v>8821</v>
      </c>
      <c r="P33" t="s">
        <v>8822</v>
      </c>
      <c r="Q33" t="s">
        <v>8952</v>
      </c>
      <c r="S33">
        <v>8.01</v>
      </c>
      <c r="T33" t="s">
        <v>8953</v>
      </c>
      <c r="U33" t="s">
        <v>22</v>
      </c>
      <c r="V33" t="s">
        <v>22</v>
      </c>
      <c r="W33" t="s">
        <v>22</v>
      </c>
      <c r="X33" t="s">
        <v>22</v>
      </c>
      <c r="Y33" t="s">
        <v>8954</v>
      </c>
      <c r="Z33">
        <v>121291</v>
      </c>
      <c r="AA33" t="s">
        <v>8955</v>
      </c>
      <c r="AD33" t="s">
        <v>8956</v>
      </c>
    </row>
    <row r="34" spans="1:30" x14ac:dyDescent="0.35">
      <c r="A34" t="s">
        <v>8957</v>
      </c>
      <c r="B34" t="s">
        <v>8813</v>
      </c>
      <c r="C34" t="s">
        <v>8813</v>
      </c>
      <c r="D34" t="s">
        <v>8814</v>
      </c>
      <c r="E34" t="s">
        <v>8815</v>
      </c>
      <c r="F34" t="s">
        <v>8958</v>
      </c>
      <c r="G34" t="s">
        <v>8949</v>
      </c>
      <c r="H34" t="s">
        <v>8950</v>
      </c>
      <c r="I34" t="s">
        <v>8925</v>
      </c>
      <c r="J34" t="s">
        <v>8951</v>
      </c>
      <c r="L34" t="s">
        <v>240</v>
      </c>
      <c r="M34" t="s">
        <v>240</v>
      </c>
      <c r="N34" t="s">
        <v>8820</v>
      </c>
      <c r="O34" t="s">
        <v>8821</v>
      </c>
      <c r="P34" t="s">
        <v>8822</v>
      </c>
      <c r="Q34" t="s">
        <v>8952</v>
      </c>
      <c r="S34">
        <v>8.01</v>
      </c>
      <c r="T34" t="s">
        <v>8953</v>
      </c>
      <c r="U34" t="s">
        <v>22</v>
      </c>
      <c r="V34" t="s">
        <v>22</v>
      </c>
      <c r="W34" t="s">
        <v>22</v>
      </c>
      <c r="X34" t="s">
        <v>22</v>
      </c>
      <c r="Y34" t="s">
        <v>8954</v>
      </c>
      <c r="Z34">
        <v>121291</v>
      </c>
      <c r="AA34" t="s">
        <v>8955</v>
      </c>
      <c r="AD34" t="s">
        <v>8956</v>
      </c>
    </row>
    <row r="35" spans="1:30" x14ac:dyDescent="0.35">
      <c r="A35" t="s">
        <v>8959</v>
      </c>
      <c r="B35" t="s">
        <v>8813</v>
      </c>
      <c r="C35" t="s">
        <v>8813</v>
      </c>
      <c r="D35" t="s">
        <v>8814</v>
      </c>
      <c r="E35" t="s">
        <v>8815</v>
      </c>
      <c r="F35" t="s">
        <v>8960</v>
      </c>
      <c r="G35" t="s">
        <v>8949</v>
      </c>
      <c r="H35" t="s">
        <v>8950</v>
      </c>
      <c r="I35" t="s">
        <v>8961</v>
      </c>
      <c r="J35" t="s">
        <v>8951</v>
      </c>
      <c r="L35" t="s">
        <v>240</v>
      </c>
      <c r="M35" t="s">
        <v>240</v>
      </c>
      <c r="N35" t="s">
        <v>8820</v>
      </c>
      <c r="O35" t="s">
        <v>8821</v>
      </c>
      <c r="P35" t="s">
        <v>8822</v>
      </c>
      <c r="Q35" t="s">
        <v>8952</v>
      </c>
      <c r="S35">
        <v>8.01</v>
      </c>
      <c r="T35" t="s">
        <v>8953</v>
      </c>
      <c r="U35" t="s">
        <v>22</v>
      </c>
      <c r="V35" t="s">
        <v>22</v>
      </c>
      <c r="W35" t="s">
        <v>22</v>
      </c>
      <c r="X35" t="s">
        <v>22</v>
      </c>
      <c r="Y35" t="s">
        <v>8954</v>
      </c>
      <c r="Z35">
        <v>170112</v>
      </c>
      <c r="AA35" t="s">
        <v>8962</v>
      </c>
      <c r="AD35" t="s">
        <v>8956</v>
      </c>
    </row>
    <row r="36" spans="1:30" x14ac:dyDescent="0.35">
      <c r="A36" t="s">
        <v>8963</v>
      </c>
      <c r="B36" t="s">
        <v>8813</v>
      </c>
      <c r="C36" t="s">
        <v>8813</v>
      </c>
      <c r="D36" t="s">
        <v>8814</v>
      </c>
      <c r="E36" t="s">
        <v>8815</v>
      </c>
      <c r="F36" t="s">
        <v>8964</v>
      </c>
      <c r="G36" t="s">
        <v>8964</v>
      </c>
      <c r="H36" t="s">
        <v>8965</v>
      </c>
      <c r="I36" t="s">
        <v>490</v>
      </c>
      <c r="J36" t="s">
        <v>8966</v>
      </c>
      <c r="L36" t="s">
        <v>240</v>
      </c>
      <c r="M36" t="s">
        <v>240</v>
      </c>
      <c r="N36" t="s">
        <v>8820</v>
      </c>
      <c r="O36" t="s">
        <v>8821</v>
      </c>
      <c r="P36" t="s">
        <v>8822</v>
      </c>
      <c r="Q36" t="s">
        <v>8967</v>
      </c>
      <c r="R36" t="s">
        <v>8968</v>
      </c>
      <c r="S36">
        <v>8.02</v>
      </c>
      <c r="T36" t="s">
        <v>8969</v>
      </c>
      <c r="U36" t="s">
        <v>22</v>
      </c>
      <c r="V36" t="s">
        <v>22</v>
      </c>
      <c r="W36" t="s">
        <v>22</v>
      </c>
      <c r="X36" t="s">
        <v>22</v>
      </c>
      <c r="Y36" t="s">
        <v>8970</v>
      </c>
      <c r="Z36">
        <v>121293</v>
      </c>
      <c r="AA36" t="s">
        <v>8971</v>
      </c>
      <c r="AD36" t="s">
        <v>8972</v>
      </c>
    </row>
    <row r="37" spans="1:30" x14ac:dyDescent="0.35">
      <c r="A37" t="s">
        <v>8973</v>
      </c>
      <c r="B37" t="s">
        <v>8813</v>
      </c>
      <c r="C37" t="s">
        <v>8813</v>
      </c>
      <c r="D37" t="s">
        <v>8814</v>
      </c>
      <c r="E37" t="s">
        <v>8815</v>
      </c>
      <c r="F37" t="s">
        <v>8974</v>
      </c>
      <c r="G37" t="s">
        <v>8964</v>
      </c>
      <c r="H37" t="s">
        <v>8965</v>
      </c>
      <c r="I37" t="s">
        <v>8975</v>
      </c>
      <c r="J37" t="s">
        <v>8966</v>
      </c>
      <c r="L37" t="s">
        <v>240</v>
      </c>
      <c r="M37" t="s">
        <v>240</v>
      </c>
      <c r="N37" t="s">
        <v>8820</v>
      </c>
      <c r="O37" t="s">
        <v>8821</v>
      </c>
      <c r="P37" t="s">
        <v>8822</v>
      </c>
      <c r="Q37" t="s">
        <v>8967</v>
      </c>
      <c r="R37" t="s">
        <v>8968</v>
      </c>
      <c r="S37">
        <v>8.02</v>
      </c>
      <c r="T37" t="s">
        <v>8969</v>
      </c>
      <c r="U37" t="s">
        <v>22</v>
      </c>
      <c r="V37" t="s">
        <v>22</v>
      </c>
      <c r="W37" t="s">
        <v>22</v>
      </c>
      <c r="X37" t="s">
        <v>22</v>
      </c>
      <c r="Y37" t="s">
        <v>8970</v>
      </c>
      <c r="Z37">
        <v>121293</v>
      </c>
      <c r="AA37" t="s">
        <v>8971</v>
      </c>
      <c r="AD37" t="s">
        <v>8972</v>
      </c>
    </row>
    <row r="38" spans="1:30" x14ac:dyDescent="0.35">
      <c r="A38" t="s">
        <v>8976</v>
      </c>
      <c r="B38" t="s">
        <v>8813</v>
      </c>
      <c r="C38" t="s">
        <v>8813</v>
      </c>
      <c r="D38" t="s">
        <v>8814</v>
      </c>
      <c r="E38" t="s">
        <v>8815</v>
      </c>
      <c r="F38" t="s">
        <v>8977</v>
      </c>
      <c r="G38" t="s">
        <v>8964</v>
      </c>
      <c r="H38" t="s">
        <v>8965</v>
      </c>
      <c r="I38" t="s">
        <v>8961</v>
      </c>
      <c r="J38" t="s">
        <v>8966</v>
      </c>
      <c r="L38" t="s">
        <v>240</v>
      </c>
      <c r="M38" t="s">
        <v>240</v>
      </c>
      <c r="N38" t="s">
        <v>8820</v>
      </c>
      <c r="O38" t="s">
        <v>8821</v>
      </c>
      <c r="P38" t="s">
        <v>8822</v>
      </c>
      <c r="Q38" t="s">
        <v>8967</v>
      </c>
      <c r="R38" t="s">
        <v>8968</v>
      </c>
      <c r="S38">
        <v>8.02</v>
      </c>
      <c r="T38" t="s">
        <v>8969</v>
      </c>
      <c r="U38" t="s">
        <v>22</v>
      </c>
      <c r="V38" t="s">
        <v>22</v>
      </c>
      <c r="W38" t="s">
        <v>22</v>
      </c>
      <c r="X38" t="s">
        <v>22</v>
      </c>
      <c r="Y38" t="s">
        <v>8970</v>
      </c>
      <c r="Z38">
        <v>170113</v>
      </c>
      <c r="AA38" t="s">
        <v>8978</v>
      </c>
      <c r="AD38" t="s">
        <v>8972</v>
      </c>
    </row>
    <row r="39" spans="1:30" x14ac:dyDescent="0.35">
      <c r="A39" t="s">
        <v>8979</v>
      </c>
      <c r="B39" t="s">
        <v>8813</v>
      </c>
      <c r="C39" t="s">
        <v>8813</v>
      </c>
      <c r="D39" t="s">
        <v>8814</v>
      </c>
      <c r="E39" t="s">
        <v>8815</v>
      </c>
      <c r="F39" t="s">
        <v>8974</v>
      </c>
      <c r="G39" t="s">
        <v>8964</v>
      </c>
      <c r="H39" t="s">
        <v>8965</v>
      </c>
      <c r="I39" t="s">
        <v>8975</v>
      </c>
      <c r="J39" t="s">
        <v>8967</v>
      </c>
      <c r="L39" t="s">
        <v>240</v>
      </c>
      <c r="M39" t="s">
        <v>240</v>
      </c>
      <c r="N39" t="s">
        <v>8820</v>
      </c>
      <c r="O39" t="s">
        <v>8821</v>
      </c>
      <c r="P39" t="s">
        <v>8822</v>
      </c>
      <c r="Q39" t="s">
        <v>8967</v>
      </c>
      <c r="S39">
        <v>8.02</v>
      </c>
      <c r="T39" t="s">
        <v>8969</v>
      </c>
      <c r="U39" t="s">
        <v>22</v>
      </c>
      <c r="V39" t="s">
        <v>22</v>
      </c>
      <c r="W39" t="s">
        <v>22</v>
      </c>
      <c r="X39" t="s">
        <v>22</v>
      </c>
      <c r="Y39" t="s">
        <v>8980</v>
      </c>
      <c r="Z39">
        <v>121293</v>
      </c>
      <c r="AA39" t="s">
        <v>8971</v>
      </c>
      <c r="AD39" t="s">
        <v>8972</v>
      </c>
    </row>
    <row r="40" spans="1:30" x14ac:dyDescent="0.35">
      <c r="A40" t="s">
        <v>8981</v>
      </c>
      <c r="B40" t="s">
        <v>8813</v>
      </c>
      <c r="C40" t="s">
        <v>8813</v>
      </c>
      <c r="D40" t="s">
        <v>8814</v>
      </c>
      <c r="E40" t="s">
        <v>8815</v>
      </c>
      <c r="F40" t="s">
        <v>8977</v>
      </c>
      <c r="G40" t="s">
        <v>8964</v>
      </c>
      <c r="H40" t="s">
        <v>8965</v>
      </c>
      <c r="I40" t="s">
        <v>8961</v>
      </c>
      <c r="J40" t="s">
        <v>8967</v>
      </c>
      <c r="L40" t="s">
        <v>240</v>
      </c>
      <c r="M40" t="s">
        <v>240</v>
      </c>
      <c r="N40" t="s">
        <v>8820</v>
      </c>
      <c r="O40" t="s">
        <v>8821</v>
      </c>
      <c r="P40" t="s">
        <v>8822</v>
      </c>
      <c r="Q40" t="s">
        <v>8967</v>
      </c>
      <c r="S40">
        <v>8.02</v>
      </c>
      <c r="T40" t="s">
        <v>8969</v>
      </c>
      <c r="U40" t="s">
        <v>22</v>
      </c>
      <c r="V40" t="s">
        <v>22</v>
      </c>
      <c r="W40" t="s">
        <v>22</v>
      </c>
      <c r="X40" t="s">
        <v>22</v>
      </c>
      <c r="Y40" t="s">
        <v>8980</v>
      </c>
      <c r="Z40">
        <v>170113</v>
      </c>
      <c r="AA40" t="s">
        <v>8978</v>
      </c>
      <c r="AD40" t="s">
        <v>8972</v>
      </c>
    </row>
    <row r="41" spans="1:30" x14ac:dyDescent="0.35">
      <c r="A41" t="s">
        <v>8982</v>
      </c>
      <c r="B41" t="s">
        <v>8813</v>
      </c>
      <c r="C41" t="s">
        <v>8813</v>
      </c>
      <c r="D41" t="s">
        <v>8814</v>
      </c>
      <c r="E41" t="s">
        <v>8815</v>
      </c>
      <c r="F41" t="s">
        <v>8983</v>
      </c>
      <c r="G41" t="s">
        <v>8984</v>
      </c>
      <c r="H41" t="s">
        <v>8985</v>
      </c>
      <c r="I41" t="s">
        <v>8975</v>
      </c>
      <c r="J41" t="s">
        <v>8986</v>
      </c>
      <c r="L41" t="s">
        <v>240</v>
      </c>
      <c r="M41" t="s">
        <v>240</v>
      </c>
      <c r="N41" t="s">
        <v>8820</v>
      </c>
      <c r="O41" t="s">
        <v>8821</v>
      </c>
      <c r="P41" t="s">
        <v>8822</v>
      </c>
      <c r="Q41" t="s">
        <v>8967</v>
      </c>
      <c r="R41" t="s">
        <v>8987</v>
      </c>
      <c r="S41" t="s">
        <v>8825</v>
      </c>
      <c r="T41" t="s">
        <v>8825</v>
      </c>
      <c r="U41" t="s">
        <v>22</v>
      </c>
      <c r="V41" t="s">
        <v>22</v>
      </c>
      <c r="W41" t="s">
        <v>22</v>
      </c>
      <c r="X41" t="s">
        <v>22</v>
      </c>
      <c r="Y41" t="s">
        <v>8988</v>
      </c>
      <c r="Z41" t="s">
        <v>8825</v>
      </c>
    </row>
    <row r="42" spans="1:30" x14ac:dyDescent="0.35">
      <c r="A42" t="s">
        <v>8989</v>
      </c>
      <c r="B42" t="s">
        <v>8813</v>
      </c>
      <c r="C42" t="s">
        <v>8813</v>
      </c>
      <c r="D42" t="s">
        <v>8814</v>
      </c>
      <c r="E42" t="s">
        <v>8815</v>
      </c>
      <c r="F42" t="s">
        <v>8990</v>
      </c>
      <c r="G42" t="s">
        <v>8984</v>
      </c>
      <c r="H42" t="s">
        <v>8985</v>
      </c>
      <c r="I42" t="s">
        <v>8961</v>
      </c>
      <c r="J42" t="s">
        <v>8986</v>
      </c>
      <c r="L42" t="s">
        <v>240</v>
      </c>
      <c r="M42" t="s">
        <v>240</v>
      </c>
      <c r="N42" t="s">
        <v>8820</v>
      </c>
      <c r="O42" t="s">
        <v>8821</v>
      </c>
      <c r="P42" t="s">
        <v>8822</v>
      </c>
      <c r="Q42" t="s">
        <v>8967</v>
      </c>
      <c r="R42" t="s">
        <v>8987</v>
      </c>
      <c r="S42" t="s">
        <v>8825</v>
      </c>
      <c r="T42" t="s">
        <v>8825</v>
      </c>
      <c r="U42" t="s">
        <v>22</v>
      </c>
      <c r="V42" t="s">
        <v>22</v>
      </c>
      <c r="W42" t="s">
        <v>22</v>
      </c>
      <c r="X42" t="s">
        <v>22</v>
      </c>
      <c r="Y42" t="s">
        <v>8988</v>
      </c>
      <c r="Z42" t="s">
        <v>8825</v>
      </c>
    </row>
    <row r="43" spans="1:30" x14ac:dyDescent="0.35">
      <c r="A43" t="s">
        <v>8991</v>
      </c>
      <c r="B43" t="s">
        <v>8813</v>
      </c>
      <c r="C43" t="s">
        <v>8813</v>
      </c>
      <c r="D43" t="s">
        <v>8814</v>
      </c>
      <c r="E43" t="s">
        <v>8815</v>
      </c>
      <c r="F43" t="s">
        <v>8992</v>
      </c>
      <c r="G43" t="s">
        <v>8992</v>
      </c>
      <c r="H43" t="s">
        <v>8992</v>
      </c>
      <c r="I43" t="s">
        <v>8818</v>
      </c>
      <c r="J43" t="s">
        <v>8993</v>
      </c>
      <c r="L43" t="s">
        <v>240</v>
      </c>
      <c r="M43" t="s">
        <v>252</v>
      </c>
      <c r="N43" t="s">
        <v>8833</v>
      </c>
      <c r="O43" t="s">
        <v>8834</v>
      </c>
      <c r="P43" t="s">
        <v>8835</v>
      </c>
      <c r="Q43" t="s">
        <v>8994</v>
      </c>
      <c r="R43" t="s">
        <v>8995</v>
      </c>
      <c r="S43" t="s">
        <v>8996</v>
      </c>
      <c r="T43" t="s">
        <v>8997</v>
      </c>
      <c r="U43" t="s">
        <v>22</v>
      </c>
      <c r="V43" t="s">
        <v>22</v>
      </c>
      <c r="W43" t="s">
        <v>22</v>
      </c>
      <c r="X43" t="s">
        <v>22</v>
      </c>
      <c r="Y43" t="s">
        <v>8998</v>
      </c>
      <c r="Z43">
        <v>902</v>
      </c>
      <c r="AA43" t="s">
        <v>8997</v>
      </c>
      <c r="AD43" t="s">
        <v>8997</v>
      </c>
    </row>
    <row r="44" spans="1:30" x14ac:dyDescent="0.35">
      <c r="A44" t="s">
        <v>8999</v>
      </c>
      <c r="B44" t="s">
        <v>8813</v>
      </c>
      <c r="C44" t="s">
        <v>8813</v>
      </c>
      <c r="D44" t="s">
        <v>8814</v>
      </c>
      <c r="E44" t="s">
        <v>8815</v>
      </c>
      <c r="F44" t="s">
        <v>9000</v>
      </c>
      <c r="G44" t="s">
        <v>9000</v>
      </c>
      <c r="H44" t="s">
        <v>9001</v>
      </c>
      <c r="I44" t="s">
        <v>8818</v>
      </c>
      <c r="J44" t="s">
        <v>9002</v>
      </c>
      <c r="L44" t="s">
        <v>240</v>
      </c>
      <c r="M44" t="s">
        <v>240</v>
      </c>
      <c r="N44" t="s">
        <v>8820</v>
      </c>
      <c r="O44" t="s">
        <v>8821</v>
      </c>
      <c r="P44" t="s">
        <v>8822</v>
      </c>
      <c r="Q44" t="s">
        <v>9003</v>
      </c>
      <c r="S44">
        <v>9.06</v>
      </c>
      <c r="T44" t="s">
        <v>9004</v>
      </c>
      <c r="U44" t="s">
        <v>22</v>
      </c>
      <c r="V44" t="s">
        <v>22</v>
      </c>
      <c r="W44" t="s">
        <v>22</v>
      </c>
      <c r="X44" t="s">
        <v>22</v>
      </c>
      <c r="Y44" t="s">
        <v>9005</v>
      </c>
      <c r="Z44">
        <v>240110</v>
      </c>
      <c r="AA44" t="s">
        <v>9006</v>
      </c>
      <c r="AD44" t="s">
        <v>9004</v>
      </c>
    </row>
    <row r="45" spans="1:30" x14ac:dyDescent="0.35">
      <c r="A45" t="s">
        <v>9007</v>
      </c>
      <c r="B45" t="s">
        <v>8813</v>
      </c>
      <c r="C45" t="s">
        <v>8813</v>
      </c>
      <c r="D45" t="s">
        <v>8814</v>
      </c>
      <c r="E45" t="s">
        <v>8815</v>
      </c>
      <c r="F45" t="s">
        <v>9008</v>
      </c>
      <c r="G45" t="s">
        <v>9008</v>
      </c>
      <c r="H45" t="s">
        <v>9009</v>
      </c>
      <c r="I45" t="s">
        <v>8925</v>
      </c>
      <c r="J45" t="s">
        <v>9010</v>
      </c>
      <c r="L45" t="s">
        <v>240</v>
      </c>
      <c r="M45" t="s">
        <v>252</v>
      </c>
      <c r="N45" t="s">
        <v>8833</v>
      </c>
      <c r="O45" t="s">
        <v>8834</v>
      </c>
      <c r="P45" t="s">
        <v>8835</v>
      </c>
      <c r="Q45" s="88"/>
      <c r="R45" s="88"/>
      <c r="S45" s="88"/>
      <c r="T45" s="88"/>
      <c r="U45" t="s">
        <v>22</v>
      </c>
      <c r="V45" t="s">
        <v>22</v>
      </c>
      <c r="W45" t="s">
        <v>22</v>
      </c>
      <c r="X45" t="s">
        <v>22</v>
      </c>
      <c r="Y45" t="s">
        <v>9011</v>
      </c>
    </row>
    <row r="46" spans="1:30" x14ac:dyDescent="0.35">
      <c r="A46" t="s">
        <v>9012</v>
      </c>
      <c r="B46" t="s">
        <v>8813</v>
      </c>
      <c r="C46" t="s">
        <v>8813</v>
      </c>
      <c r="D46" t="s">
        <v>8814</v>
      </c>
      <c r="E46" t="s">
        <v>8815</v>
      </c>
      <c r="F46" t="s">
        <v>9013</v>
      </c>
      <c r="G46" t="s">
        <v>9013</v>
      </c>
      <c r="H46" t="s">
        <v>9014</v>
      </c>
      <c r="I46" t="s">
        <v>8818</v>
      </c>
      <c r="J46" t="s">
        <v>9015</v>
      </c>
      <c r="L46" t="s">
        <v>240</v>
      </c>
      <c r="M46" t="s">
        <v>252</v>
      </c>
      <c r="N46" t="s">
        <v>8833</v>
      </c>
      <c r="O46" t="s">
        <v>8834</v>
      </c>
      <c r="P46" t="s">
        <v>8835</v>
      </c>
      <c r="Q46" t="s">
        <v>9015</v>
      </c>
      <c r="S46" t="s">
        <v>9016</v>
      </c>
      <c r="T46" t="s">
        <v>9017</v>
      </c>
      <c r="U46" t="s">
        <v>22</v>
      </c>
      <c r="V46" t="s">
        <v>22</v>
      </c>
      <c r="W46" t="s">
        <v>22</v>
      </c>
      <c r="X46" t="s">
        <v>22</v>
      </c>
      <c r="Y46" t="s">
        <v>9018</v>
      </c>
      <c r="Z46">
        <v>90300</v>
      </c>
      <c r="AA46" t="s">
        <v>9019</v>
      </c>
    </row>
    <row r="47" spans="1:30" x14ac:dyDescent="0.35">
      <c r="A47" t="s">
        <v>9020</v>
      </c>
      <c r="B47" t="s">
        <v>8813</v>
      </c>
      <c r="C47" t="s">
        <v>8813</v>
      </c>
      <c r="D47" t="s">
        <v>9021</v>
      </c>
      <c r="E47" t="s">
        <v>9022</v>
      </c>
      <c r="F47" t="s">
        <v>9023</v>
      </c>
      <c r="G47" t="s">
        <v>9024</v>
      </c>
      <c r="H47" t="s">
        <v>9025</v>
      </c>
      <c r="I47" t="s">
        <v>8831</v>
      </c>
      <c r="J47" t="s">
        <v>9026</v>
      </c>
      <c r="L47" t="s">
        <v>240</v>
      </c>
      <c r="M47" t="s">
        <v>240</v>
      </c>
      <c r="N47" t="s">
        <v>8820</v>
      </c>
      <c r="O47" t="s">
        <v>8821</v>
      </c>
      <c r="P47" t="s">
        <v>8822</v>
      </c>
      <c r="Q47" t="s">
        <v>9027</v>
      </c>
      <c r="S47" t="s">
        <v>8825</v>
      </c>
      <c r="T47" t="s">
        <v>8825</v>
      </c>
      <c r="U47" t="s">
        <v>22</v>
      </c>
      <c r="V47" t="s">
        <v>22</v>
      </c>
      <c r="W47" t="s">
        <v>22</v>
      </c>
      <c r="X47" t="s">
        <v>22</v>
      </c>
      <c r="Y47" t="s">
        <v>9028</v>
      </c>
      <c r="Z47" t="s">
        <v>8825</v>
      </c>
    </row>
    <row r="48" spans="1:30" x14ac:dyDescent="0.35">
      <c r="A48" t="s">
        <v>9029</v>
      </c>
      <c r="B48" t="s">
        <v>8813</v>
      </c>
      <c r="C48" t="s">
        <v>8813</v>
      </c>
      <c r="D48" t="s">
        <v>9021</v>
      </c>
      <c r="E48" t="s">
        <v>9022</v>
      </c>
      <c r="F48" t="s">
        <v>9030</v>
      </c>
      <c r="G48" t="s">
        <v>9030</v>
      </c>
      <c r="H48" t="s">
        <v>9031</v>
      </c>
      <c r="I48" t="s">
        <v>8831</v>
      </c>
      <c r="J48" t="s">
        <v>9032</v>
      </c>
      <c r="L48" t="s">
        <v>240</v>
      </c>
      <c r="M48" t="s">
        <v>240</v>
      </c>
      <c r="N48" t="s">
        <v>8820</v>
      </c>
      <c r="O48" t="s">
        <v>8821</v>
      </c>
      <c r="P48" t="s">
        <v>8822</v>
      </c>
      <c r="Q48" t="s">
        <v>9032</v>
      </c>
      <c r="S48">
        <v>1.05</v>
      </c>
      <c r="T48" t="s">
        <v>9033</v>
      </c>
      <c r="U48" t="s">
        <v>22</v>
      </c>
      <c r="V48" t="s">
        <v>22</v>
      </c>
      <c r="W48" t="s">
        <v>22</v>
      </c>
      <c r="X48" t="s">
        <v>22</v>
      </c>
      <c r="Y48" t="s">
        <v>9034</v>
      </c>
      <c r="Z48">
        <v>100310</v>
      </c>
      <c r="AA48" t="s">
        <v>9035</v>
      </c>
      <c r="AD48" t="s">
        <v>9033</v>
      </c>
    </row>
    <row r="49" spans="1:30" x14ac:dyDescent="0.35">
      <c r="A49" t="s">
        <v>9036</v>
      </c>
      <c r="B49" t="s">
        <v>8813</v>
      </c>
      <c r="C49" t="s">
        <v>8813</v>
      </c>
      <c r="D49" t="s">
        <v>9021</v>
      </c>
      <c r="E49" t="s">
        <v>9022</v>
      </c>
      <c r="F49" t="s">
        <v>9037</v>
      </c>
      <c r="G49" t="s">
        <v>9037</v>
      </c>
      <c r="H49" t="s">
        <v>9038</v>
      </c>
      <c r="I49" t="s">
        <v>8831</v>
      </c>
      <c r="J49" t="s">
        <v>9039</v>
      </c>
      <c r="L49" t="s">
        <v>240</v>
      </c>
      <c r="M49" t="s">
        <v>240</v>
      </c>
      <c r="N49" t="s">
        <v>8820</v>
      </c>
      <c r="O49" t="s">
        <v>8821</v>
      </c>
      <c r="P49" t="s">
        <v>8822</v>
      </c>
      <c r="Q49" t="s">
        <v>9039</v>
      </c>
      <c r="S49" s="88"/>
      <c r="T49" s="88"/>
      <c r="U49" t="s">
        <v>22</v>
      </c>
      <c r="V49" t="s">
        <v>22</v>
      </c>
      <c r="W49" t="s">
        <v>22</v>
      </c>
      <c r="X49" t="s">
        <v>22</v>
      </c>
      <c r="Y49" t="s">
        <v>9040</v>
      </c>
      <c r="Z49" t="s">
        <v>8825</v>
      </c>
      <c r="AD49" t="s">
        <v>22</v>
      </c>
    </row>
    <row r="50" spans="1:30" x14ac:dyDescent="0.35">
      <c r="A50" t="s">
        <v>9041</v>
      </c>
      <c r="B50" t="s">
        <v>8813</v>
      </c>
      <c r="C50" t="s">
        <v>8813</v>
      </c>
      <c r="D50" t="s">
        <v>9021</v>
      </c>
      <c r="E50" t="s">
        <v>9022</v>
      </c>
      <c r="F50" t="s">
        <v>9042</v>
      </c>
      <c r="G50" t="s">
        <v>9042</v>
      </c>
      <c r="H50" t="s">
        <v>9043</v>
      </c>
      <c r="I50" t="s">
        <v>8831</v>
      </c>
      <c r="J50" t="s">
        <v>9044</v>
      </c>
      <c r="L50" t="s">
        <v>240</v>
      </c>
      <c r="M50" t="s">
        <v>240</v>
      </c>
      <c r="N50" t="s">
        <v>8820</v>
      </c>
      <c r="O50" t="s">
        <v>8821</v>
      </c>
      <c r="P50" t="s">
        <v>8822</v>
      </c>
      <c r="Q50" t="s">
        <v>9044</v>
      </c>
      <c r="S50">
        <v>1.1000000000000001</v>
      </c>
      <c r="T50" t="s">
        <v>9045</v>
      </c>
      <c r="U50" t="s">
        <v>22</v>
      </c>
      <c r="V50" t="s">
        <v>22</v>
      </c>
      <c r="W50" t="s">
        <v>22</v>
      </c>
      <c r="X50" t="s">
        <v>22</v>
      </c>
      <c r="Y50" t="s">
        <v>9046</v>
      </c>
      <c r="Z50">
        <v>100810</v>
      </c>
      <c r="AA50" t="s">
        <v>9047</v>
      </c>
    </row>
    <row r="51" spans="1:30" x14ac:dyDescent="0.35">
      <c r="A51" t="s">
        <v>9048</v>
      </c>
      <c r="B51" t="s">
        <v>8813</v>
      </c>
      <c r="C51" t="s">
        <v>8813</v>
      </c>
      <c r="D51" t="s">
        <v>9021</v>
      </c>
      <c r="E51" t="s">
        <v>9022</v>
      </c>
      <c r="F51" t="s">
        <v>9049</v>
      </c>
      <c r="G51" t="s">
        <v>9049</v>
      </c>
      <c r="H51" t="s">
        <v>9050</v>
      </c>
      <c r="I51" t="s">
        <v>8831</v>
      </c>
      <c r="J51" t="s">
        <v>9051</v>
      </c>
      <c r="L51" t="s">
        <v>240</v>
      </c>
      <c r="M51" t="s">
        <v>240</v>
      </c>
      <c r="N51" t="s">
        <v>8820</v>
      </c>
      <c r="O51" t="s">
        <v>8821</v>
      </c>
      <c r="P51" t="s">
        <v>8822</v>
      </c>
      <c r="Q51" t="s">
        <v>9051</v>
      </c>
      <c r="S51">
        <v>1.01</v>
      </c>
      <c r="T51" t="s">
        <v>9052</v>
      </c>
      <c r="U51" t="s">
        <v>22</v>
      </c>
      <c r="V51" t="s">
        <v>22</v>
      </c>
      <c r="W51" t="s">
        <v>22</v>
      </c>
      <c r="X51" t="s">
        <v>22</v>
      </c>
      <c r="Y51" t="s">
        <v>9053</v>
      </c>
      <c r="Z51">
        <v>100111</v>
      </c>
      <c r="AA51" t="s">
        <v>9054</v>
      </c>
    </row>
    <row r="52" spans="1:30" x14ac:dyDescent="0.35">
      <c r="A52" t="s">
        <v>9055</v>
      </c>
      <c r="B52" t="s">
        <v>8813</v>
      </c>
      <c r="C52" t="s">
        <v>8813</v>
      </c>
      <c r="D52" t="s">
        <v>9021</v>
      </c>
      <c r="E52" t="s">
        <v>9022</v>
      </c>
      <c r="F52" t="s">
        <v>9056</v>
      </c>
      <c r="G52" t="s">
        <v>9056</v>
      </c>
      <c r="H52" t="s">
        <v>9057</v>
      </c>
      <c r="I52" t="s">
        <v>8831</v>
      </c>
      <c r="J52" t="s">
        <v>9058</v>
      </c>
      <c r="L52" t="s">
        <v>240</v>
      </c>
      <c r="M52" t="s">
        <v>240</v>
      </c>
      <c r="N52" t="s">
        <v>8820</v>
      </c>
      <c r="O52" t="s">
        <v>8821</v>
      </c>
      <c r="P52" t="s">
        <v>8822</v>
      </c>
      <c r="Q52" t="s">
        <v>9059</v>
      </c>
      <c r="S52">
        <v>1.08</v>
      </c>
      <c r="T52" t="s">
        <v>9060</v>
      </c>
      <c r="U52" t="s">
        <v>22</v>
      </c>
      <c r="V52" t="s">
        <v>22</v>
      </c>
      <c r="W52" t="s">
        <v>22</v>
      </c>
      <c r="X52" t="s">
        <v>22</v>
      </c>
      <c r="Y52" t="s">
        <v>9061</v>
      </c>
      <c r="Z52" t="s">
        <v>8825</v>
      </c>
    </row>
    <row r="53" spans="1:30" x14ac:dyDescent="0.35">
      <c r="A53" t="s">
        <v>9062</v>
      </c>
      <c r="B53" t="s">
        <v>8813</v>
      </c>
      <c r="C53" t="s">
        <v>8813</v>
      </c>
      <c r="D53" t="s">
        <v>9021</v>
      </c>
      <c r="E53" t="s">
        <v>9022</v>
      </c>
      <c r="F53" t="s">
        <v>9063</v>
      </c>
      <c r="G53" t="s">
        <v>9063</v>
      </c>
      <c r="H53" t="s">
        <v>9064</v>
      </c>
      <c r="I53" t="s">
        <v>8831</v>
      </c>
      <c r="J53" t="s">
        <v>9065</v>
      </c>
      <c r="L53" t="s">
        <v>240</v>
      </c>
      <c r="M53" t="s">
        <v>240</v>
      </c>
      <c r="N53" t="s">
        <v>8820</v>
      </c>
      <c r="O53" t="s">
        <v>8821</v>
      </c>
      <c r="P53" t="s">
        <v>8822</v>
      </c>
      <c r="Q53" t="s">
        <v>9066</v>
      </c>
      <c r="S53">
        <v>1.1100000000000001</v>
      </c>
      <c r="T53" t="s">
        <v>9067</v>
      </c>
      <c r="U53" t="s">
        <v>22</v>
      </c>
      <c r="V53" t="s">
        <v>22</v>
      </c>
      <c r="W53" t="s">
        <v>22</v>
      </c>
      <c r="X53" t="s">
        <v>22</v>
      </c>
      <c r="Y53" t="s">
        <v>9068</v>
      </c>
      <c r="Z53">
        <v>100840</v>
      </c>
      <c r="AA53" t="s">
        <v>9069</v>
      </c>
    </row>
    <row r="54" spans="1:30" x14ac:dyDescent="0.35">
      <c r="A54" t="s">
        <v>9070</v>
      </c>
      <c r="B54" t="s">
        <v>8813</v>
      </c>
      <c r="C54" t="s">
        <v>8813</v>
      </c>
      <c r="D54" t="s">
        <v>9021</v>
      </c>
      <c r="E54" t="s">
        <v>9022</v>
      </c>
      <c r="F54" t="s">
        <v>9071</v>
      </c>
      <c r="G54" t="s">
        <v>9071</v>
      </c>
      <c r="H54" t="s">
        <v>9072</v>
      </c>
      <c r="I54" t="s">
        <v>8831</v>
      </c>
      <c r="J54" t="s">
        <v>9073</v>
      </c>
      <c r="L54" t="s">
        <v>240</v>
      </c>
      <c r="M54" t="s">
        <v>240</v>
      </c>
      <c r="N54" t="s">
        <v>8820</v>
      </c>
      <c r="O54" t="s">
        <v>8821</v>
      </c>
      <c r="P54" t="s">
        <v>8822</v>
      </c>
      <c r="Q54" t="s">
        <v>9074</v>
      </c>
      <c r="S54">
        <v>1.02</v>
      </c>
      <c r="T54" t="s">
        <v>9075</v>
      </c>
      <c r="U54" t="s">
        <v>22</v>
      </c>
      <c r="V54" t="s">
        <v>22</v>
      </c>
      <c r="W54" t="s">
        <v>22</v>
      </c>
      <c r="X54" t="s">
        <v>22</v>
      </c>
      <c r="Y54" t="s">
        <v>9076</v>
      </c>
      <c r="Z54">
        <v>100510</v>
      </c>
      <c r="AA54" t="s">
        <v>9077</v>
      </c>
      <c r="AD54" t="s">
        <v>9078</v>
      </c>
    </row>
    <row r="55" spans="1:30" x14ac:dyDescent="0.35">
      <c r="A55" t="s">
        <v>9079</v>
      </c>
      <c r="B55" t="s">
        <v>8813</v>
      </c>
      <c r="C55" t="s">
        <v>8813</v>
      </c>
      <c r="D55" t="s">
        <v>9021</v>
      </c>
      <c r="E55" t="s">
        <v>9022</v>
      </c>
      <c r="F55" t="s">
        <v>9080</v>
      </c>
      <c r="G55" t="s">
        <v>9080</v>
      </c>
      <c r="H55" t="s">
        <v>9081</v>
      </c>
      <c r="I55" t="s">
        <v>8831</v>
      </c>
      <c r="J55" t="s">
        <v>9082</v>
      </c>
      <c r="L55" t="s">
        <v>240</v>
      </c>
      <c r="M55" t="s">
        <v>240</v>
      </c>
      <c r="N55" t="s">
        <v>8820</v>
      </c>
      <c r="O55" t="s">
        <v>8821</v>
      </c>
      <c r="P55" t="s">
        <v>8822</v>
      </c>
      <c r="Q55" t="s">
        <v>9082</v>
      </c>
      <c r="S55">
        <v>1.07</v>
      </c>
      <c r="T55" t="s">
        <v>9083</v>
      </c>
      <c r="U55" t="s">
        <v>22</v>
      </c>
      <c r="V55" t="s">
        <v>22</v>
      </c>
      <c r="W55" t="s">
        <v>22</v>
      </c>
      <c r="X55" t="s">
        <v>22</v>
      </c>
      <c r="Y55" t="s">
        <v>9084</v>
      </c>
      <c r="Z55">
        <v>100410</v>
      </c>
      <c r="AA55" t="s">
        <v>9085</v>
      </c>
    </row>
    <row r="56" spans="1:30" x14ac:dyDescent="0.35">
      <c r="A56" t="s">
        <v>9086</v>
      </c>
      <c r="B56" t="s">
        <v>8813</v>
      </c>
      <c r="C56" t="s">
        <v>8813</v>
      </c>
      <c r="D56" t="s">
        <v>9021</v>
      </c>
      <c r="E56" t="s">
        <v>9022</v>
      </c>
      <c r="F56" t="s">
        <v>9087</v>
      </c>
      <c r="G56" t="s">
        <v>9088</v>
      </c>
      <c r="H56" t="s">
        <v>9089</v>
      </c>
      <c r="I56" t="s">
        <v>8831</v>
      </c>
      <c r="J56" t="s">
        <v>9090</v>
      </c>
      <c r="L56" t="s">
        <v>240</v>
      </c>
      <c r="M56" t="s">
        <v>240</v>
      </c>
      <c r="N56" t="s">
        <v>8820</v>
      </c>
      <c r="O56" t="s">
        <v>8821</v>
      </c>
      <c r="P56" t="s">
        <v>8822</v>
      </c>
      <c r="Q56" t="s">
        <v>9091</v>
      </c>
      <c r="R56" t="s">
        <v>9092</v>
      </c>
      <c r="S56">
        <v>1.08</v>
      </c>
      <c r="T56" t="s">
        <v>9093</v>
      </c>
      <c r="U56" t="s">
        <v>22</v>
      </c>
      <c r="V56" t="s">
        <v>22</v>
      </c>
      <c r="W56" t="s">
        <v>22</v>
      </c>
      <c r="X56" t="s">
        <v>22</v>
      </c>
      <c r="Y56" t="s">
        <v>9094</v>
      </c>
      <c r="Z56">
        <v>100821</v>
      </c>
      <c r="AA56" t="s">
        <v>9095</v>
      </c>
    </row>
    <row r="57" spans="1:30" x14ac:dyDescent="0.35">
      <c r="A57" t="s">
        <v>9096</v>
      </c>
      <c r="B57" t="s">
        <v>8813</v>
      </c>
      <c r="C57" t="s">
        <v>8813</v>
      </c>
      <c r="D57" t="s">
        <v>9021</v>
      </c>
      <c r="E57" t="s">
        <v>9022</v>
      </c>
      <c r="F57" t="s">
        <v>9097</v>
      </c>
      <c r="G57" t="s">
        <v>9097</v>
      </c>
      <c r="H57" t="s">
        <v>9098</v>
      </c>
      <c r="I57" t="s">
        <v>8831</v>
      </c>
      <c r="J57" t="s">
        <v>9099</v>
      </c>
      <c r="L57" t="s">
        <v>240</v>
      </c>
      <c r="M57" t="s">
        <v>240</v>
      </c>
      <c r="N57" t="s">
        <v>8820</v>
      </c>
      <c r="O57" t="s">
        <v>8821</v>
      </c>
      <c r="P57" t="s">
        <v>8822</v>
      </c>
      <c r="Q57" t="s">
        <v>9099</v>
      </c>
      <c r="S57">
        <v>1.08</v>
      </c>
      <c r="T57" t="s">
        <v>9100</v>
      </c>
      <c r="U57" t="s">
        <v>22</v>
      </c>
      <c r="V57" t="s">
        <v>22</v>
      </c>
      <c r="W57" t="s">
        <v>22</v>
      </c>
      <c r="X57" t="s">
        <v>22</v>
      </c>
      <c r="Y57" t="s">
        <v>9101</v>
      </c>
      <c r="Z57" t="s">
        <v>8825</v>
      </c>
      <c r="AD57" t="s">
        <v>9102</v>
      </c>
    </row>
    <row r="58" spans="1:30" x14ac:dyDescent="0.35">
      <c r="A58" t="s">
        <v>9103</v>
      </c>
      <c r="B58" t="s">
        <v>8813</v>
      </c>
      <c r="C58" t="s">
        <v>8813</v>
      </c>
      <c r="D58" t="s">
        <v>9021</v>
      </c>
      <c r="E58" t="s">
        <v>9022</v>
      </c>
      <c r="F58" t="s">
        <v>9104</v>
      </c>
      <c r="G58" t="s">
        <v>9104</v>
      </c>
      <c r="H58" t="s">
        <v>9105</v>
      </c>
      <c r="I58" t="s">
        <v>8831</v>
      </c>
      <c r="J58" t="s">
        <v>9106</v>
      </c>
      <c r="L58" t="s">
        <v>240</v>
      </c>
      <c r="M58" t="s">
        <v>240</v>
      </c>
      <c r="N58" t="s">
        <v>8820</v>
      </c>
      <c r="O58" t="s">
        <v>8821</v>
      </c>
      <c r="P58" t="s">
        <v>8822</v>
      </c>
      <c r="Q58" t="s">
        <v>9106</v>
      </c>
      <c r="S58">
        <v>1.1200000000000001</v>
      </c>
      <c r="T58" t="s">
        <v>9107</v>
      </c>
      <c r="U58" t="s">
        <v>22</v>
      </c>
      <c r="V58" t="s">
        <v>22</v>
      </c>
      <c r="W58" t="s">
        <v>22</v>
      </c>
      <c r="X58" t="s">
        <v>22</v>
      </c>
      <c r="Y58" t="s">
        <v>9108</v>
      </c>
      <c r="Z58">
        <v>100850</v>
      </c>
      <c r="AA58" t="s">
        <v>9109</v>
      </c>
    </row>
    <row r="59" spans="1:30" x14ac:dyDescent="0.35">
      <c r="A59" t="s">
        <v>9110</v>
      </c>
      <c r="B59" t="s">
        <v>8813</v>
      </c>
      <c r="C59" t="s">
        <v>8813</v>
      </c>
      <c r="D59" t="s">
        <v>9021</v>
      </c>
      <c r="E59" t="s">
        <v>9022</v>
      </c>
      <c r="F59" t="s">
        <v>9111</v>
      </c>
      <c r="G59" t="s">
        <v>9111</v>
      </c>
      <c r="H59" t="s">
        <v>9111</v>
      </c>
      <c r="I59" t="s">
        <v>8831</v>
      </c>
      <c r="J59" t="s">
        <v>9112</v>
      </c>
      <c r="L59" t="s">
        <v>240</v>
      </c>
      <c r="M59" t="s">
        <v>240</v>
      </c>
      <c r="N59" t="s">
        <v>8820</v>
      </c>
      <c r="O59" t="s">
        <v>8821</v>
      </c>
      <c r="P59" t="s">
        <v>8822</v>
      </c>
      <c r="Q59" t="s">
        <v>9112</v>
      </c>
      <c r="R59" t="s">
        <v>9113</v>
      </c>
      <c r="S59">
        <v>1.03</v>
      </c>
      <c r="T59" t="s">
        <v>9114</v>
      </c>
      <c r="U59" t="s">
        <v>22</v>
      </c>
      <c r="V59" t="s">
        <v>22</v>
      </c>
      <c r="W59" t="s">
        <v>22</v>
      </c>
      <c r="X59" t="s">
        <v>22</v>
      </c>
      <c r="Y59" t="s">
        <v>9115</v>
      </c>
      <c r="Z59">
        <v>1006</v>
      </c>
      <c r="AA59" t="s">
        <v>9114</v>
      </c>
      <c r="AD59" t="s">
        <v>9114</v>
      </c>
    </row>
    <row r="60" spans="1:30" x14ac:dyDescent="0.35">
      <c r="A60" t="s">
        <v>9116</v>
      </c>
      <c r="B60" t="s">
        <v>8813</v>
      </c>
      <c r="C60" t="s">
        <v>8813</v>
      </c>
      <c r="D60" t="s">
        <v>9021</v>
      </c>
      <c r="E60" t="s">
        <v>9022</v>
      </c>
      <c r="F60" t="s">
        <v>9117</v>
      </c>
      <c r="G60" t="s">
        <v>9117</v>
      </c>
      <c r="H60" t="s">
        <v>9117</v>
      </c>
      <c r="I60" t="s">
        <v>8831</v>
      </c>
      <c r="J60" t="s">
        <v>9118</v>
      </c>
      <c r="L60" t="s">
        <v>240</v>
      </c>
      <c r="M60" t="s">
        <v>240</v>
      </c>
      <c r="N60" t="s">
        <v>8820</v>
      </c>
      <c r="O60" t="s">
        <v>8821</v>
      </c>
      <c r="P60" t="s">
        <v>8822</v>
      </c>
      <c r="Q60" t="s">
        <v>9118</v>
      </c>
      <c r="S60">
        <v>1.06</v>
      </c>
      <c r="T60" t="s">
        <v>9119</v>
      </c>
      <c r="U60" t="s">
        <v>22</v>
      </c>
      <c r="V60" t="s">
        <v>22</v>
      </c>
      <c r="W60" t="s">
        <v>22</v>
      </c>
      <c r="X60" t="s">
        <v>22</v>
      </c>
      <c r="Y60" t="s">
        <v>9120</v>
      </c>
      <c r="Z60">
        <v>100210</v>
      </c>
      <c r="AA60" t="s">
        <v>9121</v>
      </c>
    </row>
    <row r="61" spans="1:30" x14ac:dyDescent="0.35">
      <c r="A61" t="s">
        <v>9122</v>
      </c>
      <c r="B61" t="s">
        <v>8813</v>
      </c>
      <c r="C61" t="s">
        <v>8813</v>
      </c>
      <c r="D61" t="s">
        <v>9021</v>
      </c>
      <c r="E61" t="s">
        <v>9022</v>
      </c>
      <c r="F61" t="s">
        <v>9123</v>
      </c>
      <c r="G61" t="s">
        <v>9123</v>
      </c>
      <c r="H61" t="s">
        <v>9124</v>
      </c>
      <c r="I61" t="s">
        <v>8831</v>
      </c>
      <c r="J61" t="s">
        <v>9125</v>
      </c>
      <c r="L61" t="s">
        <v>240</v>
      </c>
      <c r="M61" t="s">
        <v>240</v>
      </c>
      <c r="N61" t="s">
        <v>8820</v>
      </c>
      <c r="O61" t="s">
        <v>8821</v>
      </c>
      <c r="P61" t="s">
        <v>8822</v>
      </c>
      <c r="Q61" t="s">
        <v>9125</v>
      </c>
      <c r="S61">
        <v>1.04</v>
      </c>
      <c r="T61" t="s">
        <v>9126</v>
      </c>
      <c r="U61" t="s">
        <v>22</v>
      </c>
      <c r="V61" t="s">
        <v>22</v>
      </c>
      <c r="W61" t="s">
        <v>22</v>
      </c>
      <c r="X61" t="s">
        <v>22</v>
      </c>
      <c r="Y61" t="s">
        <v>9127</v>
      </c>
      <c r="Z61">
        <v>100710</v>
      </c>
      <c r="AA61" t="s">
        <v>9128</v>
      </c>
      <c r="AD61" t="s">
        <v>9126</v>
      </c>
    </row>
    <row r="62" spans="1:30" x14ac:dyDescent="0.35">
      <c r="A62" t="s">
        <v>9129</v>
      </c>
      <c r="B62" t="s">
        <v>8813</v>
      </c>
      <c r="C62" t="s">
        <v>8813</v>
      </c>
      <c r="D62" t="s">
        <v>9021</v>
      </c>
      <c r="E62" t="s">
        <v>9022</v>
      </c>
      <c r="F62" t="s">
        <v>9130</v>
      </c>
      <c r="G62" t="s">
        <v>9130</v>
      </c>
      <c r="H62" t="s">
        <v>9131</v>
      </c>
      <c r="I62" t="s">
        <v>8831</v>
      </c>
      <c r="J62" t="s">
        <v>9132</v>
      </c>
      <c r="L62" t="s">
        <v>240</v>
      </c>
      <c r="M62" t="s">
        <v>240</v>
      </c>
      <c r="N62" t="s">
        <v>8820</v>
      </c>
      <c r="O62" t="s">
        <v>8821</v>
      </c>
      <c r="P62" t="s">
        <v>8822</v>
      </c>
      <c r="Q62" t="s">
        <v>9132</v>
      </c>
      <c r="S62">
        <v>1.9</v>
      </c>
      <c r="T62" t="s">
        <v>9133</v>
      </c>
      <c r="U62" t="s">
        <v>22</v>
      </c>
      <c r="V62" t="s">
        <v>22</v>
      </c>
      <c r="W62" t="s">
        <v>22</v>
      </c>
      <c r="X62" t="s">
        <v>22</v>
      </c>
      <c r="Y62" t="s">
        <v>9134</v>
      </c>
      <c r="Z62" t="s">
        <v>8825</v>
      </c>
    </row>
    <row r="63" spans="1:30" x14ac:dyDescent="0.35">
      <c r="A63" t="s">
        <v>9135</v>
      </c>
      <c r="B63" t="s">
        <v>8813</v>
      </c>
      <c r="C63" t="s">
        <v>8813</v>
      </c>
      <c r="D63" t="s">
        <v>9021</v>
      </c>
      <c r="E63" t="s">
        <v>9022</v>
      </c>
      <c r="F63" t="s">
        <v>9136</v>
      </c>
      <c r="G63" t="s">
        <v>9136</v>
      </c>
      <c r="H63" t="s">
        <v>9137</v>
      </c>
      <c r="I63" t="s">
        <v>8831</v>
      </c>
      <c r="J63" t="s">
        <v>9138</v>
      </c>
      <c r="L63" t="s">
        <v>240</v>
      </c>
      <c r="M63" t="s">
        <v>240</v>
      </c>
      <c r="N63" t="s">
        <v>8820</v>
      </c>
      <c r="O63" t="s">
        <v>8821</v>
      </c>
      <c r="P63" t="s">
        <v>8822</v>
      </c>
      <c r="Q63" t="s">
        <v>22</v>
      </c>
      <c r="R63" t="s">
        <v>22</v>
      </c>
      <c r="S63">
        <v>1.0900000000000001</v>
      </c>
      <c r="T63" t="s">
        <v>9139</v>
      </c>
      <c r="U63" t="s">
        <v>22</v>
      </c>
      <c r="V63" t="s">
        <v>22</v>
      </c>
      <c r="W63" t="s">
        <v>22</v>
      </c>
      <c r="X63" t="s">
        <v>22</v>
      </c>
      <c r="Y63" t="s">
        <v>9140</v>
      </c>
      <c r="Z63">
        <v>100860</v>
      </c>
      <c r="AA63" t="s">
        <v>9141</v>
      </c>
    </row>
    <row r="64" spans="1:30" x14ac:dyDescent="0.35">
      <c r="A64" t="s">
        <v>9142</v>
      </c>
      <c r="B64" t="s">
        <v>8813</v>
      </c>
      <c r="C64" t="s">
        <v>8813</v>
      </c>
      <c r="D64" t="s">
        <v>9021</v>
      </c>
      <c r="E64" t="s">
        <v>9022</v>
      </c>
      <c r="F64" t="s">
        <v>9143</v>
      </c>
      <c r="G64" t="s">
        <v>9143</v>
      </c>
      <c r="H64" t="s">
        <v>9144</v>
      </c>
      <c r="I64" t="s">
        <v>8831</v>
      </c>
      <c r="J64" t="s">
        <v>9145</v>
      </c>
      <c r="L64" t="s">
        <v>240</v>
      </c>
      <c r="M64" t="s">
        <v>240</v>
      </c>
      <c r="N64" t="s">
        <v>8820</v>
      </c>
      <c r="O64" t="s">
        <v>8821</v>
      </c>
      <c r="P64" t="s">
        <v>8822</v>
      </c>
      <c r="Q64" t="s">
        <v>9145</v>
      </c>
      <c r="R64" t="s">
        <v>9145</v>
      </c>
      <c r="S64">
        <v>1.01</v>
      </c>
      <c r="T64" t="s">
        <v>9146</v>
      </c>
      <c r="U64" t="s">
        <v>22</v>
      </c>
      <c r="V64" t="s">
        <v>22</v>
      </c>
      <c r="W64" t="s">
        <v>22</v>
      </c>
      <c r="X64" t="s">
        <v>22</v>
      </c>
      <c r="Y64" t="s">
        <v>9147</v>
      </c>
      <c r="Z64">
        <v>100191</v>
      </c>
      <c r="AA64" t="s">
        <v>9148</v>
      </c>
      <c r="AD64" t="s">
        <v>9146</v>
      </c>
    </row>
    <row r="65" spans="1:26" x14ac:dyDescent="0.35">
      <c r="A65" t="s">
        <v>9149</v>
      </c>
      <c r="B65" t="s">
        <v>9150</v>
      </c>
      <c r="C65" t="s">
        <v>9150</v>
      </c>
      <c r="D65" t="s">
        <v>9151</v>
      </c>
      <c r="E65" t="s">
        <v>9152</v>
      </c>
      <c r="F65" t="s">
        <v>9153</v>
      </c>
      <c r="G65" t="s">
        <v>9153</v>
      </c>
      <c r="H65" t="s">
        <v>9154</v>
      </c>
      <c r="I65" t="s">
        <v>9155</v>
      </c>
      <c r="J65" t="s">
        <v>9153</v>
      </c>
      <c r="L65" t="s">
        <v>252</v>
      </c>
      <c r="M65" t="s">
        <v>240</v>
      </c>
      <c r="N65" t="s">
        <v>9156</v>
      </c>
      <c r="O65" t="s">
        <v>9157</v>
      </c>
      <c r="P65" t="s">
        <v>9158</v>
      </c>
      <c r="Q65" s="88"/>
      <c r="U65" t="s">
        <v>22</v>
      </c>
      <c r="V65" t="s">
        <v>22</v>
      </c>
      <c r="W65" t="s">
        <v>22</v>
      </c>
      <c r="X65" t="s">
        <v>22</v>
      </c>
      <c r="Y65" t="s">
        <v>9159</v>
      </c>
    </row>
    <row r="66" spans="1:26" x14ac:dyDescent="0.35">
      <c r="A66" t="s">
        <v>9160</v>
      </c>
      <c r="B66" t="s">
        <v>9150</v>
      </c>
      <c r="C66" t="s">
        <v>9150</v>
      </c>
      <c r="D66" t="s">
        <v>9151</v>
      </c>
      <c r="E66" t="s">
        <v>9152</v>
      </c>
      <c r="F66" t="s">
        <v>9161</v>
      </c>
      <c r="G66" t="s">
        <v>9161</v>
      </c>
      <c r="H66" t="s">
        <v>9162</v>
      </c>
      <c r="I66" t="s">
        <v>9155</v>
      </c>
      <c r="J66" t="s">
        <v>9163</v>
      </c>
      <c r="L66" t="s">
        <v>252</v>
      </c>
      <c r="M66" t="s">
        <v>240</v>
      </c>
      <c r="N66" t="s">
        <v>9156</v>
      </c>
      <c r="O66" t="s">
        <v>9157</v>
      </c>
      <c r="P66" t="s">
        <v>9158</v>
      </c>
      <c r="Q66" t="s">
        <v>9163</v>
      </c>
      <c r="S66" t="s">
        <v>8825</v>
      </c>
      <c r="T66" t="s">
        <v>8825</v>
      </c>
      <c r="U66" t="s">
        <v>22</v>
      </c>
      <c r="V66" t="s">
        <v>22</v>
      </c>
      <c r="W66" t="s">
        <v>22</v>
      </c>
      <c r="X66" t="s">
        <v>22</v>
      </c>
      <c r="Y66" t="s">
        <v>9164</v>
      </c>
      <c r="Z66" t="s">
        <v>8825</v>
      </c>
    </row>
    <row r="67" spans="1:26" x14ac:dyDescent="0.35">
      <c r="A67" t="s">
        <v>9165</v>
      </c>
      <c r="B67" t="s">
        <v>9150</v>
      </c>
      <c r="C67" t="s">
        <v>9150</v>
      </c>
      <c r="D67" t="s">
        <v>9151</v>
      </c>
      <c r="E67" t="s">
        <v>9152</v>
      </c>
      <c r="F67" t="s">
        <v>9166</v>
      </c>
      <c r="G67" t="s">
        <v>9166</v>
      </c>
      <c r="H67" t="s">
        <v>9167</v>
      </c>
      <c r="I67" t="s">
        <v>9155</v>
      </c>
      <c r="J67" t="s">
        <v>9166</v>
      </c>
      <c r="L67" t="s">
        <v>252</v>
      </c>
      <c r="M67" t="s">
        <v>240</v>
      </c>
      <c r="N67" t="s">
        <v>9156</v>
      </c>
      <c r="O67" t="s">
        <v>9157</v>
      </c>
      <c r="P67" t="s">
        <v>9158</v>
      </c>
      <c r="U67" t="s">
        <v>22</v>
      </c>
      <c r="V67" t="s">
        <v>22</v>
      </c>
      <c r="W67" t="s">
        <v>22</v>
      </c>
      <c r="X67" t="s">
        <v>22</v>
      </c>
      <c r="Y67" t="s">
        <v>9168</v>
      </c>
    </row>
    <row r="68" spans="1:26" x14ac:dyDescent="0.35">
      <c r="A68" t="s">
        <v>9169</v>
      </c>
      <c r="B68" t="s">
        <v>9150</v>
      </c>
      <c r="C68" t="s">
        <v>9150</v>
      </c>
      <c r="D68" t="s">
        <v>9151</v>
      </c>
      <c r="E68" t="s">
        <v>9152</v>
      </c>
      <c r="F68" t="s">
        <v>9170</v>
      </c>
      <c r="G68" t="s">
        <v>9170</v>
      </c>
      <c r="H68" t="s">
        <v>9171</v>
      </c>
      <c r="I68" t="s">
        <v>9155</v>
      </c>
      <c r="J68" t="s">
        <v>9170</v>
      </c>
      <c r="L68" t="s">
        <v>252</v>
      </c>
      <c r="M68" t="s">
        <v>240</v>
      </c>
      <c r="N68" t="s">
        <v>9156</v>
      </c>
      <c r="O68" t="s">
        <v>9157</v>
      </c>
      <c r="P68" t="s">
        <v>9158</v>
      </c>
      <c r="Q68" t="s">
        <v>9170</v>
      </c>
      <c r="S68" t="s">
        <v>8825</v>
      </c>
      <c r="T68" t="s">
        <v>8825</v>
      </c>
      <c r="U68" t="s">
        <v>22</v>
      </c>
      <c r="V68" t="s">
        <v>22</v>
      </c>
      <c r="W68" t="s">
        <v>22</v>
      </c>
      <c r="X68" t="s">
        <v>22</v>
      </c>
      <c r="Y68" t="s">
        <v>9172</v>
      </c>
      <c r="Z68" t="s">
        <v>8825</v>
      </c>
    </row>
    <row r="69" spans="1:26" x14ac:dyDescent="0.35">
      <c r="A69" t="s">
        <v>9173</v>
      </c>
      <c r="B69" t="s">
        <v>9150</v>
      </c>
      <c r="C69" t="s">
        <v>9150</v>
      </c>
      <c r="D69" t="s">
        <v>9151</v>
      </c>
      <c r="E69" t="s">
        <v>9152</v>
      </c>
      <c r="F69" t="s">
        <v>9174</v>
      </c>
      <c r="G69" t="s">
        <v>9174</v>
      </c>
      <c r="H69" t="s">
        <v>9175</v>
      </c>
      <c r="I69" t="s">
        <v>9155</v>
      </c>
      <c r="J69" t="s">
        <v>9174</v>
      </c>
      <c r="L69" t="s">
        <v>240</v>
      </c>
      <c r="M69" t="s">
        <v>240</v>
      </c>
      <c r="N69" t="s">
        <v>8820</v>
      </c>
      <c r="O69" t="s">
        <v>8821</v>
      </c>
      <c r="P69" t="s">
        <v>8822</v>
      </c>
      <c r="Q69" s="88"/>
      <c r="S69" t="s">
        <v>8825</v>
      </c>
      <c r="T69" t="s">
        <v>8825</v>
      </c>
      <c r="U69" t="s">
        <v>22</v>
      </c>
      <c r="V69" t="s">
        <v>22</v>
      </c>
      <c r="W69" t="s">
        <v>22</v>
      </c>
      <c r="X69" t="s">
        <v>22</v>
      </c>
      <c r="Y69" t="s">
        <v>9176</v>
      </c>
      <c r="Z69" t="s">
        <v>8825</v>
      </c>
    </row>
    <row r="70" spans="1:26" x14ac:dyDescent="0.35">
      <c r="A70" t="s">
        <v>9177</v>
      </c>
      <c r="B70" t="s">
        <v>9150</v>
      </c>
      <c r="C70" t="s">
        <v>9150</v>
      </c>
      <c r="D70" t="s">
        <v>9151</v>
      </c>
      <c r="E70" t="s">
        <v>9152</v>
      </c>
      <c r="F70" t="s">
        <v>9178</v>
      </c>
      <c r="G70" t="s">
        <v>9178</v>
      </c>
      <c r="H70" t="s">
        <v>9179</v>
      </c>
      <c r="I70" t="s">
        <v>9155</v>
      </c>
      <c r="J70" t="s">
        <v>9178</v>
      </c>
      <c r="L70" t="s">
        <v>252</v>
      </c>
      <c r="M70" t="s">
        <v>240</v>
      </c>
      <c r="N70" t="s">
        <v>9156</v>
      </c>
      <c r="O70" t="s">
        <v>9157</v>
      </c>
      <c r="P70" t="s">
        <v>9158</v>
      </c>
      <c r="Q70" t="s">
        <v>9178</v>
      </c>
      <c r="S70" t="s">
        <v>8825</v>
      </c>
      <c r="T70" t="s">
        <v>8825</v>
      </c>
      <c r="U70" t="s">
        <v>22</v>
      </c>
      <c r="V70" t="s">
        <v>22</v>
      </c>
      <c r="W70" t="s">
        <v>22</v>
      </c>
      <c r="X70" t="s">
        <v>22</v>
      </c>
      <c r="Y70" t="s">
        <v>9180</v>
      </c>
      <c r="Z70" t="s">
        <v>8825</v>
      </c>
    </row>
    <row r="71" spans="1:26" x14ac:dyDescent="0.35">
      <c r="A71" t="s">
        <v>9181</v>
      </c>
      <c r="B71" t="s">
        <v>9150</v>
      </c>
      <c r="C71" t="s">
        <v>9150</v>
      </c>
      <c r="D71" t="s">
        <v>9151</v>
      </c>
      <c r="E71" t="s">
        <v>9152</v>
      </c>
      <c r="F71" t="s">
        <v>9182</v>
      </c>
      <c r="G71" t="s">
        <v>9182</v>
      </c>
      <c r="H71" t="s">
        <v>9183</v>
      </c>
      <c r="I71" t="s">
        <v>9155</v>
      </c>
      <c r="J71" t="s">
        <v>9184</v>
      </c>
      <c r="L71" t="s">
        <v>252</v>
      </c>
      <c r="M71" t="s">
        <v>240</v>
      </c>
      <c r="N71" t="s">
        <v>9156</v>
      </c>
      <c r="O71" t="s">
        <v>9157</v>
      </c>
      <c r="P71" t="s">
        <v>9158</v>
      </c>
      <c r="Q71" s="88"/>
      <c r="R71" s="88"/>
      <c r="S71" t="s">
        <v>8825</v>
      </c>
      <c r="T71" t="s">
        <v>8825</v>
      </c>
      <c r="U71" t="s">
        <v>22</v>
      </c>
      <c r="V71" t="s">
        <v>22</v>
      </c>
      <c r="W71" t="s">
        <v>22</v>
      </c>
      <c r="X71" t="s">
        <v>22</v>
      </c>
      <c r="Y71" t="s">
        <v>9185</v>
      </c>
    </row>
    <row r="72" spans="1:26" x14ac:dyDescent="0.35">
      <c r="A72" t="s">
        <v>9186</v>
      </c>
      <c r="B72" t="s">
        <v>9150</v>
      </c>
      <c r="C72" t="s">
        <v>9150</v>
      </c>
      <c r="D72" t="s">
        <v>9151</v>
      </c>
      <c r="E72" t="s">
        <v>9152</v>
      </c>
      <c r="F72" t="s">
        <v>9187</v>
      </c>
      <c r="G72" t="s">
        <v>9187</v>
      </c>
      <c r="H72" t="s">
        <v>9188</v>
      </c>
      <c r="I72" t="s">
        <v>9155</v>
      </c>
      <c r="J72" t="s">
        <v>9187</v>
      </c>
      <c r="L72" t="s">
        <v>252</v>
      </c>
      <c r="M72" t="s">
        <v>240</v>
      </c>
      <c r="N72" t="s">
        <v>9156</v>
      </c>
      <c r="O72" t="s">
        <v>9157</v>
      </c>
      <c r="P72" t="s">
        <v>9158</v>
      </c>
      <c r="S72" t="s">
        <v>8825</v>
      </c>
      <c r="T72" t="s">
        <v>8825</v>
      </c>
      <c r="U72" t="s">
        <v>22</v>
      </c>
      <c r="V72" t="s">
        <v>22</v>
      </c>
      <c r="W72" t="s">
        <v>22</v>
      </c>
      <c r="X72" t="s">
        <v>22</v>
      </c>
      <c r="Y72" t="s">
        <v>9189</v>
      </c>
      <c r="Z72" t="s">
        <v>8825</v>
      </c>
    </row>
    <row r="73" spans="1:26" x14ac:dyDescent="0.35">
      <c r="A73" t="s">
        <v>9190</v>
      </c>
      <c r="B73" t="s">
        <v>9150</v>
      </c>
      <c r="C73" t="s">
        <v>9150</v>
      </c>
      <c r="D73" t="s">
        <v>9151</v>
      </c>
      <c r="E73" t="s">
        <v>9152</v>
      </c>
      <c r="F73" t="s">
        <v>9191</v>
      </c>
      <c r="G73" t="s">
        <v>9191</v>
      </c>
      <c r="H73" t="s">
        <v>9192</v>
      </c>
      <c r="I73" t="s">
        <v>9155</v>
      </c>
      <c r="J73" t="s">
        <v>9191</v>
      </c>
      <c r="L73" t="s">
        <v>252</v>
      </c>
      <c r="M73" t="s">
        <v>240</v>
      </c>
      <c r="N73" t="s">
        <v>9156</v>
      </c>
      <c r="O73" t="s">
        <v>9157</v>
      </c>
      <c r="P73" t="s">
        <v>9158</v>
      </c>
      <c r="Q73" t="s">
        <v>9193</v>
      </c>
      <c r="S73" t="s">
        <v>8825</v>
      </c>
      <c r="T73" t="s">
        <v>8825</v>
      </c>
      <c r="U73" t="s">
        <v>22</v>
      </c>
      <c r="V73" t="s">
        <v>22</v>
      </c>
      <c r="W73" t="s">
        <v>22</v>
      </c>
      <c r="X73" t="s">
        <v>22</v>
      </c>
      <c r="Y73" t="s">
        <v>9194</v>
      </c>
      <c r="Z73" t="s">
        <v>8825</v>
      </c>
    </row>
    <row r="74" spans="1:26" x14ac:dyDescent="0.35">
      <c r="A74" t="s">
        <v>9195</v>
      </c>
      <c r="B74" t="s">
        <v>9150</v>
      </c>
      <c r="C74" t="s">
        <v>9150</v>
      </c>
      <c r="D74" t="s">
        <v>9151</v>
      </c>
      <c r="E74" t="s">
        <v>9152</v>
      </c>
      <c r="F74" t="s">
        <v>9196</v>
      </c>
      <c r="G74" t="s">
        <v>9196</v>
      </c>
      <c r="H74" t="s">
        <v>9197</v>
      </c>
      <c r="I74" t="s">
        <v>9155</v>
      </c>
      <c r="J74" t="s">
        <v>9196</v>
      </c>
      <c r="L74" t="s">
        <v>252</v>
      </c>
      <c r="M74" t="s">
        <v>240</v>
      </c>
      <c r="N74" t="s">
        <v>9156</v>
      </c>
      <c r="O74" t="s">
        <v>9157</v>
      </c>
      <c r="P74" t="s">
        <v>9158</v>
      </c>
      <c r="Q74" t="s">
        <v>9193</v>
      </c>
      <c r="S74" t="s">
        <v>8825</v>
      </c>
      <c r="T74" t="s">
        <v>8825</v>
      </c>
      <c r="U74" t="s">
        <v>22</v>
      </c>
      <c r="V74" t="s">
        <v>22</v>
      </c>
      <c r="W74" t="s">
        <v>22</v>
      </c>
      <c r="X74" t="s">
        <v>22</v>
      </c>
      <c r="Y74" t="s">
        <v>9198</v>
      </c>
      <c r="Z74" t="s">
        <v>8825</v>
      </c>
    </row>
    <row r="75" spans="1:26" x14ac:dyDescent="0.35">
      <c r="A75" t="s">
        <v>9199</v>
      </c>
      <c r="B75" t="s">
        <v>9150</v>
      </c>
      <c r="C75" t="s">
        <v>9150</v>
      </c>
      <c r="D75" t="s">
        <v>9151</v>
      </c>
      <c r="E75" t="s">
        <v>9152</v>
      </c>
      <c r="F75" t="s">
        <v>9200</v>
      </c>
      <c r="G75" t="s">
        <v>9200</v>
      </c>
      <c r="H75" t="s">
        <v>9201</v>
      </c>
      <c r="I75" t="s">
        <v>9155</v>
      </c>
      <c r="J75" t="s">
        <v>9200</v>
      </c>
      <c r="L75" t="s">
        <v>252</v>
      </c>
      <c r="M75" t="s">
        <v>240</v>
      </c>
      <c r="N75" t="s">
        <v>9156</v>
      </c>
      <c r="O75" t="s">
        <v>9157</v>
      </c>
      <c r="P75" t="s">
        <v>9158</v>
      </c>
      <c r="Q75" t="s">
        <v>9200</v>
      </c>
      <c r="S75" t="s">
        <v>8825</v>
      </c>
      <c r="T75" t="s">
        <v>8825</v>
      </c>
      <c r="U75" t="s">
        <v>22</v>
      </c>
      <c r="V75" t="s">
        <v>22</v>
      </c>
      <c r="W75" t="s">
        <v>22</v>
      </c>
      <c r="X75" t="s">
        <v>22</v>
      </c>
      <c r="Y75" t="s">
        <v>9202</v>
      </c>
      <c r="Z75" t="s">
        <v>8825</v>
      </c>
    </row>
    <row r="76" spans="1:26" x14ac:dyDescent="0.35">
      <c r="A76" t="s">
        <v>9203</v>
      </c>
      <c r="B76" t="s">
        <v>9150</v>
      </c>
      <c r="C76" t="s">
        <v>9150</v>
      </c>
      <c r="D76" t="s">
        <v>9151</v>
      </c>
      <c r="E76" t="s">
        <v>9152</v>
      </c>
      <c r="F76" t="s">
        <v>9204</v>
      </c>
      <c r="G76" t="s">
        <v>9204</v>
      </c>
      <c r="H76" t="s">
        <v>9205</v>
      </c>
      <c r="I76" t="s">
        <v>9155</v>
      </c>
      <c r="J76" t="s">
        <v>9204</v>
      </c>
      <c r="L76" t="s">
        <v>252</v>
      </c>
      <c r="M76" t="s">
        <v>252</v>
      </c>
      <c r="N76" t="s">
        <v>9206</v>
      </c>
      <c r="O76" t="s">
        <v>9207</v>
      </c>
      <c r="P76" t="s">
        <v>9208</v>
      </c>
      <c r="Q76" t="s">
        <v>9204</v>
      </c>
      <c r="S76" t="s">
        <v>8825</v>
      </c>
      <c r="T76" t="s">
        <v>8825</v>
      </c>
      <c r="U76" t="s">
        <v>22</v>
      </c>
      <c r="V76" t="s">
        <v>22</v>
      </c>
      <c r="W76" t="s">
        <v>22</v>
      </c>
      <c r="X76" t="s">
        <v>22</v>
      </c>
      <c r="Y76" t="s">
        <v>9209</v>
      </c>
      <c r="Z76" t="s">
        <v>8825</v>
      </c>
    </row>
    <row r="77" spans="1:26" x14ac:dyDescent="0.35">
      <c r="A77" t="s">
        <v>9210</v>
      </c>
      <c r="B77" t="s">
        <v>9150</v>
      </c>
      <c r="C77" t="s">
        <v>9150</v>
      </c>
      <c r="D77" t="s">
        <v>9151</v>
      </c>
      <c r="E77" t="s">
        <v>9152</v>
      </c>
      <c r="F77" t="s">
        <v>9211</v>
      </c>
      <c r="G77" t="s">
        <v>9211</v>
      </c>
      <c r="H77" t="s">
        <v>9212</v>
      </c>
      <c r="I77" t="s">
        <v>9155</v>
      </c>
      <c r="J77" t="s">
        <v>9211</v>
      </c>
      <c r="L77" t="s">
        <v>252</v>
      </c>
      <c r="M77" t="s">
        <v>240</v>
      </c>
      <c r="N77" t="s">
        <v>9156</v>
      </c>
      <c r="O77" t="s">
        <v>9157</v>
      </c>
      <c r="P77" t="s">
        <v>9158</v>
      </c>
      <c r="Q77" s="88"/>
      <c r="S77" t="s">
        <v>8825</v>
      </c>
      <c r="T77" t="s">
        <v>8825</v>
      </c>
      <c r="U77" t="s">
        <v>22</v>
      </c>
      <c r="V77" t="s">
        <v>22</v>
      </c>
      <c r="W77" t="s">
        <v>22</v>
      </c>
      <c r="X77" t="s">
        <v>22</v>
      </c>
      <c r="Y77" t="s">
        <v>9209</v>
      </c>
      <c r="Z77" t="s">
        <v>8825</v>
      </c>
    </row>
    <row r="78" spans="1:26" x14ac:dyDescent="0.35">
      <c r="A78" t="s">
        <v>9213</v>
      </c>
      <c r="B78" t="s">
        <v>9150</v>
      </c>
      <c r="C78" t="s">
        <v>9150</v>
      </c>
      <c r="D78" t="s">
        <v>9151</v>
      </c>
      <c r="E78" t="s">
        <v>9152</v>
      </c>
      <c r="F78" t="s">
        <v>9214</v>
      </c>
      <c r="G78" t="s">
        <v>9214</v>
      </c>
      <c r="H78" t="s">
        <v>9215</v>
      </c>
      <c r="I78" t="s">
        <v>9155</v>
      </c>
      <c r="J78" t="s">
        <v>9214</v>
      </c>
      <c r="L78" t="s">
        <v>240</v>
      </c>
      <c r="M78" t="s">
        <v>240</v>
      </c>
      <c r="N78" t="s">
        <v>8820</v>
      </c>
      <c r="O78" t="s">
        <v>8821</v>
      </c>
      <c r="P78" t="s">
        <v>8822</v>
      </c>
      <c r="Q78" s="88"/>
      <c r="S78" t="s">
        <v>8825</v>
      </c>
      <c r="T78" t="s">
        <v>8825</v>
      </c>
      <c r="U78" t="s">
        <v>22</v>
      </c>
      <c r="V78" t="s">
        <v>22</v>
      </c>
      <c r="W78" t="s">
        <v>22</v>
      </c>
      <c r="X78" t="s">
        <v>22</v>
      </c>
      <c r="Y78" t="s">
        <v>9216</v>
      </c>
      <c r="Z78" t="s">
        <v>8825</v>
      </c>
    </row>
    <row r="79" spans="1:26" x14ac:dyDescent="0.35">
      <c r="A79" t="s">
        <v>9217</v>
      </c>
      <c r="B79" t="s">
        <v>9150</v>
      </c>
      <c r="C79" t="s">
        <v>9150</v>
      </c>
      <c r="D79" t="s">
        <v>9151</v>
      </c>
      <c r="E79" t="s">
        <v>9152</v>
      </c>
      <c r="F79" t="s">
        <v>9218</v>
      </c>
      <c r="G79" t="s">
        <v>9218</v>
      </c>
      <c r="H79" t="s">
        <v>9219</v>
      </c>
      <c r="I79" t="s">
        <v>9155</v>
      </c>
      <c r="J79" t="s">
        <v>9218</v>
      </c>
      <c r="L79" t="s">
        <v>240</v>
      </c>
      <c r="M79" t="s">
        <v>240</v>
      </c>
      <c r="N79" t="s">
        <v>8820</v>
      </c>
      <c r="O79" t="s">
        <v>8821</v>
      </c>
      <c r="P79" t="s">
        <v>8822</v>
      </c>
      <c r="Q79" s="88"/>
      <c r="S79" t="s">
        <v>8825</v>
      </c>
      <c r="T79" t="s">
        <v>8825</v>
      </c>
      <c r="U79" t="s">
        <v>22</v>
      </c>
      <c r="V79" t="s">
        <v>22</v>
      </c>
      <c r="W79" t="s">
        <v>22</v>
      </c>
      <c r="X79" t="s">
        <v>22</v>
      </c>
      <c r="Y79" t="s">
        <v>9220</v>
      </c>
      <c r="Z79" t="s">
        <v>8825</v>
      </c>
    </row>
    <row r="80" spans="1:26" x14ac:dyDescent="0.35">
      <c r="A80" t="s">
        <v>9221</v>
      </c>
      <c r="B80" t="s">
        <v>9150</v>
      </c>
      <c r="C80" t="s">
        <v>9150</v>
      </c>
      <c r="D80" t="s">
        <v>9151</v>
      </c>
      <c r="E80" t="s">
        <v>9152</v>
      </c>
      <c r="F80" t="s">
        <v>9222</v>
      </c>
      <c r="G80" t="s">
        <v>9222</v>
      </c>
      <c r="H80" t="s">
        <v>9223</v>
      </c>
      <c r="I80" t="s">
        <v>9155</v>
      </c>
      <c r="J80" t="s">
        <v>9222</v>
      </c>
      <c r="L80" t="s">
        <v>240</v>
      </c>
      <c r="M80" t="s">
        <v>240</v>
      </c>
      <c r="N80" t="s">
        <v>8820</v>
      </c>
      <c r="O80" t="s">
        <v>8821</v>
      </c>
      <c r="P80" t="s">
        <v>8822</v>
      </c>
      <c r="Q80" s="88"/>
      <c r="S80" t="s">
        <v>8825</v>
      </c>
      <c r="T80" t="s">
        <v>8825</v>
      </c>
      <c r="U80" t="s">
        <v>22</v>
      </c>
      <c r="V80" t="s">
        <v>22</v>
      </c>
      <c r="W80" t="s">
        <v>22</v>
      </c>
      <c r="X80" t="s">
        <v>22</v>
      </c>
      <c r="Y80" t="s">
        <v>9224</v>
      </c>
      <c r="Z80" t="s">
        <v>8825</v>
      </c>
    </row>
    <row r="81" spans="1:26" x14ac:dyDescent="0.35">
      <c r="A81" t="s">
        <v>9225</v>
      </c>
      <c r="B81" t="s">
        <v>9150</v>
      </c>
      <c r="C81" t="s">
        <v>9150</v>
      </c>
      <c r="D81" t="s">
        <v>9151</v>
      </c>
      <c r="E81" t="s">
        <v>9152</v>
      </c>
      <c r="F81" t="s">
        <v>9226</v>
      </c>
      <c r="G81" t="s">
        <v>9226</v>
      </c>
      <c r="H81" t="s">
        <v>9227</v>
      </c>
      <c r="I81" t="s">
        <v>9155</v>
      </c>
      <c r="J81" t="s">
        <v>9226</v>
      </c>
      <c r="L81" t="s">
        <v>240</v>
      </c>
      <c r="M81" t="s">
        <v>240</v>
      </c>
      <c r="N81" t="s">
        <v>8820</v>
      </c>
      <c r="O81" t="s">
        <v>8821</v>
      </c>
      <c r="P81" t="s">
        <v>8822</v>
      </c>
      <c r="Q81" s="88"/>
      <c r="S81" t="s">
        <v>8825</v>
      </c>
      <c r="T81" t="s">
        <v>8825</v>
      </c>
      <c r="U81" t="s">
        <v>22</v>
      </c>
      <c r="V81" t="s">
        <v>22</v>
      </c>
      <c r="W81" t="s">
        <v>22</v>
      </c>
      <c r="X81" t="s">
        <v>22</v>
      </c>
      <c r="Y81" t="s">
        <v>9228</v>
      </c>
      <c r="Z81" t="s">
        <v>8825</v>
      </c>
    </row>
    <row r="82" spans="1:26" x14ac:dyDescent="0.35">
      <c r="A82" t="s">
        <v>9229</v>
      </c>
      <c r="B82" t="s">
        <v>9150</v>
      </c>
      <c r="C82" t="s">
        <v>9150</v>
      </c>
      <c r="D82" t="s">
        <v>9151</v>
      </c>
      <c r="E82" t="s">
        <v>9152</v>
      </c>
      <c r="F82" t="s">
        <v>9230</v>
      </c>
      <c r="G82" t="s">
        <v>9230</v>
      </c>
      <c r="H82" t="s">
        <v>9231</v>
      </c>
      <c r="I82" t="s">
        <v>9155</v>
      </c>
      <c r="J82" t="s">
        <v>9230</v>
      </c>
      <c r="L82" t="s">
        <v>240</v>
      </c>
      <c r="M82" t="s">
        <v>240</v>
      </c>
      <c r="N82" t="s">
        <v>8820</v>
      </c>
      <c r="O82" t="s">
        <v>8821</v>
      </c>
      <c r="P82" t="s">
        <v>8822</v>
      </c>
      <c r="Q82" s="88"/>
      <c r="S82" t="s">
        <v>8825</v>
      </c>
      <c r="T82" t="s">
        <v>8825</v>
      </c>
      <c r="U82" t="s">
        <v>22</v>
      </c>
      <c r="V82" t="s">
        <v>22</v>
      </c>
      <c r="W82" t="s">
        <v>22</v>
      </c>
      <c r="X82" t="s">
        <v>22</v>
      </c>
      <c r="Y82" t="s">
        <v>9232</v>
      </c>
      <c r="Z82" t="s">
        <v>8825</v>
      </c>
    </row>
    <row r="83" spans="1:26" x14ac:dyDescent="0.35">
      <c r="A83" t="s">
        <v>9233</v>
      </c>
      <c r="B83" t="s">
        <v>9150</v>
      </c>
      <c r="C83" t="s">
        <v>9150</v>
      </c>
      <c r="D83" t="s">
        <v>9151</v>
      </c>
      <c r="E83" t="s">
        <v>9152</v>
      </c>
      <c r="F83" t="s">
        <v>9234</v>
      </c>
      <c r="G83" t="s">
        <v>9234</v>
      </c>
      <c r="H83" t="s">
        <v>9235</v>
      </c>
      <c r="I83" t="s">
        <v>9155</v>
      </c>
      <c r="J83" t="s">
        <v>9234</v>
      </c>
      <c r="L83" t="s">
        <v>240</v>
      </c>
      <c r="M83" t="s">
        <v>240</v>
      </c>
      <c r="N83" t="s">
        <v>8820</v>
      </c>
      <c r="O83" t="s">
        <v>8821</v>
      </c>
      <c r="P83" t="s">
        <v>8822</v>
      </c>
      <c r="Q83" s="88"/>
      <c r="S83" t="s">
        <v>8825</v>
      </c>
      <c r="T83" t="s">
        <v>8825</v>
      </c>
      <c r="U83" t="s">
        <v>22</v>
      </c>
      <c r="V83" t="s">
        <v>22</v>
      </c>
      <c r="W83" t="s">
        <v>22</v>
      </c>
      <c r="X83" t="s">
        <v>22</v>
      </c>
      <c r="Y83" t="s">
        <v>9236</v>
      </c>
      <c r="Z83" t="s">
        <v>8825</v>
      </c>
    </row>
    <row r="84" spans="1:26" x14ac:dyDescent="0.35">
      <c r="A84" t="s">
        <v>9237</v>
      </c>
      <c r="B84" t="s">
        <v>9150</v>
      </c>
      <c r="C84" t="s">
        <v>9150</v>
      </c>
      <c r="D84" t="s">
        <v>9151</v>
      </c>
      <c r="E84" t="s">
        <v>9152</v>
      </c>
      <c r="F84" t="s">
        <v>9238</v>
      </c>
      <c r="G84" t="s">
        <v>9238</v>
      </c>
      <c r="H84" t="s">
        <v>9239</v>
      </c>
      <c r="I84" t="s">
        <v>9155</v>
      </c>
      <c r="J84" t="s">
        <v>9238</v>
      </c>
      <c r="L84" t="s">
        <v>240</v>
      </c>
      <c r="M84" t="s">
        <v>240</v>
      </c>
      <c r="N84" t="s">
        <v>8820</v>
      </c>
      <c r="O84" t="s">
        <v>8821</v>
      </c>
      <c r="P84" t="s">
        <v>8822</v>
      </c>
      <c r="Q84" s="88"/>
      <c r="S84" t="s">
        <v>8825</v>
      </c>
      <c r="T84" t="s">
        <v>8825</v>
      </c>
      <c r="U84" t="s">
        <v>22</v>
      </c>
      <c r="V84" t="s">
        <v>22</v>
      </c>
      <c r="W84" t="s">
        <v>22</v>
      </c>
      <c r="X84" t="s">
        <v>22</v>
      </c>
      <c r="Y84" t="s">
        <v>9240</v>
      </c>
      <c r="Z84" t="s">
        <v>8825</v>
      </c>
    </row>
    <row r="85" spans="1:26" x14ac:dyDescent="0.35">
      <c r="A85" t="s">
        <v>9241</v>
      </c>
      <c r="B85" t="s">
        <v>9150</v>
      </c>
      <c r="C85" t="s">
        <v>9150</v>
      </c>
      <c r="D85" t="s">
        <v>9151</v>
      </c>
      <c r="E85" t="s">
        <v>9152</v>
      </c>
      <c r="F85" t="s">
        <v>9242</v>
      </c>
      <c r="G85" t="s">
        <v>9242</v>
      </c>
      <c r="H85" t="s">
        <v>9243</v>
      </c>
      <c r="I85" t="s">
        <v>9155</v>
      </c>
      <c r="J85" t="s">
        <v>9242</v>
      </c>
      <c r="L85" t="s">
        <v>240</v>
      </c>
      <c r="M85" t="s">
        <v>240</v>
      </c>
      <c r="N85" t="s">
        <v>8820</v>
      </c>
      <c r="O85" t="s">
        <v>8821</v>
      </c>
      <c r="P85" t="s">
        <v>8822</v>
      </c>
      <c r="Q85" s="88"/>
      <c r="S85" t="s">
        <v>8825</v>
      </c>
      <c r="T85" t="s">
        <v>8825</v>
      </c>
      <c r="U85" t="s">
        <v>22</v>
      </c>
      <c r="V85" t="s">
        <v>22</v>
      </c>
      <c r="W85" t="s">
        <v>22</v>
      </c>
      <c r="X85" t="s">
        <v>22</v>
      </c>
      <c r="Y85" t="s">
        <v>9244</v>
      </c>
      <c r="Z85" t="s">
        <v>8825</v>
      </c>
    </row>
    <row r="86" spans="1:26" x14ac:dyDescent="0.35">
      <c r="A86" t="s">
        <v>9245</v>
      </c>
      <c r="B86" t="s">
        <v>9150</v>
      </c>
      <c r="C86" t="s">
        <v>9150</v>
      </c>
      <c r="D86" t="s">
        <v>9151</v>
      </c>
      <c r="E86" t="s">
        <v>9152</v>
      </c>
      <c r="F86" t="s">
        <v>9246</v>
      </c>
      <c r="G86" t="s">
        <v>9247</v>
      </c>
      <c r="H86" t="s">
        <v>9248</v>
      </c>
      <c r="I86" t="s">
        <v>9155</v>
      </c>
      <c r="J86" t="s">
        <v>9247</v>
      </c>
      <c r="L86" t="s">
        <v>240</v>
      </c>
      <c r="M86" t="s">
        <v>240</v>
      </c>
      <c r="N86" t="s">
        <v>8820</v>
      </c>
      <c r="O86" t="s">
        <v>8821</v>
      </c>
      <c r="P86" t="s">
        <v>8822</v>
      </c>
      <c r="Q86" s="88"/>
      <c r="S86" t="s">
        <v>8825</v>
      </c>
      <c r="T86" t="s">
        <v>8825</v>
      </c>
      <c r="U86" t="s">
        <v>22</v>
      </c>
      <c r="V86" t="s">
        <v>22</v>
      </c>
      <c r="W86" t="s">
        <v>22</v>
      </c>
      <c r="X86" t="s">
        <v>22</v>
      </c>
      <c r="Y86" t="s">
        <v>8825</v>
      </c>
      <c r="Z86" t="s">
        <v>8825</v>
      </c>
    </row>
    <row r="87" spans="1:26" x14ac:dyDescent="0.35">
      <c r="A87" t="s">
        <v>9249</v>
      </c>
      <c r="B87" t="s">
        <v>9150</v>
      </c>
      <c r="C87" t="s">
        <v>9150</v>
      </c>
      <c r="D87" t="s">
        <v>9151</v>
      </c>
      <c r="E87" t="s">
        <v>9152</v>
      </c>
      <c r="F87" t="s">
        <v>9250</v>
      </c>
      <c r="G87" t="s">
        <v>9250</v>
      </c>
      <c r="H87" t="s">
        <v>9251</v>
      </c>
      <c r="I87" t="s">
        <v>9155</v>
      </c>
      <c r="J87" t="s">
        <v>9250</v>
      </c>
      <c r="L87" t="s">
        <v>240</v>
      </c>
      <c r="M87" t="s">
        <v>240</v>
      </c>
      <c r="N87" t="s">
        <v>8820</v>
      </c>
      <c r="O87" t="s">
        <v>8821</v>
      </c>
      <c r="P87" t="s">
        <v>8822</v>
      </c>
      <c r="Q87" s="88"/>
      <c r="S87" t="s">
        <v>8825</v>
      </c>
      <c r="T87" t="s">
        <v>8825</v>
      </c>
      <c r="U87" t="s">
        <v>22</v>
      </c>
      <c r="V87" t="s">
        <v>22</v>
      </c>
      <c r="W87" t="s">
        <v>22</v>
      </c>
      <c r="X87" t="s">
        <v>22</v>
      </c>
      <c r="Y87" t="s">
        <v>9252</v>
      </c>
      <c r="Z87" t="s">
        <v>8825</v>
      </c>
    </row>
    <row r="88" spans="1:26" x14ac:dyDescent="0.35">
      <c r="A88" t="s">
        <v>9253</v>
      </c>
      <c r="B88" t="s">
        <v>9150</v>
      </c>
      <c r="C88" t="s">
        <v>9150</v>
      </c>
      <c r="D88" t="s">
        <v>9151</v>
      </c>
      <c r="E88" t="s">
        <v>9152</v>
      </c>
      <c r="F88" t="s">
        <v>9254</v>
      </c>
      <c r="G88" t="s">
        <v>9254</v>
      </c>
      <c r="H88" t="s">
        <v>9255</v>
      </c>
      <c r="I88" t="s">
        <v>9155</v>
      </c>
      <c r="J88" t="s">
        <v>9254</v>
      </c>
      <c r="L88" t="s">
        <v>240</v>
      </c>
      <c r="M88" t="s">
        <v>240</v>
      </c>
      <c r="N88" t="s">
        <v>8820</v>
      </c>
      <c r="O88" t="s">
        <v>8821</v>
      </c>
      <c r="P88" t="s">
        <v>8822</v>
      </c>
      <c r="Q88" s="88"/>
      <c r="U88" t="s">
        <v>22</v>
      </c>
      <c r="V88" t="s">
        <v>22</v>
      </c>
      <c r="W88" t="s">
        <v>22</v>
      </c>
      <c r="X88" t="s">
        <v>22</v>
      </c>
      <c r="Y88" t="s">
        <v>9256</v>
      </c>
    </row>
    <row r="89" spans="1:26" x14ac:dyDescent="0.35">
      <c r="A89" t="s">
        <v>9257</v>
      </c>
      <c r="B89" t="s">
        <v>9150</v>
      </c>
      <c r="C89" t="s">
        <v>9150</v>
      </c>
      <c r="D89" t="s">
        <v>9151</v>
      </c>
      <c r="E89" t="s">
        <v>9152</v>
      </c>
      <c r="F89" t="s">
        <v>9258</v>
      </c>
      <c r="G89" t="s">
        <v>9258</v>
      </c>
      <c r="H89" t="s">
        <v>9259</v>
      </c>
      <c r="I89" t="s">
        <v>9155</v>
      </c>
      <c r="J89" t="s">
        <v>9258</v>
      </c>
      <c r="L89" t="s">
        <v>240</v>
      </c>
      <c r="M89" t="s">
        <v>240</v>
      </c>
      <c r="N89" t="s">
        <v>8820</v>
      </c>
      <c r="O89" t="s">
        <v>8821</v>
      </c>
      <c r="P89" t="s">
        <v>8822</v>
      </c>
      <c r="Q89" s="88"/>
      <c r="S89" t="s">
        <v>8825</v>
      </c>
      <c r="T89" t="s">
        <v>8825</v>
      </c>
      <c r="U89" t="s">
        <v>22</v>
      </c>
      <c r="V89" t="s">
        <v>22</v>
      </c>
      <c r="W89" t="s">
        <v>22</v>
      </c>
      <c r="X89" t="s">
        <v>22</v>
      </c>
      <c r="Y89" t="s">
        <v>9260</v>
      </c>
      <c r="Z89" t="s">
        <v>8825</v>
      </c>
    </row>
    <row r="90" spans="1:26" x14ac:dyDescent="0.35">
      <c r="A90" t="s">
        <v>9261</v>
      </c>
      <c r="B90" t="s">
        <v>9150</v>
      </c>
      <c r="C90" t="s">
        <v>9150</v>
      </c>
      <c r="D90" t="s">
        <v>9151</v>
      </c>
      <c r="E90" t="s">
        <v>9152</v>
      </c>
      <c r="F90" t="s">
        <v>9262</v>
      </c>
      <c r="G90" t="s">
        <v>9262</v>
      </c>
      <c r="H90" t="s">
        <v>9263</v>
      </c>
      <c r="I90" t="s">
        <v>9155</v>
      </c>
      <c r="J90" t="s">
        <v>9262</v>
      </c>
      <c r="L90" t="s">
        <v>252</v>
      </c>
      <c r="M90" t="s">
        <v>240</v>
      </c>
      <c r="N90" t="s">
        <v>9156</v>
      </c>
      <c r="O90" t="s">
        <v>9157</v>
      </c>
      <c r="P90" t="s">
        <v>9158</v>
      </c>
      <c r="Q90" s="88"/>
      <c r="S90" t="s">
        <v>8825</v>
      </c>
      <c r="T90" t="s">
        <v>8825</v>
      </c>
      <c r="U90" t="s">
        <v>22</v>
      </c>
      <c r="V90" t="s">
        <v>22</v>
      </c>
      <c r="W90" t="s">
        <v>22</v>
      </c>
      <c r="X90" t="s">
        <v>22</v>
      </c>
      <c r="Y90" t="s">
        <v>9264</v>
      </c>
      <c r="Z90" t="s">
        <v>8825</v>
      </c>
    </row>
    <row r="91" spans="1:26" x14ac:dyDescent="0.35">
      <c r="A91" t="s">
        <v>9265</v>
      </c>
      <c r="B91" t="s">
        <v>9150</v>
      </c>
      <c r="C91" t="s">
        <v>9150</v>
      </c>
      <c r="D91" t="s">
        <v>9151</v>
      </c>
      <c r="E91" t="s">
        <v>9152</v>
      </c>
      <c r="F91" t="s">
        <v>9266</v>
      </c>
      <c r="G91" t="s">
        <v>9266</v>
      </c>
      <c r="H91" t="s">
        <v>9267</v>
      </c>
      <c r="I91" t="s">
        <v>9155</v>
      </c>
      <c r="J91" t="s">
        <v>9266</v>
      </c>
      <c r="L91" t="s">
        <v>252</v>
      </c>
      <c r="M91" t="s">
        <v>240</v>
      </c>
      <c r="N91" t="s">
        <v>9156</v>
      </c>
      <c r="O91" t="s">
        <v>9157</v>
      </c>
      <c r="P91" t="s">
        <v>9158</v>
      </c>
      <c r="S91" t="s">
        <v>8825</v>
      </c>
      <c r="T91" t="s">
        <v>8825</v>
      </c>
      <c r="U91" t="s">
        <v>22</v>
      </c>
      <c r="V91" t="s">
        <v>22</v>
      </c>
      <c r="W91" t="s">
        <v>22</v>
      </c>
      <c r="X91" t="s">
        <v>22</v>
      </c>
      <c r="Y91" t="s">
        <v>9268</v>
      </c>
      <c r="Z91" t="s">
        <v>8825</v>
      </c>
    </row>
    <row r="92" spans="1:26" x14ac:dyDescent="0.35">
      <c r="A92" t="s">
        <v>9269</v>
      </c>
      <c r="B92" t="s">
        <v>9150</v>
      </c>
      <c r="C92" t="s">
        <v>9150</v>
      </c>
      <c r="D92" t="s">
        <v>9151</v>
      </c>
      <c r="E92" t="s">
        <v>9152</v>
      </c>
      <c r="F92" t="s">
        <v>9270</v>
      </c>
      <c r="G92" t="s">
        <v>9270</v>
      </c>
      <c r="H92" t="s">
        <v>9271</v>
      </c>
      <c r="I92" t="s">
        <v>9155</v>
      </c>
      <c r="J92" t="s">
        <v>9270</v>
      </c>
      <c r="L92" t="s">
        <v>252</v>
      </c>
      <c r="M92" t="s">
        <v>240</v>
      </c>
      <c r="N92" t="s">
        <v>9156</v>
      </c>
      <c r="O92" t="s">
        <v>9157</v>
      </c>
      <c r="P92" t="s">
        <v>9158</v>
      </c>
      <c r="Q92" t="s">
        <v>9270</v>
      </c>
      <c r="S92" t="s">
        <v>8825</v>
      </c>
      <c r="T92" t="s">
        <v>8825</v>
      </c>
      <c r="U92" t="s">
        <v>22</v>
      </c>
      <c r="V92" t="s">
        <v>22</v>
      </c>
      <c r="W92" t="s">
        <v>22</v>
      </c>
      <c r="X92" t="s">
        <v>22</v>
      </c>
      <c r="Y92" t="s">
        <v>9272</v>
      </c>
      <c r="Z92" t="s">
        <v>8825</v>
      </c>
    </row>
    <row r="93" spans="1:26" x14ac:dyDescent="0.35">
      <c r="A93" t="s">
        <v>9273</v>
      </c>
      <c r="B93" t="s">
        <v>9150</v>
      </c>
      <c r="C93" t="s">
        <v>9150</v>
      </c>
      <c r="D93" t="s">
        <v>9151</v>
      </c>
      <c r="E93" t="s">
        <v>9152</v>
      </c>
      <c r="F93" t="s">
        <v>9274</v>
      </c>
      <c r="G93" t="s">
        <v>9274</v>
      </c>
      <c r="H93" t="s">
        <v>9275</v>
      </c>
      <c r="I93" t="s">
        <v>9155</v>
      </c>
      <c r="J93" t="s">
        <v>9274</v>
      </c>
      <c r="L93" t="s">
        <v>252</v>
      </c>
      <c r="M93" t="s">
        <v>252</v>
      </c>
      <c r="N93" t="s">
        <v>9206</v>
      </c>
      <c r="O93" t="s">
        <v>9207</v>
      </c>
      <c r="P93" t="s">
        <v>9208</v>
      </c>
      <c r="Q93" t="s">
        <v>22</v>
      </c>
      <c r="S93" t="s">
        <v>8825</v>
      </c>
      <c r="T93" t="s">
        <v>8825</v>
      </c>
      <c r="U93" t="s">
        <v>22</v>
      </c>
      <c r="V93" t="s">
        <v>22</v>
      </c>
      <c r="W93" t="s">
        <v>22</v>
      </c>
      <c r="X93" t="s">
        <v>22</v>
      </c>
      <c r="Y93" t="s">
        <v>9276</v>
      </c>
      <c r="Z93" t="s">
        <v>8825</v>
      </c>
    </row>
    <row r="94" spans="1:26" x14ac:dyDescent="0.35">
      <c r="A94" t="s">
        <v>9277</v>
      </c>
      <c r="B94" t="s">
        <v>9150</v>
      </c>
      <c r="C94" t="s">
        <v>9150</v>
      </c>
      <c r="D94" t="s">
        <v>9151</v>
      </c>
      <c r="E94" t="s">
        <v>9152</v>
      </c>
      <c r="F94" t="s">
        <v>9278</v>
      </c>
      <c r="G94" t="s">
        <v>9278</v>
      </c>
      <c r="H94" t="s">
        <v>9279</v>
      </c>
      <c r="I94" t="s">
        <v>9155</v>
      </c>
      <c r="J94" t="s">
        <v>9278</v>
      </c>
      <c r="L94" t="s">
        <v>240</v>
      </c>
      <c r="M94" t="s">
        <v>240</v>
      </c>
      <c r="N94" t="s">
        <v>8820</v>
      </c>
      <c r="O94" t="s">
        <v>8821</v>
      </c>
      <c r="P94" t="s">
        <v>8822</v>
      </c>
      <c r="Q94" s="88"/>
      <c r="S94" t="s">
        <v>8825</v>
      </c>
      <c r="T94" t="s">
        <v>8825</v>
      </c>
      <c r="U94" t="s">
        <v>22</v>
      </c>
      <c r="V94" t="s">
        <v>22</v>
      </c>
      <c r="W94" t="s">
        <v>22</v>
      </c>
      <c r="X94" t="s">
        <v>22</v>
      </c>
      <c r="Y94" t="s">
        <v>9280</v>
      </c>
      <c r="Z94" t="s">
        <v>8825</v>
      </c>
    </row>
    <row r="95" spans="1:26" x14ac:dyDescent="0.35">
      <c r="A95" t="s">
        <v>9281</v>
      </c>
      <c r="B95" t="s">
        <v>9150</v>
      </c>
      <c r="C95" t="s">
        <v>9150</v>
      </c>
      <c r="D95" t="s">
        <v>9151</v>
      </c>
      <c r="E95" t="s">
        <v>9152</v>
      </c>
      <c r="F95" t="s">
        <v>9282</v>
      </c>
      <c r="G95" t="s">
        <v>9282</v>
      </c>
      <c r="H95" t="s">
        <v>9283</v>
      </c>
      <c r="I95" t="s">
        <v>9155</v>
      </c>
      <c r="J95" t="s">
        <v>9282</v>
      </c>
      <c r="L95" t="s">
        <v>240</v>
      </c>
      <c r="M95" t="s">
        <v>240</v>
      </c>
      <c r="N95" t="s">
        <v>8820</v>
      </c>
      <c r="O95" t="s">
        <v>8821</v>
      </c>
      <c r="P95" t="s">
        <v>8822</v>
      </c>
      <c r="Q95" t="s">
        <v>9282</v>
      </c>
      <c r="S95" t="s">
        <v>8825</v>
      </c>
      <c r="T95" t="s">
        <v>8825</v>
      </c>
      <c r="U95" t="s">
        <v>22</v>
      </c>
      <c r="V95" t="s">
        <v>22</v>
      </c>
      <c r="W95" t="s">
        <v>22</v>
      </c>
      <c r="X95" t="s">
        <v>22</v>
      </c>
      <c r="Y95" t="s">
        <v>9284</v>
      </c>
      <c r="Z95" t="s">
        <v>8825</v>
      </c>
    </row>
    <row r="96" spans="1:26" x14ac:dyDescent="0.35">
      <c r="A96" t="s">
        <v>9285</v>
      </c>
      <c r="B96" t="s">
        <v>9150</v>
      </c>
      <c r="C96" t="s">
        <v>9150</v>
      </c>
      <c r="D96" t="s">
        <v>9151</v>
      </c>
      <c r="E96" t="s">
        <v>9152</v>
      </c>
      <c r="F96" t="s">
        <v>9286</v>
      </c>
      <c r="G96" t="s">
        <v>9286</v>
      </c>
      <c r="H96" t="s">
        <v>9287</v>
      </c>
      <c r="I96" t="s">
        <v>9155</v>
      </c>
      <c r="J96" t="s">
        <v>9286</v>
      </c>
      <c r="L96" t="s">
        <v>240</v>
      </c>
      <c r="M96" t="s">
        <v>240</v>
      </c>
      <c r="N96" t="s">
        <v>8820</v>
      </c>
      <c r="O96" t="s">
        <v>8821</v>
      </c>
      <c r="P96" t="s">
        <v>8822</v>
      </c>
      <c r="Q96" s="88"/>
      <c r="S96" t="s">
        <v>8825</v>
      </c>
      <c r="T96" t="s">
        <v>8825</v>
      </c>
      <c r="U96" t="s">
        <v>22</v>
      </c>
      <c r="V96" t="s">
        <v>22</v>
      </c>
      <c r="W96" t="s">
        <v>22</v>
      </c>
      <c r="X96" t="s">
        <v>22</v>
      </c>
      <c r="Y96" t="s">
        <v>9288</v>
      </c>
      <c r="Z96" t="s">
        <v>8825</v>
      </c>
    </row>
    <row r="97" spans="1:27" x14ac:dyDescent="0.35">
      <c r="A97" t="s">
        <v>9289</v>
      </c>
      <c r="B97" t="s">
        <v>9150</v>
      </c>
      <c r="C97" t="s">
        <v>9150</v>
      </c>
      <c r="D97" t="s">
        <v>9151</v>
      </c>
      <c r="E97" t="s">
        <v>9152</v>
      </c>
      <c r="F97" t="s">
        <v>9290</v>
      </c>
      <c r="G97" t="s">
        <v>9290</v>
      </c>
      <c r="H97" t="s">
        <v>9291</v>
      </c>
      <c r="I97" t="s">
        <v>9155</v>
      </c>
      <c r="J97" t="s">
        <v>9290</v>
      </c>
      <c r="L97" t="s">
        <v>240</v>
      </c>
      <c r="M97" t="s">
        <v>240</v>
      </c>
      <c r="N97" t="s">
        <v>8820</v>
      </c>
      <c r="O97" t="s">
        <v>8821</v>
      </c>
      <c r="P97" t="s">
        <v>8822</v>
      </c>
      <c r="Q97" s="88"/>
      <c r="S97" t="s">
        <v>8825</v>
      </c>
      <c r="T97" t="s">
        <v>8825</v>
      </c>
      <c r="U97" t="s">
        <v>22</v>
      </c>
      <c r="V97" t="s">
        <v>22</v>
      </c>
      <c r="W97" t="s">
        <v>22</v>
      </c>
      <c r="X97" t="s">
        <v>22</v>
      </c>
      <c r="Y97" t="s">
        <v>9292</v>
      </c>
      <c r="Z97" t="s">
        <v>8825</v>
      </c>
    </row>
    <row r="98" spans="1:27" x14ac:dyDescent="0.35">
      <c r="A98" t="s">
        <v>9293</v>
      </c>
      <c r="B98" t="s">
        <v>9150</v>
      </c>
      <c r="C98" t="s">
        <v>9150</v>
      </c>
      <c r="D98" t="s">
        <v>9151</v>
      </c>
      <c r="E98" t="s">
        <v>9152</v>
      </c>
      <c r="F98" t="s">
        <v>9294</v>
      </c>
      <c r="G98" t="s">
        <v>9294</v>
      </c>
      <c r="H98" t="s">
        <v>9295</v>
      </c>
      <c r="I98" t="s">
        <v>9155</v>
      </c>
      <c r="J98" t="s">
        <v>9294</v>
      </c>
      <c r="L98" t="s">
        <v>240</v>
      </c>
      <c r="M98" t="s">
        <v>240</v>
      </c>
      <c r="N98" t="s">
        <v>8820</v>
      </c>
      <c r="O98" t="s">
        <v>8821</v>
      </c>
      <c r="P98" t="s">
        <v>8822</v>
      </c>
      <c r="Q98" s="88"/>
      <c r="S98" t="s">
        <v>8825</v>
      </c>
      <c r="T98" t="s">
        <v>8825</v>
      </c>
      <c r="U98" t="s">
        <v>22</v>
      </c>
      <c r="V98" t="s">
        <v>22</v>
      </c>
      <c r="W98" t="s">
        <v>22</v>
      </c>
      <c r="X98" t="s">
        <v>22</v>
      </c>
      <c r="Y98" t="s">
        <v>9296</v>
      </c>
      <c r="Z98" t="s">
        <v>8825</v>
      </c>
    </row>
    <row r="99" spans="1:27" x14ac:dyDescent="0.35">
      <c r="A99" t="s">
        <v>9297</v>
      </c>
      <c r="B99" t="s">
        <v>9150</v>
      </c>
      <c r="C99" t="s">
        <v>9150</v>
      </c>
      <c r="D99" t="s">
        <v>9151</v>
      </c>
      <c r="E99" t="s">
        <v>9152</v>
      </c>
      <c r="F99" t="s">
        <v>9298</v>
      </c>
      <c r="G99" t="s">
        <v>9298</v>
      </c>
      <c r="H99" t="s">
        <v>9299</v>
      </c>
      <c r="I99" t="s">
        <v>9155</v>
      </c>
      <c r="J99" t="s">
        <v>9298</v>
      </c>
      <c r="L99" t="s">
        <v>240</v>
      </c>
      <c r="M99" t="s">
        <v>240</v>
      </c>
      <c r="N99" t="s">
        <v>8820</v>
      </c>
      <c r="O99" t="s">
        <v>8821</v>
      </c>
      <c r="P99" t="s">
        <v>8822</v>
      </c>
      <c r="Q99" s="88"/>
      <c r="S99" t="s">
        <v>8825</v>
      </c>
      <c r="T99" t="s">
        <v>8825</v>
      </c>
      <c r="U99" t="s">
        <v>22</v>
      </c>
      <c r="V99" t="s">
        <v>22</v>
      </c>
      <c r="W99" t="s">
        <v>22</v>
      </c>
      <c r="X99" t="s">
        <v>22</v>
      </c>
      <c r="Y99" t="s">
        <v>9300</v>
      </c>
      <c r="Z99" t="s">
        <v>8825</v>
      </c>
    </row>
    <row r="100" spans="1:27" x14ac:dyDescent="0.35">
      <c r="A100" t="s">
        <v>9301</v>
      </c>
      <c r="B100" t="s">
        <v>9150</v>
      </c>
      <c r="C100" t="s">
        <v>9150</v>
      </c>
      <c r="D100" t="s">
        <v>9151</v>
      </c>
      <c r="E100" t="s">
        <v>9152</v>
      </c>
      <c r="F100" t="s">
        <v>9302</v>
      </c>
      <c r="G100" t="s">
        <v>9302</v>
      </c>
      <c r="H100" t="s">
        <v>9303</v>
      </c>
      <c r="I100" t="s">
        <v>9155</v>
      </c>
      <c r="J100" t="s">
        <v>9302</v>
      </c>
      <c r="L100" t="s">
        <v>240</v>
      </c>
      <c r="M100" t="s">
        <v>252</v>
      </c>
      <c r="N100" t="s">
        <v>8833</v>
      </c>
      <c r="O100" t="s">
        <v>8834</v>
      </c>
      <c r="P100" t="s">
        <v>8835</v>
      </c>
      <c r="Q100" t="s">
        <v>9302</v>
      </c>
      <c r="S100" t="s">
        <v>8825</v>
      </c>
      <c r="T100" t="s">
        <v>8825</v>
      </c>
      <c r="U100" t="s">
        <v>22</v>
      </c>
      <c r="V100" t="s">
        <v>22</v>
      </c>
      <c r="W100" t="s">
        <v>22</v>
      </c>
      <c r="X100" t="s">
        <v>22</v>
      </c>
      <c r="Y100" t="s">
        <v>9304</v>
      </c>
      <c r="Z100" t="s">
        <v>8825</v>
      </c>
    </row>
    <row r="101" spans="1:27" x14ac:dyDescent="0.35">
      <c r="A101" t="s">
        <v>9305</v>
      </c>
      <c r="B101" t="s">
        <v>9150</v>
      </c>
      <c r="C101" t="s">
        <v>9150</v>
      </c>
      <c r="D101" t="s">
        <v>9151</v>
      </c>
      <c r="E101" t="s">
        <v>9152</v>
      </c>
      <c r="F101" t="s">
        <v>9306</v>
      </c>
      <c r="G101" t="s">
        <v>9306</v>
      </c>
      <c r="H101" t="s">
        <v>9307</v>
      </c>
      <c r="I101" t="s">
        <v>9155</v>
      </c>
      <c r="J101" t="s">
        <v>9306</v>
      </c>
      <c r="L101" t="s">
        <v>252</v>
      </c>
      <c r="M101" t="s">
        <v>240</v>
      </c>
      <c r="N101" t="s">
        <v>9156</v>
      </c>
      <c r="O101" t="s">
        <v>9157</v>
      </c>
      <c r="P101" t="s">
        <v>9158</v>
      </c>
      <c r="S101" t="s">
        <v>8825</v>
      </c>
      <c r="T101" t="s">
        <v>8825</v>
      </c>
      <c r="U101" t="s">
        <v>22</v>
      </c>
      <c r="V101" t="s">
        <v>22</v>
      </c>
      <c r="W101" t="s">
        <v>22</v>
      </c>
      <c r="X101" t="s">
        <v>22</v>
      </c>
      <c r="Y101" t="s">
        <v>9308</v>
      </c>
      <c r="Z101" t="s">
        <v>8825</v>
      </c>
    </row>
    <row r="102" spans="1:27" x14ac:dyDescent="0.35">
      <c r="A102" t="s">
        <v>9309</v>
      </c>
      <c r="B102" t="s">
        <v>9150</v>
      </c>
      <c r="C102" t="s">
        <v>9150</v>
      </c>
      <c r="D102" t="s">
        <v>9151</v>
      </c>
      <c r="E102" t="s">
        <v>9152</v>
      </c>
      <c r="F102" t="s">
        <v>9310</v>
      </c>
      <c r="G102" t="s">
        <v>9310</v>
      </c>
      <c r="H102" t="s">
        <v>9311</v>
      </c>
      <c r="I102" t="s">
        <v>9155</v>
      </c>
      <c r="J102" t="s">
        <v>9310</v>
      </c>
      <c r="L102" t="s">
        <v>252</v>
      </c>
      <c r="M102" t="s">
        <v>240</v>
      </c>
      <c r="N102" t="s">
        <v>9156</v>
      </c>
      <c r="O102" t="s">
        <v>9157</v>
      </c>
      <c r="P102" t="s">
        <v>9158</v>
      </c>
      <c r="Q102" s="88"/>
      <c r="U102" t="s">
        <v>22</v>
      </c>
      <c r="V102" t="s">
        <v>22</v>
      </c>
      <c r="W102" t="s">
        <v>22</v>
      </c>
      <c r="X102" t="s">
        <v>22</v>
      </c>
      <c r="Y102" t="s">
        <v>9312</v>
      </c>
    </row>
    <row r="103" spans="1:27" x14ac:dyDescent="0.35">
      <c r="A103" t="s">
        <v>9313</v>
      </c>
      <c r="B103" t="s">
        <v>9150</v>
      </c>
      <c r="C103" t="s">
        <v>9150</v>
      </c>
      <c r="D103" t="s">
        <v>9151</v>
      </c>
      <c r="E103" t="s">
        <v>9152</v>
      </c>
      <c r="F103" t="s">
        <v>9314</v>
      </c>
      <c r="G103" t="s">
        <v>9314</v>
      </c>
      <c r="H103" t="s">
        <v>9315</v>
      </c>
      <c r="I103" t="s">
        <v>9155</v>
      </c>
      <c r="J103" t="s">
        <v>22</v>
      </c>
      <c r="L103" t="s">
        <v>240</v>
      </c>
      <c r="M103" t="s">
        <v>240</v>
      </c>
      <c r="N103" t="s">
        <v>8820</v>
      </c>
      <c r="O103" t="s">
        <v>8821</v>
      </c>
      <c r="P103" t="s">
        <v>8822</v>
      </c>
      <c r="Q103" s="88"/>
      <c r="S103" t="s">
        <v>8825</v>
      </c>
      <c r="T103" t="s">
        <v>8825</v>
      </c>
      <c r="U103" t="s">
        <v>22</v>
      </c>
      <c r="V103" t="s">
        <v>22</v>
      </c>
      <c r="W103" t="s">
        <v>22</v>
      </c>
      <c r="X103" t="s">
        <v>22</v>
      </c>
      <c r="Y103" t="s">
        <v>22</v>
      </c>
      <c r="Z103" t="s">
        <v>22</v>
      </c>
    </row>
    <row r="104" spans="1:27" x14ac:dyDescent="0.35">
      <c r="A104" t="s">
        <v>9316</v>
      </c>
      <c r="B104" t="s">
        <v>7341</v>
      </c>
      <c r="C104" t="s">
        <v>7341</v>
      </c>
      <c r="D104" t="s">
        <v>9317</v>
      </c>
      <c r="E104" t="s">
        <v>9318</v>
      </c>
      <c r="F104" t="s">
        <v>9319</v>
      </c>
      <c r="G104" t="s">
        <v>9320</v>
      </c>
      <c r="H104" t="s">
        <v>9318</v>
      </c>
      <c r="I104" t="s">
        <v>22</v>
      </c>
      <c r="K104" t="s">
        <v>9321</v>
      </c>
      <c r="L104" t="s">
        <v>22</v>
      </c>
      <c r="M104" t="s">
        <v>22</v>
      </c>
      <c r="N104" t="s">
        <v>22</v>
      </c>
      <c r="O104" t="s">
        <v>22</v>
      </c>
      <c r="P104" t="s">
        <v>22</v>
      </c>
      <c r="Q104" t="s">
        <v>22</v>
      </c>
      <c r="R104" t="s">
        <v>22</v>
      </c>
      <c r="S104" t="s">
        <v>22</v>
      </c>
      <c r="T104" t="s">
        <v>22</v>
      </c>
      <c r="U104">
        <v>14</v>
      </c>
      <c r="V104">
        <v>146</v>
      </c>
      <c r="W104" t="s">
        <v>9322</v>
      </c>
      <c r="X104" t="s">
        <v>8825</v>
      </c>
      <c r="Y104" t="s">
        <v>22</v>
      </c>
      <c r="Z104">
        <v>40721</v>
      </c>
      <c r="AA104" t="s">
        <v>9323</v>
      </c>
    </row>
    <row r="105" spans="1:27" x14ac:dyDescent="0.35">
      <c r="A105" t="s">
        <v>9324</v>
      </c>
      <c r="B105" t="s">
        <v>7341</v>
      </c>
      <c r="C105" t="s">
        <v>7341</v>
      </c>
      <c r="D105" t="s">
        <v>9317</v>
      </c>
      <c r="E105" t="s">
        <v>9318</v>
      </c>
      <c r="F105" t="s">
        <v>9325</v>
      </c>
      <c r="G105" t="s">
        <v>9320</v>
      </c>
      <c r="H105" t="s">
        <v>9318</v>
      </c>
      <c r="I105" t="s">
        <v>22</v>
      </c>
      <c r="K105" t="s">
        <v>9321</v>
      </c>
      <c r="L105" t="s">
        <v>22</v>
      </c>
      <c r="M105" t="s">
        <v>22</v>
      </c>
      <c r="N105" t="s">
        <v>22</v>
      </c>
      <c r="O105" t="s">
        <v>22</v>
      </c>
      <c r="P105" t="s">
        <v>22</v>
      </c>
      <c r="Q105" t="s">
        <v>22</v>
      </c>
      <c r="R105" t="s">
        <v>22</v>
      </c>
      <c r="S105" t="s">
        <v>22</v>
      </c>
      <c r="T105" t="s">
        <v>22</v>
      </c>
      <c r="U105">
        <v>14</v>
      </c>
      <c r="V105">
        <v>146</v>
      </c>
      <c r="W105" t="s">
        <v>9322</v>
      </c>
      <c r="X105" t="s">
        <v>8825</v>
      </c>
      <c r="Y105" t="s">
        <v>22</v>
      </c>
      <c r="Z105">
        <v>407</v>
      </c>
      <c r="AA105" t="s">
        <v>9326</v>
      </c>
    </row>
    <row r="106" spans="1:27" x14ac:dyDescent="0.35">
      <c r="A106" t="s">
        <v>7232</v>
      </c>
      <c r="B106" t="s">
        <v>9150</v>
      </c>
      <c r="C106" t="s">
        <v>9150</v>
      </c>
      <c r="D106" t="s">
        <v>9327</v>
      </c>
      <c r="E106" t="s">
        <v>9328</v>
      </c>
      <c r="F106" t="s">
        <v>9329</v>
      </c>
      <c r="G106" t="s">
        <v>9329</v>
      </c>
      <c r="H106" t="s">
        <v>9330</v>
      </c>
      <c r="I106" t="s">
        <v>22</v>
      </c>
      <c r="J106" t="s">
        <v>22</v>
      </c>
      <c r="L106" t="s">
        <v>22</v>
      </c>
      <c r="M106" t="s">
        <v>22</v>
      </c>
      <c r="N106" t="s">
        <v>22</v>
      </c>
      <c r="O106" t="s">
        <v>22</v>
      </c>
      <c r="P106" t="s">
        <v>22</v>
      </c>
      <c r="Q106" t="s">
        <v>22</v>
      </c>
      <c r="S106" t="s">
        <v>8825</v>
      </c>
      <c r="T106" t="s">
        <v>8825</v>
      </c>
      <c r="U106" t="s">
        <v>22</v>
      </c>
      <c r="V106" t="s">
        <v>22</v>
      </c>
      <c r="W106" t="s">
        <v>22</v>
      </c>
      <c r="X106" t="s">
        <v>22</v>
      </c>
      <c r="Y106" t="s">
        <v>22</v>
      </c>
      <c r="Z106" t="s">
        <v>8825</v>
      </c>
    </row>
    <row r="107" spans="1:27" x14ac:dyDescent="0.35">
      <c r="A107" t="s">
        <v>9331</v>
      </c>
      <c r="B107" t="s">
        <v>9150</v>
      </c>
      <c r="C107" t="s">
        <v>9150</v>
      </c>
      <c r="D107" t="s">
        <v>9327</v>
      </c>
      <c r="E107" t="s">
        <v>9328</v>
      </c>
      <c r="F107" t="s">
        <v>9332</v>
      </c>
      <c r="G107" t="s">
        <v>9332</v>
      </c>
      <c r="H107" t="s">
        <v>9333</v>
      </c>
      <c r="I107" t="s">
        <v>22</v>
      </c>
      <c r="J107" t="s">
        <v>22</v>
      </c>
      <c r="L107" t="s">
        <v>22</v>
      </c>
      <c r="M107" t="s">
        <v>22</v>
      </c>
      <c r="N107" t="s">
        <v>22</v>
      </c>
      <c r="O107" t="s">
        <v>22</v>
      </c>
      <c r="P107" t="s">
        <v>22</v>
      </c>
      <c r="Q107" t="s">
        <v>22</v>
      </c>
      <c r="S107" t="s">
        <v>8825</v>
      </c>
      <c r="T107" t="s">
        <v>8825</v>
      </c>
      <c r="U107" t="s">
        <v>22</v>
      </c>
      <c r="V107" t="s">
        <v>22</v>
      </c>
      <c r="W107" t="s">
        <v>22</v>
      </c>
      <c r="X107" t="s">
        <v>22</v>
      </c>
      <c r="Y107" t="s">
        <v>22</v>
      </c>
      <c r="Z107" t="s">
        <v>8825</v>
      </c>
    </row>
    <row r="108" spans="1:27" x14ac:dyDescent="0.35">
      <c r="A108" t="s">
        <v>9334</v>
      </c>
      <c r="B108" t="s">
        <v>9150</v>
      </c>
      <c r="C108" t="s">
        <v>9150</v>
      </c>
      <c r="D108" t="s">
        <v>9327</v>
      </c>
      <c r="E108" t="s">
        <v>9328</v>
      </c>
      <c r="F108" t="s">
        <v>8580</v>
      </c>
      <c r="G108" t="s">
        <v>8580</v>
      </c>
      <c r="H108" t="s">
        <v>9335</v>
      </c>
      <c r="I108" t="s">
        <v>22</v>
      </c>
      <c r="J108" t="s">
        <v>22</v>
      </c>
      <c r="K108" t="s">
        <v>9336</v>
      </c>
      <c r="L108" t="s">
        <v>22</v>
      </c>
      <c r="M108" t="s">
        <v>22</v>
      </c>
      <c r="N108" t="s">
        <v>22</v>
      </c>
      <c r="O108" t="s">
        <v>22</v>
      </c>
      <c r="P108" t="s">
        <v>22</v>
      </c>
      <c r="Q108" t="s">
        <v>22</v>
      </c>
      <c r="S108" t="s">
        <v>8825</v>
      </c>
      <c r="T108" t="s">
        <v>8825</v>
      </c>
      <c r="U108" t="s">
        <v>22</v>
      </c>
      <c r="V108" t="s">
        <v>22</v>
      </c>
      <c r="W108" t="s">
        <v>22</v>
      </c>
      <c r="X108" t="s">
        <v>22</v>
      </c>
      <c r="Y108" t="s">
        <v>22</v>
      </c>
      <c r="Z108">
        <v>7321</v>
      </c>
      <c r="AA108" t="s">
        <v>9337</v>
      </c>
    </row>
    <row r="109" spans="1:27" x14ac:dyDescent="0.35">
      <c r="A109" t="s">
        <v>9338</v>
      </c>
      <c r="B109" t="s">
        <v>9150</v>
      </c>
      <c r="C109" t="s">
        <v>9150</v>
      </c>
      <c r="D109" t="s">
        <v>9327</v>
      </c>
      <c r="E109" t="s">
        <v>9328</v>
      </c>
      <c r="F109" t="s">
        <v>9339</v>
      </c>
      <c r="G109" t="s">
        <v>9339</v>
      </c>
      <c r="H109" t="s">
        <v>9340</v>
      </c>
      <c r="I109" t="s">
        <v>22</v>
      </c>
      <c r="J109" t="s">
        <v>22</v>
      </c>
      <c r="K109" t="s">
        <v>9341</v>
      </c>
      <c r="L109" t="s">
        <v>22</v>
      </c>
      <c r="M109" t="s">
        <v>22</v>
      </c>
      <c r="N109" t="s">
        <v>22</v>
      </c>
      <c r="O109" t="s">
        <v>22</v>
      </c>
      <c r="P109" t="s">
        <v>22</v>
      </c>
      <c r="Q109" t="s">
        <v>22</v>
      </c>
      <c r="S109" t="s">
        <v>8825</v>
      </c>
      <c r="T109" t="s">
        <v>8825</v>
      </c>
      <c r="U109" t="s">
        <v>22</v>
      </c>
      <c r="V109" t="s">
        <v>22</v>
      </c>
      <c r="W109" t="s">
        <v>22</v>
      </c>
      <c r="X109" t="s">
        <v>22</v>
      </c>
      <c r="Y109" t="s">
        <v>22</v>
      </c>
      <c r="Z109">
        <v>3</v>
      </c>
      <c r="AA109" t="s">
        <v>9342</v>
      </c>
    </row>
    <row r="110" spans="1:27" x14ac:dyDescent="0.35">
      <c r="A110" t="s">
        <v>9343</v>
      </c>
      <c r="B110" t="s">
        <v>7341</v>
      </c>
      <c r="C110" t="s">
        <v>7341</v>
      </c>
      <c r="D110" t="s">
        <v>9344</v>
      </c>
      <c r="E110" t="s">
        <v>9345</v>
      </c>
      <c r="F110" t="s">
        <v>9346</v>
      </c>
      <c r="G110" t="s">
        <v>9347</v>
      </c>
      <c r="H110" t="s">
        <v>9348</v>
      </c>
      <c r="I110" t="s">
        <v>8763</v>
      </c>
      <c r="L110" t="s">
        <v>22</v>
      </c>
      <c r="M110" t="s">
        <v>22</v>
      </c>
      <c r="N110" t="s">
        <v>22</v>
      </c>
      <c r="O110" t="s">
        <v>22</v>
      </c>
      <c r="P110" t="s">
        <v>22</v>
      </c>
      <c r="Q110" t="s">
        <v>22</v>
      </c>
      <c r="R110" t="s">
        <v>22</v>
      </c>
      <c r="S110" t="s">
        <v>22</v>
      </c>
      <c r="T110" t="s">
        <v>22</v>
      </c>
      <c r="U110">
        <v>4</v>
      </c>
      <c r="V110" t="s">
        <v>9349</v>
      </c>
      <c r="W110" t="s">
        <v>9350</v>
      </c>
      <c r="X110" t="s">
        <v>9351</v>
      </c>
      <c r="Y110" t="s">
        <v>22</v>
      </c>
      <c r="Z110">
        <v>20500</v>
      </c>
      <c r="AA110" t="s">
        <v>9352</v>
      </c>
    </row>
    <row r="111" spans="1:27" x14ac:dyDescent="0.35">
      <c r="A111" t="s">
        <v>9353</v>
      </c>
      <c r="B111" t="s">
        <v>7341</v>
      </c>
      <c r="C111" t="s">
        <v>7341</v>
      </c>
      <c r="D111" t="s">
        <v>9344</v>
      </c>
      <c r="E111" t="s">
        <v>9345</v>
      </c>
      <c r="F111" t="s">
        <v>9354</v>
      </c>
      <c r="G111" t="s">
        <v>9354</v>
      </c>
      <c r="H111" t="s">
        <v>9355</v>
      </c>
      <c r="I111" t="s">
        <v>8763</v>
      </c>
      <c r="J111" t="s">
        <v>9356</v>
      </c>
      <c r="L111" t="s">
        <v>22</v>
      </c>
      <c r="M111" t="s">
        <v>22</v>
      </c>
      <c r="N111" t="s">
        <v>22</v>
      </c>
      <c r="O111" t="s">
        <v>22</v>
      </c>
      <c r="P111" t="s">
        <v>22</v>
      </c>
      <c r="Q111" t="s">
        <v>22</v>
      </c>
      <c r="R111" t="s">
        <v>22</v>
      </c>
      <c r="S111" t="s">
        <v>22</v>
      </c>
      <c r="T111" t="s">
        <v>22</v>
      </c>
      <c r="U111">
        <v>4</v>
      </c>
      <c r="V111">
        <v>41</v>
      </c>
      <c r="W111" t="s">
        <v>9357</v>
      </c>
      <c r="X111">
        <v>2131</v>
      </c>
      <c r="Y111" t="s">
        <v>22</v>
      </c>
      <c r="Z111">
        <v>20500</v>
      </c>
      <c r="AA111" t="s">
        <v>9352</v>
      </c>
    </row>
    <row r="112" spans="1:27" x14ac:dyDescent="0.35">
      <c r="A112" t="s">
        <v>22</v>
      </c>
      <c r="B112" t="s">
        <v>9150</v>
      </c>
      <c r="C112" t="s">
        <v>9150</v>
      </c>
      <c r="D112" t="s">
        <v>9358</v>
      </c>
      <c r="E112" t="s">
        <v>9359</v>
      </c>
      <c r="F112" t="s">
        <v>9360</v>
      </c>
      <c r="G112" t="s">
        <v>9360</v>
      </c>
      <c r="H112" t="s">
        <v>9361</v>
      </c>
      <c r="I112" t="s">
        <v>9155</v>
      </c>
      <c r="J112" t="s">
        <v>22</v>
      </c>
      <c r="K112" t="s">
        <v>9362</v>
      </c>
      <c r="L112" t="s">
        <v>22</v>
      </c>
      <c r="M112" t="s">
        <v>22</v>
      </c>
      <c r="N112" t="s">
        <v>9363</v>
      </c>
      <c r="O112" t="s">
        <v>9364</v>
      </c>
      <c r="P112" t="s">
        <v>9365</v>
      </c>
      <c r="Q112" t="s">
        <v>22</v>
      </c>
      <c r="R112" t="s">
        <v>22</v>
      </c>
      <c r="S112" t="s">
        <v>22</v>
      </c>
      <c r="T112" t="s">
        <v>22</v>
      </c>
      <c r="U112" t="s">
        <v>22</v>
      </c>
      <c r="V112" t="s">
        <v>22</v>
      </c>
      <c r="W112" t="s">
        <v>22</v>
      </c>
      <c r="X112" t="s">
        <v>22</v>
      </c>
      <c r="Y112" t="s">
        <v>22</v>
      </c>
      <c r="Z112" t="s">
        <v>22</v>
      </c>
    </row>
    <row r="113" spans="1:30" x14ac:dyDescent="0.35">
      <c r="A113" t="s">
        <v>9366</v>
      </c>
      <c r="B113" t="s">
        <v>8813</v>
      </c>
      <c r="C113" t="s">
        <v>8813</v>
      </c>
      <c r="D113" t="s">
        <v>9367</v>
      </c>
      <c r="E113" t="s">
        <v>9368</v>
      </c>
      <c r="F113" t="s">
        <v>9369</v>
      </c>
      <c r="G113" t="s">
        <v>9370</v>
      </c>
      <c r="H113" t="s">
        <v>9371</v>
      </c>
      <c r="I113" t="s">
        <v>114</v>
      </c>
      <c r="J113" t="s">
        <v>9370</v>
      </c>
      <c r="L113" t="s">
        <v>252</v>
      </c>
      <c r="M113" t="s">
        <v>252</v>
      </c>
      <c r="N113" t="s">
        <v>9206</v>
      </c>
      <c r="O113" t="s">
        <v>9207</v>
      </c>
      <c r="P113" t="s">
        <v>9208</v>
      </c>
      <c r="Q113" t="b">
        <v>0</v>
      </c>
      <c r="R113" t="s">
        <v>9370</v>
      </c>
      <c r="T113" t="s">
        <v>8825</v>
      </c>
      <c r="U113" t="s">
        <v>8825</v>
      </c>
      <c r="V113" t="s">
        <v>22</v>
      </c>
      <c r="W113" t="s">
        <v>22</v>
      </c>
      <c r="X113" t="s">
        <v>22</v>
      </c>
      <c r="Y113" t="s">
        <v>9372</v>
      </c>
      <c r="Z113">
        <v>4403</v>
      </c>
      <c r="AA113" t="s">
        <v>9373</v>
      </c>
      <c r="AB113" t="s">
        <v>9374</v>
      </c>
      <c r="AC113" t="s">
        <v>9375</v>
      </c>
      <c r="AD113" t="s">
        <v>9376</v>
      </c>
    </row>
    <row r="114" spans="1:30" x14ac:dyDescent="0.35">
      <c r="A114" t="s">
        <v>9377</v>
      </c>
      <c r="B114" t="s">
        <v>8813</v>
      </c>
      <c r="C114" t="s">
        <v>8813</v>
      </c>
      <c r="D114" t="s">
        <v>9367</v>
      </c>
      <c r="E114" t="s">
        <v>9368</v>
      </c>
      <c r="F114" t="s">
        <v>9378</v>
      </c>
      <c r="G114" t="s">
        <v>9378</v>
      </c>
      <c r="H114" t="s">
        <v>9379</v>
      </c>
      <c r="I114" t="s">
        <v>9380</v>
      </c>
      <c r="J114" t="s">
        <v>9381</v>
      </c>
      <c r="L114" t="s">
        <v>240</v>
      </c>
      <c r="M114" t="s">
        <v>240</v>
      </c>
      <c r="N114" t="s">
        <v>8820</v>
      </c>
      <c r="O114" t="s">
        <v>8821</v>
      </c>
      <c r="P114" t="s">
        <v>8822</v>
      </c>
      <c r="Q114" t="s">
        <v>9382</v>
      </c>
      <c r="R114" t="s">
        <v>9383</v>
      </c>
      <c r="S114" t="s">
        <v>9384</v>
      </c>
      <c r="T114" t="s">
        <v>9385</v>
      </c>
      <c r="U114" t="s">
        <v>22</v>
      </c>
      <c r="V114" t="s">
        <v>22</v>
      </c>
      <c r="W114" t="s">
        <v>22</v>
      </c>
      <c r="X114" t="s">
        <v>22</v>
      </c>
      <c r="Y114" t="s">
        <v>9386</v>
      </c>
      <c r="Z114">
        <v>560721</v>
      </c>
      <c r="AA114" t="s">
        <v>9387</v>
      </c>
    </row>
    <row r="115" spans="1:30" x14ac:dyDescent="0.35">
      <c r="A115" t="s">
        <v>9388</v>
      </c>
      <c r="B115" t="s">
        <v>8813</v>
      </c>
      <c r="C115" t="s">
        <v>8813</v>
      </c>
      <c r="D115" t="s">
        <v>9367</v>
      </c>
      <c r="E115" t="s">
        <v>9368</v>
      </c>
      <c r="F115" t="s">
        <v>9389</v>
      </c>
      <c r="G115" t="s">
        <v>44</v>
      </c>
      <c r="H115" t="s">
        <v>9390</v>
      </c>
      <c r="I115" t="s">
        <v>114</v>
      </c>
      <c r="J115" t="s">
        <v>9391</v>
      </c>
      <c r="L115" t="s">
        <v>240</v>
      </c>
      <c r="M115" t="s">
        <v>252</v>
      </c>
      <c r="N115" t="s">
        <v>8833</v>
      </c>
      <c r="O115" t="s">
        <v>8834</v>
      </c>
      <c r="P115" t="s">
        <v>8835</v>
      </c>
      <c r="Q115" t="s">
        <v>9392</v>
      </c>
      <c r="S115" t="s">
        <v>8825</v>
      </c>
      <c r="T115" t="s">
        <v>8825</v>
      </c>
      <c r="U115" t="s">
        <v>22</v>
      </c>
      <c r="V115" t="s">
        <v>22</v>
      </c>
      <c r="W115" t="s">
        <v>22</v>
      </c>
      <c r="X115" t="s">
        <v>22</v>
      </c>
      <c r="Y115" t="s">
        <v>9393</v>
      </c>
      <c r="Z115">
        <v>440921</v>
      </c>
      <c r="AA115" t="s">
        <v>9394</v>
      </c>
    </row>
    <row r="116" spans="1:30" x14ac:dyDescent="0.35">
      <c r="A116" t="s">
        <v>9395</v>
      </c>
      <c r="B116" t="s">
        <v>8813</v>
      </c>
      <c r="C116" t="s">
        <v>8813</v>
      </c>
      <c r="D116" t="s">
        <v>9367</v>
      </c>
      <c r="E116" t="s">
        <v>9368</v>
      </c>
      <c r="F116" t="s">
        <v>9396</v>
      </c>
      <c r="G116" t="s">
        <v>44</v>
      </c>
      <c r="H116" t="s">
        <v>9390</v>
      </c>
      <c r="I116" t="s">
        <v>9380</v>
      </c>
      <c r="J116" t="s">
        <v>9391</v>
      </c>
      <c r="L116" t="s">
        <v>240</v>
      </c>
      <c r="M116" t="s">
        <v>252</v>
      </c>
      <c r="N116" t="s">
        <v>8833</v>
      </c>
      <c r="O116" t="s">
        <v>8834</v>
      </c>
      <c r="P116" t="s">
        <v>8835</v>
      </c>
      <c r="Q116" t="s">
        <v>9392</v>
      </c>
      <c r="S116" t="s">
        <v>8825</v>
      </c>
      <c r="T116" t="s">
        <v>8825</v>
      </c>
      <c r="U116" t="s">
        <v>22</v>
      </c>
      <c r="V116" t="s">
        <v>22</v>
      </c>
      <c r="W116" t="s">
        <v>22</v>
      </c>
      <c r="X116" t="s">
        <v>22</v>
      </c>
      <c r="Y116" t="s">
        <v>9393</v>
      </c>
      <c r="Z116">
        <v>470630</v>
      </c>
      <c r="AA116" t="s">
        <v>9397</v>
      </c>
    </row>
    <row r="117" spans="1:30" x14ac:dyDescent="0.35">
      <c r="A117" t="s">
        <v>9398</v>
      </c>
      <c r="B117" t="s">
        <v>8813</v>
      </c>
      <c r="C117" t="s">
        <v>8813</v>
      </c>
      <c r="D117" t="s">
        <v>9367</v>
      </c>
      <c r="E117" t="s">
        <v>9368</v>
      </c>
      <c r="F117" t="s">
        <v>9399</v>
      </c>
      <c r="G117" t="s">
        <v>9400</v>
      </c>
      <c r="H117" t="s">
        <v>9401</v>
      </c>
      <c r="I117" t="s">
        <v>9380</v>
      </c>
      <c r="J117" t="s">
        <v>9402</v>
      </c>
      <c r="L117" t="s">
        <v>240</v>
      </c>
      <c r="M117" t="s">
        <v>252</v>
      </c>
      <c r="N117" t="s">
        <v>8833</v>
      </c>
      <c r="O117" t="s">
        <v>8834</v>
      </c>
      <c r="P117" t="s">
        <v>8835</v>
      </c>
      <c r="Q117" t="s">
        <v>9402</v>
      </c>
      <c r="S117" t="s">
        <v>9403</v>
      </c>
      <c r="T117" t="s">
        <v>9404</v>
      </c>
      <c r="U117" t="s">
        <v>22</v>
      </c>
      <c r="V117" t="s">
        <v>22</v>
      </c>
      <c r="W117" t="s">
        <v>22</v>
      </c>
      <c r="X117" t="s">
        <v>22</v>
      </c>
      <c r="Y117" t="s">
        <v>9405</v>
      </c>
      <c r="Z117">
        <v>5305</v>
      </c>
      <c r="AA117" t="s">
        <v>9406</v>
      </c>
    </row>
    <row r="118" spans="1:30" x14ac:dyDescent="0.35">
      <c r="A118" t="s">
        <v>9407</v>
      </c>
      <c r="B118" t="s">
        <v>8813</v>
      </c>
      <c r="C118" t="s">
        <v>8813</v>
      </c>
      <c r="D118" t="s">
        <v>9367</v>
      </c>
      <c r="E118" t="s">
        <v>9368</v>
      </c>
      <c r="F118" t="s">
        <v>9408</v>
      </c>
      <c r="G118" t="s">
        <v>9408</v>
      </c>
      <c r="H118" t="s">
        <v>9409</v>
      </c>
      <c r="I118" t="s">
        <v>490</v>
      </c>
      <c r="J118" t="s">
        <v>9410</v>
      </c>
      <c r="L118" t="s">
        <v>240</v>
      </c>
      <c r="M118" t="s">
        <v>240</v>
      </c>
      <c r="N118" t="s">
        <v>8820</v>
      </c>
      <c r="O118" t="s">
        <v>8821</v>
      </c>
      <c r="P118" t="s">
        <v>8822</v>
      </c>
      <c r="Q118" t="s">
        <v>9411</v>
      </c>
      <c r="R118" t="s">
        <v>9412</v>
      </c>
      <c r="S118" t="s">
        <v>9413</v>
      </c>
      <c r="T118" t="s">
        <v>9414</v>
      </c>
      <c r="U118" t="s">
        <v>22</v>
      </c>
      <c r="V118" t="s">
        <v>22</v>
      </c>
      <c r="W118" t="s">
        <v>22</v>
      </c>
      <c r="X118" t="s">
        <v>22</v>
      </c>
      <c r="Y118" t="s">
        <v>9415</v>
      </c>
      <c r="Z118">
        <v>5201</v>
      </c>
      <c r="AA118" t="s">
        <v>9416</v>
      </c>
      <c r="AD118" t="s">
        <v>9417</v>
      </c>
    </row>
    <row r="119" spans="1:30" x14ac:dyDescent="0.35">
      <c r="A119" t="s">
        <v>9418</v>
      </c>
      <c r="B119" t="s">
        <v>8813</v>
      </c>
      <c r="C119" t="s">
        <v>8813</v>
      </c>
      <c r="D119" t="s">
        <v>9367</v>
      </c>
      <c r="E119" t="s">
        <v>9368</v>
      </c>
      <c r="F119" t="s">
        <v>9419</v>
      </c>
      <c r="G119" t="s">
        <v>9408</v>
      </c>
      <c r="H119" t="s">
        <v>9409</v>
      </c>
      <c r="I119" t="s">
        <v>9380</v>
      </c>
      <c r="J119" t="s">
        <v>9410</v>
      </c>
      <c r="L119" t="s">
        <v>240</v>
      </c>
      <c r="M119" t="s">
        <v>240</v>
      </c>
      <c r="N119" t="s">
        <v>8820</v>
      </c>
      <c r="O119" t="s">
        <v>8821</v>
      </c>
      <c r="P119" t="s">
        <v>8822</v>
      </c>
      <c r="Q119" t="s">
        <v>9411</v>
      </c>
      <c r="R119" t="s">
        <v>9412</v>
      </c>
      <c r="S119" t="s">
        <v>9413</v>
      </c>
      <c r="T119" t="s">
        <v>9414</v>
      </c>
      <c r="U119" t="s">
        <v>22</v>
      </c>
      <c r="V119" t="s">
        <v>22</v>
      </c>
      <c r="W119" t="s">
        <v>22</v>
      </c>
      <c r="X119" t="s">
        <v>22</v>
      </c>
      <c r="Y119" t="s">
        <v>9415</v>
      </c>
      <c r="Z119">
        <v>5201</v>
      </c>
      <c r="AA119" t="s">
        <v>9416</v>
      </c>
      <c r="AD119" t="s">
        <v>9417</v>
      </c>
    </row>
    <row r="120" spans="1:30" x14ac:dyDescent="0.35">
      <c r="A120" t="s">
        <v>9420</v>
      </c>
      <c r="B120" t="s">
        <v>8813</v>
      </c>
      <c r="C120" t="s">
        <v>8813</v>
      </c>
      <c r="D120" t="s">
        <v>9367</v>
      </c>
      <c r="E120" t="s">
        <v>9368</v>
      </c>
      <c r="F120" t="s">
        <v>9421</v>
      </c>
      <c r="G120" t="s">
        <v>9421</v>
      </c>
      <c r="H120" t="s">
        <v>9422</v>
      </c>
      <c r="I120" t="s">
        <v>114</v>
      </c>
      <c r="J120" t="s">
        <v>9421</v>
      </c>
      <c r="L120" t="s">
        <v>240</v>
      </c>
      <c r="M120" t="s">
        <v>252</v>
      </c>
      <c r="N120" t="s">
        <v>8833</v>
      </c>
      <c r="O120" t="s">
        <v>8834</v>
      </c>
      <c r="P120" t="s">
        <v>8835</v>
      </c>
      <c r="Q120" s="88"/>
      <c r="R120" s="88"/>
      <c r="S120" s="88"/>
      <c r="T120" s="88"/>
      <c r="U120" s="88"/>
      <c r="V120" s="88"/>
      <c r="W120" s="88"/>
      <c r="X120" s="88"/>
      <c r="Y120" t="s">
        <v>9423</v>
      </c>
    </row>
    <row r="121" spans="1:30" x14ac:dyDescent="0.35">
      <c r="A121" t="s">
        <v>9424</v>
      </c>
      <c r="B121" t="s">
        <v>8813</v>
      </c>
      <c r="C121" t="s">
        <v>8813</v>
      </c>
      <c r="D121" t="s">
        <v>9367</v>
      </c>
      <c r="E121" t="s">
        <v>9368</v>
      </c>
      <c r="F121" t="s">
        <v>9425</v>
      </c>
      <c r="G121" t="s">
        <v>9426</v>
      </c>
      <c r="H121" t="s">
        <v>9427</v>
      </c>
      <c r="I121" t="s">
        <v>114</v>
      </c>
      <c r="J121" t="s">
        <v>9426</v>
      </c>
      <c r="L121" t="s">
        <v>252</v>
      </c>
      <c r="M121" t="s">
        <v>252</v>
      </c>
      <c r="N121" t="s">
        <v>9206</v>
      </c>
      <c r="O121" t="s">
        <v>9207</v>
      </c>
      <c r="P121" t="s">
        <v>9208</v>
      </c>
      <c r="Q121" t="b">
        <v>0</v>
      </c>
      <c r="R121" t="s">
        <v>9426</v>
      </c>
      <c r="T121" t="s">
        <v>8825</v>
      </c>
      <c r="U121" t="s">
        <v>8825</v>
      </c>
      <c r="V121" t="s">
        <v>22</v>
      </c>
      <c r="W121" t="s">
        <v>22</v>
      </c>
      <c r="X121" t="s">
        <v>22</v>
      </c>
      <c r="Y121" t="s">
        <v>9428</v>
      </c>
      <c r="Z121">
        <v>4403</v>
      </c>
      <c r="AA121" t="s">
        <v>9373</v>
      </c>
      <c r="AB121" t="s">
        <v>9374</v>
      </c>
      <c r="AC121" t="s">
        <v>9375</v>
      </c>
      <c r="AD121" t="s">
        <v>9376</v>
      </c>
    </row>
    <row r="122" spans="1:30" x14ac:dyDescent="0.35">
      <c r="A122" t="s">
        <v>9429</v>
      </c>
      <c r="B122" t="s">
        <v>8813</v>
      </c>
      <c r="C122" t="s">
        <v>8813</v>
      </c>
      <c r="D122" t="s">
        <v>9367</v>
      </c>
      <c r="E122" t="s">
        <v>9368</v>
      </c>
      <c r="F122" t="s">
        <v>9430</v>
      </c>
      <c r="G122" t="s">
        <v>9430</v>
      </c>
      <c r="H122" t="s">
        <v>9431</v>
      </c>
      <c r="I122" t="s">
        <v>9380</v>
      </c>
      <c r="J122" t="s">
        <v>9432</v>
      </c>
      <c r="L122" t="s">
        <v>240</v>
      </c>
      <c r="M122" t="s">
        <v>240</v>
      </c>
      <c r="N122" t="s">
        <v>8820</v>
      </c>
      <c r="O122" t="s">
        <v>8821</v>
      </c>
      <c r="P122" t="s">
        <v>8822</v>
      </c>
      <c r="Q122" t="s">
        <v>9432</v>
      </c>
      <c r="S122" t="s">
        <v>9433</v>
      </c>
      <c r="T122" t="s">
        <v>9434</v>
      </c>
      <c r="U122" t="s">
        <v>22</v>
      </c>
      <c r="V122" t="s">
        <v>22</v>
      </c>
      <c r="W122" t="s">
        <v>22</v>
      </c>
      <c r="X122" t="s">
        <v>22</v>
      </c>
      <c r="Y122" t="s">
        <v>9435</v>
      </c>
      <c r="Z122">
        <v>5301</v>
      </c>
      <c r="AA122" t="s">
        <v>9436</v>
      </c>
    </row>
    <row r="123" spans="1:30" x14ac:dyDescent="0.35">
      <c r="A123" t="s">
        <v>9437</v>
      </c>
      <c r="B123" t="s">
        <v>8813</v>
      </c>
      <c r="C123" t="s">
        <v>8813</v>
      </c>
      <c r="D123" t="s">
        <v>9367</v>
      </c>
      <c r="E123" t="s">
        <v>9368</v>
      </c>
      <c r="F123" t="s">
        <v>9438</v>
      </c>
      <c r="G123" t="s">
        <v>9439</v>
      </c>
      <c r="H123" t="s">
        <v>9440</v>
      </c>
      <c r="I123" t="s">
        <v>114</v>
      </c>
      <c r="J123" t="s">
        <v>9439</v>
      </c>
      <c r="L123" t="s">
        <v>252</v>
      </c>
      <c r="M123" t="s">
        <v>252</v>
      </c>
      <c r="N123" t="s">
        <v>9206</v>
      </c>
      <c r="O123" t="s">
        <v>9207</v>
      </c>
      <c r="P123" t="s">
        <v>9208</v>
      </c>
      <c r="Q123" t="b">
        <v>0</v>
      </c>
      <c r="R123" t="s">
        <v>9439</v>
      </c>
      <c r="T123" t="s">
        <v>8825</v>
      </c>
      <c r="U123" t="s">
        <v>8825</v>
      </c>
      <c r="V123" t="s">
        <v>22</v>
      </c>
      <c r="W123" t="s">
        <v>22</v>
      </c>
      <c r="X123" t="s">
        <v>22</v>
      </c>
      <c r="Y123" t="s">
        <v>9441</v>
      </c>
      <c r="Z123">
        <v>4403</v>
      </c>
      <c r="AA123" t="s">
        <v>9373</v>
      </c>
      <c r="AB123" t="s">
        <v>9374</v>
      </c>
      <c r="AC123" t="s">
        <v>9375</v>
      </c>
      <c r="AD123" t="s">
        <v>9376</v>
      </c>
    </row>
    <row r="124" spans="1:30" x14ac:dyDescent="0.35">
      <c r="A124" t="s">
        <v>9442</v>
      </c>
      <c r="B124" t="s">
        <v>8813</v>
      </c>
      <c r="C124" t="s">
        <v>8813</v>
      </c>
      <c r="D124" t="s">
        <v>9367</v>
      </c>
      <c r="E124" t="s">
        <v>9368</v>
      </c>
      <c r="F124" t="s">
        <v>9443</v>
      </c>
      <c r="G124" t="s">
        <v>9443</v>
      </c>
      <c r="H124" t="s">
        <v>9444</v>
      </c>
      <c r="I124" t="s">
        <v>9380</v>
      </c>
      <c r="J124" t="s">
        <v>9445</v>
      </c>
      <c r="L124" t="s">
        <v>240</v>
      </c>
      <c r="M124" t="s">
        <v>240</v>
      </c>
      <c r="N124" t="s">
        <v>8820</v>
      </c>
      <c r="O124" t="s">
        <v>8821</v>
      </c>
      <c r="P124" t="s">
        <v>8822</v>
      </c>
      <c r="Q124" t="s">
        <v>9446</v>
      </c>
      <c r="S124" t="s">
        <v>9447</v>
      </c>
      <c r="T124" t="s">
        <v>9448</v>
      </c>
      <c r="U124" t="s">
        <v>22</v>
      </c>
      <c r="V124" t="s">
        <v>22</v>
      </c>
      <c r="W124" t="s">
        <v>22</v>
      </c>
      <c r="X124" t="s">
        <v>22</v>
      </c>
      <c r="Y124" t="s">
        <v>9449</v>
      </c>
      <c r="Z124">
        <v>5302</v>
      </c>
      <c r="AA124" t="s">
        <v>9450</v>
      </c>
    </row>
    <row r="125" spans="1:30" x14ac:dyDescent="0.35">
      <c r="A125" t="s">
        <v>9451</v>
      </c>
      <c r="B125" t="s">
        <v>8813</v>
      </c>
      <c r="C125" t="s">
        <v>8813</v>
      </c>
      <c r="D125" t="s">
        <v>9367</v>
      </c>
      <c r="E125" t="s">
        <v>9368</v>
      </c>
      <c r="F125" t="s">
        <v>9452</v>
      </c>
      <c r="G125" t="s">
        <v>8897</v>
      </c>
      <c r="H125" t="s">
        <v>8898</v>
      </c>
      <c r="I125" t="s">
        <v>9380</v>
      </c>
      <c r="J125" t="s">
        <v>9453</v>
      </c>
      <c r="L125" t="s">
        <v>240</v>
      </c>
      <c r="M125" t="s">
        <v>252</v>
      </c>
      <c r="N125" t="s">
        <v>8833</v>
      </c>
      <c r="O125" t="s">
        <v>8834</v>
      </c>
      <c r="P125" t="s">
        <v>8835</v>
      </c>
      <c r="Q125" t="s">
        <v>9454</v>
      </c>
      <c r="R125" t="s">
        <v>9455</v>
      </c>
      <c r="S125" t="s">
        <v>8901</v>
      </c>
      <c r="T125" t="s">
        <v>8902</v>
      </c>
      <c r="U125" t="s">
        <v>22</v>
      </c>
      <c r="V125" t="s">
        <v>22</v>
      </c>
      <c r="W125" t="s">
        <v>22</v>
      </c>
      <c r="X125" t="s">
        <v>22</v>
      </c>
      <c r="Y125" t="s">
        <v>8903</v>
      </c>
      <c r="Z125" t="s">
        <v>8825</v>
      </c>
    </row>
    <row r="126" spans="1:30" x14ac:dyDescent="0.35">
      <c r="A126" t="s">
        <v>9456</v>
      </c>
      <c r="B126" t="s">
        <v>8813</v>
      </c>
      <c r="C126" t="s">
        <v>8813</v>
      </c>
      <c r="D126" t="s">
        <v>9367</v>
      </c>
      <c r="E126" t="s">
        <v>9368</v>
      </c>
      <c r="F126" t="s">
        <v>9457</v>
      </c>
      <c r="G126" t="s">
        <v>9458</v>
      </c>
      <c r="H126" t="s">
        <v>9459</v>
      </c>
      <c r="I126" t="s">
        <v>9380</v>
      </c>
      <c r="J126" t="s">
        <v>9460</v>
      </c>
      <c r="L126" t="s">
        <v>240</v>
      </c>
      <c r="M126" t="s">
        <v>240</v>
      </c>
      <c r="N126" t="s">
        <v>8820</v>
      </c>
      <c r="O126" t="s">
        <v>8821</v>
      </c>
      <c r="P126" t="s">
        <v>8822</v>
      </c>
      <c r="Q126" t="s">
        <v>9460</v>
      </c>
      <c r="S126" t="s">
        <v>8901</v>
      </c>
      <c r="T126" t="s">
        <v>9461</v>
      </c>
      <c r="U126" t="s">
        <v>22</v>
      </c>
      <c r="V126" t="s">
        <v>22</v>
      </c>
      <c r="W126" t="s">
        <v>22</v>
      </c>
      <c r="X126" t="s">
        <v>22</v>
      </c>
      <c r="Y126" t="s">
        <v>9462</v>
      </c>
      <c r="Z126">
        <v>5303</v>
      </c>
      <c r="AA126" t="s">
        <v>9463</v>
      </c>
    </row>
    <row r="127" spans="1:30" x14ac:dyDescent="0.35">
      <c r="A127" t="s">
        <v>9464</v>
      </c>
      <c r="B127" t="s">
        <v>8813</v>
      </c>
      <c r="C127" t="s">
        <v>8813</v>
      </c>
      <c r="D127" t="s">
        <v>9367</v>
      </c>
      <c r="E127" t="s">
        <v>9368</v>
      </c>
      <c r="F127" t="s">
        <v>9465</v>
      </c>
      <c r="G127" t="s">
        <v>9465</v>
      </c>
      <c r="H127" t="s">
        <v>9466</v>
      </c>
      <c r="I127" t="s">
        <v>9380</v>
      </c>
      <c r="J127" t="s">
        <v>9467</v>
      </c>
      <c r="L127" t="s">
        <v>240</v>
      </c>
      <c r="M127" t="s">
        <v>252</v>
      </c>
      <c r="N127" t="s">
        <v>8833</v>
      </c>
      <c r="O127" t="s">
        <v>8834</v>
      </c>
      <c r="P127" t="s">
        <v>8835</v>
      </c>
      <c r="Q127" t="s">
        <v>9468</v>
      </c>
      <c r="R127" t="s">
        <v>9469</v>
      </c>
      <c r="S127" t="s">
        <v>9384</v>
      </c>
      <c r="T127" t="s">
        <v>9470</v>
      </c>
      <c r="U127" t="s">
        <v>22</v>
      </c>
      <c r="V127" t="s">
        <v>22</v>
      </c>
      <c r="W127" t="s">
        <v>22</v>
      </c>
      <c r="X127" t="s">
        <v>22</v>
      </c>
      <c r="Y127" t="s">
        <v>9471</v>
      </c>
      <c r="Z127" t="s">
        <v>8825</v>
      </c>
    </row>
    <row r="128" spans="1:30" x14ac:dyDescent="0.35">
      <c r="A128" t="s">
        <v>9472</v>
      </c>
      <c r="B128" t="s">
        <v>8813</v>
      </c>
      <c r="C128" t="s">
        <v>8813</v>
      </c>
      <c r="D128" t="s">
        <v>9367</v>
      </c>
      <c r="E128" t="s">
        <v>9368</v>
      </c>
      <c r="F128" t="s">
        <v>9473</v>
      </c>
      <c r="G128" t="s">
        <v>9474</v>
      </c>
      <c r="H128" t="s">
        <v>9475</v>
      </c>
      <c r="I128" t="s">
        <v>114</v>
      </c>
      <c r="J128" t="s">
        <v>9474</v>
      </c>
      <c r="L128" t="s">
        <v>252</v>
      </c>
      <c r="M128" t="s">
        <v>252</v>
      </c>
      <c r="N128" t="s">
        <v>9206</v>
      </c>
      <c r="O128" t="s">
        <v>9207</v>
      </c>
      <c r="P128" t="s">
        <v>9208</v>
      </c>
      <c r="Q128" t="b">
        <v>0</v>
      </c>
      <c r="R128" t="s">
        <v>9474</v>
      </c>
      <c r="T128" t="s">
        <v>8825</v>
      </c>
      <c r="U128" t="s">
        <v>8825</v>
      </c>
      <c r="V128" t="s">
        <v>22</v>
      </c>
      <c r="W128" t="s">
        <v>22</v>
      </c>
      <c r="X128" t="s">
        <v>22</v>
      </c>
      <c r="Y128" t="s">
        <v>9476</v>
      </c>
      <c r="Z128">
        <v>4403</v>
      </c>
      <c r="AA128" t="s">
        <v>9373</v>
      </c>
      <c r="AB128" t="s">
        <v>9374</v>
      </c>
      <c r="AC128" t="s">
        <v>9375</v>
      </c>
      <c r="AD128" t="s">
        <v>9376</v>
      </c>
    </row>
    <row r="129" spans="1:27" x14ac:dyDescent="0.35">
      <c r="A129" t="s">
        <v>9477</v>
      </c>
      <c r="B129" t="s">
        <v>8813</v>
      </c>
      <c r="C129" t="s">
        <v>8813</v>
      </c>
      <c r="D129" t="s">
        <v>9367</v>
      </c>
      <c r="E129" t="s">
        <v>9368</v>
      </c>
      <c r="F129" t="s">
        <v>9478</v>
      </c>
      <c r="G129" t="s">
        <v>9479</v>
      </c>
      <c r="H129" t="s">
        <v>9480</v>
      </c>
      <c r="I129" t="s">
        <v>9380</v>
      </c>
      <c r="J129" t="s">
        <v>9481</v>
      </c>
      <c r="L129" t="s">
        <v>240</v>
      </c>
      <c r="M129" t="s">
        <v>252</v>
      </c>
      <c r="N129" t="s">
        <v>8833</v>
      </c>
      <c r="O129" t="s">
        <v>8834</v>
      </c>
      <c r="P129" t="s">
        <v>8835</v>
      </c>
      <c r="Q129" t="s">
        <v>9481</v>
      </c>
      <c r="S129" t="s">
        <v>9447</v>
      </c>
      <c r="T129" t="s">
        <v>9482</v>
      </c>
      <c r="U129" t="s">
        <v>22</v>
      </c>
      <c r="V129" t="s">
        <v>22</v>
      </c>
      <c r="W129" t="s">
        <v>22</v>
      </c>
      <c r="X129" t="s">
        <v>22</v>
      </c>
      <c r="Y129" t="s">
        <v>9483</v>
      </c>
      <c r="Z129">
        <v>530500</v>
      </c>
      <c r="AA129" t="s">
        <v>9484</v>
      </c>
    </row>
    <row r="130" spans="1:27" x14ac:dyDescent="0.35">
      <c r="A130" t="s">
        <v>9485</v>
      </c>
      <c r="B130" t="s">
        <v>8813</v>
      </c>
      <c r="C130" t="s">
        <v>8813</v>
      </c>
      <c r="D130" t="s">
        <v>9367</v>
      </c>
      <c r="E130" t="s">
        <v>9368</v>
      </c>
      <c r="F130" t="s">
        <v>9486</v>
      </c>
      <c r="G130" t="s">
        <v>9486</v>
      </c>
      <c r="H130" t="s">
        <v>9487</v>
      </c>
      <c r="I130" t="s">
        <v>114</v>
      </c>
      <c r="J130" t="s">
        <v>9488</v>
      </c>
      <c r="L130" t="s">
        <v>240</v>
      </c>
      <c r="M130" t="s">
        <v>252</v>
      </c>
      <c r="N130" t="s">
        <v>8833</v>
      </c>
      <c r="O130" t="s">
        <v>8834</v>
      </c>
      <c r="P130" t="s">
        <v>8835</v>
      </c>
      <c r="Q130" t="s">
        <v>22</v>
      </c>
      <c r="R130" t="s">
        <v>22</v>
      </c>
      <c r="U130" t="s">
        <v>22</v>
      </c>
      <c r="V130" t="s">
        <v>22</v>
      </c>
      <c r="W130" t="s">
        <v>22</v>
      </c>
      <c r="X130" t="s">
        <v>22</v>
      </c>
      <c r="Y130" t="s">
        <v>9489</v>
      </c>
      <c r="Z130">
        <v>4403</v>
      </c>
      <c r="AA130" t="s">
        <v>9373</v>
      </c>
    </row>
    <row r="131" spans="1:27" x14ac:dyDescent="0.35">
      <c r="A131" t="s">
        <v>9490</v>
      </c>
      <c r="B131" t="s">
        <v>8813</v>
      </c>
      <c r="C131" t="s">
        <v>8813</v>
      </c>
      <c r="D131" t="s">
        <v>9367</v>
      </c>
      <c r="E131" t="s">
        <v>9368</v>
      </c>
      <c r="F131" t="s">
        <v>9491</v>
      </c>
      <c r="G131" t="s">
        <v>9491</v>
      </c>
      <c r="H131" t="s">
        <v>9492</v>
      </c>
      <c r="I131" t="s">
        <v>9380</v>
      </c>
      <c r="J131" t="s">
        <v>9493</v>
      </c>
      <c r="L131" t="s">
        <v>240</v>
      </c>
      <c r="M131" t="s">
        <v>240</v>
      </c>
      <c r="N131" t="s">
        <v>8820</v>
      </c>
      <c r="O131" t="s">
        <v>8821</v>
      </c>
      <c r="P131" t="s">
        <v>8822</v>
      </c>
      <c r="Q131" t="s">
        <v>9493</v>
      </c>
      <c r="S131" t="s">
        <v>9494</v>
      </c>
      <c r="T131" t="s">
        <v>9495</v>
      </c>
      <c r="U131" t="s">
        <v>22</v>
      </c>
      <c r="V131" t="s">
        <v>22</v>
      </c>
      <c r="W131" t="s">
        <v>22</v>
      </c>
      <c r="X131" t="s">
        <v>22</v>
      </c>
      <c r="Y131" t="s">
        <v>9496</v>
      </c>
      <c r="Z131">
        <v>530500</v>
      </c>
      <c r="AA131" t="s">
        <v>9484</v>
      </c>
    </row>
    <row r="132" spans="1:27" x14ac:dyDescent="0.35">
      <c r="A132" t="s">
        <v>9497</v>
      </c>
      <c r="B132" t="s">
        <v>8813</v>
      </c>
      <c r="C132" t="s">
        <v>8813</v>
      </c>
      <c r="D132" t="s">
        <v>9367</v>
      </c>
      <c r="E132" t="s">
        <v>9368</v>
      </c>
      <c r="F132" t="s">
        <v>9498</v>
      </c>
      <c r="G132" t="s">
        <v>9499</v>
      </c>
      <c r="H132" t="s">
        <v>9500</v>
      </c>
      <c r="I132" t="s">
        <v>9380</v>
      </c>
      <c r="L132" t="s">
        <v>22</v>
      </c>
      <c r="M132" t="s">
        <v>22</v>
      </c>
      <c r="N132" t="s">
        <v>22</v>
      </c>
      <c r="O132" t="s">
        <v>22</v>
      </c>
      <c r="P132" t="s">
        <v>22</v>
      </c>
      <c r="Q132" t="s">
        <v>22</v>
      </c>
      <c r="R132" t="s">
        <v>22</v>
      </c>
      <c r="S132" t="s">
        <v>22</v>
      </c>
      <c r="T132" t="s">
        <v>22</v>
      </c>
      <c r="V132">
        <v>82</v>
      </c>
      <c r="W132" t="s">
        <v>9501</v>
      </c>
      <c r="X132">
        <v>2199</v>
      </c>
      <c r="Y132" t="s">
        <v>22</v>
      </c>
      <c r="Z132">
        <v>5001</v>
      </c>
      <c r="AA132" t="s">
        <v>9502</v>
      </c>
    </row>
    <row r="133" spans="1:27" x14ac:dyDescent="0.35">
      <c r="A133" t="s">
        <v>9503</v>
      </c>
      <c r="B133" t="s">
        <v>8813</v>
      </c>
      <c r="C133" t="s">
        <v>8813</v>
      </c>
      <c r="D133" t="s">
        <v>9367</v>
      </c>
      <c r="E133" t="s">
        <v>9368</v>
      </c>
      <c r="F133" t="s">
        <v>9504</v>
      </c>
      <c r="G133" t="s">
        <v>9504</v>
      </c>
      <c r="H133" t="s">
        <v>9505</v>
      </c>
      <c r="I133" t="s">
        <v>9380</v>
      </c>
      <c r="J133" t="s">
        <v>9506</v>
      </c>
      <c r="L133" t="s">
        <v>240</v>
      </c>
      <c r="M133" t="s">
        <v>252</v>
      </c>
      <c r="N133" t="s">
        <v>8833</v>
      </c>
      <c r="O133" t="s">
        <v>8834</v>
      </c>
      <c r="P133" t="s">
        <v>8835</v>
      </c>
      <c r="Q133" t="s">
        <v>9506</v>
      </c>
      <c r="S133" t="s">
        <v>9507</v>
      </c>
      <c r="T133" t="s">
        <v>9508</v>
      </c>
      <c r="U133" t="s">
        <v>22</v>
      </c>
      <c r="V133" t="s">
        <v>22</v>
      </c>
      <c r="W133" t="s">
        <v>22</v>
      </c>
      <c r="X133" t="s">
        <v>22</v>
      </c>
      <c r="Y133" t="s">
        <v>9509</v>
      </c>
      <c r="Z133" t="s">
        <v>8825</v>
      </c>
    </row>
    <row r="134" spans="1:27" x14ac:dyDescent="0.35">
      <c r="A134" t="s">
        <v>9510</v>
      </c>
      <c r="B134" t="s">
        <v>8813</v>
      </c>
      <c r="C134" t="s">
        <v>8813</v>
      </c>
      <c r="D134" t="s">
        <v>9367</v>
      </c>
      <c r="E134" t="s">
        <v>9368</v>
      </c>
      <c r="F134" t="s">
        <v>9511</v>
      </c>
      <c r="G134" t="s">
        <v>9511</v>
      </c>
      <c r="H134" t="s">
        <v>9512</v>
      </c>
      <c r="I134" t="s">
        <v>9380</v>
      </c>
      <c r="J134" t="s">
        <v>9513</v>
      </c>
      <c r="K134" t="s">
        <v>9514</v>
      </c>
      <c r="L134" t="s">
        <v>240</v>
      </c>
      <c r="M134" t="s">
        <v>240</v>
      </c>
      <c r="N134" t="s">
        <v>8820</v>
      </c>
      <c r="O134" t="s">
        <v>8821</v>
      </c>
      <c r="P134" t="s">
        <v>8822</v>
      </c>
      <c r="Q134" t="s">
        <v>9515</v>
      </c>
      <c r="R134" t="s">
        <v>9516</v>
      </c>
      <c r="S134" t="s">
        <v>8825</v>
      </c>
      <c r="T134" t="s">
        <v>8825</v>
      </c>
      <c r="U134" t="s">
        <v>22</v>
      </c>
      <c r="V134" t="s">
        <v>22</v>
      </c>
      <c r="W134" t="s">
        <v>22</v>
      </c>
      <c r="X134" t="s">
        <v>22</v>
      </c>
      <c r="Y134" t="s">
        <v>9517</v>
      </c>
      <c r="Z134" t="s">
        <v>8825</v>
      </c>
    </row>
    <row r="135" spans="1:27" x14ac:dyDescent="0.35">
      <c r="A135" t="s">
        <v>9518</v>
      </c>
      <c r="B135" t="s">
        <v>8813</v>
      </c>
      <c r="C135" t="s">
        <v>8813</v>
      </c>
      <c r="D135" t="s">
        <v>9367</v>
      </c>
      <c r="E135" t="s">
        <v>9368</v>
      </c>
      <c r="F135" t="s">
        <v>9519</v>
      </c>
      <c r="G135" t="s">
        <v>9519</v>
      </c>
      <c r="H135" t="s">
        <v>9520</v>
      </c>
      <c r="I135" t="s">
        <v>9380</v>
      </c>
      <c r="J135" t="s">
        <v>9521</v>
      </c>
      <c r="L135" t="s">
        <v>240</v>
      </c>
      <c r="M135" t="s">
        <v>252</v>
      </c>
      <c r="N135" t="s">
        <v>8833</v>
      </c>
      <c r="O135" t="s">
        <v>8834</v>
      </c>
      <c r="P135" t="s">
        <v>8835</v>
      </c>
      <c r="Q135" t="s">
        <v>9521</v>
      </c>
      <c r="S135" t="s">
        <v>8901</v>
      </c>
      <c r="T135" t="s">
        <v>9461</v>
      </c>
      <c r="U135" t="s">
        <v>22</v>
      </c>
      <c r="V135" t="s">
        <v>22</v>
      </c>
      <c r="W135" t="s">
        <v>22</v>
      </c>
      <c r="X135" t="s">
        <v>22</v>
      </c>
      <c r="Y135" t="s">
        <v>9522</v>
      </c>
      <c r="Z135">
        <v>5303</v>
      </c>
      <c r="AA135" t="s">
        <v>9463</v>
      </c>
    </row>
    <row r="136" spans="1:27" x14ac:dyDescent="0.35">
      <c r="A136" t="s">
        <v>9523</v>
      </c>
      <c r="B136" t="s">
        <v>8813</v>
      </c>
      <c r="C136" t="s">
        <v>8813</v>
      </c>
      <c r="D136" t="s">
        <v>9524</v>
      </c>
      <c r="E136" t="s">
        <v>9525</v>
      </c>
      <c r="F136" t="s">
        <v>9526</v>
      </c>
      <c r="G136" t="s">
        <v>9526</v>
      </c>
      <c r="H136" t="s">
        <v>9527</v>
      </c>
      <c r="I136" t="s">
        <v>9155</v>
      </c>
      <c r="J136" t="s">
        <v>9526</v>
      </c>
      <c r="L136" t="s">
        <v>252</v>
      </c>
      <c r="M136" t="s">
        <v>240</v>
      </c>
      <c r="N136" t="s">
        <v>9156</v>
      </c>
      <c r="O136" t="s">
        <v>9157</v>
      </c>
      <c r="P136" t="s">
        <v>9158</v>
      </c>
      <c r="Q136" t="s">
        <v>9528</v>
      </c>
      <c r="S136" t="s">
        <v>8825</v>
      </c>
      <c r="T136" t="s">
        <v>8825</v>
      </c>
      <c r="U136" t="s">
        <v>22</v>
      </c>
      <c r="V136" t="s">
        <v>22</v>
      </c>
      <c r="W136" t="s">
        <v>22</v>
      </c>
      <c r="X136" t="s">
        <v>22</v>
      </c>
      <c r="Y136" t="s">
        <v>9529</v>
      </c>
      <c r="Z136" t="s">
        <v>8825</v>
      </c>
    </row>
    <row r="137" spans="1:27" x14ac:dyDescent="0.35">
      <c r="A137" t="s">
        <v>9530</v>
      </c>
      <c r="B137" t="s">
        <v>8813</v>
      </c>
      <c r="C137" t="s">
        <v>8813</v>
      </c>
      <c r="D137" t="s">
        <v>9524</v>
      </c>
      <c r="E137" t="s">
        <v>9525</v>
      </c>
      <c r="F137" t="s">
        <v>9531</v>
      </c>
      <c r="G137" t="s">
        <v>9531</v>
      </c>
      <c r="H137" t="s">
        <v>9532</v>
      </c>
      <c r="I137" t="s">
        <v>9155</v>
      </c>
      <c r="J137" t="s">
        <v>9533</v>
      </c>
      <c r="L137" t="s">
        <v>252</v>
      </c>
      <c r="M137" t="s">
        <v>240</v>
      </c>
      <c r="N137" t="s">
        <v>9156</v>
      </c>
      <c r="O137" t="s">
        <v>9157</v>
      </c>
      <c r="P137" t="s">
        <v>9158</v>
      </c>
      <c r="Q137" t="s">
        <v>9533</v>
      </c>
      <c r="S137" t="s">
        <v>8825</v>
      </c>
      <c r="T137" t="s">
        <v>8825</v>
      </c>
      <c r="U137" t="s">
        <v>22</v>
      </c>
      <c r="V137" t="s">
        <v>22</v>
      </c>
      <c r="W137" t="s">
        <v>22</v>
      </c>
      <c r="X137" t="s">
        <v>22</v>
      </c>
      <c r="Y137" t="s">
        <v>9534</v>
      </c>
      <c r="Z137">
        <v>121410</v>
      </c>
      <c r="AA137" t="s">
        <v>9535</v>
      </c>
    </row>
    <row r="138" spans="1:27" x14ac:dyDescent="0.35">
      <c r="A138" t="s">
        <v>9536</v>
      </c>
      <c r="B138" t="s">
        <v>8813</v>
      </c>
      <c r="C138" t="s">
        <v>8813</v>
      </c>
      <c r="D138" t="s">
        <v>9524</v>
      </c>
      <c r="E138" t="s">
        <v>9525</v>
      </c>
      <c r="F138" t="s">
        <v>9531</v>
      </c>
      <c r="G138" t="s">
        <v>9531</v>
      </c>
      <c r="H138" t="s">
        <v>9532</v>
      </c>
      <c r="I138" t="s">
        <v>8831</v>
      </c>
      <c r="J138" t="s">
        <v>9533</v>
      </c>
      <c r="L138" t="s">
        <v>252</v>
      </c>
      <c r="M138" t="s">
        <v>240</v>
      </c>
      <c r="N138" t="s">
        <v>9156</v>
      </c>
      <c r="O138" t="s">
        <v>9157</v>
      </c>
      <c r="P138" t="s">
        <v>9158</v>
      </c>
      <c r="Q138" t="s">
        <v>9533</v>
      </c>
      <c r="S138" t="s">
        <v>8825</v>
      </c>
      <c r="T138" t="s">
        <v>8825</v>
      </c>
      <c r="U138" t="s">
        <v>22</v>
      </c>
      <c r="V138" t="s">
        <v>22</v>
      </c>
      <c r="W138" t="s">
        <v>22</v>
      </c>
      <c r="X138" t="s">
        <v>22</v>
      </c>
      <c r="Y138" t="s">
        <v>9534</v>
      </c>
      <c r="Z138">
        <v>120921</v>
      </c>
      <c r="AA138" t="s">
        <v>9537</v>
      </c>
    </row>
    <row r="139" spans="1:27" x14ac:dyDescent="0.35">
      <c r="A139" t="s">
        <v>9538</v>
      </c>
      <c r="B139" t="s">
        <v>8813</v>
      </c>
      <c r="C139" t="s">
        <v>8813</v>
      </c>
      <c r="D139" t="s">
        <v>9524</v>
      </c>
      <c r="E139" t="s">
        <v>9525</v>
      </c>
      <c r="F139" t="s">
        <v>9539</v>
      </c>
      <c r="G139" t="s">
        <v>9539</v>
      </c>
      <c r="H139" t="s">
        <v>9540</v>
      </c>
      <c r="I139" t="s">
        <v>9155</v>
      </c>
      <c r="J139" t="s">
        <v>9539</v>
      </c>
      <c r="K139" t="s">
        <v>9541</v>
      </c>
      <c r="L139" t="s">
        <v>240</v>
      </c>
      <c r="M139" t="s">
        <v>240</v>
      </c>
      <c r="N139" t="s">
        <v>8820</v>
      </c>
      <c r="O139" t="s">
        <v>8821</v>
      </c>
      <c r="P139" t="s">
        <v>8822</v>
      </c>
      <c r="Q139" t="s">
        <v>9539</v>
      </c>
      <c r="S139" t="s">
        <v>8825</v>
      </c>
      <c r="T139" t="s">
        <v>8825</v>
      </c>
      <c r="U139" t="s">
        <v>22</v>
      </c>
      <c r="V139" t="s">
        <v>22</v>
      </c>
      <c r="W139" t="s">
        <v>22</v>
      </c>
      <c r="X139" t="s">
        <v>22</v>
      </c>
      <c r="Y139" t="s">
        <v>9542</v>
      </c>
      <c r="Z139" t="s">
        <v>8825</v>
      </c>
    </row>
    <row r="140" spans="1:27" x14ac:dyDescent="0.35">
      <c r="A140" t="s">
        <v>9543</v>
      </c>
      <c r="B140" t="s">
        <v>8813</v>
      </c>
      <c r="C140" t="s">
        <v>8813</v>
      </c>
      <c r="D140" t="s">
        <v>9524</v>
      </c>
      <c r="E140" t="s">
        <v>9525</v>
      </c>
      <c r="F140" t="s">
        <v>9544</v>
      </c>
      <c r="G140" t="s">
        <v>9544</v>
      </c>
      <c r="H140" t="s">
        <v>9545</v>
      </c>
      <c r="I140" t="s">
        <v>9155</v>
      </c>
      <c r="J140" t="s">
        <v>9546</v>
      </c>
      <c r="L140" t="s">
        <v>252</v>
      </c>
      <c r="M140" t="s">
        <v>240</v>
      </c>
      <c r="N140" t="s">
        <v>9156</v>
      </c>
      <c r="O140" t="s">
        <v>9157</v>
      </c>
      <c r="P140" t="s">
        <v>9158</v>
      </c>
      <c r="Q140" t="s">
        <v>9546</v>
      </c>
      <c r="S140" t="s">
        <v>8825</v>
      </c>
      <c r="T140" t="s">
        <v>8825</v>
      </c>
      <c r="U140" t="s">
        <v>22</v>
      </c>
      <c r="V140" t="s">
        <v>22</v>
      </c>
      <c r="W140" t="s">
        <v>22</v>
      </c>
      <c r="X140" t="s">
        <v>22</v>
      </c>
      <c r="Y140" t="s">
        <v>9547</v>
      </c>
      <c r="Z140" t="s">
        <v>8825</v>
      </c>
    </row>
    <row r="141" spans="1:27" x14ac:dyDescent="0.35">
      <c r="A141" t="s">
        <v>9548</v>
      </c>
      <c r="B141" t="s">
        <v>8813</v>
      </c>
      <c r="C141" t="s">
        <v>8813</v>
      </c>
      <c r="D141" t="s">
        <v>9524</v>
      </c>
      <c r="E141" t="s">
        <v>9525</v>
      </c>
      <c r="F141" t="s">
        <v>9549</v>
      </c>
      <c r="G141" t="s">
        <v>9549</v>
      </c>
      <c r="H141" t="s">
        <v>9550</v>
      </c>
      <c r="I141" t="s">
        <v>9155</v>
      </c>
      <c r="J141" t="s">
        <v>9549</v>
      </c>
      <c r="L141" t="s">
        <v>240</v>
      </c>
      <c r="M141" t="s">
        <v>240</v>
      </c>
      <c r="N141" t="s">
        <v>8820</v>
      </c>
      <c r="O141" t="s">
        <v>8821</v>
      </c>
      <c r="P141" t="s">
        <v>8822</v>
      </c>
      <c r="Q141" t="s">
        <v>9549</v>
      </c>
      <c r="S141" t="s">
        <v>8825</v>
      </c>
      <c r="T141" t="s">
        <v>8825</v>
      </c>
      <c r="U141" t="s">
        <v>22</v>
      </c>
      <c r="V141" t="s">
        <v>22</v>
      </c>
      <c r="W141" t="s">
        <v>22</v>
      </c>
      <c r="X141" t="s">
        <v>22</v>
      </c>
      <c r="Y141" t="s">
        <v>9551</v>
      </c>
      <c r="Z141" t="s">
        <v>8825</v>
      </c>
    </row>
    <row r="142" spans="1:27" x14ac:dyDescent="0.35">
      <c r="A142" t="s">
        <v>9552</v>
      </c>
      <c r="B142" t="s">
        <v>8813</v>
      </c>
      <c r="C142" t="s">
        <v>8813</v>
      </c>
      <c r="D142" t="s">
        <v>9524</v>
      </c>
      <c r="E142" t="s">
        <v>9525</v>
      </c>
      <c r="F142" t="s">
        <v>9553</v>
      </c>
      <c r="G142" t="s">
        <v>9553</v>
      </c>
      <c r="H142" t="s">
        <v>9554</v>
      </c>
      <c r="I142" t="s">
        <v>9155</v>
      </c>
      <c r="J142" t="s">
        <v>9553</v>
      </c>
      <c r="L142" t="s">
        <v>240</v>
      </c>
      <c r="M142" t="s">
        <v>240</v>
      </c>
      <c r="N142" t="s">
        <v>8820</v>
      </c>
      <c r="O142" t="s">
        <v>8821</v>
      </c>
      <c r="P142" t="s">
        <v>8822</v>
      </c>
      <c r="Q142" t="s">
        <v>9553</v>
      </c>
      <c r="S142" t="s">
        <v>8825</v>
      </c>
      <c r="T142" t="s">
        <v>8825</v>
      </c>
      <c r="U142" t="s">
        <v>22</v>
      </c>
      <c r="V142" t="s">
        <v>22</v>
      </c>
      <c r="W142" t="s">
        <v>22</v>
      </c>
      <c r="X142" t="s">
        <v>22</v>
      </c>
      <c r="Y142" t="s">
        <v>9555</v>
      </c>
      <c r="Z142" t="s">
        <v>8825</v>
      </c>
    </row>
    <row r="143" spans="1:27" x14ac:dyDescent="0.35">
      <c r="A143" t="s">
        <v>9556</v>
      </c>
      <c r="B143" t="s">
        <v>8813</v>
      </c>
      <c r="C143" t="s">
        <v>8813</v>
      </c>
      <c r="D143" t="s">
        <v>9524</v>
      </c>
      <c r="E143" t="s">
        <v>9525</v>
      </c>
      <c r="F143" t="s">
        <v>9557</v>
      </c>
      <c r="G143" t="s">
        <v>9557</v>
      </c>
      <c r="H143" t="s">
        <v>9558</v>
      </c>
      <c r="I143" t="s">
        <v>9155</v>
      </c>
      <c r="J143" t="s">
        <v>9557</v>
      </c>
      <c r="L143" t="s">
        <v>240</v>
      </c>
      <c r="M143" t="s">
        <v>240</v>
      </c>
      <c r="N143" t="s">
        <v>8820</v>
      </c>
      <c r="O143" t="s">
        <v>8821</v>
      </c>
      <c r="P143" t="s">
        <v>8822</v>
      </c>
      <c r="Q143" t="s">
        <v>9557</v>
      </c>
      <c r="S143" t="s">
        <v>8825</v>
      </c>
      <c r="T143" t="s">
        <v>8825</v>
      </c>
      <c r="U143" t="s">
        <v>22</v>
      </c>
      <c r="V143" t="s">
        <v>22</v>
      </c>
      <c r="W143" t="s">
        <v>22</v>
      </c>
      <c r="X143" t="s">
        <v>22</v>
      </c>
      <c r="Y143" t="s">
        <v>9559</v>
      </c>
      <c r="Z143" t="s">
        <v>8825</v>
      </c>
    </row>
    <row r="144" spans="1:27" x14ac:dyDescent="0.35">
      <c r="A144" t="s">
        <v>9560</v>
      </c>
      <c r="B144" t="s">
        <v>8813</v>
      </c>
      <c r="C144" t="s">
        <v>8813</v>
      </c>
      <c r="D144" t="s">
        <v>9524</v>
      </c>
      <c r="E144" t="s">
        <v>9525</v>
      </c>
      <c r="F144" t="s">
        <v>9561</v>
      </c>
      <c r="G144" t="s">
        <v>9561</v>
      </c>
      <c r="H144" t="s">
        <v>9562</v>
      </c>
      <c r="I144" t="s">
        <v>9155</v>
      </c>
      <c r="J144" t="s">
        <v>9561</v>
      </c>
      <c r="L144" t="s">
        <v>240</v>
      </c>
      <c r="M144" t="s">
        <v>240</v>
      </c>
      <c r="N144" t="s">
        <v>8820</v>
      </c>
      <c r="O144" t="s">
        <v>8821</v>
      </c>
      <c r="P144" t="s">
        <v>8822</v>
      </c>
      <c r="Q144" t="s">
        <v>9563</v>
      </c>
      <c r="S144" t="s">
        <v>8825</v>
      </c>
      <c r="T144" t="s">
        <v>8825</v>
      </c>
      <c r="U144" t="s">
        <v>22</v>
      </c>
      <c r="V144" t="s">
        <v>22</v>
      </c>
      <c r="W144" t="s">
        <v>22</v>
      </c>
      <c r="X144" t="s">
        <v>22</v>
      </c>
      <c r="Y144" t="s">
        <v>9564</v>
      </c>
      <c r="Z144" t="s">
        <v>8825</v>
      </c>
    </row>
    <row r="145" spans="1:26" x14ac:dyDescent="0.35">
      <c r="A145" t="s">
        <v>9565</v>
      </c>
      <c r="B145" t="s">
        <v>8813</v>
      </c>
      <c r="C145" t="s">
        <v>8813</v>
      </c>
      <c r="D145" t="s">
        <v>9524</v>
      </c>
      <c r="E145" t="s">
        <v>9525</v>
      </c>
      <c r="F145" t="s">
        <v>9166</v>
      </c>
      <c r="G145" t="s">
        <v>9166</v>
      </c>
      <c r="H145" t="s">
        <v>9566</v>
      </c>
      <c r="I145" t="s">
        <v>9155</v>
      </c>
      <c r="J145" t="s">
        <v>9166</v>
      </c>
      <c r="L145" t="s">
        <v>252</v>
      </c>
      <c r="M145" t="s">
        <v>240</v>
      </c>
      <c r="N145" t="s">
        <v>9156</v>
      </c>
      <c r="O145" t="s">
        <v>9157</v>
      </c>
      <c r="P145" t="s">
        <v>9158</v>
      </c>
      <c r="Q145" s="88"/>
      <c r="R145" s="88"/>
      <c r="S145" t="s">
        <v>8825</v>
      </c>
      <c r="T145" t="s">
        <v>8825</v>
      </c>
      <c r="U145" t="s">
        <v>22</v>
      </c>
      <c r="V145" t="s">
        <v>22</v>
      </c>
      <c r="W145" t="s">
        <v>22</v>
      </c>
      <c r="X145" t="s">
        <v>22</v>
      </c>
      <c r="Y145" t="s">
        <v>9567</v>
      </c>
      <c r="Z145" t="s">
        <v>8825</v>
      </c>
    </row>
    <row r="146" spans="1:26" x14ac:dyDescent="0.35">
      <c r="A146" t="s">
        <v>9568</v>
      </c>
      <c r="B146" t="s">
        <v>8813</v>
      </c>
      <c r="C146" t="s">
        <v>8813</v>
      </c>
      <c r="D146" t="s">
        <v>9524</v>
      </c>
      <c r="E146" t="s">
        <v>9525</v>
      </c>
      <c r="F146" t="s">
        <v>9569</v>
      </c>
      <c r="G146" t="s">
        <v>9569</v>
      </c>
      <c r="H146" t="s">
        <v>9570</v>
      </c>
      <c r="I146" t="s">
        <v>9155</v>
      </c>
      <c r="J146" t="s">
        <v>9569</v>
      </c>
      <c r="L146" t="s">
        <v>240</v>
      </c>
      <c r="M146" t="s">
        <v>240</v>
      </c>
      <c r="N146" t="s">
        <v>8820</v>
      </c>
      <c r="O146" t="s">
        <v>8821</v>
      </c>
      <c r="P146" t="s">
        <v>8822</v>
      </c>
      <c r="Q146" t="s">
        <v>9569</v>
      </c>
      <c r="S146" t="s">
        <v>8825</v>
      </c>
      <c r="T146" t="s">
        <v>8825</v>
      </c>
      <c r="U146" t="s">
        <v>22</v>
      </c>
      <c r="V146" t="s">
        <v>22</v>
      </c>
      <c r="W146" t="s">
        <v>22</v>
      </c>
      <c r="X146" t="s">
        <v>22</v>
      </c>
      <c r="Y146" t="s">
        <v>9571</v>
      </c>
      <c r="Z146" t="s">
        <v>8825</v>
      </c>
    </row>
    <row r="147" spans="1:26" x14ac:dyDescent="0.35">
      <c r="A147" t="s">
        <v>9572</v>
      </c>
      <c r="B147" t="s">
        <v>8813</v>
      </c>
      <c r="C147" t="s">
        <v>8813</v>
      </c>
      <c r="D147" t="s">
        <v>9524</v>
      </c>
      <c r="E147" t="s">
        <v>9525</v>
      </c>
      <c r="F147" t="s">
        <v>9573</v>
      </c>
      <c r="G147" t="s">
        <v>9573</v>
      </c>
      <c r="H147" t="s">
        <v>9574</v>
      </c>
      <c r="I147" t="s">
        <v>9155</v>
      </c>
      <c r="J147" t="s">
        <v>9573</v>
      </c>
      <c r="L147" t="s">
        <v>252</v>
      </c>
      <c r="M147" t="s">
        <v>240</v>
      </c>
      <c r="N147" t="s">
        <v>9156</v>
      </c>
      <c r="O147" t="s">
        <v>9157</v>
      </c>
      <c r="P147" t="s">
        <v>9158</v>
      </c>
      <c r="Q147" t="s">
        <v>9573</v>
      </c>
      <c r="S147" t="s">
        <v>8825</v>
      </c>
      <c r="T147" t="s">
        <v>8825</v>
      </c>
      <c r="U147" t="s">
        <v>22</v>
      </c>
      <c r="V147" t="s">
        <v>22</v>
      </c>
      <c r="W147" t="s">
        <v>22</v>
      </c>
      <c r="X147" t="s">
        <v>22</v>
      </c>
      <c r="Y147" t="s">
        <v>9575</v>
      </c>
      <c r="Z147" t="s">
        <v>8825</v>
      </c>
    </row>
    <row r="148" spans="1:26" x14ac:dyDescent="0.35">
      <c r="A148" t="s">
        <v>9576</v>
      </c>
      <c r="B148" t="s">
        <v>8813</v>
      </c>
      <c r="C148" t="s">
        <v>8813</v>
      </c>
      <c r="D148" t="s">
        <v>9524</v>
      </c>
      <c r="E148" t="s">
        <v>9525</v>
      </c>
      <c r="F148" t="s">
        <v>9577</v>
      </c>
      <c r="G148" t="s">
        <v>9577</v>
      </c>
      <c r="H148" t="s">
        <v>9578</v>
      </c>
      <c r="I148" t="s">
        <v>9155</v>
      </c>
      <c r="J148" t="s">
        <v>9577</v>
      </c>
      <c r="L148" t="s">
        <v>252</v>
      </c>
      <c r="M148" t="s">
        <v>240</v>
      </c>
      <c r="N148" t="s">
        <v>9156</v>
      </c>
      <c r="O148" t="s">
        <v>9157</v>
      </c>
      <c r="P148" t="s">
        <v>9158</v>
      </c>
      <c r="Q148" t="s">
        <v>9577</v>
      </c>
      <c r="S148" t="s">
        <v>8825</v>
      </c>
      <c r="T148" t="s">
        <v>8825</v>
      </c>
      <c r="U148" t="s">
        <v>22</v>
      </c>
      <c r="V148" t="s">
        <v>22</v>
      </c>
      <c r="W148" t="s">
        <v>22</v>
      </c>
      <c r="X148" t="s">
        <v>22</v>
      </c>
      <c r="Y148" t="s">
        <v>9579</v>
      </c>
      <c r="Z148" t="s">
        <v>8825</v>
      </c>
    </row>
    <row r="149" spans="1:26" x14ac:dyDescent="0.35">
      <c r="A149" t="s">
        <v>9580</v>
      </c>
      <c r="B149" t="s">
        <v>8813</v>
      </c>
      <c r="C149" t="s">
        <v>8813</v>
      </c>
      <c r="D149" t="s">
        <v>9524</v>
      </c>
      <c r="E149" t="s">
        <v>9525</v>
      </c>
      <c r="F149" t="s">
        <v>9581</v>
      </c>
      <c r="G149" t="s">
        <v>9581</v>
      </c>
      <c r="H149" t="s">
        <v>9582</v>
      </c>
      <c r="I149" t="s">
        <v>9155</v>
      </c>
      <c r="J149" t="s">
        <v>9581</v>
      </c>
      <c r="L149" t="s">
        <v>252</v>
      </c>
      <c r="M149" t="s">
        <v>240</v>
      </c>
      <c r="N149" t="s">
        <v>9156</v>
      </c>
      <c r="O149" t="s">
        <v>9157</v>
      </c>
      <c r="P149" t="s">
        <v>9158</v>
      </c>
      <c r="Q149" t="s">
        <v>22</v>
      </c>
      <c r="R149" t="s">
        <v>9583</v>
      </c>
      <c r="S149" t="s">
        <v>8825</v>
      </c>
      <c r="T149" t="s">
        <v>8825</v>
      </c>
      <c r="U149" t="s">
        <v>22</v>
      </c>
      <c r="V149" t="s">
        <v>22</v>
      </c>
      <c r="W149" t="s">
        <v>22</v>
      </c>
      <c r="X149" t="s">
        <v>22</v>
      </c>
      <c r="Y149" t="s">
        <v>9584</v>
      </c>
      <c r="Z149" t="s">
        <v>8825</v>
      </c>
    </row>
    <row r="150" spans="1:26" x14ac:dyDescent="0.35">
      <c r="A150" t="s">
        <v>9585</v>
      </c>
      <c r="B150" t="s">
        <v>8813</v>
      </c>
      <c r="C150" t="s">
        <v>8813</v>
      </c>
      <c r="D150" t="s">
        <v>9524</v>
      </c>
      <c r="E150" t="s">
        <v>9525</v>
      </c>
      <c r="F150" t="s">
        <v>9586</v>
      </c>
      <c r="G150" t="s">
        <v>9586</v>
      </c>
      <c r="H150" t="s">
        <v>9587</v>
      </c>
      <c r="I150" t="s">
        <v>9155</v>
      </c>
      <c r="J150" t="s">
        <v>9586</v>
      </c>
      <c r="L150" t="s">
        <v>240</v>
      </c>
      <c r="M150" t="s">
        <v>240</v>
      </c>
      <c r="N150" t="s">
        <v>8820</v>
      </c>
      <c r="O150" t="s">
        <v>8821</v>
      </c>
      <c r="P150" t="s">
        <v>8822</v>
      </c>
      <c r="Q150" t="s">
        <v>9586</v>
      </c>
      <c r="S150" t="s">
        <v>8825</v>
      </c>
      <c r="T150" t="s">
        <v>8825</v>
      </c>
      <c r="U150" t="s">
        <v>22</v>
      </c>
      <c r="V150" t="s">
        <v>22</v>
      </c>
      <c r="W150" t="s">
        <v>22</v>
      </c>
      <c r="X150" t="s">
        <v>22</v>
      </c>
      <c r="Y150" t="s">
        <v>9588</v>
      </c>
      <c r="Z150" t="s">
        <v>8825</v>
      </c>
    </row>
    <row r="151" spans="1:26" x14ac:dyDescent="0.35">
      <c r="A151" t="s">
        <v>9589</v>
      </c>
      <c r="B151" t="s">
        <v>8813</v>
      </c>
      <c r="C151" t="s">
        <v>8813</v>
      </c>
      <c r="D151" t="s">
        <v>9524</v>
      </c>
      <c r="E151" t="s">
        <v>9525</v>
      </c>
      <c r="F151" t="s">
        <v>9590</v>
      </c>
      <c r="G151" t="s">
        <v>9590</v>
      </c>
      <c r="H151" t="s">
        <v>9591</v>
      </c>
      <c r="I151" t="s">
        <v>9155</v>
      </c>
      <c r="J151" t="s">
        <v>9592</v>
      </c>
      <c r="L151" t="s">
        <v>240</v>
      </c>
      <c r="M151" t="s">
        <v>240</v>
      </c>
      <c r="N151" t="s">
        <v>8820</v>
      </c>
      <c r="O151" t="s">
        <v>8821</v>
      </c>
      <c r="P151" t="s">
        <v>8822</v>
      </c>
      <c r="Q151" t="s">
        <v>9592</v>
      </c>
      <c r="S151" t="s">
        <v>9593</v>
      </c>
      <c r="T151" t="s">
        <v>9594</v>
      </c>
      <c r="U151" t="s">
        <v>22</v>
      </c>
      <c r="V151" t="s">
        <v>22</v>
      </c>
      <c r="W151" t="s">
        <v>22</v>
      </c>
      <c r="X151" t="s">
        <v>22</v>
      </c>
      <c r="Y151" t="s">
        <v>9595</v>
      </c>
      <c r="Z151" t="s">
        <v>8825</v>
      </c>
    </row>
    <row r="152" spans="1:26" x14ac:dyDescent="0.35">
      <c r="A152" t="s">
        <v>9596</v>
      </c>
      <c r="B152" t="s">
        <v>8813</v>
      </c>
      <c r="C152" t="s">
        <v>8813</v>
      </c>
      <c r="D152" t="s">
        <v>9524</v>
      </c>
      <c r="E152" t="s">
        <v>9525</v>
      </c>
      <c r="F152" t="s">
        <v>9182</v>
      </c>
      <c r="G152" t="s">
        <v>9182</v>
      </c>
      <c r="H152" t="s">
        <v>9183</v>
      </c>
      <c r="I152" t="s">
        <v>9155</v>
      </c>
      <c r="J152" t="s">
        <v>9184</v>
      </c>
      <c r="L152" t="s">
        <v>252</v>
      </c>
      <c r="M152" t="s">
        <v>240</v>
      </c>
      <c r="N152" t="s">
        <v>9156</v>
      </c>
      <c r="O152" t="s">
        <v>9157</v>
      </c>
      <c r="P152" t="s">
        <v>9158</v>
      </c>
      <c r="Q152" s="88"/>
      <c r="R152" s="88"/>
      <c r="S152" t="s">
        <v>8825</v>
      </c>
      <c r="T152" t="s">
        <v>8825</v>
      </c>
      <c r="U152" t="s">
        <v>22</v>
      </c>
      <c r="V152" t="s">
        <v>22</v>
      </c>
      <c r="W152" t="s">
        <v>22</v>
      </c>
      <c r="X152" t="s">
        <v>22</v>
      </c>
      <c r="Y152" t="s">
        <v>9185</v>
      </c>
    </row>
    <row r="153" spans="1:26" x14ac:dyDescent="0.35">
      <c r="A153" t="s">
        <v>9597</v>
      </c>
      <c r="B153" t="s">
        <v>8813</v>
      </c>
      <c r="C153" t="s">
        <v>8813</v>
      </c>
      <c r="D153" t="s">
        <v>9524</v>
      </c>
      <c r="E153" t="s">
        <v>9525</v>
      </c>
      <c r="F153" t="s">
        <v>9598</v>
      </c>
      <c r="G153" t="s">
        <v>9598</v>
      </c>
      <c r="H153" t="s">
        <v>9599</v>
      </c>
      <c r="I153" t="s">
        <v>9155</v>
      </c>
      <c r="J153" t="s">
        <v>9600</v>
      </c>
      <c r="L153" t="s">
        <v>240</v>
      </c>
      <c r="M153" t="s">
        <v>240</v>
      </c>
      <c r="N153" t="s">
        <v>8820</v>
      </c>
      <c r="O153" t="s">
        <v>8821</v>
      </c>
      <c r="P153" t="s">
        <v>8822</v>
      </c>
      <c r="Q153" t="s">
        <v>9600</v>
      </c>
      <c r="S153" t="s">
        <v>8825</v>
      </c>
      <c r="T153" t="s">
        <v>8825</v>
      </c>
      <c r="U153" t="s">
        <v>22</v>
      </c>
      <c r="V153" t="s">
        <v>22</v>
      </c>
      <c r="W153" t="s">
        <v>22</v>
      </c>
      <c r="X153" t="s">
        <v>22</v>
      </c>
      <c r="Y153" t="s">
        <v>9601</v>
      </c>
      <c r="Z153" t="s">
        <v>8825</v>
      </c>
    </row>
    <row r="154" spans="1:26" x14ac:dyDescent="0.35">
      <c r="A154" t="s">
        <v>9602</v>
      </c>
      <c r="B154" t="s">
        <v>8813</v>
      </c>
      <c r="C154" t="s">
        <v>8813</v>
      </c>
      <c r="D154" t="s">
        <v>9524</v>
      </c>
      <c r="E154" t="s">
        <v>9525</v>
      </c>
      <c r="F154" t="s">
        <v>9603</v>
      </c>
      <c r="G154" t="s">
        <v>9603</v>
      </c>
      <c r="H154" t="s">
        <v>9152</v>
      </c>
      <c r="I154" t="s">
        <v>9155</v>
      </c>
      <c r="J154" t="s">
        <v>22</v>
      </c>
      <c r="K154" t="s">
        <v>9604</v>
      </c>
      <c r="L154" t="s">
        <v>22</v>
      </c>
      <c r="M154" t="s">
        <v>240</v>
      </c>
      <c r="N154" t="s">
        <v>9363</v>
      </c>
      <c r="O154" t="s">
        <v>9364</v>
      </c>
      <c r="P154" t="s">
        <v>9365</v>
      </c>
      <c r="Q154" t="s">
        <v>22</v>
      </c>
      <c r="R154" t="s">
        <v>22</v>
      </c>
      <c r="S154" t="s">
        <v>8825</v>
      </c>
      <c r="T154" t="s">
        <v>8825</v>
      </c>
      <c r="U154" t="s">
        <v>22</v>
      </c>
      <c r="V154" t="s">
        <v>22</v>
      </c>
      <c r="W154" t="s">
        <v>22</v>
      </c>
      <c r="X154" t="s">
        <v>22</v>
      </c>
      <c r="Y154" t="s">
        <v>22</v>
      </c>
      <c r="Z154" t="s">
        <v>8825</v>
      </c>
    </row>
    <row r="155" spans="1:26" x14ac:dyDescent="0.35">
      <c r="A155" t="s">
        <v>9605</v>
      </c>
      <c r="B155" t="s">
        <v>8813</v>
      </c>
      <c r="C155" t="s">
        <v>8813</v>
      </c>
      <c r="D155" t="s">
        <v>9524</v>
      </c>
      <c r="E155" t="s">
        <v>9525</v>
      </c>
      <c r="F155" t="s">
        <v>9606</v>
      </c>
      <c r="G155" t="s">
        <v>9606</v>
      </c>
      <c r="H155" t="s">
        <v>9607</v>
      </c>
      <c r="I155" t="s">
        <v>9155</v>
      </c>
      <c r="J155" t="s">
        <v>9606</v>
      </c>
      <c r="L155" t="s">
        <v>252</v>
      </c>
      <c r="M155" t="s">
        <v>240</v>
      </c>
      <c r="N155" t="s">
        <v>9156</v>
      </c>
      <c r="O155" t="s">
        <v>9157</v>
      </c>
      <c r="P155" t="s">
        <v>9158</v>
      </c>
      <c r="Q155" t="s">
        <v>9606</v>
      </c>
      <c r="S155" t="s">
        <v>8825</v>
      </c>
      <c r="T155" t="s">
        <v>8825</v>
      </c>
      <c r="U155" t="s">
        <v>22</v>
      </c>
      <c r="V155" t="s">
        <v>22</v>
      </c>
      <c r="W155" t="s">
        <v>22</v>
      </c>
      <c r="X155" t="s">
        <v>22</v>
      </c>
      <c r="Y155" t="s">
        <v>9567</v>
      </c>
      <c r="Z155" t="s">
        <v>8825</v>
      </c>
    </row>
    <row r="156" spans="1:26" x14ac:dyDescent="0.35">
      <c r="A156" t="s">
        <v>9608</v>
      </c>
      <c r="B156" t="s">
        <v>8813</v>
      </c>
      <c r="C156" t="s">
        <v>8813</v>
      </c>
      <c r="D156" t="s">
        <v>9524</v>
      </c>
      <c r="E156" t="s">
        <v>9525</v>
      </c>
      <c r="F156" t="s">
        <v>9191</v>
      </c>
      <c r="G156" t="s">
        <v>9191</v>
      </c>
      <c r="H156" t="s">
        <v>9192</v>
      </c>
      <c r="I156" t="s">
        <v>9155</v>
      </c>
      <c r="J156" t="s">
        <v>9191</v>
      </c>
      <c r="L156" t="s">
        <v>252</v>
      </c>
      <c r="M156" t="s">
        <v>240</v>
      </c>
      <c r="N156" t="s">
        <v>9156</v>
      </c>
      <c r="O156" t="s">
        <v>9157</v>
      </c>
      <c r="P156" t="s">
        <v>9158</v>
      </c>
      <c r="Q156" t="s">
        <v>9193</v>
      </c>
      <c r="S156" t="s">
        <v>8825</v>
      </c>
      <c r="T156" t="s">
        <v>8825</v>
      </c>
      <c r="U156" t="s">
        <v>22</v>
      </c>
      <c r="V156" t="s">
        <v>22</v>
      </c>
      <c r="W156" t="s">
        <v>22</v>
      </c>
      <c r="X156" t="s">
        <v>22</v>
      </c>
      <c r="Y156" t="s">
        <v>9194</v>
      </c>
      <c r="Z156" t="s">
        <v>8825</v>
      </c>
    </row>
    <row r="157" spans="1:26" x14ac:dyDescent="0.35">
      <c r="A157" t="s">
        <v>9609</v>
      </c>
      <c r="B157" t="s">
        <v>8813</v>
      </c>
      <c r="C157" t="s">
        <v>8813</v>
      </c>
      <c r="D157" t="s">
        <v>9524</v>
      </c>
      <c r="E157" t="s">
        <v>9525</v>
      </c>
      <c r="F157" t="s">
        <v>9610</v>
      </c>
      <c r="G157" t="s">
        <v>9610</v>
      </c>
      <c r="H157" t="s">
        <v>9611</v>
      </c>
      <c r="I157" t="s">
        <v>9155</v>
      </c>
      <c r="J157" t="s">
        <v>9610</v>
      </c>
      <c r="L157" t="s">
        <v>252</v>
      </c>
      <c r="M157" t="s">
        <v>240</v>
      </c>
      <c r="N157" t="s">
        <v>9156</v>
      </c>
      <c r="O157" t="s">
        <v>9157</v>
      </c>
      <c r="P157" t="s">
        <v>9158</v>
      </c>
      <c r="S157" t="s">
        <v>8825</v>
      </c>
      <c r="T157" t="s">
        <v>8825</v>
      </c>
      <c r="U157" t="s">
        <v>22</v>
      </c>
      <c r="V157" t="s">
        <v>22</v>
      </c>
      <c r="W157" t="s">
        <v>22</v>
      </c>
      <c r="X157" t="s">
        <v>22</v>
      </c>
      <c r="Y157" t="s">
        <v>9612</v>
      </c>
      <c r="Z157" t="s">
        <v>8825</v>
      </c>
    </row>
    <row r="158" spans="1:26" x14ac:dyDescent="0.35">
      <c r="A158" t="s">
        <v>9613</v>
      </c>
      <c r="B158" t="s">
        <v>8813</v>
      </c>
      <c r="C158" t="s">
        <v>8813</v>
      </c>
      <c r="D158" t="s">
        <v>9524</v>
      </c>
      <c r="E158" t="s">
        <v>9525</v>
      </c>
      <c r="F158" t="s">
        <v>9614</v>
      </c>
      <c r="G158" t="s">
        <v>9614</v>
      </c>
      <c r="H158" t="s">
        <v>9615</v>
      </c>
      <c r="I158" t="s">
        <v>9155</v>
      </c>
      <c r="J158" t="s">
        <v>9614</v>
      </c>
      <c r="L158" t="s">
        <v>252</v>
      </c>
      <c r="M158" t="s">
        <v>240</v>
      </c>
      <c r="N158" t="s">
        <v>9156</v>
      </c>
      <c r="O158" t="s">
        <v>9157</v>
      </c>
      <c r="P158" t="s">
        <v>9158</v>
      </c>
      <c r="S158" t="s">
        <v>8825</v>
      </c>
      <c r="T158" t="s">
        <v>8825</v>
      </c>
      <c r="U158" t="s">
        <v>22</v>
      </c>
      <c r="V158" t="s">
        <v>22</v>
      </c>
      <c r="W158" t="s">
        <v>22</v>
      </c>
      <c r="X158" t="s">
        <v>22</v>
      </c>
      <c r="Y158" t="s">
        <v>9616</v>
      </c>
      <c r="Z158" t="s">
        <v>8825</v>
      </c>
    </row>
    <row r="159" spans="1:26" x14ac:dyDescent="0.35">
      <c r="A159" t="s">
        <v>9617</v>
      </c>
      <c r="B159" t="s">
        <v>8813</v>
      </c>
      <c r="C159" t="s">
        <v>8813</v>
      </c>
      <c r="D159" t="s">
        <v>9524</v>
      </c>
      <c r="E159" t="s">
        <v>9525</v>
      </c>
      <c r="F159" t="s">
        <v>9618</v>
      </c>
      <c r="G159" t="s">
        <v>9618</v>
      </c>
      <c r="H159" t="s">
        <v>9619</v>
      </c>
      <c r="I159" t="s">
        <v>9155</v>
      </c>
      <c r="J159" t="s">
        <v>9620</v>
      </c>
      <c r="L159" t="s">
        <v>240</v>
      </c>
      <c r="M159" t="s">
        <v>240</v>
      </c>
      <c r="N159" t="s">
        <v>8820</v>
      </c>
      <c r="O159" t="s">
        <v>8821</v>
      </c>
      <c r="P159" t="s">
        <v>8822</v>
      </c>
      <c r="Q159" t="s">
        <v>9620</v>
      </c>
      <c r="S159" t="s">
        <v>8825</v>
      </c>
      <c r="T159" t="s">
        <v>8825</v>
      </c>
      <c r="U159" t="s">
        <v>22</v>
      </c>
      <c r="V159" t="s">
        <v>22</v>
      </c>
      <c r="W159" t="s">
        <v>22</v>
      </c>
      <c r="X159" t="s">
        <v>22</v>
      </c>
      <c r="Y159" t="s">
        <v>9621</v>
      </c>
      <c r="Z159" t="s">
        <v>8825</v>
      </c>
    </row>
    <row r="160" spans="1:26" x14ac:dyDescent="0.35">
      <c r="A160" t="s">
        <v>9622</v>
      </c>
      <c r="B160" t="s">
        <v>8813</v>
      </c>
      <c r="C160" t="s">
        <v>8813</v>
      </c>
      <c r="D160" t="s">
        <v>9524</v>
      </c>
      <c r="E160" t="s">
        <v>9525</v>
      </c>
      <c r="F160" t="s">
        <v>9204</v>
      </c>
      <c r="G160" t="s">
        <v>9204</v>
      </c>
      <c r="H160" t="s">
        <v>9205</v>
      </c>
      <c r="I160" t="s">
        <v>9155</v>
      </c>
      <c r="J160" t="s">
        <v>9204</v>
      </c>
      <c r="L160" t="s">
        <v>252</v>
      </c>
      <c r="M160" t="s">
        <v>252</v>
      </c>
      <c r="N160" t="s">
        <v>9206</v>
      </c>
      <c r="O160" t="s">
        <v>9207</v>
      </c>
      <c r="P160" t="s">
        <v>9208</v>
      </c>
      <c r="Q160" t="s">
        <v>9204</v>
      </c>
      <c r="S160" t="s">
        <v>8825</v>
      </c>
      <c r="T160" t="s">
        <v>8825</v>
      </c>
      <c r="U160" t="s">
        <v>22</v>
      </c>
      <c r="V160" t="s">
        <v>22</v>
      </c>
      <c r="W160" t="s">
        <v>22</v>
      </c>
      <c r="X160" t="s">
        <v>22</v>
      </c>
      <c r="Y160" t="s">
        <v>9209</v>
      </c>
      <c r="Z160" t="s">
        <v>8825</v>
      </c>
    </row>
    <row r="161" spans="1:27" x14ac:dyDescent="0.35">
      <c r="A161" t="s">
        <v>9623</v>
      </c>
      <c r="B161" t="s">
        <v>8813</v>
      </c>
      <c r="C161" t="s">
        <v>8813</v>
      </c>
      <c r="D161" t="s">
        <v>9524</v>
      </c>
      <c r="E161" t="s">
        <v>9525</v>
      </c>
      <c r="F161" t="s">
        <v>9624</v>
      </c>
      <c r="G161" t="s">
        <v>9624</v>
      </c>
      <c r="H161" t="s">
        <v>9625</v>
      </c>
      <c r="I161" t="s">
        <v>9155</v>
      </c>
      <c r="J161" t="s">
        <v>9626</v>
      </c>
      <c r="L161" t="s">
        <v>252</v>
      </c>
      <c r="M161" t="s">
        <v>240</v>
      </c>
      <c r="N161" t="s">
        <v>9156</v>
      </c>
      <c r="O161" t="s">
        <v>9157</v>
      </c>
      <c r="P161" t="s">
        <v>9158</v>
      </c>
      <c r="Q161" t="s">
        <v>9626</v>
      </c>
      <c r="S161" t="s">
        <v>8825</v>
      </c>
      <c r="T161" t="s">
        <v>8825</v>
      </c>
      <c r="U161" t="s">
        <v>22</v>
      </c>
      <c r="V161" t="s">
        <v>22</v>
      </c>
      <c r="W161" t="s">
        <v>22</v>
      </c>
      <c r="X161" t="s">
        <v>22</v>
      </c>
      <c r="Y161" t="s">
        <v>9627</v>
      </c>
      <c r="Z161" t="s">
        <v>8825</v>
      </c>
    </row>
    <row r="162" spans="1:27" x14ac:dyDescent="0.35">
      <c r="A162" t="s">
        <v>9628</v>
      </c>
      <c r="B162" t="s">
        <v>8813</v>
      </c>
      <c r="C162" t="s">
        <v>8813</v>
      </c>
      <c r="D162" t="s">
        <v>9524</v>
      </c>
      <c r="E162" t="s">
        <v>9525</v>
      </c>
      <c r="F162" t="s">
        <v>9629</v>
      </c>
      <c r="G162" t="s">
        <v>9629</v>
      </c>
      <c r="H162" t="s">
        <v>9630</v>
      </c>
      <c r="I162" t="s">
        <v>9155</v>
      </c>
      <c r="J162" t="s">
        <v>9629</v>
      </c>
      <c r="L162" t="s">
        <v>240</v>
      </c>
      <c r="M162" t="s">
        <v>240</v>
      </c>
      <c r="N162" t="s">
        <v>8820</v>
      </c>
      <c r="O162" t="s">
        <v>8821</v>
      </c>
      <c r="P162" t="s">
        <v>8822</v>
      </c>
      <c r="Q162" t="s">
        <v>22</v>
      </c>
      <c r="R162" t="s">
        <v>9583</v>
      </c>
      <c r="S162" t="s">
        <v>8825</v>
      </c>
      <c r="T162" t="s">
        <v>8825</v>
      </c>
      <c r="U162" t="s">
        <v>22</v>
      </c>
      <c r="V162" t="s">
        <v>22</v>
      </c>
      <c r="W162" t="s">
        <v>22</v>
      </c>
      <c r="X162" t="s">
        <v>22</v>
      </c>
      <c r="Y162" t="s">
        <v>9631</v>
      </c>
      <c r="Z162" t="s">
        <v>8825</v>
      </c>
    </row>
    <row r="163" spans="1:27" x14ac:dyDescent="0.35">
      <c r="A163" t="s">
        <v>9632</v>
      </c>
      <c r="B163" t="s">
        <v>8813</v>
      </c>
      <c r="C163" t="s">
        <v>8813</v>
      </c>
      <c r="D163" t="s">
        <v>9524</v>
      </c>
      <c r="E163" t="s">
        <v>9525</v>
      </c>
      <c r="F163" t="s">
        <v>9633</v>
      </c>
      <c r="G163" t="s">
        <v>9633</v>
      </c>
      <c r="H163" t="s">
        <v>9634</v>
      </c>
      <c r="I163" t="s">
        <v>9155</v>
      </c>
      <c r="J163" t="s">
        <v>9633</v>
      </c>
      <c r="L163" t="s">
        <v>240</v>
      </c>
      <c r="M163" t="s">
        <v>240</v>
      </c>
      <c r="N163" t="s">
        <v>8820</v>
      </c>
      <c r="O163" t="s">
        <v>8821</v>
      </c>
      <c r="P163" t="s">
        <v>8822</v>
      </c>
      <c r="Q163" t="s">
        <v>9633</v>
      </c>
      <c r="S163" t="s">
        <v>8825</v>
      </c>
      <c r="T163" t="s">
        <v>8825</v>
      </c>
      <c r="U163" t="s">
        <v>22</v>
      </c>
      <c r="V163" t="s">
        <v>22</v>
      </c>
      <c r="W163" t="s">
        <v>22</v>
      </c>
      <c r="X163" t="s">
        <v>22</v>
      </c>
      <c r="Y163" t="s">
        <v>9635</v>
      </c>
      <c r="Z163" t="s">
        <v>8825</v>
      </c>
    </row>
    <row r="164" spans="1:27" x14ac:dyDescent="0.35">
      <c r="A164" t="s">
        <v>9636</v>
      </c>
      <c r="B164" t="s">
        <v>8813</v>
      </c>
      <c r="C164" t="s">
        <v>8813</v>
      </c>
      <c r="D164" t="s">
        <v>9524</v>
      </c>
      <c r="E164" t="s">
        <v>9525</v>
      </c>
      <c r="F164" t="s">
        <v>9637</v>
      </c>
      <c r="G164" t="s">
        <v>9637</v>
      </c>
      <c r="H164" t="s">
        <v>9638</v>
      </c>
      <c r="I164" t="s">
        <v>9155</v>
      </c>
      <c r="J164" t="s">
        <v>22</v>
      </c>
      <c r="L164" t="s">
        <v>240</v>
      </c>
      <c r="M164" t="s">
        <v>240</v>
      </c>
      <c r="N164" t="s">
        <v>8820</v>
      </c>
      <c r="O164" t="s">
        <v>8821</v>
      </c>
      <c r="P164" t="s">
        <v>8822</v>
      </c>
      <c r="Q164" t="s">
        <v>22</v>
      </c>
      <c r="R164" t="s">
        <v>22</v>
      </c>
      <c r="S164" t="s">
        <v>8825</v>
      </c>
      <c r="T164" t="s">
        <v>8825</v>
      </c>
      <c r="U164" t="s">
        <v>22</v>
      </c>
      <c r="V164" t="s">
        <v>22</v>
      </c>
      <c r="W164" t="s">
        <v>22</v>
      </c>
      <c r="X164" t="s">
        <v>22</v>
      </c>
      <c r="Y164" t="s">
        <v>22</v>
      </c>
      <c r="Z164">
        <v>121490</v>
      </c>
      <c r="AA164" t="s">
        <v>9639</v>
      </c>
    </row>
    <row r="165" spans="1:27" x14ac:dyDescent="0.35">
      <c r="A165" t="s">
        <v>9640</v>
      </c>
      <c r="B165" t="s">
        <v>8813</v>
      </c>
      <c r="C165" t="s">
        <v>8813</v>
      </c>
      <c r="D165" t="s">
        <v>9524</v>
      </c>
      <c r="E165" t="s">
        <v>9525</v>
      </c>
      <c r="F165" t="s">
        <v>9641</v>
      </c>
      <c r="G165" t="s">
        <v>9642</v>
      </c>
      <c r="H165" t="s">
        <v>9643</v>
      </c>
      <c r="I165" t="s">
        <v>9155</v>
      </c>
      <c r="J165" t="s">
        <v>22</v>
      </c>
      <c r="K165" t="s">
        <v>9604</v>
      </c>
      <c r="L165" t="s">
        <v>252</v>
      </c>
      <c r="M165" t="s">
        <v>240</v>
      </c>
      <c r="N165" t="s">
        <v>9156</v>
      </c>
      <c r="O165" t="s">
        <v>9157</v>
      </c>
      <c r="P165" t="s">
        <v>9158</v>
      </c>
      <c r="Q165" t="s">
        <v>22</v>
      </c>
      <c r="R165" t="s">
        <v>22</v>
      </c>
      <c r="S165" t="s">
        <v>8825</v>
      </c>
      <c r="T165" t="s">
        <v>8825</v>
      </c>
      <c r="U165" t="s">
        <v>22</v>
      </c>
      <c r="V165" t="s">
        <v>22</v>
      </c>
      <c r="W165" t="s">
        <v>22</v>
      </c>
      <c r="X165" t="s">
        <v>22</v>
      </c>
      <c r="Y165" t="s">
        <v>22</v>
      </c>
      <c r="Z165" t="s">
        <v>8825</v>
      </c>
    </row>
    <row r="166" spans="1:27" x14ac:dyDescent="0.35">
      <c r="A166" t="s">
        <v>9644</v>
      </c>
      <c r="B166" t="s">
        <v>8813</v>
      </c>
      <c r="C166" t="s">
        <v>8813</v>
      </c>
      <c r="D166" t="s">
        <v>9524</v>
      </c>
      <c r="E166" t="s">
        <v>9525</v>
      </c>
      <c r="F166" t="s">
        <v>9645</v>
      </c>
      <c r="G166" t="s">
        <v>9645</v>
      </c>
      <c r="H166" t="s">
        <v>9646</v>
      </c>
      <c r="I166" t="s">
        <v>9155</v>
      </c>
      <c r="J166" t="s">
        <v>9647</v>
      </c>
      <c r="L166" t="s">
        <v>252</v>
      </c>
      <c r="M166" t="s">
        <v>240</v>
      </c>
      <c r="N166" t="s">
        <v>9156</v>
      </c>
      <c r="O166" t="s">
        <v>9157</v>
      </c>
      <c r="P166" t="s">
        <v>9158</v>
      </c>
      <c r="Q166" t="s">
        <v>9647</v>
      </c>
      <c r="S166" t="s">
        <v>9648</v>
      </c>
      <c r="T166" t="s">
        <v>9649</v>
      </c>
      <c r="U166" t="s">
        <v>22</v>
      </c>
      <c r="V166" t="s">
        <v>22</v>
      </c>
      <c r="W166" t="s">
        <v>22</v>
      </c>
      <c r="X166" t="s">
        <v>22</v>
      </c>
      <c r="Y166" t="s">
        <v>9650</v>
      </c>
      <c r="Z166" t="s">
        <v>8825</v>
      </c>
    </row>
    <row r="167" spans="1:27" x14ac:dyDescent="0.35">
      <c r="A167" t="s">
        <v>9651</v>
      </c>
      <c r="B167" t="s">
        <v>8813</v>
      </c>
      <c r="C167" t="s">
        <v>8813</v>
      </c>
      <c r="D167" t="s">
        <v>9524</v>
      </c>
      <c r="E167" t="s">
        <v>9525</v>
      </c>
      <c r="F167" t="s">
        <v>9652</v>
      </c>
      <c r="G167" t="s">
        <v>9653</v>
      </c>
      <c r="H167" t="s">
        <v>9654</v>
      </c>
      <c r="I167" t="s">
        <v>9155</v>
      </c>
      <c r="J167" t="s">
        <v>22</v>
      </c>
      <c r="K167" t="s">
        <v>9604</v>
      </c>
      <c r="L167" t="s">
        <v>22</v>
      </c>
      <c r="M167" t="s">
        <v>252</v>
      </c>
      <c r="N167" t="s">
        <v>9655</v>
      </c>
      <c r="O167" t="s">
        <v>9656</v>
      </c>
      <c r="P167" t="s">
        <v>9657</v>
      </c>
      <c r="Q167" t="s">
        <v>22</v>
      </c>
      <c r="R167" t="s">
        <v>22</v>
      </c>
      <c r="S167" t="s">
        <v>8825</v>
      </c>
      <c r="T167" t="s">
        <v>8825</v>
      </c>
      <c r="U167" t="s">
        <v>22</v>
      </c>
      <c r="V167" t="s">
        <v>22</v>
      </c>
      <c r="W167" t="s">
        <v>22</v>
      </c>
      <c r="X167" t="s">
        <v>22</v>
      </c>
      <c r="Y167" t="s">
        <v>22</v>
      </c>
      <c r="Z167" t="s">
        <v>8825</v>
      </c>
    </row>
    <row r="168" spans="1:27" x14ac:dyDescent="0.35">
      <c r="A168" t="s">
        <v>9658</v>
      </c>
      <c r="B168" t="s">
        <v>8813</v>
      </c>
      <c r="C168" t="s">
        <v>8813</v>
      </c>
      <c r="D168" t="s">
        <v>9524</v>
      </c>
      <c r="E168" t="s">
        <v>9525</v>
      </c>
      <c r="F168" t="s">
        <v>9659</v>
      </c>
      <c r="G168" t="s">
        <v>9659</v>
      </c>
      <c r="H168" t="s">
        <v>9660</v>
      </c>
      <c r="I168" t="s">
        <v>9155</v>
      </c>
      <c r="J168" t="s">
        <v>9661</v>
      </c>
      <c r="K168" t="s">
        <v>9662</v>
      </c>
      <c r="L168" t="s">
        <v>240</v>
      </c>
      <c r="M168" t="s">
        <v>240</v>
      </c>
      <c r="N168" t="s">
        <v>8820</v>
      </c>
      <c r="O168" t="s">
        <v>8821</v>
      </c>
      <c r="P168" t="s">
        <v>8822</v>
      </c>
      <c r="Q168" t="s">
        <v>22</v>
      </c>
      <c r="R168" t="s">
        <v>9583</v>
      </c>
      <c r="S168" t="s">
        <v>8825</v>
      </c>
      <c r="T168" t="s">
        <v>8825</v>
      </c>
      <c r="U168" t="s">
        <v>22</v>
      </c>
      <c r="V168" t="s">
        <v>22</v>
      </c>
      <c r="W168" t="s">
        <v>22</v>
      </c>
      <c r="X168" t="s">
        <v>22</v>
      </c>
      <c r="Y168" t="s">
        <v>9663</v>
      </c>
      <c r="Z168" t="s">
        <v>8825</v>
      </c>
    </row>
    <row r="169" spans="1:27" x14ac:dyDescent="0.35">
      <c r="A169" t="s">
        <v>9664</v>
      </c>
      <c r="B169" t="s">
        <v>8813</v>
      </c>
      <c r="C169" t="s">
        <v>8813</v>
      </c>
      <c r="D169" t="s">
        <v>9524</v>
      </c>
      <c r="E169" t="s">
        <v>9525</v>
      </c>
      <c r="F169" t="s">
        <v>9665</v>
      </c>
      <c r="G169" t="s">
        <v>9665</v>
      </c>
      <c r="H169" t="s">
        <v>9666</v>
      </c>
      <c r="I169" t="s">
        <v>9155</v>
      </c>
      <c r="J169" t="s">
        <v>9310</v>
      </c>
      <c r="L169" t="s">
        <v>252</v>
      </c>
      <c r="M169" t="s">
        <v>240</v>
      </c>
      <c r="N169" t="s">
        <v>9156</v>
      </c>
      <c r="O169" t="s">
        <v>9157</v>
      </c>
      <c r="P169" t="s">
        <v>9158</v>
      </c>
      <c r="Q169" t="s">
        <v>9667</v>
      </c>
      <c r="S169" t="s">
        <v>8825</v>
      </c>
      <c r="T169" t="s">
        <v>8825</v>
      </c>
      <c r="U169" t="s">
        <v>22</v>
      </c>
      <c r="V169" t="s">
        <v>22</v>
      </c>
      <c r="W169" t="s">
        <v>22</v>
      </c>
      <c r="X169" t="s">
        <v>22</v>
      </c>
      <c r="Y169" t="s">
        <v>9668</v>
      </c>
      <c r="Z169" t="s">
        <v>8825</v>
      </c>
    </row>
    <row r="170" spans="1:27" x14ac:dyDescent="0.35">
      <c r="A170" t="s">
        <v>9669</v>
      </c>
      <c r="B170" t="s">
        <v>8813</v>
      </c>
      <c r="C170" t="s">
        <v>8813</v>
      </c>
      <c r="D170" t="s">
        <v>9524</v>
      </c>
      <c r="E170" t="s">
        <v>9525</v>
      </c>
      <c r="F170" t="s">
        <v>9670</v>
      </c>
      <c r="G170" t="s">
        <v>9670</v>
      </c>
      <c r="H170" t="s">
        <v>9671</v>
      </c>
      <c r="I170" t="s">
        <v>9155</v>
      </c>
      <c r="J170" t="s">
        <v>9672</v>
      </c>
      <c r="L170" t="s">
        <v>252</v>
      </c>
      <c r="M170" t="s">
        <v>240</v>
      </c>
      <c r="N170" t="s">
        <v>9156</v>
      </c>
      <c r="O170" t="s">
        <v>9157</v>
      </c>
      <c r="P170" t="s">
        <v>9158</v>
      </c>
      <c r="Q170" t="s">
        <v>9672</v>
      </c>
      <c r="S170" t="s">
        <v>8825</v>
      </c>
      <c r="T170" t="s">
        <v>8825</v>
      </c>
      <c r="U170" t="s">
        <v>22</v>
      </c>
      <c r="V170" t="s">
        <v>22</v>
      </c>
      <c r="W170" t="s">
        <v>22</v>
      </c>
      <c r="X170" t="s">
        <v>22</v>
      </c>
      <c r="Y170" t="s">
        <v>9673</v>
      </c>
      <c r="Z170" t="s">
        <v>8825</v>
      </c>
    </row>
    <row r="171" spans="1:27" x14ac:dyDescent="0.35">
      <c r="A171" t="s">
        <v>9674</v>
      </c>
      <c r="B171" t="s">
        <v>8813</v>
      </c>
      <c r="C171" t="s">
        <v>8813</v>
      </c>
      <c r="D171" t="s">
        <v>9524</v>
      </c>
      <c r="E171" t="s">
        <v>9525</v>
      </c>
      <c r="F171" t="s">
        <v>9675</v>
      </c>
      <c r="G171" t="s">
        <v>9675</v>
      </c>
      <c r="H171" t="s">
        <v>9676</v>
      </c>
      <c r="I171" t="s">
        <v>9155</v>
      </c>
      <c r="J171" t="s">
        <v>9677</v>
      </c>
      <c r="L171" t="s">
        <v>240</v>
      </c>
      <c r="M171" t="s">
        <v>240</v>
      </c>
      <c r="N171" t="s">
        <v>8820</v>
      </c>
      <c r="O171" t="s">
        <v>8821</v>
      </c>
      <c r="P171" t="s">
        <v>8822</v>
      </c>
      <c r="Q171" t="s">
        <v>9677</v>
      </c>
      <c r="S171" t="s">
        <v>8825</v>
      </c>
      <c r="T171" t="s">
        <v>8825</v>
      </c>
      <c r="U171" t="s">
        <v>22</v>
      </c>
      <c r="V171" t="s">
        <v>22</v>
      </c>
      <c r="W171" t="s">
        <v>22</v>
      </c>
      <c r="X171" t="s">
        <v>22</v>
      </c>
      <c r="Y171" t="s">
        <v>9678</v>
      </c>
      <c r="Z171" t="s">
        <v>8825</v>
      </c>
    </row>
    <row r="172" spans="1:27" x14ac:dyDescent="0.35">
      <c r="A172" t="s">
        <v>9679</v>
      </c>
      <c r="B172" t="s">
        <v>8813</v>
      </c>
      <c r="C172" t="s">
        <v>8813</v>
      </c>
      <c r="D172" t="s">
        <v>9524</v>
      </c>
      <c r="E172" t="s">
        <v>9525</v>
      </c>
      <c r="F172" t="s">
        <v>9680</v>
      </c>
      <c r="G172" t="s">
        <v>9680</v>
      </c>
      <c r="H172" t="s">
        <v>9681</v>
      </c>
      <c r="I172" t="s">
        <v>9155</v>
      </c>
      <c r="J172" t="s">
        <v>9680</v>
      </c>
      <c r="L172" t="s">
        <v>240</v>
      </c>
      <c r="M172" t="s">
        <v>240</v>
      </c>
      <c r="N172" t="s">
        <v>8820</v>
      </c>
      <c r="O172" t="s">
        <v>8821</v>
      </c>
      <c r="P172" t="s">
        <v>8822</v>
      </c>
      <c r="Q172" s="88"/>
      <c r="R172" s="88"/>
      <c r="S172" t="s">
        <v>8825</v>
      </c>
      <c r="T172" t="s">
        <v>8825</v>
      </c>
      <c r="U172" t="s">
        <v>22</v>
      </c>
      <c r="V172" t="s">
        <v>22</v>
      </c>
      <c r="W172" t="s">
        <v>22</v>
      </c>
      <c r="X172" t="s">
        <v>22</v>
      </c>
      <c r="Y172" t="s">
        <v>9682</v>
      </c>
    </row>
    <row r="173" spans="1:27" x14ac:dyDescent="0.35">
      <c r="A173" t="s">
        <v>9683</v>
      </c>
      <c r="B173" t="s">
        <v>8813</v>
      </c>
      <c r="C173" t="s">
        <v>8813</v>
      </c>
      <c r="D173" t="s">
        <v>9524</v>
      </c>
      <c r="E173" t="s">
        <v>9525</v>
      </c>
      <c r="F173" t="s">
        <v>9684</v>
      </c>
      <c r="G173" t="s">
        <v>9684</v>
      </c>
      <c r="H173" t="s">
        <v>9685</v>
      </c>
      <c r="I173" t="s">
        <v>9155</v>
      </c>
      <c r="J173" t="s">
        <v>9686</v>
      </c>
      <c r="K173" t="s">
        <v>9604</v>
      </c>
      <c r="L173" t="s">
        <v>240</v>
      </c>
      <c r="M173" t="s">
        <v>240</v>
      </c>
      <c r="N173" t="s">
        <v>8820</v>
      </c>
      <c r="O173" t="s">
        <v>8821</v>
      </c>
      <c r="P173" t="s">
        <v>8822</v>
      </c>
      <c r="Q173" t="s">
        <v>9686</v>
      </c>
      <c r="S173" t="s">
        <v>8825</v>
      </c>
      <c r="T173" t="s">
        <v>8825</v>
      </c>
      <c r="U173" t="s">
        <v>22</v>
      </c>
      <c r="V173" t="s">
        <v>22</v>
      </c>
      <c r="W173" t="s">
        <v>22</v>
      </c>
      <c r="X173" t="s">
        <v>22</v>
      </c>
      <c r="Y173" t="s">
        <v>9687</v>
      </c>
      <c r="Z173" t="s">
        <v>8825</v>
      </c>
    </row>
    <row r="174" spans="1:27" x14ac:dyDescent="0.35">
      <c r="A174" t="s">
        <v>9688</v>
      </c>
      <c r="B174" t="s">
        <v>8813</v>
      </c>
      <c r="C174" t="s">
        <v>8813</v>
      </c>
      <c r="D174" t="s">
        <v>9524</v>
      </c>
      <c r="E174" t="s">
        <v>9525</v>
      </c>
      <c r="F174" t="s">
        <v>9689</v>
      </c>
      <c r="G174" t="s">
        <v>9689</v>
      </c>
      <c r="H174" t="s">
        <v>9690</v>
      </c>
      <c r="I174" t="s">
        <v>9155</v>
      </c>
      <c r="J174" t="s">
        <v>9689</v>
      </c>
      <c r="L174" t="s">
        <v>240</v>
      </c>
      <c r="M174" t="s">
        <v>240</v>
      </c>
      <c r="N174" t="s">
        <v>8820</v>
      </c>
      <c r="O174" t="s">
        <v>8821</v>
      </c>
      <c r="P174" t="s">
        <v>8822</v>
      </c>
      <c r="Q174" t="s">
        <v>9689</v>
      </c>
      <c r="S174" t="s">
        <v>8825</v>
      </c>
      <c r="T174" t="s">
        <v>8825</v>
      </c>
      <c r="U174" t="s">
        <v>22</v>
      </c>
      <c r="V174" t="s">
        <v>22</v>
      </c>
      <c r="W174" t="s">
        <v>22</v>
      </c>
      <c r="X174" t="s">
        <v>22</v>
      </c>
      <c r="Y174" t="s">
        <v>9691</v>
      </c>
      <c r="Z174" t="s">
        <v>8825</v>
      </c>
    </row>
    <row r="175" spans="1:27" x14ac:dyDescent="0.35">
      <c r="A175" t="s">
        <v>9692</v>
      </c>
      <c r="B175" t="s">
        <v>8813</v>
      </c>
      <c r="C175" t="s">
        <v>8813</v>
      </c>
      <c r="D175" t="s">
        <v>9524</v>
      </c>
      <c r="E175" t="s">
        <v>9525</v>
      </c>
      <c r="F175" t="s">
        <v>9693</v>
      </c>
      <c r="G175" t="s">
        <v>9693</v>
      </c>
      <c r="H175" t="s">
        <v>9694</v>
      </c>
      <c r="I175" t="s">
        <v>9155</v>
      </c>
      <c r="J175" t="s">
        <v>22</v>
      </c>
      <c r="K175" t="s">
        <v>9604</v>
      </c>
      <c r="L175" t="s">
        <v>22</v>
      </c>
      <c r="M175" t="s">
        <v>240</v>
      </c>
      <c r="N175" t="s">
        <v>9363</v>
      </c>
      <c r="O175" t="s">
        <v>9364</v>
      </c>
      <c r="P175" t="s">
        <v>9365</v>
      </c>
      <c r="Q175" t="s">
        <v>22</v>
      </c>
      <c r="R175" t="s">
        <v>22</v>
      </c>
      <c r="S175" t="s">
        <v>9695</v>
      </c>
      <c r="T175" t="s">
        <v>9696</v>
      </c>
      <c r="U175" t="s">
        <v>22</v>
      </c>
      <c r="V175" t="s">
        <v>22</v>
      </c>
      <c r="W175" t="s">
        <v>22</v>
      </c>
      <c r="X175" t="s">
        <v>22</v>
      </c>
      <c r="Y175" t="s">
        <v>22</v>
      </c>
      <c r="Z175" t="s">
        <v>8825</v>
      </c>
    </row>
    <row r="176" spans="1:27" x14ac:dyDescent="0.35">
      <c r="A176" t="s">
        <v>9697</v>
      </c>
      <c r="B176" t="s">
        <v>8813</v>
      </c>
      <c r="C176" t="s">
        <v>8813</v>
      </c>
      <c r="D176" t="s">
        <v>9524</v>
      </c>
      <c r="E176" t="s">
        <v>9525</v>
      </c>
      <c r="F176" t="s">
        <v>9698</v>
      </c>
      <c r="G176" t="s">
        <v>9698</v>
      </c>
      <c r="H176" t="s">
        <v>9699</v>
      </c>
      <c r="I176" t="s">
        <v>9155</v>
      </c>
      <c r="J176" t="s">
        <v>9700</v>
      </c>
      <c r="L176" t="s">
        <v>240</v>
      </c>
      <c r="M176" t="s">
        <v>240</v>
      </c>
      <c r="N176" t="s">
        <v>8820</v>
      </c>
      <c r="O176" t="s">
        <v>8821</v>
      </c>
      <c r="P176" t="s">
        <v>8822</v>
      </c>
      <c r="Q176" t="s">
        <v>9700</v>
      </c>
      <c r="S176" t="s">
        <v>8825</v>
      </c>
      <c r="T176" t="s">
        <v>8825</v>
      </c>
      <c r="U176" t="s">
        <v>22</v>
      </c>
      <c r="V176" t="s">
        <v>22</v>
      </c>
      <c r="W176" t="s">
        <v>22</v>
      </c>
      <c r="X176" t="s">
        <v>22</v>
      </c>
      <c r="Y176" t="s">
        <v>9701</v>
      </c>
      <c r="Z176" t="s">
        <v>8825</v>
      </c>
    </row>
    <row r="177" spans="1:26" x14ac:dyDescent="0.35">
      <c r="A177" t="s">
        <v>9702</v>
      </c>
      <c r="B177" t="s">
        <v>8813</v>
      </c>
      <c r="C177" t="s">
        <v>8813</v>
      </c>
      <c r="D177" t="s">
        <v>9524</v>
      </c>
      <c r="E177" t="s">
        <v>9525</v>
      </c>
      <c r="F177" t="s">
        <v>9703</v>
      </c>
      <c r="G177" t="s">
        <v>9703</v>
      </c>
      <c r="H177" t="s">
        <v>9704</v>
      </c>
      <c r="I177" t="s">
        <v>9155</v>
      </c>
      <c r="J177" t="s">
        <v>9703</v>
      </c>
      <c r="L177" t="s">
        <v>240</v>
      </c>
      <c r="M177" t="s">
        <v>240</v>
      </c>
      <c r="N177" t="s">
        <v>8820</v>
      </c>
      <c r="O177" t="s">
        <v>8821</v>
      </c>
      <c r="P177" t="s">
        <v>8822</v>
      </c>
      <c r="Q177" s="88"/>
      <c r="R177" s="88"/>
      <c r="S177" t="s">
        <v>8825</v>
      </c>
      <c r="T177" t="s">
        <v>8825</v>
      </c>
      <c r="U177" t="s">
        <v>22</v>
      </c>
      <c r="V177" t="s">
        <v>22</v>
      </c>
      <c r="W177" t="s">
        <v>22</v>
      </c>
      <c r="X177" t="s">
        <v>22</v>
      </c>
      <c r="Y177" t="s">
        <v>9705</v>
      </c>
    </row>
    <row r="178" spans="1:26" x14ac:dyDescent="0.35">
      <c r="A178" t="s">
        <v>9706</v>
      </c>
      <c r="B178" t="s">
        <v>8813</v>
      </c>
      <c r="C178" t="s">
        <v>8813</v>
      </c>
      <c r="D178" t="s">
        <v>9524</v>
      </c>
      <c r="E178" t="s">
        <v>9525</v>
      </c>
      <c r="F178" t="s">
        <v>9707</v>
      </c>
      <c r="G178" t="s">
        <v>9707</v>
      </c>
      <c r="H178" t="s">
        <v>9708</v>
      </c>
      <c r="I178" t="s">
        <v>9155</v>
      </c>
      <c r="J178" t="s">
        <v>9707</v>
      </c>
      <c r="L178" t="s">
        <v>252</v>
      </c>
      <c r="M178" t="s">
        <v>240</v>
      </c>
      <c r="N178" t="s">
        <v>9156</v>
      </c>
      <c r="O178" t="s">
        <v>9157</v>
      </c>
      <c r="P178" t="s">
        <v>9158</v>
      </c>
      <c r="Q178" t="s">
        <v>9707</v>
      </c>
      <c r="S178" t="s">
        <v>8825</v>
      </c>
      <c r="T178" t="s">
        <v>8825</v>
      </c>
      <c r="U178" t="s">
        <v>22</v>
      </c>
      <c r="V178" t="s">
        <v>22</v>
      </c>
      <c r="W178" t="s">
        <v>22</v>
      </c>
      <c r="X178" t="s">
        <v>22</v>
      </c>
      <c r="Y178" t="s">
        <v>9709</v>
      </c>
      <c r="Z178" t="s">
        <v>8825</v>
      </c>
    </row>
    <row r="179" spans="1:26" x14ac:dyDescent="0.35">
      <c r="A179" t="s">
        <v>9710</v>
      </c>
      <c r="B179" t="s">
        <v>8813</v>
      </c>
      <c r="C179" t="s">
        <v>8813</v>
      </c>
      <c r="D179" t="s">
        <v>9524</v>
      </c>
      <c r="E179" t="s">
        <v>9525</v>
      </c>
      <c r="F179" t="s">
        <v>9711</v>
      </c>
      <c r="G179" t="s">
        <v>9711</v>
      </c>
      <c r="H179" t="s">
        <v>9712</v>
      </c>
      <c r="I179" t="s">
        <v>9155</v>
      </c>
      <c r="J179" t="s">
        <v>9713</v>
      </c>
      <c r="L179" t="s">
        <v>252</v>
      </c>
      <c r="M179" t="s">
        <v>240</v>
      </c>
      <c r="N179" t="s">
        <v>9156</v>
      </c>
      <c r="O179" t="s">
        <v>9157</v>
      </c>
      <c r="P179" t="s">
        <v>9158</v>
      </c>
      <c r="Q179" s="88"/>
      <c r="R179" s="88"/>
      <c r="S179" t="s">
        <v>8825</v>
      </c>
      <c r="T179" t="s">
        <v>8825</v>
      </c>
      <c r="U179" t="s">
        <v>22</v>
      </c>
      <c r="V179" t="s">
        <v>22</v>
      </c>
      <c r="W179" t="s">
        <v>22</v>
      </c>
      <c r="X179" t="s">
        <v>22</v>
      </c>
      <c r="Y179" t="s">
        <v>9714</v>
      </c>
    </row>
    <row r="180" spans="1:26" x14ac:dyDescent="0.35">
      <c r="A180" t="s">
        <v>9715</v>
      </c>
      <c r="B180" t="s">
        <v>8813</v>
      </c>
      <c r="C180" t="s">
        <v>8813</v>
      </c>
      <c r="D180" t="s">
        <v>9524</v>
      </c>
      <c r="E180" t="s">
        <v>9525</v>
      </c>
      <c r="F180" t="s">
        <v>9716</v>
      </c>
      <c r="G180" t="s">
        <v>9716</v>
      </c>
      <c r="H180" t="s">
        <v>9717</v>
      </c>
      <c r="I180" t="s">
        <v>9155</v>
      </c>
      <c r="J180" t="s">
        <v>9718</v>
      </c>
      <c r="L180" t="s">
        <v>252</v>
      </c>
      <c r="M180" t="s">
        <v>240</v>
      </c>
      <c r="N180" t="s">
        <v>9156</v>
      </c>
      <c r="O180" t="s">
        <v>9157</v>
      </c>
      <c r="P180" t="s">
        <v>9158</v>
      </c>
      <c r="Q180" s="88"/>
      <c r="R180" s="88"/>
      <c r="S180" t="s">
        <v>8825</v>
      </c>
      <c r="T180" t="s">
        <v>8825</v>
      </c>
      <c r="U180" t="s">
        <v>22</v>
      </c>
      <c r="V180" t="s">
        <v>22</v>
      </c>
      <c r="W180" t="s">
        <v>22</v>
      </c>
      <c r="X180" t="s">
        <v>22</v>
      </c>
      <c r="Y180" t="s">
        <v>9719</v>
      </c>
    </row>
    <row r="181" spans="1:26" x14ac:dyDescent="0.35">
      <c r="A181" t="s">
        <v>9720</v>
      </c>
      <c r="B181" t="s">
        <v>8813</v>
      </c>
      <c r="C181" t="s">
        <v>8813</v>
      </c>
      <c r="D181" t="s">
        <v>9524</v>
      </c>
      <c r="E181" t="s">
        <v>9525</v>
      </c>
      <c r="F181" t="s">
        <v>9721</v>
      </c>
      <c r="G181" t="s">
        <v>9721</v>
      </c>
      <c r="H181" t="s">
        <v>9722</v>
      </c>
      <c r="I181" t="s">
        <v>9155</v>
      </c>
      <c r="J181" t="s">
        <v>9586</v>
      </c>
      <c r="L181" t="s">
        <v>240</v>
      </c>
      <c r="M181" t="s">
        <v>240</v>
      </c>
      <c r="N181" t="s">
        <v>8820</v>
      </c>
      <c r="O181" t="s">
        <v>8821</v>
      </c>
      <c r="P181" t="s">
        <v>8822</v>
      </c>
      <c r="Q181" s="88"/>
      <c r="R181" s="88"/>
      <c r="S181" t="s">
        <v>8825</v>
      </c>
      <c r="T181" t="s">
        <v>8825</v>
      </c>
      <c r="U181" t="s">
        <v>22</v>
      </c>
      <c r="V181" t="s">
        <v>22</v>
      </c>
      <c r="W181" t="s">
        <v>22</v>
      </c>
      <c r="X181" t="s">
        <v>22</v>
      </c>
      <c r="Y181" t="s">
        <v>9588</v>
      </c>
    </row>
    <row r="182" spans="1:26" x14ac:dyDescent="0.35">
      <c r="A182" t="s">
        <v>9723</v>
      </c>
      <c r="B182" t="s">
        <v>8813</v>
      </c>
      <c r="C182" t="s">
        <v>8813</v>
      </c>
      <c r="D182" t="s">
        <v>9524</v>
      </c>
      <c r="E182" t="s">
        <v>9525</v>
      </c>
      <c r="F182" t="s">
        <v>9724</v>
      </c>
      <c r="G182" t="s">
        <v>9724</v>
      </c>
      <c r="H182" t="s">
        <v>9725</v>
      </c>
      <c r="I182" t="s">
        <v>9155</v>
      </c>
      <c r="J182" t="s">
        <v>9726</v>
      </c>
      <c r="L182" t="s">
        <v>240</v>
      </c>
      <c r="M182" t="s">
        <v>240</v>
      </c>
      <c r="N182" t="s">
        <v>8820</v>
      </c>
      <c r="O182" t="s">
        <v>8821</v>
      </c>
      <c r="P182" t="s">
        <v>8822</v>
      </c>
      <c r="Q182" t="s">
        <v>9727</v>
      </c>
      <c r="S182" t="s">
        <v>9728</v>
      </c>
      <c r="T182" t="s">
        <v>9729</v>
      </c>
      <c r="U182" t="s">
        <v>22</v>
      </c>
      <c r="V182" t="s">
        <v>22</v>
      </c>
      <c r="W182" t="s">
        <v>22</v>
      </c>
      <c r="X182" t="s">
        <v>22</v>
      </c>
      <c r="Y182" t="s">
        <v>9730</v>
      </c>
      <c r="Z182" t="s">
        <v>8825</v>
      </c>
    </row>
    <row r="183" spans="1:26" x14ac:dyDescent="0.35">
      <c r="A183" t="s">
        <v>9731</v>
      </c>
      <c r="B183" t="s">
        <v>8813</v>
      </c>
      <c r="C183" t="s">
        <v>8813</v>
      </c>
      <c r="D183" t="s">
        <v>9524</v>
      </c>
      <c r="E183" t="s">
        <v>9525</v>
      </c>
      <c r="F183" t="s">
        <v>9732</v>
      </c>
      <c r="G183" t="s">
        <v>9732</v>
      </c>
      <c r="H183" t="s">
        <v>9733</v>
      </c>
      <c r="I183" t="s">
        <v>9155</v>
      </c>
      <c r="J183" t="s">
        <v>9734</v>
      </c>
      <c r="L183" t="s">
        <v>240</v>
      </c>
      <c r="M183" t="s">
        <v>240</v>
      </c>
      <c r="N183" t="s">
        <v>8820</v>
      </c>
      <c r="O183" t="s">
        <v>8821</v>
      </c>
      <c r="P183" t="s">
        <v>8822</v>
      </c>
      <c r="Q183" t="s">
        <v>22</v>
      </c>
      <c r="R183" t="s">
        <v>9583</v>
      </c>
      <c r="S183" t="s">
        <v>8825</v>
      </c>
      <c r="T183" t="s">
        <v>8825</v>
      </c>
      <c r="U183" t="s">
        <v>22</v>
      </c>
      <c r="V183" t="s">
        <v>22</v>
      </c>
      <c r="W183" t="s">
        <v>22</v>
      </c>
      <c r="X183" t="s">
        <v>22</v>
      </c>
      <c r="Y183" t="s">
        <v>9735</v>
      </c>
      <c r="Z183" t="s">
        <v>8825</v>
      </c>
    </row>
    <row r="184" spans="1:26" x14ac:dyDescent="0.35">
      <c r="A184" t="s">
        <v>9736</v>
      </c>
      <c r="B184" t="s">
        <v>8813</v>
      </c>
      <c r="C184" t="s">
        <v>8813</v>
      </c>
      <c r="D184" t="s">
        <v>9524</v>
      </c>
      <c r="E184" t="s">
        <v>9525</v>
      </c>
      <c r="F184" t="s">
        <v>9737</v>
      </c>
      <c r="G184" t="s">
        <v>9737</v>
      </c>
      <c r="H184" t="s">
        <v>9738</v>
      </c>
      <c r="I184" t="s">
        <v>9155</v>
      </c>
      <c r="J184" t="s">
        <v>9211</v>
      </c>
      <c r="L184" t="s">
        <v>252</v>
      </c>
      <c r="M184" t="s">
        <v>240</v>
      </c>
      <c r="N184" t="s">
        <v>9156</v>
      </c>
      <c r="O184" t="s">
        <v>9157</v>
      </c>
      <c r="P184" t="s">
        <v>9158</v>
      </c>
      <c r="Q184" t="s">
        <v>9211</v>
      </c>
      <c r="S184" t="s">
        <v>8825</v>
      </c>
      <c r="T184" t="s">
        <v>8825</v>
      </c>
      <c r="U184" t="s">
        <v>22</v>
      </c>
      <c r="V184" t="s">
        <v>22</v>
      </c>
      <c r="W184" t="s">
        <v>22</v>
      </c>
      <c r="X184" t="s">
        <v>22</v>
      </c>
      <c r="Y184" t="s">
        <v>9739</v>
      </c>
      <c r="Z184" t="s">
        <v>8825</v>
      </c>
    </row>
    <row r="185" spans="1:26" x14ac:dyDescent="0.35">
      <c r="A185" t="s">
        <v>9740</v>
      </c>
      <c r="B185" t="s">
        <v>8813</v>
      </c>
      <c r="C185" t="s">
        <v>8813</v>
      </c>
      <c r="D185" t="s">
        <v>9524</v>
      </c>
      <c r="E185" t="s">
        <v>9525</v>
      </c>
      <c r="F185" t="s">
        <v>9741</v>
      </c>
      <c r="G185" t="s">
        <v>9741</v>
      </c>
      <c r="H185" t="s">
        <v>9742</v>
      </c>
      <c r="I185" t="s">
        <v>9155</v>
      </c>
      <c r="J185" t="s">
        <v>9743</v>
      </c>
      <c r="L185" t="s">
        <v>240</v>
      </c>
      <c r="M185" t="s">
        <v>240</v>
      </c>
      <c r="N185" t="s">
        <v>8820</v>
      </c>
      <c r="O185" t="s">
        <v>8821</v>
      </c>
      <c r="P185" t="s">
        <v>8822</v>
      </c>
      <c r="Q185" t="s">
        <v>9066</v>
      </c>
      <c r="S185" t="s">
        <v>8825</v>
      </c>
      <c r="T185" t="s">
        <v>8825</v>
      </c>
      <c r="U185" t="s">
        <v>22</v>
      </c>
      <c r="V185" t="s">
        <v>22</v>
      </c>
      <c r="W185" t="s">
        <v>22</v>
      </c>
      <c r="X185" t="s">
        <v>22</v>
      </c>
      <c r="Y185" t="s">
        <v>9744</v>
      </c>
      <c r="Z185" t="s">
        <v>8825</v>
      </c>
    </row>
    <row r="186" spans="1:26" x14ac:dyDescent="0.35">
      <c r="A186" t="s">
        <v>9745</v>
      </c>
      <c r="B186" t="s">
        <v>8813</v>
      </c>
      <c r="C186" t="s">
        <v>8813</v>
      </c>
      <c r="D186" t="s">
        <v>9524</v>
      </c>
      <c r="E186" t="s">
        <v>9525</v>
      </c>
      <c r="F186" t="s">
        <v>9746</v>
      </c>
      <c r="G186" t="s">
        <v>9746</v>
      </c>
      <c r="H186" t="s">
        <v>9747</v>
      </c>
      <c r="I186" t="s">
        <v>9155</v>
      </c>
      <c r="J186" t="s">
        <v>9746</v>
      </c>
      <c r="L186" t="s">
        <v>240</v>
      </c>
      <c r="M186" t="s">
        <v>240</v>
      </c>
      <c r="N186" t="s">
        <v>8820</v>
      </c>
      <c r="O186" t="s">
        <v>8821</v>
      </c>
      <c r="P186" t="s">
        <v>8822</v>
      </c>
      <c r="Q186" t="s">
        <v>22</v>
      </c>
      <c r="R186" t="s">
        <v>9583</v>
      </c>
      <c r="S186" t="s">
        <v>8825</v>
      </c>
      <c r="T186" t="s">
        <v>8825</v>
      </c>
      <c r="U186" t="s">
        <v>22</v>
      </c>
      <c r="V186" t="s">
        <v>22</v>
      </c>
      <c r="W186" t="s">
        <v>22</v>
      </c>
      <c r="X186" t="s">
        <v>22</v>
      </c>
      <c r="Y186" t="s">
        <v>9748</v>
      </c>
      <c r="Z186" t="s">
        <v>8825</v>
      </c>
    </row>
    <row r="187" spans="1:26" x14ac:dyDescent="0.35">
      <c r="A187" t="s">
        <v>9749</v>
      </c>
      <c r="B187" t="s">
        <v>8813</v>
      </c>
      <c r="C187" t="s">
        <v>8813</v>
      </c>
      <c r="D187" t="s">
        <v>9524</v>
      </c>
      <c r="E187" t="s">
        <v>9525</v>
      </c>
      <c r="F187" t="s">
        <v>9750</v>
      </c>
      <c r="G187" t="s">
        <v>9750</v>
      </c>
      <c r="H187" t="s">
        <v>9751</v>
      </c>
      <c r="I187" t="s">
        <v>9155</v>
      </c>
      <c r="J187" t="s">
        <v>9750</v>
      </c>
      <c r="L187" t="s">
        <v>252</v>
      </c>
      <c r="M187" t="s">
        <v>240</v>
      </c>
      <c r="N187" t="s">
        <v>9156</v>
      </c>
      <c r="O187" t="s">
        <v>9157</v>
      </c>
      <c r="P187" t="s">
        <v>9158</v>
      </c>
      <c r="Q187" t="s">
        <v>9750</v>
      </c>
      <c r="S187" t="s">
        <v>8825</v>
      </c>
      <c r="T187" t="s">
        <v>8825</v>
      </c>
      <c r="U187" t="s">
        <v>22</v>
      </c>
      <c r="V187" t="s">
        <v>22</v>
      </c>
      <c r="W187" t="s">
        <v>22</v>
      </c>
      <c r="X187" t="s">
        <v>22</v>
      </c>
      <c r="Y187" t="s">
        <v>9752</v>
      </c>
      <c r="Z187" t="s">
        <v>8825</v>
      </c>
    </row>
    <row r="188" spans="1:26" x14ac:dyDescent="0.35">
      <c r="A188" t="s">
        <v>9753</v>
      </c>
      <c r="B188" t="s">
        <v>8813</v>
      </c>
      <c r="C188" t="s">
        <v>8813</v>
      </c>
      <c r="D188" t="s">
        <v>9524</v>
      </c>
      <c r="E188" t="s">
        <v>9525</v>
      </c>
      <c r="F188" t="s">
        <v>9754</v>
      </c>
      <c r="G188" t="s">
        <v>9754</v>
      </c>
      <c r="H188" t="s">
        <v>9755</v>
      </c>
      <c r="I188" t="s">
        <v>9155</v>
      </c>
      <c r="J188" t="s">
        <v>9754</v>
      </c>
      <c r="L188" t="s">
        <v>252</v>
      </c>
      <c r="M188" t="s">
        <v>240</v>
      </c>
      <c r="N188" t="s">
        <v>9156</v>
      </c>
      <c r="O188" t="s">
        <v>9157</v>
      </c>
      <c r="P188" t="s">
        <v>9158</v>
      </c>
      <c r="Q188" t="s">
        <v>9756</v>
      </c>
      <c r="S188" t="s">
        <v>8825</v>
      </c>
      <c r="T188" t="s">
        <v>8825</v>
      </c>
      <c r="U188" t="s">
        <v>22</v>
      </c>
      <c r="V188" t="s">
        <v>22</v>
      </c>
      <c r="W188" t="s">
        <v>22</v>
      </c>
      <c r="X188" t="s">
        <v>22</v>
      </c>
      <c r="Y188" t="s">
        <v>9757</v>
      </c>
      <c r="Z188" t="s">
        <v>8825</v>
      </c>
    </row>
    <row r="189" spans="1:26" x14ac:dyDescent="0.35">
      <c r="A189" t="s">
        <v>9758</v>
      </c>
      <c r="B189" t="s">
        <v>8813</v>
      </c>
      <c r="C189" t="s">
        <v>8813</v>
      </c>
      <c r="D189" t="s">
        <v>9524</v>
      </c>
      <c r="E189" t="s">
        <v>9525</v>
      </c>
      <c r="F189" t="s">
        <v>9759</v>
      </c>
      <c r="G189" t="s">
        <v>9759</v>
      </c>
      <c r="H189" t="s">
        <v>9760</v>
      </c>
      <c r="I189" t="s">
        <v>9155</v>
      </c>
      <c r="J189" t="s">
        <v>9759</v>
      </c>
      <c r="L189" t="s">
        <v>252</v>
      </c>
      <c r="M189" t="s">
        <v>240</v>
      </c>
      <c r="N189" t="s">
        <v>9156</v>
      </c>
      <c r="O189" t="s">
        <v>9157</v>
      </c>
      <c r="P189" t="s">
        <v>9158</v>
      </c>
      <c r="Q189" t="s">
        <v>9759</v>
      </c>
      <c r="S189" t="s">
        <v>8825</v>
      </c>
      <c r="T189" t="s">
        <v>8825</v>
      </c>
      <c r="U189" t="s">
        <v>22</v>
      </c>
      <c r="V189" t="s">
        <v>22</v>
      </c>
      <c r="W189" t="s">
        <v>22</v>
      </c>
      <c r="X189" t="s">
        <v>22</v>
      </c>
      <c r="Y189" t="s">
        <v>9761</v>
      </c>
      <c r="Z189" t="s">
        <v>8825</v>
      </c>
    </row>
    <row r="190" spans="1:26" x14ac:dyDescent="0.35">
      <c r="A190" t="s">
        <v>9762</v>
      </c>
      <c r="B190" t="s">
        <v>8813</v>
      </c>
      <c r="C190" t="s">
        <v>8813</v>
      </c>
      <c r="D190" t="s">
        <v>9524</v>
      </c>
      <c r="E190" t="s">
        <v>9525</v>
      </c>
      <c r="F190" t="s">
        <v>9763</v>
      </c>
      <c r="G190" t="s">
        <v>9763</v>
      </c>
      <c r="H190" t="s">
        <v>9764</v>
      </c>
      <c r="I190" t="s">
        <v>9155</v>
      </c>
      <c r="J190" t="s">
        <v>9763</v>
      </c>
      <c r="L190" t="s">
        <v>252</v>
      </c>
      <c r="M190" t="s">
        <v>240</v>
      </c>
      <c r="N190" t="s">
        <v>9156</v>
      </c>
      <c r="O190" t="s">
        <v>9157</v>
      </c>
      <c r="P190" t="s">
        <v>9158</v>
      </c>
      <c r="Q190" t="s">
        <v>9763</v>
      </c>
      <c r="S190" t="s">
        <v>8825</v>
      </c>
      <c r="T190" t="s">
        <v>8825</v>
      </c>
      <c r="U190" t="s">
        <v>22</v>
      </c>
      <c r="V190" t="s">
        <v>22</v>
      </c>
      <c r="W190" t="s">
        <v>22</v>
      </c>
      <c r="X190" t="s">
        <v>22</v>
      </c>
      <c r="Y190" t="s">
        <v>9765</v>
      </c>
      <c r="Z190" t="s">
        <v>8825</v>
      </c>
    </row>
    <row r="191" spans="1:26" x14ac:dyDescent="0.35">
      <c r="A191" t="s">
        <v>9766</v>
      </c>
      <c r="B191" t="s">
        <v>8813</v>
      </c>
      <c r="C191" t="s">
        <v>8813</v>
      </c>
      <c r="D191" t="s">
        <v>9524</v>
      </c>
      <c r="E191" t="s">
        <v>9525</v>
      </c>
      <c r="F191" t="s">
        <v>9767</v>
      </c>
      <c r="G191" t="s">
        <v>9767</v>
      </c>
      <c r="H191" t="s">
        <v>9768</v>
      </c>
      <c r="I191" t="s">
        <v>9155</v>
      </c>
      <c r="J191" t="s">
        <v>9306</v>
      </c>
      <c r="L191" t="s">
        <v>252</v>
      </c>
      <c r="M191" t="s">
        <v>240</v>
      </c>
      <c r="N191" t="s">
        <v>9156</v>
      </c>
      <c r="O191" t="s">
        <v>9157</v>
      </c>
      <c r="P191" t="s">
        <v>9158</v>
      </c>
      <c r="Q191" t="s">
        <v>9306</v>
      </c>
      <c r="S191" t="s">
        <v>8825</v>
      </c>
      <c r="T191" t="s">
        <v>8825</v>
      </c>
      <c r="U191" t="s">
        <v>22</v>
      </c>
      <c r="V191" t="s">
        <v>22</v>
      </c>
      <c r="W191" t="s">
        <v>22</v>
      </c>
      <c r="X191" t="s">
        <v>22</v>
      </c>
      <c r="Y191" t="s">
        <v>9308</v>
      </c>
      <c r="Z191" t="s">
        <v>8825</v>
      </c>
    </row>
    <row r="192" spans="1:26" x14ac:dyDescent="0.35">
      <c r="A192" t="s">
        <v>9769</v>
      </c>
      <c r="B192" t="s">
        <v>8813</v>
      </c>
      <c r="C192" t="s">
        <v>8813</v>
      </c>
      <c r="D192" t="s">
        <v>9524</v>
      </c>
      <c r="E192" t="s">
        <v>9525</v>
      </c>
      <c r="F192" t="s">
        <v>9770</v>
      </c>
      <c r="G192" t="s">
        <v>9770</v>
      </c>
      <c r="H192" t="s">
        <v>9771</v>
      </c>
      <c r="I192" t="s">
        <v>9155</v>
      </c>
      <c r="J192" t="s">
        <v>9772</v>
      </c>
      <c r="L192" t="s">
        <v>240</v>
      </c>
      <c r="M192" t="s">
        <v>240</v>
      </c>
      <c r="N192" t="s">
        <v>8820</v>
      </c>
      <c r="O192" t="s">
        <v>8821</v>
      </c>
      <c r="P192" t="s">
        <v>8822</v>
      </c>
      <c r="Q192" s="88"/>
      <c r="R192" s="88"/>
      <c r="S192" t="s">
        <v>8825</v>
      </c>
      <c r="T192" t="s">
        <v>8825</v>
      </c>
      <c r="U192" t="s">
        <v>22</v>
      </c>
      <c r="V192" t="s">
        <v>22</v>
      </c>
      <c r="W192" t="s">
        <v>22</v>
      </c>
      <c r="X192" t="s">
        <v>22</v>
      </c>
      <c r="Y192" t="s">
        <v>9773</v>
      </c>
    </row>
    <row r="193" spans="1:27" x14ac:dyDescent="0.35">
      <c r="A193" t="s">
        <v>9774</v>
      </c>
      <c r="B193" t="s">
        <v>8813</v>
      </c>
      <c r="C193" t="s">
        <v>8813</v>
      </c>
      <c r="D193" t="s">
        <v>9524</v>
      </c>
      <c r="E193" t="s">
        <v>9525</v>
      </c>
      <c r="F193" t="s">
        <v>9775</v>
      </c>
      <c r="G193" t="s">
        <v>9775</v>
      </c>
      <c r="H193" t="s">
        <v>9776</v>
      </c>
      <c r="I193" t="s">
        <v>9155</v>
      </c>
      <c r="J193" t="s">
        <v>9187</v>
      </c>
      <c r="L193" t="s">
        <v>252</v>
      </c>
      <c r="M193" t="s">
        <v>252</v>
      </c>
      <c r="N193" t="s">
        <v>9206</v>
      </c>
      <c r="O193" t="s">
        <v>9207</v>
      </c>
      <c r="P193" t="s">
        <v>9208</v>
      </c>
      <c r="Q193" t="s">
        <v>9187</v>
      </c>
      <c r="S193" t="s">
        <v>8825</v>
      </c>
      <c r="T193" t="s">
        <v>8825</v>
      </c>
      <c r="U193" t="s">
        <v>22</v>
      </c>
      <c r="V193" t="s">
        <v>22</v>
      </c>
      <c r="W193" t="s">
        <v>22</v>
      </c>
      <c r="X193" t="s">
        <v>22</v>
      </c>
      <c r="Y193" t="s">
        <v>9189</v>
      </c>
      <c r="Z193" t="s">
        <v>8825</v>
      </c>
    </row>
    <row r="194" spans="1:27" x14ac:dyDescent="0.35">
      <c r="A194" t="s">
        <v>9777</v>
      </c>
      <c r="B194" t="s">
        <v>8813</v>
      </c>
      <c r="C194" t="s">
        <v>8813</v>
      </c>
      <c r="D194" t="s">
        <v>9524</v>
      </c>
      <c r="E194" t="s">
        <v>9525</v>
      </c>
      <c r="F194" t="s">
        <v>9778</v>
      </c>
      <c r="G194" t="s">
        <v>9778</v>
      </c>
      <c r="H194" t="s">
        <v>9779</v>
      </c>
      <c r="I194" t="s">
        <v>9155</v>
      </c>
      <c r="J194" t="s">
        <v>9780</v>
      </c>
      <c r="L194" t="s">
        <v>240</v>
      </c>
      <c r="M194" t="s">
        <v>240</v>
      </c>
      <c r="N194" t="s">
        <v>8820</v>
      </c>
      <c r="O194" t="s">
        <v>8821</v>
      </c>
      <c r="P194" t="s">
        <v>8822</v>
      </c>
      <c r="Q194" t="s">
        <v>9780</v>
      </c>
      <c r="S194" t="s">
        <v>8825</v>
      </c>
      <c r="T194" t="s">
        <v>8825</v>
      </c>
      <c r="U194" t="s">
        <v>22</v>
      </c>
      <c r="V194" t="s">
        <v>22</v>
      </c>
      <c r="W194" t="s">
        <v>22</v>
      </c>
      <c r="X194" t="s">
        <v>22</v>
      </c>
      <c r="Y194" t="s">
        <v>9781</v>
      </c>
      <c r="Z194" t="s">
        <v>8825</v>
      </c>
    </row>
    <row r="195" spans="1:27" x14ac:dyDescent="0.35">
      <c r="A195" t="s">
        <v>9782</v>
      </c>
      <c r="B195" t="s">
        <v>8813</v>
      </c>
      <c r="C195" t="s">
        <v>8813</v>
      </c>
      <c r="D195" t="s">
        <v>9524</v>
      </c>
      <c r="E195" t="s">
        <v>9525</v>
      </c>
      <c r="F195" t="s">
        <v>9783</v>
      </c>
      <c r="G195" t="s">
        <v>9783</v>
      </c>
      <c r="H195" t="s">
        <v>9784</v>
      </c>
      <c r="I195" t="s">
        <v>9155</v>
      </c>
      <c r="J195" t="s">
        <v>9785</v>
      </c>
      <c r="L195" t="s">
        <v>240</v>
      </c>
      <c r="M195" t="s">
        <v>240</v>
      </c>
      <c r="N195" t="s">
        <v>8820</v>
      </c>
      <c r="O195" t="s">
        <v>8821</v>
      </c>
      <c r="P195" t="s">
        <v>8822</v>
      </c>
      <c r="Q195" t="s">
        <v>9786</v>
      </c>
      <c r="S195" t="s">
        <v>8825</v>
      </c>
      <c r="T195" t="s">
        <v>8825</v>
      </c>
      <c r="U195" t="s">
        <v>22</v>
      </c>
      <c r="V195" t="s">
        <v>22</v>
      </c>
      <c r="W195" t="s">
        <v>22</v>
      </c>
      <c r="X195" t="s">
        <v>22</v>
      </c>
      <c r="Y195" t="s">
        <v>9787</v>
      </c>
      <c r="Z195" t="s">
        <v>8825</v>
      </c>
    </row>
    <row r="196" spans="1:27" x14ac:dyDescent="0.35">
      <c r="A196" t="s">
        <v>9788</v>
      </c>
      <c r="B196" t="s">
        <v>8813</v>
      </c>
      <c r="C196" t="s">
        <v>8813</v>
      </c>
      <c r="D196" t="s">
        <v>9524</v>
      </c>
      <c r="E196" t="s">
        <v>9525</v>
      </c>
      <c r="F196" t="s">
        <v>9789</v>
      </c>
      <c r="G196" t="s">
        <v>9789</v>
      </c>
      <c r="H196" t="s">
        <v>9790</v>
      </c>
      <c r="I196" t="s">
        <v>9155</v>
      </c>
      <c r="J196" t="s">
        <v>9789</v>
      </c>
      <c r="L196" t="s">
        <v>252</v>
      </c>
      <c r="M196" t="s">
        <v>240</v>
      </c>
      <c r="N196" t="s">
        <v>9156</v>
      </c>
      <c r="O196" t="s">
        <v>9157</v>
      </c>
      <c r="P196" t="s">
        <v>9158</v>
      </c>
      <c r="Q196" t="s">
        <v>9789</v>
      </c>
      <c r="S196" t="s">
        <v>8825</v>
      </c>
      <c r="T196" t="s">
        <v>8825</v>
      </c>
      <c r="U196" t="s">
        <v>22</v>
      </c>
      <c r="V196" t="s">
        <v>22</v>
      </c>
      <c r="W196" t="s">
        <v>22</v>
      </c>
      <c r="X196" t="s">
        <v>22</v>
      </c>
      <c r="Y196" t="s">
        <v>9791</v>
      </c>
      <c r="Z196" t="s">
        <v>8825</v>
      </c>
    </row>
    <row r="197" spans="1:27" x14ac:dyDescent="0.35">
      <c r="A197" t="s">
        <v>9792</v>
      </c>
      <c r="B197" t="s">
        <v>8813</v>
      </c>
      <c r="C197" t="s">
        <v>8813</v>
      </c>
      <c r="D197" t="s">
        <v>9524</v>
      </c>
      <c r="E197" t="s">
        <v>9525</v>
      </c>
      <c r="F197" t="s">
        <v>9793</v>
      </c>
      <c r="G197" t="s">
        <v>9793</v>
      </c>
      <c r="H197" t="s">
        <v>9794</v>
      </c>
      <c r="I197" t="s">
        <v>9155</v>
      </c>
      <c r="J197" t="s">
        <v>9793</v>
      </c>
      <c r="L197" t="s">
        <v>240</v>
      </c>
      <c r="M197" t="s">
        <v>240</v>
      </c>
      <c r="N197" t="s">
        <v>8820</v>
      </c>
      <c r="O197" t="s">
        <v>8821</v>
      </c>
      <c r="P197" t="s">
        <v>8822</v>
      </c>
      <c r="Q197" t="s">
        <v>9793</v>
      </c>
      <c r="S197" t="s">
        <v>8825</v>
      </c>
      <c r="T197" t="s">
        <v>8825</v>
      </c>
      <c r="U197" t="s">
        <v>22</v>
      </c>
      <c r="V197" t="s">
        <v>22</v>
      </c>
      <c r="W197" t="s">
        <v>22</v>
      </c>
      <c r="X197" t="s">
        <v>22</v>
      </c>
      <c r="Y197" t="s">
        <v>9795</v>
      </c>
      <c r="Z197" t="s">
        <v>8825</v>
      </c>
    </row>
    <row r="198" spans="1:27" x14ac:dyDescent="0.35">
      <c r="A198" t="s">
        <v>9796</v>
      </c>
      <c r="B198" t="s">
        <v>8813</v>
      </c>
      <c r="C198" t="s">
        <v>8813</v>
      </c>
      <c r="D198" t="s">
        <v>9524</v>
      </c>
      <c r="E198" t="s">
        <v>9525</v>
      </c>
      <c r="F198" t="s">
        <v>9797</v>
      </c>
      <c r="G198" t="s">
        <v>9797</v>
      </c>
      <c r="H198" t="s">
        <v>9798</v>
      </c>
      <c r="I198" t="s">
        <v>9155</v>
      </c>
      <c r="J198" t="s">
        <v>9799</v>
      </c>
      <c r="L198" t="s">
        <v>252</v>
      </c>
      <c r="M198" t="s">
        <v>240</v>
      </c>
      <c r="N198" t="s">
        <v>9156</v>
      </c>
      <c r="O198" t="s">
        <v>9157</v>
      </c>
      <c r="P198" t="s">
        <v>9158</v>
      </c>
      <c r="Q198" t="s">
        <v>9800</v>
      </c>
      <c r="S198" t="s">
        <v>8825</v>
      </c>
      <c r="T198" t="s">
        <v>8825</v>
      </c>
      <c r="U198" t="s">
        <v>22</v>
      </c>
      <c r="V198" t="s">
        <v>22</v>
      </c>
      <c r="W198" t="s">
        <v>22</v>
      </c>
      <c r="X198" t="s">
        <v>22</v>
      </c>
      <c r="Y198" t="s">
        <v>9801</v>
      </c>
      <c r="Z198" t="s">
        <v>8825</v>
      </c>
    </row>
    <row r="199" spans="1:27" x14ac:dyDescent="0.35">
      <c r="A199" t="s">
        <v>9802</v>
      </c>
      <c r="B199" t="s">
        <v>8813</v>
      </c>
      <c r="C199" t="s">
        <v>8813</v>
      </c>
      <c r="D199" t="s">
        <v>9524</v>
      </c>
      <c r="E199" t="s">
        <v>9525</v>
      </c>
      <c r="F199" t="s">
        <v>9803</v>
      </c>
      <c r="G199" t="s">
        <v>9803</v>
      </c>
      <c r="H199" t="s">
        <v>9804</v>
      </c>
      <c r="I199" t="s">
        <v>9155</v>
      </c>
      <c r="J199" t="s">
        <v>9803</v>
      </c>
      <c r="L199" t="s">
        <v>252</v>
      </c>
      <c r="M199" t="s">
        <v>240</v>
      </c>
      <c r="N199" t="s">
        <v>9156</v>
      </c>
      <c r="O199" t="s">
        <v>9157</v>
      </c>
      <c r="P199" t="s">
        <v>9158</v>
      </c>
      <c r="Q199" t="s">
        <v>9803</v>
      </c>
      <c r="S199" t="s">
        <v>8825</v>
      </c>
      <c r="T199" t="s">
        <v>8825</v>
      </c>
      <c r="U199" t="s">
        <v>22</v>
      </c>
      <c r="V199" t="s">
        <v>22</v>
      </c>
      <c r="W199" t="s">
        <v>22</v>
      </c>
      <c r="X199" t="s">
        <v>22</v>
      </c>
      <c r="Y199" t="s">
        <v>9805</v>
      </c>
      <c r="Z199" t="s">
        <v>8825</v>
      </c>
    </row>
    <row r="200" spans="1:27" x14ac:dyDescent="0.35">
      <c r="A200" t="s">
        <v>9806</v>
      </c>
      <c r="B200" t="s">
        <v>8813</v>
      </c>
      <c r="C200" t="s">
        <v>8813</v>
      </c>
      <c r="D200" t="s">
        <v>9524</v>
      </c>
      <c r="E200" t="s">
        <v>9525</v>
      </c>
      <c r="F200" t="s">
        <v>9807</v>
      </c>
      <c r="G200" t="s">
        <v>9807</v>
      </c>
      <c r="H200" t="s">
        <v>9808</v>
      </c>
      <c r="I200" t="s">
        <v>9155</v>
      </c>
      <c r="J200" t="s">
        <v>9807</v>
      </c>
      <c r="L200" t="s">
        <v>252</v>
      </c>
      <c r="M200" t="s">
        <v>240</v>
      </c>
      <c r="N200" t="s">
        <v>9156</v>
      </c>
      <c r="O200" t="s">
        <v>9157</v>
      </c>
      <c r="P200" t="s">
        <v>9158</v>
      </c>
      <c r="Q200" t="s">
        <v>9807</v>
      </c>
      <c r="S200" t="s">
        <v>8825</v>
      </c>
      <c r="T200" t="s">
        <v>8825</v>
      </c>
      <c r="U200" t="s">
        <v>22</v>
      </c>
      <c r="V200" t="s">
        <v>22</v>
      </c>
      <c r="W200" t="s">
        <v>22</v>
      </c>
      <c r="X200" t="s">
        <v>22</v>
      </c>
      <c r="Y200" t="s">
        <v>9809</v>
      </c>
      <c r="Z200" t="s">
        <v>8825</v>
      </c>
    </row>
    <row r="201" spans="1:27" x14ac:dyDescent="0.35">
      <c r="A201" t="s">
        <v>9810</v>
      </c>
      <c r="B201" t="s">
        <v>8813</v>
      </c>
      <c r="C201" t="s">
        <v>8813</v>
      </c>
      <c r="D201" t="s">
        <v>9524</v>
      </c>
      <c r="E201" t="s">
        <v>9525</v>
      </c>
      <c r="F201" t="s">
        <v>9811</v>
      </c>
      <c r="G201" t="s">
        <v>9811</v>
      </c>
      <c r="H201" t="s">
        <v>9812</v>
      </c>
      <c r="I201" t="s">
        <v>9155</v>
      </c>
      <c r="J201" t="s">
        <v>22</v>
      </c>
      <c r="K201" t="s">
        <v>9604</v>
      </c>
      <c r="L201" t="s">
        <v>240</v>
      </c>
      <c r="M201" t="s">
        <v>240</v>
      </c>
      <c r="N201" t="s">
        <v>8820</v>
      </c>
      <c r="O201" t="s">
        <v>8821</v>
      </c>
      <c r="P201" t="s">
        <v>8822</v>
      </c>
      <c r="Q201" t="s">
        <v>22</v>
      </c>
      <c r="R201" t="s">
        <v>22</v>
      </c>
      <c r="S201" t="s">
        <v>8825</v>
      </c>
      <c r="T201" t="s">
        <v>8825</v>
      </c>
      <c r="U201" t="s">
        <v>22</v>
      </c>
      <c r="V201" t="s">
        <v>22</v>
      </c>
      <c r="W201" t="s">
        <v>22</v>
      </c>
      <c r="X201" t="s">
        <v>22</v>
      </c>
      <c r="Y201" t="s">
        <v>22</v>
      </c>
      <c r="Z201" t="s">
        <v>8825</v>
      </c>
    </row>
    <row r="202" spans="1:27" x14ac:dyDescent="0.35">
      <c r="A202" t="s">
        <v>9813</v>
      </c>
      <c r="B202" t="s">
        <v>8813</v>
      </c>
      <c r="C202" t="s">
        <v>8813</v>
      </c>
      <c r="D202" t="s">
        <v>9524</v>
      </c>
      <c r="E202" t="s">
        <v>9525</v>
      </c>
      <c r="F202" t="s">
        <v>9814</v>
      </c>
      <c r="G202" t="s">
        <v>9814</v>
      </c>
      <c r="H202" t="s">
        <v>9815</v>
      </c>
      <c r="I202" t="s">
        <v>9155</v>
      </c>
      <c r="J202" t="s">
        <v>9814</v>
      </c>
      <c r="L202" t="s">
        <v>240</v>
      </c>
      <c r="M202" t="s">
        <v>240</v>
      </c>
      <c r="N202" t="s">
        <v>8820</v>
      </c>
      <c r="O202" t="s">
        <v>8821</v>
      </c>
      <c r="P202" t="s">
        <v>8822</v>
      </c>
      <c r="Q202" s="88"/>
      <c r="R202" s="88"/>
      <c r="S202" t="s">
        <v>8825</v>
      </c>
      <c r="T202" t="s">
        <v>8825</v>
      </c>
      <c r="U202" t="s">
        <v>22</v>
      </c>
      <c r="V202" t="s">
        <v>22</v>
      </c>
      <c r="W202" t="s">
        <v>22</v>
      </c>
      <c r="X202" t="s">
        <v>22</v>
      </c>
      <c r="Y202" t="s">
        <v>9816</v>
      </c>
    </row>
    <row r="203" spans="1:27" x14ac:dyDescent="0.35">
      <c r="A203" t="s">
        <v>9817</v>
      </c>
      <c r="B203" t="s">
        <v>8813</v>
      </c>
      <c r="C203" t="s">
        <v>8813</v>
      </c>
      <c r="D203" t="s">
        <v>9524</v>
      </c>
      <c r="E203" t="s">
        <v>9525</v>
      </c>
      <c r="F203" t="s">
        <v>9818</v>
      </c>
      <c r="G203" t="s">
        <v>9818</v>
      </c>
      <c r="H203" t="s">
        <v>9819</v>
      </c>
      <c r="I203" t="s">
        <v>9155</v>
      </c>
      <c r="J203" t="s">
        <v>9818</v>
      </c>
      <c r="L203" t="s">
        <v>240</v>
      </c>
      <c r="M203" t="s">
        <v>240</v>
      </c>
      <c r="N203" t="s">
        <v>8820</v>
      </c>
      <c r="O203" t="s">
        <v>8821</v>
      </c>
      <c r="P203" t="s">
        <v>8822</v>
      </c>
      <c r="Q203" t="s">
        <v>9818</v>
      </c>
      <c r="S203" t="s">
        <v>8825</v>
      </c>
      <c r="T203" t="s">
        <v>8825</v>
      </c>
      <c r="U203" t="s">
        <v>22</v>
      </c>
      <c r="V203" t="s">
        <v>22</v>
      </c>
      <c r="W203" t="s">
        <v>22</v>
      </c>
      <c r="X203" t="s">
        <v>22</v>
      </c>
      <c r="Y203" t="s">
        <v>9820</v>
      </c>
      <c r="Z203" t="s">
        <v>8825</v>
      </c>
    </row>
    <row r="204" spans="1:27" x14ac:dyDescent="0.35">
      <c r="A204" t="s">
        <v>9821</v>
      </c>
      <c r="B204" t="s">
        <v>8813</v>
      </c>
      <c r="C204" t="s">
        <v>8813</v>
      </c>
      <c r="D204" t="s">
        <v>9524</v>
      </c>
      <c r="E204" t="s">
        <v>9525</v>
      </c>
      <c r="F204" t="s">
        <v>9822</v>
      </c>
      <c r="G204" t="s">
        <v>9822</v>
      </c>
      <c r="H204" t="s">
        <v>9823</v>
      </c>
      <c r="I204" t="s">
        <v>9155</v>
      </c>
      <c r="J204" t="s">
        <v>9824</v>
      </c>
      <c r="L204" t="s">
        <v>240</v>
      </c>
      <c r="M204" t="s">
        <v>240</v>
      </c>
      <c r="N204" t="s">
        <v>8820</v>
      </c>
      <c r="O204" t="s">
        <v>8821</v>
      </c>
      <c r="P204" t="s">
        <v>8822</v>
      </c>
      <c r="Q204" t="s">
        <v>9515</v>
      </c>
      <c r="S204" t="s">
        <v>8825</v>
      </c>
      <c r="T204" t="s">
        <v>8825</v>
      </c>
      <c r="U204" t="s">
        <v>22</v>
      </c>
      <c r="V204" t="s">
        <v>22</v>
      </c>
      <c r="W204" t="s">
        <v>22</v>
      </c>
      <c r="X204" t="s">
        <v>22</v>
      </c>
      <c r="Y204" t="s">
        <v>9825</v>
      </c>
      <c r="Z204" t="s">
        <v>8825</v>
      </c>
    </row>
    <row r="205" spans="1:27" x14ac:dyDescent="0.35">
      <c r="A205" t="s">
        <v>9826</v>
      </c>
      <c r="B205" t="s">
        <v>8813</v>
      </c>
      <c r="C205" t="s">
        <v>8813</v>
      </c>
      <c r="D205" t="s">
        <v>9524</v>
      </c>
      <c r="E205" t="s">
        <v>9525</v>
      </c>
      <c r="F205" t="s">
        <v>9827</v>
      </c>
      <c r="G205" t="s">
        <v>9827</v>
      </c>
      <c r="H205" t="s">
        <v>9828</v>
      </c>
      <c r="I205" t="s">
        <v>9155</v>
      </c>
      <c r="J205" t="s">
        <v>9829</v>
      </c>
      <c r="L205" t="s">
        <v>240</v>
      </c>
      <c r="M205" t="s">
        <v>240</v>
      </c>
      <c r="N205" t="s">
        <v>8820</v>
      </c>
      <c r="O205" t="s">
        <v>8821</v>
      </c>
      <c r="P205" t="s">
        <v>8822</v>
      </c>
      <c r="Q205" t="s">
        <v>9727</v>
      </c>
      <c r="S205" t="s">
        <v>8825</v>
      </c>
      <c r="T205" t="s">
        <v>8825</v>
      </c>
      <c r="U205" t="s">
        <v>22</v>
      </c>
      <c r="V205" t="s">
        <v>22</v>
      </c>
      <c r="W205" t="s">
        <v>22</v>
      </c>
      <c r="X205" t="s">
        <v>22</v>
      </c>
      <c r="Y205" t="s">
        <v>9830</v>
      </c>
      <c r="Z205" t="s">
        <v>8825</v>
      </c>
    </row>
    <row r="206" spans="1:27" x14ac:dyDescent="0.35">
      <c r="A206" t="s">
        <v>9831</v>
      </c>
      <c r="B206" t="s">
        <v>8813</v>
      </c>
      <c r="C206" t="s">
        <v>8813</v>
      </c>
      <c r="D206" t="s">
        <v>9524</v>
      </c>
      <c r="E206" t="s">
        <v>9525</v>
      </c>
      <c r="F206" t="s">
        <v>9832</v>
      </c>
      <c r="G206" t="s">
        <v>9832</v>
      </c>
      <c r="H206" t="s">
        <v>9833</v>
      </c>
      <c r="I206" t="s">
        <v>9155</v>
      </c>
      <c r="J206" t="s">
        <v>9834</v>
      </c>
      <c r="L206" t="s">
        <v>252</v>
      </c>
      <c r="M206" t="s">
        <v>240</v>
      </c>
      <c r="N206" t="s">
        <v>9156</v>
      </c>
      <c r="O206" t="s">
        <v>9157</v>
      </c>
      <c r="P206" t="s">
        <v>9158</v>
      </c>
      <c r="Q206" s="88"/>
      <c r="R206" s="88"/>
      <c r="S206" t="s">
        <v>8825</v>
      </c>
      <c r="T206" t="s">
        <v>8825</v>
      </c>
      <c r="U206" t="s">
        <v>22</v>
      </c>
      <c r="V206" t="s">
        <v>22</v>
      </c>
      <c r="W206" t="s">
        <v>22</v>
      </c>
      <c r="X206" t="s">
        <v>22</v>
      </c>
      <c r="Y206" t="s">
        <v>9835</v>
      </c>
      <c r="Z206" t="s">
        <v>8825</v>
      </c>
    </row>
    <row r="207" spans="1:27" x14ac:dyDescent="0.35">
      <c r="A207" t="s">
        <v>9836</v>
      </c>
      <c r="B207" t="s">
        <v>8813</v>
      </c>
      <c r="C207" t="s">
        <v>8813</v>
      </c>
      <c r="D207" t="s">
        <v>9837</v>
      </c>
      <c r="E207" t="s">
        <v>9838</v>
      </c>
      <c r="F207" t="s">
        <v>9839</v>
      </c>
      <c r="G207" t="s">
        <v>9839</v>
      </c>
      <c r="H207" t="s">
        <v>9840</v>
      </c>
      <c r="I207" t="s">
        <v>6703</v>
      </c>
      <c r="J207" t="s">
        <v>9841</v>
      </c>
      <c r="L207" t="s">
        <v>240</v>
      </c>
      <c r="M207" t="s">
        <v>252</v>
      </c>
      <c r="N207" t="s">
        <v>8833</v>
      </c>
      <c r="O207" t="s">
        <v>8834</v>
      </c>
      <c r="P207" t="s">
        <v>8835</v>
      </c>
      <c r="Q207" t="s">
        <v>9841</v>
      </c>
      <c r="S207" t="s">
        <v>9842</v>
      </c>
      <c r="T207" t="s">
        <v>9843</v>
      </c>
      <c r="U207" t="s">
        <v>22</v>
      </c>
      <c r="V207" t="s">
        <v>22</v>
      </c>
      <c r="W207" t="s">
        <v>22</v>
      </c>
      <c r="X207" t="s">
        <v>22</v>
      </c>
      <c r="Y207" t="s">
        <v>9844</v>
      </c>
      <c r="Z207">
        <v>80810</v>
      </c>
      <c r="AA207" t="s">
        <v>9845</v>
      </c>
    </row>
    <row r="208" spans="1:27" x14ac:dyDescent="0.35">
      <c r="A208" t="s">
        <v>9846</v>
      </c>
      <c r="B208" t="s">
        <v>8813</v>
      </c>
      <c r="C208" t="s">
        <v>8813</v>
      </c>
      <c r="D208" t="s">
        <v>9837</v>
      </c>
      <c r="E208" t="s">
        <v>9838</v>
      </c>
      <c r="F208" t="s">
        <v>9847</v>
      </c>
      <c r="G208" t="s">
        <v>9847</v>
      </c>
      <c r="H208" t="s">
        <v>6747</v>
      </c>
      <c r="I208" t="s">
        <v>6703</v>
      </c>
      <c r="J208" t="s">
        <v>9848</v>
      </c>
      <c r="L208" t="s">
        <v>240</v>
      </c>
      <c r="M208" t="s">
        <v>252</v>
      </c>
      <c r="N208" t="s">
        <v>8833</v>
      </c>
      <c r="O208" t="s">
        <v>8834</v>
      </c>
      <c r="P208" t="s">
        <v>8835</v>
      </c>
      <c r="Q208" t="s">
        <v>9848</v>
      </c>
      <c r="S208" t="s">
        <v>9849</v>
      </c>
      <c r="T208" t="s">
        <v>9850</v>
      </c>
      <c r="U208" t="s">
        <v>22</v>
      </c>
      <c r="V208" t="s">
        <v>22</v>
      </c>
      <c r="W208" t="s">
        <v>22</v>
      </c>
      <c r="X208" t="s">
        <v>22</v>
      </c>
      <c r="Y208" t="s">
        <v>9851</v>
      </c>
      <c r="Z208">
        <v>80910</v>
      </c>
      <c r="AA208" t="s">
        <v>9852</v>
      </c>
    </row>
    <row r="209" spans="1:30" x14ac:dyDescent="0.35">
      <c r="A209" t="s">
        <v>9853</v>
      </c>
      <c r="B209" t="s">
        <v>8813</v>
      </c>
      <c r="C209" t="s">
        <v>8813</v>
      </c>
      <c r="D209" t="s">
        <v>9837</v>
      </c>
      <c r="E209" t="s">
        <v>9838</v>
      </c>
      <c r="F209" t="s">
        <v>9854</v>
      </c>
      <c r="G209" t="s">
        <v>9854</v>
      </c>
      <c r="H209" t="s">
        <v>9855</v>
      </c>
      <c r="I209" t="s">
        <v>6703</v>
      </c>
      <c r="J209" t="s">
        <v>9856</v>
      </c>
      <c r="L209" t="s">
        <v>240</v>
      </c>
      <c r="M209" t="s">
        <v>252</v>
      </c>
      <c r="N209" t="s">
        <v>8833</v>
      </c>
      <c r="O209" t="s">
        <v>8834</v>
      </c>
      <c r="P209" t="s">
        <v>8835</v>
      </c>
      <c r="Q209" t="s">
        <v>9856</v>
      </c>
      <c r="S209" t="s">
        <v>9857</v>
      </c>
      <c r="T209" t="s">
        <v>9858</v>
      </c>
      <c r="U209" t="s">
        <v>22</v>
      </c>
      <c r="V209" t="s">
        <v>22</v>
      </c>
      <c r="W209" t="s">
        <v>22</v>
      </c>
      <c r="X209" t="s">
        <v>22</v>
      </c>
      <c r="Y209" t="s">
        <v>9859</v>
      </c>
      <c r="Z209">
        <v>80440</v>
      </c>
      <c r="AA209" t="s">
        <v>9860</v>
      </c>
    </row>
    <row r="210" spans="1:30" x14ac:dyDescent="0.35">
      <c r="A210" t="s">
        <v>9861</v>
      </c>
      <c r="B210" t="s">
        <v>8813</v>
      </c>
      <c r="C210" t="s">
        <v>8813</v>
      </c>
      <c r="D210" t="s">
        <v>9837</v>
      </c>
      <c r="E210" t="s">
        <v>9838</v>
      </c>
      <c r="F210" t="s">
        <v>9862</v>
      </c>
      <c r="G210" t="s">
        <v>9863</v>
      </c>
      <c r="H210" t="s">
        <v>9864</v>
      </c>
      <c r="I210" t="s">
        <v>6703</v>
      </c>
      <c r="J210" t="s">
        <v>9865</v>
      </c>
      <c r="L210" t="s">
        <v>240</v>
      </c>
      <c r="M210" t="s">
        <v>252</v>
      </c>
      <c r="N210" t="s">
        <v>8833</v>
      </c>
      <c r="O210" t="s">
        <v>8834</v>
      </c>
      <c r="P210" t="s">
        <v>8835</v>
      </c>
      <c r="Q210" t="s">
        <v>9866</v>
      </c>
      <c r="S210" t="s">
        <v>9867</v>
      </c>
      <c r="T210" t="s">
        <v>9868</v>
      </c>
      <c r="U210" t="s">
        <v>22</v>
      </c>
      <c r="V210" t="s">
        <v>22</v>
      </c>
      <c r="W210" t="s">
        <v>22</v>
      </c>
      <c r="X210" t="s">
        <v>22</v>
      </c>
      <c r="Y210" t="s">
        <v>9869</v>
      </c>
      <c r="Z210">
        <v>80390</v>
      </c>
      <c r="AA210" t="s">
        <v>9870</v>
      </c>
      <c r="AD210" t="s">
        <v>9868</v>
      </c>
    </row>
    <row r="211" spans="1:30" x14ac:dyDescent="0.35">
      <c r="A211" t="s">
        <v>9871</v>
      </c>
      <c r="B211" t="s">
        <v>8813</v>
      </c>
      <c r="C211" t="s">
        <v>8813</v>
      </c>
      <c r="D211" t="s">
        <v>9837</v>
      </c>
      <c r="E211" t="s">
        <v>9838</v>
      </c>
      <c r="F211" t="s">
        <v>9872</v>
      </c>
      <c r="G211" t="s">
        <v>9872</v>
      </c>
      <c r="H211" t="s">
        <v>9873</v>
      </c>
      <c r="I211" t="s">
        <v>6703</v>
      </c>
      <c r="J211" t="s">
        <v>9874</v>
      </c>
      <c r="L211" t="s">
        <v>240</v>
      </c>
      <c r="M211" t="s">
        <v>252</v>
      </c>
      <c r="N211" t="s">
        <v>8833</v>
      </c>
      <c r="O211" t="s">
        <v>8834</v>
      </c>
      <c r="P211" t="s">
        <v>8835</v>
      </c>
      <c r="Q211" t="s">
        <v>9874</v>
      </c>
      <c r="S211" t="s">
        <v>9875</v>
      </c>
      <c r="T211" t="s">
        <v>9876</v>
      </c>
      <c r="U211" t="s">
        <v>22</v>
      </c>
      <c r="V211" t="s">
        <v>22</v>
      </c>
      <c r="W211" t="s">
        <v>22</v>
      </c>
      <c r="X211" t="s">
        <v>22</v>
      </c>
      <c r="Y211" t="s">
        <v>9877</v>
      </c>
      <c r="Z211">
        <v>81040</v>
      </c>
      <c r="AA211" t="s">
        <v>9878</v>
      </c>
    </row>
    <row r="212" spans="1:30" x14ac:dyDescent="0.35">
      <c r="A212" t="s">
        <v>9879</v>
      </c>
      <c r="B212" t="s">
        <v>8813</v>
      </c>
      <c r="C212" t="s">
        <v>8813</v>
      </c>
      <c r="D212" t="s">
        <v>9837</v>
      </c>
      <c r="E212" t="s">
        <v>9838</v>
      </c>
      <c r="F212" t="s">
        <v>9880</v>
      </c>
      <c r="G212" t="s">
        <v>9880</v>
      </c>
      <c r="H212" t="s">
        <v>9881</v>
      </c>
      <c r="I212" t="s">
        <v>6703</v>
      </c>
      <c r="J212" t="s">
        <v>9882</v>
      </c>
      <c r="L212" t="s">
        <v>240</v>
      </c>
      <c r="M212" t="s">
        <v>252</v>
      </c>
      <c r="N212" t="s">
        <v>8833</v>
      </c>
      <c r="O212" t="s">
        <v>8834</v>
      </c>
      <c r="P212" t="s">
        <v>8835</v>
      </c>
      <c r="Q212" t="s">
        <v>9882</v>
      </c>
      <c r="S212" t="s">
        <v>9883</v>
      </c>
      <c r="T212" t="s">
        <v>9884</v>
      </c>
      <c r="U212" t="s">
        <v>22</v>
      </c>
      <c r="V212" t="s">
        <v>22</v>
      </c>
      <c r="W212" t="s">
        <v>22</v>
      </c>
      <c r="X212" t="s">
        <v>22</v>
      </c>
      <c r="Y212" t="s">
        <v>9885</v>
      </c>
      <c r="Z212" t="s">
        <v>8825</v>
      </c>
    </row>
    <row r="213" spans="1:30" x14ac:dyDescent="0.35">
      <c r="A213" t="s">
        <v>9886</v>
      </c>
      <c r="B213" t="s">
        <v>8813</v>
      </c>
      <c r="C213" t="s">
        <v>8813</v>
      </c>
      <c r="D213" t="s">
        <v>9837</v>
      </c>
      <c r="E213" t="s">
        <v>9838</v>
      </c>
      <c r="F213" t="s">
        <v>9887</v>
      </c>
      <c r="G213" t="s">
        <v>9887</v>
      </c>
      <c r="H213" t="s">
        <v>9888</v>
      </c>
      <c r="I213" t="s">
        <v>6703</v>
      </c>
      <c r="J213" t="s">
        <v>9889</v>
      </c>
      <c r="L213" t="s">
        <v>240</v>
      </c>
      <c r="M213" t="s">
        <v>252</v>
      </c>
      <c r="N213" t="s">
        <v>8833</v>
      </c>
      <c r="O213" t="s">
        <v>8834</v>
      </c>
      <c r="P213" t="s">
        <v>8835</v>
      </c>
      <c r="Q213" t="s">
        <v>9890</v>
      </c>
      <c r="R213" t="s">
        <v>9891</v>
      </c>
      <c r="S213" t="s">
        <v>9892</v>
      </c>
      <c r="T213" t="s">
        <v>9893</v>
      </c>
      <c r="U213" t="s">
        <v>22</v>
      </c>
      <c r="V213" t="s">
        <v>22</v>
      </c>
      <c r="W213" t="s">
        <v>22</v>
      </c>
      <c r="X213" t="s">
        <v>22</v>
      </c>
      <c r="Y213" t="s">
        <v>9894</v>
      </c>
      <c r="Z213">
        <v>80929</v>
      </c>
      <c r="AA213" t="s">
        <v>9895</v>
      </c>
    </row>
    <row r="214" spans="1:30" x14ac:dyDescent="0.35">
      <c r="A214" t="s">
        <v>9896</v>
      </c>
      <c r="B214" t="s">
        <v>8813</v>
      </c>
      <c r="C214" t="s">
        <v>8813</v>
      </c>
      <c r="D214" t="s">
        <v>9837</v>
      </c>
      <c r="E214" t="s">
        <v>9838</v>
      </c>
      <c r="F214" t="s">
        <v>9897</v>
      </c>
      <c r="G214" t="s">
        <v>9897</v>
      </c>
      <c r="H214" t="s">
        <v>9898</v>
      </c>
      <c r="I214" t="s">
        <v>6703</v>
      </c>
      <c r="J214" t="s">
        <v>9402</v>
      </c>
      <c r="L214" t="s">
        <v>240</v>
      </c>
      <c r="M214" t="s">
        <v>252</v>
      </c>
      <c r="N214" t="s">
        <v>8833</v>
      </c>
      <c r="O214" t="s">
        <v>8834</v>
      </c>
      <c r="P214" t="s">
        <v>8835</v>
      </c>
      <c r="Q214" t="s">
        <v>9402</v>
      </c>
      <c r="S214" t="s">
        <v>9403</v>
      </c>
      <c r="T214" t="s">
        <v>9404</v>
      </c>
      <c r="U214" t="s">
        <v>22</v>
      </c>
      <c r="V214" t="s">
        <v>22</v>
      </c>
      <c r="W214" t="s">
        <v>22</v>
      </c>
      <c r="X214" t="s">
        <v>22</v>
      </c>
      <c r="Y214" t="s">
        <v>9405</v>
      </c>
      <c r="Z214">
        <v>80112</v>
      </c>
      <c r="AA214" t="s">
        <v>9899</v>
      </c>
      <c r="AD214" t="s">
        <v>9404</v>
      </c>
    </row>
    <row r="215" spans="1:30" x14ac:dyDescent="0.35">
      <c r="A215" t="s">
        <v>9900</v>
      </c>
      <c r="B215" t="s">
        <v>8813</v>
      </c>
      <c r="C215" t="s">
        <v>8813</v>
      </c>
      <c r="D215" t="s">
        <v>9837</v>
      </c>
      <c r="E215" t="s">
        <v>9838</v>
      </c>
      <c r="F215" t="s">
        <v>9901</v>
      </c>
      <c r="G215" t="s">
        <v>9901</v>
      </c>
      <c r="H215" t="s">
        <v>9902</v>
      </c>
      <c r="I215" t="s">
        <v>6703</v>
      </c>
      <c r="J215" t="s">
        <v>9903</v>
      </c>
      <c r="L215" t="s">
        <v>240</v>
      </c>
      <c r="M215" t="s">
        <v>252</v>
      </c>
      <c r="N215" t="s">
        <v>8833</v>
      </c>
      <c r="O215" t="s">
        <v>8834</v>
      </c>
      <c r="P215" t="s">
        <v>8835</v>
      </c>
      <c r="Q215" t="s">
        <v>9904</v>
      </c>
      <c r="S215" t="s">
        <v>9905</v>
      </c>
      <c r="T215" t="s">
        <v>9906</v>
      </c>
      <c r="U215" t="s">
        <v>22</v>
      </c>
      <c r="V215" t="s">
        <v>22</v>
      </c>
      <c r="W215" t="s">
        <v>22</v>
      </c>
      <c r="X215" t="s">
        <v>22</v>
      </c>
      <c r="Y215" t="s">
        <v>9907</v>
      </c>
      <c r="Z215">
        <v>81040</v>
      </c>
      <c r="AA215" t="s">
        <v>9878</v>
      </c>
    </row>
    <row r="216" spans="1:30" x14ac:dyDescent="0.35">
      <c r="A216" t="s">
        <v>9908</v>
      </c>
      <c r="B216" t="s">
        <v>8813</v>
      </c>
      <c r="C216" t="s">
        <v>8813</v>
      </c>
      <c r="D216" t="s">
        <v>9837</v>
      </c>
      <c r="E216" t="s">
        <v>9838</v>
      </c>
      <c r="F216" t="s">
        <v>9909</v>
      </c>
      <c r="G216" t="s">
        <v>9909</v>
      </c>
      <c r="H216" t="s">
        <v>9910</v>
      </c>
      <c r="I216" t="s">
        <v>6703</v>
      </c>
      <c r="J216" t="s">
        <v>9911</v>
      </c>
      <c r="L216" t="s">
        <v>240</v>
      </c>
      <c r="M216" t="s">
        <v>252</v>
      </c>
      <c r="N216" t="s">
        <v>8833</v>
      </c>
      <c r="O216" t="s">
        <v>8834</v>
      </c>
      <c r="P216" t="s">
        <v>8835</v>
      </c>
      <c r="Q216" t="s">
        <v>9912</v>
      </c>
      <c r="S216" t="s">
        <v>9913</v>
      </c>
      <c r="T216" t="s">
        <v>9914</v>
      </c>
      <c r="U216" t="s">
        <v>22</v>
      </c>
      <c r="V216" t="s">
        <v>22</v>
      </c>
      <c r="W216" t="s">
        <v>22</v>
      </c>
      <c r="X216" t="s">
        <v>22</v>
      </c>
      <c r="Y216" t="s">
        <v>9915</v>
      </c>
      <c r="Z216">
        <v>81030</v>
      </c>
      <c r="AA216" t="s">
        <v>9916</v>
      </c>
    </row>
    <row r="217" spans="1:30" x14ac:dyDescent="0.35">
      <c r="A217" t="s">
        <v>9917</v>
      </c>
      <c r="B217" t="s">
        <v>8813</v>
      </c>
      <c r="C217" t="s">
        <v>8813</v>
      </c>
      <c r="D217" t="s">
        <v>9837</v>
      </c>
      <c r="E217" t="s">
        <v>9838</v>
      </c>
      <c r="F217" t="s">
        <v>1529</v>
      </c>
      <c r="G217" t="s">
        <v>1529</v>
      </c>
      <c r="H217" t="s">
        <v>9918</v>
      </c>
      <c r="I217" t="s">
        <v>6703</v>
      </c>
      <c r="J217" t="s">
        <v>9919</v>
      </c>
      <c r="L217" t="s">
        <v>240</v>
      </c>
      <c r="M217" t="s">
        <v>252</v>
      </c>
      <c r="N217" t="s">
        <v>8833</v>
      </c>
      <c r="O217" t="s">
        <v>8834</v>
      </c>
      <c r="P217" t="s">
        <v>8835</v>
      </c>
      <c r="Q217" t="s">
        <v>9919</v>
      </c>
      <c r="S217" t="s">
        <v>9920</v>
      </c>
      <c r="T217" t="s">
        <v>9921</v>
      </c>
      <c r="U217" t="s">
        <v>22</v>
      </c>
      <c r="V217" t="s">
        <v>22</v>
      </c>
      <c r="W217" t="s">
        <v>22</v>
      </c>
      <c r="X217" t="s">
        <v>22</v>
      </c>
      <c r="Y217" t="s">
        <v>9922</v>
      </c>
      <c r="Z217">
        <v>80410</v>
      </c>
      <c r="AA217" t="s">
        <v>9923</v>
      </c>
    </row>
    <row r="218" spans="1:30" x14ac:dyDescent="0.35">
      <c r="A218" t="s">
        <v>9924</v>
      </c>
      <c r="B218" t="s">
        <v>8813</v>
      </c>
      <c r="C218" t="s">
        <v>8813</v>
      </c>
      <c r="D218" t="s">
        <v>9837</v>
      </c>
      <c r="E218" t="s">
        <v>9838</v>
      </c>
      <c r="F218" t="s">
        <v>9925</v>
      </c>
      <c r="G218" t="s">
        <v>9925</v>
      </c>
      <c r="H218" t="s">
        <v>9925</v>
      </c>
      <c r="I218" t="s">
        <v>6703</v>
      </c>
      <c r="J218" t="s">
        <v>9926</v>
      </c>
      <c r="L218" t="s">
        <v>240</v>
      </c>
      <c r="M218" t="s">
        <v>252</v>
      </c>
      <c r="N218" t="s">
        <v>8833</v>
      </c>
      <c r="O218" t="s">
        <v>8834</v>
      </c>
      <c r="P218" t="s">
        <v>8835</v>
      </c>
      <c r="Q218" t="s">
        <v>9927</v>
      </c>
      <c r="S218" t="s">
        <v>9928</v>
      </c>
      <c r="T218" t="s">
        <v>9929</v>
      </c>
      <c r="U218" t="s">
        <v>22</v>
      </c>
      <c r="V218" t="s">
        <v>22</v>
      </c>
      <c r="W218" t="s">
        <v>22</v>
      </c>
      <c r="X218" t="s">
        <v>22</v>
      </c>
      <c r="Y218" t="s">
        <v>9930</v>
      </c>
      <c r="Z218">
        <v>80420</v>
      </c>
      <c r="AA218" t="s">
        <v>9931</v>
      </c>
    </row>
    <row r="219" spans="1:30" x14ac:dyDescent="0.35">
      <c r="A219" t="s">
        <v>9932</v>
      </c>
      <c r="B219" t="s">
        <v>8813</v>
      </c>
      <c r="C219" t="s">
        <v>8813</v>
      </c>
      <c r="D219" t="s">
        <v>9837</v>
      </c>
      <c r="E219" t="s">
        <v>9838</v>
      </c>
      <c r="F219" t="s">
        <v>9933</v>
      </c>
      <c r="G219" t="s">
        <v>9933</v>
      </c>
      <c r="H219" t="s">
        <v>9934</v>
      </c>
      <c r="I219" t="s">
        <v>6703</v>
      </c>
      <c r="J219" t="s">
        <v>9935</v>
      </c>
      <c r="L219" t="s">
        <v>240</v>
      </c>
      <c r="M219" t="s">
        <v>252</v>
      </c>
      <c r="N219" t="s">
        <v>8833</v>
      </c>
      <c r="O219" t="s">
        <v>8834</v>
      </c>
      <c r="P219" t="s">
        <v>8835</v>
      </c>
      <c r="Q219" t="s">
        <v>9912</v>
      </c>
      <c r="R219" t="s">
        <v>9936</v>
      </c>
      <c r="S219" t="s">
        <v>9937</v>
      </c>
      <c r="T219" t="s">
        <v>9938</v>
      </c>
      <c r="U219" t="s">
        <v>22</v>
      </c>
      <c r="V219" t="s">
        <v>22</v>
      </c>
      <c r="W219" t="s">
        <v>22</v>
      </c>
      <c r="X219" t="s">
        <v>22</v>
      </c>
      <c r="Y219" t="s">
        <v>9939</v>
      </c>
      <c r="Z219">
        <v>81030</v>
      </c>
      <c r="AA219" t="s">
        <v>9916</v>
      </c>
    </row>
    <row r="220" spans="1:30" s="88" customFormat="1" ht="15" customHeight="1" x14ac:dyDescent="0.35">
      <c r="A220" s="88" t="s">
        <v>9940</v>
      </c>
      <c r="B220" s="88" t="s">
        <v>8813</v>
      </c>
      <c r="C220" s="88" t="s">
        <v>8813</v>
      </c>
      <c r="D220" s="88" t="s">
        <v>9837</v>
      </c>
      <c r="E220" s="88" t="s">
        <v>9838</v>
      </c>
      <c r="F220" s="88" t="s">
        <v>9941</v>
      </c>
      <c r="G220" s="88" t="s">
        <v>9942</v>
      </c>
      <c r="H220" s="88" t="s">
        <v>9943</v>
      </c>
      <c r="I220" s="88" t="s">
        <v>6703</v>
      </c>
      <c r="J220" s="88" t="s">
        <v>9944</v>
      </c>
      <c r="L220" s="88" t="s">
        <v>240</v>
      </c>
      <c r="M220" s="88" t="s">
        <v>252</v>
      </c>
      <c r="N220" s="88" t="s">
        <v>8833</v>
      </c>
      <c r="O220" s="88" t="s">
        <v>8834</v>
      </c>
      <c r="P220" s="88" t="s">
        <v>8835</v>
      </c>
      <c r="Q220" s="88" t="s">
        <v>9945</v>
      </c>
      <c r="S220" s="88">
        <v>3.03</v>
      </c>
      <c r="T220" s="88" t="s">
        <v>9946</v>
      </c>
      <c r="U220" s="88" t="s">
        <v>22</v>
      </c>
      <c r="V220" s="88" t="s">
        <v>22</v>
      </c>
      <c r="W220" s="88" t="s">
        <v>22</v>
      </c>
      <c r="X220" s="88" t="s">
        <v>22</v>
      </c>
      <c r="Y220" s="88" t="s">
        <v>9947</v>
      </c>
      <c r="Z220" s="88">
        <v>80610</v>
      </c>
      <c r="AA220" s="88" t="s">
        <v>9948</v>
      </c>
      <c r="AB220" s="88">
        <v>2204</v>
      </c>
      <c r="AC220" s="88" t="s">
        <v>9949</v>
      </c>
    </row>
    <row r="221" spans="1:30" s="88" customFormat="1" x14ac:dyDescent="0.35">
      <c r="A221" s="88" t="s">
        <v>9950</v>
      </c>
      <c r="B221" s="88" t="s">
        <v>8813</v>
      </c>
      <c r="C221" s="88" t="s">
        <v>8813</v>
      </c>
      <c r="D221" s="88" t="s">
        <v>9837</v>
      </c>
      <c r="E221" s="88" t="s">
        <v>9838</v>
      </c>
      <c r="F221" s="88" t="s">
        <v>9951</v>
      </c>
      <c r="G221" s="88" t="s">
        <v>9942</v>
      </c>
      <c r="H221" s="88" t="s">
        <v>9943</v>
      </c>
      <c r="I221" s="88" t="s">
        <v>6703</v>
      </c>
      <c r="J221" s="88" t="s">
        <v>9944</v>
      </c>
      <c r="L221" s="88" t="s">
        <v>240</v>
      </c>
      <c r="M221" s="88" t="s">
        <v>252</v>
      </c>
      <c r="N221" s="88" t="s">
        <v>8833</v>
      </c>
      <c r="O221" s="88" t="s">
        <v>8834</v>
      </c>
      <c r="P221" s="88" t="s">
        <v>8835</v>
      </c>
      <c r="Q221" s="88" t="s">
        <v>9945</v>
      </c>
      <c r="S221" s="88">
        <v>3.03</v>
      </c>
      <c r="T221" s="88" t="s">
        <v>9952</v>
      </c>
      <c r="U221" s="88" t="s">
        <v>22</v>
      </c>
      <c r="V221" s="88" t="s">
        <v>22</v>
      </c>
      <c r="W221" s="88" t="s">
        <v>22</v>
      </c>
      <c r="X221" s="88" t="s">
        <v>22</v>
      </c>
      <c r="Y221" s="88" t="s">
        <v>9947</v>
      </c>
      <c r="Z221" s="88">
        <v>80610</v>
      </c>
      <c r="AA221" s="88" t="s">
        <v>9948</v>
      </c>
    </row>
    <row r="222" spans="1:30" x14ac:dyDescent="0.35">
      <c r="A222" t="s">
        <v>9953</v>
      </c>
      <c r="B222" t="s">
        <v>8813</v>
      </c>
      <c r="C222" t="s">
        <v>8813</v>
      </c>
      <c r="D222" t="s">
        <v>9837</v>
      </c>
      <c r="E222" t="s">
        <v>9838</v>
      </c>
      <c r="F222" t="s">
        <v>9954</v>
      </c>
      <c r="G222" t="s">
        <v>9954</v>
      </c>
      <c r="H222" t="s">
        <v>9955</v>
      </c>
      <c r="I222" t="s">
        <v>6703</v>
      </c>
      <c r="J222" t="s">
        <v>9956</v>
      </c>
      <c r="L222" t="s">
        <v>240</v>
      </c>
      <c r="M222" t="s">
        <v>252</v>
      </c>
      <c r="N222" t="s">
        <v>8833</v>
      </c>
      <c r="O222" t="s">
        <v>8834</v>
      </c>
      <c r="P222" t="s">
        <v>8835</v>
      </c>
      <c r="Q222" t="s">
        <v>9957</v>
      </c>
      <c r="R222" t="s">
        <v>9958</v>
      </c>
      <c r="S222" t="s">
        <v>9959</v>
      </c>
      <c r="T222" t="s">
        <v>9960</v>
      </c>
      <c r="U222" t="s">
        <v>22</v>
      </c>
      <c r="V222" t="s">
        <v>22</v>
      </c>
      <c r="W222" t="s">
        <v>22</v>
      </c>
      <c r="X222" t="s">
        <v>22</v>
      </c>
      <c r="Y222" t="s">
        <v>9961</v>
      </c>
      <c r="Z222">
        <v>80540</v>
      </c>
      <c r="AA222" t="s">
        <v>9962</v>
      </c>
    </row>
    <row r="223" spans="1:30" x14ac:dyDescent="0.35">
      <c r="A223" t="s">
        <v>9963</v>
      </c>
      <c r="B223" t="s">
        <v>8813</v>
      </c>
      <c r="C223" t="s">
        <v>8813</v>
      </c>
      <c r="D223" t="s">
        <v>9837</v>
      </c>
      <c r="E223" t="s">
        <v>9838</v>
      </c>
      <c r="F223" t="s">
        <v>9964</v>
      </c>
      <c r="G223" t="s">
        <v>9964</v>
      </c>
      <c r="H223" t="s">
        <v>9965</v>
      </c>
      <c r="I223" t="s">
        <v>6703</v>
      </c>
      <c r="J223" t="s">
        <v>9966</v>
      </c>
      <c r="L223" t="s">
        <v>240</v>
      </c>
      <c r="M223" t="s">
        <v>252</v>
      </c>
      <c r="N223" t="s">
        <v>8833</v>
      </c>
      <c r="O223" t="s">
        <v>8834</v>
      </c>
      <c r="P223" t="s">
        <v>8835</v>
      </c>
      <c r="Q223" t="s">
        <v>9966</v>
      </c>
      <c r="S223" t="s">
        <v>9967</v>
      </c>
      <c r="T223" t="s">
        <v>9968</v>
      </c>
      <c r="U223" t="s">
        <v>22</v>
      </c>
      <c r="V223" t="s">
        <v>22</v>
      </c>
      <c r="W223" t="s">
        <v>22</v>
      </c>
      <c r="X223" t="s">
        <v>22</v>
      </c>
      <c r="Y223" t="s">
        <v>9969</v>
      </c>
      <c r="Z223">
        <v>80450</v>
      </c>
      <c r="AA223" t="s">
        <v>9970</v>
      </c>
    </row>
    <row r="224" spans="1:30" x14ac:dyDescent="0.35">
      <c r="A224" t="s">
        <v>9971</v>
      </c>
      <c r="B224" t="s">
        <v>8813</v>
      </c>
      <c r="C224" t="s">
        <v>8813</v>
      </c>
      <c r="D224" t="s">
        <v>9837</v>
      </c>
      <c r="E224" t="s">
        <v>9838</v>
      </c>
      <c r="F224" t="s">
        <v>9972</v>
      </c>
      <c r="G224" t="s">
        <v>9972</v>
      </c>
      <c r="H224" t="s">
        <v>9973</v>
      </c>
      <c r="I224" t="s">
        <v>6703</v>
      </c>
      <c r="J224" t="s">
        <v>9974</v>
      </c>
      <c r="L224" t="s">
        <v>240</v>
      </c>
      <c r="M224" t="s">
        <v>252</v>
      </c>
      <c r="N224" t="s">
        <v>8833</v>
      </c>
      <c r="O224" t="s">
        <v>8834</v>
      </c>
      <c r="P224" t="s">
        <v>8835</v>
      </c>
      <c r="Q224" t="s">
        <v>9975</v>
      </c>
      <c r="S224" t="s">
        <v>8825</v>
      </c>
      <c r="T224" t="s">
        <v>8825</v>
      </c>
      <c r="U224" t="s">
        <v>22</v>
      </c>
      <c r="V224" t="s">
        <v>22</v>
      </c>
      <c r="W224" t="s">
        <v>22</v>
      </c>
      <c r="X224" t="s">
        <v>22</v>
      </c>
      <c r="Y224" t="s">
        <v>9976</v>
      </c>
      <c r="Z224" t="s">
        <v>8825</v>
      </c>
    </row>
    <row r="225" spans="1:27" x14ac:dyDescent="0.35">
      <c r="A225" t="s">
        <v>9977</v>
      </c>
      <c r="B225" t="s">
        <v>8813</v>
      </c>
      <c r="C225" t="s">
        <v>8813</v>
      </c>
      <c r="D225" t="s">
        <v>9837</v>
      </c>
      <c r="E225" t="s">
        <v>9838</v>
      </c>
      <c r="F225" t="s">
        <v>9978</v>
      </c>
      <c r="G225" t="s">
        <v>9978</v>
      </c>
      <c r="H225" t="s">
        <v>9979</v>
      </c>
      <c r="I225" t="s">
        <v>6703</v>
      </c>
      <c r="J225" t="s">
        <v>9980</v>
      </c>
      <c r="L225" t="s">
        <v>240</v>
      </c>
      <c r="M225" t="s">
        <v>252</v>
      </c>
      <c r="N225" t="s">
        <v>8833</v>
      </c>
      <c r="O225" t="s">
        <v>8834</v>
      </c>
      <c r="P225" t="s">
        <v>8835</v>
      </c>
      <c r="Q225" t="s">
        <v>9981</v>
      </c>
      <c r="S225" t="s">
        <v>9982</v>
      </c>
      <c r="T225" t="s">
        <v>9983</v>
      </c>
      <c r="U225" t="s">
        <v>22</v>
      </c>
      <c r="V225" t="s">
        <v>22</v>
      </c>
      <c r="W225" t="s">
        <v>22</v>
      </c>
      <c r="X225" t="s">
        <v>22</v>
      </c>
      <c r="Y225" t="s">
        <v>9984</v>
      </c>
      <c r="Z225">
        <v>81050</v>
      </c>
      <c r="AA225" t="s">
        <v>9985</v>
      </c>
    </row>
    <row r="226" spans="1:27" x14ac:dyDescent="0.35">
      <c r="A226" t="s">
        <v>9986</v>
      </c>
      <c r="B226" t="s">
        <v>8813</v>
      </c>
      <c r="C226" t="s">
        <v>8813</v>
      </c>
      <c r="D226" t="s">
        <v>9837</v>
      </c>
      <c r="E226" t="s">
        <v>9838</v>
      </c>
      <c r="F226" t="s">
        <v>9987</v>
      </c>
      <c r="G226" t="s">
        <v>9987</v>
      </c>
      <c r="H226" t="s">
        <v>9988</v>
      </c>
      <c r="I226" t="s">
        <v>6703</v>
      </c>
      <c r="J226" t="s">
        <v>9989</v>
      </c>
      <c r="L226" t="s">
        <v>240</v>
      </c>
      <c r="M226" t="s">
        <v>252</v>
      </c>
      <c r="N226" t="s">
        <v>8833</v>
      </c>
      <c r="O226" t="s">
        <v>8834</v>
      </c>
      <c r="P226" t="s">
        <v>8835</v>
      </c>
      <c r="Q226" t="s">
        <v>9989</v>
      </c>
      <c r="S226" t="s">
        <v>9990</v>
      </c>
      <c r="T226" t="s">
        <v>9991</v>
      </c>
      <c r="U226" t="s">
        <v>22</v>
      </c>
      <c r="V226" t="s">
        <v>22</v>
      </c>
      <c r="W226" t="s">
        <v>22</v>
      </c>
      <c r="X226" t="s">
        <v>22</v>
      </c>
      <c r="Y226" t="s">
        <v>9992</v>
      </c>
      <c r="Z226">
        <v>80550</v>
      </c>
      <c r="AA226" t="s">
        <v>9993</v>
      </c>
    </row>
    <row r="227" spans="1:27" x14ac:dyDescent="0.35">
      <c r="A227" t="s">
        <v>9994</v>
      </c>
      <c r="B227" t="s">
        <v>8813</v>
      </c>
      <c r="C227" t="s">
        <v>8813</v>
      </c>
      <c r="D227" t="s">
        <v>9837</v>
      </c>
      <c r="E227" t="s">
        <v>9838</v>
      </c>
      <c r="F227" t="s">
        <v>9995</v>
      </c>
      <c r="G227" t="s">
        <v>9995</v>
      </c>
      <c r="H227" t="s">
        <v>9996</v>
      </c>
      <c r="I227" t="s">
        <v>6703</v>
      </c>
      <c r="J227" t="s">
        <v>73</v>
      </c>
      <c r="L227" t="s">
        <v>240</v>
      </c>
      <c r="M227" t="s">
        <v>252</v>
      </c>
      <c r="N227" t="s">
        <v>8833</v>
      </c>
      <c r="O227" t="s">
        <v>8834</v>
      </c>
      <c r="P227" t="s">
        <v>8835</v>
      </c>
      <c r="Q227" t="s">
        <v>73</v>
      </c>
      <c r="S227" t="s">
        <v>9967</v>
      </c>
      <c r="T227" t="s">
        <v>9997</v>
      </c>
      <c r="U227" t="s">
        <v>22</v>
      </c>
      <c r="V227" t="s">
        <v>22</v>
      </c>
      <c r="W227" t="s">
        <v>22</v>
      </c>
      <c r="X227" t="s">
        <v>22</v>
      </c>
      <c r="Y227" t="s">
        <v>9998</v>
      </c>
      <c r="Z227">
        <v>80450</v>
      </c>
      <c r="AA227" t="s">
        <v>9970</v>
      </c>
    </row>
    <row r="228" spans="1:27" x14ac:dyDescent="0.35">
      <c r="A228" t="s">
        <v>9999</v>
      </c>
      <c r="B228" t="s">
        <v>8813</v>
      </c>
      <c r="C228" t="s">
        <v>8813</v>
      </c>
      <c r="D228" t="s">
        <v>9837</v>
      </c>
      <c r="E228" t="s">
        <v>9838</v>
      </c>
      <c r="F228" t="s">
        <v>10000</v>
      </c>
      <c r="G228" t="s">
        <v>10000</v>
      </c>
      <c r="H228" t="s">
        <v>10001</v>
      </c>
      <c r="I228" t="s">
        <v>6703</v>
      </c>
      <c r="J228" t="s">
        <v>10002</v>
      </c>
      <c r="L228" t="s">
        <v>240</v>
      </c>
      <c r="M228" t="s">
        <v>252</v>
      </c>
      <c r="N228" t="s">
        <v>8833</v>
      </c>
      <c r="O228" t="s">
        <v>8834</v>
      </c>
      <c r="P228" t="s">
        <v>8835</v>
      </c>
      <c r="Q228" t="s">
        <v>10002</v>
      </c>
      <c r="S228" t="s">
        <v>9967</v>
      </c>
      <c r="T228" t="s">
        <v>10003</v>
      </c>
      <c r="U228" t="s">
        <v>22</v>
      </c>
      <c r="V228" t="s">
        <v>22</v>
      </c>
      <c r="W228" t="s">
        <v>22</v>
      </c>
      <c r="X228" t="s">
        <v>22</v>
      </c>
      <c r="Y228" t="s">
        <v>10004</v>
      </c>
      <c r="Z228">
        <v>80450</v>
      </c>
      <c r="AA228" t="s">
        <v>9970</v>
      </c>
    </row>
    <row r="229" spans="1:27" x14ac:dyDescent="0.35">
      <c r="A229" t="s">
        <v>10005</v>
      </c>
      <c r="B229" t="s">
        <v>8813</v>
      </c>
      <c r="C229" t="s">
        <v>8813</v>
      </c>
      <c r="D229" t="s">
        <v>9837</v>
      </c>
      <c r="E229" t="s">
        <v>9838</v>
      </c>
      <c r="F229" t="s">
        <v>10006</v>
      </c>
      <c r="G229" t="s">
        <v>10006</v>
      </c>
      <c r="H229" t="s">
        <v>10007</v>
      </c>
      <c r="I229" t="s">
        <v>6703</v>
      </c>
      <c r="J229" t="s">
        <v>10008</v>
      </c>
      <c r="K229" t="s">
        <v>10009</v>
      </c>
      <c r="L229" t="s">
        <v>240</v>
      </c>
      <c r="M229" t="s">
        <v>240</v>
      </c>
      <c r="N229" t="s">
        <v>8820</v>
      </c>
      <c r="O229" t="s">
        <v>8821</v>
      </c>
      <c r="P229" t="s">
        <v>8822</v>
      </c>
      <c r="Q229" t="s">
        <v>10008</v>
      </c>
      <c r="S229" t="s">
        <v>10010</v>
      </c>
      <c r="T229" t="s">
        <v>10011</v>
      </c>
      <c r="U229" t="s">
        <v>22</v>
      </c>
      <c r="V229" t="s">
        <v>22</v>
      </c>
      <c r="W229" t="s">
        <v>22</v>
      </c>
      <c r="X229" t="s">
        <v>22</v>
      </c>
      <c r="Y229" t="s">
        <v>10012</v>
      </c>
      <c r="Z229">
        <v>80719</v>
      </c>
      <c r="AA229" t="s">
        <v>10013</v>
      </c>
    </row>
    <row r="230" spans="1:27" x14ac:dyDescent="0.35">
      <c r="A230" t="s">
        <v>10014</v>
      </c>
      <c r="B230" t="s">
        <v>8813</v>
      </c>
      <c r="C230" t="s">
        <v>8813</v>
      </c>
      <c r="D230" t="s">
        <v>9837</v>
      </c>
      <c r="E230" t="s">
        <v>9838</v>
      </c>
      <c r="F230" t="s">
        <v>10015</v>
      </c>
      <c r="G230" t="s">
        <v>10016</v>
      </c>
      <c r="H230" t="s">
        <v>10017</v>
      </c>
      <c r="I230" t="s">
        <v>6703</v>
      </c>
      <c r="J230" t="s">
        <v>10018</v>
      </c>
      <c r="K230" t="s">
        <v>9837</v>
      </c>
      <c r="L230" t="s">
        <v>240</v>
      </c>
      <c r="M230" t="s">
        <v>252</v>
      </c>
      <c r="N230" t="s">
        <v>8833</v>
      </c>
      <c r="O230" t="s">
        <v>8834</v>
      </c>
      <c r="P230" t="s">
        <v>8835</v>
      </c>
      <c r="Q230" t="s">
        <v>10018</v>
      </c>
      <c r="S230" t="s">
        <v>10019</v>
      </c>
      <c r="T230" t="s">
        <v>10020</v>
      </c>
      <c r="U230" t="s">
        <v>22</v>
      </c>
      <c r="V230" t="s">
        <v>22</v>
      </c>
      <c r="W230" t="s">
        <v>22</v>
      </c>
      <c r="X230" t="s">
        <v>22</v>
      </c>
      <c r="Y230" t="s">
        <v>10021</v>
      </c>
      <c r="Z230">
        <v>70992</v>
      </c>
      <c r="AA230" t="s">
        <v>10022</v>
      </c>
    </row>
    <row r="231" spans="1:27" x14ac:dyDescent="0.35">
      <c r="A231" t="s">
        <v>10023</v>
      </c>
      <c r="B231" t="s">
        <v>8813</v>
      </c>
      <c r="C231" t="s">
        <v>8813</v>
      </c>
      <c r="D231" t="s">
        <v>9837</v>
      </c>
      <c r="E231" t="s">
        <v>9838</v>
      </c>
      <c r="F231" t="s">
        <v>10024</v>
      </c>
      <c r="G231" t="s">
        <v>10024</v>
      </c>
      <c r="H231" t="s">
        <v>10025</v>
      </c>
      <c r="I231" t="s">
        <v>6703</v>
      </c>
      <c r="J231" t="s">
        <v>10026</v>
      </c>
      <c r="L231" t="s">
        <v>240</v>
      </c>
      <c r="M231" t="s">
        <v>252</v>
      </c>
      <c r="N231" t="s">
        <v>8833</v>
      </c>
      <c r="O231" t="s">
        <v>8834</v>
      </c>
      <c r="P231" t="s">
        <v>8835</v>
      </c>
      <c r="Q231" t="s">
        <v>10026</v>
      </c>
      <c r="S231" t="s">
        <v>10027</v>
      </c>
      <c r="T231" t="s">
        <v>10028</v>
      </c>
      <c r="U231" t="s">
        <v>22</v>
      </c>
      <c r="V231" t="s">
        <v>22</v>
      </c>
      <c r="W231" t="s">
        <v>22</v>
      </c>
      <c r="X231" t="s">
        <v>22</v>
      </c>
      <c r="Y231" t="s">
        <v>10029</v>
      </c>
      <c r="Z231">
        <v>80510</v>
      </c>
      <c r="AA231" t="s">
        <v>10030</v>
      </c>
    </row>
    <row r="232" spans="1:27" x14ac:dyDescent="0.35">
      <c r="A232" t="s">
        <v>10031</v>
      </c>
      <c r="B232" t="s">
        <v>8813</v>
      </c>
      <c r="C232" t="s">
        <v>8813</v>
      </c>
      <c r="D232" t="s">
        <v>9837</v>
      </c>
      <c r="E232" t="s">
        <v>9838</v>
      </c>
      <c r="F232" t="s">
        <v>10032</v>
      </c>
      <c r="G232" t="s">
        <v>10033</v>
      </c>
      <c r="H232" t="s">
        <v>10034</v>
      </c>
      <c r="I232" t="s">
        <v>6703</v>
      </c>
      <c r="J232" t="s">
        <v>10035</v>
      </c>
      <c r="L232" t="s">
        <v>240</v>
      </c>
      <c r="M232" t="s">
        <v>252</v>
      </c>
      <c r="N232" t="s">
        <v>8833</v>
      </c>
      <c r="O232" t="s">
        <v>8834</v>
      </c>
      <c r="P232" t="s">
        <v>8835</v>
      </c>
      <c r="Q232" t="s">
        <v>9981</v>
      </c>
      <c r="S232" t="s">
        <v>10036</v>
      </c>
      <c r="T232" t="s">
        <v>10037</v>
      </c>
      <c r="U232" t="s">
        <v>22</v>
      </c>
      <c r="V232" t="s">
        <v>22</v>
      </c>
      <c r="W232" t="s">
        <v>22</v>
      </c>
      <c r="X232" t="s">
        <v>22</v>
      </c>
      <c r="Y232" t="s">
        <v>10038</v>
      </c>
      <c r="Z232">
        <v>80720</v>
      </c>
      <c r="AA232" t="s">
        <v>10039</v>
      </c>
    </row>
    <row r="233" spans="1:27" x14ac:dyDescent="0.35">
      <c r="A233" t="s">
        <v>10040</v>
      </c>
      <c r="B233" t="s">
        <v>8813</v>
      </c>
      <c r="C233" t="s">
        <v>8813</v>
      </c>
      <c r="D233" t="s">
        <v>9837</v>
      </c>
      <c r="E233" t="s">
        <v>9838</v>
      </c>
      <c r="F233" t="s">
        <v>10041</v>
      </c>
      <c r="G233" t="s">
        <v>10041</v>
      </c>
      <c r="H233" t="s">
        <v>10042</v>
      </c>
      <c r="I233" t="s">
        <v>6703</v>
      </c>
      <c r="J233" t="s">
        <v>10043</v>
      </c>
      <c r="L233" t="s">
        <v>240</v>
      </c>
      <c r="M233" t="s">
        <v>240</v>
      </c>
      <c r="N233" t="s">
        <v>8820</v>
      </c>
      <c r="O233" t="s">
        <v>8821</v>
      </c>
      <c r="P233" t="s">
        <v>8822</v>
      </c>
      <c r="Q233" t="s">
        <v>10044</v>
      </c>
      <c r="S233" t="s">
        <v>8825</v>
      </c>
      <c r="T233" t="s">
        <v>8825</v>
      </c>
      <c r="U233" t="s">
        <v>22</v>
      </c>
      <c r="V233" t="s">
        <v>22</v>
      </c>
      <c r="W233" t="s">
        <v>22</v>
      </c>
      <c r="X233" t="s">
        <v>22</v>
      </c>
      <c r="Y233" t="s">
        <v>10045</v>
      </c>
      <c r="Z233" t="s">
        <v>8825</v>
      </c>
    </row>
    <row r="234" spans="1:27" x14ac:dyDescent="0.35">
      <c r="A234" t="s">
        <v>10046</v>
      </c>
      <c r="B234" t="s">
        <v>8813</v>
      </c>
      <c r="C234" t="s">
        <v>8813</v>
      </c>
      <c r="D234" t="s">
        <v>9837</v>
      </c>
      <c r="E234" t="s">
        <v>9838</v>
      </c>
      <c r="F234" t="s">
        <v>10047</v>
      </c>
      <c r="G234" t="s">
        <v>10047</v>
      </c>
      <c r="H234" t="s">
        <v>10048</v>
      </c>
      <c r="I234" t="s">
        <v>6703</v>
      </c>
      <c r="J234" t="s">
        <v>10049</v>
      </c>
      <c r="L234" t="s">
        <v>240</v>
      </c>
      <c r="M234" t="s">
        <v>252</v>
      </c>
      <c r="N234" t="s">
        <v>8833</v>
      </c>
      <c r="O234" t="s">
        <v>8834</v>
      </c>
      <c r="P234" t="s">
        <v>8835</v>
      </c>
      <c r="Q234" t="s">
        <v>10049</v>
      </c>
      <c r="S234" t="s">
        <v>10050</v>
      </c>
      <c r="T234" t="s">
        <v>10051</v>
      </c>
      <c r="U234" t="s">
        <v>22</v>
      </c>
      <c r="V234" t="s">
        <v>22</v>
      </c>
      <c r="W234" t="s">
        <v>22</v>
      </c>
      <c r="X234" t="s">
        <v>22</v>
      </c>
      <c r="Y234" t="s">
        <v>10052</v>
      </c>
      <c r="Z234">
        <v>80930</v>
      </c>
      <c r="AA234" t="s">
        <v>10053</v>
      </c>
    </row>
    <row r="235" spans="1:27" x14ac:dyDescent="0.35">
      <c r="A235" t="s">
        <v>10054</v>
      </c>
      <c r="B235" t="s">
        <v>8813</v>
      </c>
      <c r="C235" t="s">
        <v>8813</v>
      </c>
      <c r="D235" t="s">
        <v>9837</v>
      </c>
      <c r="E235" t="s">
        <v>9838</v>
      </c>
      <c r="F235" t="s">
        <v>10055</v>
      </c>
      <c r="G235" t="s">
        <v>10055</v>
      </c>
      <c r="H235" t="s">
        <v>10055</v>
      </c>
      <c r="I235" t="s">
        <v>6703</v>
      </c>
      <c r="J235" t="s">
        <v>10056</v>
      </c>
      <c r="L235" t="s">
        <v>240</v>
      </c>
      <c r="M235" t="s">
        <v>252</v>
      </c>
      <c r="N235" t="s">
        <v>8833</v>
      </c>
      <c r="O235" t="s">
        <v>8834</v>
      </c>
      <c r="P235" t="s">
        <v>8835</v>
      </c>
      <c r="Q235" t="s">
        <v>10057</v>
      </c>
      <c r="R235" t="s">
        <v>10058</v>
      </c>
      <c r="S235" t="s">
        <v>10059</v>
      </c>
      <c r="T235" t="s">
        <v>10060</v>
      </c>
      <c r="U235" t="s">
        <v>22</v>
      </c>
      <c r="V235" t="s">
        <v>22</v>
      </c>
      <c r="W235" t="s">
        <v>22</v>
      </c>
      <c r="X235" t="s">
        <v>22</v>
      </c>
      <c r="Y235" t="s">
        <v>10061</v>
      </c>
      <c r="Z235">
        <v>80830</v>
      </c>
      <c r="AA235" t="s">
        <v>10062</v>
      </c>
    </row>
    <row r="236" spans="1:27" x14ac:dyDescent="0.35">
      <c r="A236" t="s">
        <v>10063</v>
      </c>
      <c r="B236" t="s">
        <v>8813</v>
      </c>
      <c r="C236" t="s">
        <v>8813</v>
      </c>
      <c r="D236" t="s">
        <v>9837</v>
      </c>
      <c r="E236" t="s">
        <v>9838</v>
      </c>
      <c r="F236" t="s">
        <v>10064</v>
      </c>
      <c r="G236" t="s">
        <v>10064</v>
      </c>
      <c r="H236" t="s">
        <v>10065</v>
      </c>
      <c r="I236" t="s">
        <v>6703</v>
      </c>
      <c r="J236" t="s">
        <v>10066</v>
      </c>
      <c r="L236" t="s">
        <v>240</v>
      </c>
      <c r="M236" t="s">
        <v>252</v>
      </c>
      <c r="N236" t="s">
        <v>8833</v>
      </c>
      <c r="O236" t="s">
        <v>8834</v>
      </c>
      <c r="P236" t="s">
        <v>8835</v>
      </c>
      <c r="Q236" t="s">
        <v>10067</v>
      </c>
      <c r="S236" t="s">
        <v>10068</v>
      </c>
      <c r="T236" t="s">
        <v>10069</v>
      </c>
      <c r="U236" t="s">
        <v>22</v>
      </c>
      <c r="V236" t="s">
        <v>22</v>
      </c>
      <c r="W236" t="s">
        <v>22</v>
      </c>
      <c r="X236" t="s">
        <v>22</v>
      </c>
      <c r="Y236" t="s">
        <v>10070</v>
      </c>
      <c r="Z236">
        <v>81070</v>
      </c>
      <c r="AA236" t="s">
        <v>10071</v>
      </c>
    </row>
    <row r="237" spans="1:27" x14ac:dyDescent="0.35">
      <c r="A237" t="s">
        <v>10072</v>
      </c>
      <c r="B237" t="s">
        <v>8813</v>
      </c>
      <c r="C237" t="s">
        <v>8813</v>
      </c>
      <c r="D237" t="s">
        <v>9837</v>
      </c>
      <c r="E237" t="s">
        <v>9838</v>
      </c>
      <c r="F237" t="s">
        <v>10073</v>
      </c>
      <c r="G237" t="s">
        <v>10073</v>
      </c>
      <c r="H237" t="s">
        <v>10074</v>
      </c>
      <c r="I237" t="s">
        <v>6703</v>
      </c>
      <c r="J237" t="s">
        <v>10075</v>
      </c>
      <c r="L237" t="s">
        <v>240</v>
      </c>
      <c r="M237" t="s">
        <v>240</v>
      </c>
      <c r="N237" t="s">
        <v>8820</v>
      </c>
      <c r="O237" t="s">
        <v>8821</v>
      </c>
      <c r="P237" t="s">
        <v>8822</v>
      </c>
      <c r="Q237" t="s">
        <v>10075</v>
      </c>
      <c r="S237" t="s">
        <v>10076</v>
      </c>
      <c r="T237" t="s">
        <v>10077</v>
      </c>
      <c r="U237" t="s">
        <v>22</v>
      </c>
      <c r="V237" t="s">
        <v>22</v>
      </c>
      <c r="W237" t="s">
        <v>22</v>
      </c>
      <c r="X237" t="s">
        <v>22</v>
      </c>
      <c r="Y237" t="s">
        <v>10078</v>
      </c>
      <c r="Z237">
        <v>80430</v>
      </c>
      <c r="AA237" t="s">
        <v>10079</v>
      </c>
    </row>
    <row r="238" spans="1:27" x14ac:dyDescent="0.35">
      <c r="A238" t="s">
        <v>10080</v>
      </c>
      <c r="B238" t="s">
        <v>8813</v>
      </c>
      <c r="C238" t="s">
        <v>8813</v>
      </c>
      <c r="D238" t="s">
        <v>9837</v>
      </c>
      <c r="E238" t="s">
        <v>9838</v>
      </c>
      <c r="F238" t="s">
        <v>10081</v>
      </c>
      <c r="G238" t="s">
        <v>10081</v>
      </c>
      <c r="H238" t="s">
        <v>10082</v>
      </c>
      <c r="I238" t="s">
        <v>6703</v>
      </c>
      <c r="J238" t="s">
        <v>10083</v>
      </c>
      <c r="L238" t="s">
        <v>240</v>
      </c>
      <c r="M238" t="s">
        <v>252</v>
      </c>
      <c r="N238" t="s">
        <v>8833</v>
      </c>
      <c r="O238" t="s">
        <v>8834</v>
      </c>
      <c r="P238" t="s">
        <v>8835</v>
      </c>
      <c r="Q238" t="s">
        <v>9890</v>
      </c>
      <c r="S238" t="s">
        <v>10084</v>
      </c>
      <c r="T238" t="s">
        <v>10085</v>
      </c>
      <c r="U238" t="s">
        <v>22</v>
      </c>
      <c r="V238" t="s">
        <v>22</v>
      </c>
      <c r="W238" t="s">
        <v>22</v>
      </c>
      <c r="X238" t="s">
        <v>22</v>
      </c>
      <c r="Y238" t="s">
        <v>10086</v>
      </c>
      <c r="Z238">
        <v>80940</v>
      </c>
      <c r="AA238" t="s">
        <v>10087</v>
      </c>
    </row>
    <row r="239" spans="1:27" x14ac:dyDescent="0.35">
      <c r="A239" t="s">
        <v>10088</v>
      </c>
      <c r="B239" t="s">
        <v>8813</v>
      </c>
      <c r="C239" t="s">
        <v>8813</v>
      </c>
      <c r="D239" t="s">
        <v>9837</v>
      </c>
      <c r="E239" t="s">
        <v>9838</v>
      </c>
      <c r="F239" t="s">
        <v>10089</v>
      </c>
      <c r="G239" t="s">
        <v>10089</v>
      </c>
      <c r="H239" t="s">
        <v>10090</v>
      </c>
      <c r="I239" t="s">
        <v>6703</v>
      </c>
      <c r="J239" t="s">
        <v>10091</v>
      </c>
      <c r="L239" t="s">
        <v>240</v>
      </c>
      <c r="M239" t="s">
        <v>252</v>
      </c>
      <c r="N239" t="s">
        <v>8833</v>
      </c>
      <c r="O239" t="s">
        <v>8834</v>
      </c>
      <c r="P239" t="s">
        <v>8835</v>
      </c>
      <c r="Q239" t="s">
        <v>10091</v>
      </c>
      <c r="S239">
        <v>3.9</v>
      </c>
      <c r="T239" t="s">
        <v>10092</v>
      </c>
      <c r="U239" t="s">
        <v>22</v>
      </c>
      <c r="V239" t="s">
        <v>22</v>
      </c>
      <c r="W239" t="s">
        <v>22</v>
      </c>
      <c r="X239" t="s">
        <v>22</v>
      </c>
      <c r="Y239" t="s">
        <v>10093</v>
      </c>
      <c r="Z239" t="s">
        <v>8825</v>
      </c>
    </row>
    <row r="240" spans="1:27" x14ac:dyDescent="0.35">
      <c r="A240" t="s">
        <v>10094</v>
      </c>
      <c r="B240" t="s">
        <v>8813</v>
      </c>
      <c r="C240" t="s">
        <v>8813</v>
      </c>
      <c r="D240" t="s">
        <v>9837</v>
      </c>
      <c r="E240" t="s">
        <v>9838</v>
      </c>
      <c r="F240" t="s">
        <v>10095</v>
      </c>
      <c r="G240" t="s">
        <v>10095</v>
      </c>
      <c r="H240" t="s">
        <v>10096</v>
      </c>
      <c r="I240" t="s">
        <v>6703</v>
      </c>
      <c r="J240" t="s">
        <v>10097</v>
      </c>
      <c r="L240" t="s">
        <v>240</v>
      </c>
      <c r="M240" t="s">
        <v>252</v>
      </c>
      <c r="N240" t="s">
        <v>8833</v>
      </c>
      <c r="O240" t="s">
        <v>8834</v>
      </c>
      <c r="P240" t="s">
        <v>8835</v>
      </c>
      <c r="Q240" t="s">
        <v>10097</v>
      </c>
    </row>
    <row r="241" spans="1:30" x14ac:dyDescent="0.35">
      <c r="A241" t="s">
        <v>10098</v>
      </c>
      <c r="B241" t="s">
        <v>8813</v>
      </c>
      <c r="C241" t="s">
        <v>8813</v>
      </c>
      <c r="D241" t="s">
        <v>9837</v>
      </c>
      <c r="E241" t="s">
        <v>9838</v>
      </c>
      <c r="F241" t="s">
        <v>10099</v>
      </c>
      <c r="G241" t="s">
        <v>10099</v>
      </c>
      <c r="H241" t="s">
        <v>10100</v>
      </c>
      <c r="I241" t="s">
        <v>6703</v>
      </c>
      <c r="J241" t="s">
        <v>10101</v>
      </c>
      <c r="L241" t="s">
        <v>240</v>
      </c>
      <c r="M241" t="s">
        <v>252</v>
      </c>
      <c r="N241" t="s">
        <v>8833</v>
      </c>
      <c r="O241" t="s">
        <v>8834</v>
      </c>
      <c r="P241" t="s">
        <v>8835</v>
      </c>
      <c r="Q241" t="s">
        <v>10101</v>
      </c>
      <c r="S241" t="s">
        <v>10059</v>
      </c>
      <c r="T241" t="s">
        <v>10102</v>
      </c>
      <c r="U241" t="s">
        <v>22</v>
      </c>
      <c r="V241" t="s">
        <v>22</v>
      </c>
      <c r="W241" t="s">
        <v>22</v>
      </c>
      <c r="X241" t="s">
        <v>22</v>
      </c>
      <c r="Y241" t="s">
        <v>10103</v>
      </c>
      <c r="Z241">
        <v>80840</v>
      </c>
      <c r="AA241" t="s">
        <v>10104</v>
      </c>
    </row>
    <row r="242" spans="1:30" x14ac:dyDescent="0.35">
      <c r="A242" t="s">
        <v>10105</v>
      </c>
      <c r="B242" t="s">
        <v>8813</v>
      </c>
      <c r="C242" t="s">
        <v>8813</v>
      </c>
      <c r="D242" t="s">
        <v>9837</v>
      </c>
      <c r="E242" t="s">
        <v>9838</v>
      </c>
      <c r="F242" t="s">
        <v>10106</v>
      </c>
      <c r="G242" t="s">
        <v>10107</v>
      </c>
      <c r="H242" t="s">
        <v>8890</v>
      </c>
      <c r="I242" t="s">
        <v>6703</v>
      </c>
      <c r="J242" t="s">
        <v>10108</v>
      </c>
      <c r="L242" t="s">
        <v>240</v>
      </c>
      <c r="M242" t="s">
        <v>252</v>
      </c>
      <c r="N242" t="s">
        <v>8833</v>
      </c>
      <c r="O242" t="s">
        <v>8834</v>
      </c>
      <c r="P242" t="s">
        <v>8835</v>
      </c>
      <c r="Q242" t="s">
        <v>10108</v>
      </c>
      <c r="S242">
        <v>3.9</v>
      </c>
      <c r="T242" t="s">
        <v>10109</v>
      </c>
      <c r="U242" t="s">
        <v>22</v>
      </c>
      <c r="V242" t="s">
        <v>22</v>
      </c>
      <c r="W242" t="s">
        <v>22</v>
      </c>
      <c r="X242" t="s">
        <v>22</v>
      </c>
      <c r="Y242" t="s">
        <v>10110</v>
      </c>
      <c r="Z242" t="s">
        <v>8825</v>
      </c>
    </row>
    <row r="243" spans="1:30" x14ac:dyDescent="0.35">
      <c r="A243" t="s">
        <v>10111</v>
      </c>
      <c r="B243" t="s">
        <v>8813</v>
      </c>
      <c r="C243" t="s">
        <v>8813</v>
      </c>
      <c r="D243" t="s">
        <v>9837</v>
      </c>
      <c r="E243" t="s">
        <v>9838</v>
      </c>
      <c r="F243" t="s">
        <v>10112</v>
      </c>
      <c r="G243" t="s">
        <v>10112</v>
      </c>
      <c r="H243" t="s">
        <v>10113</v>
      </c>
      <c r="I243" t="s">
        <v>6703</v>
      </c>
      <c r="J243" t="s">
        <v>10114</v>
      </c>
      <c r="L243" t="s">
        <v>240</v>
      </c>
      <c r="M243" t="s">
        <v>240</v>
      </c>
      <c r="N243" t="s">
        <v>8820</v>
      </c>
      <c r="O243" t="s">
        <v>8821</v>
      </c>
      <c r="P243" t="s">
        <v>8822</v>
      </c>
      <c r="Q243" t="s">
        <v>10115</v>
      </c>
      <c r="S243" t="s">
        <v>10116</v>
      </c>
      <c r="T243" t="s">
        <v>10117</v>
      </c>
      <c r="U243" t="s">
        <v>22</v>
      </c>
      <c r="V243" t="s">
        <v>22</v>
      </c>
      <c r="W243" t="s">
        <v>22</v>
      </c>
      <c r="X243" t="s">
        <v>22</v>
      </c>
      <c r="Y243" t="s">
        <v>10118</v>
      </c>
      <c r="Z243">
        <v>81010</v>
      </c>
      <c r="AA243" t="s">
        <v>10119</v>
      </c>
    </row>
    <row r="244" spans="1:30" x14ac:dyDescent="0.35">
      <c r="A244" t="s">
        <v>10120</v>
      </c>
      <c r="B244" t="s">
        <v>8813</v>
      </c>
      <c r="C244" t="s">
        <v>8813</v>
      </c>
      <c r="D244" t="s">
        <v>9837</v>
      </c>
      <c r="E244" t="s">
        <v>9838</v>
      </c>
      <c r="F244" t="s">
        <v>10121</v>
      </c>
      <c r="G244" t="s">
        <v>10121</v>
      </c>
      <c r="H244" t="s">
        <v>10122</v>
      </c>
      <c r="I244" t="s">
        <v>6703</v>
      </c>
      <c r="J244" t="s">
        <v>103</v>
      </c>
      <c r="L244" t="s">
        <v>252</v>
      </c>
      <c r="M244" t="s">
        <v>252</v>
      </c>
      <c r="N244" t="s">
        <v>9206</v>
      </c>
      <c r="O244" t="s">
        <v>9207</v>
      </c>
      <c r="P244" t="s">
        <v>9208</v>
      </c>
      <c r="Q244" t="s">
        <v>103</v>
      </c>
      <c r="S244" t="s">
        <v>8825</v>
      </c>
      <c r="T244" t="s">
        <v>8825</v>
      </c>
      <c r="U244" t="s">
        <v>22</v>
      </c>
      <c r="V244" t="s">
        <v>22</v>
      </c>
      <c r="W244" t="s">
        <v>22</v>
      </c>
      <c r="X244" t="s">
        <v>22</v>
      </c>
      <c r="Y244" t="s">
        <v>10123</v>
      </c>
      <c r="Z244" t="s">
        <v>8825</v>
      </c>
    </row>
    <row r="245" spans="1:30" x14ac:dyDescent="0.35">
      <c r="A245" t="s">
        <v>10124</v>
      </c>
      <c r="B245" t="s">
        <v>8813</v>
      </c>
      <c r="C245" t="s">
        <v>8813</v>
      </c>
      <c r="D245" t="s">
        <v>9837</v>
      </c>
      <c r="E245" t="s">
        <v>9838</v>
      </c>
      <c r="F245" t="s">
        <v>10125</v>
      </c>
      <c r="G245" t="s">
        <v>10125</v>
      </c>
      <c r="H245" t="s">
        <v>10126</v>
      </c>
      <c r="I245" t="s">
        <v>6703</v>
      </c>
      <c r="J245" t="s">
        <v>10127</v>
      </c>
      <c r="L245" t="s">
        <v>240</v>
      </c>
      <c r="M245" t="s">
        <v>252</v>
      </c>
      <c r="N245" t="s">
        <v>8833</v>
      </c>
      <c r="O245" t="s">
        <v>8834</v>
      </c>
      <c r="P245" t="s">
        <v>8835</v>
      </c>
      <c r="Q245" t="s">
        <v>10127</v>
      </c>
      <c r="S245" t="s">
        <v>10128</v>
      </c>
      <c r="T245" t="s">
        <v>10129</v>
      </c>
      <c r="U245" t="s">
        <v>22</v>
      </c>
      <c r="V245" t="s">
        <v>22</v>
      </c>
      <c r="W245" t="s">
        <v>22</v>
      </c>
      <c r="X245" t="s">
        <v>22</v>
      </c>
      <c r="Y245" t="s">
        <v>10130</v>
      </c>
      <c r="Z245">
        <v>80521</v>
      </c>
      <c r="AA245" t="s">
        <v>10131</v>
      </c>
    </row>
    <row r="246" spans="1:30" x14ac:dyDescent="0.35">
      <c r="A246" t="s">
        <v>10132</v>
      </c>
      <c r="B246" t="s">
        <v>8813</v>
      </c>
      <c r="C246" t="s">
        <v>8813</v>
      </c>
      <c r="D246" t="s">
        <v>9837</v>
      </c>
      <c r="E246" t="s">
        <v>9838</v>
      </c>
      <c r="F246" t="s">
        <v>10133</v>
      </c>
      <c r="G246" t="s">
        <v>10133</v>
      </c>
      <c r="H246" t="s">
        <v>10134</v>
      </c>
      <c r="I246" t="s">
        <v>6703</v>
      </c>
      <c r="J246" t="s">
        <v>10135</v>
      </c>
      <c r="L246" t="s">
        <v>240</v>
      </c>
      <c r="M246" t="s">
        <v>240</v>
      </c>
      <c r="N246" t="s">
        <v>8820</v>
      </c>
      <c r="O246" t="s">
        <v>8821</v>
      </c>
      <c r="P246" t="s">
        <v>8822</v>
      </c>
      <c r="Q246" t="s">
        <v>10135</v>
      </c>
      <c r="S246" t="s">
        <v>10136</v>
      </c>
      <c r="T246" t="s">
        <v>10137</v>
      </c>
      <c r="U246" t="s">
        <v>22</v>
      </c>
      <c r="V246" t="s">
        <v>22</v>
      </c>
      <c r="W246" t="s">
        <v>22</v>
      </c>
      <c r="X246" t="s">
        <v>22</v>
      </c>
      <c r="Y246" t="s">
        <v>10138</v>
      </c>
      <c r="Z246">
        <v>80711</v>
      </c>
      <c r="AA246" t="s">
        <v>10139</v>
      </c>
    </row>
    <row r="247" spans="1:30" x14ac:dyDescent="0.35">
      <c r="A247" t="s">
        <v>10140</v>
      </c>
      <c r="B247" t="s">
        <v>7341</v>
      </c>
      <c r="C247" t="s">
        <v>7341</v>
      </c>
      <c r="D247" t="s">
        <v>10141</v>
      </c>
      <c r="E247" t="s">
        <v>10142</v>
      </c>
      <c r="F247" t="s">
        <v>10143</v>
      </c>
      <c r="G247" t="s">
        <v>10143</v>
      </c>
      <c r="H247" t="s">
        <v>10144</v>
      </c>
      <c r="I247" t="s">
        <v>8763</v>
      </c>
      <c r="L247" t="s">
        <v>22</v>
      </c>
      <c r="M247" t="s">
        <v>22</v>
      </c>
      <c r="N247" t="s">
        <v>22</v>
      </c>
      <c r="O247" t="s">
        <v>22</v>
      </c>
      <c r="P247" t="s">
        <v>22</v>
      </c>
      <c r="Q247" t="s">
        <v>22</v>
      </c>
      <c r="R247" t="s">
        <v>22</v>
      </c>
      <c r="S247" t="s">
        <v>22</v>
      </c>
      <c r="T247" t="s">
        <v>22</v>
      </c>
      <c r="U247">
        <v>14</v>
      </c>
      <c r="V247">
        <v>149</v>
      </c>
      <c r="W247" t="s">
        <v>10145</v>
      </c>
      <c r="Y247" t="s">
        <v>22</v>
      </c>
      <c r="Z247" t="s">
        <v>8825</v>
      </c>
    </row>
    <row r="248" spans="1:30" x14ac:dyDescent="0.35">
      <c r="A248" t="s">
        <v>10146</v>
      </c>
      <c r="B248" t="s">
        <v>8813</v>
      </c>
      <c r="C248" t="s">
        <v>8813</v>
      </c>
      <c r="D248" t="s">
        <v>10147</v>
      </c>
      <c r="E248" t="s">
        <v>10148</v>
      </c>
      <c r="F248" t="s">
        <v>10149</v>
      </c>
      <c r="G248" t="s">
        <v>10149</v>
      </c>
      <c r="H248" t="s">
        <v>10150</v>
      </c>
      <c r="I248" t="s">
        <v>8831</v>
      </c>
      <c r="J248" t="s">
        <v>10151</v>
      </c>
      <c r="L248" t="s">
        <v>252</v>
      </c>
      <c r="M248" t="s">
        <v>240</v>
      </c>
      <c r="N248" t="s">
        <v>9156</v>
      </c>
      <c r="O248" t="s">
        <v>9157</v>
      </c>
      <c r="P248" t="s">
        <v>9158</v>
      </c>
      <c r="Q248" t="s">
        <v>10151</v>
      </c>
      <c r="S248" t="s">
        <v>8825</v>
      </c>
      <c r="T248" t="s">
        <v>8825</v>
      </c>
      <c r="U248" t="s">
        <v>22</v>
      </c>
      <c r="V248" t="s">
        <v>22</v>
      </c>
      <c r="W248" t="s">
        <v>22</v>
      </c>
      <c r="X248" t="s">
        <v>22</v>
      </c>
      <c r="Y248" t="s">
        <v>10152</v>
      </c>
      <c r="Z248" t="s">
        <v>8825</v>
      </c>
    </row>
    <row r="249" spans="1:30" x14ac:dyDescent="0.35">
      <c r="A249" t="s">
        <v>10153</v>
      </c>
      <c r="B249" t="s">
        <v>8813</v>
      </c>
      <c r="C249" t="s">
        <v>8813</v>
      </c>
      <c r="D249" t="s">
        <v>10147</v>
      </c>
      <c r="E249" t="s">
        <v>10148</v>
      </c>
      <c r="F249" t="s">
        <v>10154</v>
      </c>
      <c r="G249" t="s">
        <v>10155</v>
      </c>
      <c r="H249" t="s">
        <v>10156</v>
      </c>
      <c r="I249" t="s">
        <v>8831</v>
      </c>
      <c r="J249" t="s">
        <v>10157</v>
      </c>
      <c r="L249" t="s">
        <v>252</v>
      </c>
      <c r="M249" t="s">
        <v>240</v>
      </c>
      <c r="N249" t="s">
        <v>9156</v>
      </c>
      <c r="O249" t="s">
        <v>9157</v>
      </c>
      <c r="P249" t="s">
        <v>9158</v>
      </c>
      <c r="Q249" s="88"/>
      <c r="R249" s="88"/>
      <c r="S249" s="88"/>
      <c r="T249" s="88"/>
      <c r="Y249" t="s">
        <v>10158</v>
      </c>
    </row>
    <row r="250" spans="1:30" x14ac:dyDescent="0.35">
      <c r="A250" t="s">
        <v>10159</v>
      </c>
      <c r="B250" t="s">
        <v>8813</v>
      </c>
      <c r="C250" t="s">
        <v>8813</v>
      </c>
      <c r="D250" t="s">
        <v>10147</v>
      </c>
      <c r="E250" t="s">
        <v>10148</v>
      </c>
      <c r="F250" t="s">
        <v>10160</v>
      </c>
      <c r="G250" t="s">
        <v>10160</v>
      </c>
      <c r="H250" t="s">
        <v>10161</v>
      </c>
      <c r="I250" t="s">
        <v>8831</v>
      </c>
      <c r="J250" t="s">
        <v>10162</v>
      </c>
      <c r="L250" t="s">
        <v>252</v>
      </c>
      <c r="M250" t="s">
        <v>240</v>
      </c>
      <c r="N250" t="s">
        <v>9156</v>
      </c>
      <c r="O250" t="s">
        <v>9157</v>
      </c>
      <c r="P250" t="s">
        <v>9158</v>
      </c>
      <c r="Q250" t="s">
        <v>10162</v>
      </c>
      <c r="S250">
        <v>7.09</v>
      </c>
      <c r="T250" t="s">
        <v>10163</v>
      </c>
      <c r="U250" t="s">
        <v>22</v>
      </c>
      <c r="V250" t="s">
        <v>22</v>
      </c>
      <c r="W250" t="s">
        <v>22</v>
      </c>
      <c r="X250" t="s">
        <v>22</v>
      </c>
      <c r="Y250" t="s">
        <v>10164</v>
      </c>
      <c r="Z250">
        <v>71334</v>
      </c>
      <c r="AA250" t="s">
        <v>10165</v>
      </c>
    </row>
    <row r="251" spans="1:30" x14ac:dyDescent="0.35">
      <c r="A251" t="s">
        <v>10166</v>
      </c>
      <c r="B251" t="s">
        <v>8813</v>
      </c>
      <c r="C251" t="s">
        <v>8813</v>
      </c>
      <c r="D251" t="s">
        <v>10147</v>
      </c>
      <c r="E251" t="s">
        <v>10148</v>
      </c>
      <c r="F251" t="s">
        <v>10167</v>
      </c>
      <c r="G251" t="s">
        <v>10167</v>
      </c>
      <c r="H251" t="s">
        <v>10168</v>
      </c>
      <c r="I251" t="s">
        <v>8831</v>
      </c>
      <c r="J251" t="s">
        <v>10169</v>
      </c>
      <c r="L251" t="s">
        <v>252</v>
      </c>
      <c r="M251" t="s">
        <v>240</v>
      </c>
      <c r="N251" t="s">
        <v>9156</v>
      </c>
      <c r="O251" t="s">
        <v>9157</v>
      </c>
      <c r="P251" t="s">
        <v>9158</v>
      </c>
      <c r="Q251" t="s">
        <v>10169</v>
      </c>
      <c r="S251" t="s">
        <v>8825</v>
      </c>
      <c r="T251" t="s">
        <v>8825</v>
      </c>
      <c r="U251" t="s">
        <v>22</v>
      </c>
      <c r="V251" t="s">
        <v>22</v>
      </c>
      <c r="W251" t="s">
        <v>22</v>
      </c>
      <c r="X251" t="s">
        <v>22</v>
      </c>
      <c r="Y251" t="s">
        <v>10170</v>
      </c>
      <c r="Z251">
        <v>71331</v>
      </c>
      <c r="AA251" t="s">
        <v>10171</v>
      </c>
    </row>
    <row r="252" spans="1:30" x14ac:dyDescent="0.35">
      <c r="A252" t="s">
        <v>10172</v>
      </c>
      <c r="B252" t="s">
        <v>8813</v>
      </c>
      <c r="C252" t="s">
        <v>8813</v>
      </c>
      <c r="D252" t="s">
        <v>10147</v>
      </c>
      <c r="E252" t="s">
        <v>10148</v>
      </c>
      <c r="F252" t="s">
        <v>10173</v>
      </c>
      <c r="G252" t="s">
        <v>10174</v>
      </c>
      <c r="H252" t="s">
        <v>10175</v>
      </c>
      <c r="I252" t="s">
        <v>8831</v>
      </c>
      <c r="J252" t="s">
        <v>10176</v>
      </c>
      <c r="L252" t="s">
        <v>252</v>
      </c>
      <c r="M252" t="s">
        <v>240</v>
      </c>
      <c r="N252" t="s">
        <v>9156</v>
      </c>
      <c r="O252" t="s">
        <v>9157</v>
      </c>
      <c r="P252" t="s">
        <v>9158</v>
      </c>
      <c r="Q252" t="s">
        <v>10176</v>
      </c>
      <c r="S252" t="s">
        <v>8825</v>
      </c>
      <c r="T252" t="s">
        <v>8825</v>
      </c>
      <c r="U252" t="s">
        <v>22</v>
      </c>
      <c r="V252" t="s">
        <v>22</v>
      </c>
      <c r="W252" t="s">
        <v>22</v>
      </c>
      <c r="X252" t="s">
        <v>22</v>
      </c>
      <c r="Y252" t="s">
        <v>10177</v>
      </c>
      <c r="Z252">
        <v>70820</v>
      </c>
      <c r="AA252" t="s">
        <v>10178</v>
      </c>
    </row>
    <row r="253" spans="1:30" x14ac:dyDescent="0.35">
      <c r="A253" t="s">
        <v>10179</v>
      </c>
      <c r="B253" t="s">
        <v>8813</v>
      </c>
      <c r="C253" t="s">
        <v>8813</v>
      </c>
      <c r="D253" t="s">
        <v>10147</v>
      </c>
      <c r="E253" t="s">
        <v>10148</v>
      </c>
      <c r="F253" t="s">
        <v>10180</v>
      </c>
      <c r="G253" t="s">
        <v>10180</v>
      </c>
      <c r="H253" t="s">
        <v>10181</v>
      </c>
      <c r="I253" t="s">
        <v>8831</v>
      </c>
      <c r="J253" t="s">
        <v>10182</v>
      </c>
      <c r="L253" t="s">
        <v>252</v>
      </c>
      <c r="M253" t="s">
        <v>240</v>
      </c>
      <c r="N253" t="s">
        <v>9156</v>
      </c>
      <c r="O253" t="s">
        <v>9157</v>
      </c>
      <c r="P253" t="s">
        <v>9158</v>
      </c>
      <c r="Q253" t="s">
        <v>10182</v>
      </c>
      <c r="S253">
        <v>7.03</v>
      </c>
      <c r="T253" t="s">
        <v>10183</v>
      </c>
      <c r="U253" t="s">
        <v>22</v>
      </c>
      <c r="V253" t="s">
        <v>22</v>
      </c>
      <c r="W253" t="s">
        <v>22</v>
      </c>
      <c r="X253" t="s">
        <v>22</v>
      </c>
      <c r="Y253" t="s">
        <v>10184</v>
      </c>
      <c r="Z253">
        <v>71320</v>
      </c>
      <c r="AA253" t="s">
        <v>10185</v>
      </c>
      <c r="AD253" t="s">
        <v>10186</v>
      </c>
    </row>
    <row r="254" spans="1:30" x14ac:dyDescent="0.35">
      <c r="A254" t="s">
        <v>10187</v>
      </c>
      <c r="B254" t="s">
        <v>8813</v>
      </c>
      <c r="C254" t="s">
        <v>8813</v>
      </c>
      <c r="D254" t="s">
        <v>10147</v>
      </c>
      <c r="E254" t="s">
        <v>10148</v>
      </c>
      <c r="F254" t="s">
        <v>10188</v>
      </c>
      <c r="G254" t="s">
        <v>10188</v>
      </c>
      <c r="H254" t="s">
        <v>10189</v>
      </c>
      <c r="I254" t="s">
        <v>8831</v>
      </c>
      <c r="J254" t="s">
        <v>10190</v>
      </c>
      <c r="K254" t="s">
        <v>10191</v>
      </c>
      <c r="L254" t="s">
        <v>252</v>
      </c>
      <c r="M254" t="s">
        <v>240</v>
      </c>
      <c r="N254" t="s">
        <v>9156</v>
      </c>
      <c r="O254" t="s">
        <v>9157</v>
      </c>
      <c r="P254" t="s">
        <v>9158</v>
      </c>
      <c r="Q254" t="s">
        <v>10190</v>
      </c>
      <c r="S254" t="s">
        <v>8825</v>
      </c>
      <c r="T254" t="s">
        <v>8825</v>
      </c>
      <c r="U254" t="s">
        <v>22</v>
      </c>
      <c r="V254" t="s">
        <v>22</v>
      </c>
      <c r="W254" t="s">
        <v>22</v>
      </c>
      <c r="X254" t="s">
        <v>22</v>
      </c>
      <c r="Y254" t="s">
        <v>10192</v>
      </c>
      <c r="Z254">
        <v>70820</v>
      </c>
      <c r="AA254" t="s">
        <v>10178</v>
      </c>
    </row>
    <row r="255" spans="1:30" x14ac:dyDescent="0.35">
      <c r="A255" t="s">
        <v>10193</v>
      </c>
      <c r="B255" t="s">
        <v>8813</v>
      </c>
      <c r="C255" t="s">
        <v>8813</v>
      </c>
      <c r="D255" t="s">
        <v>10147</v>
      </c>
      <c r="E255" t="s">
        <v>10148</v>
      </c>
      <c r="F255" t="s">
        <v>10194</v>
      </c>
      <c r="G255" t="s">
        <v>10188</v>
      </c>
      <c r="H255" t="s">
        <v>10189</v>
      </c>
      <c r="I255" t="s">
        <v>8843</v>
      </c>
      <c r="J255" t="s">
        <v>10190</v>
      </c>
      <c r="K255" t="s">
        <v>10195</v>
      </c>
      <c r="L255" t="s">
        <v>252</v>
      </c>
      <c r="M255" t="s">
        <v>240</v>
      </c>
      <c r="N255" t="s">
        <v>9156</v>
      </c>
      <c r="O255" t="s">
        <v>9157</v>
      </c>
      <c r="P255" t="s">
        <v>9158</v>
      </c>
      <c r="Q255" t="s">
        <v>10190</v>
      </c>
      <c r="S255" t="s">
        <v>8825</v>
      </c>
      <c r="T255" t="s">
        <v>8825</v>
      </c>
      <c r="U255" t="s">
        <v>22</v>
      </c>
      <c r="V255" t="s">
        <v>22</v>
      </c>
      <c r="W255" t="s">
        <v>22</v>
      </c>
      <c r="X255" t="s">
        <v>22</v>
      </c>
      <c r="Y255" t="s">
        <v>10192</v>
      </c>
      <c r="Z255">
        <v>70820</v>
      </c>
      <c r="AA255" t="s">
        <v>10178</v>
      </c>
    </row>
    <row r="256" spans="1:30" x14ac:dyDescent="0.35">
      <c r="A256" t="s">
        <v>10196</v>
      </c>
      <c r="B256" t="s">
        <v>8813</v>
      </c>
      <c r="C256" t="s">
        <v>8813</v>
      </c>
      <c r="D256" t="s">
        <v>10147</v>
      </c>
      <c r="E256" t="s">
        <v>10148</v>
      </c>
      <c r="F256" t="s">
        <v>10197</v>
      </c>
      <c r="G256" t="s">
        <v>10197</v>
      </c>
      <c r="H256" t="s">
        <v>10198</v>
      </c>
      <c r="I256" t="s">
        <v>8831</v>
      </c>
      <c r="J256" t="s">
        <v>10199</v>
      </c>
      <c r="L256" t="s">
        <v>252</v>
      </c>
      <c r="M256" t="s">
        <v>240</v>
      </c>
      <c r="N256" t="s">
        <v>9156</v>
      </c>
      <c r="O256" t="s">
        <v>9157</v>
      </c>
      <c r="P256" t="s">
        <v>9158</v>
      </c>
      <c r="Q256" t="s">
        <v>10200</v>
      </c>
      <c r="R256" t="s">
        <v>10201</v>
      </c>
      <c r="S256">
        <v>7.04</v>
      </c>
      <c r="T256" t="s">
        <v>10202</v>
      </c>
      <c r="U256" t="s">
        <v>22</v>
      </c>
      <c r="V256" t="s">
        <v>22</v>
      </c>
      <c r="W256" t="s">
        <v>22</v>
      </c>
      <c r="X256" t="s">
        <v>22</v>
      </c>
      <c r="Y256" t="s">
        <v>10203</v>
      </c>
      <c r="Z256">
        <v>71335</v>
      </c>
      <c r="AA256" t="s">
        <v>10204</v>
      </c>
      <c r="AD256" t="s">
        <v>10205</v>
      </c>
    </row>
    <row r="257" spans="1:30" x14ac:dyDescent="0.35">
      <c r="A257" t="s">
        <v>10206</v>
      </c>
      <c r="B257" t="s">
        <v>8813</v>
      </c>
      <c r="C257" t="s">
        <v>8813</v>
      </c>
      <c r="D257" t="s">
        <v>10147</v>
      </c>
      <c r="E257" t="s">
        <v>10148</v>
      </c>
      <c r="F257" t="s">
        <v>10207</v>
      </c>
      <c r="G257" t="s">
        <v>10197</v>
      </c>
      <c r="H257" t="s">
        <v>10198</v>
      </c>
      <c r="I257" t="s">
        <v>8843</v>
      </c>
      <c r="J257" t="s">
        <v>10199</v>
      </c>
      <c r="L257" t="s">
        <v>252</v>
      </c>
      <c r="M257" t="s">
        <v>240</v>
      </c>
      <c r="N257" t="s">
        <v>9156</v>
      </c>
      <c r="O257" t="s">
        <v>9157</v>
      </c>
      <c r="P257" t="s">
        <v>9158</v>
      </c>
      <c r="Q257" t="s">
        <v>10200</v>
      </c>
      <c r="R257" t="s">
        <v>10201</v>
      </c>
      <c r="S257">
        <v>7.04</v>
      </c>
      <c r="T257" t="s">
        <v>10202</v>
      </c>
      <c r="U257" t="s">
        <v>22</v>
      </c>
      <c r="V257" t="s">
        <v>22</v>
      </c>
      <c r="W257" t="s">
        <v>22</v>
      </c>
      <c r="X257" t="s">
        <v>22</v>
      </c>
      <c r="Y257" t="s">
        <v>10203</v>
      </c>
      <c r="Z257">
        <v>71335</v>
      </c>
      <c r="AA257" t="s">
        <v>10204</v>
      </c>
      <c r="AD257" t="s">
        <v>10205</v>
      </c>
    </row>
    <row r="258" spans="1:30" x14ac:dyDescent="0.35">
      <c r="A258" t="s">
        <v>10208</v>
      </c>
      <c r="B258" t="s">
        <v>8813</v>
      </c>
      <c r="C258" t="s">
        <v>8813</v>
      </c>
      <c r="D258" t="s">
        <v>10147</v>
      </c>
      <c r="E258" t="s">
        <v>10148</v>
      </c>
      <c r="F258" t="s">
        <v>10209</v>
      </c>
      <c r="G258" t="s">
        <v>10210</v>
      </c>
      <c r="H258" t="s">
        <v>10211</v>
      </c>
      <c r="I258" t="s">
        <v>8831</v>
      </c>
      <c r="J258" t="s">
        <v>10212</v>
      </c>
      <c r="L258" t="s">
        <v>252</v>
      </c>
      <c r="M258" t="s">
        <v>240</v>
      </c>
      <c r="N258" t="s">
        <v>9156</v>
      </c>
      <c r="O258" t="s">
        <v>9157</v>
      </c>
      <c r="P258" t="s">
        <v>9158</v>
      </c>
      <c r="Q258" t="s">
        <v>10212</v>
      </c>
      <c r="S258">
        <v>7.02</v>
      </c>
      <c r="T258" t="s">
        <v>10213</v>
      </c>
      <c r="U258" t="s">
        <v>22</v>
      </c>
      <c r="V258" t="s">
        <v>22</v>
      </c>
      <c r="W258" t="s">
        <v>22</v>
      </c>
      <c r="X258" t="s">
        <v>22</v>
      </c>
      <c r="Y258" t="s">
        <v>10214</v>
      </c>
      <c r="Z258">
        <v>71350</v>
      </c>
      <c r="AA258" t="s">
        <v>10215</v>
      </c>
    </row>
    <row r="259" spans="1:30" x14ac:dyDescent="0.35">
      <c r="A259" t="s">
        <v>10216</v>
      </c>
      <c r="B259" t="s">
        <v>8813</v>
      </c>
      <c r="C259" t="s">
        <v>8813</v>
      </c>
      <c r="D259" t="s">
        <v>10147</v>
      </c>
      <c r="E259" t="s">
        <v>10148</v>
      </c>
      <c r="F259" t="s">
        <v>10217</v>
      </c>
      <c r="G259" t="s">
        <v>10217</v>
      </c>
      <c r="H259" t="s">
        <v>10218</v>
      </c>
      <c r="I259" t="s">
        <v>8831</v>
      </c>
      <c r="J259" t="s">
        <v>10219</v>
      </c>
      <c r="L259" t="s">
        <v>252</v>
      </c>
      <c r="M259" t="s">
        <v>240</v>
      </c>
      <c r="N259" t="s">
        <v>9156</v>
      </c>
      <c r="O259" t="s">
        <v>9157</v>
      </c>
      <c r="P259" t="s">
        <v>9158</v>
      </c>
      <c r="Q259" s="88"/>
      <c r="R259" s="88"/>
      <c r="S259" s="88"/>
      <c r="T259" s="88"/>
      <c r="U259" t="s">
        <v>22</v>
      </c>
      <c r="V259" t="s">
        <v>22</v>
      </c>
      <c r="W259" t="s">
        <v>22</v>
      </c>
      <c r="X259" t="s">
        <v>22</v>
      </c>
      <c r="Y259" t="s">
        <v>10220</v>
      </c>
    </row>
    <row r="260" spans="1:30" x14ac:dyDescent="0.35">
      <c r="A260" t="s">
        <v>10221</v>
      </c>
      <c r="B260" t="s">
        <v>8813</v>
      </c>
      <c r="C260" t="s">
        <v>8813</v>
      </c>
      <c r="D260" t="s">
        <v>10147</v>
      </c>
      <c r="E260" t="s">
        <v>10148</v>
      </c>
      <c r="F260" t="s">
        <v>10222</v>
      </c>
      <c r="G260" t="s">
        <v>10223</v>
      </c>
      <c r="H260" t="s">
        <v>10224</v>
      </c>
      <c r="I260" t="s">
        <v>8831</v>
      </c>
      <c r="J260" t="s">
        <v>10225</v>
      </c>
      <c r="L260" t="s">
        <v>252</v>
      </c>
      <c r="M260" t="s">
        <v>240</v>
      </c>
      <c r="N260" t="s">
        <v>9156</v>
      </c>
      <c r="O260" t="s">
        <v>9157</v>
      </c>
      <c r="P260" t="s">
        <v>9158</v>
      </c>
      <c r="Q260" t="s">
        <v>10225</v>
      </c>
      <c r="R260" t="s">
        <v>10225</v>
      </c>
      <c r="S260">
        <v>4.0199999999999996</v>
      </c>
      <c r="T260" t="s">
        <v>10226</v>
      </c>
      <c r="U260" t="s">
        <v>22</v>
      </c>
      <c r="V260" t="s">
        <v>22</v>
      </c>
      <c r="W260" t="s">
        <v>22</v>
      </c>
      <c r="X260" t="s">
        <v>22</v>
      </c>
      <c r="Y260" t="s">
        <v>10227</v>
      </c>
      <c r="Z260">
        <v>120230</v>
      </c>
      <c r="AA260" t="s">
        <v>10228</v>
      </c>
      <c r="AD260" t="s">
        <v>10229</v>
      </c>
    </row>
    <row r="261" spans="1:30" x14ac:dyDescent="0.35">
      <c r="A261" t="s">
        <v>10230</v>
      </c>
      <c r="B261" t="s">
        <v>8813</v>
      </c>
      <c r="C261" t="s">
        <v>8813</v>
      </c>
      <c r="D261" t="s">
        <v>10147</v>
      </c>
      <c r="E261" t="s">
        <v>10148</v>
      </c>
      <c r="F261" t="s">
        <v>10231</v>
      </c>
      <c r="G261" t="s">
        <v>10223</v>
      </c>
      <c r="H261" t="s">
        <v>10224</v>
      </c>
      <c r="I261" t="s">
        <v>8843</v>
      </c>
      <c r="J261" t="s">
        <v>10225</v>
      </c>
      <c r="L261" t="s">
        <v>252</v>
      </c>
      <c r="M261" t="s">
        <v>240</v>
      </c>
      <c r="N261" t="s">
        <v>9156</v>
      </c>
      <c r="O261" t="s">
        <v>9157</v>
      </c>
      <c r="P261" t="s">
        <v>9158</v>
      </c>
      <c r="Q261" t="s">
        <v>10225</v>
      </c>
      <c r="R261" t="s">
        <v>10225</v>
      </c>
      <c r="S261">
        <v>4.0199999999999996</v>
      </c>
      <c r="T261" t="s">
        <v>10226</v>
      </c>
      <c r="U261" t="s">
        <v>22</v>
      </c>
      <c r="V261" t="s">
        <v>22</v>
      </c>
      <c r="W261" t="s">
        <v>22</v>
      </c>
      <c r="X261" t="s">
        <v>22</v>
      </c>
      <c r="Y261" t="s">
        <v>10227</v>
      </c>
      <c r="Z261">
        <v>120230</v>
      </c>
      <c r="AA261" t="s">
        <v>10228</v>
      </c>
      <c r="AD261" t="s">
        <v>10229</v>
      </c>
    </row>
    <row r="262" spans="1:30" x14ac:dyDescent="0.35">
      <c r="A262" t="s">
        <v>10232</v>
      </c>
      <c r="B262" t="s">
        <v>8813</v>
      </c>
      <c r="C262" t="s">
        <v>8813</v>
      </c>
      <c r="D262" t="s">
        <v>10147</v>
      </c>
      <c r="E262" t="s">
        <v>10148</v>
      </c>
      <c r="F262" t="s">
        <v>10233</v>
      </c>
      <c r="G262" t="s">
        <v>10233</v>
      </c>
      <c r="H262" t="s">
        <v>10234</v>
      </c>
      <c r="I262" t="s">
        <v>8831</v>
      </c>
      <c r="J262" t="s">
        <v>10235</v>
      </c>
      <c r="K262" t="s">
        <v>10236</v>
      </c>
      <c r="L262" t="s">
        <v>252</v>
      </c>
      <c r="M262" t="s">
        <v>240</v>
      </c>
      <c r="N262" t="s">
        <v>9156</v>
      </c>
      <c r="O262" t="s">
        <v>9157</v>
      </c>
      <c r="P262" t="s">
        <v>9158</v>
      </c>
      <c r="Q262" t="s">
        <v>10237</v>
      </c>
      <c r="S262" t="s">
        <v>8825</v>
      </c>
      <c r="T262" t="s">
        <v>8825</v>
      </c>
      <c r="U262" t="s">
        <v>22</v>
      </c>
      <c r="V262" t="s">
        <v>22</v>
      </c>
      <c r="W262" t="s">
        <v>22</v>
      </c>
      <c r="X262" t="s">
        <v>22</v>
      </c>
      <c r="Y262" t="s">
        <v>10238</v>
      </c>
      <c r="Z262" t="s">
        <v>8825</v>
      </c>
    </row>
    <row r="263" spans="1:30" x14ac:dyDescent="0.35">
      <c r="A263" t="s">
        <v>10239</v>
      </c>
      <c r="B263" t="s">
        <v>8813</v>
      </c>
      <c r="C263" t="s">
        <v>8813</v>
      </c>
      <c r="D263" t="s">
        <v>10147</v>
      </c>
      <c r="E263" t="s">
        <v>10148</v>
      </c>
      <c r="F263" t="s">
        <v>10240</v>
      </c>
      <c r="G263" t="s">
        <v>10241</v>
      </c>
      <c r="H263" t="s">
        <v>10242</v>
      </c>
      <c r="I263" t="s">
        <v>8831</v>
      </c>
      <c r="J263" t="s">
        <v>10243</v>
      </c>
      <c r="L263" t="s">
        <v>252</v>
      </c>
      <c r="M263" t="s">
        <v>240</v>
      </c>
      <c r="N263" t="s">
        <v>9156</v>
      </c>
      <c r="O263" t="s">
        <v>9157</v>
      </c>
      <c r="P263" t="s">
        <v>9158</v>
      </c>
      <c r="Q263" t="s">
        <v>10243</v>
      </c>
      <c r="S263" t="s">
        <v>8825</v>
      </c>
      <c r="T263" t="s">
        <v>8825</v>
      </c>
      <c r="U263" t="s">
        <v>22</v>
      </c>
      <c r="V263" t="s">
        <v>22</v>
      </c>
      <c r="W263" t="s">
        <v>22</v>
      </c>
      <c r="X263" t="s">
        <v>22</v>
      </c>
      <c r="Y263" t="s">
        <v>10244</v>
      </c>
      <c r="Z263" t="s">
        <v>8825</v>
      </c>
    </row>
    <row r="264" spans="1:30" x14ac:dyDescent="0.35">
      <c r="A264" t="s">
        <v>10245</v>
      </c>
      <c r="B264" t="s">
        <v>8813</v>
      </c>
      <c r="C264" t="s">
        <v>8813</v>
      </c>
      <c r="D264" t="s">
        <v>10147</v>
      </c>
      <c r="E264" t="s">
        <v>10148</v>
      </c>
      <c r="F264" t="s">
        <v>9161</v>
      </c>
      <c r="G264" t="s">
        <v>9161</v>
      </c>
      <c r="H264" t="s">
        <v>9162</v>
      </c>
      <c r="I264" t="s">
        <v>8831</v>
      </c>
      <c r="J264" t="s">
        <v>9163</v>
      </c>
      <c r="L264" t="s">
        <v>252</v>
      </c>
      <c r="M264" t="s">
        <v>240</v>
      </c>
      <c r="N264" t="s">
        <v>9156</v>
      </c>
      <c r="O264" t="s">
        <v>9157</v>
      </c>
      <c r="P264" t="s">
        <v>9158</v>
      </c>
      <c r="Q264" t="s">
        <v>9163</v>
      </c>
      <c r="S264" t="s">
        <v>8825</v>
      </c>
      <c r="T264" t="s">
        <v>8825</v>
      </c>
      <c r="U264" t="s">
        <v>22</v>
      </c>
      <c r="V264" t="s">
        <v>22</v>
      </c>
      <c r="W264" t="s">
        <v>22</v>
      </c>
      <c r="X264" t="s">
        <v>22</v>
      </c>
      <c r="Y264" t="s">
        <v>9164</v>
      </c>
      <c r="Z264" t="s">
        <v>8825</v>
      </c>
    </row>
    <row r="265" spans="1:30" x14ac:dyDescent="0.35">
      <c r="A265" t="s">
        <v>10246</v>
      </c>
      <c r="B265" t="s">
        <v>8813</v>
      </c>
      <c r="C265" t="s">
        <v>8813</v>
      </c>
      <c r="D265" t="s">
        <v>10147</v>
      </c>
      <c r="E265" t="s">
        <v>10148</v>
      </c>
      <c r="F265" t="s">
        <v>10247</v>
      </c>
      <c r="G265" t="s">
        <v>10247</v>
      </c>
      <c r="H265" t="s">
        <v>10248</v>
      </c>
      <c r="I265" t="s">
        <v>8831</v>
      </c>
      <c r="J265" t="s">
        <v>10249</v>
      </c>
      <c r="K265" t="s">
        <v>10250</v>
      </c>
      <c r="L265" t="s">
        <v>252</v>
      </c>
      <c r="M265" t="s">
        <v>240</v>
      </c>
      <c r="N265" t="s">
        <v>9156</v>
      </c>
      <c r="O265" t="s">
        <v>9157</v>
      </c>
      <c r="P265" t="s">
        <v>9158</v>
      </c>
      <c r="Q265" t="s">
        <v>10249</v>
      </c>
      <c r="S265" t="s">
        <v>8825</v>
      </c>
      <c r="T265" t="s">
        <v>8825</v>
      </c>
      <c r="U265" t="s">
        <v>22</v>
      </c>
      <c r="V265" t="s">
        <v>22</v>
      </c>
      <c r="W265" t="s">
        <v>22</v>
      </c>
      <c r="X265" t="s">
        <v>22</v>
      </c>
      <c r="Y265" t="s">
        <v>10251</v>
      </c>
      <c r="Z265" t="s">
        <v>8825</v>
      </c>
    </row>
    <row r="266" spans="1:30" x14ac:dyDescent="0.35">
      <c r="A266" t="s">
        <v>10252</v>
      </c>
      <c r="B266" t="s">
        <v>8813</v>
      </c>
      <c r="C266" t="s">
        <v>8813</v>
      </c>
      <c r="D266" t="s">
        <v>10147</v>
      </c>
      <c r="E266" t="s">
        <v>10148</v>
      </c>
      <c r="F266" t="s">
        <v>10253</v>
      </c>
      <c r="G266" t="s">
        <v>10253</v>
      </c>
      <c r="H266" t="s">
        <v>10254</v>
      </c>
      <c r="I266" t="s">
        <v>8831</v>
      </c>
      <c r="J266" t="s">
        <v>10255</v>
      </c>
      <c r="L266" t="s">
        <v>252</v>
      </c>
      <c r="M266" t="s">
        <v>240</v>
      </c>
      <c r="N266" t="s">
        <v>9156</v>
      </c>
      <c r="O266" t="s">
        <v>9157</v>
      </c>
      <c r="P266" t="s">
        <v>9158</v>
      </c>
      <c r="Q266" t="s">
        <v>10255</v>
      </c>
      <c r="S266">
        <v>7.05</v>
      </c>
      <c r="T266" t="s">
        <v>10256</v>
      </c>
      <c r="U266" t="s">
        <v>22</v>
      </c>
      <c r="V266" t="s">
        <v>22</v>
      </c>
      <c r="W266" t="s">
        <v>22</v>
      </c>
      <c r="X266" t="s">
        <v>22</v>
      </c>
      <c r="Y266" t="s">
        <v>10257</v>
      </c>
      <c r="Z266">
        <v>71340</v>
      </c>
      <c r="AA266" t="s">
        <v>10258</v>
      </c>
      <c r="AD266" t="s">
        <v>10256</v>
      </c>
    </row>
    <row r="267" spans="1:30" x14ac:dyDescent="0.35">
      <c r="A267" t="s">
        <v>10259</v>
      </c>
      <c r="B267" t="s">
        <v>8813</v>
      </c>
      <c r="C267" t="s">
        <v>8813</v>
      </c>
      <c r="D267" t="s">
        <v>10147</v>
      </c>
      <c r="E267" t="s">
        <v>10148</v>
      </c>
      <c r="F267" t="s">
        <v>10260</v>
      </c>
      <c r="G267" t="s">
        <v>10260</v>
      </c>
      <c r="H267" t="s">
        <v>10261</v>
      </c>
      <c r="I267" t="s">
        <v>8831</v>
      </c>
      <c r="J267" t="s">
        <v>10199</v>
      </c>
      <c r="K267" t="s">
        <v>10262</v>
      </c>
      <c r="L267" t="s">
        <v>252</v>
      </c>
      <c r="M267" t="s">
        <v>240</v>
      </c>
      <c r="N267" t="s">
        <v>9156</v>
      </c>
      <c r="O267" t="s">
        <v>9157</v>
      </c>
      <c r="P267" t="s">
        <v>9158</v>
      </c>
      <c r="Q267" t="s">
        <v>10200</v>
      </c>
      <c r="S267" t="s">
        <v>8825</v>
      </c>
      <c r="T267" t="s">
        <v>8825</v>
      </c>
      <c r="U267" t="s">
        <v>22</v>
      </c>
      <c r="V267" t="s">
        <v>22</v>
      </c>
      <c r="W267" t="s">
        <v>22</v>
      </c>
      <c r="X267" t="s">
        <v>22</v>
      </c>
      <c r="Y267" t="s">
        <v>10203</v>
      </c>
      <c r="Z267">
        <v>70820</v>
      </c>
      <c r="AA267" t="s">
        <v>10178</v>
      </c>
    </row>
    <row r="268" spans="1:30" x14ac:dyDescent="0.35">
      <c r="A268" t="s">
        <v>10263</v>
      </c>
      <c r="B268" t="s">
        <v>8813</v>
      </c>
      <c r="C268" t="s">
        <v>8813</v>
      </c>
      <c r="D268" t="s">
        <v>10147</v>
      </c>
      <c r="E268" t="s">
        <v>10148</v>
      </c>
      <c r="F268" t="s">
        <v>10264</v>
      </c>
      <c r="G268" t="s">
        <v>10264</v>
      </c>
      <c r="H268" t="s">
        <v>10265</v>
      </c>
      <c r="I268" t="s">
        <v>8831</v>
      </c>
      <c r="J268" t="s">
        <v>10266</v>
      </c>
      <c r="L268" t="s">
        <v>252</v>
      </c>
      <c r="M268" t="s">
        <v>240</v>
      </c>
      <c r="N268" t="s">
        <v>9156</v>
      </c>
      <c r="O268" t="s">
        <v>9157</v>
      </c>
      <c r="P268" t="s">
        <v>9158</v>
      </c>
      <c r="Q268" t="s">
        <v>10267</v>
      </c>
      <c r="R268" t="s">
        <v>10268</v>
      </c>
      <c r="S268">
        <v>7.06</v>
      </c>
      <c r="T268" t="s">
        <v>10269</v>
      </c>
      <c r="U268" t="s">
        <v>22</v>
      </c>
      <c r="V268" t="s">
        <v>22</v>
      </c>
      <c r="W268" t="s">
        <v>22</v>
      </c>
      <c r="X268" t="s">
        <v>22</v>
      </c>
      <c r="Y268" t="s">
        <v>10270</v>
      </c>
      <c r="Z268" t="s">
        <v>8825</v>
      </c>
    </row>
    <row r="269" spans="1:30" x14ac:dyDescent="0.35">
      <c r="A269" t="s">
        <v>10271</v>
      </c>
      <c r="B269" t="s">
        <v>8813</v>
      </c>
      <c r="C269" t="s">
        <v>8813</v>
      </c>
      <c r="D269" t="s">
        <v>10147</v>
      </c>
      <c r="E269" t="s">
        <v>10148</v>
      </c>
      <c r="F269" t="s">
        <v>10272</v>
      </c>
      <c r="G269" t="s">
        <v>10273</v>
      </c>
      <c r="H269" t="s">
        <v>10274</v>
      </c>
      <c r="I269" t="s">
        <v>8831</v>
      </c>
      <c r="J269" t="s">
        <v>10275</v>
      </c>
      <c r="L269" t="s">
        <v>252</v>
      </c>
      <c r="M269" t="s">
        <v>240</v>
      </c>
      <c r="N269" t="s">
        <v>9156</v>
      </c>
      <c r="O269" t="s">
        <v>9157</v>
      </c>
      <c r="P269" t="s">
        <v>9158</v>
      </c>
      <c r="Q269" t="s">
        <v>10275</v>
      </c>
      <c r="S269" t="s">
        <v>8825</v>
      </c>
      <c r="T269" t="s">
        <v>8825</v>
      </c>
      <c r="U269" t="s">
        <v>22</v>
      </c>
      <c r="V269" t="s">
        <v>22</v>
      </c>
      <c r="W269" t="s">
        <v>22</v>
      </c>
      <c r="X269" t="s">
        <v>22</v>
      </c>
      <c r="Y269" t="s">
        <v>10276</v>
      </c>
      <c r="Z269">
        <v>71331</v>
      </c>
      <c r="AA269" t="s">
        <v>10171</v>
      </c>
    </row>
    <row r="270" spans="1:30" x14ac:dyDescent="0.35">
      <c r="A270" t="s">
        <v>10277</v>
      </c>
      <c r="B270" t="s">
        <v>8813</v>
      </c>
      <c r="C270" t="s">
        <v>8813</v>
      </c>
      <c r="D270" t="s">
        <v>10147</v>
      </c>
      <c r="E270" t="s">
        <v>10148</v>
      </c>
      <c r="F270" t="s">
        <v>10278</v>
      </c>
      <c r="G270" t="s">
        <v>10278</v>
      </c>
      <c r="H270" t="s">
        <v>10279</v>
      </c>
      <c r="I270" t="s">
        <v>8831</v>
      </c>
      <c r="J270" t="s">
        <v>10280</v>
      </c>
      <c r="L270" t="s">
        <v>252</v>
      </c>
      <c r="M270" t="s">
        <v>240</v>
      </c>
      <c r="N270" t="s">
        <v>9156</v>
      </c>
      <c r="O270" t="s">
        <v>9157</v>
      </c>
      <c r="P270" t="s">
        <v>9158</v>
      </c>
      <c r="Q270" t="s">
        <v>10280</v>
      </c>
      <c r="S270">
        <v>7.07</v>
      </c>
      <c r="T270" t="s">
        <v>10281</v>
      </c>
      <c r="U270" t="s">
        <v>22</v>
      </c>
      <c r="V270" t="s">
        <v>22</v>
      </c>
      <c r="W270" t="s">
        <v>22</v>
      </c>
      <c r="X270" t="s">
        <v>22</v>
      </c>
      <c r="Y270" t="s">
        <v>10282</v>
      </c>
      <c r="Z270">
        <v>70810</v>
      </c>
      <c r="AA270" t="s">
        <v>10283</v>
      </c>
    </row>
    <row r="271" spans="1:30" x14ac:dyDescent="0.35">
      <c r="A271" t="s">
        <v>10284</v>
      </c>
      <c r="B271" t="s">
        <v>8813</v>
      </c>
      <c r="C271" t="s">
        <v>8813</v>
      </c>
      <c r="D271" t="s">
        <v>10147</v>
      </c>
      <c r="E271" t="s">
        <v>10148</v>
      </c>
      <c r="F271" t="s">
        <v>80</v>
      </c>
      <c r="G271" t="s">
        <v>80</v>
      </c>
      <c r="H271" t="s">
        <v>10285</v>
      </c>
      <c r="I271" t="s">
        <v>8831</v>
      </c>
      <c r="J271" t="s">
        <v>10286</v>
      </c>
      <c r="L271" t="s">
        <v>252</v>
      </c>
      <c r="M271" t="s">
        <v>240</v>
      </c>
      <c r="N271" t="s">
        <v>9156</v>
      </c>
      <c r="O271" t="s">
        <v>9157</v>
      </c>
      <c r="P271" t="s">
        <v>9158</v>
      </c>
      <c r="Q271" t="s">
        <v>10286</v>
      </c>
      <c r="S271">
        <v>7.08</v>
      </c>
      <c r="T271" t="s">
        <v>10287</v>
      </c>
      <c r="U271" t="s">
        <v>22</v>
      </c>
      <c r="V271" t="s">
        <v>22</v>
      </c>
      <c r="W271" t="s">
        <v>22</v>
      </c>
      <c r="X271" t="s">
        <v>22</v>
      </c>
      <c r="Y271" t="s">
        <v>10288</v>
      </c>
      <c r="Z271">
        <v>71360</v>
      </c>
      <c r="AA271" t="s">
        <v>10289</v>
      </c>
      <c r="AD271" t="s">
        <v>10290</v>
      </c>
    </row>
    <row r="272" spans="1:30" x14ac:dyDescent="0.35">
      <c r="A272" t="s">
        <v>10291</v>
      </c>
      <c r="B272" t="s">
        <v>8813</v>
      </c>
      <c r="C272" t="s">
        <v>8813</v>
      </c>
      <c r="D272" t="s">
        <v>10147</v>
      </c>
      <c r="E272" t="s">
        <v>10148</v>
      </c>
      <c r="F272" t="s">
        <v>10292</v>
      </c>
      <c r="G272" t="s">
        <v>10292</v>
      </c>
      <c r="H272" t="s">
        <v>10293</v>
      </c>
      <c r="I272" t="s">
        <v>8831</v>
      </c>
      <c r="J272" t="s">
        <v>10294</v>
      </c>
      <c r="L272" t="s">
        <v>252</v>
      </c>
      <c r="M272" t="s">
        <v>240</v>
      </c>
      <c r="N272" t="s">
        <v>9156</v>
      </c>
      <c r="O272" t="s">
        <v>9157</v>
      </c>
      <c r="P272" t="s">
        <v>9158</v>
      </c>
      <c r="Q272" t="s">
        <v>10294</v>
      </c>
      <c r="S272" t="s">
        <v>8825</v>
      </c>
      <c r="T272" t="s">
        <v>8825</v>
      </c>
      <c r="U272" t="s">
        <v>22</v>
      </c>
      <c r="V272" t="s">
        <v>22</v>
      </c>
      <c r="W272" t="s">
        <v>22</v>
      </c>
      <c r="X272" t="s">
        <v>22</v>
      </c>
      <c r="Y272" t="s">
        <v>10295</v>
      </c>
      <c r="Z272">
        <v>70820</v>
      </c>
      <c r="AA272" t="s">
        <v>10178</v>
      </c>
    </row>
    <row r="273" spans="1:30" x14ac:dyDescent="0.35">
      <c r="A273" t="s">
        <v>10296</v>
      </c>
      <c r="B273" t="s">
        <v>8813</v>
      </c>
      <c r="C273" t="s">
        <v>8813</v>
      </c>
      <c r="D273" t="s">
        <v>10147</v>
      </c>
      <c r="E273" t="s">
        <v>10148</v>
      </c>
      <c r="F273" t="s">
        <v>10297</v>
      </c>
      <c r="G273" t="s">
        <v>10297</v>
      </c>
      <c r="H273" t="s">
        <v>10298</v>
      </c>
      <c r="I273" t="s">
        <v>8831</v>
      </c>
      <c r="J273" t="s">
        <v>10299</v>
      </c>
      <c r="L273" t="s">
        <v>252</v>
      </c>
      <c r="M273" t="s">
        <v>240</v>
      </c>
      <c r="N273" t="s">
        <v>9156</v>
      </c>
      <c r="O273" t="s">
        <v>9157</v>
      </c>
      <c r="P273" t="s">
        <v>9158</v>
      </c>
      <c r="Q273" t="s">
        <v>10299</v>
      </c>
      <c r="S273">
        <v>4.01</v>
      </c>
      <c r="T273" t="s">
        <v>10300</v>
      </c>
      <c r="U273" t="s">
        <v>22</v>
      </c>
      <c r="V273" t="s">
        <v>22</v>
      </c>
      <c r="W273" t="s">
        <v>22</v>
      </c>
      <c r="X273" t="s">
        <v>22</v>
      </c>
      <c r="Y273" t="s">
        <v>10301</v>
      </c>
      <c r="Z273">
        <v>120110</v>
      </c>
      <c r="AA273" t="s">
        <v>10302</v>
      </c>
      <c r="AD273" t="s">
        <v>10300</v>
      </c>
    </row>
    <row r="274" spans="1:30" x14ac:dyDescent="0.35">
      <c r="A274" t="s">
        <v>10303</v>
      </c>
      <c r="B274" t="s">
        <v>8813</v>
      </c>
      <c r="C274" t="s">
        <v>8813</v>
      </c>
      <c r="D274" t="s">
        <v>10147</v>
      </c>
      <c r="E274" t="s">
        <v>10148</v>
      </c>
      <c r="F274" t="s">
        <v>10304</v>
      </c>
      <c r="G274" t="s">
        <v>10304</v>
      </c>
      <c r="H274" t="s">
        <v>10305</v>
      </c>
      <c r="I274" t="s">
        <v>8831</v>
      </c>
      <c r="J274" t="s">
        <v>22</v>
      </c>
      <c r="L274" t="s">
        <v>252</v>
      </c>
      <c r="M274" t="s">
        <v>240</v>
      </c>
      <c r="N274" t="s">
        <v>9156</v>
      </c>
      <c r="O274" t="s">
        <v>9157</v>
      </c>
      <c r="P274" t="s">
        <v>9158</v>
      </c>
      <c r="Q274" t="s">
        <v>22</v>
      </c>
      <c r="R274" t="s">
        <v>22</v>
      </c>
      <c r="S274" t="s">
        <v>8825</v>
      </c>
      <c r="T274" t="s">
        <v>8825</v>
      </c>
      <c r="U274" t="s">
        <v>22</v>
      </c>
      <c r="V274" t="s">
        <v>22</v>
      </c>
      <c r="W274" t="s">
        <v>22</v>
      </c>
      <c r="X274" t="s">
        <v>22</v>
      </c>
      <c r="Y274" t="s">
        <v>22</v>
      </c>
      <c r="Z274" t="s">
        <v>22</v>
      </c>
      <c r="AA274" t="s">
        <v>22</v>
      </c>
      <c r="AB274" t="s">
        <v>22</v>
      </c>
      <c r="AC274" t="s">
        <v>22</v>
      </c>
    </row>
    <row r="275" spans="1:30" x14ac:dyDescent="0.35">
      <c r="A275" t="s">
        <v>10306</v>
      </c>
      <c r="B275" t="s">
        <v>8813</v>
      </c>
      <c r="C275" t="s">
        <v>8813</v>
      </c>
      <c r="D275" t="s">
        <v>10147</v>
      </c>
      <c r="E275" t="s">
        <v>10148</v>
      </c>
      <c r="F275" t="s">
        <v>10307</v>
      </c>
      <c r="G275" t="s">
        <v>10308</v>
      </c>
      <c r="H275" t="s">
        <v>10309</v>
      </c>
      <c r="I275" t="s">
        <v>8831</v>
      </c>
      <c r="J275" t="s">
        <v>10310</v>
      </c>
      <c r="K275" t="s">
        <v>10311</v>
      </c>
      <c r="L275" t="s">
        <v>252</v>
      </c>
      <c r="M275" t="s">
        <v>240</v>
      </c>
      <c r="N275" t="s">
        <v>9156</v>
      </c>
      <c r="O275" t="s">
        <v>9157</v>
      </c>
      <c r="P275" t="s">
        <v>9158</v>
      </c>
      <c r="Q275" t="s">
        <v>10312</v>
      </c>
      <c r="S275" t="s">
        <v>8825</v>
      </c>
      <c r="T275" t="s">
        <v>8825</v>
      </c>
      <c r="U275" t="s">
        <v>22</v>
      </c>
      <c r="V275" t="s">
        <v>22</v>
      </c>
      <c r="W275" t="s">
        <v>22</v>
      </c>
      <c r="X275" t="s">
        <v>22</v>
      </c>
      <c r="Y275" t="s">
        <v>10313</v>
      </c>
      <c r="Z275" t="s">
        <v>8825</v>
      </c>
    </row>
    <row r="276" spans="1:30" x14ac:dyDescent="0.35">
      <c r="A276" t="s">
        <v>10314</v>
      </c>
      <c r="B276" t="s">
        <v>8813</v>
      </c>
      <c r="C276" t="s">
        <v>8813</v>
      </c>
      <c r="D276" t="s">
        <v>10147</v>
      </c>
      <c r="E276" t="s">
        <v>10148</v>
      </c>
      <c r="F276" t="s">
        <v>10315</v>
      </c>
      <c r="G276" t="s">
        <v>10315</v>
      </c>
      <c r="H276" t="s">
        <v>10316</v>
      </c>
      <c r="I276" t="s">
        <v>8831</v>
      </c>
      <c r="J276" t="s">
        <v>10317</v>
      </c>
      <c r="L276" t="s">
        <v>252</v>
      </c>
      <c r="M276" t="s">
        <v>240</v>
      </c>
      <c r="N276" t="s">
        <v>9156</v>
      </c>
      <c r="O276" t="s">
        <v>9157</v>
      </c>
      <c r="P276" t="s">
        <v>9158</v>
      </c>
      <c r="Q276" s="88"/>
      <c r="R276" s="88"/>
      <c r="S276" s="88"/>
      <c r="T276" s="88"/>
      <c r="Y276" t="s">
        <v>9547</v>
      </c>
    </row>
    <row r="277" spans="1:30" x14ac:dyDescent="0.35">
      <c r="A277" t="s">
        <v>10318</v>
      </c>
      <c r="B277" t="s">
        <v>7341</v>
      </c>
      <c r="C277" t="s">
        <v>7341</v>
      </c>
      <c r="D277" t="s">
        <v>10319</v>
      </c>
      <c r="E277" t="s">
        <v>10320</v>
      </c>
      <c r="F277" t="s">
        <v>10321</v>
      </c>
      <c r="G277" t="s">
        <v>8774</v>
      </c>
      <c r="H277" t="s">
        <v>10322</v>
      </c>
      <c r="I277" t="s">
        <v>8774</v>
      </c>
      <c r="K277" t="s">
        <v>9321</v>
      </c>
      <c r="L277" t="s">
        <v>22</v>
      </c>
      <c r="M277" t="s">
        <v>22</v>
      </c>
      <c r="N277" t="s">
        <v>22</v>
      </c>
      <c r="O277" t="s">
        <v>22</v>
      </c>
      <c r="P277" t="s">
        <v>22</v>
      </c>
      <c r="Q277" t="s">
        <v>22</v>
      </c>
      <c r="R277" t="s">
        <v>22</v>
      </c>
      <c r="S277" t="s">
        <v>22</v>
      </c>
      <c r="T277" t="s">
        <v>22</v>
      </c>
      <c r="U277">
        <v>14</v>
      </c>
      <c r="V277">
        <v>141</v>
      </c>
      <c r="W277" t="s">
        <v>10323</v>
      </c>
      <c r="Y277" t="s">
        <v>22</v>
      </c>
      <c r="Z277">
        <v>401</v>
      </c>
      <c r="AA277" t="s">
        <v>8775</v>
      </c>
    </row>
    <row r="278" spans="1:30" x14ac:dyDescent="0.35">
      <c r="A278" t="s">
        <v>10324</v>
      </c>
      <c r="B278" t="s">
        <v>8813</v>
      </c>
      <c r="C278" t="s">
        <v>8813</v>
      </c>
      <c r="D278" t="s">
        <v>10325</v>
      </c>
      <c r="E278" t="s">
        <v>10326</v>
      </c>
      <c r="F278" t="s">
        <v>10327</v>
      </c>
      <c r="G278" t="s">
        <v>10327</v>
      </c>
      <c r="H278" t="s">
        <v>10328</v>
      </c>
      <c r="I278" t="s">
        <v>8831</v>
      </c>
      <c r="J278" t="s">
        <v>10329</v>
      </c>
      <c r="L278" t="s">
        <v>240</v>
      </c>
      <c r="M278" t="s">
        <v>252</v>
      </c>
      <c r="N278" t="s">
        <v>8833</v>
      </c>
      <c r="O278" t="s">
        <v>8834</v>
      </c>
      <c r="P278" t="s">
        <v>8835</v>
      </c>
      <c r="Q278" t="s">
        <v>10330</v>
      </c>
      <c r="S278" t="s">
        <v>10331</v>
      </c>
      <c r="T278" t="s">
        <v>10332</v>
      </c>
      <c r="U278" t="s">
        <v>22</v>
      </c>
      <c r="V278" t="s">
        <v>22</v>
      </c>
      <c r="W278" t="s">
        <v>22</v>
      </c>
      <c r="X278" t="s">
        <v>22</v>
      </c>
      <c r="Y278" t="s">
        <v>10333</v>
      </c>
      <c r="Z278">
        <v>80211</v>
      </c>
      <c r="AA278" t="s">
        <v>10334</v>
      </c>
    </row>
    <row r="279" spans="1:30" x14ac:dyDescent="0.35">
      <c r="A279" t="s">
        <v>10335</v>
      </c>
      <c r="B279" t="s">
        <v>8813</v>
      </c>
      <c r="C279" t="s">
        <v>8813</v>
      </c>
      <c r="D279" t="s">
        <v>10325</v>
      </c>
      <c r="E279" t="s">
        <v>10326</v>
      </c>
      <c r="F279" t="s">
        <v>10336</v>
      </c>
      <c r="G279" t="s">
        <v>10337</v>
      </c>
      <c r="H279" t="s">
        <v>10338</v>
      </c>
      <c r="I279" t="s">
        <v>8831</v>
      </c>
      <c r="J279" t="s">
        <v>10339</v>
      </c>
      <c r="L279" t="s">
        <v>240</v>
      </c>
      <c r="M279" t="s">
        <v>252</v>
      </c>
      <c r="N279" t="s">
        <v>8833</v>
      </c>
      <c r="O279" t="s">
        <v>8834</v>
      </c>
      <c r="P279" t="s">
        <v>8835</v>
      </c>
      <c r="Q279" t="s">
        <v>10339</v>
      </c>
      <c r="S279" t="s">
        <v>10340</v>
      </c>
      <c r="T279" t="s">
        <v>10341</v>
      </c>
      <c r="U279" t="s">
        <v>22</v>
      </c>
      <c r="V279" t="s">
        <v>22</v>
      </c>
      <c r="W279" t="s">
        <v>22</v>
      </c>
      <c r="X279" t="s">
        <v>22</v>
      </c>
      <c r="Y279" t="s">
        <v>10342</v>
      </c>
      <c r="Z279">
        <v>80280</v>
      </c>
      <c r="AA279" t="s">
        <v>10343</v>
      </c>
    </row>
    <row r="280" spans="1:30" x14ac:dyDescent="0.35">
      <c r="A280" t="s">
        <v>10344</v>
      </c>
      <c r="B280" t="s">
        <v>8813</v>
      </c>
      <c r="C280" t="s">
        <v>8813</v>
      </c>
      <c r="D280" t="s">
        <v>10325</v>
      </c>
      <c r="E280" t="s">
        <v>10326</v>
      </c>
      <c r="F280" t="s">
        <v>10345</v>
      </c>
      <c r="G280" t="s">
        <v>10345</v>
      </c>
      <c r="H280" t="s">
        <v>10346</v>
      </c>
      <c r="I280" t="s">
        <v>8831</v>
      </c>
      <c r="J280" t="s">
        <v>10347</v>
      </c>
      <c r="L280" t="s">
        <v>240</v>
      </c>
      <c r="M280" t="s">
        <v>252</v>
      </c>
      <c r="N280" t="s">
        <v>8833</v>
      </c>
      <c r="O280" t="s">
        <v>8834</v>
      </c>
      <c r="P280" t="s">
        <v>8835</v>
      </c>
      <c r="Q280" t="s">
        <v>10347</v>
      </c>
      <c r="S280" t="s">
        <v>10348</v>
      </c>
      <c r="T280" t="s">
        <v>10349</v>
      </c>
      <c r="U280" t="s">
        <v>22</v>
      </c>
      <c r="V280" t="s">
        <v>22</v>
      </c>
      <c r="W280" t="s">
        <v>22</v>
      </c>
      <c r="X280" t="s">
        <v>22</v>
      </c>
      <c r="Y280" t="s">
        <v>10350</v>
      </c>
      <c r="Z280">
        <v>80121</v>
      </c>
      <c r="AA280" t="s">
        <v>10351</v>
      </c>
    </row>
    <row r="281" spans="1:30" x14ac:dyDescent="0.35">
      <c r="A281" t="s">
        <v>10352</v>
      </c>
      <c r="B281" t="s">
        <v>8813</v>
      </c>
      <c r="C281" t="s">
        <v>8813</v>
      </c>
      <c r="D281" t="s">
        <v>10325</v>
      </c>
      <c r="E281" t="s">
        <v>10326</v>
      </c>
      <c r="F281" t="s">
        <v>10353</v>
      </c>
      <c r="G281" t="s">
        <v>10353</v>
      </c>
      <c r="H281" t="s">
        <v>10354</v>
      </c>
      <c r="I281" t="s">
        <v>8831</v>
      </c>
      <c r="J281" t="s">
        <v>9882</v>
      </c>
      <c r="L281" t="s">
        <v>240</v>
      </c>
      <c r="M281" t="s">
        <v>252</v>
      </c>
      <c r="N281" t="s">
        <v>8833</v>
      </c>
      <c r="O281" t="s">
        <v>8834</v>
      </c>
      <c r="P281" t="s">
        <v>8835</v>
      </c>
      <c r="Q281" t="s">
        <v>9882</v>
      </c>
      <c r="S281" t="s">
        <v>9883</v>
      </c>
      <c r="T281" t="s">
        <v>9884</v>
      </c>
      <c r="U281" t="s">
        <v>22</v>
      </c>
      <c r="V281" t="s">
        <v>22</v>
      </c>
      <c r="W281" t="s">
        <v>22</v>
      </c>
      <c r="X281" t="s">
        <v>22</v>
      </c>
      <c r="Y281" t="s">
        <v>9885</v>
      </c>
      <c r="Z281">
        <v>80131</v>
      </c>
      <c r="AA281" t="s">
        <v>10355</v>
      </c>
    </row>
    <row r="282" spans="1:30" x14ac:dyDescent="0.35">
      <c r="A282" t="s">
        <v>10356</v>
      </c>
      <c r="B282" t="s">
        <v>8813</v>
      </c>
      <c r="C282" t="s">
        <v>8813</v>
      </c>
      <c r="D282" t="s">
        <v>10325</v>
      </c>
      <c r="E282" t="s">
        <v>10326</v>
      </c>
      <c r="F282" t="s">
        <v>10357</v>
      </c>
      <c r="G282" t="s">
        <v>10357</v>
      </c>
      <c r="H282" t="s">
        <v>10358</v>
      </c>
      <c r="I282" t="s">
        <v>8831</v>
      </c>
      <c r="J282" t="s">
        <v>10359</v>
      </c>
      <c r="L282" t="s">
        <v>240</v>
      </c>
      <c r="M282" t="s">
        <v>252</v>
      </c>
      <c r="N282" t="s">
        <v>8833</v>
      </c>
      <c r="O282" t="s">
        <v>8834</v>
      </c>
      <c r="P282" t="s">
        <v>8835</v>
      </c>
      <c r="Q282" t="s">
        <v>10360</v>
      </c>
      <c r="S282" t="s">
        <v>10361</v>
      </c>
      <c r="T282" t="s">
        <v>10362</v>
      </c>
      <c r="U282" t="s">
        <v>22</v>
      </c>
      <c r="V282" t="s">
        <v>22</v>
      </c>
      <c r="W282" t="s">
        <v>22</v>
      </c>
      <c r="X282" t="s">
        <v>22</v>
      </c>
      <c r="Y282" t="s">
        <v>10363</v>
      </c>
      <c r="Z282">
        <v>80241</v>
      </c>
      <c r="AA282" t="s">
        <v>10364</v>
      </c>
    </row>
    <row r="283" spans="1:30" x14ac:dyDescent="0.35">
      <c r="A283" t="s">
        <v>10365</v>
      </c>
      <c r="B283" t="s">
        <v>8813</v>
      </c>
      <c r="C283" t="s">
        <v>8813</v>
      </c>
      <c r="D283" t="s">
        <v>10325</v>
      </c>
      <c r="E283" t="s">
        <v>10326</v>
      </c>
      <c r="F283" t="s">
        <v>10366</v>
      </c>
      <c r="G283" t="s">
        <v>10366</v>
      </c>
      <c r="H283" t="s">
        <v>10367</v>
      </c>
      <c r="I283" t="s">
        <v>8831</v>
      </c>
      <c r="J283" t="s">
        <v>10368</v>
      </c>
      <c r="L283" t="s">
        <v>240</v>
      </c>
      <c r="M283" t="s">
        <v>252</v>
      </c>
      <c r="N283" t="s">
        <v>8833</v>
      </c>
      <c r="O283" t="s">
        <v>8834</v>
      </c>
      <c r="P283" t="s">
        <v>8835</v>
      </c>
      <c r="Q283" t="s">
        <v>10368</v>
      </c>
      <c r="S283" t="s">
        <v>10369</v>
      </c>
      <c r="T283" t="s">
        <v>10370</v>
      </c>
      <c r="U283" t="s">
        <v>22</v>
      </c>
      <c r="V283" t="s">
        <v>22</v>
      </c>
      <c r="W283" t="s">
        <v>22</v>
      </c>
      <c r="X283" t="s">
        <v>22</v>
      </c>
      <c r="Y283" t="s">
        <v>10371</v>
      </c>
      <c r="Z283">
        <v>80221</v>
      </c>
      <c r="AA283" t="s">
        <v>10372</v>
      </c>
    </row>
    <row r="284" spans="1:30" x14ac:dyDescent="0.35">
      <c r="A284" t="s">
        <v>10373</v>
      </c>
      <c r="B284" t="s">
        <v>8813</v>
      </c>
      <c r="C284" t="s">
        <v>8813</v>
      </c>
      <c r="D284" t="s">
        <v>10325</v>
      </c>
      <c r="E284" t="s">
        <v>10326</v>
      </c>
      <c r="F284" t="s">
        <v>10374</v>
      </c>
      <c r="G284" t="s">
        <v>10374</v>
      </c>
      <c r="H284" t="s">
        <v>10375</v>
      </c>
      <c r="I284" t="s">
        <v>8831</v>
      </c>
      <c r="J284" t="s">
        <v>10376</v>
      </c>
      <c r="L284" t="s">
        <v>240</v>
      </c>
      <c r="M284" t="s">
        <v>252</v>
      </c>
      <c r="N284" t="s">
        <v>8833</v>
      </c>
      <c r="O284" t="s">
        <v>8834</v>
      </c>
      <c r="P284" t="s">
        <v>8835</v>
      </c>
      <c r="Q284" t="s">
        <v>10377</v>
      </c>
      <c r="R284" t="s">
        <v>10378</v>
      </c>
      <c r="S284" t="s">
        <v>10379</v>
      </c>
      <c r="T284" t="s">
        <v>10380</v>
      </c>
      <c r="U284" t="s">
        <v>22</v>
      </c>
      <c r="V284" t="s">
        <v>22</v>
      </c>
      <c r="W284" t="s">
        <v>22</v>
      </c>
      <c r="X284" t="s">
        <v>22</v>
      </c>
      <c r="Y284" t="s">
        <v>10381</v>
      </c>
      <c r="Z284">
        <v>80270</v>
      </c>
      <c r="AA284" t="s">
        <v>10382</v>
      </c>
    </row>
    <row r="285" spans="1:30" x14ac:dyDescent="0.35">
      <c r="A285" t="s">
        <v>10383</v>
      </c>
      <c r="B285" t="s">
        <v>8813</v>
      </c>
      <c r="C285" t="s">
        <v>8813</v>
      </c>
      <c r="D285" t="s">
        <v>10325</v>
      </c>
      <c r="E285" t="s">
        <v>10326</v>
      </c>
      <c r="F285" t="s">
        <v>10384</v>
      </c>
      <c r="G285" t="s">
        <v>10384</v>
      </c>
      <c r="H285" t="s">
        <v>10385</v>
      </c>
      <c r="I285" t="s">
        <v>8831</v>
      </c>
      <c r="J285" t="s">
        <v>10386</v>
      </c>
      <c r="L285" t="s">
        <v>240</v>
      </c>
      <c r="M285" t="s">
        <v>252</v>
      </c>
      <c r="N285" t="s">
        <v>8833</v>
      </c>
      <c r="O285" t="s">
        <v>8834</v>
      </c>
      <c r="P285" t="s">
        <v>8835</v>
      </c>
      <c r="Q285" t="s">
        <v>10386</v>
      </c>
      <c r="Y285" t="s">
        <v>10387</v>
      </c>
    </row>
    <row r="286" spans="1:30" x14ac:dyDescent="0.35">
      <c r="A286" t="s">
        <v>10388</v>
      </c>
      <c r="B286" t="s">
        <v>8813</v>
      </c>
      <c r="C286" t="s">
        <v>8813</v>
      </c>
      <c r="D286" t="s">
        <v>10325</v>
      </c>
      <c r="E286" t="s">
        <v>10326</v>
      </c>
      <c r="F286" t="s">
        <v>10389</v>
      </c>
      <c r="G286" t="s">
        <v>10389</v>
      </c>
      <c r="H286" t="s">
        <v>10390</v>
      </c>
      <c r="I286" t="s">
        <v>8831</v>
      </c>
      <c r="J286" t="s">
        <v>10391</v>
      </c>
      <c r="L286" t="s">
        <v>240</v>
      </c>
      <c r="M286" t="s">
        <v>252</v>
      </c>
      <c r="N286" t="s">
        <v>8833</v>
      </c>
      <c r="O286" t="s">
        <v>8834</v>
      </c>
      <c r="P286" t="s">
        <v>8835</v>
      </c>
      <c r="Q286" t="s">
        <v>10391</v>
      </c>
      <c r="S286" t="s">
        <v>10392</v>
      </c>
      <c r="T286" t="s">
        <v>10393</v>
      </c>
      <c r="U286" t="s">
        <v>22</v>
      </c>
      <c r="V286" t="s">
        <v>22</v>
      </c>
      <c r="W286" t="s">
        <v>22</v>
      </c>
      <c r="X286" t="s">
        <v>22</v>
      </c>
      <c r="Y286" t="s">
        <v>10394</v>
      </c>
      <c r="Z286">
        <v>80251</v>
      </c>
      <c r="AA286" t="s">
        <v>10395</v>
      </c>
    </row>
    <row r="287" spans="1:30" x14ac:dyDescent="0.35">
      <c r="A287" t="s">
        <v>10396</v>
      </c>
      <c r="B287" t="s">
        <v>8813</v>
      </c>
      <c r="C287" t="s">
        <v>8813</v>
      </c>
      <c r="D287" t="s">
        <v>10325</v>
      </c>
      <c r="E287" t="s">
        <v>10326</v>
      </c>
      <c r="F287" t="s">
        <v>10397</v>
      </c>
      <c r="G287" t="s">
        <v>10397</v>
      </c>
      <c r="H287" t="s">
        <v>10398</v>
      </c>
      <c r="I287" t="s">
        <v>8831</v>
      </c>
      <c r="J287" t="s">
        <v>10399</v>
      </c>
      <c r="L287" t="s">
        <v>240</v>
      </c>
      <c r="M287" t="s">
        <v>252</v>
      </c>
      <c r="N287" t="s">
        <v>8833</v>
      </c>
      <c r="O287" t="s">
        <v>8834</v>
      </c>
      <c r="P287" t="s">
        <v>8835</v>
      </c>
      <c r="Q287" t="s">
        <v>10399</v>
      </c>
      <c r="S287" t="s">
        <v>10400</v>
      </c>
      <c r="T287" t="s">
        <v>10401</v>
      </c>
      <c r="U287" t="s">
        <v>22</v>
      </c>
      <c r="V287" t="s">
        <v>22</v>
      </c>
      <c r="W287" t="s">
        <v>22</v>
      </c>
      <c r="X287" t="s">
        <v>22</v>
      </c>
      <c r="Y287" t="s">
        <v>10402</v>
      </c>
      <c r="Z287" t="s">
        <v>8825</v>
      </c>
    </row>
    <row r="288" spans="1:30" x14ac:dyDescent="0.35">
      <c r="A288" t="s">
        <v>10403</v>
      </c>
      <c r="B288" t="s">
        <v>8813</v>
      </c>
      <c r="C288" t="s">
        <v>8813</v>
      </c>
      <c r="D288" t="s">
        <v>10325</v>
      </c>
      <c r="E288" t="s">
        <v>10326</v>
      </c>
      <c r="F288" t="s">
        <v>10404</v>
      </c>
      <c r="G288" t="s">
        <v>10404</v>
      </c>
      <c r="H288" t="s">
        <v>10405</v>
      </c>
      <c r="I288" t="s">
        <v>8831</v>
      </c>
      <c r="J288" t="s">
        <v>10406</v>
      </c>
      <c r="L288" t="s">
        <v>240</v>
      </c>
      <c r="M288" t="s">
        <v>252</v>
      </c>
      <c r="N288" t="s">
        <v>8833</v>
      </c>
      <c r="O288" t="s">
        <v>8834</v>
      </c>
      <c r="P288" t="s">
        <v>8835</v>
      </c>
      <c r="Q288" t="s">
        <v>10407</v>
      </c>
      <c r="R288" t="s">
        <v>10408</v>
      </c>
      <c r="S288" t="s">
        <v>10409</v>
      </c>
      <c r="T288" t="s">
        <v>10410</v>
      </c>
      <c r="U288" t="s">
        <v>22</v>
      </c>
      <c r="V288" t="s">
        <v>22</v>
      </c>
      <c r="W288" t="s">
        <v>22</v>
      </c>
      <c r="X288" t="s">
        <v>22</v>
      </c>
      <c r="Y288" t="s">
        <v>10411</v>
      </c>
      <c r="Z288">
        <v>80231</v>
      </c>
      <c r="AA288" t="s">
        <v>10412</v>
      </c>
    </row>
    <row r="289" spans="1:30" x14ac:dyDescent="0.35">
      <c r="A289" t="s">
        <v>10413</v>
      </c>
      <c r="B289" t="s">
        <v>8813</v>
      </c>
      <c r="C289" t="s">
        <v>8813</v>
      </c>
      <c r="D289" t="s">
        <v>10414</v>
      </c>
      <c r="E289" t="s">
        <v>10415</v>
      </c>
      <c r="F289" t="s">
        <v>10416</v>
      </c>
      <c r="G289" t="s">
        <v>10417</v>
      </c>
      <c r="H289" t="s">
        <v>10418</v>
      </c>
      <c r="I289" t="s">
        <v>8831</v>
      </c>
      <c r="J289" t="s">
        <v>10419</v>
      </c>
      <c r="L289" t="s">
        <v>240</v>
      </c>
      <c r="M289" t="s">
        <v>240</v>
      </c>
      <c r="N289" t="s">
        <v>8820</v>
      </c>
      <c r="O289" t="s">
        <v>8821</v>
      </c>
      <c r="P289" t="s">
        <v>8822</v>
      </c>
      <c r="Q289" t="s">
        <v>10419</v>
      </c>
      <c r="S289" t="s">
        <v>8825</v>
      </c>
      <c r="T289" t="s">
        <v>8825</v>
      </c>
      <c r="U289" t="s">
        <v>22</v>
      </c>
      <c r="V289" t="s">
        <v>22</v>
      </c>
      <c r="W289" t="s">
        <v>22</v>
      </c>
      <c r="X289" t="s">
        <v>22</v>
      </c>
      <c r="Y289" t="s">
        <v>10420</v>
      </c>
      <c r="Z289" t="s">
        <v>8825</v>
      </c>
    </row>
    <row r="290" spans="1:30" x14ac:dyDescent="0.35">
      <c r="A290" t="s">
        <v>10421</v>
      </c>
      <c r="B290" t="s">
        <v>8813</v>
      </c>
      <c r="C290" t="s">
        <v>8813</v>
      </c>
      <c r="D290" t="s">
        <v>10414</v>
      </c>
      <c r="E290" t="s">
        <v>10415</v>
      </c>
      <c r="F290" t="s">
        <v>10422</v>
      </c>
      <c r="G290" t="s">
        <v>10423</v>
      </c>
      <c r="H290" t="s">
        <v>10424</v>
      </c>
      <c r="I290" t="s">
        <v>8831</v>
      </c>
      <c r="J290" t="s">
        <v>10425</v>
      </c>
      <c r="L290" t="s">
        <v>240</v>
      </c>
      <c r="M290" t="s">
        <v>240</v>
      </c>
      <c r="N290" t="s">
        <v>8820</v>
      </c>
      <c r="O290" t="s">
        <v>8821</v>
      </c>
      <c r="P290" t="s">
        <v>8822</v>
      </c>
      <c r="Q290" t="s">
        <v>10425</v>
      </c>
      <c r="S290" t="s">
        <v>10426</v>
      </c>
      <c r="T290" t="s">
        <v>10427</v>
      </c>
      <c r="U290" t="s">
        <v>22</v>
      </c>
      <c r="V290" t="s">
        <v>22</v>
      </c>
      <c r="W290" t="s">
        <v>22</v>
      </c>
      <c r="X290" t="s">
        <v>22</v>
      </c>
      <c r="Y290" t="s">
        <v>10428</v>
      </c>
      <c r="Z290">
        <v>120590</v>
      </c>
      <c r="AA290" t="s">
        <v>10429</v>
      </c>
    </row>
    <row r="291" spans="1:30" x14ac:dyDescent="0.35">
      <c r="A291" t="s">
        <v>10430</v>
      </c>
      <c r="B291" t="s">
        <v>8813</v>
      </c>
      <c r="C291" t="s">
        <v>8813</v>
      </c>
      <c r="D291" t="s">
        <v>10414</v>
      </c>
      <c r="E291" t="s">
        <v>10415</v>
      </c>
      <c r="F291" t="s">
        <v>10431</v>
      </c>
      <c r="G291" t="s">
        <v>10423</v>
      </c>
      <c r="H291" t="s">
        <v>10424</v>
      </c>
      <c r="I291" t="s">
        <v>8863</v>
      </c>
      <c r="J291" t="s">
        <v>10425</v>
      </c>
      <c r="L291" t="s">
        <v>240</v>
      </c>
      <c r="M291" t="s">
        <v>240</v>
      </c>
      <c r="N291" t="s">
        <v>8820</v>
      </c>
      <c r="O291" t="s">
        <v>8821</v>
      </c>
      <c r="P291" t="s">
        <v>8822</v>
      </c>
      <c r="Q291" t="s">
        <v>10425</v>
      </c>
      <c r="S291" t="s">
        <v>10426</v>
      </c>
      <c r="T291" t="s">
        <v>10427</v>
      </c>
      <c r="U291" t="s">
        <v>22</v>
      </c>
      <c r="V291" t="s">
        <v>22</v>
      </c>
      <c r="W291" t="s">
        <v>22</v>
      </c>
      <c r="X291" t="s">
        <v>22</v>
      </c>
      <c r="Y291" t="s">
        <v>10428</v>
      </c>
      <c r="Z291">
        <v>151411</v>
      </c>
      <c r="AA291" t="s">
        <v>10432</v>
      </c>
    </row>
    <row r="292" spans="1:30" x14ac:dyDescent="0.35">
      <c r="A292" t="s">
        <v>10433</v>
      </c>
      <c r="B292" t="s">
        <v>8813</v>
      </c>
      <c r="C292" t="s">
        <v>8813</v>
      </c>
      <c r="D292" t="s">
        <v>10414</v>
      </c>
      <c r="E292" t="s">
        <v>10415</v>
      </c>
      <c r="F292" t="s">
        <v>10434</v>
      </c>
      <c r="G292" t="s">
        <v>10435</v>
      </c>
      <c r="H292" t="s">
        <v>10436</v>
      </c>
      <c r="I292" t="s">
        <v>8831</v>
      </c>
      <c r="J292" t="s">
        <v>10437</v>
      </c>
      <c r="L292" t="s">
        <v>240</v>
      </c>
      <c r="M292" t="s">
        <v>252</v>
      </c>
      <c r="N292" t="s">
        <v>8833</v>
      </c>
      <c r="O292" t="s">
        <v>8834</v>
      </c>
      <c r="P292" t="s">
        <v>8835</v>
      </c>
      <c r="Q292" t="s">
        <v>10437</v>
      </c>
      <c r="S292" t="s">
        <v>10438</v>
      </c>
      <c r="T292" t="s">
        <v>10439</v>
      </c>
      <c r="U292" t="s">
        <v>22</v>
      </c>
      <c r="V292" t="s">
        <v>22</v>
      </c>
      <c r="W292" t="s">
        <v>22</v>
      </c>
      <c r="X292" t="s">
        <v>22</v>
      </c>
      <c r="Y292" t="s">
        <v>10440</v>
      </c>
      <c r="Z292">
        <v>120730</v>
      </c>
      <c r="AA292" t="s">
        <v>10441</v>
      </c>
    </row>
    <row r="293" spans="1:30" x14ac:dyDescent="0.35">
      <c r="A293" t="s">
        <v>10442</v>
      </c>
      <c r="B293" t="s">
        <v>8813</v>
      </c>
      <c r="C293" t="s">
        <v>8813</v>
      </c>
      <c r="D293" t="s">
        <v>10414</v>
      </c>
      <c r="E293" t="s">
        <v>10415</v>
      </c>
      <c r="F293" t="s">
        <v>10443</v>
      </c>
      <c r="G293" t="s">
        <v>9408</v>
      </c>
      <c r="H293" t="s">
        <v>9409</v>
      </c>
      <c r="I293" t="s">
        <v>8831</v>
      </c>
      <c r="J293" t="s">
        <v>9410</v>
      </c>
      <c r="L293" t="s">
        <v>240</v>
      </c>
      <c r="M293" t="s">
        <v>240</v>
      </c>
      <c r="N293" t="s">
        <v>8820</v>
      </c>
      <c r="O293" t="s">
        <v>8821</v>
      </c>
      <c r="P293" t="s">
        <v>8822</v>
      </c>
      <c r="Q293" t="s">
        <v>9411</v>
      </c>
      <c r="R293" t="s">
        <v>9412</v>
      </c>
      <c r="S293" t="s">
        <v>9413</v>
      </c>
      <c r="T293" t="s">
        <v>10444</v>
      </c>
      <c r="U293" t="s">
        <v>22</v>
      </c>
      <c r="V293" t="s">
        <v>22</v>
      </c>
      <c r="W293" t="s">
        <v>22</v>
      </c>
      <c r="X293" t="s">
        <v>22</v>
      </c>
      <c r="Y293" t="s">
        <v>9415</v>
      </c>
      <c r="Z293">
        <v>120721</v>
      </c>
      <c r="AA293" t="s">
        <v>10445</v>
      </c>
      <c r="AD293" t="s">
        <v>9417</v>
      </c>
    </row>
    <row r="294" spans="1:30" x14ac:dyDescent="0.35">
      <c r="A294" t="s">
        <v>10446</v>
      </c>
      <c r="B294" t="s">
        <v>8813</v>
      </c>
      <c r="C294" t="s">
        <v>8813</v>
      </c>
      <c r="D294" t="s">
        <v>10414</v>
      </c>
      <c r="E294" t="s">
        <v>10415</v>
      </c>
      <c r="F294" t="s">
        <v>10447</v>
      </c>
      <c r="G294" t="s">
        <v>10447</v>
      </c>
      <c r="H294" t="s">
        <v>10448</v>
      </c>
      <c r="I294" t="s">
        <v>8831</v>
      </c>
      <c r="J294" t="s">
        <v>10449</v>
      </c>
      <c r="L294" t="s">
        <v>240</v>
      </c>
      <c r="M294" t="s">
        <v>240</v>
      </c>
      <c r="N294" t="s">
        <v>8820</v>
      </c>
      <c r="O294" t="s">
        <v>8821</v>
      </c>
      <c r="P294" t="s">
        <v>8822</v>
      </c>
      <c r="Q294" t="s">
        <v>10449</v>
      </c>
      <c r="S294" s="88"/>
      <c r="T294" s="88"/>
      <c r="U294" t="s">
        <v>22</v>
      </c>
      <c r="V294" t="s">
        <v>22</v>
      </c>
      <c r="W294" t="s">
        <v>22</v>
      </c>
      <c r="X294" t="s">
        <v>22</v>
      </c>
      <c r="Y294" t="s">
        <v>10450</v>
      </c>
    </row>
    <row r="295" spans="1:30" x14ac:dyDescent="0.35">
      <c r="A295" t="s">
        <v>10451</v>
      </c>
      <c r="B295" t="s">
        <v>8813</v>
      </c>
      <c r="C295" t="s">
        <v>8813</v>
      </c>
      <c r="D295" t="s">
        <v>10414</v>
      </c>
      <c r="E295" t="s">
        <v>10415</v>
      </c>
      <c r="F295" t="s">
        <v>10452</v>
      </c>
      <c r="G295" t="s">
        <v>10223</v>
      </c>
      <c r="H295" t="s">
        <v>10224</v>
      </c>
      <c r="I295" t="s">
        <v>8863</v>
      </c>
      <c r="J295" t="s">
        <v>10225</v>
      </c>
      <c r="L295" t="s">
        <v>252</v>
      </c>
      <c r="M295" t="s">
        <v>240</v>
      </c>
      <c r="N295" t="s">
        <v>9156</v>
      </c>
      <c r="O295" t="s">
        <v>9157</v>
      </c>
      <c r="P295" t="s">
        <v>9158</v>
      </c>
      <c r="Q295" t="s">
        <v>10225</v>
      </c>
      <c r="R295" t="s">
        <v>10225</v>
      </c>
      <c r="U295" t="s">
        <v>22</v>
      </c>
      <c r="V295" t="s">
        <v>22</v>
      </c>
      <c r="W295" t="s">
        <v>22</v>
      </c>
      <c r="X295" t="s">
        <v>22</v>
      </c>
      <c r="Y295" t="s">
        <v>10227</v>
      </c>
      <c r="Z295" t="s">
        <v>8825</v>
      </c>
      <c r="AD295" t="s">
        <v>10229</v>
      </c>
    </row>
    <row r="296" spans="1:30" x14ac:dyDescent="0.35">
      <c r="A296" t="s">
        <v>10453</v>
      </c>
      <c r="B296" t="s">
        <v>8813</v>
      </c>
      <c r="C296" t="s">
        <v>8813</v>
      </c>
      <c r="D296" t="s">
        <v>10414</v>
      </c>
      <c r="E296" t="s">
        <v>10415</v>
      </c>
      <c r="F296" t="s">
        <v>10454</v>
      </c>
      <c r="G296" t="s">
        <v>10455</v>
      </c>
      <c r="H296" t="s">
        <v>10456</v>
      </c>
      <c r="I296" t="s">
        <v>8831</v>
      </c>
      <c r="J296" t="s">
        <v>10457</v>
      </c>
      <c r="L296" t="s">
        <v>240</v>
      </c>
      <c r="M296" t="s">
        <v>252</v>
      </c>
      <c r="N296" t="s">
        <v>8833</v>
      </c>
      <c r="O296" t="s">
        <v>8834</v>
      </c>
      <c r="P296" t="s">
        <v>8835</v>
      </c>
      <c r="Q296" t="s">
        <v>10457</v>
      </c>
      <c r="S296" t="s">
        <v>8825</v>
      </c>
      <c r="T296" t="s">
        <v>8825</v>
      </c>
      <c r="U296" t="s">
        <v>22</v>
      </c>
      <c r="V296" t="s">
        <v>22</v>
      </c>
      <c r="W296" t="s">
        <v>22</v>
      </c>
      <c r="X296" t="s">
        <v>22</v>
      </c>
      <c r="Y296" t="s">
        <v>10458</v>
      </c>
      <c r="Z296" t="s">
        <v>8825</v>
      </c>
    </row>
    <row r="297" spans="1:30" x14ac:dyDescent="0.35">
      <c r="A297" t="s">
        <v>10459</v>
      </c>
      <c r="B297" t="s">
        <v>8813</v>
      </c>
      <c r="C297" t="s">
        <v>8813</v>
      </c>
      <c r="D297" t="s">
        <v>10414</v>
      </c>
      <c r="E297" t="s">
        <v>10415</v>
      </c>
      <c r="F297" t="s">
        <v>10460</v>
      </c>
      <c r="G297" t="s">
        <v>10455</v>
      </c>
      <c r="H297" t="s">
        <v>10456</v>
      </c>
      <c r="I297" t="s">
        <v>8863</v>
      </c>
      <c r="J297" t="s">
        <v>10457</v>
      </c>
      <c r="L297" t="s">
        <v>240</v>
      </c>
      <c r="M297" t="s">
        <v>252</v>
      </c>
      <c r="N297" t="s">
        <v>8833</v>
      </c>
      <c r="O297" t="s">
        <v>8834</v>
      </c>
      <c r="P297" t="s">
        <v>8835</v>
      </c>
      <c r="Q297" t="s">
        <v>10457</v>
      </c>
      <c r="S297" t="s">
        <v>8825</v>
      </c>
      <c r="T297" t="s">
        <v>8825</v>
      </c>
      <c r="U297" t="s">
        <v>22</v>
      </c>
      <c r="V297" t="s">
        <v>22</v>
      </c>
      <c r="W297" t="s">
        <v>22</v>
      </c>
      <c r="X297" t="s">
        <v>22</v>
      </c>
      <c r="Y297" t="s">
        <v>10458</v>
      </c>
      <c r="Z297" t="s">
        <v>8825</v>
      </c>
    </row>
    <row r="298" spans="1:30" x14ac:dyDescent="0.35">
      <c r="A298" t="s">
        <v>10461</v>
      </c>
      <c r="B298" t="s">
        <v>8813</v>
      </c>
      <c r="C298" t="s">
        <v>8813</v>
      </c>
      <c r="D298" t="s">
        <v>10414</v>
      </c>
      <c r="E298" t="s">
        <v>10415</v>
      </c>
      <c r="F298" t="s">
        <v>10462</v>
      </c>
      <c r="G298" t="s">
        <v>10462</v>
      </c>
      <c r="H298" t="s">
        <v>10463</v>
      </c>
      <c r="I298" t="s">
        <v>8831</v>
      </c>
      <c r="J298" t="s">
        <v>10464</v>
      </c>
      <c r="L298" t="s">
        <v>240</v>
      </c>
      <c r="M298" t="s">
        <v>252</v>
      </c>
      <c r="N298" t="s">
        <v>8833</v>
      </c>
      <c r="O298" t="s">
        <v>8834</v>
      </c>
      <c r="P298" t="s">
        <v>8835</v>
      </c>
      <c r="Q298" t="s">
        <v>10464</v>
      </c>
      <c r="S298" t="s">
        <v>10465</v>
      </c>
      <c r="T298" t="s">
        <v>10466</v>
      </c>
      <c r="U298" t="s">
        <v>22</v>
      </c>
      <c r="V298" t="s">
        <v>22</v>
      </c>
      <c r="W298" t="s">
        <v>22</v>
      </c>
      <c r="X298" t="s">
        <v>22</v>
      </c>
      <c r="Y298" t="s">
        <v>10467</v>
      </c>
      <c r="Z298" t="s">
        <v>8825</v>
      </c>
    </row>
    <row r="299" spans="1:30" x14ac:dyDescent="0.35">
      <c r="A299" t="s">
        <v>10468</v>
      </c>
      <c r="B299" t="s">
        <v>8813</v>
      </c>
      <c r="C299" t="s">
        <v>8813</v>
      </c>
      <c r="D299" t="s">
        <v>10414</v>
      </c>
      <c r="E299" t="s">
        <v>10415</v>
      </c>
      <c r="F299" t="s">
        <v>10469</v>
      </c>
      <c r="G299" t="s">
        <v>10469</v>
      </c>
      <c r="H299" t="s">
        <v>10470</v>
      </c>
      <c r="I299" t="s">
        <v>8831</v>
      </c>
      <c r="J299" t="s">
        <v>10471</v>
      </c>
      <c r="L299" t="s">
        <v>240</v>
      </c>
      <c r="M299" t="s">
        <v>240</v>
      </c>
      <c r="N299" t="s">
        <v>8820</v>
      </c>
      <c r="O299" t="s">
        <v>8821</v>
      </c>
      <c r="P299" t="s">
        <v>8822</v>
      </c>
      <c r="Q299" t="s">
        <v>9432</v>
      </c>
      <c r="S299" t="s">
        <v>10472</v>
      </c>
      <c r="T299" t="s">
        <v>10473</v>
      </c>
      <c r="U299" t="s">
        <v>22</v>
      </c>
      <c r="V299" t="s">
        <v>22</v>
      </c>
      <c r="W299" t="s">
        <v>22</v>
      </c>
      <c r="X299" t="s">
        <v>22</v>
      </c>
      <c r="Y299" t="s">
        <v>10474</v>
      </c>
      <c r="Z299">
        <v>120400</v>
      </c>
      <c r="AA299" t="s">
        <v>10475</v>
      </c>
    </row>
    <row r="300" spans="1:30" x14ac:dyDescent="0.35">
      <c r="A300" t="s">
        <v>10476</v>
      </c>
      <c r="B300" t="s">
        <v>8813</v>
      </c>
      <c r="C300" t="s">
        <v>8813</v>
      </c>
      <c r="D300" t="s">
        <v>10414</v>
      </c>
      <c r="E300" t="s">
        <v>10415</v>
      </c>
      <c r="F300" t="s">
        <v>10477</v>
      </c>
      <c r="G300" t="s">
        <v>4358</v>
      </c>
      <c r="H300" t="s">
        <v>10478</v>
      </c>
      <c r="I300" t="s">
        <v>8831</v>
      </c>
      <c r="J300" t="s">
        <v>10479</v>
      </c>
      <c r="L300" t="s">
        <v>240</v>
      </c>
      <c r="M300" t="s">
        <v>240</v>
      </c>
      <c r="N300" t="s">
        <v>8820</v>
      </c>
      <c r="O300" t="s">
        <v>8821</v>
      </c>
      <c r="P300" t="s">
        <v>8822</v>
      </c>
      <c r="Q300" t="s">
        <v>10479</v>
      </c>
      <c r="S300" t="s">
        <v>10480</v>
      </c>
      <c r="T300" t="s">
        <v>10481</v>
      </c>
      <c r="U300" t="s">
        <v>22</v>
      </c>
      <c r="V300" t="s">
        <v>22</v>
      </c>
      <c r="W300" t="s">
        <v>22</v>
      </c>
      <c r="X300" t="s">
        <v>22</v>
      </c>
      <c r="Y300" t="s">
        <v>10482</v>
      </c>
      <c r="Z300" t="s">
        <v>8825</v>
      </c>
    </row>
    <row r="301" spans="1:30" x14ac:dyDescent="0.35">
      <c r="A301" t="s">
        <v>10483</v>
      </c>
      <c r="B301" t="s">
        <v>8813</v>
      </c>
      <c r="C301" t="s">
        <v>8813</v>
      </c>
      <c r="D301" t="s">
        <v>10414</v>
      </c>
      <c r="E301" t="s">
        <v>10415</v>
      </c>
      <c r="F301" t="s">
        <v>10016</v>
      </c>
      <c r="G301" t="s">
        <v>10016</v>
      </c>
      <c r="H301" t="s">
        <v>10017</v>
      </c>
      <c r="I301" t="s">
        <v>490</v>
      </c>
      <c r="J301" t="s">
        <v>10018</v>
      </c>
      <c r="L301" t="s">
        <v>240</v>
      </c>
      <c r="M301" t="s">
        <v>252</v>
      </c>
      <c r="N301" t="s">
        <v>8833</v>
      </c>
      <c r="O301" t="s">
        <v>8834</v>
      </c>
      <c r="P301" t="s">
        <v>8835</v>
      </c>
      <c r="Q301" t="s">
        <v>10018</v>
      </c>
      <c r="S301" t="s">
        <v>10019</v>
      </c>
      <c r="T301" t="s">
        <v>10020</v>
      </c>
      <c r="U301" t="s">
        <v>22</v>
      </c>
      <c r="V301" t="s">
        <v>22</v>
      </c>
      <c r="W301" t="s">
        <v>22</v>
      </c>
      <c r="X301" t="s">
        <v>22</v>
      </c>
      <c r="Y301" t="s">
        <v>10021</v>
      </c>
      <c r="Z301">
        <v>1509</v>
      </c>
      <c r="AA301" t="s">
        <v>10484</v>
      </c>
    </row>
    <row r="302" spans="1:30" x14ac:dyDescent="0.35">
      <c r="A302" t="s">
        <v>10485</v>
      </c>
      <c r="B302" t="s">
        <v>8813</v>
      </c>
      <c r="C302" t="s">
        <v>8813</v>
      </c>
      <c r="D302" t="s">
        <v>10414</v>
      </c>
      <c r="E302" t="s">
        <v>10415</v>
      </c>
      <c r="F302" t="s">
        <v>10486</v>
      </c>
      <c r="G302" t="s">
        <v>10016</v>
      </c>
      <c r="H302" t="s">
        <v>10017</v>
      </c>
      <c r="I302" t="s">
        <v>8863</v>
      </c>
      <c r="J302" t="s">
        <v>10018</v>
      </c>
      <c r="L302" t="s">
        <v>240</v>
      </c>
      <c r="M302" t="s">
        <v>252</v>
      </c>
      <c r="N302" t="s">
        <v>8833</v>
      </c>
      <c r="O302" t="s">
        <v>8834</v>
      </c>
      <c r="P302" t="s">
        <v>8835</v>
      </c>
      <c r="Q302" t="s">
        <v>10018</v>
      </c>
      <c r="S302" t="s">
        <v>10019</v>
      </c>
      <c r="T302" t="s">
        <v>10020</v>
      </c>
      <c r="U302" t="s">
        <v>22</v>
      </c>
      <c r="V302" t="s">
        <v>22</v>
      </c>
      <c r="W302" t="s">
        <v>22</v>
      </c>
      <c r="X302" t="s">
        <v>22</v>
      </c>
      <c r="Y302" t="s">
        <v>10021</v>
      </c>
      <c r="Z302">
        <v>1509</v>
      </c>
      <c r="AA302" t="s">
        <v>10484</v>
      </c>
    </row>
    <row r="303" spans="1:30" x14ac:dyDescent="0.35">
      <c r="A303" t="s">
        <v>10487</v>
      </c>
      <c r="B303" t="s">
        <v>8813</v>
      </c>
      <c r="C303" t="s">
        <v>8813</v>
      </c>
      <c r="D303" t="s">
        <v>10414</v>
      </c>
      <c r="E303" t="s">
        <v>10415</v>
      </c>
      <c r="F303" t="s">
        <v>10488</v>
      </c>
      <c r="G303" t="s">
        <v>10488</v>
      </c>
      <c r="H303" t="s">
        <v>10489</v>
      </c>
      <c r="I303" t="s">
        <v>8863</v>
      </c>
      <c r="J303" t="s">
        <v>10490</v>
      </c>
      <c r="L303" t="s">
        <v>240</v>
      </c>
      <c r="M303" t="s">
        <v>252</v>
      </c>
      <c r="N303" t="s">
        <v>8833</v>
      </c>
      <c r="O303" t="s">
        <v>8834</v>
      </c>
      <c r="P303" t="s">
        <v>8835</v>
      </c>
      <c r="Q303" t="s">
        <v>10490</v>
      </c>
      <c r="S303" t="s">
        <v>10491</v>
      </c>
      <c r="T303" t="s">
        <v>10492</v>
      </c>
      <c r="U303" t="s">
        <v>22</v>
      </c>
      <c r="V303" t="s">
        <v>22</v>
      </c>
      <c r="W303" t="s">
        <v>22</v>
      </c>
      <c r="X303" t="s">
        <v>22</v>
      </c>
      <c r="Y303" t="s">
        <v>10493</v>
      </c>
      <c r="Z303">
        <v>1511</v>
      </c>
      <c r="AA303" t="s">
        <v>10494</v>
      </c>
    </row>
    <row r="304" spans="1:30" x14ac:dyDescent="0.35">
      <c r="A304" t="s">
        <v>10495</v>
      </c>
      <c r="B304" t="s">
        <v>8813</v>
      </c>
      <c r="C304" t="s">
        <v>8813</v>
      </c>
      <c r="D304" t="s">
        <v>10414</v>
      </c>
      <c r="E304" t="s">
        <v>10415</v>
      </c>
      <c r="F304" t="s">
        <v>10496</v>
      </c>
      <c r="G304" t="s">
        <v>10488</v>
      </c>
      <c r="H304" t="s">
        <v>10489</v>
      </c>
      <c r="I304" t="s">
        <v>8831</v>
      </c>
      <c r="J304" t="s">
        <v>10490</v>
      </c>
      <c r="L304" t="s">
        <v>240</v>
      </c>
      <c r="M304" t="s">
        <v>252</v>
      </c>
      <c r="N304" t="s">
        <v>8833</v>
      </c>
      <c r="O304" t="s">
        <v>8834</v>
      </c>
      <c r="P304" t="s">
        <v>8835</v>
      </c>
      <c r="Q304" t="s">
        <v>10490</v>
      </c>
      <c r="S304" t="s">
        <v>10491</v>
      </c>
      <c r="T304" t="s">
        <v>10497</v>
      </c>
      <c r="U304" t="s">
        <v>22</v>
      </c>
      <c r="V304" t="s">
        <v>22</v>
      </c>
      <c r="W304" t="s">
        <v>22</v>
      </c>
      <c r="X304" t="s">
        <v>22</v>
      </c>
      <c r="Y304" t="s">
        <v>10493</v>
      </c>
      <c r="Z304">
        <v>120710</v>
      </c>
      <c r="AA304" t="s">
        <v>10498</v>
      </c>
    </row>
    <row r="305" spans="1:30" x14ac:dyDescent="0.35">
      <c r="A305" t="s">
        <v>10499</v>
      </c>
      <c r="B305" t="s">
        <v>8813</v>
      </c>
      <c r="C305" t="s">
        <v>8813</v>
      </c>
      <c r="D305" t="s">
        <v>10414</v>
      </c>
      <c r="E305" t="s">
        <v>10415</v>
      </c>
      <c r="F305" t="s">
        <v>10500</v>
      </c>
      <c r="G305" t="s">
        <v>10501</v>
      </c>
      <c r="H305" t="s">
        <v>10502</v>
      </c>
      <c r="I305" t="s">
        <v>8831</v>
      </c>
      <c r="J305" t="s">
        <v>10503</v>
      </c>
      <c r="L305" t="s">
        <v>240</v>
      </c>
      <c r="M305" t="s">
        <v>240</v>
      </c>
      <c r="N305" t="s">
        <v>8820</v>
      </c>
      <c r="O305" t="s">
        <v>8821</v>
      </c>
      <c r="P305" t="s">
        <v>8822</v>
      </c>
      <c r="Q305" t="s">
        <v>10503</v>
      </c>
      <c r="S305" t="s">
        <v>10504</v>
      </c>
      <c r="T305" t="s">
        <v>10505</v>
      </c>
      <c r="U305" t="s">
        <v>22</v>
      </c>
      <c r="V305" t="s">
        <v>22</v>
      </c>
      <c r="W305" t="s">
        <v>22</v>
      </c>
      <c r="X305" t="s">
        <v>22</v>
      </c>
      <c r="Y305" t="s">
        <v>10506</v>
      </c>
      <c r="Z305">
        <v>120760</v>
      </c>
      <c r="AA305" t="s">
        <v>10507</v>
      </c>
    </row>
    <row r="306" spans="1:30" x14ac:dyDescent="0.35">
      <c r="A306" t="s">
        <v>10508</v>
      </c>
      <c r="B306" t="s">
        <v>8813</v>
      </c>
      <c r="C306" t="s">
        <v>8813</v>
      </c>
      <c r="D306" t="s">
        <v>10414</v>
      </c>
      <c r="E306" t="s">
        <v>10415</v>
      </c>
      <c r="F306" t="s">
        <v>10509</v>
      </c>
      <c r="G306" t="s">
        <v>10510</v>
      </c>
      <c r="H306" t="s">
        <v>10511</v>
      </c>
      <c r="I306" t="s">
        <v>8831</v>
      </c>
      <c r="J306" t="s">
        <v>10512</v>
      </c>
      <c r="L306" t="s">
        <v>240</v>
      </c>
      <c r="M306" t="s">
        <v>240</v>
      </c>
      <c r="N306" t="s">
        <v>8820</v>
      </c>
      <c r="O306" t="s">
        <v>8821</v>
      </c>
      <c r="P306" t="s">
        <v>8822</v>
      </c>
      <c r="Q306" t="s">
        <v>10512</v>
      </c>
      <c r="S306" t="s">
        <v>10513</v>
      </c>
      <c r="T306" t="s">
        <v>10514</v>
      </c>
      <c r="U306" t="s">
        <v>22</v>
      </c>
      <c r="V306" t="s">
        <v>22</v>
      </c>
      <c r="W306" t="s">
        <v>22</v>
      </c>
      <c r="X306" t="s">
        <v>22</v>
      </c>
      <c r="Y306" t="s">
        <v>10515</v>
      </c>
      <c r="Z306">
        <v>120740</v>
      </c>
      <c r="AA306" t="s">
        <v>10516</v>
      </c>
      <c r="AD306" t="s">
        <v>10517</v>
      </c>
    </row>
    <row r="307" spans="1:30" x14ac:dyDescent="0.35">
      <c r="A307" t="s">
        <v>10518</v>
      </c>
      <c r="B307" t="s">
        <v>8813</v>
      </c>
      <c r="C307" t="s">
        <v>8813</v>
      </c>
      <c r="D307" t="s">
        <v>10414</v>
      </c>
      <c r="E307" t="s">
        <v>10415</v>
      </c>
      <c r="F307" t="s">
        <v>10519</v>
      </c>
      <c r="G307" t="s">
        <v>10519</v>
      </c>
      <c r="H307" t="s">
        <v>10520</v>
      </c>
      <c r="I307" t="s">
        <v>490</v>
      </c>
      <c r="J307" t="s">
        <v>10521</v>
      </c>
      <c r="K307" t="s">
        <v>10522</v>
      </c>
      <c r="L307" t="s">
        <v>240</v>
      </c>
      <c r="M307" t="s">
        <v>240</v>
      </c>
      <c r="N307" t="s">
        <v>8820</v>
      </c>
      <c r="O307" t="s">
        <v>8821</v>
      </c>
      <c r="P307" t="s">
        <v>8822</v>
      </c>
      <c r="Q307" t="s">
        <v>10521</v>
      </c>
      <c r="S307" t="s">
        <v>10523</v>
      </c>
      <c r="T307" t="s">
        <v>10524</v>
      </c>
      <c r="U307" t="s">
        <v>22</v>
      </c>
      <c r="V307" t="s">
        <v>22</v>
      </c>
      <c r="W307" t="s">
        <v>22</v>
      </c>
      <c r="X307" t="s">
        <v>22</v>
      </c>
      <c r="Y307" t="s">
        <v>10525</v>
      </c>
      <c r="Z307">
        <v>120600</v>
      </c>
      <c r="AA307" t="s">
        <v>10526</v>
      </c>
      <c r="AD307" t="s">
        <v>10527</v>
      </c>
    </row>
    <row r="308" spans="1:30" x14ac:dyDescent="0.35">
      <c r="A308" t="s">
        <v>10528</v>
      </c>
      <c r="B308" t="s">
        <v>8813</v>
      </c>
      <c r="C308" t="s">
        <v>8813</v>
      </c>
      <c r="D308" t="s">
        <v>10414</v>
      </c>
      <c r="E308" t="s">
        <v>10415</v>
      </c>
      <c r="F308" t="s">
        <v>10529</v>
      </c>
      <c r="G308" t="s">
        <v>10519</v>
      </c>
      <c r="H308" t="s">
        <v>10520</v>
      </c>
      <c r="I308" t="s">
        <v>8831</v>
      </c>
      <c r="J308" t="s">
        <v>10521</v>
      </c>
      <c r="K308" t="s">
        <v>10522</v>
      </c>
      <c r="L308" t="s">
        <v>240</v>
      </c>
      <c r="M308" t="s">
        <v>240</v>
      </c>
      <c r="N308" t="s">
        <v>8820</v>
      </c>
      <c r="O308" t="s">
        <v>8821</v>
      </c>
      <c r="P308" t="s">
        <v>8822</v>
      </c>
      <c r="Q308" t="s">
        <v>10521</v>
      </c>
      <c r="S308" t="s">
        <v>10523</v>
      </c>
      <c r="T308" t="s">
        <v>10524</v>
      </c>
      <c r="U308" t="s">
        <v>22</v>
      </c>
      <c r="V308" t="s">
        <v>22</v>
      </c>
      <c r="W308" t="s">
        <v>22</v>
      </c>
      <c r="X308" t="s">
        <v>22</v>
      </c>
      <c r="Y308" t="s">
        <v>10525</v>
      </c>
      <c r="Z308">
        <v>120600</v>
      </c>
      <c r="AA308" t="s">
        <v>10526</v>
      </c>
      <c r="AD308" t="s">
        <v>10527</v>
      </c>
    </row>
    <row r="309" spans="1:30" x14ac:dyDescent="0.35">
      <c r="A309" t="s">
        <v>10530</v>
      </c>
      <c r="B309" t="s">
        <v>8813</v>
      </c>
      <c r="C309" t="s">
        <v>8813</v>
      </c>
      <c r="D309" t="s">
        <v>10414</v>
      </c>
      <c r="E309" t="s">
        <v>10415</v>
      </c>
      <c r="F309" t="s">
        <v>10531</v>
      </c>
      <c r="G309" t="s">
        <v>10519</v>
      </c>
      <c r="H309" t="s">
        <v>10520</v>
      </c>
      <c r="I309" t="s">
        <v>8863</v>
      </c>
      <c r="J309" t="s">
        <v>10521</v>
      </c>
      <c r="K309" t="s">
        <v>10532</v>
      </c>
      <c r="L309" t="s">
        <v>240</v>
      </c>
      <c r="M309" t="s">
        <v>240</v>
      </c>
      <c r="N309" t="s">
        <v>8820</v>
      </c>
      <c r="O309" t="s">
        <v>8821</v>
      </c>
      <c r="P309" t="s">
        <v>8822</v>
      </c>
      <c r="Q309" t="s">
        <v>10521</v>
      </c>
      <c r="S309" t="s">
        <v>10523</v>
      </c>
      <c r="T309" t="s">
        <v>10524</v>
      </c>
      <c r="U309" t="s">
        <v>22</v>
      </c>
      <c r="V309" t="s">
        <v>22</v>
      </c>
      <c r="W309" t="s">
        <v>22</v>
      </c>
      <c r="X309" t="s">
        <v>22</v>
      </c>
      <c r="Y309" t="s">
        <v>10525</v>
      </c>
      <c r="Z309">
        <v>151211</v>
      </c>
      <c r="AA309" t="s">
        <v>10533</v>
      </c>
      <c r="AD309" t="s">
        <v>10527</v>
      </c>
    </row>
    <row r="310" spans="1:30" x14ac:dyDescent="0.35">
      <c r="A310" t="s">
        <v>10534</v>
      </c>
      <c r="B310" t="s">
        <v>8813</v>
      </c>
      <c r="C310" t="s">
        <v>8813</v>
      </c>
      <c r="D310" t="s">
        <v>10414</v>
      </c>
      <c r="E310" t="s">
        <v>10415</v>
      </c>
      <c r="F310" t="s">
        <v>10535</v>
      </c>
      <c r="G310" t="s">
        <v>9775</v>
      </c>
      <c r="H310" t="s">
        <v>9776</v>
      </c>
      <c r="I310" t="s">
        <v>8831</v>
      </c>
      <c r="J310" t="s">
        <v>9187</v>
      </c>
      <c r="L310" t="s">
        <v>252</v>
      </c>
      <c r="M310" t="s">
        <v>252</v>
      </c>
      <c r="N310" t="s">
        <v>9206</v>
      </c>
      <c r="O310" t="s">
        <v>9207</v>
      </c>
      <c r="P310" t="s">
        <v>9208</v>
      </c>
      <c r="Q310" t="s">
        <v>9187</v>
      </c>
      <c r="S310" t="s">
        <v>8825</v>
      </c>
      <c r="T310" t="s">
        <v>8825</v>
      </c>
      <c r="U310" t="s">
        <v>22</v>
      </c>
      <c r="V310" t="s">
        <v>22</v>
      </c>
      <c r="W310" t="s">
        <v>22</v>
      </c>
      <c r="X310" t="s">
        <v>22</v>
      </c>
      <c r="Y310" t="s">
        <v>9189</v>
      </c>
      <c r="Z310" t="s">
        <v>8825</v>
      </c>
    </row>
    <row r="311" spans="1:30" x14ac:dyDescent="0.35">
      <c r="A311" t="s">
        <v>10536</v>
      </c>
      <c r="B311" t="s">
        <v>8813</v>
      </c>
      <c r="C311" t="s">
        <v>8813</v>
      </c>
      <c r="D311" t="s">
        <v>10414</v>
      </c>
      <c r="E311" t="s">
        <v>10415</v>
      </c>
      <c r="F311" t="s">
        <v>10537</v>
      </c>
      <c r="G311" t="s">
        <v>10538</v>
      </c>
      <c r="H311" t="s">
        <v>10539</v>
      </c>
      <c r="I311" t="s">
        <v>8831</v>
      </c>
      <c r="J311" t="s">
        <v>10540</v>
      </c>
      <c r="K311" t="s">
        <v>10541</v>
      </c>
      <c r="L311" t="s">
        <v>240</v>
      </c>
      <c r="M311" t="s">
        <v>252</v>
      </c>
      <c r="N311" t="s">
        <v>8833</v>
      </c>
      <c r="O311" t="s">
        <v>8834</v>
      </c>
      <c r="P311" t="s">
        <v>8835</v>
      </c>
      <c r="Q311" t="s">
        <v>10542</v>
      </c>
      <c r="R311" t="s">
        <v>10543</v>
      </c>
      <c r="S311" t="s">
        <v>10544</v>
      </c>
      <c r="T311" t="s">
        <v>10545</v>
      </c>
      <c r="U311" t="s">
        <v>22</v>
      </c>
      <c r="V311" t="s">
        <v>22</v>
      </c>
      <c r="W311" t="s">
        <v>22</v>
      </c>
      <c r="X311" t="s">
        <v>22</v>
      </c>
      <c r="Y311" t="s">
        <v>10546</v>
      </c>
      <c r="Z311" t="s">
        <v>8825</v>
      </c>
    </row>
    <row r="312" spans="1:30" x14ac:dyDescent="0.35">
      <c r="A312" t="s">
        <v>10547</v>
      </c>
      <c r="B312" t="s">
        <v>8813</v>
      </c>
      <c r="C312" t="s">
        <v>8813</v>
      </c>
      <c r="D312" t="s">
        <v>10414</v>
      </c>
      <c r="E312" t="s">
        <v>10415</v>
      </c>
      <c r="F312" t="s">
        <v>10548</v>
      </c>
      <c r="G312" t="s">
        <v>10549</v>
      </c>
      <c r="H312" t="s">
        <v>10550</v>
      </c>
      <c r="I312" t="s">
        <v>8831</v>
      </c>
      <c r="J312" t="s">
        <v>10551</v>
      </c>
      <c r="L312" t="s">
        <v>240</v>
      </c>
      <c r="M312" t="s">
        <v>252</v>
      </c>
      <c r="N312" t="s">
        <v>8833</v>
      </c>
      <c r="O312" t="s">
        <v>8834</v>
      </c>
      <c r="P312" t="s">
        <v>8835</v>
      </c>
      <c r="Q312" t="s">
        <v>10552</v>
      </c>
      <c r="R312" t="s">
        <v>10553</v>
      </c>
      <c r="S312" t="s">
        <v>10554</v>
      </c>
      <c r="T312" t="s">
        <v>10555</v>
      </c>
      <c r="U312" t="s">
        <v>22</v>
      </c>
      <c r="V312" t="s">
        <v>22</v>
      </c>
      <c r="W312" t="s">
        <v>22</v>
      </c>
      <c r="X312" t="s">
        <v>22</v>
      </c>
      <c r="Y312" t="s">
        <v>10556</v>
      </c>
      <c r="Z312" t="s">
        <v>8825</v>
      </c>
    </row>
    <row r="313" spans="1:30" x14ac:dyDescent="0.35">
      <c r="A313" t="s">
        <v>9208</v>
      </c>
      <c r="B313" t="s">
        <v>7341</v>
      </c>
      <c r="C313" t="s">
        <v>7341</v>
      </c>
      <c r="D313" t="s">
        <v>10557</v>
      </c>
      <c r="E313" t="s">
        <v>10558</v>
      </c>
      <c r="F313" t="s">
        <v>10559</v>
      </c>
      <c r="G313" t="s">
        <v>10560</v>
      </c>
      <c r="H313" t="s">
        <v>10559</v>
      </c>
      <c r="I313" t="s">
        <v>8763</v>
      </c>
      <c r="J313" t="s">
        <v>10561</v>
      </c>
      <c r="L313" t="s">
        <v>22</v>
      </c>
      <c r="M313" t="s">
        <v>22</v>
      </c>
      <c r="N313" t="s">
        <v>22</v>
      </c>
      <c r="O313" t="s">
        <v>22</v>
      </c>
      <c r="P313" t="s">
        <v>22</v>
      </c>
      <c r="Q313" t="s">
        <v>22</v>
      </c>
      <c r="R313" t="s">
        <v>22</v>
      </c>
      <c r="S313" t="s">
        <v>22</v>
      </c>
      <c r="T313" t="s">
        <v>22</v>
      </c>
      <c r="U313">
        <v>3</v>
      </c>
      <c r="V313">
        <v>3</v>
      </c>
      <c r="W313" t="s">
        <v>10562</v>
      </c>
      <c r="X313">
        <v>2140</v>
      </c>
      <c r="Y313" t="s">
        <v>22</v>
      </c>
      <c r="Z313">
        <v>203</v>
      </c>
      <c r="AA313" t="s">
        <v>10563</v>
      </c>
    </row>
    <row r="314" spans="1:30" x14ac:dyDescent="0.35">
      <c r="A314" t="s">
        <v>10564</v>
      </c>
      <c r="B314" t="s">
        <v>7341</v>
      </c>
      <c r="C314" t="s">
        <v>7341</v>
      </c>
      <c r="D314" t="s">
        <v>10565</v>
      </c>
      <c r="E314" t="s">
        <v>10566</v>
      </c>
      <c r="F314" t="s">
        <v>10567</v>
      </c>
      <c r="G314" t="s">
        <v>10568</v>
      </c>
      <c r="H314" t="s">
        <v>10569</v>
      </c>
      <c r="I314" t="s">
        <v>8763</v>
      </c>
      <c r="J314" t="s">
        <v>10570</v>
      </c>
      <c r="L314" t="s">
        <v>22</v>
      </c>
      <c r="M314" t="s">
        <v>22</v>
      </c>
      <c r="N314" t="s">
        <v>22</v>
      </c>
      <c r="O314" t="s">
        <v>22</v>
      </c>
      <c r="P314" t="s">
        <v>22</v>
      </c>
      <c r="Q314" t="s">
        <v>22</v>
      </c>
      <c r="R314" t="s">
        <v>22</v>
      </c>
      <c r="S314" t="s">
        <v>22</v>
      </c>
      <c r="T314" t="s">
        <v>22</v>
      </c>
      <c r="U314">
        <v>6</v>
      </c>
      <c r="V314">
        <v>61</v>
      </c>
      <c r="W314" t="s">
        <v>10571</v>
      </c>
      <c r="X314">
        <v>2151</v>
      </c>
      <c r="Y314" t="s">
        <v>22</v>
      </c>
      <c r="Z314">
        <v>207</v>
      </c>
      <c r="AA314" t="s">
        <v>10572</v>
      </c>
    </row>
    <row r="315" spans="1:30" x14ac:dyDescent="0.35">
      <c r="A315" t="s">
        <v>10573</v>
      </c>
      <c r="B315" t="s">
        <v>7341</v>
      </c>
      <c r="C315" t="s">
        <v>7341</v>
      </c>
      <c r="D315" t="s">
        <v>10565</v>
      </c>
      <c r="E315" t="s">
        <v>10566</v>
      </c>
      <c r="F315" t="s">
        <v>10574</v>
      </c>
      <c r="G315" t="s">
        <v>10568</v>
      </c>
      <c r="H315" t="s">
        <v>10569</v>
      </c>
      <c r="I315" t="s">
        <v>9320</v>
      </c>
      <c r="J315" t="s">
        <v>10570</v>
      </c>
      <c r="L315" t="s">
        <v>22</v>
      </c>
      <c r="M315" t="s">
        <v>22</v>
      </c>
      <c r="N315" t="s">
        <v>22</v>
      </c>
      <c r="O315" t="s">
        <v>22</v>
      </c>
      <c r="P315" t="s">
        <v>22</v>
      </c>
      <c r="Q315" t="s">
        <v>22</v>
      </c>
      <c r="R315" t="s">
        <v>22</v>
      </c>
      <c r="S315" t="s">
        <v>22</v>
      </c>
      <c r="T315" t="s">
        <v>22</v>
      </c>
      <c r="U315">
        <v>6</v>
      </c>
      <c r="V315">
        <v>61</v>
      </c>
      <c r="W315" t="s">
        <v>10571</v>
      </c>
      <c r="X315">
        <v>2151</v>
      </c>
      <c r="Y315" t="s">
        <v>22</v>
      </c>
      <c r="Z315">
        <v>40721</v>
      </c>
      <c r="AA315" t="s">
        <v>9323</v>
      </c>
    </row>
    <row r="316" spans="1:30" x14ac:dyDescent="0.35">
      <c r="A316" t="s">
        <v>10575</v>
      </c>
      <c r="B316" t="s">
        <v>7341</v>
      </c>
      <c r="C316" t="s">
        <v>7341</v>
      </c>
      <c r="D316" t="s">
        <v>10565</v>
      </c>
      <c r="E316" t="s">
        <v>10566</v>
      </c>
      <c r="F316" t="s">
        <v>10576</v>
      </c>
      <c r="G316" t="s">
        <v>10576</v>
      </c>
      <c r="H316" t="s">
        <v>10577</v>
      </c>
      <c r="I316" t="s">
        <v>8763</v>
      </c>
      <c r="J316" t="s">
        <v>10578</v>
      </c>
      <c r="L316" t="s">
        <v>22</v>
      </c>
      <c r="M316" t="s">
        <v>22</v>
      </c>
      <c r="N316" t="s">
        <v>22</v>
      </c>
      <c r="O316" t="s">
        <v>22</v>
      </c>
      <c r="P316" t="s">
        <v>22</v>
      </c>
      <c r="Q316" t="s">
        <v>22</v>
      </c>
      <c r="R316" t="s">
        <v>22</v>
      </c>
      <c r="S316" t="s">
        <v>22</v>
      </c>
      <c r="T316" t="s">
        <v>22</v>
      </c>
      <c r="U316">
        <v>6</v>
      </c>
      <c r="V316">
        <v>64</v>
      </c>
      <c r="W316" t="s">
        <v>10579</v>
      </c>
      <c r="X316">
        <v>2154</v>
      </c>
      <c r="Y316" t="s">
        <v>22</v>
      </c>
      <c r="Z316">
        <v>10513</v>
      </c>
      <c r="AA316" t="s">
        <v>10580</v>
      </c>
      <c r="AB316">
        <v>2</v>
      </c>
      <c r="AC316" t="s">
        <v>10581</v>
      </c>
    </row>
    <row r="317" spans="1:30" x14ac:dyDescent="0.35">
      <c r="A317" t="s">
        <v>10582</v>
      </c>
      <c r="B317" t="s">
        <v>7341</v>
      </c>
      <c r="C317" t="s">
        <v>7341</v>
      </c>
      <c r="D317" t="s">
        <v>10565</v>
      </c>
      <c r="E317" t="s">
        <v>10566</v>
      </c>
      <c r="F317" t="s">
        <v>10583</v>
      </c>
      <c r="G317" t="s">
        <v>10583</v>
      </c>
      <c r="H317" t="s">
        <v>10584</v>
      </c>
      <c r="I317" t="s">
        <v>8763</v>
      </c>
      <c r="J317" t="s">
        <v>10585</v>
      </c>
      <c r="L317" t="s">
        <v>22</v>
      </c>
      <c r="M317" t="s">
        <v>22</v>
      </c>
      <c r="N317" t="s">
        <v>22</v>
      </c>
      <c r="O317" t="s">
        <v>22</v>
      </c>
      <c r="P317" t="s">
        <v>22</v>
      </c>
      <c r="Q317" t="s">
        <v>22</v>
      </c>
      <c r="R317" t="s">
        <v>22</v>
      </c>
      <c r="S317" t="s">
        <v>22</v>
      </c>
      <c r="T317" t="s">
        <v>22</v>
      </c>
      <c r="U317">
        <v>6</v>
      </c>
      <c r="V317">
        <v>63</v>
      </c>
      <c r="W317" t="s">
        <v>10586</v>
      </c>
      <c r="X317">
        <v>2153</v>
      </c>
      <c r="Y317" t="s">
        <v>22</v>
      </c>
      <c r="Z317">
        <v>10514</v>
      </c>
      <c r="AA317" t="s">
        <v>10587</v>
      </c>
      <c r="AB317">
        <v>2</v>
      </c>
      <c r="AC317" t="s">
        <v>10581</v>
      </c>
    </row>
    <row r="318" spans="1:30" x14ac:dyDescent="0.35">
      <c r="A318" t="s">
        <v>10588</v>
      </c>
      <c r="B318" t="s">
        <v>7341</v>
      </c>
      <c r="C318" t="s">
        <v>7341</v>
      </c>
      <c r="D318" t="s">
        <v>10565</v>
      </c>
      <c r="E318" t="s">
        <v>10566</v>
      </c>
      <c r="F318" t="s">
        <v>10589</v>
      </c>
      <c r="G318" t="s">
        <v>10590</v>
      </c>
      <c r="H318" t="s">
        <v>10591</v>
      </c>
      <c r="I318" t="s">
        <v>8763</v>
      </c>
      <c r="J318" t="s">
        <v>10592</v>
      </c>
      <c r="L318" t="s">
        <v>22</v>
      </c>
      <c r="M318" t="s">
        <v>22</v>
      </c>
      <c r="N318" t="s">
        <v>22</v>
      </c>
      <c r="O318" t="s">
        <v>22</v>
      </c>
      <c r="P318" t="s">
        <v>22</v>
      </c>
      <c r="Q318" t="s">
        <v>22</v>
      </c>
      <c r="R318" t="s">
        <v>22</v>
      </c>
      <c r="S318" t="s">
        <v>22</v>
      </c>
      <c r="T318" t="s">
        <v>22</v>
      </c>
      <c r="U318">
        <v>6</v>
      </c>
      <c r="V318">
        <v>65</v>
      </c>
      <c r="W318" t="s">
        <v>10593</v>
      </c>
      <c r="X318">
        <v>2155</v>
      </c>
      <c r="Y318" t="s">
        <v>22</v>
      </c>
      <c r="Z318">
        <v>10515</v>
      </c>
      <c r="AA318" t="s">
        <v>10594</v>
      </c>
      <c r="AB318">
        <v>2</v>
      </c>
      <c r="AC318" t="s">
        <v>10581</v>
      </c>
    </row>
    <row r="319" spans="1:30" x14ac:dyDescent="0.35">
      <c r="A319" t="s">
        <v>10595</v>
      </c>
      <c r="B319" t="s">
        <v>7341</v>
      </c>
      <c r="C319" t="s">
        <v>7341</v>
      </c>
      <c r="D319" t="s">
        <v>10565</v>
      </c>
      <c r="E319" t="s">
        <v>10566</v>
      </c>
      <c r="F319" t="s">
        <v>10596</v>
      </c>
      <c r="G319" t="s">
        <v>10596</v>
      </c>
      <c r="H319" t="s">
        <v>10597</v>
      </c>
      <c r="I319" t="s">
        <v>8763</v>
      </c>
      <c r="J319" t="s">
        <v>10598</v>
      </c>
      <c r="L319" t="s">
        <v>22</v>
      </c>
      <c r="M319" t="s">
        <v>22</v>
      </c>
      <c r="N319" t="s">
        <v>22</v>
      </c>
      <c r="O319" t="s">
        <v>22</v>
      </c>
      <c r="P319" t="s">
        <v>22</v>
      </c>
      <c r="Q319" t="s">
        <v>22</v>
      </c>
      <c r="R319" t="s">
        <v>22</v>
      </c>
      <c r="S319" t="s">
        <v>22</v>
      </c>
      <c r="T319" t="s">
        <v>22</v>
      </c>
      <c r="U319">
        <v>7</v>
      </c>
      <c r="V319">
        <v>75</v>
      </c>
      <c r="W319" t="s">
        <v>10599</v>
      </c>
      <c r="X319">
        <v>2193</v>
      </c>
      <c r="Y319" t="s">
        <v>22</v>
      </c>
      <c r="Z319">
        <v>10633</v>
      </c>
      <c r="AA319" t="s">
        <v>10600</v>
      </c>
      <c r="AB319">
        <v>2</v>
      </c>
      <c r="AC319" t="s">
        <v>10581</v>
      </c>
    </row>
    <row r="320" spans="1:30" x14ac:dyDescent="0.35">
      <c r="A320" t="s">
        <v>10601</v>
      </c>
      <c r="B320" t="s">
        <v>7341</v>
      </c>
      <c r="C320" t="s">
        <v>7341</v>
      </c>
      <c r="D320" t="s">
        <v>10565</v>
      </c>
      <c r="E320" t="s">
        <v>10566</v>
      </c>
      <c r="F320" t="s">
        <v>10596</v>
      </c>
      <c r="G320" t="s">
        <v>10596</v>
      </c>
      <c r="H320" t="s">
        <v>10597</v>
      </c>
      <c r="I320" t="s">
        <v>9320</v>
      </c>
      <c r="J320" t="s">
        <v>10598</v>
      </c>
      <c r="L320" t="s">
        <v>22</v>
      </c>
      <c r="M320" t="s">
        <v>22</v>
      </c>
      <c r="N320" t="s">
        <v>22</v>
      </c>
      <c r="O320" t="s">
        <v>22</v>
      </c>
      <c r="P320" t="s">
        <v>22</v>
      </c>
      <c r="Q320" t="s">
        <v>22</v>
      </c>
      <c r="R320" t="s">
        <v>22</v>
      </c>
      <c r="S320" t="s">
        <v>22</v>
      </c>
      <c r="T320" t="s">
        <v>22</v>
      </c>
      <c r="U320">
        <v>7</v>
      </c>
      <c r="V320">
        <v>75</v>
      </c>
      <c r="W320" t="s">
        <v>10599</v>
      </c>
      <c r="X320">
        <v>2193</v>
      </c>
      <c r="Y320" t="s">
        <v>22</v>
      </c>
      <c r="Z320">
        <v>10633</v>
      </c>
      <c r="AA320" t="s">
        <v>10600</v>
      </c>
      <c r="AB320">
        <v>407</v>
      </c>
      <c r="AC320" t="s">
        <v>9326</v>
      </c>
    </row>
    <row r="321" spans="1:29" x14ac:dyDescent="0.35">
      <c r="A321" t="s">
        <v>10602</v>
      </c>
      <c r="B321" t="s">
        <v>7341</v>
      </c>
      <c r="C321" t="s">
        <v>7341</v>
      </c>
      <c r="D321" t="s">
        <v>10565</v>
      </c>
      <c r="E321" t="s">
        <v>10566</v>
      </c>
      <c r="F321" t="s">
        <v>10603</v>
      </c>
      <c r="G321" t="s">
        <v>10604</v>
      </c>
      <c r="H321" t="s">
        <v>10605</v>
      </c>
      <c r="I321" t="s">
        <v>8763</v>
      </c>
      <c r="L321" t="s">
        <v>22</v>
      </c>
      <c r="M321" t="s">
        <v>22</v>
      </c>
      <c r="N321" t="s">
        <v>22</v>
      </c>
      <c r="O321" t="s">
        <v>22</v>
      </c>
      <c r="P321" t="s">
        <v>22</v>
      </c>
      <c r="Q321" t="s">
        <v>22</v>
      </c>
      <c r="R321" t="s">
        <v>22</v>
      </c>
      <c r="S321" t="s">
        <v>22</v>
      </c>
      <c r="T321" t="s">
        <v>22</v>
      </c>
      <c r="U321">
        <v>7</v>
      </c>
      <c r="V321">
        <v>76</v>
      </c>
      <c r="W321" t="s">
        <v>10606</v>
      </c>
      <c r="X321">
        <v>2194</v>
      </c>
      <c r="Y321" t="s">
        <v>22</v>
      </c>
      <c r="Z321">
        <v>10639</v>
      </c>
      <c r="AA321" t="s">
        <v>10607</v>
      </c>
      <c r="AB321">
        <v>2</v>
      </c>
      <c r="AC321" t="s">
        <v>10581</v>
      </c>
    </row>
    <row r="322" spans="1:29" x14ac:dyDescent="0.35">
      <c r="A322" t="s">
        <v>10608</v>
      </c>
      <c r="B322" t="s">
        <v>7341</v>
      </c>
      <c r="C322" t="s">
        <v>7341</v>
      </c>
      <c r="D322" t="s">
        <v>10565</v>
      </c>
      <c r="E322" t="s">
        <v>10566</v>
      </c>
      <c r="F322" t="s">
        <v>10609</v>
      </c>
      <c r="G322" t="s">
        <v>10610</v>
      </c>
      <c r="H322" t="s">
        <v>10611</v>
      </c>
      <c r="I322" t="s">
        <v>8763</v>
      </c>
      <c r="J322" t="s">
        <v>10612</v>
      </c>
      <c r="L322" t="s">
        <v>22</v>
      </c>
      <c r="M322" t="s">
        <v>22</v>
      </c>
      <c r="N322" t="s">
        <v>22</v>
      </c>
      <c r="O322" t="s">
        <v>22</v>
      </c>
      <c r="P322" t="s">
        <v>22</v>
      </c>
      <c r="Q322" t="s">
        <v>22</v>
      </c>
      <c r="R322" t="s">
        <v>22</v>
      </c>
      <c r="S322" t="s">
        <v>22</v>
      </c>
      <c r="T322" t="s">
        <v>22</v>
      </c>
      <c r="U322" t="s">
        <v>8825</v>
      </c>
      <c r="V322" t="s">
        <v>8825</v>
      </c>
      <c r="W322" t="s">
        <v>8825</v>
      </c>
      <c r="X322" t="s">
        <v>8825</v>
      </c>
      <c r="Y322" t="s">
        <v>22</v>
      </c>
      <c r="Z322" t="s">
        <v>8825</v>
      </c>
    </row>
    <row r="323" spans="1:29" x14ac:dyDescent="0.35">
      <c r="A323" t="s">
        <v>10613</v>
      </c>
      <c r="B323" t="s">
        <v>7341</v>
      </c>
      <c r="C323" t="s">
        <v>7341</v>
      </c>
      <c r="D323" t="s">
        <v>10565</v>
      </c>
      <c r="E323" t="s">
        <v>10566</v>
      </c>
      <c r="F323" t="s">
        <v>10614</v>
      </c>
      <c r="G323" t="s">
        <v>10614</v>
      </c>
      <c r="H323" t="s">
        <v>10615</v>
      </c>
      <c r="I323" t="s">
        <v>8763</v>
      </c>
      <c r="J323" t="s">
        <v>10616</v>
      </c>
      <c r="L323" t="s">
        <v>22</v>
      </c>
      <c r="M323" t="s">
        <v>22</v>
      </c>
      <c r="N323" t="s">
        <v>22</v>
      </c>
      <c r="O323" t="s">
        <v>22</v>
      </c>
      <c r="P323" t="s">
        <v>22</v>
      </c>
      <c r="Q323" t="s">
        <v>22</v>
      </c>
      <c r="R323" t="s">
        <v>22</v>
      </c>
      <c r="S323" t="s">
        <v>22</v>
      </c>
      <c r="T323" t="s">
        <v>22</v>
      </c>
      <c r="U323">
        <v>6</v>
      </c>
      <c r="V323">
        <v>62</v>
      </c>
      <c r="W323" t="s">
        <v>10617</v>
      </c>
      <c r="X323">
        <v>2152</v>
      </c>
      <c r="Y323" t="s">
        <v>22</v>
      </c>
      <c r="Z323">
        <v>10512</v>
      </c>
      <c r="AA323" t="s">
        <v>10618</v>
      </c>
      <c r="AB323">
        <v>2</v>
      </c>
      <c r="AC323" t="s">
        <v>10581</v>
      </c>
    </row>
    <row r="324" spans="1:29" x14ac:dyDescent="0.35">
      <c r="A324" t="s">
        <v>10619</v>
      </c>
      <c r="B324" t="s">
        <v>7341</v>
      </c>
      <c r="C324" t="s">
        <v>7341</v>
      </c>
      <c r="D324" t="s">
        <v>10620</v>
      </c>
      <c r="E324" t="s">
        <v>10621</v>
      </c>
      <c r="F324" t="s">
        <v>10622</v>
      </c>
      <c r="G324" t="s">
        <v>10622</v>
      </c>
      <c r="H324" t="s">
        <v>10623</v>
      </c>
      <c r="I324" t="s">
        <v>8763</v>
      </c>
      <c r="J324" t="s">
        <v>10624</v>
      </c>
      <c r="L324" t="s">
        <v>22</v>
      </c>
      <c r="M324" t="s">
        <v>22</v>
      </c>
      <c r="N324" t="s">
        <v>22</v>
      </c>
      <c r="O324" t="s">
        <v>22</v>
      </c>
      <c r="P324" t="s">
        <v>22</v>
      </c>
      <c r="Q324" t="s">
        <v>22</v>
      </c>
      <c r="R324" t="s">
        <v>22</v>
      </c>
      <c r="S324" t="s">
        <v>22</v>
      </c>
      <c r="T324" t="s">
        <v>22</v>
      </c>
      <c r="U324" t="s">
        <v>8825</v>
      </c>
      <c r="V324" t="s">
        <v>8825</v>
      </c>
      <c r="W324" t="s">
        <v>8825</v>
      </c>
      <c r="X324" t="s">
        <v>8825</v>
      </c>
      <c r="Y324" t="s">
        <v>22</v>
      </c>
      <c r="Z324" t="s">
        <v>8825</v>
      </c>
    </row>
    <row r="325" spans="1:29" x14ac:dyDescent="0.35">
      <c r="A325" t="s">
        <v>9657</v>
      </c>
      <c r="B325" t="s">
        <v>7341</v>
      </c>
      <c r="C325" t="s">
        <v>7341</v>
      </c>
      <c r="D325" t="s">
        <v>10620</v>
      </c>
      <c r="E325" t="s">
        <v>10621</v>
      </c>
      <c r="F325" t="s">
        <v>10625</v>
      </c>
      <c r="G325" t="s">
        <v>10625</v>
      </c>
      <c r="H325" t="s">
        <v>10626</v>
      </c>
      <c r="I325" t="s">
        <v>8763</v>
      </c>
      <c r="J325" t="s">
        <v>10627</v>
      </c>
      <c r="L325" t="s">
        <v>22</v>
      </c>
      <c r="M325" t="s">
        <v>22</v>
      </c>
      <c r="N325" t="s">
        <v>22</v>
      </c>
      <c r="O325" t="s">
        <v>22</v>
      </c>
      <c r="P325" t="s">
        <v>22</v>
      </c>
      <c r="Q325" t="s">
        <v>22</v>
      </c>
      <c r="R325" t="s">
        <v>22</v>
      </c>
      <c r="S325" t="s">
        <v>22</v>
      </c>
      <c r="T325" t="s">
        <v>22</v>
      </c>
      <c r="U325">
        <v>7</v>
      </c>
      <c r="V325">
        <v>72</v>
      </c>
      <c r="W325" t="s">
        <v>10628</v>
      </c>
      <c r="X325">
        <v>2191</v>
      </c>
      <c r="Y325" t="s">
        <v>22</v>
      </c>
      <c r="Z325">
        <v>20810</v>
      </c>
      <c r="AA325" t="s">
        <v>10629</v>
      </c>
    </row>
    <row r="326" spans="1:29" x14ac:dyDescent="0.35">
      <c r="A326" t="s">
        <v>10630</v>
      </c>
      <c r="B326" t="s">
        <v>7341</v>
      </c>
      <c r="C326" t="s">
        <v>7341</v>
      </c>
      <c r="D326" t="s">
        <v>10631</v>
      </c>
      <c r="E326" t="s">
        <v>10632</v>
      </c>
      <c r="F326" t="s">
        <v>10633</v>
      </c>
      <c r="G326" t="s">
        <v>10633</v>
      </c>
      <c r="H326" t="s">
        <v>10634</v>
      </c>
      <c r="I326" t="s">
        <v>8763</v>
      </c>
      <c r="L326" t="s">
        <v>22</v>
      </c>
      <c r="M326" t="s">
        <v>22</v>
      </c>
      <c r="N326" t="s">
        <v>22</v>
      </c>
      <c r="O326" t="s">
        <v>22</v>
      </c>
      <c r="P326" t="s">
        <v>22</v>
      </c>
      <c r="Q326" t="s">
        <v>22</v>
      </c>
      <c r="R326" t="s">
        <v>22</v>
      </c>
      <c r="S326" t="s">
        <v>22</v>
      </c>
      <c r="T326" t="s">
        <v>22</v>
      </c>
      <c r="U326" t="s">
        <v>8825</v>
      </c>
      <c r="V326" t="s">
        <v>8825</v>
      </c>
      <c r="W326" t="s">
        <v>8825</v>
      </c>
      <c r="X326" t="s">
        <v>8825</v>
      </c>
      <c r="Y326" t="s">
        <v>22</v>
      </c>
      <c r="Z326">
        <v>30751</v>
      </c>
      <c r="AA326" t="s">
        <v>10635</v>
      </c>
      <c r="AB326">
        <v>2</v>
      </c>
      <c r="AC326" t="s">
        <v>10581</v>
      </c>
    </row>
    <row r="327" spans="1:29" x14ac:dyDescent="0.35">
      <c r="A327" t="s">
        <v>10636</v>
      </c>
      <c r="B327" t="s">
        <v>7341</v>
      </c>
      <c r="C327" t="s">
        <v>7341</v>
      </c>
      <c r="D327" t="s">
        <v>10631</v>
      </c>
      <c r="E327" t="s">
        <v>10632</v>
      </c>
      <c r="F327" t="s">
        <v>10637</v>
      </c>
      <c r="G327" t="s">
        <v>10637</v>
      </c>
      <c r="H327" t="s">
        <v>10638</v>
      </c>
      <c r="I327" t="s">
        <v>8763</v>
      </c>
      <c r="J327" t="s">
        <v>10639</v>
      </c>
      <c r="L327" t="s">
        <v>22</v>
      </c>
      <c r="M327" t="s">
        <v>22</v>
      </c>
      <c r="N327" t="s">
        <v>22</v>
      </c>
      <c r="O327" t="s">
        <v>22</v>
      </c>
      <c r="P327" t="s">
        <v>22</v>
      </c>
      <c r="Q327" t="s">
        <v>22</v>
      </c>
      <c r="R327" t="s">
        <v>22</v>
      </c>
      <c r="S327" t="s">
        <v>22</v>
      </c>
      <c r="T327" t="s">
        <v>22</v>
      </c>
      <c r="U327" t="s">
        <v>8825</v>
      </c>
      <c r="V327" t="s">
        <v>8825</v>
      </c>
      <c r="W327" t="s">
        <v>8825</v>
      </c>
      <c r="X327" t="s">
        <v>8825</v>
      </c>
      <c r="Y327" t="s">
        <v>22</v>
      </c>
      <c r="Z327">
        <v>30821</v>
      </c>
      <c r="AA327" t="s">
        <v>10640</v>
      </c>
      <c r="AB327">
        <v>2</v>
      </c>
      <c r="AC327" t="s">
        <v>10581</v>
      </c>
    </row>
    <row r="328" spans="1:29" x14ac:dyDescent="0.35">
      <c r="A328" t="s">
        <v>10641</v>
      </c>
      <c r="B328" t="s">
        <v>7341</v>
      </c>
      <c r="C328" t="s">
        <v>7341</v>
      </c>
      <c r="D328" t="s">
        <v>10631</v>
      </c>
      <c r="E328" t="s">
        <v>10632</v>
      </c>
      <c r="F328" t="s">
        <v>10642</v>
      </c>
      <c r="G328" t="s">
        <v>10642</v>
      </c>
      <c r="H328" t="s">
        <v>10643</v>
      </c>
      <c r="I328" t="s">
        <v>8763</v>
      </c>
      <c r="L328" t="s">
        <v>22</v>
      </c>
      <c r="M328" t="s">
        <v>22</v>
      </c>
      <c r="N328" t="s">
        <v>22</v>
      </c>
      <c r="O328" t="s">
        <v>22</v>
      </c>
      <c r="P328" t="s">
        <v>22</v>
      </c>
      <c r="Q328" t="s">
        <v>22</v>
      </c>
      <c r="R328" t="s">
        <v>22</v>
      </c>
      <c r="S328" t="s">
        <v>22</v>
      </c>
      <c r="T328" t="s">
        <v>22</v>
      </c>
      <c r="U328" t="s">
        <v>8825</v>
      </c>
      <c r="V328" t="s">
        <v>8825</v>
      </c>
      <c r="W328" t="s">
        <v>8825</v>
      </c>
      <c r="X328" t="s">
        <v>8825</v>
      </c>
      <c r="Y328" t="s">
        <v>22</v>
      </c>
      <c r="Z328">
        <v>306</v>
      </c>
      <c r="AA328" t="s">
        <v>10644</v>
      </c>
      <c r="AB328">
        <v>2</v>
      </c>
      <c r="AC328" t="s">
        <v>10581</v>
      </c>
    </row>
    <row r="329" spans="1:29" x14ac:dyDescent="0.35">
      <c r="A329" t="s">
        <v>10645</v>
      </c>
      <c r="B329" t="s">
        <v>7341</v>
      </c>
      <c r="C329" t="s">
        <v>7341</v>
      </c>
      <c r="D329" t="s">
        <v>10631</v>
      </c>
      <c r="E329" t="s">
        <v>10632</v>
      </c>
      <c r="F329" t="s">
        <v>10646</v>
      </c>
      <c r="G329" t="s">
        <v>10646</v>
      </c>
      <c r="H329" t="s">
        <v>10647</v>
      </c>
      <c r="I329" t="s">
        <v>8763</v>
      </c>
      <c r="L329" t="s">
        <v>22</v>
      </c>
      <c r="M329" t="s">
        <v>22</v>
      </c>
      <c r="N329" t="s">
        <v>22</v>
      </c>
      <c r="O329" t="s">
        <v>22</v>
      </c>
      <c r="P329" t="s">
        <v>22</v>
      </c>
      <c r="Q329" t="s">
        <v>22</v>
      </c>
      <c r="R329" t="s">
        <v>22</v>
      </c>
      <c r="S329" t="s">
        <v>22</v>
      </c>
      <c r="T329" t="s">
        <v>22</v>
      </c>
      <c r="U329" t="s">
        <v>8825</v>
      </c>
      <c r="V329" t="s">
        <v>8825</v>
      </c>
      <c r="W329" t="s">
        <v>8825</v>
      </c>
      <c r="X329" t="s">
        <v>8825</v>
      </c>
      <c r="Y329" t="s">
        <v>22</v>
      </c>
      <c r="Z329">
        <v>304</v>
      </c>
      <c r="AA329" t="s">
        <v>10648</v>
      </c>
    </row>
    <row r="330" spans="1:29" x14ac:dyDescent="0.35">
      <c r="A330" t="s">
        <v>10649</v>
      </c>
      <c r="B330" t="s">
        <v>7341</v>
      </c>
      <c r="C330" t="s">
        <v>7341</v>
      </c>
      <c r="D330" t="s">
        <v>10631</v>
      </c>
      <c r="E330" t="s">
        <v>10632</v>
      </c>
      <c r="F330" t="s">
        <v>10650</v>
      </c>
      <c r="G330" t="s">
        <v>10650</v>
      </c>
      <c r="H330" t="s">
        <v>10651</v>
      </c>
      <c r="I330" t="s">
        <v>8763</v>
      </c>
      <c r="L330" t="s">
        <v>22</v>
      </c>
      <c r="M330" t="s">
        <v>22</v>
      </c>
      <c r="N330" t="s">
        <v>22</v>
      </c>
      <c r="O330" t="s">
        <v>22</v>
      </c>
      <c r="P330" t="s">
        <v>22</v>
      </c>
      <c r="Q330" t="s">
        <v>22</v>
      </c>
      <c r="R330" t="s">
        <v>22</v>
      </c>
      <c r="S330" t="s">
        <v>22</v>
      </c>
      <c r="T330" t="s">
        <v>22</v>
      </c>
      <c r="U330" t="s">
        <v>8825</v>
      </c>
      <c r="V330" t="s">
        <v>8825</v>
      </c>
      <c r="W330" t="s">
        <v>8825</v>
      </c>
      <c r="X330" t="s">
        <v>8825</v>
      </c>
      <c r="Y330" t="s">
        <v>22</v>
      </c>
      <c r="Z330" t="s">
        <v>8825</v>
      </c>
    </row>
    <row r="331" spans="1:29" x14ac:dyDescent="0.35">
      <c r="A331" t="s">
        <v>10652</v>
      </c>
      <c r="B331" t="s">
        <v>8813</v>
      </c>
      <c r="C331" t="s">
        <v>8813</v>
      </c>
      <c r="D331" t="s">
        <v>10653</v>
      </c>
      <c r="E331" t="s">
        <v>10654</v>
      </c>
      <c r="F331" t="s">
        <v>10655</v>
      </c>
      <c r="G331" t="s">
        <v>10655</v>
      </c>
      <c r="H331" t="s">
        <v>10656</v>
      </c>
      <c r="I331" t="s">
        <v>6703</v>
      </c>
      <c r="J331" t="s">
        <v>10657</v>
      </c>
      <c r="L331" t="s">
        <v>240</v>
      </c>
      <c r="M331" t="s">
        <v>240</v>
      </c>
      <c r="N331" t="s">
        <v>8820</v>
      </c>
      <c r="O331" t="s">
        <v>8821</v>
      </c>
      <c r="P331" t="s">
        <v>8822</v>
      </c>
      <c r="Q331" t="s">
        <v>10657</v>
      </c>
      <c r="S331" t="s">
        <v>10658</v>
      </c>
      <c r="T331" t="s">
        <v>10659</v>
      </c>
      <c r="U331" t="s">
        <v>22</v>
      </c>
      <c r="V331" t="s">
        <v>22</v>
      </c>
      <c r="W331" t="s">
        <v>22</v>
      </c>
      <c r="X331" t="s">
        <v>22</v>
      </c>
      <c r="Y331" t="s">
        <v>10660</v>
      </c>
      <c r="Z331">
        <v>90961</v>
      </c>
      <c r="AA331" t="s">
        <v>10661</v>
      </c>
    </row>
    <row r="332" spans="1:29" x14ac:dyDescent="0.35">
      <c r="A332" t="s">
        <v>10662</v>
      </c>
      <c r="B332" t="s">
        <v>8813</v>
      </c>
      <c r="C332" t="s">
        <v>8813</v>
      </c>
      <c r="D332" t="s">
        <v>10653</v>
      </c>
      <c r="E332" t="s">
        <v>10654</v>
      </c>
      <c r="F332" t="s">
        <v>10663</v>
      </c>
      <c r="G332" t="s">
        <v>10663</v>
      </c>
      <c r="H332" t="s">
        <v>10664</v>
      </c>
      <c r="I332" t="s">
        <v>8831</v>
      </c>
      <c r="J332" t="s">
        <v>10665</v>
      </c>
      <c r="L332" t="s">
        <v>240</v>
      </c>
      <c r="M332" t="s">
        <v>240</v>
      </c>
      <c r="N332" t="s">
        <v>8820</v>
      </c>
      <c r="O332" t="s">
        <v>8821</v>
      </c>
      <c r="P332" t="s">
        <v>8822</v>
      </c>
      <c r="Q332" t="s">
        <v>10665</v>
      </c>
      <c r="S332" t="s">
        <v>10666</v>
      </c>
      <c r="T332" t="s">
        <v>10667</v>
      </c>
      <c r="U332" t="s">
        <v>22</v>
      </c>
      <c r="V332" t="s">
        <v>22</v>
      </c>
      <c r="W332" t="s">
        <v>22</v>
      </c>
      <c r="X332" t="s">
        <v>22</v>
      </c>
      <c r="Y332" t="s">
        <v>10668</v>
      </c>
      <c r="Z332">
        <v>90831</v>
      </c>
      <c r="AA332" t="s">
        <v>10669</v>
      </c>
    </row>
    <row r="333" spans="1:29" x14ac:dyDescent="0.35">
      <c r="A333" t="s">
        <v>10670</v>
      </c>
      <c r="B333" t="s">
        <v>8813</v>
      </c>
      <c r="C333" t="s">
        <v>8813</v>
      </c>
      <c r="D333" t="s">
        <v>10653</v>
      </c>
      <c r="E333" t="s">
        <v>10654</v>
      </c>
      <c r="F333" t="s">
        <v>10671</v>
      </c>
      <c r="G333" t="s">
        <v>10671</v>
      </c>
      <c r="H333" t="s">
        <v>10672</v>
      </c>
      <c r="I333" t="s">
        <v>10673</v>
      </c>
      <c r="J333" t="s">
        <v>10674</v>
      </c>
      <c r="L333" t="s">
        <v>240</v>
      </c>
      <c r="M333" t="s">
        <v>252</v>
      </c>
      <c r="N333" t="s">
        <v>8833</v>
      </c>
      <c r="O333" t="s">
        <v>8834</v>
      </c>
      <c r="P333" t="s">
        <v>8835</v>
      </c>
      <c r="Q333" t="s">
        <v>10675</v>
      </c>
      <c r="R333" t="s">
        <v>10676</v>
      </c>
      <c r="S333" t="s">
        <v>10677</v>
      </c>
      <c r="T333" t="s">
        <v>10678</v>
      </c>
      <c r="U333" t="s">
        <v>22</v>
      </c>
      <c r="V333" t="s">
        <v>22</v>
      </c>
      <c r="W333" t="s">
        <v>22</v>
      </c>
      <c r="X333" t="s">
        <v>22</v>
      </c>
      <c r="Y333" t="s">
        <v>10679</v>
      </c>
      <c r="Z333">
        <v>90611</v>
      </c>
      <c r="AA333" t="s">
        <v>10680</v>
      </c>
    </row>
    <row r="334" spans="1:29" x14ac:dyDescent="0.35">
      <c r="A334" t="s">
        <v>10681</v>
      </c>
      <c r="B334" t="s">
        <v>8813</v>
      </c>
      <c r="C334" t="s">
        <v>8813</v>
      </c>
      <c r="D334" t="s">
        <v>10653</v>
      </c>
      <c r="E334" t="s">
        <v>10654</v>
      </c>
      <c r="F334" t="s">
        <v>10682</v>
      </c>
      <c r="G334" t="s">
        <v>10682</v>
      </c>
      <c r="H334" t="s">
        <v>10683</v>
      </c>
      <c r="I334" t="s">
        <v>8847</v>
      </c>
      <c r="J334" t="s">
        <v>10684</v>
      </c>
      <c r="L334" t="s">
        <v>240</v>
      </c>
      <c r="M334" t="s">
        <v>240</v>
      </c>
      <c r="N334" t="s">
        <v>8820</v>
      </c>
      <c r="O334" t="s">
        <v>8821</v>
      </c>
      <c r="P334" t="s">
        <v>8822</v>
      </c>
      <c r="Q334" t="s">
        <v>10685</v>
      </c>
      <c r="S334" t="s">
        <v>10686</v>
      </c>
      <c r="T334" t="s">
        <v>10687</v>
      </c>
      <c r="U334" t="s">
        <v>22</v>
      </c>
      <c r="V334" t="s">
        <v>22</v>
      </c>
      <c r="W334" t="s">
        <v>22</v>
      </c>
      <c r="X334" t="s">
        <v>22</v>
      </c>
      <c r="Y334" t="s">
        <v>10688</v>
      </c>
      <c r="Z334">
        <v>90710</v>
      </c>
      <c r="AA334" t="s">
        <v>10689</v>
      </c>
    </row>
    <row r="335" spans="1:29" x14ac:dyDescent="0.35">
      <c r="A335" t="s">
        <v>10690</v>
      </c>
      <c r="B335" t="s">
        <v>8813</v>
      </c>
      <c r="C335" t="s">
        <v>8813</v>
      </c>
      <c r="D335" t="s">
        <v>10653</v>
      </c>
      <c r="E335" t="s">
        <v>10654</v>
      </c>
      <c r="F335" t="s">
        <v>10691</v>
      </c>
      <c r="G335" t="s">
        <v>10692</v>
      </c>
      <c r="H335" t="s">
        <v>10693</v>
      </c>
      <c r="I335" t="s">
        <v>8831</v>
      </c>
      <c r="J335" t="s">
        <v>10694</v>
      </c>
      <c r="L335" t="s">
        <v>240</v>
      </c>
      <c r="M335" t="s">
        <v>240</v>
      </c>
      <c r="N335" t="s">
        <v>8820</v>
      </c>
      <c r="O335" t="s">
        <v>8821</v>
      </c>
      <c r="P335" t="s">
        <v>8822</v>
      </c>
      <c r="Q335" t="s">
        <v>10694</v>
      </c>
      <c r="S335" t="s">
        <v>8825</v>
      </c>
      <c r="T335" t="s">
        <v>8825</v>
      </c>
      <c r="U335" t="s">
        <v>22</v>
      </c>
      <c r="V335" t="s">
        <v>22</v>
      </c>
      <c r="W335" t="s">
        <v>22</v>
      </c>
      <c r="X335" t="s">
        <v>22</v>
      </c>
      <c r="Y335" t="s">
        <v>10695</v>
      </c>
      <c r="Z335">
        <v>90921</v>
      </c>
      <c r="AA335" t="s">
        <v>10696</v>
      </c>
    </row>
    <row r="336" spans="1:29" x14ac:dyDescent="0.35">
      <c r="A336" t="s">
        <v>10697</v>
      </c>
      <c r="B336" t="s">
        <v>8813</v>
      </c>
      <c r="C336" t="s">
        <v>8813</v>
      </c>
      <c r="D336" t="s">
        <v>10653</v>
      </c>
      <c r="E336" t="s">
        <v>10654</v>
      </c>
      <c r="F336" t="s">
        <v>10698</v>
      </c>
      <c r="G336" t="s">
        <v>10698</v>
      </c>
      <c r="H336" t="s">
        <v>10699</v>
      </c>
      <c r="I336" t="s">
        <v>8831</v>
      </c>
      <c r="J336" t="s">
        <v>10700</v>
      </c>
      <c r="L336" t="s">
        <v>240</v>
      </c>
      <c r="M336" t="s">
        <v>240</v>
      </c>
      <c r="N336" t="s">
        <v>8820</v>
      </c>
      <c r="O336" t="s">
        <v>8821</v>
      </c>
      <c r="P336" t="s">
        <v>8822</v>
      </c>
      <c r="Q336" t="s">
        <v>10700</v>
      </c>
      <c r="S336" t="s">
        <v>8825</v>
      </c>
      <c r="T336" t="s">
        <v>8825</v>
      </c>
      <c r="U336" t="s">
        <v>22</v>
      </c>
      <c r="V336" t="s">
        <v>22</v>
      </c>
      <c r="W336" t="s">
        <v>22</v>
      </c>
      <c r="X336" t="s">
        <v>22</v>
      </c>
      <c r="Y336" t="s">
        <v>10701</v>
      </c>
      <c r="Z336">
        <v>90931</v>
      </c>
      <c r="AA336" t="s">
        <v>10702</v>
      </c>
    </row>
    <row r="337" spans="1:30" x14ac:dyDescent="0.35">
      <c r="A337" t="s">
        <v>10703</v>
      </c>
      <c r="B337" t="s">
        <v>8813</v>
      </c>
      <c r="C337" t="s">
        <v>8813</v>
      </c>
      <c r="D337" t="s">
        <v>10653</v>
      </c>
      <c r="E337" t="s">
        <v>10654</v>
      </c>
      <c r="F337" t="s">
        <v>10704</v>
      </c>
      <c r="G337" t="s">
        <v>10705</v>
      </c>
      <c r="H337" t="s">
        <v>10706</v>
      </c>
      <c r="I337" t="s">
        <v>8863</v>
      </c>
      <c r="J337" t="s">
        <v>10707</v>
      </c>
      <c r="L337" t="s">
        <v>240</v>
      </c>
      <c r="M337" t="s">
        <v>240</v>
      </c>
      <c r="N337" t="s">
        <v>8820</v>
      </c>
      <c r="O337" t="s">
        <v>8821</v>
      </c>
      <c r="P337" t="s">
        <v>8822</v>
      </c>
      <c r="Q337" t="s">
        <v>10707</v>
      </c>
      <c r="S337" t="s">
        <v>10708</v>
      </c>
      <c r="T337" t="s">
        <v>10709</v>
      </c>
      <c r="U337" t="s">
        <v>22</v>
      </c>
      <c r="V337" t="s">
        <v>22</v>
      </c>
      <c r="W337" t="s">
        <v>22</v>
      </c>
      <c r="X337" t="s">
        <v>22</v>
      </c>
      <c r="Y337" t="s">
        <v>10710</v>
      </c>
      <c r="Z337" t="s">
        <v>8825</v>
      </c>
    </row>
    <row r="338" spans="1:30" x14ac:dyDescent="0.35">
      <c r="A338" t="s">
        <v>10711</v>
      </c>
      <c r="B338" t="s">
        <v>8813</v>
      </c>
      <c r="C338" t="s">
        <v>8813</v>
      </c>
      <c r="D338" t="s">
        <v>10653</v>
      </c>
      <c r="E338" t="s">
        <v>10654</v>
      </c>
      <c r="F338" t="s">
        <v>10712</v>
      </c>
      <c r="G338" t="s">
        <v>10705</v>
      </c>
      <c r="H338" t="s">
        <v>10706</v>
      </c>
      <c r="I338" t="s">
        <v>8818</v>
      </c>
      <c r="J338" t="s">
        <v>10707</v>
      </c>
      <c r="L338" t="s">
        <v>240</v>
      </c>
      <c r="M338" t="s">
        <v>240</v>
      </c>
      <c r="N338" t="s">
        <v>8820</v>
      </c>
      <c r="O338" t="s">
        <v>8821</v>
      </c>
      <c r="P338" t="s">
        <v>8822</v>
      </c>
      <c r="Q338" t="s">
        <v>10707</v>
      </c>
      <c r="S338" t="s">
        <v>10708</v>
      </c>
      <c r="T338" t="s">
        <v>10709</v>
      </c>
      <c r="U338" t="s">
        <v>22</v>
      </c>
      <c r="V338" t="s">
        <v>22</v>
      </c>
      <c r="W338" t="s">
        <v>22</v>
      </c>
      <c r="X338" t="s">
        <v>22</v>
      </c>
      <c r="Y338" t="s">
        <v>10710</v>
      </c>
      <c r="Z338" t="s">
        <v>8825</v>
      </c>
    </row>
    <row r="339" spans="1:30" x14ac:dyDescent="0.35">
      <c r="A339" t="s">
        <v>10713</v>
      </c>
      <c r="B339" t="s">
        <v>8813</v>
      </c>
      <c r="C339" t="s">
        <v>8813</v>
      </c>
      <c r="D339" t="s">
        <v>10653</v>
      </c>
      <c r="E339" t="s">
        <v>10654</v>
      </c>
      <c r="F339" t="s">
        <v>10714</v>
      </c>
      <c r="G339" t="s">
        <v>10705</v>
      </c>
      <c r="H339" t="s">
        <v>10706</v>
      </c>
      <c r="I339" t="s">
        <v>8831</v>
      </c>
      <c r="J339" t="s">
        <v>10707</v>
      </c>
      <c r="L339" t="s">
        <v>240</v>
      </c>
      <c r="M339" t="s">
        <v>240</v>
      </c>
      <c r="N339" t="s">
        <v>8820</v>
      </c>
      <c r="O339" t="s">
        <v>8821</v>
      </c>
      <c r="P339" t="s">
        <v>8822</v>
      </c>
      <c r="Q339" t="s">
        <v>10707</v>
      </c>
      <c r="S339" t="s">
        <v>10708</v>
      </c>
      <c r="T339" t="s">
        <v>10709</v>
      </c>
      <c r="U339" t="s">
        <v>22</v>
      </c>
      <c r="V339" t="s">
        <v>22</v>
      </c>
      <c r="W339" t="s">
        <v>22</v>
      </c>
      <c r="X339" t="s">
        <v>22</v>
      </c>
      <c r="Y339" t="s">
        <v>10710</v>
      </c>
      <c r="Z339" t="s">
        <v>8825</v>
      </c>
    </row>
    <row r="340" spans="1:30" x14ac:dyDescent="0.35">
      <c r="A340" t="s">
        <v>10715</v>
      </c>
      <c r="B340" t="s">
        <v>8813</v>
      </c>
      <c r="C340" t="s">
        <v>8813</v>
      </c>
      <c r="D340" t="s">
        <v>10653</v>
      </c>
      <c r="E340" t="s">
        <v>10654</v>
      </c>
      <c r="F340" t="s">
        <v>10716</v>
      </c>
      <c r="G340" t="s">
        <v>10717</v>
      </c>
      <c r="H340" t="s">
        <v>10218</v>
      </c>
      <c r="I340" t="s">
        <v>8863</v>
      </c>
      <c r="J340" t="s">
        <v>10718</v>
      </c>
      <c r="L340" t="s">
        <v>240</v>
      </c>
      <c r="M340" t="s">
        <v>240</v>
      </c>
      <c r="N340" t="s">
        <v>8820</v>
      </c>
      <c r="O340" t="s">
        <v>8821</v>
      </c>
      <c r="P340" t="s">
        <v>8822</v>
      </c>
      <c r="Q340" t="s">
        <v>10718</v>
      </c>
      <c r="S340" t="s">
        <v>10658</v>
      </c>
      <c r="T340" t="s">
        <v>10719</v>
      </c>
      <c r="U340" t="s">
        <v>22</v>
      </c>
      <c r="V340" t="s">
        <v>22</v>
      </c>
      <c r="W340" t="s">
        <v>22</v>
      </c>
      <c r="X340" t="s">
        <v>22</v>
      </c>
      <c r="Y340" t="s">
        <v>10720</v>
      </c>
    </row>
    <row r="341" spans="1:30" x14ac:dyDescent="0.35">
      <c r="A341" t="s">
        <v>10721</v>
      </c>
      <c r="B341" t="s">
        <v>8813</v>
      </c>
      <c r="C341" t="s">
        <v>8813</v>
      </c>
      <c r="D341" t="s">
        <v>10653</v>
      </c>
      <c r="E341" t="s">
        <v>10654</v>
      </c>
      <c r="F341" t="s">
        <v>10722</v>
      </c>
      <c r="G341" t="s">
        <v>10717</v>
      </c>
      <c r="H341" t="s">
        <v>10218</v>
      </c>
      <c r="I341" t="s">
        <v>8831</v>
      </c>
      <c r="J341" t="s">
        <v>10718</v>
      </c>
      <c r="L341" t="s">
        <v>240</v>
      </c>
      <c r="M341" t="s">
        <v>240</v>
      </c>
      <c r="N341" t="s">
        <v>8820</v>
      </c>
      <c r="O341" t="s">
        <v>8821</v>
      </c>
      <c r="P341" t="s">
        <v>8822</v>
      </c>
      <c r="Q341" t="s">
        <v>10718</v>
      </c>
      <c r="S341" t="s">
        <v>10658</v>
      </c>
      <c r="T341" t="s">
        <v>10719</v>
      </c>
      <c r="U341" t="s">
        <v>22</v>
      </c>
      <c r="V341" t="s">
        <v>22</v>
      </c>
      <c r="W341" t="s">
        <v>22</v>
      </c>
      <c r="X341" t="s">
        <v>22</v>
      </c>
      <c r="Y341" t="s">
        <v>10720</v>
      </c>
      <c r="Z341">
        <v>90961</v>
      </c>
      <c r="AA341" t="s">
        <v>10661</v>
      </c>
    </row>
    <row r="342" spans="1:30" x14ac:dyDescent="0.35">
      <c r="A342" t="s">
        <v>10723</v>
      </c>
      <c r="B342" t="s">
        <v>8813</v>
      </c>
      <c r="C342" t="s">
        <v>8813</v>
      </c>
      <c r="D342" t="s">
        <v>10653</v>
      </c>
      <c r="E342" t="s">
        <v>10654</v>
      </c>
      <c r="F342" t="s">
        <v>10724</v>
      </c>
      <c r="G342" t="s">
        <v>10724</v>
      </c>
      <c r="H342" t="s">
        <v>10725</v>
      </c>
      <c r="I342" t="s">
        <v>8925</v>
      </c>
      <c r="J342" t="s">
        <v>10726</v>
      </c>
      <c r="L342" t="s">
        <v>240</v>
      </c>
      <c r="M342" t="s">
        <v>240</v>
      </c>
      <c r="N342" t="s">
        <v>8820</v>
      </c>
      <c r="O342" t="s">
        <v>8821</v>
      </c>
      <c r="P342" t="s">
        <v>8822</v>
      </c>
      <c r="Q342" t="s">
        <v>10726</v>
      </c>
      <c r="S342" t="s">
        <v>10727</v>
      </c>
      <c r="T342" t="s">
        <v>10728</v>
      </c>
      <c r="U342" t="s">
        <v>22</v>
      </c>
      <c r="V342" t="s">
        <v>22</v>
      </c>
      <c r="W342" t="s">
        <v>22</v>
      </c>
      <c r="X342" t="s">
        <v>22</v>
      </c>
      <c r="Y342" t="s">
        <v>10729</v>
      </c>
      <c r="Z342">
        <v>91011</v>
      </c>
      <c r="AA342" t="s">
        <v>10730</v>
      </c>
    </row>
    <row r="343" spans="1:30" x14ac:dyDescent="0.35">
      <c r="A343" t="s">
        <v>10731</v>
      </c>
      <c r="B343" t="s">
        <v>8813</v>
      </c>
      <c r="C343" t="s">
        <v>8813</v>
      </c>
      <c r="D343" t="s">
        <v>10653</v>
      </c>
      <c r="E343" t="s">
        <v>10654</v>
      </c>
      <c r="F343" t="s">
        <v>10732</v>
      </c>
      <c r="G343" t="s">
        <v>10732</v>
      </c>
      <c r="H343" t="s">
        <v>10733</v>
      </c>
      <c r="I343" t="s">
        <v>8818</v>
      </c>
      <c r="J343" t="s">
        <v>10734</v>
      </c>
      <c r="L343" t="s">
        <v>240</v>
      </c>
      <c r="M343" t="s">
        <v>240</v>
      </c>
      <c r="N343" t="s">
        <v>8820</v>
      </c>
      <c r="O343" t="s">
        <v>8821</v>
      </c>
      <c r="P343" t="s">
        <v>8822</v>
      </c>
      <c r="Q343" t="s">
        <v>10735</v>
      </c>
      <c r="R343" t="s">
        <v>10736</v>
      </c>
      <c r="S343" t="s">
        <v>10737</v>
      </c>
      <c r="T343" t="s">
        <v>10738</v>
      </c>
      <c r="U343" t="s">
        <v>22</v>
      </c>
      <c r="V343" t="s">
        <v>22</v>
      </c>
      <c r="W343" t="s">
        <v>22</v>
      </c>
      <c r="X343" t="s">
        <v>22</v>
      </c>
      <c r="Y343" t="s">
        <v>10739</v>
      </c>
      <c r="Z343" t="s">
        <v>8825</v>
      </c>
    </row>
    <row r="344" spans="1:30" x14ac:dyDescent="0.35">
      <c r="A344" t="s">
        <v>10740</v>
      </c>
      <c r="B344" t="s">
        <v>8813</v>
      </c>
      <c r="C344" t="s">
        <v>8813</v>
      </c>
      <c r="D344" t="s">
        <v>10653</v>
      </c>
      <c r="E344" t="s">
        <v>10654</v>
      </c>
      <c r="F344" t="s">
        <v>10741</v>
      </c>
      <c r="G344" t="s">
        <v>10741</v>
      </c>
      <c r="H344" t="s">
        <v>10742</v>
      </c>
      <c r="I344" t="s">
        <v>10743</v>
      </c>
      <c r="J344" t="s">
        <v>10744</v>
      </c>
      <c r="L344" t="s">
        <v>240</v>
      </c>
      <c r="M344" t="s">
        <v>240</v>
      </c>
      <c r="N344" t="s">
        <v>8820</v>
      </c>
      <c r="O344" t="s">
        <v>8821</v>
      </c>
      <c r="P344" t="s">
        <v>8822</v>
      </c>
      <c r="Q344" t="s">
        <v>10744</v>
      </c>
      <c r="S344" t="s">
        <v>10666</v>
      </c>
      <c r="T344" t="s">
        <v>10745</v>
      </c>
      <c r="U344" t="s">
        <v>22</v>
      </c>
      <c r="V344" t="s">
        <v>22</v>
      </c>
      <c r="W344" t="s">
        <v>22</v>
      </c>
      <c r="X344" t="s">
        <v>22</v>
      </c>
      <c r="Y344" t="s">
        <v>10746</v>
      </c>
      <c r="Z344" t="s">
        <v>10747</v>
      </c>
      <c r="AA344" t="s">
        <v>10748</v>
      </c>
    </row>
    <row r="345" spans="1:30" x14ac:dyDescent="0.35">
      <c r="A345" t="s">
        <v>10749</v>
      </c>
      <c r="B345" t="s">
        <v>8813</v>
      </c>
      <c r="C345" t="s">
        <v>8813</v>
      </c>
      <c r="D345" t="s">
        <v>10653</v>
      </c>
      <c r="E345" t="s">
        <v>10654</v>
      </c>
      <c r="F345" t="s">
        <v>10750</v>
      </c>
      <c r="G345" t="s">
        <v>10751</v>
      </c>
      <c r="H345" t="s">
        <v>10752</v>
      </c>
      <c r="I345" t="s">
        <v>8831</v>
      </c>
      <c r="J345" t="s">
        <v>10753</v>
      </c>
      <c r="L345" t="s">
        <v>240</v>
      </c>
      <c r="M345" t="s">
        <v>240</v>
      </c>
      <c r="N345" t="s">
        <v>8820</v>
      </c>
      <c r="O345" t="s">
        <v>8821</v>
      </c>
      <c r="P345" t="s">
        <v>8822</v>
      </c>
      <c r="Q345" t="s">
        <v>10754</v>
      </c>
      <c r="R345" t="s">
        <v>10755</v>
      </c>
      <c r="S345" t="s">
        <v>10756</v>
      </c>
      <c r="T345" t="s">
        <v>10757</v>
      </c>
      <c r="U345" t="s">
        <v>22</v>
      </c>
      <c r="V345" t="s">
        <v>22</v>
      </c>
      <c r="W345" t="s">
        <v>22</v>
      </c>
      <c r="X345" t="s">
        <v>22</v>
      </c>
      <c r="Y345" t="s">
        <v>10758</v>
      </c>
      <c r="Z345">
        <v>90411</v>
      </c>
      <c r="AA345" t="s">
        <v>10759</v>
      </c>
    </row>
    <row r="346" spans="1:30" x14ac:dyDescent="0.35">
      <c r="A346" t="s">
        <v>10760</v>
      </c>
      <c r="B346" t="s">
        <v>8813</v>
      </c>
      <c r="C346" t="s">
        <v>8813</v>
      </c>
      <c r="D346" t="s">
        <v>10653</v>
      </c>
      <c r="E346" t="s">
        <v>10654</v>
      </c>
      <c r="F346" t="s">
        <v>10761</v>
      </c>
      <c r="G346" t="s">
        <v>10751</v>
      </c>
      <c r="H346" t="s">
        <v>10752</v>
      </c>
      <c r="I346" t="s">
        <v>6703</v>
      </c>
      <c r="J346" t="s">
        <v>10753</v>
      </c>
      <c r="L346" t="s">
        <v>240</v>
      </c>
      <c r="M346" t="s">
        <v>240</v>
      </c>
      <c r="N346" t="s">
        <v>8820</v>
      </c>
      <c r="O346" t="s">
        <v>8821</v>
      </c>
      <c r="P346" t="s">
        <v>8822</v>
      </c>
      <c r="Q346" t="s">
        <v>10754</v>
      </c>
      <c r="R346" t="s">
        <v>10755</v>
      </c>
      <c r="S346" t="s">
        <v>10756</v>
      </c>
      <c r="T346" t="s">
        <v>10757</v>
      </c>
      <c r="U346" t="s">
        <v>22</v>
      </c>
      <c r="V346" t="s">
        <v>22</v>
      </c>
      <c r="W346" t="s">
        <v>22</v>
      </c>
      <c r="X346" t="s">
        <v>22</v>
      </c>
      <c r="Y346" t="s">
        <v>10758</v>
      </c>
      <c r="Z346">
        <v>90411</v>
      </c>
      <c r="AA346" t="s">
        <v>10759</v>
      </c>
    </row>
    <row r="347" spans="1:30" x14ac:dyDescent="0.35">
      <c r="A347" t="s">
        <v>10762</v>
      </c>
      <c r="B347" t="s">
        <v>8813</v>
      </c>
      <c r="C347" t="s">
        <v>8813</v>
      </c>
      <c r="D347" t="s">
        <v>10653</v>
      </c>
      <c r="E347" t="s">
        <v>10654</v>
      </c>
      <c r="F347" t="s">
        <v>10763</v>
      </c>
      <c r="G347" t="s">
        <v>10764</v>
      </c>
      <c r="H347" t="s">
        <v>10765</v>
      </c>
      <c r="I347" t="s">
        <v>6703</v>
      </c>
      <c r="J347" t="s">
        <v>10766</v>
      </c>
      <c r="L347" t="s">
        <v>240</v>
      </c>
      <c r="M347" t="s">
        <v>252</v>
      </c>
      <c r="N347" t="s">
        <v>8833</v>
      </c>
      <c r="O347" t="s">
        <v>8834</v>
      </c>
      <c r="P347" t="s">
        <v>8835</v>
      </c>
      <c r="Q347" t="s">
        <v>22</v>
      </c>
      <c r="R347" t="s">
        <v>8926</v>
      </c>
      <c r="S347" t="s">
        <v>10658</v>
      </c>
      <c r="T347" t="s">
        <v>10767</v>
      </c>
      <c r="U347" t="s">
        <v>22</v>
      </c>
      <c r="V347" t="s">
        <v>22</v>
      </c>
      <c r="W347" t="s">
        <v>22</v>
      </c>
      <c r="X347" t="s">
        <v>22</v>
      </c>
      <c r="Y347" t="s">
        <v>10768</v>
      </c>
      <c r="Z347">
        <v>90961</v>
      </c>
      <c r="AA347" t="s">
        <v>10661</v>
      </c>
    </row>
    <row r="348" spans="1:30" x14ac:dyDescent="0.35">
      <c r="A348" t="s">
        <v>10769</v>
      </c>
      <c r="B348" t="s">
        <v>8813</v>
      </c>
      <c r="C348" t="s">
        <v>8813</v>
      </c>
      <c r="D348" t="s">
        <v>10653</v>
      </c>
      <c r="E348" t="s">
        <v>10654</v>
      </c>
      <c r="F348" t="s">
        <v>10770</v>
      </c>
      <c r="G348" t="s">
        <v>10770</v>
      </c>
      <c r="H348" t="s">
        <v>10771</v>
      </c>
      <c r="I348" t="s">
        <v>8925</v>
      </c>
      <c r="J348" t="s">
        <v>10772</v>
      </c>
      <c r="L348" t="s">
        <v>240</v>
      </c>
      <c r="M348" t="s">
        <v>252</v>
      </c>
      <c r="N348" t="s">
        <v>8833</v>
      </c>
      <c r="O348" t="s">
        <v>8834</v>
      </c>
      <c r="P348" t="s">
        <v>8835</v>
      </c>
      <c r="Q348" t="s">
        <v>10772</v>
      </c>
      <c r="S348" t="s">
        <v>10708</v>
      </c>
      <c r="T348" t="s">
        <v>10773</v>
      </c>
      <c r="U348" t="s">
        <v>22</v>
      </c>
      <c r="V348" t="s">
        <v>22</v>
      </c>
      <c r="W348" t="s">
        <v>22</v>
      </c>
      <c r="X348" t="s">
        <v>22</v>
      </c>
      <c r="Y348" t="s">
        <v>10774</v>
      </c>
      <c r="Z348">
        <v>91030</v>
      </c>
      <c r="AA348" t="s">
        <v>10775</v>
      </c>
    </row>
    <row r="349" spans="1:30" x14ac:dyDescent="0.35">
      <c r="A349" t="s">
        <v>10776</v>
      </c>
      <c r="B349" t="s">
        <v>8813</v>
      </c>
      <c r="C349" t="s">
        <v>8813</v>
      </c>
      <c r="D349" t="s">
        <v>10653</v>
      </c>
      <c r="E349" t="s">
        <v>10654</v>
      </c>
      <c r="F349" t="s">
        <v>10777</v>
      </c>
      <c r="G349" t="s">
        <v>10777</v>
      </c>
      <c r="H349" t="s">
        <v>10778</v>
      </c>
      <c r="I349" t="s">
        <v>6703</v>
      </c>
      <c r="J349" t="s">
        <v>10779</v>
      </c>
      <c r="L349" t="s">
        <v>240</v>
      </c>
      <c r="M349" t="s">
        <v>240</v>
      </c>
      <c r="N349" t="s">
        <v>8820</v>
      </c>
      <c r="O349" t="s">
        <v>8821</v>
      </c>
      <c r="P349" t="s">
        <v>8822</v>
      </c>
      <c r="Q349" t="s">
        <v>10780</v>
      </c>
      <c r="S349" t="s">
        <v>10781</v>
      </c>
      <c r="T349" t="s">
        <v>10782</v>
      </c>
      <c r="U349" t="s">
        <v>22</v>
      </c>
      <c r="V349" t="s">
        <v>22</v>
      </c>
      <c r="W349" t="s">
        <v>22</v>
      </c>
      <c r="X349" t="s">
        <v>22</v>
      </c>
      <c r="Y349" t="s">
        <v>10783</v>
      </c>
      <c r="Z349">
        <v>90510</v>
      </c>
      <c r="AA349" t="s">
        <v>10784</v>
      </c>
    </row>
    <row r="350" spans="1:30" x14ac:dyDescent="0.35">
      <c r="A350" t="s">
        <v>10785</v>
      </c>
      <c r="B350" t="s">
        <v>8813</v>
      </c>
      <c r="C350" t="s">
        <v>8813</v>
      </c>
      <c r="D350" t="s">
        <v>10786</v>
      </c>
      <c r="E350" t="s">
        <v>10787</v>
      </c>
      <c r="F350" t="s">
        <v>10788</v>
      </c>
      <c r="G350" t="s">
        <v>10789</v>
      </c>
      <c r="H350" t="s">
        <v>10790</v>
      </c>
      <c r="I350" t="s">
        <v>8925</v>
      </c>
      <c r="J350" t="s">
        <v>10791</v>
      </c>
      <c r="L350" t="s">
        <v>240</v>
      </c>
      <c r="M350" t="s">
        <v>240</v>
      </c>
      <c r="N350" t="s">
        <v>8820</v>
      </c>
      <c r="O350" t="s">
        <v>8821</v>
      </c>
      <c r="P350" t="s">
        <v>8822</v>
      </c>
      <c r="Q350" t="s">
        <v>10791</v>
      </c>
      <c r="S350">
        <v>5.03</v>
      </c>
      <c r="T350" t="s">
        <v>10792</v>
      </c>
      <c r="U350" t="s">
        <v>22</v>
      </c>
      <c r="V350" t="s">
        <v>22</v>
      </c>
      <c r="W350" t="s">
        <v>22</v>
      </c>
      <c r="X350" t="s">
        <v>22</v>
      </c>
      <c r="Y350" t="s">
        <v>10793</v>
      </c>
      <c r="Z350">
        <v>71410</v>
      </c>
      <c r="AA350" t="s">
        <v>10794</v>
      </c>
      <c r="AD350" t="s">
        <v>10795</v>
      </c>
    </row>
    <row r="351" spans="1:30" x14ac:dyDescent="0.35">
      <c r="A351" t="s">
        <v>10796</v>
      </c>
      <c r="B351" t="s">
        <v>8813</v>
      </c>
      <c r="C351" t="s">
        <v>8813</v>
      </c>
      <c r="D351" t="s">
        <v>10786</v>
      </c>
      <c r="E351" t="s">
        <v>10787</v>
      </c>
      <c r="F351" t="s">
        <v>10797</v>
      </c>
      <c r="G351" t="s">
        <v>10798</v>
      </c>
      <c r="H351" t="s">
        <v>10799</v>
      </c>
      <c r="I351" t="s">
        <v>6703</v>
      </c>
      <c r="J351" t="s">
        <v>9865</v>
      </c>
      <c r="L351" t="s">
        <v>240</v>
      </c>
      <c r="M351" t="s">
        <v>240</v>
      </c>
      <c r="N351" t="s">
        <v>8820</v>
      </c>
      <c r="O351" t="s">
        <v>8821</v>
      </c>
      <c r="P351" t="s">
        <v>8822</v>
      </c>
      <c r="Q351" t="s">
        <v>9866</v>
      </c>
      <c r="S351" t="s">
        <v>9920</v>
      </c>
      <c r="T351" t="s">
        <v>10800</v>
      </c>
      <c r="U351" t="s">
        <v>22</v>
      </c>
      <c r="V351" t="s">
        <v>22</v>
      </c>
      <c r="W351" t="s">
        <v>22</v>
      </c>
      <c r="X351" t="s">
        <v>22</v>
      </c>
      <c r="Y351" t="s">
        <v>9869</v>
      </c>
      <c r="Z351">
        <v>80310</v>
      </c>
      <c r="AA351" t="s">
        <v>10801</v>
      </c>
      <c r="AD351" t="s">
        <v>10800</v>
      </c>
    </row>
    <row r="352" spans="1:30" x14ac:dyDescent="0.35">
      <c r="A352" t="s">
        <v>10802</v>
      </c>
      <c r="B352" t="s">
        <v>8813</v>
      </c>
      <c r="C352" t="s">
        <v>8813</v>
      </c>
      <c r="D352" t="s">
        <v>10786</v>
      </c>
      <c r="E352" t="s">
        <v>10787</v>
      </c>
      <c r="F352" t="s">
        <v>10803</v>
      </c>
      <c r="G352" t="s">
        <v>10803</v>
      </c>
      <c r="H352" t="s">
        <v>10804</v>
      </c>
      <c r="I352" t="s">
        <v>8975</v>
      </c>
      <c r="J352" t="s">
        <v>10805</v>
      </c>
      <c r="L352" t="s">
        <v>240</v>
      </c>
      <c r="M352" t="s">
        <v>240</v>
      </c>
      <c r="N352" t="s">
        <v>8820</v>
      </c>
      <c r="O352" t="s">
        <v>8821</v>
      </c>
      <c r="P352" t="s">
        <v>8822</v>
      </c>
      <c r="Q352" s="88"/>
      <c r="R352" s="88"/>
      <c r="S352" s="88"/>
      <c r="T352" s="88"/>
      <c r="U352" s="88"/>
      <c r="V352" s="88"/>
      <c r="W352" s="88"/>
      <c r="X352" s="88"/>
      <c r="Y352" s="88"/>
      <c r="Z352" s="88"/>
      <c r="AA352" s="88"/>
      <c r="AB352" s="88"/>
      <c r="AC352" s="88"/>
      <c r="AD352" s="88"/>
    </row>
    <row r="353" spans="1:30" x14ac:dyDescent="0.35">
      <c r="A353" t="s">
        <v>10806</v>
      </c>
      <c r="B353" t="s">
        <v>8813</v>
      </c>
      <c r="C353" t="s">
        <v>8813</v>
      </c>
      <c r="D353" t="s">
        <v>10786</v>
      </c>
      <c r="E353" t="s">
        <v>10787</v>
      </c>
      <c r="F353" t="s">
        <v>10807</v>
      </c>
      <c r="G353" t="s">
        <v>10808</v>
      </c>
      <c r="H353" t="s">
        <v>10809</v>
      </c>
      <c r="I353" t="s">
        <v>8925</v>
      </c>
      <c r="J353" t="s">
        <v>10810</v>
      </c>
      <c r="L353" t="s">
        <v>240</v>
      </c>
      <c r="M353" t="s">
        <v>240</v>
      </c>
      <c r="N353" t="s">
        <v>8820</v>
      </c>
      <c r="O353" t="s">
        <v>8821</v>
      </c>
      <c r="P353" t="s">
        <v>8822</v>
      </c>
      <c r="Q353" t="s">
        <v>10811</v>
      </c>
      <c r="R353" t="s">
        <v>10812</v>
      </c>
      <c r="S353">
        <v>5.0599999999999996</v>
      </c>
      <c r="T353" t="s">
        <v>10813</v>
      </c>
      <c r="U353" t="s">
        <v>22</v>
      </c>
      <c r="V353" t="s">
        <v>22</v>
      </c>
      <c r="W353" t="s">
        <v>22</v>
      </c>
      <c r="X353" t="s">
        <v>22</v>
      </c>
      <c r="Y353" t="s">
        <v>10814</v>
      </c>
      <c r="Z353">
        <v>71450</v>
      </c>
      <c r="AA353" t="s">
        <v>10815</v>
      </c>
    </row>
    <row r="354" spans="1:30" x14ac:dyDescent="0.35">
      <c r="A354" t="s">
        <v>10816</v>
      </c>
      <c r="B354" t="s">
        <v>8813</v>
      </c>
      <c r="C354" t="s">
        <v>8813</v>
      </c>
      <c r="D354" t="s">
        <v>10786</v>
      </c>
      <c r="E354" t="s">
        <v>10787</v>
      </c>
      <c r="F354" t="s">
        <v>10817</v>
      </c>
      <c r="G354" t="s">
        <v>10817</v>
      </c>
      <c r="H354" t="s">
        <v>10818</v>
      </c>
      <c r="I354" t="s">
        <v>8925</v>
      </c>
      <c r="J354" t="s">
        <v>10819</v>
      </c>
      <c r="L354" t="s">
        <v>240</v>
      </c>
      <c r="M354" t="s">
        <v>240</v>
      </c>
      <c r="N354" t="s">
        <v>8820</v>
      </c>
      <c r="O354" t="s">
        <v>8821</v>
      </c>
      <c r="P354" t="s">
        <v>8822</v>
      </c>
      <c r="Q354" t="s">
        <v>10819</v>
      </c>
      <c r="S354">
        <v>5.01</v>
      </c>
      <c r="T354" t="s">
        <v>10820</v>
      </c>
      <c r="U354" t="s">
        <v>22</v>
      </c>
      <c r="V354" t="s">
        <v>22</v>
      </c>
      <c r="W354" t="s">
        <v>22</v>
      </c>
      <c r="X354" t="s">
        <v>22</v>
      </c>
      <c r="Y354" t="s">
        <v>10821</v>
      </c>
      <c r="Z354">
        <v>70190</v>
      </c>
      <c r="AA354" t="s">
        <v>10822</v>
      </c>
      <c r="AD354" t="s">
        <v>10820</v>
      </c>
    </row>
    <row r="355" spans="1:30" x14ac:dyDescent="0.35">
      <c r="A355" t="s">
        <v>10823</v>
      </c>
      <c r="B355" t="s">
        <v>8813</v>
      </c>
      <c r="C355" t="s">
        <v>8813</v>
      </c>
      <c r="D355" t="s">
        <v>10786</v>
      </c>
      <c r="E355" t="s">
        <v>10787</v>
      </c>
      <c r="F355" t="s">
        <v>10824</v>
      </c>
      <c r="G355" t="s">
        <v>10824</v>
      </c>
      <c r="H355" t="s">
        <v>10825</v>
      </c>
      <c r="I355" t="s">
        <v>8925</v>
      </c>
      <c r="J355" t="s">
        <v>10826</v>
      </c>
      <c r="L355" t="s">
        <v>240</v>
      </c>
      <c r="M355" t="s">
        <v>240</v>
      </c>
      <c r="N355" t="s">
        <v>8820</v>
      </c>
      <c r="O355" t="s">
        <v>8821</v>
      </c>
      <c r="P355" t="s">
        <v>8822</v>
      </c>
      <c r="Q355" t="s">
        <v>10826</v>
      </c>
      <c r="S355">
        <v>5.0199999999999996</v>
      </c>
      <c r="T355" t="s">
        <v>10827</v>
      </c>
      <c r="U355" t="s">
        <v>22</v>
      </c>
      <c r="V355" t="s">
        <v>22</v>
      </c>
      <c r="W355" t="s">
        <v>22</v>
      </c>
      <c r="X355" t="s">
        <v>22</v>
      </c>
      <c r="Y355" t="s">
        <v>10828</v>
      </c>
      <c r="Z355">
        <v>71420</v>
      </c>
      <c r="AA355" t="s">
        <v>10829</v>
      </c>
      <c r="AD355" t="s">
        <v>10830</v>
      </c>
    </row>
    <row r="356" spans="1:30" x14ac:dyDescent="0.35">
      <c r="A356" t="s">
        <v>10831</v>
      </c>
      <c r="B356" t="s">
        <v>8813</v>
      </c>
      <c r="C356" t="s">
        <v>8813</v>
      </c>
      <c r="D356" t="s">
        <v>10786</v>
      </c>
      <c r="E356" t="s">
        <v>10787</v>
      </c>
      <c r="F356" t="s">
        <v>10832</v>
      </c>
      <c r="G356" t="s">
        <v>10833</v>
      </c>
      <c r="H356" t="s">
        <v>10834</v>
      </c>
      <c r="I356" t="s">
        <v>8925</v>
      </c>
      <c r="J356" t="s">
        <v>10835</v>
      </c>
      <c r="L356" t="s">
        <v>240</v>
      </c>
      <c r="M356" t="s">
        <v>240</v>
      </c>
      <c r="N356" t="s">
        <v>8820</v>
      </c>
      <c r="O356" t="s">
        <v>8821</v>
      </c>
      <c r="P356" t="s">
        <v>8822</v>
      </c>
      <c r="Q356" t="s">
        <v>10835</v>
      </c>
      <c r="S356">
        <v>5.9</v>
      </c>
      <c r="T356" t="s">
        <v>10836</v>
      </c>
      <c r="U356" t="s">
        <v>22</v>
      </c>
      <c r="V356" t="s">
        <v>22</v>
      </c>
      <c r="W356" t="s">
        <v>22</v>
      </c>
      <c r="X356" t="s">
        <v>22</v>
      </c>
      <c r="Y356" t="s">
        <v>10837</v>
      </c>
      <c r="Z356">
        <v>71440</v>
      </c>
      <c r="AA356" t="s">
        <v>10838</v>
      </c>
    </row>
    <row r="357" spans="1:30" x14ac:dyDescent="0.35">
      <c r="A357" t="s">
        <v>10839</v>
      </c>
      <c r="B357" t="s">
        <v>8813</v>
      </c>
      <c r="C357" t="s">
        <v>8813</v>
      </c>
      <c r="D357" t="s">
        <v>10786</v>
      </c>
      <c r="E357" t="s">
        <v>10787</v>
      </c>
      <c r="F357" t="s">
        <v>10840</v>
      </c>
      <c r="G357" t="s">
        <v>10840</v>
      </c>
      <c r="H357" t="s">
        <v>10841</v>
      </c>
      <c r="I357" t="s">
        <v>8925</v>
      </c>
      <c r="J357" t="s">
        <v>10842</v>
      </c>
      <c r="L357" t="s">
        <v>240</v>
      </c>
      <c r="M357" t="s">
        <v>240</v>
      </c>
      <c r="N357" t="s">
        <v>8820</v>
      </c>
      <c r="O357" t="s">
        <v>8821</v>
      </c>
      <c r="P357" t="s">
        <v>8822</v>
      </c>
      <c r="Q357" t="s">
        <v>10842</v>
      </c>
      <c r="Y357" t="s">
        <v>10843</v>
      </c>
    </row>
    <row r="358" spans="1:30" x14ac:dyDescent="0.35">
      <c r="A358" t="s">
        <v>10844</v>
      </c>
      <c r="B358" t="s">
        <v>8813</v>
      </c>
      <c r="C358" t="s">
        <v>8813</v>
      </c>
      <c r="D358" t="s">
        <v>10786</v>
      </c>
      <c r="E358" t="s">
        <v>10787</v>
      </c>
      <c r="F358" t="s">
        <v>10845</v>
      </c>
      <c r="G358" t="s">
        <v>10845</v>
      </c>
      <c r="H358" t="s">
        <v>10846</v>
      </c>
      <c r="I358" t="s">
        <v>8925</v>
      </c>
      <c r="J358" t="s">
        <v>10847</v>
      </c>
      <c r="L358" t="s">
        <v>240</v>
      </c>
      <c r="M358" t="s">
        <v>240</v>
      </c>
      <c r="N358" t="s">
        <v>8820</v>
      </c>
      <c r="O358" t="s">
        <v>8821</v>
      </c>
      <c r="P358" t="s">
        <v>8822</v>
      </c>
      <c r="Y358" t="s">
        <v>10848</v>
      </c>
    </row>
    <row r="359" spans="1:30" x14ac:dyDescent="0.35">
      <c r="A359" t="s">
        <v>10849</v>
      </c>
      <c r="B359" t="s">
        <v>8813</v>
      </c>
      <c r="C359" t="s">
        <v>8813</v>
      </c>
      <c r="D359" t="s">
        <v>10786</v>
      </c>
      <c r="E359" t="s">
        <v>10787</v>
      </c>
      <c r="F359" t="s">
        <v>10850</v>
      </c>
      <c r="G359" t="s">
        <v>10850</v>
      </c>
      <c r="H359" t="s">
        <v>10851</v>
      </c>
      <c r="I359" t="s">
        <v>8925</v>
      </c>
      <c r="J359" t="s">
        <v>10852</v>
      </c>
      <c r="L359" t="s">
        <v>240</v>
      </c>
      <c r="M359" t="s">
        <v>240</v>
      </c>
      <c r="N359" t="s">
        <v>8820</v>
      </c>
      <c r="O359" t="s">
        <v>8821</v>
      </c>
      <c r="P359" t="s">
        <v>8822</v>
      </c>
      <c r="Q359" s="88"/>
      <c r="R359" s="88"/>
      <c r="S359" s="88"/>
      <c r="T359" s="88"/>
      <c r="U359" t="s">
        <v>22</v>
      </c>
      <c r="V359" t="s">
        <v>22</v>
      </c>
      <c r="W359" t="s">
        <v>22</v>
      </c>
      <c r="X359" t="s">
        <v>22</v>
      </c>
      <c r="Y359" t="s">
        <v>10853</v>
      </c>
    </row>
    <row r="360" spans="1:30" x14ac:dyDescent="0.35">
      <c r="A360" t="s">
        <v>10854</v>
      </c>
      <c r="B360" t="s">
        <v>8813</v>
      </c>
      <c r="C360" t="s">
        <v>8813</v>
      </c>
      <c r="D360" t="s">
        <v>10786</v>
      </c>
      <c r="E360" t="s">
        <v>10787</v>
      </c>
      <c r="F360" t="s">
        <v>10855</v>
      </c>
      <c r="G360" t="s">
        <v>10855</v>
      </c>
      <c r="H360" t="s">
        <v>10855</v>
      </c>
      <c r="I360" t="s">
        <v>8925</v>
      </c>
      <c r="J360" t="s">
        <v>10856</v>
      </c>
      <c r="L360" t="s">
        <v>240</v>
      </c>
      <c r="M360" t="s">
        <v>240</v>
      </c>
      <c r="N360" t="s">
        <v>8820</v>
      </c>
      <c r="O360" t="s">
        <v>8821</v>
      </c>
      <c r="P360" t="s">
        <v>8822</v>
      </c>
      <c r="Q360" t="s">
        <v>10857</v>
      </c>
      <c r="R360" t="s">
        <v>10858</v>
      </c>
      <c r="S360">
        <v>5.04</v>
      </c>
      <c r="T360" t="s">
        <v>10859</v>
      </c>
      <c r="U360" t="s">
        <v>22</v>
      </c>
      <c r="V360" t="s">
        <v>22</v>
      </c>
      <c r="W360" t="s">
        <v>22</v>
      </c>
      <c r="X360" t="s">
        <v>22</v>
      </c>
      <c r="Y360" t="s">
        <v>10860</v>
      </c>
      <c r="Z360">
        <v>71430</v>
      </c>
      <c r="AA360" t="s">
        <v>10861</v>
      </c>
      <c r="AD360" t="s">
        <v>10862</v>
      </c>
    </row>
    <row r="361" spans="1:30" x14ac:dyDescent="0.35">
      <c r="A361" t="s">
        <v>10863</v>
      </c>
      <c r="B361" t="s">
        <v>8813</v>
      </c>
      <c r="C361" t="s">
        <v>8813</v>
      </c>
      <c r="D361" t="s">
        <v>10864</v>
      </c>
      <c r="E361" t="s">
        <v>10865</v>
      </c>
      <c r="F361" t="s">
        <v>10866</v>
      </c>
      <c r="G361" t="s">
        <v>10866</v>
      </c>
      <c r="H361" t="s">
        <v>10867</v>
      </c>
      <c r="I361" t="s">
        <v>8818</v>
      </c>
      <c r="J361" t="s">
        <v>10868</v>
      </c>
      <c r="L361" t="s">
        <v>240</v>
      </c>
      <c r="M361" t="s">
        <v>240</v>
      </c>
      <c r="N361" t="s">
        <v>8820</v>
      </c>
      <c r="O361" t="s">
        <v>8821</v>
      </c>
      <c r="P361" t="s">
        <v>8822</v>
      </c>
      <c r="Q361" t="s">
        <v>10868</v>
      </c>
      <c r="R361" t="s">
        <v>10868</v>
      </c>
      <c r="S361" t="s">
        <v>8825</v>
      </c>
      <c r="T361" t="s">
        <v>8825</v>
      </c>
      <c r="U361" t="s">
        <v>22</v>
      </c>
      <c r="V361" t="s">
        <v>22</v>
      </c>
      <c r="W361" t="s">
        <v>22</v>
      </c>
      <c r="X361" t="s">
        <v>22</v>
      </c>
      <c r="Y361" t="s">
        <v>10869</v>
      </c>
    </row>
    <row r="362" spans="1:30" x14ac:dyDescent="0.35">
      <c r="A362" t="s">
        <v>10870</v>
      </c>
      <c r="B362" t="s">
        <v>8813</v>
      </c>
      <c r="C362" t="s">
        <v>8813</v>
      </c>
      <c r="D362" t="s">
        <v>10864</v>
      </c>
      <c r="E362" t="s">
        <v>10865</v>
      </c>
      <c r="F362" t="s">
        <v>10871</v>
      </c>
      <c r="G362" t="s">
        <v>9024</v>
      </c>
      <c r="H362" t="s">
        <v>9025</v>
      </c>
      <c r="I362" t="s">
        <v>8818</v>
      </c>
      <c r="J362" t="s">
        <v>9026</v>
      </c>
      <c r="L362" t="s">
        <v>240</v>
      </c>
      <c r="M362" t="s">
        <v>240</v>
      </c>
      <c r="N362" t="s">
        <v>8820</v>
      </c>
      <c r="O362" t="s">
        <v>8821</v>
      </c>
      <c r="P362" t="s">
        <v>8822</v>
      </c>
      <c r="Q362" t="s">
        <v>9027</v>
      </c>
      <c r="S362" t="s">
        <v>8825</v>
      </c>
      <c r="T362" t="s">
        <v>8825</v>
      </c>
      <c r="U362" t="s">
        <v>22</v>
      </c>
      <c r="V362" t="s">
        <v>22</v>
      </c>
      <c r="W362" t="s">
        <v>22</v>
      </c>
      <c r="X362" t="s">
        <v>22</v>
      </c>
      <c r="Y362" t="s">
        <v>9028</v>
      </c>
      <c r="Z362" t="s">
        <v>8825</v>
      </c>
    </row>
    <row r="363" spans="1:30" x14ac:dyDescent="0.35">
      <c r="A363" t="s">
        <v>10872</v>
      </c>
      <c r="B363" t="s">
        <v>8813</v>
      </c>
      <c r="C363" t="s">
        <v>8813</v>
      </c>
      <c r="D363" t="s">
        <v>10864</v>
      </c>
      <c r="E363" t="s">
        <v>10865</v>
      </c>
      <c r="F363" t="s">
        <v>10873</v>
      </c>
      <c r="G363" t="s">
        <v>10874</v>
      </c>
      <c r="H363" t="s">
        <v>10875</v>
      </c>
      <c r="I363" t="s">
        <v>8847</v>
      </c>
      <c r="J363" t="s">
        <v>10876</v>
      </c>
      <c r="L363" t="s">
        <v>240</v>
      </c>
      <c r="M363" t="s">
        <v>240</v>
      </c>
      <c r="N363" t="s">
        <v>8820</v>
      </c>
      <c r="O363" t="s">
        <v>8821</v>
      </c>
      <c r="P363" t="s">
        <v>8822</v>
      </c>
      <c r="Q363" t="s">
        <v>10876</v>
      </c>
      <c r="S363" t="s">
        <v>10877</v>
      </c>
      <c r="T363" t="s">
        <v>10878</v>
      </c>
      <c r="U363" t="s">
        <v>22</v>
      </c>
      <c r="V363" t="s">
        <v>22</v>
      </c>
      <c r="W363" t="s">
        <v>22</v>
      </c>
      <c r="X363" t="s">
        <v>22</v>
      </c>
      <c r="Y363" t="s">
        <v>10879</v>
      </c>
      <c r="Z363">
        <v>70991</v>
      </c>
      <c r="AA363" t="s">
        <v>10880</v>
      </c>
    </row>
    <row r="364" spans="1:30" x14ac:dyDescent="0.35">
      <c r="A364" t="s">
        <v>10881</v>
      </c>
      <c r="B364" t="s">
        <v>8813</v>
      </c>
      <c r="C364" t="s">
        <v>8813</v>
      </c>
      <c r="D364" t="s">
        <v>10864</v>
      </c>
      <c r="E364" t="s">
        <v>10865</v>
      </c>
      <c r="F364" t="s">
        <v>10882</v>
      </c>
      <c r="G364" t="s">
        <v>10882</v>
      </c>
      <c r="H364" t="s">
        <v>10883</v>
      </c>
      <c r="I364" t="s">
        <v>8975</v>
      </c>
      <c r="J364" t="s">
        <v>10884</v>
      </c>
      <c r="L364" t="s">
        <v>240</v>
      </c>
      <c r="M364" t="s">
        <v>240</v>
      </c>
      <c r="N364" t="s">
        <v>8820</v>
      </c>
      <c r="O364" t="s">
        <v>8821</v>
      </c>
      <c r="P364" t="s">
        <v>8822</v>
      </c>
      <c r="Q364" t="s">
        <v>10884</v>
      </c>
      <c r="S364" t="s">
        <v>10885</v>
      </c>
      <c r="T364" t="s">
        <v>10886</v>
      </c>
      <c r="U364" t="s">
        <v>22</v>
      </c>
      <c r="V364" t="s">
        <v>22</v>
      </c>
      <c r="W364" t="s">
        <v>22</v>
      </c>
      <c r="X364" t="s">
        <v>22</v>
      </c>
      <c r="Y364" t="s">
        <v>10887</v>
      </c>
      <c r="Z364">
        <v>70920</v>
      </c>
      <c r="AA364" t="s">
        <v>10888</v>
      </c>
    </row>
    <row r="365" spans="1:30" x14ac:dyDescent="0.35">
      <c r="A365" t="s">
        <v>10889</v>
      </c>
      <c r="B365" t="s">
        <v>8813</v>
      </c>
      <c r="C365" t="s">
        <v>8813</v>
      </c>
      <c r="D365" t="s">
        <v>10864</v>
      </c>
      <c r="E365" t="s">
        <v>10865</v>
      </c>
      <c r="F365" t="s">
        <v>10890</v>
      </c>
      <c r="G365" t="s">
        <v>10890</v>
      </c>
      <c r="H365" t="s">
        <v>10891</v>
      </c>
      <c r="I365" t="s">
        <v>8925</v>
      </c>
      <c r="J365" t="s">
        <v>10892</v>
      </c>
      <c r="L365" t="s">
        <v>240</v>
      </c>
      <c r="M365" t="s">
        <v>240</v>
      </c>
      <c r="N365" t="s">
        <v>8820</v>
      </c>
      <c r="O365" t="s">
        <v>8821</v>
      </c>
      <c r="P365" t="s">
        <v>8822</v>
      </c>
      <c r="Q365" t="s">
        <v>10893</v>
      </c>
      <c r="S365">
        <v>8.01</v>
      </c>
      <c r="T365" t="s">
        <v>10894</v>
      </c>
      <c r="U365" t="s">
        <v>22</v>
      </c>
      <c r="V365" t="s">
        <v>22</v>
      </c>
      <c r="W365" t="s">
        <v>22</v>
      </c>
      <c r="X365" t="s">
        <v>22</v>
      </c>
      <c r="Y365" t="s">
        <v>10895</v>
      </c>
      <c r="Z365">
        <v>70690</v>
      </c>
      <c r="AA365" t="s">
        <v>10896</v>
      </c>
    </row>
    <row r="366" spans="1:30" x14ac:dyDescent="0.35">
      <c r="A366" t="s">
        <v>10897</v>
      </c>
      <c r="B366" t="s">
        <v>8813</v>
      </c>
      <c r="C366" t="s">
        <v>8813</v>
      </c>
      <c r="D366" t="s">
        <v>10864</v>
      </c>
      <c r="E366" t="s">
        <v>10865</v>
      </c>
      <c r="F366" t="s">
        <v>10898</v>
      </c>
      <c r="G366" t="s">
        <v>10898</v>
      </c>
      <c r="H366" t="s">
        <v>10899</v>
      </c>
      <c r="I366" t="s">
        <v>6703</v>
      </c>
      <c r="J366" t="s">
        <v>10900</v>
      </c>
      <c r="L366" t="s">
        <v>240</v>
      </c>
      <c r="M366" t="s">
        <v>240</v>
      </c>
      <c r="N366" t="s">
        <v>8820</v>
      </c>
      <c r="O366" t="s">
        <v>8821</v>
      </c>
      <c r="P366" t="s">
        <v>8822</v>
      </c>
      <c r="Q366" t="s">
        <v>10901</v>
      </c>
      <c r="R366" t="s">
        <v>10902</v>
      </c>
      <c r="S366" t="s">
        <v>8825</v>
      </c>
      <c r="T366" t="s">
        <v>8825</v>
      </c>
      <c r="U366" t="s">
        <v>22</v>
      </c>
      <c r="V366" t="s">
        <v>22</v>
      </c>
      <c r="W366" t="s">
        <v>22</v>
      </c>
      <c r="X366" t="s">
        <v>22</v>
      </c>
      <c r="Y366" t="s">
        <v>10903</v>
      </c>
      <c r="Z366" t="s">
        <v>8825</v>
      </c>
    </row>
    <row r="367" spans="1:30" x14ac:dyDescent="0.35">
      <c r="A367" t="s">
        <v>10904</v>
      </c>
      <c r="B367" t="s">
        <v>8813</v>
      </c>
      <c r="C367" t="s">
        <v>8813</v>
      </c>
      <c r="D367" t="s">
        <v>10864</v>
      </c>
      <c r="E367" t="s">
        <v>10865</v>
      </c>
      <c r="F367" t="s">
        <v>10905</v>
      </c>
      <c r="G367" t="s">
        <v>10905</v>
      </c>
      <c r="H367" t="s">
        <v>10906</v>
      </c>
      <c r="I367" t="s">
        <v>8818</v>
      </c>
      <c r="J367" t="s">
        <v>10907</v>
      </c>
      <c r="K367" t="s">
        <v>10905</v>
      </c>
      <c r="L367" t="s">
        <v>240</v>
      </c>
      <c r="M367" t="s">
        <v>240</v>
      </c>
      <c r="N367" t="s">
        <v>8820</v>
      </c>
      <c r="O367" t="s">
        <v>8821</v>
      </c>
      <c r="P367" t="s">
        <v>8822</v>
      </c>
      <c r="Q367" t="s">
        <v>10908</v>
      </c>
      <c r="S367" t="s">
        <v>10909</v>
      </c>
      <c r="T367" t="s">
        <v>10910</v>
      </c>
      <c r="U367" t="s">
        <v>22</v>
      </c>
      <c r="V367" t="s">
        <v>22</v>
      </c>
      <c r="W367" t="s">
        <v>22</v>
      </c>
      <c r="X367" t="s">
        <v>22</v>
      </c>
      <c r="Y367" t="s">
        <v>10911</v>
      </c>
      <c r="Z367">
        <v>70511</v>
      </c>
      <c r="AA367" t="s">
        <v>10912</v>
      </c>
    </row>
    <row r="368" spans="1:30" x14ac:dyDescent="0.35">
      <c r="A368" t="s">
        <v>10913</v>
      </c>
      <c r="B368" t="s">
        <v>8813</v>
      </c>
      <c r="C368" t="s">
        <v>8813</v>
      </c>
      <c r="D368" t="s">
        <v>10864</v>
      </c>
      <c r="E368" t="s">
        <v>10865</v>
      </c>
      <c r="F368" t="s">
        <v>10914</v>
      </c>
      <c r="G368" t="s">
        <v>10417</v>
      </c>
      <c r="H368" t="s">
        <v>10418</v>
      </c>
      <c r="I368" t="s">
        <v>6703</v>
      </c>
      <c r="J368" t="s">
        <v>10419</v>
      </c>
      <c r="L368" t="s">
        <v>240</v>
      </c>
      <c r="M368" t="s">
        <v>240</v>
      </c>
      <c r="N368" t="s">
        <v>8820</v>
      </c>
      <c r="O368" t="s">
        <v>8821</v>
      </c>
      <c r="P368" t="s">
        <v>8822</v>
      </c>
      <c r="Q368" t="s">
        <v>10419</v>
      </c>
      <c r="S368" t="s">
        <v>8825</v>
      </c>
      <c r="T368" t="s">
        <v>8825</v>
      </c>
      <c r="U368" t="s">
        <v>22</v>
      </c>
      <c r="V368" t="s">
        <v>22</v>
      </c>
      <c r="W368" t="s">
        <v>22</v>
      </c>
      <c r="X368" t="s">
        <v>22</v>
      </c>
      <c r="Y368" t="s">
        <v>10420</v>
      </c>
      <c r="Z368" t="s">
        <v>8825</v>
      </c>
    </row>
    <row r="369" spans="1:30" x14ac:dyDescent="0.35">
      <c r="A369" t="s">
        <v>10915</v>
      </c>
      <c r="B369" t="s">
        <v>8813</v>
      </c>
      <c r="C369" t="s">
        <v>8813</v>
      </c>
      <c r="D369" t="s">
        <v>10864</v>
      </c>
      <c r="E369" t="s">
        <v>10865</v>
      </c>
      <c r="F369" t="s">
        <v>10916</v>
      </c>
      <c r="G369" t="s">
        <v>10917</v>
      </c>
      <c r="H369" t="s">
        <v>8789</v>
      </c>
      <c r="I369" t="s">
        <v>6703</v>
      </c>
      <c r="J369" t="s">
        <v>10918</v>
      </c>
      <c r="L369" t="s">
        <v>240</v>
      </c>
      <c r="M369" t="s">
        <v>240</v>
      </c>
      <c r="N369" t="s">
        <v>8820</v>
      </c>
      <c r="O369" t="s">
        <v>8821</v>
      </c>
      <c r="P369" t="s">
        <v>8822</v>
      </c>
      <c r="Q369" t="s">
        <v>10918</v>
      </c>
      <c r="S369" t="s">
        <v>10919</v>
      </c>
      <c r="T369" t="s">
        <v>10920</v>
      </c>
      <c r="U369" t="s">
        <v>22</v>
      </c>
      <c r="V369" t="s">
        <v>22</v>
      </c>
      <c r="W369" t="s">
        <v>22</v>
      </c>
      <c r="X369" t="s">
        <v>22</v>
      </c>
      <c r="Y369" t="s">
        <v>10921</v>
      </c>
      <c r="Z369">
        <v>70960</v>
      </c>
      <c r="AA369" t="s">
        <v>10922</v>
      </c>
    </row>
    <row r="370" spans="1:30" x14ac:dyDescent="0.35">
      <c r="A370" t="s">
        <v>10923</v>
      </c>
      <c r="B370" t="s">
        <v>8813</v>
      </c>
      <c r="C370" t="s">
        <v>8813</v>
      </c>
      <c r="D370" t="s">
        <v>10864</v>
      </c>
      <c r="E370" t="s">
        <v>10865</v>
      </c>
      <c r="F370" t="s">
        <v>10924</v>
      </c>
      <c r="G370" t="s">
        <v>10924</v>
      </c>
      <c r="H370" t="s">
        <v>10925</v>
      </c>
      <c r="I370" t="s">
        <v>8925</v>
      </c>
      <c r="J370" t="s">
        <v>10926</v>
      </c>
      <c r="L370" t="s">
        <v>240</v>
      </c>
      <c r="M370" t="s">
        <v>240</v>
      </c>
      <c r="N370" t="s">
        <v>8820</v>
      </c>
      <c r="O370" t="s">
        <v>8821</v>
      </c>
      <c r="P370" t="s">
        <v>8822</v>
      </c>
      <c r="Q370" t="s">
        <v>10926</v>
      </c>
      <c r="S370" t="s">
        <v>10927</v>
      </c>
      <c r="T370" t="s">
        <v>10928</v>
      </c>
      <c r="U370" t="s">
        <v>22</v>
      </c>
      <c r="V370" t="s">
        <v>22</v>
      </c>
      <c r="W370" t="s">
        <v>22</v>
      </c>
      <c r="X370" t="s">
        <v>22</v>
      </c>
      <c r="Y370" t="s">
        <v>10929</v>
      </c>
      <c r="Z370">
        <v>70610</v>
      </c>
      <c r="AA370" t="s">
        <v>10930</v>
      </c>
    </row>
    <row r="371" spans="1:30" x14ac:dyDescent="0.35">
      <c r="A371" t="s">
        <v>10931</v>
      </c>
      <c r="B371" t="s">
        <v>8813</v>
      </c>
      <c r="C371" t="s">
        <v>8813</v>
      </c>
      <c r="D371" t="s">
        <v>10864</v>
      </c>
      <c r="E371" t="s">
        <v>10865</v>
      </c>
      <c r="F371" t="s">
        <v>10932</v>
      </c>
      <c r="G371" t="s">
        <v>10789</v>
      </c>
      <c r="H371" t="s">
        <v>10790</v>
      </c>
      <c r="I371" t="s">
        <v>8818</v>
      </c>
      <c r="J371" t="s">
        <v>10791</v>
      </c>
      <c r="L371" t="s">
        <v>240</v>
      </c>
      <c r="M371" t="s">
        <v>240</v>
      </c>
      <c r="N371" t="s">
        <v>8820</v>
      </c>
      <c r="O371" t="s">
        <v>8821</v>
      </c>
      <c r="P371" t="s">
        <v>8822</v>
      </c>
      <c r="Q371" t="s">
        <v>10791</v>
      </c>
      <c r="S371" t="s">
        <v>8825</v>
      </c>
      <c r="T371" t="s">
        <v>8825</v>
      </c>
      <c r="U371" t="s">
        <v>22</v>
      </c>
      <c r="V371" t="s">
        <v>22</v>
      </c>
      <c r="W371" t="s">
        <v>22</v>
      </c>
      <c r="X371" t="s">
        <v>22</v>
      </c>
      <c r="Y371" t="s">
        <v>10793</v>
      </c>
      <c r="Z371" t="s">
        <v>8825</v>
      </c>
      <c r="AD371" t="s">
        <v>10795</v>
      </c>
    </row>
    <row r="372" spans="1:30" x14ac:dyDescent="0.35">
      <c r="A372" t="s">
        <v>10933</v>
      </c>
      <c r="B372" t="s">
        <v>8813</v>
      </c>
      <c r="C372" t="s">
        <v>8813</v>
      </c>
      <c r="D372" t="s">
        <v>10864</v>
      </c>
      <c r="E372" t="s">
        <v>10865</v>
      </c>
      <c r="F372" t="s">
        <v>10934</v>
      </c>
      <c r="G372" t="s">
        <v>10934</v>
      </c>
      <c r="H372" t="s">
        <v>10935</v>
      </c>
      <c r="I372" t="s">
        <v>8847</v>
      </c>
      <c r="J372" t="s">
        <v>10907</v>
      </c>
      <c r="L372" t="s">
        <v>240</v>
      </c>
      <c r="M372" t="s">
        <v>240</v>
      </c>
      <c r="N372" t="s">
        <v>8820</v>
      </c>
      <c r="O372" t="s">
        <v>8821</v>
      </c>
      <c r="P372" t="s">
        <v>8822</v>
      </c>
      <c r="Q372" t="s">
        <v>10936</v>
      </c>
      <c r="S372" t="s">
        <v>10937</v>
      </c>
      <c r="T372" t="s">
        <v>10938</v>
      </c>
      <c r="U372" t="s">
        <v>22</v>
      </c>
      <c r="V372" t="s">
        <v>22</v>
      </c>
      <c r="W372" t="s">
        <v>22</v>
      </c>
      <c r="X372" t="s">
        <v>22</v>
      </c>
      <c r="Y372" t="s">
        <v>10911</v>
      </c>
      <c r="Z372">
        <v>70410</v>
      </c>
      <c r="AA372" t="s">
        <v>10939</v>
      </c>
    </row>
    <row r="373" spans="1:30" x14ac:dyDescent="0.35">
      <c r="A373" t="s">
        <v>10940</v>
      </c>
      <c r="B373" t="s">
        <v>8813</v>
      </c>
      <c r="C373" t="s">
        <v>8813</v>
      </c>
      <c r="D373" t="s">
        <v>10864</v>
      </c>
      <c r="E373" t="s">
        <v>10865</v>
      </c>
      <c r="F373" t="s">
        <v>10941</v>
      </c>
      <c r="G373" t="s">
        <v>10941</v>
      </c>
      <c r="H373" t="s">
        <v>10942</v>
      </c>
      <c r="I373" t="s">
        <v>8975</v>
      </c>
      <c r="J373" t="s">
        <v>10943</v>
      </c>
      <c r="L373" t="s">
        <v>240</v>
      </c>
      <c r="M373" t="s">
        <v>240</v>
      </c>
      <c r="N373" t="s">
        <v>8820</v>
      </c>
      <c r="O373" t="s">
        <v>8821</v>
      </c>
      <c r="P373" t="s">
        <v>8822</v>
      </c>
      <c r="Q373" t="s">
        <v>10944</v>
      </c>
      <c r="S373" t="s">
        <v>10945</v>
      </c>
      <c r="T373" t="s">
        <v>10946</v>
      </c>
      <c r="U373" t="s">
        <v>22</v>
      </c>
      <c r="V373" t="s">
        <v>22</v>
      </c>
      <c r="W373" t="s">
        <v>22</v>
      </c>
      <c r="X373" t="s">
        <v>22</v>
      </c>
      <c r="Y373" t="s">
        <v>10947</v>
      </c>
      <c r="Z373">
        <v>70940</v>
      </c>
      <c r="AA373" t="s">
        <v>10948</v>
      </c>
    </row>
    <row r="374" spans="1:30" x14ac:dyDescent="0.35">
      <c r="A374" t="s">
        <v>10949</v>
      </c>
      <c r="B374" t="s">
        <v>8813</v>
      </c>
      <c r="C374" t="s">
        <v>8813</v>
      </c>
      <c r="D374" t="s">
        <v>10864</v>
      </c>
      <c r="E374" t="s">
        <v>10865</v>
      </c>
      <c r="F374" t="s">
        <v>10950</v>
      </c>
      <c r="G374" t="s">
        <v>10951</v>
      </c>
      <c r="H374" t="s">
        <v>10952</v>
      </c>
      <c r="I374" t="s">
        <v>6703</v>
      </c>
      <c r="J374" t="s">
        <v>10953</v>
      </c>
      <c r="L374" t="s">
        <v>240</v>
      </c>
      <c r="M374" t="s">
        <v>240</v>
      </c>
      <c r="N374" t="s">
        <v>8820</v>
      </c>
      <c r="O374" t="s">
        <v>8821</v>
      </c>
      <c r="P374" t="s">
        <v>8822</v>
      </c>
      <c r="Q374" t="s">
        <v>10954</v>
      </c>
      <c r="S374" t="s">
        <v>10919</v>
      </c>
      <c r="T374" t="s">
        <v>10955</v>
      </c>
      <c r="U374" t="s">
        <v>22</v>
      </c>
      <c r="V374" t="s">
        <v>22</v>
      </c>
      <c r="W374" t="s">
        <v>22</v>
      </c>
      <c r="X374" t="s">
        <v>22</v>
      </c>
      <c r="Y374" t="s">
        <v>10956</v>
      </c>
      <c r="Z374">
        <v>70960</v>
      </c>
      <c r="AA374" t="s">
        <v>10922</v>
      </c>
    </row>
    <row r="375" spans="1:30" x14ac:dyDescent="0.35">
      <c r="A375" t="s">
        <v>10957</v>
      </c>
      <c r="B375" t="s">
        <v>8813</v>
      </c>
      <c r="C375" t="s">
        <v>8813</v>
      </c>
      <c r="D375" t="s">
        <v>10864</v>
      </c>
      <c r="E375" t="s">
        <v>10865</v>
      </c>
      <c r="F375" t="s">
        <v>10958</v>
      </c>
      <c r="G375" t="s">
        <v>10188</v>
      </c>
      <c r="H375" t="s">
        <v>10189</v>
      </c>
      <c r="I375" t="s">
        <v>8818</v>
      </c>
      <c r="J375" t="s">
        <v>10190</v>
      </c>
      <c r="K375" t="s">
        <v>10191</v>
      </c>
      <c r="L375" t="s">
        <v>252</v>
      </c>
      <c r="M375" t="s">
        <v>240</v>
      </c>
      <c r="N375" t="s">
        <v>9156</v>
      </c>
      <c r="O375" t="s">
        <v>9157</v>
      </c>
      <c r="P375" t="s">
        <v>9158</v>
      </c>
      <c r="Q375" t="s">
        <v>10190</v>
      </c>
      <c r="S375" t="s">
        <v>8825</v>
      </c>
      <c r="T375" t="s">
        <v>8825</v>
      </c>
      <c r="U375" t="s">
        <v>22</v>
      </c>
      <c r="V375" t="s">
        <v>22</v>
      </c>
      <c r="W375" t="s">
        <v>22</v>
      </c>
      <c r="X375" t="s">
        <v>22</v>
      </c>
      <c r="Y375" t="s">
        <v>10192</v>
      </c>
      <c r="Z375" t="s">
        <v>8825</v>
      </c>
    </row>
    <row r="376" spans="1:30" x14ac:dyDescent="0.35">
      <c r="A376" t="s">
        <v>10959</v>
      </c>
      <c r="B376" t="s">
        <v>8813</v>
      </c>
      <c r="C376" t="s">
        <v>8813</v>
      </c>
      <c r="D376" t="s">
        <v>10864</v>
      </c>
      <c r="E376" t="s">
        <v>10865</v>
      </c>
      <c r="F376" t="s">
        <v>10960</v>
      </c>
      <c r="G376" t="s">
        <v>10960</v>
      </c>
      <c r="H376" t="s">
        <v>10961</v>
      </c>
      <c r="I376" t="s">
        <v>8818</v>
      </c>
      <c r="J376" t="s">
        <v>10962</v>
      </c>
      <c r="L376" t="s">
        <v>240</v>
      </c>
      <c r="M376" t="s">
        <v>240</v>
      </c>
      <c r="N376" t="s">
        <v>8820</v>
      </c>
      <c r="O376" t="s">
        <v>8821</v>
      </c>
      <c r="P376" t="s">
        <v>8822</v>
      </c>
      <c r="Q376" t="s">
        <v>10962</v>
      </c>
      <c r="S376" t="s">
        <v>8825</v>
      </c>
      <c r="T376" t="s">
        <v>8825</v>
      </c>
      <c r="U376" t="s">
        <v>22</v>
      </c>
      <c r="V376" t="s">
        <v>22</v>
      </c>
      <c r="W376" t="s">
        <v>22</v>
      </c>
      <c r="X376" t="s">
        <v>22</v>
      </c>
      <c r="Y376" t="s">
        <v>10963</v>
      </c>
      <c r="Z376" t="s">
        <v>8825</v>
      </c>
    </row>
    <row r="377" spans="1:30" x14ac:dyDescent="0.35">
      <c r="A377" t="s">
        <v>10964</v>
      </c>
      <c r="B377" t="s">
        <v>8813</v>
      </c>
      <c r="C377" t="s">
        <v>8813</v>
      </c>
      <c r="D377" t="s">
        <v>10864</v>
      </c>
      <c r="E377" t="s">
        <v>10865</v>
      </c>
      <c r="F377" t="s">
        <v>10965</v>
      </c>
      <c r="G377" t="s">
        <v>10197</v>
      </c>
      <c r="H377" t="s">
        <v>10198</v>
      </c>
      <c r="I377" t="s">
        <v>8818</v>
      </c>
      <c r="J377" t="s">
        <v>10199</v>
      </c>
      <c r="L377" t="s">
        <v>252</v>
      </c>
      <c r="M377" t="s">
        <v>240</v>
      </c>
      <c r="N377" t="s">
        <v>9156</v>
      </c>
      <c r="O377" t="s">
        <v>9157</v>
      </c>
      <c r="P377" t="s">
        <v>9158</v>
      </c>
      <c r="Q377" t="s">
        <v>10200</v>
      </c>
      <c r="R377" t="s">
        <v>10201</v>
      </c>
      <c r="S377" t="s">
        <v>8825</v>
      </c>
      <c r="T377" t="s">
        <v>8825</v>
      </c>
      <c r="U377" t="s">
        <v>22</v>
      </c>
      <c r="V377" t="s">
        <v>22</v>
      </c>
      <c r="W377" t="s">
        <v>22</v>
      </c>
      <c r="X377" t="s">
        <v>22</v>
      </c>
      <c r="Y377" t="s">
        <v>10203</v>
      </c>
      <c r="Z377" t="s">
        <v>8825</v>
      </c>
      <c r="AD377" t="s">
        <v>10205</v>
      </c>
    </row>
    <row r="378" spans="1:30" x14ac:dyDescent="0.35">
      <c r="A378" t="s">
        <v>10966</v>
      </c>
      <c r="B378" t="s">
        <v>8813</v>
      </c>
      <c r="C378" t="s">
        <v>8813</v>
      </c>
      <c r="D378" t="s">
        <v>10864</v>
      </c>
      <c r="E378" t="s">
        <v>10865</v>
      </c>
      <c r="F378" t="s">
        <v>10967</v>
      </c>
      <c r="G378" t="s">
        <v>10967</v>
      </c>
      <c r="H378" t="s">
        <v>10968</v>
      </c>
      <c r="I378" t="s">
        <v>6703</v>
      </c>
      <c r="J378" t="s">
        <v>10969</v>
      </c>
      <c r="L378" t="s">
        <v>240</v>
      </c>
      <c r="M378" t="s">
        <v>240</v>
      </c>
      <c r="N378" t="s">
        <v>8820</v>
      </c>
      <c r="O378" t="s">
        <v>8821</v>
      </c>
      <c r="P378" t="s">
        <v>8822</v>
      </c>
      <c r="Q378" t="s">
        <v>10969</v>
      </c>
      <c r="S378" t="s">
        <v>10970</v>
      </c>
      <c r="T378" t="s">
        <v>10971</v>
      </c>
      <c r="U378" t="s">
        <v>22</v>
      </c>
      <c r="V378" t="s">
        <v>22</v>
      </c>
      <c r="W378" t="s">
        <v>22</v>
      </c>
      <c r="X378" t="s">
        <v>22</v>
      </c>
      <c r="Y378" t="s">
        <v>10972</v>
      </c>
      <c r="Z378">
        <v>70700</v>
      </c>
      <c r="AA378" t="s">
        <v>10973</v>
      </c>
    </row>
    <row r="379" spans="1:30" x14ac:dyDescent="0.35">
      <c r="A379" t="s">
        <v>10974</v>
      </c>
      <c r="B379" t="s">
        <v>8813</v>
      </c>
      <c r="C379" t="s">
        <v>8813</v>
      </c>
      <c r="D379" t="s">
        <v>10864</v>
      </c>
      <c r="E379" t="s">
        <v>10865</v>
      </c>
      <c r="F379" t="s">
        <v>10975</v>
      </c>
      <c r="G379" t="s">
        <v>10975</v>
      </c>
      <c r="H379" t="s">
        <v>10976</v>
      </c>
      <c r="I379" t="s">
        <v>6703</v>
      </c>
      <c r="J379" t="s">
        <v>10977</v>
      </c>
      <c r="L379" t="s">
        <v>240</v>
      </c>
      <c r="M379" t="s">
        <v>240</v>
      </c>
      <c r="N379" t="s">
        <v>8820</v>
      </c>
      <c r="O379" t="s">
        <v>8821</v>
      </c>
      <c r="P379" t="s">
        <v>8822</v>
      </c>
      <c r="Q379" t="s">
        <v>10977</v>
      </c>
      <c r="S379" t="s">
        <v>10978</v>
      </c>
      <c r="T379" t="s">
        <v>10979</v>
      </c>
      <c r="U379" t="s">
        <v>22</v>
      </c>
      <c r="V379" t="s">
        <v>22</v>
      </c>
      <c r="W379" t="s">
        <v>22</v>
      </c>
      <c r="X379" t="s">
        <v>22</v>
      </c>
      <c r="Y379" t="s">
        <v>10980</v>
      </c>
      <c r="Z379">
        <v>70930</v>
      </c>
      <c r="AA379" t="s">
        <v>10981</v>
      </c>
    </row>
    <row r="380" spans="1:30" x14ac:dyDescent="0.35">
      <c r="A380" t="s">
        <v>10982</v>
      </c>
      <c r="B380" t="s">
        <v>8813</v>
      </c>
      <c r="C380" t="s">
        <v>8813</v>
      </c>
      <c r="D380" t="s">
        <v>10864</v>
      </c>
      <c r="E380" t="s">
        <v>10865</v>
      </c>
      <c r="F380" t="s">
        <v>10983</v>
      </c>
      <c r="G380" t="s">
        <v>10983</v>
      </c>
      <c r="H380" t="s">
        <v>3197</v>
      </c>
      <c r="I380" t="s">
        <v>8818</v>
      </c>
      <c r="J380" t="s">
        <v>10984</v>
      </c>
      <c r="L380" t="s">
        <v>240</v>
      </c>
      <c r="M380" t="s">
        <v>240</v>
      </c>
      <c r="N380" t="s">
        <v>8820</v>
      </c>
      <c r="O380" t="s">
        <v>8821</v>
      </c>
      <c r="P380" t="s">
        <v>8822</v>
      </c>
      <c r="Q380" t="s">
        <v>10984</v>
      </c>
      <c r="S380" t="s">
        <v>10945</v>
      </c>
      <c r="T380" t="s">
        <v>10985</v>
      </c>
      <c r="U380" t="s">
        <v>22</v>
      </c>
      <c r="V380" t="s">
        <v>22</v>
      </c>
      <c r="W380" t="s">
        <v>22</v>
      </c>
      <c r="X380" t="s">
        <v>22</v>
      </c>
      <c r="Y380" t="s">
        <v>10986</v>
      </c>
      <c r="Z380">
        <v>70529</v>
      </c>
      <c r="AA380" t="s">
        <v>10987</v>
      </c>
    </row>
    <row r="381" spans="1:30" x14ac:dyDescent="0.35">
      <c r="A381" t="s">
        <v>10988</v>
      </c>
      <c r="B381" t="s">
        <v>8813</v>
      </c>
      <c r="C381" t="s">
        <v>8813</v>
      </c>
      <c r="D381" t="s">
        <v>10864</v>
      </c>
      <c r="E381" t="s">
        <v>10865</v>
      </c>
      <c r="F381" t="s">
        <v>10989</v>
      </c>
      <c r="G381" t="s">
        <v>10989</v>
      </c>
      <c r="H381" t="s">
        <v>10989</v>
      </c>
      <c r="I381" t="s">
        <v>8818</v>
      </c>
      <c r="J381" t="s">
        <v>10990</v>
      </c>
      <c r="L381" t="s">
        <v>240</v>
      </c>
      <c r="M381" t="s">
        <v>240</v>
      </c>
      <c r="N381" t="s">
        <v>8820</v>
      </c>
      <c r="O381" t="s">
        <v>8821</v>
      </c>
      <c r="P381" t="s">
        <v>8822</v>
      </c>
      <c r="Q381" t="s">
        <v>22</v>
      </c>
      <c r="R381" t="s">
        <v>8926</v>
      </c>
      <c r="S381" t="s">
        <v>8825</v>
      </c>
      <c r="T381" t="s">
        <v>8825</v>
      </c>
      <c r="U381" t="s">
        <v>22</v>
      </c>
      <c r="V381" t="s">
        <v>22</v>
      </c>
      <c r="W381" t="s">
        <v>22</v>
      </c>
      <c r="X381" t="s">
        <v>22</v>
      </c>
      <c r="Y381" t="s">
        <v>10991</v>
      </c>
      <c r="Z381" t="s">
        <v>8825</v>
      </c>
    </row>
    <row r="382" spans="1:30" x14ac:dyDescent="0.35">
      <c r="A382" t="s">
        <v>10992</v>
      </c>
      <c r="B382" t="s">
        <v>8813</v>
      </c>
      <c r="C382" t="s">
        <v>8813</v>
      </c>
      <c r="D382" t="s">
        <v>10864</v>
      </c>
      <c r="E382" t="s">
        <v>10865</v>
      </c>
      <c r="F382" t="s">
        <v>10993</v>
      </c>
      <c r="G382" t="s">
        <v>10993</v>
      </c>
      <c r="H382" t="s">
        <v>10994</v>
      </c>
      <c r="I382" t="s">
        <v>6703</v>
      </c>
      <c r="J382" t="s">
        <v>10995</v>
      </c>
      <c r="L382" t="s">
        <v>240</v>
      </c>
      <c r="M382" t="s">
        <v>240</v>
      </c>
      <c r="N382" t="s">
        <v>8820</v>
      </c>
      <c r="O382" t="s">
        <v>8821</v>
      </c>
      <c r="P382" t="s">
        <v>8822</v>
      </c>
      <c r="Q382" t="s">
        <v>10995</v>
      </c>
      <c r="S382" t="s">
        <v>8825</v>
      </c>
      <c r="T382" t="s">
        <v>8825</v>
      </c>
      <c r="U382" t="s">
        <v>22</v>
      </c>
      <c r="V382" t="s">
        <v>22</v>
      </c>
      <c r="W382" t="s">
        <v>22</v>
      </c>
      <c r="X382" t="s">
        <v>22</v>
      </c>
      <c r="Y382" t="s">
        <v>10996</v>
      </c>
      <c r="Z382" t="s">
        <v>8825</v>
      </c>
    </row>
    <row r="383" spans="1:30" x14ac:dyDescent="0.35">
      <c r="A383" t="s">
        <v>10997</v>
      </c>
      <c r="B383" t="s">
        <v>8813</v>
      </c>
      <c r="C383" t="s">
        <v>8813</v>
      </c>
      <c r="D383" t="s">
        <v>10864</v>
      </c>
      <c r="E383" t="s">
        <v>10865</v>
      </c>
      <c r="F383" t="s">
        <v>10717</v>
      </c>
      <c r="G383" t="s">
        <v>10717</v>
      </c>
      <c r="H383" t="s">
        <v>10218</v>
      </c>
      <c r="I383" t="s">
        <v>8925</v>
      </c>
      <c r="J383" t="s">
        <v>10718</v>
      </c>
      <c r="L383" t="s">
        <v>240</v>
      </c>
      <c r="M383" t="s">
        <v>240</v>
      </c>
      <c r="N383" t="s">
        <v>8820</v>
      </c>
      <c r="O383" t="s">
        <v>8821</v>
      </c>
      <c r="P383" t="s">
        <v>8822</v>
      </c>
      <c r="Q383" t="s">
        <v>10718</v>
      </c>
      <c r="S383" t="s">
        <v>10658</v>
      </c>
      <c r="T383" t="s">
        <v>10719</v>
      </c>
      <c r="U383" t="s">
        <v>22</v>
      </c>
      <c r="V383" t="s">
        <v>22</v>
      </c>
      <c r="W383" t="s">
        <v>22</v>
      </c>
      <c r="X383" t="s">
        <v>22</v>
      </c>
      <c r="Y383" t="s">
        <v>10720</v>
      </c>
    </row>
    <row r="384" spans="1:30" x14ac:dyDescent="0.35">
      <c r="A384" t="s">
        <v>10998</v>
      </c>
      <c r="B384" t="s">
        <v>8813</v>
      </c>
      <c r="C384" t="s">
        <v>8813</v>
      </c>
      <c r="D384" t="s">
        <v>10864</v>
      </c>
      <c r="E384" t="s">
        <v>10865</v>
      </c>
      <c r="F384" t="s">
        <v>10999</v>
      </c>
      <c r="G384" t="s">
        <v>10999</v>
      </c>
      <c r="H384" t="s">
        <v>11000</v>
      </c>
      <c r="I384" t="s">
        <v>6703</v>
      </c>
      <c r="J384" t="s">
        <v>11001</v>
      </c>
      <c r="L384" t="s">
        <v>240</v>
      </c>
      <c r="M384" t="s">
        <v>240</v>
      </c>
      <c r="N384" t="s">
        <v>8820</v>
      </c>
      <c r="O384" t="s">
        <v>8821</v>
      </c>
      <c r="P384" t="s">
        <v>8822</v>
      </c>
      <c r="Q384" t="s">
        <v>11001</v>
      </c>
      <c r="S384" t="s">
        <v>8825</v>
      </c>
      <c r="T384" t="s">
        <v>8825</v>
      </c>
      <c r="U384" t="s">
        <v>22</v>
      </c>
      <c r="V384" t="s">
        <v>22</v>
      </c>
      <c r="W384" t="s">
        <v>22</v>
      </c>
      <c r="X384" t="s">
        <v>22</v>
      </c>
      <c r="Y384" t="s">
        <v>11002</v>
      </c>
      <c r="Z384" t="s">
        <v>8825</v>
      </c>
    </row>
    <row r="385" spans="1:30" x14ac:dyDescent="0.35">
      <c r="A385" t="s">
        <v>11003</v>
      </c>
      <c r="B385" t="s">
        <v>8813</v>
      </c>
      <c r="C385" t="s">
        <v>8813</v>
      </c>
      <c r="D385" t="s">
        <v>10864</v>
      </c>
      <c r="E385" t="s">
        <v>10865</v>
      </c>
      <c r="F385" t="s">
        <v>10999</v>
      </c>
      <c r="G385" t="s">
        <v>10999</v>
      </c>
      <c r="H385" t="s">
        <v>11000</v>
      </c>
      <c r="I385" t="s">
        <v>8818</v>
      </c>
      <c r="J385" t="s">
        <v>11001</v>
      </c>
      <c r="L385" t="s">
        <v>240</v>
      </c>
      <c r="M385" t="s">
        <v>240</v>
      </c>
      <c r="N385" t="s">
        <v>8820</v>
      </c>
      <c r="O385" t="s">
        <v>8821</v>
      </c>
      <c r="P385" t="s">
        <v>8822</v>
      </c>
      <c r="Q385" t="s">
        <v>11001</v>
      </c>
      <c r="S385" t="s">
        <v>8825</v>
      </c>
      <c r="T385" t="s">
        <v>8825</v>
      </c>
      <c r="U385" t="s">
        <v>22</v>
      </c>
      <c r="V385" t="s">
        <v>22</v>
      </c>
      <c r="W385" t="s">
        <v>22</v>
      </c>
      <c r="X385" t="s">
        <v>22</v>
      </c>
      <c r="Y385" t="s">
        <v>11002</v>
      </c>
      <c r="Z385" t="s">
        <v>8825</v>
      </c>
    </row>
    <row r="386" spans="1:30" x14ac:dyDescent="0.35">
      <c r="A386" t="s">
        <v>11004</v>
      </c>
      <c r="B386" t="s">
        <v>8813</v>
      </c>
      <c r="C386" t="s">
        <v>8813</v>
      </c>
      <c r="D386" t="s">
        <v>10864</v>
      </c>
      <c r="E386" t="s">
        <v>10865</v>
      </c>
      <c r="F386" t="s">
        <v>11005</v>
      </c>
      <c r="G386" t="s">
        <v>11005</v>
      </c>
      <c r="H386" t="s">
        <v>11006</v>
      </c>
      <c r="I386" t="s">
        <v>8925</v>
      </c>
      <c r="J386" t="s">
        <v>11007</v>
      </c>
      <c r="L386" t="s">
        <v>240</v>
      </c>
      <c r="M386" t="s">
        <v>240</v>
      </c>
      <c r="N386" t="s">
        <v>8820</v>
      </c>
      <c r="O386" t="s">
        <v>8821</v>
      </c>
      <c r="P386" t="s">
        <v>8822</v>
      </c>
      <c r="Q386" t="s">
        <v>11007</v>
      </c>
      <c r="S386" t="s">
        <v>11008</v>
      </c>
      <c r="T386" t="s">
        <v>11009</v>
      </c>
      <c r="U386" t="s">
        <v>22</v>
      </c>
      <c r="V386" t="s">
        <v>22</v>
      </c>
      <c r="W386" t="s">
        <v>22</v>
      </c>
      <c r="X386" t="s">
        <v>22</v>
      </c>
      <c r="Y386" t="s">
        <v>11010</v>
      </c>
      <c r="Z386">
        <v>70320</v>
      </c>
      <c r="AA386" t="s">
        <v>11011</v>
      </c>
    </row>
    <row r="387" spans="1:30" x14ac:dyDescent="0.35">
      <c r="A387" t="s">
        <v>11012</v>
      </c>
      <c r="B387" t="s">
        <v>8813</v>
      </c>
      <c r="C387" t="s">
        <v>8813</v>
      </c>
      <c r="D387" t="s">
        <v>10864</v>
      </c>
      <c r="E387" t="s">
        <v>10865</v>
      </c>
      <c r="F387" t="s">
        <v>11013</v>
      </c>
      <c r="G387" t="s">
        <v>11013</v>
      </c>
      <c r="H387" t="s">
        <v>11014</v>
      </c>
      <c r="I387" t="s">
        <v>8818</v>
      </c>
      <c r="J387" t="s">
        <v>11015</v>
      </c>
      <c r="L387" t="s">
        <v>240</v>
      </c>
      <c r="M387" t="s">
        <v>240</v>
      </c>
      <c r="N387" t="s">
        <v>8820</v>
      </c>
      <c r="O387" t="s">
        <v>8821</v>
      </c>
      <c r="P387" t="s">
        <v>8822</v>
      </c>
      <c r="Q387" s="88"/>
      <c r="R387" s="88"/>
      <c r="S387" s="88"/>
      <c r="T387" s="88"/>
      <c r="U387" t="s">
        <v>22</v>
      </c>
      <c r="V387" t="s">
        <v>22</v>
      </c>
      <c r="W387" t="s">
        <v>22</v>
      </c>
      <c r="X387" t="s">
        <v>22</v>
      </c>
      <c r="Y387" t="s">
        <v>11016</v>
      </c>
    </row>
    <row r="388" spans="1:30" x14ac:dyDescent="0.35">
      <c r="A388" t="s">
        <v>11017</v>
      </c>
      <c r="B388" t="s">
        <v>8813</v>
      </c>
      <c r="C388" t="s">
        <v>8813</v>
      </c>
      <c r="D388" t="s">
        <v>10864</v>
      </c>
      <c r="E388" t="s">
        <v>10865</v>
      </c>
      <c r="F388" t="s">
        <v>11018</v>
      </c>
      <c r="G388" t="s">
        <v>11018</v>
      </c>
      <c r="H388" t="s">
        <v>11019</v>
      </c>
      <c r="I388" t="s">
        <v>8818</v>
      </c>
      <c r="J388" t="s">
        <v>10907</v>
      </c>
      <c r="L388" t="s">
        <v>240</v>
      </c>
      <c r="M388" t="s">
        <v>240</v>
      </c>
      <c r="N388" t="s">
        <v>8820</v>
      </c>
      <c r="O388" t="s">
        <v>8821</v>
      </c>
      <c r="P388" t="s">
        <v>8822</v>
      </c>
      <c r="Q388" t="s">
        <v>11020</v>
      </c>
      <c r="S388" t="s">
        <v>10945</v>
      </c>
      <c r="T388" t="s">
        <v>11021</v>
      </c>
      <c r="U388" t="s">
        <v>22</v>
      </c>
      <c r="V388" t="s">
        <v>22</v>
      </c>
      <c r="W388" t="s">
        <v>22</v>
      </c>
      <c r="X388" t="s">
        <v>22</v>
      </c>
      <c r="Y388" t="s">
        <v>10911</v>
      </c>
      <c r="Z388">
        <v>704</v>
      </c>
      <c r="AA388" t="s">
        <v>11022</v>
      </c>
    </row>
    <row r="389" spans="1:30" x14ac:dyDescent="0.35">
      <c r="A389" t="s">
        <v>11023</v>
      </c>
      <c r="B389" t="s">
        <v>8813</v>
      </c>
      <c r="C389" t="s">
        <v>8813</v>
      </c>
      <c r="D389" t="s">
        <v>10864</v>
      </c>
      <c r="E389" t="s">
        <v>10865</v>
      </c>
      <c r="F389" t="s">
        <v>11024</v>
      </c>
      <c r="G389" t="s">
        <v>11024</v>
      </c>
      <c r="H389" t="s">
        <v>11025</v>
      </c>
      <c r="I389" t="s">
        <v>8818</v>
      </c>
      <c r="J389" t="s">
        <v>11026</v>
      </c>
      <c r="L389" t="s">
        <v>240</v>
      </c>
      <c r="M389" t="s">
        <v>240</v>
      </c>
      <c r="N389" t="s">
        <v>8820</v>
      </c>
      <c r="O389" t="s">
        <v>8821</v>
      </c>
      <c r="P389" t="s">
        <v>8822</v>
      </c>
      <c r="Q389" t="s">
        <v>11026</v>
      </c>
      <c r="S389" t="s">
        <v>11027</v>
      </c>
      <c r="T389" t="s">
        <v>11028</v>
      </c>
      <c r="U389" t="s">
        <v>22</v>
      </c>
      <c r="V389" t="s">
        <v>22</v>
      </c>
      <c r="W389" t="s">
        <v>22</v>
      </c>
      <c r="X389" t="s">
        <v>22</v>
      </c>
      <c r="Y389" t="s">
        <v>11029</v>
      </c>
      <c r="Z389">
        <v>70390</v>
      </c>
      <c r="AA389" t="s">
        <v>11030</v>
      </c>
    </row>
    <row r="390" spans="1:30" x14ac:dyDescent="0.35">
      <c r="A390" t="s">
        <v>11031</v>
      </c>
      <c r="B390" t="s">
        <v>8813</v>
      </c>
      <c r="C390" t="s">
        <v>8813</v>
      </c>
      <c r="D390" t="s">
        <v>10864</v>
      </c>
      <c r="E390" t="s">
        <v>10865</v>
      </c>
      <c r="F390" t="s">
        <v>11032</v>
      </c>
      <c r="G390" t="s">
        <v>11032</v>
      </c>
      <c r="H390" t="s">
        <v>11033</v>
      </c>
      <c r="I390" t="s">
        <v>8818</v>
      </c>
      <c r="J390" t="s">
        <v>11034</v>
      </c>
      <c r="L390" t="s">
        <v>240</v>
      </c>
      <c r="M390" t="s">
        <v>240</v>
      </c>
      <c r="N390" t="s">
        <v>8820</v>
      </c>
      <c r="O390" t="s">
        <v>8821</v>
      </c>
      <c r="P390" t="s">
        <v>8822</v>
      </c>
      <c r="Q390" t="s">
        <v>11035</v>
      </c>
      <c r="S390" t="s">
        <v>11036</v>
      </c>
      <c r="T390" t="s">
        <v>11037</v>
      </c>
      <c r="U390" t="s">
        <v>22</v>
      </c>
      <c r="V390" t="s">
        <v>22</v>
      </c>
      <c r="W390" t="s">
        <v>22</v>
      </c>
      <c r="X390" t="s">
        <v>22</v>
      </c>
      <c r="Y390" t="s">
        <v>11038</v>
      </c>
      <c r="Z390">
        <v>70519</v>
      </c>
      <c r="AA390" t="s">
        <v>11039</v>
      </c>
    </row>
    <row r="391" spans="1:30" x14ac:dyDescent="0.35">
      <c r="A391" t="s">
        <v>11040</v>
      </c>
      <c r="B391" t="s">
        <v>8813</v>
      </c>
      <c r="C391" t="s">
        <v>8813</v>
      </c>
      <c r="D391" t="s">
        <v>10864</v>
      </c>
      <c r="E391" t="s">
        <v>10865</v>
      </c>
      <c r="F391" t="s">
        <v>11041</v>
      </c>
      <c r="G391" t="s">
        <v>11041</v>
      </c>
      <c r="H391" t="s">
        <v>11042</v>
      </c>
      <c r="I391" t="s">
        <v>8843</v>
      </c>
      <c r="J391" t="s">
        <v>11043</v>
      </c>
      <c r="L391" t="s">
        <v>240</v>
      </c>
      <c r="M391" t="s">
        <v>240</v>
      </c>
      <c r="N391" t="s">
        <v>8820</v>
      </c>
      <c r="O391" t="s">
        <v>8821</v>
      </c>
      <c r="P391" t="s">
        <v>8822</v>
      </c>
      <c r="Q391" t="s">
        <v>11043</v>
      </c>
      <c r="S391" t="s">
        <v>11044</v>
      </c>
      <c r="T391" t="s">
        <v>11045</v>
      </c>
      <c r="U391" t="s">
        <v>22</v>
      </c>
      <c r="V391" t="s">
        <v>22</v>
      </c>
      <c r="W391" t="s">
        <v>22</v>
      </c>
      <c r="X391" t="s">
        <v>22</v>
      </c>
      <c r="Y391" t="s">
        <v>11046</v>
      </c>
      <c r="Z391" t="s">
        <v>8825</v>
      </c>
    </row>
    <row r="392" spans="1:30" x14ac:dyDescent="0.35">
      <c r="A392" t="s">
        <v>11047</v>
      </c>
      <c r="B392" t="s">
        <v>8813</v>
      </c>
      <c r="C392" t="s">
        <v>8813</v>
      </c>
      <c r="D392" t="s">
        <v>10864</v>
      </c>
      <c r="E392" t="s">
        <v>10865</v>
      </c>
      <c r="F392" t="s">
        <v>11048</v>
      </c>
      <c r="G392" t="s">
        <v>11049</v>
      </c>
      <c r="H392" t="s">
        <v>11050</v>
      </c>
      <c r="I392" t="s">
        <v>490</v>
      </c>
      <c r="J392" t="s">
        <v>11051</v>
      </c>
      <c r="L392" t="s">
        <v>240</v>
      </c>
      <c r="M392" t="s">
        <v>240</v>
      </c>
      <c r="N392" t="s">
        <v>8820</v>
      </c>
      <c r="O392" t="s">
        <v>8821</v>
      </c>
      <c r="P392" t="s">
        <v>8822</v>
      </c>
      <c r="Q392" t="s">
        <v>11052</v>
      </c>
      <c r="R392" t="s">
        <v>11053</v>
      </c>
      <c r="S392" t="s">
        <v>11054</v>
      </c>
      <c r="T392" t="s">
        <v>11055</v>
      </c>
      <c r="U392" t="s">
        <v>22</v>
      </c>
      <c r="V392" t="s">
        <v>22</v>
      </c>
      <c r="W392" t="s">
        <v>22</v>
      </c>
      <c r="X392" t="s">
        <v>22</v>
      </c>
      <c r="Y392" t="s">
        <v>11056</v>
      </c>
      <c r="Z392">
        <v>70310</v>
      </c>
      <c r="AA392" t="s">
        <v>11057</v>
      </c>
    </row>
    <row r="393" spans="1:30" x14ac:dyDescent="0.35">
      <c r="A393" t="s">
        <v>11058</v>
      </c>
      <c r="B393" t="s">
        <v>8813</v>
      </c>
      <c r="C393" t="s">
        <v>8813</v>
      </c>
      <c r="D393" t="s">
        <v>10864</v>
      </c>
      <c r="E393" t="s">
        <v>10865</v>
      </c>
      <c r="F393" t="s">
        <v>11048</v>
      </c>
      <c r="G393" t="s">
        <v>11049</v>
      </c>
      <c r="H393" t="s">
        <v>11050</v>
      </c>
      <c r="I393" t="s">
        <v>8925</v>
      </c>
      <c r="J393" t="s">
        <v>11051</v>
      </c>
      <c r="L393" t="s">
        <v>240</v>
      </c>
      <c r="M393" t="s">
        <v>240</v>
      </c>
      <c r="N393" t="s">
        <v>8820</v>
      </c>
      <c r="O393" t="s">
        <v>8821</v>
      </c>
      <c r="P393" t="s">
        <v>8822</v>
      </c>
      <c r="Q393" t="s">
        <v>11052</v>
      </c>
      <c r="R393" t="s">
        <v>11053</v>
      </c>
      <c r="S393" t="s">
        <v>11054</v>
      </c>
      <c r="T393" t="s">
        <v>11055</v>
      </c>
      <c r="U393" t="s">
        <v>22</v>
      </c>
      <c r="V393" t="s">
        <v>22</v>
      </c>
      <c r="W393" t="s">
        <v>22</v>
      </c>
      <c r="X393" t="s">
        <v>22</v>
      </c>
      <c r="Y393" t="s">
        <v>11056</v>
      </c>
      <c r="Z393">
        <v>70310</v>
      </c>
      <c r="AA393" t="s">
        <v>11057</v>
      </c>
    </row>
    <row r="394" spans="1:30" x14ac:dyDescent="0.35">
      <c r="A394" t="s">
        <v>11059</v>
      </c>
      <c r="B394" t="s">
        <v>8813</v>
      </c>
      <c r="C394" t="s">
        <v>8813</v>
      </c>
      <c r="D394" t="s">
        <v>10864</v>
      </c>
      <c r="E394" t="s">
        <v>10865</v>
      </c>
      <c r="F394" t="s">
        <v>11060</v>
      </c>
      <c r="G394" t="s">
        <v>11049</v>
      </c>
      <c r="H394" t="s">
        <v>11050</v>
      </c>
      <c r="I394" t="s">
        <v>8925</v>
      </c>
      <c r="J394" t="s">
        <v>11051</v>
      </c>
      <c r="L394" t="s">
        <v>240</v>
      </c>
      <c r="M394" t="s">
        <v>240</v>
      </c>
      <c r="N394" t="s">
        <v>8820</v>
      </c>
      <c r="O394" t="s">
        <v>8821</v>
      </c>
      <c r="P394" t="s">
        <v>8822</v>
      </c>
      <c r="Q394" t="s">
        <v>11052</v>
      </c>
      <c r="R394" t="s">
        <v>11053</v>
      </c>
      <c r="S394" t="s">
        <v>11054</v>
      </c>
      <c r="T394" t="s">
        <v>11055</v>
      </c>
      <c r="U394" t="s">
        <v>22</v>
      </c>
      <c r="V394" t="s">
        <v>22</v>
      </c>
      <c r="W394" t="s">
        <v>22</v>
      </c>
      <c r="X394" t="s">
        <v>22</v>
      </c>
      <c r="Y394" t="s">
        <v>11056</v>
      </c>
      <c r="Z394">
        <v>70310</v>
      </c>
      <c r="AA394" t="s">
        <v>11057</v>
      </c>
    </row>
    <row r="395" spans="1:30" x14ac:dyDescent="0.35">
      <c r="A395" t="s">
        <v>11061</v>
      </c>
      <c r="B395" t="s">
        <v>8813</v>
      </c>
      <c r="C395" t="s">
        <v>8813</v>
      </c>
      <c r="D395" t="s">
        <v>10864</v>
      </c>
      <c r="E395" t="s">
        <v>10865</v>
      </c>
      <c r="F395" t="s">
        <v>11062</v>
      </c>
      <c r="G395" t="s">
        <v>11049</v>
      </c>
      <c r="H395" t="s">
        <v>11050</v>
      </c>
      <c r="I395" t="s">
        <v>8925</v>
      </c>
      <c r="J395" t="s">
        <v>11051</v>
      </c>
      <c r="L395" t="s">
        <v>240</v>
      </c>
      <c r="M395" t="s">
        <v>240</v>
      </c>
      <c r="N395" t="s">
        <v>8820</v>
      </c>
      <c r="O395" t="s">
        <v>8821</v>
      </c>
      <c r="P395" t="s">
        <v>8822</v>
      </c>
      <c r="Q395" t="s">
        <v>11052</v>
      </c>
      <c r="R395" t="s">
        <v>11053</v>
      </c>
      <c r="S395" t="s">
        <v>11054</v>
      </c>
      <c r="T395" t="s">
        <v>11055</v>
      </c>
      <c r="U395" t="s">
        <v>22</v>
      </c>
      <c r="V395" t="s">
        <v>22</v>
      </c>
      <c r="W395" t="s">
        <v>22</v>
      </c>
      <c r="X395" t="s">
        <v>22</v>
      </c>
      <c r="Y395" t="s">
        <v>11056</v>
      </c>
      <c r="Z395">
        <v>70310</v>
      </c>
      <c r="AA395" t="s">
        <v>11057</v>
      </c>
    </row>
    <row r="396" spans="1:30" x14ac:dyDescent="0.35">
      <c r="A396" t="s">
        <v>11063</v>
      </c>
      <c r="B396" t="s">
        <v>8813</v>
      </c>
      <c r="C396" t="s">
        <v>8813</v>
      </c>
      <c r="D396" t="s">
        <v>10864</v>
      </c>
      <c r="E396" t="s">
        <v>10865</v>
      </c>
      <c r="F396" t="s">
        <v>11064</v>
      </c>
      <c r="G396" t="s">
        <v>11064</v>
      </c>
      <c r="H396" t="s">
        <v>11065</v>
      </c>
      <c r="I396" t="s">
        <v>8925</v>
      </c>
      <c r="J396" t="s">
        <v>11066</v>
      </c>
      <c r="L396" t="s">
        <v>240</v>
      </c>
      <c r="M396" t="s">
        <v>240</v>
      </c>
      <c r="N396" t="s">
        <v>8820</v>
      </c>
      <c r="O396" t="s">
        <v>8821</v>
      </c>
      <c r="P396" t="s">
        <v>8822</v>
      </c>
      <c r="Q396" t="s">
        <v>11066</v>
      </c>
    </row>
    <row r="397" spans="1:30" x14ac:dyDescent="0.35">
      <c r="A397" t="s">
        <v>11067</v>
      </c>
      <c r="B397" t="s">
        <v>8813</v>
      </c>
      <c r="C397" t="s">
        <v>8813</v>
      </c>
      <c r="D397" t="s">
        <v>10864</v>
      </c>
      <c r="E397" t="s">
        <v>10865</v>
      </c>
      <c r="F397" t="s">
        <v>11068</v>
      </c>
      <c r="G397" t="s">
        <v>11068</v>
      </c>
      <c r="H397" t="s">
        <v>11069</v>
      </c>
      <c r="I397" t="s">
        <v>6703</v>
      </c>
      <c r="J397" t="s">
        <v>11070</v>
      </c>
      <c r="L397" t="s">
        <v>240</v>
      </c>
      <c r="M397" t="s">
        <v>240</v>
      </c>
      <c r="N397" t="s">
        <v>8820</v>
      </c>
      <c r="O397" t="s">
        <v>8821</v>
      </c>
      <c r="P397" t="s">
        <v>8822</v>
      </c>
      <c r="Q397" t="s">
        <v>11070</v>
      </c>
      <c r="R397" t="s">
        <v>11070</v>
      </c>
      <c r="S397" t="s">
        <v>11071</v>
      </c>
      <c r="T397" t="s">
        <v>11072</v>
      </c>
      <c r="U397" t="s">
        <v>22</v>
      </c>
      <c r="V397" t="s">
        <v>22</v>
      </c>
      <c r="W397" t="s">
        <v>22</v>
      </c>
      <c r="X397" t="s">
        <v>22</v>
      </c>
      <c r="Y397" t="s">
        <v>11073</v>
      </c>
      <c r="Z397">
        <v>70993</v>
      </c>
      <c r="AA397" t="s">
        <v>11074</v>
      </c>
    </row>
    <row r="398" spans="1:30" x14ac:dyDescent="0.35">
      <c r="A398" t="s">
        <v>11075</v>
      </c>
      <c r="B398" t="s">
        <v>8813</v>
      </c>
      <c r="C398" t="s">
        <v>8813</v>
      </c>
      <c r="D398" t="s">
        <v>10864</v>
      </c>
      <c r="E398" t="s">
        <v>10865</v>
      </c>
      <c r="F398" t="s">
        <v>11076</v>
      </c>
      <c r="G398" t="s">
        <v>11068</v>
      </c>
      <c r="H398" t="s">
        <v>11069</v>
      </c>
      <c r="I398" t="s">
        <v>8818</v>
      </c>
      <c r="J398" t="s">
        <v>11070</v>
      </c>
      <c r="L398" t="s">
        <v>240</v>
      </c>
      <c r="M398" t="s">
        <v>240</v>
      </c>
      <c r="N398" t="s">
        <v>8820</v>
      </c>
      <c r="O398" t="s">
        <v>8821</v>
      </c>
      <c r="P398" t="s">
        <v>8822</v>
      </c>
      <c r="Q398" t="s">
        <v>11070</v>
      </c>
      <c r="R398" t="s">
        <v>11070</v>
      </c>
      <c r="S398" t="s">
        <v>11071</v>
      </c>
      <c r="T398" t="s">
        <v>11072</v>
      </c>
      <c r="U398" t="s">
        <v>22</v>
      </c>
      <c r="V398" t="s">
        <v>22</v>
      </c>
      <c r="W398" t="s">
        <v>22</v>
      </c>
      <c r="X398" t="s">
        <v>22</v>
      </c>
      <c r="Y398" t="s">
        <v>11073</v>
      </c>
      <c r="Z398">
        <v>70993</v>
      </c>
      <c r="AA398" t="s">
        <v>11074</v>
      </c>
    </row>
    <row r="399" spans="1:30" x14ac:dyDescent="0.35">
      <c r="A399" t="s">
        <v>11077</v>
      </c>
      <c r="B399" t="s">
        <v>8813</v>
      </c>
      <c r="C399" t="s">
        <v>8813</v>
      </c>
      <c r="D399" t="s">
        <v>10864</v>
      </c>
      <c r="E399" t="s">
        <v>10865</v>
      </c>
      <c r="F399" t="s">
        <v>11078</v>
      </c>
      <c r="G399" t="s">
        <v>11079</v>
      </c>
      <c r="H399" t="s">
        <v>11080</v>
      </c>
      <c r="I399" t="s">
        <v>8925</v>
      </c>
      <c r="J399" t="s">
        <v>9647</v>
      </c>
      <c r="L399" t="s">
        <v>240</v>
      </c>
      <c r="M399" t="s">
        <v>240</v>
      </c>
      <c r="N399" t="s">
        <v>8820</v>
      </c>
      <c r="O399" t="s">
        <v>8821</v>
      </c>
      <c r="P399" t="s">
        <v>8822</v>
      </c>
      <c r="Q399" t="s">
        <v>9647</v>
      </c>
      <c r="S399" t="s">
        <v>9648</v>
      </c>
      <c r="T399" t="s">
        <v>9649</v>
      </c>
      <c r="U399" t="s">
        <v>22</v>
      </c>
      <c r="V399" t="s">
        <v>22</v>
      </c>
      <c r="W399" t="s">
        <v>22</v>
      </c>
      <c r="X399" t="s">
        <v>22</v>
      </c>
      <c r="Y399" t="s">
        <v>11081</v>
      </c>
      <c r="Z399">
        <v>70690</v>
      </c>
      <c r="AA399" t="s">
        <v>10896</v>
      </c>
    </row>
    <row r="400" spans="1:30" x14ac:dyDescent="0.35">
      <c r="A400" t="s">
        <v>11082</v>
      </c>
      <c r="B400" t="s">
        <v>8813</v>
      </c>
      <c r="C400" t="s">
        <v>8813</v>
      </c>
      <c r="D400" t="s">
        <v>10864</v>
      </c>
      <c r="E400" t="s">
        <v>10865</v>
      </c>
      <c r="F400" t="s">
        <v>11083</v>
      </c>
      <c r="G400" t="s">
        <v>11084</v>
      </c>
      <c r="H400" t="s">
        <v>11085</v>
      </c>
      <c r="I400" t="s">
        <v>8818</v>
      </c>
      <c r="J400" t="s">
        <v>10425</v>
      </c>
      <c r="L400" t="s">
        <v>240</v>
      </c>
      <c r="M400" t="s">
        <v>240</v>
      </c>
      <c r="N400" t="s">
        <v>8820</v>
      </c>
      <c r="O400" t="s">
        <v>8821</v>
      </c>
      <c r="P400" t="s">
        <v>8822</v>
      </c>
      <c r="Q400" t="s">
        <v>10425</v>
      </c>
      <c r="S400" t="s">
        <v>10426</v>
      </c>
      <c r="T400" t="s">
        <v>11086</v>
      </c>
      <c r="U400" t="s">
        <v>22</v>
      </c>
      <c r="V400" t="s">
        <v>22</v>
      </c>
      <c r="W400" t="s">
        <v>22</v>
      </c>
      <c r="X400" t="s">
        <v>22</v>
      </c>
      <c r="Y400" t="s">
        <v>11087</v>
      </c>
      <c r="Z400" t="s">
        <v>8825</v>
      </c>
      <c r="AD400" t="s">
        <v>11088</v>
      </c>
    </row>
    <row r="401" spans="1:30" x14ac:dyDescent="0.35">
      <c r="A401" t="s">
        <v>11089</v>
      </c>
      <c r="B401" t="s">
        <v>8813</v>
      </c>
      <c r="C401" t="s">
        <v>8813</v>
      </c>
      <c r="D401" t="s">
        <v>10864</v>
      </c>
      <c r="E401" t="s">
        <v>10865</v>
      </c>
      <c r="F401" t="s">
        <v>11090</v>
      </c>
      <c r="G401" t="s">
        <v>11091</v>
      </c>
      <c r="H401" t="s">
        <v>11092</v>
      </c>
      <c r="I401" t="s">
        <v>8818</v>
      </c>
      <c r="J401" t="s">
        <v>11093</v>
      </c>
      <c r="L401" t="s">
        <v>240</v>
      </c>
      <c r="M401" t="s">
        <v>240</v>
      </c>
      <c r="N401" t="s">
        <v>8820</v>
      </c>
      <c r="O401" t="s">
        <v>8821</v>
      </c>
      <c r="P401" t="s">
        <v>8822</v>
      </c>
      <c r="Q401" t="s">
        <v>11093</v>
      </c>
      <c r="S401" t="s">
        <v>8825</v>
      </c>
      <c r="T401" t="s">
        <v>8825</v>
      </c>
      <c r="U401" t="s">
        <v>22</v>
      </c>
      <c r="V401" t="s">
        <v>22</v>
      </c>
      <c r="W401" t="s">
        <v>22</v>
      </c>
      <c r="X401" t="s">
        <v>22</v>
      </c>
      <c r="Y401" t="s">
        <v>11094</v>
      </c>
      <c r="Z401" t="s">
        <v>8825</v>
      </c>
    </row>
    <row r="402" spans="1:30" x14ac:dyDescent="0.35">
      <c r="A402" t="s">
        <v>11095</v>
      </c>
      <c r="B402" t="s">
        <v>8813</v>
      </c>
      <c r="C402" t="s">
        <v>8813</v>
      </c>
      <c r="D402" t="s">
        <v>10864</v>
      </c>
      <c r="E402" t="s">
        <v>10865</v>
      </c>
      <c r="F402" t="s">
        <v>11096</v>
      </c>
      <c r="G402" t="s">
        <v>11096</v>
      </c>
      <c r="H402" t="s">
        <v>11097</v>
      </c>
      <c r="I402" t="s">
        <v>8818</v>
      </c>
      <c r="J402" t="s">
        <v>11098</v>
      </c>
      <c r="L402" t="s">
        <v>240</v>
      </c>
      <c r="M402" t="s">
        <v>240</v>
      </c>
      <c r="N402" t="s">
        <v>8820</v>
      </c>
      <c r="O402" t="s">
        <v>8821</v>
      </c>
      <c r="P402" t="s">
        <v>8822</v>
      </c>
      <c r="Q402" t="s">
        <v>11098</v>
      </c>
      <c r="S402" t="s">
        <v>11099</v>
      </c>
      <c r="T402" t="s">
        <v>11100</v>
      </c>
      <c r="U402" t="s">
        <v>22</v>
      </c>
      <c r="V402" t="s">
        <v>22</v>
      </c>
      <c r="W402" t="s">
        <v>22</v>
      </c>
      <c r="X402" t="s">
        <v>22</v>
      </c>
      <c r="Y402" t="s">
        <v>11101</v>
      </c>
      <c r="Z402">
        <v>70970</v>
      </c>
      <c r="AA402" t="s">
        <v>11102</v>
      </c>
    </row>
    <row r="403" spans="1:30" x14ac:dyDescent="0.35">
      <c r="A403" t="s">
        <v>11103</v>
      </c>
      <c r="B403" t="s">
        <v>8813</v>
      </c>
      <c r="C403" t="s">
        <v>8813</v>
      </c>
      <c r="D403" t="s">
        <v>10864</v>
      </c>
      <c r="E403" t="s">
        <v>10865</v>
      </c>
      <c r="F403" t="s">
        <v>11104</v>
      </c>
      <c r="G403" t="s">
        <v>11105</v>
      </c>
      <c r="H403" t="s">
        <v>11106</v>
      </c>
      <c r="I403" t="s">
        <v>8818</v>
      </c>
      <c r="J403" t="s">
        <v>11107</v>
      </c>
      <c r="L403" t="s">
        <v>240</v>
      </c>
      <c r="M403" t="s">
        <v>240</v>
      </c>
      <c r="N403" t="s">
        <v>8820</v>
      </c>
      <c r="O403" t="s">
        <v>8821</v>
      </c>
      <c r="P403" t="s">
        <v>8822</v>
      </c>
      <c r="Q403" t="s">
        <v>11108</v>
      </c>
      <c r="R403" t="s">
        <v>11109</v>
      </c>
      <c r="S403" t="s">
        <v>11054</v>
      </c>
      <c r="T403" t="s">
        <v>11110</v>
      </c>
      <c r="U403" t="s">
        <v>22</v>
      </c>
      <c r="V403" t="s">
        <v>22</v>
      </c>
      <c r="W403" t="s">
        <v>22</v>
      </c>
      <c r="X403" t="s">
        <v>22</v>
      </c>
      <c r="Y403" t="s">
        <v>11111</v>
      </c>
      <c r="Z403">
        <v>70310</v>
      </c>
      <c r="AA403" t="s">
        <v>11057</v>
      </c>
    </row>
    <row r="404" spans="1:30" x14ac:dyDescent="0.35">
      <c r="A404" t="s">
        <v>11112</v>
      </c>
      <c r="B404" t="s">
        <v>8813</v>
      </c>
      <c r="C404" t="s">
        <v>8813</v>
      </c>
      <c r="D404" t="s">
        <v>10864</v>
      </c>
      <c r="E404" t="s">
        <v>10865</v>
      </c>
      <c r="F404" t="s">
        <v>11113</v>
      </c>
      <c r="G404" t="s">
        <v>11113</v>
      </c>
      <c r="H404" t="s">
        <v>11114</v>
      </c>
      <c r="I404" t="s">
        <v>6703</v>
      </c>
      <c r="L404" t="s">
        <v>240</v>
      </c>
      <c r="M404" t="s">
        <v>240</v>
      </c>
      <c r="N404" t="s">
        <v>8820</v>
      </c>
      <c r="O404" t="s">
        <v>8821</v>
      </c>
      <c r="P404" t="s">
        <v>8822</v>
      </c>
      <c r="Q404" t="s">
        <v>11115</v>
      </c>
      <c r="U404" t="s">
        <v>22</v>
      </c>
      <c r="V404" t="s">
        <v>22</v>
      </c>
      <c r="W404" t="s">
        <v>22</v>
      </c>
      <c r="X404" t="s">
        <v>22</v>
      </c>
      <c r="Y404" t="s">
        <v>11116</v>
      </c>
      <c r="Z404">
        <v>70993</v>
      </c>
      <c r="AA404" t="s">
        <v>11074</v>
      </c>
    </row>
    <row r="405" spans="1:30" x14ac:dyDescent="0.35">
      <c r="A405" t="s">
        <v>11117</v>
      </c>
      <c r="B405" t="s">
        <v>8813</v>
      </c>
      <c r="C405" t="s">
        <v>8813</v>
      </c>
      <c r="D405" t="s">
        <v>10864</v>
      </c>
      <c r="E405" t="s">
        <v>10865</v>
      </c>
      <c r="F405" t="s">
        <v>11118</v>
      </c>
      <c r="G405" t="s">
        <v>11118</v>
      </c>
      <c r="H405" t="s">
        <v>11119</v>
      </c>
      <c r="I405" t="s">
        <v>8925</v>
      </c>
      <c r="J405" t="s">
        <v>11120</v>
      </c>
      <c r="L405" t="s">
        <v>240</v>
      </c>
      <c r="M405" t="s">
        <v>240</v>
      </c>
      <c r="N405" t="s">
        <v>8820</v>
      </c>
      <c r="O405" t="s">
        <v>8821</v>
      </c>
      <c r="P405" t="s">
        <v>8822</v>
      </c>
      <c r="Q405" t="s">
        <v>11120</v>
      </c>
      <c r="S405" t="s">
        <v>8825</v>
      </c>
      <c r="T405" t="s">
        <v>8825</v>
      </c>
      <c r="U405" t="s">
        <v>22</v>
      </c>
      <c r="V405" t="s">
        <v>22</v>
      </c>
      <c r="W405" t="s">
        <v>22</v>
      </c>
      <c r="X405" t="s">
        <v>22</v>
      </c>
      <c r="Y405" t="s">
        <v>11121</v>
      </c>
      <c r="Z405">
        <v>71490</v>
      </c>
      <c r="AA405" t="s">
        <v>11122</v>
      </c>
    </row>
    <row r="406" spans="1:30" x14ac:dyDescent="0.35">
      <c r="A406" t="s">
        <v>11123</v>
      </c>
      <c r="B406" t="s">
        <v>8813</v>
      </c>
      <c r="C406" t="s">
        <v>8813</v>
      </c>
      <c r="D406" t="s">
        <v>10864</v>
      </c>
      <c r="E406" t="s">
        <v>10865</v>
      </c>
      <c r="F406" t="s">
        <v>11124</v>
      </c>
      <c r="G406" t="s">
        <v>10824</v>
      </c>
      <c r="H406" t="s">
        <v>10825</v>
      </c>
      <c r="I406" t="s">
        <v>8818</v>
      </c>
      <c r="J406" t="s">
        <v>10826</v>
      </c>
      <c r="L406" t="s">
        <v>240</v>
      </c>
      <c r="M406" t="s">
        <v>240</v>
      </c>
      <c r="N406" t="s">
        <v>8820</v>
      </c>
      <c r="O406" t="s">
        <v>8821</v>
      </c>
      <c r="P406" t="s">
        <v>8822</v>
      </c>
      <c r="Q406" t="s">
        <v>10826</v>
      </c>
      <c r="S406" t="s">
        <v>8825</v>
      </c>
      <c r="T406" t="s">
        <v>8825</v>
      </c>
      <c r="U406" t="s">
        <v>22</v>
      </c>
      <c r="V406" t="s">
        <v>22</v>
      </c>
      <c r="W406" t="s">
        <v>22</v>
      </c>
      <c r="X406" t="s">
        <v>22</v>
      </c>
      <c r="Y406" t="s">
        <v>10828</v>
      </c>
      <c r="Z406" t="s">
        <v>8825</v>
      </c>
      <c r="AD406" t="s">
        <v>10830</v>
      </c>
    </row>
    <row r="407" spans="1:30" x14ac:dyDescent="0.35">
      <c r="A407" t="s">
        <v>11125</v>
      </c>
      <c r="B407" t="s">
        <v>8813</v>
      </c>
      <c r="C407" t="s">
        <v>8813</v>
      </c>
      <c r="D407" t="s">
        <v>10864</v>
      </c>
      <c r="E407" t="s">
        <v>10865</v>
      </c>
      <c r="F407" t="s">
        <v>11126</v>
      </c>
      <c r="G407" t="s">
        <v>11126</v>
      </c>
      <c r="H407" t="s">
        <v>11127</v>
      </c>
      <c r="I407" t="s">
        <v>8818</v>
      </c>
      <c r="J407" t="s">
        <v>10892</v>
      </c>
      <c r="L407" t="s">
        <v>240</v>
      </c>
      <c r="M407" t="s">
        <v>240</v>
      </c>
      <c r="N407" t="s">
        <v>8820</v>
      </c>
      <c r="O407" t="s">
        <v>8821</v>
      </c>
      <c r="P407" t="s">
        <v>8822</v>
      </c>
      <c r="Q407" t="s">
        <v>10893</v>
      </c>
      <c r="S407" t="s">
        <v>8825</v>
      </c>
      <c r="T407" t="s">
        <v>8825</v>
      </c>
      <c r="U407" t="s">
        <v>22</v>
      </c>
      <c r="V407" t="s">
        <v>22</v>
      </c>
      <c r="W407" t="s">
        <v>22</v>
      </c>
      <c r="X407" t="s">
        <v>22</v>
      </c>
      <c r="Y407" t="s">
        <v>10895</v>
      </c>
      <c r="Z407" t="s">
        <v>8825</v>
      </c>
    </row>
    <row r="408" spans="1:30" x14ac:dyDescent="0.35">
      <c r="A408" t="s">
        <v>11128</v>
      </c>
      <c r="B408" t="s">
        <v>8813</v>
      </c>
      <c r="C408" t="s">
        <v>8813</v>
      </c>
      <c r="D408" t="s">
        <v>10864</v>
      </c>
      <c r="E408" t="s">
        <v>10865</v>
      </c>
      <c r="F408" t="s">
        <v>11129</v>
      </c>
      <c r="G408" t="s">
        <v>11129</v>
      </c>
      <c r="H408" t="s">
        <v>11130</v>
      </c>
      <c r="I408" t="s">
        <v>490</v>
      </c>
      <c r="J408" t="s">
        <v>11131</v>
      </c>
      <c r="L408" t="s">
        <v>240</v>
      </c>
      <c r="M408" t="s">
        <v>240</v>
      </c>
      <c r="N408" t="s">
        <v>8820</v>
      </c>
      <c r="O408" t="s">
        <v>8821</v>
      </c>
      <c r="P408" t="s">
        <v>8822</v>
      </c>
      <c r="Q408" t="s">
        <v>11132</v>
      </c>
      <c r="S408" t="s">
        <v>11133</v>
      </c>
      <c r="T408" t="s">
        <v>11134</v>
      </c>
      <c r="U408" t="s">
        <v>22</v>
      </c>
      <c r="V408" t="s">
        <v>22</v>
      </c>
      <c r="W408" t="s">
        <v>22</v>
      </c>
      <c r="X408" t="s">
        <v>22</v>
      </c>
      <c r="Y408" t="s">
        <v>11135</v>
      </c>
      <c r="Z408">
        <v>70200</v>
      </c>
      <c r="AA408" t="s">
        <v>11136</v>
      </c>
    </row>
    <row r="409" spans="1:30" x14ac:dyDescent="0.35">
      <c r="A409" t="s">
        <v>11137</v>
      </c>
      <c r="B409" t="s">
        <v>8813</v>
      </c>
      <c r="C409" t="s">
        <v>8813</v>
      </c>
      <c r="D409" t="s">
        <v>10864</v>
      </c>
      <c r="E409" t="s">
        <v>10865</v>
      </c>
      <c r="F409" t="s">
        <v>11138</v>
      </c>
      <c r="G409" t="s">
        <v>11129</v>
      </c>
      <c r="H409" t="s">
        <v>11130</v>
      </c>
      <c r="I409" t="s">
        <v>6703</v>
      </c>
      <c r="J409" t="s">
        <v>11131</v>
      </c>
      <c r="L409" t="s">
        <v>240</v>
      </c>
      <c r="M409" t="s">
        <v>240</v>
      </c>
      <c r="N409" t="s">
        <v>8820</v>
      </c>
      <c r="O409" t="s">
        <v>8821</v>
      </c>
      <c r="P409" t="s">
        <v>8822</v>
      </c>
      <c r="Q409" t="s">
        <v>11132</v>
      </c>
      <c r="S409" t="s">
        <v>11133</v>
      </c>
      <c r="T409" t="s">
        <v>11134</v>
      </c>
      <c r="U409" t="s">
        <v>22</v>
      </c>
      <c r="V409" t="s">
        <v>22</v>
      </c>
      <c r="W409" t="s">
        <v>22</v>
      </c>
      <c r="X409" t="s">
        <v>22</v>
      </c>
      <c r="Y409" t="s">
        <v>11135</v>
      </c>
      <c r="Z409">
        <v>70200</v>
      </c>
      <c r="AA409" t="s">
        <v>11136</v>
      </c>
    </row>
    <row r="410" spans="1:30" x14ac:dyDescent="0.35">
      <c r="A410" t="s">
        <v>11139</v>
      </c>
      <c r="B410" t="s">
        <v>8813</v>
      </c>
      <c r="C410" t="s">
        <v>8813</v>
      </c>
      <c r="D410" t="s">
        <v>10864</v>
      </c>
      <c r="E410" t="s">
        <v>10865</v>
      </c>
      <c r="F410" t="s">
        <v>11140</v>
      </c>
      <c r="G410" t="s">
        <v>11129</v>
      </c>
      <c r="H410" t="s">
        <v>11130</v>
      </c>
      <c r="I410" t="s">
        <v>6703</v>
      </c>
      <c r="J410" t="s">
        <v>11131</v>
      </c>
      <c r="L410" t="s">
        <v>240</v>
      </c>
      <c r="M410" t="s">
        <v>240</v>
      </c>
      <c r="N410" t="s">
        <v>8820</v>
      </c>
      <c r="O410" t="s">
        <v>8821</v>
      </c>
      <c r="P410" t="s">
        <v>8822</v>
      </c>
      <c r="Q410" t="s">
        <v>11132</v>
      </c>
      <c r="S410" t="s">
        <v>11133</v>
      </c>
      <c r="T410" t="s">
        <v>11134</v>
      </c>
      <c r="U410" t="s">
        <v>22</v>
      </c>
      <c r="V410" t="s">
        <v>22</v>
      </c>
      <c r="W410" t="s">
        <v>22</v>
      </c>
      <c r="X410" t="s">
        <v>22</v>
      </c>
      <c r="Y410" t="s">
        <v>11135</v>
      </c>
      <c r="Z410">
        <v>70200</v>
      </c>
      <c r="AA410" t="s">
        <v>11136</v>
      </c>
    </row>
    <row r="411" spans="1:30" x14ac:dyDescent="0.35">
      <c r="A411" t="s">
        <v>11141</v>
      </c>
      <c r="B411" t="s">
        <v>8813</v>
      </c>
      <c r="C411" t="s">
        <v>8813</v>
      </c>
      <c r="D411" t="s">
        <v>10864</v>
      </c>
      <c r="E411" t="s">
        <v>10865</v>
      </c>
      <c r="F411" t="s">
        <v>11142</v>
      </c>
      <c r="G411" t="s">
        <v>11129</v>
      </c>
      <c r="H411" t="s">
        <v>11130</v>
      </c>
      <c r="I411" t="s">
        <v>6703</v>
      </c>
      <c r="J411" t="s">
        <v>11131</v>
      </c>
      <c r="L411" t="s">
        <v>240</v>
      </c>
      <c r="M411" t="s">
        <v>240</v>
      </c>
      <c r="N411" t="s">
        <v>8820</v>
      </c>
      <c r="O411" t="s">
        <v>8821</v>
      </c>
      <c r="P411" t="s">
        <v>8822</v>
      </c>
      <c r="Q411" t="s">
        <v>11132</v>
      </c>
      <c r="S411" t="s">
        <v>11133</v>
      </c>
      <c r="T411" t="s">
        <v>11134</v>
      </c>
      <c r="U411" t="s">
        <v>22</v>
      </c>
      <c r="V411" t="s">
        <v>22</v>
      </c>
      <c r="W411" t="s">
        <v>22</v>
      </c>
      <c r="X411" t="s">
        <v>22</v>
      </c>
      <c r="Y411" t="s">
        <v>11135</v>
      </c>
      <c r="Z411">
        <v>70200</v>
      </c>
      <c r="AA411" t="s">
        <v>11136</v>
      </c>
    </row>
    <row r="412" spans="1:30" x14ac:dyDescent="0.35">
      <c r="A412" t="s">
        <v>11143</v>
      </c>
      <c r="B412" t="s">
        <v>8813</v>
      </c>
      <c r="C412" t="s">
        <v>8813</v>
      </c>
      <c r="D412" t="s">
        <v>10864</v>
      </c>
      <c r="E412" t="s">
        <v>10865</v>
      </c>
      <c r="F412" t="s">
        <v>11144</v>
      </c>
      <c r="G412" t="s">
        <v>11144</v>
      </c>
      <c r="H412" t="s">
        <v>11145</v>
      </c>
      <c r="I412" t="s">
        <v>6703</v>
      </c>
      <c r="J412" t="s">
        <v>11146</v>
      </c>
      <c r="L412" t="s">
        <v>240</v>
      </c>
      <c r="M412" t="s">
        <v>252</v>
      </c>
      <c r="N412" t="s">
        <v>8833</v>
      </c>
      <c r="O412" t="s">
        <v>8834</v>
      </c>
      <c r="P412" t="s">
        <v>8835</v>
      </c>
      <c r="Q412" s="88"/>
      <c r="R412" s="88"/>
      <c r="S412" s="88"/>
      <c r="T412" s="88"/>
      <c r="U412" t="s">
        <v>22</v>
      </c>
      <c r="V412" t="s">
        <v>22</v>
      </c>
      <c r="W412" t="s">
        <v>22</v>
      </c>
      <c r="X412" t="s">
        <v>22</v>
      </c>
    </row>
    <row r="413" spans="1:30" x14ac:dyDescent="0.35">
      <c r="A413" t="s">
        <v>11147</v>
      </c>
      <c r="B413" t="s">
        <v>8813</v>
      </c>
      <c r="C413" t="s">
        <v>8813</v>
      </c>
      <c r="D413" t="s">
        <v>10864</v>
      </c>
      <c r="E413" t="s">
        <v>10865</v>
      </c>
      <c r="F413" t="s">
        <v>11148</v>
      </c>
      <c r="G413" t="s">
        <v>11148</v>
      </c>
      <c r="H413" t="s">
        <v>11149</v>
      </c>
      <c r="I413" t="s">
        <v>8925</v>
      </c>
      <c r="J413" t="s">
        <v>11150</v>
      </c>
      <c r="L413" t="s">
        <v>240</v>
      </c>
      <c r="M413" t="s">
        <v>240</v>
      </c>
      <c r="N413" t="s">
        <v>8820</v>
      </c>
      <c r="O413" t="s">
        <v>8821</v>
      </c>
      <c r="P413" t="s">
        <v>8822</v>
      </c>
      <c r="Q413" t="s">
        <v>11151</v>
      </c>
      <c r="R413" t="s">
        <v>11152</v>
      </c>
      <c r="S413" t="s">
        <v>11153</v>
      </c>
      <c r="T413" t="s">
        <v>11154</v>
      </c>
      <c r="U413" t="s">
        <v>22</v>
      </c>
      <c r="V413" t="s">
        <v>22</v>
      </c>
      <c r="W413" t="s">
        <v>22</v>
      </c>
      <c r="X413" t="s">
        <v>22</v>
      </c>
      <c r="Y413" t="s">
        <v>11155</v>
      </c>
      <c r="Z413">
        <v>70610</v>
      </c>
      <c r="AA413" t="s">
        <v>10930</v>
      </c>
    </row>
    <row r="414" spans="1:30" x14ac:dyDescent="0.35">
      <c r="A414" t="s">
        <v>11156</v>
      </c>
      <c r="B414" t="s">
        <v>8813</v>
      </c>
      <c r="C414" t="s">
        <v>8813</v>
      </c>
      <c r="D414" t="s">
        <v>10864</v>
      </c>
      <c r="E414" t="s">
        <v>10865</v>
      </c>
      <c r="F414" t="s">
        <v>11157</v>
      </c>
      <c r="G414" t="s">
        <v>11157</v>
      </c>
      <c r="H414" t="s">
        <v>11158</v>
      </c>
      <c r="I414" t="s">
        <v>8818</v>
      </c>
      <c r="J414" t="s">
        <v>11159</v>
      </c>
      <c r="L414" t="s">
        <v>240</v>
      </c>
      <c r="M414" t="s">
        <v>240</v>
      </c>
      <c r="N414" t="s">
        <v>8820</v>
      </c>
      <c r="O414" t="s">
        <v>8821</v>
      </c>
      <c r="P414" t="s">
        <v>8822</v>
      </c>
      <c r="Q414" t="s">
        <v>22</v>
      </c>
      <c r="R414" t="s">
        <v>8926</v>
      </c>
      <c r="S414" t="s">
        <v>8825</v>
      </c>
      <c r="T414" t="s">
        <v>8825</v>
      </c>
      <c r="U414" t="s">
        <v>22</v>
      </c>
      <c r="V414" t="s">
        <v>22</v>
      </c>
      <c r="W414" t="s">
        <v>22</v>
      </c>
      <c r="X414" t="s">
        <v>22</v>
      </c>
      <c r="Y414" t="s">
        <v>11160</v>
      </c>
      <c r="Z414" t="s">
        <v>8825</v>
      </c>
    </row>
    <row r="415" spans="1:30" x14ac:dyDescent="0.35">
      <c r="A415" t="s">
        <v>11161</v>
      </c>
      <c r="B415" t="s">
        <v>8813</v>
      </c>
      <c r="C415" t="s">
        <v>8813</v>
      </c>
      <c r="D415" t="s">
        <v>10864</v>
      </c>
      <c r="E415" t="s">
        <v>10865</v>
      </c>
      <c r="F415" t="s">
        <v>11162</v>
      </c>
      <c r="G415" t="s">
        <v>11163</v>
      </c>
      <c r="H415" t="s">
        <v>11164</v>
      </c>
      <c r="I415" t="s">
        <v>6703</v>
      </c>
      <c r="J415" t="s">
        <v>11165</v>
      </c>
      <c r="K415" t="s">
        <v>11166</v>
      </c>
      <c r="L415" t="s">
        <v>240</v>
      </c>
      <c r="M415" t="s">
        <v>240</v>
      </c>
      <c r="N415" t="s">
        <v>8820</v>
      </c>
      <c r="O415" t="s">
        <v>8821</v>
      </c>
      <c r="P415" t="s">
        <v>8822</v>
      </c>
      <c r="Q415" t="s">
        <v>11165</v>
      </c>
      <c r="S415" t="s">
        <v>8825</v>
      </c>
      <c r="T415" t="s">
        <v>8825</v>
      </c>
      <c r="U415" t="s">
        <v>22</v>
      </c>
      <c r="V415" t="s">
        <v>22</v>
      </c>
      <c r="W415" t="s">
        <v>22</v>
      </c>
      <c r="X415" t="s">
        <v>22</v>
      </c>
      <c r="Y415" t="s">
        <v>11167</v>
      </c>
      <c r="Z415">
        <v>70993</v>
      </c>
      <c r="AA415" t="s">
        <v>11074</v>
      </c>
    </row>
  </sheetData>
  <autoFilter ref="A1:AD415" xr:uid="{6917FA39-B1C5-41FB-8AE4-4C1101DD3A60}">
    <sortState xmlns:xlrd2="http://schemas.microsoft.com/office/spreadsheetml/2017/richdata2" ref="A2:AD415">
      <sortCondition ref="D1:D415"/>
    </sortState>
  </autoFilter>
  <phoneticPr fontId="15" type="noConversion"/>
  <conditionalFormatting sqref="A1:A1048576">
    <cfRule type="duplicateValues" dxfId="44" priority="1"/>
    <cfRule type="duplicateValues" dxfId="43" priority="2"/>
    <cfRule type="expression" dxfId="42" priority="5">
      <formula>COUNTIF($A:$A,A1)&gt;1</formula>
    </cfRule>
  </conditionalFormatting>
  <conditionalFormatting sqref="H1:H282 I79 I161:J161 Q161 I248 Q248 I272 I273:J273 H284:H371 I368:I371 J370 H372:I376 H377:H1048576 I412:I413 J413">
    <cfRule type="expression" dxfId="41" priority="4">
      <formula>COUNTIF($H:$H,H1)&gt;1</formula>
    </cfRule>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82"/>
  <sheetViews>
    <sheetView workbookViewId="0">
      <pane ySplit="1" topLeftCell="A41" activePane="bottomLeft" state="frozen"/>
      <selection pane="bottomLeft" activeCell="B55" sqref="B55"/>
    </sheetView>
  </sheetViews>
  <sheetFormatPr defaultColWidth="10.81640625" defaultRowHeight="14.5" x14ac:dyDescent="0.35"/>
  <cols>
    <col min="1" max="1" width="38.7265625" customWidth="1"/>
    <col min="2" max="2" width="15.7265625" customWidth="1"/>
    <col min="3" max="3" width="15.1796875" customWidth="1"/>
    <col min="4" max="4" width="21.7265625" customWidth="1"/>
  </cols>
  <sheetData>
    <row r="1" spans="1:4" x14ac:dyDescent="0.35">
      <c r="A1" t="s">
        <v>3133</v>
      </c>
      <c r="B1" t="s">
        <v>11168</v>
      </c>
      <c r="C1" t="s">
        <v>11169</v>
      </c>
      <c r="D1" t="s">
        <v>11170</v>
      </c>
    </row>
    <row r="2" spans="1:4" x14ac:dyDescent="0.35">
      <c r="A2" t="s">
        <v>11171</v>
      </c>
      <c r="B2" t="s">
        <v>11171</v>
      </c>
      <c r="C2" t="s">
        <v>11171</v>
      </c>
    </row>
    <row r="3" spans="1:4" x14ac:dyDescent="0.35">
      <c r="A3" t="s">
        <v>10673</v>
      </c>
      <c r="B3" t="s">
        <v>10673</v>
      </c>
      <c r="C3" t="s">
        <v>10673</v>
      </c>
    </row>
    <row r="4" spans="1:4" x14ac:dyDescent="0.35">
      <c r="A4" t="s">
        <v>11172</v>
      </c>
      <c r="B4" t="s">
        <v>9155</v>
      </c>
      <c r="C4" t="s">
        <v>11172</v>
      </c>
    </row>
    <row r="5" spans="1:4" x14ac:dyDescent="0.35">
      <c r="A5" t="s">
        <v>11173</v>
      </c>
      <c r="B5" t="s">
        <v>9155</v>
      </c>
      <c r="C5" t="s">
        <v>11172</v>
      </c>
      <c r="D5" t="s">
        <v>11174</v>
      </c>
    </row>
    <row r="6" spans="1:4" x14ac:dyDescent="0.35">
      <c r="A6" t="s">
        <v>11175</v>
      </c>
      <c r="B6" t="s">
        <v>9155</v>
      </c>
      <c r="C6" t="s">
        <v>11172</v>
      </c>
      <c r="D6" t="s">
        <v>11176</v>
      </c>
    </row>
    <row r="7" spans="1:4" x14ac:dyDescent="0.35">
      <c r="A7" t="s">
        <v>11177</v>
      </c>
      <c r="B7" t="s">
        <v>9155</v>
      </c>
      <c r="C7" t="s">
        <v>11172</v>
      </c>
      <c r="D7" t="s">
        <v>11178</v>
      </c>
    </row>
    <row r="8" spans="1:4" x14ac:dyDescent="0.35">
      <c r="A8" t="s">
        <v>11179</v>
      </c>
      <c r="B8" t="s">
        <v>9155</v>
      </c>
      <c r="C8" t="s">
        <v>11172</v>
      </c>
      <c r="D8" t="s">
        <v>11180</v>
      </c>
    </row>
    <row r="9" spans="1:4" x14ac:dyDescent="0.35">
      <c r="A9" t="s">
        <v>11181</v>
      </c>
      <c r="B9" t="s">
        <v>9155</v>
      </c>
      <c r="C9" t="s">
        <v>11172</v>
      </c>
      <c r="D9" t="s">
        <v>11182</v>
      </c>
    </row>
    <row r="10" spans="1:4" x14ac:dyDescent="0.35">
      <c r="A10" t="s">
        <v>11183</v>
      </c>
      <c r="B10" t="s">
        <v>9155</v>
      </c>
      <c r="C10" t="s">
        <v>11172</v>
      </c>
      <c r="D10" t="s">
        <v>6705</v>
      </c>
    </row>
    <row r="11" spans="1:4" x14ac:dyDescent="0.35">
      <c r="A11" t="s">
        <v>11184</v>
      </c>
      <c r="B11" t="s">
        <v>9155</v>
      </c>
      <c r="C11" t="s">
        <v>11172</v>
      </c>
      <c r="D11" t="s">
        <v>11185</v>
      </c>
    </row>
    <row r="12" spans="1:4" x14ac:dyDescent="0.35">
      <c r="A12" t="s">
        <v>11186</v>
      </c>
      <c r="B12" t="s">
        <v>9155</v>
      </c>
      <c r="C12" t="s">
        <v>11172</v>
      </c>
      <c r="D12" t="s">
        <v>11187</v>
      </c>
    </row>
    <row r="13" spans="1:4" x14ac:dyDescent="0.35">
      <c r="A13" t="s">
        <v>11188</v>
      </c>
      <c r="B13" t="s">
        <v>9155</v>
      </c>
      <c r="C13" t="s">
        <v>11172</v>
      </c>
      <c r="D13" t="s">
        <v>11189</v>
      </c>
    </row>
    <row r="14" spans="1:4" x14ac:dyDescent="0.35">
      <c r="A14" t="s">
        <v>11190</v>
      </c>
      <c r="B14" t="s">
        <v>9155</v>
      </c>
      <c r="C14" t="s">
        <v>11172</v>
      </c>
      <c r="D14" t="s">
        <v>11191</v>
      </c>
    </row>
    <row r="15" spans="1:4" x14ac:dyDescent="0.35">
      <c r="A15" t="s">
        <v>11192</v>
      </c>
      <c r="B15" t="s">
        <v>9155</v>
      </c>
      <c r="C15" t="s">
        <v>11172</v>
      </c>
      <c r="D15" t="s">
        <v>11193</v>
      </c>
    </row>
    <row r="16" spans="1:4" x14ac:dyDescent="0.35">
      <c r="A16" t="s">
        <v>11194</v>
      </c>
      <c r="B16" t="s">
        <v>8925</v>
      </c>
      <c r="C16" t="s">
        <v>11194</v>
      </c>
    </row>
    <row r="17" spans="1:4" x14ac:dyDescent="0.35">
      <c r="A17" t="s">
        <v>11195</v>
      </c>
      <c r="B17" t="s">
        <v>8925</v>
      </c>
      <c r="C17" t="s">
        <v>11194</v>
      </c>
      <c r="D17" t="s">
        <v>11196</v>
      </c>
    </row>
    <row r="18" spans="1:4" x14ac:dyDescent="0.35">
      <c r="A18" t="s">
        <v>11197</v>
      </c>
      <c r="B18" t="s">
        <v>8925</v>
      </c>
      <c r="C18" t="s">
        <v>11194</v>
      </c>
      <c r="D18" t="s">
        <v>11198</v>
      </c>
    </row>
    <row r="19" spans="1:4" x14ac:dyDescent="0.35">
      <c r="A19" t="s">
        <v>11199</v>
      </c>
      <c r="B19" t="s">
        <v>8925</v>
      </c>
      <c r="C19" t="s">
        <v>11194</v>
      </c>
      <c r="D19" t="s">
        <v>11200</v>
      </c>
    </row>
    <row r="20" spans="1:4" x14ac:dyDescent="0.35">
      <c r="A20" t="s">
        <v>11201</v>
      </c>
      <c r="B20" t="s">
        <v>8925</v>
      </c>
      <c r="C20" t="s">
        <v>11194</v>
      </c>
      <c r="D20" t="s">
        <v>490</v>
      </c>
    </row>
    <row r="21" spans="1:4" x14ac:dyDescent="0.35">
      <c r="A21" t="s">
        <v>11202</v>
      </c>
      <c r="B21" t="s">
        <v>11203</v>
      </c>
      <c r="C21" t="s">
        <v>11203</v>
      </c>
    </row>
    <row r="22" spans="1:4" x14ac:dyDescent="0.35">
      <c r="A22" t="s">
        <v>11204</v>
      </c>
      <c r="B22" t="s">
        <v>11204</v>
      </c>
      <c r="C22" t="s">
        <v>11204</v>
      </c>
    </row>
    <row r="23" spans="1:4" x14ac:dyDescent="0.35">
      <c r="A23" t="s">
        <v>11205</v>
      </c>
      <c r="B23" t="s">
        <v>8925</v>
      </c>
      <c r="C23" t="s">
        <v>11206</v>
      </c>
      <c r="D23" t="s">
        <v>11196</v>
      </c>
    </row>
    <row r="24" spans="1:4" x14ac:dyDescent="0.35">
      <c r="A24" t="s">
        <v>11207</v>
      </c>
      <c r="B24" t="s">
        <v>8925</v>
      </c>
      <c r="C24" t="s">
        <v>11206</v>
      </c>
      <c r="D24" t="s">
        <v>11198</v>
      </c>
    </row>
    <row r="25" spans="1:4" x14ac:dyDescent="0.35">
      <c r="A25" t="s">
        <v>11208</v>
      </c>
      <c r="B25" t="s">
        <v>8925</v>
      </c>
      <c r="C25" t="s">
        <v>11206</v>
      </c>
      <c r="D25" t="s">
        <v>11200</v>
      </c>
    </row>
    <row r="26" spans="1:4" x14ac:dyDescent="0.35">
      <c r="A26" t="s">
        <v>11209</v>
      </c>
      <c r="B26" t="s">
        <v>8925</v>
      </c>
      <c r="C26" t="s">
        <v>11206</v>
      </c>
      <c r="D26" t="s">
        <v>490</v>
      </c>
    </row>
    <row r="27" spans="1:4" x14ac:dyDescent="0.35">
      <c r="A27" t="s">
        <v>11210</v>
      </c>
      <c r="B27" t="s">
        <v>8925</v>
      </c>
      <c r="C27" t="s">
        <v>11211</v>
      </c>
      <c r="D27" t="s">
        <v>11196</v>
      </c>
    </row>
    <row r="28" spans="1:4" x14ac:dyDescent="0.35">
      <c r="A28" t="s">
        <v>11212</v>
      </c>
      <c r="B28" t="s">
        <v>8925</v>
      </c>
      <c r="C28" t="s">
        <v>11211</v>
      </c>
      <c r="D28" t="s">
        <v>11198</v>
      </c>
    </row>
    <row r="29" spans="1:4" x14ac:dyDescent="0.35">
      <c r="A29" t="s">
        <v>11213</v>
      </c>
      <c r="B29" t="s">
        <v>8925</v>
      </c>
      <c r="C29" t="s">
        <v>11211</v>
      </c>
      <c r="D29" t="s">
        <v>11200</v>
      </c>
    </row>
    <row r="30" spans="1:4" x14ac:dyDescent="0.35">
      <c r="A30" t="s">
        <v>11214</v>
      </c>
      <c r="B30" t="s">
        <v>8925</v>
      </c>
      <c r="C30" t="s">
        <v>11211</v>
      </c>
      <c r="D30" t="s">
        <v>490</v>
      </c>
    </row>
    <row r="31" spans="1:4" x14ac:dyDescent="0.35">
      <c r="A31" t="s">
        <v>9320</v>
      </c>
      <c r="B31" t="s">
        <v>9320</v>
      </c>
      <c r="C31" t="s">
        <v>9320</v>
      </c>
    </row>
    <row r="32" spans="1:4" x14ac:dyDescent="0.35">
      <c r="A32" t="s">
        <v>11215</v>
      </c>
      <c r="B32" t="s">
        <v>9380</v>
      </c>
      <c r="C32" t="s">
        <v>11215</v>
      </c>
    </row>
    <row r="33" spans="1:4" x14ac:dyDescent="0.35">
      <c r="A33" t="s">
        <v>11216</v>
      </c>
      <c r="B33" t="s">
        <v>8847</v>
      </c>
      <c r="C33" t="s">
        <v>11216</v>
      </c>
    </row>
    <row r="34" spans="1:4" x14ac:dyDescent="0.35">
      <c r="A34" t="s">
        <v>11217</v>
      </c>
      <c r="B34" t="s">
        <v>6703</v>
      </c>
      <c r="C34" t="s">
        <v>6703</v>
      </c>
      <c r="D34" t="s">
        <v>11196</v>
      </c>
    </row>
    <row r="35" spans="1:4" x14ac:dyDescent="0.35">
      <c r="A35" t="s">
        <v>11218</v>
      </c>
      <c r="B35" t="s">
        <v>6703</v>
      </c>
      <c r="C35" t="s">
        <v>6703</v>
      </c>
      <c r="D35" t="s">
        <v>11198</v>
      </c>
    </row>
    <row r="36" spans="1:4" x14ac:dyDescent="0.35">
      <c r="A36" t="s">
        <v>11219</v>
      </c>
      <c r="B36" t="s">
        <v>6703</v>
      </c>
      <c r="C36" t="s">
        <v>6703</v>
      </c>
      <c r="D36" t="s">
        <v>11200</v>
      </c>
    </row>
    <row r="37" spans="1:4" x14ac:dyDescent="0.35">
      <c r="A37" t="s">
        <v>11220</v>
      </c>
      <c r="B37" t="s">
        <v>6703</v>
      </c>
      <c r="C37" t="s">
        <v>6703</v>
      </c>
      <c r="D37" t="s">
        <v>490</v>
      </c>
    </row>
    <row r="38" spans="1:4" x14ac:dyDescent="0.35">
      <c r="A38" t="s">
        <v>11221</v>
      </c>
      <c r="B38" t="s">
        <v>8831</v>
      </c>
      <c r="C38" t="s">
        <v>11221</v>
      </c>
    </row>
    <row r="39" spans="1:4" x14ac:dyDescent="0.35">
      <c r="A39" t="s">
        <v>11222</v>
      </c>
      <c r="B39" t="s">
        <v>8890</v>
      </c>
      <c r="C39" t="s">
        <v>11222</v>
      </c>
    </row>
    <row r="40" spans="1:4" x14ac:dyDescent="0.35">
      <c r="A40" t="s">
        <v>11223</v>
      </c>
      <c r="B40" t="s">
        <v>9155</v>
      </c>
      <c r="C40" t="s">
        <v>11172</v>
      </c>
      <c r="D40" t="s">
        <v>11189</v>
      </c>
    </row>
    <row r="41" spans="1:4" x14ac:dyDescent="0.35">
      <c r="A41" t="s">
        <v>11224</v>
      </c>
      <c r="B41" t="s">
        <v>11224</v>
      </c>
      <c r="C41" t="s">
        <v>11224</v>
      </c>
    </row>
    <row r="42" spans="1:4" x14ac:dyDescent="0.35">
      <c r="A42" t="s">
        <v>11225</v>
      </c>
      <c r="B42" t="s">
        <v>11225</v>
      </c>
      <c r="C42" t="s">
        <v>11225</v>
      </c>
    </row>
    <row r="43" spans="1:4" x14ac:dyDescent="0.35">
      <c r="A43" t="s">
        <v>11226</v>
      </c>
      <c r="B43" t="s">
        <v>11226</v>
      </c>
      <c r="C43" t="s">
        <v>11226</v>
      </c>
    </row>
    <row r="44" spans="1:4" x14ac:dyDescent="0.35">
      <c r="A44" t="s">
        <v>6705</v>
      </c>
      <c r="B44" t="s">
        <v>8818</v>
      </c>
      <c r="C44" t="s">
        <v>6705</v>
      </c>
    </row>
    <row r="45" spans="1:4" x14ac:dyDescent="0.35">
      <c r="A45" t="s">
        <v>11227</v>
      </c>
      <c r="B45" t="s">
        <v>11228</v>
      </c>
      <c r="C45" t="s">
        <v>11227</v>
      </c>
    </row>
    <row r="46" spans="1:4" x14ac:dyDescent="0.35">
      <c r="A46" t="s">
        <v>8763</v>
      </c>
      <c r="B46" t="s">
        <v>8763</v>
      </c>
      <c r="C46" t="s">
        <v>8763</v>
      </c>
    </row>
    <row r="47" spans="1:4" x14ac:dyDescent="0.35">
      <c r="A47" t="s">
        <v>11229</v>
      </c>
      <c r="B47" t="s">
        <v>8763</v>
      </c>
      <c r="C47" t="s">
        <v>8763</v>
      </c>
      <c r="D47" t="s">
        <v>11230</v>
      </c>
    </row>
    <row r="48" spans="1:4" x14ac:dyDescent="0.35">
      <c r="A48" t="s">
        <v>11231</v>
      </c>
      <c r="B48" t="s">
        <v>8763</v>
      </c>
      <c r="C48" t="s">
        <v>8763</v>
      </c>
      <c r="D48" t="s">
        <v>11232</v>
      </c>
    </row>
    <row r="49" spans="1:4" x14ac:dyDescent="0.35">
      <c r="A49" t="s">
        <v>11233</v>
      </c>
      <c r="B49" t="s">
        <v>8763</v>
      </c>
      <c r="C49" t="s">
        <v>8763</v>
      </c>
      <c r="D49" t="s">
        <v>11234</v>
      </c>
    </row>
    <row r="50" spans="1:4" x14ac:dyDescent="0.35">
      <c r="A50" t="s">
        <v>11235</v>
      </c>
      <c r="B50" t="s">
        <v>8763</v>
      </c>
      <c r="C50" t="s">
        <v>8763</v>
      </c>
      <c r="D50" t="s">
        <v>11236</v>
      </c>
    </row>
    <row r="51" spans="1:4" x14ac:dyDescent="0.35">
      <c r="A51" t="s">
        <v>11237</v>
      </c>
      <c r="B51" t="s">
        <v>8763</v>
      </c>
      <c r="C51" t="s">
        <v>8763</v>
      </c>
      <c r="D51" t="s">
        <v>11238</v>
      </c>
    </row>
    <row r="52" spans="1:4" x14ac:dyDescent="0.35">
      <c r="A52" t="s">
        <v>11239</v>
      </c>
      <c r="B52" t="s">
        <v>8763</v>
      </c>
      <c r="C52" t="s">
        <v>8763</v>
      </c>
      <c r="D52" t="s">
        <v>11240</v>
      </c>
    </row>
    <row r="53" spans="1:4" x14ac:dyDescent="0.35">
      <c r="A53" t="s">
        <v>11241</v>
      </c>
      <c r="B53" t="s">
        <v>8763</v>
      </c>
      <c r="C53" t="s">
        <v>8763</v>
      </c>
      <c r="D53" t="s">
        <v>11242</v>
      </c>
    </row>
    <row r="54" spans="1:4" x14ac:dyDescent="0.35">
      <c r="A54" t="s">
        <v>11243</v>
      </c>
      <c r="B54" t="s">
        <v>8763</v>
      </c>
      <c r="C54" t="s">
        <v>8763</v>
      </c>
      <c r="D54" t="s">
        <v>11244</v>
      </c>
    </row>
    <row r="55" spans="1:4" x14ac:dyDescent="0.35">
      <c r="A55" t="s">
        <v>11245</v>
      </c>
      <c r="B55" t="s">
        <v>8763</v>
      </c>
      <c r="C55" t="s">
        <v>8763</v>
      </c>
      <c r="D55" t="s">
        <v>11246</v>
      </c>
    </row>
    <row r="56" spans="1:4" x14ac:dyDescent="0.35">
      <c r="A56" t="s">
        <v>11247</v>
      </c>
      <c r="B56" t="s">
        <v>8763</v>
      </c>
      <c r="C56" t="s">
        <v>8763</v>
      </c>
      <c r="D56" t="s">
        <v>11248</v>
      </c>
    </row>
    <row r="57" spans="1:4" x14ac:dyDescent="0.35">
      <c r="A57" t="s">
        <v>11249</v>
      </c>
      <c r="B57" t="s">
        <v>8763</v>
      </c>
      <c r="C57" t="s">
        <v>8763</v>
      </c>
      <c r="D57" t="s">
        <v>11250</v>
      </c>
    </row>
    <row r="58" spans="1:4" x14ac:dyDescent="0.35">
      <c r="A58" t="s">
        <v>11251</v>
      </c>
      <c r="B58" t="s">
        <v>8763</v>
      </c>
      <c r="C58" t="s">
        <v>8763</v>
      </c>
      <c r="D58" t="s">
        <v>11252</v>
      </c>
    </row>
    <row r="59" spans="1:4" x14ac:dyDescent="0.35">
      <c r="A59" t="s">
        <v>8774</v>
      </c>
      <c r="B59" t="s">
        <v>8774</v>
      </c>
      <c r="C59" t="s">
        <v>8774</v>
      </c>
    </row>
    <row r="60" spans="1:4" x14ac:dyDescent="0.35">
      <c r="A60" t="s">
        <v>11253</v>
      </c>
      <c r="B60" t="s">
        <v>11253</v>
      </c>
      <c r="C60" t="s">
        <v>11253</v>
      </c>
    </row>
    <row r="61" spans="1:4" x14ac:dyDescent="0.35">
      <c r="A61" t="s">
        <v>10325</v>
      </c>
      <c r="B61" t="s">
        <v>8831</v>
      </c>
      <c r="C61" t="s">
        <v>10325</v>
      </c>
    </row>
    <row r="62" spans="1:4" x14ac:dyDescent="0.35">
      <c r="A62" t="s">
        <v>11254</v>
      </c>
      <c r="B62" t="s">
        <v>8831</v>
      </c>
      <c r="C62" t="s">
        <v>11254</v>
      </c>
    </row>
    <row r="63" spans="1:4" x14ac:dyDescent="0.35">
      <c r="A63" t="s">
        <v>11255</v>
      </c>
      <c r="B63" t="s">
        <v>11255</v>
      </c>
      <c r="C63" t="s">
        <v>11255</v>
      </c>
    </row>
    <row r="64" spans="1:4" x14ac:dyDescent="0.35">
      <c r="A64" t="s">
        <v>8863</v>
      </c>
      <c r="B64" t="s">
        <v>8863</v>
      </c>
      <c r="C64" t="s">
        <v>8863</v>
      </c>
    </row>
    <row r="65" spans="1:4" x14ac:dyDescent="0.35">
      <c r="A65" t="s">
        <v>8843</v>
      </c>
      <c r="B65" t="s">
        <v>8843</v>
      </c>
      <c r="C65" t="s">
        <v>8843</v>
      </c>
    </row>
    <row r="66" spans="1:4" x14ac:dyDescent="0.35">
      <c r="A66" t="s">
        <v>11256</v>
      </c>
      <c r="B66" t="s">
        <v>8925</v>
      </c>
    </row>
    <row r="67" spans="1:4" x14ac:dyDescent="0.35">
      <c r="A67" t="s">
        <v>11257</v>
      </c>
      <c r="B67" t="s">
        <v>8831</v>
      </c>
      <c r="C67" t="s">
        <v>11257</v>
      </c>
    </row>
    <row r="68" spans="1:4" x14ac:dyDescent="0.35">
      <c r="A68" t="s">
        <v>8975</v>
      </c>
      <c r="B68" t="s">
        <v>8975</v>
      </c>
    </row>
    <row r="69" spans="1:4" x14ac:dyDescent="0.35">
      <c r="A69" t="s">
        <v>11203</v>
      </c>
      <c r="B69" t="s">
        <v>8975</v>
      </c>
      <c r="C69" t="s">
        <v>11203</v>
      </c>
    </row>
    <row r="70" spans="1:4" x14ac:dyDescent="0.35">
      <c r="A70" t="s">
        <v>11187</v>
      </c>
      <c r="B70" t="s">
        <v>8975</v>
      </c>
      <c r="C70" t="s">
        <v>11187</v>
      </c>
    </row>
    <row r="71" spans="1:4" x14ac:dyDescent="0.35">
      <c r="A71" t="s">
        <v>11258</v>
      </c>
      <c r="B71" s="88" t="s">
        <v>8975</v>
      </c>
      <c r="C71" t="s">
        <v>11258</v>
      </c>
    </row>
    <row r="72" spans="1:4" x14ac:dyDescent="0.35">
      <c r="A72" t="s">
        <v>8961</v>
      </c>
      <c r="B72" t="s">
        <v>8961</v>
      </c>
      <c r="C72" t="s">
        <v>8961</v>
      </c>
    </row>
    <row r="73" spans="1:4" x14ac:dyDescent="0.35">
      <c r="A73" t="s">
        <v>11259</v>
      </c>
      <c r="B73" t="s">
        <v>8925</v>
      </c>
      <c r="C73" t="s">
        <v>11259</v>
      </c>
    </row>
    <row r="74" spans="1:4" x14ac:dyDescent="0.35">
      <c r="A74" t="s">
        <v>11260</v>
      </c>
      <c r="B74" t="s">
        <v>8925</v>
      </c>
      <c r="C74" t="s">
        <v>11259</v>
      </c>
      <c r="D74" t="s">
        <v>11196</v>
      </c>
    </row>
    <row r="75" spans="1:4" x14ac:dyDescent="0.35">
      <c r="A75" t="s">
        <v>11261</v>
      </c>
      <c r="B75" t="s">
        <v>8925</v>
      </c>
      <c r="C75" t="s">
        <v>11259</v>
      </c>
      <c r="D75" t="s">
        <v>11198</v>
      </c>
    </row>
    <row r="76" spans="1:4" x14ac:dyDescent="0.35">
      <c r="A76" t="s">
        <v>11262</v>
      </c>
      <c r="B76" t="s">
        <v>8925</v>
      </c>
      <c r="C76" t="s">
        <v>11259</v>
      </c>
      <c r="D76" t="s">
        <v>11263</v>
      </c>
    </row>
    <row r="77" spans="1:4" x14ac:dyDescent="0.35">
      <c r="A77" t="s">
        <v>11264</v>
      </c>
      <c r="B77" t="s">
        <v>8925</v>
      </c>
      <c r="C77" t="s">
        <v>11259</v>
      </c>
      <c r="D77" t="s">
        <v>11200</v>
      </c>
    </row>
    <row r="78" spans="1:4" x14ac:dyDescent="0.35">
      <c r="A78" t="s">
        <v>11265</v>
      </c>
      <c r="B78" t="s">
        <v>8925</v>
      </c>
      <c r="C78" t="s">
        <v>11259</v>
      </c>
      <c r="D78" t="s">
        <v>490</v>
      </c>
    </row>
    <row r="79" spans="1:4" x14ac:dyDescent="0.35">
      <c r="A79" t="s">
        <v>11266</v>
      </c>
      <c r="B79" t="s">
        <v>9155</v>
      </c>
      <c r="C79" t="s">
        <v>11266</v>
      </c>
    </row>
    <row r="80" spans="1:4" x14ac:dyDescent="0.35">
      <c r="A80" t="s">
        <v>11267</v>
      </c>
      <c r="B80" t="s">
        <v>114</v>
      </c>
      <c r="C80" t="s">
        <v>114</v>
      </c>
      <c r="D80" t="s">
        <v>11268</v>
      </c>
    </row>
    <row r="81" spans="1:4" x14ac:dyDescent="0.35">
      <c r="A81" t="s">
        <v>11269</v>
      </c>
      <c r="B81" t="s">
        <v>114</v>
      </c>
      <c r="C81" t="s">
        <v>114</v>
      </c>
      <c r="D81" t="s">
        <v>11270</v>
      </c>
    </row>
    <row r="82" spans="1:4" x14ac:dyDescent="0.35">
      <c r="A82" t="s">
        <v>8811</v>
      </c>
      <c r="B82" t="s">
        <v>8811</v>
      </c>
      <c r="C82" t="s">
        <v>8811</v>
      </c>
    </row>
  </sheetData>
  <autoFilter ref="A1:D82" xr:uid="{00000000-0001-0000-0800-000000000000}">
    <sortState xmlns:xlrd2="http://schemas.microsoft.com/office/spreadsheetml/2017/richdata2" ref="A2:D82">
      <sortCondition ref="A1:A82"/>
    </sortState>
  </autoFilter>
  <pageMargins left="0.7" right="0.7" top="0.75" bottom="0.75" header="0.3" footer="0.3"/>
  <pageSetup paperSize="9" orientation="portrait" horizontalDpi="300" verticalDpi="300"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616"/>
  <sheetViews>
    <sheetView zoomScale="70" zoomScaleNormal="70" workbookViewId="0">
      <pane ySplit="1" topLeftCell="A48" activePane="bottomLeft" state="frozen"/>
      <selection pane="bottomLeft" activeCell="D59" sqref="D59"/>
    </sheetView>
  </sheetViews>
  <sheetFormatPr defaultColWidth="10.81640625" defaultRowHeight="14.5" x14ac:dyDescent="0.35"/>
  <cols>
    <col min="1" max="1" width="17.81640625" bestFit="1" customWidth="1"/>
    <col min="2" max="2" width="25.26953125" customWidth="1"/>
    <col min="3" max="3" width="29.81640625" customWidth="1"/>
    <col min="4" max="4" width="46.81640625" customWidth="1"/>
    <col min="5" max="5" width="81.81640625" customWidth="1"/>
    <col min="6" max="6" width="24.453125" customWidth="1"/>
    <col min="7" max="9" width="17.81640625" customWidth="1"/>
    <col min="10" max="10" width="17.7265625" customWidth="1"/>
    <col min="11" max="11" width="10.453125" customWidth="1"/>
    <col min="12" max="12" width="11.7265625" customWidth="1"/>
    <col min="13" max="13" width="13.54296875" customWidth="1"/>
    <col min="14" max="14" width="16.7265625" customWidth="1"/>
  </cols>
  <sheetData>
    <row r="1" spans="1:21" x14ac:dyDescent="0.35">
      <c r="A1" s="71" t="s">
        <v>689</v>
      </c>
      <c r="B1" s="71" t="s">
        <v>691</v>
      </c>
      <c r="C1" s="71" t="s">
        <v>6261</v>
      </c>
      <c r="D1" s="71" t="s">
        <v>6262</v>
      </c>
      <c r="E1" s="71" t="s">
        <v>6263</v>
      </c>
      <c r="F1" s="71" t="s">
        <v>7</v>
      </c>
      <c r="G1" s="71" t="s">
        <v>6264</v>
      </c>
      <c r="H1" s="71" t="s">
        <v>6265</v>
      </c>
      <c r="I1" s="71" t="s">
        <v>6266</v>
      </c>
      <c r="J1" s="72" t="s">
        <v>700</v>
      </c>
      <c r="K1" s="71" t="s">
        <v>701</v>
      </c>
      <c r="L1" s="71" t="s">
        <v>702</v>
      </c>
      <c r="M1" s="71" t="s">
        <v>703</v>
      </c>
      <c r="N1" s="71" t="s">
        <v>704</v>
      </c>
      <c r="O1" s="72" t="s">
        <v>707</v>
      </c>
      <c r="P1" s="71" t="s">
        <v>708</v>
      </c>
      <c r="Q1" s="71" t="s">
        <v>709</v>
      </c>
      <c r="R1" s="71" t="s">
        <v>710</v>
      </c>
      <c r="S1" s="71" t="s">
        <v>711</v>
      </c>
      <c r="T1" s="71" t="s">
        <v>712</v>
      </c>
      <c r="U1" s="72" t="s">
        <v>713</v>
      </c>
    </row>
    <row r="2" spans="1:21" x14ac:dyDescent="0.35">
      <c r="A2" t="s">
        <v>3099</v>
      </c>
      <c r="B2" t="s">
        <v>6267</v>
      </c>
      <c r="D2" t="s">
        <v>6268</v>
      </c>
    </row>
    <row r="3" spans="1:21" x14ac:dyDescent="0.35">
      <c r="A3" t="s">
        <v>3099</v>
      </c>
      <c r="B3" t="s">
        <v>6267</v>
      </c>
      <c r="D3" t="s">
        <v>6269</v>
      </c>
    </row>
    <row r="4" spans="1:21" x14ac:dyDescent="0.35">
      <c r="A4" t="s">
        <v>3099</v>
      </c>
      <c r="B4" t="s">
        <v>6267</v>
      </c>
      <c r="D4" t="s">
        <v>6270</v>
      </c>
    </row>
    <row r="5" spans="1:21" x14ac:dyDescent="0.35">
      <c r="A5" t="s">
        <v>3099</v>
      </c>
      <c r="B5" t="s">
        <v>6267</v>
      </c>
      <c r="D5" t="s">
        <v>6271</v>
      </c>
    </row>
    <row r="6" spans="1:21" x14ac:dyDescent="0.35">
      <c r="A6" t="s">
        <v>1576</v>
      </c>
      <c r="B6" t="s">
        <v>1603</v>
      </c>
      <c r="C6" t="s">
        <v>1006</v>
      </c>
      <c r="D6" t="s">
        <v>1006</v>
      </c>
      <c r="E6" t="s">
        <v>6272</v>
      </c>
      <c r="F6" t="s">
        <v>252</v>
      </c>
    </row>
    <row r="7" spans="1:21" x14ac:dyDescent="0.35">
      <c r="A7" t="s">
        <v>1576</v>
      </c>
      <c r="B7" t="s">
        <v>1603</v>
      </c>
      <c r="C7" t="s">
        <v>6273</v>
      </c>
      <c r="D7" t="s">
        <v>6273</v>
      </c>
      <c r="E7" t="s">
        <v>6274</v>
      </c>
      <c r="F7" t="s">
        <v>252</v>
      </c>
    </row>
    <row r="8" spans="1:21" x14ac:dyDescent="0.35">
      <c r="A8" t="s">
        <v>1576</v>
      </c>
      <c r="B8" t="s">
        <v>1603</v>
      </c>
      <c r="D8" t="s">
        <v>6275</v>
      </c>
    </row>
    <row r="9" spans="1:21" x14ac:dyDescent="0.35">
      <c r="A9" t="s">
        <v>1576</v>
      </c>
      <c r="B9" t="s">
        <v>1603</v>
      </c>
      <c r="C9" t="s">
        <v>6276</v>
      </c>
      <c r="D9" t="s">
        <v>6276</v>
      </c>
      <c r="E9" t="s">
        <v>6277</v>
      </c>
      <c r="F9" t="s">
        <v>252</v>
      </c>
    </row>
    <row r="10" spans="1:21" x14ac:dyDescent="0.35">
      <c r="A10" t="s">
        <v>1576</v>
      </c>
      <c r="B10" t="s">
        <v>1603</v>
      </c>
      <c r="D10" t="s">
        <v>6278</v>
      </c>
    </row>
    <row r="11" spans="1:21" x14ac:dyDescent="0.35">
      <c r="A11" t="s">
        <v>1576</v>
      </c>
      <c r="B11" t="s">
        <v>1603</v>
      </c>
      <c r="D11" t="s">
        <v>6279</v>
      </c>
    </row>
    <row r="12" spans="1:21" x14ac:dyDescent="0.35">
      <c r="A12" t="s">
        <v>1576</v>
      </c>
      <c r="B12" t="s">
        <v>1603</v>
      </c>
      <c r="C12" t="s">
        <v>6280</v>
      </c>
      <c r="D12" t="s">
        <v>6280</v>
      </c>
      <c r="E12" t="s">
        <v>6281</v>
      </c>
      <c r="F12" t="s">
        <v>252</v>
      </c>
    </row>
    <row r="13" spans="1:21" x14ac:dyDescent="0.35">
      <c r="A13" t="s">
        <v>1576</v>
      </c>
      <c r="B13" t="s">
        <v>1603</v>
      </c>
      <c r="C13" t="s">
        <v>6282</v>
      </c>
      <c r="D13" t="s">
        <v>6282</v>
      </c>
      <c r="E13" t="s">
        <v>6283</v>
      </c>
      <c r="F13" t="s">
        <v>252</v>
      </c>
    </row>
    <row r="14" spans="1:21" x14ac:dyDescent="0.35">
      <c r="A14" t="s">
        <v>1576</v>
      </c>
      <c r="B14" t="s">
        <v>1603</v>
      </c>
      <c r="D14" t="s">
        <v>6284</v>
      </c>
    </row>
    <row r="15" spans="1:21" x14ac:dyDescent="0.35">
      <c r="A15" t="s">
        <v>1576</v>
      </c>
      <c r="B15" t="s">
        <v>1603</v>
      </c>
      <c r="C15" t="s">
        <v>6285</v>
      </c>
      <c r="D15" t="s">
        <v>6285</v>
      </c>
      <c r="E15" t="s">
        <v>6286</v>
      </c>
      <c r="F15" t="s">
        <v>252</v>
      </c>
    </row>
    <row r="16" spans="1:21" x14ac:dyDescent="0.35">
      <c r="A16" t="s">
        <v>1576</v>
      </c>
      <c r="B16" t="s">
        <v>1603</v>
      </c>
      <c r="C16" t="s">
        <v>6287</v>
      </c>
      <c r="D16" t="s">
        <v>6287</v>
      </c>
      <c r="E16" t="s">
        <v>6288</v>
      </c>
      <c r="F16" t="s">
        <v>252</v>
      </c>
    </row>
    <row r="17" spans="1:6" x14ac:dyDescent="0.35">
      <c r="A17" t="s">
        <v>1576</v>
      </c>
      <c r="B17" t="s">
        <v>1603</v>
      </c>
      <c r="C17" t="s">
        <v>6289</v>
      </c>
      <c r="D17" t="s">
        <v>6289</v>
      </c>
      <c r="E17" t="s">
        <v>6290</v>
      </c>
      <c r="F17" t="s">
        <v>252</v>
      </c>
    </row>
    <row r="18" spans="1:6" x14ac:dyDescent="0.35">
      <c r="A18" t="s">
        <v>1576</v>
      </c>
      <c r="B18" t="s">
        <v>1603</v>
      </c>
      <c r="C18" t="s">
        <v>6291</v>
      </c>
      <c r="D18" t="s">
        <v>6291</v>
      </c>
      <c r="E18" t="s">
        <v>6292</v>
      </c>
      <c r="F18" t="s">
        <v>252</v>
      </c>
    </row>
    <row r="19" spans="1:6" x14ac:dyDescent="0.35">
      <c r="A19" t="s">
        <v>1576</v>
      </c>
      <c r="B19" t="s">
        <v>1603</v>
      </c>
      <c r="C19" t="s">
        <v>6293</v>
      </c>
      <c r="D19" t="s">
        <v>6293</v>
      </c>
      <c r="E19" t="s">
        <v>6294</v>
      </c>
      <c r="F19" t="s">
        <v>252</v>
      </c>
    </row>
    <row r="20" spans="1:6" x14ac:dyDescent="0.35">
      <c r="A20" t="s">
        <v>1576</v>
      </c>
      <c r="B20" t="s">
        <v>1603</v>
      </c>
      <c r="C20" t="s">
        <v>6295</v>
      </c>
      <c r="D20" t="s">
        <v>6295</v>
      </c>
      <c r="E20" t="s">
        <v>6296</v>
      </c>
      <c r="F20" t="s">
        <v>252</v>
      </c>
    </row>
    <row r="21" spans="1:6" x14ac:dyDescent="0.35">
      <c r="A21" t="s">
        <v>1576</v>
      </c>
      <c r="B21" t="s">
        <v>1603</v>
      </c>
      <c r="C21" t="s">
        <v>6297</v>
      </c>
      <c r="D21" t="s">
        <v>6297</v>
      </c>
      <c r="E21" t="s">
        <v>6298</v>
      </c>
      <c r="F21" t="s">
        <v>252</v>
      </c>
    </row>
    <row r="22" spans="1:6" x14ac:dyDescent="0.35">
      <c r="A22" t="s">
        <v>1576</v>
      </c>
      <c r="B22" t="s">
        <v>1603</v>
      </c>
      <c r="C22" t="s">
        <v>6299</v>
      </c>
      <c r="D22" t="s">
        <v>6299</v>
      </c>
      <c r="E22" t="s">
        <v>6300</v>
      </c>
      <c r="F22" t="s">
        <v>252</v>
      </c>
    </row>
    <row r="23" spans="1:6" x14ac:dyDescent="0.35">
      <c r="A23" t="s">
        <v>1576</v>
      </c>
      <c r="B23" t="s">
        <v>6301</v>
      </c>
      <c r="D23" t="s">
        <v>6302</v>
      </c>
      <c r="E23" t="s">
        <v>6303</v>
      </c>
      <c r="F23" t="s">
        <v>240</v>
      </c>
    </row>
    <row r="24" spans="1:6" x14ac:dyDescent="0.35">
      <c r="A24" t="s">
        <v>1576</v>
      </c>
      <c r="B24" t="s">
        <v>6301</v>
      </c>
      <c r="D24" t="s">
        <v>6304</v>
      </c>
      <c r="E24" t="s">
        <v>6305</v>
      </c>
      <c r="F24" t="s">
        <v>240</v>
      </c>
    </row>
    <row r="25" spans="1:6" x14ac:dyDescent="0.35">
      <c r="A25" t="s">
        <v>1576</v>
      </c>
      <c r="B25" t="s">
        <v>6301</v>
      </c>
      <c r="D25" t="s">
        <v>6306</v>
      </c>
      <c r="E25" t="s">
        <v>6307</v>
      </c>
      <c r="F25" t="s">
        <v>240</v>
      </c>
    </row>
    <row r="26" spans="1:6" x14ac:dyDescent="0.35">
      <c r="A26" t="s">
        <v>1576</v>
      </c>
      <c r="B26" t="s">
        <v>6301</v>
      </c>
      <c r="D26" t="s">
        <v>6308</v>
      </c>
      <c r="E26" t="s">
        <v>6309</v>
      </c>
      <c r="F26" t="s">
        <v>240</v>
      </c>
    </row>
    <row r="27" spans="1:6" x14ac:dyDescent="0.35">
      <c r="A27" t="s">
        <v>1576</v>
      </c>
      <c r="B27" t="s">
        <v>6301</v>
      </c>
      <c r="D27" t="s">
        <v>6310</v>
      </c>
      <c r="E27" t="s">
        <v>6311</v>
      </c>
      <c r="F27" t="s">
        <v>240</v>
      </c>
    </row>
    <row r="28" spans="1:6" x14ac:dyDescent="0.35">
      <c r="A28" t="s">
        <v>1576</v>
      </c>
      <c r="B28" t="s">
        <v>6301</v>
      </c>
      <c r="D28" t="s">
        <v>6312</v>
      </c>
      <c r="E28" t="s">
        <v>6313</v>
      </c>
      <c r="F28" t="s">
        <v>240</v>
      </c>
    </row>
    <row r="29" spans="1:6" x14ac:dyDescent="0.35">
      <c r="A29" t="s">
        <v>1576</v>
      </c>
      <c r="B29" t="s">
        <v>6301</v>
      </c>
      <c r="D29" t="s">
        <v>6314</v>
      </c>
      <c r="E29" t="s">
        <v>6315</v>
      </c>
      <c r="F29" t="s">
        <v>240</v>
      </c>
    </row>
    <row r="30" spans="1:6" x14ac:dyDescent="0.35">
      <c r="A30" t="s">
        <v>1576</v>
      </c>
      <c r="B30" t="s">
        <v>6301</v>
      </c>
      <c r="D30" t="s">
        <v>6316</v>
      </c>
      <c r="E30" t="s">
        <v>6317</v>
      </c>
      <c r="F30" t="s">
        <v>240</v>
      </c>
    </row>
    <row r="31" spans="1:6" x14ac:dyDescent="0.35">
      <c r="A31" t="s">
        <v>1576</v>
      </c>
      <c r="B31" t="s">
        <v>6301</v>
      </c>
      <c r="D31" t="s">
        <v>6318</v>
      </c>
      <c r="E31" t="s">
        <v>6319</v>
      </c>
      <c r="F31" t="s">
        <v>240</v>
      </c>
    </row>
    <row r="32" spans="1:6" x14ac:dyDescent="0.35">
      <c r="A32" t="s">
        <v>1576</v>
      </c>
      <c r="B32" t="s">
        <v>6301</v>
      </c>
      <c r="D32" t="s">
        <v>6320</v>
      </c>
      <c r="E32" t="s">
        <v>6321</v>
      </c>
      <c r="F32" t="s">
        <v>240</v>
      </c>
    </row>
    <row r="33" spans="1:6" x14ac:dyDescent="0.35">
      <c r="A33" t="s">
        <v>1576</v>
      </c>
      <c r="B33" t="s">
        <v>6301</v>
      </c>
      <c r="D33" t="s">
        <v>6322</v>
      </c>
      <c r="E33" t="s">
        <v>6323</v>
      </c>
      <c r="F33" t="s">
        <v>240</v>
      </c>
    </row>
    <row r="34" spans="1:6" x14ac:dyDescent="0.35">
      <c r="A34" t="s">
        <v>1576</v>
      </c>
      <c r="B34" t="s">
        <v>6301</v>
      </c>
      <c r="D34" t="s">
        <v>6324</v>
      </c>
      <c r="E34" t="s">
        <v>6325</v>
      </c>
      <c r="F34" t="s">
        <v>240</v>
      </c>
    </row>
    <row r="35" spans="1:6" x14ac:dyDescent="0.35">
      <c r="A35" t="s">
        <v>1576</v>
      </c>
      <c r="B35" t="s">
        <v>6301</v>
      </c>
      <c r="D35" t="s">
        <v>6326</v>
      </c>
      <c r="E35" t="s">
        <v>6327</v>
      </c>
      <c r="F35" t="s">
        <v>240</v>
      </c>
    </row>
    <row r="36" spans="1:6" x14ac:dyDescent="0.35">
      <c r="A36" t="s">
        <v>1576</v>
      </c>
      <c r="B36" t="s">
        <v>6301</v>
      </c>
      <c r="D36" t="s">
        <v>490</v>
      </c>
      <c r="E36" t="s">
        <v>6328</v>
      </c>
      <c r="F36" t="s">
        <v>240</v>
      </c>
    </row>
    <row r="37" spans="1:6" x14ac:dyDescent="0.35">
      <c r="A37" t="s">
        <v>1576</v>
      </c>
      <c r="B37" t="s">
        <v>1612</v>
      </c>
      <c r="C37" t="s">
        <v>6329</v>
      </c>
      <c r="D37" t="s">
        <v>6330</v>
      </c>
    </row>
    <row r="38" spans="1:6" x14ac:dyDescent="0.35">
      <c r="A38" t="s">
        <v>1576</v>
      </c>
      <c r="B38" t="s">
        <v>1612</v>
      </c>
      <c r="C38" t="s">
        <v>6331</v>
      </c>
      <c r="D38" t="s">
        <v>6331</v>
      </c>
      <c r="E38" t="s">
        <v>6332</v>
      </c>
      <c r="F38" t="s">
        <v>252</v>
      </c>
    </row>
    <row r="39" spans="1:6" x14ac:dyDescent="0.35">
      <c r="A39" t="s">
        <v>1576</v>
      </c>
      <c r="B39" t="s">
        <v>1612</v>
      </c>
      <c r="C39" t="s">
        <v>6333</v>
      </c>
      <c r="D39" t="s">
        <v>6333</v>
      </c>
      <c r="E39" t="s">
        <v>6334</v>
      </c>
      <c r="F39" t="s">
        <v>252</v>
      </c>
    </row>
    <row r="40" spans="1:6" x14ac:dyDescent="0.35">
      <c r="A40" t="s">
        <v>1576</v>
      </c>
      <c r="B40" t="s">
        <v>1612</v>
      </c>
      <c r="C40" t="s">
        <v>6335</v>
      </c>
      <c r="D40" t="s">
        <v>6335</v>
      </c>
      <c r="E40" t="s">
        <v>6336</v>
      </c>
      <c r="F40" t="s">
        <v>252</v>
      </c>
    </row>
    <row r="41" spans="1:6" x14ac:dyDescent="0.35">
      <c r="A41" t="s">
        <v>1576</v>
      </c>
      <c r="B41" t="s">
        <v>1612</v>
      </c>
      <c r="C41" t="s">
        <v>6337</v>
      </c>
      <c r="D41" t="s">
        <v>6337</v>
      </c>
      <c r="E41" t="s">
        <v>6338</v>
      </c>
      <c r="F41" t="s">
        <v>252</v>
      </c>
    </row>
    <row r="42" spans="1:6" x14ac:dyDescent="0.35">
      <c r="A42" t="s">
        <v>1576</v>
      </c>
      <c r="B42" t="s">
        <v>1612</v>
      </c>
      <c r="D42" t="s">
        <v>6339</v>
      </c>
      <c r="E42" t="s">
        <v>6340</v>
      </c>
      <c r="F42" t="s">
        <v>6341</v>
      </c>
    </row>
    <row r="43" spans="1:6" x14ac:dyDescent="0.35">
      <c r="A43" t="s">
        <v>1576</v>
      </c>
      <c r="B43" t="s">
        <v>1612</v>
      </c>
      <c r="D43" t="s">
        <v>6342</v>
      </c>
      <c r="E43" t="s">
        <v>6343</v>
      </c>
      <c r="F43" t="s">
        <v>6341</v>
      </c>
    </row>
    <row r="44" spans="1:6" x14ac:dyDescent="0.35">
      <c r="A44" t="s">
        <v>1576</v>
      </c>
      <c r="B44" t="s">
        <v>1612</v>
      </c>
      <c r="D44" t="s">
        <v>6344</v>
      </c>
      <c r="E44" t="s">
        <v>6345</v>
      </c>
      <c r="F44" t="s">
        <v>6341</v>
      </c>
    </row>
    <row r="45" spans="1:6" x14ac:dyDescent="0.35">
      <c r="A45" t="s">
        <v>1576</v>
      </c>
      <c r="B45" t="s">
        <v>1612</v>
      </c>
      <c r="C45" t="s">
        <v>6346</v>
      </c>
      <c r="D45" t="s">
        <v>6347</v>
      </c>
    </row>
    <row r="46" spans="1:6" x14ac:dyDescent="0.35">
      <c r="A46" t="s">
        <v>1576</v>
      </c>
      <c r="B46" t="s">
        <v>1612</v>
      </c>
      <c r="D46" t="s">
        <v>6348</v>
      </c>
    </row>
    <row r="47" spans="1:6" x14ac:dyDescent="0.35">
      <c r="A47" t="s">
        <v>1576</v>
      </c>
      <c r="B47" t="s">
        <v>1612</v>
      </c>
      <c r="C47" t="s">
        <v>6349</v>
      </c>
      <c r="D47" t="s">
        <v>6350</v>
      </c>
    </row>
    <row r="48" spans="1:6" x14ac:dyDescent="0.35">
      <c r="A48" t="s">
        <v>1576</v>
      </c>
      <c r="B48" t="s">
        <v>1612</v>
      </c>
      <c r="C48" t="s">
        <v>6351</v>
      </c>
      <c r="D48" t="s">
        <v>6352</v>
      </c>
    </row>
    <row r="49" spans="1:6" x14ac:dyDescent="0.35">
      <c r="A49" t="s">
        <v>1576</v>
      </c>
      <c r="B49" t="s">
        <v>1612</v>
      </c>
      <c r="C49" t="s">
        <v>6353</v>
      </c>
      <c r="D49" t="s">
        <v>6282</v>
      </c>
    </row>
    <row r="50" spans="1:6" x14ac:dyDescent="0.35">
      <c r="A50" t="s">
        <v>1576</v>
      </c>
      <c r="B50" t="s">
        <v>1612</v>
      </c>
      <c r="C50" t="s">
        <v>6354</v>
      </c>
      <c r="D50" t="s">
        <v>6355</v>
      </c>
    </row>
    <row r="51" spans="1:6" x14ac:dyDescent="0.35">
      <c r="A51" t="s">
        <v>1576</v>
      </c>
      <c r="B51" t="s">
        <v>1612</v>
      </c>
      <c r="C51" t="s">
        <v>6356</v>
      </c>
      <c r="D51" t="s">
        <v>6279</v>
      </c>
      <c r="E51" t="s">
        <v>6357</v>
      </c>
      <c r="F51" t="s">
        <v>252</v>
      </c>
    </row>
    <row r="52" spans="1:6" x14ac:dyDescent="0.35">
      <c r="A52" t="s">
        <v>1576</v>
      </c>
      <c r="B52" t="s">
        <v>1612</v>
      </c>
      <c r="C52" t="s">
        <v>6273</v>
      </c>
      <c r="D52" t="s">
        <v>6273</v>
      </c>
      <c r="E52" t="s">
        <v>6274</v>
      </c>
      <c r="F52" t="s">
        <v>252</v>
      </c>
    </row>
    <row r="53" spans="1:6" x14ac:dyDescent="0.35">
      <c r="A53" t="s">
        <v>1576</v>
      </c>
      <c r="B53" t="s">
        <v>1612</v>
      </c>
      <c r="D53" t="s">
        <v>6358</v>
      </c>
      <c r="E53" t="s">
        <v>6359</v>
      </c>
      <c r="F53" t="s">
        <v>6341</v>
      </c>
    </row>
    <row r="54" spans="1:6" x14ac:dyDescent="0.35">
      <c r="A54" t="s">
        <v>1576</v>
      </c>
      <c r="B54" t="s">
        <v>1612</v>
      </c>
      <c r="D54" t="s">
        <v>6360</v>
      </c>
    </row>
    <row r="55" spans="1:6" x14ac:dyDescent="0.35">
      <c r="A55" t="s">
        <v>1576</v>
      </c>
      <c r="B55" t="s">
        <v>1612</v>
      </c>
      <c r="C55" t="s">
        <v>6361</v>
      </c>
      <c r="D55" t="s">
        <v>6362</v>
      </c>
    </row>
    <row r="56" spans="1:6" ht="15" customHeight="1" x14ac:dyDescent="0.35">
      <c r="A56" t="s">
        <v>1576</v>
      </c>
      <c r="B56" t="s">
        <v>1612</v>
      </c>
      <c r="C56" t="s">
        <v>6276</v>
      </c>
      <c r="D56" t="s">
        <v>6276</v>
      </c>
      <c r="E56" t="s">
        <v>6277</v>
      </c>
      <c r="F56" t="s">
        <v>252</v>
      </c>
    </row>
    <row r="57" spans="1:6" x14ac:dyDescent="0.35">
      <c r="A57" t="s">
        <v>1576</v>
      </c>
      <c r="B57" t="s">
        <v>1612</v>
      </c>
      <c r="D57" t="s">
        <v>6363</v>
      </c>
      <c r="E57" t="s">
        <v>6364</v>
      </c>
      <c r="F57" t="s">
        <v>6341</v>
      </c>
    </row>
    <row r="58" spans="1:6" x14ac:dyDescent="0.35">
      <c r="A58" t="s">
        <v>1576</v>
      </c>
      <c r="B58" t="s">
        <v>1612</v>
      </c>
      <c r="C58" t="s">
        <v>6365</v>
      </c>
      <c r="D58" t="s">
        <v>6365</v>
      </c>
      <c r="E58" t="s">
        <v>6366</v>
      </c>
      <c r="F58" t="s">
        <v>252</v>
      </c>
    </row>
    <row r="59" spans="1:6" x14ac:dyDescent="0.35">
      <c r="A59" t="s">
        <v>3124</v>
      </c>
      <c r="B59" t="s">
        <v>6367</v>
      </c>
      <c r="C59" t="s">
        <v>6368</v>
      </c>
      <c r="D59" t="s">
        <v>6368</v>
      </c>
      <c r="E59" t="s">
        <v>6369</v>
      </c>
      <c r="F59" t="s">
        <v>252</v>
      </c>
    </row>
    <row r="60" spans="1:6" x14ac:dyDescent="0.35">
      <c r="A60" t="s">
        <v>3124</v>
      </c>
      <c r="B60" t="s">
        <v>6367</v>
      </c>
      <c r="C60" t="s">
        <v>6370</v>
      </c>
      <c r="D60" t="s">
        <v>6370</v>
      </c>
      <c r="E60" t="s">
        <v>6371</v>
      </c>
      <c r="F60" t="s">
        <v>252</v>
      </c>
    </row>
    <row r="61" spans="1:6" x14ac:dyDescent="0.35">
      <c r="A61" t="s">
        <v>3124</v>
      </c>
      <c r="B61" t="s">
        <v>6367</v>
      </c>
      <c r="C61" t="s">
        <v>6372</v>
      </c>
      <c r="D61" t="s">
        <v>6372</v>
      </c>
      <c r="E61" t="s">
        <v>6373</v>
      </c>
      <c r="F61" t="s">
        <v>252</v>
      </c>
    </row>
    <row r="62" spans="1:6" x14ac:dyDescent="0.35">
      <c r="A62" t="s">
        <v>3124</v>
      </c>
      <c r="B62" t="s">
        <v>6367</v>
      </c>
      <c r="D62" t="s">
        <v>6374</v>
      </c>
      <c r="E62" t="s">
        <v>6375</v>
      </c>
      <c r="F62" t="s">
        <v>252</v>
      </c>
    </row>
    <row r="63" spans="1:6" x14ac:dyDescent="0.35">
      <c r="A63" t="s">
        <v>3124</v>
      </c>
      <c r="B63" t="s">
        <v>6367</v>
      </c>
      <c r="D63" t="s">
        <v>6376</v>
      </c>
      <c r="E63" t="s">
        <v>6377</v>
      </c>
      <c r="F63" t="s">
        <v>252</v>
      </c>
    </row>
    <row r="64" spans="1:6" x14ac:dyDescent="0.35">
      <c r="A64" t="s">
        <v>3124</v>
      </c>
      <c r="B64" t="s">
        <v>6367</v>
      </c>
      <c r="D64" t="s">
        <v>6378</v>
      </c>
      <c r="E64" t="s">
        <v>6379</v>
      </c>
      <c r="F64" t="s">
        <v>252</v>
      </c>
    </row>
    <row r="65" spans="1:6" x14ac:dyDescent="0.35">
      <c r="A65" t="s">
        <v>3124</v>
      </c>
      <c r="B65" t="s">
        <v>6367</v>
      </c>
      <c r="D65" t="s">
        <v>6380</v>
      </c>
      <c r="E65" t="s">
        <v>6381</v>
      </c>
      <c r="F65" t="s">
        <v>252</v>
      </c>
    </row>
    <row r="66" spans="1:6" x14ac:dyDescent="0.35">
      <c r="A66" t="s">
        <v>1466</v>
      </c>
      <c r="B66" t="s">
        <v>1496</v>
      </c>
      <c r="C66" t="s">
        <v>6382</v>
      </c>
      <c r="D66" t="s">
        <v>6382</v>
      </c>
      <c r="E66" t="s">
        <v>6383</v>
      </c>
      <c r="F66" t="s">
        <v>252</v>
      </c>
    </row>
    <row r="67" spans="1:6" x14ac:dyDescent="0.35">
      <c r="A67" t="s">
        <v>1466</v>
      </c>
      <c r="B67" t="s">
        <v>1496</v>
      </c>
      <c r="D67" t="s">
        <v>6384</v>
      </c>
      <c r="E67" t="s">
        <v>6385</v>
      </c>
      <c r="F67" t="s">
        <v>6341</v>
      </c>
    </row>
    <row r="68" spans="1:6" x14ac:dyDescent="0.35">
      <c r="A68" t="s">
        <v>1466</v>
      </c>
      <c r="B68" t="s">
        <v>1496</v>
      </c>
      <c r="C68" t="s">
        <v>6386</v>
      </c>
      <c r="D68" t="s">
        <v>6386</v>
      </c>
      <c r="E68" t="s">
        <v>6387</v>
      </c>
      <c r="F68" t="s">
        <v>252</v>
      </c>
    </row>
    <row r="69" spans="1:6" x14ac:dyDescent="0.35">
      <c r="A69" t="s">
        <v>1466</v>
      </c>
      <c r="B69" t="s">
        <v>1496</v>
      </c>
      <c r="C69" t="s">
        <v>6388</v>
      </c>
      <c r="D69" t="s">
        <v>6388</v>
      </c>
      <c r="E69" t="s">
        <v>6389</v>
      </c>
      <c r="F69" t="s">
        <v>252</v>
      </c>
    </row>
    <row r="70" spans="1:6" x14ac:dyDescent="0.35">
      <c r="A70" t="s">
        <v>1466</v>
      </c>
      <c r="B70" t="s">
        <v>1496</v>
      </c>
      <c r="C70" t="s">
        <v>6390</v>
      </c>
      <c r="D70" t="s">
        <v>6390</v>
      </c>
      <c r="E70" t="s">
        <v>6391</v>
      </c>
      <c r="F70" t="s">
        <v>252</v>
      </c>
    </row>
    <row r="71" spans="1:6" x14ac:dyDescent="0.35">
      <c r="A71" t="s">
        <v>1466</v>
      </c>
      <c r="B71" t="s">
        <v>1496</v>
      </c>
      <c r="C71" t="s">
        <v>6392</v>
      </c>
      <c r="D71" t="s">
        <v>6392</v>
      </c>
      <c r="E71" t="s">
        <v>6393</v>
      </c>
      <c r="F71" t="s">
        <v>252</v>
      </c>
    </row>
    <row r="72" spans="1:6" x14ac:dyDescent="0.35">
      <c r="A72" t="s">
        <v>1466</v>
      </c>
      <c r="B72" t="s">
        <v>1496</v>
      </c>
      <c r="C72" t="s">
        <v>6394</v>
      </c>
      <c r="D72" t="s">
        <v>6394</v>
      </c>
      <c r="E72" t="s">
        <v>6395</v>
      </c>
      <c r="F72" t="s">
        <v>252</v>
      </c>
    </row>
    <row r="73" spans="1:6" x14ac:dyDescent="0.35">
      <c r="A73" t="s">
        <v>1466</v>
      </c>
      <c r="B73" t="s">
        <v>1496</v>
      </c>
      <c r="C73" t="s">
        <v>6396</v>
      </c>
      <c r="D73" t="s">
        <v>6396</v>
      </c>
      <c r="E73" t="s">
        <v>6397</v>
      </c>
      <c r="F73" t="s">
        <v>252</v>
      </c>
    </row>
    <row r="74" spans="1:6" x14ac:dyDescent="0.35">
      <c r="A74" t="s">
        <v>1466</v>
      </c>
      <c r="B74" t="s">
        <v>1496</v>
      </c>
      <c r="C74" t="s">
        <v>6398</v>
      </c>
      <c r="D74" t="s">
        <v>6398</v>
      </c>
      <c r="E74" t="s">
        <v>6399</v>
      </c>
      <c r="F74" t="s">
        <v>252</v>
      </c>
    </row>
    <row r="75" spans="1:6" x14ac:dyDescent="0.35">
      <c r="A75" t="s">
        <v>1466</v>
      </c>
      <c r="B75" t="s">
        <v>1496</v>
      </c>
      <c r="C75" t="s">
        <v>6400</v>
      </c>
      <c r="D75" t="s">
        <v>6400</v>
      </c>
      <c r="E75" t="s">
        <v>6401</v>
      </c>
      <c r="F75" t="s">
        <v>252</v>
      </c>
    </row>
    <row r="76" spans="1:6" x14ac:dyDescent="0.35">
      <c r="A76" t="s">
        <v>1466</v>
      </c>
      <c r="B76" t="s">
        <v>1496</v>
      </c>
      <c r="C76" t="s">
        <v>6402</v>
      </c>
      <c r="D76" t="s">
        <v>6402</v>
      </c>
      <c r="E76" t="s">
        <v>6403</v>
      </c>
      <c r="F76" t="s">
        <v>252</v>
      </c>
    </row>
    <row r="77" spans="1:6" x14ac:dyDescent="0.35">
      <c r="A77" t="s">
        <v>1466</v>
      </c>
      <c r="B77" t="s">
        <v>1496</v>
      </c>
      <c r="C77" t="s">
        <v>6404</v>
      </c>
      <c r="D77" t="s">
        <v>6404</v>
      </c>
      <c r="E77" t="s">
        <v>6405</v>
      </c>
      <c r="F77" t="s">
        <v>252</v>
      </c>
    </row>
    <row r="78" spans="1:6" x14ac:dyDescent="0.35">
      <c r="A78" t="s">
        <v>1466</v>
      </c>
      <c r="B78" t="s">
        <v>1496</v>
      </c>
      <c r="C78" t="s">
        <v>6406</v>
      </c>
      <c r="D78" t="s">
        <v>6406</v>
      </c>
      <c r="E78" t="s">
        <v>6407</v>
      </c>
      <c r="F78" t="s">
        <v>252</v>
      </c>
    </row>
    <row r="79" spans="1:6" x14ac:dyDescent="0.35">
      <c r="A79" t="s">
        <v>1466</v>
      </c>
      <c r="B79" t="s">
        <v>1496</v>
      </c>
      <c r="C79" t="s">
        <v>6408</v>
      </c>
      <c r="D79" t="s">
        <v>6408</v>
      </c>
      <c r="E79" t="s">
        <v>6409</v>
      </c>
      <c r="F79" t="s">
        <v>252</v>
      </c>
    </row>
    <row r="80" spans="1:6" x14ac:dyDescent="0.35">
      <c r="A80" t="s">
        <v>1466</v>
      </c>
      <c r="B80" t="s">
        <v>1496</v>
      </c>
      <c r="C80" t="s">
        <v>6410</v>
      </c>
      <c r="D80" t="s">
        <v>6410</v>
      </c>
      <c r="E80" t="s">
        <v>6411</v>
      </c>
      <c r="F80" t="s">
        <v>252</v>
      </c>
    </row>
    <row r="81" spans="1:6" x14ac:dyDescent="0.35">
      <c r="A81" t="s">
        <v>1466</v>
      </c>
      <c r="B81" t="s">
        <v>1496</v>
      </c>
      <c r="C81" t="s">
        <v>6412</v>
      </c>
      <c r="D81" t="s">
        <v>6412</v>
      </c>
      <c r="E81" t="s">
        <v>6413</v>
      </c>
      <c r="F81" t="s">
        <v>252</v>
      </c>
    </row>
    <row r="82" spans="1:6" x14ac:dyDescent="0.35">
      <c r="A82" t="s">
        <v>1466</v>
      </c>
      <c r="B82" t="s">
        <v>1496</v>
      </c>
      <c r="C82" t="s">
        <v>6414</v>
      </c>
      <c r="D82" t="s">
        <v>6414</v>
      </c>
      <c r="E82" t="s">
        <v>6415</v>
      </c>
      <c r="F82" t="s">
        <v>252</v>
      </c>
    </row>
    <row r="83" spans="1:6" x14ac:dyDescent="0.35">
      <c r="A83" t="s">
        <v>1466</v>
      </c>
      <c r="B83" t="s">
        <v>1496</v>
      </c>
      <c r="C83" t="s">
        <v>490</v>
      </c>
      <c r="D83" t="s">
        <v>490</v>
      </c>
      <c r="E83" t="s">
        <v>6416</v>
      </c>
      <c r="F83" t="s">
        <v>252</v>
      </c>
    </row>
    <row r="84" spans="1:6" x14ac:dyDescent="0.35">
      <c r="A84" t="s">
        <v>1466</v>
      </c>
      <c r="B84" t="s">
        <v>1496</v>
      </c>
      <c r="C84" t="s">
        <v>6417</v>
      </c>
      <c r="D84" t="s">
        <v>6417</v>
      </c>
      <c r="E84" t="s">
        <v>6418</v>
      </c>
      <c r="F84" t="s">
        <v>252</v>
      </c>
    </row>
    <row r="85" spans="1:6" x14ac:dyDescent="0.35">
      <c r="A85" t="s">
        <v>1466</v>
      </c>
      <c r="B85" t="s">
        <v>1496</v>
      </c>
      <c r="D85" t="s">
        <v>6419</v>
      </c>
      <c r="E85" s="88"/>
      <c r="F85" s="88"/>
    </row>
    <row r="86" spans="1:6" x14ac:dyDescent="0.35">
      <c r="A86" t="s">
        <v>1466</v>
      </c>
      <c r="B86" t="s">
        <v>1496</v>
      </c>
      <c r="D86" t="s">
        <v>6420</v>
      </c>
      <c r="E86" s="88"/>
      <c r="F86" s="88"/>
    </row>
    <row r="87" spans="1:6" x14ac:dyDescent="0.35">
      <c r="A87" t="s">
        <v>1466</v>
      </c>
      <c r="B87" t="s">
        <v>1496</v>
      </c>
      <c r="D87" t="s">
        <v>6421</v>
      </c>
      <c r="E87" s="88"/>
      <c r="F87" s="88"/>
    </row>
    <row r="88" spans="1:6" x14ac:dyDescent="0.35">
      <c r="A88" t="s">
        <v>1466</v>
      </c>
      <c r="B88" t="s">
        <v>1496</v>
      </c>
      <c r="D88" t="s">
        <v>6422</v>
      </c>
      <c r="E88" s="88"/>
      <c r="F88" s="88"/>
    </row>
    <row r="89" spans="1:6" x14ac:dyDescent="0.35">
      <c r="A89" t="s">
        <v>1466</v>
      </c>
      <c r="B89" t="s">
        <v>1507</v>
      </c>
      <c r="C89" t="s">
        <v>6423</v>
      </c>
      <c r="D89" t="s">
        <v>6423</v>
      </c>
      <c r="E89" t="s">
        <v>6424</v>
      </c>
      <c r="F89" t="s">
        <v>252</v>
      </c>
    </row>
    <row r="90" spans="1:6" x14ac:dyDescent="0.35">
      <c r="A90" t="s">
        <v>1466</v>
      </c>
      <c r="B90" t="s">
        <v>1507</v>
      </c>
      <c r="C90" t="s">
        <v>6425</v>
      </c>
      <c r="D90" t="s">
        <v>6426</v>
      </c>
      <c r="E90" t="s">
        <v>6427</v>
      </c>
      <c r="F90" t="s">
        <v>252</v>
      </c>
    </row>
    <row r="91" spans="1:6" x14ac:dyDescent="0.35">
      <c r="A91" t="s">
        <v>1466</v>
      </c>
      <c r="B91" t="s">
        <v>1507</v>
      </c>
      <c r="D91" t="s">
        <v>6428</v>
      </c>
      <c r="E91" t="s">
        <v>6429</v>
      </c>
      <c r="F91" t="s">
        <v>252</v>
      </c>
    </row>
    <row r="92" spans="1:6" x14ac:dyDescent="0.35">
      <c r="A92" t="s">
        <v>1466</v>
      </c>
      <c r="B92" t="s">
        <v>1507</v>
      </c>
      <c r="D92" t="s">
        <v>6430</v>
      </c>
      <c r="E92" t="s">
        <v>6431</v>
      </c>
      <c r="F92" t="s">
        <v>252</v>
      </c>
    </row>
    <row r="93" spans="1:6" x14ac:dyDescent="0.35">
      <c r="A93" t="s">
        <v>1466</v>
      </c>
      <c r="B93" t="s">
        <v>1507</v>
      </c>
      <c r="D93" t="s">
        <v>6432</v>
      </c>
      <c r="E93" t="s">
        <v>6433</v>
      </c>
      <c r="F93" t="s">
        <v>252</v>
      </c>
    </row>
    <row r="94" spans="1:6" x14ac:dyDescent="0.35">
      <c r="A94" t="s">
        <v>1466</v>
      </c>
      <c r="B94" t="s">
        <v>1507</v>
      </c>
      <c r="D94" t="s">
        <v>6434</v>
      </c>
      <c r="E94" t="s">
        <v>6435</v>
      </c>
      <c r="F94" t="s">
        <v>252</v>
      </c>
    </row>
    <row r="95" spans="1:6" x14ac:dyDescent="0.35">
      <c r="A95" t="s">
        <v>1466</v>
      </c>
      <c r="B95" t="s">
        <v>1746</v>
      </c>
      <c r="C95" t="s">
        <v>6436</v>
      </c>
      <c r="D95" t="s">
        <v>6436</v>
      </c>
      <c r="E95" t="s">
        <v>6437</v>
      </c>
      <c r="F95" t="s">
        <v>6341</v>
      </c>
    </row>
    <row r="96" spans="1:6" x14ac:dyDescent="0.35">
      <c r="A96" t="s">
        <v>1466</v>
      </c>
      <c r="B96" t="s">
        <v>1746</v>
      </c>
      <c r="C96" t="s">
        <v>6438</v>
      </c>
      <c r="D96" t="s">
        <v>6438</v>
      </c>
      <c r="E96" t="s">
        <v>6439</v>
      </c>
      <c r="F96" t="s">
        <v>6341</v>
      </c>
    </row>
    <row r="97" spans="1:6" x14ac:dyDescent="0.35">
      <c r="A97" t="s">
        <v>1466</v>
      </c>
      <c r="B97" t="s">
        <v>1746</v>
      </c>
      <c r="C97" t="s">
        <v>6440</v>
      </c>
      <c r="D97" t="s">
        <v>6440</v>
      </c>
      <c r="E97" t="s">
        <v>6441</v>
      </c>
      <c r="F97" t="s">
        <v>6341</v>
      </c>
    </row>
    <row r="98" spans="1:6" x14ac:dyDescent="0.35">
      <c r="A98" t="s">
        <v>1466</v>
      </c>
      <c r="B98" t="s">
        <v>1746</v>
      </c>
      <c r="C98" t="s">
        <v>6442</v>
      </c>
      <c r="D98" t="s">
        <v>6443</v>
      </c>
      <c r="E98" t="s">
        <v>6444</v>
      </c>
      <c r="F98" t="s">
        <v>6341</v>
      </c>
    </row>
    <row r="99" spans="1:6" x14ac:dyDescent="0.35">
      <c r="A99" t="s">
        <v>1466</v>
      </c>
      <c r="B99" t="s">
        <v>1746</v>
      </c>
      <c r="C99" t="s">
        <v>6445</v>
      </c>
      <c r="D99" t="s">
        <v>6445</v>
      </c>
      <c r="E99" t="s">
        <v>6446</v>
      </c>
      <c r="F99" t="s">
        <v>6341</v>
      </c>
    </row>
    <row r="100" spans="1:6" x14ac:dyDescent="0.35">
      <c r="A100" t="s">
        <v>1466</v>
      </c>
      <c r="B100" t="s">
        <v>1746</v>
      </c>
      <c r="C100" t="s">
        <v>490</v>
      </c>
      <c r="D100" t="s">
        <v>490</v>
      </c>
      <c r="E100" t="s">
        <v>6447</v>
      </c>
      <c r="F100" t="s">
        <v>6341</v>
      </c>
    </row>
    <row r="101" spans="1:6" x14ac:dyDescent="0.35">
      <c r="A101" t="s">
        <v>1348</v>
      </c>
      <c r="B101" t="s">
        <v>6448</v>
      </c>
      <c r="D101" t="s">
        <v>6449</v>
      </c>
      <c r="E101" t="s">
        <v>6450</v>
      </c>
      <c r="F101" t="s">
        <v>252</v>
      </c>
    </row>
    <row r="102" spans="1:6" x14ac:dyDescent="0.35">
      <c r="A102" t="s">
        <v>1348</v>
      </c>
      <c r="B102" t="s">
        <v>6448</v>
      </c>
      <c r="D102" t="s">
        <v>6451</v>
      </c>
      <c r="E102" t="s">
        <v>6452</v>
      </c>
      <c r="F102" t="s">
        <v>252</v>
      </c>
    </row>
    <row r="103" spans="1:6" x14ac:dyDescent="0.35">
      <c r="A103" t="s">
        <v>1348</v>
      </c>
      <c r="B103" t="s">
        <v>1511</v>
      </c>
      <c r="D103" t="s">
        <v>6453</v>
      </c>
      <c r="E103" t="s">
        <v>6454</v>
      </c>
      <c r="F103" t="s">
        <v>252</v>
      </c>
    </row>
    <row r="104" spans="1:6" x14ac:dyDescent="0.35">
      <c r="A104" t="s">
        <v>1348</v>
      </c>
      <c r="B104" t="s">
        <v>1511</v>
      </c>
      <c r="D104" t="s">
        <v>6455</v>
      </c>
      <c r="E104" t="s">
        <v>6456</v>
      </c>
      <c r="F104" t="s">
        <v>252</v>
      </c>
    </row>
    <row r="105" spans="1:6" x14ac:dyDescent="0.35">
      <c r="A105" t="s">
        <v>1348</v>
      </c>
      <c r="B105" t="s">
        <v>1511</v>
      </c>
      <c r="D105" t="s">
        <v>6457</v>
      </c>
      <c r="E105" t="s">
        <v>6458</v>
      </c>
      <c r="F105" t="s">
        <v>252</v>
      </c>
    </row>
    <row r="106" spans="1:6" x14ac:dyDescent="0.35">
      <c r="A106" t="s">
        <v>1348</v>
      </c>
      <c r="B106" t="s">
        <v>1511</v>
      </c>
      <c r="D106" t="s">
        <v>490</v>
      </c>
      <c r="E106" t="s">
        <v>6459</v>
      </c>
      <c r="F106" t="s">
        <v>252</v>
      </c>
    </row>
    <row r="107" spans="1:6" x14ac:dyDescent="0.35">
      <c r="A107" t="s">
        <v>1348</v>
      </c>
      <c r="B107" t="s">
        <v>6460</v>
      </c>
      <c r="D107" t="s">
        <v>6461</v>
      </c>
      <c r="E107" t="s">
        <v>6462</v>
      </c>
      <c r="F107" t="s">
        <v>252</v>
      </c>
    </row>
    <row r="108" spans="1:6" x14ac:dyDescent="0.35">
      <c r="A108" t="s">
        <v>1348</v>
      </c>
      <c r="B108" t="s">
        <v>6460</v>
      </c>
      <c r="D108" t="s">
        <v>6463</v>
      </c>
      <c r="E108" t="s">
        <v>6464</v>
      </c>
      <c r="F108" t="s">
        <v>252</v>
      </c>
    </row>
    <row r="109" spans="1:6" x14ac:dyDescent="0.35">
      <c r="A109" t="s">
        <v>1348</v>
      </c>
      <c r="B109" t="s">
        <v>6460</v>
      </c>
      <c r="D109" t="s">
        <v>6465</v>
      </c>
      <c r="E109" t="s">
        <v>6466</v>
      </c>
      <c r="F109" t="s">
        <v>252</v>
      </c>
    </row>
    <row r="110" spans="1:6" x14ac:dyDescent="0.35">
      <c r="A110" t="s">
        <v>1348</v>
      </c>
      <c r="B110" t="s">
        <v>6460</v>
      </c>
      <c r="D110" t="s">
        <v>6467</v>
      </c>
      <c r="E110" t="s">
        <v>6468</v>
      </c>
      <c r="F110" t="s">
        <v>252</v>
      </c>
    </row>
    <row r="111" spans="1:6" x14ac:dyDescent="0.35">
      <c r="A111" t="s">
        <v>1348</v>
      </c>
      <c r="B111" t="s">
        <v>6460</v>
      </c>
      <c r="D111" t="s">
        <v>6469</v>
      </c>
      <c r="E111" t="s">
        <v>6470</v>
      </c>
      <c r="F111" t="s">
        <v>252</v>
      </c>
    </row>
    <row r="112" spans="1:6" x14ac:dyDescent="0.35">
      <c r="A112" t="s">
        <v>1348</v>
      </c>
      <c r="B112" t="s">
        <v>6460</v>
      </c>
      <c r="D112" t="s">
        <v>6471</v>
      </c>
      <c r="E112" t="s">
        <v>6472</v>
      </c>
      <c r="F112" t="s">
        <v>252</v>
      </c>
    </row>
    <row r="113" spans="1:6" x14ac:dyDescent="0.35">
      <c r="A113" t="s">
        <v>1348</v>
      </c>
      <c r="B113" t="s">
        <v>6460</v>
      </c>
      <c r="D113" t="s">
        <v>6473</v>
      </c>
      <c r="E113" t="s">
        <v>6474</v>
      </c>
      <c r="F113" t="s">
        <v>252</v>
      </c>
    </row>
    <row r="114" spans="1:6" x14ac:dyDescent="0.35">
      <c r="A114" t="s">
        <v>1348</v>
      </c>
      <c r="B114" t="s">
        <v>6460</v>
      </c>
      <c r="D114" t="s">
        <v>6475</v>
      </c>
      <c r="E114" t="s">
        <v>6476</v>
      </c>
      <c r="F114" t="s">
        <v>252</v>
      </c>
    </row>
    <row r="115" spans="1:6" x14ac:dyDescent="0.35">
      <c r="A115" t="s">
        <v>1348</v>
      </c>
      <c r="B115" t="s">
        <v>6460</v>
      </c>
      <c r="D115" t="s">
        <v>6477</v>
      </c>
      <c r="E115" t="s">
        <v>6478</v>
      </c>
      <c r="F115" t="s">
        <v>252</v>
      </c>
    </row>
    <row r="116" spans="1:6" x14ac:dyDescent="0.35">
      <c r="A116" t="s">
        <v>1348</v>
      </c>
      <c r="B116" t="s">
        <v>6460</v>
      </c>
      <c r="D116" t="s">
        <v>6479</v>
      </c>
      <c r="E116" t="s">
        <v>6480</v>
      </c>
      <c r="F116" t="s">
        <v>252</v>
      </c>
    </row>
    <row r="117" spans="1:6" x14ac:dyDescent="0.35">
      <c r="A117" t="s">
        <v>1348</v>
      </c>
      <c r="B117" t="s">
        <v>6481</v>
      </c>
      <c r="D117" t="s">
        <v>6482</v>
      </c>
      <c r="E117" t="s">
        <v>6483</v>
      </c>
      <c r="F117" t="s">
        <v>252</v>
      </c>
    </row>
    <row r="118" spans="1:6" x14ac:dyDescent="0.35">
      <c r="A118" t="s">
        <v>1348</v>
      </c>
      <c r="B118" t="s">
        <v>6481</v>
      </c>
      <c r="D118" t="s">
        <v>6484</v>
      </c>
      <c r="E118" t="s">
        <v>6485</v>
      </c>
      <c r="F118" t="s">
        <v>252</v>
      </c>
    </row>
    <row r="119" spans="1:6" x14ac:dyDescent="0.35">
      <c r="A119" t="s">
        <v>1348</v>
      </c>
      <c r="B119" t="s">
        <v>6481</v>
      </c>
      <c r="D119" t="s">
        <v>6486</v>
      </c>
      <c r="E119" t="s">
        <v>6487</v>
      </c>
      <c r="F119" t="s">
        <v>252</v>
      </c>
    </row>
    <row r="120" spans="1:6" x14ac:dyDescent="0.35">
      <c r="A120" t="s">
        <v>1348</v>
      </c>
      <c r="B120" t="s">
        <v>6488</v>
      </c>
      <c r="D120" t="s">
        <v>6489</v>
      </c>
      <c r="E120" t="s">
        <v>6490</v>
      </c>
      <c r="F120" t="s">
        <v>252</v>
      </c>
    </row>
    <row r="121" spans="1:6" x14ac:dyDescent="0.35">
      <c r="A121" t="s">
        <v>1348</v>
      </c>
      <c r="B121" t="s">
        <v>6488</v>
      </c>
      <c r="D121" t="s">
        <v>6491</v>
      </c>
      <c r="E121" t="s">
        <v>6492</v>
      </c>
      <c r="F121" t="s">
        <v>252</v>
      </c>
    </row>
    <row r="122" spans="1:6" x14ac:dyDescent="0.35">
      <c r="A122" t="s">
        <v>1348</v>
      </c>
      <c r="B122" t="s">
        <v>6488</v>
      </c>
      <c r="D122" t="s">
        <v>6493</v>
      </c>
      <c r="E122" t="s">
        <v>6494</v>
      </c>
      <c r="F122" t="s">
        <v>252</v>
      </c>
    </row>
    <row r="123" spans="1:6" x14ac:dyDescent="0.35">
      <c r="A123" t="s">
        <v>1348</v>
      </c>
      <c r="B123" t="s">
        <v>1494</v>
      </c>
      <c r="C123" t="s">
        <v>6495</v>
      </c>
      <c r="D123" t="s">
        <v>6495</v>
      </c>
      <c r="E123" t="s">
        <v>6496</v>
      </c>
      <c r="F123" t="s">
        <v>252</v>
      </c>
    </row>
    <row r="124" spans="1:6" x14ac:dyDescent="0.35">
      <c r="A124" t="s">
        <v>1348</v>
      </c>
      <c r="B124" t="s">
        <v>1494</v>
      </c>
      <c r="D124" t="s">
        <v>6497</v>
      </c>
      <c r="E124" t="s">
        <v>6498</v>
      </c>
      <c r="F124" t="s">
        <v>252</v>
      </c>
    </row>
    <row r="125" spans="1:6" x14ac:dyDescent="0.35">
      <c r="A125" t="s">
        <v>1348</v>
      </c>
      <c r="B125" t="s">
        <v>1494</v>
      </c>
      <c r="C125" t="s">
        <v>6499</v>
      </c>
      <c r="D125" t="s">
        <v>6499</v>
      </c>
      <c r="E125" t="s">
        <v>6500</v>
      </c>
      <c r="F125" t="s">
        <v>252</v>
      </c>
    </row>
    <row r="126" spans="1:6" x14ac:dyDescent="0.35">
      <c r="A126" t="s">
        <v>1348</v>
      </c>
      <c r="B126" t="s">
        <v>1494</v>
      </c>
      <c r="C126" t="s">
        <v>6279</v>
      </c>
      <c r="D126" t="s">
        <v>6279</v>
      </c>
      <c r="E126" t="s">
        <v>6357</v>
      </c>
      <c r="F126" t="s">
        <v>252</v>
      </c>
    </row>
    <row r="127" spans="1:6" x14ac:dyDescent="0.35">
      <c r="A127" t="s">
        <v>1348</v>
      </c>
      <c r="B127" t="s">
        <v>1494</v>
      </c>
      <c r="C127" t="s">
        <v>6501</v>
      </c>
      <c r="D127" t="s">
        <v>6501</v>
      </c>
      <c r="E127" t="s">
        <v>6502</v>
      </c>
      <c r="F127" t="s">
        <v>252</v>
      </c>
    </row>
    <row r="128" spans="1:6" x14ac:dyDescent="0.35">
      <c r="A128" t="s">
        <v>1348</v>
      </c>
      <c r="B128" t="s">
        <v>1494</v>
      </c>
      <c r="C128" t="s">
        <v>6503</v>
      </c>
      <c r="D128" t="s">
        <v>6503</v>
      </c>
      <c r="E128" t="s">
        <v>6504</v>
      </c>
      <c r="F128" t="s">
        <v>252</v>
      </c>
    </row>
    <row r="129" spans="1:6" x14ac:dyDescent="0.35">
      <c r="A129" t="s">
        <v>1348</v>
      </c>
      <c r="B129" t="s">
        <v>1494</v>
      </c>
      <c r="C129" t="s">
        <v>6331</v>
      </c>
      <c r="D129" t="s">
        <v>6331</v>
      </c>
      <c r="E129" t="s">
        <v>6505</v>
      </c>
      <c r="F129" t="s">
        <v>252</v>
      </c>
    </row>
    <row r="130" spans="1:6" x14ac:dyDescent="0.35">
      <c r="A130" t="s">
        <v>1348</v>
      </c>
      <c r="B130" t="s">
        <v>1494</v>
      </c>
      <c r="C130" t="s">
        <v>6333</v>
      </c>
      <c r="D130" t="s">
        <v>6333</v>
      </c>
      <c r="E130" t="s">
        <v>6334</v>
      </c>
      <c r="F130" t="s">
        <v>252</v>
      </c>
    </row>
    <row r="131" spans="1:6" x14ac:dyDescent="0.35">
      <c r="A131" t="s">
        <v>1348</v>
      </c>
      <c r="B131" t="s">
        <v>1494</v>
      </c>
      <c r="C131" t="s">
        <v>6506</v>
      </c>
      <c r="D131" t="s">
        <v>6506</v>
      </c>
      <c r="E131" t="s">
        <v>6507</v>
      </c>
      <c r="F131" t="s">
        <v>252</v>
      </c>
    </row>
    <row r="132" spans="1:6" x14ac:dyDescent="0.35">
      <c r="A132" t="s">
        <v>1348</v>
      </c>
      <c r="B132" t="s">
        <v>1494</v>
      </c>
      <c r="C132" t="s">
        <v>6508</v>
      </c>
      <c r="D132" t="s">
        <v>6508</v>
      </c>
      <c r="E132" t="s">
        <v>6509</v>
      </c>
      <c r="F132" t="s">
        <v>252</v>
      </c>
    </row>
    <row r="133" spans="1:6" x14ac:dyDescent="0.35">
      <c r="A133" t="s">
        <v>1348</v>
      </c>
      <c r="B133" t="s">
        <v>1494</v>
      </c>
      <c r="C133" t="s">
        <v>6337</v>
      </c>
      <c r="D133" t="s">
        <v>6337</v>
      </c>
      <c r="E133" t="s">
        <v>6510</v>
      </c>
      <c r="F133" t="s">
        <v>252</v>
      </c>
    </row>
    <row r="134" spans="1:6" x14ac:dyDescent="0.35">
      <c r="A134" t="s">
        <v>1348</v>
      </c>
      <c r="B134" t="s">
        <v>1494</v>
      </c>
      <c r="C134" t="s">
        <v>6282</v>
      </c>
      <c r="D134" t="s">
        <v>6282</v>
      </c>
      <c r="E134" t="s">
        <v>6511</v>
      </c>
      <c r="F134" t="s">
        <v>252</v>
      </c>
    </row>
    <row r="135" spans="1:6" x14ac:dyDescent="0.35">
      <c r="A135" t="s">
        <v>1348</v>
      </c>
      <c r="B135" t="s">
        <v>1494</v>
      </c>
      <c r="C135" t="s">
        <v>6512</v>
      </c>
      <c r="D135" t="s">
        <v>6512</v>
      </c>
      <c r="E135" t="s">
        <v>6513</v>
      </c>
      <c r="F135" t="s">
        <v>252</v>
      </c>
    </row>
    <row r="136" spans="1:6" x14ac:dyDescent="0.35">
      <c r="A136" t="s">
        <v>1348</v>
      </c>
      <c r="B136" t="s">
        <v>1494</v>
      </c>
      <c r="C136" t="s">
        <v>6514</v>
      </c>
      <c r="D136" t="s">
        <v>6514</v>
      </c>
      <c r="E136" t="s">
        <v>6515</v>
      </c>
      <c r="F136" t="s">
        <v>252</v>
      </c>
    </row>
    <row r="137" spans="1:6" x14ac:dyDescent="0.35">
      <c r="A137" t="s">
        <v>1348</v>
      </c>
      <c r="B137" t="s">
        <v>1494</v>
      </c>
      <c r="C137" t="s">
        <v>6516</v>
      </c>
      <c r="D137" t="s">
        <v>6516</v>
      </c>
      <c r="E137" t="s">
        <v>6517</v>
      </c>
      <c r="F137" t="s">
        <v>252</v>
      </c>
    </row>
    <row r="138" spans="1:6" x14ac:dyDescent="0.35">
      <c r="A138" t="s">
        <v>1348</v>
      </c>
      <c r="B138" t="s">
        <v>1494</v>
      </c>
      <c r="C138" t="s">
        <v>6518</v>
      </c>
      <c r="D138" t="s">
        <v>6518</v>
      </c>
      <c r="E138" t="s">
        <v>6519</v>
      </c>
      <c r="F138" t="s">
        <v>252</v>
      </c>
    </row>
    <row r="139" spans="1:6" x14ac:dyDescent="0.35">
      <c r="A139" t="s">
        <v>1348</v>
      </c>
      <c r="B139" t="s">
        <v>1494</v>
      </c>
      <c r="D139" t="s">
        <v>6520</v>
      </c>
      <c r="E139" s="88"/>
      <c r="F139" s="88"/>
    </row>
    <row r="140" spans="1:6" x14ac:dyDescent="0.35">
      <c r="A140" t="s">
        <v>1348</v>
      </c>
      <c r="B140" t="s">
        <v>1494</v>
      </c>
      <c r="C140" t="s">
        <v>6521</v>
      </c>
      <c r="D140" t="s">
        <v>6521</v>
      </c>
      <c r="E140" t="s">
        <v>6522</v>
      </c>
      <c r="F140" t="s">
        <v>252</v>
      </c>
    </row>
    <row r="141" spans="1:6" x14ac:dyDescent="0.35">
      <c r="A141" t="s">
        <v>1923</v>
      </c>
      <c r="B141" t="s">
        <v>6523</v>
      </c>
      <c r="D141" t="s">
        <v>6524</v>
      </c>
      <c r="E141" t="s">
        <v>6525</v>
      </c>
      <c r="F141" t="s">
        <v>252</v>
      </c>
    </row>
    <row r="142" spans="1:6" x14ac:dyDescent="0.35">
      <c r="A142" t="s">
        <v>1923</v>
      </c>
      <c r="B142" t="s">
        <v>6523</v>
      </c>
      <c r="D142" t="s">
        <v>6526</v>
      </c>
      <c r="E142" t="s">
        <v>6527</v>
      </c>
      <c r="F142" t="s">
        <v>252</v>
      </c>
    </row>
    <row r="143" spans="1:6" x14ac:dyDescent="0.35">
      <c r="A143" t="s">
        <v>1923</v>
      </c>
      <c r="B143" t="s">
        <v>6523</v>
      </c>
      <c r="D143" t="s">
        <v>6528</v>
      </c>
      <c r="E143" t="s">
        <v>6529</v>
      </c>
      <c r="F143" t="s">
        <v>252</v>
      </c>
    </row>
    <row r="144" spans="1:6" x14ac:dyDescent="0.35">
      <c r="A144" t="s">
        <v>1923</v>
      </c>
      <c r="B144" t="s">
        <v>6523</v>
      </c>
      <c r="D144" t="s">
        <v>6530</v>
      </c>
      <c r="E144" t="s">
        <v>6531</v>
      </c>
      <c r="F144" t="s">
        <v>252</v>
      </c>
    </row>
    <row r="145" spans="1:6" x14ac:dyDescent="0.35">
      <c r="A145" t="s">
        <v>1923</v>
      </c>
      <c r="B145" t="s">
        <v>6523</v>
      </c>
      <c r="D145" t="s">
        <v>6532</v>
      </c>
      <c r="E145" t="s">
        <v>6533</v>
      </c>
      <c r="F145" t="s">
        <v>252</v>
      </c>
    </row>
    <row r="146" spans="1:6" x14ac:dyDescent="0.35">
      <c r="A146" t="s">
        <v>1923</v>
      </c>
      <c r="B146" t="s">
        <v>6523</v>
      </c>
      <c r="D146" t="s">
        <v>6534</v>
      </c>
      <c r="E146" t="s">
        <v>6535</v>
      </c>
      <c r="F146" t="s">
        <v>252</v>
      </c>
    </row>
    <row r="147" spans="1:6" x14ac:dyDescent="0.35">
      <c r="A147" t="s">
        <v>1923</v>
      </c>
      <c r="B147" t="s">
        <v>6523</v>
      </c>
      <c r="D147" t="s">
        <v>6536</v>
      </c>
      <c r="E147" t="s">
        <v>6537</v>
      </c>
      <c r="F147" t="s">
        <v>252</v>
      </c>
    </row>
    <row r="148" spans="1:6" x14ac:dyDescent="0.35">
      <c r="A148" t="s">
        <v>1923</v>
      </c>
      <c r="B148" t="s">
        <v>6538</v>
      </c>
      <c r="C148" t="s">
        <v>6539</v>
      </c>
      <c r="D148" t="s">
        <v>6539</v>
      </c>
    </row>
    <row r="149" spans="1:6" x14ac:dyDescent="0.35">
      <c r="A149" t="s">
        <v>1923</v>
      </c>
      <c r="B149" t="s">
        <v>6538</v>
      </c>
      <c r="C149" t="s">
        <v>6540</v>
      </c>
      <c r="D149" t="s">
        <v>6540</v>
      </c>
    </row>
    <row r="150" spans="1:6" x14ac:dyDescent="0.35">
      <c r="A150" t="s">
        <v>1923</v>
      </c>
      <c r="B150" t="s">
        <v>6538</v>
      </c>
      <c r="C150" t="s">
        <v>6541</v>
      </c>
      <c r="D150" t="s">
        <v>6541</v>
      </c>
    </row>
    <row r="151" spans="1:6" x14ac:dyDescent="0.35">
      <c r="A151" t="s">
        <v>1923</v>
      </c>
      <c r="B151" t="s">
        <v>6538</v>
      </c>
      <c r="C151" t="s">
        <v>6542</v>
      </c>
      <c r="D151" t="s">
        <v>6542</v>
      </c>
    </row>
    <row r="152" spans="1:6" x14ac:dyDescent="0.35">
      <c r="A152" t="s">
        <v>1923</v>
      </c>
      <c r="B152" t="s">
        <v>1936</v>
      </c>
      <c r="C152" t="s">
        <v>6543</v>
      </c>
      <c r="D152" t="s">
        <v>6543</v>
      </c>
      <c r="E152" s="88"/>
    </row>
    <row r="153" spans="1:6" x14ac:dyDescent="0.35">
      <c r="A153" t="s">
        <v>1923</v>
      </c>
      <c r="B153" t="s">
        <v>1936</v>
      </c>
      <c r="C153" t="s">
        <v>6544</v>
      </c>
      <c r="D153" t="s">
        <v>6544</v>
      </c>
      <c r="E153" t="s">
        <v>6545</v>
      </c>
      <c r="F153" t="s">
        <v>252</v>
      </c>
    </row>
    <row r="154" spans="1:6" x14ac:dyDescent="0.35">
      <c r="A154" t="s">
        <v>1923</v>
      </c>
      <c r="B154" t="s">
        <v>1936</v>
      </c>
      <c r="C154" t="s">
        <v>6506</v>
      </c>
      <c r="D154" t="s">
        <v>6506</v>
      </c>
      <c r="E154" t="s">
        <v>6546</v>
      </c>
      <c r="F154" t="s">
        <v>252</v>
      </c>
    </row>
    <row r="155" spans="1:6" x14ac:dyDescent="0.35">
      <c r="A155" t="s">
        <v>1923</v>
      </c>
      <c r="B155" t="s">
        <v>1936</v>
      </c>
      <c r="C155" t="s">
        <v>6547</v>
      </c>
      <c r="D155" t="s">
        <v>6547</v>
      </c>
      <c r="E155" t="s">
        <v>6548</v>
      </c>
      <c r="F155" t="s">
        <v>252</v>
      </c>
    </row>
    <row r="156" spans="1:6" x14ac:dyDescent="0.35">
      <c r="A156" t="s">
        <v>1923</v>
      </c>
      <c r="B156" t="s">
        <v>1936</v>
      </c>
      <c r="C156" t="s">
        <v>6549</v>
      </c>
      <c r="D156" t="s">
        <v>6549</v>
      </c>
      <c r="E156" t="s">
        <v>6550</v>
      </c>
      <c r="F156" t="s">
        <v>252</v>
      </c>
    </row>
    <row r="157" spans="1:6" x14ac:dyDescent="0.35">
      <c r="A157" t="s">
        <v>1923</v>
      </c>
      <c r="B157" t="s">
        <v>1936</v>
      </c>
      <c r="C157" t="s">
        <v>6551</v>
      </c>
      <c r="D157" t="s">
        <v>6551</v>
      </c>
      <c r="E157" t="s">
        <v>6552</v>
      </c>
      <c r="F157" t="s">
        <v>252</v>
      </c>
    </row>
    <row r="158" spans="1:6" x14ac:dyDescent="0.35">
      <c r="A158" t="s">
        <v>1923</v>
      </c>
      <c r="B158" t="s">
        <v>1936</v>
      </c>
      <c r="C158" t="s">
        <v>6553</v>
      </c>
      <c r="D158" t="s">
        <v>6553</v>
      </c>
      <c r="E158" t="s">
        <v>6554</v>
      </c>
      <c r="F158" t="s">
        <v>252</v>
      </c>
    </row>
    <row r="159" spans="1:6" x14ac:dyDescent="0.35">
      <c r="A159" t="s">
        <v>1923</v>
      </c>
      <c r="B159" t="s">
        <v>1936</v>
      </c>
      <c r="D159" t="s">
        <v>6555</v>
      </c>
      <c r="E159" t="s">
        <v>6556</v>
      </c>
      <c r="F159" t="s">
        <v>252</v>
      </c>
    </row>
    <row r="160" spans="1:6" x14ac:dyDescent="0.35">
      <c r="A160" t="s">
        <v>1923</v>
      </c>
      <c r="B160" t="s">
        <v>1936</v>
      </c>
      <c r="C160" t="s">
        <v>6557</v>
      </c>
      <c r="D160" t="s">
        <v>6557</v>
      </c>
      <c r="E160" t="s">
        <v>6558</v>
      </c>
      <c r="F160" t="s">
        <v>252</v>
      </c>
    </row>
    <row r="161" spans="1:6" x14ac:dyDescent="0.35">
      <c r="A161" t="s">
        <v>1923</v>
      </c>
      <c r="B161" t="s">
        <v>1936</v>
      </c>
      <c r="C161" t="s">
        <v>6559</v>
      </c>
      <c r="D161" t="s">
        <v>6559</v>
      </c>
      <c r="E161" t="s">
        <v>6560</v>
      </c>
      <c r="F161" t="s">
        <v>252</v>
      </c>
    </row>
    <row r="162" spans="1:6" x14ac:dyDescent="0.35">
      <c r="A162" t="s">
        <v>1923</v>
      </c>
      <c r="B162" t="s">
        <v>1936</v>
      </c>
      <c r="C162" t="s">
        <v>1006</v>
      </c>
      <c r="D162" t="s">
        <v>1006</v>
      </c>
      <c r="E162" t="s">
        <v>6561</v>
      </c>
      <c r="F162" t="s">
        <v>252</v>
      </c>
    </row>
    <row r="163" spans="1:6" x14ac:dyDescent="0.35">
      <c r="A163" t="s">
        <v>1923</v>
      </c>
      <c r="B163" t="s">
        <v>1936</v>
      </c>
      <c r="C163" t="s">
        <v>6562</v>
      </c>
      <c r="D163" t="s">
        <v>6562</v>
      </c>
      <c r="E163" t="s">
        <v>6563</v>
      </c>
      <c r="F163" t="s">
        <v>252</v>
      </c>
    </row>
    <row r="164" spans="1:6" x14ac:dyDescent="0.35">
      <c r="A164" t="s">
        <v>1923</v>
      </c>
      <c r="B164" t="s">
        <v>1936</v>
      </c>
      <c r="C164" t="s">
        <v>6564</v>
      </c>
      <c r="D164" t="s">
        <v>6564</v>
      </c>
      <c r="E164" t="s">
        <v>6565</v>
      </c>
      <c r="F164" t="s">
        <v>252</v>
      </c>
    </row>
    <row r="165" spans="1:6" x14ac:dyDescent="0.35">
      <c r="A165" t="s">
        <v>1923</v>
      </c>
      <c r="B165" t="s">
        <v>1936</v>
      </c>
      <c r="C165" t="s">
        <v>6566</v>
      </c>
      <c r="D165" t="s">
        <v>6566</v>
      </c>
      <c r="E165" t="s">
        <v>6567</v>
      </c>
      <c r="F165" t="s">
        <v>252</v>
      </c>
    </row>
    <row r="166" spans="1:6" x14ac:dyDescent="0.35">
      <c r="A166" t="s">
        <v>1923</v>
      </c>
      <c r="B166" t="s">
        <v>1940</v>
      </c>
      <c r="C166" t="s">
        <v>490</v>
      </c>
      <c r="D166" t="s">
        <v>490</v>
      </c>
      <c r="E166" t="s">
        <v>6568</v>
      </c>
      <c r="F166" t="s">
        <v>252</v>
      </c>
    </row>
    <row r="167" spans="1:6" x14ac:dyDescent="0.35">
      <c r="A167" t="s">
        <v>1923</v>
      </c>
      <c r="B167" t="s">
        <v>1940</v>
      </c>
      <c r="C167" t="s">
        <v>6569</v>
      </c>
      <c r="D167" t="s">
        <v>6569</v>
      </c>
      <c r="E167" t="s">
        <v>6570</v>
      </c>
      <c r="F167" t="s">
        <v>252</v>
      </c>
    </row>
    <row r="168" spans="1:6" x14ac:dyDescent="0.35">
      <c r="A168" t="s">
        <v>1923</v>
      </c>
      <c r="B168" t="s">
        <v>1940</v>
      </c>
      <c r="C168" t="s">
        <v>6571</v>
      </c>
      <c r="D168" t="s">
        <v>6571</v>
      </c>
      <c r="E168" t="s">
        <v>6572</v>
      </c>
      <c r="F168" t="s">
        <v>252</v>
      </c>
    </row>
    <row r="169" spans="1:6" x14ac:dyDescent="0.35">
      <c r="A169" t="s">
        <v>1923</v>
      </c>
      <c r="B169" t="s">
        <v>1940</v>
      </c>
      <c r="C169" t="s">
        <v>6573</v>
      </c>
      <c r="D169" t="s">
        <v>6573</v>
      </c>
      <c r="E169" t="s">
        <v>6574</v>
      </c>
      <c r="F169" t="s">
        <v>252</v>
      </c>
    </row>
    <row r="170" spans="1:6" x14ac:dyDescent="0.35">
      <c r="A170" t="s">
        <v>3032</v>
      </c>
      <c r="B170" t="s">
        <v>3202</v>
      </c>
      <c r="D170" t="s">
        <v>6575</v>
      </c>
    </row>
    <row r="171" spans="1:6" x14ac:dyDescent="0.35">
      <c r="A171" t="s">
        <v>3032</v>
      </c>
      <c r="B171" t="s">
        <v>3202</v>
      </c>
      <c r="D171" t="s">
        <v>6576</v>
      </c>
    </row>
    <row r="172" spans="1:6" x14ac:dyDescent="0.35">
      <c r="A172" t="s">
        <v>3032</v>
      </c>
      <c r="B172" t="s">
        <v>3202</v>
      </c>
      <c r="D172" t="s">
        <v>6577</v>
      </c>
    </row>
    <row r="173" spans="1:6" x14ac:dyDescent="0.35">
      <c r="A173" t="s">
        <v>3032</v>
      </c>
      <c r="B173" t="s">
        <v>3202</v>
      </c>
      <c r="D173" t="s">
        <v>6578</v>
      </c>
    </row>
    <row r="174" spans="1:6" x14ac:dyDescent="0.35">
      <c r="A174" t="s">
        <v>3032</v>
      </c>
      <c r="B174" t="s">
        <v>3202</v>
      </c>
      <c r="D174" t="s">
        <v>6579</v>
      </c>
    </row>
    <row r="175" spans="1:6" x14ac:dyDescent="0.35">
      <c r="A175" t="s">
        <v>3032</v>
      </c>
      <c r="B175" t="s">
        <v>3202</v>
      </c>
      <c r="D175" t="s">
        <v>22</v>
      </c>
    </row>
    <row r="176" spans="1:6" x14ac:dyDescent="0.35">
      <c r="A176" t="s">
        <v>3186</v>
      </c>
      <c r="B176" t="s">
        <v>6580</v>
      </c>
      <c r="D176" t="s">
        <v>6581</v>
      </c>
      <c r="E176" t="s">
        <v>6582</v>
      </c>
      <c r="F176" t="s">
        <v>252</v>
      </c>
    </row>
    <row r="177" spans="1:6" x14ac:dyDescent="0.35">
      <c r="A177" t="s">
        <v>3186</v>
      </c>
      <c r="B177" t="s">
        <v>6580</v>
      </c>
      <c r="D177" t="s">
        <v>6583</v>
      </c>
      <c r="E177" t="s">
        <v>6584</v>
      </c>
      <c r="F177" t="s">
        <v>252</v>
      </c>
    </row>
    <row r="178" spans="1:6" x14ac:dyDescent="0.35">
      <c r="A178" t="s">
        <v>3186</v>
      </c>
      <c r="B178" t="s">
        <v>6585</v>
      </c>
      <c r="D178" t="s">
        <v>6586</v>
      </c>
      <c r="E178" t="s">
        <v>6587</v>
      </c>
      <c r="F178" t="s">
        <v>252</v>
      </c>
    </row>
    <row r="179" spans="1:6" x14ac:dyDescent="0.35">
      <c r="A179" t="s">
        <v>3186</v>
      </c>
      <c r="B179" t="s">
        <v>6585</v>
      </c>
      <c r="D179" t="s">
        <v>6588</v>
      </c>
      <c r="E179" t="s">
        <v>6589</v>
      </c>
      <c r="F179" t="s">
        <v>252</v>
      </c>
    </row>
    <row r="180" spans="1:6" x14ac:dyDescent="0.35">
      <c r="A180" t="s">
        <v>3186</v>
      </c>
      <c r="B180" t="s">
        <v>6585</v>
      </c>
      <c r="D180" t="s">
        <v>6590</v>
      </c>
      <c r="E180" t="s">
        <v>6591</v>
      </c>
      <c r="F180" t="s">
        <v>252</v>
      </c>
    </row>
    <row r="181" spans="1:6" x14ac:dyDescent="0.35">
      <c r="A181" t="s">
        <v>1893</v>
      </c>
      <c r="B181" t="s">
        <v>1895</v>
      </c>
      <c r="C181" t="s">
        <v>6592</v>
      </c>
      <c r="D181" t="s">
        <v>6592</v>
      </c>
      <c r="E181" t="s">
        <v>6593</v>
      </c>
      <c r="F181" t="s">
        <v>252</v>
      </c>
    </row>
    <row r="182" spans="1:6" x14ac:dyDescent="0.35">
      <c r="A182" t="s">
        <v>1893</v>
      </c>
      <c r="B182" t="s">
        <v>1895</v>
      </c>
      <c r="C182" t="s">
        <v>6594</v>
      </c>
      <c r="D182" t="s">
        <v>6594</v>
      </c>
      <c r="E182" t="s">
        <v>6595</v>
      </c>
      <c r="F182" t="s">
        <v>252</v>
      </c>
    </row>
    <row r="183" spans="1:6" x14ac:dyDescent="0.35">
      <c r="A183" t="s">
        <v>1893</v>
      </c>
      <c r="B183" t="s">
        <v>1895</v>
      </c>
      <c r="C183" t="s">
        <v>6596</v>
      </c>
      <c r="D183" t="s">
        <v>6596</v>
      </c>
      <c r="E183" t="s">
        <v>6597</v>
      </c>
      <c r="F183" t="s">
        <v>252</v>
      </c>
    </row>
    <row r="184" spans="1:6" x14ac:dyDescent="0.35">
      <c r="A184" t="s">
        <v>1893</v>
      </c>
      <c r="B184" t="s">
        <v>1895</v>
      </c>
      <c r="C184" t="s">
        <v>6598</v>
      </c>
      <c r="D184" t="s">
        <v>6598</v>
      </c>
      <c r="E184" t="s">
        <v>6599</v>
      </c>
      <c r="F184" t="s">
        <v>252</v>
      </c>
    </row>
    <row r="185" spans="1:6" x14ac:dyDescent="0.35">
      <c r="A185" t="s">
        <v>1893</v>
      </c>
      <c r="B185" t="s">
        <v>1895</v>
      </c>
      <c r="C185" t="s">
        <v>6600</v>
      </c>
      <c r="D185" t="s">
        <v>6600</v>
      </c>
      <c r="E185" t="s">
        <v>6601</v>
      </c>
      <c r="F185" t="s">
        <v>252</v>
      </c>
    </row>
    <row r="186" spans="1:6" ht="29" x14ac:dyDescent="0.35">
      <c r="A186" t="s">
        <v>1893</v>
      </c>
      <c r="B186" t="s">
        <v>1895</v>
      </c>
      <c r="D186" t="s">
        <v>6602</v>
      </c>
      <c r="E186" s="87" t="s">
        <v>6603</v>
      </c>
      <c r="F186" t="s">
        <v>252</v>
      </c>
    </row>
    <row r="187" spans="1:6" x14ac:dyDescent="0.35">
      <c r="A187" t="s">
        <v>1893</v>
      </c>
      <c r="B187" t="s">
        <v>1895</v>
      </c>
      <c r="D187" t="s">
        <v>6604</v>
      </c>
      <c r="E187" t="s">
        <v>6605</v>
      </c>
      <c r="F187" t="s">
        <v>252</v>
      </c>
    </row>
    <row r="188" spans="1:6" x14ac:dyDescent="0.35">
      <c r="A188" t="s">
        <v>1893</v>
      </c>
      <c r="B188" t="s">
        <v>1895</v>
      </c>
      <c r="C188" t="s">
        <v>6606</v>
      </c>
      <c r="D188" t="s">
        <v>6606</v>
      </c>
      <c r="E188" t="s">
        <v>6607</v>
      </c>
      <c r="F188" t="s">
        <v>252</v>
      </c>
    </row>
    <row r="189" spans="1:6" x14ac:dyDescent="0.35">
      <c r="A189" t="s">
        <v>1260</v>
      </c>
      <c r="B189" t="s">
        <v>6608</v>
      </c>
      <c r="C189" t="s">
        <v>6609</v>
      </c>
      <c r="D189" t="s">
        <v>6609</v>
      </c>
      <c r="E189" t="s">
        <v>6610</v>
      </c>
      <c r="F189" t="s">
        <v>6341</v>
      </c>
    </row>
    <row r="190" spans="1:6" x14ac:dyDescent="0.35">
      <c r="A190" t="s">
        <v>1260</v>
      </c>
      <c r="B190" t="s">
        <v>6608</v>
      </c>
      <c r="C190" t="s">
        <v>6611</v>
      </c>
      <c r="D190" t="s">
        <v>6611</v>
      </c>
      <c r="E190" t="s">
        <v>6612</v>
      </c>
      <c r="F190" t="s">
        <v>6341</v>
      </c>
    </row>
    <row r="191" spans="1:6" x14ac:dyDescent="0.35">
      <c r="A191" t="s">
        <v>1260</v>
      </c>
      <c r="B191" t="s">
        <v>6608</v>
      </c>
      <c r="C191" t="s">
        <v>6613</v>
      </c>
      <c r="D191" t="s">
        <v>6613</v>
      </c>
      <c r="E191" t="s">
        <v>6614</v>
      </c>
      <c r="F191" t="s">
        <v>6341</v>
      </c>
    </row>
    <row r="192" spans="1:6" x14ac:dyDescent="0.35">
      <c r="A192" t="s">
        <v>1260</v>
      </c>
      <c r="B192" t="s">
        <v>6608</v>
      </c>
      <c r="D192" t="s">
        <v>6615</v>
      </c>
      <c r="E192" t="s">
        <v>6616</v>
      </c>
      <c r="F192" t="s">
        <v>6341</v>
      </c>
    </row>
    <row r="193" spans="1:6" x14ac:dyDescent="0.35">
      <c r="A193" t="s">
        <v>1260</v>
      </c>
      <c r="B193" t="s">
        <v>6608</v>
      </c>
      <c r="D193" t="s">
        <v>6617</v>
      </c>
      <c r="E193" t="s">
        <v>6618</v>
      </c>
      <c r="F193" t="s">
        <v>6341</v>
      </c>
    </row>
    <row r="194" spans="1:6" x14ac:dyDescent="0.35">
      <c r="A194" t="s">
        <v>1260</v>
      </c>
      <c r="B194" t="s">
        <v>6608</v>
      </c>
      <c r="C194" t="s">
        <v>6619</v>
      </c>
      <c r="D194" t="s">
        <v>6619</v>
      </c>
      <c r="E194" t="s">
        <v>6620</v>
      </c>
      <c r="F194" t="s">
        <v>6341</v>
      </c>
    </row>
    <row r="195" spans="1:6" x14ac:dyDescent="0.35">
      <c r="A195" t="s">
        <v>1260</v>
      </c>
      <c r="B195" t="s">
        <v>6608</v>
      </c>
      <c r="C195" t="s">
        <v>6621</v>
      </c>
      <c r="D195" t="s">
        <v>6622</v>
      </c>
      <c r="E195" t="s">
        <v>6623</v>
      </c>
      <c r="F195" t="s">
        <v>6341</v>
      </c>
    </row>
    <row r="196" spans="1:6" x14ac:dyDescent="0.35">
      <c r="A196" t="s">
        <v>1260</v>
      </c>
      <c r="B196" t="s">
        <v>6608</v>
      </c>
      <c r="D196" t="s">
        <v>6624</v>
      </c>
      <c r="E196" t="s">
        <v>6625</v>
      </c>
      <c r="F196" t="s">
        <v>6341</v>
      </c>
    </row>
    <row r="197" spans="1:6" x14ac:dyDescent="0.35">
      <c r="A197" t="s">
        <v>1260</v>
      </c>
      <c r="B197" t="s">
        <v>6608</v>
      </c>
      <c r="C197" t="s">
        <v>6626</v>
      </c>
      <c r="D197" t="s">
        <v>6626</v>
      </c>
      <c r="E197" t="s">
        <v>6627</v>
      </c>
      <c r="F197" t="s">
        <v>6341</v>
      </c>
    </row>
    <row r="198" spans="1:6" x14ac:dyDescent="0.35">
      <c r="A198" t="s">
        <v>1260</v>
      </c>
      <c r="B198" t="s">
        <v>6608</v>
      </c>
      <c r="C198" t="s">
        <v>6628</v>
      </c>
      <c r="D198" t="s">
        <v>6628</v>
      </c>
      <c r="E198" t="s">
        <v>6629</v>
      </c>
      <c r="F198" t="s">
        <v>6341</v>
      </c>
    </row>
    <row r="199" spans="1:6" x14ac:dyDescent="0.35">
      <c r="A199" t="s">
        <v>1260</v>
      </c>
      <c r="B199" t="s">
        <v>6608</v>
      </c>
      <c r="D199" t="s">
        <v>6630</v>
      </c>
      <c r="E199" t="s">
        <v>6631</v>
      </c>
      <c r="F199" t="s">
        <v>252</v>
      </c>
    </row>
    <row r="200" spans="1:6" x14ac:dyDescent="0.35">
      <c r="A200" t="s">
        <v>1260</v>
      </c>
      <c r="B200" t="s">
        <v>6608</v>
      </c>
      <c r="D200" t="s">
        <v>6632</v>
      </c>
      <c r="E200" t="s">
        <v>6633</v>
      </c>
      <c r="F200" t="s">
        <v>6341</v>
      </c>
    </row>
    <row r="201" spans="1:6" x14ac:dyDescent="0.35">
      <c r="A201" t="s">
        <v>1260</v>
      </c>
      <c r="B201" t="s">
        <v>6608</v>
      </c>
      <c r="C201" t="s">
        <v>6634</v>
      </c>
      <c r="D201" t="s">
        <v>6635</v>
      </c>
      <c r="E201" t="s">
        <v>6636</v>
      </c>
      <c r="F201" t="s">
        <v>6341</v>
      </c>
    </row>
    <row r="202" spans="1:6" x14ac:dyDescent="0.35">
      <c r="A202" t="s">
        <v>1260</v>
      </c>
      <c r="B202" t="s">
        <v>6637</v>
      </c>
      <c r="D202" t="s">
        <v>6638</v>
      </c>
      <c r="E202" t="s">
        <v>6450</v>
      </c>
      <c r="F202" t="s">
        <v>252</v>
      </c>
    </row>
    <row r="203" spans="1:6" x14ac:dyDescent="0.35">
      <c r="A203" t="s">
        <v>1260</v>
      </c>
      <c r="B203" t="s">
        <v>6637</v>
      </c>
      <c r="D203" t="s">
        <v>6639</v>
      </c>
      <c r="E203" t="s">
        <v>6640</v>
      </c>
      <c r="F203" t="s">
        <v>252</v>
      </c>
    </row>
    <row r="204" spans="1:6" x14ac:dyDescent="0.35">
      <c r="A204" t="s">
        <v>1260</v>
      </c>
      <c r="B204" t="s">
        <v>6641</v>
      </c>
      <c r="D204" t="s">
        <v>6642</v>
      </c>
      <c r="E204" t="s">
        <v>6643</v>
      </c>
      <c r="F204" t="s">
        <v>252</v>
      </c>
    </row>
    <row r="205" spans="1:6" x14ac:dyDescent="0.35">
      <c r="A205" t="s">
        <v>1260</v>
      </c>
      <c r="B205" t="s">
        <v>6641</v>
      </c>
      <c r="D205" t="s">
        <v>6644</v>
      </c>
      <c r="E205" t="s">
        <v>6645</v>
      </c>
      <c r="F205" t="s">
        <v>252</v>
      </c>
    </row>
    <row r="206" spans="1:6" x14ac:dyDescent="0.35">
      <c r="A206" t="s">
        <v>1260</v>
      </c>
      <c r="B206" t="s">
        <v>1290</v>
      </c>
      <c r="C206" t="s">
        <v>6646</v>
      </c>
      <c r="D206" t="s">
        <v>6646</v>
      </c>
      <c r="E206" t="s">
        <v>6647</v>
      </c>
      <c r="F206" t="s">
        <v>252</v>
      </c>
    </row>
    <row r="207" spans="1:6" x14ac:dyDescent="0.35">
      <c r="A207" t="s">
        <v>1260</v>
      </c>
      <c r="B207" t="s">
        <v>1290</v>
      </c>
      <c r="D207" t="s">
        <v>6648</v>
      </c>
      <c r="E207" t="s">
        <v>6649</v>
      </c>
      <c r="F207" t="s">
        <v>6341</v>
      </c>
    </row>
    <row r="208" spans="1:6" x14ac:dyDescent="0.35">
      <c r="A208" t="s">
        <v>1260</v>
      </c>
      <c r="B208" t="s">
        <v>1290</v>
      </c>
      <c r="D208" t="s">
        <v>6650</v>
      </c>
      <c r="E208" t="s">
        <v>6651</v>
      </c>
      <c r="F208" t="s">
        <v>6341</v>
      </c>
    </row>
    <row r="209" spans="1:6" x14ac:dyDescent="0.35">
      <c r="A209" t="s">
        <v>1260</v>
      </c>
      <c r="B209" t="s">
        <v>1290</v>
      </c>
      <c r="D209" t="s">
        <v>6652</v>
      </c>
      <c r="E209" t="s">
        <v>6653</v>
      </c>
      <c r="F209" t="s">
        <v>6341</v>
      </c>
    </row>
    <row r="210" spans="1:6" x14ac:dyDescent="0.35">
      <c r="A210" t="s">
        <v>1260</v>
      </c>
      <c r="B210" t="s">
        <v>1290</v>
      </c>
      <c r="D210" t="s">
        <v>6654</v>
      </c>
      <c r="E210" t="s">
        <v>6655</v>
      </c>
      <c r="F210" t="s">
        <v>6341</v>
      </c>
    </row>
    <row r="211" spans="1:6" x14ac:dyDescent="0.35">
      <c r="A211" t="s">
        <v>1260</v>
      </c>
      <c r="B211" t="s">
        <v>1290</v>
      </c>
      <c r="C211" t="s">
        <v>6656</v>
      </c>
      <c r="D211" t="s">
        <v>6656</v>
      </c>
      <c r="E211" t="s">
        <v>6657</v>
      </c>
      <c r="F211" t="s">
        <v>252</v>
      </c>
    </row>
    <row r="212" spans="1:6" x14ac:dyDescent="0.35">
      <c r="A212" t="s">
        <v>1260</v>
      </c>
      <c r="B212" t="s">
        <v>6658</v>
      </c>
      <c r="C212" t="s">
        <v>6659</v>
      </c>
      <c r="D212" t="s">
        <v>6659</v>
      </c>
      <c r="E212" t="s">
        <v>6660</v>
      </c>
      <c r="F212" t="s">
        <v>252</v>
      </c>
    </row>
    <row r="213" spans="1:6" x14ac:dyDescent="0.35">
      <c r="A213" t="s">
        <v>1260</v>
      </c>
      <c r="B213" t="s">
        <v>6658</v>
      </c>
      <c r="C213" t="s">
        <v>6661</v>
      </c>
      <c r="D213" t="s">
        <v>6661</v>
      </c>
      <c r="E213" t="s">
        <v>6662</v>
      </c>
      <c r="F213" t="s">
        <v>252</v>
      </c>
    </row>
    <row r="214" spans="1:6" x14ac:dyDescent="0.35">
      <c r="A214" t="s">
        <v>1260</v>
      </c>
      <c r="B214" t="s">
        <v>6658</v>
      </c>
      <c r="C214" t="s">
        <v>6663</v>
      </c>
      <c r="D214" t="s">
        <v>6663</v>
      </c>
      <c r="E214" t="s">
        <v>6664</v>
      </c>
      <c r="F214" t="s">
        <v>252</v>
      </c>
    </row>
    <row r="215" spans="1:6" x14ac:dyDescent="0.35">
      <c r="A215" t="s">
        <v>1260</v>
      </c>
      <c r="B215" t="s">
        <v>6658</v>
      </c>
      <c r="C215" t="s">
        <v>6398</v>
      </c>
      <c r="D215" t="s">
        <v>6398</v>
      </c>
      <c r="E215" t="s">
        <v>6665</v>
      </c>
      <c r="F215" t="s">
        <v>252</v>
      </c>
    </row>
    <row r="216" spans="1:6" x14ac:dyDescent="0.35">
      <c r="A216" t="s">
        <v>1260</v>
      </c>
      <c r="B216" t="s">
        <v>6658</v>
      </c>
      <c r="C216" t="s">
        <v>6666</v>
      </c>
      <c r="D216" t="s">
        <v>6666</v>
      </c>
      <c r="E216" t="s">
        <v>6667</v>
      </c>
      <c r="F216" t="s">
        <v>252</v>
      </c>
    </row>
    <row r="217" spans="1:6" x14ac:dyDescent="0.35">
      <c r="A217" t="s">
        <v>1260</v>
      </c>
      <c r="B217" t="s">
        <v>6658</v>
      </c>
      <c r="C217" t="s">
        <v>6668</v>
      </c>
      <c r="D217" t="s">
        <v>6668</v>
      </c>
      <c r="E217" t="s">
        <v>6669</v>
      </c>
      <c r="F217" t="s">
        <v>252</v>
      </c>
    </row>
    <row r="218" spans="1:6" x14ac:dyDescent="0.35">
      <c r="A218" t="s">
        <v>1260</v>
      </c>
      <c r="B218" t="s">
        <v>6658</v>
      </c>
      <c r="D218" t="s">
        <v>6670</v>
      </c>
    </row>
    <row r="219" spans="1:6" x14ac:dyDescent="0.35">
      <c r="A219" t="s">
        <v>1260</v>
      </c>
      <c r="B219" t="s">
        <v>6658</v>
      </c>
      <c r="D219" t="s">
        <v>6671</v>
      </c>
    </row>
    <row r="220" spans="1:6" x14ac:dyDescent="0.35">
      <c r="A220" t="s">
        <v>1260</v>
      </c>
      <c r="B220" t="s">
        <v>6658</v>
      </c>
      <c r="C220" t="s">
        <v>490</v>
      </c>
      <c r="D220" t="s">
        <v>490</v>
      </c>
      <c r="E220" t="s">
        <v>6672</v>
      </c>
      <c r="F220" t="s">
        <v>252</v>
      </c>
    </row>
    <row r="221" spans="1:6" x14ac:dyDescent="0.35">
      <c r="A221" t="s">
        <v>1260</v>
      </c>
      <c r="B221" t="s">
        <v>6673</v>
      </c>
      <c r="D221" t="s">
        <v>6674</v>
      </c>
      <c r="E221" t="s">
        <v>6675</v>
      </c>
      <c r="F221" t="s">
        <v>252</v>
      </c>
    </row>
    <row r="222" spans="1:6" x14ac:dyDescent="0.35">
      <c r="A222" t="s">
        <v>1722</v>
      </c>
      <c r="B222" t="s">
        <v>1759</v>
      </c>
      <c r="C222" t="s">
        <v>6676</v>
      </c>
      <c r="D222" t="s">
        <v>6676</v>
      </c>
      <c r="E222" t="s">
        <v>6677</v>
      </c>
      <c r="F222" t="s">
        <v>252</v>
      </c>
    </row>
    <row r="223" spans="1:6" x14ac:dyDescent="0.35">
      <c r="A223" t="s">
        <v>1722</v>
      </c>
      <c r="B223" t="s">
        <v>1759</v>
      </c>
      <c r="C223" t="s">
        <v>6678</v>
      </c>
      <c r="D223" t="s">
        <v>6679</v>
      </c>
      <c r="E223" t="s">
        <v>6680</v>
      </c>
      <c r="F223" t="s">
        <v>6341</v>
      </c>
    </row>
    <row r="224" spans="1:6" x14ac:dyDescent="0.35">
      <c r="A224" t="s">
        <v>1722</v>
      </c>
      <c r="B224" t="s">
        <v>1759</v>
      </c>
      <c r="C224" t="s">
        <v>6681</v>
      </c>
      <c r="D224" t="s">
        <v>6681</v>
      </c>
      <c r="E224" t="s">
        <v>6682</v>
      </c>
      <c r="F224" t="s">
        <v>252</v>
      </c>
    </row>
    <row r="225" spans="1:6" x14ac:dyDescent="0.35">
      <c r="A225" t="s">
        <v>1722</v>
      </c>
      <c r="B225" t="s">
        <v>1759</v>
      </c>
      <c r="C225" t="s">
        <v>6683</v>
      </c>
      <c r="D225" t="s">
        <v>6683</v>
      </c>
      <c r="E225" t="s">
        <v>6684</v>
      </c>
      <c r="F225" t="s">
        <v>252</v>
      </c>
    </row>
    <row r="226" spans="1:6" x14ac:dyDescent="0.35">
      <c r="A226" t="s">
        <v>1722</v>
      </c>
      <c r="B226" t="s">
        <v>1759</v>
      </c>
      <c r="C226" t="s">
        <v>6685</v>
      </c>
      <c r="D226" t="s">
        <v>6685</v>
      </c>
      <c r="E226" t="s">
        <v>6686</v>
      </c>
      <c r="F226" t="s">
        <v>252</v>
      </c>
    </row>
    <row r="227" spans="1:6" x14ac:dyDescent="0.35">
      <c r="A227" t="s">
        <v>1722</v>
      </c>
      <c r="B227" t="s">
        <v>1759</v>
      </c>
      <c r="C227" t="s">
        <v>6687</v>
      </c>
      <c r="D227" t="s">
        <v>6687</v>
      </c>
      <c r="E227" t="s">
        <v>6688</v>
      </c>
      <c r="F227" t="s">
        <v>252</v>
      </c>
    </row>
    <row r="228" spans="1:6" x14ac:dyDescent="0.35">
      <c r="A228" t="s">
        <v>1722</v>
      </c>
      <c r="B228" t="s">
        <v>1759</v>
      </c>
      <c r="C228" t="s">
        <v>6689</v>
      </c>
      <c r="D228" t="s">
        <v>6689</v>
      </c>
      <c r="E228" t="s">
        <v>6690</v>
      </c>
      <c r="F228" t="s">
        <v>252</v>
      </c>
    </row>
    <row r="229" spans="1:6" x14ac:dyDescent="0.35">
      <c r="A229" t="s">
        <v>1722</v>
      </c>
      <c r="B229" t="s">
        <v>1759</v>
      </c>
      <c r="C229" t="s">
        <v>490</v>
      </c>
      <c r="D229" t="s">
        <v>490</v>
      </c>
      <c r="E229" t="s">
        <v>6691</v>
      </c>
      <c r="F229" t="s">
        <v>252</v>
      </c>
    </row>
    <row r="230" spans="1:6" x14ac:dyDescent="0.35">
      <c r="A230" t="s">
        <v>1722</v>
      </c>
      <c r="B230" t="s">
        <v>1718</v>
      </c>
      <c r="C230" t="s">
        <v>6692</v>
      </c>
      <c r="D230" t="s">
        <v>6692</v>
      </c>
      <c r="E230" t="s">
        <v>6693</v>
      </c>
      <c r="F230" t="s">
        <v>252</v>
      </c>
    </row>
    <row r="231" spans="1:6" x14ac:dyDescent="0.35">
      <c r="A231" t="s">
        <v>1722</v>
      </c>
      <c r="B231" t="s">
        <v>1718</v>
      </c>
      <c r="C231" t="s">
        <v>6331</v>
      </c>
      <c r="D231" t="s">
        <v>6331</v>
      </c>
      <c r="E231" t="s">
        <v>6332</v>
      </c>
      <c r="F231" t="s">
        <v>252</v>
      </c>
    </row>
    <row r="232" spans="1:6" x14ac:dyDescent="0.35">
      <c r="A232" t="s">
        <v>1722</v>
      </c>
      <c r="B232" t="s">
        <v>1718</v>
      </c>
      <c r="C232" t="s">
        <v>6694</v>
      </c>
      <c r="D232" t="s">
        <v>6694</v>
      </c>
      <c r="E232" t="s">
        <v>6695</v>
      </c>
      <c r="F232" t="s">
        <v>252</v>
      </c>
    </row>
    <row r="233" spans="1:6" x14ac:dyDescent="0.35">
      <c r="A233" t="s">
        <v>1722</v>
      </c>
      <c r="B233" t="s">
        <v>1718</v>
      </c>
      <c r="C233" t="s">
        <v>6696</v>
      </c>
      <c r="D233" t="s">
        <v>6696</v>
      </c>
      <c r="E233" t="s">
        <v>6697</v>
      </c>
      <c r="F233" t="s">
        <v>252</v>
      </c>
    </row>
    <row r="234" spans="1:6" x14ac:dyDescent="0.35">
      <c r="A234" t="s">
        <v>1722</v>
      </c>
      <c r="B234" t="s">
        <v>1718</v>
      </c>
      <c r="C234" t="s">
        <v>6514</v>
      </c>
      <c r="D234" t="s">
        <v>6514</v>
      </c>
      <c r="E234" t="s">
        <v>6698</v>
      </c>
      <c r="F234" t="s">
        <v>252</v>
      </c>
    </row>
    <row r="235" spans="1:6" x14ac:dyDescent="0.35">
      <c r="A235" t="s">
        <v>1722</v>
      </c>
      <c r="B235" t="s">
        <v>1718</v>
      </c>
      <c r="C235" t="s">
        <v>6495</v>
      </c>
      <c r="D235" t="s">
        <v>6495</v>
      </c>
      <c r="E235" t="s">
        <v>6699</v>
      </c>
      <c r="F235" t="s">
        <v>252</v>
      </c>
    </row>
    <row r="236" spans="1:6" x14ac:dyDescent="0.35">
      <c r="A236" t="s">
        <v>1722</v>
      </c>
      <c r="B236" t="s">
        <v>6700</v>
      </c>
      <c r="C236" t="s">
        <v>6701</v>
      </c>
      <c r="D236" t="s">
        <v>6701</v>
      </c>
      <c r="E236" t="s">
        <v>6702</v>
      </c>
      <c r="F236" t="s">
        <v>252</v>
      </c>
    </row>
    <row r="237" spans="1:6" x14ac:dyDescent="0.35">
      <c r="A237" t="s">
        <v>1722</v>
      </c>
      <c r="B237" t="s">
        <v>6700</v>
      </c>
      <c r="C237" t="s">
        <v>6703</v>
      </c>
      <c r="D237" t="s">
        <v>6703</v>
      </c>
      <c r="E237" t="s">
        <v>6704</v>
      </c>
      <c r="F237" t="s">
        <v>252</v>
      </c>
    </row>
    <row r="238" spans="1:6" x14ac:dyDescent="0.35">
      <c r="A238" t="s">
        <v>1722</v>
      </c>
      <c r="B238" t="s">
        <v>6700</v>
      </c>
      <c r="C238" t="s">
        <v>6705</v>
      </c>
      <c r="D238" t="s">
        <v>6705</v>
      </c>
      <c r="E238" t="s">
        <v>6706</v>
      </c>
      <c r="F238" t="s">
        <v>252</v>
      </c>
    </row>
    <row r="239" spans="1:6" x14ac:dyDescent="0.35">
      <c r="A239" t="s">
        <v>1722</v>
      </c>
      <c r="B239" t="s">
        <v>6700</v>
      </c>
      <c r="C239" t="s">
        <v>6707</v>
      </c>
      <c r="D239" t="s">
        <v>6707</v>
      </c>
      <c r="E239" t="s">
        <v>6708</v>
      </c>
      <c r="F239" t="s">
        <v>252</v>
      </c>
    </row>
    <row r="240" spans="1:6" x14ac:dyDescent="0.35">
      <c r="A240" t="s">
        <v>1722</v>
      </c>
      <c r="B240" t="s">
        <v>6700</v>
      </c>
      <c r="C240" t="s">
        <v>6709</v>
      </c>
      <c r="D240" t="s">
        <v>6709</v>
      </c>
      <c r="E240" t="s">
        <v>6710</v>
      </c>
      <c r="F240" t="s">
        <v>252</v>
      </c>
    </row>
    <row r="241" spans="1:6" x14ac:dyDescent="0.35">
      <c r="A241" t="s">
        <v>1722</v>
      </c>
      <c r="B241" t="s">
        <v>6700</v>
      </c>
      <c r="C241" t="s">
        <v>6711</v>
      </c>
      <c r="D241" t="s">
        <v>6711</v>
      </c>
      <c r="E241" t="s">
        <v>6712</v>
      </c>
      <c r="F241" t="s">
        <v>252</v>
      </c>
    </row>
    <row r="242" spans="1:6" x14ac:dyDescent="0.35">
      <c r="A242" t="s">
        <v>1722</v>
      </c>
      <c r="B242" t="s">
        <v>6700</v>
      </c>
      <c r="C242" t="s">
        <v>490</v>
      </c>
      <c r="D242" t="s">
        <v>490</v>
      </c>
      <c r="E242" t="s">
        <v>6713</v>
      </c>
      <c r="F242" t="s">
        <v>252</v>
      </c>
    </row>
    <row r="243" spans="1:6" x14ac:dyDescent="0.35">
      <c r="A243" t="s">
        <v>1671</v>
      </c>
      <c r="B243" t="s">
        <v>6714</v>
      </c>
      <c r="D243" t="s">
        <v>490</v>
      </c>
      <c r="E243" s="88"/>
      <c r="F243" s="88"/>
    </row>
    <row r="244" spans="1:6" x14ac:dyDescent="0.35">
      <c r="A244" t="s">
        <v>1671</v>
      </c>
      <c r="B244" t="s">
        <v>6714</v>
      </c>
      <c r="D244" t="s">
        <v>6715</v>
      </c>
      <c r="E244" s="88"/>
      <c r="F244" s="88"/>
    </row>
    <row r="245" spans="1:6" x14ac:dyDescent="0.35">
      <c r="A245" t="s">
        <v>1671</v>
      </c>
      <c r="B245" t="s">
        <v>6714</v>
      </c>
      <c r="D245" t="s">
        <v>6716</v>
      </c>
      <c r="E245" t="s">
        <v>6717</v>
      </c>
      <c r="F245" t="s">
        <v>252</v>
      </c>
    </row>
    <row r="246" spans="1:6" x14ac:dyDescent="0.35">
      <c r="A246" t="s">
        <v>1671</v>
      </c>
      <c r="B246" t="s">
        <v>6714</v>
      </c>
      <c r="D246" t="s">
        <v>6718</v>
      </c>
      <c r="E246" s="88"/>
      <c r="F246" s="88"/>
    </row>
    <row r="247" spans="1:6" x14ac:dyDescent="0.35">
      <c r="A247" t="s">
        <v>763</v>
      </c>
      <c r="B247" t="s">
        <v>776</v>
      </c>
      <c r="D247" t="s">
        <v>6719</v>
      </c>
      <c r="E247" t="s">
        <v>6720</v>
      </c>
      <c r="F247" t="s">
        <v>252</v>
      </c>
    </row>
    <row r="248" spans="1:6" x14ac:dyDescent="0.35">
      <c r="A248" t="s">
        <v>763</v>
      </c>
      <c r="B248" t="s">
        <v>776</v>
      </c>
      <c r="C248" t="s">
        <v>769</v>
      </c>
      <c r="D248" t="s">
        <v>769</v>
      </c>
      <c r="E248" t="s">
        <v>6721</v>
      </c>
      <c r="F248" t="s">
        <v>252</v>
      </c>
    </row>
    <row r="249" spans="1:6" x14ac:dyDescent="0.35">
      <c r="A249" t="s">
        <v>763</v>
      </c>
      <c r="B249" t="s">
        <v>776</v>
      </c>
      <c r="C249" t="s">
        <v>6722</v>
      </c>
      <c r="D249" t="s">
        <v>6722</v>
      </c>
      <c r="E249" t="s">
        <v>6723</v>
      </c>
      <c r="F249" t="s">
        <v>252</v>
      </c>
    </row>
    <row r="250" spans="1:6" x14ac:dyDescent="0.35">
      <c r="A250" t="s">
        <v>763</v>
      </c>
      <c r="B250" t="s">
        <v>776</v>
      </c>
      <c r="C250" t="s">
        <v>6724</v>
      </c>
      <c r="D250" t="s">
        <v>6724</v>
      </c>
      <c r="E250" t="s">
        <v>6725</v>
      </c>
      <c r="F250" t="s">
        <v>252</v>
      </c>
    </row>
    <row r="251" spans="1:6" x14ac:dyDescent="0.35">
      <c r="A251" t="s">
        <v>763</v>
      </c>
      <c r="B251" t="s">
        <v>776</v>
      </c>
      <c r="C251" t="s">
        <v>6726</v>
      </c>
      <c r="D251" t="s">
        <v>6726</v>
      </c>
      <c r="E251" t="s">
        <v>6727</v>
      </c>
      <c r="F251" t="s">
        <v>252</v>
      </c>
    </row>
    <row r="252" spans="1:6" x14ac:dyDescent="0.35">
      <c r="A252" t="s">
        <v>763</v>
      </c>
      <c r="B252" t="s">
        <v>776</v>
      </c>
      <c r="C252" t="s">
        <v>691</v>
      </c>
      <c r="D252" t="s">
        <v>691</v>
      </c>
      <c r="E252" t="s">
        <v>6728</v>
      </c>
      <c r="F252" t="s">
        <v>252</v>
      </c>
    </row>
    <row r="253" spans="1:6" x14ac:dyDescent="0.35">
      <c r="A253" t="s">
        <v>763</v>
      </c>
      <c r="B253" t="s">
        <v>776</v>
      </c>
      <c r="C253" t="s">
        <v>6729</v>
      </c>
      <c r="D253" t="s">
        <v>6729</v>
      </c>
      <c r="E253" t="s">
        <v>6730</v>
      </c>
      <c r="F253" t="s">
        <v>252</v>
      </c>
    </row>
    <row r="254" spans="1:6" x14ac:dyDescent="0.35">
      <c r="A254" t="s">
        <v>763</v>
      </c>
      <c r="B254" t="s">
        <v>776</v>
      </c>
      <c r="C254" t="s">
        <v>6731</v>
      </c>
      <c r="D254" t="s">
        <v>6731</v>
      </c>
      <c r="E254" t="s">
        <v>6732</v>
      </c>
      <c r="F254" t="s">
        <v>252</v>
      </c>
    </row>
    <row r="255" spans="1:6" x14ac:dyDescent="0.35">
      <c r="A255" t="s">
        <v>763</v>
      </c>
      <c r="B255" t="s">
        <v>776</v>
      </c>
      <c r="C255" t="s">
        <v>6733</v>
      </c>
      <c r="D255" t="s">
        <v>6733</v>
      </c>
      <c r="E255" t="s">
        <v>6734</v>
      </c>
      <c r="F255" t="s">
        <v>252</v>
      </c>
    </row>
    <row r="256" spans="1:6" x14ac:dyDescent="0.35">
      <c r="A256" t="s">
        <v>763</v>
      </c>
      <c r="B256" t="s">
        <v>776</v>
      </c>
      <c r="C256" t="s">
        <v>6735</v>
      </c>
      <c r="D256" t="s">
        <v>6735</v>
      </c>
      <c r="E256" t="s">
        <v>6736</v>
      </c>
      <c r="F256" t="s">
        <v>252</v>
      </c>
    </row>
    <row r="257" spans="1:6" x14ac:dyDescent="0.35">
      <c r="A257" t="s">
        <v>763</v>
      </c>
      <c r="B257" t="s">
        <v>776</v>
      </c>
      <c r="C257" t="s">
        <v>490</v>
      </c>
      <c r="D257" t="s">
        <v>490</v>
      </c>
      <c r="E257" t="s">
        <v>6737</v>
      </c>
      <c r="F257" t="s">
        <v>252</v>
      </c>
    </row>
    <row r="258" spans="1:6" x14ac:dyDescent="0.35">
      <c r="A258" t="s">
        <v>763</v>
      </c>
      <c r="B258" t="s">
        <v>776</v>
      </c>
      <c r="C258" t="s">
        <v>6738</v>
      </c>
      <c r="D258" t="s">
        <v>6738</v>
      </c>
      <c r="E258" t="s">
        <v>6739</v>
      </c>
      <c r="F258" t="s">
        <v>252</v>
      </c>
    </row>
    <row r="259" spans="1:6" x14ac:dyDescent="0.35">
      <c r="A259" t="s">
        <v>763</v>
      </c>
      <c r="B259" t="s">
        <v>776</v>
      </c>
      <c r="D259" s="91" t="s">
        <v>6740</v>
      </c>
      <c r="E259" s="88"/>
      <c r="F259" s="88"/>
    </row>
    <row r="260" spans="1:6" x14ac:dyDescent="0.35">
      <c r="A260" t="s">
        <v>763</v>
      </c>
      <c r="B260" t="s">
        <v>776</v>
      </c>
      <c r="C260" t="s">
        <v>6741</v>
      </c>
      <c r="D260" t="s">
        <v>6741</v>
      </c>
      <c r="E260" t="s">
        <v>6742</v>
      </c>
      <c r="F260" t="s">
        <v>252</v>
      </c>
    </row>
    <row r="261" spans="1:6" x14ac:dyDescent="0.35">
      <c r="A261" t="s">
        <v>763</v>
      </c>
      <c r="B261" t="s">
        <v>6743</v>
      </c>
      <c r="C261" t="s">
        <v>6744</v>
      </c>
      <c r="D261" t="s">
        <v>6744</v>
      </c>
      <c r="E261" t="s">
        <v>22</v>
      </c>
      <c r="F261" t="s">
        <v>22</v>
      </c>
    </row>
    <row r="262" spans="1:6" x14ac:dyDescent="0.35">
      <c r="A262" t="s">
        <v>763</v>
      </c>
      <c r="B262" t="s">
        <v>6743</v>
      </c>
      <c r="C262" t="s">
        <v>6745</v>
      </c>
      <c r="D262" t="s">
        <v>6745</v>
      </c>
      <c r="E262" t="s">
        <v>22</v>
      </c>
      <c r="F262" t="s">
        <v>22</v>
      </c>
    </row>
    <row r="263" spans="1:6" x14ac:dyDescent="0.35">
      <c r="A263" t="s">
        <v>763</v>
      </c>
      <c r="B263" t="s">
        <v>6743</v>
      </c>
      <c r="C263" t="s">
        <v>6746</v>
      </c>
      <c r="D263" t="s">
        <v>6746</v>
      </c>
      <c r="E263" t="s">
        <v>22</v>
      </c>
      <c r="F263" t="s">
        <v>22</v>
      </c>
    </row>
    <row r="264" spans="1:6" x14ac:dyDescent="0.35">
      <c r="A264" t="s">
        <v>763</v>
      </c>
      <c r="B264" t="s">
        <v>6743</v>
      </c>
      <c r="C264" t="s">
        <v>6747</v>
      </c>
      <c r="D264" t="s">
        <v>6747</v>
      </c>
      <c r="E264" t="s">
        <v>22</v>
      </c>
      <c r="F264" t="s">
        <v>22</v>
      </c>
    </row>
    <row r="265" spans="1:6" x14ac:dyDescent="0.35">
      <c r="A265" t="s">
        <v>763</v>
      </c>
      <c r="B265" t="s">
        <v>6743</v>
      </c>
      <c r="C265" t="s">
        <v>6748</v>
      </c>
      <c r="D265" t="s">
        <v>6748</v>
      </c>
      <c r="E265" t="s">
        <v>22</v>
      </c>
      <c r="F265" t="s">
        <v>22</v>
      </c>
    </row>
    <row r="266" spans="1:6" x14ac:dyDescent="0.35">
      <c r="A266" t="s">
        <v>763</v>
      </c>
      <c r="B266" t="s">
        <v>6743</v>
      </c>
      <c r="C266" t="s">
        <v>6749</v>
      </c>
      <c r="D266" t="s">
        <v>6749</v>
      </c>
      <c r="E266" t="s">
        <v>22</v>
      </c>
      <c r="F266" t="s">
        <v>22</v>
      </c>
    </row>
    <row r="267" spans="1:6" x14ac:dyDescent="0.35">
      <c r="A267" t="s">
        <v>763</v>
      </c>
      <c r="B267" t="s">
        <v>6743</v>
      </c>
      <c r="C267" t="s">
        <v>6750</v>
      </c>
      <c r="D267" t="s">
        <v>6750</v>
      </c>
      <c r="E267" t="s">
        <v>22</v>
      </c>
      <c r="F267" t="s">
        <v>22</v>
      </c>
    </row>
    <row r="268" spans="1:6" x14ac:dyDescent="0.35">
      <c r="A268" t="s">
        <v>763</v>
      </c>
      <c r="B268" t="s">
        <v>6743</v>
      </c>
      <c r="C268" t="s">
        <v>6751</v>
      </c>
      <c r="D268" t="s">
        <v>6751</v>
      </c>
      <c r="E268" t="s">
        <v>22</v>
      </c>
      <c r="F268" t="s">
        <v>22</v>
      </c>
    </row>
    <row r="269" spans="1:6" x14ac:dyDescent="0.35">
      <c r="A269" t="s">
        <v>763</v>
      </c>
      <c r="B269" t="s">
        <v>6743</v>
      </c>
      <c r="C269" t="s">
        <v>6752</v>
      </c>
      <c r="D269" t="s">
        <v>6752</v>
      </c>
      <c r="E269" t="s">
        <v>22</v>
      </c>
      <c r="F269" t="s">
        <v>22</v>
      </c>
    </row>
    <row r="270" spans="1:6" x14ac:dyDescent="0.35">
      <c r="A270" t="s">
        <v>763</v>
      </c>
      <c r="B270" t="s">
        <v>6743</v>
      </c>
      <c r="C270" t="s">
        <v>6753</v>
      </c>
      <c r="D270" t="s">
        <v>6753</v>
      </c>
      <c r="E270" t="s">
        <v>22</v>
      </c>
      <c r="F270" t="s">
        <v>22</v>
      </c>
    </row>
    <row r="271" spans="1:6" x14ac:dyDescent="0.35">
      <c r="A271" t="s">
        <v>763</v>
      </c>
      <c r="B271" t="s">
        <v>6743</v>
      </c>
      <c r="C271" t="s">
        <v>6754</v>
      </c>
      <c r="D271" t="s">
        <v>6754</v>
      </c>
      <c r="E271" t="s">
        <v>22</v>
      </c>
      <c r="F271" t="s">
        <v>22</v>
      </c>
    </row>
    <row r="272" spans="1:6" x14ac:dyDescent="0.35">
      <c r="A272" t="s">
        <v>763</v>
      </c>
      <c r="B272" t="s">
        <v>6743</v>
      </c>
      <c r="C272" t="s">
        <v>6755</v>
      </c>
      <c r="D272" t="s">
        <v>6755</v>
      </c>
      <c r="E272" t="s">
        <v>22</v>
      </c>
      <c r="F272" t="s">
        <v>22</v>
      </c>
    </row>
    <row r="273" spans="1:6" x14ac:dyDescent="0.35">
      <c r="A273" t="s">
        <v>763</v>
      </c>
      <c r="B273" t="s">
        <v>6743</v>
      </c>
      <c r="C273" t="s">
        <v>6756</v>
      </c>
      <c r="D273" t="s">
        <v>6756</v>
      </c>
      <c r="E273" t="s">
        <v>22</v>
      </c>
      <c r="F273" t="s">
        <v>22</v>
      </c>
    </row>
    <row r="274" spans="1:6" x14ac:dyDescent="0.35">
      <c r="A274" t="s">
        <v>763</v>
      </c>
      <c r="B274" t="s">
        <v>6743</v>
      </c>
      <c r="C274" t="s">
        <v>6757</v>
      </c>
      <c r="D274" t="s">
        <v>6757</v>
      </c>
      <c r="E274" t="s">
        <v>22</v>
      </c>
      <c r="F274" t="s">
        <v>22</v>
      </c>
    </row>
    <row r="275" spans="1:6" x14ac:dyDescent="0.35">
      <c r="A275" t="s">
        <v>763</v>
      </c>
      <c r="B275" t="s">
        <v>6743</v>
      </c>
      <c r="C275" t="s">
        <v>6758</v>
      </c>
      <c r="D275" t="s">
        <v>6758</v>
      </c>
      <c r="E275" t="s">
        <v>22</v>
      </c>
      <c r="F275" t="s">
        <v>22</v>
      </c>
    </row>
    <row r="276" spans="1:6" x14ac:dyDescent="0.35">
      <c r="A276" t="s">
        <v>763</v>
      </c>
      <c r="B276" t="s">
        <v>6743</v>
      </c>
      <c r="C276" t="s">
        <v>6759</v>
      </c>
      <c r="D276" t="s">
        <v>6759</v>
      </c>
      <c r="E276" t="s">
        <v>22</v>
      </c>
      <c r="F276" t="s">
        <v>22</v>
      </c>
    </row>
    <row r="277" spans="1:6" x14ac:dyDescent="0.35">
      <c r="A277" t="s">
        <v>763</v>
      </c>
      <c r="B277" t="s">
        <v>6743</v>
      </c>
      <c r="C277" t="s">
        <v>6760</v>
      </c>
      <c r="D277" t="s">
        <v>6760</v>
      </c>
      <c r="E277" t="s">
        <v>22</v>
      </c>
      <c r="F277" t="s">
        <v>22</v>
      </c>
    </row>
    <row r="278" spans="1:6" x14ac:dyDescent="0.35">
      <c r="A278" t="s">
        <v>763</v>
      </c>
      <c r="B278" t="s">
        <v>6743</v>
      </c>
      <c r="C278" t="s">
        <v>6761</v>
      </c>
      <c r="D278" t="s">
        <v>6761</v>
      </c>
      <c r="E278" t="s">
        <v>22</v>
      </c>
      <c r="F278" t="s">
        <v>22</v>
      </c>
    </row>
    <row r="279" spans="1:6" x14ac:dyDescent="0.35">
      <c r="A279" t="s">
        <v>763</v>
      </c>
      <c r="B279" t="s">
        <v>6743</v>
      </c>
      <c r="C279" t="s">
        <v>6762</v>
      </c>
      <c r="D279" t="s">
        <v>6762</v>
      </c>
      <c r="E279" t="s">
        <v>22</v>
      </c>
      <c r="F279" t="s">
        <v>22</v>
      </c>
    </row>
    <row r="280" spans="1:6" x14ac:dyDescent="0.35">
      <c r="A280" t="s">
        <v>763</v>
      </c>
      <c r="B280" t="s">
        <v>6743</v>
      </c>
      <c r="C280" t="s">
        <v>6763</v>
      </c>
      <c r="D280" t="s">
        <v>6763</v>
      </c>
      <c r="E280" t="s">
        <v>22</v>
      </c>
      <c r="F280" t="s">
        <v>22</v>
      </c>
    </row>
    <row r="281" spans="1:6" x14ac:dyDescent="0.35">
      <c r="A281" t="s">
        <v>763</v>
      </c>
      <c r="B281" t="s">
        <v>6743</v>
      </c>
      <c r="C281" t="s">
        <v>6764</v>
      </c>
      <c r="D281" t="s">
        <v>6764</v>
      </c>
      <c r="E281" t="s">
        <v>22</v>
      </c>
      <c r="F281" t="s">
        <v>22</v>
      </c>
    </row>
    <row r="282" spans="1:6" x14ac:dyDescent="0.35">
      <c r="A282" t="s">
        <v>763</v>
      </c>
      <c r="B282" t="s">
        <v>6743</v>
      </c>
      <c r="C282" t="s">
        <v>6765</v>
      </c>
      <c r="D282" t="s">
        <v>6765</v>
      </c>
      <c r="E282" t="s">
        <v>22</v>
      </c>
      <c r="F282" t="s">
        <v>22</v>
      </c>
    </row>
    <row r="283" spans="1:6" x14ac:dyDescent="0.35">
      <c r="A283" t="s">
        <v>763</v>
      </c>
      <c r="B283" t="s">
        <v>6743</v>
      </c>
      <c r="C283" t="s">
        <v>6766</v>
      </c>
      <c r="D283" t="s">
        <v>6766</v>
      </c>
      <c r="E283" t="s">
        <v>22</v>
      </c>
      <c r="F283" t="s">
        <v>22</v>
      </c>
    </row>
    <row r="284" spans="1:6" x14ac:dyDescent="0.35">
      <c r="A284" t="s">
        <v>763</v>
      </c>
      <c r="B284" t="s">
        <v>6743</v>
      </c>
      <c r="C284" t="s">
        <v>6767</v>
      </c>
      <c r="D284" t="s">
        <v>6767</v>
      </c>
      <c r="E284" t="s">
        <v>22</v>
      </c>
      <c r="F284" t="s">
        <v>22</v>
      </c>
    </row>
    <row r="285" spans="1:6" x14ac:dyDescent="0.35">
      <c r="A285" t="s">
        <v>763</v>
      </c>
      <c r="B285" t="s">
        <v>6743</v>
      </c>
      <c r="C285" t="s">
        <v>6768</v>
      </c>
      <c r="D285" t="s">
        <v>6768</v>
      </c>
      <c r="E285" t="s">
        <v>22</v>
      </c>
      <c r="F285" t="s">
        <v>22</v>
      </c>
    </row>
    <row r="286" spans="1:6" x14ac:dyDescent="0.35">
      <c r="A286" t="s">
        <v>763</v>
      </c>
      <c r="B286" t="s">
        <v>6743</v>
      </c>
      <c r="C286" t="s">
        <v>6769</v>
      </c>
      <c r="D286" t="s">
        <v>6769</v>
      </c>
      <c r="E286" t="s">
        <v>22</v>
      </c>
      <c r="F286" t="s">
        <v>22</v>
      </c>
    </row>
    <row r="287" spans="1:6" x14ac:dyDescent="0.35">
      <c r="A287" t="s">
        <v>763</v>
      </c>
      <c r="B287" t="s">
        <v>6743</v>
      </c>
      <c r="C287" t="s">
        <v>6770</v>
      </c>
      <c r="D287" t="s">
        <v>6770</v>
      </c>
      <c r="E287" t="s">
        <v>22</v>
      </c>
      <c r="F287" t="s">
        <v>22</v>
      </c>
    </row>
    <row r="288" spans="1:6" x14ac:dyDescent="0.35">
      <c r="A288" t="s">
        <v>763</v>
      </c>
      <c r="B288" t="s">
        <v>6743</v>
      </c>
      <c r="C288" t="s">
        <v>6771</v>
      </c>
      <c r="D288" t="s">
        <v>6771</v>
      </c>
      <c r="E288" t="s">
        <v>22</v>
      </c>
      <c r="F288" t="s">
        <v>22</v>
      </c>
    </row>
    <row r="289" spans="1:6" x14ac:dyDescent="0.35">
      <c r="A289" t="s">
        <v>763</v>
      </c>
      <c r="B289" t="s">
        <v>6743</v>
      </c>
      <c r="C289" t="s">
        <v>6772</v>
      </c>
      <c r="D289" t="s">
        <v>6772</v>
      </c>
      <c r="E289" t="s">
        <v>22</v>
      </c>
      <c r="F289" t="s">
        <v>22</v>
      </c>
    </row>
    <row r="290" spans="1:6" x14ac:dyDescent="0.35">
      <c r="A290" t="s">
        <v>763</v>
      </c>
      <c r="B290" t="s">
        <v>6743</v>
      </c>
      <c r="C290" t="s">
        <v>6773</v>
      </c>
      <c r="D290" t="s">
        <v>6773</v>
      </c>
      <c r="E290" t="s">
        <v>22</v>
      </c>
      <c r="F290" t="s">
        <v>22</v>
      </c>
    </row>
    <row r="291" spans="1:6" x14ac:dyDescent="0.35">
      <c r="A291" t="s">
        <v>763</v>
      </c>
      <c r="B291" t="s">
        <v>6743</v>
      </c>
      <c r="C291" t="s">
        <v>6774</v>
      </c>
      <c r="D291" t="s">
        <v>6774</v>
      </c>
      <c r="E291" t="s">
        <v>22</v>
      </c>
      <c r="F291" t="s">
        <v>22</v>
      </c>
    </row>
    <row r="292" spans="1:6" x14ac:dyDescent="0.35">
      <c r="A292" t="s">
        <v>763</v>
      </c>
      <c r="B292" t="s">
        <v>6743</v>
      </c>
      <c r="C292" t="s">
        <v>6775</v>
      </c>
      <c r="D292" t="s">
        <v>6775</v>
      </c>
      <c r="E292" t="s">
        <v>22</v>
      </c>
      <c r="F292" t="s">
        <v>22</v>
      </c>
    </row>
    <row r="293" spans="1:6" x14ac:dyDescent="0.35">
      <c r="A293" t="s">
        <v>763</v>
      </c>
      <c r="B293" t="s">
        <v>6743</v>
      </c>
      <c r="C293" t="s">
        <v>6776</v>
      </c>
      <c r="D293" t="s">
        <v>6776</v>
      </c>
      <c r="E293" t="s">
        <v>22</v>
      </c>
      <c r="F293" t="s">
        <v>22</v>
      </c>
    </row>
    <row r="294" spans="1:6" x14ac:dyDescent="0.35">
      <c r="A294" t="s">
        <v>763</v>
      </c>
      <c r="B294" t="s">
        <v>6743</v>
      </c>
      <c r="C294" t="s">
        <v>6777</v>
      </c>
      <c r="D294" t="s">
        <v>6777</v>
      </c>
      <c r="E294" t="s">
        <v>22</v>
      </c>
      <c r="F294" t="s">
        <v>22</v>
      </c>
    </row>
    <row r="295" spans="1:6" x14ac:dyDescent="0.35">
      <c r="A295" t="s">
        <v>763</v>
      </c>
      <c r="B295" t="s">
        <v>6743</v>
      </c>
      <c r="C295" t="s">
        <v>6778</v>
      </c>
      <c r="D295" t="s">
        <v>6778</v>
      </c>
      <c r="E295" t="s">
        <v>22</v>
      </c>
      <c r="F295" t="s">
        <v>22</v>
      </c>
    </row>
    <row r="296" spans="1:6" x14ac:dyDescent="0.35">
      <c r="A296" t="s">
        <v>763</v>
      </c>
      <c r="B296" t="s">
        <v>6743</v>
      </c>
      <c r="C296" t="s">
        <v>6779</v>
      </c>
      <c r="D296" t="s">
        <v>6779</v>
      </c>
      <c r="E296" t="s">
        <v>22</v>
      </c>
      <c r="F296" t="s">
        <v>22</v>
      </c>
    </row>
    <row r="297" spans="1:6" x14ac:dyDescent="0.35">
      <c r="A297" t="s">
        <v>763</v>
      </c>
      <c r="B297" t="s">
        <v>6743</v>
      </c>
      <c r="C297" t="s">
        <v>6780</v>
      </c>
      <c r="D297" t="s">
        <v>6780</v>
      </c>
      <c r="E297" t="s">
        <v>22</v>
      </c>
      <c r="F297" t="s">
        <v>22</v>
      </c>
    </row>
    <row r="298" spans="1:6" x14ac:dyDescent="0.35">
      <c r="A298" t="s">
        <v>763</v>
      </c>
      <c r="B298" t="s">
        <v>6743</v>
      </c>
      <c r="C298" t="s">
        <v>6781</v>
      </c>
      <c r="D298" t="s">
        <v>6781</v>
      </c>
      <c r="E298" t="s">
        <v>22</v>
      </c>
      <c r="F298" t="s">
        <v>22</v>
      </c>
    </row>
    <row r="299" spans="1:6" x14ac:dyDescent="0.35">
      <c r="A299" t="s">
        <v>763</v>
      </c>
      <c r="B299" t="s">
        <v>6743</v>
      </c>
      <c r="C299" t="s">
        <v>6782</v>
      </c>
      <c r="D299" t="s">
        <v>6782</v>
      </c>
      <c r="E299" t="s">
        <v>22</v>
      </c>
      <c r="F299" t="s">
        <v>22</v>
      </c>
    </row>
    <row r="300" spans="1:6" x14ac:dyDescent="0.35">
      <c r="A300" t="s">
        <v>763</v>
      </c>
      <c r="B300" t="s">
        <v>6743</v>
      </c>
      <c r="C300" t="s">
        <v>6783</v>
      </c>
      <c r="D300" t="s">
        <v>6783</v>
      </c>
      <c r="E300" t="s">
        <v>22</v>
      </c>
      <c r="F300" t="s">
        <v>22</v>
      </c>
    </row>
    <row r="301" spans="1:6" x14ac:dyDescent="0.35">
      <c r="A301" t="s">
        <v>763</v>
      </c>
      <c r="B301" t="s">
        <v>6743</v>
      </c>
      <c r="C301" t="s">
        <v>6784</v>
      </c>
      <c r="D301" t="s">
        <v>6784</v>
      </c>
      <c r="E301" t="s">
        <v>22</v>
      </c>
      <c r="F301" t="s">
        <v>22</v>
      </c>
    </row>
    <row r="302" spans="1:6" x14ac:dyDescent="0.35">
      <c r="A302" t="s">
        <v>763</v>
      </c>
      <c r="B302" t="s">
        <v>6743</v>
      </c>
      <c r="C302" t="s">
        <v>6785</v>
      </c>
      <c r="D302" t="s">
        <v>6785</v>
      </c>
      <c r="E302" t="s">
        <v>22</v>
      </c>
      <c r="F302" t="s">
        <v>22</v>
      </c>
    </row>
    <row r="303" spans="1:6" x14ac:dyDescent="0.35">
      <c r="A303" t="s">
        <v>763</v>
      </c>
      <c r="B303" t="s">
        <v>6743</v>
      </c>
      <c r="C303" t="s">
        <v>6786</v>
      </c>
      <c r="D303" t="s">
        <v>6786</v>
      </c>
      <c r="E303" t="s">
        <v>22</v>
      </c>
      <c r="F303" t="s">
        <v>22</v>
      </c>
    </row>
    <row r="304" spans="1:6" x14ac:dyDescent="0.35">
      <c r="A304" t="s">
        <v>763</v>
      </c>
      <c r="B304" t="s">
        <v>6743</v>
      </c>
      <c r="C304" t="s">
        <v>6787</v>
      </c>
      <c r="D304" t="s">
        <v>6787</v>
      </c>
      <c r="E304" t="s">
        <v>22</v>
      </c>
      <c r="F304" t="s">
        <v>22</v>
      </c>
    </row>
    <row r="305" spans="1:6" x14ac:dyDescent="0.35">
      <c r="A305" t="s">
        <v>763</v>
      </c>
      <c r="B305" t="s">
        <v>6743</v>
      </c>
      <c r="C305" t="s">
        <v>6788</v>
      </c>
      <c r="D305" t="s">
        <v>6788</v>
      </c>
      <c r="E305" t="s">
        <v>22</v>
      </c>
      <c r="F305" t="s">
        <v>22</v>
      </c>
    </row>
    <row r="306" spans="1:6" x14ac:dyDescent="0.35">
      <c r="A306" t="s">
        <v>763</v>
      </c>
      <c r="B306" t="s">
        <v>6743</v>
      </c>
      <c r="C306" t="s">
        <v>6789</v>
      </c>
      <c r="D306" t="s">
        <v>6789</v>
      </c>
      <c r="E306" t="s">
        <v>22</v>
      </c>
      <c r="F306" t="s">
        <v>22</v>
      </c>
    </row>
    <row r="307" spans="1:6" x14ac:dyDescent="0.35">
      <c r="A307" t="s">
        <v>763</v>
      </c>
      <c r="B307" t="s">
        <v>6743</v>
      </c>
      <c r="C307" t="s">
        <v>6790</v>
      </c>
      <c r="D307" t="s">
        <v>6790</v>
      </c>
      <c r="E307" t="s">
        <v>22</v>
      </c>
      <c r="F307" t="s">
        <v>22</v>
      </c>
    </row>
    <row r="308" spans="1:6" x14ac:dyDescent="0.35">
      <c r="A308" t="s">
        <v>763</v>
      </c>
      <c r="B308" t="s">
        <v>6743</v>
      </c>
      <c r="C308" t="s">
        <v>6791</v>
      </c>
      <c r="D308" t="s">
        <v>6791</v>
      </c>
      <c r="E308" t="s">
        <v>22</v>
      </c>
      <c r="F308" t="s">
        <v>22</v>
      </c>
    </row>
    <row r="309" spans="1:6" x14ac:dyDescent="0.35">
      <c r="A309" t="s">
        <v>763</v>
      </c>
      <c r="B309" t="s">
        <v>765</v>
      </c>
      <c r="C309" t="s">
        <v>6726</v>
      </c>
      <c r="D309" t="s">
        <v>6792</v>
      </c>
      <c r="E309" t="s">
        <v>6793</v>
      </c>
      <c r="F309" t="s">
        <v>252</v>
      </c>
    </row>
    <row r="310" spans="1:6" x14ac:dyDescent="0.35">
      <c r="A310" t="s">
        <v>763</v>
      </c>
      <c r="B310" t="s">
        <v>765</v>
      </c>
      <c r="C310" t="s">
        <v>6794</v>
      </c>
      <c r="D310" t="s">
        <v>6795</v>
      </c>
      <c r="E310" s="88" t="s">
        <v>6796</v>
      </c>
      <c r="F310" t="s">
        <v>252</v>
      </c>
    </row>
    <row r="311" spans="1:6" x14ac:dyDescent="0.35">
      <c r="A311" t="s">
        <v>763</v>
      </c>
      <c r="B311" t="s">
        <v>765</v>
      </c>
      <c r="C311" t="s">
        <v>6797</v>
      </c>
      <c r="D311" t="s">
        <v>6798</v>
      </c>
      <c r="E311" t="s">
        <v>6799</v>
      </c>
      <c r="F311" t="s">
        <v>252</v>
      </c>
    </row>
    <row r="312" spans="1:6" x14ac:dyDescent="0.35">
      <c r="A312" t="s">
        <v>763</v>
      </c>
      <c r="B312" t="s">
        <v>765</v>
      </c>
      <c r="C312" t="s">
        <v>6800</v>
      </c>
      <c r="D312" t="s">
        <v>6801</v>
      </c>
      <c r="E312" t="s">
        <v>6802</v>
      </c>
      <c r="F312" t="s">
        <v>252</v>
      </c>
    </row>
    <row r="313" spans="1:6" x14ac:dyDescent="0.35">
      <c r="A313" t="s">
        <v>763</v>
      </c>
      <c r="B313" t="s">
        <v>765</v>
      </c>
      <c r="C313" t="s">
        <v>6803</v>
      </c>
      <c r="D313" t="s">
        <v>6804</v>
      </c>
      <c r="E313" t="s">
        <v>6805</v>
      </c>
      <c r="F313" t="s">
        <v>252</v>
      </c>
    </row>
    <row r="314" spans="1:6" x14ac:dyDescent="0.35">
      <c r="A314" t="s">
        <v>763</v>
      </c>
      <c r="B314" t="s">
        <v>765</v>
      </c>
      <c r="C314" t="s">
        <v>490</v>
      </c>
      <c r="D314" t="s">
        <v>490</v>
      </c>
      <c r="E314" t="s">
        <v>6806</v>
      </c>
      <c r="F314" t="s">
        <v>252</v>
      </c>
    </row>
    <row r="315" spans="1:6" x14ac:dyDescent="0.35">
      <c r="A315" t="s">
        <v>763</v>
      </c>
      <c r="B315" t="s">
        <v>765</v>
      </c>
      <c r="D315" t="s">
        <v>6807</v>
      </c>
      <c r="E315" s="88" t="s">
        <v>6808</v>
      </c>
      <c r="F315" t="s">
        <v>240</v>
      </c>
    </row>
    <row r="316" spans="1:6" x14ac:dyDescent="0.35">
      <c r="A316" t="s">
        <v>763</v>
      </c>
      <c r="B316" t="s">
        <v>6809</v>
      </c>
      <c r="C316" t="s">
        <v>6810</v>
      </c>
      <c r="D316" t="s">
        <v>6810</v>
      </c>
      <c r="E316" t="s">
        <v>6811</v>
      </c>
      <c r="F316" t="s">
        <v>252</v>
      </c>
    </row>
    <row r="317" spans="1:6" x14ac:dyDescent="0.35">
      <c r="A317" t="s">
        <v>763</v>
      </c>
      <c r="B317" t="s">
        <v>6809</v>
      </c>
      <c r="C317" t="s">
        <v>6812</v>
      </c>
      <c r="D317" t="s">
        <v>6812</v>
      </c>
      <c r="E317" t="s">
        <v>6813</v>
      </c>
      <c r="F317" t="s">
        <v>252</v>
      </c>
    </row>
    <row r="318" spans="1:6" x14ac:dyDescent="0.35">
      <c r="A318" t="s">
        <v>763</v>
      </c>
      <c r="B318" t="s">
        <v>6809</v>
      </c>
      <c r="C318" t="s">
        <v>6814</v>
      </c>
      <c r="D318" t="s">
        <v>6814</v>
      </c>
      <c r="E318" t="s">
        <v>6815</v>
      </c>
      <c r="F318" t="s">
        <v>252</v>
      </c>
    </row>
    <row r="319" spans="1:6" x14ac:dyDescent="0.35">
      <c r="A319" t="s">
        <v>763</v>
      </c>
      <c r="B319" t="s">
        <v>6809</v>
      </c>
      <c r="C319" t="s">
        <v>6816</v>
      </c>
      <c r="D319" t="s">
        <v>6816</v>
      </c>
      <c r="E319" t="s">
        <v>6817</v>
      </c>
      <c r="F319" t="s">
        <v>252</v>
      </c>
    </row>
    <row r="320" spans="1:6" x14ac:dyDescent="0.35">
      <c r="A320" t="s">
        <v>763</v>
      </c>
      <c r="B320" t="s">
        <v>6809</v>
      </c>
      <c r="C320" t="s">
        <v>6818</v>
      </c>
      <c r="D320" t="s">
        <v>6818</v>
      </c>
      <c r="E320" t="s">
        <v>6819</v>
      </c>
      <c r="F320" t="s">
        <v>252</v>
      </c>
    </row>
    <row r="321" spans="1:6" x14ac:dyDescent="0.35">
      <c r="A321" t="s">
        <v>763</v>
      </c>
      <c r="B321" t="s">
        <v>6809</v>
      </c>
      <c r="C321" t="s">
        <v>6820</v>
      </c>
      <c r="D321" t="s">
        <v>6820</v>
      </c>
      <c r="E321" t="s">
        <v>6821</v>
      </c>
      <c r="F321" t="s">
        <v>252</v>
      </c>
    </row>
    <row r="322" spans="1:6" x14ac:dyDescent="0.35">
      <c r="A322" t="s">
        <v>763</v>
      </c>
      <c r="B322" t="s">
        <v>6809</v>
      </c>
      <c r="C322" t="s">
        <v>6822</v>
      </c>
      <c r="D322" t="s">
        <v>6822</v>
      </c>
      <c r="E322" t="s">
        <v>6823</v>
      </c>
      <c r="F322" t="s">
        <v>252</v>
      </c>
    </row>
    <row r="323" spans="1:6" x14ac:dyDescent="0.35">
      <c r="A323" t="s">
        <v>763</v>
      </c>
      <c r="B323" t="s">
        <v>6809</v>
      </c>
      <c r="C323" t="s">
        <v>6824</v>
      </c>
      <c r="D323" t="s">
        <v>6824</v>
      </c>
      <c r="E323" t="s">
        <v>6825</v>
      </c>
      <c r="F323" t="s">
        <v>252</v>
      </c>
    </row>
    <row r="324" spans="1:6" x14ac:dyDescent="0.35">
      <c r="A324" t="s">
        <v>763</v>
      </c>
      <c r="B324" t="s">
        <v>6809</v>
      </c>
      <c r="C324" t="s">
        <v>6826</v>
      </c>
      <c r="D324" t="s">
        <v>6826</v>
      </c>
      <c r="E324" t="s">
        <v>6827</v>
      </c>
      <c r="F324" t="s">
        <v>252</v>
      </c>
    </row>
    <row r="325" spans="1:6" x14ac:dyDescent="0.35">
      <c r="A325" t="s">
        <v>763</v>
      </c>
      <c r="B325" t="s">
        <v>6809</v>
      </c>
      <c r="C325" t="s">
        <v>6828</v>
      </c>
      <c r="D325" t="s">
        <v>6828</v>
      </c>
      <c r="E325" t="s">
        <v>6829</v>
      </c>
      <c r="F325" t="s">
        <v>252</v>
      </c>
    </row>
    <row r="326" spans="1:6" x14ac:dyDescent="0.35">
      <c r="A326" t="s">
        <v>763</v>
      </c>
      <c r="B326" t="s">
        <v>6809</v>
      </c>
      <c r="C326" t="s">
        <v>6830</v>
      </c>
      <c r="D326" t="s">
        <v>6830</v>
      </c>
      <c r="E326" t="s">
        <v>6831</v>
      </c>
      <c r="F326" t="s">
        <v>252</v>
      </c>
    </row>
    <row r="327" spans="1:6" x14ac:dyDescent="0.35">
      <c r="A327" t="s">
        <v>763</v>
      </c>
      <c r="B327" t="s">
        <v>6809</v>
      </c>
      <c r="C327" t="s">
        <v>6832</v>
      </c>
      <c r="D327" t="s">
        <v>6832</v>
      </c>
      <c r="E327" t="s">
        <v>6833</v>
      </c>
      <c r="F327" t="s">
        <v>252</v>
      </c>
    </row>
    <row r="328" spans="1:6" x14ac:dyDescent="0.35">
      <c r="A328" t="s">
        <v>857</v>
      </c>
      <c r="B328" t="s">
        <v>6834</v>
      </c>
      <c r="C328" t="s">
        <v>6835</v>
      </c>
      <c r="D328" t="s">
        <v>6835</v>
      </c>
      <c r="E328" t="s">
        <v>6836</v>
      </c>
      <c r="F328" t="s">
        <v>252</v>
      </c>
    </row>
    <row r="329" spans="1:6" x14ac:dyDescent="0.35">
      <c r="A329" t="s">
        <v>857</v>
      </c>
      <c r="B329" t="s">
        <v>6834</v>
      </c>
      <c r="C329" t="s">
        <v>6837</v>
      </c>
      <c r="D329" t="s">
        <v>6837</v>
      </c>
      <c r="E329" t="s">
        <v>6838</v>
      </c>
      <c r="F329" t="s">
        <v>252</v>
      </c>
    </row>
    <row r="330" spans="1:6" x14ac:dyDescent="0.35">
      <c r="A330" t="s">
        <v>857</v>
      </c>
      <c r="B330" t="s">
        <v>6834</v>
      </c>
      <c r="C330" t="s">
        <v>6839</v>
      </c>
      <c r="D330" t="s">
        <v>6839</v>
      </c>
      <c r="E330" t="s">
        <v>6840</v>
      </c>
      <c r="F330" t="s">
        <v>252</v>
      </c>
    </row>
    <row r="331" spans="1:6" x14ac:dyDescent="0.35">
      <c r="A331" t="s">
        <v>857</v>
      </c>
      <c r="B331" t="s">
        <v>6834</v>
      </c>
      <c r="C331" t="s">
        <v>6841</v>
      </c>
      <c r="D331" t="s">
        <v>6841</v>
      </c>
      <c r="E331" t="s">
        <v>6842</v>
      </c>
      <c r="F331" t="s">
        <v>252</v>
      </c>
    </row>
    <row r="332" spans="1:6" x14ac:dyDescent="0.35">
      <c r="A332" t="s">
        <v>857</v>
      </c>
      <c r="B332" t="s">
        <v>6834</v>
      </c>
      <c r="C332" t="s">
        <v>6843</v>
      </c>
      <c r="D332" t="s">
        <v>6843</v>
      </c>
      <c r="E332" t="s">
        <v>6844</v>
      </c>
      <c r="F332" t="s">
        <v>252</v>
      </c>
    </row>
    <row r="333" spans="1:6" x14ac:dyDescent="0.35">
      <c r="A333" t="s">
        <v>857</v>
      </c>
      <c r="B333" t="s">
        <v>6834</v>
      </c>
      <c r="C333" t="s">
        <v>6845</v>
      </c>
      <c r="D333" t="s">
        <v>6845</v>
      </c>
      <c r="E333" t="s">
        <v>6846</v>
      </c>
      <c r="F333" t="s">
        <v>252</v>
      </c>
    </row>
    <row r="334" spans="1:6" x14ac:dyDescent="0.35">
      <c r="A334" t="s">
        <v>857</v>
      </c>
      <c r="B334" t="s">
        <v>6834</v>
      </c>
      <c r="C334" t="s">
        <v>6847</v>
      </c>
      <c r="D334" t="s">
        <v>6847</v>
      </c>
      <c r="E334" t="s">
        <v>6848</v>
      </c>
      <c r="F334" t="s">
        <v>252</v>
      </c>
    </row>
    <row r="335" spans="1:6" x14ac:dyDescent="0.35">
      <c r="A335" t="s">
        <v>857</v>
      </c>
      <c r="B335" t="s">
        <v>6834</v>
      </c>
      <c r="C335" t="s">
        <v>6849</v>
      </c>
      <c r="D335" t="s">
        <v>6849</v>
      </c>
      <c r="E335" t="s">
        <v>6850</v>
      </c>
      <c r="F335" t="s">
        <v>252</v>
      </c>
    </row>
    <row r="336" spans="1:6" x14ac:dyDescent="0.35">
      <c r="A336" t="s">
        <v>857</v>
      </c>
      <c r="B336" t="s">
        <v>6834</v>
      </c>
      <c r="C336" t="s">
        <v>6851</v>
      </c>
      <c r="D336" t="s">
        <v>6851</v>
      </c>
      <c r="E336" t="s">
        <v>6852</v>
      </c>
      <c r="F336" t="s">
        <v>252</v>
      </c>
    </row>
    <row r="337" spans="1:6" x14ac:dyDescent="0.35">
      <c r="A337" t="s">
        <v>857</v>
      </c>
      <c r="B337" t="s">
        <v>6834</v>
      </c>
      <c r="C337" t="s">
        <v>6853</v>
      </c>
      <c r="D337" t="s">
        <v>6853</v>
      </c>
      <c r="E337" t="s">
        <v>6854</v>
      </c>
      <c r="F337" t="s">
        <v>252</v>
      </c>
    </row>
    <row r="338" spans="1:6" x14ac:dyDescent="0.35">
      <c r="A338" t="s">
        <v>857</v>
      </c>
      <c r="B338" t="s">
        <v>6834</v>
      </c>
      <c r="C338" t="s">
        <v>6855</v>
      </c>
      <c r="D338" t="s">
        <v>6855</v>
      </c>
      <c r="E338" t="s">
        <v>6856</v>
      </c>
      <c r="F338" t="s">
        <v>252</v>
      </c>
    </row>
    <row r="339" spans="1:6" x14ac:dyDescent="0.35">
      <c r="A339" t="s">
        <v>857</v>
      </c>
      <c r="B339" t="s">
        <v>1017</v>
      </c>
      <c r="C339" t="s">
        <v>6857</v>
      </c>
      <c r="D339" t="s">
        <v>6857</v>
      </c>
      <c r="E339" s="87" t="s">
        <v>6858</v>
      </c>
      <c r="F339" t="s">
        <v>252</v>
      </c>
    </row>
    <row r="340" spans="1:6" x14ac:dyDescent="0.35">
      <c r="A340" t="s">
        <v>857</v>
      </c>
      <c r="B340" t="s">
        <v>1017</v>
      </c>
      <c r="C340" t="s">
        <v>6859</v>
      </c>
      <c r="D340" t="s">
        <v>6859</v>
      </c>
      <c r="E340" t="s">
        <v>6860</v>
      </c>
      <c r="F340" t="s">
        <v>252</v>
      </c>
    </row>
    <row r="341" spans="1:6" x14ac:dyDescent="0.35">
      <c r="A341" t="s">
        <v>857</v>
      </c>
      <c r="B341" t="s">
        <v>1017</v>
      </c>
      <c r="C341" t="s">
        <v>6861</v>
      </c>
      <c r="D341" t="s">
        <v>6861</v>
      </c>
      <c r="E341" t="s">
        <v>6862</v>
      </c>
      <c r="F341" t="s">
        <v>252</v>
      </c>
    </row>
    <row r="342" spans="1:6" x14ac:dyDescent="0.35">
      <c r="A342" t="s">
        <v>857</v>
      </c>
      <c r="B342" t="s">
        <v>1017</v>
      </c>
      <c r="C342" t="s">
        <v>6863</v>
      </c>
      <c r="D342" t="s">
        <v>6863</v>
      </c>
      <c r="E342" t="s">
        <v>6864</v>
      </c>
      <c r="F342" t="s">
        <v>252</v>
      </c>
    </row>
    <row r="343" spans="1:6" x14ac:dyDescent="0.35">
      <c r="A343" t="s">
        <v>857</v>
      </c>
      <c r="B343" t="s">
        <v>1039</v>
      </c>
      <c r="C343" t="s">
        <v>1006</v>
      </c>
      <c r="D343" t="s">
        <v>1006</v>
      </c>
      <c r="E343" t="s">
        <v>6272</v>
      </c>
      <c r="F343" t="s">
        <v>252</v>
      </c>
    </row>
    <row r="344" spans="1:6" x14ac:dyDescent="0.35">
      <c r="A344" t="s">
        <v>857</v>
      </c>
      <c r="B344" t="s">
        <v>1039</v>
      </c>
      <c r="C344" t="s">
        <v>6865</v>
      </c>
      <c r="D344" t="s">
        <v>6865</v>
      </c>
      <c r="E344" t="s">
        <v>6866</v>
      </c>
      <c r="F344" t="s">
        <v>252</v>
      </c>
    </row>
    <row r="345" spans="1:6" x14ac:dyDescent="0.35">
      <c r="A345" t="s">
        <v>857</v>
      </c>
      <c r="B345" t="s">
        <v>1039</v>
      </c>
      <c r="D345" t="s">
        <v>6520</v>
      </c>
      <c r="E345" t="s">
        <v>6867</v>
      </c>
      <c r="F345" t="s">
        <v>252</v>
      </c>
    </row>
    <row r="346" spans="1:6" x14ac:dyDescent="0.35">
      <c r="A346" t="s">
        <v>857</v>
      </c>
      <c r="B346" t="s">
        <v>1039</v>
      </c>
      <c r="C346" t="s">
        <v>6868</v>
      </c>
      <c r="D346" t="s">
        <v>6868</v>
      </c>
      <c r="E346" s="88" t="s">
        <v>6869</v>
      </c>
      <c r="F346" t="s">
        <v>240</v>
      </c>
    </row>
    <row r="347" spans="1:6" x14ac:dyDescent="0.35">
      <c r="A347" t="s">
        <v>857</v>
      </c>
      <c r="B347" t="s">
        <v>1039</v>
      </c>
      <c r="C347" t="s">
        <v>6870</v>
      </c>
      <c r="D347" t="s">
        <v>6870</v>
      </c>
      <c r="E347" s="88" t="s">
        <v>6871</v>
      </c>
      <c r="F347" t="s">
        <v>240</v>
      </c>
    </row>
    <row r="348" spans="1:6" x14ac:dyDescent="0.35">
      <c r="A348" t="s">
        <v>857</v>
      </c>
      <c r="B348" t="s">
        <v>1039</v>
      </c>
      <c r="C348" t="s">
        <v>6872</v>
      </c>
      <c r="D348" t="s">
        <v>6872</v>
      </c>
      <c r="E348" t="s">
        <v>6873</v>
      </c>
      <c r="F348" t="s">
        <v>252</v>
      </c>
    </row>
    <row r="349" spans="1:6" x14ac:dyDescent="0.35">
      <c r="A349" t="s">
        <v>857</v>
      </c>
      <c r="B349" t="s">
        <v>1039</v>
      </c>
      <c r="C349" t="s">
        <v>6874</v>
      </c>
      <c r="D349" t="s">
        <v>6874</v>
      </c>
      <c r="E349" t="s">
        <v>6875</v>
      </c>
      <c r="F349" t="s">
        <v>252</v>
      </c>
    </row>
    <row r="350" spans="1:6" x14ac:dyDescent="0.35">
      <c r="A350" t="s">
        <v>857</v>
      </c>
      <c r="B350" t="s">
        <v>1039</v>
      </c>
      <c r="D350" t="s">
        <v>6876</v>
      </c>
      <c r="E350" t="s">
        <v>6877</v>
      </c>
      <c r="F350" t="s">
        <v>252</v>
      </c>
    </row>
    <row r="351" spans="1:6" x14ac:dyDescent="0.35">
      <c r="A351" t="s">
        <v>857</v>
      </c>
      <c r="B351" t="s">
        <v>1039</v>
      </c>
      <c r="C351" t="s">
        <v>6878</v>
      </c>
      <c r="D351" t="s">
        <v>6878</v>
      </c>
      <c r="E351" t="s">
        <v>6879</v>
      </c>
      <c r="F351" t="s">
        <v>252</v>
      </c>
    </row>
    <row r="352" spans="1:6" x14ac:dyDescent="0.35">
      <c r="A352" t="s">
        <v>857</v>
      </c>
      <c r="B352" t="s">
        <v>1046</v>
      </c>
      <c r="C352" t="s">
        <v>6880</v>
      </c>
      <c r="D352" t="s">
        <v>6880</v>
      </c>
      <c r="E352" t="s">
        <v>6881</v>
      </c>
      <c r="F352" t="s">
        <v>252</v>
      </c>
    </row>
    <row r="353" spans="1:6" x14ac:dyDescent="0.35">
      <c r="A353" t="s">
        <v>857</v>
      </c>
      <c r="B353" t="s">
        <v>1046</v>
      </c>
      <c r="C353" t="s">
        <v>6882</v>
      </c>
      <c r="D353" t="s">
        <v>6882</v>
      </c>
      <c r="E353" t="s">
        <v>6883</v>
      </c>
      <c r="F353" t="s">
        <v>252</v>
      </c>
    </row>
    <row r="354" spans="1:6" x14ac:dyDescent="0.35">
      <c r="A354" t="s">
        <v>857</v>
      </c>
      <c r="B354" t="s">
        <v>6884</v>
      </c>
      <c r="C354" t="s">
        <v>1006</v>
      </c>
      <c r="D354" t="s">
        <v>1006</v>
      </c>
    </row>
    <row r="355" spans="1:6" x14ac:dyDescent="0.35">
      <c r="A355" t="s">
        <v>857</v>
      </c>
      <c r="B355" t="s">
        <v>6884</v>
      </c>
      <c r="C355" t="s">
        <v>6885</v>
      </c>
      <c r="D355" t="s">
        <v>6885</v>
      </c>
    </row>
    <row r="356" spans="1:6" x14ac:dyDescent="0.35">
      <c r="A356" t="s">
        <v>857</v>
      </c>
      <c r="B356" t="s">
        <v>6884</v>
      </c>
      <c r="C356" t="s">
        <v>6865</v>
      </c>
      <c r="D356" t="s">
        <v>6865</v>
      </c>
    </row>
    <row r="357" spans="1:6" x14ac:dyDescent="0.35">
      <c r="A357" t="s">
        <v>857</v>
      </c>
      <c r="B357" t="s">
        <v>6884</v>
      </c>
      <c r="C357" t="s">
        <v>6273</v>
      </c>
      <c r="D357" t="s">
        <v>6273</v>
      </c>
    </row>
    <row r="358" spans="1:6" x14ac:dyDescent="0.35">
      <c r="A358" t="s">
        <v>857</v>
      </c>
      <c r="B358" t="s">
        <v>6884</v>
      </c>
      <c r="C358" t="s">
        <v>6501</v>
      </c>
      <c r="D358" t="s">
        <v>6501</v>
      </c>
    </row>
    <row r="359" spans="1:6" x14ac:dyDescent="0.35">
      <c r="A359" t="s">
        <v>857</v>
      </c>
      <c r="B359" t="s">
        <v>6884</v>
      </c>
      <c r="C359" t="s">
        <v>6886</v>
      </c>
      <c r="D359" t="s">
        <v>6886</v>
      </c>
    </row>
    <row r="360" spans="1:6" x14ac:dyDescent="0.35">
      <c r="A360" t="s">
        <v>857</v>
      </c>
      <c r="B360" t="s">
        <v>6884</v>
      </c>
      <c r="C360" t="s">
        <v>6872</v>
      </c>
      <c r="D360" t="s">
        <v>6872</v>
      </c>
    </row>
    <row r="361" spans="1:6" x14ac:dyDescent="0.35">
      <c r="A361" t="s">
        <v>857</v>
      </c>
      <c r="B361" t="s">
        <v>6884</v>
      </c>
      <c r="C361" t="s">
        <v>6276</v>
      </c>
      <c r="D361" t="s">
        <v>6276</v>
      </c>
    </row>
    <row r="362" spans="1:6" x14ac:dyDescent="0.35">
      <c r="A362" t="s">
        <v>857</v>
      </c>
      <c r="B362" t="s">
        <v>6884</v>
      </c>
      <c r="C362" t="s">
        <v>6874</v>
      </c>
      <c r="D362" t="s">
        <v>6874</v>
      </c>
    </row>
    <row r="363" spans="1:6" x14ac:dyDescent="0.35">
      <c r="A363" t="s">
        <v>857</v>
      </c>
      <c r="B363" t="s">
        <v>6884</v>
      </c>
      <c r="C363" t="s">
        <v>6284</v>
      </c>
      <c r="D363" t="s">
        <v>6284</v>
      </c>
    </row>
    <row r="364" spans="1:6" x14ac:dyDescent="0.35">
      <c r="A364" t="s">
        <v>857</v>
      </c>
      <c r="B364" t="s">
        <v>1077</v>
      </c>
      <c r="D364" t="s">
        <v>6887</v>
      </c>
      <c r="E364" t="s">
        <v>6888</v>
      </c>
      <c r="F364" t="s">
        <v>240</v>
      </c>
    </row>
    <row r="365" spans="1:6" x14ac:dyDescent="0.35">
      <c r="A365" t="s">
        <v>857</v>
      </c>
      <c r="B365" t="s">
        <v>1077</v>
      </c>
      <c r="D365" t="s">
        <v>6889</v>
      </c>
      <c r="E365" t="s">
        <v>6890</v>
      </c>
      <c r="F365" t="s">
        <v>240</v>
      </c>
    </row>
    <row r="366" spans="1:6" x14ac:dyDescent="0.35">
      <c r="A366" t="s">
        <v>857</v>
      </c>
      <c r="B366" t="s">
        <v>1077</v>
      </c>
      <c r="D366" t="s">
        <v>6891</v>
      </c>
      <c r="E366" t="s">
        <v>6892</v>
      </c>
      <c r="F366" t="s">
        <v>240</v>
      </c>
    </row>
    <row r="367" spans="1:6" x14ac:dyDescent="0.35">
      <c r="A367" t="s">
        <v>857</v>
      </c>
      <c r="B367" t="s">
        <v>1077</v>
      </c>
      <c r="D367" t="s">
        <v>6893</v>
      </c>
      <c r="E367" t="s">
        <v>6894</v>
      </c>
      <c r="F367" t="s">
        <v>240</v>
      </c>
    </row>
    <row r="368" spans="1:6" x14ac:dyDescent="0.35">
      <c r="A368" t="s">
        <v>857</v>
      </c>
      <c r="B368" t="s">
        <v>1077</v>
      </c>
      <c r="D368" t="s">
        <v>6895</v>
      </c>
      <c r="E368" t="s">
        <v>6896</v>
      </c>
      <c r="F368" t="s">
        <v>240</v>
      </c>
    </row>
    <row r="369" spans="1:6" x14ac:dyDescent="0.35">
      <c r="A369" t="s">
        <v>857</v>
      </c>
      <c r="B369" t="s">
        <v>1077</v>
      </c>
      <c r="D369" t="s">
        <v>6897</v>
      </c>
      <c r="E369" t="s">
        <v>6898</v>
      </c>
      <c r="F369" t="s">
        <v>240</v>
      </c>
    </row>
    <row r="370" spans="1:6" x14ac:dyDescent="0.35">
      <c r="A370" t="s">
        <v>857</v>
      </c>
      <c r="B370" t="s">
        <v>1077</v>
      </c>
      <c r="D370" t="s">
        <v>6899</v>
      </c>
      <c r="E370" t="s">
        <v>6900</v>
      </c>
      <c r="F370" t="s">
        <v>240</v>
      </c>
    </row>
    <row r="371" spans="1:6" x14ac:dyDescent="0.35">
      <c r="A371" t="s">
        <v>857</v>
      </c>
      <c r="B371" t="s">
        <v>1077</v>
      </c>
      <c r="D371" t="s">
        <v>6901</v>
      </c>
      <c r="E371" t="s">
        <v>6902</v>
      </c>
      <c r="F371" t="s">
        <v>240</v>
      </c>
    </row>
    <row r="372" spans="1:6" x14ac:dyDescent="0.35">
      <c r="A372" t="s">
        <v>857</v>
      </c>
      <c r="B372" t="s">
        <v>6903</v>
      </c>
      <c r="D372" t="s">
        <v>6904</v>
      </c>
    </row>
    <row r="373" spans="1:6" x14ac:dyDescent="0.35">
      <c r="A373" t="s">
        <v>857</v>
      </c>
      <c r="B373" t="s">
        <v>6903</v>
      </c>
      <c r="C373" t="s">
        <v>1006</v>
      </c>
      <c r="D373" t="s">
        <v>1006</v>
      </c>
      <c r="E373" t="s">
        <v>6561</v>
      </c>
      <c r="F373" t="s">
        <v>252</v>
      </c>
    </row>
    <row r="374" spans="1:6" x14ac:dyDescent="0.35">
      <c r="A374" t="s">
        <v>857</v>
      </c>
      <c r="B374" t="s">
        <v>6903</v>
      </c>
      <c r="C374" t="s">
        <v>6885</v>
      </c>
      <c r="D374" t="s">
        <v>6885</v>
      </c>
      <c r="E374" t="s">
        <v>6905</v>
      </c>
      <c r="F374" t="s">
        <v>252</v>
      </c>
    </row>
    <row r="375" spans="1:6" x14ac:dyDescent="0.35">
      <c r="A375" t="s">
        <v>857</v>
      </c>
      <c r="B375" t="s">
        <v>6903</v>
      </c>
      <c r="C375" t="s">
        <v>6865</v>
      </c>
      <c r="D375" t="s">
        <v>6865</v>
      </c>
      <c r="E375" t="s">
        <v>6906</v>
      </c>
      <c r="F375" t="s">
        <v>252</v>
      </c>
    </row>
    <row r="376" spans="1:6" x14ac:dyDescent="0.35">
      <c r="A376" t="s">
        <v>857</v>
      </c>
      <c r="B376" t="s">
        <v>6903</v>
      </c>
      <c r="C376" t="s">
        <v>6273</v>
      </c>
      <c r="D376" t="s">
        <v>6273</v>
      </c>
      <c r="E376" t="s">
        <v>6907</v>
      </c>
      <c r="F376" t="s">
        <v>252</v>
      </c>
    </row>
    <row r="377" spans="1:6" x14ac:dyDescent="0.35">
      <c r="A377" t="s">
        <v>857</v>
      </c>
      <c r="B377" t="s">
        <v>6903</v>
      </c>
      <c r="C377" t="s">
        <v>6501</v>
      </c>
      <c r="D377" t="s">
        <v>6501</v>
      </c>
      <c r="E377" t="s">
        <v>6908</v>
      </c>
      <c r="F377" t="s">
        <v>252</v>
      </c>
    </row>
    <row r="378" spans="1:6" x14ac:dyDescent="0.35">
      <c r="A378" t="s">
        <v>857</v>
      </c>
      <c r="B378" t="s">
        <v>6903</v>
      </c>
      <c r="C378" t="s">
        <v>6331</v>
      </c>
      <c r="D378" t="s">
        <v>6331</v>
      </c>
      <c r="E378" t="s">
        <v>6909</v>
      </c>
      <c r="F378" t="s">
        <v>252</v>
      </c>
    </row>
    <row r="379" spans="1:6" x14ac:dyDescent="0.35">
      <c r="A379" t="s">
        <v>857</v>
      </c>
      <c r="B379" t="s">
        <v>6903</v>
      </c>
      <c r="C379" t="s">
        <v>6886</v>
      </c>
      <c r="D379" t="s">
        <v>6886</v>
      </c>
      <c r="E379" t="s">
        <v>6910</v>
      </c>
      <c r="F379" t="s">
        <v>252</v>
      </c>
    </row>
    <row r="380" spans="1:6" x14ac:dyDescent="0.35">
      <c r="A380" t="s">
        <v>857</v>
      </c>
      <c r="B380" t="s">
        <v>6903</v>
      </c>
      <c r="C380" t="s">
        <v>6911</v>
      </c>
      <c r="D380" t="s">
        <v>6911</v>
      </c>
      <c r="E380" t="s">
        <v>6912</v>
      </c>
      <c r="F380" t="s">
        <v>252</v>
      </c>
    </row>
    <row r="381" spans="1:6" x14ac:dyDescent="0.35">
      <c r="A381" t="s">
        <v>857</v>
      </c>
      <c r="B381" t="s">
        <v>6903</v>
      </c>
      <c r="C381" t="s">
        <v>6365</v>
      </c>
      <c r="D381" t="s">
        <v>6365</v>
      </c>
      <c r="E381" t="s">
        <v>6913</v>
      </c>
      <c r="F381" t="s">
        <v>252</v>
      </c>
    </row>
    <row r="382" spans="1:6" x14ac:dyDescent="0.35">
      <c r="A382" t="s">
        <v>857</v>
      </c>
      <c r="B382" t="s">
        <v>6903</v>
      </c>
      <c r="C382" t="s">
        <v>6276</v>
      </c>
      <c r="D382" t="s">
        <v>6276</v>
      </c>
      <c r="E382" t="s">
        <v>6914</v>
      </c>
      <c r="F382" t="s">
        <v>252</v>
      </c>
    </row>
    <row r="383" spans="1:6" x14ac:dyDescent="0.35">
      <c r="A383" t="s">
        <v>857</v>
      </c>
      <c r="B383" t="s">
        <v>6903</v>
      </c>
      <c r="C383" t="s">
        <v>6284</v>
      </c>
      <c r="D383" t="s">
        <v>6284</v>
      </c>
      <c r="E383" t="s">
        <v>6915</v>
      </c>
      <c r="F383" t="s">
        <v>252</v>
      </c>
    </row>
    <row r="384" spans="1:6" x14ac:dyDescent="0.35">
      <c r="A384" t="s">
        <v>857</v>
      </c>
      <c r="B384" t="s">
        <v>6916</v>
      </c>
      <c r="C384" t="s">
        <v>1006</v>
      </c>
      <c r="D384" t="s">
        <v>1006</v>
      </c>
    </row>
    <row r="385" spans="1:5" x14ac:dyDescent="0.35">
      <c r="A385" t="s">
        <v>857</v>
      </c>
      <c r="B385" t="s">
        <v>6916</v>
      </c>
      <c r="C385" t="s">
        <v>6885</v>
      </c>
      <c r="D385" t="s">
        <v>6885</v>
      </c>
    </row>
    <row r="386" spans="1:5" x14ac:dyDescent="0.35">
      <c r="A386" t="s">
        <v>857</v>
      </c>
      <c r="B386" t="s">
        <v>6916</v>
      </c>
      <c r="C386" t="s">
        <v>6865</v>
      </c>
      <c r="D386" t="s">
        <v>6865</v>
      </c>
    </row>
    <row r="387" spans="1:5" x14ac:dyDescent="0.35">
      <c r="A387" t="s">
        <v>857</v>
      </c>
      <c r="B387" t="s">
        <v>6916</v>
      </c>
      <c r="C387" t="s">
        <v>6872</v>
      </c>
      <c r="D387" t="s">
        <v>6872</v>
      </c>
    </row>
    <row r="388" spans="1:5" x14ac:dyDescent="0.35">
      <c r="A388" t="s">
        <v>857</v>
      </c>
      <c r="B388" t="s">
        <v>6916</v>
      </c>
      <c r="C388" t="s">
        <v>6874</v>
      </c>
      <c r="D388" t="s">
        <v>6874</v>
      </c>
    </row>
    <row r="389" spans="1:5" x14ac:dyDescent="0.35">
      <c r="A389" t="s">
        <v>857</v>
      </c>
      <c r="B389" t="s">
        <v>6916</v>
      </c>
      <c r="C389" t="s">
        <v>6276</v>
      </c>
      <c r="D389" t="s">
        <v>6276</v>
      </c>
    </row>
    <row r="390" spans="1:5" x14ac:dyDescent="0.35">
      <c r="A390" t="s">
        <v>857</v>
      </c>
      <c r="B390" t="s">
        <v>6916</v>
      </c>
      <c r="C390" t="s">
        <v>6284</v>
      </c>
      <c r="D390" t="s">
        <v>6284</v>
      </c>
    </row>
    <row r="391" spans="1:5" x14ac:dyDescent="0.35">
      <c r="A391" t="s">
        <v>857</v>
      </c>
      <c r="B391" t="s">
        <v>1073</v>
      </c>
      <c r="D391" t="s">
        <v>6917</v>
      </c>
      <c r="E391" t="s">
        <v>6918</v>
      </c>
    </row>
    <row r="392" spans="1:5" x14ac:dyDescent="0.35">
      <c r="A392" t="s">
        <v>857</v>
      </c>
      <c r="B392" t="s">
        <v>1073</v>
      </c>
      <c r="D392" t="s">
        <v>6919</v>
      </c>
      <c r="E392" t="s">
        <v>6920</v>
      </c>
    </row>
    <row r="393" spans="1:5" x14ac:dyDescent="0.35">
      <c r="A393" t="s">
        <v>857</v>
      </c>
      <c r="B393" t="s">
        <v>1073</v>
      </c>
      <c r="D393" t="s">
        <v>6921</v>
      </c>
      <c r="E393" t="s">
        <v>6922</v>
      </c>
    </row>
    <row r="394" spans="1:5" x14ac:dyDescent="0.35">
      <c r="A394" t="s">
        <v>857</v>
      </c>
      <c r="B394" t="s">
        <v>1073</v>
      </c>
      <c r="D394" t="s">
        <v>6923</v>
      </c>
      <c r="E394" t="s">
        <v>6924</v>
      </c>
    </row>
    <row r="395" spans="1:5" x14ac:dyDescent="0.35">
      <c r="A395" t="s">
        <v>857</v>
      </c>
      <c r="B395" t="s">
        <v>1073</v>
      </c>
      <c r="D395" t="s">
        <v>6891</v>
      </c>
      <c r="E395" t="s">
        <v>6925</v>
      </c>
    </row>
    <row r="396" spans="1:5" x14ac:dyDescent="0.35">
      <c r="A396" t="s">
        <v>857</v>
      </c>
      <c r="B396" t="s">
        <v>6926</v>
      </c>
      <c r="C396" t="s">
        <v>1006</v>
      </c>
      <c r="D396" t="s">
        <v>1006</v>
      </c>
    </row>
    <row r="397" spans="1:5" x14ac:dyDescent="0.35">
      <c r="A397" t="s">
        <v>857</v>
      </c>
      <c r="B397" t="s">
        <v>6926</v>
      </c>
      <c r="C397" t="s">
        <v>6885</v>
      </c>
      <c r="D397" t="s">
        <v>6885</v>
      </c>
    </row>
    <row r="398" spans="1:5" x14ac:dyDescent="0.35">
      <c r="A398" t="s">
        <v>857</v>
      </c>
      <c r="B398" t="s">
        <v>6926</v>
      </c>
      <c r="C398" t="s">
        <v>6273</v>
      </c>
      <c r="D398" t="s">
        <v>6273</v>
      </c>
    </row>
    <row r="399" spans="1:5" x14ac:dyDescent="0.35">
      <c r="A399" t="s">
        <v>857</v>
      </c>
      <c r="B399" t="s">
        <v>6926</v>
      </c>
      <c r="C399" t="s">
        <v>6501</v>
      </c>
      <c r="D399" t="s">
        <v>6501</v>
      </c>
    </row>
    <row r="400" spans="1:5" x14ac:dyDescent="0.35">
      <c r="A400" t="s">
        <v>857</v>
      </c>
      <c r="B400" t="s">
        <v>6926</v>
      </c>
      <c r="C400" t="s">
        <v>6331</v>
      </c>
      <c r="D400" t="s">
        <v>6331</v>
      </c>
    </row>
    <row r="401" spans="1:6" x14ac:dyDescent="0.35">
      <c r="A401" t="s">
        <v>857</v>
      </c>
      <c r="B401" t="s">
        <v>6926</v>
      </c>
      <c r="C401" t="s">
        <v>6886</v>
      </c>
      <c r="D401" t="s">
        <v>6886</v>
      </c>
    </row>
    <row r="402" spans="1:6" x14ac:dyDescent="0.35">
      <c r="A402" t="s">
        <v>857</v>
      </c>
      <c r="B402" t="s">
        <v>6926</v>
      </c>
      <c r="C402" t="s">
        <v>6911</v>
      </c>
      <c r="D402" t="s">
        <v>6911</v>
      </c>
    </row>
    <row r="403" spans="1:6" x14ac:dyDescent="0.35">
      <c r="A403" t="s">
        <v>857</v>
      </c>
      <c r="B403" t="s">
        <v>6926</v>
      </c>
      <c r="C403" t="s">
        <v>6365</v>
      </c>
      <c r="D403" t="s">
        <v>6365</v>
      </c>
    </row>
    <row r="404" spans="1:6" x14ac:dyDescent="0.35">
      <c r="A404" t="s">
        <v>857</v>
      </c>
      <c r="B404" t="s">
        <v>6926</v>
      </c>
      <c r="C404" t="s">
        <v>6276</v>
      </c>
      <c r="D404" t="s">
        <v>6276</v>
      </c>
    </row>
    <row r="405" spans="1:6" x14ac:dyDescent="0.35">
      <c r="A405" t="s">
        <v>857</v>
      </c>
      <c r="B405" t="s">
        <v>6926</v>
      </c>
      <c r="C405" t="s">
        <v>6284</v>
      </c>
      <c r="D405" t="s">
        <v>6284</v>
      </c>
    </row>
    <row r="406" spans="1:6" x14ac:dyDescent="0.35">
      <c r="A406" t="s">
        <v>857</v>
      </c>
      <c r="B406" t="s">
        <v>6926</v>
      </c>
      <c r="D406" t="s">
        <v>6904</v>
      </c>
    </row>
    <row r="407" spans="1:6" x14ac:dyDescent="0.35">
      <c r="A407" t="s">
        <v>857</v>
      </c>
      <c r="B407" t="s">
        <v>1091</v>
      </c>
      <c r="C407" t="s">
        <v>6927</v>
      </c>
      <c r="D407" t="s">
        <v>6927</v>
      </c>
      <c r="E407" t="s">
        <v>6928</v>
      </c>
      <c r="F407" t="s">
        <v>252</v>
      </c>
    </row>
    <row r="408" spans="1:6" x14ac:dyDescent="0.35">
      <c r="A408" t="s">
        <v>857</v>
      </c>
      <c r="B408" t="s">
        <v>1091</v>
      </c>
      <c r="C408" t="s">
        <v>6929</v>
      </c>
      <c r="D408" t="s">
        <v>6929</v>
      </c>
      <c r="E408" t="s">
        <v>6928</v>
      </c>
      <c r="F408" t="s">
        <v>252</v>
      </c>
    </row>
    <row r="409" spans="1:6" x14ac:dyDescent="0.35">
      <c r="A409" t="s">
        <v>857</v>
      </c>
      <c r="B409" t="s">
        <v>1091</v>
      </c>
      <c r="C409" t="s">
        <v>6930</v>
      </c>
      <c r="D409" t="s">
        <v>6930</v>
      </c>
      <c r="E409" t="s">
        <v>6928</v>
      </c>
      <c r="F409" t="s">
        <v>252</v>
      </c>
    </row>
    <row r="410" spans="1:6" x14ac:dyDescent="0.35">
      <c r="A410" t="s">
        <v>857</v>
      </c>
      <c r="B410" t="s">
        <v>1091</v>
      </c>
      <c r="C410" t="s">
        <v>6931</v>
      </c>
      <c r="D410" t="s">
        <v>6931</v>
      </c>
      <c r="E410" t="s">
        <v>6928</v>
      </c>
      <c r="F410" t="s">
        <v>252</v>
      </c>
    </row>
    <row r="411" spans="1:6" x14ac:dyDescent="0.35">
      <c r="A411" t="s">
        <v>857</v>
      </c>
      <c r="B411" t="s">
        <v>1091</v>
      </c>
      <c r="C411" t="s">
        <v>6932</v>
      </c>
      <c r="D411" t="s">
        <v>6932</v>
      </c>
      <c r="E411" t="s">
        <v>6933</v>
      </c>
      <c r="F411" t="s">
        <v>252</v>
      </c>
    </row>
    <row r="412" spans="1:6" x14ac:dyDescent="0.35">
      <c r="A412" t="s">
        <v>857</v>
      </c>
      <c r="B412" t="s">
        <v>1091</v>
      </c>
      <c r="C412" t="s">
        <v>6934</v>
      </c>
      <c r="D412" t="s">
        <v>6934</v>
      </c>
      <c r="E412" t="s">
        <v>6935</v>
      </c>
      <c r="F412" t="s">
        <v>252</v>
      </c>
    </row>
    <row r="413" spans="1:6" x14ac:dyDescent="0.35">
      <c r="A413" t="s">
        <v>857</v>
      </c>
      <c r="B413" t="s">
        <v>1091</v>
      </c>
      <c r="C413" t="s">
        <v>6936</v>
      </c>
      <c r="D413" t="s">
        <v>6936</v>
      </c>
      <c r="E413" t="s">
        <v>6937</v>
      </c>
      <c r="F413" t="s">
        <v>252</v>
      </c>
    </row>
    <row r="414" spans="1:6" x14ac:dyDescent="0.35">
      <c r="A414" t="s">
        <v>857</v>
      </c>
      <c r="B414" t="s">
        <v>1091</v>
      </c>
      <c r="C414" t="s">
        <v>6938</v>
      </c>
      <c r="D414" t="s">
        <v>6938</v>
      </c>
      <c r="E414" t="s">
        <v>6939</v>
      </c>
      <c r="F414" t="s">
        <v>252</v>
      </c>
    </row>
    <row r="415" spans="1:6" x14ac:dyDescent="0.35">
      <c r="A415" t="s">
        <v>857</v>
      </c>
      <c r="B415" t="s">
        <v>1091</v>
      </c>
      <c r="C415" t="s">
        <v>6940</v>
      </c>
      <c r="D415" t="s">
        <v>6940</v>
      </c>
      <c r="E415" t="s">
        <v>6941</v>
      </c>
      <c r="F415" t="s">
        <v>252</v>
      </c>
    </row>
    <row r="416" spans="1:6" x14ac:dyDescent="0.35">
      <c r="A416" t="s">
        <v>857</v>
      </c>
      <c r="B416" t="s">
        <v>1091</v>
      </c>
      <c r="C416" t="s">
        <v>6942</v>
      </c>
      <c r="D416" t="s">
        <v>6942</v>
      </c>
      <c r="E416" t="s">
        <v>6943</v>
      </c>
      <c r="F416" t="s">
        <v>252</v>
      </c>
    </row>
    <row r="417" spans="1:6" x14ac:dyDescent="0.35">
      <c r="A417" t="s">
        <v>857</v>
      </c>
      <c r="B417" t="s">
        <v>1091</v>
      </c>
      <c r="C417" t="s">
        <v>6944</v>
      </c>
      <c r="D417" t="s">
        <v>6944</v>
      </c>
      <c r="E417" t="s">
        <v>6945</v>
      </c>
      <c r="F417" t="s">
        <v>252</v>
      </c>
    </row>
    <row r="418" spans="1:6" x14ac:dyDescent="0.35">
      <c r="A418" t="s">
        <v>857</v>
      </c>
      <c r="B418" t="s">
        <v>1091</v>
      </c>
      <c r="C418" t="s">
        <v>6946</v>
      </c>
      <c r="D418" t="s">
        <v>6946</v>
      </c>
      <c r="E418" t="s">
        <v>6947</v>
      </c>
      <c r="F418" t="s">
        <v>252</v>
      </c>
    </row>
    <row r="419" spans="1:6" x14ac:dyDescent="0.35">
      <c r="A419" t="s">
        <v>857</v>
      </c>
      <c r="B419" t="s">
        <v>1091</v>
      </c>
      <c r="C419" t="s">
        <v>490</v>
      </c>
      <c r="D419" t="s">
        <v>490</v>
      </c>
      <c r="E419" t="s">
        <v>6948</v>
      </c>
      <c r="F419" t="s">
        <v>252</v>
      </c>
    </row>
    <row r="420" spans="1:6" x14ac:dyDescent="0.35">
      <c r="A420" t="s">
        <v>857</v>
      </c>
      <c r="B420" t="s">
        <v>1035</v>
      </c>
      <c r="C420" t="s">
        <v>6949</v>
      </c>
      <c r="D420" t="s">
        <v>6949</v>
      </c>
      <c r="E420" t="s">
        <v>6950</v>
      </c>
      <c r="F420" t="s">
        <v>252</v>
      </c>
    </row>
    <row r="421" spans="1:6" x14ac:dyDescent="0.35">
      <c r="A421" t="s">
        <v>857</v>
      </c>
      <c r="B421" t="s">
        <v>1035</v>
      </c>
      <c r="C421" t="s">
        <v>6273</v>
      </c>
      <c r="D421" t="s">
        <v>6273</v>
      </c>
      <c r="E421" t="s">
        <v>6907</v>
      </c>
      <c r="F421" t="s">
        <v>252</v>
      </c>
    </row>
    <row r="422" spans="1:6" x14ac:dyDescent="0.35">
      <c r="A422" t="s">
        <v>857</v>
      </c>
      <c r="B422" t="s">
        <v>1035</v>
      </c>
      <c r="C422" t="s">
        <v>1006</v>
      </c>
      <c r="D422" t="s">
        <v>1006</v>
      </c>
      <c r="E422" t="s">
        <v>6272</v>
      </c>
      <c r="F422" t="s">
        <v>252</v>
      </c>
    </row>
    <row r="423" spans="1:6" x14ac:dyDescent="0.35">
      <c r="A423" t="s">
        <v>857</v>
      </c>
      <c r="B423" t="s">
        <v>1035</v>
      </c>
      <c r="C423" t="s">
        <v>6514</v>
      </c>
      <c r="D423" t="s">
        <v>6514</v>
      </c>
      <c r="E423" t="s">
        <v>6951</v>
      </c>
      <c r="F423" t="s">
        <v>252</v>
      </c>
    </row>
    <row r="424" spans="1:6" x14ac:dyDescent="0.35">
      <c r="A424" t="s">
        <v>857</v>
      </c>
      <c r="B424" t="s">
        <v>1035</v>
      </c>
      <c r="C424" t="s">
        <v>6952</v>
      </c>
      <c r="D424" t="s">
        <v>6952</v>
      </c>
      <c r="E424" t="s">
        <v>6953</v>
      </c>
      <c r="F424" t="s">
        <v>252</v>
      </c>
    </row>
    <row r="425" spans="1:6" x14ac:dyDescent="0.35">
      <c r="A425" t="s">
        <v>857</v>
      </c>
      <c r="B425" t="s">
        <v>1035</v>
      </c>
      <c r="C425" t="s">
        <v>6276</v>
      </c>
      <c r="D425" t="s">
        <v>6276</v>
      </c>
      <c r="E425" t="s">
        <v>6954</v>
      </c>
      <c r="F425" t="s">
        <v>252</v>
      </c>
    </row>
    <row r="426" spans="1:6" x14ac:dyDescent="0.35">
      <c r="A426" t="s">
        <v>857</v>
      </c>
      <c r="B426" t="s">
        <v>1035</v>
      </c>
      <c r="C426" t="s">
        <v>6365</v>
      </c>
      <c r="D426" t="s">
        <v>6365</v>
      </c>
      <c r="E426" t="s">
        <v>6955</v>
      </c>
      <c r="F426" t="s">
        <v>252</v>
      </c>
    </row>
    <row r="427" spans="1:6" x14ac:dyDescent="0.35">
      <c r="A427" t="s">
        <v>857</v>
      </c>
      <c r="B427" t="s">
        <v>6956</v>
      </c>
      <c r="C427" t="s">
        <v>6957</v>
      </c>
      <c r="D427" t="s">
        <v>6957</v>
      </c>
      <c r="E427" t="s">
        <v>6958</v>
      </c>
      <c r="F427" t="s">
        <v>252</v>
      </c>
    </row>
    <row r="428" spans="1:6" x14ac:dyDescent="0.35">
      <c r="A428" t="s">
        <v>857</v>
      </c>
      <c r="B428" t="s">
        <v>6956</v>
      </c>
      <c r="C428" t="s">
        <v>6839</v>
      </c>
      <c r="D428" t="s">
        <v>6839</v>
      </c>
      <c r="E428" t="s">
        <v>6959</v>
      </c>
      <c r="F428" t="s">
        <v>252</v>
      </c>
    </row>
    <row r="429" spans="1:6" x14ac:dyDescent="0.35">
      <c r="A429" t="s">
        <v>857</v>
      </c>
      <c r="B429" t="s">
        <v>6956</v>
      </c>
      <c r="C429" t="s">
        <v>6843</v>
      </c>
      <c r="D429" t="s">
        <v>6843</v>
      </c>
      <c r="E429" t="s">
        <v>6960</v>
      </c>
      <c r="F429" t="s">
        <v>252</v>
      </c>
    </row>
    <row r="430" spans="1:6" x14ac:dyDescent="0.35">
      <c r="A430" t="s">
        <v>857</v>
      </c>
      <c r="B430" t="s">
        <v>6956</v>
      </c>
      <c r="C430" t="s">
        <v>6961</v>
      </c>
      <c r="D430" t="s">
        <v>6961</v>
      </c>
      <c r="E430" t="s">
        <v>6962</v>
      </c>
      <c r="F430" t="s">
        <v>252</v>
      </c>
    </row>
    <row r="431" spans="1:6" x14ac:dyDescent="0.35">
      <c r="A431" t="s">
        <v>857</v>
      </c>
      <c r="B431" t="s">
        <v>6956</v>
      </c>
      <c r="C431" t="s">
        <v>6963</v>
      </c>
      <c r="D431" t="s">
        <v>6963</v>
      </c>
      <c r="E431" t="s">
        <v>6964</v>
      </c>
      <c r="F431" t="s">
        <v>252</v>
      </c>
    </row>
    <row r="432" spans="1:6" x14ac:dyDescent="0.35">
      <c r="A432" t="s">
        <v>857</v>
      </c>
      <c r="B432" t="s">
        <v>6956</v>
      </c>
      <c r="C432" t="s">
        <v>6845</v>
      </c>
      <c r="D432" t="s">
        <v>6845</v>
      </c>
      <c r="E432" t="s">
        <v>6965</v>
      </c>
      <c r="F432" t="s">
        <v>252</v>
      </c>
    </row>
    <row r="433" spans="1:6" x14ac:dyDescent="0.35">
      <c r="A433" t="s">
        <v>857</v>
      </c>
      <c r="B433" t="s">
        <v>6956</v>
      </c>
      <c r="C433" t="s">
        <v>6847</v>
      </c>
      <c r="D433" t="s">
        <v>6847</v>
      </c>
      <c r="E433" t="s">
        <v>6966</v>
      </c>
      <c r="F433" t="s">
        <v>252</v>
      </c>
    </row>
    <row r="434" spans="1:6" x14ac:dyDescent="0.35">
      <c r="A434" t="s">
        <v>857</v>
      </c>
      <c r="B434" t="s">
        <v>6956</v>
      </c>
      <c r="C434" t="s">
        <v>6849</v>
      </c>
      <c r="D434" t="s">
        <v>6849</v>
      </c>
      <c r="E434" t="s">
        <v>6967</v>
      </c>
      <c r="F434" t="s">
        <v>252</v>
      </c>
    </row>
    <row r="435" spans="1:6" x14ac:dyDescent="0.35">
      <c r="A435" t="s">
        <v>857</v>
      </c>
      <c r="B435" t="s">
        <v>6956</v>
      </c>
      <c r="C435" t="s">
        <v>6851</v>
      </c>
      <c r="D435" t="s">
        <v>6851</v>
      </c>
      <c r="E435" t="s">
        <v>6968</v>
      </c>
      <c r="F435" t="s">
        <v>252</v>
      </c>
    </row>
    <row r="436" spans="1:6" x14ac:dyDescent="0.35">
      <c r="A436" t="s">
        <v>857</v>
      </c>
      <c r="B436" t="s">
        <v>6956</v>
      </c>
      <c r="C436" t="s">
        <v>6969</v>
      </c>
      <c r="D436" t="s">
        <v>6969</v>
      </c>
      <c r="E436" t="s">
        <v>6970</v>
      </c>
      <c r="F436" t="s">
        <v>252</v>
      </c>
    </row>
    <row r="437" spans="1:6" x14ac:dyDescent="0.35">
      <c r="A437" t="s">
        <v>1213</v>
      </c>
      <c r="B437" t="s">
        <v>1219</v>
      </c>
      <c r="C437" t="s">
        <v>6971</v>
      </c>
      <c r="D437" t="s">
        <v>6971</v>
      </c>
      <c r="E437" t="s">
        <v>6972</v>
      </c>
      <c r="F437" t="s">
        <v>252</v>
      </c>
    </row>
    <row r="438" spans="1:6" x14ac:dyDescent="0.35">
      <c r="A438" t="s">
        <v>1213</v>
      </c>
      <c r="B438" t="s">
        <v>1219</v>
      </c>
      <c r="C438" t="s">
        <v>6973</v>
      </c>
      <c r="D438" t="s">
        <v>6973</v>
      </c>
      <c r="E438" t="s">
        <v>6974</v>
      </c>
      <c r="F438" t="s">
        <v>252</v>
      </c>
    </row>
    <row r="439" spans="1:6" x14ac:dyDescent="0.35">
      <c r="A439" t="s">
        <v>1213</v>
      </c>
      <c r="B439" t="s">
        <v>1219</v>
      </c>
      <c r="C439" t="s">
        <v>6975</v>
      </c>
      <c r="D439" t="s">
        <v>6975</v>
      </c>
      <c r="E439" t="s">
        <v>6976</v>
      </c>
      <c r="F439" t="s">
        <v>252</v>
      </c>
    </row>
    <row r="440" spans="1:6" x14ac:dyDescent="0.35">
      <c r="A440" t="s">
        <v>1213</v>
      </c>
      <c r="B440" t="s">
        <v>1219</v>
      </c>
      <c r="C440" t="s">
        <v>6977</v>
      </c>
      <c r="D440" t="s">
        <v>6978</v>
      </c>
      <c r="E440" t="s">
        <v>6979</v>
      </c>
      <c r="F440" t="s">
        <v>252</v>
      </c>
    </row>
    <row r="441" spans="1:6" x14ac:dyDescent="0.35">
      <c r="A441" t="s">
        <v>1213</v>
      </c>
      <c r="B441" t="s">
        <v>1219</v>
      </c>
      <c r="C441" t="s">
        <v>6980</v>
      </c>
      <c r="D441" t="s">
        <v>6980</v>
      </c>
      <c r="E441" t="s">
        <v>6981</v>
      </c>
      <c r="F441" t="s">
        <v>252</v>
      </c>
    </row>
    <row r="442" spans="1:6" x14ac:dyDescent="0.35">
      <c r="A442" t="s">
        <v>1213</v>
      </c>
      <c r="B442" t="s">
        <v>1219</v>
      </c>
      <c r="D442" t="s">
        <v>6982</v>
      </c>
      <c r="E442" s="88"/>
      <c r="F442" s="88"/>
    </row>
    <row r="443" spans="1:6" x14ac:dyDescent="0.35">
      <c r="A443" t="s">
        <v>1213</v>
      </c>
      <c r="B443" t="s">
        <v>1219</v>
      </c>
      <c r="C443" t="s">
        <v>6983</v>
      </c>
      <c r="D443" t="s">
        <v>6983</v>
      </c>
      <c r="E443" t="s">
        <v>6984</v>
      </c>
      <c r="F443" t="s">
        <v>252</v>
      </c>
    </row>
    <row r="444" spans="1:6" x14ac:dyDescent="0.35">
      <c r="A444" t="s">
        <v>1213</v>
      </c>
      <c r="B444" t="s">
        <v>1219</v>
      </c>
      <c r="C444" t="s">
        <v>6985</v>
      </c>
      <c r="D444" t="s">
        <v>6985</v>
      </c>
      <c r="E444" t="s">
        <v>6986</v>
      </c>
      <c r="F444" t="s">
        <v>252</v>
      </c>
    </row>
    <row r="445" spans="1:6" x14ac:dyDescent="0.35">
      <c r="A445" t="s">
        <v>1213</v>
      </c>
      <c r="B445" t="s">
        <v>1219</v>
      </c>
      <c r="C445" t="s">
        <v>6987</v>
      </c>
      <c r="D445" t="s">
        <v>6988</v>
      </c>
      <c r="E445" t="s">
        <v>6989</v>
      </c>
      <c r="F445" t="s">
        <v>252</v>
      </c>
    </row>
    <row r="446" spans="1:6" x14ac:dyDescent="0.35">
      <c r="A446" t="s">
        <v>1213</v>
      </c>
      <c r="B446" t="s">
        <v>1219</v>
      </c>
      <c r="C446" t="s">
        <v>6990</v>
      </c>
      <c r="D446" t="s">
        <v>6991</v>
      </c>
      <c r="E446" t="s">
        <v>6992</v>
      </c>
      <c r="F446" t="s">
        <v>252</v>
      </c>
    </row>
    <row r="447" spans="1:6" x14ac:dyDescent="0.35">
      <c r="A447" t="s">
        <v>1213</v>
      </c>
      <c r="B447" t="s">
        <v>1219</v>
      </c>
      <c r="C447" t="s">
        <v>6993</v>
      </c>
      <c r="D447" t="s">
        <v>6993</v>
      </c>
      <c r="E447" t="s">
        <v>6994</v>
      </c>
      <c r="F447" t="s">
        <v>252</v>
      </c>
    </row>
    <row r="448" spans="1:6" x14ac:dyDescent="0.35">
      <c r="A448" t="s">
        <v>1213</v>
      </c>
      <c r="B448" t="s">
        <v>1219</v>
      </c>
      <c r="C448" t="s">
        <v>6995</v>
      </c>
      <c r="D448" t="s">
        <v>6995</v>
      </c>
      <c r="E448" t="s">
        <v>6996</v>
      </c>
      <c r="F448" t="s">
        <v>252</v>
      </c>
    </row>
    <row r="449" spans="1:6" x14ac:dyDescent="0.35">
      <c r="A449" t="s">
        <v>1213</v>
      </c>
      <c r="B449" t="s">
        <v>1219</v>
      </c>
      <c r="C449" t="s">
        <v>6997</v>
      </c>
      <c r="D449" t="s">
        <v>6997</v>
      </c>
      <c r="E449" t="s">
        <v>6998</v>
      </c>
      <c r="F449" t="s">
        <v>252</v>
      </c>
    </row>
    <row r="450" spans="1:6" x14ac:dyDescent="0.35">
      <c r="A450" t="s">
        <v>1213</v>
      </c>
      <c r="B450" t="s">
        <v>1219</v>
      </c>
      <c r="C450" t="s">
        <v>6999</v>
      </c>
      <c r="D450" t="s">
        <v>6999</v>
      </c>
      <c r="E450" t="s">
        <v>7000</v>
      </c>
      <c r="F450" t="s">
        <v>252</v>
      </c>
    </row>
    <row r="451" spans="1:6" x14ac:dyDescent="0.35">
      <c r="A451" t="s">
        <v>1213</v>
      </c>
      <c r="B451" t="s">
        <v>1219</v>
      </c>
      <c r="C451" t="s">
        <v>7001</v>
      </c>
      <c r="D451" t="s">
        <v>7001</v>
      </c>
      <c r="E451" t="s">
        <v>7002</v>
      </c>
      <c r="F451" t="s">
        <v>252</v>
      </c>
    </row>
    <row r="452" spans="1:6" x14ac:dyDescent="0.35">
      <c r="A452" t="s">
        <v>1213</v>
      </c>
      <c r="B452" t="s">
        <v>1219</v>
      </c>
      <c r="C452" t="s">
        <v>7003</v>
      </c>
      <c r="D452" t="s">
        <v>7003</v>
      </c>
      <c r="E452" t="s">
        <v>7004</v>
      </c>
      <c r="F452" t="s">
        <v>252</v>
      </c>
    </row>
    <row r="453" spans="1:6" x14ac:dyDescent="0.35">
      <c r="A453" t="s">
        <v>1213</v>
      </c>
      <c r="B453" t="s">
        <v>1219</v>
      </c>
      <c r="C453" t="s">
        <v>7005</v>
      </c>
      <c r="D453" t="s">
        <v>7005</v>
      </c>
      <c r="E453" t="s">
        <v>7006</v>
      </c>
      <c r="F453" t="s">
        <v>252</v>
      </c>
    </row>
    <row r="454" spans="1:6" x14ac:dyDescent="0.35">
      <c r="A454" t="s">
        <v>1213</v>
      </c>
      <c r="B454" t="s">
        <v>1219</v>
      </c>
      <c r="C454" t="s">
        <v>7007</v>
      </c>
      <c r="D454" t="s">
        <v>7007</v>
      </c>
      <c r="E454" t="s">
        <v>7008</v>
      </c>
      <c r="F454" t="s">
        <v>252</v>
      </c>
    </row>
    <row r="455" spans="1:6" x14ac:dyDescent="0.35">
      <c r="A455" t="s">
        <v>1213</v>
      </c>
      <c r="B455" t="s">
        <v>1219</v>
      </c>
      <c r="D455" t="s">
        <v>7009</v>
      </c>
      <c r="E455" t="s">
        <v>7010</v>
      </c>
      <c r="F455" t="s">
        <v>252</v>
      </c>
    </row>
    <row r="456" spans="1:6" x14ac:dyDescent="0.35">
      <c r="A456" t="s">
        <v>1213</v>
      </c>
      <c r="B456" t="s">
        <v>1219</v>
      </c>
      <c r="D456" t="s">
        <v>7011</v>
      </c>
      <c r="E456" t="s">
        <v>7012</v>
      </c>
      <c r="F456" t="s">
        <v>252</v>
      </c>
    </row>
    <row r="457" spans="1:6" x14ac:dyDescent="0.35">
      <c r="A457" t="s">
        <v>1213</v>
      </c>
      <c r="B457" t="s">
        <v>7013</v>
      </c>
      <c r="C457" t="s">
        <v>7014</v>
      </c>
      <c r="D457" t="s">
        <v>7014</v>
      </c>
      <c r="E457" t="s">
        <v>7015</v>
      </c>
      <c r="F457" t="s">
        <v>252</v>
      </c>
    </row>
    <row r="458" spans="1:6" x14ac:dyDescent="0.35">
      <c r="A458" t="s">
        <v>1213</v>
      </c>
      <c r="B458" t="s">
        <v>7013</v>
      </c>
      <c r="C458" t="s">
        <v>7016</v>
      </c>
      <c r="D458" t="s">
        <v>7016</v>
      </c>
      <c r="E458" t="s">
        <v>7017</v>
      </c>
      <c r="F458" t="s">
        <v>252</v>
      </c>
    </row>
    <row r="459" spans="1:6" x14ac:dyDescent="0.35">
      <c r="A459" t="s">
        <v>1213</v>
      </c>
      <c r="B459" t="s">
        <v>7013</v>
      </c>
      <c r="C459" t="s">
        <v>7018</v>
      </c>
      <c r="D459" t="s">
        <v>7018</v>
      </c>
      <c r="E459" t="s">
        <v>7019</v>
      </c>
      <c r="F459" t="s">
        <v>252</v>
      </c>
    </row>
    <row r="460" spans="1:6" x14ac:dyDescent="0.35">
      <c r="A460" t="s">
        <v>1213</v>
      </c>
      <c r="B460" t="s">
        <v>7013</v>
      </c>
      <c r="D460" t="s">
        <v>7020</v>
      </c>
      <c r="E460" t="s">
        <v>7021</v>
      </c>
    </row>
    <row r="461" spans="1:6" x14ac:dyDescent="0.35">
      <c r="A461" t="s">
        <v>1213</v>
      </c>
      <c r="B461" t="s">
        <v>7013</v>
      </c>
      <c r="C461" t="s">
        <v>7022</v>
      </c>
      <c r="D461" t="s">
        <v>7022</v>
      </c>
      <c r="E461" t="s">
        <v>7023</v>
      </c>
      <c r="F461" t="s">
        <v>252</v>
      </c>
    </row>
    <row r="462" spans="1:6" x14ac:dyDescent="0.35">
      <c r="A462" t="s">
        <v>1162</v>
      </c>
      <c r="B462" t="s">
        <v>7024</v>
      </c>
      <c r="C462" t="s">
        <v>7025</v>
      </c>
      <c r="D462" t="s">
        <v>7025</v>
      </c>
      <c r="E462" t="s">
        <v>7026</v>
      </c>
      <c r="F462" t="s">
        <v>252</v>
      </c>
    </row>
    <row r="463" spans="1:6" x14ac:dyDescent="0.35">
      <c r="A463" t="s">
        <v>1162</v>
      </c>
      <c r="B463" t="s">
        <v>7024</v>
      </c>
      <c r="C463" t="s">
        <v>7027</v>
      </c>
      <c r="D463" t="s">
        <v>7027</v>
      </c>
      <c r="E463" t="s">
        <v>7028</v>
      </c>
      <c r="F463" t="s">
        <v>252</v>
      </c>
    </row>
    <row r="464" spans="1:6" x14ac:dyDescent="0.35">
      <c r="A464" t="s">
        <v>1162</v>
      </c>
      <c r="B464" t="s">
        <v>7024</v>
      </c>
      <c r="C464" t="s">
        <v>7029</v>
      </c>
      <c r="D464" t="s">
        <v>7029</v>
      </c>
      <c r="E464" t="s">
        <v>7030</v>
      </c>
      <c r="F464" t="s">
        <v>252</v>
      </c>
    </row>
    <row r="465" spans="1:6" x14ac:dyDescent="0.35">
      <c r="A465" t="s">
        <v>1162</v>
      </c>
      <c r="B465" t="s">
        <v>7024</v>
      </c>
      <c r="C465" t="s">
        <v>7031</v>
      </c>
      <c r="D465" t="s">
        <v>7031</v>
      </c>
      <c r="E465" t="s">
        <v>7032</v>
      </c>
      <c r="F465" t="s">
        <v>252</v>
      </c>
    </row>
    <row r="466" spans="1:6" x14ac:dyDescent="0.35">
      <c r="A466" t="s">
        <v>1162</v>
      </c>
      <c r="B466" t="s">
        <v>7024</v>
      </c>
      <c r="C466" t="s">
        <v>7033</v>
      </c>
      <c r="D466" t="s">
        <v>7033</v>
      </c>
      <c r="E466" t="s">
        <v>7034</v>
      </c>
      <c r="F466" t="s">
        <v>252</v>
      </c>
    </row>
    <row r="467" spans="1:6" x14ac:dyDescent="0.35">
      <c r="A467" t="s">
        <v>1162</v>
      </c>
      <c r="B467" t="s">
        <v>7024</v>
      </c>
      <c r="C467" t="s">
        <v>7035</v>
      </c>
      <c r="D467" t="s">
        <v>7035</v>
      </c>
      <c r="E467" t="s">
        <v>7036</v>
      </c>
      <c r="F467" t="s">
        <v>252</v>
      </c>
    </row>
    <row r="468" spans="1:6" x14ac:dyDescent="0.35">
      <c r="A468" t="s">
        <v>1162</v>
      </c>
      <c r="B468" t="s">
        <v>7024</v>
      </c>
      <c r="D468" t="s">
        <v>7037</v>
      </c>
      <c r="E468" t="s">
        <v>7038</v>
      </c>
      <c r="F468" t="s">
        <v>252</v>
      </c>
    </row>
    <row r="469" spans="1:6" x14ac:dyDescent="0.35">
      <c r="A469" t="s">
        <v>1162</v>
      </c>
      <c r="B469" t="s">
        <v>7024</v>
      </c>
      <c r="D469" t="s">
        <v>7039</v>
      </c>
      <c r="E469" s="88"/>
    </row>
    <row r="470" spans="1:6" x14ac:dyDescent="0.35">
      <c r="A470" t="s">
        <v>1162</v>
      </c>
      <c r="B470" t="s">
        <v>7024</v>
      </c>
      <c r="D470" t="s">
        <v>7040</v>
      </c>
      <c r="E470" t="s">
        <v>7041</v>
      </c>
      <c r="F470" t="s">
        <v>252</v>
      </c>
    </row>
    <row r="471" spans="1:6" x14ac:dyDescent="0.35">
      <c r="A471" t="s">
        <v>1162</v>
      </c>
      <c r="B471" t="s">
        <v>7024</v>
      </c>
      <c r="D471" t="s">
        <v>7042</v>
      </c>
      <c r="E471" t="s">
        <v>7043</v>
      </c>
      <c r="F471" t="s">
        <v>252</v>
      </c>
    </row>
    <row r="472" spans="1:6" x14ac:dyDescent="0.35">
      <c r="A472" t="s">
        <v>1162</v>
      </c>
      <c r="B472" t="s">
        <v>7024</v>
      </c>
      <c r="C472" t="s">
        <v>490</v>
      </c>
      <c r="D472" t="s">
        <v>490</v>
      </c>
      <c r="E472" t="s">
        <v>7044</v>
      </c>
      <c r="F472" t="s">
        <v>252</v>
      </c>
    </row>
    <row r="473" spans="1:6" x14ac:dyDescent="0.35">
      <c r="A473" t="s">
        <v>1162</v>
      </c>
      <c r="B473" t="s">
        <v>7045</v>
      </c>
      <c r="C473" t="s">
        <v>7046</v>
      </c>
      <c r="D473" t="s">
        <v>7046</v>
      </c>
      <c r="E473" t="s">
        <v>7047</v>
      </c>
      <c r="F473" t="s">
        <v>252</v>
      </c>
    </row>
    <row r="474" spans="1:6" x14ac:dyDescent="0.35">
      <c r="A474" t="s">
        <v>1162</v>
      </c>
      <c r="B474" t="s">
        <v>7045</v>
      </c>
      <c r="C474" t="s">
        <v>7048</v>
      </c>
      <c r="D474" t="s">
        <v>7048</v>
      </c>
      <c r="E474" t="s">
        <v>7049</v>
      </c>
      <c r="F474" t="s">
        <v>252</v>
      </c>
    </row>
    <row r="475" spans="1:6" x14ac:dyDescent="0.35">
      <c r="A475" t="s">
        <v>1162</v>
      </c>
      <c r="B475" t="s">
        <v>7045</v>
      </c>
      <c r="C475" t="s">
        <v>7050</v>
      </c>
      <c r="D475" t="s">
        <v>7050</v>
      </c>
      <c r="E475" t="s">
        <v>7051</v>
      </c>
      <c r="F475" t="s">
        <v>252</v>
      </c>
    </row>
    <row r="476" spans="1:6" x14ac:dyDescent="0.35">
      <c r="A476" t="s">
        <v>1162</v>
      </c>
      <c r="B476" t="s">
        <v>7045</v>
      </c>
      <c r="C476" t="s">
        <v>7052</v>
      </c>
      <c r="D476" t="s">
        <v>7052</v>
      </c>
      <c r="E476" t="s">
        <v>7053</v>
      </c>
      <c r="F476" t="s">
        <v>252</v>
      </c>
    </row>
    <row r="477" spans="1:6" x14ac:dyDescent="0.35">
      <c r="A477" t="s">
        <v>1162</v>
      </c>
      <c r="B477" t="s">
        <v>7045</v>
      </c>
      <c r="C477" t="s">
        <v>7054</v>
      </c>
      <c r="D477" t="s">
        <v>7054</v>
      </c>
      <c r="E477" t="s">
        <v>7055</v>
      </c>
      <c r="F477" t="s">
        <v>252</v>
      </c>
    </row>
    <row r="478" spans="1:6" x14ac:dyDescent="0.35">
      <c r="A478" t="s">
        <v>1162</v>
      </c>
      <c r="B478" t="s">
        <v>7045</v>
      </c>
      <c r="C478" t="s">
        <v>490</v>
      </c>
      <c r="D478" t="s">
        <v>490</v>
      </c>
      <c r="E478" t="s">
        <v>7056</v>
      </c>
      <c r="F478" t="s">
        <v>252</v>
      </c>
    </row>
    <row r="479" spans="1:6" x14ac:dyDescent="0.35">
      <c r="A479" t="s">
        <v>1638</v>
      </c>
      <c r="B479" t="s">
        <v>7057</v>
      </c>
      <c r="C479" t="s">
        <v>7058</v>
      </c>
      <c r="D479" t="s">
        <v>7058</v>
      </c>
    </row>
    <row r="480" spans="1:6" x14ac:dyDescent="0.35">
      <c r="A480" t="s">
        <v>1638</v>
      </c>
      <c r="B480" t="s">
        <v>7057</v>
      </c>
      <c r="C480" t="s">
        <v>7059</v>
      </c>
      <c r="D480" t="s">
        <v>7059</v>
      </c>
    </row>
    <row r="481" spans="1:6" x14ac:dyDescent="0.35">
      <c r="A481" t="s">
        <v>1638</v>
      </c>
      <c r="B481" t="s">
        <v>7057</v>
      </c>
      <c r="C481" t="s">
        <v>7060</v>
      </c>
      <c r="D481" t="s">
        <v>7060</v>
      </c>
    </row>
    <row r="482" spans="1:6" x14ac:dyDescent="0.35">
      <c r="A482" t="s">
        <v>1638</v>
      </c>
      <c r="B482" t="s">
        <v>7057</v>
      </c>
      <c r="C482" t="s">
        <v>7061</v>
      </c>
      <c r="D482" t="s">
        <v>7061</v>
      </c>
    </row>
    <row r="483" spans="1:6" x14ac:dyDescent="0.35">
      <c r="A483" t="s">
        <v>1638</v>
      </c>
      <c r="B483" t="s">
        <v>7062</v>
      </c>
      <c r="C483" t="s">
        <v>7063</v>
      </c>
      <c r="D483" t="s">
        <v>7063</v>
      </c>
      <c r="E483" t="s">
        <v>7064</v>
      </c>
      <c r="F483" t="s">
        <v>252</v>
      </c>
    </row>
    <row r="484" spans="1:6" x14ac:dyDescent="0.35">
      <c r="A484" t="s">
        <v>1638</v>
      </c>
      <c r="B484" t="s">
        <v>7062</v>
      </c>
      <c r="C484" t="s">
        <v>6983</v>
      </c>
      <c r="D484" t="s">
        <v>6983</v>
      </c>
      <c r="E484" t="s">
        <v>7065</v>
      </c>
      <c r="F484" t="s">
        <v>252</v>
      </c>
    </row>
    <row r="485" spans="1:6" x14ac:dyDescent="0.35">
      <c r="A485" t="s">
        <v>1638</v>
      </c>
      <c r="B485" t="s">
        <v>7062</v>
      </c>
      <c r="C485" t="s">
        <v>7066</v>
      </c>
      <c r="D485" t="s">
        <v>7066</v>
      </c>
      <c r="E485" t="s">
        <v>7067</v>
      </c>
      <c r="F485" t="s">
        <v>252</v>
      </c>
    </row>
    <row r="486" spans="1:6" x14ac:dyDescent="0.35">
      <c r="A486" t="s">
        <v>1638</v>
      </c>
      <c r="B486" t="s">
        <v>7062</v>
      </c>
      <c r="D486" t="s">
        <v>7068</v>
      </c>
      <c r="E486" t="s">
        <v>7069</v>
      </c>
    </row>
    <row r="487" spans="1:6" x14ac:dyDescent="0.35">
      <c r="A487" t="s">
        <v>1638</v>
      </c>
      <c r="B487" t="s">
        <v>7062</v>
      </c>
      <c r="C487" t="s">
        <v>490</v>
      </c>
      <c r="D487" t="s">
        <v>490</v>
      </c>
      <c r="E487" t="s">
        <v>7070</v>
      </c>
      <c r="F487" t="s">
        <v>252</v>
      </c>
    </row>
    <row r="488" spans="1:6" x14ac:dyDescent="0.35">
      <c r="A488" t="s">
        <v>1638</v>
      </c>
      <c r="B488" t="s">
        <v>7062</v>
      </c>
      <c r="D488" t="s">
        <v>7071</v>
      </c>
      <c r="E488" t="s">
        <v>7072</v>
      </c>
      <c r="F488" t="s">
        <v>6341</v>
      </c>
    </row>
    <row r="489" spans="1:6" x14ac:dyDescent="0.35">
      <c r="A489" t="s">
        <v>1638</v>
      </c>
      <c r="B489" t="s">
        <v>7062</v>
      </c>
      <c r="C489" t="s">
        <v>7073</v>
      </c>
      <c r="D489" t="s">
        <v>7073</v>
      </c>
      <c r="E489" t="s">
        <v>7074</v>
      </c>
      <c r="F489" t="s">
        <v>252</v>
      </c>
    </row>
    <row r="490" spans="1:6" x14ac:dyDescent="0.35">
      <c r="B490" t="s">
        <v>7075</v>
      </c>
      <c r="C490" t="s">
        <v>7058</v>
      </c>
      <c r="D490" t="s">
        <v>7058</v>
      </c>
      <c r="E490" t="s">
        <v>7076</v>
      </c>
      <c r="F490" t="s">
        <v>6341</v>
      </c>
    </row>
    <row r="491" spans="1:6" x14ac:dyDescent="0.35">
      <c r="B491" t="s">
        <v>7075</v>
      </c>
      <c r="C491" t="s">
        <v>7059</v>
      </c>
      <c r="D491" t="s">
        <v>7059</v>
      </c>
      <c r="E491" t="s">
        <v>7077</v>
      </c>
      <c r="F491" t="s">
        <v>6341</v>
      </c>
    </row>
    <row r="492" spans="1:6" x14ac:dyDescent="0.35">
      <c r="B492" t="s">
        <v>7075</v>
      </c>
      <c r="C492" t="s">
        <v>7060</v>
      </c>
      <c r="D492" t="s">
        <v>7060</v>
      </c>
      <c r="E492" t="s">
        <v>7078</v>
      </c>
      <c r="F492" t="s">
        <v>7079</v>
      </c>
    </row>
    <row r="493" spans="1:6" x14ac:dyDescent="0.35">
      <c r="B493" t="s">
        <v>7075</v>
      </c>
      <c r="C493" t="s">
        <v>7061</v>
      </c>
      <c r="D493" t="s">
        <v>7061</v>
      </c>
      <c r="E493" t="s">
        <v>7080</v>
      </c>
      <c r="F493" t="s">
        <v>6341</v>
      </c>
    </row>
    <row r="494" spans="1:6" x14ac:dyDescent="0.35">
      <c r="B494" t="s">
        <v>7062</v>
      </c>
      <c r="D494" t="s">
        <v>7081</v>
      </c>
      <c r="E494" t="s">
        <v>7082</v>
      </c>
      <c r="F494" t="s">
        <v>6341</v>
      </c>
    </row>
    <row r="495" spans="1:6" x14ac:dyDescent="0.35">
      <c r="A495" t="s">
        <v>3032</v>
      </c>
      <c r="B495" t="s">
        <v>7083</v>
      </c>
      <c r="D495" t="s">
        <v>7084</v>
      </c>
    </row>
    <row r="496" spans="1:6" x14ac:dyDescent="0.35">
      <c r="A496" t="s">
        <v>3032</v>
      </c>
      <c r="B496" t="s">
        <v>7083</v>
      </c>
      <c r="D496" t="s">
        <v>7085</v>
      </c>
    </row>
    <row r="497" spans="1:4" x14ac:dyDescent="0.35">
      <c r="A497" t="s">
        <v>2078</v>
      </c>
      <c r="B497" t="s">
        <v>2105</v>
      </c>
      <c r="D497" t="s">
        <v>1006</v>
      </c>
    </row>
    <row r="498" spans="1:4" x14ac:dyDescent="0.35">
      <c r="A498" t="s">
        <v>2078</v>
      </c>
      <c r="B498" t="s">
        <v>2105</v>
      </c>
      <c r="D498" t="s">
        <v>7086</v>
      </c>
    </row>
    <row r="499" spans="1:4" x14ac:dyDescent="0.35">
      <c r="A499" t="s">
        <v>2078</v>
      </c>
      <c r="B499" t="s">
        <v>2105</v>
      </c>
      <c r="C499" t="s">
        <v>6329</v>
      </c>
      <c r="D499" t="s">
        <v>6330</v>
      </c>
    </row>
    <row r="500" spans="1:4" x14ac:dyDescent="0.35">
      <c r="A500" t="s">
        <v>2078</v>
      </c>
      <c r="B500" t="s">
        <v>2105</v>
      </c>
      <c r="D500" t="s">
        <v>7087</v>
      </c>
    </row>
    <row r="501" spans="1:4" x14ac:dyDescent="0.35">
      <c r="A501" t="s">
        <v>2078</v>
      </c>
      <c r="B501" t="s">
        <v>2105</v>
      </c>
      <c r="D501" t="s">
        <v>7088</v>
      </c>
    </row>
    <row r="502" spans="1:4" x14ac:dyDescent="0.35">
      <c r="A502" t="s">
        <v>2078</v>
      </c>
      <c r="B502" t="s">
        <v>2105</v>
      </c>
      <c r="D502" t="s">
        <v>7089</v>
      </c>
    </row>
    <row r="503" spans="1:4" x14ac:dyDescent="0.35">
      <c r="A503" t="s">
        <v>2078</v>
      </c>
      <c r="B503" t="s">
        <v>2105</v>
      </c>
      <c r="C503" t="s">
        <v>7090</v>
      </c>
      <c r="D503" t="s">
        <v>7091</v>
      </c>
    </row>
    <row r="504" spans="1:4" x14ac:dyDescent="0.35">
      <c r="A504" t="s">
        <v>2078</v>
      </c>
      <c r="B504" t="s">
        <v>2105</v>
      </c>
      <c r="C504" t="s">
        <v>7092</v>
      </c>
      <c r="D504" t="s">
        <v>6273</v>
      </c>
    </row>
    <row r="505" spans="1:4" x14ac:dyDescent="0.35">
      <c r="A505" t="s">
        <v>2078</v>
      </c>
      <c r="B505" t="s">
        <v>2105</v>
      </c>
      <c r="C505" t="s">
        <v>7093</v>
      </c>
      <c r="D505" t="s">
        <v>7094</v>
      </c>
    </row>
    <row r="506" spans="1:4" x14ac:dyDescent="0.35">
      <c r="A506" t="s">
        <v>2078</v>
      </c>
      <c r="B506" t="s">
        <v>2105</v>
      </c>
      <c r="C506" t="s">
        <v>7095</v>
      </c>
      <c r="D506" t="s">
        <v>6276</v>
      </c>
    </row>
    <row r="507" spans="1:4" x14ac:dyDescent="0.35">
      <c r="A507" t="s">
        <v>2078</v>
      </c>
      <c r="B507" t="s">
        <v>2105</v>
      </c>
      <c r="D507" t="s">
        <v>7096</v>
      </c>
    </row>
    <row r="508" spans="1:4" x14ac:dyDescent="0.35">
      <c r="A508" t="s">
        <v>2078</v>
      </c>
      <c r="B508" t="s">
        <v>2105</v>
      </c>
      <c r="C508" t="s">
        <v>7097</v>
      </c>
      <c r="D508" t="s">
        <v>7098</v>
      </c>
    </row>
    <row r="509" spans="1:4" x14ac:dyDescent="0.35">
      <c r="A509" t="s">
        <v>2078</v>
      </c>
      <c r="B509" t="s">
        <v>2105</v>
      </c>
      <c r="D509" t="s">
        <v>7099</v>
      </c>
    </row>
    <row r="510" spans="1:4" x14ac:dyDescent="0.35">
      <c r="A510" t="s">
        <v>2078</v>
      </c>
      <c r="B510" t="s">
        <v>2105</v>
      </c>
      <c r="D510" t="s">
        <v>7100</v>
      </c>
    </row>
    <row r="511" spans="1:4" x14ac:dyDescent="0.35">
      <c r="A511" t="s">
        <v>2078</v>
      </c>
      <c r="B511" t="s">
        <v>2105</v>
      </c>
      <c r="D511" t="s">
        <v>7101</v>
      </c>
    </row>
    <row r="512" spans="1:4" x14ac:dyDescent="0.35">
      <c r="A512" t="s">
        <v>2078</v>
      </c>
      <c r="B512" t="s">
        <v>2105</v>
      </c>
      <c r="D512" t="s">
        <v>7102</v>
      </c>
    </row>
    <row r="513" spans="1:4" x14ac:dyDescent="0.35">
      <c r="A513" t="s">
        <v>2078</v>
      </c>
      <c r="B513" t="s">
        <v>2105</v>
      </c>
      <c r="C513" t="s">
        <v>7103</v>
      </c>
      <c r="D513" t="s">
        <v>7104</v>
      </c>
    </row>
    <row r="514" spans="1:4" x14ac:dyDescent="0.35">
      <c r="A514" t="s">
        <v>2078</v>
      </c>
      <c r="B514" t="s">
        <v>2105</v>
      </c>
      <c r="C514" t="s">
        <v>7105</v>
      </c>
      <c r="D514" t="s">
        <v>7106</v>
      </c>
    </row>
    <row r="515" spans="1:4" x14ac:dyDescent="0.35">
      <c r="A515" t="s">
        <v>2078</v>
      </c>
      <c r="B515" t="s">
        <v>2105</v>
      </c>
      <c r="D515" t="s">
        <v>7107</v>
      </c>
    </row>
    <row r="516" spans="1:4" x14ac:dyDescent="0.35">
      <c r="A516" t="s">
        <v>2078</v>
      </c>
      <c r="B516" t="s">
        <v>2105</v>
      </c>
      <c r="D516" t="s">
        <v>7108</v>
      </c>
    </row>
    <row r="517" spans="1:4" x14ac:dyDescent="0.35">
      <c r="A517" t="s">
        <v>2078</v>
      </c>
      <c r="B517" t="s">
        <v>2105</v>
      </c>
      <c r="D517" t="s">
        <v>7109</v>
      </c>
    </row>
    <row r="518" spans="1:4" x14ac:dyDescent="0.35">
      <c r="A518" t="s">
        <v>2078</v>
      </c>
      <c r="B518" t="s">
        <v>2105</v>
      </c>
      <c r="D518" t="s">
        <v>7110</v>
      </c>
    </row>
    <row r="519" spans="1:4" x14ac:dyDescent="0.35">
      <c r="A519" t="s">
        <v>2078</v>
      </c>
      <c r="B519" t="s">
        <v>2105</v>
      </c>
      <c r="D519" t="s">
        <v>7111</v>
      </c>
    </row>
    <row r="520" spans="1:4" x14ac:dyDescent="0.35">
      <c r="A520" t="s">
        <v>2078</v>
      </c>
      <c r="B520" t="s">
        <v>2105</v>
      </c>
      <c r="C520" t="s">
        <v>7112</v>
      </c>
      <c r="D520" t="s">
        <v>7113</v>
      </c>
    </row>
    <row r="521" spans="1:4" x14ac:dyDescent="0.35">
      <c r="A521" t="s">
        <v>2078</v>
      </c>
      <c r="B521" t="s">
        <v>2105</v>
      </c>
      <c r="C521" t="s">
        <v>7114</v>
      </c>
      <c r="D521" t="s">
        <v>6886</v>
      </c>
    </row>
    <row r="522" spans="1:4" x14ac:dyDescent="0.35">
      <c r="A522" t="s">
        <v>2078</v>
      </c>
      <c r="B522" t="s">
        <v>2105</v>
      </c>
      <c r="C522" t="s">
        <v>6346</v>
      </c>
      <c r="D522" t="s">
        <v>6347</v>
      </c>
    </row>
    <row r="523" spans="1:4" x14ac:dyDescent="0.35">
      <c r="A523" t="s">
        <v>2078</v>
      </c>
      <c r="B523" t="s">
        <v>2105</v>
      </c>
      <c r="C523" t="s">
        <v>7115</v>
      </c>
      <c r="D523" t="s">
        <v>6551</v>
      </c>
    </row>
    <row r="524" spans="1:4" x14ac:dyDescent="0.35">
      <c r="A524" t="s">
        <v>2078</v>
      </c>
      <c r="B524" t="s">
        <v>2105</v>
      </c>
      <c r="D524" t="s">
        <v>7116</v>
      </c>
    </row>
    <row r="525" spans="1:4" x14ac:dyDescent="0.35">
      <c r="A525" t="s">
        <v>2078</v>
      </c>
      <c r="B525" t="s">
        <v>2109</v>
      </c>
      <c r="D525" t="s">
        <v>7117</v>
      </c>
    </row>
    <row r="526" spans="1:4" x14ac:dyDescent="0.35">
      <c r="A526" t="s">
        <v>2078</v>
      </c>
      <c r="B526" t="s">
        <v>2109</v>
      </c>
      <c r="D526" t="s">
        <v>7060</v>
      </c>
    </row>
    <row r="527" spans="1:4" x14ac:dyDescent="0.35">
      <c r="A527" t="s">
        <v>2078</v>
      </c>
      <c r="B527" t="s">
        <v>2109</v>
      </c>
      <c r="D527" t="s">
        <v>7118</v>
      </c>
    </row>
    <row r="528" spans="1:4" x14ac:dyDescent="0.35">
      <c r="A528" t="s">
        <v>2078</v>
      </c>
      <c r="B528" t="s">
        <v>2109</v>
      </c>
      <c r="D528" t="s">
        <v>7059</v>
      </c>
    </row>
    <row r="529" spans="1:4" x14ac:dyDescent="0.35">
      <c r="A529" t="s">
        <v>2078</v>
      </c>
      <c r="B529" t="s">
        <v>2113</v>
      </c>
      <c r="D529" t="s">
        <v>7119</v>
      </c>
    </row>
    <row r="530" spans="1:4" x14ac:dyDescent="0.35">
      <c r="A530" t="s">
        <v>2078</v>
      </c>
      <c r="B530" t="s">
        <v>2113</v>
      </c>
      <c r="D530" t="s">
        <v>7120</v>
      </c>
    </row>
    <row r="531" spans="1:4" x14ac:dyDescent="0.35">
      <c r="A531" t="s">
        <v>2131</v>
      </c>
      <c r="B531" t="s">
        <v>7121</v>
      </c>
      <c r="D531" t="s">
        <v>1006</v>
      </c>
    </row>
    <row r="532" spans="1:4" x14ac:dyDescent="0.35">
      <c r="A532" t="s">
        <v>2131</v>
      </c>
      <c r="B532" t="s">
        <v>7121</v>
      </c>
      <c r="D532" t="s">
        <v>7122</v>
      </c>
    </row>
    <row r="533" spans="1:4" x14ac:dyDescent="0.35">
      <c r="A533" t="s">
        <v>2131</v>
      </c>
      <c r="B533" t="s">
        <v>7121</v>
      </c>
      <c r="D533" t="s">
        <v>7123</v>
      </c>
    </row>
    <row r="534" spans="1:4" x14ac:dyDescent="0.35">
      <c r="A534" t="s">
        <v>2131</v>
      </c>
      <c r="B534" t="s">
        <v>7121</v>
      </c>
      <c r="C534" t="s">
        <v>7124</v>
      </c>
      <c r="D534" t="s">
        <v>7091</v>
      </c>
    </row>
    <row r="535" spans="1:4" x14ac:dyDescent="0.35">
      <c r="A535" t="s">
        <v>2131</v>
      </c>
      <c r="B535" t="s">
        <v>7121</v>
      </c>
      <c r="C535" t="s">
        <v>7125</v>
      </c>
      <c r="D535" t="s">
        <v>6273</v>
      </c>
    </row>
    <row r="536" spans="1:4" x14ac:dyDescent="0.35">
      <c r="A536" t="s">
        <v>2131</v>
      </c>
      <c r="B536" t="s">
        <v>7121</v>
      </c>
      <c r="C536" t="s">
        <v>7126</v>
      </c>
      <c r="D536" t="s">
        <v>7127</v>
      </c>
    </row>
    <row r="537" spans="1:4" x14ac:dyDescent="0.35">
      <c r="A537" t="s">
        <v>2131</v>
      </c>
      <c r="B537" t="s">
        <v>7121</v>
      </c>
      <c r="C537" t="s">
        <v>7128</v>
      </c>
      <c r="D537" t="s">
        <v>7129</v>
      </c>
    </row>
    <row r="538" spans="1:4" x14ac:dyDescent="0.35">
      <c r="A538" t="s">
        <v>2131</v>
      </c>
      <c r="B538" t="s">
        <v>7121</v>
      </c>
      <c r="C538" t="s">
        <v>7130</v>
      </c>
      <c r="D538" t="s">
        <v>7131</v>
      </c>
    </row>
    <row r="539" spans="1:4" x14ac:dyDescent="0.35">
      <c r="A539" t="s">
        <v>2131</v>
      </c>
      <c r="B539" t="s">
        <v>7121</v>
      </c>
      <c r="D539" t="s">
        <v>7132</v>
      </c>
    </row>
    <row r="540" spans="1:4" x14ac:dyDescent="0.35">
      <c r="A540" t="s">
        <v>2131</v>
      </c>
      <c r="B540" t="s">
        <v>7121</v>
      </c>
      <c r="C540" t="s">
        <v>7133</v>
      </c>
      <c r="D540" t="s">
        <v>7134</v>
      </c>
    </row>
    <row r="541" spans="1:4" x14ac:dyDescent="0.35">
      <c r="A541" t="s">
        <v>2131</v>
      </c>
      <c r="B541" t="s">
        <v>7121</v>
      </c>
      <c r="D541" t="s">
        <v>7111</v>
      </c>
    </row>
    <row r="542" spans="1:4" x14ac:dyDescent="0.35">
      <c r="A542" t="s">
        <v>2131</v>
      </c>
      <c r="B542" t="s">
        <v>7121</v>
      </c>
      <c r="D542" t="s">
        <v>7135</v>
      </c>
    </row>
    <row r="543" spans="1:4" x14ac:dyDescent="0.35">
      <c r="A543" t="s">
        <v>2131</v>
      </c>
      <c r="B543" t="s">
        <v>7121</v>
      </c>
      <c r="D543" t="s">
        <v>7136</v>
      </c>
    </row>
    <row r="544" spans="1:4" x14ac:dyDescent="0.35">
      <c r="A544" t="s">
        <v>2131</v>
      </c>
      <c r="B544" t="s">
        <v>7121</v>
      </c>
      <c r="C544" t="s">
        <v>7137</v>
      </c>
      <c r="D544" t="s">
        <v>7138</v>
      </c>
    </row>
    <row r="545" spans="1:4" x14ac:dyDescent="0.35">
      <c r="A545" t="s">
        <v>2131</v>
      </c>
      <c r="B545" t="s">
        <v>7121</v>
      </c>
      <c r="C545" t="s">
        <v>7139</v>
      </c>
      <c r="D545" t="s">
        <v>7140</v>
      </c>
    </row>
    <row r="546" spans="1:4" x14ac:dyDescent="0.35">
      <c r="A546" t="s">
        <v>2131</v>
      </c>
      <c r="B546" t="s">
        <v>7121</v>
      </c>
      <c r="D546" t="s">
        <v>7141</v>
      </c>
    </row>
    <row r="547" spans="1:4" x14ac:dyDescent="0.35">
      <c r="A547" t="s">
        <v>2131</v>
      </c>
      <c r="B547" t="s">
        <v>7121</v>
      </c>
      <c r="C547" t="s">
        <v>7142</v>
      </c>
      <c r="D547" t="s">
        <v>7143</v>
      </c>
    </row>
    <row r="548" spans="1:4" x14ac:dyDescent="0.35">
      <c r="A548" t="s">
        <v>2131</v>
      </c>
      <c r="B548" t="s">
        <v>7121</v>
      </c>
      <c r="C548" t="s">
        <v>7144</v>
      </c>
      <c r="D548" t="s">
        <v>7145</v>
      </c>
    </row>
    <row r="549" spans="1:4" x14ac:dyDescent="0.35">
      <c r="A549" t="s">
        <v>2131</v>
      </c>
      <c r="B549" t="s">
        <v>7121</v>
      </c>
      <c r="C549" t="s">
        <v>7146</v>
      </c>
      <c r="D549" t="s">
        <v>7147</v>
      </c>
    </row>
    <row r="550" spans="1:4" x14ac:dyDescent="0.35">
      <c r="A550" t="s">
        <v>2131</v>
      </c>
      <c r="B550" t="s">
        <v>7121</v>
      </c>
      <c r="C550" t="s">
        <v>7148</v>
      </c>
      <c r="D550" t="s">
        <v>7149</v>
      </c>
    </row>
    <row r="551" spans="1:4" x14ac:dyDescent="0.35">
      <c r="A551" t="s">
        <v>2131</v>
      </c>
      <c r="B551" t="s">
        <v>7121</v>
      </c>
      <c r="C551" t="s">
        <v>7150</v>
      </c>
      <c r="D551" t="s">
        <v>7151</v>
      </c>
    </row>
    <row r="552" spans="1:4" x14ac:dyDescent="0.35">
      <c r="A552" t="s">
        <v>2131</v>
      </c>
      <c r="B552" t="s">
        <v>7121</v>
      </c>
      <c r="C552" t="s">
        <v>7152</v>
      </c>
      <c r="D552" t="s">
        <v>7152</v>
      </c>
    </row>
    <row r="553" spans="1:4" x14ac:dyDescent="0.35">
      <c r="A553" t="s">
        <v>2131</v>
      </c>
      <c r="B553" t="s">
        <v>7121</v>
      </c>
      <c r="D553" t="s">
        <v>6365</v>
      </c>
    </row>
    <row r="554" spans="1:4" x14ac:dyDescent="0.35">
      <c r="A554" t="s">
        <v>2131</v>
      </c>
      <c r="B554" t="s">
        <v>7121</v>
      </c>
      <c r="D554" t="s">
        <v>7153</v>
      </c>
    </row>
    <row r="555" spans="1:4" x14ac:dyDescent="0.35">
      <c r="A555" t="s">
        <v>2131</v>
      </c>
      <c r="B555" t="s">
        <v>7121</v>
      </c>
      <c r="D555" t="s">
        <v>6276</v>
      </c>
    </row>
    <row r="556" spans="1:4" x14ac:dyDescent="0.35">
      <c r="A556" t="s">
        <v>2131</v>
      </c>
      <c r="B556" t="s">
        <v>7121</v>
      </c>
      <c r="C556" t="s">
        <v>7154</v>
      </c>
      <c r="D556" t="s">
        <v>7155</v>
      </c>
    </row>
    <row r="557" spans="1:4" x14ac:dyDescent="0.35">
      <c r="A557" t="s">
        <v>2131</v>
      </c>
      <c r="B557" t="s">
        <v>7121</v>
      </c>
      <c r="C557" t="s">
        <v>7156</v>
      </c>
      <c r="D557" t="s">
        <v>7157</v>
      </c>
    </row>
    <row r="558" spans="1:4" x14ac:dyDescent="0.35">
      <c r="A558" t="s">
        <v>2131</v>
      </c>
      <c r="B558" t="s">
        <v>7121</v>
      </c>
      <c r="C558" t="s">
        <v>7158</v>
      </c>
      <c r="D558" t="s">
        <v>7159</v>
      </c>
    </row>
    <row r="559" spans="1:4" x14ac:dyDescent="0.35">
      <c r="A559" t="s">
        <v>2131</v>
      </c>
      <c r="B559" t="s">
        <v>7121</v>
      </c>
      <c r="C559" t="s">
        <v>7160</v>
      </c>
      <c r="D559" t="s">
        <v>7161</v>
      </c>
    </row>
    <row r="560" spans="1:4" x14ac:dyDescent="0.35">
      <c r="A560" t="s">
        <v>2131</v>
      </c>
      <c r="B560" t="s">
        <v>7121</v>
      </c>
      <c r="C560" t="s">
        <v>7162</v>
      </c>
      <c r="D560" t="s">
        <v>7163</v>
      </c>
    </row>
    <row r="561" spans="1:5" x14ac:dyDescent="0.35">
      <c r="A561" t="s">
        <v>2131</v>
      </c>
      <c r="B561" t="s">
        <v>7121</v>
      </c>
      <c r="C561" t="s">
        <v>7164</v>
      </c>
      <c r="D561" t="s">
        <v>7165</v>
      </c>
    </row>
    <row r="562" spans="1:5" x14ac:dyDescent="0.35">
      <c r="A562" t="s">
        <v>2131</v>
      </c>
      <c r="B562" t="s">
        <v>7121</v>
      </c>
      <c r="D562" t="s">
        <v>7166</v>
      </c>
    </row>
    <row r="563" spans="1:5" x14ac:dyDescent="0.35">
      <c r="A563" t="s">
        <v>2131</v>
      </c>
      <c r="B563" t="s">
        <v>7167</v>
      </c>
      <c r="C563" t="s">
        <v>7168</v>
      </c>
      <c r="D563" t="s">
        <v>7169</v>
      </c>
    </row>
    <row r="564" spans="1:5" x14ac:dyDescent="0.35">
      <c r="A564" t="s">
        <v>2131</v>
      </c>
      <c r="B564" t="s">
        <v>7167</v>
      </c>
      <c r="D564" t="s">
        <v>7170</v>
      </c>
    </row>
    <row r="565" spans="1:5" x14ac:dyDescent="0.35">
      <c r="A565" t="s">
        <v>2131</v>
      </c>
      <c r="B565" t="s">
        <v>7167</v>
      </c>
      <c r="D565" t="s">
        <v>490</v>
      </c>
    </row>
    <row r="566" spans="1:5" x14ac:dyDescent="0.35">
      <c r="A566" t="s">
        <v>2494</v>
      </c>
      <c r="B566" t="s">
        <v>7171</v>
      </c>
      <c r="D566" t="s">
        <v>490</v>
      </c>
      <c r="E566" t="s">
        <v>7172</v>
      </c>
    </row>
    <row r="567" spans="1:5" x14ac:dyDescent="0.35">
      <c r="A567" t="s">
        <v>2494</v>
      </c>
      <c r="B567" t="s">
        <v>7171</v>
      </c>
      <c r="D567" t="s">
        <v>7170</v>
      </c>
      <c r="E567" t="s">
        <v>7173</v>
      </c>
    </row>
    <row r="568" spans="1:5" x14ac:dyDescent="0.35">
      <c r="A568" t="s">
        <v>2494</v>
      </c>
      <c r="B568" t="s">
        <v>7171</v>
      </c>
      <c r="D568" t="s">
        <v>7174</v>
      </c>
      <c r="E568" t="s">
        <v>7175</v>
      </c>
    </row>
    <row r="569" spans="1:5" x14ac:dyDescent="0.35">
      <c r="A569" t="s">
        <v>2494</v>
      </c>
      <c r="B569" t="s">
        <v>7171</v>
      </c>
      <c r="D569" t="s">
        <v>7176</v>
      </c>
      <c r="E569" t="s">
        <v>7177</v>
      </c>
    </row>
    <row r="570" spans="1:5" x14ac:dyDescent="0.35">
      <c r="A570" t="s">
        <v>2494</v>
      </c>
      <c r="B570" t="s">
        <v>7171</v>
      </c>
      <c r="D570" t="s">
        <v>7178</v>
      </c>
      <c r="E570" t="s">
        <v>7177</v>
      </c>
    </row>
    <row r="571" spans="1:5" x14ac:dyDescent="0.35">
      <c r="A571" t="s">
        <v>2494</v>
      </c>
      <c r="B571" t="s">
        <v>7171</v>
      </c>
      <c r="D571" t="s">
        <v>7179</v>
      </c>
      <c r="E571" t="s">
        <v>7180</v>
      </c>
    </row>
    <row r="572" spans="1:5" x14ac:dyDescent="0.35">
      <c r="A572" t="s">
        <v>2494</v>
      </c>
      <c r="B572" t="s">
        <v>7171</v>
      </c>
      <c r="D572" t="s">
        <v>7181</v>
      </c>
      <c r="E572" t="s">
        <v>7182</v>
      </c>
    </row>
    <row r="573" spans="1:5" x14ac:dyDescent="0.35">
      <c r="A573" t="s">
        <v>2494</v>
      </c>
      <c r="B573" t="s">
        <v>7171</v>
      </c>
      <c r="D573" t="s">
        <v>7183</v>
      </c>
      <c r="E573" t="s">
        <v>7184</v>
      </c>
    </row>
    <row r="574" spans="1:5" x14ac:dyDescent="0.35">
      <c r="A574" t="s">
        <v>2494</v>
      </c>
      <c r="B574" t="s">
        <v>7171</v>
      </c>
      <c r="D574" t="s">
        <v>7168</v>
      </c>
      <c r="E574" t="s">
        <v>7185</v>
      </c>
    </row>
    <row r="575" spans="1:5" x14ac:dyDescent="0.35">
      <c r="A575" t="s">
        <v>2494</v>
      </c>
      <c r="B575" t="s">
        <v>7171</v>
      </c>
      <c r="D575" t="s">
        <v>7186</v>
      </c>
      <c r="E575" t="s">
        <v>7187</v>
      </c>
    </row>
    <row r="576" spans="1:5" x14ac:dyDescent="0.35">
      <c r="A576" t="s">
        <v>2494</v>
      </c>
      <c r="B576" t="s">
        <v>7171</v>
      </c>
      <c r="D576" t="s">
        <v>7188</v>
      </c>
      <c r="E576" t="s">
        <v>7187</v>
      </c>
    </row>
    <row r="577" spans="1:5" x14ac:dyDescent="0.35">
      <c r="A577" t="s">
        <v>2494</v>
      </c>
      <c r="B577" t="s">
        <v>7171</v>
      </c>
      <c r="D577" t="s">
        <v>7189</v>
      </c>
      <c r="E577" t="s">
        <v>7187</v>
      </c>
    </row>
    <row r="578" spans="1:5" x14ac:dyDescent="0.35">
      <c r="A578" t="s">
        <v>2494</v>
      </c>
      <c r="B578" t="s">
        <v>7171</v>
      </c>
      <c r="D578" t="s">
        <v>7190</v>
      </c>
      <c r="E578" t="s">
        <v>7191</v>
      </c>
    </row>
    <row r="579" spans="1:5" x14ac:dyDescent="0.35">
      <c r="A579" t="s">
        <v>2494</v>
      </c>
      <c r="B579" t="s">
        <v>7171</v>
      </c>
      <c r="C579" t="s">
        <v>7192</v>
      </c>
      <c r="D579" t="s">
        <v>7193</v>
      </c>
      <c r="E579" t="s">
        <v>7187</v>
      </c>
    </row>
    <row r="580" spans="1:5" x14ac:dyDescent="0.35">
      <c r="A580" t="s">
        <v>2494</v>
      </c>
      <c r="B580" t="s">
        <v>7171</v>
      </c>
      <c r="C580" t="s">
        <v>7194</v>
      </c>
      <c r="D580" t="s">
        <v>7195</v>
      </c>
      <c r="E580" t="s">
        <v>7187</v>
      </c>
    </row>
    <row r="581" spans="1:5" x14ac:dyDescent="0.35">
      <c r="A581" t="s">
        <v>2494</v>
      </c>
      <c r="B581" t="s">
        <v>7171</v>
      </c>
      <c r="C581" t="s">
        <v>7196</v>
      </c>
      <c r="D581" t="s">
        <v>7197</v>
      </c>
      <c r="E581" t="s">
        <v>7198</v>
      </c>
    </row>
    <row r="582" spans="1:5" x14ac:dyDescent="0.35">
      <c r="A582" t="s">
        <v>7199</v>
      </c>
      <c r="B582" t="s">
        <v>7200</v>
      </c>
      <c r="D582" t="s">
        <v>7201</v>
      </c>
      <c r="E582" t="s">
        <v>7202</v>
      </c>
    </row>
    <row r="583" spans="1:5" x14ac:dyDescent="0.35">
      <c r="A583" t="s">
        <v>7199</v>
      </c>
      <c r="B583" t="s">
        <v>7200</v>
      </c>
      <c r="D583" t="s">
        <v>7203</v>
      </c>
      <c r="E583" t="s">
        <v>7204</v>
      </c>
    </row>
    <row r="584" spans="1:5" x14ac:dyDescent="0.35">
      <c r="A584" t="s">
        <v>7199</v>
      </c>
      <c r="B584" t="s">
        <v>7200</v>
      </c>
      <c r="D584" t="s">
        <v>6795</v>
      </c>
      <c r="E584" t="s">
        <v>7205</v>
      </c>
    </row>
    <row r="585" spans="1:5" x14ac:dyDescent="0.35">
      <c r="A585" t="s">
        <v>7199</v>
      </c>
      <c r="B585" t="s">
        <v>7206</v>
      </c>
      <c r="D585" t="s">
        <v>7207</v>
      </c>
      <c r="E585" t="s">
        <v>7208</v>
      </c>
    </row>
    <row r="586" spans="1:5" x14ac:dyDescent="0.35">
      <c r="A586" t="s">
        <v>7199</v>
      </c>
      <c r="B586" t="s">
        <v>7206</v>
      </c>
      <c r="D586" t="s">
        <v>7209</v>
      </c>
      <c r="E586" t="s">
        <v>7210</v>
      </c>
    </row>
    <row r="587" spans="1:5" x14ac:dyDescent="0.35">
      <c r="A587" t="s">
        <v>7199</v>
      </c>
      <c r="B587" t="s">
        <v>7206</v>
      </c>
      <c r="D587" t="s">
        <v>6795</v>
      </c>
      <c r="E587" t="s">
        <v>7211</v>
      </c>
    </row>
    <row r="588" spans="1:5" x14ac:dyDescent="0.35">
      <c r="A588" t="s">
        <v>7199</v>
      </c>
      <c r="B588" t="s">
        <v>7212</v>
      </c>
      <c r="D588" t="s">
        <v>7213</v>
      </c>
      <c r="E588" t="s">
        <v>7214</v>
      </c>
    </row>
    <row r="589" spans="1:5" x14ac:dyDescent="0.35">
      <c r="A589" t="s">
        <v>7199</v>
      </c>
      <c r="B589" t="s">
        <v>7212</v>
      </c>
      <c r="D589" t="s">
        <v>7215</v>
      </c>
      <c r="E589" t="s">
        <v>7216</v>
      </c>
    </row>
    <row r="590" spans="1:5" x14ac:dyDescent="0.35">
      <c r="A590" t="s">
        <v>7199</v>
      </c>
      <c r="B590" t="s">
        <v>7217</v>
      </c>
      <c r="D590" t="s">
        <v>7218</v>
      </c>
      <c r="E590" t="s">
        <v>7219</v>
      </c>
    </row>
    <row r="591" spans="1:5" x14ac:dyDescent="0.35">
      <c r="A591" t="s">
        <v>7199</v>
      </c>
      <c r="B591" t="s">
        <v>7217</v>
      </c>
      <c r="D591" t="s">
        <v>7220</v>
      </c>
      <c r="E591" t="s">
        <v>7221</v>
      </c>
    </row>
    <row r="592" spans="1:5" x14ac:dyDescent="0.35">
      <c r="A592" t="s">
        <v>7199</v>
      </c>
      <c r="B592" t="s">
        <v>7222</v>
      </c>
      <c r="D592" t="s">
        <v>7089</v>
      </c>
      <c r="E592" t="s">
        <v>7223</v>
      </c>
    </row>
    <row r="593" spans="1:5" x14ac:dyDescent="0.35">
      <c r="A593" t="s">
        <v>7199</v>
      </c>
      <c r="B593" t="s">
        <v>7222</v>
      </c>
      <c r="D593" t="s">
        <v>7110</v>
      </c>
      <c r="E593" t="s">
        <v>7224</v>
      </c>
    </row>
    <row r="594" spans="1:5" x14ac:dyDescent="0.35">
      <c r="A594" t="s">
        <v>7199</v>
      </c>
      <c r="B594" t="s">
        <v>7225</v>
      </c>
      <c r="D594" t="s">
        <v>7226</v>
      </c>
      <c r="E594" t="s">
        <v>7227</v>
      </c>
    </row>
    <row r="595" spans="1:5" x14ac:dyDescent="0.35">
      <c r="A595" t="s">
        <v>7199</v>
      </c>
      <c r="B595" t="s">
        <v>7225</v>
      </c>
      <c r="D595" t="s">
        <v>7228</v>
      </c>
      <c r="E595" t="s">
        <v>7229</v>
      </c>
    </row>
    <row r="596" spans="1:5" x14ac:dyDescent="0.35">
      <c r="A596" t="s">
        <v>7230</v>
      </c>
      <c r="B596" t="s">
        <v>7231</v>
      </c>
      <c r="D596" t="s">
        <v>7232</v>
      </c>
    </row>
    <row r="597" spans="1:5" x14ac:dyDescent="0.35">
      <c r="A597" t="s">
        <v>7230</v>
      </c>
      <c r="B597" t="s">
        <v>7231</v>
      </c>
      <c r="D597" t="s">
        <v>7233</v>
      </c>
    </row>
    <row r="598" spans="1:5" x14ac:dyDescent="0.35">
      <c r="A598" t="s">
        <v>7230</v>
      </c>
      <c r="B598" t="s">
        <v>7231</v>
      </c>
      <c r="D598" t="s">
        <v>7234</v>
      </c>
    </row>
    <row r="599" spans="1:5" x14ac:dyDescent="0.35">
      <c r="A599" t="s">
        <v>7230</v>
      </c>
      <c r="B599" t="s">
        <v>7231</v>
      </c>
      <c r="D599" t="s">
        <v>7235</v>
      </c>
    </row>
    <row r="600" spans="1:5" x14ac:dyDescent="0.35">
      <c r="A600" t="s">
        <v>7230</v>
      </c>
      <c r="B600" t="s">
        <v>7236</v>
      </c>
      <c r="D600" t="s">
        <v>7237</v>
      </c>
      <c r="E600" t="s">
        <v>7238</v>
      </c>
    </row>
    <row r="601" spans="1:5" x14ac:dyDescent="0.35">
      <c r="A601" t="s">
        <v>7230</v>
      </c>
      <c r="B601" t="s">
        <v>7236</v>
      </c>
      <c r="D601" t="s">
        <v>7228</v>
      </c>
      <c r="E601" t="s">
        <v>7239</v>
      </c>
    </row>
    <row r="602" spans="1:5" x14ac:dyDescent="0.35">
      <c r="A602" t="s">
        <v>7230</v>
      </c>
      <c r="B602" t="s">
        <v>7240</v>
      </c>
      <c r="D602" t="s">
        <v>7218</v>
      </c>
      <c r="E602" t="s">
        <v>7241</v>
      </c>
    </row>
    <row r="603" spans="1:5" x14ac:dyDescent="0.35">
      <c r="A603" t="s">
        <v>7230</v>
      </c>
      <c r="B603" t="s">
        <v>7240</v>
      </c>
      <c r="D603" t="s">
        <v>7109</v>
      </c>
      <c r="E603" t="s">
        <v>7241</v>
      </c>
    </row>
    <row r="604" spans="1:5" x14ac:dyDescent="0.35">
      <c r="A604" t="s">
        <v>7230</v>
      </c>
      <c r="B604" t="s">
        <v>7240</v>
      </c>
      <c r="D604" t="s">
        <v>7242</v>
      </c>
      <c r="E604" t="s">
        <v>7241</v>
      </c>
    </row>
    <row r="605" spans="1:5" x14ac:dyDescent="0.35">
      <c r="A605" t="s">
        <v>7230</v>
      </c>
      <c r="B605" t="s">
        <v>7240</v>
      </c>
      <c r="D605" t="s">
        <v>7220</v>
      </c>
      <c r="E605" t="s">
        <v>7241</v>
      </c>
    </row>
    <row r="606" spans="1:5" x14ac:dyDescent="0.35">
      <c r="A606" t="s">
        <v>7230</v>
      </c>
      <c r="B606" t="s">
        <v>7240</v>
      </c>
      <c r="D606" t="s">
        <v>1006</v>
      </c>
      <c r="E606" t="s">
        <v>7241</v>
      </c>
    </row>
    <row r="607" spans="1:5" x14ac:dyDescent="0.35">
      <c r="A607" t="s">
        <v>7230</v>
      </c>
      <c r="B607" t="s">
        <v>7240</v>
      </c>
      <c r="D607" t="s">
        <v>7243</v>
      </c>
      <c r="E607" t="s">
        <v>7241</v>
      </c>
    </row>
    <row r="608" spans="1:5" x14ac:dyDescent="0.35">
      <c r="A608" t="s">
        <v>7230</v>
      </c>
      <c r="B608" t="s">
        <v>7244</v>
      </c>
      <c r="D608" t="s">
        <v>7232</v>
      </c>
    </row>
    <row r="609" spans="1:4" x14ac:dyDescent="0.35">
      <c r="A609" t="s">
        <v>7230</v>
      </c>
      <c r="B609" t="s">
        <v>7244</v>
      </c>
      <c r="D609" t="s">
        <v>7233</v>
      </c>
    </row>
    <row r="610" spans="1:4" x14ac:dyDescent="0.35">
      <c r="A610" t="s">
        <v>7230</v>
      </c>
      <c r="B610" t="s">
        <v>7244</v>
      </c>
      <c r="D610" t="s">
        <v>7234</v>
      </c>
    </row>
    <row r="611" spans="1:4" x14ac:dyDescent="0.35">
      <c r="A611" t="s">
        <v>7230</v>
      </c>
      <c r="B611" t="s">
        <v>7244</v>
      </c>
      <c r="D611" t="s">
        <v>7235</v>
      </c>
    </row>
    <row r="612" spans="1:4" x14ac:dyDescent="0.35">
      <c r="A612" t="s">
        <v>7230</v>
      </c>
      <c r="B612" t="s">
        <v>7245</v>
      </c>
      <c r="D612" t="s">
        <v>7237</v>
      </c>
    </row>
    <row r="613" spans="1:4" x14ac:dyDescent="0.35">
      <c r="A613" t="s">
        <v>7230</v>
      </c>
      <c r="B613" t="s">
        <v>7245</v>
      </c>
      <c r="D613" t="s">
        <v>7228</v>
      </c>
    </row>
    <row r="614" spans="1:4" x14ac:dyDescent="0.35">
      <c r="A614" t="s">
        <v>7230</v>
      </c>
      <c r="B614" t="s">
        <v>7246</v>
      </c>
      <c r="D614" t="s">
        <v>7242</v>
      </c>
    </row>
    <row r="615" spans="1:4" x14ac:dyDescent="0.35">
      <c r="A615" t="s">
        <v>7230</v>
      </c>
      <c r="B615" t="s">
        <v>7247</v>
      </c>
      <c r="D615" t="s">
        <v>6331</v>
      </c>
    </row>
    <row r="616" spans="1:4" x14ac:dyDescent="0.35">
      <c r="A616" t="s">
        <v>7248</v>
      </c>
      <c r="B616" t="s">
        <v>7249</v>
      </c>
      <c r="D616" t="s">
        <v>6331</v>
      </c>
    </row>
  </sheetData>
  <autoFilter ref="A1:U616" xr:uid="{00000000-0001-0000-0700-000000000000}"/>
  <pageMargins left="0.7" right="0.7" top="0.75" bottom="0.75" header="0.3" footer="0.3"/>
  <pageSetup paperSize="9" orientation="portrait" horizontalDpi="300" verticalDpi="300"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T117"/>
  <sheetViews>
    <sheetView zoomScale="70" zoomScaleNormal="70" workbookViewId="0">
      <pane ySplit="1" topLeftCell="A21" activePane="bottomLeft" state="frozen"/>
      <selection pane="bottomLeft" activeCell="H37" sqref="H37"/>
    </sheetView>
  </sheetViews>
  <sheetFormatPr defaultColWidth="10.81640625" defaultRowHeight="14.5" x14ac:dyDescent="0.35"/>
  <cols>
    <col min="1" max="1" width="5.7265625" bestFit="1" customWidth="1"/>
    <col min="2" max="3" width="10.26953125" bestFit="1" customWidth="1"/>
    <col min="4" max="4" width="11.81640625" bestFit="1" customWidth="1"/>
    <col min="5" max="5" width="12.1796875" bestFit="1" customWidth="1"/>
    <col min="6" max="6" width="19.1796875" bestFit="1" customWidth="1"/>
    <col min="7" max="7" width="12.26953125" bestFit="1" customWidth="1"/>
    <col min="8" max="8" width="36" bestFit="1" customWidth="1"/>
    <col min="9" max="9" width="18.453125" bestFit="1" customWidth="1"/>
    <col min="10" max="10" width="15.26953125" bestFit="1" customWidth="1"/>
    <col min="11" max="12" width="255.54296875" bestFit="1" customWidth="1"/>
    <col min="13" max="13" width="64.81640625" bestFit="1" customWidth="1"/>
    <col min="14" max="14" width="14.81640625" bestFit="1" customWidth="1"/>
    <col min="15" max="15" width="13.453125" bestFit="1" customWidth="1"/>
    <col min="16" max="16" width="4.1796875" bestFit="1" customWidth="1"/>
    <col min="17" max="17" width="7.453125" bestFit="1" customWidth="1"/>
    <col min="18" max="18" width="7.54296875" bestFit="1" customWidth="1"/>
    <col min="19" max="19" width="10.453125" bestFit="1" customWidth="1"/>
  </cols>
  <sheetData>
    <row r="1" spans="1:20" x14ac:dyDescent="0.35">
      <c r="A1" t="s">
        <v>8031</v>
      </c>
      <c r="B1" t="s">
        <v>8032</v>
      </c>
      <c r="C1" t="s">
        <v>8033</v>
      </c>
      <c r="D1" t="s">
        <v>8034</v>
      </c>
      <c r="E1" t="s">
        <v>8035</v>
      </c>
      <c r="F1" t="s">
        <v>8036</v>
      </c>
      <c r="G1" t="s">
        <v>8037</v>
      </c>
      <c r="H1" t="s">
        <v>8038</v>
      </c>
      <c r="I1" t="s">
        <v>8039</v>
      </c>
      <c r="J1" t="s">
        <v>8040</v>
      </c>
      <c r="K1" t="s">
        <v>8041</v>
      </c>
      <c r="L1" t="s">
        <v>696</v>
      </c>
      <c r="M1" t="s">
        <v>8042</v>
      </c>
      <c r="N1" t="s">
        <v>8043</v>
      </c>
      <c r="O1" t="s">
        <v>8044</v>
      </c>
      <c r="P1" t="s">
        <v>8045</v>
      </c>
      <c r="Q1" t="s">
        <v>8046</v>
      </c>
      <c r="R1" t="s">
        <v>8047</v>
      </c>
      <c r="S1" t="s">
        <v>8048</v>
      </c>
      <c r="T1" t="s">
        <v>8049</v>
      </c>
    </row>
    <row r="2" spans="1:20" x14ac:dyDescent="0.35">
      <c r="A2">
        <v>101</v>
      </c>
      <c r="B2" t="s">
        <v>8050</v>
      </c>
      <c r="C2" t="s">
        <v>8050</v>
      </c>
      <c r="D2" t="s">
        <v>8051</v>
      </c>
      <c r="E2" t="s">
        <v>8052</v>
      </c>
      <c r="F2" t="s">
        <v>8053</v>
      </c>
      <c r="G2" t="s">
        <v>8054</v>
      </c>
      <c r="H2" t="s">
        <v>8055</v>
      </c>
      <c r="I2" t="s">
        <v>8055</v>
      </c>
      <c r="J2" t="s">
        <v>8056</v>
      </c>
      <c r="K2" t="s">
        <v>8057</v>
      </c>
      <c r="L2" t="s">
        <v>8058</v>
      </c>
      <c r="M2" t="s">
        <v>8059</v>
      </c>
      <c r="O2" t="s">
        <v>1099</v>
      </c>
      <c r="P2" t="s">
        <v>8060</v>
      </c>
      <c r="Q2" t="s">
        <v>1099</v>
      </c>
      <c r="R2" t="s">
        <v>8061</v>
      </c>
      <c r="S2" t="b">
        <v>0</v>
      </c>
    </row>
    <row r="3" spans="1:20" x14ac:dyDescent="0.35">
      <c r="A3">
        <v>101.1</v>
      </c>
      <c r="B3" t="s">
        <v>8050</v>
      </c>
      <c r="C3" t="s">
        <v>8050</v>
      </c>
      <c r="D3" t="s">
        <v>8051</v>
      </c>
      <c r="E3" t="s">
        <v>8052</v>
      </c>
      <c r="F3" t="s">
        <v>8053</v>
      </c>
      <c r="G3" t="s">
        <v>8054</v>
      </c>
      <c r="H3" t="s">
        <v>8062</v>
      </c>
      <c r="I3" t="s">
        <v>8062</v>
      </c>
      <c r="J3" t="s">
        <v>8063</v>
      </c>
      <c r="K3" t="s">
        <v>8064</v>
      </c>
      <c r="M3" t="s">
        <v>8059</v>
      </c>
      <c r="O3" t="s">
        <v>1099</v>
      </c>
      <c r="P3" t="s">
        <v>8060</v>
      </c>
      <c r="Q3" t="s">
        <v>1099</v>
      </c>
      <c r="R3" t="s">
        <v>8061</v>
      </c>
      <c r="S3" t="b">
        <v>0</v>
      </c>
    </row>
    <row r="4" spans="1:20" x14ac:dyDescent="0.35">
      <c r="A4">
        <v>101.2</v>
      </c>
      <c r="B4" t="s">
        <v>8050</v>
      </c>
      <c r="C4" t="s">
        <v>8050</v>
      </c>
      <c r="D4" t="s">
        <v>8051</v>
      </c>
      <c r="E4" t="s">
        <v>8052</v>
      </c>
      <c r="F4" t="s">
        <v>8053</v>
      </c>
      <c r="G4" t="s">
        <v>8054</v>
      </c>
      <c r="H4" t="s">
        <v>8065</v>
      </c>
      <c r="I4" t="s">
        <v>8065</v>
      </c>
      <c r="J4" t="s">
        <v>8066</v>
      </c>
      <c r="K4" t="s">
        <v>8067</v>
      </c>
      <c r="L4" t="s">
        <v>8068</v>
      </c>
      <c r="M4" t="s">
        <v>8069</v>
      </c>
      <c r="O4" t="s">
        <v>1099</v>
      </c>
      <c r="P4" t="s">
        <v>8060</v>
      </c>
      <c r="Q4" t="s">
        <v>1099</v>
      </c>
      <c r="R4" t="s">
        <v>1099</v>
      </c>
      <c r="S4" t="b">
        <v>0</v>
      </c>
    </row>
    <row r="5" spans="1:20" x14ac:dyDescent="0.35">
      <c r="A5">
        <v>103</v>
      </c>
      <c r="B5" t="s">
        <v>8050</v>
      </c>
      <c r="C5" t="s">
        <v>8050</v>
      </c>
      <c r="D5" t="s">
        <v>8051</v>
      </c>
      <c r="E5" t="s">
        <v>8052</v>
      </c>
      <c r="F5" t="s">
        <v>8053</v>
      </c>
      <c r="G5" t="s">
        <v>8054</v>
      </c>
      <c r="H5" t="s">
        <v>8070</v>
      </c>
      <c r="I5" t="s">
        <v>8071</v>
      </c>
      <c r="J5" t="s">
        <v>8071</v>
      </c>
      <c r="K5" t="s">
        <v>8072</v>
      </c>
      <c r="L5" t="s">
        <v>8073</v>
      </c>
      <c r="M5" t="s">
        <v>8074</v>
      </c>
      <c r="O5" t="s">
        <v>1099</v>
      </c>
      <c r="P5" t="s">
        <v>8060</v>
      </c>
      <c r="Q5" t="s">
        <v>8061</v>
      </c>
      <c r="R5" t="s">
        <v>8061</v>
      </c>
      <c r="S5" t="b">
        <v>0</v>
      </c>
    </row>
    <row r="6" spans="1:20" x14ac:dyDescent="0.35">
      <c r="A6">
        <v>104</v>
      </c>
      <c r="B6" t="s">
        <v>8050</v>
      </c>
      <c r="C6" t="s">
        <v>8050</v>
      </c>
      <c r="D6" t="s">
        <v>8051</v>
      </c>
      <c r="E6" t="s">
        <v>8052</v>
      </c>
      <c r="F6" t="s">
        <v>8053</v>
      </c>
      <c r="G6" t="s">
        <v>8054</v>
      </c>
      <c r="H6" t="s">
        <v>8075</v>
      </c>
      <c r="I6" t="s">
        <v>8076</v>
      </c>
      <c r="J6" t="s">
        <v>8076</v>
      </c>
      <c r="K6" t="s">
        <v>8077</v>
      </c>
      <c r="O6" t="s">
        <v>1099</v>
      </c>
      <c r="P6" t="s">
        <v>8060</v>
      </c>
      <c r="Q6" t="s">
        <v>8061</v>
      </c>
      <c r="R6" t="s">
        <v>8061</v>
      </c>
      <c r="S6" t="b">
        <v>0</v>
      </c>
    </row>
    <row r="7" spans="1:20" ht="29" x14ac:dyDescent="0.35">
      <c r="A7">
        <v>118</v>
      </c>
      <c r="B7" t="s">
        <v>8050</v>
      </c>
      <c r="C7" t="s">
        <v>8050</v>
      </c>
      <c r="D7" t="s">
        <v>8051</v>
      </c>
      <c r="E7" t="s">
        <v>8052</v>
      </c>
      <c r="F7" t="s">
        <v>8053</v>
      </c>
      <c r="G7" t="s">
        <v>8054</v>
      </c>
      <c r="H7" t="s">
        <v>8078</v>
      </c>
      <c r="I7" t="s">
        <v>8078</v>
      </c>
      <c r="J7" t="s">
        <v>6297</v>
      </c>
      <c r="K7" t="s">
        <v>8079</v>
      </c>
      <c r="L7" t="s">
        <v>8080</v>
      </c>
      <c r="M7" s="87" t="s">
        <v>8081</v>
      </c>
      <c r="O7" t="s">
        <v>8061</v>
      </c>
      <c r="P7" t="s">
        <v>8060</v>
      </c>
      <c r="Q7" t="s">
        <v>1099</v>
      </c>
      <c r="R7" t="s">
        <v>8082</v>
      </c>
      <c r="S7" t="b">
        <v>0</v>
      </c>
    </row>
    <row r="8" spans="1:20" x14ac:dyDescent="0.35">
      <c r="A8">
        <v>119.1</v>
      </c>
      <c r="B8" t="s">
        <v>8050</v>
      </c>
      <c r="C8" t="s">
        <v>8050</v>
      </c>
      <c r="D8" t="s">
        <v>8051</v>
      </c>
      <c r="E8" t="s">
        <v>8052</v>
      </c>
      <c r="F8" t="s">
        <v>8053</v>
      </c>
      <c r="G8" t="s">
        <v>8054</v>
      </c>
      <c r="H8" t="s">
        <v>8083</v>
      </c>
      <c r="I8" t="s">
        <v>8083</v>
      </c>
      <c r="J8" t="s">
        <v>8084</v>
      </c>
      <c r="K8" t="s">
        <v>8085</v>
      </c>
      <c r="L8" t="s">
        <v>8086</v>
      </c>
      <c r="M8" t="s">
        <v>8087</v>
      </c>
      <c r="O8" t="s">
        <v>1099</v>
      </c>
      <c r="P8" t="s">
        <v>8060</v>
      </c>
      <c r="Q8" t="s">
        <v>1099</v>
      </c>
      <c r="R8" t="s">
        <v>8061</v>
      </c>
      <c r="S8" t="b">
        <v>0</v>
      </c>
    </row>
    <row r="9" spans="1:20" x14ac:dyDescent="0.35">
      <c r="A9">
        <v>119.2</v>
      </c>
      <c r="B9" t="s">
        <v>8050</v>
      </c>
      <c r="C9" t="s">
        <v>8050</v>
      </c>
      <c r="D9" t="s">
        <v>8051</v>
      </c>
      <c r="E9" t="s">
        <v>8052</v>
      </c>
      <c r="F9" t="s">
        <v>8053</v>
      </c>
      <c r="G9" t="s">
        <v>8054</v>
      </c>
      <c r="H9" t="s">
        <v>8088</v>
      </c>
      <c r="I9" t="s">
        <v>8088</v>
      </c>
      <c r="J9" t="s">
        <v>8089</v>
      </c>
      <c r="K9" t="s">
        <v>8090</v>
      </c>
      <c r="L9" t="s">
        <v>8091</v>
      </c>
      <c r="M9" t="s">
        <v>8092</v>
      </c>
      <c r="O9" t="s">
        <v>1099</v>
      </c>
      <c r="P9" t="s">
        <v>8060</v>
      </c>
      <c r="Q9" t="s">
        <v>1099</v>
      </c>
      <c r="R9" t="s">
        <v>8061</v>
      </c>
      <c r="S9" t="b">
        <v>0</v>
      </c>
    </row>
    <row r="10" spans="1:20" x14ac:dyDescent="0.35">
      <c r="A10">
        <v>119.3</v>
      </c>
      <c r="B10" t="s">
        <v>8050</v>
      </c>
      <c r="C10" t="s">
        <v>8050</v>
      </c>
      <c r="D10" t="s">
        <v>8051</v>
      </c>
      <c r="E10" t="s">
        <v>8052</v>
      </c>
      <c r="F10" t="s">
        <v>8053</v>
      </c>
      <c r="G10" t="s">
        <v>8054</v>
      </c>
      <c r="H10" t="s">
        <v>8093</v>
      </c>
      <c r="I10" t="s">
        <v>8093</v>
      </c>
      <c r="J10" t="s">
        <v>8094</v>
      </c>
      <c r="K10" t="s">
        <v>8095</v>
      </c>
      <c r="L10" t="s">
        <v>8096</v>
      </c>
      <c r="M10" t="s">
        <v>8097</v>
      </c>
      <c r="O10" t="s">
        <v>1099</v>
      </c>
      <c r="P10" t="s">
        <v>8060</v>
      </c>
      <c r="Q10" t="s">
        <v>1099</v>
      </c>
      <c r="R10" t="s">
        <v>8061</v>
      </c>
      <c r="S10" t="b">
        <v>0</v>
      </c>
    </row>
    <row r="11" spans="1:20" x14ac:dyDescent="0.35">
      <c r="A11">
        <v>119.4</v>
      </c>
      <c r="B11" t="s">
        <v>8050</v>
      </c>
      <c r="C11" t="s">
        <v>8050</v>
      </c>
      <c r="D11" t="s">
        <v>8051</v>
      </c>
      <c r="E11" t="s">
        <v>8052</v>
      </c>
      <c r="F11" t="s">
        <v>8053</v>
      </c>
      <c r="G11" t="s">
        <v>8054</v>
      </c>
      <c r="H11" t="s">
        <v>8098</v>
      </c>
      <c r="I11" t="s">
        <v>8099</v>
      </c>
      <c r="J11" t="s">
        <v>8100</v>
      </c>
      <c r="K11" t="s">
        <v>8101</v>
      </c>
      <c r="M11" t="s">
        <v>8102</v>
      </c>
      <c r="O11" t="s">
        <v>1099</v>
      </c>
      <c r="P11" t="s">
        <v>8060</v>
      </c>
      <c r="Q11" t="s">
        <v>1099</v>
      </c>
      <c r="R11" t="s">
        <v>8061</v>
      </c>
      <c r="S11" t="b">
        <v>0</v>
      </c>
    </row>
    <row r="12" spans="1:20" x14ac:dyDescent="0.35">
      <c r="A12">
        <v>119.5</v>
      </c>
      <c r="B12" t="s">
        <v>8050</v>
      </c>
      <c r="C12" t="s">
        <v>8050</v>
      </c>
      <c r="D12" t="s">
        <v>8051</v>
      </c>
      <c r="E12" t="s">
        <v>8052</v>
      </c>
      <c r="F12" t="s">
        <v>8053</v>
      </c>
      <c r="G12" t="s">
        <v>8054</v>
      </c>
      <c r="H12" t="s">
        <v>8103</v>
      </c>
      <c r="I12" t="s">
        <v>8104</v>
      </c>
      <c r="J12" t="s">
        <v>8105</v>
      </c>
      <c r="K12" t="s">
        <v>8106</v>
      </c>
      <c r="M12" t="s">
        <v>8107</v>
      </c>
      <c r="O12" t="s">
        <v>1099</v>
      </c>
      <c r="P12" t="s">
        <v>8060</v>
      </c>
      <c r="Q12" t="s">
        <v>1099</v>
      </c>
      <c r="R12" t="s">
        <v>8061</v>
      </c>
      <c r="S12" t="b">
        <v>0</v>
      </c>
    </row>
    <row r="13" spans="1:20" x14ac:dyDescent="0.35">
      <c r="A13">
        <v>400</v>
      </c>
      <c r="B13" t="s">
        <v>2816</v>
      </c>
      <c r="C13" t="s">
        <v>2816</v>
      </c>
      <c r="D13" t="s">
        <v>8108</v>
      </c>
      <c r="E13" t="s">
        <v>8109</v>
      </c>
      <c r="F13" t="s">
        <v>8110</v>
      </c>
      <c r="G13" t="s">
        <v>8111</v>
      </c>
      <c r="H13" t="s">
        <v>8110</v>
      </c>
      <c r="I13" t="s">
        <v>8110</v>
      </c>
      <c r="J13" t="s">
        <v>8112</v>
      </c>
      <c r="K13" t="s">
        <v>8113</v>
      </c>
      <c r="O13" t="s">
        <v>1099</v>
      </c>
      <c r="P13" t="s">
        <v>8114</v>
      </c>
      <c r="Q13" t="s">
        <v>1099</v>
      </c>
      <c r="R13" t="s">
        <v>8061</v>
      </c>
      <c r="S13" t="b">
        <v>0</v>
      </c>
    </row>
    <row r="14" spans="1:20" x14ac:dyDescent="0.35">
      <c r="A14">
        <v>102</v>
      </c>
      <c r="B14" t="s">
        <v>8050</v>
      </c>
      <c r="C14" t="s">
        <v>8050</v>
      </c>
      <c r="D14" t="s">
        <v>8051</v>
      </c>
      <c r="E14" t="s">
        <v>8052</v>
      </c>
      <c r="F14" t="s">
        <v>8115</v>
      </c>
      <c r="G14" t="s">
        <v>8116</v>
      </c>
      <c r="H14" t="s">
        <v>8117</v>
      </c>
      <c r="I14" t="s">
        <v>8118</v>
      </c>
      <c r="J14" t="s">
        <v>8119</v>
      </c>
      <c r="K14" t="s">
        <v>8120</v>
      </c>
      <c r="L14" t="s">
        <v>8121</v>
      </c>
      <c r="M14" t="s">
        <v>8059</v>
      </c>
      <c r="O14" t="s">
        <v>1099</v>
      </c>
      <c r="P14" t="s">
        <v>8060</v>
      </c>
      <c r="Q14" t="s">
        <v>1099</v>
      </c>
      <c r="R14" t="s">
        <v>8061</v>
      </c>
      <c r="S14" t="b">
        <v>0</v>
      </c>
    </row>
    <row r="15" spans="1:20" x14ac:dyDescent="0.35">
      <c r="A15">
        <v>120</v>
      </c>
      <c r="B15" t="s">
        <v>8050</v>
      </c>
      <c r="C15" t="s">
        <v>8050</v>
      </c>
      <c r="D15" t="s">
        <v>8122</v>
      </c>
      <c r="E15" t="s">
        <v>8123</v>
      </c>
      <c r="F15" t="s">
        <v>8124</v>
      </c>
      <c r="G15" t="s">
        <v>8125</v>
      </c>
      <c r="H15" t="s">
        <v>8126</v>
      </c>
      <c r="I15" t="s">
        <v>8126</v>
      </c>
      <c r="J15" t="s">
        <v>6299</v>
      </c>
      <c r="K15" t="s">
        <v>8127</v>
      </c>
      <c r="L15" t="s">
        <v>8128</v>
      </c>
      <c r="M15" t="s">
        <v>8129</v>
      </c>
      <c r="O15" t="s">
        <v>1099</v>
      </c>
      <c r="P15" t="s">
        <v>8060</v>
      </c>
      <c r="Q15" t="s">
        <v>1099</v>
      </c>
      <c r="R15" t="s">
        <v>8061</v>
      </c>
      <c r="S15" t="b">
        <v>0</v>
      </c>
    </row>
    <row r="16" spans="1:20" x14ac:dyDescent="0.35">
      <c r="A16">
        <v>124</v>
      </c>
      <c r="B16" t="s">
        <v>8050</v>
      </c>
      <c r="C16" t="s">
        <v>8050</v>
      </c>
      <c r="D16" t="s">
        <v>8122</v>
      </c>
      <c r="E16" t="s">
        <v>8123</v>
      </c>
      <c r="F16" t="s">
        <v>8124</v>
      </c>
      <c r="G16" t="s">
        <v>8125</v>
      </c>
      <c r="H16" t="s">
        <v>8130</v>
      </c>
      <c r="I16" t="s">
        <v>8130</v>
      </c>
      <c r="J16" t="s">
        <v>8131</v>
      </c>
      <c r="K16" t="s">
        <v>8132</v>
      </c>
      <c r="L16" t="s">
        <v>8128</v>
      </c>
      <c r="M16" t="s">
        <v>8129</v>
      </c>
      <c r="O16" t="s">
        <v>8061</v>
      </c>
      <c r="P16" t="s">
        <v>8060</v>
      </c>
      <c r="Q16" t="s">
        <v>1099</v>
      </c>
      <c r="R16" t="s">
        <v>8061</v>
      </c>
      <c r="S16" t="b">
        <v>0</v>
      </c>
    </row>
    <row r="17" spans="1:19" x14ac:dyDescent="0.35">
      <c r="A17">
        <v>124.1</v>
      </c>
      <c r="B17" t="s">
        <v>8050</v>
      </c>
      <c r="C17" t="s">
        <v>8050</v>
      </c>
      <c r="D17" t="s">
        <v>8122</v>
      </c>
      <c r="E17" t="s">
        <v>8123</v>
      </c>
      <c r="F17" t="s">
        <v>8124</v>
      </c>
      <c r="G17" t="s">
        <v>8125</v>
      </c>
      <c r="H17" t="s">
        <v>8133</v>
      </c>
      <c r="I17" t="s">
        <v>8133</v>
      </c>
      <c r="J17" t="s">
        <v>8134</v>
      </c>
      <c r="K17" t="s">
        <v>8135</v>
      </c>
      <c r="L17" t="s">
        <v>8136</v>
      </c>
      <c r="M17" t="s">
        <v>8129</v>
      </c>
      <c r="O17" t="s">
        <v>8061</v>
      </c>
      <c r="P17" t="s">
        <v>8060</v>
      </c>
      <c r="Q17" t="s">
        <v>1099</v>
      </c>
      <c r="R17" t="s">
        <v>8061</v>
      </c>
      <c r="S17" t="b">
        <v>0</v>
      </c>
    </row>
    <row r="18" spans="1:19" x14ac:dyDescent="0.35">
      <c r="A18">
        <v>150</v>
      </c>
      <c r="B18" t="s">
        <v>8050</v>
      </c>
      <c r="C18" t="s">
        <v>8050</v>
      </c>
      <c r="D18" t="s">
        <v>8122</v>
      </c>
      <c r="E18" t="s">
        <v>8123</v>
      </c>
      <c r="F18" t="s">
        <v>8137</v>
      </c>
      <c r="G18" t="s">
        <v>600</v>
      </c>
      <c r="H18" t="s">
        <v>8138</v>
      </c>
      <c r="I18" t="s">
        <v>8138</v>
      </c>
      <c r="J18" t="s">
        <v>8139</v>
      </c>
      <c r="K18" t="s">
        <v>8140</v>
      </c>
      <c r="L18" t="s">
        <v>8141</v>
      </c>
      <c r="M18" t="s">
        <v>8142</v>
      </c>
      <c r="O18" t="s">
        <v>1099</v>
      </c>
      <c r="P18" t="s">
        <v>8114</v>
      </c>
      <c r="Q18" t="s">
        <v>1099</v>
      </c>
      <c r="R18" t="s">
        <v>8061</v>
      </c>
      <c r="S18" t="b">
        <v>0</v>
      </c>
    </row>
    <row r="19" spans="1:19" x14ac:dyDescent="0.35">
      <c r="A19">
        <v>150.1</v>
      </c>
      <c r="B19" t="s">
        <v>8050</v>
      </c>
      <c r="C19" t="s">
        <v>8050</v>
      </c>
      <c r="D19" t="s">
        <v>8122</v>
      </c>
      <c r="E19" t="s">
        <v>8123</v>
      </c>
      <c r="F19" t="s">
        <v>8137</v>
      </c>
      <c r="G19" t="s">
        <v>600</v>
      </c>
      <c r="H19" t="s">
        <v>8143</v>
      </c>
      <c r="I19" t="s">
        <v>8144</v>
      </c>
      <c r="J19" t="s">
        <v>8145</v>
      </c>
      <c r="K19" t="s">
        <v>8146</v>
      </c>
      <c r="L19" t="s">
        <v>8147</v>
      </c>
      <c r="M19" t="s">
        <v>8148</v>
      </c>
      <c r="O19" t="s">
        <v>1099</v>
      </c>
      <c r="P19" t="s">
        <v>8114</v>
      </c>
      <c r="Q19" t="s">
        <v>1099</v>
      </c>
      <c r="R19" t="s">
        <v>8061</v>
      </c>
      <c r="S19" t="b">
        <v>0</v>
      </c>
    </row>
    <row r="20" spans="1:19" x14ac:dyDescent="0.35">
      <c r="A20">
        <v>150.19999999999999</v>
      </c>
      <c r="B20" t="s">
        <v>8050</v>
      </c>
      <c r="C20" t="s">
        <v>8050</v>
      </c>
      <c r="D20" t="s">
        <v>8122</v>
      </c>
      <c r="E20" t="s">
        <v>8123</v>
      </c>
      <c r="F20" t="s">
        <v>8137</v>
      </c>
      <c r="G20" t="s">
        <v>600</v>
      </c>
      <c r="H20" t="s">
        <v>8149</v>
      </c>
      <c r="I20" t="s">
        <v>8150</v>
      </c>
      <c r="J20" t="s">
        <v>8151</v>
      </c>
      <c r="K20" t="s">
        <v>8152</v>
      </c>
      <c r="L20" t="s">
        <v>8153</v>
      </c>
      <c r="M20" t="s">
        <v>8154</v>
      </c>
      <c r="O20" t="s">
        <v>1099</v>
      </c>
      <c r="P20" t="s">
        <v>8114</v>
      </c>
      <c r="Q20" t="s">
        <v>1099</v>
      </c>
      <c r="R20" t="s">
        <v>8061</v>
      </c>
      <c r="S20" t="b">
        <v>0</v>
      </c>
    </row>
    <row r="21" spans="1:19" x14ac:dyDescent="0.35">
      <c r="A21">
        <v>150.30000000000001</v>
      </c>
      <c r="B21" t="s">
        <v>8050</v>
      </c>
      <c r="C21" t="s">
        <v>8050</v>
      </c>
      <c r="D21" t="s">
        <v>8122</v>
      </c>
      <c r="E21" t="s">
        <v>8123</v>
      </c>
      <c r="F21" t="s">
        <v>8137</v>
      </c>
      <c r="G21" t="s">
        <v>600</v>
      </c>
      <c r="H21" t="s">
        <v>8155</v>
      </c>
      <c r="I21" t="s">
        <v>8156</v>
      </c>
      <c r="J21" t="s">
        <v>8157</v>
      </c>
      <c r="K21" t="s">
        <v>8158</v>
      </c>
      <c r="L21" t="s">
        <v>8153</v>
      </c>
      <c r="M21" t="s">
        <v>8142</v>
      </c>
      <c r="O21" t="s">
        <v>1099</v>
      </c>
      <c r="P21" t="s">
        <v>8114</v>
      </c>
      <c r="Q21" t="s">
        <v>1099</v>
      </c>
      <c r="R21" t="s">
        <v>8061</v>
      </c>
      <c r="S21" t="b">
        <v>0</v>
      </c>
    </row>
    <row r="22" spans="1:19" x14ac:dyDescent="0.35">
      <c r="A22">
        <v>151</v>
      </c>
      <c r="B22" t="s">
        <v>8050</v>
      </c>
      <c r="C22" t="s">
        <v>8050</v>
      </c>
      <c r="D22" t="s">
        <v>8122</v>
      </c>
      <c r="E22" t="s">
        <v>8123</v>
      </c>
      <c r="F22" t="s">
        <v>8137</v>
      </c>
      <c r="G22" t="s">
        <v>600</v>
      </c>
      <c r="H22" t="s">
        <v>8159</v>
      </c>
      <c r="I22" t="s">
        <v>8159</v>
      </c>
      <c r="J22" t="s">
        <v>8160</v>
      </c>
      <c r="K22" t="s">
        <v>8161</v>
      </c>
      <c r="L22" t="s">
        <v>8162</v>
      </c>
      <c r="M22" t="s">
        <v>8163</v>
      </c>
      <c r="O22" t="s">
        <v>1099</v>
      </c>
      <c r="P22" t="s">
        <v>8114</v>
      </c>
      <c r="Q22" t="s">
        <v>1099</v>
      </c>
      <c r="R22" t="s">
        <v>8061</v>
      </c>
      <c r="S22" t="b">
        <v>0</v>
      </c>
    </row>
    <row r="23" spans="1:19" x14ac:dyDescent="0.35">
      <c r="A23">
        <v>151.1</v>
      </c>
      <c r="B23" t="s">
        <v>8050</v>
      </c>
      <c r="C23" t="s">
        <v>8050</v>
      </c>
      <c r="D23" t="s">
        <v>8122</v>
      </c>
      <c r="E23" t="s">
        <v>8123</v>
      </c>
      <c r="F23" t="s">
        <v>8137</v>
      </c>
      <c r="G23" t="s">
        <v>600</v>
      </c>
      <c r="H23" t="s">
        <v>8164</v>
      </c>
      <c r="I23" t="s">
        <v>8165</v>
      </c>
      <c r="J23" t="s">
        <v>8166</v>
      </c>
      <c r="K23" t="s">
        <v>8167</v>
      </c>
      <c r="L23" t="s">
        <v>8168</v>
      </c>
      <c r="M23" t="s">
        <v>8148</v>
      </c>
      <c r="O23" t="s">
        <v>1099</v>
      </c>
      <c r="P23" t="s">
        <v>8114</v>
      </c>
      <c r="Q23" t="s">
        <v>1099</v>
      </c>
      <c r="R23" t="s">
        <v>8061</v>
      </c>
      <c r="S23" t="b">
        <v>0</v>
      </c>
    </row>
    <row r="24" spans="1:19" x14ac:dyDescent="0.35">
      <c r="A24">
        <v>151.19999999999999</v>
      </c>
      <c r="B24" t="s">
        <v>8050</v>
      </c>
      <c r="C24" t="s">
        <v>8050</v>
      </c>
      <c r="D24" t="s">
        <v>8122</v>
      </c>
      <c r="E24" t="s">
        <v>8123</v>
      </c>
      <c r="F24" t="s">
        <v>8137</v>
      </c>
      <c r="G24" t="s">
        <v>600</v>
      </c>
      <c r="H24" t="s">
        <v>8169</v>
      </c>
      <c r="I24" t="s">
        <v>8170</v>
      </c>
      <c r="J24" t="s">
        <v>8171</v>
      </c>
      <c r="K24" t="s">
        <v>8172</v>
      </c>
      <c r="L24" t="s">
        <v>8173</v>
      </c>
      <c r="M24" t="s">
        <v>8154</v>
      </c>
      <c r="O24" t="s">
        <v>1099</v>
      </c>
      <c r="P24" t="s">
        <v>8114</v>
      </c>
      <c r="Q24" t="s">
        <v>1099</v>
      </c>
      <c r="R24" t="s">
        <v>8061</v>
      </c>
      <c r="S24" t="b">
        <v>0</v>
      </c>
    </row>
    <row r="25" spans="1:19" x14ac:dyDescent="0.35">
      <c r="A25">
        <v>152</v>
      </c>
      <c r="B25" t="s">
        <v>8050</v>
      </c>
      <c r="C25" t="s">
        <v>8050</v>
      </c>
      <c r="D25" t="s">
        <v>8122</v>
      </c>
      <c r="E25" t="s">
        <v>8123</v>
      </c>
      <c r="F25" t="s">
        <v>8137</v>
      </c>
      <c r="G25" t="s">
        <v>600</v>
      </c>
      <c r="H25" t="s">
        <v>8174</v>
      </c>
      <c r="I25" t="s">
        <v>8175</v>
      </c>
      <c r="J25" t="s">
        <v>8176</v>
      </c>
      <c r="K25" t="s">
        <v>8177</v>
      </c>
      <c r="L25" t="s">
        <v>8178</v>
      </c>
      <c r="M25" t="s">
        <v>8179</v>
      </c>
      <c r="O25" t="s">
        <v>1099</v>
      </c>
      <c r="P25" t="s">
        <v>8114</v>
      </c>
      <c r="Q25" t="s">
        <v>1099</v>
      </c>
      <c r="R25" t="s">
        <v>8061</v>
      </c>
      <c r="S25" t="b">
        <v>0</v>
      </c>
    </row>
    <row r="26" spans="1:19" x14ac:dyDescent="0.35">
      <c r="A26">
        <v>152.19999999999999</v>
      </c>
      <c r="B26" t="s">
        <v>8050</v>
      </c>
      <c r="C26" t="s">
        <v>8050</v>
      </c>
      <c r="D26" t="s">
        <v>8122</v>
      </c>
      <c r="E26" t="s">
        <v>8123</v>
      </c>
      <c r="F26" t="s">
        <v>8137</v>
      </c>
      <c r="G26" t="s">
        <v>600</v>
      </c>
      <c r="H26" t="s">
        <v>8180</v>
      </c>
      <c r="I26" t="s">
        <v>8181</v>
      </c>
      <c r="J26" t="s">
        <v>8182</v>
      </c>
      <c r="K26" t="s">
        <v>8183</v>
      </c>
      <c r="L26" t="s">
        <v>8184</v>
      </c>
      <c r="M26" t="s">
        <v>8148</v>
      </c>
      <c r="O26" t="s">
        <v>1099</v>
      </c>
      <c r="P26" t="s">
        <v>8114</v>
      </c>
      <c r="Q26" t="s">
        <v>1099</v>
      </c>
      <c r="R26" t="s">
        <v>8061</v>
      </c>
      <c r="S26" t="b">
        <v>0</v>
      </c>
    </row>
    <row r="27" spans="1:19" x14ac:dyDescent="0.35">
      <c r="A27">
        <v>152.30000000000001</v>
      </c>
      <c r="B27" t="s">
        <v>8050</v>
      </c>
      <c r="C27" t="s">
        <v>8050</v>
      </c>
      <c r="D27" t="s">
        <v>8122</v>
      </c>
      <c r="E27" t="s">
        <v>8123</v>
      </c>
      <c r="F27" t="s">
        <v>8137</v>
      </c>
      <c r="G27" t="s">
        <v>600</v>
      </c>
      <c r="H27" t="s">
        <v>8185</v>
      </c>
      <c r="I27" t="s">
        <v>8186</v>
      </c>
      <c r="J27" t="s">
        <v>8187</v>
      </c>
      <c r="K27" t="s">
        <v>8188</v>
      </c>
      <c r="L27" t="s">
        <v>8153</v>
      </c>
      <c r="M27" t="s">
        <v>8154</v>
      </c>
      <c r="O27" t="s">
        <v>1099</v>
      </c>
      <c r="P27" t="s">
        <v>8114</v>
      </c>
      <c r="Q27" t="s">
        <v>1099</v>
      </c>
      <c r="R27" t="s">
        <v>8061</v>
      </c>
      <c r="S27" t="b">
        <v>0</v>
      </c>
    </row>
    <row r="28" spans="1:19" x14ac:dyDescent="0.35">
      <c r="A28">
        <v>152.1</v>
      </c>
      <c r="B28" t="s">
        <v>8050</v>
      </c>
      <c r="C28" t="s">
        <v>8050</v>
      </c>
      <c r="D28" t="s">
        <v>8122</v>
      </c>
      <c r="E28" t="s">
        <v>8123</v>
      </c>
      <c r="F28" t="s">
        <v>8137</v>
      </c>
      <c r="G28" t="s">
        <v>600</v>
      </c>
      <c r="H28" t="s">
        <v>8189</v>
      </c>
      <c r="I28" t="s">
        <v>8190</v>
      </c>
      <c r="J28" t="s">
        <v>8191</v>
      </c>
      <c r="K28" t="s">
        <v>8192</v>
      </c>
      <c r="L28" t="s">
        <v>8193</v>
      </c>
      <c r="M28" t="s">
        <v>8179</v>
      </c>
      <c r="O28" t="s">
        <v>1099</v>
      </c>
      <c r="P28" t="s">
        <v>8114</v>
      </c>
      <c r="Q28" t="s">
        <v>1099</v>
      </c>
      <c r="R28" t="s">
        <v>8061</v>
      </c>
      <c r="S28" t="b">
        <v>0</v>
      </c>
    </row>
    <row r="29" spans="1:19" x14ac:dyDescent="0.35">
      <c r="A29">
        <v>152.4</v>
      </c>
      <c r="B29" t="s">
        <v>8050</v>
      </c>
      <c r="C29" t="s">
        <v>8050</v>
      </c>
      <c r="D29" t="s">
        <v>8122</v>
      </c>
      <c r="E29" t="s">
        <v>8123</v>
      </c>
      <c r="F29" t="s">
        <v>8137</v>
      </c>
      <c r="G29" t="s">
        <v>600</v>
      </c>
      <c r="H29" t="s">
        <v>8194</v>
      </c>
      <c r="I29" t="s">
        <v>8195</v>
      </c>
      <c r="J29" t="s">
        <v>8196</v>
      </c>
      <c r="K29" t="s">
        <v>8197</v>
      </c>
      <c r="L29" t="s">
        <v>8198</v>
      </c>
      <c r="M29" t="s">
        <v>8148</v>
      </c>
      <c r="O29" t="s">
        <v>1099</v>
      </c>
      <c r="P29" t="s">
        <v>8114</v>
      </c>
      <c r="Q29" t="s">
        <v>1099</v>
      </c>
      <c r="R29" t="s">
        <v>8061</v>
      </c>
      <c r="S29" t="b">
        <v>0</v>
      </c>
    </row>
    <row r="30" spans="1:19" x14ac:dyDescent="0.35">
      <c r="A30">
        <v>152.5</v>
      </c>
      <c r="B30" t="s">
        <v>8050</v>
      </c>
      <c r="C30" t="s">
        <v>8050</v>
      </c>
      <c r="D30" t="s">
        <v>8122</v>
      </c>
      <c r="E30" t="s">
        <v>8123</v>
      </c>
      <c r="F30" t="s">
        <v>8137</v>
      </c>
      <c r="G30" t="s">
        <v>600</v>
      </c>
      <c r="H30" t="s">
        <v>8199</v>
      </c>
      <c r="I30" t="s">
        <v>8200</v>
      </c>
      <c r="J30" t="s">
        <v>8201</v>
      </c>
      <c r="K30" t="s">
        <v>8202</v>
      </c>
      <c r="L30" t="s">
        <v>8203</v>
      </c>
      <c r="M30" t="s">
        <v>8154</v>
      </c>
      <c r="O30" t="s">
        <v>1099</v>
      </c>
      <c r="P30" t="s">
        <v>8114</v>
      </c>
      <c r="Q30" t="s">
        <v>1099</v>
      </c>
      <c r="R30" t="s">
        <v>8061</v>
      </c>
      <c r="S30" t="b">
        <v>0</v>
      </c>
    </row>
    <row r="31" spans="1:19" x14ac:dyDescent="0.35">
      <c r="A31">
        <v>125</v>
      </c>
      <c r="B31" t="s">
        <v>8050</v>
      </c>
      <c r="C31" t="s">
        <v>8050</v>
      </c>
      <c r="D31" t="s">
        <v>8122</v>
      </c>
      <c r="E31" t="s">
        <v>8123</v>
      </c>
      <c r="F31" t="s">
        <v>8204</v>
      </c>
      <c r="G31" t="s">
        <v>8205</v>
      </c>
      <c r="H31" t="s">
        <v>8206</v>
      </c>
      <c r="I31" t="s">
        <v>8207</v>
      </c>
      <c r="J31" t="s">
        <v>8208</v>
      </c>
      <c r="K31" t="s">
        <v>8209</v>
      </c>
      <c r="M31" t="s">
        <v>8074</v>
      </c>
      <c r="O31" t="s">
        <v>1099</v>
      </c>
      <c r="P31" t="s">
        <v>8060</v>
      </c>
      <c r="Q31" t="s">
        <v>1099</v>
      </c>
      <c r="R31" t="s">
        <v>8061</v>
      </c>
      <c r="S31" t="b">
        <v>0</v>
      </c>
    </row>
    <row r="32" spans="1:19" x14ac:dyDescent="0.35">
      <c r="A32">
        <v>125.1</v>
      </c>
      <c r="B32" t="s">
        <v>8050</v>
      </c>
      <c r="C32" t="s">
        <v>8050</v>
      </c>
      <c r="D32" t="s">
        <v>8122</v>
      </c>
      <c r="E32" t="s">
        <v>8123</v>
      </c>
      <c r="F32" t="s">
        <v>8204</v>
      </c>
      <c r="G32" t="s">
        <v>8205</v>
      </c>
      <c r="H32" t="s">
        <v>8210</v>
      </c>
      <c r="I32" t="s">
        <v>8211</v>
      </c>
      <c r="J32" t="s">
        <v>8212</v>
      </c>
      <c r="K32" t="s">
        <v>8213</v>
      </c>
      <c r="M32" t="s">
        <v>8074</v>
      </c>
      <c r="O32" t="s">
        <v>1099</v>
      </c>
      <c r="P32" t="s">
        <v>8060</v>
      </c>
      <c r="Q32" t="s">
        <v>1099</v>
      </c>
      <c r="R32" t="s">
        <v>8061</v>
      </c>
      <c r="S32" t="b">
        <v>0</v>
      </c>
    </row>
    <row r="33" spans="1:19" x14ac:dyDescent="0.35">
      <c r="A33">
        <v>125.2</v>
      </c>
      <c r="B33" t="s">
        <v>8050</v>
      </c>
      <c r="C33" t="s">
        <v>8050</v>
      </c>
      <c r="D33" t="s">
        <v>8122</v>
      </c>
      <c r="E33" t="s">
        <v>8123</v>
      </c>
      <c r="F33" t="s">
        <v>8204</v>
      </c>
      <c r="G33" t="s">
        <v>8205</v>
      </c>
      <c r="H33" t="s">
        <v>8214</v>
      </c>
      <c r="I33" t="s">
        <v>8215</v>
      </c>
      <c r="J33" t="s">
        <v>8216</v>
      </c>
      <c r="K33" t="s">
        <v>8217</v>
      </c>
      <c r="M33" t="s">
        <v>8074</v>
      </c>
      <c r="O33" t="s">
        <v>8061</v>
      </c>
      <c r="P33" t="s">
        <v>8060</v>
      </c>
      <c r="Q33" t="s">
        <v>1099</v>
      </c>
      <c r="R33" t="s">
        <v>8061</v>
      </c>
      <c r="S33" t="b">
        <v>0</v>
      </c>
    </row>
    <row r="34" spans="1:19" x14ac:dyDescent="0.35">
      <c r="A34">
        <v>125.3</v>
      </c>
      <c r="B34" t="s">
        <v>8050</v>
      </c>
      <c r="C34" t="s">
        <v>8050</v>
      </c>
      <c r="D34" t="s">
        <v>8122</v>
      </c>
      <c r="E34" t="s">
        <v>8123</v>
      </c>
      <c r="F34" t="s">
        <v>8204</v>
      </c>
      <c r="G34" t="s">
        <v>8205</v>
      </c>
      <c r="H34" t="s">
        <v>8218</v>
      </c>
      <c r="I34" t="s">
        <v>8219</v>
      </c>
      <c r="J34" t="s">
        <v>8220</v>
      </c>
      <c r="K34" t="s">
        <v>8221</v>
      </c>
      <c r="M34" t="s">
        <v>8074</v>
      </c>
      <c r="O34" t="s">
        <v>8061</v>
      </c>
      <c r="P34" t="s">
        <v>8060</v>
      </c>
      <c r="Q34" t="s">
        <v>1099</v>
      </c>
      <c r="R34" t="s">
        <v>8061</v>
      </c>
      <c r="S34" t="b">
        <v>0</v>
      </c>
    </row>
    <row r="35" spans="1:19" x14ac:dyDescent="0.35">
      <c r="A35">
        <v>125.5</v>
      </c>
      <c r="B35" t="s">
        <v>8050</v>
      </c>
      <c r="C35" t="s">
        <v>8050</v>
      </c>
      <c r="D35" t="s">
        <v>8122</v>
      </c>
      <c r="E35" t="s">
        <v>8123</v>
      </c>
      <c r="F35" t="s">
        <v>8204</v>
      </c>
      <c r="G35" t="s">
        <v>8205</v>
      </c>
      <c r="H35" t="s">
        <v>8222</v>
      </c>
      <c r="I35" t="s">
        <v>8223</v>
      </c>
      <c r="J35" t="s">
        <v>8224</v>
      </c>
      <c r="K35" t="s">
        <v>8225</v>
      </c>
      <c r="M35" t="s">
        <v>8074</v>
      </c>
      <c r="O35" t="s">
        <v>8061</v>
      </c>
      <c r="P35" t="s">
        <v>8060</v>
      </c>
      <c r="Q35" t="s">
        <v>1099</v>
      </c>
      <c r="R35" t="s">
        <v>8061</v>
      </c>
      <c r="S35" t="b">
        <v>0</v>
      </c>
    </row>
    <row r="36" spans="1:19" x14ac:dyDescent="0.35">
      <c r="A36">
        <v>125.6</v>
      </c>
      <c r="B36" t="s">
        <v>8050</v>
      </c>
      <c r="C36" t="s">
        <v>8050</v>
      </c>
      <c r="D36" t="s">
        <v>8122</v>
      </c>
      <c r="E36" t="s">
        <v>8123</v>
      </c>
      <c r="F36" t="s">
        <v>8204</v>
      </c>
      <c r="G36" t="s">
        <v>8205</v>
      </c>
      <c r="H36" t="s">
        <v>8226</v>
      </c>
      <c r="I36" t="s">
        <v>8227</v>
      </c>
      <c r="J36" t="s">
        <v>8228</v>
      </c>
      <c r="K36" t="s">
        <v>8229</v>
      </c>
      <c r="O36" t="s">
        <v>1099</v>
      </c>
      <c r="P36" t="s">
        <v>8060</v>
      </c>
      <c r="Q36" t="s">
        <v>1099</v>
      </c>
      <c r="R36" t="s">
        <v>8061</v>
      </c>
      <c r="S36" t="b">
        <v>0</v>
      </c>
    </row>
    <row r="37" spans="1:19" x14ac:dyDescent="0.35">
      <c r="A37">
        <v>125.4</v>
      </c>
      <c r="B37" t="s">
        <v>8050</v>
      </c>
      <c r="C37" t="s">
        <v>8050</v>
      </c>
      <c r="D37" t="s">
        <v>8122</v>
      </c>
      <c r="E37" t="s">
        <v>8123</v>
      </c>
      <c r="F37" t="s">
        <v>8204</v>
      </c>
      <c r="G37" t="s">
        <v>8205</v>
      </c>
      <c r="H37" t="s">
        <v>8230</v>
      </c>
      <c r="I37" t="s">
        <v>8231</v>
      </c>
      <c r="J37" t="s">
        <v>8232</v>
      </c>
      <c r="K37" t="s">
        <v>8233</v>
      </c>
      <c r="M37" t="s">
        <v>8074</v>
      </c>
      <c r="O37" t="s">
        <v>1099</v>
      </c>
      <c r="P37" t="s">
        <v>8060</v>
      </c>
      <c r="Q37" t="s">
        <v>1099</v>
      </c>
      <c r="R37" t="s">
        <v>8061</v>
      </c>
      <c r="S37" t="b">
        <v>0</v>
      </c>
    </row>
    <row r="38" spans="1:19" x14ac:dyDescent="0.35">
      <c r="A38">
        <v>126</v>
      </c>
      <c r="B38" t="s">
        <v>8050</v>
      </c>
      <c r="C38" t="s">
        <v>8050</v>
      </c>
      <c r="D38" t="s">
        <v>8122</v>
      </c>
      <c r="E38" t="s">
        <v>8123</v>
      </c>
      <c r="F38" t="s">
        <v>8204</v>
      </c>
      <c r="G38" t="s">
        <v>8205</v>
      </c>
      <c r="H38" t="s">
        <v>8234</v>
      </c>
      <c r="I38" t="s">
        <v>8235</v>
      </c>
      <c r="J38" t="s">
        <v>8236</v>
      </c>
      <c r="K38" t="s">
        <v>8237</v>
      </c>
      <c r="M38" t="s">
        <v>8074</v>
      </c>
      <c r="O38" t="s">
        <v>1099</v>
      </c>
      <c r="P38" t="s">
        <v>8114</v>
      </c>
      <c r="Q38" t="s">
        <v>1099</v>
      </c>
      <c r="R38" t="s">
        <v>8061</v>
      </c>
      <c r="S38" t="b">
        <v>0</v>
      </c>
    </row>
    <row r="39" spans="1:19" x14ac:dyDescent="0.35">
      <c r="A39">
        <v>126.1</v>
      </c>
      <c r="B39" t="s">
        <v>8050</v>
      </c>
      <c r="C39" t="s">
        <v>8050</v>
      </c>
      <c r="D39" t="s">
        <v>8122</v>
      </c>
      <c r="E39" t="s">
        <v>8123</v>
      </c>
      <c r="F39" t="s">
        <v>8204</v>
      </c>
      <c r="G39" t="s">
        <v>8205</v>
      </c>
      <c r="H39" t="s">
        <v>8238</v>
      </c>
      <c r="I39" t="s">
        <v>8239</v>
      </c>
      <c r="J39" t="s">
        <v>8240</v>
      </c>
      <c r="K39" t="s">
        <v>8241</v>
      </c>
      <c r="M39" t="s">
        <v>8074</v>
      </c>
      <c r="O39" t="s">
        <v>1099</v>
      </c>
      <c r="P39" t="s">
        <v>8114</v>
      </c>
      <c r="Q39" t="s">
        <v>1099</v>
      </c>
      <c r="R39" t="s">
        <v>8061</v>
      </c>
      <c r="S39" t="b">
        <v>0</v>
      </c>
    </row>
    <row r="40" spans="1:19" x14ac:dyDescent="0.35">
      <c r="A40">
        <v>126.2</v>
      </c>
      <c r="B40" t="s">
        <v>8050</v>
      </c>
      <c r="C40" t="s">
        <v>8050</v>
      </c>
      <c r="D40" t="s">
        <v>8122</v>
      </c>
      <c r="E40" t="s">
        <v>8123</v>
      </c>
      <c r="F40" t="s">
        <v>8204</v>
      </c>
      <c r="G40" t="s">
        <v>8205</v>
      </c>
      <c r="H40" t="s">
        <v>8242</v>
      </c>
      <c r="I40" t="s">
        <v>8243</v>
      </c>
      <c r="J40" t="s">
        <v>8244</v>
      </c>
      <c r="K40" t="s">
        <v>8245</v>
      </c>
      <c r="M40" t="s">
        <v>8074</v>
      </c>
      <c r="O40" t="s">
        <v>8061</v>
      </c>
      <c r="P40" t="s">
        <v>8114</v>
      </c>
      <c r="Q40" t="s">
        <v>1099</v>
      </c>
      <c r="R40" t="s">
        <v>8061</v>
      </c>
      <c r="S40" t="b">
        <v>0</v>
      </c>
    </row>
    <row r="41" spans="1:19" x14ac:dyDescent="0.35">
      <c r="A41">
        <v>130</v>
      </c>
      <c r="B41" t="s">
        <v>8050</v>
      </c>
      <c r="C41" t="s">
        <v>8050</v>
      </c>
      <c r="D41" t="s">
        <v>8122</v>
      </c>
      <c r="E41" t="s">
        <v>8123</v>
      </c>
      <c r="F41" t="s">
        <v>8204</v>
      </c>
      <c r="G41" t="s">
        <v>8205</v>
      </c>
      <c r="H41" t="s">
        <v>8246</v>
      </c>
      <c r="I41" t="s">
        <v>8247</v>
      </c>
      <c r="J41" t="s">
        <v>8247</v>
      </c>
      <c r="K41" t="s">
        <v>8248</v>
      </c>
      <c r="L41" t="s">
        <v>8249</v>
      </c>
      <c r="M41" t="s">
        <v>8179</v>
      </c>
      <c r="O41" t="s">
        <v>8061</v>
      </c>
      <c r="P41" t="s">
        <v>8060</v>
      </c>
      <c r="Q41" t="s">
        <v>1099</v>
      </c>
      <c r="R41" t="s">
        <v>8061</v>
      </c>
      <c r="S41" t="b">
        <v>0</v>
      </c>
    </row>
    <row r="42" spans="1:19" x14ac:dyDescent="0.35">
      <c r="A42">
        <v>131</v>
      </c>
      <c r="B42" t="s">
        <v>8050</v>
      </c>
      <c r="C42" t="s">
        <v>8050</v>
      </c>
      <c r="D42" t="s">
        <v>8122</v>
      </c>
      <c r="E42" t="s">
        <v>8123</v>
      </c>
      <c r="F42" t="s">
        <v>8204</v>
      </c>
      <c r="G42" t="s">
        <v>8205</v>
      </c>
      <c r="H42" t="s">
        <v>8250</v>
      </c>
      <c r="I42" t="s">
        <v>8250</v>
      </c>
      <c r="J42" t="s">
        <v>8251</v>
      </c>
      <c r="K42" t="s">
        <v>8252</v>
      </c>
      <c r="M42" t="s">
        <v>8253</v>
      </c>
      <c r="O42" t="s">
        <v>1099</v>
      </c>
      <c r="P42" t="s">
        <v>8114</v>
      </c>
      <c r="Q42" t="s">
        <v>1099</v>
      </c>
      <c r="R42" t="s">
        <v>8061</v>
      </c>
      <c r="S42" t="b">
        <v>0</v>
      </c>
    </row>
    <row r="43" spans="1:19" x14ac:dyDescent="0.35">
      <c r="A43">
        <v>134</v>
      </c>
      <c r="B43" t="s">
        <v>8050</v>
      </c>
      <c r="C43" t="s">
        <v>8050</v>
      </c>
      <c r="D43" t="s">
        <v>8122</v>
      </c>
      <c r="E43" t="s">
        <v>8123</v>
      </c>
      <c r="F43" t="s">
        <v>8204</v>
      </c>
      <c r="G43" t="s">
        <v>8205</v>
      </c>
      <c r="H43" t="s">
        <v>8254</v>
      </c>
      <c r="I43" t="s">
        <v>8255</v>
      </c>
      <c r="J43" t="s">
        <v>8255</v>
      </c>
      <c r="K43" t="s">
        <v>8256</v>
      </c>
      <c r="L43" t="s">
        <v>8257</v>
      </c>
      <c r="M43" t="s">
        <v>8074</v>
      </c>
      <c r="O43" t="s">
        <v>8061</v>
      </c>
      <c r="P43" t="s">
        <v>8060</v>
      </c>
      <c r="Q43" t="s">
        <v>1099</v>
      </c>
      <c r="R43" t="s">
        <v>1099</v>
      </c>
      <c r="S43" t="b">
        <v>0</v>
      </c>
    </row>
    <row r="44" spans="1:19" x14ac:dyDescent="0.35">
      <c r="A44">
        <v>137</v>
      </c>
      <c r="B44" t="s">
        <v>8050</v>
      </c>
      <c r="C44" t="s">
        <v>8050</v>
      </c>
      <c r="D44" t="s">
        <v>8122</v>
      </c>
      <c r="E44" t="s">
        <v>8123</v>
      </c>
      <c r="F44" t="s">
        <v>8204</v>
      </c>
      <c r="G44" t="s">
        <v>8205</v>
      </c>
      <c r="H44" t="s">
        <v>8258</v>
      </c>
      <c r="I44" t="s">
        <v>8259</v>
      </c>
      <c r="J44" t="s">
        <v>8259</v>
      </c>
      <c r="K44" t="s">
        <v>8260</v>
      </c>
      <c r="M44" t="s">
        <v>1006</v>
      </c>
      <c r="O44" t="s">
        <v>8061</v>
      </c>
      <c r="P44" t="s">
        <v>8060</v>
      </c>
      <c r="Q44" t="s">
        <v>1099</v>
      </c>
      <c r="R44" t="s">
        <v>1099</v>
      </c>
      <c r="S44" t="b">
        <v>0</v>
      </c>
    </row>
    <row r="45" spans="1:19" x14ac:dyDescent="0.35">
      <c r="A45">
        <v>137.1</v>
      </c>
      <c r="B45" t="s">
        <v>8050</v>
      </c>
      <c r="C45" t="s">
        <v>8050</v>
      </c>
      <c r="D45" t="s">
        <v>8122</v>
      </c>
      <c r="E45" t="s">
        <v>8123</v>
      </c>
      <c r="F45" t="s">
        <v>8204</v>
      </c>
      <c r="G45" t="s">
        <v>8205</v>
      </c>
      <c r="H45" t="s">
        <v>8261</v>
      </c>
      <c r="I45" t="s">
        <v>8262</v>
      </c>
      <c r="J45" t="s">
        <v>8262</v>
      </c>
      <c r="K45" t="s">
        <v>8263</v>
      </c>
      <c r="M45" t="s">
        <v>1006</v>
      </c>
      <c r="O45" t="s">
        <v>8061</v>
      </c>
      <c r="P45" t="s">
        <v>8060</v>
      </c>
      <c r="Q45" t="s">
        <v>1099</v>
      </c>
      <c r="R45" t="s">
        <v>1099</v>
      </c>
      <c r="S45" t="b">
        <v>0</v>
      </c>
    </row>
    <row r="46" spans="1:19" x14ac:dyDescent="0.35">
      <c r="A46">
        <v>203</v>
      </c>
      <c r="B46" t="s">
        <v>8264</v>
      </c>
      <c r="C46" t="s">
        <v>8264</v>
      </c>
      <c r="D46" t="s">
        <v>8265</v>
      </c>
      <c r="E46" t="s">
        <v>8266</v>
      </c>
      <c r="F46" t="s">
        <v>8267</v>
      </c>
      <c r="G46" t="s">
        <v>8268</v>
      </c>
      <c r="H46" t="s">
        <v>8267</v>
      </c>
      <c r="I46" t="s">
        <v>8267</v>
      </c>
      <c r="J46" t="s">
        <v>8268</v>
      </c>
      <c r="K46" t="s">
        <v>8269</v>
      </c>
      <c r="M46" t="s">
        <v>1099</v>
      </c>
      <c r="O46" t="s">
        <v>1099</v>
      </c>
      <c r="P46" t="s">
        <v>8060</v>
      </c>
      <c r="Q46" t="s">
        <v>1099</v>
      </c>
      <c r="R46" t="s">
        <v>8061</v>
      </c>
      <c r="S46" t="b">
        <v>0</v>
      </c>
    </row>
    <row r="47" spans="1:19" x14ac:dyDescent="0.35">
      <c r="A47">
        <v>268</v>
      </c>
      <c r="B47" t="s">
        <v>8264</v>
      </c>
      <c r="C47" t="s">
        <v>8264</v>
      </c>
      <c r="D47" t="s">
        <v>8265</v>
      </c>
      <c r="E47" t="s">
        <v>8266</v>
      </c>
      <c r="F47" t="s">
        <v>8267</v>
      </c>
      <c r="G47" t="s">
        <v>8268</v>
      </c>
      <c r="H47" t="s">
        <v>8270</v>
      </c>
      <c r="I47" t="s">
        <v>8271</v>
      </c>
      <c r="J47" t="s">
        <v>8272</v>
      </c>
      <c r="K47" t="s">
        <v>8273</v>
      </c>
      <c r="M47" t="s">
        <v>8274</v>
      </c>
      <c r="O47" t="s">
        <v>1099</v>
      </c>
      <c r="P47" t="s">
        <v>8060</v>
      </c>
      <c r="Q47" t="s">
        <v>1099</v>
      </c>
      <c r="R47" t="s">
        <v>8061</v>
      </c>
      <c r="S47" t="b">
        <v>0</v>
      </c>
    </row>
    <row r="48" spans="1:19" ht="29" x14ac:dyDescent="0.35">
      <c r="A48">
        <v>209</v>
      </c>
      <c r="B48" t="s">
        <v>8264</v>
      </c>
      <c r="C48" t="s">
        <v>8264</v>
      </c>
      <c r="D48" t="s">
        <v>8265</v>
      </c>
      <c r="E48" t="s">
        <v>8266</v>
      </c>
      <c r="F48" t="s">
        <v>8275</v>
      </c>
      <c r="G48" t="s">
        <v>8251</v>
      </c>
      <c r="H48" t="s">
        <v>8276</v>
      </c>
      <c r="I48" t="s">
        <v>8277</v>
      </c>
      <c r="J48" t="s">
        <v>8278</v>
      </c>
      <c r="K48" t="s">
        <v>8279</v>
      </c>
      <c r="L48" s="87" t="s">
        <v>8280</v>
      </c>
      <c r="M48" t="s">
        <v>8281</v>
      </c>
      <c r="O48" t="s">
        <v>1099</v>
      </c>
      <c r="P48" t="s">
        <v>8114</v>
      </c>
      <c r="Q48" t="s">
        <v>1099</v>
      </c>
      <c r="R48" t="s">
        <v>1099</v>
      </c>
      <c r="S48" t="b">
        <v>0</v>
      </c>
    </row>
    <row r="49" spans="1:19" ht="29" x14ac:dyDescent="0.35">
      <c r="A49">
        <v>209.1</v>
      </c>
      <c r="B49" t="s">
        <v>8264</v>
      </c>
      <c r="C49" t="s">
        <v>8264</v>
      </c>
      <c r="D49" t="s">
        <v>8265</v>
      </c>
      <c r="E49" t="s">
        <v>8266</v>
      </c>
      <c r="F49" t="s">
        <v>8275</v>
      </c>
      <c r="G49" t="s">
        <v>8251</v>
      </c>
      <c r="H49" t="s">
        <v>8282</v>
      </c>
      <c r="I49" t="s">
        <v>8283</v>
      </c>
      <c r="J49" t="s">
        <v>8284</v>
      </c>
      <c r="K49" t="s">
        <v>8285</v>
      </c>
      <c r="L49" s="87" t="s">
        <v>8286</v>
      </c>
      <c r="M49" t="s">
        <v>8287</v>
      </c>
      <c r="O49" t="s">
        <v>1099</v>
      </c>
      <c r="P49" t="s">
        <v>8060</v>
      </c>
      <c r="Q49" t="s">
        <v>1099</v>
      </c>
      <c r="R49" t="s">
        <v>1099</v>
      </c>
      <c r="S49" t="b">
        <v>0</v>
      </c>
    </row>
    <row r="50" spans="1:19" ht="29" x14ac:dyDescent="0.35">
      <c r="A50">
        <v>212</v>
      </c>
      <c r="B50" t="s">
        <v>8264</v>
      </c>
      <c r="C50" t="s">
        <v>8264</v>
      </c>
      <c r="D50" t="s">
        <v>8265</v>
      </c>
      <c r="E50" t="s">
        <v>8266</v>
      </c>
      <c r="F50" t="s">
        <v>8275</v>
      </c>
      <c r="G50" t="s">
        <v>8251</v>
      </c>
      <c r="H50" t="s">
        <v>8288</v>
      </c>
      <c r="I50" t="s">
        <v>8289</v>
      </c>
      <c r="J50" t="s">
        <v>8290</v>
      </c>
      <c r="K50" s="87" t="s">
        <v>8291</v>
      </c>
      <c r="L50" s="87" t="s">
        <v>8292</v>
      </c>
      <c r="M50" t="s">
        <v>8293</v>
      </c>
      <c r="O50" t="s">
        <v>1099</v>
      </c>
      <c r="P50" t="s">
        <v>8114</v>
      </c>
      <c r="Q50" t="s">
        <v>1099</v>
      </c>
      <c r="R50" t="s">
        <v>8061</v>
      </c>
      <c r="S50" t="b">
        <v>0</v>
      </c>
    </row>
    <row r="51" spans="1:19" x14ac:dyDescent="0.35">
      <c r="A51">
        <v>217</v>
      </c>
      <c r="B51" t="s">
        <v>8264</v>
      </c>
      <c r="C51" t="s">
        <v>8264</v>
      </c>
      <c r="D51" t="s">
        <v>8265</v>
      </c>
      <c r="E51" t="s">
        <v>8266</v>
      </c>
      <c r="F51" t="s">
        <v>8294</v>
      </c>
      <c r="G51" t="s">
        <v>8295</v>
      </c>
      <c r="H51" t="s">
        <v>8296</v>
      </c>
      <c r="I51" t="s">
        <v>8296</v>
      </c>
      <c r="J51" t="s">
        <v>8297</v>
      </c>
      <c r="K51" t="s">
        <v>8298</v>
      </c>
      <c r="M51" t="s">
        <v>8299</v>
      </c>
      <c r="O51" t="s">
        <v>1099</v>
      </c>
      <c r="P51" t="s">
        <v>8114</v>
      </c>
      <c r="Q51" t="s">
        <v>1099</v>
      </c>
      <c r="R51" t="s">
        <v>8061</v>
      </c>
      <c r="S51" t="b">
        <v>0</v>
      </c>
    </row>
    <row r="52" spans="1:19" x14ac:dyDescent="0.35">
      <c r="A52">
        <v>218</v>
      </c>
      <c r="B52" t="s">
        <v>8264</v>
      </c>
      <c r="C52" t="s">
        <v>8264</v>
      </c>
      <c r="D52" t="s">
        <v>8265</v>
      </c>
      <c r="E52" t="s">
        <v>8266</v>
      </c>
      <c r="F52" t="s">
        <v>8294</v>
      </c>
      <c r="G52" t="s">
        <v>8295</v>
      </c>
      <c r="H52" t="s">
        <v>8300</v>
      </c>
      <c r="I52" t="s">
        <v>8300</v>
      </c>
      <c r="J52" t="s">
        <v>8301</v>
      </c>
      <c r="K52" t="s">
        <v>8302</v>
      </c>
      <c r="M52" t="s">
        <v>8303</v>
      </c>
      <c r="O52" t="s">
        <v>1099</v>
      </c>
      <c r="P52" t="s">
        <v>8114</v>
      </c>
      <c r="Q52" t="s">
        <v>1099</v>
      </c>
      <c r="R52" t="s">
        <v>1099</v>
      </c>
      <c r="S52" t="b">
        <v>0</v>
      </c>
    </row>
    <row r="53" spans="1:19" x14ac:dyDescent="0.35">
      <c r="A53">
        <v>223</v>
      </c>
      <c r="B53" t="s">
        <v>8264</v>
      </c>
      <c r="C53" t="s">
        <v>8264</v>
      </c>
      <c r="D53" t="s">
        <v>8265</v>
      </c>
      <c r="E53" t="s">
        <v>8266</v>
      </c>
      <c r="F53" t="s">
        <v>8294</v>
      </c>
      <c r="G53" t="s">
        <v>8295</v>
      </c>
      <c r="H53" t="s">
        <v>8304</v>
      </c>
      <c r="I53" t="s">
        <v>4379</v>
      </c>
      <c r="J53" t="s">
        <v>4379</v>
      </c>
      <c r="K53" t="s">
        <v>8305</v>
      </c>
      <c r="M53" t="s">
        <v>8306</v>
      </c>
      <c r="O53" t="s">
        <v>1099</v>
      </c>
      <c r="P53" t="s">
        <v>8060</v>
      </c>
      <c r="Q53" t="s">
        <v>1099</v>
      </c>
      <c r="R53" t="s">
        <v>1099</v>
      </c>
      <c r="S53" t="b">
        <v>0</v>
      </c>
    </row>
    <row r="54" spans="1:19" x14ac:dyDescent="0.35">
      <c r="A54">
        <v>224</v>
      </c>
      <c r="B54" t="s">
        <v>8264</v>
      </c>
      <c r="C54" t="s">
        <v>8264</v>
      </c>
      <c r="D54" t="s">
        <v>8265</v>
      </c>
      <c r="E54" t="s">
        <v>8266</v>
      </c>
      <c r="F54" t="s">
        <v>8294</v>
      </c>
      <c r="G54" t="s">
        <v>8295</v>
      </c>
      <c r="H54" t="s">
        <v>8307</v>
      </c>
      <c r="I54" t="s">
        <v>8308</v>
      </c>
      <c r="J54" t="s">
        <v>8308</v>
      </c>
      <c r="K54" t="s">
        <v>8309</v>
      </c>
      <c r="L54" t="s">
        <v>8310</v>
      </c>
      <c r="M54" t="s">
        <v>8306</v>
      </c>
      <c r="O54" t="s">
        <v>1099</v>
      </c>
      <c r="P54" t="s">
        <v>8060</v>
      </c>
      <c r="Q54" t="s">
        <v>1099</v>
      </c>
      <c r="R54" t="s">
        <v>1099</v>
      </c>
      <c r="S54" t="b">
        <v>0</v>
      </c>
    </row>
    <row r="55" spans="1:19" x14ac:dyDescent="0.35">
      <c r="A55">
        <v>224.1</v>
      </c>
      <c r="B55" t="s">
        <v>8264</v>
      </c>
      <c r="C55" t="s">
        <v>8264</v>
      </c>
      <c r="D55" t="s">
        <v>8265</v>
      </c>
      <c r="E55" t="s">
        <v>8266</v>
      </c>
      <c r="F55" t="s">
        <v>8294</v>
      </c>
      <c r="G55" t="s">
        <v>8295</v>
      </c>
      <c r="H55" t="s">
        <v>8311</v>
      </c>
      <c r="I55" t="s">
        <v>8312</v>
      </c>
      <c r="J55" t="s">
        <v>8313</v>
      </c>
      <c r="K55" t="s">
        <v>8314</v>
      </c>
      <c r="L55" t="s">
        <v>8315</v>
      </c>
      <c r="M55" t="s">
        <v>8316</v>
      </c>
      <c r="O55" t="s">
        <v>8061</v>
      </c>
      <c r="P55" t="s">
        <v>8060</v>
      </c>
      <c r="Q55" t="s">
        <v>1099</v>
      </c>
      <c r="R55" t="s">
        <v>1099</v>
      </c>
      <c r="S55" t="b">
        <v>0</v>
      </c>
    </row>
    <row r="56" spans="1:19" x14ac:dyDescent="0.35">
      <c r="A56">
        <v>226</v>
      </c>
      <c r="B56" t="s">
        <v>8264</v>
      </c>
      <c r="C56" t="s">
        <v>8264</v>
      </c>
      <c r="D56" t="s">
        <v>8265</v>
      </c>
      <c r="E56" t="s">
        <v>8266</v>
      </c>
      <c r="F56" t="s">
        <v>8294</v>
      </c>
      <c r="G56" t="s">
        <v>8295</v>
      </c>
      <c r="H56" t="s">
        <v>8317</v>
      </c>
      <c r="I56" t="s">
        <v>8318</v>
      </c>
      <c r="J56" t="s">
        <v>8319</v>
      </c>
      <c r="K56" t="s">
        <v>8320</v>
      </c>
      <c r="L56" t="s">
        <v>8321</v>
      </c>
      <c r="M56" t="s">
        <v>8322</v>
      </c>
      <c r="O56" t="s">
        <v>1099</v>
      </c>
      <c r="P56" t="s">
        <v>8060</v>
      </c>
      <c r="Q56" t="s">
        <v>1099</v>
      </c>
      <c r="R56" t="s">
        <v>1099</v>
      </c>
      <c r="S56" t="b">
        <v>0</v>
      </c>
    </row>
    <row r="57" spans="1:19" x14ac:dyDescent="0.35">
      <c r="A57">
        <v>226.1</v>
      </c>
      <c r="B57" t="s">
        <v>8264</v>
      </c>
      <c r="C57" t="s">
        <v>8264</v>
      </c>
      <c r="D57" t="s">
        <v>8265</v>
      </c>
      <c r="E57" t="s">
        <v>8266</v>
      </c>
      <c r="F57" t="s">
        <v>8294</v>
      </c>
      <c r="G57" t="s">
        <v>8295</v>
      </c>
      <c r="H57" t="s">
        <v>8323</v>
      </c>
      <c r="I57" t="s">
        <v>8324</v>
      </c>
      <c r="J57" t="s">
        <v>8325</v>
      </c>
      <c r="K57" t="s">
        <v>8326</v>
      </c>
      <c r="L57" t="s">
        <v>8321</v>
      </c>
      <c r="M57" t="s">
        <v>8322</v>
      </c>
      <c r="O57" t="s">
        <v>1099</v>
      </c>
      <c r="P57" t="s">
        <v>8060</v>
      </c>
      <c r="Q57" t="s">
        <v>1099</v>
      </c>
      <c r="R57" t="s">
        <v>1099</v>
      </c>
      <c r="S57" t="b">
        <v>0</v>
      </c>
    </row>
    <row r="58" spans="1:19" x14ac:dyDescent="0.35">
      <c r="A58">
        <v>226.2</v>
      </c>
      <c r="B58" t="s">
        <v>8264</v>
      </c>
      <c r="C58" t="s">
        <v>8264</v>
      </c>
      <c r="D58" t="s">
        <v>8265</v>
      </c>
      <c r="E58" t="s">
        <v>8266</v>
      </c>
      <c r="F58" t="s">
        <v>8294</v>
      </c>
      <c r="G58" t="s">
        <v>8295</v>
      </c>
      <c r="H58" t="s">
        <v>8327</v>
      </c>
      <c r="I58" t="s">
        <v>8328</v>
      </c>
      <c r="J58" t="s">
        <v>8329</v>
      </c>
      <c r="K58" t="s">
        <v>8330</v>
      </c>
      <c r="L58" t="s">
        <v>8321</v>
      </c>
      <c r="M58" t="s">
        <v>8322</v>
      </c>
      <c r="O58" t="s">
        <v>1099</v>
      </c>
      <c r="P58" t="s">
        <v>8060</v>
      </c>
      <c r="Q58" t="s">
        <v>1099</v>
      </c>
      <c r="R58" t="s">
        <v>1099</v>
      </c>
      <c r="S58" t="b">
        <v>0</v>
      </c>
    </row>
    <row r="59" spans="1:19" x14ac:dyDescent="0.35">
      <c r="A59">
        <v>226.3</v>
      </c>
      <c r="B59" t="s">
        <v>8264</v>
      </c>
      <c r="C59" t="s">
        <v>8264</v>
      </c>
      <c r="D59" t="s">
        <v>8265</v>
      </c>
      <c r="E59" t="s">
        <v>8266</v>
      </c>
      <c r="F59" t="s">
        <v>8294</v>
      </c>
      <c r="G59" t="s">
        <v>8295</v>
      </c>
      <c r="H59" t="s">
        <v>8331</v>
      </c>
      <c r="I59" t="s">
        <v>8331</v>
      </c>
      <c r="J59" t="s">
        <v>8332</v>
      </c>
      <c r="K59" t="s">
        <v>8333</v>
      </c>
      <c r="L59" t="s">
        <v>8321</v>
      </c>
      <c r="M59" t="s">
        <v>8322</v>
      </c>
      <c r="O59" t="s">
        <v>1099</v>
      </c>
      <c r="P59" t="s">
        <v>8060</v>
      </c>
      <c r="Q59" t="s">
        <v>1099</v>
      </c>
      <c r="R59" t="s">
        <v>1099</v>
      </c>
      <c r="S59" t="b">
        <v>0</v>
      </c>
    </row>
    <row r="60" spans="1:19" x14ac:dyDescent="0.35">
      <c r="A60">
        <v>226.4</v>
      </c>
      <c r="B60" t="s">
        <v>8264</v>
      </c>
      <c r="C60" t="s">
        <v>8264</v>
      </c>
      <c r="D60" t="s">
        <v>8265</v>
      </c>
      <c r="E60" t="s">
        <v>8266</v>
      </c>
      <c r="F60" t="s">
        <v>8294</v>
      </c>
      <c r="G60" t="s">
        <v>8295</v>
      </c>
      <c r="H60" t="s">
        <v>8334</v>
      </c>
      <c r="I60" t="s">
        <v>8334</v>
      </c>
      <c r="J60" t="s">
        <v>8335</v>
      </c>
      <c r="K60" t="s">
        <v>8336</v>
      </c>
      <c r="L60" t="s">
        <v>8321</v>
      </c>
      <c r="M60" t="s">
        <v>8322</v>
      </c>
      <c r="O60" t="s">
        <v>1099</v>
      </c>
      <c r="P60" t="s">
        <v>8060</v>
      </c>
      <c r="Q60" t="s">
        <v>1099</v>
      </c>
      <c r="R60" t="s">
        <v>1099</v>
      </c>
      <c r="S60" t="b">
        <v>0</v>
      </c>
    </row>
    <row r="61" spans="1:19" ht="29" x14ac:dyDescent="0.35">
      <c r="A61">
        <v>231</v>
      </c>
      <c r="B61" t="s">
        <v>8264</v>
      </c>
      <c r="C61" t="s">
        <v>8264</v>
      </c>
      <c r="D61" t="s">
        <v>8265</v>
      </c>
      <c r="E61" t="s">
        <v>8266</v>
      </c>
      <c r="F61" t="s">
        <v>8294</v>
      </c>
      <c r="G61" t="s">
        <v>8295</v>
      </c>
      <c r="H61" t="s">
        <v>8337</v>
      </c>
      <c r="I61" t="s">
        <v>8337</v>
      </c>
      <c r="J61" t="s">
        <v>8338</v>
      </c>
      <c r="K61" t="s">
        <v>8339</v>
      </c>
      <c r="L61" s="87" t="s">
        <v>8340</v>
      </c>
      <c r="M61" t="s">
        <v>8341</v>
      </c>
      <c r="O61" t="s">
        <v>1099</v>
      </c>
      <c r="P61" t="s">
        <v>8060</v>
      </c>
      <c r="Q61" t="s">
        <v>1099</v>
      </c>
      <c r="R61" t="s">
        <v>1099</v>
      </c>
      <c r="S61" t="b">
        <v>0</v>
      </c>
    </row>
    <row r="62" spans="1:19" x14ac:dyDescent="0.35">
      <c r="A62">
        <v>221</v>
      </c>
      <c r="B62" t="s">
        <v>8264</v>
      </c>
      <c r="C62" t="s">
        <v>8264</v>
      </c>
      <c r="D62" t="s">
        <v>8265</v>
      </c>
      <c r="E62" t="s">
        <v>8266</v>
      </c>
      <c r="F62" t="s">
        <v>8294</v>
      </c>
      <c r="G62" t="s">
        <v>8295</v>
      </c>
      <c r="H62" t="s">
        <v>8342</v>
      </c>
      <c r="I62" t="s">
        <v>8343</v>
      </c>
      <c r="J62" t="s">
        <v>8125</v>
      </c>
      <c r="K62" t="s">
        <v>8344</v>
      </c>
      <c r="L62" t="s">
        <v>8345</v>
      </c>
      <c r="M62" t="s">
        <v>8346</v>
      </c>
      <c r="O62" t="s">
        <v>1099</v>
      </c>
      <c r="P62" t="s">
        <v>8060</v>
      </c>
      <c r="Q62" t="s">
        <v>1099</v>
      </c>
      <c r="R62" t="s">
        <v>8061</v>
      </c>
      <c r="S62" t="b">
        <v>0</v>
      </c>
    </row>
    <row r="63" spans="1:19" x14ac:dyDescent="0.35">
      <c r="A63">
        <v>228</v>
      </c>
      <c r="B63" t="s">
        <v>8264</v>
      </c>
      <c r="C63" t="s">
        <v>8264</v>
      </c>
      <c r="D63" t="s">
        <v>8265</v>
      </c>
      <c r="E63" t="s">
        <v>8266</v>
      </c>
      <c r="F63" t="s">
        <v>8294</v>
      </c>
      <c r="G63" t="s">
        <v>8295</v>
      </c>
      <c r="H63" t="s">
        <v>8347</v>
      </c>
      <c r="I63" t="s">
        <v>8348</v>
      </c>
      <c r="J63" t="s">
        <v>8348</v>
      </c>
      <c r="K63" t="s">
        <v>8349</v>
      </c>
      <c r="L63" t="s">
        <v>8350</v>
      </c>
      <c r="M63" t="s">
        <v>8351</v>
      </c>
      <c r="O63" t="s">
        <v>1099</v>
      </c>
      <c r="P63" t="s">
        <v>8060</v>
      </c>
      <c r="Q63" t="s">
        <v>1099</v>
      </c>
      <c r="R63" t="s">
        <v>8061</v>
      </c>
      <c r="S63" t="b">
        <v>0</v>
      </c>
    </row>
    <row r="64" spans="1:19" x14ac:dyDescent="0.35">
      <c r="A64">
        <v>228.1</v>
      </c>
      <c r="B64" t="s">
        <v>8264</v>
      </c>
      <c r="C64" t="s">
        <v>8264</v>
      </c>
      <c r="D64" t="s">
        <v>8265</v>
      </c>
      <c r="E64" t="s">
        <v>8266</v>
      </c>
      <c r="F64" t="s">
        <v>8294</v>
      </c>
      <c r="G64" t="s">
        <v>8295</v>
      </c>
      <c r="H64" t="s">
        <v>8352</v>
      </c>
      <c r="I64" t="s">
        <v>8353</v>
      </c>
      <c r="J64" t="s">
        <v>8353</v>
      </c>
      <c r="K64" t="s">
        <v>8354</v>
      </c>
      <c r="L64" t="s">
        <v>8355</v>
      </c>
      <c r="M64" t="s">
        <v>8351</v>
      </c>
      <c r="O64" t="s">
        <v>1099</v>
      </c>
      <c r="P64" t="s">
        <v>8060</v>
      </c>
      <c r="Q64" t="s">
        <v>1099</v>
      </c>
      <c r="R64" t="s">
        <v>8061</v>
      </c>
      <c r="S64" t="b">
        <v>0</v>
      </c>
    </row>
    <row r="65" spans="1:19" x14ac:dyDescent="0.35">
      <c r="A65">
        <v>270</v>
      </c>
      <c r="B65" t="s">
        <v>8264</v>
      </c>
      <c r="C65" t="s">
        <v>8264</v>
      </c>
      <c r="D65" t="s">
        <v>8265</v>
      </c>
      <c r="E65" t="s">
        <v>8266</v>
      </c>
      <c r="F65" t="s">
        <v>8356</v>
      </c>
      <c r="G65" t="s">
        <v>8357</v>
      </c>
      <c r="H65" t="s">
        <v>8356</v>
      </c>
      <c r="I65" t="s">
        <v>8356</v>
      </c>
      <c r="J65" t="s">
        <v>8357</v>
      </c>
      <c r="K65" t="s">
        <v>8358</v>
      </c>
      <c r="L65" t="s">
        <v>8359</v>
      </c>
      <c r="M65" t="s">
        <v>8360</v>
      </c>
      <c r="O65" t="s">
        <v>1099</v>
      </c>
      <c r="P65" t="s">
        <v>8060</v>
      </c>
      <c r="Q65" t="s">
        <v>1099</v>
      </c>
      <c r="R65" t="s">
        <v>8061</v>
      </c>
      <c r="S65" t="b">
        <v>0</v>
      </c>
    </row>
    <row r="66" spans="1:19" x14ac:dyDescent="0.35">
      <c r="A66">
        <v>236.1</v>
      </c>
      <c r="B66" t="s">
        <v>8264</v>
      </c>
      <c r="C66" t="s">
        <v>8264</v>
      </c>
      <c r="D66" t="s">
        <v>8265</v>
      </c>
      <c r="E66" t="s">
        <v>8266</v>
      </c>
      <c r="F66" t="s">
        <v>8361</v>
      </c>
      <c r="G66" t="s">
        <v>8362</v>
      </c>
      <c r="H66" t="s">
        <v>8361</v>
      </c>
      <c r="I66" t="s">
        <v>8361</v>
      </c>
      <c r="J66" t="s">
        <v>8362</v>
      </c>
      <c r="K66" t="s">
        <v>8363</v>
      </c>
      <c r="L66" t="s">
        <v>8364</v>
      </c>
      <c r="M66" t="s">
        <v>8365</v>
      </c>
      <c r="O66" t="s">
        <v>1099</v>
      </c>
      <c r="P66" t="s">
        <v>8060</v>
      </c>
      <c r="Q66" t="s">
        <v>1099</v>
      </c>
      <c r="R66" t="s">
        <v>1099</v>
      </c>
      <c r="S66" t="b">
        <v>0</v>
      </c>
    </row>
    <row r="67" spans="1:19" x14ac:dyDescent="0.35">
      <c r="A67">
        <v>236.2</v>
      </c>
      <c r="B67" t="s">
        <v>8264</v>
      </c>
      <c r="C67" t="s">
        <v>8264</v>
      </c>
      <c r="D67" t="s">
        <v>8265</v>
      </c>
      <c r="E67" t="s">
        <v>8266</v>
      </c>
      <c r="F67" t="s">
        <v>8361</v>
      </c>
      <c r="G67" t="s">
        <v>8362</v>
      </c>
      <c r="H67" t="s">
        <v>8366</v>
      </c>
      <c r="I67" t="s">
        <v>8366</v>
      </c>
      <c r="J67" t="s">
        <v>8367</v>
      </c>
      <c r="K67" t="s">
        <v>8368</v>
      </c>
      <c r="M67" t="s">
        <v>8365</v>
      </c>
      <c r="O67" t="s">
        <v>1099</v>
      </c>
      <c r="P67" t="s">
        <v>8114</v>
      </c>
      <c r="Q67" t="s">
        <v>1099</v>
      </c>
      <c r="R67" t="s">
        <v>1099</v>
      </c>
      <c r="S67" t="b">
        <v>0</v>
      </c>
    </row>
    <row r="68" spans="1:19" x14ac:dyDescent="0.35">
      <c r="A68">
        <v>232.1</v>
      </c>
      <c r="B68" t="s">
        <v>8264</v>
      </c>
      <c r="C68" t="s">
        <v>8264</v>
      </c>
      <c r="D68" t="s">
        <v>8369</v>
      </c>
      <c r="E68" t="s">
        <v>8370</v>
      </c>
      <c r="F68" t="s">
        <v>8369</v>
      </c>
      <c r="G68" t="s">
        <v>8370</v>
      </c>
      <c r="H68" t="s">
        <v>8371</v>
      </c>
      <c r="I68" t="s">
        <v>8372</v>
      </c>
      <c r="J68" t="s">
        <v>8372</v>
      </c>
      <c r="K68" t="s">
        <v>8373</v>
      </c>
      <c r="L68" t="s">
        <v>8374</v>
      </c>
      <c r="M68" t="s">
        <v>8375</v>
      </c>
      <c r="O68" t="s">
        <v>1099</v>
      </c>
      <c r="P68" t="s">
        <v>8114</v>
      </c>
      <c r="Q68" t="s">
        <v>1099</v>
      </c>
      <c r="R68" t="s">
        <v>8376</v>
      </c>
      <c r="S68" t="b">
        <v>0</v>
      </c>
    </row>
    <row r="69" spans="1:19" x14ac:dyDescent="0.35">
      <c r="A69">
        <v>232.2</v>
      </c>
      <c r="B69" t="s">
        <v>8264</v>
      </c>
      <c r="C69" t="s">
        <v>8264</v>
      </c>
      <c r="D69" t="s">
        <v>8369</v>
      </c>
      <c r="E69" t="s">
        <v>8370</v>
      </c>
      <c r="F69" t="s">
        <v>8369</v>
      </c>
      <c r="G69" t="s">
        <v>8370</v>
      </c>
      <c r="H69" t="s">
        <v>8377</v>
      </c>
      <c r="I69" t="s">
        <v>8378</v>
      </c>
      <c r="J69" t="s">
        <v>8378</v>
      </c>
      <c r="K69" t="s">
        <v>8379</v>
      </c>
      <c r="M69" t="s">
        <v>8380</v>
      </c>
      <c r="O69" t="s">
        <v>1099</v>
      </c>
      <c r="P69" t="s">
        <v>8060</v>
      </c>
      <c r="Q69" t="s">
        <v>1099</v>
      </c>
      <c r="R69" t="s">
        <v>8061</v>
      </c>
      <c r="S69" t="b">
        <v>0</v>
      </c>
    </row>
    <row r="70" spans="1:19" x14ac:dyDescent="0.35">
      <c r="A70">
        <v>232.3</v>
      </c>
      <c r="B70" t="s">
        <v>8264</v>
      </c>
      <c r="C70" t="s">
        <v>8264</v>
      </c>
      <c r="D70" t="s">
        <v>8369</v>
      </c>
      <c r="E70" t="s">
        <v>8370</v>
      </c>
      <c r="F70" t="s">
        <v>8369</v>
      </c>
      <c r="G70" t="s">
        <v>8370</v>
      </c>
      <c r="H70" t="s">
        <v>8381</v>
      </c>
      <c r="K70" t="s">
        <v>8382</v>
      </c>
      <c r="M70" t="s">
        <v>8375</v>
      </c>
      <c r="O70" t="s">
        <v>1099</v>
      </c>
      <c r="P70" t="s">
        <v>8114</v>
      </c>
      <c r="Q70" t="s">
        <v>1099</v>
      </c>
      <c r="R70" t="s">
        <v>8376</v>
      </c>
      <c r="S70" t="b">
        <v>1</v>
      </c>
    </row>
    <row r="71" spans="1:19" x14ac:dyDescent="0.35">
      <c r="A71">
        <v>232.4</v>
      </c>
      <c r="B71" t="s">
        <v>8264</v>
      </c>
      <c r="C71" t="s">
        <v>8264</v>
      </c>
      <c r="D71" t="s">
        <v>8369</v>
      </c>
      <c r="E71" t="s">
        <v>8370</v>
      </c>
      <c r="F71" t="s">
        <v>8369</v>
      </c>
      <c r="G71" t="s">
        <v>8370</v>
      </c>
      <c r="H71" t="s">
        <v>8383</v>
      </c>
      <c r="K71" t="s">
        <v>8384</v>
      </c>
      <c r="M71" t="s">
        <v>8375</v>
      </c>
      <c r="O71" t="s">
        <v>1099</v>
      </c>
      <c r="P71" t="s">
        <v>8114</v>
      </c>
      <c r="Q71" t="s">
        <v>1099</v>
      </c>
      <c r="R71" t="s">
        <v>8376</v>
      </c>
      <c r="S71" t="b">
        <v>1</v>
      </c>
    </row>
    <row r="72" spans="1:19" x14ac:dyDescent="0.35">
      <c r="A72">
        <v>232.5</v>
      </c>
      <c r="B72" t="s">
        <v>8264</v>
      </c>
      <c r="C72" t="s">
        <v>8264</v>
      </c>
      <c r="D72" t="s">
        <v>8369</v>
      </c>
      <c r="E72" t="s">
        <v>8370</v>
      </c>
      <c r="F72" t="s">
        <v>8369</v>
      </c>
      <c r="G72" t="s">
        <v>8370</v>
      </c>
      <c r="H72" t="s">
        <v>8385</v>
      </c>
      <c r="K72" t="s">
        <v>8386</v>
      </c>
      <c r="M72" t="s">
        <v>8375</v>
      </c>
      <c r="O72" t="s">
        <v>1099</v>
      </c>
      <c r="P72" t="s">
        <v>8114</v>
      </c>
      <c r="Q72" t="s">
        <v>1099</v>
      </c>
      <c r="R72" t="s">
        <v>8376</v>
      </c>
      <c r="S72" t="b">
        <v>1</v>
      </c>
    </row>
    <row r="73" spans="1:19" x14ac:dyDescent="0.35">
      <c r="A73">
        <v>233</v>
      </c>
      <c r="B73" t="s">
        <v>8264</v>
      </c>
      <c r="C73" t="s">
        <v>8264</v>
      </c>
      <c r="D73" t="s">
        <v>8369</v>
      </c>
      <c r="E73" t="s">
        <v>8370</v>
      </c>
      <c r="F73" t="s">
        <v>8369</v>
      </c>
      <c r="G73" t="s">
        <v>8370</v>
      </c>
      <c r="H73" t="s">
        <v>8387</v>
      </c>
      <c r="I73" t="s">
        <v>8388</v>
      </c>
      <c r="J73" t="s">
        <v>8389</v>
      </c>
      <c r="K73" t="s">
        <v>8390</v>
      </c>
      <c r="L73" t="s">
        <v>8391</v>
      </c>
      <c r="M73" t="s">
        <v>7132</v>
      </c>
      <c r="O73" t="s">
        <v>8061</v>
      </c>
      <c r="P73" t="s">
        <v>8060</v>
      </c>
      <c r="Q73" t="s">
        <v>8061</v>
      </c>
      <c r="R73" t="s">
        <v>8061</v>
      </c>
      <c r="S73" t="b">
        <v>0</v>
      </c>
    </row>
    <row r="74" spans="1:19" ht="29" x14ac:dyDescent="0.35">
      <c r="A74">
        <v>233.1</v>
      </c>
      <c r="B74" t="s">
        <v>8264</v>
      </c>
      <c r="C74" t="s">
        <v>8264</v>
      </c>
      <c r="D74" t="s">
        <v>8369</v>
      </c>
      <c r="E74" t="s">
        <v>8370</v>
      </c>
      <c r="F74" t="s">
        <v>8369</v>
      </c>
      <c r="G74" t="s">
        <v>8370</v>
      </c>
      <c r="H74" t="s">
        <v>8392</v>
      </c>
      <c r="I74" t="s">
        <v>8393</v>
      </c>
      <c r="J74" t="s">
        <v>8394</v>
      </c>
      <c r="K74" s="87" t="s">
        <v>8395</v>
      </c>
      <c r="L74" t="s">
        <v>8391</v>
      </c>
      <c r="M74" t="s">
        <v>7132</v>
      </c>
      <c r="O74" t="s">
        <v>8061</v>
      </c>
      <c r="P74" t="s">
        <v>8060</v>
      </c>
      <c r="Q74" t="s">
        <v>8061</v>
      </c>
      <c r="R74" t="s">
        <v>1099</v>
      </c>
      <c r="S74" t="b">
        <v>0</v>
      </c>
    </row>
    <row r="75" spans="1:19" x14ac:dyDescent="0.35">
      <c r="A75">
        <v>233.2</v>
      </c>
      <c r="B75" t="s">
        <v>8264</v>
      </c>
      <c r="C75" t="s">
        <v>8264</v>
      </c>
      <c r="D75" t="s">
        <v>8369</v>
      </c>
      <c r="E75" t="s">
        <v>8370</v>
      </c>
      <c r="F75" t="s">
        <v>8369</v>
      </c>
      <c r="G75" t="s">
        <v>8370</v>
      </c>
      <c r="H75" t="s">
        <v>8396</v>
      </c>
      <c r="I75" t="s">
        <v>8397</v>
      </c>
      <c r="J75" t="s">
        <v>8398</v>
      </c>
      <c r="K75" t="s">
        <v>8399</v>
      </c>
      <c r="L75" t="s">
        <v>8391</v>
      </c>
      <c r="M75" t="s">
        <v>7132</v>
      </c>
      <c r="O75" t="s">
        <v>8061</v>
      </c>
      <c r="P75" t="s">
        <v>8060</v>
      </c>
      <c r="Q75" t="s">
        <v>8061</v>
      </c>
      <c r="R75" t="s">
        <v>1099</v>
      </c>
      <c r="S75" t="b">
        <v>0</v>
      </c>
    </row>
    <row r="76" spans="1:19" x14ac:dyDescent="0.35">
      <c r="A76">
        <v>233.3</v>
      </c>
      <c r="B76" t="s">
        <v>8264</v>
      </c>
      <c r="C76" t="s">
        <v>8264</v>
      </c>
      <c r="D76" t="s">
        <v>8369</v>
      </c>
      <c r="E76" t="s">
        <v>8370</v>
      </c>
      <c r="F76" t="s">
        <v>8369</v>
      </c>
      <c r="G76" t="s">
        <v>8370</v>
      </c>
      <c r="H76" t="s">
        <v>8400</v>
      </c>
      <c r="I76" t="s">
        <v>8401</v>
      </c>
      <c r="J76" t="s">
        <v>8402</v>
      </c>
      <c r="K76" t="s">
        <v>8403</v>
      </c>
      <c r="L76" t="s">
        <v>8404</v>
      </c>
      <c r="M76" t="s">
        <v>8405</v>
      </c>
      <c r="O76" t="s">
        <v>1099</v>
      </c>
      <c r="P76" t="s">
        <v>8060</v>
      </c>
      <c r="Q76" t="s">
        <v>1099</v>
      </c>
      <c r="R76" t="s">
        <v>1099</v>
      </c>
      <c r="S76" t="b">
        <v>0</v>
      </c>
    </row>
    <row r="77" spans="1:19" x14ac:dyDescent="0.35">
      <c r="A77">
        <v>233.4</v>
      </c>
      <c r="B77" t="s">
        <v>8264</v>
      </c>
      <c r="C77" t="s">
        <v>8264</v>
      </c>
      <c r="D77" t="s">
        <v>8369</v>
      </c>
      <c r="E77" t="s">
        <v>8370</v>
      </c>
      <c r="F77" t="s">
        <v>8369</v>
      </c>
      <c r="G77" t="s">
        <v>8370</v>
      </c>
      <c r="H77" t="s">
        <v>8406</v>
      </c>
      <c r="I77" t="s">
        <v>8407</v>
      </c>
      <c r="J77" t="s">
        <v>8408</v>
      </c>
      <c r="K77" t="s">
        <v>8409</v>
      </c>
      <c r="L77" t="s">
        <v>8404</v>
      </c>
      <c r="M77" t="s">
        <v>8405</v>
      </c>
      <c r="O77" t="s">
        <v>1099</v>
      </c>
      <c r="P77" t="s">
        <v>8060</v>
      </c>
      <c r="Q77" t="s">
        <v>1099</v>
      </c>
      <c r="R77" t="s">
        <v>1099</v>
      </c>
      <c r="S77" t="b">
        <v>0</v>
      </c>
    </row>
    <row r="78" spans="1:19" x14ac:dyDescent="0.35">
      <c r="A78">
        <v>233.5</v>
      </c>
      <c r="B78" t="s">
        <v>8264</v>
      </c>
      <c r="C78" t="s">
        <v>8264</v>
      </c>
      <c r="D78" t="s">
        <v>8369</v>
      </c>
      <c r="E78" t="s">
        <v>8370</v>
      </c>
      <c r="F78" t="s">
        <v>8369</v>
      </c>
      <c r="G78" t="s">
        <v>8370</v>
      </c>
      <c r="H78" t="s">
        <v>8410</v>
      </c>
      <c r="I78" t="s">
        <v>8411</v>
      </c>
      <c r="J78" t="s">
        <v>8412</v>
      </c>
      <c r="K78" t="s">
        <v>8413</v>
      </c>
      <c r="L78" t="s">
        <v>8404</v>
      </c>
      <c r="M78" t="s">
        <v>8405</v>
      </c>
      <c r="O78" t="s">
        <v>1099</v>
      </c>
      <c r="P78" t="s">
        <v>8060</v>
      </c>
      <c r="Q78" t="s">
        <v>1099</v>
      </c>
      <c r="R78" t="s">
        <v>1099</v>
      </c>
      <c r="S78" t="b">
        <v>0</v>
      </c>
    </row>
    <row r="79" spans="1:19" x14ac:dyDescent="0.35">
      <c r="A79">
        <v>233.6</v>
      </c>
      <c r="B79" t="s">
        <v>8264</v>
      </c>
      <c r="C79" t="s">
        <v>8264</v>
      </c>
      <c r="D79" t="s">
        <v>8369</v>
      </c>
      <c r="E79" t="s">
        <v>8370</v>
      </c>
      <c r="F79" t="s">
        <v>8369</v>
      </c>
      <c r="G79" t="s">
        <v>8370</v>
      </c>
      <c r="H79" t="s">
        <v>8414</v>
      </c>
      <c r="I79" t="s">
        <v>8415</v>
      </c>
      <c r="J79" t="s">
        <v>8416</v>
      </c>
      <c r="K79" t="s">
        <v>8417</v>
      </c>
      <c r="L79" t="s">
        <v>8404</v>
      </c>
      <c r="M79" t="s">
        <v>7132</v>
      </c>
      <c r="O79" t="s">
        <v>1099</v>
      </c>
      <c r="P79" t="s">
        <v>8060</v>
      </c>
      <c r="Q79" t="s">
        <v>1099</v>
      </c>
      <c r="R79" t="s">
        <v>8061</v>
      </c>
      <c r="S79" t="b">
        <v>0</v>
      </c>
    </row>
    <row r="80" spans="1:19" x14ac:dyDescent="0.35">
      <c r="A80">
        <v>257.10000000000002</v>
      </c>
      <c r="B80" t="s">
        <v>8264</v>
      </c>
      <c r="C80" t="s">
        <v>8264</v>
      </c>
      <c r="D80" t="s">
        <v>8369</v>
      </c>
      <c r="E80" t="s">
        <v>8370</v>
      </c>
      <c r="F80" t="s">
        <v>8369</v>
      </c>
      <c r="G80" t="s">
        <v>8370</v>
      </c>
      <c r="H80" t="s">
        <v>8418</v>
      </c>
      <c r="I80" t="s">
        <v>8419</v>
      </c>
      <c r="J80" t="s">
        <v>8420</v>
      </c>
      <c r="K80" t="s">
        <v>8421</v>
      </c>
      <c r="L80" t="s">
        <v>8404</v>
      </c>
      <c r="M80" t="s">
        <v>7132</v>
      </c>
      <c r="O80" t="s">
        <v>8061</v>
      </c>
      <c r="P80" t="s">
        <v>8060</v>
      </c>
      <c r="Q80" t="s">
        <v>8061</v>
      </c>
      <c r="R80" t="s">
        <v>8061</v>
      </c>
      <c r="S80" t="b">
        <v>0</v>
      </c>
    </row>
    <row r="81" spans="1:20" x14ac:dyDescent="0.35">
      <c r="A81">
        <v>257.3</v>
      </c>
      <c r="B81" t="s">
        <v>8264</v>
      </c>
      <c r="C81" t="s">
        <v>8264</v>
      </c>
      <c r="D81" t="s">
        <v>8369</v>
      </c>
      <c r="E81" t="s">
        <v>8370</v>
      </c>
      <c r="F81" t="s">
        <v>8369</v>
      </c>
      <c r="G81" t="s">
        <v>8370</v>
      </c>
      <c r="H81" t="s">
        <v>8422</v>
      </c>
      <c r="I81" t="s">
        <v>8423</v>
      </c>
      <c r="J81" t="s">
        <v>8424</v>
      </c>
      <c r="K81" t="s">
        <v>8425</v>
      </c>
      <c r="L81" t="s">
        <v>8404</v>
      </c>
      <c r="M81" t="s">
        <v>7132</v>
      </c>
      <c r="O81" t="s">
        <v>8061</v>
      </c>
      <c r="P81" t="s">
        <v>8060</v>
      </c>
      <c r="Q81" t="s">
        <v>8061</v>
      </c>
      <c r="R81" t="s">
        <v>8061</v>
      </c>
      <c r="S81" t="b">
        <v>0</v>
      </c>
    </row>
    <row r="82" spans="1:20" x14ac:dyDescent="0.35">
      <c r="A82">
        <v>257.2</v>
      </c>
      <c r="B82" t="s">
        <v>8264</v>
      </c>
      <c r="C82" t="s">
        <v>8264</v>
      </c>
      <c r="D82" t="s">
        <v>8369</v>
      </c>
      <c r="E82" t="s">
        <v>8370</v>
      </c>
      <c r="F82" t="s">
        <v>8369</v>
      </c>
      <c r="G82" t="s">
        <v>8370</v>
      </c>
      <c r="H82" t="s">
        <v>8426</v>
      </c>
      <c r="I82" t="s">
        <v>8427</v>
      </c>
      <c r="J82" t="s">
        <v>8428</v>
      </c>
      <c r="K82" t="s">
        <v>8429</v>
      </c>
      <c r="L82" t="s">
        <v>8404</v>
      </c>
      <c r="M82" t="s">
        <v>8430</v>
      </c>
      <c r="O82" t="s">
        <v>1099</v>
      </c>
      <c r="P82" t="s">
        <v>8060</v>
      </c>
      <c r="Q82" t="s">
        <v>1099</v>
      </c>
      <c r="R82" t="s">
        <v>8061</v>
      </c>
      <c r="S82" t="b">
        <v>0</v>
      </c>
    </row>
    <row r="83" spans="1:20" x14ac:dyDescent="0.35">
      <c r="A83">
        <v>238</v>
      </c>
      <c r="B83" t="s">
        <v>8264</v>
      </c>
      <c r="C83" t="s">
        <v>8264</v>
      </c>
      <c r="D83" t="s">
        <v>8369</v>
      </c>
      <c r="E83" t="s">
        <v>8370</v>
      </c>
      <c r="F83" t="s">
        <v>8369</v>
      </c>
      <c r="G83" t="s">
        <v>8370</v>
      </c>
      <c r="H83" t="s">
        <v>8431</v>
      </c>
      <c r="I83" t="s">
        <v>8432</v>
      </c>
      <c r="J83" t="s">
        <v>8433</v>
      </c>
      <c r="K83" t="s">
        <v>8434</v>
      </c>
      <c r="L83" t="s">
        <v>8404</v>
      </c>
      <c r="M83" t="s">
        <v>8405</v>
      </c>
      <c r="O83" t="s">
        <v>1099</v>
      </c>
      <c r="P83" t="s">
        <v>8060</v>
      </c>
      <c r="Q83" t="s">
        <v>1099</v>
      </c>
      <c r="R83" t="s">
        <v>1099</v>
      </c>
      <c r="S83" t="b">
        <v>0</v>
      </c>
      <c r="T83" t="s">
        <v>8435</v>
      </c>
    </row>
    <row r="84" spans="1:20" x14ac:dyDescent="0.35">
      <c r="A84">
        <v>234</v>
      </c>
      <c r="B84" t="s">
        <v>8264</v>
      </c>
      <c r="C84" t="s">
        <v>8264</v>
      </c>
      <c r="D84" t="s">
        <v>8369</v>
      </c>
      <c r="E84" t="s">
        <v>8370</v>
      </c>
      <c r="F84" t="s">
        <v>8369</v>
      </c>
      <c r="G84" t="s">
        <v>8370</v>
      </c>
      <c r="H84" t="s">
        <v>8436</v>
      </c>
      <c r="I84" t="s">
        <v>8437</v>
      </c>
      <c r="J84" t="s">
        <v>8438</v>
      </c>
      <c r="K84" t="s">
        <v>8439</v>
      </c>
      <c r="L84" t="s">
        <v>8440</v>
      </c>
      <c r="M84" t="s">
        <v>7132</v>
      </c>
      <c r="O84" t="s">
        <v>1099</v>
      </c>
      <c r="P84" t="s">
        <v>8060</v>
      </c>
      <c r="Q84" t="s">
        <v>8061</v>
      </c>
      <c r="R84" t="s">
        <v>8061</v>
      </c>
      <c r="S84" t="b">
        <v>0</v>
      </c>
    </row>
    <row r="85" spans="1:20" x14ac:dyDescent="0.35">
      <c r="A85">
        <v>234.1</v>
      </c>
      <c r="B85" t="s">
        <v>8264</v>
      </c>
      <c r="C85" t="s">
        <v>8264</v>
      </c>
      <c r="D85" t="s">
        <v>8369</v>
      </c>
      <c r="E85" t="s">
        <v>8370</v>
      </c>
      <c r="F85" t="s">
        <v>8369</v>
      </c>
      <c r="G85" t="s">
        <v>8370</v>
      </c>
      <c r="H85" t="s">
        <v>8441</v>
      </c>
      <c r="I85" t="s">
        <v>8442</v>
      </c>
      <c r="J85" t="s">
        <v>8443</v>
      </c>
      <c r="K85" t="s">
        <v>8444</v>
      </c>
      <c r="L85" t="s">
        <v>8440</v>
      </c>
      <c r="M85" t="s">
        <v>7132</v>
      </c>
      <c r="O85" t="s">
        <v>8061</v>
      </c>
      <c r="P85" t="s">
        <v>8060</v>
      </c>
      <c r="Q85" t="s">
        <v>8061</v>
      </c>
      <c r="R85" t="s">
        <v>8061</v>
      </c>
      <c r="S85" t="b">
        <v>0</v>
      </c>
    </row>
    <row r="86" spans="1:20" x14ac:dyDescent="0.35">
      <c r="A86">
        <v>234.2</v>
      </c>
      <c r="B86" t="s">
        <v>8264</v>
      </c>
      <c r="C86" t="s">
        <v>8264</v>
      </c>
      <c r="D86" t="s">
        <v>8369</v>
      </c>
      <c r="E86" t="s">
        <v>8370</v>
      </c>
      <c r="F86" t="s">
        <v>8369</v>
      </c>
      <c r="G86" t="s">
        <v>8370</v>
      </c>
      <c r="H86" t="s">
        <v>8445</v>
      </c>
      <c r="I86" t="s">
        <v>8446</v>
      </c>
      <c r="J86" t="s">
        <v>8447</v>
      </c>
      <c r="K86" t="s">
        <v>8448</v>
      </c>
      <c r="L86" t="s">
        <v>8440</v>
      </c>
      <c r="M86" t="s">
        <v>7132</v>
      </c>
      <c r="O86" t="s">
        <v>8061</v>
      </c>
      <c r="P86" t="s">
        <v>8060</v>
      </c>
      <c r="Q86" t="s">
        <v>8061</v>
      </c>
      <c r="R86" t="s">
        <v>8061</v>
      </c>
      <c r="S86" t="b">
        <v>0</v>
      </c>
    </row>
    <row r="87" spans="1:20" x14ac:dyDescent="0.35">
      <c r="A87">
        <v>258</v>
      </c>
      <c r="B87" t="s">
        <v>8264</v>
      </c>
      <c r="C87" t="s">
        <v>8264</v>
      </c>
      <c r="D87" t="s">
        <v>8369</v>
      </c>
      <c r="E87" t="s">
        <v>8370</v>
      </c>
      <c r="F87" t="s">
        <v>8369</v>
      </c>
      <c r="G87" t="s">
        <v>8370</v>
      </c>
      <c r="H87" t="s">
        <v>8449</v>
      </c>
      <c r="I87" t="s">
        <v>8450</v>
      </c>
      <c r="J87" t="s">
        <v>8451</v>
      </c>
      <c r="K87" t="s">
        <v>8452</v>
      </c>
      <c r="L87" t="s">
        <v>8404</v>
      </c>
      <c r="M87" t="s">
        <v>7132</v>
      </c>
      <c r="O87" t="s">
        <v>8061</v>
      </c>
      <c r="P87" t="s">
        <v>8060</v>
      </c>
      <c r="Q87" t="s">
        <v>8061</v>
      </c>
      <c r="R87" t="s">
        <v>8061</v>
      </c>
      <c r="S87" t="b">
        <v>0</v>
      </c>
    </row>
    <row r="88" spans="1:20" x14ac:dyDescent="0.35">
      <c r="A88">
        <v>258.2</v>
      </c>
      <c r="B88" t="s">
        <v>8264</v>
      </c>
      <c r="C88" t="s">
        <v>8264</v>
      </c>
      <c r="D88" t="s">
        <v>8369</v>
      </c>
      <c r="E88" t="s">
        <v>8370</v>
      </c>
      <c r="F88" t="s">
        <v>8369</v>
      </c>
      <c r="G88" t="s">
        <v>8370</v>
      </c>
      <c r="H88" t="s">
        <v>8453</v>
      </c>
      <c r="I88" t="s">
        <v>8454</v>
      </c>
      <c r="J88" t="s">
        <v>8455</v>
      </c>
      <c r="K88" t="s">
        <v>8456</v>
      </c>
      <c r="L88" t="s">
        <v>8404</v>
      </c>
      <c r="M88" t="s">
        <v>8457</v>
      </c>
      <c r="O88" t="s">
        <v>1099</v>
      </c>
      <c r="P88" t="s">
        <v>8060</v>
      </c>
      <c r="Q88" t="s">
        <v>1099</v>
      </c>
      <c r="R88" t="s">
        <v>8061</v>
      </c>
      <c r="S88" t="b">
        <v>0</v>
      </c>
    </row>
    <row r="89" spans="1:20" x14ac:dyDescent="0.35">
      <c r="A89">
        <v>235</v>
      </c>
      <c r="B89" t="s">
        <v>8264</v>
      </c>
      <c r="C89" t="s">
        <v>8264</v>
      </c>
      <c r="D89" t="s">
        <v>8369</v>
      </c>
      <c r="E89" t="s">
        <v>8370</v>
      </c>
      <c r="F89" t="s">
        <v>8369</v>
      </c>
      <c r="G89" t="s">
        <v>8370</v>
      </c>
      <c r="H89" t="s">
        <v>8458</v>
      </c>
      <c r="I89" t="s">
        <v>8459</v>
      </c>
      <c r="J89" t="s">
        <v>8460</v>
      </c>
      <c r="K89" t="s">
        <v>8461</v>
      </c>
      <c r="L89" t="s">
        <v>8462</v>
      </c>
      <c r="M89" t="s">
        <v>7132</v>
      </c>
      <c r="O89" t="s">
        <v>1099</v>
      </c>
      <c r="P89" t="s">
        <v>8060</v>
      </c>
      <c r="Q89" t="s">
        <v>8061</v>
      </c>
      <c r="R89" t="s">
        <v>8061</v>
      </c>
      <c r="S89" t="b">
        <v>0</v>
      </c>
    </row>
    <row r="90" spans="1:20" ht="29" x14ac:dyDescent="0.35">
      <c r="A90">
        <v>235.1</v>
      </c>
      <c r="B90" t="s">
        <v>8264</v>
      </c>
      <c r="C90" t="s">
        <v>8264</v>
      </c>
      <c r="D90" t="s">
        <v>8369</v>
      </c>
      <c r="E90" t="s">
        <v>8370</v>
      </c>
      <c r="F90" t="s">
        <v>8369</v>
      </c>
      <c r="G90" t="s">
        <v>8370</v>
      </c>
      <c r="H90" t="s">
        <v>8463</v>
      </c>
      <c r="I90" t="s">
        <v>8464</v>
      </c>
      <c r="J90" t="s">
        <v>8465</v>
      </c>
      <c r="K90" s="87" t="s">
        <v>8466</v>
      </c>
      <c r="L90" t="s">
        <v>8462</v>
      </c>
      <c r="M90" t="s">
        <v>7132</v>
      </c>
      <c r="O90" t="s">
        <v>8061</v>
      </c>
      <c r="P90" t="s">
        <v>8060</v>
      </c>
      <c r="Q90" t="s">
        <v>8061</v>
      </c>
      <c r="R90" t="s">
        <v>8061</v>
      </c>
      <c r="S90" t="b">
        <v>0</v>
      </c>
    </row>
    <row r="91" spans="1:20" x14ac:dyDescent="0.35">
      <c r="A91">
        <v>235.2</v>
      </c>
      <c r="B91" t="s">
        <v>8264</v>
      </c>
      <c r="C91" t="s">
        <v>8264</v>
      </c>
      <c r="D91" t="s">
        <v>8369</v>
      </c>
      <c r="E91" t="s">
        <v>8370</v>
      </c>
      <c r="F91" t="s">
        <v>8369</v>
      </c>
      <c r="G91" t="s">
        <v>8370</v>
      </c>
      <c r="H91" t="s">
        <v>8467</v>
      </c>
      <c r="I91" t="s">
        <v>8468</v>
      </c>
      <c r="J91" t="s">
        <v>8469</v>
      </c>
      <c r="K91" t="s">
        <v>8470</v>
      </c>
      <c r="L91" t="s">
        <v>8462</v>
      </c>
      <c r="M91" t="s">
        <v>7132</v>
      </c>
      <c r="O91" t="s">
        <v>8061</v>
      </c>
      <c r="P91" t="s">
        <v>8060</v>
      </c>
      <c r="Q91" t="s">
        <v>8061</v>
      </c>
      <c r="R91" t="s">
        <v>8061</v>
      </c>
      <c r="S91" t="b">
        <v>0</v>
      </c>
    </row>
    <row r="92" spans="1:20" x14ac:dyDescent="0.35">
      <c r="A92">
        <v>259</v>
      </c>
      <c r="B92" t="s">
        <v>8264</v>
      </c>
      <c r="C92" t="s">
        <v>8264</v>
      </c>
      <c r="D92" t="s">
        <v>8369</v>
      </c>
      <c r="E92" t="s">
        <v>8370</v>
      </c>
      <c r="F92" t="s">
        <v>8369</v>
      </c>
      <c r="G92" t="s">
        <v>8370</v>
      </c>
      <c r="H92" t="s">
        <v>8471</v>
      </c>
      <c r="I92" t="s">
        <v>8472</v>
      </c>
      <c r="J92" t="s">
        <v>8473</v>
      </c>
      <c r="K92" t="s">
        <v>8474</v>
      </c>
      <c r="L92" t="s">
        <v>8404</v>
      </c>
      <c r="M92" t="s">
        <v>7132</v>
      </c>
      <c r="O92" t="s">
        <v>8061</v>
      </c>
      <c r="P92" t="s">
        <v>8060</v>
      </c>
      <c r="Q92" t="s">
        <v>8061</v>
      </c>
      <c r="R92" t="s">
        <v>8061</v>
      </c>
      <c r="S92" t="b">
        <v>0</v>
      </c>
    </row>
    <row r="93" spans="1:20" x14ac:dyDescent="0.35">
      <c r="A93">
        <v>259.2</v>
      </c>
      <c r="B93" t="s">
        <v>8264</v>
      </c>
      <c r="C93" t="s">
        <v>8264</v>
      </c>
      <c r="D93" t="s">
        <v>8369</v>
      </c>
      <c r="E93" t="s">
        <v>8370</v>
      </c>
      <c r="F93" t="s">
        <v>8369</v>
      </c>
      <c r="G93" t="s">
        <v>8370</v>
      </c>
      <c r="H93" t="s">
        <v>8475</v>
      </c>
      <c r="I93" t="s">
        <v>8476</v>
      </c>
      <c r="J93" t="s">
        <v>8477</v>
      </c>
      <c r="K93" t="s">
        <v>8478</v>
      </c>
      <c r="L93" t="s">
        <v>8404</v>
      </c>
      <c r="M93" t="s">
        <v>8479</v>
      </c>
      <c r="O93" t="s">
        <v>1099</v>
      </c>
      <c r="P93" t="s">
        <v>8060</v>
      </c>
      <c r="Q93" t="s">
        <v>1099</v>
      </c>
      <c r="R93" t="s">
        <v>8061</v>
      </c>
      <c r="S93" t="b">
        <v>0</v>
      </c>
    </row>
    <row r="94" spans="1:20" x14ac:dyDescent="0.35">
      <c r="A94">
        <v>257</v>
      </c>
      <c r="B94" t="s">
        <v>8264</v>
      </c>
      <c r="C94" t="s">
        <v>8264</v>
      </c>
      <c r="D94" t="s">
        <v>8369</v>
      </c>
      <c r="E94" t="s">
        <v>8370</v>
      </c>
      <c r="F94" t="s">
        <v>8369</v>
      </c>
      <c r="G94" t="s">
        <v>8370</v>
      </c>
      <c r="H94" t="s">
        <v>8480</v>
      </c>
      <c r="I94" t="s">
        <v>8481</v>
      </c>
      <c r="J94" t="s">
        <v>8481</v>
      </c>
      <c r="K94" t="s">
        <v>8482</v>
      </c>
      <c r="L94" t="s">
        <v>8404</v>
      </c>
      <c r="M94" t="s">
        <v>7132</v>
      </c>
      <c r="O94" t="s">
        <v>1099</v>
      </c>
      <c r="P94" t="s">
        <v>8060</v>
      </c>
      <c r="Q94" t="s">
        <v>1099</v>
      </c>
      <c r="R94" t="s">
        <v>8061</v>
      </c>
      <c r="S94" t="b">
        <v>0</v>
      </c>
    </row>
    <row r="95" spans="1:20" x14ac:dyDescent="0.35">
      <c r="A95">
        <v>267</v>
      </c>
      <c r="B95" t="s">
        <v>8264</v>
      </c>
      <c r="C95" t="s">
        <v>8264</v>
      </c>
      <c r="D95" t="s">
        <v>8369</v>
      </c>
      <c r="E95" t="s">
        <v>8370</v>
      </c>
      <c r="F95" t="s">
        <v>8369</v>
      </c>
      <c r="G95" t="s">
        <v>8370</v>
      </c>
      <c r="H95" t="s">
        <v>8483</v>
      </c>
      <c r="I95" t="s">
        <v>8484</v>
      </c>
      <c r="J95" t="s">
        <v>8485</v>
      </c>
      <c r="K95" t="s">
        <v>8486</v>
      </c>
      <c r="L95" t="s">
        <v>8487</v>
      </c>
      <c r="M95" t="s">
        <v>8488</v>
      </c>
      <c r="O95" t="s">
        <v>8061</v>
      </c>
      <c r="P95" t="s">
        <v>8060</v>
      </c>
      <c r="Q95" t="s">
        <v>1099</v>
      </c>
      <c r="R95" t="s">
        <v>8061</v>
      </c>
      <c r="S95" t="b">
        <v>0</v>
      </c>
    </row>
    <row r="96" spans="1:20" x14ac:dyDescent="0.35">
      <c r="A96">
        <v>267.10000000000002</v>
      </c>
      <c r="B96" t="s">
        <v>8264</v>
      </c>
      <c r="C96" t="s">
        <v>8264</v>
      </c>
      <c r="D96" t="s">
        <v>8369</v>
      </c>
      <c r="E96" t="s">
        <v>8370</v>
      </c>
      <c r="F96" t="s">
        <v>8369</v>
      </c>
      <c r="G96" t="s">
        <v>8370</v>
      </c>
      <c r="H96" t="s">
        <v>8489</v>
      </c>
      <c r="I96" t="s">
        <v>8490</v>
      </c>
      <c r="J96" t="s">
        <v>8491</v>
      </c>
      <c r="K96" t="s">
        <v>8492</v>
      </c>
      <c r="L96" t="s">
        <v>8493</v>
      </c>
      <c r="M96" t="s">
        <v>8488</v>
      </c>
      <c r="O96" t="s">
        <v>8061</v>
      </c>
      <c r="P96" t="s">
        <v>8114</v>
      </c>
      <c r="Q96" t="s">
        <v>1099</v>
      </c>
      <c r="R96" t="s">
        <v>8061</v>
      </c>
      <c r="S96" t="b">
        <v>0</v>
      </c>
    </row>
    <row r="97" spans="1:20" x14ac:dyDescent="0.35">
      <c r="A97">
        <v>265</v>
      </c>
      <c r="B97" t="s">
        <v>8264</v>
      </c>
      <c r="C97" t="s">
        <v>8264</v>
      </c>
      <c r="D97" t="s">
        <v>8369</v>
      </c>
      <c r="E97" t="s">
        <v>8370</v>
      </c>
      <c r="F97" t="s">
        <v>8369</v>
      </c>
      <c r="G97" t="s">
        <v>8370</v>
      </c>
      <c r="H97" t="s">
        <v>8494</v>
      </c>
      <c r="I97" t="s">
        <v>8495</v>
      </c>
      <c r="J97" t="s">
        <v>8496</v>
      </c>
      <c r="K97" t="s">
        <v>8497</v>
      </c>
      <c r="L97" t="s">
        <v>8498</v>
      </c>
      <c r="M97" t="s">
        <v>8488</v>
      </c>
      <c r="O97" t="s">
        <v>8061</v>
      </c>
      <c r="P97" t="s">
        <v>8060</v>
      </c>
      <c r="Q97" t="s">
        <v>1099</v>
      </c>
      <c r="R97" t="s">
        <v>8061</v>
      </c>
      <c r="S97" t="b">
        <v>0</v>
      </c>
    </row>
    <row r="98" spans="1:20" x14ac:dyDescent="0.35">
      <c r="A98">
        <v>265.10000000000002</v>
      </c>
      <c r="B98" t="s">
        <v>8264</v>
      </c>
      <c r="C98" t="s">
        <v>8264</v>
      </c>
      <c r="D98" t="s">
        <v>8369</v>
      </c>
      <c r="E98" t="s">
        <v>8370</v>
      </c>
      <c r="F98" t="s">
        <v>8369</v>
      </c>
      <c r="G98" t="s">
        <v>8370</v>
      </c>
      <c r="H98" t="s">
        <v>8499</v>
      </c>
      <c r="I98" t="s">
        <v>8500</v>
      </c>
      <c r="J98" t="s">
        <v>8501</v>
      </c>
      <c r="K98" t="s">
        <v>8502</v>
      </c>
      <c r="L98" t="s">
        <v>8493</v>
      </c>
      <c r="M98" t="s">
        <v>8488</v>
      </c>
      <c r="O98" t="s">
        <v>8061</v>
      </c>
      <c r="P98" t="s">
        <v>8114</v>
      </c>
      <c r="Q98" t="s">
        <v>1099</v>
      </c>
      <c r="R98" t="s">
        <v>8061</v>
      </c>
      <c r="S98" t="b">
        <v>0</v>
      </c>
    </row>
    <row r="99" spans="1:20" x14ac:dyDescent="0.35">
      <c r="A99">
        <v>239</v>
      </c>
      <c r="B99" t="s">
        <v>8264</v>
      </c>
      <c r="C99" t="s">
        <v>8264</v>
      </c>
      <c r="D99" t="s">
        <v>8503</v>
      </c>
      <c r="E99" t="s">
        <v>8504</v>
      </c>
      <c r="F99" t="s">
        <v>8505</v>
      </c>
      <c r="G99" t="s">
        <v>8506</v>
      </c>
      <c r="H99" t="s">
        <v>8507</v>
      </c>
      <c r="I99" t="s">
        <v>8508</v>
      </c>
      <c r="J99" t="s">
        <v>8509</v>
      </c>
      <c r="K99" t="s">
        <v>8510</v>
      </c>
      <c r="M99" t="s">
        <v>8511</v>
      </c>
      <c r="O99" t="s">
        <v>1099</v>
      </c>
      <c r="P99" t="s">
        <v>8114</v>
      </c>
      <c r="Q99" t="s">
        <v>1099</v>
      </c>
      <c r="R99" t="s">
        <v>8061</v>
      </c>
      <c r="S99" t="b">
        <v>0</v>
      </c>
    </row>
    <row r="100" spans="1:20" x14ac:dyDescent="0.35">
      <c r="A100">
        <v>240</v>
      </c>
      <c r="B100" t="s">
        <v>8264</v>
      </c>
      <c r="C100" t="s">
        <v>8264</v>
      </c>
      <c r="D100" t="s">
        <v>8503</v>
      </c>
      <c r="E100" t="s">
        <v>8504</v>
      </c>
      <c r="F100" t="s">
        <v>8505</v>
      </c>
      <c r="G100" t="s">
        <v>8506</v>
      </c>
      <c r="H100" t="s">
        <v>8512</v>
      </c>
      <c r="I100" t="s">
        <v>8513</v>
      </c>
      <c r="J100" t="s">
        <v>8514</v>
      </c>
      <c r="K100" t="s">
        <v>8515</v>
      </c>
      <c r="M100" t="s">
        <v>8511</v>
      </c>
      <c r="O100" t="s">
        <v>1099</v>
      </c>
      <c r="P100" t="s">
        <v>8114</v>
      </c>
      <c r="Q100" t="s">
        <v>1099</v>
      </c>
      <c r="R100" t="s">
        <v>8061</v>
      </c>
      <c r="S100" t="b">
        <v>0</v>
      </c>
    </row>
    <row r="101" spans="1:20" x14ac:dyDescent="0.35">
      <c r="A101">
        <v>242</v>
      </c>
      <c r="B101" t="s">
        <v>8264</v>
      </c>
      <c r="C101" t="s">
        <v>8264</v>
      </c>
      <c r="D101" t="s">
        <v>8503</v>
      </c>
      <c r="E101" t="s">
        <v>8504</v>
      </c>
      <c r="F101" t="s">
        <v>8505</v>
      </c>
      <c r="G101" t="s">
        <v>8506</v>
      </c>
      <c r="H101" t="s">
        <v>8516</v>
      </c>
      <c r="I101" t="s">
        <v>8517</v>
      </c>
      <c r="J101" t="s">
        <v>8518</v>
      </c>
      <c r="K101" t="s">
        <v>8519</v>
      </c>
      <c r="M101" t="s">
        <v>8520</v>
      </c>
      <c r="O101" t="s">
        <v>1099</v>
      </c>
      <c r="P101" t="s">
        <v>8060</v>
      </c>
      <c r="Q101" t="s">
        <v>1099</v>
      </c>
      <c r="R101" t="s">
        <v>8061</v>
      </c>
      <c r="S101" t="b">
        <v>0</v>
      </c>
    </row>
    <row r="102" spans="1:20" x14ac:dyDescent="0.35">
      <c r="A102">
        <v>243</v>
      </c>
      <c r="B102" t="s">
        <v>8264</v>
      </c>
      <c r="C102" t="s">
        <v>8264</v>
      </c>
      <c r="D102" t="s">
        <v>8503</v>
      </c>
      <c r="E102" t="s">
        <v>8504</v>
      </c>
      <c r="F102" t="s">
        <v>8505</v>
      </c>
      <c r="G102" t="s">
        <v>8506</v>
      </c>
      <c r="H102" t="s">
        <v>8521</v>
      </c>
      <c r="I102" t="s">
        <v>8522</v>
      </c>
      <c r="J102" t="s">
        <v>8523</v>
      </c>
      <c r="K102" t="s">
        <v>8524</v>
      </c>
      <c r="M102" t="s">
        <v>8520</v>
      </c>
      <c r="O102" t="s">
        <v>1099</v>
      </c>
      <c r="P102" t="s">
        <v>8060</v>
      </c>
      <c r="Q102" t="s">
        <v>1099</v>
      </c>
      <c r="R102" t="s">
        <v>8061</v>
      </c>
      <c r="S102" t="b">
        <v>0</v>
      </c>
    </row>
    <row r="103" spans="1:20" x14ac:dyDescent="0.35">
      <c r="A103">
        <v>132</v>
      </c>
      <c r="B103" t="s">
        <v>8264</v>
      </c>
      <c r="C103" t="s">
        <v>8264</v>
      </c>
      <c r="D103" t="s">
        <v>8503</v>
      </c>
      <c r="E103" t="s">
        <v>8504</v>
      </c>
      <c r="F103" t="s">
        <v>8525</v>
      </c>
      <c r="G103" t="s">
        <v>8526</v>
      </c>
      <c r="H103" t="s">
        <v>8527</v>
      </c>
      <c r="I103" t="s">
        <v>8528</v>
      </c>
      <c r="J103" t="s">
        <v>8529</v>
      </c>
      <c r="K103" t="s">
        <v>8530</v>
      </c>
      <c r="M103" t="s">
        <v>8511</v>
      </c>
      <c r="O103" t="s">
        <v>1099</v>
      </c>
      <c r="P103" t="s">
        <v>1099</v>
      </c>
      <c r="Q103" t="s">
        <v>1099</v>
      </c>
      <c r="R103" t="s">
        <v>8061</v>
      </c>
      <c r="S103" t="b">
        <v>0</v>
      </c>
    </row>
    <row r="104" spans="1:20" x14ac:dyDescent="0.35">
      <c r="A104">
        <v>133</v>
      </c>
      <c r="B104" t="s">
        <v>8264</v>
      </c>
      <c r="C104" t="s">
        <v>8264</v>
      </c>
      <c r="D104" t="s">
        <v>8503</v>
      </c>
      <c r="E104" t="s">
        <v>8504</v>
      </c>
      <c r="F104" t="s">
        <v>8525</v>
      </c>
      <c r="G104" t="s">
        <v>8526</v>
      </c>
      <c r="H104" t="s">
        <v>8531</v>
      </c>
      <c r="I104" t="s">
        <v>8532</v>
      </c>
      <c r="J104" t="s">
        <v>8533</v>
      </c>
      <c r="K104" t="s">
        <v>8534</v>
      </c>
      <c r="L104" t="s">
        <v>8535</v>
      </c>
      <c r="M104" t="s">
        <v>8536</v>
      </c>
      <c r="O104" t="s">
        <v>8061</v>
      </c>
      <c r="P104" t="s">
        <v>8060</v>
      </c>
      <c r="Q104" t="s">
        <v>1099</v>
      </c>
      <c r="R104" t="s">
        <v>8061</v>
      </c>
      <c r="S104" t="b">
        <v>0</v>
      </c>
    </row>
    <row r="105" spans="1:20" x14ac:dyDescent="0.35">
      <c r="A105">
        <v>304</v>
      </c>
      <c r="B105" t="s">
        <v>8537</v>
      </c>
      <c r="C105" t="s">
        <v>8537</v>
      </c>
      <c r="D105" t="s">
        <v>8538</v>
      </c>
      <c r="E105" t="s">
        <v>8539</v>
      </c>
      <c r="F105" t="s">
        <v>8538</v>
      </c>
      <c r="G105" t="s">
        <v>8539</v>
      </c>
      <c r="H105" t="s">
        <v>8540</v>
      </c>
      <c r="I105" t="s">
        <v>8541</v>
      </c>
      <c r="J105" t="s">
        <v>8542</v>
      </c>
      <c r="K105" t="s">
        <v>8543</v>
      </c>
      <c r="L105" t="s">
        <v>8544</v>
      </c>
      <c r="M105" t="s">
        <v>8545</v>
      </c>
      <c r="O105" t="s">
        <v>8061</v>
      </c>
      <c r="P105" t="s">
        <v>8114</v>
      </c>
      <c r="Q105" t="s">
        <v>1099</v>
      </c>
      <c r="R105" t="s">
        <v>8061</v>
      </c>
      <c r="S105" t="b">
        <v>0</v>
      </c>
    </row>
    <row r="106" spans="1:20" x14ac:dyDescent="0.35">
      <c r="A106">
        <v>305</v>
      </c>
      <c r="B106" t="s">
        <v>8537</v>
      </c>
      <c r="C106" t="s">
        <v>8537</v>
      </c>
      <c r="D106" t="s">
        <v>8538</v>
      </c>
      <c r="E106" t="s">
        <v>8539</v>
      </c>
      <c r="F106" t="s">
        <v>8538</v>
      </c>
      <c r="G106" t="s">
        <v>8539</v>
      </c>
      <c r="H106" t="s">
        <v>8546</v>
      </c>
      <c r="I106" t="s">
        <v>8547</v>
      </c>
      <c r="J106" t="s">
        <v>8547</v>
      </c>
      <c r="K106" t="s">
        <v>8548</v>
      </c>
      <c r="M106" t="s">
        <v>8545</v>
      </c>
      <c r="O106" t="s">
        <v>8061</v>
      </c>
      <c r="P106" t="s">
        <v>8114</v>
      </c>
      <c r="Q106" t="s">
        <v>1099</v>
      </c>
      <c r="R106" t="s">
        <v>8061</v>
      </c>
      <c r="S106" t="b">
        <v>0</v>
      </c>
    </row>
    <row r="107" spans="1:20" x14ac:dyDescent="0.35">
      <c r="A107">
        <v>306</v>
      </c>
      <c r="B107" t="s">
        <v>8537</v>
      </c>
      <c r="C107" t="s">
        <v>8537</v>
      </c>
      <c r="D107" t="s">
        <v>8538</v>
      </c>
      <c r="E107" t="s">
        <v>8539</v>
      </c>
      <c r="F107" t="s">
        <v>8538</v>
      </c>
      <c r="G107" t="s">
        <v>8539</v>
      </c>
      <c r="H107" t="s">
        <v>8549</v>
      </c>
      <c r="I107" t="s">
        <v>8550</v>
      </c>
      <c r="J107" t="s">
        <v>8550</v>
      </c>
      <c r="K107" t="s">
        <v>8551</v>
      </c>
      <c r="M107" t="s">
        <v>8545</v>
      </c>
      <c r="O107" t="s">
        <v>8061</v>
      </c>
      <c r="P107" t="s">
        <v>8114</v>
      </c>
      <c r="Q107" t="s">
        <v>1099</v>
      </c>
      <c r="R107" t="s">
        <v>8061</v>
      </c>
      <c r="S107" t="b">
        <v>0</v>
      </c>
    </row>
    <row r="108" spans="1:20" x14ac:dyDescent="0.35">
      <c r="A108">
        <v>307</v>
      </c>
      <c r="B108" t="s">
        <v>8537</v>
      </c>
      <c r="C108" t="s">
        <v>8537</v>
      </c>
      <c r="D108" t="s">
        <v>8538</v>
      </c>
      <c r="E108" t="s">
        <v>8539</v>
      </c>
      <c r="F108" t="s">
        <v>8538</v>
      </c>
      <c r="G108" t="s">
        <v>8539</v>
      </c>
      <c r="H108" t="s">
        <v>8552</v>
      </c>
      <c r="I108" t="s">
        <v>8553</v>
      </c>
      <c r="J108" t="s">
        <v>8553</v>
      </c>
      <c r="K108" t="s">
        <v>8554</v>
      </c>
      <c r="M108" t="s">
        <v>8555</v>
      </c>
      <c r="O108" t="s">
        <v>8061</v>
      </c>
      <c r="P108" t="s">
        <v>8114</v>
      </c>
      <c r="Q108" t="s">
        <v>1099</v>
      </c>
      <c r="R108" t="s">
        <v>8061</v>
      </c>
      <c r="S108" t="b">
        <v>0</v>
      </c>
      <c r="T108" t="s">
        <v>8556</v>
      </c>
    </row>
    <row r="109" spans="1:20" x14ac:dyDescent="0.35">
      <c r="A109">
        <v>311</v>
      </c>
      <c r="B109" t="s">
        <v>8537</v>
      </c>
      <c r="C109" t="s">
        <v>8537</v>
      </c>
      <c r="D109" t="s">
        <v>8538</v>
      </c>
      <c r="E109" t="s">
        <v>8539</v>
      </c>
      <c r="F109" t="s">
        <v>8538</v>
      </c>
      <c r="G109" t="s">
        <v>8539</v>
      </c>
      <c r="H109" t="s">
        <v>8557</v>
      </c>
      <c r="I109" t="s">
        <v>8557</v>
      </c>
      <c r="J109" t="s">
        <v>8558</v>
      </c>
      <c r="K109" t="s">
        <v>8559</v>
      </c>
      <c r="L109" t="s">
        <v>8560</v>
      </c>
      <c r="M109" t="s">
        <v>8561</v>
      </c>
      <c r="O109" t="s">
        <v>8061</v>
      </c>
      <c r="P109" t="s">
        <v>8114</v>
      </c>
      <c r="Q109" t="s">
        <v>1099</v>
      </c>
      <c r="R109" t="s">
        <v>8061</v>
      </c>
      <c r="S109" t="b">
        <v>0</v>
      </c>
    </row>
    <row r="110" spans="1:20" x14ac:dyDescent="0.35">
      <c r="A110">
        <v>308</v>
      </c>
      <c r="B110" t="s">
        <v>8537</v>
      </c>
      <c r="C110" t="s">
        <v>8537</v>
      </c>
      <c r="D110" t="s">
        <v>8562</v>
      </c>
      <c r="E110" t="s">
        <v>6295</v>
      </c>
      <c r="F110" t="s">
        <v>8562</v>
      </c>
      <c r="G110" t="s">
        <v>6295</v>
      </c>
      <c r="H110" t="s">
        <v>8563</v>
      </c>
      <c r="I110" t="s">
        <v>8563</v>
      </c>
      <c r="J110" t="s">
        <v>8564</v>
      </c>
      <c r="K110" t="s">
        <v>8565</v>
      </c>
      <c r="L110" t="s">
        <v>8566</v>
      </c>
      <c r="M110" t="s">
        <v>8567</v>
      </c>
      <c r="O110" t="s">
        <v>1099</v>
      </c>
      <c r="P110" t="s">
        <v>8060</v>
      </c>
      <c r="Q110" t="s">
        <v>1099</v>
      </c>
      <c r="R110" t="s">
        <v>1099</v>
      </c>
      <c r="S110" t="b">
        <v>0</v>
      </c>
    </row>
    <row r="111" spans="1:20" x14ac:dyDescent="0.35">
      <c r="A111">
        <v>309</v>
      </c>
      <c r="B111" t="s">
        <v>8537</v>
      </c>
      <c r="C111" t="s">
        <v>8537</v>
      </c>
      <c r="D111" t="s">
        <v>8562</v>
      </c>
      <c r="E111" t="s">
        <v>6295</v>
      </c>
      <c r="F111" t="s">
        <v>8562</v>
      </c>
      <c r="G111" t="s">
        <v>6295</v>
      </c>
      <c r="H111" t="s">
        <v>8568</v>
      </c>
      <c r="I111" t="s">
        <v>8569</v>
      </c>
      <c r="J111" t="s">
        <v>8570</v>
      </c>
      <c r="K111" t="s">
        <v>8571</v>
      </c>
      <c r="L111" t="s">
        <v>8572</v>
      </c>
      <c r="M111" t="s">
        <v>8573</v>
      </c>
      <c r="O111" t="s">
        <v>1099</v>
      </c>
      <c r="P111" t="s">
        <v>8060</v>
      </c>
      <c r="Q111" t="s">
        <v>1099</v>
      </c>
      <c r="R111" t="s">
        <v>8061</v>
      </c>
      <c r="S111" t="b">
        <v>0</v>
      </c>
      <c r="T111" t="s">
        <v>8574</v>
      </c>
    </row>
    <row r="112" spans="1:20" ht="29" x14ac:dyDescent="0.35">
      <c r="A112">
        <v>310</v>
      </c>
      <c r="B112" t="s">
        <v>8537</v>
      </c>
      <c r="C112" t="s">
        <v>8537</v>
      </c>
      <c r="D112" t="s">
        <v>8562</v>
      </c>
      <c r="E112" t="s">
        <v>6295</v>
      </c>
      <c r="F112" t="s">
        <v>8562</v>
      </c>
      <c r="G112" t="s">
        <v>6295</v>
      </c>
      <c r="H112" t="s">
        <v>8575</v>
      </c>
      <c r="I112" t="s">
        <v>8576</v>
      </c>
      <c r="J112" t="s">
        <v>8577</v>
      </c>
      <c r="K112" t="s">
        <v>8578</v>
      </c>
      <c r="L112" s="87" t="s">
        <v>8579</v>
      </c>
      <c r="M112" t="s">
        <v>8573</v>
      </c>
      <c r="O112" t="s">
        <v>1099</v>
      </c>
      <c r="P112" t="s">
        <v>8060</v>
      </c>
      <c r="Q112" t="s">
        <v>1099</v>
      </c>
      <c r="R112" t="s">
        <v>8061</v>
      </c>
      <c r="S112" t="b">
        <v>0</v>
      </c>
    </row>
    <row r="113" spans="1:19" x14ac:dyDescent="0.35">
      <c r="A113">
        <v>323</v>
      </c>
      <c r="B113" t="s">
        <v>8537</v>
      </c>
      <c r="C113" t="s">
        <v>8537</v>
      </c>
      <c r="D113" t="s">
        <v>8580</v>
      </c>
      <c r="E113" t="s">
        <v>8581</v>
      </c>
      <c r="F113" t="s">
        <v>8137</v>
      </c>
      <c r="G113" t="s">
        <v>8582</v>
      </c>
      <c r="H113" t="s">
        <v>8583</v>
      </c>
      <c r="I113" t="s">
        <v>8583</v>
      </c>
      <c r="J113" t="s">
        <v>8584</v>
      </c>
      <c r="K113" t="s">
        <v>8585</v>
      </c>
      <c r="M113" t="s">
        <v>8586</v>
      </c>
      <c r="O113" t="s">
        <v>1099</v>
      </c>
      <c r="P113" t="s">
        <v>8114</v>
      </c>
      <c r="Q113" t="s">
        <v>1099</v>
      </c>
      <c r="R113" t="s">
        <v>8061</v>
      </c>
      <c r="S113" t="b">
        <v>0</v>
      </c>
    </row>
    <row r="114" spans="1:19" ht="29" x14ac:dyDescent="0.35">
      <c r="A114">
        <v>320</v>
      </c>
      <c r="B114" t="s">
        <v>8537</v>
      </c>
      <c r="C114" t="s">
        <v>8537</v>
      </c>
      <c r="D114" t="s">
        <v>8580</v>
      </c>
      <c r="E114" t="s">
        <v>8581</v>
      </c>
      <c r="F114" t="s">
        <v>8587</v>
      </c>
      <c r="G114" t="s">
        <v>8588</v>
      </c>
      <c r="H114" t="s">
        <v>8589</v>
      </c>
      <c r="I114" t="s">
        <v>8589</v>
      </c>
      <c r="J114" t="s">
        <v>8590</v>
      </c>
      <c r="K114" t="s">
        <v>8591</v>
      </c>
      <c r="L114" s="87" t="s">
        <v>8592</v>
      </c>
      <c r="M114" t="s">
        <v>8593</v>
      </c>
      <c r="O114" t="s">
        <v>1099</v>
      </c>
      <c r="P114" t="s">
        <v>8060</v>
      </c>
      <c r="Q114" t="s">
        <v>8061</v>
      </c>
      <c r="R114" t="s">
        <v>1099</v>
      </c>
      <c r="S114" t="b">
        <v>0</v>
      </c>
    </row>
    <row r="115" spans="1:19" x14ac:dyDescent="0.35">
      <c r="A115">
        <v>321</v>
      </c>
      <c r="B115" t="s">
        <v>8537</v>
      </c>
      <c r="C115" t="s">
        <v>8537</v>
      </c>
      <c r="D115" t="s">
        <v>8580</v>
      </c>
      <c r="E115" t="s">
        <v>8581</v>
      </c>
      <c r="F115" t="s">
        <v>8587</v>
      </c>
      <c r="G115" t="s">
        <v>8588</v>
      </c>
      <c r="H115" t="s">
        <v>8594</v>
      </c>
      <c r="I115" t="s">
        <v>8594</v>
      </c>
      <c r="J115" t="s">
        <v>8595</v>
      </c>
      <c r="K115" t="s">
        <v>8596</v>
      </c>
      <c r="M115" t="s">
        <v>8597</v>
      </c>
      <c r="O115" t="s">
        <v>1099</v>
      </c>
      <c r="P115" t="s">
        <v>8114</v>
      </c>
      <c r="Q115" t="s">
        <v>1099</v>
      </c>
      <c r="R115" t="s">
        <v>8061</v>
      </c>
      <c r="S115" t="b">
        <v>0</v>
      </c>
    </row>
    <row r="116" spans="1:19" x14ac:dyDescent="0.35">
      <c r="A116">
        <v>322</v>
      </c>
      <c r="B116" t="s">
        <v>8537</v>
      </c>
      <c r="C116" t="s">
        <v>8537</v>
      </c>
      <c r="D116" t="s">
        <v>8580</v>
      </c>
      <c r="E116" t="s">
        <v>8581</v>
      </c>
      <c r="F116" t="s">
        <v>8587</v>
      </c>
      <c r="G116" t="s">
        <v>8588</v>
      </c>
      <c r="H116" t="s">
        <v>8598</v>
      </c>
      <c r="I116" t="s">
        <v>8598</v>
      </c>
      <c r="J116" t="s">
        <v>8599</v>
      </c>
      <c r="K116" t="s">
        <v>8600</v>
      </c>
      <c r="L116" t="s">
        <v>8601</v>
      </c>
      <c r="M116" t="s">
        <v>7132</v>
      </c>
      <c r="O116" t="s">
        <v>1099</v>
      </c>
      <c r="P116" t="s">
        <v>8114</v>
      </c>
      <c r="Q116" t="s">
        <v>1099</v>
      </c>
      <c r="R116" t="s">
        <v>8061</v>
      </c>
      <c r="S116" t="b">
        <v>0</v>
      </c>
    </row>
    <row r="117" spans="1:19" x14ac:dyDescent="0.35">
      <c r="A117">
        <v>324</v>
      </c>
      <c r="B117" t="s">
        <v>8537</v>
      </c>
      <c r="C117" t="s">
        <v>8537</v>
      </c>
      <c r="D117" t="s">
        <v>8580</v>
      </c>
      <c r="E117" t="s">
        <v>8581</v>
      </c>
      <c r="F117" t="s">
        <v>8587</v>
      </c>
      <c r="G117" t="s">
        <v>8588</v>
      </c>
      <c r="H117" t="s">
        <v>8602</v>
      </c>
      <c r="I117" t="s">
        <v>8602</v>
      </c>
      <c r="J117" t="s">
        <v>8603</v>
      </c>
      <c r="K117" t="s">
        <v>8604</v>
      </c>
      <c r="M117" t="s">
        <v>8605</v>
      </c>
      <c r="O117" t="s">
        <v>8061</v>
      </c>
      <c r="P117" t="s">
        <v>8114</v>
      </c>
      <c r="Q117" t="s">
        <v>1099</v>
      </c>
      <c r="R117" t="s">
        <v>8061</v>
      </c>
      <c r="S117" t="b">
        <v>0</v>
      </c>
    </row>
  </sheetData>
  <conditionalFormatting sqref="A1:A1048576">
    <cfRule type="expression" dxfId="45" priority="1">
      <formula>COUNTIF($A:$A,A1)&gt;1</formula>
    </cfRule>
  </conditionalFormatting>
  <pageMargins left="0.7" right="0.7" top="0.75" bottom="0.75" header="0.3" footer="0.3"/>
  <pageSetup paperSize="9" orientation="portrait"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10" sqref="D10"/>
    </sheetView>
  </sheetViews>
  <sheetFormatPr defaultRowHeight="14.5" x14ac:dyDescent="0.35"/>
  <cols>
    <col min="1" max="1" width="25" bestFit="1" customWidth="1"/>
    <col min="2" max="2" width="29.453125" customWidth="1"/>
    <col min="3" max="3" width="26.54296875" bestFit="1" customWidth="1"/>
  </cols>
  <sheetData>
    <row r="1" spans="1:4" x14ac:dyDescent="0.35">
      <c r="A1" s="1" t="s">
        <v>3209</v>
      </c>
      <c r="B1" s="1" t="s">
        <v>3205</v>
      </c>
      <c r="C1" s="1" t="s">
        <v>3193</v>
      </c>
      <c r="D1" s="1" t="s">
        <v>8041</v>
      </c>
    </row>
    <row r="2" spans="1:4" x14ac:dyDescent="0.35">
      <c r="A2" t="s">
        <v>8606</v>
      </c>
      <c r="B2" t="s">
        <v>8607</v>
      </c>
      <c r="C2" t="s">
        <v>8608</v>
      </c>
      <c r="D2" t="s">
        <v>8609</v>
      </c>
    </row>
    <row r="3" spans="1:4" x14ac:dyDescent="0.35">
      <c r="A3" t="s">
        <v>8606</v>
      </c>
      <c r="B3" t="s">
        <v>8607</v>
      </c>
      <c r="C3" t="s">
        <v>8610</v>
      </c>
      <c r="D3" t="s">
        <v>8611</v>
      </c>
    </row>
    <row r="4" spans="1:4" x14ac:dyDescent="0.35">
      <c r="A4" t="s">
        <v>8606</v>
      </c>
      <c r="B4" t="s">
        <v>8607</v>
      </c>
      <c r="C4" t="s">
        <v>8612</v>
      </c>
      <c r="D4" t="s">
        <v>8613</v>
      </c>
    </row>
    <row r="5" spans="1:4" x14ac:dyDescent="0.35">
      <c r="A5" t="s">
        <v>8606</v>
      </c>
      <c r="B5" t="s">
        <v>8607</v>
      </c>
      <c r="C5" t="s">
        <v>8614</v>
      </c>
      <c r="D5" t="s">
        <v>8615</v>
      </c>
    </row>
    <row r="6" spans="1:4" x14ac:dyDescent="0.35">
      <c r="A6" t="s">
        <v>8606</v>
      </c>
      <c r="B6" t="s">
        <v>8616</v>
      </c>
      <c r="C6" t="s">
        <v>8617</v>
      </c>
      <c r="D6" t="s">
        <v>8618</v>
      </c>
    </row>
    <row r="7" spans="1:4" x14ac:dyDescent="0.35">
      <c r="A7" t="s">
        <v>8606</v>
      </c>
      <c r="B7" t="s">
        <v>8616</v>
      </c>
      <c r="C7" t="s">
        <v>8619</v>
      </c>
      <c r="D7" t="s">
        <v>8620</v>
      </c>
    </row>
    <row r="8" spans="1:4" x14ac:dyDescent="0.35">
      <c r="A8" t="s">
        <v>8606</v>
      </c>
      <c r="B8" t="s">
        <v>8616</v>
      </c>
      <c r="C8" t="s">
        <v>8621</v>
      </c>
      <c r="D8" t="s">
        <v>8622</v>
      </c>
    </row>
    <row r="9" spans="1:4" x14ac:dyDescent="0.35">
      <c r="A9" t="s">
        <v>8606</v>
      </c>
      <c r="B9" t="s">
        <v>8616</v>
      </c>
      <c r="C9" t="s">
        <v>8623</v>
      </c>
      <c r="D9" t="s">
        <v>8624</v>
      </c>
    </row>
    <row r="10" spans="1:4" x14ac:dyDescent="0.35">
      <c r="A10" t="s">
        <v>8606</v>
      </c>
      <c r="B10" t="s">
        <v>8616</v>
      </c>
      <c r="C10" t="s">
        <v>8625</v>
      </c>
      <c r="D10" t="s">
        <v>8626</v>
      </c>
    </row>
    <row r="11" spans="1:4" x14ac:dyDescent="0.35">
      <c r="A11" t="s">
        <v>8606</v>
      </c>
      <c r="B11" t="s">
        <v>8616</v>
      </c>
      <c r="C11" t="s">
        <v>8627</v>
      </c>
      <c r="D11" t="s">
        <v>8628</v>
      </c>
    </row>
    <row r="12" spans="1:4" x14ac:dyDescent="0.35">
      <c r="A12" t="s">
        <v>8606</v>
      </c>
      <c r="B12" t="s">
        <v>8616</v>
      </c>
      <c r="C12" t="s">
        <v>34</v>
      </c>
      <c r="D12" t="s">
        <v>8629</v>
      </c>
    </row>
    <row r="13" spans="1:4" x14ac:dyDescent="0.35">
      <c r="A13" t="s">
        <v>8606</v>
      </c>
      <c r="B13" t="s">
        <v>8616</v>
      </c>
      <c r="C13" t="s">
        <v>8630</v>
      </c>
      <c r="D13" t="s">
        <v>8631</v>
      </c>
    </row>
    <row r="14" spans="1:4" x14ac:dyDescent="0.35">
      <c r="A14" t="s">
        <v>8606</v>
      </c>
      <c r="B14" t="s">
        <v>8616</v>
      </c>
      <c r="C14" t="s">
        <v>8632</v>
      </c>
      <c r="D14" t="s">
        <v>8633</v>
      </c>
    </row>
    <row r="15" spans="1:4" x14ac:dyDescent="0.35">
      <c r="A15" t="s">
        <v>8606</v>
      </c>
      <c r="B15" t="s">
        <v>8616</v>
      </c>
      <c r="C15" t="s">
        <v>8634</v>
      </c>
      <c r="D15" t="s">
        <v>8635</v>
      </c>
    </row>
    <row r="16" spans="1:4" x14ac:dyDescent="0.35">
      <c r="A16" t="s">
        <v>8606</v>
      </c>
      <c r="B16" t="s">
        <v>8616</v>
      </c>
      <c r="C16" t="s">
        <v>8636</v>
      </c>
      <c r="D16" t="s">
        <v>8637</v>
      </c>
    </row>
    <row r="17" spans="1:4" x14ac:dyDescent="0.35">
      <c r="A17" t="s">
        <v>8606</v>
      </c>
      <c r="B17" t="s">
        <v>8616</v>
      </c>
      <c r="C17" t="s">
        <v>3309</v>
      </c>
      <c r="D17" t="s">
        <v>8638</v>
      </c>
    </row>
    <row r="18" spans="1:4" x14ac:dyDescent="0.35">
      <c r="A18" t="s">
        <v>8606</v>
      </c>
      <c r="B18" t="s">
        <v>8616</v>
      </c>
      <c r="C18" t="s">
        <v>8639</v>
      </c>
      <c r="D18" t="s">
        <v>8640</v>
      </c>
    </row>
    <row r="19" spans="1:4" x14ac:dyDescent="0.35">
      <c r="A19" t="s">
        <v>8606</v>
      </c>
      <c r="B19" t="s">
        <v>8616</v>
      </c>
      <c r="C19" t="s">
        <v>8641</v>
      </c>
      <c r="D19" t="s">
        <v>8642</v>
      </c>
    </row>
    <row r="20" spans="1:4" x14ac:dyDescent="0.35">
      <c r="A20" t="s">
        <v>8606</v>
      </c>
      <c r="B20" t="s">
        <v>8616</v>
      </c>
      <c r="C20" t="s">
        <v>6711</v>
      </c>
      <c r="D20" t="s">
        <v>8643</v>
      </c>
    </row>
    <row r="21" spans="1:4" x14ac:dyDescent="0.35">
      <c r="A21" t="s">
        <v>8606</v>
      </c>
      <c r="B21" t="s">
        <v>8616</v>
      </c>
      <c r="C21" t="s">
        <v>8644</v>
      </c>
      <c r="D21" t="s">
        <v>8645</v>
      </c>
    </row>
    <row r="22" spans="1:4" x14ac:dyDescent="0.35">
      <c r="A22" t="s">
        <v>8606</v>
      </c>
      <c r="B22" t="s">
        <v>8616</v>
      </c>
      <c r="C22" t="s">
        <v>8646</v>
      </c>
      <c r="D22" t="s">
        <v>8647</v>
      </c>
    </row>
    <row r="23" spans="1:4" x14ac:dyDescent="0.35">
      <c r="A23" t="s">
        <v>8606</v>
      </c>
      <c r="B23" t="s">
        <v>8616</v>
      </c>
      <c r="C23" t="s">
        <v>8648</v>
      </c>
      <c r="D23" t="s">
        <v>8649</v>
      </c>
    </row>
    <row r="24" spans="1:4" x14ac:dyDescent="0.35">
      <c r="A24" t="s">
        <v>8606</v>
      </c>
      <c r="B24" t="s">
        <v>8616</v>
      </c>
      <c r="C24" t="s">
        <v>8650</v>
      </c>
      <c r="D24" t="s">
        <v>8651</v>
      </c>
    </row>
    <row r="25" spans="1:4" x14ac:dyDescent="0.35">
      <c r="A25" t="s">
        <v>8606</v>
      </c>
      <c r="B25" t="s">
        <v>8616</v>
      </c>
      <c r="C25" t="s">
        <v>8610</v>
      </c>
      <c r="D25" t="s">
        <v>8652</v>
      </c>
    </row>
    <row r="26" spans="1:4" x14ac:dyDescent="0.35">
      <c r="A26" t="s">
        <v>8606</v>
      </c>
      <c r="B26" t="s">
        <v>8616</v>
      </c>
      <c r="C26" t="s">
        <v>8653</v>
      </c>
      <c r="D26" t="s">
        <v>8654</v>
      </c>
    </row>
    <row r="27" spans="1:4" x14ac:dyDescent="0.35">
      <c r="A27" t="s">
        <v>8606</v>
      </c>
      <c r="B27" t="s">
        <v>8616</v>
      </c>
      <c r="C27" t="s">
        <v>2787</v>
      </c>
      <c r="D27" t="s">
        <v>8655</v>
      </c>
    </row>
    <row r="28" spans="1:4" x14ac:dyDescent="0.35">
      <c r="A28" t="s">
        <v>8606</v>
      </c>
      <c r="B28" t="s">
        <v>8616</v>
      </c>
      <c r="C28" t="s">
        <v>8656</v>
      </c>
      <c r="D28" t="s">
        <v>8657</v>
      </c>
    </row>
    <row r="29" spans="1:4" x14ac:dyDescent="0.35">
      <c r="A29" t="s">
        <v>8606</v>
      </c>
      <c r="B29" t="s">
        <v>8616</v>
      </c>
      <c r="C29" t="s">
        <v>8658</v>
      </c>
      <c r="D29" t="s">
        <v>8659</v>
      </c>
    </row>
    <row r="30" spans="1:4" x14ac:dyDescent="0.35">
      <c r="A30" t="s">
        <v>8606</v>
      </c>
      <c r="B30" t="s">
        <v>8616</v>
      </c>
      <c r="C30" t="s">
        <v>8660</v>
      </c>
      <c r="D30" t="s">
        <v>8661</v>
      </c>
    </row>
    <row r="31" spans="1:4" x14ac:dyDescent="0.35">
      <c r="A31" t="s">
        <v>8606</v>
      </c>
      <c r="B31" t="s">
        <v>8616</v>
      </c>
      <c r="C31" t="s">
        <v>8662</v>
      </c>
      <c r="D31" t="s">
        <v>8663</v>
      </c>
    </row>
    <row r="32" spans="1:4" x14ac:dyDescent="0.35">
      <c r="A32" t="s">
        <v>8606</v>
      </c>
      <c r="B32" t="s">
        <v>8616</v>
      </c>
      <c r="C32" t="s">
        <v>8664</v>
      </c>
      <c r="D32" t="s">
        <v>8665</v>
      </c>
    </row>
    <row r="33" spans="1:4" x14ac:dyDescent="0.35">
      <c r="A33" t="s">
        <v>8606</v>
      </c>
      <c r="B33" t="s">
        <v>8616</v>
      </c>
      <c r="C33" t="s">
        <v>8666</v>
      </c>
      <c r="D33" t="s">
        <v>8667</v>
      </c>
    </row>
    <row r="34" spans="1:4" x14ac:dyDescent="0.35">
      <c r="A34" t="s">
        <v>8606</v>
      </c>
      <c r="B34" t="s">
        <v>8616</v>
      </c>
      <c r="C34" t="s">
        <v>8668</v>
      </c>
      <c r="D34" t="s">
        <v>8669</v>
      </c>
    </row>
    <row r="35" spans="1:4" x14ac:dyDescent="0.35">
      <c r="A35" t="s">
        <v>8606</v>
      </c>
      <c r="B35" t="s">
        <v>8616</v>
      </c>
      <c r="C35" t="s">
        <v>8670</v>
      </c>
      <c r="D35" t="s">
        <v>8671</v>
      </c>
    </row>
    <row r="36" spans="1:4" x14ac:dyDescent="0.35">
      <c r="A36" t="s">
        <v>8606</v>
      </c>
      <c r="B36" t="s">
        <v>8616</v>
      </c>
      <c r="C36" t="s">
        <v>8672</v>
      </c>
      <c r="D36" t="s">
        <v>8673</v>
      </c>
    </row>
    <row r="37" spans="1:4" x14ac:dyDescent="0.35">
      <c r="A37" t="s">
        <v>8606</v>
      </c>
      <c r="B37" t="s">
        <v>8674</v>
      </c>
      <c r="C37" t="s">
        <v>8675</v>
      </c>
      <c r="D37" t="s">
        <v>8676</v>
      </c>
    </row>
    <row r="38" spans="1:4" x14ac:dyDescent="0.35">
      <c r="A38" t="s">
        <v>8606</v>
      </c>
      <c r="B38" t="s">
        <v>8674</v>
      </c>
      <c r="C38" t="s">
        <v>8677</v>
      </c>
      <c r="D38" t="s">
        <v>8678</v>
      </c>
    </row>
    <row r="39" spans="1:4" x14ac:dyDescent="0.35">
      <c r="A39" t="s">
        <v>8606</v>
      </c>
      <c r="B39" t="s">
        <v>8674</v>
      </c>
      <c r="C39" t="s">
        <v>8679</v>
      </c>
      <c r="D39" t="s">
        <v>8680</v>
      </c>
    </row>
    <row r="40" spans="1:4" x14ac:dyDescent="0.35">
      <c r="A40" t="s">
        <v>8606</v>
      </c>
      <c r="B40" t="s">
        <v>8681</v>
      </c>
      <c r="C40" t="s">
        <v>8682</v>
      </c>
      <c r="D40" t="s">
        <v>8683</v>
      </c>
    </row>
    <row r="41" spans="1:4" x14ac:dyDescent="0.35">
      <c r="A41" t="s">
        <v>8606</v>
      </c>
      <c r="B41" t="s">
        <v>8681</v>
      </c>
      <c r="C41" t="s">
        <v>8684</v>
      </c>
      <c r="D41" t="s">
        <v>8685</v>
      </c>
    </row>
    <row r="42" spans="1:4" x14ac:dyDescent="0.35">
      <c r="A42" t="s">
        <v>8606</v>
      </c>
      <c r="B42" t="s">
        <v>8681</v>
      </c>
      <c r="C42" t="s">
        <v>8686</v>
      </c>
      <c r="D42" t="s">
        <v>8687</v>
      </c>
    </row>
    <row r="43" spans="1:4" x14ac:dyDescent="0.35">
      <c r="A43" t="s">
        <v>8606</v>
      </c>
      <c r="B43" t="s">
        <v>8688</v>
      </c>
      <c r="C43" t="s">
        <v>8689</v>
      </c>
      <c r="D43" t="s">
        <v>8690</v>
      </c>
    </row>
    <row r="44" spans="1:4" x14ac:dyDescent="0.35">
      <c r="A44" t="s">
        <v>8606</v>
      </c>
      <c r="B44" t="s">
        <v>8688</v>
      </c>
      <c r="C44" t="s">
        <v>8691</v>
      </c>
      <c r="D44" t="s">
        <v>8692</v>
      </c>
    </row>
    <row r="45" spans="1:4" x14ac:dyDescent="0.35">
      <c r="A45" t="s">
        <v>8606</v>
      </c>
      <c r="B45" t="s">
        <v>8688</v>
      </c>
      <c r="C45" t="s">
        <v>8693</v>
      </c>
      <c r="D45" t="s">
        <v>8694</v>
      </c>
    </row>
    <row r="46" spans="1:4" x14ac:dyDescent="0.35">
      <c r="A46" t="s">
        <v>8606</v>
      </c>
      <c r="B46" t="s">
        <v>8688</v>
      </c>
      <c r="C46" t="s">
        <v>8695</v>
      </c>
      <c r="D46" t="s">
        <v>8696</v>
      </c>
    </row>
    <row r="47" spans="1:4" x14ac:dyDescent="0.35">
      <c r="A47" t="s">
        <v>8606</v>
      </c>
      <c r="B47" t="s">
        <v>8688</v>
      </c>
      <c r="C47" t="s">
        <v>8697</v>
      </c>
      <c r="D47" t="s">
        <v>8698</v>
      </c>
    </row>
    <row r="48" spans="1:4" x14ac:dyDescent="0.35">
      <c r="A48" t="s">
        <v>8606</v>
      </c>
      <c r="B48" t="s">
        <v>8688</v>
      </c>
      <c r="C48" t="s">
        <v>6455</v>
      </c>
      <c r="D48" t="s">
        <v>8699</v>
      </c>
    </row>
    <row r="49" spans="1:4" x14ac:dyDescent="0.35">
      <c r="A49" t="s">
        <v>8606</v>
      </c>
      <c r="B49" t="s">
        <v>8700</v>
      </c>
      <c r="C49" t="s">
        <v>8701</v>
      </c>
    </row>
    <row r="50" spans="1:4" x14ac:dyDescent="0.35">
      <c r="A50" t="s">
        <v>8606</v>
      </c>
      <c r="B50" t="s">
        <v>8700</v>
      </c>
      <c r="C50" t="s">
        <v>8702</v>
      </c>
    </row>
    <row r="51" spans="1:4" x14ac:dyDescent="0.35">
      <c r="A51" t="s">
        <v>8606</v>
      </c>
      <c r="B51" t="s">
        <v>8703</v>
      </c>
      <c r="C51" t="s">
        <v>2805</v>
      </c>
      <c r="D51" t="s">
        <v>8704</v>
      </c>
    </row>
    <row r="52" spans="1:4" x14ac:dyDescent="0.35">
      <c r="A52" t="s">
        <v>8606</v>
      </c>
      <c r="B52" t="s">
        <v>8703</v>
      </c>
      <c r="C52" t="s">
        <v>2821</v>
      </c>
      <c r="D52" t="s">
        <v>8705</v>
      </c>
    </row>
    <row r="53" spans="1:4" x14ac:dyDescent="0.35">
      <c r="A53" t="s">
        <v>8606</v>
      </c>
      <c r="B53" t="s">
        <v>8703</v>
      </c>
      <c r="C53" t="s">
        <v>8706</v>
      </c>
      <c r="D53" t="s">
        <v>8707</v>
      </c>
    </row>
    <row r="54" spans="1:4" x14ac:dyDescent="0.35">
      <c r="A54" t="s">
        <v>8606</v>
      </c>
      <c r="B54" t="s">
        <v>8703</v>
      </c>
      <c r="C54" t="s">
        <v>8708</v>
      </c>
      <c r="D54" t="s">
        <v>8709</v>
      </c>
    </row>
    <row r="55" spans="1:4" x14ac:dyDescent="0.35">
      <c r="A55" t="s">
        <v>8606</v>
      </c>
      <c r="B55" t="s">
        <v>8703</v>
      </c>
      <c r="C55" t="s">
        <v>2798</v>
      </c>
      <c r="D55" t="s">
        <v>8710</v>
      </c>
    </row>
    <row r="56" spans="1:4" x14ac:dyDescent="0.35">
      <c r="A56" t="s">
        <v>8606</v>
      </c>
      <c r="B56" t="s">
        <v>8703</v>
      </c>
      <c r="C56" t="s">
        <v>6668</v>
      </c>
      <c r="D56" t="s">
        <v>8711</v>
      </c>
    </row>
    <row r="57" spans="1:4" x14ac:dyDescent="0.35">
      <c r="A57" t="s">
        <v>8606</v>
      </c>
      <c r="B57" t="s">
        <v>8703</v>
      </c>
      <c r="C57" t="s">
        <v>8712</v>
      </c>
      <c r="D57" t="s">
        <v>8713</v>
      </c>
    </row>
    <row r="58" spans="1:4" x14ac:dyDescent="0.35">
      <c r="A58" t="s">
        <v>8606</v>
      </c>
      <c r="B58" t="s">
        <v>8703</v>
      </c>
      <c r="C58" t="s">
        <v>8714</v>
      </c>
      <c r="D58" t="s">
        <v>8715</v>
      </c>
    </row>
    <row r="59" spans="1:4" x14ac:dyDescent="0.35">
      <c r="A59" t="s">
        <v>8606</v>
      </c>
      <c r="B59" t="s">
        <v>8703</v>
      </c>
      <c r="C59" t="s">
        <v>6302</v>
      </c>
      <c r="D59" t="s">
        <v>8716</v>
      </c>
    </row>
    <row r="60" spans="1:4" x14ac:dyDescent="0.35">
      <c r="A60" t="s">
        <v>8606</v>
      </c>
      <c r="B60" t="s">
        <v>8703</v>
      </c>
      <c r="C60" t="s">
        <v>8717</v>
      </c>
      <c r="D60" t="s">
        <v>8718</v>
      </c>
    </row>
    <row r="61" spans="1:4" x14ac:dyDescent="0.35">
      <c r="A61" t="s">
        <v>8606</v>
      </c>
      <c r="B61" t="s">
        <v>8703</v>
      </c>
      <c r="C61" t="s">
        <v>8719</v>
      </c>
      <c r="D61" t="s">
        <v>8720</v>
      </c>
    </row>
    <row r="62" spans="1:4" x14ac:dyDescent="0.35">
      <c r="A62" t="s">
        <v>8606</v>
      </c>
      <c r="B62" t="s">
        <v>8703</v>
      </c>
      <c r="C62" t="s">
        <v>8721</v>
      </c>
      <c r="D62" t="s">
        <v>8722</v>
      </c>
    </row>
    <row r="63" spans="1:4" x14ac:dyDescent="0.35">
      <c r="A63" t="s">
        <v>8606</v>
      </c>
      <c r="B63" t="s">
        <v>8616</v>
      </c>
      <c r="C63" t="s">
        <v>8723</v>
      </c>
      <c r="D63" t="s">
        <v>8724</v>
      </c>
    </row>
    <row r="64" spans="1:4" x14ac:dyDescent="0.35">
      <c r="A64" t="s">
        <v>8606</v>
      </c>
      <c r="B64" t="s">
        <v>8616</v>
      </c>
      <c r="C64" t="s">
        <v>8725</v>
      </c>
      <c r="D64" t="s">
        <v>8726</v>
      </c>
    </row>
    <row r="65" spans="1:4" x14ac:dyDescent="0.35">
      <c r="A65" t="s">
        <v>8606</v>
      </c>
      <c r="B65" t="s">
        <v>8616</v>
      </c>
      <c r="C65" t="s">
        <v>8727</v>
      </c>
      <c r="D65" t="s">
        <v>8728</v>
      </c>
    </row>
    <row r="66" spans="1:4" x14ac:dyDescent="0.35">
      <c r="A66" t="s">
        <v>8606</v>
      </c>
      <c r="B66" t="s">
        <v>8616</v>
      </c>
      <c r="C66" t="s">
        <v>8729</v>
      </c>
      <c r="D66" t="s">
        <v>8730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S281"/>
  <sheetViews>
    <sheetView workbookViewId="0">
      <pane xSplit="4" ySplit="1" topLeftCell="E103" activePane="bottomRight" state="frozen"/>
      <selection pane="topRight" activeCell="D1" sqref="D1"/>
      <selection pane="bottomLeft" activeCell="A2" sqref="A2"/>
      <selection pane="bottomRight" activeCell="B126" sqref="B126"/>
    </sheetView>
  </sheetViews>
  <sheetFormatPr defaultColWidth="8.81640625" defaultRowHeight="10.5" x14ac:dyDescent="0.25"/>
  <cols>
    <col min="1" max="1" width="9.453125" style="93" bestFit="1" customWidth="1"/>
    <col min="2" max="2" width="44.7265625" style="93" bestFit="1" customWidth="1"/>
    <col min="3" max="3" width="12.54296875" style="93" bestFit="1" customWidth="1"/>
    <col min="4" max="5" width="27.81640625" style="93" customWidth="1"/>
    <col min="6" max="6" width="25" style="93" customWidth="1"/>
    <col min="7" max="7" width="106.81640625" style="93" customWidth="1"/>
    <col min="8" max="9" width="27.54296875" style="93" customWidth="1"/>
    <col min="10" max="14" width="9" style="98"/>
    <col min="15" max="15" width="9.7265625" style="98" bestFit="1" customWidth="1"/>
    <col min="16" max="18" width="9.7265625" style="93" bestFit="1" customWidth="1"/>
    <col min="19" max="16384" width="8.81640625" style="93"/>
  </cols>
  <sheetData>
    <row r="1" spans="1:19" ht="28.75" customHeight="1" x14ac:dyDescent="0.25">
      <c r="A1" s="92" t="s">
        <v>0</v>
      </c>
      <c r="B1" s="92" t="s">
        <v>1</v>
      </c>
      <c r="C1" s="92" t="s">
        <v>2</v>
      </c>
      <c r="D1" s="92" t="s">
        <v>3</v>
      </c>
      <c r="E1" s="92" t="s">
        <v>4</v>
      </c>
      <c r="F1" s="92" t="s">
        <v>5</v>
      </c>
      <c r="G1" s="92" t="s">
        <v>6</v>
      </c>
      <c r="H1" s="92" t="s">
        <v>7</v>
      </c>
      <c r="I1" s="92" t="s">
        <v>8</v>
      </c>
      <c r="J1" s="96" t="s">
        <v>9</v>
      </c>
      <c r="K1" s="96" t="s">
        <v>10</v>
      </c>
      <c r="L1" s="96" t="s">
        <v>11</v>
      </c>
      <c r="M1" s="96" t="s">
        <v>12</v>
      </c>
      <c r="N1" s="96" t="s">
        <v>13</v>
      </c>
      <c r="O1" s="96" t="s">
        <v>14</v>
      </c>
      <c r="P1" s="92" t="s">
        <v>15</v>
      </c>
      <c r="Q1" s="92" t="s">
        <v>16</v>
      </c>
      <c r="R1" s="92" t="s">
        <v>17</v>
      </c>
      <c r="S1" s="92" t="s">
        <v>18</v>
      </c>
    </row>
    <row r="2" spans="1:19" x14ac:dyDescent="0.25">
      <c r="A2" s="93" t="s">
        <v>19</v>
      </c>
      <c r="C2" s="93" t="s">
        <v>19</v>
      </c>
      <c r="D2" s="93" t="s">
        <v>20</v>
      </c>
      <c r="E2" s="93" t="b">
        <v>0</v>
      </c>
      <c r="J2" s="93"/>
      <c r="K2" s="93"/>
      <c r="L2" s="93"/>
      <c r="M2" s="93"/>
      <c r="N2" s="93"/>
      <c r="O2" s="93"/>
      <c r="P2" s="93" t="s">
        <v>21</v>
      </c>
      <c r="Q2" s="93" t="s">
        <v>22</v>
      </c>
      <c r="R2" s="93" t="s">
        <v>22</v>
      </c>
      <c r="S2" s="93" t="s">
        <v>22</v>
      </c>
    </row>
    <row r="3" spans="1:19" x14ac:dyDescent="0.25">
      <c r="A3" s="93" t="s">
        <v>19</v>
      </c>
      <c r="C3" s="93" t="s">
        <v>19</v>
      </c>
      <c r="D3" s="93" t="s">
        <v>23</v>
      </c>
      <c r="E3" s="93" t="b">
        <v>0</v>
      </c>
      <c r="J3" s="93"/>
      <c r="K3" s="93"/>
      <c r="L3" s="93"/>
      <c r="M3" s="93"/>
      <c r="N3" s="93"/>
      <c r="O3" s="93"/>
      <c r="P3" s="93" t="s">
        <v>21</v>
      </c>
      <c r="Q3" s="93" t="s">
        <v>22</v>
      </c>
      <c r="R3" s="93" t="s">
        <v>22</v>
      </c>
      <c r="S3" s="93" t="s">
        <v>22</v>
      </c>
    </row>
    <row r="4" spans="1:19" x14ac:dyDescent="0.25">
      <c r="A4" s="93" t="s">
        <v>19</v>
      </c>
      <c r="C4" s="93" t="s">
        <v>19</v>
      </c>
      <c r="D4" s="93" t="s">
        <v>24</v>
      </c>
      <c r="E4" s="93" t="b">
        <v>0</v>
      </c>
      <c r="J4" s="93"/>
      <c r="K4" s="93"/>
      <c r="L4" s="93"/>
      <c r="M4" s="93"/>
      <c r="N4" s="93"/>
      <c r="O4" s="93"/>
      <c r="P4" s="93" t="s">
        <v>21</v>
      </c>
      <c r="Q4" s="93" t="s">
        <v>22</v>
      </c>
      <c r="R4" s="93" t="s">
        <v>22</v>
      </c>
      <c r="S4" s="93" t="s">
        <v>22</v>
      </c>
    </row>
    <row r="5" spans="1:19" x14ac:dyDescent="0.25">
      <c r="A5" s="93" t="s">
        <v>19</v>
      </c>
      <c r="C5" s="93" t="s">
        <v>19</v>
      </c>
      <c r="D5" s="93" t="s">
        <v>25</v>
      </c>
      <c r="E5" s="93" t="b">
        <v>0</v>
      </c>
      <c r="J5" s="93"/>
      <c r="K5" s="93"/>
      <c r="L5" s="93"/>
      <c r="M5" s="93"/>
      <c r="N5" s="93"/>
      <c r="O5" s="93"/>
      <c r="P5" s="93" t="s">
        <v>21</v>
      </c>
      <c r="Q5" s="93" t="s">
        <v>22</v>
      </c>
      <c r="R5" s="93" t="s">
        <v>22</v>
      </c>
      <c r="S5" s="93" t="s">
        <v>22</v>
      </c>
    </row>
    <row r="6" spans="1:19" x14ac:dyDescent="0.25">
      <c r="A6" s="93" t="s">
        <v>19</v>
      </c>
      <c r="B6" s="93" t="s">
        <v>26</v>
      </c>
      <c r="C6" s="93" t="s">
        <v>19</v>
      </c>
      <c r="D6" s="93" t="s">
        <v>27</v>
      </c>
      <c r="E6" s="93" t="b">
        <v>0</v>
      </c>
      <c r="J6" s="93"/>
      <c r="K6" s="93"/>
      <c r="L6" s="93"/>
      <c r="M6" s="93"/>
      <c r="N6" s="93"/>
      <c r="O6" s="93"/>
      <c r="P6" s="93" t="s">
        <v>21</v>
      </c>
      <c r="Q6" s="93" t="s">
        <v>22</v>
      </c>
      <c r="R6" s="93" t="s">
        <v>22</v>
      </c>
      <c r="S6" s="93" t="s">
        <v>22</v>
      </c>
    </row>
    <row r="7" spans="1:19" x14ac:dyDescent="0.25">
      <c r="A7" s="93" t="s">
        <v>19</v>
      </c>
      <c r="C7" s="93" t="s">
        <v>19</v>
      </c>
      <c r="D7" s="93" t="s">
        <v>28</v>
      </c>
      <c r="E7" s="93" t="b">
        <v>0</v>
      </c>
      <c r="J7" s="93"/>
      <c r="K7" s="93"/>
      <c r="L7" s="93"/>
      <c r="M7" s="93"/>
      <c r="N7" s="93"/>
      <c r="O7" s="93"/>
      <c r="P7" s="93" t="s">
        <v>21</v>
      </c>
      <c r="Q7" s="93" t="s">
        <v>22</v>
      </c>
      <c r="R7" s="93" t="s">
        <v>22</v>
      </c>
      <c r="S7" s="93" t="s">
        <v>22</v>
      </c>
    </row>
    <row r="8" spans="1:19" x14ac:dyDescent="0.25">
      <c r="A8" s="93" t="s">
        <v>19</v>
      </c>
      <c r="C8" s="93" t="s">
        <v>19</v>
      </c>
      <c r="D8" s="93" t="s">
        <v>29</v>
      </c>
      <c r="E8" s="93" t="b">
        <v>0</v>
      </c>
      <c r="J8" s="93"/>
      <c r="K8" s="93"/>
      <c r="L8" s="93"/>
      <c r="M8" s="93"/>
      <c r="N8" s="93"/>
      <c r="O8" s="93"/>
      <c r="P8" s="93" t="s">
        <v>21</v>
      </c>
      <c r="Q8" s="93" t="s">
        <v>22</v>
      </c>
      <c r="R8" s="93" t="s">
        <v>22</v>
      </c>
      <c r="S8" s="93" t="s">
        <v>22</v>
      </c>
    </row>
    <row r="9" spans="1:19" x14ac:dyDescent="0.25">
      <c r="A9" s="93" t="s">
        <v>19</v>
      </c>
      <c r="C9" s="93" t="s">
        <v>19</v>
      </c>
      <c r="D9" s="93" t="s">
        <v>30</v>
      </c>
      <c r="E9" s="93" t="b">
        <v>0</v>
      </c>
      <c r="J9" s="93"/>
      <c r="K9" s="93"/>
      <c r="L9" s="93"/>
      <c r="M9" s="93"/>
      <c r="N9" s="93"/>
      <c r="O9" s="93"/>
      <c r="P9" s="93" t="s">
        <v>21</v>
      </c>
      <c r="Q9" s="93" t="s">
        <v>22</v>
      </c>
      <c r="R9" s="93" t="s">
        <v>22</v>
      </c>
      <c r="S9" s="93" t="s">
        <v>22</v>
      </c>
    </row>
    <row r="10" spans="1:19" x14ac:dyDescent="0.25">
      <c r="A10" s="93" t="s">
        <v>19</v>
      </c>
      <c r="C10" s="93" t="s">
        <v>19</v>
      </c>
      <c r="D10" s="93" t="s">
        <v>31</v>
      </c>
      <c r="E10" s="93" t="b">
        <v>0</v>
      </c>
      <c r="J10" s="93"/>
      <c r="K10" s="93"/>
      <c r="L10" s="93"/>
      <c r="M10" s="93"/>
      <c r="N10" s="93"/>
      <c r="O10" s="93"/>
      <c r="P10" s="93" t="s">
        <v>21</v>
      </c>
      <c r="Q10" s="93" t="s">
        <v>22</v>
      </c>
      <c r="R10" s="93" t="s">
        <v>22</v>
      </c>
      <c r="S10" s="93" t="s">
        <v>22</v>
      </c>
    </row>
    <row r="11" spans="1:19" x14ac:dyDescent="0.25">
      <c r="A11" s="93" t="s">
        <v>19</v>
      </c>
      <c r="C11" s="93" t="s">
        <v>19</v>
      </c>
      <c r="D11" s="93" t="s">
        <v>32</v>
      </c>
      <c r="E11" s="93" t="b">
        <v>0</v>
      </c>
      <c r="J11" s="93"/>
      <c r="K11" s="93"/>
      <c r="L11" s="93"/>
      <c r="M11" s="93"/>
      <c r="N11" s="93"/>
      <c r="O11" s="93"/>
      <c r="P11" s="93" t="s">
        <v>21</v>
      </c>
      <c r="Q11" s="93" t="s">
        <v>22</v>
      </c>
      <c r="R11" s="93" t="s">
        <v>22</v>
      </c>
      <c r="S11" s="93" t="s">
        <v>22</v>
      </c>
    </row>
    <row r="12" spans="1:19" x14ac:dyDescent="0.25">
      <c r="A12" s="93" t="s">
        <v>19</v>
      </c>
      <c r="C12" s="93" t="s">
        <v>19</v>
      </c>
      <c r="D12" s="93" t="s">
        <v>33</v>
      </c>
      <c r="E12" s="93" t="b">
        <v>0</v>
      </c>
      <c r="J12" s="93"/>
      <c r="K12" s="93"/>
      <c r="L12" s="93"/>
      <c r="M12" s="93"/>
      <c r="N12" s="93"/>
      <c r="O12" s="93"/>
      <c r="P12" s="93" t="s">
        <v>21</v>
      </c>
      <c r="Q12" s="93" t="s">
        <v>22</v>
      </c>
      <c r="R12" s="93" t="s">
        <v>22</v>
      </c>
      <c r="S12" s="93" t="s">
        <v>22</v>
      </c>
    </row>
    <row r="13" spans="1:19" x14ac:dyDescent="0.25">
      <c r="A13" s="93" t="s">
        <v>34</v>
      </c>
      <c r="B13" s="93" t="s">
        <v>35</v>
      </c>
      <c r="C13" s="93" t="s">
        <v>34</v>
      </c>
      <c r="D13" s="93" t="s">
        <v>36</v>
      </c>
      <c r="E13" s="93" t="b">
        <v>0</v>
      </c>
      <c r="G13" s="93" t="s">
        <v>37</v>
      </c>
      <c r="J13" s="93"/>
      <c r="K13" s="93"/>
      <c r="L13" s="93"/>
      <c r="M13" s="93"/>
      <c r="N13" s="93"/>
      <c r="O13" s="93"/>
      <c r="P13" s="93" t="s">
        <v>38</v>
      </c>
      <c r="Q13" s="93" t="s">
        <v>22</v>
      </c>
      <c r="R13" s="93" t="s">
        <v>22</v>
      </c>
      <c r="S13" s="93" t="s">
        <v>22</v>
      </c>
    </row>
    <row r="14" spans="1:19" x14ac:dyDescent="0.25">
      <c r="A14" s="93" t="s">
        <v>34</v>
      </c>
      <c r="B14" s="93" t="s">
        <v>39</v>
      </c>
      <c r="C14" s="93" t="s">
        <v>34</v>
      </c>
      <c r="D14" s="93" t="s">
        <v>40</v>
      </c>
      <c r="E14" s="93" t="b">
        <v>0</v>
      </c>
      <c r="G14" s="93" t="s">
        <v>41</v>
      </c>
      <c r="J14" s="93"/>
      <c r="K14" s="93"/>
      <c r="L14" s="93"/>
      <c r="M14" s="93"/>
      <c r="N14" s="93"/>
      <c r="O14" s="93"/>
      <c r="P14" s="93" t="s">
        <v>38</v>
      </c>
      <c r="Q14" s="93" t="s">
        <v>22</v>
      </c>
      <c r="R14" s="93" t="s">
        <v>22</v>
      </c>
      <c r="S14" s="93" t="s">
        <v>22</v>
      </c>
    </row>
    <row r="15" spans="1:19" x14ac:dyDescent="0.25">
      <c r="A15" s="93" t="s">
        <v>34</v>
      </c>
      <c r="C15" s="93" t="s">
        <v>34</v>
      </c>
      <c r="D15" s="93" t="s">
        <v>42</v>
      </c>
      <c r="E15" s="93" t="b">
        <v>0</v>
      </c>
      <c r="G15" s="93" t="s">
        <v>43</v>
      </c>
      <c r="J15" s="93"/>
      <c r="K15" s="93"/>
      <c r="L15" s="93"/>
      <c r="M15" s="93"/>
      <c r="N15" s="93"/>
      <c r="O15" s="93"/>
      <c r="P15" s="93" t="s">
        <v>38</v>
      </c>
      <c r="Q15" s="93" t="s">
        <v>22</v>
      </c>
      <c r="R15" s="93" t="s">
        <v>22</v>
      </c>
      <c r="S15" s="93" t="s">
        <v>22</v>
      </c>
    </row>
    <row r="16" spans="1:19" x14ac:dyDescent="0.25">
      <c r="A16" s="93" t="s">
        <v>34</v>
      </c>
      <c r="C16" s="93" t="s">
        <v>34</v>
      </c>
      <c r="D16" s="93" t="s">
        <v>44</v>
      </c>
      <c r="E16" s="93" t="b">
        <v>0</v>
      </c>
      <c r="G16" s="93" t="s">
        <v>45</v>
      </c>
      <c r="J16" s="93"/>
      <c r="K16" s="93"/>
      <c r="L16" s="93"/>
      <c r="M16" s="93"/>
      <c r="N16" s="93"/>
      <c r="O16" s="93"/>
      <c r="P16" s="93" t="s">
        <v>38</v>
      </c>
      <c r="Q16" s="93" t="s">
        <v>22</v>
      </c>
      <c r="R16" s="93" t="s">
        <v>22</v>
      </c>
      <c r="S16" s="93" t="s">
        <v>22</v>
      </c>
    </row>
    <row r="17" spans="1:19" x14ac:dyDescent="0.25">
      <c r="A17" s="93" t="s">
        <v>34</v>
      </c>
      <c r="C17" s="93" t="s">
        <v>34</v>
      </c>
      <c r="D17" s="93" t="s">
        <v>46</v>
      </c>
      <c r="E17" s="93" t="b">
        <v>0</v>
      </c>
      <c r="G17" s="93" t="s">
        <v>47</v>
      </c>
      <c r="J17" s="93"/>
      <c r="K17" s="93"/>
      <c r="L17" s="93"/>
      <c r="M17" s="93"/>
      <c r="N17" s="93"/>
      <c r="O17" s="93"/>
      <c r="P17" s="93" t="s">
        <v>38</v>
      </c>
      <c r="Q17" s="93" t="s">
        <v>22</v>
      </c>
      <c r="R17" s="93" t="s">
        <v>22</v>
      </c>
      <c r="S17" s="93" t="s">
        <v>22</v>
      </c>
    </row>
    <row r="18" spans="1:19" x14ac:dyDescent="0.25">
      <c r="A18" s="93" t="s">
        <v>34</v>
      </c>
      <c r="C18" s="93" t="s">
        <v>34</v>
      </c>
      <c r="D18" s="93" t="s">
        <v>48</v>
      </c>
      <c r="E18" s="93" t="b">
        <v>0</v>
      </c>
      <c r="G18" s="93" t="s">
        <v>49</v>
      </c>
      <c r="J18" s="93"/>
      <c r="K18" s="93"/>
      <c r="L18" s="93"/>
      <c r="M18" s="93"/>
      <c r="N18" s="93"/>
      <c r="O18" s="93"/>
      <c r="P18" s="93" t="s">
        <v>38</v>
      </c>
      <c r="Q18" s="93" t="s">
        <v>22</v>
      </c>
      <c r="R18" s="93" t="s">
        <v>22</v>
      </c>
      <c r="S18" s="93" t="s">
        <v>22</v>
      </c>
    </row>
    <row r="19" spans="1:19" x14ac:dyDescent="0.25">
      <c r="A19" s="93" t="s">
        <v>34</v>
      </c>
      <c r="B19" s="93" t="s">
        <v>50</v>
      </c>
      <c r="C19" s="93" t="s">
        <v>34</v>
      </c>
      <c r="D19" s="93" t="s">
        <v>51</v>
      </c>
      <c r="E19" s="93" t="b">
        <v>0</v>
      </c>
      <c r="G19" s="93" t="s">
        <v>52</v>
      </c>
      <c r="J19" s="93"/>
      <c r="K19" s="93"/>
      <c r="L19" s="93"/>
      <c r="M19" s="93"/>
      <c r="N19" s="93"/>
      <c r="O19" s="93"/>
      <c r="P19" s="93" t="s">
        <v>38</v>
      </c>
      <c r="Q19" s="93" t="s">
        <v>22</v>
      </c>
      <c r="R19" s="93" t="s">
        <v>22</v>
      </c>
      <c r="S19" s="93" t="s">
        <v>22</v>
      </c>
    </row>
    <row r="20" spans="1:19" x14ac:dyDescent="0.25">
      <c r="A20" s="93" t="s">
        <v>34</v>
      </c>
      <c r="C20" s="93" t="s">
        <v>34</v>
      </c>
      <c r="D20" s="93" t="s">
        <v>53</v>
      </c>
      <c r="E20" s="93" t="b">
        <v>0</v>
      </c>
      <c r="G20" s="93" t="s">
        <v>54</v>
      </c>
      <c r="J20" s="93"/>
      <c r="K20" s="93"/>
      <c r="L20" s="93"/>
      <c r="M20" s="93"/>
      <c r="N20" s="93"/>
      <c r="O20" s="93"/>
      <c r="P20" s="93" t="s">
        <v>38</v>
      </c>
      <c r="Q20" s="93" t="s">
        <v>22</v>
      </c>
      <c r="R20" s="93" t="s">
        <v>22</v>
      </c>
      <c r="S20" s="93" t="s">
        <v>22</v>
      </c>
    </row>
    <row r="21" spans="1:19" x14ac:dyDescent="0.25">
      <c r="A21" s="93" t="s">
        <v>34</v>
      </c>
      <c r="C21" s="93" t="s">
        <v>34</v>
      </c>
      <c r="D21" s="93" t="s">
        <v>55</v>
      </c>
      <c r="E21" s="93" t="b">
        <v>0</v>
      </c>
      <c r="G21" s="93" t="s">
        <v>56</v>
      </c>
      <c r="J21" s="93"/>
      <c r="K21" s="93"/>
      <c r="L21" s="93"/>
      <c r="M21" s="93"/>
      <c r="N21" s="93"/>
      <c r="O21" s="93"/>
      <c r="P21" s="93" t="s">
        <v>38</v>
      </c>
      <c r="Q21" s="93" t="s">
        <v>22</v>
      </c>
      <c r="R21" s="93" t="s">
        <v>22</v>
      </c>
      <c r="S21" s="93" t="s">
        <v>22</v>
      </c>
    </row>
    <row r="22" spans="1:19" x14ac:dyDescent="0.25">
      <c r="A22" s="93" t="s">
        <v>34</v>
      </c>
      <c r="C22" s="93" t="s">
        <v>34</v>
      </c>
      <c r="D22" s="93" t="s">
        <v>57</v>
      </c>
      <c r="E22" s="93" t="b">
        <v>0</v>
      </c>
      <c r="G22" s="93" t="s">
        <v>58</v>
      </c>
      <c r="J22" s="93"/>
      <c r="K22" s="93"/>
      <c r="L22" s="93"/>
      <c r="M22" s="93"/>
      <c r="N22" s="93"/>
      <c r="O22" s="93"/>
      <c r="P22" s="93" t="s">
        <v>38</v>
      </c>
      <c r="Q22" s="93" t="s">
        <v>22</v>
      </c>
      <c r="R22" s="93" t="s">
        <v>22</v>
      </c>
      <c r="S22" s="93" t="s">
        <v>22</v>
      </c>
    </row>
    <row r="23" spans="1:19" x14ac:dyDescent="0.25">
      <c r="A23" s="93" t="s">
        <v>34</v>
      </c>
      <c r="C23" s="93" t="s">
        <v>34</v>
      </c>
      <c r="D23" s="93" t="s">
        <v>59</v>
      </c>
      <c r="E23" s="93" t="b">
        <v>0</v>
      </c>
      <c r="G23" s="93" t="s">
        <v>60</v>
      </c>
      <c r="J23" s="93"/>
      <c r="K23" s="93"/>
      <c r="L23" s="93"/>
      <c r="M23" s="93"/>
      <c r="N23" s="93"/>
      <c r="O23" s="93"/>
      <c r="P23" s="93" t="s">
        <v>38</v>
      </c>
      <c r="Q23" s="93" t="s">
        <v>22</v>
      </c>
      <c r="R23" s="93" t="s">
        <v>22</v>
      </c>
      <c r="S23" s="93" t="s">
        <v>22</v>
      </c>
    </row>
    <row r="24" spans="1:19" x14ac:dyDescent="0.25">
      <c r="A24" s="93" t="s">
        <v>34</v>
      </c>
      <c r="C24" s="93" t="s">
        <v>34</v>
      </c>
      <c r="D24" s="93" t="s">
        <v>61</v>
      </c>
      <c r="E24" s="93" t="b">
        <v>0</v>
      </c>
      <c r="G24" s="93" t="s">
        <v>62</v>
      </c>
      <c r="J24" s="93"/>
      <c r="K24" s="93"/>
      <c r="L24" s="93"/>
      <c r="M24" s="93"/>
      <c r="N24" s="93"/>
      <c r="O24" s="93"/>
      <c r="P24" s="93" t="s">
        <v>38</v>
      </c>
      <c r="Q24" s="93" t="s">
        <v>22</v>
      </c>
      <c r="R24" s="93" t="s">
        <v>22</v>
      </c>
      <c r="S24" s="93" t="s">
        <v>22</v>
      </c>
    </row>
    <row r="25" spans="1:19" x14ac:dyDescent="0.25">
      <c r="A25" s="93" t="s">
        <v>34</v>
      </c>
      <c r="C25" s="93" t="s">
        <v>34</v>
      </c>
      <c r="D25" s="93" t="s">
        <v>63</v>
      </c>
      <c r="E25" s="93" t="b">
        <v>0</v>
      </c>
      <c r="G25" s="93" t="s">
        <v>64</v>
      </c>
      <c r="J25" s="93"/>
      <c r="K25" s="93"/>
      <c r="L25" s="93"/>
      <c r="M25" s="93"/>
      <c r="N25" s="93"/>
      <c r="O25" s="93"/>
      <c r="P25" s="93" t="s">
        <v>38</v>
      </c>
      <c r="Q25" s="93" t="s">
        <v>22</v>
      </c>
      <c r="R25" s="93" t="s">
        <v>22</v>
      </c>
      <c r="S25" s="93" t="s">
        <v>22</v>
      </c>
    </row>
    <row r="26" spans="1:19" x14ac:dyDescent="0.25">
      <c r="A26" s="93" t="s">
        <v>34</v>
      </c>
      <c r="C26" s="93" t="s">
        <v>34</v>
      </c>
      <c r="D26" s="93" t="s">
        <v>65</v>
      </c>
      <c r="E26" s="93" t="b">
        <v>0</v>
      </c>
      <c r="G26" s="93" t="s">
        <v>66</v>
      </c>
      <c r="J26" s="93"/>
      <c r="K26" s="93"/>
      <c r="L26" s="93"/>
      <c r="M26" s="93"/>
      <c r="N26" s="93"/>
      <c r="O26" s="93"/>
      <c r="P26" s="93" t="s">
        <v>38</v>
      </c>
      <c r="Q26" s="93" t="s">
        <v>22</v>
      </c>
      <c r="R26" s="93" t="s">
        <v>22</v>
      </c>
      <c r="S26" s="93" t="s">
        <v>22</v>
      </c>
    </row>
    <row r="27" spans="1:19" x14ac:dyDescent="0.25">
      <c r="A27" s="93" t="s">
        <v>34</v>
      </c>
      <c r="C27" s="93" t="s">
        <v>34</v>
      </c>
      <c r="D27" s="93" t="s">
        <v>67</v>
      </c>
      <c r="E27" s="93" t="b">
        <v>0</v>
      </c>
      <c r="G27" s="93" t="s">
        <v>68</v>
      </c>
      <c r="J27" s="93"/>
      <c r="K27" s="93"/>
      <c r="L27" s="93"/>
      <c r="M27" s="93"/>
      <c r="N27" s="93"/>
      <c r="O27" s="93"/>
      <c r="P27" s="93" t="s">
        <v>38</v>
      </c>
      <c r="Q27" s="93" t="s">
        <v>22</v>
      </c>
      <c r="R27" s="93" t="s">
        <v>22</v>
      </c>
      <c r="S27" s="93" t="s">
        <v>22</v>
      </c>
    </row>
    <row r="28" spans="1:19" x14ac:dyDescent="0.25">
      <c r="A28" s="93" t="s">
        <v>34</v>
      </c>
      <c r="B28" s="93" t="s">
        <v>69</v>
      </c>
      <c r="C28" s="93" t="s">
        <v>34</v>
      </c>
      <c r="D28" s="93" t="s">
        <v>70</v>
      </c>
      <c r="E28" s="93" t="b">
        <v>0</v>
      </c>
      <c r="G28" s="93" t="s">
        <v>71</v>
      </c>
      <c r="J28" s="93"/>
      <c r="K28" s="93"/>
      <c r="L28" s="93"/>
      <c r="M28" s="93"/>
      <c r="N28" s="93"/>
      <c r="O28" s="93"/>
      <c r="P28" s="93" t="s">
        <v>38</v>
      </c>
      <c r="Q28" s="93" t="s">
        <v>22</v>
      </c>
      <c r="R28" s="93" t="s">
        <v>22</v>
      </c>
      <c r="S28" s="93" t="s">
        <v>22</v>
      </c>
    </row>
    <row r="29" spans="1:19" x14ac:dyDescent="0.25">
      <c r="A29" s="93" t="s">
        <v>34</v>
      </c>
      <c r="B29" s="93" t="s">
        <v>72</v>
      </c>
      <c r="C29" s="93" t="s">
        <v>34</v>
      </c>
      <c r="D29" s="93" t="s">
        <v>73</v>
      </c>
      <c r="E29" s="93" t="b">
        <v>0</v>
      </c>
      <c r="G29" s="93" t="s">
        <v>74</v>
      </c>
      <c r="J29" s="93"/>
      <c r="K29" s="93"/>
      <c r="L29" s="93"/>
      <c r="M29" s="93"/>
      <c r="N29" s="93"/>
      <c r="O29" s="93"/>
      <c r="P29" s="93" t="s">
        <v>38</v>
      </c>
      <c r="Q29" s="93" t="s">
        <v>22</v>
      </c>
      <c r="R29" s="93" t="s">
        <v>22</v>
      </c>
      <c r="S29" s="93" t="s">
        <v>22</v>
      </c>
    </row>
    <row r="30" spans="1:19" x14ac:dyDescent="0.25">
      <c r="A30" s="93" t="s">
        <v>34</v>
      </c>
      <c r="C30" s="93" t="s">
        <v>34</v>
      </c>
      <c r="D30" s="93" t="s">
        <v>75</v>
      </c>
      <c r="E30" s="93" t="b">
        <v>0</v>
      </c>
      <c r="G30" s="93" t="s">
        <v>76</v>
      </c>
      <c r="J30" s="93"/>
      <c r="K30" s="93"/>
      <c r="L30" s="93"/>
      <c r="M30" s="93"/>
      <c r="N30" s="93"/>
      <c r="O30" s="93"/>
      <c r="P30" s="93" t="s">
        <v>38</v>
      </c>
      <c r="Q30" s="93" t="s">
        <v>22</v>
      </c>
      <c r="R30" s="93" t="s">
        <v>22</v>
      </c>
      <c r="S30" s="93" t="s">
        <v>22</v>
      </c>
    </row>
    <row r="31" spans="1:19" x14ac:dyDescent="0.25">
      <c r="A31" s="93" t="s">
        <v>34</v>
      </c>
      <c r="C31" s="93" t="s">
        <v>34</v>
      </c>
      <c r="D31" s="93" t="s">
        <v>77</v>
      </c>
      <c r="E31" s="93" t="b">
        <v>0</v>
      </c>
      <c r="G31" s="93" t="s">
        <v>78</v>
      </c>
      <c r="J31" s="93"/>
      <c r="K31" s="93"/>
      <c r="L31" s="93"/>
      <c r="M31" s="93"/>
      <c r="N31" s="93"/>
      <c r="O31" s="93"/>
      <c r="P31" s="93" t="s">
        <v>38</v>
      </c>
      <c r="Q31" s="93" t="s">
        <v>22</v>
      </c>
      <c r="R31" s="93" t="s">
        <v>22</v>
      </c>
      <c r="S31" s="93" t="s">
        <v>22</v>
      </c>
    </row>
    <row r="32" spans="1:19" x14ac:dyDescent="0.25">
      <c r="A32" s="93" t="s">
        <v>34</v>
      </c>
      <c r="B32" s="93" t="s">
        <v>79</v>
      </c>
      <c r="C32" s="93" t="s">
        <v>34</v>
      </c>
      <c r="D32" s="93" t="s">
        <v>80</v>
      </c>
      <c r="E32" s="93" t="b">
        <v>0</v>
      </c>
      <c r="G32" s="93" t="s">
        <v>81</v>
      </c>
      <c r="J32" s="93"/>
      <c r="K32" s="93"/>
      <c r="L32" s="93"/>
      <c r="M32" s="93"/>
      <c r="N32" s="93"/>
      <c r="O32" s="93"/>
      <c r="P32" s="93" t="s">
        <v>38</v>
      </c>
      <c r="Q32" s="93" t="s">
        <v>22</v>
      </c>
      <c r="R32" s="93" t="s">
        <v>22</v>
      </c>
      <c r="S32" s="93" t="s">
        <v>22</v>
      </c>
    </row>
    <row r="33" spans="1:19" x14ac:dyDescent="0.25">
      <c r="A33" s="93" t="s">
        <v>34</v>
      </c>
      <c r="C33" s="93" t="s">
        <v>34</v>
      </c>
      <c r="D33" s="93" t="s">
        <v>82</v>
      </c>
      <c r="E33" s="93" t="b">
        <v>0</v>
      </c>
      <c r="G33" s="93" t="s">
        <v>83</v>
      </c>
      <c r="J33" s="93"/>
      <c r="K33" s="93"/>
      <c r="L33" s="93"/>
      <c r="M33" s="93"/>
      <c r="N33" s="93"/>
      <c r="O33" s="93"/>
      <c r="P33" s="93" t="s">
        <v>38</v>
      </c>
      <c r="Q33" s="93" t="s">
        <v>22</v>
      </c>
      <c r="R33" s="93" t="s">
        <v>22</v>
      </c>
      <c r="S33" s="93" t="s">
        <v>22</v>
      </c>
    </row>
    <row r="34" spans="1:19" x14ac:dyDescent="0.25">
      <c r="A34" s="93" t="s">
        <v>34</v>
      </c>
      <c r="C34" s="93" t="s">
        <v>34</v>
      </c>
      <c r="D34" s="93" t="s">
        <v>84</v>
      </c>
      <c r="E34" s="93" t="b">
        <v>0</v>
      </c>
      <c r="G34" s="93" t="s">
        <v>85</v>
      </c>
      <c r="J34" s="93"/>
      <c r="K34" s="93"/>
      <c r="L34" s="93"/>
      <c r="M34" s="93"/>
      <c r="N34" s="93"/>
      <c r="O34" s="93"/>
      <c r="P34" s="93" t="s">
        <v>38</v>
      </c>
      <c r="Q34" s="93" t="s">
        <v>22</v>
      </c>
      <c r="R34" s="93" t="s">
        <v>22</v>
      </c>
      <c r="S34" s="93" t="s">
        <v>22</v>
      </c>
    </row>
    <row r="35" spans="1:19" x14ac:dyDescent="0.25">
      <c r="A35" s="93" t="s">
        <v>34</v>
      </c>
      <c r="C35" s="93" t="s">
        <v>34</v>
      </c>
      <c r="D35" s="93" t="s">
        <v>86</v>
      </c>
      <c r="E35" s="93" t="b">
        <v>0</v>
      </c>
      <c r="G35" s="93" t="s">
        <v>87</v>
      </c>
      <c r="J35" s="93"/>
      <c r="K35" s="93"/>
      <c r="L35" s="93"/>
      <c r="M35" s="93"/>
      <c r="N35" s="93"/>
      <c r="O35" s="93"/>
      <c r="P35" s="93" t="s">
        <v>38</v>
      </c>
      <c r="Q35" s="93" t="s">
        <v>22</v>
      </c>
      <c r="R35" s="93" t="s">
        <v>22</v>
      </c>
      <c r="S35" s="93" t="s">
        <v>22</v>
      </c>
    </row>
    <row r="36" spans="1:19" x14ac:dyDescent="0.25">
      <c r="A36" s="93" t="s">
        <v>34</v>
      </c>
      <c r="C36" s="93" t="s">
        <v>34</v>
      </c>
      <c r="D36" s="93" t="s">
        <v>88</v>
      </c>
      <c r="E36" s="93" t="b">
        <v>0</v>
      </c>
      <c r="G36" s="93" t="s">
        <v>89</v>
      </c>
      <c r="J36" s="93"/>
      <c r="K36" s="93"/>
      <c r="L36" s="93"/>
      <c r="M36" s="93"/>
      <c r="N36" s="93"/>
      <c r="O36" s="93"/>
      <c r="P36" s="93" t="s">
        <v>38</v>
      </c>
      <c r="Q36" s="93" t="s">
        <v>22</v>
      </c>
      <c r="R36" s="93" t="s">
        <v>22</v>
      </c>
      <c r="S36" s="93" t="s">
        <v>22</v>
      </c>
    </row>
    <row r="37" spans="1:19" x14ac:dyDescent="0.25">
      <c r="A37" s="93" t="s">
        <v>34</v>
      </c>
      <c r="B37" s="93" t="s">
        <v>90</v>
      </c>
      <c r="C37" s="93" t="s">
        <v>34</v>
      </c>
      <c r="D37" s="93" t="s">
        <v>91</v>
      </c>
      <c r="E37" s="93" t="b">
        <v>0</v>
      </c>
      <c r="J37" s="93"/>
      <c r="K37" s="93"/>
      <c r="L37" s="93"/>
      <c r="M37" s="93"/>
      <c r="N37" s="93"/>
      <c r="O37" s="93"/>
      <c r="P37" s="93" t="s">
        <v>38</v>
      </c>
      <c r="Q37" s="93" t="s">
        <v>22</v>
      </c>
      <c r="R37" s="93" t="s">
        <v>22</v>
      </c>
      <c r="S37" s="93" t="s">
        <v>22</v>
      </c>
    </row>
    <row r="38" spans="1:19" x14ac:dyDescent="0.25">
      <c r="A38" s="93" t="s">
        <v>34</v>
      </c>
      <c r="C38" s="93" t="s">
        <v>34</v>
      </c>
      <c r="D38" s="93" t="s">
        <v>92</v>
      </c>
      <c r="E38" s="93" t="b">
        <v>0</v>
      </c>
      <c r="G38" s="93" t="s">
        <v>93</v>
      </c>
      <c r="J38" s="93"/>
      <c r="K38" s="93"/>
      <c r="L38" s="93"/>
      <c r="M38" s="93"/>
      <c r="N38" s="93"/>
      <c r="O38" s="93"/>
      <c r="P38" s="93" t="s">
        <v>38</v>
      </c>
      <c r="Q38" s="93" t="s">
        <v>22</v>
      </c>
      <c r="R38" s="93" t="s">
        <v>22</v>
      </c>
      <c r="S38" s="93" t="s">
        <v>22</v>
      </c>
    </row>
    <row r="39" spans="1:19" x14ac:dyDescent="0.25">
      <c r="A39" s="93" t="s">
        <v>34</v>
      </c>
      <c r="C39" s="93" t="s">
        <v>34</v>
      </c>
      <c r="D39" s="93" t="s">
        <v>94</v>
      </c>
      <c r="E39" s="93" t="b">
        <v>0</v>
      </c>
      <c r="G39" s="93" t="s">
        <v>95</v>
      </c>
      <c r="J39" s="93"/>
      <c r="K39" s="93"/>
      <c r="L39" s="93"/>
      <c r="M39" s="93"/>
      <c r="N39" s="93"/>
      <c r="O39" s="93"/>
      <c r="P39" s="93" t="s">
        <v>38</v>
      </c>
      <c r="Q39" s="93" t="s">
        <v>22</v>
      </c>
      <c r="R39" s="93" t="s">
        <v>22</v>
      </c>
      <c r="S39" s="93" t="s">
        <v>22</v>
      </c>
    </row>
    <row r="40" spans="1:19" x14ac:dyDescent="0.25">
      <c r="A40" s="93" t="s">
        <v>34</v>
      </c>
      <c r="C40" s="93" t="s">
        <v>34</v>
      </c>
      <c r="D40" s="93" t="s">
        <v>96</v>
      </c>
      <c r="E40" s="93" t="b">
        <v>0</v>
      </c>
      <c r="G40" s="93" t="s">
        <v>97</v>
      </c>
      <c r="J40" s="93"/>
      <c r="K40" s="93"/>
      <c r="L40" s="93"/>
      <c r="M40" s="93"/>
      <c r="N40" s="93"/>
      <c r="O40" s="93"/>
      <c r="P40" s="93" t="s">
        <v>38</v>
      </c>
      <c r="Q40" s="93" t="s">
        <v>22</v>
      </c>
      <c r="R40" s="93" t="s">
        <v>22</v>
      </c>
      <c r="S40" s="93" t="s">
        <v>22</v>
      </c>
    </row>
    <row r="41" spans="1:19" x14ac:dyDescent="0.25">
      <c r="A41" s="93" t="s">
        <v>34</v>
      </c>
      <c r="C41" s="93" t="s">
        <v>34</v>
      </c>
      <c r="D41" s="93" t="s">
        <v>98</v>
      </c>
      <c r="E41" s="93" t="b">
        <v>0</v>
      </c>
      <c r="G41" s="93" t="s">
        <v>99</v>
      </c>
      <c r="P41" s="93" t="s">
        <v>38</v>
      </c>
      <c r="Q41" s="93" t="s">
        <v>22</v>
      </c>
      <c r="R41" s="93" t="s">
        <v>22</v>
      </c>
      <c r="S41" s="93" t="s">
        <v>22</v>
      </c>
    </row>
    <row r="42" spans="1:19" x14ac:dyDescent="0.25">
      <c r="A42" s="93" t="s">
        <v>34</v>
      </c>
      <c r="C42" s="93" t="s">
        <v>34</v>
      </c>
      <c r="D42" s="93" t="s">
        <v>100</v>
      </c>
      <c r="E42" s="93" t="b">
        <v>0</v>
      </c>
      <c r="G42" s="93" t="s">
        <v>101</v>
      </c>
      <c r="P42" s="93" t="s">
        <v>38</v>
      </c>
      <c r="Q42" s="93" t="s">
        <v>22</v>
      </c>
      <c r="R42" s="93" t="s">
        <v>22</v>
      </c>
      <c r="S42" s="93" t="s">
        <v>22</v>
      </c>
    </row>
    <row r="43" spans="1:19" x14ac:dyDescent="0.25">
      <c r="A43" s="93" t="s">
        <v>34</v>
      </c>
      <c r="B43" s="93" t="s">
        <v>102</v>
      </c>
      <c r="C43" s="93" t="s">
        <v>34</v>
      </c>
      <c r="D43" s="93" t="s">
        <v>103</v>
      </c>
      <c r="E43" s="93" t="b">
        <v>0</v>
      </c>
      <c r="G43" s="93" t="s">
        <v>104</v>
      </c>
      <c r="P43" s="93" t="s">
        <v>38</v>
      </c>
      <c r="Q43" s="93" t="s">
        <v>22</v>
      </c>
      <c r="R43" s="93" t="s">
        <v>22</v>
      </c>
      <c r="S43" s="93" t="s">
        <v>22</v>
      </c>
    </row>
    <row r="44" spans="1:19" x14ac:dyDescent="0.25">
      <c r="A44" s="93" t="s">
        <v>34</v>
      </c>
      <c r="C44" s="93" t="s">
        <v>34</v>
      </c>
      <c r="D44" s="93" t="s">
        <v>105</v>
      </c>
      <c r="E44" s="93" t="b">
        <v>0</v>
      </c>
      <c r="G44" s="93" t="s">
        <v>106</v>
      </c>
      <c r="P44" s="93" t="s">
        <v>38</v>
      </c>
      <c r="Q44" s="93" t="s">
        <v>22</v>
      </c>
      <c r="R44" s="93" t="s">
        <v>22</v>
      </c>
      <c r="S44" s="93" t="s">
        <v>22</v>
      </c>
    </row>
    <row r="45" spans="1:19" x14ac:dyDescent="0.25">
      <c r="A45" s="93" t="s">
        <v>34</v>
      </c>
      <c r="C45" s="93" t="s">
        <v>34</v>
      </c>
      <c r="D45" s="93" t="s">
        <v>107</v>
      </c>
      <c r="E45" s="93" t="b">
        <v>0</v>
      </c>
      <c r="G45" s="93" t="s">
        <v>108</v>
      </c>
      <c r="P45" s="93" t="s">
        <v>38</v>
      </c>
      <c r="Q45" s="93" t="s">
        <v>22</v>
      </c>
      <c r="R45" s="93" t="s">
        <v>22</v>
      </c>
      <c r="S45" s="93" t="s">
        <v>22</v>
      </c>
    </row>
    <row r="46" spans="1:19" x14ac:dyDescent="0.25">
      <c r="A46" s="93" t="s">
        <v>34</v>
      </c>
      <c r="C46" s="93" t="s">
        <v>34</v>
      </c>
      <c r="D46" s="93" t="s">
        <v>109</v>
      </c>
      <c r="E46" s="93" t="b">
        <v>0</v>
      </c>
      <c r="G46" s="93" t="s">
        <v>110</v>
      </c>
      <c r="P46" s="93" t="s">
        <v>38</v>
      </c>
      <c r="Q46" s="93" t="s">
        <v>22</v>
      </c>
      <c r="R46" s="93" t="s">
        <v>22</v>
      </c>
      <c r="S46" s="93" t="s">
        <v>22</v>
      </c>
    </row>
    <row r="47" spans="1:19" x14ac:dyDescent="0.25">
      <c r="A47" s="93" t="s">
        <v>34</v>
      </c>
      <c r="C47" s="93" t="s">
        <v>34</v>
      </c>
      <c r="D47" s="93" t="s">
        <v>111</v>
      </c>
      <c r="E47" s="93" t="b">
        <v>0</v>
      </c>
      <c r="P47" s="93" t="s">
        <v>38</v>
      </c>
      <c r="Q47" s="93" t="s">
        <v>22</v>
      </c>
      <c r="R47" s="93" t="s">
        <v>22</v>
      </c>
      <c r="S47" s="93" t="s">
        <v>22</v>
      </c>
    </row>
    <row r="48" spans="1:19" x14ac:dyDescent="0.25">
      <c r="A48" s="93" t="s">
        <v>34</v>
      </c>
      <c r="C48" s="93" t="s">
        <v>34</v>
      </c>
      <c r="D48" s="93" t="s">
        <v>112</v>
      </c>
      <c r="E48" s="93" t="b">
        <v>0</v>
      </c>
      <c r="G48" s="93" t="s">
        <v>113</v>
      </c>
      <c r="P48" s="93" t="s">
        <v>38</v>
      </c>
      <c r="Q48" s="93" t="s">
        <v>22</v>
      </c>
      <c r="R48" s="93" t="s">
        <v>22</v>
      </c>
      <c r="S48" s="93" t="s">
        <v>22</v>
      </c>
    </row>
    <row r="49" spans="1:19" x14ac:dyDescent="0.25">
      <c r="A49" s="93" t="s">
        <v>34</v>
      </c>
      <c r="C49" s="93" t="s">
        <v>34</v>
      </c>
      <c r="D49" s="93" t="s">
        <v>114</v>
      </c>
      <c r="E49" s="93" t="b">
        <v>0</v>
      </c>
      <c r="G49" s="93" t="s">
        <v>115</v>
      </c>
      <c r="P49" s="93" t="s">
        <v>38</v>
      </c>
      <c r="Q49" s="93" t="s">
        <v>22</v>
      </c>
      <c r="R49" s="93" t="s">
        <v>22</v>
      </c>
      <c r="S49" s="93" t="s">
        <v>22</v>
      </c>
    </row>
    <row r="50" spans="1:19" x14ac:dyDescent="0.25">
      <c r="A50" s="93" t="s">
        <v>116</v>
      </c>
      <c r="C50" s="93" t="s">
        <v>116</v>
      </c>
      <c r="D50" s="93" t="s">
        <v>117</v>
      </c>
      <c r="E50" s="93" t="b">
        <v>0</v>
      </c>
      <c r="G50" s="93" t="s">
        <v>118</v>
      </c>
      <c r="J50" s="93"/>
      <c r="K50" s="93"/>
      <c r="L50" s="93"/>
      <c r="M50" s="93"/>
      <c r="N50" s="93"/>
      <c r="O50" s="93"/>
      <c r="P50" s="93" t="s">
        <v>119</v>
      </c>
      <c r="Q50" s="93" t="s">
        <v>22</v>
      </c>
      <c r="R50" s="93" t="s">
        <v>22</v>
      </c>
      <c r="S50" s="93" t="s">
        <v>22</v>
      </c>
    </row>
    <row r="51" spans="1:19" x14ac:dyDescent="0.25">
      <c r="A51" s="93" t="s">
        <v>116</v>
      </c>
      <c r="C51" s="93" t="s">
        <v>116</v>
      </c>
      <c r="D51" s="93" t="s">
        <v>120</v>
      </c>
      <c r="E51" s="93" t="b">
        <v>0</v>
      </c>
      <c r="G51" s="93" t="s">
        <v>121</v>
      </c>
      <c r="P51" s="93" t="s">
        <v>119</v>
      </c>
      <c r="Q51" s="93" t="s">
        <v>22</v>
      </c>
      <c r="R51" s="93" t="s">
        <v>22</v>
      </c>
      <c r="S51" s="93" t="s">
        <v>22</v>
      </c>
    </row>
    <row r="52" spans="1:19" x14ac:dyDescent="0.25">
      <c r="A52" s="93" t="s">
        <v>116</v>
      </c>
      <c r="C52" s="93" t="s">
        <v>116</v>
      </c>
      <c r="D52" s="93" t="s">
        <v>94</v>
      </c>
      <c r="E52" s="93" t="b">
        <v>0</v>
      </c>
      <c r="S52" s="93" t="s">
        <v>22</v>
      </c>
    </row>
    <row r="53" spans="1:19" x14ac:dyDescent="0.25">
      <c r="A53" s="93" t="s">
        <v>122</v>
      </c>
      <c r="C53" s="93" t="s">
        <v>122</v>
      </c>
      <c r="D53" s="97" t="s">
        <v>123</v>
      </c>
      <c r="E53" s="93" t="b">
        <v>1</v>
      </c>
      <c r="G53" s="93" t="s">
        <v>124</v>
      </c>
      <c r="J53" s="93"/>
      <c r="K53" s="93"/>
      <c r="L53" s="93"/>
      <c r="M53" s="93"/>
      <c r="N53" s="93"/>
      <c r="O53" s="93"/>
      <c r="P53" s="93" t="s">
        <v>125</v>
      </c>
      <c r="Q53" s="93" t="s">
        <v>126</v>
      </c>
      <c r="R53" s="93" t="s">
        <v>22</v>
      </c>
      <c r="S53" s="93" t="s">
        <v>22</v>
      </c>
    </row>
    <row r="54" spans="1:19" x14ac:dyDescent="0.25">
      <c r="A54" s="93" t="s">
        <v>122</v>
      </c>
      <c r="B54" s="93" t="s">
        <v>127</v>
      </c>
      <c r="C54" s="93" t="s">
        <v>122</v>
      </c>
      <c r="D54" s="93" t="s">
        <v>128</v>
      </c>
      <c r="E54" s="93" t="b">
        <v>0</v>
      </c>
      <c r="G54" s="93" t="s">
        <v>129</v>
      </c>
      <c r="L54" s="93"/>
      <c r="M54" s="93"/>
      <c r="N54" s="93"/>
      <c r="O54" s="93"/>
      <c r="P54" s="93" t="s">
        <v>125</v>
      </c>
      <c r="Q54" s="93" t="s">
        <v>22</v>
      </c>
      <c r="R54" s="93" t="s">
        <v>22</v>
      </c>
      <c r="S54" s="93" t="s">
        <v>22</v>
      </c>
    </row>
    <row r="55" spans="1:19" x14ac:dyDescent="0.25">
      <c r="A55" s="93" t="s">
        <v>122</v>
      </c>
      <c r="C55" s="93" t="s">
        <v>122</v>
      </c>
      <c r="D55" s="93" t="s">
        <v>130</v>
      </c>
      <c r="E55" s="93" t="b">
        <v>0</v>
      </c>
      <c r="G55" s="93" t="s">
        <v>131</v>
      </c>
      <c r="J55" s="93"/>
      <c r="K55" s="93"/>
      <c r="L55" s="93"/>
      <c r="M55" s="93"/>
      <c r="N55" s="93"/>
      <c r="O55" s="93"/>
      <c r="P55" s="93" t="s">
        <v>125</v>
      </c>
      <c r="Q55" s="93" t="s">
        <v>22</v>
      </c>
      <c r="R55" s="93" t="s">
        <v>22</v>
      </c>
      <c r="S55" s="93" t="s">
        <v>22</v>
      </c>
    </row>
    <row r="56" spans="1:19" x14ac:dyDescent="0.25">
      <c r="A56" s="93" t="s">
        <v>122</v>
      </c>
      <c r="C56" s="93" t="s">
        <v>122</v>
      </c>
      <c r="D56" s="93" t="s">
        <v>42</v>
      </c>
      <c r="E56" s="93" t="b">
        <v>0</v>
      </c>
      <c r="G56" s="93" t="s">
        <v>132</v>
      </c>
      <c r="J56" s="93"/>
      <c r="K56" s="93"/>
      <c r="L56" s="93"/>
      <c r="M56" s="93"/>
      <c r="N56" s="93"/>
      <c r="O56" s="93"/>
      <c r="P56" s="93" t="s">
        <v>125</v>
      </c>
      <c r="Q56" s="93" t="s">
        <v>22</v>
      </c>
      <c r="R56" s="93" t="s">
        <v>22</v>
      </c>
      <c r="S56" s="93" t="s">
        <v>22</v>
      </c>
    </row>
    <row r="57" spans="1:19" x14ac:dyDescent="0.25">
      <c r="A57" s="93" t="s">
        <v>122</v>
      </c>
      <c r="C57" s="93" t="s">
        <v>122</v>
      </c>
      <c r="D57" s="93" t="s">
        <v>133</v>
      </c>
      <c r="E57" s="93" t="b">
        <v>0</v>
      </c>
      <c r="G57" s="93" t="s">
        <v>134</v>
      </c>
      <c r="J57" s="93"/>
      <c r="K57" s="93"/>
      <c r="L57" s="93"/>
      <c r="M57" s="93"/>
      <c r="N57" s="93"/>
      <c r="O57" s="93"/>
      <c r="P57" s="93" t="s">
        <v>125</v>
      </c>
      <c r="Q57" s="93" t="s">
        <v>22</v>
      </c>
      <c r="R57" s="93" t="s">
        <v>22</v>
      </c>
      <c r="S57" s="93" t="s">
        <v>22</v>
      </c>
    </row>
    <row r="58" spans="1:19" x14ac:dyDescent="0.25">
      <c r="A58" s="93" t="s">
        <v>122</v>
      </c>
      <c r="C58" s="93" t="s">
        <v>122</v>
      </c>
      <c r="D58" s="93" t="s">
        <v>135</v>
      </c>
      <c r="E58" s="93" t="b">
        <v>0</v>
      </c>
      <c r="G58" s="93" t="s">
        <v>136</v>
      </c>
      <c r="L58" s="93"/>
      <c r="M58" s="93"/>
      <c r="N58" s="93"/>
      <c r="O58" s="93"/>
      <c r="P58" s="93" t="s">
        <v>125</v>
      </c>
      <c r="Q58" s="93" t="s">
        <v>22</v>
      </c>
      <c r="R58" s="93" t="s">
        <v>22</v>
      </c>
      <c r="S58" s="93" t="s">
        <v>22</v>
      </c>
    </row>
    <row r="59" spans="1:19" x14ac:dyDescent="0.25">
      <c r="A59" s="93" t="s">
        <v>122</v>
      </c>
      <c r="C59" s="93" t="s">
        <v>122</v>
      </c>
      <c r="D59" s="93" t="s">
        <v>137</v>
      </c>
      <c r="E59" s="93" t="b">
        <v>0</v>
      </c>
      <c r="G59" s="93" t="s">
        <v>138</v>
      </c>
      <c r="J59" s="93"/>
      <c r="K59" s="93"/>
      <c r="L59" s="93"/>
      <c r="M59" s="93"/>
      <c r="N59" s="93"/>
      <c r="O59" s="93"/>
      <c r="P59" s="93" t="s">
        <v>125</v>
      </c>
      <c r="Q59" s="93" t="s">
        <v>22</v>
      </c>
      <c r="R59" s="93" t="s">
        <v>22</v>
      </c>
      <c r="S59" s="93" t="s">
        <v>22</v>
      </c>
    </row>
    <row r="60" spans="1:19" x14ac:dyDescent="0.25">
      <c r="A60" s="93" t="s">
        <v>122</v>
      </c>
      <c r="C60" s="93" t="s">
        <v>122</v>
      </c>
      <c r="D60" s="93" t="s">
        <v>139</v>
      </c>
      <c r="E60" s="93" t="b">
        <v>0</v>
      </c>
      <c r="G60" s="93" t="s">
        <v>140</v>
      </c>
      <c r="J60" s="93"/>
      <c r="K60" s="93"/>
      <c r="L60" s="93"/>
      <c r="M60" s="93"/>
      <c r="N60" s="93"/>
      <c r="O60" s="93"/>
      <c r="P60" s="93" t="s">
        <v>125</v>
      </c>
      <c r="Q60" s="93" t="s">
        <v>22</v>
      </c>
      <c r="R60" s="93" t="s">
        <v>22</v>
      </c>
      <c r="S60" s="93" t="s">
        <v>22</v>
      </c>
    </row>
    <row r="61" spans="1:19" x14ac:dyDescent="0.25">
      <c r="A61" s="93" t="s">
        <v>122</v>
      </c>
      <c r="C61" s="93" t="s">
        <v>122</v>
      </c>
      <c r="D61" s="93" t="s">
        <v>141</v>
      </c>
      <c r="E61" s="93" t="b">
        <v>0</v>
      </c>
      <c r="G61" s="93" t="s">
        <v>142</v>
      </c>
      <c r="L61" s="93"/>
      <c r="M61" s="93"/>
      <c r="N61" s="93"/>
      <c r="O61" s="93"/>
      <c r="P61" s="93" t="s">
        <v>125</v>
      </c>
      <c r="Q61" s="93" t="s">
        <v>22</v>
      </c>
      <c r="R61" s="93" t="s">
        <v>22</v>
      </c>
      <c r="S61" s="93" t="s">
        <v>22</v>
      </c>
    </row>
    <row r="62" spans="1:19" x14ac:dyDescent="0.25">
      <c r="A62" s="93" t="s">
        <v>122</v>
      </c>
      <c r="C62" s="93" t="s">
        <v>122</v>
      </c>
      <c r="D62" s="93" t="s">
        <v>143</v>
      </c>
      <c r="E62" s="93" t="b">
        <v>0</v>
      </c>
      <c r="G62" s="93" t="s">
        <v>144</v>
      </c>
      <c r="J62" s="93"/>
      <c r="K62" s="93"/>
      <c r="L62" s="93"/>
      <c r="M62" s="93"/>
      <c r="N62" s="93"/>
      <c r="O62" s="93"/>
      <c r="P62" s="93" t="s">
        <v>125</v>
      </c>
      <c r="Q62" s="93" t="s">
        <v>22</v>
      </c>
      <c r="R62" s="93" t="s">
        <v>22</v>
      </c>
      <c r="S62" s="93" t="s">
        <v>22</v>
      </c>
    </row>
    <row r="63" spans="1:19" x14ac:dyDescent="0.25">
      <c r="A63" s="93" t="s">
        <v>122</v>
      </c>
      <c r="C63" s="93" t="s">
        <v>122</v>
      </c>
      <c r="D63" s="93" t="s">
        <v>145</v>
      </c>
      <c r="E63" s="93" t="b">
        <v>0</v>
      </c>
      <c r="G63" s="93" t="s">
        <v>146</v>
      </c>
      <c r="J63" s="93"/>
      <c r="K63" s="93"/>
      <c r="L63" s="93"/>
      <c r="M63" s="93"/>
      <c r="N63" s="93"/>
      <c r="O63" s="93"/>
      <c r="P63" s="93" t="s">
        <v>125</v>
      </c>
      <c r="Q63" s="93" t="s">
        <v>22</v>
      </c>
      <c r="R63" s="93" t="s">
        <v>22</v>
      </c>
      <c r="S63" s="93" t="s">
        <v>22</v>
      </c>
    </row>
    <row r="64" spans="1:19" x14ac:dyDescent="0.25">
      <c r="A64" s="93" t="s">
        <v>122</v>
      </c>
      <c r="C64" s="93" t="s">
        <v>122</v>
      </c>
      <c r="D64" s="93" t="s">
        <v>147</v>
      </c>
      <c r="E64" s="93" t="b">
        <v>0</v>
      </c>
      <c r="G64" s="93" t="s">
        <v>148</v>
      </c>
      <c r="L64" s="93"/>
      <c r="M64" s="93"/>
      <c r="N64" s="93"/>
      <c r="O64" s="93"/>
      <c r="P64" s="93" t="s">
        <v>125</v>
      </c>
      <c r="Q64" s="93" t="s">
        <v>22</v>
      </c>
      <c r="R64" s="93" t="s">
        <v>22</v>
      </c>
      <c r="S64" s="93" t="s">
        <v>22</v>
      </c>
    </row>
    <row r="65" spans="1:19" x14ac:dyDescent="0.25">
      <c r="A65" s="93" t="s">
        <v>122</v>
      </c>
      <c r="B65" s="93" t="s">
        <v>149</v>
      </c>
      <c r="C65" s="93" t="s">
        <v>122</v>
      </c>
      <c r="D65" s="93" t="s">
        <v>55</v>
      </c>
      <c r="E65" s="93" t="b">
        <v>0</v>
      </c>
      <c r="G65" s="93" t="s">
        <v>150</v>
      </c>
      <c r="L65" s="93"/>
      <c r="M65" s="93"/>
      <c r="N65" s="93"/>
      <c r="O65" s="93"/>
      <c r="P65" s="93" t="s">
        <v>125</v>
      </c>
      <c r="Q65" s="93" t="s">
        <v>22</v>
      </c>
      <c r="R65" s="93" t="s">
        <v>22</v>
      </c>
      <c r="S65" s="93" t="s">
        <v>22</v>
      </c>
    </row>
    <row r="66" spans="1:19" x14ac:dyDescent="0.25">
      <c r="A66" s="93" t="s">
        <v>122</v>
      </c>
      <c r="B66" s="93" t="s">
        <v>151</v>
      </c>
      <c r="C66" s="93" t="s">
        <v>122</v>
      </c>
      <c r="D66" s="93" t="s">
        <v>152</v>
      </c>
      <c r="E66" s="93" t="b">
        <v>0</v>
      </c>
      <c r="G66" s="93" t="s">
        <v>153</v>
      </c>
      <c r="L66" s="93"/>
      <c r="M66" s="93"/>
      <c r="N66" s="93"/>
      <c r="O66" s="93"/>
      <c r="P66" s="93" t="s">
        <v>125</v>
      </c>
      <c r="Q66" s="93" t="s">
        <v>22</v>
      </c>
      <c r="R66" s="93" t="s">
        <v>22</v>
      </c>
      <c r="S66" s="93" t="s">
        <v>22</v>
      </c>
    </row>
    <row r="67" spans="1:19" x14ac:dyDescent="0.25">
      <c r="A67" s="93" t="s">
        <v>122</v>
      </c>
      <c r="C67" s="93" t="s">
        <v>122</v>
      </c>
      <c r="D67" s="93" t="s">
        <v>154</v>
      </c>
      <c r="E67" s="93" t="b">
        <v>0</v>
      </c>
      <c r="G67" s="93" t="s">
        <v>155</v>
      </c>
      <c r="J67" s="93"/>
      <c r="K67" s="93"/>
      <c r="L67" s="93"/>
      <c r="M67" s="93"/>
      <c r="N67" s="93"/>
      <c r="O67" s="93"/>
      <c r="P67" s="93" t="s">
        <v>125</v>
      </c>
      <c r="Q67" s="93" t="s">
        <v>22</v>
      </c>
      <c r="R67" s="93" t="s">
        <v>22</v>
      </c>
      <c r="S67" s="93" t="s">
        <v>22</v>
      </c>
    </row>
    <row r="68" spans="1:19" x14ac:dyDescent="0.25">
      <c r="A68" s="93" t="s">
        <v>122</v>
      </c>
      <c r="C68" s="93" t="s">
        <v>122</v>
      </c>
      <c r="D68" s="93" t="s">
        <v>156</v>
      </c>
      <c r="E68" s="93" t="b">
        <v>0</v>
      </c>
      <c r="G68" s="93" t="s">
        <v>157</v>
      </c>
      <c r="L68" s="93"/>
      <c r="M68" s="93"/>
      <c r="N68" s="93"/>
      <c r="O68" s="93"/>
      <c r="P68" s="93" t="s">
        <v>125</v>
      </c>
      <c r="Q68" s="93" t="s">
        <v>22</v>
      </c>
      <c r="R68" s="93" t="s">
        <v>22</v>
      </c>
      <c r="S68" s="93" t="s">
        <v>22</v>
      </c>
    </row>
    <row r="69" spans="1:19" x14ac:dyDescent="0.25">
      <c r="A69" s="93" t="s">
        <v>122</v>
      </c>
      <c r="C69" s="93" t="s">
        <v>122</v>
      </c>
      <c r="D69" s="93" t="s">
        <v>158</v>
      </c>
      <c r="E69" s="93" t="b">
        <v>0</v>
      </c>
      <c r="G69" s="93" t="s">
        <v>159</v>
      </c>
      <c r="J69" s="93"/>
      <c r="K69" s="93"/>
      <c r="L69" s="93"/>
      <c r="M69" s="93"/>
      <c r="N69" s="93"/>
      <c r="O69" s="93"/>
      <c r="P69" s="93" t="s">
        <v>125</v>
      </c>
      <c r="Q69" s="93" t="s">
        <v>22</v>
      </c>
      <c r="R69" s="93" t="s">
        <v>22</v>
      </c>
      <c r="S69" s="93" t="s">
        <v>22</v>
      </c>
    </row>
    <row r="70" spans="1:19" x14ac:dyDescent="0.25">
      <c r="A70" s="93" t="s">
        <v>122</v>
      </c>
      <c r="C70" s="93" t="s">
        <v>122</v>
      </c>
      <c r="D70" s="93" t="s">
        <v>160</v>
      </c>
      <c r="E70" s="93" t="b">
        <v>0</v>
      </c>
      <c r="L70" s="93"/>
      <c r="M70" s="93"/>
      <c r="N70" s="93"/>
      <c r="O70" s="93"/>
      <c r="P70" s="93" t="s">
        <v>125</v>
      </c>
      <c r="Q70" s="93" t="s">
        <v>22</v>
      </c>
      <c r="R70" s="93" t="s">
        <v>22</v>
      </c>
      <c r="S70" s="93" t="s">
        <v>22</v>
      </c>
    </row>
    <row r="71" spans="1:19" x14ac:dyDescent="0.25">
      <c r="A71" s="93" t="s">
        <v>122</v>
      </c>
      <c r="C71" s="93" t="s">
        <v>122</v>
      </c>
      <c r="D71" s="93" t="s">
        <v>161</v>
      </c>
      <c r="E71" s="93" t="b">
        <v>0</v>
      </c>
      <c r="G71" s="93" t="s">
        <v>162</v>
      </c>
      <c r="J71" s="93"/>
      <c r="K71" s="93"/>
      <c r="L71" s="93"/>
      <c r="M71" s="93"/>
      <c r="N71" s="93"/>
      <c r="O71" s="93"/>
      <c r="P71" s="93" t="s">
        <v>125</v>
      </c>
      <c r="Q71" s="93" t="s">
        <v>22</v>
      </c>
      <c r="R71" s="93" t="s">
        <v>22</v>
      </c>
      <c r="S71" s="93" t="s">
        <v>22</v>
      </c>
    </row>
    <row r="72" spans="1:19" x14ac:dyDescent="0.25">
      <c r="A72" s="93" t="s">
        <v>122</v>
      </c>
      <c r="C72" s="93" t="s">
        <v>122</v>
      </c>
      <c r="D72" s="93" t="s">
        <v>163</v>
      </c>
      <c r="E72" s="93" t="b">
        <v>0</v>
      </c>
      <c r="G72" s="93" t="s">
        <v>164</v>
      </c>
      <c r="J72" s="93"/>
      <c r="K72" s="93"/>
      <c r="L72" s="93"/>
      <c r="M72" s="93"/>
      <c r="N72" s="93"/>
      <c r="O72" s="93"/>
      <c r="P72" s="93" t="s">
        <v>125</v>
      </c>
      <c r="Q72" s="93" t="s">
        <v>22</v>
      </c>
      <c r="R72" s="93" t="s">
        <v>22</v>
      </c>
      <c r="S72" s="93" t="s">
        <v>22</v>
      </c>
    </row>
    <row r="73" spans="1:19" x14ac:dyDescent="0.25">
      <c r="A73" s="93" t="s">
        <v>122</v>
      </c>
      <c r="C73" s="93" t="s">
        <v>122</v>
      </c>
      <c r="D73" s="93" t="s">
        <v>165</v>
      </c>
      <c r="E73" s="93" t="b">
        <v>0</v>
      </c>
      <c r="L73" s="93"/>
      <c r="M73" s="93"/>
      <c r="N73" s="93"/>
      <c r="O73" s="93"/>
      <c r="P73" s="93" t="s">
        <v>125</v>
      </c>
      <c r="Q73" s="93" t="s">
        <v>22</v>
      </c>
      <c r="R73" s="93" t="s">
        <v>22</v>
      </c>
      <c r="S73" s="93" t="s">
        <v>22</v>
      </c>
    </row>
    <row r="74" spans="1:19" x14ac:dyDescent="0.25">
      <c r="A74" s="93" t="s">
        <v>122</v>
      </c>
      <c r="C74" s="93" t="s">
        <v>122</v>
      </c>
      <c r="D74" s="93" t="s">
        <v>166</v>
      </c>
      <c r="E74" s="93" t="b">
        <v>0</v>
      </c>
      <c r="L74" s="93"/>
      <c r="M74" s="93"/>
      <c r="N74" s="93"/>
      <c r="O74" s="93"/>
      <c r="P74" s="93" t="s">
        <v>125</v>
      </c>
      <c r="Q74" s="93" t="s">
        <v>22</v>
      </c>
      <c r="R74" s="93" t="s">
        <v>22</v>
      </c>
      <c r="S74" s="93" t="s">
        <v>22</v>
      </c>
    </row>
    <row r="75" spans="1:19" x14ac:dyDescent="0.25">
      <c r="A75" s="93" t="s">
        <v>122</v>
      </c>
      <c r="C75" s="93" t="s">
        <v>122</v>
      </c>
      <c r="D75" s="93" t="s">
        <v>167</v>
      </c>
      <c r="E75" s="93" t="b">
        <v>0</v>
      </c>
      <c r="L75" s="93"/>
      <c r="M75" s="93"/>
      <c r="N75" s="93"/>
      <c r="O75" s="93"/>
      <c r="P75" s="93" t="s">
        <v>125</v>
      </c>
      <c r="Q75" s="93" t="s">
        <v>22</v>
      </c>
      <c r="R75" s="93" t="s">
        <v>22</v>
      </c>
      <c r="S75" s="93" t="s">
        <v>22</v>
      </c>
    </row>
    <row r="76" spans="1:19" x14ac:dyDescent="0.25">
      <c r="A76" s="93" t="s">
        <v>122</v>
      </c>
      <c r="C76" s="93" t="s">
        <v>122</v>
      </c>
      <c r="D76" s="93" t="s">
        <v>168</v>
      </c>
      <c r="E76" s="93" t="b">
        <v>0</v>
      </c>
      <c r="G76" s="93" t="s">
        <v>169</v>
      </c>
      <c r="L76" s="93"/>
      <c r="M76" s="93"/>
      <c r="N76" s="93"/>
      <c r="O76" s="93"/>
      <c r="P76" s="93" t="s">
        <v>125</v>
      </c>
      <c r="Q76" s="93" t="s">
        <v>22</v>
      </c>
      <c r="R76" s="93" t="s">
        <v>22</v>
      </c>
      <c r="S76" s="93" t="s">
        <v>22</v>
      </c>
    </row>
    <row r="77" spans="1:19" x14ac:dyDescent="0.25">
      <c r="A77" s="93" t="s">
        <v>122</v>
      </c>
      <c r="C77" s="93" t="s">
        <v>122</v>
      </c>
      <c r="D77" s="93" t="s">
        <v>170</v>
      </c>
      <c r="E77" s="93" t="b">
        <v>0</v>
      </c>
      <c r="G77" s="93" t="s">
        <v>171</v>
      </c>
      <c r="J77" s="93"/>
      <c r="K77" s="93"/>
      <c r="L77" s="93"/>
      <c r="M77" s="93"/>
      <c r="N77" s="93"/>
      <c r="O77" s="93"/>
      <c r="P77" s="93" t="s">
        <v>125</v>
      </c>
      <c r="Q77" s="93" t="s">
        <v>22</v>
      </c>
      <c r="R77" s="93" t="s">
        <v>22</v>
      </c>
      <c r="S77" s="93" t="s">
        <v>22</v>
      </c>
    </row>
    <row r="78" spans="1:19" x14ac:dyDescent="0.25">
      <c r="A78" s="93" t="s">
        <v>122</v>
      </c>
      <c r="B78" s="93" t="s">
        <v>172</v>
      </c>
      <c r="C78" s="93" t="s">
        <v>122</v>
      </c>
      <c r="D78" s="93" t="s">
        <v>173</v>
      </c>
      <c r="E78" s="93" t="b">
        <v>0</v>
      </c>
      <c r="G78" s="93" t="s">
        <v>174</v>
      </c>
      <c r="J78" s="93"/>
      <c r="K78" s="93"/>
      <c r="L78" s="93"/>
      <c r="M78" s="93"/>
      <c r="N78" s="93"/>
      <c r="O78" s="93"/>
      <c r="P78" s="93" t="s">
        <v>125</v>
      </c>
      <c r="Q78" s="93" t="s">
        <v>22</v>
      </c>
      <c r="R78" s="93" t="s">
        <v>22</v>
      </c>
      <c r="S78" s="93" t="s">
        <v>22</v>
      </c>
    </row>
    <row r="79" spans="1:19" x14ac:dyDescent="0.25">
      <c r="A79" s="93" t="s">
        <v>122</v>
      </c>
      <c r="B79" s="93" t="s">
        <v>175</v>
      </c>
      <c r="C79" s="93" t="s">
        <v>122</v>
      </c>
      <c r="D79" s="93" t="s">
        <v>176</v>
      </c>
      <c r="E79" s="93" t="b">
        <v>0</v>
      </c>
      <c r="G79" s="93" t="s">
        <v>177</v>
      </c>
      <c r="J79" s="93"/>
      <c r="K79" s="93"/>
      <c r="L79" s="93"/>
      <c r="M79" s="93"/>
      <c r="N79" s="93"/>
      <c r="O79" s="93"/>
      <c r="P79" s="93" t="s">
        <v>125</v>
      </c>
      <c r="Q79" s="93" t="s">
        <v>22</v>
      </c>
      <c r="R79" s="93" t="s">
        <v>22</v>
      </c>
      <c r="S79" s="93" t="s">
        <v>22</v>
      </c>
    </row>
    <row r="80" spans="1:19" x14ac:dyDescent="0.25">
      <c r="A80" s="93" t="s">
        <v>122</v>
      </c>
      <c r="C80" s="93" t="s">
        <v>122</v>
      </c>
      <c r="D80" s="93" t="s">
        <v>178</v>
      </c>
      <c r="E80" s="93" t="b">
        <v>0</v>
      </c>
      <c r="G80" s="93" t="s">
        <v>179</v>
      </c>
      <c r="J80" s="93"/>
      <c r="K80" s="93"/>
      <c r="L80" s="93"/>
      <c r="M80" s="93"/>
      <c r="N80" s="93"/>
      <c r="O80" s="93"/>
      <c r="P80" s="93" t="s">
        <v>125</v>
      </c>
      <c r="Q80" s="93" t="s">
        <v>22</v>
      </c>
      <c r="R80" s="93" t="s">
        <v>22</v>
      </c>
      <c r="S80" s="93" t="s">
        <v>22</v>
      </c>
    </row>
    <row r="81" spans="1:19" x14ac:dyDescent="0.25">
      <c r="A81" s="93" t="s">
        <v>122</v>
      </c>
      <c r="C81" s="93" t="s">
        <v>122</v>
      </c>
      <c r="D81" s="93" t="s">
        <v>180</v>
      </c>
      <c r="E81" s="93" t="b">
        <v>0</v>
      </c>
      <c r="G81" s="93" t="s">
        <v>181</v>
      </c>
      <c r="J81" s="93"/>
      <c r="K81" s="93"/>
      <c r="L81" s="93"/>
      <c r="M81" s="93"/>
      <c r="N81" s="93"/>
      <c r="O81" s="93"/>
      <c r="P81" s="93" t="s">
        <v>125</v>
      </c>
      <c r="Q81" s="93" t="s">
        <v>22</v>
      </c>
      <c r="R81" s="93" t="s">
        <v>22</v>
      </c>
      <c r="S81" s="93" t="s">
        <v>22</v>
      </c>
    </row>
    <row r="82" spans="1:19" x14ac:dyDescent="0.25">
      <c r="A82" s="93" t="s">
        <v>122</v>
      </c>
      <c r="C82" s="93" t="s">
        <v>122</v>
      </c>
      <c r="D82" s="93" t="s">
        <v>182</v>
      </c>
      <c r="E82" s="93" t="b">
        <v>1</v>
      </c>
      <c r="G82" s="93" t="s">
        <v>183</v>
      </c>
      <c r="L82" s="93"/>
      <c r="M82" s="93"/>
      <c r="N82" s="93"/>
      <c r="O82" s="93"/>
      <c r="P82" s="93" t="s">
        <v>125</v>
      </c>
      <c r="Q82" s="93" t="s">
        <v>22</v>
      </c>
      <c r="R82" s="93" t="s">
        <v>22</v>
      </c>
      <c r="S82" s="93" t="s">
        <v>22</v>
      </c>
    </row>
    <row r="83" spans="1:19" x14ac:dyDescent="0.25">
      <c r="A83" s="93" t="s">
        <v>122</v>
      </c>
      <c r="C83" s="93" t="s">
        <v>122</v>
      </c>
      <c r="D83" s="93" t="s">
        <v>184</v>
      </c>
      <c r="E83" s="93" t="b">
        <v>0</v>
      </c>
      <c r="G83" s="93" t="s">
        <v>185</v>
      </c>
      <c r="J83" s="93"/>
      <c r="K83" s="93"/>
      <c r="P83" s="93" t="s">
        <v>125</v>
      </c>
      <c r="Q83" s="93" t="s">
        <v>22</v>
      </c>
      <c r="R83" s="93" t="s">
        <v>22</v>
      </c>
      <c r="S83" s="93" t="s">
        <v>22</v>
      </c>
    </row>
    <row r="84" spans="1:19" x14ac:dyDescent="0.25">
      <c r="A84" s="93" t="s">
        <v>122</v>
      </c>
      <c r="B84" s="93" t="s">
        <v>186</v>
      </c>
      <c r="C84" s="93" t="s">
        <v>122</v>
      </c>
      <c r="D84" s="93" t="s">
        <v>187</v>
      </c>
      <c r="E84" s="93" t="b">
        <v>0</v>
      </c>
      <c r="G84" s="93" t="s">
        <v>188</v>
      </c>
      <c r="P84" s="93" t="s">
        <v>125</v>
      </c>
      <c r="Q84" s="93" t="s">
        <v>22</v>
      </c>
      <c r="R84" s="93" t="s">
        <v>22</v>
      </c>
      <c r="S84" s="93" t="s">
        <v>22</v>
      </c>
    </row>
    <row r="85" spans="1:19" x14ac:dyDescent="0.25">
      <c r="A85" s="93" t="s">
        <v>122</v>
      </c>
      <c r="C85" s="93" t="s">
        <v>122</v>
      </c>
      <c r="D85" s="93" t="s">
        <v>189</v>
      </c>
      <c r="E85" s="93" t="b">
        <v>0</v>
      </c>
      <c r="G85" s="93" t="s">
        <v>190</v>
      </c>
      <c r="J85" s="93"/>
      <c r="K85" s="93"/>
      <c r="P85" s="93" t="s">
        <v>125</v>
      </c>
      <c r="Q85" s="93" t="s">
        <v>22</v>
      </c>
      <c r="R85" s="93" t="s">
        <v>22</v>
      </c>
      <c r="S85" s="93" t="s">
        <v>22</v>
      </c>
    </row>
    <row r="86" spans="1:19" x14ac:dyDescent="0.25">
      <c r="A86" s="93" t="s">
        <v>122</v>
      </c>
      <c r="B86" s="93" t="s">
        <v>191</v>
      </c>
      <c r="C86" s="93" t="s">
        <v>122</v>
      </c>
      <c r="D86" s="93" t="s">
        <v>192</v>
      </c>
      <c r="E86" s="93" t="b">
        <v>0</v>
      </c>
      <c r="G86" s="93" t="s">
        <v>193</v>
      </c>
      <c r="J86" s="93"/>
      <c r="K86" s="93"/>
      <c r="L86" s="93"/>
      <c r="M86" s="93"/>
      <c r="N86" s="93"/>
      <c r="O86" s="93"/>
      <c r="P86" s="93" t="s">
        <v>125</v>
      </c>
      <c r="Q86" s="93" t="s">
        <v>22</v>
      </c>
      <c r="R86" s="93" t="s">
        <v>22</v>
      </c>
      <c r="S86" s="93" t="s">
        <v>22</v>
      </c>
    </row>
    <row r="87" spans="1:19" x14ac:dyDescent="0.25">
      <c r="A87" s="93" t="s">
        <v>122</v>
      </c>
      <c r="C87" s="93" t="s">
        <v>122</v>
      </c>
      <c r="D87" s="93" t="s">
        <v>194</v>
      </c>
      <c r="E87" s="93" t="b">
        <v>0</v>
      </c>
      <c r="P87" s="93" t="s">
        <v>125</v>
      </c>
      <c r="Q87" s="93" t="s">
        <v>22</v>
      </c>
      <c r="R87" s="93" t="s">
        <v>22</v>
      </c>
      <c r="S87" s="93" t="s">
        <v>22</v>
      </c>
    </row>
    <row r="88" spans="1:19" x14ac:dyDescent="0.25">
      <c r="A88" s="93" t="s">
        <v>122</v>
      </c>
      <c r="C88" s="93" t="s">
        <v>122</v>
      </c>
      <c r="D88" s="93" t="s">
        <v>195</v>
      </c>
      <c r="E88" s="93" t="b">
        <v>0</v>
      </c>
      <c r="G88" s="93" t="s">
        <v>196</v>
      </c>
      <c r="J88" s="93"/>
      <c r="K88" s="93"/>
      <c r="P88" s="93" t="s">
        <v>125</v>
      </c>
      <c r="Q88" s="93" t="s">
        <v>22</v>
      </c>
      <c r="R88" s="93" t="s">
        <v>22</v>
      </c>
      <c r="S88" s="93" t="s">
        <v>22</v>
      </c>
    </row>
    <row r="89" spans="1:19" x14ac:dyDescent="0.25">
      <c r="A89" s="93" t="s">
        <v>122</v>
      </c>
      <c r="C89" s="93" t="s">
        <v>122</v>
      </c>
      <c r="D89" s="93" t="s">
        <v>197</v>
      </c>
      <c r="E89" s="93" t="b">
        <v>0</v>
      </c>
      <c r="G89" s="93" t="s">
        <v>198</v>
      </c>
      <c r="J89" s="93"/>
      <c r="K89" s="93"/>
      <c r="P89" s="93" t="s">
        <v>125</v>
      </c>
      <c r="Q89" s="93" t="s">
        <v>22</v>
      </c>
      <c r="R89" s="93" t="s">
        <v>22</v>
      </c>
      <c r="S89" s="93" t="s">
        <v>22</v>
      </c>
    </row>
    <row r="90" spans="1:19" x14ac:dyDescent="0.25">
      <c r="A90" s="93" t="s">
        <v>122</v>
      </c>
      <c r="B90" s="93" t="s">
        <v>199</v>
      </c>
      <c r="C90" s="93" t="s">
        <v>122</v>
      </c>
      <c r="D90" s="93" t="s">
        <v>200</v>
      </c>
      <c r="E90" s="93" t="b">
        <v>0</v>
      </c>
      <c r="G90" s="93" t="s">
        <v>201</v>
      </c>
      <c r="P90" s="93" t="s">
        <v>125</v>
      </c>
      <c r="Q90" s="93" t="s">
        <v>22</v>
      </c>
      <c r="R90" s="93" t="s">
        <v>22</v>
      </c>
      <c r="S90" s="93" t="s">
        <v>22</v>
      </c>
    </row>
    <row r="91" spans="1:19" x14ac:dyDescent="0.25">
      <c r="A91" s="93" t="s">
        <v>122</v>
      </c>
      <c r="B91" s="93" t="s">
        <v>202</v>
      </c>
      <c r="C91" s="93" t="s">
        <v>122</v>
      </c>
      <c r="D91" s="93" t="s">
        <v>203</v>
      </c>
      <c r="E91" s="93" t="b">
        <v>0</v>
      </c>
      <c r="G91" s="93" t="s">
        <v>204</v>
      </c>
      <c r="P91" s="93" t="s">
        <v>125</v>
      </c>
      <c r="Q91" s="93" t="s">
        <v>22</v>
      </c>
      <c r="R91" s="93" t="s">
        <v>22</v>
      </c>
      <c r="S91" s="93" t="s">
        <v>22</v>
      </c>
    </row>
    <row r="92" spans="1:19" x14ac:dyDescent="0.25">
      <c r="A92" s="93" t="s">
        <v>122</v>
      </c>
      <c r="B92" s="93" t="s">
        <v>205</v>
      </c>
      <c r="C92" s="93" t="s">
        <v>122</v>
      </c>
      <c r="D92" s="93" t="s">
        <v>206</v>
      </c>
      <c r="E92" s="93" t="b">
        <v>1</v>
      </c>
      <c r="G92" s="93" t="s">
        <v>207</v>
      </c>
      <c r="P92" s="93" t="s">
        <v>125</v>
      </c>
      <c r="Q92" s="93" t="s">
        <v>22</v>
      </c>
      <c r="R92" s="93" t="s">
        <v>22</v>
      </c>
      <c r="S92" s="93" t="s">
        <v>22</v>
      </c>
    </row>
    <row r="93" spans="1:19" x14ac:dyDescent="0.25">
      <c r="A93" s="93" t="s">
        <v>122</v>
      </c>
      <c r="C93" s="93" t="s">
        <v>122</v>
      </c>
      <c r="D93" s="93" t="s">
        <v>208</v>
      </c>
      <c r="E93" s="93" t="b">
        <v>0</v>
      </c>
      <c r="G93" s="93" t="s">
        <v>209</v>
      </c>
      <c r="P93" s="93" t="s">
        <v>125</v>
      </c>
      <c r="Q93" s="93" t="s">
        <v>22</v>
      </c>
      <c r="R93" s="93" t="s">
        <v>22</v>
      </c>
      <c r="S93" s="93" t="s">
        <v>22</v>
      </c>
    </row>
    <row r="94" spans="1:19" x14ac:dyDescent="0.25">
      <c r="A94" s="93" t="s">
        <v>122</v>
      </c>
      <c r="C94" s="93" t="s">
        <v>122</v>
      </c>
      <c r="D94" s="93" t="s">
        <v>210</v>
      </c>
      <c r="E94" s="93" t="b">
        <v>0</v>
      </c>
      <c r="G94" s="93" t="s">
        <v>211</v>
      </c>
      <c r="J94" s="93"/>
      <c r="K94" s="93"/>
      <c r="P94" s="93" t="s">
        <v>125</v>
      </c>
      <c r="Q94" s="93" t="s">
        <v>22</v>
      </c>
      <c r="R94" s="93" t="s">
        <v>22</v>
      </c>
      <c r="S94" s="93" t="s">
        <v>22</v>
      </c>
    </row>
    <row r="95" spans="1:19" x14ac:dyDescent="0.25">
      <c r="A95" s="93" t="s">
        <v>122</v>
      </c>
      <c r="C95" s="93" t="s">
        <v>122</v>
      </c>
      <c r="D95" s="93" t="s">
        <v>88</v>
      </c>
      <c r="E95" s="93" t="b">
        <v>0</v>
      </c>
      <c r="G95" s="93" t="s">
        <v>212</v>
      </c>
      <c r="J95" s="93"/>
      <c r="K95" s="93"/>
      <c r="P95" s="93" t="s">
        <v>125</v>
      </c>
      <c r="Q95" s="93" t="s">
        <v>22</v>
      </c>
      <c r="R95" s="93" t="s">
        <v>22</v>
      </c>
      <c r="S95" s="93" t="s">
        <v>22</v>
      </c>
    </row>
    <row r="96" spans="1:19" x14ac:dyDescent="0.25">
      <c r="A96" s="93" t="s">
        <v>122</v>
      </c>
      <c r="B96" s="93" t="s">
        <v>213</v>
      </c>
      <c r="C96" s="93" t="s">
        <v>122</v>
      </c>
      <c r="D96" s="93" t="s">
        <v>214</v>
      </c>
      <c r="E96" s="93" t="b">
        <v>1</v>
      </c>
      <c r="G96" s="93" t="s">
        <v>215</v>
      </c>
      <c r="P96" s="93" t="s">
        <v>125</v>
      </c>
      <c r="Q96" s="93" t="s">
        <v>22</v>
      </c>
      <c r="R96" s="93" t="s">
        <v>22</v>
      </c>
      <c r="S96" s="93" t="s">
        <v>22</v>
      </c>
    </row>
    <row r="97" spans="1:19" x14ac:dyDescent="0.25">
      <c r="A97" s="93" t="s">
        <v>122</v>
      </c>
      <c r="C97" s="93" t="s">
        <v>122</v>
      </c>
      <c r="D97" s="93" t="s">
        <v>216</v>
      </c>
      <c r="E97" s="93" t="b">
        <v>0</v>
      </c>
      <c r="G97" s="93" t="s">
        <v>217</v>
      </c>
      <c r="J97" s="93"/>
      <c r="K97" s="93"/>
      <c r="P97" s="93" t="s">
        <v>125</v>
      </c>
      <c r="Q97" s="93" t="s">
        <v>22</v>
      </c>
      <c r="R97" s="93" t="s">
        <v>22</v>
      </c>
      <c r="S97" s="93" t="s">
        <v>22</v>
      </c>
    </row>
    <row r="98" spans="1:19" x14ac:dyDescent="0.25">
      <c r="A98" s="93" t="s">
        <v>122</v>
      </c>
      <c r="C98" s="93" t="s">
        <v>122</v>
      </c>
      <c r="D98" s="93" t="s">
        <v>218</v>
      </c>
      <c r="E98" s="93" t="b">
        <v>0</v>
      </c>
      <c r="G98" s="93" t="s">
        <v>219</v>
      </c>
      <c r="P98" s="93" t="s">
        <v>125</v>
      </c>
      <c r="Q98" s="93" t="s">
        <v>22</v>
      </c>
      <c r="R98" s="93" t="s">
        <v>22</v>
      </c>
      <c r="S98" s="93" t="s">
        <v>22</v>
      </c>
    </row>
    <row r="99" spans="1:19" x14ac:dyDescent="0.25">
      <c r="A99" s="93" t="s">
        <v>122</v>
      </c>
      <c r="C99" s="93" t="s">
        <v>122</v>
      </c>
      <c r="D99" s="93" t="s">
        <v>220</v>
      </c>
      <c r="E99" s="93" t="b">
        <v>0</v>
      </c>
      <c r="G99" s="93" t="s">
        <v>221</v>
      </c>
      <c r="J99" s="93"/>
      <c r="K99" s="93"/>
      <c r="P99" s="93" t="s">
        <v>125</v>
      </c>
      <c r="Q99" s="93" t="s">
        <v>22</v>
      </c>
      <c r="R99" s="93" t="s">
        <v>22</v>
      </c>
      <c r="S99" s="93" t="s">
        <v>22</v>
      </c>
    </row>
    <row r="100" spans="1:19" x14ac:dyDescent="0.25">
      <c r="A100" s="93" t="s">
        <v>122</v>
      </c>
      <c r="C100" s="93" t="s">
        <v>122</v>
      </c>
      <c r="D100" s="93" t="s">
        <v>222</v>
      </c>
      <c r="E100" s="93" t="b">
        <v>0</v>
      </c>
      <c r="G100" s="93" t="s">
        <v>223</v>
      </c>
      <c r="J100" s="93"/>
      <c r="K100" s="93"/>
      <c r="P100" s="93" t="s">
        <v>125</v>
      </c>
      <c r="Q100" s="93" t="s">
        <v>22</v>
      </c>
      <c r="R100" s="93" t="s">
        <v>22</v>
      </c>
      <c r="S100" s="93" t="s">
        <v>22</v>
      </c>
    </row>
    <row r="101" spans="1:19" x14ac:dyDescent="0.25">
      <c r="A101" s="93" t="s">
        <v>122</v>
      </c>
      <c r="B101" s="93" t="s">
        <v>224</v>
      </c>
      <c r="C101" s="93" t="s">
        <v>122</v>
      </c>
      <c r="D101" s="93" t="s">
        <v>225</v>
      </c>
      <c r="E101" s="93" t="b">
        <v>0</v>
      </c>
      <c r="G101" s="93" t="s">
        <v>226</v>
      </c>
      <c r="P101" s="93" t="s">
        <v>125</v>
      </c>
      <c r="Q101" s="93" t="s">
        <v>22</v>
      </c>
      <c r="R101" s="93" t="s">
        <v>22</v>
      </c>
      <c r="S101" s="93" t="s">
        <v>22</v>
      </c>
    </row>
    <row r="102" spans="1:19" x14ac:dyDescent="0.25">
      <c r="A102" s="93" t="s">
        <v>122</v>
      </c>
      <c r="C102" s="93" t="s">
        <v>122</v>
      </c>
      <c r="D102" s="93" t="s">
        <v>227</v>
      </c>
      <c r="E102" s="93" t="b">
        <v>0</v>
      </c>
      <c r="G102" s="93" t="s">
        <v>228</v>
      </c>
      <c r="J102" s="93"/>
      <c r="K102" s="93"/>
      <c r="P102" s="93" t="s">
        <v>125</v>
      </c>
      <c r="Q102" s="93" t="s">
        <v>22</v>
      </c>
      <c r="R102" s="93" t="s">
        <v>22</v>
      </c>
      <c r="S102" s="93" t="s">
        <v>22</v>
      </c>
    </row>
    <row r="103" spans="1:19" x14ac:dyDescent="0.25">
      <c r="A103" s="93" t="s">
        <v>122</v>
      </c>
      <c r="C103" s="93" t="s">
        <v>122</v>
      </c>
      <c r="D103" s="93" t="s">
        <v>229</v>
      </c>
      <c r="E103" s="93" t="b">
        <v>0</v>
      </c>
      <c r="G103" s="93" t="s">
        <v>230</v>
      </c>
      <c r="J103" s="93"/>
      <c r="K103" s="93"/>
      <c r="P103" s="93" t="s">
        <v>125</v>
      </c>
      <c r="Q103" s="93" t="s">
        <v>22</v>
      </c>
      <c r="R103" s="93" t="s">
        <v>22</v>
      </c>
      <c r="S103" s="93" t="s">
        <v>22</v>
      </c>
    </row>
    <row r="104" spans="1:19" x14ac:dyDescent="0.25">
      <c r="A104" s="93" t="s">
        <v>122</v>
      </c>
      <c r="C104" s="93" t="s">
        <v>122</v>
      </c>
      <c r="D104" s="93" t="s">
        <v>231</v>
      </c>
      <c r="E104" s="93" t="b">
        <v>0</v>
      </c>
      <c r="G104" s="93" t="s">
        <v>232</v>
      </c>
      <c r="J104" s="93"/>
      <c r="K104" s="93"/>
      <c r="P104" s="93" t="s">
        <v>125</v>
      </c>
      <c r="Q104" s="93" t="s">
        <v>22</v>
      </c>
      <c r="R104" s="93" t="s">
        <v>22</v>
      </c>
      <c r="S104" s="93" t="s">
        <v>22</v>
      </c>
    </row>
    <row r="105" spans="1:19" x14ac:dyDescent="0.25">
      <c r="A105" s="93" t="s">
        <v>122</v>
      </c>
      <c r="C105" s="93" t="s">
        <v>122</v>
      </c>
      <c r="D105" s="93" t="s">
        <v>233</v>
      </c>
      <c r="E105" s="93" t="b">
        <v>0</v>
      </c>
      <c r="G105" s="93" t="s">
        <v>234</v>
      </c>
      <c r="J105" s="93"/>
      <c r="K105" s="93"/>
      <c r="P105" s="93" t="s">
        <v>125</v>
      </c>
      <c r="Q105" s="93" t="s">
        <v>22</v>
      </c>
      <c r="R105" s="93" t="s">
        <v>22</v>
      </c>
      <c r="S105" s="93" t="s">
        <v>22</v>
      </c>
    </row>
    <row r="106" spans="1:19" x14ac:dyDescent="0.25">
      <c r="A106" s="93" t="s">
        <v>235</v>
      </c>
      <c r="B106" s="93" t="s">
        <v>236</v>
      </c>
      <c r="C106" s="93" t="s">
        <v>235</v>
      </c>
      <c r="D106" s="93" t="s">
        <v>237</v>
      </c>
      <c r="E106" s="93" t="b">
        <v>0</v>
      </c>
      <c r="F106" s="93" t="s">
        <v>238</v>
      </c>
      <c r="G106" s="93" t="s">
        <v>239</v>
      </c>
      <c r="H106" s="93" t="s">
        <v>240</v>
      </c>
      <c r="I106" s="97" t="s">
        <v>241</v>
      </c>
      <c r="J106" s="98">
        <v>82</v>
      </c>
      <c r="K106" s="98">
        <v>0</v>
      </c>
      <c r="L106" s="98">
        <v>0</v>
      </c>
      <c r="M106" s="98">
        <v>0</v>
      </c>
      <c r="N106" s="98">
        <v>0</v>
      </c>
      <c r="O106" s="98" t="s">
        <v>242</v>
      </c>
      <c r="P106" s="93" t="s">
        <v>243</v>
      </c>
      <c r="Q106" s="93" t="s">
        <v>22</v>
      </c>
      <c r="R106" s="93" t="s">
        <v>22</v>
      </c>
      <c r="S106" s="93" t="s">
        <v>22</v>
      </c>
    </row>
    <row r="107" spans="1:19" x14ac:dyDescent="0.25">
      <c r="A107" s="93" t="s">
        <v>235</v>
      </c>
      <c r="B107" s="93" t="s">
        <v>244</v>
      </c>
      <c r="C107" s="93" t="s">
        <v>235</v>
      </c>
      <c r="D107" s="93" t="s">
        <v>245</v>
      </c>
      <c r="E107" s="93" t="b">
        <v>0</v>
      </c>
      <c r="F107" s="93" t="s">
        <v>246</v>
      </c>
      <c r="G107" s="93" t="s">
        <v>247</v>
      </c>
      <c r="H107" s="93" t="s">
        <v>240</v>
      </c>
      <c r="I107" s="97" t="s">
        <v>248</v>
      </c>
      <c r="J107" s="98">
        <v>33.5</v>
      </c>
      <c r="K107" s="98">
        <v>0</v>
      </c>
      <c r="L107" s="98">
        <v>0</v>
      </c>
      <c r="M107" s="98">
        <v>0</v>
      </c>
      <c r="N107" s="98">
        <v>0</v>
      </c>
      <c r="O107" s="98" t="s">
        <v>242</v>
      </c>
      <c r="P107" s="93" t="s">
        <v>243</v>
      </c>
      <c r="Q107" s="93" t="s">
        <v>22</v>
      </c>
      <c r="R107" s="93" t="s">
        <v>22</v>
      </c>
      <c r="S107" s="93" t="s">
        <v>22</v>
      </c>
    </row>
    <row r="108" spans="1:19" x14ac:dyDescent="0.25">
      <c r="A108" s="93" t="s">
        <v>235</v>
      </c>
      <c r="C108" s="93" t="s">
        <v>235</v>
      </c>
      <c r="D108" s="93" t="s">
        <v>249</v>
      </c>
      <c r="E108" s="93" t="b">
        <v>0</v>
      </c>
      <c r="F108" s="93" t="s">
        <v>250</v>
      </c>
      <c r="G108" s="93" t="s">
        <v>251</v>
      </c>
      <c r="H108" s="93" t="s">
        <v>252</v>
      </c>
      <c r="J108" s="98" t="s">
        <v>253</v>
      </c>
      <c r="K108" s="98" t="s">
        <v>254</v>
      </c>
      <c r="L108" s="98">
        <v>0</v>
      </c>
      <c r="M108" s="98">
        <v>0</v>
      </c>
      <c r="N108" s="98">
        <v>0</v>
      </c>
      <c r="O108" s="98" t="s">
        <v>255</v>
      </c>
      <c r="P108" s="93" t="s">
        <v>256</v>
      </c>
      <c r="Q108" s="93" t="s">
        <v>243</v>
      </c>
      <c r="R108" s="93" t="s">
        <v>22</v>
      </c>
      <c r="S108" s="93" t="s">
        <v>22</v>
      </c>
    </row>
    <row r="109" spans="1:19" x14ac:dyDescent="0.25">
      <c r="A109" s="93" t="s">
        <v>235</v>
      </c>
      <c r="B109" s="93" t="s">
        <v>257</v>
      </c>
      <c r="C109" s="93" t="s">
        <v>235</v>
      </c>
      <c r="D109" s="93" t="s">
        <v>258</v>
      </c>
      <c r="E109" s="93" t="b">
        <v>0</v>
      </c>
      <c r="F109" s="93" t="s">
        <v>259</v>
      </c>
      <c r="G109" s="93" t="s">
        <v>260</v>
      </c>
      <c r="H109" s="93" t="s">
        <v>240</v>
      </c>
      <c r="I109" s="97" t="s">
        <v>261</v>
      </c>
      <c r="J109" s="98">
        <v>21</v>
      </c>
      <c r="K109" s="98">
        <v>0</v>
      </c>
      <c r="L109" s="98">
        <v>0</v>
      </c>
      <c r="M109" s="98">
        <v>24</v>
      </c>
      <c r="N109" s="98">
        <v>0</v>
      </c>
      <c r="O109" s="98" t="s">
        <v>242</v>
      </c>
      <c r="P109" s="93" t="s">
        <v>243</v>
      </c>
      <c r="Q109" s="93" t="s">
        <v>22</v>
      </c>
      <c r="R109" s="93" t="s">
        <v>22</v>
      </c>
      <c r="S109" s="93" t="s">
        <v>22</v>
      </c>
    </row>
    <row r="110" spans="1:19" x14ac:dyDescent="0.25">
      <c r="A110" s="93" t="s">
        <v>235</v>
      </c>
      <c r="B110" s="93" t="s">
        <v>262</v>
      </c>
      <c r="C110" s="93" t="s">
        <v>235</v>
      </c>
      <c r="D110" s="93" t="s">
        <v>263</v>
      </c>
      <c r="E110" s="93" t="b">
        <v>0</v>
      </c>
      <c r="F110" s="93" t="s">
        <v>264</v>
      </c>
      <c r="G110" s="93" t="s">
        <v>265</v>
      </c>
      <c r="H110" s="93" t="s">
        <v>240</v>
      </c>
      <c r="I110" s="97" t="s">
        <v>266</v>
      </c>
      <c r="J110" s="98">
        <v>26</v>
      </c>
      <c r="K110" s="98">
        <v>0</v>
      </c>
      <c r="L110" s="98">
        <v>0</v>
      </c>
      <c r="M110" s="98">
        <v>16</v>
      </c>
      <c r="N110" s="98">
        <v>0</v>
      </c>
      <c r="O110" s="98" t="s">
        <v>242</v>
      </c>
      <c r="P110" s="93" t="s">
        <v>243</v>
      </c>
      <c r="Q110" s="93" t="s">
        <v>22</v>
      </c>
      <c r="R110" s="93" t="s">
        <v>22</v>
      </c>
      <c r="S110" s="93" t="s">
        <v>22</v>
      </c>
    </row>
    <row r="111" spans="1:19" x14ac:dyDescent="0.25">
      <c r="A111" s="93" t="s">
        <v>235</v>
      </c>
      <c r="C111" s="93" t="s">
        <v>235</v>
      </c>
      <c r="D111" s="93" t="s">
        <v>267</v>
      </c>
      <c r="E111" s="93" t="b">
        <v>0</v>
      </c>
      <c r="F111" s="93" t="s">
        <v>268</v>
      </c>
      <c r="G111" s="93" t="s">
        <v>269</v>
      </c>
      <c r="I111" s="97"/>
      <c r="J111" s="98" t="s">
        <v>242</v>
      </c>
      <c r="K111" s="98" t="s">
        <v>242</v>
      </c>
      <c r="L111" s="98" t="s">
        <v>242</v>
      </c>
      <c r="M111" s="98" t="s">
        <v>242</v>
      </c>
      <c r="N111" s="98" t="s">
        <v>254</v>
      </c>
      <c r="O111" s="98" t="s">
        <v>242</v>
      </c>
      <c r="P111" s="93" t="s">
        <v>22</v>
      </c>
      <c r="Q111" s="93" t="s">
        <v>22</v>
      </c>
      <c r="R111" s="93" t="s">
        <v>22</v>
      </c>
      <c r="S111" s="93" t="s">
        <v>22</v>
      </c>
    </row>
    <row r="112" spans="1:19" x14ac:dyDescent="0.25">
      <c r="A112" s="93" t="s">
        <v>235</v>
      </c>
      <c r="B112" s="93" t="s">
        <v>270</v>
      </c>
      <c r="C112" s="93" t="s">
        <v>235</v>
      </c>
      <c r="D112" s="93" t="s">
        <v>271</v>
      </c>
      <c r="E112" s="93" t="b">
        <v>0</v>
      </c>
      <c r="F112" s="93" t="s">
        <v>272</v>
      </c>
      <c r="G112" s="93" t="s">
        <v>273</v>
      </c>
      <c r="H112" s="93" t="s">
        <v>240</v>
      </c>
      <c r="I112" s="97" t="s">
        <v>274</v>
      </c>
      <c r="J112" s="98" t="s">
        <v>275</v>
      </c>
      <c r="K112" s="98">
        <v>0</v>
      </c>
      <c r="L112" s="98">
        <v>0</v>
      </c>
      <c r="M112" s="98">
        <v>0</v>
      </c>
      <c r="N112" s="98" t="s">
        <v>276</v>
      </c>
      <c r="O112" s="98" t="s">
        <v>242</v>
      </c>
      <c r="P112" s="93" t="s">
        <v>243</v>
      </c>
      <c r="Q112" s="93" t="s">
        <v>22</v>
      </c>
      <c r="R112" s="93" t="s">
        <v>22</v>
      </c>
      <c r="S112" s="93" t="s">
        <v>22</v>
      </c>
    </row>
    <row r="113" spans="1:19" x14ac:dyDescent="0.25">
      <c r="A113" s="93" t="s">
        <v>235</v>
      </c>
      <c r="B113" s="93" t="s">
        <v>277</v>
      </c>
      <c r="C113" s="93" t="s">
        <v>235</v>
      </c>
      <c r="D113" s="93" t="s">
        <v>278</v>
      </c>
      <c r="E113" s="93" t="b">
        <v>0</v>
      </c>
      <c r="F113" s="93" t="s">
        <v>279</v>
      </c>
      <c r="G113" s="93" t="s">
        <v>280</v>
      </c>
      <c r="H113" s="93" t="s">
        <v>252</v>
      </c>
      <c r="J113" s="98" t="s">
        <v>242</v>
      </c>
      <c r="K113" s="98" t="s">
        <v>242</v>
      </c>
      <c r="L113" s="98" t="s">
        <v>242</v>
      </c>
      <c r="M113" s="98" t="s">
        <v>242</v>
      </c>
      <c r="N113" s="98" t="s">
        <v>254</v>
      </c>
      <c r="O113" s="98" t="s">
        <v>242</v>
      </c>
      <c r="P113" s="93" t="s">
        <v>281</v>
      </c>
      <c r="Q113" s="93" t="s">
        <v>22</v>
      </c>
      <c r="R113" s="93" t="s">
        <v>22</v>
      </c>
      <c r="S113" s="93" t="s">
        <v>22</v>
      </c>
    </row>
    <row r="114" spans="1:19" x14ac:dyDescent="0.25">
      <c r="A114" s="93" t="s">
        <v>235</v>
      </c>
      <c r="C114" s="93" t="s">
        <v>235</v>
      </c>
      <c r="D114" s="93" t="s">
        <v>282</v>
      </c>
      <c r="E114" s="93" t="b">
        <v>0</v>
      </c>
      <c r="F114" s="93" t="s">
        <v>283</v>
      </c>
      <c r="G114" s="93" t="s">
        <v>284</v>
      </c>
      <c r="H114" s="93" t="s">
        <v>252</v>
      </c>
      <c r="J114" s="98" t="s">
        <v>242</v>
      </c>
      <c r="K114" s="98" t="s">
        <v>242</v>
      </c>
      <c r="L114" s="98" t="s">
        <v>242</v>
      </c>
      <c r="M114" s="98" t="s">
        <v>242</v>
      </c>
      <c r="N114" s="98" t="s">
        <v>254</v>
      </c>
      <c r="O114" s="98" t="s">
        <v>242</v>
      </c>
      <c r="P114" s="93" t="s">
        <v>281</v>
      </c>
      <c r="Q114" s="93" t="s">
        <v>22</v>
      </c>
      <c r="R114" s="93" t="s">
        <v>22</v>
      </c>
      <c r="S114" s="93" t="s">
        <v>22</v>
      </c>
    </row>
    <row r="115" spans="1:19" x14ac:dyDescent="0.25">
      <c r="A115" s="93" t="s">
        <v>235</v>
      </c>
      <c r="C115" s="93" t="s">
        <v>235</v>
      </c>
      <c r="D115" s="93" t="s">
        <v>285</v>
      </c>
      <c r="E115" s="93" t="b">
        <v>0</v>
      </c>
      <c r="F115" s="93" t="s">
        <v>286</v>
      </c>
      <c r="G115" s="93" t="s">
        <v>287</v>
      </c>
      <c r="H115" s="93" t="s">
        <v>252</v>
      </c>
      <c r="J115" s="98" t="s">
        <v>254</v>
      </c>
      <c r="K115" s="98" t="s">
        <v>242</v>
      </c>
      <c r="L115" s="98" t="s">
        <v>242</v>
      </c>
      <c r="M115" s="98" t="s">
        <v>242</v>
      </c>
      <c r="N115" s="98" t="s">
        <v>254</v>
      </c>
      <c r="O115" s="98" t="s">
        <v>242</v>
      </c>
      <c r="P115" s="93" t="s">
        <v>243</v>
      </c>
      <c r="Q115" s="93" t="s">
        <v>22</v>
      </c>
      <c r="R115" s="93" t="s">
        <v>22</v>
      </c>
      <c r="S115" s="93" t="s">
        <v>22</v>
      </c>
    </row>
    <row r="116" spans="1:19" x14ac:dyDescent="0.25">
      <c r="A116" s="93" t="s">
        <v>235</v>
      </c>
      <c r="C116" s="93" t="s">
        <v>235</v>
      </c>
      <c r="D116" s="93" t="s">
        <v>288</v>
      </c>
      <c r="E116" s="93" t="b">
        <v>0</v>
      </c>
      <c r="F116" s="93" t="s">
        <v>289</v>
      </c>
      <c r="G116" s="93" t="s">
        <v>290</v>
      </c>
      <c r="H116" s="93" t="s">
        <v>252</v>
      </c>
      <c r="J116" s="98" t="s">
        <v>242</v>
      </c>
      <c r="K116" s="98" t="s">
        <v>254</v>
      </c>
      <c r="L116" s="98" t="s">
        <v>242</v>
      </c>
      <c r="M116" s="98" t="s">
        <v>242</v>
      </c>
      <c r="N116" s="98" t="s">
        <v>254</v>
      </c>
      <c r="O116" s="98" t="s">
        <v>242</v>
      </c>
      <c r="P116" s="93" t="s">
        <v>256</v>
      </c>
      <c r="Q116" s="93" t="s">
        <v>22</v>
      </c>
      <c r="R116" s="93" t="s">
        <v>22</v>
      </c>
      <c r="S116" s="93" t="s">
        <v>22</v>
      </c>
    </row>
    <row r="117" spans="1:19" x14ac:dyDescent="0.25">
      <c r="A117" s="93" t="s">
        <v>235</v>
      </c>
      <c r="B117" s="93" t="s">
        <v>291</v>
      </c>
      <c r="C117" s="93" t="s">
        <v>235</v>
      </c>
      <c r="D117" s="99" t="s">
        <v>292</v>
      </c>
      <c r="E117" s="93" t="b">
        <v>0</v>
      </c>
      <c r="F117" s="93" t="s">
        <v>293</v>
      </c>
      <c r="G117" s="93" t="s">
        <v>294</v>
      </c>
      <c r="H117" s="93" t="s">
        <v>240</v>
      </c>
      <c r="I117" s="97" t="s">
        <v>295</v>
      </c>
      <c r="J117" s="98">
        <v>0</v>
      </c>
      <c r="K117" s="98">
        <v>0</v>
      </c>
      <c r="L117" s="98">
        <v>0</v>
      </c>
      <c r="M117" s="98">
        <v>18</v>
      </c>
      <c r="N117" s="98">
        <v>23</v>
      </c>
      <c r="O117" s="98" t="s">
        <v>242</v>
      </c>
      <c r="P117" s="93" t="s">
        <v>22</v>
      </c>
      <c r="Q117" s="93" t="s">
        <v>22</v>
      </c>
      <c r="R117" s="93" t="s">
        <v>22</v>
      </c>
      <c r="S117" s="93" t="s">
        <v>22</v>
      </c>
    </row>
    <row r="118" spans="1:19" x14ac:dyDescent="0.25">
      <c r="A118" s="93" t="s">
        <v>235</v>
      </c>
      <c r="B118" s="93" t="s">
        <v>296</v>
      </c>
      <c r="C118" s="93" t="s">
        <v>235</v>
      </c>
      <c r="D118" s="93" t="s">
        <v>297</v>
      </c>
      <c r="E118" s="93" t="b">
        <v>0</v>
      </c>
      <c r="F118" s="93" t="s">
        <v>298</v>
      </c>
      <c r="G118" s="93" t="s">
        <v>299</v>
      </c>
      <c r="H118" s="93" t="s">
        <v>240</v>
      </c>
      <c r="I118" s="97" t="s">
        <v>300</v>
      </c>
      <c r="J118" s="98">
        <v>0</v>
      </c>
      <c r="K118" s="98" t="s">
        <v>301</v>
      </c>
      <c r="L118" s="98">
        <v>0</v>
      </c>
      <c r="M118" s="98" t="s">
        <v>302</v>
      </c>
      <c r="N118" s="98" t="s">
        <v>303</v>
      </c>
      <c r="O118" s="98" t="s">
        <v>242</v>
      </c>
      <c r="P118" s="93" t="s">
        <v>256</v>
      </c>
      <c r="Q118" s="93" t="s">
        <v>22</v>
      </c>
      <c r="R118" s="93" t="s">
        <v>22</v>
      </c>
      <c r="S118" s="93" t="s">
        <v>22</v>
      </c>
    </row>
    <row r="119" spans="1:19" x14ac:dyDescent="0.25">
      <c r="A119" s="93" t="s">
        <v>235</v>
      </c>
      <c r="B119" s="93" t="s">
        <v>304</v>
      </c>
      <c r="C119" s="93" t="s">
        <v>235</v>
      </c>
      <c r="D119" s="93" t="s">
        <v>305</v>
      </c>
      <c r="E119" s="93" t="b">
        <v>0</v>
      </c>
      <c r="G119" s="93" t="s">
        <v>306</v>
      </c>
      <c r="H119" s="93" t="s">
        <v>252</v>
      </c>
      <c r="J119" s="98" t="s">
        <v>302</v>
      </c>
      <c r="K119" s="98" t="s">
        <v>307</v>
      </c>
      <c r="L119" s="98" t="s">
        <v>302</v>
      </c>
      <c r="M119" s="98" t="s">
        <v>242</v>
      </c>
      <c r="N119" s="98" t="s">
        <v>242</v>
      </c>
      <c r="O119" s="98" t="s">
        <v>242</v>
      </c>
      <c r="P119" s="93" t="s">
        <v>256</v>
      </c>
      <c r="Q119" s="93" t="s">
        <v>308</v>
      </c>
      <c r="R119" s="93" t="s">
        <v>243</v>
      </c>
      <c r="S119" s="93" t="s">
        <v>22</v>
      </c>
    </row>
    <row r="120" spans="1:19" x14ac:dyDescent="0.25">
      <c r="A120" s="93" t="s">
        <v>235</v>
      </c>
      <c r="C120" s="93" t="s">
        <v>235</v>
      </c>
      <c r="D120" s="93" t="s">
        <v>309</v>
      </c>
      <c r="E120" s="93" t="b">
        <v>0</v>
      </c>
      <c r="G120" s="93" t="s">
        <v>310</v>
      </c>
      <c r="H120" s="93" t="s">
        <v>240</v>
      </c>
      <c r="J120" s="98" t="s">
        <v>302</v>
      </c>
      <c r="K120" s="98" t="s">
        <v>307</v>
      </c>
      <c r="L120" s="98" t="s">
        <v>302</v>
      </c>
      <c r="M120" s="98" t="s">
        <v>242</v>
      </c>
      <c r="N120" s="98" t="s">
        <v>242</v>
      </c>
      <c r="O120" s="98" t="s">
        <v>242</v>
      </c>
      <c r="P120" s="93" t="s">
        <v>256</v>
      </c>
      <c r="Q120" s="93" t="s">
        <v>308</v>
      </c>
      <c r="R120" s="93" t="s">
        <v>243</v>
      </c>
      <c r="S120" s="93" t="s">
        <v>22</v>
      </c>
    </row>
    <row r="121" spans="1:19" x14ac:dyDescent="0.25">
      <c r="A121" s="93" t="s">
        <v>235</v>
      </c>
      <c r="C121" s="93" t="s">
        <v>235</v>
      </c>
      <c r="D121" s="93" t="s">
        <v>311</v>
      </c>
      <c r="E121" s="93" t="b">
        <v>0</v>
      </c>
      <c r="G121" s="93" t="s">
        <v>312</v>
      </c>
      <c r="H121" s="93" t="s">
        <v>240</v>
      </c>
      <c r="J121" s="98" t="s">
        <v>254</v>
      </c>
      <c r="K121" s="98" t="s">
        <v>254</v>
      </c>
      <c r="L121" s="98" t="s">
        <v>254</v>
      </c>
      <c r="M121" s="98" t="s">
        <v>242</v>
      </c>
      <c r="N121" s="98" t="s">
        <v>242</v>
      </c>
      <c r="O121" s="98" t="s">
        <v>242</v>
      </c>
      <c r="P121" s="93" t="s">
        <v>256</v>
      </c>
      <c r="Q121" s="93" t="s">
        <v>308</v>
      </c>
      <c r="R121" s="93" t="s">
        <v>243</v>
      </c>
      <c r="S121" s="93" t="s">
        <v>22</v>
      </c>
    </row>
    <row r="122" spans="1:19" x14ac:dyDescent="0.25">
      <c r="A122" s="93" t="s">
        <v>235</v>
      </c>
      <c r="C122" s="93" t="s">
        <v>235</v>
      </c>
      <c r="D122" s="93" t="s">
        <v>313</v>
      </c>
      <c r="E122" s="93" t="b">
        <v>0</v>
      </c>
      <c r="G122" s="93" t="s">
        <v>314</v>
      </c>
      <c r="H122" s="93" t="s">
        <v>240</v>
      </c>
      <c r="J122" s="98" t="s">
        <v>254</v>
      </c>
      <c r="K122" s="98" t="s">
        <v>254</v>
      </c>
      <c r="L122" s="98" t="s">
        <v>254</v>
      </c>
      <c r="M122" s="98" t="s">
        <v>242</v>
      </c>
      <c r="N122" s="98" t="s">
        <v>242</v>
      </c>
      <c r="O122" s="98" t="s">
        <v>242</v>
      </c>
      <c r="P122" s="93" t="s">
        <v>308</v>
      </c>
      <c r="Q122" s="93" t="s">
        <v>256</v>
      </c>
      <c r="R122" s="93" t="s">
        <v>243</v>
      </c>
      <c r="S122" s="93" t="s">
        <v>22</v>
      </c>
    </row>
    <row r="123" spans="1:19" x14ac:dyDescent="0.25">
      <c r="A123" s="93" t="s">
        <v>235</v>
      </c>
      <c r="B123" s="93" t="s">
        <v>315</v>
      </c>
      <c r="C123" s="93" t="s">
        <v>235</v>
      </c>
      <c r="D123" s="93" t="s">
        <v>316</v>
      </c>
      <c r="E123" s="93" t="b">
        <v>0</v>
      </c>
      <c r="F123" s="93" t="s">
        <v>317</v>
      </c>
      <c r="G123" s="93" t="s">
        <v>318</v>
      </c>
      <c r="H123" s="93" t="s">
        <v>240</v>
      </c>
      <c r="I123" s="97" t="s">
        <v>319</v>
      </c>
      <c r="J123" s="98" t="s">
        <v>320</v>
      </c>
      <c r="K123" s="98" t="s">
        <v>321</v>
      </c>
      <c r="L123" s="98">
        <v>0</v>
      </c>
      <c r="M123" s="98" t="s">
        <v>242</v>
      </c>
      <c r="N123" s="98" t="s">
        <v>242</v>
      </c>
      <c r="O123" s="98" t="s">
        <v>242</v>
      </c>
      <c r="P123" s="93" t="s">
        <v>256</v>
      </c>
      <c r="Q123" s="93" t="s">
        <v>243</v>
      </c>
      <c r="R123" s="93" t="s">
        <v>22</v>
      </c>
      <c r="S123" s="93" t="s">
        <v>22</v>
      </c>
    </row>
    <row r="124" spans="1:19" x14ac:dyDescent="0.25">
      <c r="A124" s="93" t="s">
        <v>235</v>
      </c>
      <c r="C124" s="93" t="s">
        <v>235</v>
      </c>
      <c r="D124" s="93" t="s">
        <v>322</v>
      </c>
      <c r="E124" s="93" t="b">
        <v>0</v>
      </c>
      <c r="F124" s="93" t="s">
        <v>323</v>
      </c>
      <c r="G124" s="93" t="s">
        <v>324</v>
      </c>
      <c r="H124" s="93" t="s">
        <v>252</v>
      </c>
      <c r="J124" s="98" t="s">
        <v>242</v>
      </c>
      <c r="K124" s="98" t="s">
        <v>303</v>
      </c>
      <c r="L124" s="98" t="s">
        <v>242</v>
      </c>
      <c r="M124" s="98" t="s">
        <v>242</v>
      </c>
      <c r="N124" s="98" t="s">
        <v>254</v>
      </c>
      <c r="O124" s="98" t="s">
        <v>242</v>
      </c>
      <c r="P124" s="93" t="s">
        <v>256</v>
      </c>
      <c r="Q124" s="93" t="s">
        <v>22</v>
      </c>
      <c r="R124" s="93" t="s">
        <v>22</v>
      </c>
      <c r="S124" s="93" t="s">
        <v>22</v>
      </c>
    </row>
    <row r="125" spans="1:19" x14ac:dyDescent="0.25">
      <c r="A125" s="93" t="s">
        <v>235</v>
      </c>
      <c r="C125" s="93" t="s">
        <v>235</v>
      </c>
      <c r="D125" s="93" t="s">
        <v>325</v>
      </c>
      <c r="E125" s="93" t="b">
        <v>0</v>
      </c>
      <c r="G125" s="93" t="s">
        <v>326</v>
      </c>
      <c r="H125" s="93" t="s">
        <v>240</v>
      </c>
      <c r="I125" s="97" t="s">
        <v>327</v>
      </c>
      <c r="P125" s="93" t="s">
        <v>308</v>
      </c>
      <c r="Q125" s="93" t="s">
        <v>22</v>
      </c>
      <c r="R125" s="93" t="s">
        <v>22</v>
      </c>
      <c r="S125" s="93" t="s">
        <v>22</v>
      </c>
    </row>
    <row r="126" spans="1:19" x14ac:dyDescent="0.25">
      <c r="A126" s="93" t="s">
        <v>235</v>
      </c>
      <c r="B126" s="93" t="s">
        <v>328</v>
      </c>
      <c r="C126" s="93" t="s">
        <v>235</v>
      </c>
      <c r="D126" s="99" t="s">
        <v>329</v>
      </c>
      <c r="E126" s="93" t="b">
        <v>0</v>
      </c>
      <c r="F126" s="93" t="s">
        <v>330</v>
      </c>
      <c r="G126" s="93" t="s">
        <v>331</v>
      </c>
      <c r="H126" s="93" t="s">
        <v>240</v>
      </c>
      <c r="I126" s="97" t="s">
        <v>332</v>
      </c>
      <c r="J126" s="98" t="s">
        <v>242</v>
      </c>
      <c r="K126" s="98" t="s">
        <v>242</v>
      </c>
      <c r="L126" s="98" t="s">
        <v>242</v>
      </c>
      <c r="M126" s="98" t="s">
        <v>333</v>
      </c>
      <c r="N126" s="98" t="s">
        <v>334</v>
      </c>
      <c r="O126" s="98" t="s">
        <v>242</v>
      </c>
      <c r="P126" s="93" t="s">
        <v>22</v>
      </c>
      <c r="Q126" s="93" t="s">
        <v>22</v>
      </c>
      <c r="R126" s="93" t="s">
        <v>22</v>
      </c>
      <c r="S126" s="93" t="s">
        <v>22</v>
      </c>
    </row>
    <row r="127" spans="1:19" x14ac:dyDescent="0.25">
      <c r="A127" s="93" t="s">
        <v>235</v>
      </c>
      <c r="C127" s="93" t="s">
        <v>235</v>
      </c>
      <c r="D127" s="93" t="s">
        <v>335</v>
      </c>
      <c r="E127" s="93" t="b">
        <v>0</v>
      </c>
      <c r="G127" s="97"/>
      <c r="H127" s="97"/>
      <c r="J127" s="98" t="s">
        <v>242</v>
      </c>
      <c r="K127" s="98" t="s">
        <v>242</v>
      </c>
      <c r="L127" s="98" t="s">
        <v>254</v>
      </c>
      <c r="M127" s="98" t="s">
        <v>242</v>
      </c>
      <c r="N127" s="98" t="s">
        <v>242</v>
      </c>
      <c r="O127" s="98" t="s">
        <v>242</v>
      </c>
      <c r="P127" s="93" t="s">
        <v>308</v>
      </c>
      <c r="Q127" s="93" t="s">
        <v>22</v>
      </c>
      <c r="R127" s="93" t="s">
        <v>22</v>
      </c>
      <c r="S127" s="93" t="s">
        <v>22</v>
      </c>
    </row>
    <row r="128" spans="1:19" x14ac:dyDescent="0.25">
      <c r="A128" s="93" t="s">
        <v>235</v>
      </c>
      <c r="C128" s="93" t="s">
        <v>235</v>
      </c>
      <c r="D128" s="93" t="s">
        <v>336</v>
      </c>
      <c r="E128" s="93" t="b">
        <v>0</v>
      </c>
      <c r="G128" s="97"/>
      <c r="H128" s="97"/>
      <c r="J128" s="98" t="s">
        <v>242</v>
      </c>
      <c r="K128" s="98" t="s">
        <v>242</v>
      </c>
      <c r="L128" s="98" t="s">
        <v>254</v>
      </c>
      <c r="M128" s="98" t="s">
        <v>242</v>
      </c>
      <c r="N128" s="98" t="s">
        <v>242</v>
      </c>
      <c r="O128" s="98" t="s">
        <v>242</v>
      </c>
      <c r="P128" s="93" t="s">
        <v>308</v>
      </c>
      <c r="Q128" s="93" t="s">
        <v>22</v>
      </c>
      <c r="R128" s="93" t="s">
        <v>22</v>
      </c>
      <c r="S128" s="93" t="s">
        <v>22</v>
      </c>
    </row>
    <row r="129" spans="1:19" x14ac:dyDescent="0.25">
      <c r="A129" s="93" t="s">
        <v>235</v>
      </c>
      <c r="B129" s="93" t="s">
        <v>337</v>
      </c>
      <c r="C129" s="93" t="s">
        <v>235</v>
      </c>
      <c r="D129" s="93" t="s">
        <v>338</v>
      </c>
      <c r="E129" s="93" t="b">
        <v>0</v>
      </c>
      <c r="G129" s="93" t="s">
        <v>339</v>
      </c>
      <c r="H129" s="93" t="s">
        <v>240</v>
      </c>
      <c r="J129" s="98" t="s">
        <v>242</v>
      </c>
      <c r="K129" s="98" t="s">
        <v>242</v>
      </c>
      <c r="L129" s="98" t="s">
        <v>340</v>
      </c>
      <c r="M129" s="98" t="s">
        <v>242</v>
      </c>
      <c r="N129" s="98" t="s">
        <v>242</v>
      </c>
      <c r="O129" s="98" t="s">
        <v>242</v>
      </c>
      <c r="P129" s="93" t="s">
        <v>308</v>
      </c>
      <c r="Q129" s="93" t="s">
        <v>22</v>
      </c>
      <c r="R129" s="93" t="s">
        <v>22</v>
      </c>
      <c r="S129" s="93" t="s">
        <v>22</v>
      </c>
    </row>
    <row r="130" spans="1:19" x14ac:dyDescent="0.25">
      <c r="A130" s="93" t="s">
        <v>235</v>
      </c>
      <c r="C130" s="93" t="s">
        <v>235</v>
      </c>
      <c r="D130" s="93" t="s">
        <v>341</v>
      </c>
      <c r="E130" s="93" t="b">
        <v>0</v>
      </c>
      <c r="F130" s="93" t="s">
        <v>342</v>
      </c>
      <c r="G130" s="93" t="s">
        <v>343</v>
      </c>
      <c r="I130" s="97"/>
      <c r="J130" s="98" t="s">
        <v>254</v>
      </c>
      <c r="K130" s="98" t="s">
        <v>242</v>
      </c>
      <c r="L130" s="98" t="s">
        <v>242</v>
      </c>
      <c r="M130" s="98" t="s">
        <v>242</v>
      </c>
      <c r="N130" s="98" t="s">
        <v>254</v>
      </c>
      <c r="O130" s="98" t="s">
        <v>242</v>
      </c>
      <c r="P130" s="93" t="s">
        <v>243</v>
      </c>
      <c r="Q130" s="93" t="s">
        <v>22</v>
      </c>
      <c r="R130" s="93" t="s">
        <v>22</v>
      </c>
      <c r="S130" s="93" t="s">
        <v>22</v>
      </c>
    </row>
    <row r="131" spans="1:19" x14ac:dyDescent="0.25">
      <c r="A131" s="93" t="s">
        <v>235</v>
      </c>
      <c r="C131" s="93" t="s">
        <v>235</v>
      </c>
      <c r="D131" s="93" t="s">
        <v>344</v>
      </c>
      <c r="E131" s="93" t="b">
        <v>0</v>
      </c>
      <c r="G131" s="93" t="s">
        <v>345</v>
      </c>
      <c r="H131" s="93" t="s">
        <v>252</v>
      </c>
      <c r="J131" s="98" t="s">
        <v>242</v>
      </c>
      <c r="K131" s="98" t="s">
        <v>254</v>
      </c>
      <c r="L131" s="98" t="s">
        <v>242</v>
      </c>
      <c r="M131" s="98" t="s">
        <v>242</v>
      </c>
      <c r="N131" s="98" t="s">
        <v>242</v>
      </c>
      <c r="O131" s="98" t="s">
        <v>254</v>
      </c>
      <c r="P131" s="93" t="s">
        <v>256</v>
      </c>
      <c r="Q131" s="93" t="s">
        <v>22</v>
      </c>
      <c r="R131" s="93" t="s">
        <v>22</v>
      </c>
      <c r="S131" s="93" t="s">
        <v>22</v>
      </c>
    </row>
    <row r="132" spans="1:19" x14ac:dyDescent="0.25">
      <c r="A132" s="93" t="s">
        <v>235</v>
      </c>
      <c r="C132" s="93" t="s">
        <v>235</v>
      </c>
      <c r="D132" s="93" t="s">
        <v>346</v>
      </c>
      <c r="E132" s="93" t="b">
        <v>0</v>
      </c>
      <c r="G132" s="93" t="s">
        <v>347</v>
      </c>
      <c r="H132" s="93" t="s">
        <v>252</v>
      </c>
      <c r="J132" s="98" t="s">
        <v>254</v>
      </c>
      <c r="K132" s="98" t="s">
        <v>254</v>
      </c>
      <c r="L132" s="98" t="s">
        <v>254</v>
      </c>
      <c r="P132" s="93" t="s">
        <v>243</v>
      </c>
      <c r="Q132" s="93" t="s">
        <v>256</v>
      </c>
      <c r="R132" s="93" t="s">
        <v>308</v>
      </c>
      <c r="S132" s="93" t="s">
        <v>22</v>
      </c>
    </row>
    <row r="133" spans="1:19" x14ac:dyDescent="0.25">
      <c r="A133" s="93" t="s">
        <v>235</v>
      </c>
      <c r="C133" s="93" t="s">
        <v>235</v>
      </c>
      <c r="D133" s="93" t="s">
        <v>348</v>
      </c>
      <c r="E133" s="93" t="b">
        <v>0</v>
      </c>
      <c r="G133" s="93" t="s">
        <v>349</v>
      </c>
      <c r="H133" s="93" t="s">
        <v>252</v>
      </c>
      <c r="J133" s="98" t="s">
        <v>350</v>
      </c>
      <c r="K133" s="98" t="s">
        <v>351</v>
      </c>
      <c r="L133" s="98">
        <v>0</v>
      </c>
      <c r="M133" s="98" t="s">
        <v>242</v>
      </c>
      <c r="N133" s="98" t="s">
        <v>242</v>
      </c>
      <c r="O133" s="98" t="s">
        <v>242</v>
      </c>
      <c r="P133" s="93" t="s">
        <v>243</v>
      </c>
      <c r="Q133" s="93" t="s">
        <v>256</v>
      </c>
      <c r="R133" s="93" t="s">
        <v>22</v>
      </c>
      <c r="S133" s="93" t="s">
        <v>22</v>
      </c>
    </row>
    <row r="134" spans="1:19" x14ac:dyDescent="0.25">
      <c r="A134" s="93" t="s">
        <v>235</v>
      </c>
      <c r="B134" s="93" t="s">
        <v>352</v>
      </c>
      <c r="C134" s="93" t="s">
        <v>235</v>
      </c>
      <c r="D134" s="93" t="s">
        <v>353</v>
      </c>
      <c r="E134" s="93" t="b">
        <v>0</v>
      </c>
      <c r="F134" s="93" t="s">
        <v>354</v>
      </c>
      <c r="G134" s="93" t="s">
        <v>355</v>
      </c>
      <c r="H134" s="93" t="s">
        <v>240</v>
      </c>
      <c r="I134" s="97" t="s">
        <v>356</v>
      </c>
      <c r="J134" s="98" t="s">
        <v>350</v>
      </c>
      <c r="K134" s="98" t="s">
        <v>351</v>
      </c>
      <c r="L134" s="98">
        <v>0</v>
      </c>
      <c r="M134" s="98" t="s">
        <v>242</v>
      </c>
      <c r="N134" s="98" t="s">
        <v>242</v>
      </c>
      <c r="O134" s="98" t="s">
        <v>242</v>
      </c>
      <c r="P134" s="93" t="s">
        <v>256</v>
      </c>
      <c r="Q134" s="93" t="s">
        <v>243</v>
      </c>
      <c r="R134" s="93" t="s">
        <v>22</v>
      </c>
      <c r="S134" s="93" t="s">
        <v>22</v>
      </c>
    </row>
    <row r="135" spans="1:19" x14ac:dyDescent="0.25">
      <c r="A135" s="93" t="s">
        <v>235</v>
      </c>
      <c r="B135" s="93" t="s">
        <v>357</v>
      </c>
      <c r="C135" s="93" t="s">
        <v>235</v>
      </c>
      <c r="D135" s="93" t="s">
        <v>358</v>
      </c>
      <c r="E135" s="93" t="b">
        <v>0</v>
      </c>
      <c r="F135" s="93" t="s">
        <v>359</v>
      </c>
      <c r="G135" s="93" t="s">
        <v>360</v>
      </c>
      <c r="H135" s="93" t="s">
        <v>252</v>
      </c>
      <c r="J135" s="98" t="s">
        <v>242</v>
      </c>
      <c r="K135" s="98" t="s">
        <v>254</v>
      </c>
      <c r="L135" s="98" t="s">
        <v>242</v>
      </c>
      <c r="M135" s="98" t="s">
        <v>242</v>
      </c>
      <c r="N135" s="98" t="s">
        <v>254</v>
      </c>
      <c r="O135" s="98" t="s">
        <v>242</v>
      </c>
      <c r="P135" s="93" t="s">
        <v>256</v>
      </c>
      <c r="Q135" s="93" t="s">
        <v>22</v>
      </c>
      <c r="R135" s="93" t="s">
        <v>22</v>
      </c>
      <c r="S135" s="93" t="s">
        <v>22</v>
      </c>
    </row>
    <row r="136" spans="1:19" x14ac:dyDescent="0.25">
      <c r="A136" s="93" t="s">
        <v>235</v>
      </c>
      <c r="B136" s="93" t="s">
        <v>361</v>
      </c>
      <c r="C136" s="93" t="s">
        <v>235</v>
      </c>
      <c r="D136" s="93" t="s">
        <v>362</v>
      </c>
      <c r="E136" s="93" t="b">
        <v>0</v>
      </c>
      <c r="F136" s="93" t="s">
        <v>363</v>
      </c>
      <c r="G136" s="93" t="s">
        <v>364</v>
      </c>
      <c r="H136" s="93" t="s">
        <v>240</v>
      </c>
      <c r="I136" s="97" t="s">
        <v>365</v>
      </c>
      <c r="J136" s="98" t="s">
        <v>242</v>
      </c>
      <c r="K136" s="98" t="s">
        <v>366</v>
      </c>
      <c r="L136" s="98" t="s">
        <v>367</v>
      </c>
      <c r="M136" s="98" t="s">
        <v>242</v>
      </c>
      <c r="N136" s="98" t="s">
        <v>242</v>
      </c>
      <c r="O136" s="98" t="s">
        <v>242</v>
      </c>
      <c r="P136" s="93" t="s">
        <v>256</v>
      </c>
      <c r="Q136" s="93" t="s">
        <v>308</v>
      </c>
      <c r="R136" s="93" t="s">
        <v>22</v>
      </c>
      <c r="S136" s="93" t="s">
        <v>22</v>
      </c>
    </row>
    <row r="137" spans="1:19" x14ac:dyDescent="0.25">
      <c r="A137" s="93" t="s">
        <v>235</v>
      </c>
      <c r="C137" s="93" t="s">
        <v>235</v>
      </c>
      <c r="D137" s="93" t="s">
        <v>368</v>
      </c>
      <c r="E137" s="93" t="b">
        <v>0</v>
      </c>
      <c r="F137" s="93" t="s">
        <v>369</v>
      </c>
      <c r="G137" s="93" t="s">
        <v>370</v>
      </c>
      <c r="H137" s="93" t="s">
        <v>240</v>
      </c>
      <c r="I137" s="97" t="s">
        <v>371</v>
      </c>
      <c r="J137" s="98" t="s">
        <v>242</v>
      </c>
      <c r="K137" s="98" t="s">
        <v>372</v>
      </c>
      <c r="L137" s="98" t="s">
        <v>242</v>
      </c>
      <c r="M137" s="98" t="s">
        <v>242</v>
      </c>
      <c r="N137" s="98" t="s">
        <v>242</v>
      </c>
      <c r="O137" s="98" t="s">
        <v>242</v>
      </c>
      <c r="P137" s="93" t="s">
        <v>256</v>
      </c>
      <c r="Q137" s="93" t="s">
        <v>308</v>
      </c>
      <c r="R137" s="93" t="s">
        <v>22</v>
      </c>
      <c r="S137" s="93" t="s">
        <v>22</v>
      </c>
    </row>
    <row r="138" spans="1:19" x14ac:dyDescent="0.25">
      <c r="A138" s="93" t="s">
        <v>235</v>
      </c>
      <c r="B138" s="93" t="s">
        <v>373</v>
      </c>
      <c r="C138" s="93" t="s">
        <v>235</v>
      </c>
      <c r="D138" s="93" t="s">
        <v>374</v>
      </c>
      <c r="E138" s="93" t="b">
        <v>0</v>
      </c>
      <c r="F138" s="93" t="s">
        <v>375</v>
      </c>
      <c r="G138" s="93" t="s">
        <v>376</v>
      </c>
      <c r="H138" s="93" t="s">
        <v>240</v>
      </c>
      <c r="I138" s="97" t="s">
        <v>377</v>
      </c>
      <c r="J138" s="98">
        <v>0</v>
      </c>
      <c r="K138" s="98">
        <v>0</v>
      </c>
      <c r="L138" s="98" t="s">
        <v>378</v>
      </c>
      <c r="M138" s="98" t="s">
        <v>242</v>
      </c>
      <c r="N138" s="98" t="s">
        <v>242</v>
      </c>
      <c r="O138" s="98" t="s">
        <v>242</v>
      </c>
      <c r="P138" s="93" t="s">
        <v>308</v>
      </c>
      <c r="Q138" s="93" t="s">
        <v>22</v>
      </c>
      <c r="R138" s="93" t="s">
        <v>22</v>
      </c>
      <c r="S138" s="93" t="s">
        <v>22</v>
      </c>
    </row>
    <row r="139" spans="1:19" x14ac:dyDescent="0.25">
      <c r="A139" s="93" t="s">
        <v>235</v>
      </c>
      <c r="C139" s="93" t="s">
        <v>235</v>
      </c>
      <c r="D139" s="93" t="s">
        <v>379</v>
      </c>
      <c r="E139" s="93" t="b">
        <v>0</v>
      </c>
      <c r="G139" s="97"/>
      <c r="H139" s="97"/>
      <c r="J139" s="98" t="s">
        <v>254</v>
      </c>
      <c r="K139" s="98" t="s">
        <v>242</v>
      </c>
      <c r="L139" s="98" t="s">
        <v>242</v>
      </c>
      <c r="M139" s="98" t="s">
        <v>242</v>
      </c>
      <c r="N139" s="98" t="s">
        <v>242</v>
      </c>
      <c r="O139" s="98" t="s">
        <v>242</v>
      </c>
      <c r="P139" s="93" t="s">
        <v>243</v>
      </c>
      <c r="Q139" s="93" t="s">
        <v>22</v>
      </c>
      <c r="R139" s="93" t="s">
        <v>22</v>
      </c>
      <c r="S139" s="93" t="s">
        <v>22</v>
      </c>
    </row>
    <row r="140" spans="1:19" x14ac:dyDescent="0.25">
      <c r="A140" s="93" t="s">
        <v>235</v>
      </c>
      <c r="B140" s="93" t="s">
        <v>380</v>
      </c>
      <c r="C140" s="93" t="s">
        <v>235</v>
      </c>
      <c r="D140" s="93" t="s">
        <v>381</v>
      </c>
      <c r="E140" s="93" t="b">
        <v>0</v>
      </c>
      <c r="G140" s="93" t="s">
        <v>347</v>
      </c>
      <c r="H140" s="93" t="s">
        <v>252</v>
      </c>
      <c r="J140" s="98" t="s">
        <v>254</v>
      </c>
      <c r="K140" s="98" t="s">
        <v>254</v>
      </c>
      <c r="L140" s="98" t="s">
        <v>254</v>
      </c>
      <c r="P140" s="93" t="s">
        <v>243</v>
      </c>
      <c r="Q140" s="93" t="s">
        <v>256</v>
      </c>
      <c r="R140" s="93" t="s">
        <v>308</v>
      </c>
      <c r="S140" s="93" t="s">
        <v>22</v>
      </c>
    </row>
    <row r="141" spans="1:19" x14ac:dyDescent="0.25">
      <c r="A141" s="93" t="s">
        <v>235</v>
      </c>
      <c r="C141" s="93" t="s">
        <v>235</v>
      </c>
      <c r="D141" s="93" t="s">
        <v>382</v>
      </c>
      <c r="E141" s="93" t="b">
        <v>0</v>
      </c>
      <c r="G141" s="93" t="s">
        <v>383</v>
      </c>
      <c r="H141" s="93" t="s">
        <v>252</v>
      </c>
      <c r="J141" s="98" t="s">
        <v>254</v>
      </c>
      <c r="K141" s="98" t="s">
        <v>254</v>
      </c>
      <c r="L141" s="98" t="s">
        <v>242</v>
      </c>
      <c r="M141" s="98" t="s">
        <v>242</v>
      </c>
      <c r="N141" s="98" t="s">
        <v>242</v>
      </c>
      <c r="O141" s="98" t="s">
        <v>242</v>
      </c>
      <c r="P141" s="93" t="s">
        <v>243</v>
      </c>
      <c r="Q141" s="93" t="s">
        <v>256</v>
      </c>
      <c r="R141" s="93" t="s">
        <v>22</v>
      </c>
      <c r="S141" s="93" t="s">
        <v>22</v>
      </c>
    </row>
    <row r="142" spans="1:19" x14ac:dyDescent="0.25">
      <c r="A142" s="93" t="s">
        <v>235</v>
      </c>
      <c r="C142" s="93" t="s">
        <v>235</v>
      </c>
      <c r="D142" s="93" t="s">
        <v>384</v>
      </c>
      <c r="E142" s="93" t="b">
        <v>0</v>
      </c>
      <c r="G142" s="93" t="s">
        <v>385</v>
      </c>
      <c r="H142" s="93" t="s">
        <v>240</v>
      </c>
      <c r="J142" s="98" t="s">
        <v>254</v>
      </c>
      <c r="K142" s="98" t="s">
        <v>254</v>
      </c>
      <c r="L142" s="98" t="s">
        <v>254</v>
      </c>
      <c r="M142" s="98" t="s">
        <v>242</v>
      </c>
      <c r="N142" s="98" t="s">
        <v>242</v>
      </c>
      <c r="O142" s="98" t="s">
        <v>242</v>
      </c>
      <c r="P142" s="93" t="s">
        <v>243</v>
      </c>
      <c r="Q142" s="93" t="s">
        <v>256</v>
      </c>
      <c r="R142" s="93" t="s">
        <v>308</v>
      </c>
      <c r="S142" s="93" t="s">
        <v>22</v>
      </c>
    </row>
    <row r="143" spans="1:19" x14ac:dyDescent="0.25">
      <c r="A143" s="93" t="s">
        <v>235</v>
      </c>
      <c r="C143" s="93" t="s">
        <v>235</v>
      </c>
      <c r="D143" s="93" t="s">
        <v>386</v>
      </c>
      <c r="E143" s="93" t="b">
        <v>0</v>
      </c>
      <c r="G143" s="93" t="s">
        <v>387</v>
      </c>
      <c r="J143" s="98" t="s">
        <v>254</v>
      </c>
      <c r="K143" s="98" t="s">
        <v>254</v>
      </c>
      <c r="L143" s="98" t="s">
        <v>254</v>
      </c>
      <c r="M143" s="98" t="s">
        <v>254</v>
      </c>
      <c r="N143" s="98" t="s">
        <v>242</v>
      </c>
      <c r="O143" s="98" t="s">
        <v>242</v>
      </c>
      <c r="P143" s="93" t="s">
        <v>243</v>
      </c>
      <c r="Q143" s="93" t="s">
        <v>256</v>
      </c>
      <c r="R143" s="93" t="s">
        <v>308</v>
      </c>
      <c r="S143" s="93" t="s">
        <v>22</v>
      </c>
    </row>
    <row r="144" spans="1:19" x14ac:dyDescent="0.25">
      <c r="A144" s="93" t="s">
        <v>235</v>
      </c>
      <c r="C144" s="93" t="s">
        <v>235</v>
      </c>
      <c r="D144" s="93" t="s">
        <v>388</v>
      </c>
      <c r="E144" s="93" t="b">
        <v>0</v>
      </c>
      <c r="G144" s="93" t="s">
        <v>389</v>
      </c>
      <c r="H144" s="93" t="s">
        <v>252</v>
      </c>
      <c r="J144" s="98" t="s">
        <v>254</v>
      </c>
      <c r="K144" s="98" t="s">
        <v>254</v>
      </c>
      <c r="L144" s="98" t="s">
        <v>254</v>
      </c>
      <c r="M144" s="98" t="s">
        <v>254</v>
      </c>
      <c r="N144" s="98" t="s">
        <v>242</v>
      </c>
      <c r="O144" s="98" t="s">
        <v>242</v>
      </c>
      <c r="P144" s="93" t="s">
        <v>243</v>
      </c>
      <c r="Q144" s="93" t="s">
        <v>256</v>
      </c>
      <c r="R144" s="93" t="s">
        <v>308</v>
      </c>
      <c r="S144" s="93" t="s">
        <v>390</v>
      </c>
    </row>
    <row r="145" spans="1:19" x14ac:dyDescent="0.25">
      <c r="A145" s="93" t="s">
        <v>235</v>
      </c>
      <c r="C145" s="93" t="s">
        <v>235</v>
      </c>
      <c r="D145" s="93" t="s">
        <v>391</v>
      </c>
      <c r="E145" s="93" t="b">
        <v>0</v>
      </c>
      <c r="G145" s="93" t="s">
        <v>392</v>
      </c>
      <c r="H145" s="93" t="s">
        <v>240</v>
      </c>
      <c r="J145" s="98" t="s">
        <v>254</v>
      </c>
      <c r="K145" s="98" t="s">
        <v>254</v>
      </c>
      <c r="L145" s="98" t="s">
        <v>242</v>
      </c>
      <c r="M145" s="98" t="s">
        <v>254</v>
      </c>
      <c r="N145" s="98" t="s">
        <v>242</v>
      </c>
      <c r="O145" s="98" t="s">
        <v>242</v>
      </c>
      <c r="P145" s="93" t="s">
        <v>243</v>
      </c>
      <c r="Q145" s="93" t="s">
        <v>256</v>
      </c>
      <c r="R145" s="93" t="s">
        <v>22</v>
      </c>
      <c r="S145" s="93" t="s">
        <v>22</v>
      </c>
    </row>
    <row r="146" spans="1:19" x14ac:dyDescent="0.25">
      <c r="A146" s="93" t="s">
        <v>235</v>
      </c>
      <c r="C146" s="93" t="s">
        <v>235</v>
      </c>
      <c r="D146" s="93" t="s">
        <v>393</v>
      </c>
      <c r="E146" s="93" t="b">
        <v>0</v>
      </c>
      <c r="G146" s="93" t="s">
        <v>394</v>
      </c>
      <c r="H146" s="93" t="s">
        <v>252</v>
      </c>
      <c r="J146" s="98" t="s">
        <v>254</v>
      </c>
      <c r="K146" s="98" t="s">
        <v>254</v>
      </c>
      <c r="L146" s="98" t="s">
        <v>242</v>
      </c>
      <c r="M146" s="98" t="s">
        <v>254</v>
      </c>
      <c r="N146" s="98" t="s">
        <v>242</v>
      </c>
      <c r="O146" s="98" t="s">
        <v>242</v>
      </c>
      <c r="P146" s="93" t="s">
        <v>243</v>
      </c>
      <c r="Q146" s="93" t="s">
        <v>256</v>
      </c>
      <c r="R146" s="93" t="s">
        <v>390</v>
      </c>
      <c r="S146" s="93" t="s">
        <v>22</v>
      </c>
    </row>
    <row r="147" spans="1:19" x14ac:dyDescent="0.25">
      <c r="A147" s="93" t="s">
        <v>235</v>
      </c>
      <c r="C147" s="93" t="s">
        <v>235</v>
      </c>
      <c r="D147" s="93" t="s">
        <v>395</v>
      </c>
      <c r="E147" s="93" t="b">
        <v>0</v>
      </c>
      <c r="G147" s="93" t="s">
        <v>396</v>
      </c>
      <c r="H147" s="93" t="s">
        <v>252</v>
      </c>
      <c r="J147" s="98" t="s">
        <v>254</v>
      </c>
      <c r="K147" s="98" t="s">
        <v>254</v>
      </c>
      <c r="L147" s="98" t="s">
        <v>242</v>
      </c>
      <c r="M147" s="98" t="s">
        <v>254</v>
      </c>
      <c r="N147" s="98" t="s">
        <v>242</v>
      </c>
      <c r="O147" s="98" t="s">
        <v>242</v>
      </c>
      <c r="P147" s="93" t="s">
        <v>243</v>
      </c>
      <c r="Q147" s="93" t="s">
        <v>256</v>
      </c>
      <c r="R147" s="93" t="s">
        <v>390</v>
      </c>
      <c r="S147" s="93" t="s">
        <v>22</v>
      </c>
    </row>
    <row r="148" spans="1:19" x14ac:dyDescent="0.25">
      <c r="A148" s="93" t="s">
        <v>235</v>
      </c>
      <c r="C148" s="93" t="s">
        <v>235</v>
      </c>
      <c r="D148" s="93" t="s">
        <v>397</v>
      </c>
      <c r="E148" s="93" t="b">
        <v>0</v>
      </c>
      <c r="G148" s="97"/>
      <c r="H148" s="97"/>
      <c r="J148" s="98" t="s">
        <v>242</v>
      </c>
      <c r="K148" s="98" t="s">
        <v>254</v>
      </c>
      <c r="L148" s="98" t="s">
        <v>242</v>
      </c>
      <c r="M148" s="98" t="s">
        <v>242</v>
      </c>
      <c r="N148" s="98" t="s">
        <v>242</v>
      </c>
      <c r="O148" s="98" t="s">
        <v>242</v>
      </c>
      <c r="P148" s="93" t="s">
        <v>256</v>
      </c>
      <c r="Q148" s="93" t="s">
        <v>22</v>
      </c>
      <c r="R148" s="93" t="s">
        <v>22</v>
      </c>
      <c r="S148" s="93" t="s">
        <v>22</v>
      </c>
    </row>
    <row r="149" spans="1:19" x14ac:dyDescent="0.25">
      <c r="A149" s="93" t="s">
        <v>235</v>
      </c>
      <c r="C149" s="93" t="s">
        <v>235</v>
      </c>
      <c r="D149" s="93" t="s">
        <v>398</v>
      </c>
      <c r="E149" s="93" t="b">
        <v>0</v>
      </c>
      <c r="G149" s="97"/>
      <c r="H149" s="97"/>
      <c r="J149" s="98" t="s">
        <v>242</v>
      </c>
      <c r="K149" s="98" t="s">
        <v>254</v>
      </c>
      <c r="L149" s="98" t="s">
        <v>242</v>
      </c>
      <c r="M149" s="98" t="s">
        <v>242</v>
      </c>
      <c r="N149" s="98" t="s">
        <v>242</v>
      </c>
      <c r="O149" s="98" t="s">
        <v>242</v>
      </c>
      <c r="P149" s="93" t="s">
        <v>256</v>
      </c>
      <c r="Q149" s="93" t="s">
        <v>22</v>
      </c>
      <c r="R149" s="93" t="s">
        <v>22</v>
      </c>
      <c r="S149" s="93" t="s">
        <v>22</v>
      </c>
    </row>
    <row r="150" spans="1:19" x14ac:dyDescent="0.25">
      <c r="A150" s="93" t="s">
        <v>235</v>
      </c>
      <c r="C150" s="93" t="s">
        <v>235</v>
      </c>
      <c r="D150" s="93" t="s">
        <v>399</v>
      </c>
      <c r="E150" s="93" t="b">
        <v>0</v>
      </c>
      <c r="J150" s="98" t="s">
        <v>242</v>
      </c>
      <c r="K150" s="98" t="s">
        <v>254</v>
      </c>
      <c r="L150" s="98" t="s">
        <v>242</v>
      </c>
      <c r="M150" s="98" t="s">
        <v>242</v>
      </c>
      <c r="N150" s="98" t="s">
        <v>242</v>
      </c>
      <c r="O150" s="98" t="s">
        <v>242</v>
      </c>
      <c r="P150" s="93" t="s">
        <v>256</v>
      </c>
      <c r="Q150" s="93" t="s">
        <v>22</v>
      </c>
      <c r="R150" s="93" t="s">
        <v>22</v>
      </c>
      <c r="S150" s="93" t="s">
        <v>22</v>
      </c>
    </row>
    <row r="151" spans="1:19" x14ac:dyDescent="0.25">
      <c r="A151" s="93" t="s">
        <v>235</v>
      </c>
      <c r="B151" s="93" t="s">
        <v>400</v>
      </c>
      <c r="C151" s="93" t="s">
        <v>235</v>
      </c>
      <c r="D151" s="93" t="s">
        <v>401</v>
      </c>
      <c r="E151" s="93" t="b">
        <v>0</v>
      </c>
      <c r="F151" s="93" t="s">
        <v>402</v>
      </c>
      <c r="G151" s="93" t="s">
        <v>403</v>
      </c>
      <c r="H151" s="93" t="s">
        <v>240</v>
      </c>
      <c r="I151" s="97" t="s">
        <v>404</v>
      </c>
      <c r="J151" s="98">
        <v>0</v>
      </c>
      <c r="K151" s="98" t="s">
        <v>366</v>
      </c>
      <c r="L151" s="98">
        <v>0</v>
      </c>
      <c r="M151" s="98" t="s">
        <v>242</v>
      </c>
      <c r="N151" s="98" t="s">
        <v>242</v>
      </c>
      <c r="O151" s="98" t="s">
        <v>242</v>
      </c>
      <c r="P151" s="93" t="s">
        <v>256</v>
      </c>
      <c r="Q151" s="93" t="s">
        <v>22</v>
      </c>
      <c r="R151" s="93" t="s">
        <v>22</v>
      </c>
      <c r="S151" s="93" t="s">
        <v>22</v>
      </c>
    </row>
    <row r="152" spans="1:19" x14ac:dyDescent="0.25">
      <c r="A152" s="93" t="s">
        <v>235</v>
      </c>
      <c r="C152" s="93" t="s">
        <v>235</v>
      </c>
      <c r="D152" s="93" t="s">
        <v>405</v>
      </c>
      <c r="E152" s="93" t="b">
        <v>0</v>
      </c>
      <c r="G152" s="93" t="s">
        <v>406</v>
      </c>
      <c r="H152" s="93" t="s">
        <v>252</v>
      </c>
      <c r="J152" s="98" t="s">
        <v>242</v>
      </c>
      <c r="K152" s="98" t="s">
        <v>254</v>
      </c>
      <c r="L152" s="98" t="s">
        <v>254</v>
      </c>
      <c r="M152" s="98" t="s">
        <v>242</v>
      </c>
      <c r="N152" s="98" t="s">
        <v>242</v>
      </c>
      <c r="O152" s="98" t="s">
        <v>242</v>
      </c>
      <c r="P152" s="93" t="s">
        <v>256</v>
      </c>
      <c r="Q152" s="93" t="s">
        <v>308</v>
      </c>
      <c r="R152" s="93" t="s">
        <v>22</v>
      </c>
      <c r="S152" s="93" t="s">
        <v>22</v>
      </c>
    </row>
    <row r="153" spans="1:19" x14ac:dyDescent="0.25">
      <c r="A153" s="93" t="s">
        <v>235</v>
      </c>
      <c r="B153" s="93" t="s">
        <v>407</v>
      </c>
      <c r="C153" s="93" t="s">
        <v>235</v>
      </c>
      <c r="D153" s="93" t="s">
        <v>408</v>
      </c>
      <c r="E153" s="93" t="b">
        <v>0</v>
      </c>
      <c r="F153" s="93" t="s">
        <v>409</v>
      </c>
      <c r="G153" s="93" t="s">
        <v>410</v>
      </c>
      <c r="H153" s="93" t="s">
        <v>252</v>
      </c>
      <c r="J153" s="98" t="s">
        <v>242</v>
      </c>
      <c r="K153" s="98" t="s">
        <v>242</v>
      </c>
      <c r="L153" s="98" t="s">
        <v>254</v>
      </c>
      <c r="M153" s="98" t="s">
        <v>242</v>
      </c>
      <c r="N153" s="98" t="s">
        <v>242</v>
      </c>
      <c r="O153" s="98" t="s">
        <v>242</v>
      </c>
      <c r="P153" s="93" t="s">
        <v>308</v>
      </c>
      <c r="Q153" s="93" t="s">
        <v>22</v>
      </c>
      <c r="R153" s="93" t="s">
        <v>22</v>
      </c>
      <c r="S153" s="93" t="s">
        <v>22</v>
      </c>
    </row>
    <row r="154" spans="1:19" x14ac:dyDescent="0.25">
      <c r="A154" s="93" t="s">
        <v>235</v>
      </c>
      <c r="B154" s="93" t="s">
        <v>411</v>
      </c>
      <c r="C154" s="93" t="s">
        <v>235</v>
      </c>
      <c r="D154" s="93" t="s">
        <v>412</v>
      </c>
      <c r="E154" s="93" t="b">
        <v>0</v>
      </c>
      <c r="F154" s="93" t="s">
        <v>413</v>
      </c>
      <c r="G154" s="93" t="s">
        <v>414</v>
      </c>
      <c r="H154" s="93" t="s">
        <v>240</v>
      </c>
      <c r="I154" s="97" t="s">
        <v>415</v>
      </c>
      <c r="J154" s="98" t="s">
        <v>416</v>
      </c>
      <c r="K154" s="98">
        <v>0</v>
      </c>
      <c r="L154" s="98" t="s">
        <v>417</v>
      </c>
      <c r="M154" s="98" t="s">
        <v>242</v>
      </c>
      <c r="N154" s="98" t="s">
        <v>242</v>
      </c>
      <c r="O154" s="98" t="s">
        <v>242</v>
      </c>
      <c r="P154" s="93" t="s">
        <v>308</v>
      </c>
      <c r="Q154" s="93" t="s">
        <v>243</v>
      </c>
      <c r="R154" s="93" t="s">
        <v>22</v>
      </c>
      <c r="S154" s="93" t="s">
        <v>22</v>
      </c>
    </row>
    <row r="155" spans="1:19" x14ac:dyDescent="0.25">
      <c r="A155" s="93" t="s">
        <v>235</v>
      </c>
      <c r="C155" s="93" t="s">
        <v>235</v>
      </c>
      <c r="D155" s="93" t="s">
        <v>418</v>
      </c>
      <c r="E155" s="93" t="b">
        <v>0</v>
      </c>
      <c r="F155" s="93" t="s">
        <v>419</v>
      </c>
      <c r="G155" s="93" t="s">
        <v>420</v>
      </c>
      <c r="H155" s="93" t="s">
        <v>252</v>
      </c>
      <c r="J155" s="98" t="s">
        <v>242</v>
      </c>
      <c r="K155" s="98" t="s">
        <v>242</v>
      </c>
      <c r="L155" s="98" t="s">
        <v>421</v>
      </c>
      <c r="M155" s="98" t="s">
        <v>242</v>
      </c>
      <c r="N155" s="98" t="s">
        <v>242</v>
      </c>
      <c r="O155" s="98" t="s">
        <v>242</v>
      </c>
      <c r="P155" s="93" t="s">
        <v>308</v>
      </c>
      <c r="Q155" s="93" t="s">
        <v>22</v>
      </c>
      <c r="R155" s="93" t="s">
        <v>22</v>
      </c>
      <c r="S155" s="93" t="s">
        <v>22</v>
      </c>
    </row>
    <row r="156" spans="1:19" x14ac:dyDescent="0.25">
      <c r="A156" s="93" t="s">
        <v>235</v>
      </c>
      <c r="B156" s="93" t="s">
        <v>422</v>
      </c>
      <c r="C156" s="93" t="s">
        <v>235</v>
      </c>
      <c r="D156" s="93" t="s">
        <v>423</v>
      </c>
      <c r="E156" s="93" t="b">
        <v>0</v>
      </c>
      <c r="F156" s="93" t="s">
        <v>424</v>
      </c>
      <c r="G156" s="93" t="s">
        <v>425</v>
      </c>
      <c r="H156" s="93" t="s">
        <v>240</v>
      </c>
      <c r="I156" s="97" t="s">
        <v>426</v>
      </c>
      <c r="J156" s="98">
        <v>0</v>
      </c>
      <c r="K156" s="98">
        <v>0</v>
      </c>
      <c r="L156" s="98" t="s">
        <v>427</v>
      </c>
      <c r="M156" s="98" t="s">
        <v>428</v>
      </c>
      <c r="N156" s="98" t="s">
        <v>242</v>
      </c>
      <c r="O156" s="98" t="s">
        <v>242</v>
      </c>
      <c r="P156" s="93" t="s">
        <v>308</v>
      </c>
      <c r="Q156" s="93" t="s">
        <v>22</v>
      </c>
      <c r="R156" s="93" t="s">
        <v>22</v>
      </c>
      <c r="S156" s="93" t="s">
        <v>22</v>
      </c>
    </row>
    <row r="157" spans="1:19" x14ac:dyDescent="0.25">
      <c r="A157" s="93" t="s">
        <v>235</v>
      </c>
      <c r="C157" s="93" t="s">
        <v>235</v>
      </c>
      <c r="D157" s="93" t="s">
        <v>429</v>
      </c>
      <c r="E157" s="93" t="b">
        <v>0</v>
      </c>
      <c r="G157" s="93" t="s">
        <v>430</v>
      </c>
      <c r="H157" s="93" t="s">
        <v>240</v>
      </c>
      <c r="I157" s="97" t="s">
        <v>431</v>
      </c>
      <c r="J157" s="98" t="s">
        <v>242</v>
      </c>
      <c r="K157" s="98" t="s">
        <v>432</v>
      </c>
      <c r="L157" s="98" t="s">
        <v>242</v>
      </c>
      <c r="M157" s="98" t="s">
        <v>242</v>
      </c>
      <c r="N157" s="98" t="s">
        <v>242</v>
      </c>
      <c r="O157" s="98" t="s">
        <v>242</v>
      </c>
      <c r="P157" s="93" t="s">
        <v>256</v>
      </c>
      <c r="Q157" s="93" t="s">
        <v>22</v>
      </c>
      <c r="R157" s="93" t="s">
        <v>22</v>
      </c>
      <c r="S157" s="93" t="s">
        <v>22</v>
      </c>
    </row>
    <row r="158" spans="1:19" x14ac:dyDescent="0.25">
      <c r="A158" s="93" t="s">
        <v>235</v>
      </c>
      <c r="B158" s="93" t="s">
        <v>433</v>
      </c>
      <c r="C158" s="93" t="s">
        <v>235</v>
      </c>
      <c r="D158" s="93" t="s">
        <v>434</v>
      </c>
      <c r="E158" s="93" t="b">
        <v>0</v>
      </c>
      <c r="J158" s="98" t="s">
        <v>242</v>
      </c>
      <c r="K158" s="98" t="s">
        <v>254</v>
      </c>
      <c r="L158" s="98" t="s">
        <v>242</v>
      </c>
      <c r="M158" s="98" t="s">
        <v>242</v>
      </c>
      <c r="N158" s="98" t="s">
        <v>242</v>
      </c>
      <c r="O158" s="98" t="s">
        <v>242</v>
      </c>
      <c r="P158" s="93" t="s">
        <v>256</v>
      </c>
      <c r="Q158" s="93" t="s">
        <v>22</v>
      </c>
      <c r="R158" s="93" t="s">
        <v>22</v>
      </c>
      <c r="S158" s="93" t="s">
        <v>22</v>
      </c>
    </row>
    <row r="159" spans="1:19" x14ac:dyDescent="0.25">
      <c r="A159" s="93" t="s">
        <v>235</v>
      </c>
      <c r="C159" s="93" t="s">
        <v>235</v>
      </c>
      <c r="D159" s="93" t="s">
        <v>435</v>
      </c>
      <c r="E159" s="93" t="b">
        <v>0</v>
      </c>
      <c r="G159" s="97"/>
      <c r="H159" s="97"/>
      <c r="I159" s="97" t="s">
        <v>431</v>
      </c>
      <c r="J159" s="98" t="s">
        <v>242</v>
      </c>
      <c r="K159" s="98" t="s">
        <v>254</v>
      </c>
      <c r="L159" s="98" t="s">
        <v>242</v>
      </c>
      <c r="M159" s="98" t="s">
        <v>242</v>
      </c>
      <c r="N159" s="98" t="s">
        <v>242</v>
      </c>
      <c r="O159" s="98" t="s">
        <v>242</v>
      </c>
      <c r="P159" s="93" t="s">
        <v>256</v>
      </c>
      <c r="Q159" s="93" t="s">
        <v>22</v>
      </c>
      <c r="R159" s="93" t="s">
        <v>22</v>
      </c>
      <c r="S159" s="93" t="s">
        <v>22</v>
      </c>
    </row>
    <row r="160" spans="1:19" x14ac:dyDescent="0.25">
      <c r="A160" s="93" t="s">
        <v>235</v>
      </c>
      <c r="C160" s="93" t="s">
        <v>235</v>
      </c>
      <c r="D160" s="93" t="s">
        <v>436</v>
      </c>
      <c r="E160" s="93" t="b">
        <v>0</v>
      </c>
      <c r="G160" s="97"/>
      <c r="H160" s="97"/>
      <c r="I160" s="97" t="s">
        <v>431</v>
      </c>
      <c r="J160" s="98" t="s">
        <v>242</v>
      </c>
      <c r="K160" s="98" t="s">
        <v>254</v>
      </c>
      <c r="L160" s="98" t="s">
        <v>242</v>
      </c>
      <c r="M160" s="98" t="s">
        <v>242</v>
      </c>
      <c r="N160" s="98" t="s">
        <v>242</v>
      </c>
      <c r="O160" s="98" t="s">
        <v>242</v>
      </c>
      <c r="P160" s="93" t="s">
        <v>256</v>
      </c>
      <c r="Q160" s="93" t="s">
        <v>22</v>
      </c>
      <c r="R160" s="93" t="s">
        <v>22</v>
      </c>
      <c r="S160" s="93" t="s">
        <v>22</v>
      </c>
    </row>
    <row r="161" spans="1:19" x14ac:dyDescent="0.25">
      <c r="A161" s="93" t="s">
        <v>235</v>
      </c>
      <c r="C161" s="93" t="s">
        <v>235</v>
      </c>
      <c r="D161" s="93" t="s">
        <v>437</v>
      </c>
      <c r="E161" s="93" t="b">
        <v>0</v>
      </c>
      <c r="G161" s="97"/>
      <c r="H161" s="97"/>
      <c r="I161" s="97" t="s">
        <v>431</v>
      </c>
      <c r="J161" s="98" t="s">
        <v>242</v>
      </c>
      <c r="K161" s="98" t="s">
        <v>254</v>
      </c>
      <c r="L161" s="98" t="s">
        <v>242</v>
      </c>
      <c r="M161" s="98" t="s">
        <v>242</v>
      </c>
      <c r="N161" s="98" t="s">
        <v>242</v>
      </c>
      <c r="O161" s="98" t="s">
        <v>242</v>
      </c>
      <c r="P161" s="93" t="s">
        <v>256</v>
      </c>
      <c r="Q161" s="93" t="s">
        <v>22</v>
      </c>
      <c r="R161" s="93" t="s">
        <v>22</v>
      </c>
      <c r="S161" s="93" t="s">
        <v>22</v>
      </c>
    </row>
    <row r="162" spans="1:19" x14ac:dyDescent="0.25">
      <c r="A162" s="93" t="s">
        <v>235</v>
      </c>
      <c r="C162" s="93" t="s">
        <v>235</v>
      </c>
      <c r="D162" s="93" t="s">
        <v>438</v>
      </c>
      <c r="E162" s="93" t="b">
        <v>0</v>
      </c>
      <c r="G162" s="93" t="s">
        <v>439</v>
      </c>
      <c r="H162" s="93" t="s">
        <v>252</v>
      </c>
      <c r="J162" s="98" t="s">
        <v>242</v>
      </c>
      <c r="K162" s="98" t="s">
        <v>254</v>
      </c>
      <c r="L162" s="98" t="s">
        <v>242</v>
      </c>
      <c r="M162" s="98" t="s">
        <v>242</v>
      </c>
      <c r="N162" s="98" t="s">
        <v>242</v>
      </c>
      <c r="O162" s="98" t="s">
        <v>242</v>
      </c>
      <c r="P162" s="93" t="s">
        <v>256</v>
      </c>
      <c r="Q162" s="93" t="s">
        <v>22</v>
      </c>
      <c r="R162" s="93" t="s">
        <v>22</v>
      </c>
      <c r="S162" s="93" t="s">
        <v>22</v>
      </c>
    </row>
    <row r="163" spans="1:19" x14ac:dyDescent="0.25">
      <c r="A163" s="93" t="s">
        <v>235</v>
      </c>
      <c r="C163" s="93" t="s">
        <v>235</v>
      </c>
      <c r="D163" s="93" t="s">
        <v>440</v>
      </c>
      <c r="E163" s="93" t="b">
        <v>0</v>
      </c>
      <c r="G163" s="97"/>
      <c r="H163" s="97"/>
      <c r="I163" s="97" t="s">
        <v>431</v>
      </c>
      <c r="J163" s="98" t="s">
        <v>242</v>
      </c>
      <c r="K163" s="98" t="s">
        <v>254</v>
      </c>
      <c r="L163" s="98" t="s">
        <v>242</v>
      </c>
      <c r="M163" s="98" t="s">
        <v>242</v>
      </c>
      <c r="N163" s="98" t="s">
        <v>242</v>
      </c>
      <c r="O163" s="98" t="s">
        <v>242</v>
      </c>
      <c r="P163" s="93" t="s">
        <v>256</v>
      </c>
      <c r="Q163" s="93" t="s">
        <v>22</v>
      </c>
      <c r="R163" s="93" t="s">
        <v>22</v>
      </c>
      <c r="S163" s="93" t="s">
        <v>22</v>
      </c>
    </row>
    <row r="164" spans="1:19" x14ac:dyDescent="0.25">
      <c r="A164" s="93" t="s">
        <v>235</v>
      </c>
      <c r="C164" s="93" t="s">
        <v>235</v>
      </c>
      <c r="D164" s="93" t="s">
        <v>441</v>
      </c>
      <c r="E164" s="93" t="b">
        <v>0</v>
      </c>
      <c r="G164" s="93" t="s">
        <v>442</v>
      </c>
      <c r="H164" s="93" t="s">
        <v>252</v>
      </c>
      <c r="J164" s="98" t="s">
        <v>242</v>
      </c>
      <c r="K164" s="98" t="s">
        <v>254</v>
      </c>
      <c r="L164" s="98" t="s">
        <v>242</v>
      </c>
      <c r="M164" s="98" t="s">
        <v>242</v>
      </c>
      <c r="N164" s="98" t="s">
        <v>242</v>
      </c>
      <c r="O164" s="98" t="s">
        <v>242</v>
      </c>
      <c r="P164" s="93" t="s">
        <v>256</v>
      </c>
      <c r="Q164" s="93" t="s">
        <v>22</v>
      </c>
      <c r="R164" s="93" t="s">
        <v>22</v>
      </c>
      <c r="S164" s="93" t="s">
        <v>22</v>
      </c>
    </row>
    <row r="165" spans="1:19" x14ac:dyDescent="0.25">
      <c r="A165" s="93" t="s">
        <v>235</v>
      </c>
      <c r="C165" s="93" t="s">
        <v>235</v>
      </c>
      <c r="D165" s="93" t="s">
        <v>443</v>
      </c>
      <c r="E165" s="93" t="b">
        <v>0</v>
      </c>
      <c r="G165" s="93" t="s">
        <v>444</v>
      </c>
      <c r="H165" s="93" t="s">
        <v>252</v>
      </c>
      <c r="J165" s="98" t="s">
        <v>242</v>
      </c>
      <c r="K165" s="98" t="s">
        <v>254</v>
      </c>
      <c r="L165" s="98" t="s">
        <v>242</v>
      </c>
      <c r="M165" s="98" t="s">
        <v>254</v>
      </c>
      <c r="N165" s="98" t="s">
        <v>254</v>
      </c>
      <c r="O165" s="98" t="s">
        <v>242</v>
      </c>
      <c r="P165" s="93" t="s">
        <v>256</v>
      </c>
      <c r="Q165" s="93" t="s">
        <v>22</v>
      </c>
      <c r="R165" s="93" t="s">
        <v>22</v>
      </c>
      <c r="S165" s="93" t="s">
        <v>22</v>
      </c>
    </row>
    <row r="166" spans="1:19" x14ac:dyDescent="0.25">
      <c r="A166" s="93" t="s">
        <v>235</v>
      </c>
      <c r="B166" s="93" t="s">
        <v>445</v>
      </c>
      <c r="C166" s="93" t="s">
        <v>235</v>
      </c>
      <c r="D166" s="93" t="s">
        <v>446</v>
      </c>
      <c r="E166" s="93" t="b">
        <v>0</v>
      </c>
      <c r="F166" s="93" t="s">
        <v>447</v>
      </c>
      <c r="G166" s="93" t="s">
        <v>448</v>
      </c>
      <c r="H166" s="93" t="s">
        <v>240</v>
      </c>
      <c r="I166" s="97" t="s">
        <v>449</v>
      </c>
      <c r="J166" s="98">
        <v>0</v>
      </c>
      <c r="K166" s="98" t="s">
        <v>450</v>
      </c>
      <c r="L166" s="98">
        <v>0</v>
      </c>
      <c r="M166" s="98" t="s">
        <v>451</v>
      </c>
      <c r="N166" s="98" t="s">
        <v>320</v>
      </c>
      <c r="O166" s="98" t="s">
        <v>242</v>
      </c>
      <c r="P166" s="93" t="s">
        <v>256</v>
      </c>
      <c r="Q166" s="93" t="s">
        <v>22</v>
      </c>
      <c r="R166" s="93" t="s">
        <v>22</v>
      </c>
      <c r="S166" s="93" t="s">
        <v>22</v>
      </c>
    </row>
    <row r="167" spans="1:19" x14ac:dyDescent="0.25">
      <c r="A167" s="93" t="s">
        <v>235</v>
      </c>
      <c r="C167" s="93" t="s">
        <v>235</v>
      </c>
      <c r="D167" s="93" t="s">
        <v>452</v>
      </c>
      <c r="E167" s="93" t="b">
        <v>0</v>
      </c>
      <c r="F167" s="93" t="s">
        <v>453</v>
      </c>
      <c r="G167" s="93" t="s">
        <v>454</v>
      </c>
      <c r="I167" s="97" t="s">
        <v>455</v>
      </c>
      <c r="J167" s="98" t="s">
        <v>242</v>
      </c>
      <c r="K167" s="98" t="s">
        <v>242</v>
      </c>
      <c r="L167" s="98" t="s">
        <v>242</v>
      </c>
      <c r="M167" s="98" t="s">
        <v>456</v>
      </c>
      <c r="N167" s="98" t="s">
        <v>242</v>
      </c>
      <c r="O167" s="98" t="s">
        <v>242</v>
      </c>
      <c r="P167" s="93" t="s">
        <v>22</v>
      </c>
      <c r="Q167" s="93" t="s">
        <v>22</v>
      </c>
      <c r="R167" s="93" t="s">
        <v>22</v>
      </c>
      <c r="S167" s="93" t="s">
        <v>22</v>
      </c>
    </row>
    <row r="168" spans="1:19" x14ac:dyDescent="0.25">
      <c r="A168" s="93" t="s">
        <v>235</v>
      </c>
      <c r="B168" s="93" t="s">
        <v>457</v>
      </c>
      <c r="C168" s="93" t="s">
        <v>235</v>
      </c>
      <c r="D168" s="93" t="s">
        <v>458</v>
      </c>
      <c r="E168" s="93" t="b">
        <v>0</v>
      </c>
      <c r="F168" s="93" t="s">
        <v>459</v>
      </c>
      <c r="G168" s="93" t="s">
        <v>460</v>
      </c>
      <c r="H168" s="93" t="s">
        <v>252</v>
      </c>
      <c r="J168" s="98" t="s">
        <v>242</v>
      </c>
      <c r="K168" s="98" t="s">
        <v>242</v>
      </c>
      <c r="L168" s="98" t="s">
        <v>242</v>
      </c>
      <c r="M168" s="98" t="s">
        <v>254</v>
      </c>
      <c r="N168" s="98" t="s">
        <v>242</v>
      </c>
      <c r="O168" s="98" t="s">
        <v>242</v>
      </c>
      <c r="P168" s="93" t="s">
        <v>22</v>
      </c>
      <c r="Q168" s="93" t="s">
        <v>22</v>
      </c>
      <c r="R168" s="93" t="s">
        <v>22</v>
      </c>
      <c r="S168" s="93" t="s">
        <v>22</v>
      </c>
    </row>
    <row r="169" spans="1:19" x14ac:dyDescent="0.25">
      <c r="A169" s="93" t="s">
        <v>235</v>
      </c>
      <c r="B169" s="93" t="s">
        <v>461</v>
      </c>
      <c r="C169" s="93" t="s">
        <v>235</v>
      </c>
      <c r="D169" s="100" t="s">
        <v>462</v>
      </c>
      <c r="E169" s="93" t="b">
        <v>0</v>
      </c>
      <c r="F169" s="93" t="s">
        <v>463</v>
      </c>
      <c r="G169" s="93" t="s">
        <v>464</v>
      </c>
      <c r="H169" s="93" t="s">
        <v>240</v>
      </c>
      <c r="I169" s="97" t="s">
        <v>465</v>
      </c>
      <c r="J169" s="98" t="s">
        <v>242</v>
      </c>
      <c r="K169" s="98" t="s">
        <v>242</v>
      </c>
      <c r="L169" s="98" t="s">
        <v>242</v>
      </c>
      <c r="M169" s="101" t="s">
        <v>254</v>
      </c>
      <c r="N169" s="98" t="s">
        <v>242</v>
      </c>
      <c r="O169" s="98" t="s">
        <v>242</v>
      </c>
      <c r="P169" s="93" t="s">
        <v>22</v>
      </c>
      <c r="Q169" s="93" t="s">
        <v>22</v>
      </c>
      <c r="R169" s="93" t="s">
        <v>22</v>
      </c>
      <c r="S169" s="93" t="s">
        <v>22</v>
      </c>
    </row>
    <row r="170" spans="1:19" x14ac:dyDescent="0.25">
      <c r="A170" s="93" t="s">
        <v>235</v>
      </c>
      <c r="B170" s="99" t="s">
        <v>466</v>
      </c>
      <c r="C170" s="93" t="s">
        <v>235</v>
      </c>
      <c r="D170" s="99" t="s">
        <v>467</v>
      </c>
      <c r="E170" s="93" t="b">
        <v>0</v>
      </c>
      <c r="F170" s="93" t="s">
        <v>468</v>
      </c>
      <c r="G170" s="93" t="s">
        <v>469</v>
      </c>
      <c r="H170" s="93" t="s">
        <v>252</v>
      </c>
      <c r="J170" s="98" t="s">
        <v>242</v>
      </c>
      <c r="K170" s="98" t="s">
        <v>242</v>
      </c>
      <c r="L170" s="98" t="s">
        <v>242</v>
      </c>
      <c r="M170" s="98" t="s">
        <v>470</v>
      </c>
      <c r="N170" s="98" t="s">
        <v>242</v>
      </c>
      <c r="O170" s="98" t="s">
        <v>242</v>
      </c>
      <c r="P170" s="93" t="s">
        <v>22</v>
      </c>
      <c r="Q170" s="93" t="s">
        <v>22</v>
      </c>
      <c r="R170" s="93" t="s">
        <v>22</v>
      </c>
      <c r="S170" s="93" t="s">
        <v>22</v>
      </c>
    </row>
    <row r="171" spans="1:19" x14ac:dyDescent="0.25">
      <c r="A171" s="93" t="s">
        <v>235</v>
      </c>
      <c r="B171" s="93" t="s">
        <v>471</v>
      </c>
      <c r="C171" s="93" t="s">
        <v>235</v>
      </c>
      <c r="D171" s="93" t="s">
        <v>472</v>
      </c>
      <c r="E171" s="93" t="b">
        <v>0</v>
      </c>
      <c r="G171" s="93" t="s">
        <v>473</v>
      </c>
      <c r="H171" s="93" t="s">
        <v>252</v>
      </c>
      <c r="J171" s="98" t="s">
        <v>254</v>
      </c>
      <c r="K171" s="98" t="s">
        <v>254</v>
      </c>
      <c r="L171" s="98" t="s">
        <v>254</v>
      </c>
      <c r="P171" s="93" t="s">
        <v>243</v>
      </c>
      <c r="Q171" s="93" t="s">
        <v>256</v>
      </c>
      <c r="R171" s="93" t="s">
        <v>308</v>
      </c>
      <c r="S171" s="93" t="s">
        <v>22</v>
      </c>
    </row>
    <row r="172" spans="1:19" x14ac:dyDescent="0.25">
      <c r="A172" s="93" t="s">
        <v>235</v>
      </c>
      <c r="B172" s="93" t="s">
        <v>474</v>
      </c>
      <c r="C172" s="93" t="s">
        <v>235</v>
      </c>
      <c r="D172" s="93" t="s">
        <v>475</v>
      </c>
      <c r="E172" s="93" t="b">
        <v>0</v>
      </c>
      <c r="G172" s="93" t="s">
        <v>476</v>
      </c>
      <c r="H172" s="93" t="s">
        <v>240</v>
      </c>
      <c r="I172" s="97" t="s">
        <v>477</v>
      </c>
      <c r="J172" s="98" t="s">
        <v>242</v>
      </c>
      <c r="K172" s="98" t="s">
        <v>254</v>
      </c>
      <c r="L172" s="98" t="s">
        <v>242</v>
      </c>
      <c r="M172" s="98" t="s">
        <v>254</v>
      </c>
      <c r="N172" s="98" t="s">
        <v>254</v>
      </c>
      <c r="O172" s="98" t="s">
        <v>242</v>
      </c>
      <c r="P172" s="93" t="s">
        <v>256</v>
      </c>
      <c r="Q172" s="93" t="s">
        <v>22</v>
      </c>
      <c r="R172" s="93" t="s">
        <v>22</v>
      </c>
      <c r="S172" s="93" t="s">
        <v>22</v>
      </c>
    </row>
    <row r="173" spans="1:19" x14ac:dyDescent="0.25">
      <c r="A173" s="93" t="s">
        <v>235</v>
      </c>
      <c r="C173" s="93" t="s">
        <v>235</v>
      </c>
      <c r="D173" s="93" t="s">
        <v>478</v>
      </c>
      <c r="E173" s="93" t="b">
        <v>0</v>
      </c>
      <c r="G173" s="93" t="s">
        <v>479</v>
      </c>
      <c r="H173" s="93" t="s">
        <v>252</v>
      </c>
      <c r="J173" s="98" t="s">
        <v>242</v>
      </c>
      <c r="K173" s="98" t="s">
        <v>254</v>
      </c>
      <c r="L173" s="98" t="s">
        <v>242</v>
      </c>
      <c r="M173" s="98" t="s">
        <v>254</v>
      </c>
      <c r="N173" s="98" t="s">
        <v>242</v>
      </c>
      <c r="O173" s="98" t="s">
        <v>242</v>
      </c>
      <c r="P173" s="93" t="s">
        <v>308</v>
      </c>
      <c r="Q173" s="93" t="s">
        <v>243</v>
      </c>
      <c r="R173" s="93" t="s">
        <v>22</v>
      </c>
      <c r="S173" s="93" t="s">
        <v>22</v>
      </c>
    </row>
    <row r="174" spans="1:19" x14ac:dyDescent="0.25">
      <c r="A174" s="93" t="s">
        <v>235</v>
      </c>
      <c r="C174" s="93" t="s">
        <v>235</v>
      </c>
      <c r="D174" s="93" t="s">
        <v>480</v>
      </c>
      <c r="E174" s="93" t="b">
        <v>0</v>
      </c>
      <c r="F174" s="93" t="s">
        <v>481</v>
      </c>
      <c r="G174" s="93" t="s">
        <v>482</v>
      </c>
      <c r="H174" s="93" t="s">
        <v>252</v>
      </c>
      <c r="J174" s="98" t="s">
        <v>242</v>
      </c>
      <c r="K174" s="98" t="s">
        <v>483</v>
      </c>
      <c r="L174" s="98">
        <v>0</v>
      </c>
      <c r="M174" s="98" t="s">
        <v>242</v>
      </c>
      <c r="N174" s="98" t="s">
        <v>484</v>
      </c>
      <c r="O174" s="98" t="s">
        <v>242</v>
      </c>
      <c r="P174" s="93" t="s">
        <v>256</v>
      </c>
      <c r="Q174" s="93" t="s">
        <v>22</v>
      </c>
      <c r="R174" s="93" t="s">
        <v>22</v>
      </c>
      <c r="S174" s="93" t="s">
        <v>22</v>
      </c>
    </row>
    <row r="175" spans="1:19" x14ac:dyDescent="0.25">
      <c r="A175" s="93" t="s">
        <v>235</v>
      </c>
      <c r="B175" s="93" t="s">
        <v>485</v>
      </c>
      <c r="C175" s="93" t="s">
        <v>235</v>
      </c>
      <c r="D175" s="93" t="s">
        <v>486</v>
      </c>
      <c r="E175" s="93" t="b">
        <v>0</v>
      </c>
      <c r="F175" s="93" t="s">
        <v>487</v>
      </c>
      <c r="G175" s="93" t="s">
        <v>488</v>
      </c>
      <c r="H175" s="93" t="s">
        <v>240</v>
      </c>
      <c r="I175" s="97" t="s">
        <v>489</v>
      </c>
      <c r="J175" s="98">
        <v>0</v>
      </c>
      <c r="K175" s="98" t="s">
        <v>483</v>
      </c>
      <c r="L175" s="98">
        <v>0</v>
      </c>
      <c r="M175" s="98" t="s">
        <v>242</v>
      </c>
      <c r="N175" s="98" t="s">
        <v>484</v>
      </c>
      <c r="O175" s="98" t="s">
        <v>242</v>
      </c>
      <c r="P175" s="93" t="s">
        <v>256</v>
      </c>
      <c r="Q175" s="93" t="s">
        <v>22</v>
      </c>
      <c r="R175" s="93" t="s">
        <v>22</v>
      </c>
      <c r="S175" s="93" t="s">
        <v>22</v>
      </c>
    </row>
    <row r="176" spans="1:19" x14ac:dyDescent="0.25">
      <c r="A176" s="93" t="s">
        <v>235</v>
      </c>
      <c r="C176" s="93" t="s">
        <v>235</v>
      </c>
      <c r="D176" s="93" t="s">
        <v>490</v>
      </c>
      <c r="E176" s="93" t="b">
        <v>0</v>
      </c>
      <c r="G176" s="97"/>
      <c r="H176" s="93" t="s">
        <v>240</v>
      </c>
      <c r="I176" s="93" t="s">
        <v>22</v>
      </c>
      <c r="J176" s="98" t="s">
        <v>254</v>
      </c>
      <c r="K176" s="98" t="s">
        <v>254</v>
      </c>
      <c r="L176" s="98" t="s">
        <v>254</v>
      </c>
      <c r="P176" s="93" t="s">
        <v>243</v>
      </c>
      <c r="Q176" s="93" t="s">
        <v>256</v>
      </c>
      <c r="R176" s="93" t="s">
        <v>308</v>
      </c>
      <c r="S176" s="93" t="s">
        <v>22</v>
      </c>
    </row>
    <row r="177" spans="1:19" x14ac:dyDescent="0.25">
      <c r="A177" s="93" t="s">
        <v>235</v>
      </c>
      <c r="B177" s="93" t="s">
        <v>491</v>
      </c>
      <c r="C177" s="93" t="s">
        <v>235</v>
      </c>
      <c r="D177" s="93" t="s">
        <v>492</v>
      </c>
      <c r="E177" s="93" t="b">
        <v>0</v>
      </c>
      <c r="G177" s="97"/>
      <c r="H177" s="93" t="s">
        <v>240</v>
      </c>
      <c r="I177" s="93" t="s">
        <v>22</v>
      </c>
      <c r="J177" s="98" t="s">
        <v>254</v>
      </c>
      <c r="K177" s="98" t="s">
        <v>254</v>
      </c>
      <c r="L177" s="98" t="s">
        <v>254</v>
      </c>
      <c r="P177" s="93" t="s">
        <v>243</v>
      </c>
      <c r="Q177" s="93" t="s">
        <v>256</v>
      </c>
      <c r="R177" s="93" t="s">
        <v>308</v>
      </c>
      <c r="S177" s="93" t="s">
        <v>22</v>
      </c>
    </row>
    <row r="178" spans="1:19" x14ac:dyDescent="0.25">
      <c r="A178" s="93" t="s">
        <v>235</v>
      </c>
      <c r="B178" s="93" t="s">
        <v>493</v>
      </c>
      <c r="C178" s="93" t="s">
        <v>235</v>
      </c>
      <c r="D178" s="93" t="s">
        <v>494</v>
      </c>
      <c r="E178" s="93" t="b">
        <v>0</v>
      </c>
      <c r="F178" s="93" t="s">
        <v>495</v>
      </c>
      <c r="G178" s="93" t="s">
        <v>496</v>
      </c>
      <c r="H178" s="93" t="s">
        <v>240</v>
      </c>
      <c r="I178" s="97" t="s">
        <v>497</v>
      </c>
      <c r="J178" s="98">
        <v>46</v>
      </c>
      <c r="K178" s="98">
        <v>0</v>
      </c>
      <c r="L178" s="98">
        <v>0</v>
      </c>
      <c r="M178" s="98" t="s">
        <v>242</v>
      </c>
      <c r="N178" s="98" t="s">
        <v>242</v>
      </c>
      <c r="O178" s="98" t="s">
        <v>242</v>
      </c>
      <c r="P178" s="93" t="s">
        <v>498</v>
      </c>
      <c r="Q178" s="93" t="s">
        <v>22</v>
      </c>
      <c r="R178" s="93" t="s">
        <v>22</v>
      </c>
      <c r="S178" s="93" t="s">
        <v>22</v>
      </c>
    </row>
    <row r="179" spans="1:19" x14ac:dyDescent="0.25">
      <c r="A179" s="93" t="s">
        <v>235</v>
      </c>
      <c r="B179" s="93" t="s">
        <v>499</v>
      </c>
      <c r="C179" s="93" t="s">
        <v>235</v>
      </c>
      <c r="D179" s="93" t="s">
        <v>500</v>
      </c>
      <c r="E179" s="93" t="b">
        <v>0</v>
      </c>
      <c r="F179" s="93" t="s">
        <v>501</v>
      </c>
      <c r="G179" s="93" t="s">
        <v>502</v>
      </c>
      <c r="H179" s="93" t="s">
        <v>240</v>
      </c>
      <c r="I179" s="97" t="s">
        <v>497</v>
      </c>
      <c r="J179" s="98">
        <v>46</v>
      </c>
      <c r="K179" s="98">
        <v>0</v>
      </c>
      <c r="L179" s="98">
        <v>0</v>
      </c>
      <c r="M179" s="98" t="s">
        <v>242</v>
      </c>
      <c r="N179" s="98" t="s">
        <v>242</v>
      </c>
      <c r="O179" s="98" t="s">
        <v>242</v>
      </c>
      <c r="P179" s="93" t="s">
        <v>498</v>
      </c>
      <c r="Q179" s="93" t="s">
        <v>22</v>
      </c>
      <c r="R179" s="93" t="s">
        <v>22</v>
      </c>
      <c r="S179" s="93" t="s">
        <v>22</v>
      </c>
    </row>
    <row r="180" spans="1:19" x14ac:dyDescent="0.25">
      <c r="A180" s="93" t="s">
        <v>235</v>
      </c>
      <c r="B180" s="93" t="s">
        <v>503</v>
      </c>
      <c r="C180" s="93" t="s">
        <v>235</v>
      </c>
      <c r="D180" s="93" t="s">
        <v>504</v>
      </c>
      <c r="E180" s="93" t="b">
        <v>0</v>
      </c>
      <c r="F180" s="93" t="s">
        <v>505</v>
      </c>
      <c r="G180" s="93" t="s">
        <v>502</v>
      </c>
      <c r="H180" s="93" t="s">
        <v>240</v>
      </c>
      <c r="I180" s="97" t="s">
        <v>497</v>
      </c>
      <c r="J180" s="98">
        <v>46</v>
      </c>
      <c r="K180" s="98">
        <v>0</v>
      </c>
      <c r="L180" s="98">
        <v>0</v>
      </c>
      <c r="M180" s="98" t="s">
        <v>242</v>
      </c>
      <c r="N180" s="98" t="s">
        <v>242</v>
      </c>
      <c r="O180" s="98" t="s">
        <v>242</v>
      </c>
      <c r="P180" s="93" t="s">
        <v>498</v>
      </c>
      <c r="Q180" s="93" t="s">
        <v>22</v>
      </c>
      <c r="R180" s="93" t="s">
        <v>22</v>
      </c>
      <c r="S180" s="93" t="s">
        <v>22</v>
      </c>
    </row>
    <row r="181" spans="1:19" x14ac:dyDescent="0.25">
      <c r="A181" s="93" t="s">
        <v>235</v>
      </c>
      <c r="B181" s="93" t="s">
        <v>506</v>
      </c>
      <c r="C181" s="93" t="s">
        <v>235</v>
      </c>
      <c r="D181" s="93" t="s">
        <v>507</v>
      </c>
      <c r="E181" s="93" t="b">
        <v>0</v>
      </c>
      <c r="F181" s="93" t="s">
        <v>508</v>
      </c>
      <c r="G181" s="93" t="s">
        <v>509</v>
      </c>
      <c r="H181" s="93" t="s">
        <v>240</v>
      </c>
      <c r="I181" s="97" t="s">
        <v>497</v>
      </c>
      <c r="J181" s="98">
        <v>46</v>
      </c>
      <c r="K181" s="98">
        <v>0</v>
      </c>
      <c r="L181" s="98">
        <v>0</v>
      </c>
      <c r="M181" s="98" t="s">
        <v>242</v>
      </c>
      <c r="N181" s="98" t="s">
        <v>242</v>
      </c>
      <c r="O181" s="98" t="s">
        <v>242</v>
      </c>
      <c r="P181" s="93" t="s">
        <v>498</v>
      </c>
      <c r="Q181" s="93" t="s">
        <v>22</v>
      </c>
      <c r="R181" s="93" t="s">
        <v>22</v>
      </c>
      <c r="S181" s="93" t="s">
        <v>22</v>
      </c>
    </row>
    <row r="182" spans="1:19" x14ac:dyDescent="0.25">
      <c r="A182" s="93" t="s">
        <v>235</v>
      </c>
      <c r="C182" s="93" t="s">
        <v>235</v>
      </c>
      <c r="D182" s="93" t="s">
        <v>510</v>
      </c>
      <c r="E182" s="93" t="b">
        <v>0</v>
      </c>
      <c r="F182" s="93" t="s">
        <v>511</v>
      </c>
      <c r="G182" s="93" t="s">
        <v>512</v>
      </c>
      <c r="H182" s="93" t="s">
        <v>252</v>
      </c>
      <c r="J182" s="98" t="s">
        <v>254</v>
      </c>
      <c r="K182" s="98" t="s">
        <v>242</v>
      </c>
      <c r="L182" s="98" t="s">
        <v>242</v>
      </c>
      <c r="M182" s="98" t="s">
        <v>242</v>
      </c>
      <c r="N182" s="98" t="s">
        <v>242</v>
      </c>
      <c r="O182" s="98" t="s">
        <v>242</v>
      </c>
      <c r="P182" s="93" t="s">
        <v>243</v>
      </c>
      <c r="Q182" s="93" t="s">
        <v>22</v>
      </c>
      <c r="R182" s="93" t="s">
        <v>22</v>
      </c>
      <c r="S182" s="93" t="s">
        <v>22</v>
      </c>
    </row>
    <row r="183" spans="1:19" x14ac:dyDescent="0.25">
      <c r="A183" s="93" t="s">
        <v>235</v>
      </c>
      <c r="B183" s="93" t="s">
        <v>513</v>
      </c>
      <c r="C183" s="93" t="s">
        <v>235</v>
      </c>
      <c r="D183" s="93" t="s">
        <v>514</v>
      </c>
      <c r="E183" s="93" t="b">
        <v>0</v>
      </c>
      <c r="F183" s="93" t="s">
        <v>515</v>
      </c>
      <c r="G183" s="93" t="s">
        <v>516</v>
      </c>
      <c r="H183" s="93" t="s">
        <v>240</v>
      </c>
      <c r="I183" s="97" t="s">
        <v>517</v>
      </c>
      <c r="J183" s="98" t="s">
        <v>518</v>
      </c>
      <c r="K183" s="98" t="s">
        <v>519</v>
      </c>
      <c r="L183" s="98">
        <v>0</v>
      </c>
      <c r="M183" s="98" t="s">
        <v>242</v>
      </c>
      <c r="N183" s="98" t="s">
        <v>242</v>
      </c>
      <c r="O183" s="98" t="s">
        <v>242</v>
      </c>
      <c r="P183" s="93" t="s">
        <v>498</v>
      </c>
      <c r="Q183" s="93" t="s">
        <v>256</v>
      </c>
      <c r="R183" s="93" t="s">
        <v>22</v>
      </c>
      <c r="S183" s="93" t="s">
        <v>22</v>
      </c>
    </row>
    <row r="184" spans="1:19" x14ac:dyDescent="0.25">
      <c r="A184" s="93" t="s">
        <v>520</v>
      </c>
      <c r="C184" s="93" t="s">
        <v>520</v>
      </c>
      <c r="D184" s="93" t="s">
        <v>521</v>
      </c>
      <c r="E184" s="93" t="b">
        <v>0</v>
      </c>
      <c r="J184" s="93"/>
      <c r="K184" s="93"/>
      <c r="L184" s="93"/>
      <c r="M184" s="93"/>
      <c r="N184" s="93"/>
      <c r="O184" s="93"/>
      <c r="P184" s="93" t="s">
        <v>126</v>
      </c>
      <c r="Q184" s="93" t="s">
        <v>22</v>
      </c>
      <c r="R184" s="93" t="s">
        <v>22</v>
      </c>
      <c r="S184" s="93" t="s">
        <v>22</v>
      </c>
    </row>
    <row r="185" spans="1:19" x14ac:dyDescent="0.25">
      <c r="A185" s="93" t="s">
        <v>520</v>
      </c>
      <c r="C185" s="93" t="s">
        <v>520</v>
      </c>
      <c r="D185" s="93" t="s">
        <v>522</v>
      </c>
      <c r="E185" s="93" t="b">
        <v>0</v>
      </c>
      <c r="J185" s="93"/>
      <c r="K185" s="93"/>
      <c r="L185" s="93"/>
      <c r="M185" s="93"/>
      <c r="N185" s="93"/>
      <c r="O185" s="93"/>
      <c r="P185" s="93" t="s">
        <v>126</v>
      </c>
      <c r="Q185" s="93" t="s">
        <v>22</v>
      </c>
      <c r="R185" s="93" t="s">
        <v>22</v>
      </c>
      <c r="S185" s="93" t="s">
        <v>22</v>
      </c>
    </row>
    <row r="186" spans="1:19" x14ac:dyDescent="0.25">
      <c r="A186" s="93" t="s">
        <v>520</v>
      </c>
      <c r="C186" s="93" t="s">
        <v>520</v>
      </c>
      <c r="D186" s="93" t="s">
        <v>523</v>
      </c>
      <c r="E186" s="93" t="b">
        <v>0</v>
      </c>
      <c r="J186" s="93"/>
      <c r="K186" s="93"/>
      <c r="L186" s="93"/>
      <c r="M186" s="93"/>
      <c r="N186" s="93"/>
      <c r="O186" s="93"/>
      <c r="P186" s="93" t="s">
        <v>126</v>
      </c>
      <c r="Q186" s="93" t="s">
        <v>22</v>
      </c>
      <c r="R186" s="93" t="s">
        <v>22</v>
      </c>
      <c r="S186" s="93" t="s">
        <v>22</v>
      </c>
    </row>
    <row r="187" spans="1:19" x14ac:dyDescent="0.25">
      <c r="A187" s="93" t="s">
        <v>520</v>
      </c>
      <c r="B187" s="93" t="s">
        <v>524</v>
      </c>
      <c r="C187" s="93" t="s">
        <v>520</v>
      </c>
      <c r="D187" s="93" t="s">
        <v>525</v>
      </c>
      <c r="E187" s="93" t="b">
        <v>0</v>
      </c>
      <c r="J187" s="93"/>
      <c r="K187" s="93"/>
      <c r="L187" s="93"/>
      <c r="M187" s="93"/>
      <c r="N187" s="93"/>
      <c r="O187" s="93"/>
      <c r="P187" s="93" t="s">
        <v>126</v>
      </c>
      <c r="Q187" s="93" t="s">
        <v>22</v>
      </c>
      <c r="R187" s="93" t="s">
        <v>22</v>
      </c>
      <c r="S187" s="93" t="s">
        <v>22</v>
      </c>
    </row>
    <row r="188" spans="1:19" x14ac:dyDescent="0.25">
      <c r="A188" s="93" t="s">
        <v>520</v>
      </c>
      <c r="B188" s="93" t="s">
        <v>526</v>
      </c>
      <c r="C188" s="93" t="s">
        <v>520</v>
      </c>
      <c r="D188" s="93" t="s">
        <v>527</v>
      </c>
      <c r="E188" s="93" t="b">
        <v>0</v>
      </c>
      <c r="J188" s="93"/>
      <c r="K188" s="93"/>
      <c r="L188" s="93"/>
      <c r="M188" s="93"/>
      <c r="N188" s="93"/>
      <c r="O188" s="93"/>
      <c r="P188" s="93" t="s">
        <v>126</v>
      </c>
      <c r="Q188" s="93" t="s">
        <v>22</v>
      </c>
      <c r="R188" s="93" t="s">
        <v>22</v>
      </c>
      <c r="S188" s="93" t="s">
        <v>22</v>
      </c>
    </row>
    <row r="189" spans="1:19" x14ac:dyDescent="0.25">
      <c r="A189" s="93" t="s">
        <v>520</v>
      </c>
      <c r="C189" s="93" t="s">
        <v>520</v>
      </c>
      <c r="D189" s="93" t="s">
        <v>528</v>
      </c>
      <c r="E189" s="93" t="b">
        <v>0</v>
      </c>
      <c r="J189" s="93"/>
      <c r="K189" s="93"/>
      <c r="L189" s="93"/>
      <c r="M189" s="93"/>
      <c r="N189" s="93"/>
      <c r="O189" s="93"/>
      <c r="P189" s="93" t="s">
        <v>126</v>
      </c>
      <c r="Q189" s="93" t="s">
        <v>22</v>
      </c>
      <c r="R189" s="93" t="s">
        <v>22</v>
      </c>
      <c r="S189" s="93" t="s">
        <v>22</v>
      </c>
    </row>
    <row r="190" spans="1:19" x14ac:dyDescent="0.25">
      <c r="A190" s="93" t="s">
        <v>520</v>
      </c>
      <c r="C190" s="93" t="s">
        <v>520</v>
      </c>
      <c r="D190" s="93" t="s">
        <v>529</v>
      </c>
      <c r="E190" s="93" t="b">
        <v>0</v>
      </c>
      <c r="J190" s="93"/>
      <c r="K190" s="93"/>
      <c r="L190" s="93"/>
      <c r="M190" s="93"/>
      <c r="N190" s="93"/>
      <c r="O190" s="93"/>
      <c r="P190" s="93" t="s">
        <v>126</v>
      </c>
      <c r="Q190" s="93" t="s">
        <v>22</v>
      </c>
      <c r="R190" s="93" t="s">
        <v>22</v>
      </c>
      <c r="S190" s="93" t="s">
        <v>22</v>
      </c>
    </row>
    <row r="191" spans="1:19" x14ac:dyDescent="0.25">
      <c r="A191" s="93" t="s">
        <v>520</v>
      </c>
      <c r="C191" s="93" t="s">
        <v>520</v>
      </c>
      <c r="D191" s="93" t="s">
        <v>530</v>
      </c>
      <c r="E191" s="93" t="b">
        <v>0</v>
      </c>
      <c r="J191" s="93"/>
      <c r="K191" s="93"/>
      <c r="L191" s="93"/>
      <c r="M191" s="93"/>
      <c r="N191" s="93"/>
      <c r="O191" s="93"/>
      <c r="P191" s="93" t="s">
        <v>126</v>
      </c>
      <c r="Q191" s="93" t="s">
        <v>22</v>
      </c>
      <c r="R191" s="93" t="s">
        <v>22</v>
      </c>
      <c r="S191" s="93" t="s">
        <v>22</v>
      </c>
    </row>
    <row r="192" spans="1:19" x14ac:dyDescent="0.25">
      <c r="A192" s="93" t="s">
        <v>520</v>
      </c>
      <c r="C192" s="93" t="s">
        <v>520</v>
      </c>
      <c r="D192" s="93" t="s">
        <v>531</v>
      </c>
      <c r="E192" s="93" t="b">
        <v>0</v>
      </c>
      <c r="J192" s="93"/>
      <c r="K192" s="93"/>
      <c r="L192" s="93"/>
      <c r="M192" s="93"/>
      <c r="N192" s="93"/>
      <c r="O192" s="93"/>
      <c r="P192" s="93" t="s">
        <v>126</v>
      </c>
      <c r="Q192" s="93" t="s">
        <v>22</v>
      </c>
      <c r="R192" s="93" t="s">
        <v>22</v>
      </c>
      <c r="S192" s="93" t="s">
        <v>22</v>
      </c>
    </row>
    <row r="193" spans="1:19" x14ac:dyDescent="0.25">
      <c r="A193" s="93" t="s">
        <v>520</v>
      </c>
      <c r="C193" s="93" t="s">
        <v>520</v>
      </c>
      <c r="D193" s="93" t="s">
        <v>532</v>
      </c>
      <c r="E193" s="93" t="b">
        <v>0</v>
      </c>
      <c r="J193" s="93"/>
      <c r="K193" s="93"/>
      <c r="L193" s="93"/>
      <c r="M193" s="93"/>
      <c r="N193" s="93"/>
      <c r="O193" s="93"/>
      <c r="P193" s="93" t="s">
        <v>126</v>
      </c>
      <c r="Q193" s="93" t="s">
        <v>22</v>
      </c>
      <c r="R193" s="93" t="s">
        <v>22</v>
      </c>
      <c r="S193" s="93" t="s">
        <v>22</v>
      </c>
    </row>
    <row r="194" spans="1:19" x14ac:dyDescent="0.25">
      <c r="A194" s="93" t="s">
        <v>520</v>
      </c>
      <c r="C194" s="93" t="s">
        <v>520</v>
      </c>
      <c r="D194" s="93" t="s">
        <v>533</v>
      </c>
      <c r="E194" s="93" t="b">
        <v>0</v>
      </c>
      <c r="J194" s="93"/>
      <c r="K194" s="93"/>
      <c r="L194" s="93"/>
      <c r="M194" s="93"/>
      <c r="N194" s="93"/>
      <c r="O194" s="93"/>
      <c r="P194" s="93" t="s">
        <v>126</v>
      </c>
      <c r="Q194" s="93" t="s">
        <v>22</v>
      </c>
      <c r="R194" s="93" t="s">
        <v>22</v>
      </c>
      <c r="S194" s="93" t="s">
        <v>22</v>
      </c>
    </row>
    <row r="195" spans="1:19" x14ac:dyDescent="0.25">
      <c r="A195" s="93" t="s">
        <v>520</v>
      </c>
      <c r="C195" s="93" t="s">
        <v>520</v>
      </c>
      <c r="D195" s="93" t="s">
        <v>534</v>
      </c>
      <c r="E195" s="93" t="b">
        <v>0</v>
      </c>
      <c r="J195" s="93"/>
      <c r="K195" s="93"/>
      <c r="L195" s="93"/>
      <c r="M195" s="93"/>
      <c r="N195" s="93"/>
      <c r="O195" s="93"/>
      <c r="P195" s="93" t="s">
        <v>126</v>
      </c>
      <c r="Q195" s="93" t="s">
        <v>22</v>
      </c>
      <c r="R195" s="93" t="s">
        <v>22</v>
      </c>
      <c r="S195" s="93" t="s">
        <v>22</v>
      </c>
    </row>
    <row r="196" spans="1:19" x14ac:dyDescent="0.25">
      <c r="A196" s="93" t="s">
        <v>520</v>
      </c>
      <c r="B196" s="93" t="s">
        <v>535</v>
      </c>
      <c r="C196" s="93" t="s">
        <v>520</v>
      </c>
      <c r="D196" s="93" t="s">
        <v>536</v>
      </c>
      <c r="E196" s="93" t="b">
        <v>0</v>
      </c>
      <c r="F196" s="93" t="s">
        <v>537</v>
      </c>
      <c r="J196" s="93"/>
      <c r="K196" s="93"/>
      <c r="L196" s="93"/>
      <c r="M196" s="93"/>
      <c r="N196" s="93"/>
      <c r="O196" s="93"/>
      <c r="P196" s="93" t="s">
        <v>126</v>
      </c>
      <c r="Q196" s="93" t="s">
        <v>22</v>
      </c>
      <c r="R196" s="93" t="s">
        <v>22</v>
      </c>
      <c r="S196" s="93" t="s">
        <v>22</v>
      </c>
    </row>
    <row r="197" spans="1:19" x14ac:dyDescent="0.25">
      <c r="A197" s="93" t="s">
        <v>520</v>
      </c>
      <c r="B197" s="93" t="s">
        <v>538</v>
      </c>
      <c r="C197" s="93" t="s">
        <v>520</v>
      </c>
      <c r="D197" s="93" t="s">
        <v>539</v>
      </c>
      <c r="E197" s="93" t="b">
        <v>0</v>
      </c>
      <c r="J197" s="93"/>
      <c r="K197" s="93"/>
      <c r="L197" s="93"/>
      <c r="M197" s="93"/>
      <c r="N197" s="93"/>
      <c r="O197" s="93"/>
      <c r="P197" s="93" t="s">
        <v>126</v>
      </c>
      <c r="Q197" s="93" t="s">
        <v>22</v>
      </c>
      <c r="R197" s="93" t="s">
        <v>22</v>
      </c>
      <c r="S197" s="93" t="s">
        <v>22</v>
      </c>
    </row>
    <row r="198" spans="1:19" x14ac:dyDescent="0.25">
      <c r="A198" s="93" t="s">
        <v>520</v>
      </c>
      <c r="C198" s="93" t="s">
        <v>520</v>
      </c>
      <c r="D198" s="93" t="s">
        <v>540</v>
      </c>
      <c r="E198" s="93" t="b">
        <v>0</v>
      </c>
      <c r="J198" s="93"/>
      <c r="K198" s="93"/>
      <c r="L198" s="93"/>
      <c r="M198" s="93"/>
      <c r="N198" s="93"/>
      <c r="O198" s="93"/>
      <c r="P198" s="93" t="s">
        <v>126</v>
      </c>
      <c r="Q198" s="93" t="s">
        <v>22</v>
      </c>
      <c r="R198" s="93" t="s">
        <v>22</v>
      </c>
      <c r="S198" s="93" t="s">
        <v>22</v>
      </c>
    </row>
    <row r="199" spans="1:19" x14ac:dyDescent="0.25">
      <c r="A199" s="93" t="s">
        <v>520</v>
      </c>
      <c r="B199" s="93" t="s">
        <v>541</v>
      </c>
      <c r="C199" s="93" t="s">
        <v>520</v>
      </c>
      <c r="D199" s="93" t="s">
        <v>542</v>
      </c>
      <c r="E199" s="93" t="b">
        <v>0</v>
      </c>
      <c r="J199" s="93"/>
      <c r="K199" s="93"/>
      <c r="L199" s="93"/>
      <c r="M199" s="93"/>
      <c r="N199" s="93"/>
      <c r="O199" s="93"/>
      <c r="P199" s="93" t="s">
        <v>126</v>
      </c>
      <c r="Q199" s="93" t="s">
        <v>22</v>
      </c>
      <c r="R199" s="93" t="s">
        <v>22</v>
      </c>
      <c r="S199" s="93" t="s">
        <v>22</v>
      </c>
    </row>
    <row r="200" spans="1:19" x14ac:dyDescent="0.25">
      <c r="A200" s="93" t="s">
        <v>520</v>
      </c>
      <c r="B200" s="93" t="s">
        <v>543</v>
      </c>
      <c r="C200" s="93" t="s">
        <v>520</v>
      </c>
      <c r="D200" s="93" t="s">
        <v>544</v>
      </c>
      <c r="E200" s="93" t="b">
        <v>0</v>
      </c>
      <c r="J200" s="93"/>
      <c r="K200" s="93"/>
      <c r="L200" s="93"/>
      <c r="M200" s="93"/>
      <c r="N200" s="93"/>
      <c r="O200" s="93"/>
      <c r="P200" s="93" t="s">
        <v>126</v>
      </c>
      <c r="Q200" s="93" t="s">
        <v>22</v>
      </c>
      <c r="R200" s="93" t="s">
        <v>22</v>
      </c>
      <c r="S200" s="93" t="s">
        <v>22</v>
      </c>
    </row>
    <row r="201" spans="1:19" x14ac:dyDescent="0.25">
      <c r="A201" s="93" t="s">
        <v>520</v>
      </c>
      <c r="C201" s="93" t="s">
        <v>520</v>
      </c>
      <c r="D201" s="93" t="s">
        <v>545</v>
      </c>
      <c r="E201" s="93" t="b">
        <v>0</v>
      </c>
      <c r="J201" s="93"/>
      <c r="K201" s="93"/>
      <c r="L201" s="93"/>
      <c r="M201" s="93"/>
      <c r="N201" s="93"/>
      <c r="O201" s="93"/>
      <c r="P201" s="93" t="s">
        <v>126</v>
      </c>
      <c r="Q201" s="93" t="s">
        <v>22</v>
      </c>
      <c r="R201" s="93" t="s">
        <v>22</v>
      </c>
      <c r="S201" s="93" t="s">
        <v>22</v>
      </c>
    </row>
    <row r="202" spans="1:19" x14ac:dyDescent="0.25">
      <c r="A202" s="93" t="s">
        <v>520</v>
      </c>
      <c r="B202" s="93" t="s">
        <v>546</v>
      </c>
      <c r="C202" s="93" t="s">
        <v>520</v>
      </c>
      <c r="D202" s="93" t="s">
        <v>547</v>
      </c>
      <c r="E202" s="93" t="b">
        <v>0</v>
      </c>
      <c r="J202" s="93"/>
      <c r="K202" s="93"/>
      <c r="L202" s="93"/>
      <c r="M202" s="93"/>
      <c r="N202" s="93"/>
      <c r="O202" s="93"/>
      <c r="P202" s="93" t="s">
        <v>126</v>
      </c>
      <c r="Q202" s="93" t="s">
        <v>22</v>
      </c>
      <c r="R202" s="93" t="s">
        <v>22</v>
      </c>
      <c r="S202" s="93" t="s">
        <v>22</v>
      </c>
    </row>
    <row r="203" spans="1:19" x14ac:dyDescent="0.25">
      <c r="A203" s="93" t="s">
        <v>520</v>
      </c>
      <c r="B203" s="93" t="s">
        <v>548</v>
      </c>
      <c r="C203" s="93" t="s">
        <v>520</v>
      </c>
      <c r="D203" s="93" t="s">
        <v>549</v>
      </c>
      <c r="E203" s="93" t="b">
        <v>0</v>
      </c>
      <c r="F203" s="93" t="s">
        <v>550</v>
      </c>
      <c r="J203" s="93"/>
      <c r="K203" s="93"/>
      <c r="L203" s="93"/>
      <c r="M203" s="93"/>
      <c r="N203" s="93"/>
      <c r="O203" s="93"/>
      <c r="P203" s="93" t="s">
        <v>126</v>
      </c>
      <c r="Q203" s="93" t="s">
        <v>22</v>
      </c>
      <c r="R203" s="93" t="s">
        <v>22</v>
      </c>
      <c r="S203" s="93" t="s">
        <v>22</v>
      </c>
    </row>
    <row r="204" spans="1:19" x14ac:dyDescent="0.25">
      <c r="A204" s="93" t="s">
        <v>520</v>
      </c>
      <c r="C204" s="93" t="s">
        <v>520</v>
      </c>
      <c r="D204" s="93" t="s">
        <v>551</v>
      </c>
      <c r="E204" s="93" t="b">
        <v>0</v>
      </c>
      <c r="J204" s="93"/>
      <c r="K204" s="93"/>
      <c r="L204" s="93"/>
      <c r="M204" s="93"/>
      <c r="N204" s="93"/>
      <c r="O204" s="93"/>
      <c r="P204" s="93" t="s">
        <v>126</v>
      </c>
      <c r="Q204" s="93" t="s">
        <v>22</v>
      </c>
      <c r="R204" s="93" t="s">
        <v>22</v>
      </c>
      <c r="S204" s="93" t="s">
        <v>22</v>
      </c>
    </row>
    <row r="205" spans="1:19" x14ac:dyDescent="0.25">
      <c r="A205" s="93" t="s">
        <v>520</v>
      </c>
      <c r="C205" s="93" t="s">
        <v>520</v>
      </c>
      <c r="D205" s="93" t="s">
        <v>552</v>
      </c>
      <c r="E205" s="93" t="b">
        <v>0</v>
      </c>
      <c r="J205" s="93"/>
      <c r="K205" s="93"/>
      <c r="L205" s="93"/>
      <c r="M205" s="93"/>
      <c r="N205" s="93"/>
      <c r="O205" s="93"/>
      <c r="P205" s="93" t="s">
        <v>126</v>
      </c>
      <c r="Q205" s="93" t="s">
        <v>22</v>
      </c>
      <c r="R205" s="93" t="s">
        <v>22</v>
      </c>
      <c r="S205" s="93" t="s">
        <v>22</v>
      </c>
    </row>
    <row r="206" spans="1:19" x14ac:dyDescent="0.25">
      <c r="A206" s="93" t="s">
        <v>520</v>
      </c>
      <c r="C206" s="93" t="s">
        <v>520</v>
      </c>
      <c r="D206" s="93" t="s">
        <v>553</v>
      </c>
      <c r="E206" s="93" t="b">
        <v>0</v>
      </c>
      <c r="J206" s="93"/>
      <c r="K206" s="93"/>
      <c r="L206" s="93"/>
      <c r="M206" s="93"/>
      <c r="N206" s="93"/>
      <c r="O206" s="93"/>
      <c r="P206" s="93" t="s">
        <v>126</v>
      </c>
      <c r="Q206" s="93" t="s">
        <v>22</v>
      </c>
      <c r="R206" s="93" t="s">
        <v>22</v>
      </c>
      <c r="S206" s="93" t="s">
        <v>22</v>
      </c>
    </row>
    <row r="207" spans="1:19" x14ac:dyDescent="0.25">
      <c r="A207" s="93" t="s">
        <v>520</v>
      </c>
      <c r="B207" s="93" t="s">
        <v>554</v>
      </c>
      <c r="C207" s="93" t="s">
        <v>520</v>
      </c>
      <c r="D207" s="93" t="s">
        <v>555</v>
      </c>
      <c r="E207" s="93" t="b">
        <v>0</v>
      </c>
      <c r="P207" s="93" t="s">
        <v>126</v>
      </c>
      <c r="Q207" s="93" t="s">
        <v>22</v>
      </c>
      <c r="R207" s="93" t="s">
        <v>22</v>
      </c>
      <c r="S207" s="93" t="s">
        <v>22</v>
      </c>
    </row>
    <row r="208" spans="1:19" x14ac:dyDescent="0.25">
      <c r="A208" s="93" t="s">
        <v>520</v>
      </c>
      <c r="C208" s="93" t="s">
        <v>520</v>
      </c>
      <c r="D208" s="93" t="s">
        <v>556</v>
      </c>
      <c r="E208" s="93" t="b">
        <v>0</v>
      </c>
      <c r="P208" s="93" t="s">
        <v>126</v>
      </c>
      <c r="Q208" s="93" t="s">
        <v>22</v>
      </c>
      <c r="R208" s="93" t="s">
        <v>22</v>
      </c>
      <c r="S208" s="93" t="s">
        <v>22</v>
      </c>
    </row>
    <row r="209" spans="1:19" x14ac:dyDescent="0.25">
      <c r="A209" s="93" t="s">
        <v>520</v>
      </c>
      <c r="B209" s="93" t="s">
        <v>557</v>
      </c>
      <c r="C209" s="93" t="s">
        <v>520</v>
      </c>
      <c r="D209" s="93" t="s">
        <v>558</v>
      </c>
      <c r="E209" s="93" t="b">
        <v>1</v>
      </c>
      <c r="P209" s="93" t="s">
        <v>126</v>
      </c>
      <c r="Q209" s="93" t="s">
        <v>22</v>
      </c>
      <c r="R209" s="93" t="s">
        <v>22</v>
      </c>
      <c r="S209" s="93" t="s">
        <v>22</v>
      </c>
    </row>
    <row r="210" spans="1:19" x14ac:dyDescent="0.25">
      <c r="A210" s="93" t="s">
        <v>520</v>
      </c>
      <c r="B210" s="93" t="s">
        <v>559</v>
      </c>
      <c r="C210" s="93" t="s">
        <v>520</v>
      </c>
      <c r="D210" s="93" t="s">
        <v>560</v>
      </c>
      <c r="E210" s="93" t="b">
        <v>1</v>
      </c>
      <c r="P210" s="93" t="s">
        <v>126</v>
      </c>
      <c r="Q210" s="93" t="s">
        <v>22</v>
      </c>
      <c r="R210" s="93" t="s">
        <v>22</v>
      </c>
      <c r="S210" s="93" t="s">
        <v>22</v>
      </c>
    </row>
    <row r="211" spans="1:19" x14ac:dyDescent="0.25">
      <c r="A211" s="93" t="s">
        <v>520</v>
      </c>
      <c r="B211" s="93" t="s">
        <v>561</v>
      </c>
      <c r="C211" s="93" t="s">
        <v>520</v>
      </c>
      <c r="D211" s="93" t="s">
        <v>562</v>
      </c>
      <c r="E211" s="93" t="b">
        <v>1</v>
      </c>
      <c r="P211" s="93" t="s">
        <v>126</v>
      </c>
      <c r="Q211" s="93" t="s">
        <v>22</v>
      </c>
      <c r="R211" s="93" t="s">
        <v>22</v>
      </c>
      <c r="S211" s="93" t="s">
        <v>22</v>
      </c>
    </row>
    <row r="212" spans="1:19" x14ac:dyDescent="0.25">
      <c r="A212" s="93" t="s">
        <v>520</v>
      </c>
      <c r="C212" s="93" t="s">
        <v>520</v>
      </c>
      <c r="D212" s="93" t="s">
        <v>563</v>
      </c>
      <c r="E212" s="93" t="b">
        <v>0</v>
      </c>
      <c r="P212" s="93" t="s">
        <v>126</v>
      </c>
      <c r="Q212" s="93" t="s">
        <v>22</v>
      </c>
      <c r="R212" s="93" t="s">
        <v>22</v>
      </c>
      <c r="S212" s="93" t="s">
        <v>22</v>
      </c>
    </row>
    <row r="213" spans="1:19" x14ac:dyDescent="0.25">
      <c r="A213" s="93" t="s">
        <v>520</v>
      </c>
      <c r="C213" s="93" t="s">
        <v>520</v>
      </c>
      <c r="D213" s="93" t="s">
        <v>564</v>
      </c>
      <c r="E213" s="93" t="b">
        <v>0</v>
      </c>
      <c r="P213" s="93" t="s">
        <v>126</v>
      </c>
      <c r="Q213" s="93" t="s">
        <v>22</v>
      </c>
      <c r="R213" s="93" t="s">
        <v>22</v>
      </c>
      <c r="S213" s="93" t="s">
        <v>22</v>
      </c>
    </row>
    <row r="214" spans="1:19" x14ac:dyDescent="0.25">
      <c r="A214" s="93" t="s">
        <v>520</v>
      </c>
      <c r="B214" s="93" t="s">
        <v>565</v>
      </c>
      <c r="C214" s="93" t="s">
        <v>520</v>
      </c>
      <c r="D214" s="93" t="s">
        <v>566</v>
      </c>
      <c r="E214" s="93" t="b">
        <v>0</v>
      </c>
      <c r="P214" s="93" t="s">
        <v>126</v>
      </c>
      <c r="Q214" s="93" t="s">
        <v>22</v>
      </c>
      <c r="R214" s="93" t="s">
        <v>22</v>
      </c>
      <c r="S214" s="93" t="s">
        <v>22</v>
      </c>
    </row>
    <row r="215" spans="1:19" x14ac:dyDescent="0.25">
      <c r="A215" s="93" t="s">
        <v>520</v>
      </c>
      <c r="B215" s="93" t="s">
        <v>567</v>
      </c>
      <c r="C215" s="93" t="s">
        <v>520</v>
      </c>
      <c r="D215" s="93" t="s">
        <v>568</v>
      </c>
      <c r="E215" s="93" t="b">
        <v>0</v>
      </c>
      <c r="P215" s="93" t="s">
        <v>126</v>
      </c>
      <c r="Q215" s="93" t="s">
        <v>22</v>
      </c>
      <c r="R215" s="93" t="s">
        <v>22</v>
      </c>
      <c r="S215" s="93" t="s">
        <v>22</v>
      </c>
    </row>
    <row r="216" spans="1:19" x14ac:dyDescent="0.25">
      <c r="A216" s="93" t="s">
        <v>520</v>
      </c>
      <c r="B216" s="93" t="s">
        <v>569</v>
      </c>
      <c r="C216" s="93" t="s">
        <v>520</v>
      </c>
      <c r="D216" s="93" t="s">
        <v>570</v>
      </c>
      <c r="E216" s="93" t="b">
        <v>1</v>
      </c>
      <c r="P216" s="93" t="s">
        <v>126</v>
      </c>
      <c r="Q216" s="93" t="s">
        <v>22</v>
      </c>
      <c r="R216" s="93" t="s">
        <v>22</v>
      </c>
      <c r="S216" s="93" t="s">
        <v>22</v>
      </c>
    </row>
    <row r="217" spans="1:19" x14ac:dyDescent="0.25">
      <c r="A217" s="93" t="s">
        <v>520</v>
      </c>
      <c r="B217" s="93" t="s">
        <v>571</v>
      </c>
      <c r="C217" s="93" t="s">
        <v>520</v>
      </c>
      <c r="D217" s="93" t="s">
        <v>572</v>
      </c>
      <c r="E217" s="93" t="b">
        <v>1</v>
      </c>
      <c r="P217" s="93" t="s">
        <v>126</v>
      </c>
      <c r="Q217" s="93" t="s">
        <v>22</v>
      </c>
      <c r="R217" s="93" t="s">
        <v>22</v>
      </c>
      <c r="S217" s="93" t="s">
        <v>22</v>
      </c>
    </row>
    <row r="218" spans="1:19" x14ac:dyDescent="0.25">
      <c r="A218" s="93" t="s">
        <v>520</v>
      </c>
      <c r="B218" s="93" t="s">
        <v>573</v>
      </c>
      <c r="C218" s="93" t="s">
        <v>520</v>
      </c>
      <c r="D218" s="93" t="s">
        <v>574</v>
      </c>
      <c r="E218" s="93" t="b">
        <v>1</v>
      </c>
      <c r="P218" s="93" t="s">
        <v>126</v>
      </c>
      <c r="Q218" s="93" t="s">
        <v>22</v>
      </c>
      <c r="R218" s="93" t="s">
        <v>22</v>
      </c>
      <c r="S218" s="93" t="s">
        <v>22</v>
      </c>
    </row>
    <row r="219" spans="1:19" x14ac:dyDescent="0.25">
      <c r="A219" s="93" t="s">
        <v>520</v>
      </c>
      <c r="B219" s="93" t="s">
        <v>575</v>
      </c>
      <c r="C219" s="93" t="s">
        <v>520</v>
      </c>
      <c r="D219" s="93" t="s">
        <v>576</v>
      </c>
      <c r="E219" s="93" t="b">
        <v>1</v>
      </c>
      <c r="P219" s="93" t="s">
        <v>126</v>
      </c>
      <c r="Q219" s="93" t="s">
        <v>22</v>
      </c>
      <c r="R219" s="93" t="s">
        <v>22</v>
      </c>
      <c r="S219" s="93" t="s">
        <v>22</v>
      </c>
    </row>
    <row r="220" spans="1:19" x14ac:dyDescent="0.25">
      <c r="A220" s="93" t="s">
        <v>520</v>
      </c>
      <c r="C220" s="93" t="s">
        <v>520</v>
      </c>
      <c r="D220" s="93" t="s">
        <v>577</v>
      </c>
      <c r="E220" s="93" t="b">
        <v>0</v>
      </c>
      <c r="P220" s="93" t="s">
        <v>126</v>
      </c>
      <c r="Q220" s="93" t="s">
        <v>22</v>
      </c>
      <c r="R220" s="93" t="s">
        <v>22</v>
      </c>
      <c r="S220" s="93" t="s">
        <v>22</v>
      </c>
    </row>
    <row r="221" spans="1:19" x14ac:dyDescent="0.25">
      <c r="A221" s="93" t="s">
        <v>578</v>
      </c>
      <c r="B221" s="93" t="s">
        <v>579</v>
      </c>
      <c r="C221" s="93" t="s">
        <v>578</v>
      </c>
      <c r="D221" s="93" t="s">
        <v>580</v>
      </c>
      <c r="E221" s="93" t="b">
        <v>0</v>
      </c>
      <c r="G221" s="93" t="s">
        <v>581</v>
      </c>
      <c r="H221" s="93" t="s">
        <v>252</v>
      </c>
      <c r="P221" s="93" t="s">
        <v>390</v>
      </c>
      <c r="Q221" s="93" t="s">
        <v>22</v>
      </c>
      <c r="R221" s="93" t="s">
        <v>22</v>
      </c>
      <c r="S221" s="93" t="s">
        <v>22</v>
      </c>
    </row>
    <row r="222" spans="1:19" x14ac:dyDescent="0.25">
      <c r="A222" s="93" t="s">
        <v>578</v>
      </c>
      <c r="C222" s="93" t="s">
        <v>578</v>
      </c>
      <c r="D222" s="93" t="s">
        <v>582</v>
      </c>
      <c r="E222" s="93" t="b">
        <v>0</v>
      </c>
      <c r="G222" s="93" t="s">
        <v>583</v>
      </c>
      <c r="H222" s="93" t="s">
        <v>252</v>
      </c>
      <c r="P222" s="93" t="s">
        <v>390</v>
      </c>
      <c r="Q222" s="93" t="s">
        <v>22</v>
      </c>
      <c r="R222" s="93" t="s">
        <v>22</v>
      </c>
      <c r="S222" s="93" t="s">
        <v>22</v>
      </c>
    </row>
    <row r="223" spans="1:19" x14ac:dyDescent="0.25">
      <c r="A223" s="93" t="s">
        <v>578</v>
      </c>
      <c r="C223" s="93" t="s">
        <v>578</v>
      </c>
      <c r="D223" s="93" t="s">
        <v>584</v>
      </c>
      <c r="E223" s="93" t="b">
        <v>0</v>
      </c>
      <c r="F223" s="93" t="s">
        <v>585</v>
      </c>
      <c r="P223" s="93" t="s">
        <v>390</v>
      </c>
      <c r="Q223" s="93" t="s">
        <v>22</v>
      </c>
      <c r="R223" s="93" t="s">
        <v>22</v>
      </c>
      <c r="S223" s="93" t="s">
        <v>22</v>
      </c>
    </row>
    <row r="224" spans="1:19" x14ac:dyDescent="0.25">
      <c r="A224" s="93" t="s">
        <v>578</v>
      </c>
      <c r="B224" s="93" t="s">
        <v>586</v>
      </c>
      <c r="C224" s="93" t="s">
        <v>578</v>
      </c>
      <c r="D224" s="93" t="s">
        <v>587</v>
      </c>
      <c r="E224" s="93" t="b">
        <v>0</v>
      </c>
      <c r="F224" s="93" t="s">
        <v>588</v>
      </c>
      <c r="J224" s="93"/>
      <c r="K224" s="93"/>
      <c r="L224" s="93"/>
      <c r="M224" s="93"/>
      <c r="N224" s="93"/>
      <c r="O224" s="93"/>
      <c r="P224" s="93" t="s">
        <v>390</v>
      </c>
      <c r="Q224" s="93" t="s">
        <v>22</v>
      </c>
      <c r="R224" s="93" t="s">
        <v>22</v>
      </c>
      <c r="S224" s="93" t="s">
        <v>22</v>
      </c>
    </row>
    <row r="225" spans="1:19" x14ac:dyDescent="0.25">
      <c r="A225" s="93" t="s">
        <v>578</v>
      </c>
      <c r="B225" s="93" t="s">
        <v>589</v>
      </c>
      <c r="C225" s="93" t="s">
        <v>578</v>
      </c>
      <c r="D225" s="93" t="s">
        <v>590</v>
      </c>
      <c r="E225" s="93" t="b">
        <v>0</v>
      </c>
      <c r="F225" s="93" t="s">
        <v>591</v>
      </c>
      <c r="J225" s="93"/>
      <c r="K225" s="93"/>
      <c r="L225" s="93"/>
      <c r="M225" s="93"/>
      <c r="N225" s="93"/>
      <c r="O225" s="93"/>
      <c r="P225" s="93" t="s">
        <v>390</v>
      </c>
      <c r="Q225" s="93" t="s">
        <v>22</v>
      </c>
      <c r="R225" s="93" t="s">
        <v>22</v>
      </c>
      <c r="S225" s="93" t="s">
        <v>22</v>
      </c>
    </row>
    <row r="226" spans="1:19" x14ac:dyDescent="0.25">
      <c r="A226" s="93" t="s">
        <v>578</v>
      </c>
      <c r="B226" s="93" t="s">
        <v>592</v>
      </c>
      <c r="C226" s="93" t="s">
        <v>578</v>
      </c>
      <c r="D226" s="93" t="s">
        <v>593</v>
      </c>
      <c r="E226" s="93" t="b">
        <v>0</v>
      </c>
      <c r="F226" s="93" t="s">
        <v>594</v>
      </c>
      <c r="J226" s="93"/>
      <c r="K226" s="93"/>
      <c r="L226" s="93"/>
      <c r="M226" s="93"/>
      <c r="N226" s="93"/>
      <c r="O226" s="93"/>
      <c r="P226" s="93" t="s">
        <v>390</v>
      </c>
      <c r="Q226" s="93" t="s">
        <v>22</v>
      </c>
      <c r="R226" s="93" t="s">
        <v>22</v>
      </c>
      <c r="S226" s="93" t="s">
        <v>22</v>
      </c>
    </row>
    <row r="227" spans="1:19" x14ac:dyDescent="0.25">
      <c r="A227" s="93" t="s">
        <v>578</v>
      </c>
      <c r="B227" s="93" t="s">
        <v>595</v>
      </c>
      <c r="C227" s="93" t="s">
        <v>578</v>
      </c>
      <c r="D227" s="93" t="s">
        <v>596</v>
      </c>
      <c r="E227" s="93" t="b">
        <v>0</v>
      </c>
      <c r="F227" s="93" t="s">
        <v>597</v>
      </c>
      <c r="J227" s="93"/>
      <c r="K227" s="93"/>
      <c r="L227" s="93"/>
      <c r="M227" s="93"/>
      <c r="N227" s="93"/>
      <c r="O227" s="93"/>
      <c r="P227" s="93" t="s">
        <v>390</v>
      </c>
      <c r="Q227" s="93" t="s">
        <v>22</v>
      </c>
      <c r="R227" s="93" t="s">
        <v>22</v>
      </c>
      <c r="S227" s="93" t="s">
        <v>22</v>
      </c>
    </row>
    <row r="228" spans="1:19" x14ac:dyDescent="0.25">
      <c r="A228" s="93" t="s">
        <v>578</v>
      </c>
      <c r="B228" s="93" t="s">
        <v>598</v>
      </c>
      <c r="C228" s="93" t="s">
        <v>578</v>
      </c>
      <c r="D228" s="93" t="s">
        <v>599</v>
      </c>
      <c r="E228" s="93" t="b">
        <v>0</v>
      </c>
      <c r="F228" s="93" t="s">
        <v>600</v>
      </c>
      <c r="J228" s="93"/>
      <c r="K228" s="93"/>
      <c r="L228" s="93"/>
      <c r="M228" s="93"/>
      <c r="N228" s="93"/>
      <c r="O228" s="93"/>
      <c r="P228" s="93" t="s">
        <v>390</v>
      </c>
      <c r="Q228" s="93" t="s">
        <v>22</v>
      </c>
      <c r="R228" s="93" t="s">
        <v>22</v>
      </c>
      <c r="S228" s="93" t="s">
        <v>22</v>
      </c>
    </row>
    <row r="229" spans="1:19" x14ac:dyDescent="0.25">
      <c r="A229" s="93" t="s">
        <v>578</v>
      </c>
      <c r="B229" s="93" t="s">
        <v>601</v>
      </c>
      <c r="C229" s="93" t="s">
        <v>578</v>
      </c>
      <c r="D229" s="93" t="s">
        <v>602</v>
      </c>
      <c r="E229" s="93" t="b">
        <v>0</v>
      </c>
      <c r="F229" s="93" t="s">
        <v>603</v>
      </c>
      <c r="J229" s="93"/>
      <c r="K229" s="93"/>
      <c r="L229" s="93"/>
      <c r="M229" s="93"/>
      <c r="N229" s="93"/>
      <c r="O229" s="93"/>
      <c r="P229" s="93" t="s">
        <v>390</v>
      </c>
      <c r="Q229" s="93" t="s">
        <v>22</v>
      </c>
      <c r="R229" s="93" t="s">
        <v>22</v>
      </c>
      <c r="S229" s="93" t="s">
        <v>22</v>
      </c>
    </row>
    <row r="230" spans="1:19" x14ac:dyDescent="0.25">
      <c r="A230" s="93" t="s">
        <v>578</v>
      </c>
      <c r="C230" s="93" t="s">
        <v>578</v>
      </c>
      <c r="D230" s="93" t="s">
        <v>604</v>
      </c>
      <c r="E230" s="93" t="b">
        <v>0</v>
      </c>
      <c r="F230" s="93" t="s">
        <v>605</v>
      </c>
      <c r="P230" s="93" t="s">
        <v>390</v>
      </c>
      <c r="Q230" s="93" t="s">
        <v>22</v>
      </c>
      <c r="R230" s="93" t="s">
        <v>22</v>
      </c>
      <c r="S230" s="93" t="s">
        <v>22</v>
      </c>
    </row>
    <row r="231" spans="1:19" x14ac:dyDescent="0.25">
      <c r="A231" s="93" t="s">
        <v>578</v>
      </c>
      <c r="C231" s="93" t="s">
        <v>578</v>
      </c>
      <c r="D231" s="93" t="s">
        <v>606</v>
      </c>
      <c r="E231" s="93" t="b">
        <v>0</v>
      </c>
      <c r="P231" s="93" t="s">
        <v>390</v>
      </c>
      <c r="Q231" s="93" t="s">
        <v>22</v>
      </c>
      <c r="R231" s="93" t="s">
        <v>22</v>
      </c>
      <c r="S231" s="93" t="s">
        <v>22</v>
      </c>
    </row>
    <row r="232" spans="1:19" x14ac:dyDescent="0.25">
      <c r="A232" s="93" t="s">
        <v>578</v>
      </c>
      <c r="B232" s="93" t="s">
        <v>607</v>
      </c>
      <c r="C232" s="93" t="s">
        <v>578</v>
      </c>
      <c r="D232" s="93" t="s">
        <v>608</v>
      </c>
      <c r="E232" s="93" t="b">
        <v>0</v>
      </c>
      <c r="F232" s="93" t="s">
        <v>609</v>
      </c>
      <c r="J232" s="93"/>
      <c r="K232" s="93"/>
      <c r="L232" s="93"/>
      <c r="M232" s="93"/>
      <c r="N232" s="93"/>
      <c r="O232" s="93"/>
      <c r="P232" s="93" t="s">
        <v>390</v>
      </c>
      <c r="Q232" s="93" t="s">
        <v>22</v>
      </c>
      <c r="R232" s="93" t="s">
        <v>22</v>
      </c>
      <c r="S232" s="93" t="s">
        <v>22</v>
      </c>
    </row>
    <row r="233" spans="1:19" x14ac:dyDescent="0.25">
      <c r="A233" s="93" t="s">
        <v>578</v>
      </c>
      <c r="B233" s="93" t="s">
        <v>610</v>
      </c>
      <c r="C233" s="93" t="s">
        <v>578</v>
      </c>
      <c r="D233" s="93" t="s">
        <v>611</v>
      </c>
      <c r="E233" s="93" t="b">
        <v>0</v>
      </c>
      <c r="F233" s="93" t="s">
        <v>612</v>
      </c>
      <c r="J233" s="93"/>
      <c r="K233" s="93"/>
      <c r="L233" s="93"/>
      <c r="M233" s="93"/>
      <c r="N233" s="93"/>
      <c r="O233" s="93"/>
      <c r="P233" s="93" t="s">
        <v>390</v>
      </c>
      <c r="Q233" s="93" t="s">
        <v>22</v>
      </c>
      <c r="R233" s="93" t="s">
        <v>22</v>
      </c>
      <c r="S233" s="93" t="s">
        <v>22</v>
      </c>
    </row>
    <row r="234" spans="1:19" x14ac:dyDescent="0.25">
      <c r="A234" s="93" t="s">
        <v>578</v>
      </c>
      <c r="C234" s="93" t="s">
        <v>578</v>
      </c>
      <c r="D234" s="93" t="s">
        <v>613</v>
      </c>
      <c r="E234" s="93" t="b">
        <v>0</v>
      </c>
      <c r="F234" s="93" t="s">
        <v>614</v>
      </c>
      <c r="J234" s="93"/>
      <c r="K234" s="93"/>
      <c r="L234" s="93"/>
      <c r="M234" s="93"/>
      <c r="N234" s="93"/>
      <c r="O234" s="93"/>
      <c r="P234" s="93" t="s">
        <v>390</v>
      </c>
      <c r="Q234" s="93" t="s">
        <v>22</v>
      </c>
      <c r="R234" s="93" t="s">
        <v>22</v>
      </c>
      <c r="S234" s="93" t="s">
        <v>22</v>
      </c>
    </row>
    <row r="235" spans="1:19" x14ac:dyDescent="0.25">
      <c r="A235" s="93" t="s">
        <v>578</v>
      </c>
      <c r="B235" s="93" t="s">
        <v>615</v>
      </c>
      <c r="C235" s="93" t="s">
        <v>578</v>
      </c>
      <c r="D235" s="93" t="s">
        <v>616</v>
      </c>
      <c r="E235" s="93" t="b">
        <v>0</v>
      </c>
      <c r="F235" s="93" t="s">
        <v>617</v>
      </c>
      <c r="J235" s="93"/>
      <c r="K235" s="93"/>
      <c r="L235" s="93"/>
      <c r="M235" s="93"/>
      <c r="N235" s="93"/>
      <c r="O235" s="93"/>
      <c r="P235" s="93" t="s">
        <v>390</v>
      </c>
      <c r="Q235" s="93" t="s">
        <v>22</v>
      </c>
      <c r="R235" s="93" t="s">
        <v>22</v>
      </c>
      <c r="S235" s="93" t="s">
        <v>22</v>
      </c>
    </row>
    <row r="236" spans="1:19" x14ac:dyDescent="0.25">
      <c r="A236" s="93" t="s">
        <v>578</v>
      </c>
      <c r="B236" s="93" t="s">
        <v>618</v>
      </c>
      <c r="C236" s="93" t="s">
        <v>578</v>
      </c>
      <c r="D236" s="93" t="s">
        <v>619</v>
      </c>
      <c r="E236" s="93" t="b">
        <v>0</v>
      </c>
      <c r="F236" s="93" t="s">
        <v>620</v>
      </c>
      <c r="J236" s="93"/>
      <c r="K236" s="93"/>
      <c r="L236" s="93"/>
      <c r="M236" s="93"/>
      <c r="N236" s="93"/>
      <c r="O236" s="93"/>
      <c r="P236" s="93" t="s">
        <v>390</v>
      </c>
      <c r="Q236" s="93" t="s">
        <v>22</v>
      </c>
      <c r="R236" s="93" t="s">
        <v>22</v>
      </c>
      <c r="S236" s="93" t="s">
        <v>22</v>
      </c>
    </row>
    <row r="237" spans="1:19" x14ac:dyDescent="0.25">
      <c r="A237" s="93" t="s">
        <v>578</v>
      </c>
      <c r="B237" s="93" t="s">
        <v>621</v>
      </c>
      <c r="C237" s="93" t="s">
        <v>578</v>
      </c>
      <c r="D237" s="93" t="s">
        <v>622</v>
      </c>
      <c r="E237" s="93" t="b">
        <v>0</v>
      </c>
      <c r="F237" s="93" t="s">
        <v>623</v>
      </c>
      <c r="J237" s="93"/>
      <c r="K237" s="93"/>
      <c r="L237" s="93"/>
      <c r="M237" s="93"/>
      <c r="N237" s="93"/>
      <c r="O237" s="93"/>
      <c r="P237" s="93" t="s">
        <v>390</v>
      </c>
      <c r="Q237" s="93" t="s">
        <v>22</v>
      </c>
      <c r="R237" s="93" t="s">
        <v>22</v>
      </c>
      <c r="S237" s="93" t="s">
        <v>22</v>
      </c>
    </row>
    <row r="238" spans="1:19" x14ac:dyDescent="0.25">
      <c r="A238" s="93" t="s">
        <v>578</v>
      </c>
      <c r="B238" s="93" t="s">
        <v>624</v>
      </c>
      <c r="C238" s="93" t="s">
        <v>578</v>
      </c>
      <c r="D238" s="93" t="s">
        <v>625</v>
      </c>
      <c r="E238" s="93" t="b">
        <v>0</v>
      </c>
      <c r="F238" s="93" t="s">
        <v>626</v>
      </c>
      <c r="J238" s="93"/>
      <c r="K238" s="93"/>
      <c r="L238" s="93"/>
      <c r="M238" s="93"/>
      <c r="N238" s="93"/>
      <c r="O238" s="93"/>
      <c r="P238" s="93" t="s">
        <v>390</v>
      </c>
      <c r="Q238" s="93" t="s">
        <v>22</v>
      </c>
      <c r="R238" s="93" t="s">
        <v>22</v>
      </c>
      <c r="S238" s="93" t="s">
        <v>22</v>
      </c>
    </row>
    <row r="239" spans="1:19" x14ac:dyDescent="0.25">
      <c r="A239" s="93" t="s">
        <v>578</v>
      </c>
      <c r="B239" s="93" t="s">
        <v>627</v>
      </c>
      <c r="C239" s="93" t="s">
        <v>578</v>
      </c>
      <c r="D239" s="93" t="s">
        <v>628</v>
      </c>
      <c r="E239" s="93" t="b">
        <v>0</v>
      </c>
      <c r="F239" s="93" t="s">
        <v>629</v>
      </c>
      <c r="J239" s="93"/>
      <c r="K239" s="93"/>
      <c r="L239" s="93"/>
      <c r="M239" s="93"/>
      <c r="N239" s="93"/>
      <c r="O239" s="93"/>
      <c r="P239" s="93" t="s">
        <v>390</v>
      </c>
      <c r="Q239" s="93" t="s">
        <v>22</v>
      </c>
      <c r="R239" s="93" t="s">
        <v>22</v>
      </c>
      <c r="S239" s="93" t="s">
        <v>22</v>
      </c>
    </row>
    <row r="240" spans="1:19" x14ac:dyDescent="0.25">
      <c r="A240" s="93" t="s">
        <v>578</v>
      </c>
      <c r="B240" s="93" t="s">
        <v>630</v>
      </c>
      <c r="C240" s="93" t="s">
        <v>578</v>
      </c>
      <c r="D240" s="93" t="s">
        <v>631</v>
      </c>
      <c r="E240" s="93" t="b">
        <v>0</v>
      </c>
      <c r="P240" s="93" t="s">
        <v>390</v>
      </c>
      <c r="Q240" s="93" t="s">
        <v>22</v>
      </c>
      <c r="R240" s="93" t="s">
        <v>22</v>
      </c>
      <c r="S240" s="93" t="s">
        <v>22</v>
      </c>
    </row>
    <row r="241" spans="1:19" x14ac:dyDescent="0.25">
      <c r="A241" s="93" t="s">
        <v>578</v>
      </c>
      <c r="C241" s="93" t="s">
        <v>578</v>
      </c>
      <c r="D241" s="93" t="s">
        <v>632</v>
      </c>
      <c r="E241" s="93" t="b">
        <v>0</v>
      </c>
      <c r="F241" s="93" t="s">
        <v>633</v>
      </c>
      <c r="J241" s="93"/>
      <c r="K241" s="93"/>
      <c r="L241" s="93"/>
      <c r="M241" s="93"/>
      <c r="N241" s="93"/>
      <c r="O241" s="93"/>
      <c r="P241" s="93" t="s">
        <v>390</v>
      </c>
      <c r="Q241" s="93" t="s">
        <v>22</v>
      </c>
      <c r="R241" s="93" t="s">
        <v>22</v>
      </c>
      <c r="S241" s="93" t="s">
        <v>22</v>
      </c>
    </row>
    <row r="242" spans="1:19" x14ac:dyDescent="0.25">
      <c r="A242" s="93" t="s">
        <v>578</v>
      </c>
      <c r="B242" s="93" t="s">
        <v>634</v>
      </c>
      <c r="C242" s="93" t="s">
        <v>578</v>
      </c>
      <c r="D242" s="93" t="s">
        <v>462</v>
      </c>
      <c r="E242" s="93" t="b">
        <v>0</v>
      </c>
      <c r="F242" s="93" t="s">
        <v>463</v>
      </c>
      <c r="J242" s="93"/>
      <c r="K242" s="93"/>
      <c r="L242" s="93"/>
      <c r="M242" s="93"/>
      <c r="N242" s="93"/>
      <c r="O242" s="93"/>
      <c r="P242" s="93" t="s">
        <v>390</v>
      </c>
      <c r="Q242" s="93" t="s">
        <v>22</v>
      </c>
      <c r="R242" s="93" t="s">
        <v>22</v>
      </c>
      <c r="S242" s="93" t="s">
        <v>22</v>
      </c>
    </row>
    <row r="243" spans="1:19" x14ac:dyDescent="0.25">
      <c r="A243" s="93" t="s">
        <v>578</v>
      </c>
      <c r="B243" s="93" t="s">
        <v>635</v>
      </c>
      <c r="C243" s="93" t="s">
        <v>578</v>
      </c>
      <c r="D243" s="93" t="s">
        <v>636</v>
      </c>
      <c r="E243" s="93" t="b">
        <v>0</v>
      </c>
      <c r="F243" s="93" t="s">
        <v>637</v>
      </c>
      <c r="J243" s="93"/>
      <c r="K243" s="93"/>
      <c r="L243" s="93"/>
      <c r="M243" s="93"/>
      <c r="N243" s="93"/>
      <c r="O243" s="93"/>
      <c r="P243" s="93" t="s">
        <v>390</v>
      </c>
      <c r="Q243" s="93" t="s">
        <v>22</v>
      </c>
      <c r="R243" s="93" t="s">
        <v>22</v>
      </c>
      <c r="S243" s="93" t="s">
        <v>22</v>
      </c>
    </row>
    <row r="244" spans="1:19" x14ac:dyDescent="0.25">
      <c r="A244" s="93" t="s">
        <v>578</v>
      </c>
      <c r="B244" s="93" t="s">
        <v>638</v>
      </c>
      <c r="C244" s="93" t="s">
        <v>578</v>
      </c>
      <c r="D244" s="93" t="s">
        <v>639</v>
      </c>
      <c r="E244" s="93" t="b">
        <v>0</v>
      </c>
      <c r="F244" s="93" t="s">
        <v>640</v>
      </c>
      <c r="P244" s="93" t="s">
        <v>390</v>
      </c>
      <c r="Q244" s="93" t="s">
        <v>22</v>
      </c>
      <c r="R244" s="93" t="s">
        <v>22</v>
      </c>
      <c r="S244" s="93" t="s">
        <v>22</v>
      </c>
    </row>
    <row r="245" spans="1:19" x14ac:dyDescent="0.25">
      <c r="A245" s="93" t="s">
        <v>578</v>
      </c>
      <c r="B245" s="93" t="s">
        <v>641</v>
      </c>
      <c r="C245" s="93" t="s">
        <v>578</v>
      </c>
      <c r="D245" s="93" t="s">
        <v>642</v>
      </c>
      <c r="E245" s="93" t="b">
        <v>0</v>
      </c>
      <c r="F245" s="93" t="s">
        <v>643</v>
      </c>
      <c r="J245" s="93"/>
      <c r="K245" s="93"/>
      <c r="L245" s="93"/>
      <c r="M245" s="93"/>
      <c r="N245" s="93"/>
      <c r="O245" s="93"/>
      <c r="P245" s="93" t="s">
        <v>390</v>
      </c>
      <c r="Q245" s="93" t="s">
        <v>22</v>
      </c>
      <c r="R245" s="93" t="s">
        <v>22</v>
      </c>
      <c r="S245" s="93" t="s">
        <v>22</v>
      </c>
    </row>
    <row r="246" spans="1:19" x14ac:dyDescent="0.25">
      <c r="A246" s="93" t="s">
        <v>578</v>
      </c>
      <c r="B246" s="93" t="s">
        <v>644</v>
      </c>
      <c r="C246" s="93" t="s">
        <v>578</v>
      </c>
      <c r="D246" s="93" t="s">
        <v>642</v>
      </c>
      <c r="E246" s="93" t="b">
        <v>0</v>
      </c>
      <c r="F246" s="93" t="s">
        <v>643</v>
      </c>
      <c r="J246" s="93"/>
      <c r="K246" s="93"/>
      <c r="L246" s="93"/>
      <c r="M246" s="93"/>
      <c r="N246" s="93"/>
      <c r="O246" s="93"/>
      <c r="P246" s="93" t="s">
        <v>390</v>
      </c>
      <c r="Q246" s="93" t="s">
        <v>22</v>
      </c>
      <c r="R246" s="93" t="s">
        <v>22</v>
      </c>
      <c r="S246" s="93" t="s">
        <v>22</v>
      </c>
    </row>
    <row r="247" spans="1:19" x14ac:dyDescent="0.25">
      <c r="A247" s="93" t="s">
        <v>578</v>
      </c>
      <c r="C247" s="93" t="s">
        <v>578</v>
      </c>
      <c r="D247" s="93" t="s">
        <v>645</v>
      </c>
      <c r="E247" s="93" t="b">
        <v>0</v>
      </c>
      <c r="F247" s="93" t="s">
        <v>646</v>
      </c>
      <c r="J247" s="93"/>
      <c r="K247" s="93"/>
      <c r="L247" s="93"/>
      <c r="M247" s="93"/>
      <c r="N247" s="93"/>
      <c r="O247" s="93"/>
      <c r="P247" s="93" t="s">
        <v>390</v>
      </c>
      <c r="Q247" s="93" t="s">
        <v>22</v>
      </c>
      <c r="R247" s="93" t="s">
        <v>22</v>
      </c>
      <c r="S247" s="93" t="s">
        <v>22</v>
      </c>
    </row>
    <row r="248" spans="1:19" x14ac:dyDescent="0.25">
      <c r="A248" s="93" t="s">
        <v>647</v>
      </c>
      <c r="C248" s="93" t="s">
        <v>647</v>
      </c>
      <c r="D248" s="93" t="s">
        <v>648</v>
      </c>
      <c r="E248" s="93" t="b">
        <v>0</v>
      </c>
      <c r="P248" s="93" t="s">
        <v>649</v>
      </c>
      <c r="Q248" s="93" t="s">
        <v>22</v>
      </c>
      <c r="R248" s="93" t="s">
        <v>22</v>
      </c>
      <c r="S248" s="93" t="s">
        <v>22</v>
      </c>
    </row>
    <row r="249" spans="1:19" x14ac:dyDescent="0.25">
      <c r="A249" s="93" t="s">
        <v>647</v>
      </c>
      <c r="C249" s="93" t="s">
        <v>647</v>
      </c>
      <c r="D249" s="93" t="s">
        <v>650</v>
      </c>
      <c r="E249" s="93" t="b">
        <v>0</v>
      </c>
      <c r="J249" s="93"/>
      <c r="K249" s="93"/>
      <c r="L249" s="93"/>
      <c r="M249" s="93"/>
      <c r="N249" s="93"/>
      <c r="O249" s="93"/>
      <c r="P249" s="93" t="s">
        <v>649</v>
      </c>
      <c r="Q249" s="93" t="s">
        <v>22</v>
      </c>
      <c r="R249" s="93" t="s">
        <v>22</v>
      </c>
      <c r="S249" s="93" t="s">
        <v>22</v>
      </c>
    </row>
    <row r="250" spans="1:19" x14ac:dyDescent="0.25">
      <c r="A250" s="93" t="s">
        <v>647</v>
      </c>
      <c r="B250" s="93" t="s">
        <v>651</v>
      </c>
      <c r="C250" s="93" t="s">
        <v>647</v>
      </c>
      <c r="D250" s="93" t="s">
        <v>652</v>
      </c>
      <c r="E250" s="93" t="b">
        <v>0</v>
      </c>
      <c r="F250" s="93" t="s">
        <v>653</v>
      </c>
      <c r="P250" s="93" t="s">
        <v>649</v>
      </c>
      <c r="Q250" s="93" t="s">
        <v>22</v>
      </c>
      <c r="R250" s="93" t="s">
        <v>22</v>
      </c>
      <c r="S250" s="93" t="s">
        <v>22</v>
      </c>
    </row>
    <row r="251" spans="1:19" x14ac:dyDescent="0.25">
      <c r="A251" s="93" t="s">
        <v>647</v>
      </c>
      <c r="C251" s="93" t="s">
        <v>647</v>
      </c>
      <c r="D251" s="93" t="s">
        <v>654</v>
      </c>
      <c r="E251" s="93" t="b">
        <v>0</v>
      </c>
      <c r="P251" s="93" t="s">
        <v>649</v>
      </c>
      <c r="Q251" s="93" t="s">
        <v>22</v>
      </c>
      <c r="R251" s="93" t="s">
        <v>22</v>
      </c>
      <c r="S251" s="93" t="s">
        <v>22</v>
      </c>
    </row>
    <row r="252" spans="1:19" x14ac:dyDescent="0.25">
      <c r="A252" s="93" t="s">
        <v>647</v>
      </c>
      <c r="C252" s="93" t="s">
        <v>647</v>
      </c>
      <c r="D252" s="93" t="s">
        <v>655</v>
      </c>
      <c r="E252" s="93" t="b">
        <v>0</v>
      </c>
      <c r="P252" s="93" t="s">
        <v>649</v>
      </c>
      <c r="Q252" s="93" t="s">
        <v>22</v>
      </c>
      <c r="R252" s="93" t="s">
        <v>22</v>
      </c>
      <c r="S252" s="93" t="s">
        <v>22</v>
      </c>
    </row>
    <row r="253" spans="1:19" x14ac:dyDescent="0.25">
      <c r="A253" s="93" t="s">
        <v>647</v>
      </c>
      <c r="C253" s="93" t="s">
        <v>647</v>
      </c>
      <c r="D253" s="93" t="s">
        <v>656</v>
      </c>
      <c r="E253" s="93" t="b">
        <v>0</v>
      </c>
      <c r="J253" s="93"/>
      <c r="K253" s="93"/>
      <c r="L253" s="93"/>
      <c r="M253" s="93"/>
      <c r="N253" s="93"/>
      <c r="O253" s="93"/>
      <c r="P253" s="93" t="s">
        <v>649</v>
      </c>
      <c r="Q253" s="93" t="s">
        <v>22</v>
      </c>
      <c r="R253" s="93" t="s">
        <v>22</v>
      </c>
      <c r="S253" s="93" t="s">
        <v>22</v>
      </c>
    </row>
    <row r="254" spans="1:19" x14ac:dyDescent="0.25">
      <c r="A254" s="93" t="s">
        <v>647</v>
      </c>
      <c r="C254" s="93" t="s">
        <v>647</v>
      </c>
      <c r="D254" s="93" t="s">
        <v>657</v>
      </c>
      <c r="E254" s="93" t="b">
        <v>0</v>
      </c>
      <c r="J254" s="93"/>
      <c r="K254" s="93"/>
      <c r="L254" s="93"/>
      <c r="M254" s="93"/>
      <c r="N254" s="93"/>
      <c r="O254" s="93"/>
      <c r="P254" s="93" t="s">
        <v>649</v>
      </c>
      <c r="Q254" s="93" t="s">
        <v>22</v>
      </c>
      <c r="R254" s="93" t="s">
        <v>22</v>
      </c>
      <c r="S254" s="93" t="s">
        <v>22</v>
      </c>
    </row>
    <row r="255" spans="1:19" x14ac:dyDescent="0.25">
      <c r="A255" s="93" t="s">
        <v>647</v>
      </c>
      <c r="B255" s="93" t="s">
        <v>658</v>
      </c>
      <c r="C255" s="93" t="s">
        <v>647</v>
      </c>
      <c r="D255" s="93" t="s">
        <v>659</v>
      </c>
      <c r="E255" s="93" t="b">
        <v>0</v>
      </c>
      <c r="P255" s="93" t="s">
        <v>649</v>
      </c>
      <c r="Q255" s="93" t="s">
        <v>22</v>
      </c>
      <c r="R255" s="93" t="s">
        <v>22</v>
      </c>
      <c r="S255" s="93" t="s">
        <v>22</v>
      </c>
    </row>
    <row r="256" spans="1:19" x14ac:dyDescent="0.25">
      <c r="A256" s="93" t="s">
        <v>647</v>
      </c>
      <c r="C256" s="93" t="s">
        <v>647</v>
      </c>
      <c r="D256" s="93" t="s">
        <v>660</v>
      </c>
      <c r="E256" s="93" t="b">
        <v>0</v>
      </c>
      <c r="P256" s="93" t="s">
        <v>649</v>
      </c>
      <c r="Q256" s="93" t="s">
        <v>22</v>
      </c>
      <c r="R256" s="93" t="s">
        <v>22</v>
      </c>
      <c r="S256" s="93" t="s">
        <v>22</v>
      </c>
    </row>
    <row r="257" spans="1:19" x14ac:dyDescent="0.25">
      <c r="A257" s="93" t="s">
        <v>647</v>
      </c>
      <c r="C257" s="93" t="s">
        <v>647</v>
      </c>
      <c r="D257" s="93" t="s">
        <v>661</v>
      </c>
      <c r="E257" s="93" t="b">
        <v>0</v>
      </c>
      <c r="J257" s="93"/>
      <c r="K257" s="93"/>
      <c r="L257" s="93"/>
      <c r="M257" s="93"/>
      <c r="N257" s="93"/>
      <c r="O257" s="93"/>
      <c r="P257" s="93" t="s">
        <v>649</v>
      </c>
      <c r="Q257" s="93" t="s">
        <v>22</v>
      </c>
      <c r="R257" s="93" t="s">
        <v>22</v>
      </c>
      <c r="S257" s="93" t="s">
        <v>22</v>
      </c>
    </row>
    <row r="258" spans="1:19" x14ac:dyDescent="0.25">
      <c r="A258" s="93" t="s">
        <v>647</v>
      </c>
      <c r="C258" s="93" t="s">
        <v>647</v>
      </c>
      <c r="D258" s="93" t="s">
        <v>662</v>
      </c>
      <c r="E258" s="93" t="b">
        <v>0</v>
      </c>
      <c r="J258" s="93"/>
      <c r="K258" s="93"/>
      <c r="L258" s="93"/>
      <c r="M258" s="93"/>
      <c r="N258" s="93"/>
      <c r="O258" s="93"/>
      <c r="P258" s="93" t="s">
        <v>649</v>
      </c>
      <c r="Q258" s="93" t="s">
        <v>22</v>
      </c>
      <c r="R258" s="93" t="s">
        <v>22</v>
      </c>
      <c r="S258" s="93" t="s">
        <v>22</v>
      </c>
    </row>
    <row r="259" spans="1:19" x14ac:dyDescent="0.25">
      <c r="A259" s="93" t="s">
        <v>647</v>
      </c>
      <c r="C259" s="93" t="s">
        <v>647</v>
      </c>
      <c r="D259" s="93" t="s">
        <v>663</v>
      </c>
      <c r="E259" s="93" t="b">
        <v>0</v>
      </c>
      <c r="P259" s="93" t="s">
        <v>649</v>
      </c>
      <c r="Q259" s="93" t="s">
        <v>22</v>
      </c>
      <c r="R259" s="93" t="s">
        <v>22</v>
      </c>
      <c r="S259" s="93" t="s">
        <v>22</v>
      </c>
    </row>
    <row r="260" spans="1:19" x14ac:dyDescent="0.25">
      <c r="A260" s="93" t="s">
        <v>647</v>
      </c>
      <c r="C260" s="93" t="s">
        <v>647</v>
      </c>
      <c r="D260" s="93" t="s">
        <v>664</v>
      </c>
      <c r="E260" s="93" t="b">
        <v>0</v>
      </c>
      <c r="J260" s="93"/>
      <c r="K260" s="93"/>
      <c r="L260" s="93"/>
      <c r="M260" s="93"/>
      <c r="N260" s="93"/>
      <c r="O260" s="93"/>
      <c r="P260" s="93" t="s">
        <v>649</v>
      </c>
      <c r="Q260" s="93" t="s">
        <v>22</v>
      </c>
      <c r="R260" s="93" t="s">
        <v>22</v>
      </c>
      <c r="S260" s="93" t="s">
        <v>22</v>
      </c>
    </row>
    <row r="261" spans="1:19" x14ac:dyDescent="0.25">
      <c r="A261" s="93" t="s">
        <v>647</v>
      </c>
      <c r="B261" s="93" t="s">
        <v>665</v>
      </c>
      <c r="C261" s="93" t="s">
        <v>647</v>
      </c>
      <c r="D261" s="93" t="s">
        <v>666</v>
      </c>
      <c r="E261" s="93" t="b">
        <v>0</v>
      </c>
      <c r="P261" s="93" t="s">
        <v>649</v>
      </c>
      <c r="Q261" s="93" t="s">
        <v>22</v>
      </c>
      <c r="R261" s="93" t="s">
        <v>22</v>
      </c>
      <c r="S261" s="93" t="s">
        <v>22</v>
      </c>
    </row>
    <row r="262" spans="1:19" x14ac:dyDescent="0.25">
      <c r="A262" s="93" t="s">
        <v>647</v>
      </c>
      <c r="C262" s="93" t="s">
        <v>647</v>
      </c>
      <c r="D262" s="93" t="s">
        <v>667</v>
      </c>
      <c r="E262" s="93" t="b">
        <v>0</v>
      </c>
      <c r="P262" s="93" t="s">
        <v>649</v>
      </c>
      <c r="Q262" s="93" t="s">
        <v>22</v>
      </c>
      <c r="R262" s="93" t="s">
        <v>22</v>
      </c>
      <c r="S262" s="93" t="s">
        <v>22</v>
      </c>
    </row>
    <row r="263" spans="1:19" x14ac:dyDescent="0.25">
      <c r="A263" s="93" t="s">
        <v>647</v>
      </c>
      <c r="C263" s="93" t="s">
        <v>647</v>
      </c>
      <c r="D263" s="93" t="s">
        <v>668</v>
      </c>
      <c r="E263" s="93" t="b">
        <v>0</v>
      </c>
      <c r="P263" s="93" t="s">
        <v>649</v>
      </c>
      <c r="Q263" s="93" t="s">
        <v>22</v>
      </c>
      <c r="R263" s="93" t="s">
        <v>22</v>
      </c>
      <c r="S263" s="93" t="s">
        <v>22</v>
      </c>
    </row>
    <row r="264" spans="1:19" x14ac:dyDescent="0.25">
      <c r="A264" s="93" t="s">
        <v>647</v>
      </c>
      <c r="B264" s="93" t="s">
        <v>669</v>
      </c>
      <c r="C264" s="93" t="s">
        <v>647</v>
      </c>
      <c r="D264" s="93" t="s">
        <v>670</v>
      </c>
      <c r="E264" s="93" t="b">
        <v>0</v>
      </c>
      <c r="F264" s="93" t="s">
        <v>671</v>
      </c>
      <c r="P264" s="93" t="s">
        <v>649</v>
      </c>
      <c r="Q264" s="93" t="s">
        <v>22</v>
      </c>
      <c r="R264" s="93" t="s">
        <v>22</v>
      </c>
      <c r="S264" s="93" t="s">
        <v>22</v>
      </c>
    </row>
    <row r="265" spans="1:19" x14ac:dyDescent="0.25">
      <c r="A265" s="93" t="s">
        <v>647</v>
      </c>
      <c r="C265" s="93" t="s">
        <v>647</v>
      </c>
      <c r="D265" s="93" t="s">
        <v>672</v>
      </c>
      <c r="E265" s="93" t="b">
        <v>0</v>
      </c>
      <c r="P265" s="93" t="s">
        <v>649</v>
      </c>
      <c r="Q265" s="93" t="s">
        <v>22</v>
      </c>
      <c r="R265" s="93" t="s">
        <v>22</v>
      </c>
      <c r="S265" s="93" t="s">
        <v>22</v>
      </c>
    </row>
    <row r="266" spans="1:19" x14ac:dyDescent="0.25">
      <c r="A266" s="93" t="s">
        <v>647</v>
      </c>
      <c r="C266" s="93" t="s">
        <v>647</v>
      </c>
      <c r="D266" s="93" t="s">
        <v>673</v>
      </c>
      <c r="E266" s="93" t="b">
        <v>0</v>
      </c>
      <c r="J266" s="93"/>
      <c r="K266" s="93"/>
      <c r="L266" s="93"/>
      <c r="M266" s="93"/>
      <c r="N266" s="93"/>
      <c r="O266" s="93"/>
      <c r="P266" s="93" t="s">
        <v>649</v>
      </c>
      <c r="Q266" s="93" t="s">
        <v>22</v>
      </c>
      <c r="R266" s="93" t="s">
        <v>22</v>
      </c>
      <c r="S266" s="93" t="s">
        <v>22</v>
      </c>
    </row>
    <row r="267" spans="1:19" x14ac:dyDescent="0.25">
      <c r="A267" s="93" t="s">
        <v>647</v>
      </c>
      <c r="C267" s="93" t="s">
        <v>647</v>
      </c>
      <c r="D267" s="93" t="s">
        <v>674</v>
      </c>
      <c r="E267" s="93" t="b">
        <v>0</v>
      </c>
      <c r="J267" s="93"/>
      <c r="K267" s="93"/>
      <c r="L267" s="93"/>
      <c r="M267" s="93"/>
      <c r="N267" s="93"/>
      <c r="O267" s="93"/>
      <c r="P267" s="93" t="s">
        <v>649</v>
      </c>
      <c r="Q267" s="93" t="s">
        <v>22</v>
      </c>
      <c r="R267" s="93" t="s">
        <v>22</v>
      </c>
      <c r="S267" s="93" t="s">
        <v>22</v>
      </c>
    </row>
    <row r="268" spans="1:19" x14ac:dyDescent="0.25">
      <c r="A268" s="93" t="s">
        <v>647</v>
      </c>
      <c r="C268" s="93" t="s">
        <v>647</v>
      </c>
      <c r="D268" s="93" t="s">
        <v>675</v>
      </c>
      <c r="E268" s="93" t="b">
        <v>0</v>
      </c>
      <c r="J268" s="93"/>
      <c r="K268" s="93"/>
      <c r="L268" s="93"/>
      <c r="M268" s="93"/>
      <c r="N268" s="93"/>
      <c r="O268" s="93"/>
      <c r="P268" s="93" t="s">
        <v>649</v>
      </c>
      <c r="Q268" s="93" t="s">
        <v>22</v>
      </c>
      <c r="R268" s="93" t="s">
        <v>22</v>
      </c>
      <c r="S268" s="93" t="s">
        <v>22</v>
      </c>
    </row>
    <row r="269" spans="1:19" x14ac:dyDescent="0.25">
      <c r="A269" s="93" t="s">
        <v>647</v>
      </c>
      <c r="C269" s="93" t="s">
        <v>647</v>
      </c>
      <c r="D269" s="93" t="s">
        <v>92</v>
      </c>
      <c r="E269" s="93" t="b">
        <v>0</v>
      </c>
      <c r="J269" s="93"/>
      <c r="K269" s="93"/>
      <c r="L269" s="93"/>
      <c r="M269" s="93"/>
      <c r="N269" s="93"/>
      <c r="O269" s="93"/>
      <c r="P269" s="93" t="s">
        <v>649</v>
      </c>
      <c r="Q269" s="93" t="s">
        <v>22</v>
      </c>
      <c r="R269" s="93" t="s">
        <v>22</v>
      </c>
      <c r="S269" s="93" t="s">
        <v>22</v>
      </c>
    </row>
    <row r="270" spans="1:19" x14ac:dyDescent="0.25">
      <c r="A270" s="93" t="s">
        <v>647</v>
      </c>
      <c r="C270" s="93" t="s">
        <v>647</v>
      </c>
      <c r="D270" s="93" t="s">
        <v>676</v>
      </c>
      <c r="E270" s="93" t="b">
        <v>0</v>
      </c>
      <c r="J270" s="93"/>
      <c r="K270" s="93"/>
      <c r="L270" s="93"/>
      <c r="M270" s="93"/>
      <c r="N270" s="93"/>
      <c r="O270" s="93"/>
      <c r="P270" s="93" t="s">
        <v>649</v>
      </c>
      <c r="Q270" s="93" t="s">
        <v>22</v>
      </c>
      <c r="R270" s="93" t="s">
        <v>22</v>
      </c>
      <c r="S270" s="93" t="s">
        <v>22</v>
      </c>
    </row>
    <row r="271" spans="1:19" x14ac:dyDescent="0.25">
      <c r="A271" s="93" t="s">
        <v>647</v>
      </c>
      <c r="C271" s="93" t="s">
        <v>647</v>
      </c>
      <c r="D271" s="93" t="s">
        <v>677</v>
      </c>
      <c r="E271" s="93" t="b">
        <v>0</v>
      </c>
      <c r="P271" s="93" t="s">
        <v>649</v>
      </c>
      <c r="Q271" s="93" t="s">
        <v>22</v>
      </c>
      <c r="R271" s="93" t="s">
        <v>22</v>
      </c>
      <c r="S271" s="93" t="s">
        <v>22</v>
      </c>
    </row>
    <row r="272" spans="1:19" x14ac:dyDescent="0.25">
      <c r="A272" s="93" t="s">
        <v>647</v>
      </c>
      <c r="C272" s="93" t="s">
        <v>647</v>
      </c>
      <c r="D272" s="93" t="s">
        <v>678</v>
      </c>
      <c r="E272" s="93" t="b">
        <v>0</v>
      </c>
      <c r="P272" s="93" t="s">
        <v>649</v>
      </c>
      <c r="Q272" s="93" t="s">
        <v>22</v>
      </c>
      <c r="R272" s="93" t="s">
        <v>22</v>
      </c>
      <c r="S272" s="93" t="s">
        <v>22</v>
      </c>
    </row>
    <row r="273" spans="1:19" x14ac:dyDescent="0.25">
      <c r="A273" s="93" t="s">
        <v>647</v>
      </c>
      <c r="B273" s="93" t="s">
        <v>679</v>
      </c>
      <c r="C273" s="93" t="s">
        <v>647</v>
      </c>
      <c r="D273" s="93" t="s">
        <v>680</v>
      </c>
      <c r="E273" s="93" t="b">
        <v>0</v>
      </c>
      <c r="P273" s="93" t="s">
        <v>649</v>
      </c>
      <c r="Q273" s="93" t="s">
        <v>22</v>
      </c>
      <c r="R273" s="93" t="s">
        <v>22</v>
      </c>
      <c r="S273" s="93" t="s">
        <v>22</v>
      </c>
    </row>
    <row r="274" spans="1:19" x14ac:dyDescent="0.25">
      <c r="A274" s="93" t="s">
        <v>647</v>
      </c>
      <c r="C274" s="93" t="s">
        <v>647</v>
      </c>
      <c r="D274" s="93" t="s">
        <v>681</v>
      </c>
      <c r="E274" s="93" t="b">
        <v>0</v>
      </c>
      <c r="J274" s="93"/>
      <c r="K274" s="93"/>
      <c r="L274" s="93"/>
      <c r="M274" s="93"/>
      <c r="N274" s="93"/>
      <c r="O274" s="93"/>
      <c r="P274" s="93" t="s">
        <v>649</v>
      </c>
      <c r="Q274" s="93" t="s">
        <v>22</v>
      </c>
      <c r="R274" s="93" t="s">
        <v>22</v>
      </c>
      <c r="S274" s="93" t="s">
        <v>22</v>
      </c>
    </row>
    <row r="275" spans="1:19" x14ac:dyDescent="0.25">
      <c r="A275" s="93" t="s">
        <v>647</v>
      </c>
      <c r="B275" s="93" t="s">
        <v>490</v>
      </c>
      <c r="C275" s="93" t="s">
        <v>647</v>
      </c>
      <c r="D275" s="93" t="s">
        <v>682</v>
      </c>
      <c r="E275" s="93" t="b">
        <v>0</v>
      </c>
      <c r="P275" s="93" t="s">
        <v>649</v>
      </c>
      <c r="Q275" s="93" t="s">
        <v>22</v>
      </c>
      <c r="R275" s="93" t="s">
        <v>22</v>
      </c>
      <c r="S275" s="93" t="s">
        <v>22</v>
      </c>
    </row>
    <row r="276" spans="1:19" x14ac:dyDescent="0.25">
      <c r="A276" s="93" t="s">
        <v>647</v>
      </c>
      <c r="C276" s="93" t="s">
        <v>647</v>
      </c>
      <c r="D276" s="93" t="s">
        <v>683</v>
      </c>
      <c r="E276" s="93" t="b">
        <v>0</v>
      </c>
      <c r="P276" s="93" t="s">
        <v>649</v>
      </c>
      <c r="Q276" s="93" t="s">
        <v>22</v>
      </c>
      <c r="R276" s="93" t="s">
        <v>22</v>
      </c>
      <c r="S276" s="93" t="s">
        <v>22</v>
      </c>
    </row>
    <row r="277" spans="1:19" x14ac:dyDescent="0.25">
      <c r="A277" s="93" t="s">
        <v>647</v>
      </c>
      <c r="C277" s="93" t="s">
        <v>647</v>
      </c>
      <c r="D277" s="93" t="s">
        <v>684</v>
      </c>
      <c r="E277" s="93" t="b">
        <v>0</v>
      </c>
      <c r="J277" s="93"/>
      <c r="K277" s="93"/>
      <c r="L277" s="93"/>
      <c r="M277" s="93"/>
      <c r="N277" s="93"/>
      <c r="O277" s="93"/>
      <c r="P277" s="93" t="s">
        <v>649</v>
      </c>
      <c r="Q277" s="93" t="s">
        <v>22</v>
      </c>
      <c r="R277" s="93" t="s">
        <v>22</v>
      </c>
      <c r="S277" s="93" t="s">
        <v>22</v>
      </c>
    </row>
    <row r="278" spans="1:19" x14ac:dyDescent="0.25">
      <c r="A278" s="93" t="s">
        <v>647</v>
      </c>
      <c r="B278" s="93" t="s">
        <v>685</v>
      </c>
      <c r="C278" s="93" t="s">
        <v>647</v>
      </c>
      <c r="D278" s="93" t="s">
        <v>686</v>
      </c>
      <c r="E278" s="93" t="b">
        <v>0</v>
      </c>
      <c r="J278" s="93"/>
      <c r="K278" s="93"/>
      <c r="L278" s="93"/>
      <c r="M278" s="93"/>
      <c r="N278" s="93"/>
      <c r="O278" s="93"/>
      <c r="P278" s="93" t="s">
        <v>649</v>
      </c>
      <c r="Q278" s="93" t="s">
        <v>22</v>
      </c>
      <c r="R278" s="93" t="s">
        <v>22</v>
      </c>
      <c r="S278" s="93" t="s">
        <v>22</v>
      </c>
    </row>
    <row r="279" spans="1:19" x14ac:dyDescent="0.25">
      <c r="A279" s="93" t="s">
        <v>647</v>
      </c>
      <c r="C279" s="93" t="s">
        <v>647</v>
      </c>
      <c r="D279" s="93" t="s">
        <v>687</v>
      </c>
      <c r="E279" s="93" t="b">
        <v>0</v>
      </c>
      <c r="J279" s="93"/>
      <c r="K279" s="93"/>
      <c r="L279" s="93"/>
      <c r="M279" s="93"/>
      <c r="N279" s="93"/>
      <c r="O279" s="93"/>
      <c r="P279" s="93" t="s">
        <v>649</v>
      </c>
      <c r="Q279" s="93" t="s">
        <v>22</v>
      </c>
      <c r="R279" s="93" t="s">
        <v>22</v>
      </c>
      <c r="S279" s="93" t="s">
        <v>22</v>
      </c>
    </row>
    <row r="280" spans="1:19" x14ac:dyDescent="0.25">
      <c r="A280" s="93" t="s">
        <v>647</v>
      </c>
      <c r="C280" s="93" t="s">
        <v>647</v>
      </c>
      <c r="D280" s="93" t="s">
        <v>688</v>
      </c>
      <c r="E280" s="93" t="b">
        <v>0</v>
      </c>
      <c r="P280" s="93" t="s">
        <v>649</v>
      </c>
      <c r="Q280" s="93" t="s">
        <v>22</v>
      </c>
      <c r="R280" s="93" t="s">
        <v>22</v>
      </c>
      <c r="S280" s="93" t="s">
        <v>22</v>
      </c>
    </row>
    <row r="281" spans="1:19" x14ac:dyDescent="0.25">
      <c r="A281" s="93" t="s">
        <v>490</v>
      </c>
      <c r="C281" s="93" t="s">
        <v>490</v>
      </c>
      <c r="D281" s="93" t="s">
        <v>490</v>
      </c>
      <c r="E281" s="93" t="b">
        <v>0</v>
      </c>
      <c r="J281" s="93"/>
      <c r="K281" s="93"/>
      <c r="L281" s="93"/>
      <c r="M281" s="93"/>
      <c r="N281" s="93"/>
      <c r="O281" s="93"/>
      <c r="P281" s="93" t="s">
        <v>22</v>
      </c>
      <c r="Q281" s="93" t="s">
        <v>22</v>
      </c>
      <c r="R281" s="93" t="s">
        <v>22</v>
      </c>
      <c r="S281" s="93" t="s">
        <v>22</v>
      </c>
    </row>
  </sheetData>
  <autoFilter ref="A1:R281" xr:uid="{3C3C1E7C-78D1-4D1D-8CF5-28F5B0AF91BE}">
    <sortState xmlns:xlrd2="http://schemas.microsoft.com/office/spreadsheetml/2017/richdata2" ref="A2:R281">
      <sortCondition ref="C1:C281"/>
    </sortState>
  </autoFilter>
  <sortState xmlns:xlrd2="http://schemas.microsoft.com/office/spreadsheetml/2017/richdata2" ref="B186:H221">
    <sortCondition ref="B186:B221"/>
  </sortState>
  <phoneticPr fontId="15" type="noConversion"/>
  <conditionalFormatting sqref="B28">
    <cfRule type="duplicateValues" dxfId="67" priority="8"/>
  </conditionalFormatting>
  <conditionalFormatting sqref="B39:B49">
    <cfRule type="duplicateValues" dxfId="66" priority="40"/>
  </conditionalFormatting>
  <conditionalFormatting sqref="B78:B79">
    <cfRule type="duplicateValues" dxfId="65" priority="2"/>
  </conditionalFormatting>
  <conditionalFormatting sqref="B81:B105">
    <cfRule type="duplicateValues" dxfId="64" priority="41"/>
  </conditionalFormatting>
  <conditionalFormatting sqref="B126">
    <cfRule type="duplicateValues" dxfId="63" priority="6"/>
  </conditionalFormatting>
  <conditionalFormatting sqref="B142">
    <cfRule type="duplicateValues" dxfId="62" priority="7"/>
  </conditionalFormatting>
  <conditionalFormatting sqref="B172">
    <cfRule type="duplicateValues" dxfId="61" priority="5"/>
  </conditionalFormatting>
  <conditionalFormatting sqref="B187">
    <cfRule type="duplicateValues" dxfId="60" priority="4"/>
  </conditionalFormatting>
  <conditionalFormatting sqref="B197">
    <cfRule type="duplicateValues" dxfId="59" priority="3"/>
  </conditionalFormatting>
  <conditionalFormatting sqref="B198:B1048576 B80:B125 B29:B77 B1:B27 B127:B141 B143:B171 B173:B186 B188:B196">
    <cfRule type="expression" dxfId="58" priority="46">
      <formula>#REF!</formula>
    </cfRule>
  </conditionalFormatting>
  <conditionalFormatting sqref="B207:B221">
    <cfRule type="duplicateValues" dxfId="57" priority="42"/>
  </conditionalFormatting>
  <conditionalFormatting sqref="B249">
    <cfRule type="duplicateValues" dxfId="56" priority="45"/>
  </conditionalFormatting>
  <conditionalFormatting sqref="B270">
    <cfRule type="duplicateValues" dxfId="55" priority="44"/>
  </conditionalFormatting>
  <conditionalFormatting sqref="B276">
    <cfRule type="duplicateValues" dxfId="54" priority="43"/>
  </conditionalFormatting>
  <conditionalFormatting sqref="D1:D198 D200:D1048576">
    <cfRule type="duplicateValues" dxfId="53" priority="16"/>
  </conditionalFormatting>
  <conditionalFormatting sqref="D199">
    <cfRule type="expression" dxfId="52" priority="1">
      <formula>#REF!</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R319"/>
  <sheetViews>
    <sheetView zoomScale="130" zoomScaleNormal="130" workbookViewId="0">
      <pane ySplit="1" topLeftCell="A2" activePane="bottomLeft" state="frozen"/>
      <selection pane="bottomLeft" activeCell="R18" sqref="R18"/>
    </sheetView>
  </sheetViews>
  <sheetFormatPr defaultColWidth="19.54296875" defaultRowHeight="15" customHeight="1" x14ac:dyDescent="0.25"/>
  <cols>
    <col min="1" max="1" width="12.1796875" style="93" customWidth="1"/>
    <col min="2" max="2" width="13.54296875" style="93" customWidth="1"/>
    <col min="3" max="3" width="22.54296875" style="93" bestFit="1" customWidth="1"/>
    <col min="4" max="4" width="22.54296875" style="93" customWidth="1"/>
    <col min="5" max="5" width="22.26953125" style="93" customWidth="1"/>
    <col min="6" max="6" width="8" style="93" customWidth="1"/>
    <col min="7" max="7" width="20" style="93" customWidth="1"/>
    <col min="8" max="8" width="3.54296875" style="140" customWidth="1"/>
    <col min="9" max="9" width="16.81640625" style="93" bestFit="1" customWidth="1"/>
    <col min="10" max="10" width="17.1796875" style="93" customWidth="1"/>
    <col min="11" max="11" width="9.26953125" style="93" bestFit="1" customWidth="1"/>
    <col min="12" max="12" width="7.7265625" style="93" bestFit="1" customWidth="1"/>
    <col min="13" max="13" width="6.81640625" style="93" bestFit="1" customWidth="1"/>
    <col min="14" max="14" width="20.54296875" style="93" bestFit="1" customWidth="1"/>
    <col min="15" max="15" width="3.81640625" style="140" customWidth="1"/>
    <col min="16" max="16" width="8" style="93" bestFit="1" customWidth="1"/>
    <col min="17" max="17" width="12.54296875" style="93" bestFit="1" customWidth="1"/>
    <col min="18" max="16384" width="19.54296875" style="93"/>
  </cols>
  <sheetData>
    <row r="1" spans="1:18" ht="10.5" x14ac:dyDescent="0.25">
      <c r="A1" s="92" t="s">
        <v>3209</v>
      </c>
      <c r="B1" s="92" t="s">
        <v>3210</v>
      </c>
      <c r="C1" s="92" t="s">
        <v>1584</v>
      </c>
      <c r="D1" s="92" t="s">
        <v>3211</v>
      </c>
      <c r="E1" s="92" t="s">
        <v>1593</v>
      </c>
      <c r="F1" s="92" t="s">
        <v>3212</v>
      </c>
      <c r="G1" s="92" t="s">
        <v>3213</v>
      </c>
      <c r="H1" s="141"/>
      <c r="I1" s="93" t="s">
        <v>3214</v>
      </c>
      <c r="J1" s="136" t="s">
        <v>3215</v>
      </c>
      <c r="K1" s="92" t="s">
        <v>3216</v>
      </c>
      <c r="L1" s="92" t="s">
        <v>3217</v>
      </c>
      <c r="M1" s="92" t="s">
        <v>3218</v>
      </c>
      <c r="N1" s="92" t="s">
        <v>1584</v>
      </c>
      <c r="P1" s="136" t="s">
        <v>3215</v>
      </c>
      <c r="Q1" s="136" t="s">
        <v>3219</v>
      </c>
      <c r="R1" s="92" t="s">
        <v>3220</v>
      </c>
    </row>
    <row r="2" spans="1:18" ht="10.5" x14ac:dyDescent="0.25">
      <c r="A2" s="93" t="s">
        <v>3221</v>
      </c>
      <c r="B2" s="93" t="s">
        <v>3222</v>
      </c>
      <c r="C2" s="93" t="s">
        <v>3223</v>
      </c>
      <c r="D2" s="93" t="str" cm="1">
        <f t="array" ref="D2">IFERROR(IF(G2&lt;&gt;"NA",_xlfn.TEXTJOIN(";",TRUE,_xlfn.UNIQUE(_xlfn.TEXTSPLIT(_xlfn._xlws.FILTER(N:N,I:I=E2),";",TRUE))),_xlfn.UNIQUE(_xlfn._xlws.FILTER(R:R,P:P=E2))),"NA")</f>
        <v>Herbicide</v>
      </c>
      <c r="E2" s="93" t="s">
        <v>3224</v>
      </c>
      <c r="F2" s="93" t="b">
        <v>1</v>
      </c>
      <c r="G2" s="93" t="str" cm="1">
        <f t="array" ref="G2">IFERROR(_xlfn.TEXTJOIN(";",TRUE,_xlfn._xlws.FILTER(J:J,I:I=E2)),"NA")</f>
        <v>2,4-dichlorophenoxyacetic acid</v>
      </c>
      <c r="I2" s="93" t="s">
        <v>3224</v>
      </c>
      <c r="J2" s="93" t="s">
        <v>3225</v>
      </c>
      <c r="L2" s="93" t="s">
        <v>252</v>
      </c>
      <c r="M2" s="93" t="b">
        <v>1</v>
      </c>
      <c r="N2" s="93" t="str" cm="1">
        <f t="array" ref="N2">_xlfn._xlws.FILTER(R:R,P:P=J2)</f>
        <v>Herbicide</v>
      </c>
      <c r="P2" s="93" t="s">
        <v>3225</v>
      </c>
      <c r="Q2" s="142"/>
      <c r="R2" s="143" t="s">
        <v>3223</v>
      </c>
    </row>
    <row r="3" spans="1:18" ht="10.5" x14ac:dyDescent="0.25">
      <c r="A3" s="93" t="s">
        <v>3226</v>
      </c>
      <c r="B3" s="93" t="s">
        <v>3227</v>
      </c>
      <c r="C3" s="93" t="s">
        <v>3223</v>
      </c>
      <c r="D3" s="93" t="str" cm="1">
        <f t="array" ref="D3">IFERROR(IF(G3&lt;&gt;"NA",_xlfn.TEXTJOIN(";",TRUE,_xlfn.UNIQUE(_xlfn.TEXTSPLIT(_xlfn._xlws.FILTER(N:N,I:I=E3),";",TRUE))),_xlfn.UNIQUE(_xlfn._xlws.FILTER(R:R,P:P=E3))),"NA")</f>
        <v>Herbicide</v>
      </c>
      <c r="E3" s="93" t="s">
        <v>3228</v>
      </c>
      <c r="F3" s="93" t="b">
        <v>1</v>
      </c>
      <c r="G3" s="93" t="str" cm="1">
        <f t="array" ref="G3">IFERROR(_xlfn.TEXTJOIN(";",TRUE,_xlfn._xlws.FILTER(J:J,I:I=E3)),"NA")</f>
        <v>atrazine</v>
      </c>
      <c r="I3" s="93" t="s">
        <v>3229</v>
      </c>
      <c r="J3" s="93" t="s">
        <v>3225</v>
      </c>
      <c r="L3" s="93" t="s">
        <v>252</v>
      </c>
      <c r="M3" s="93" t="b">
        <v>1</v>
      </c>
      <c r="N3" s="93" t="str" cm="1">
        <f t="array" ref="N3">_xlfn._xlws.FILTER(R:R,P:P=J3)</f>
        <v>Herbicide</v>
      </c>
      <c r="P3" s="93" t="s">
        <v>3230</v>
      </c>
      <c r="R3" s="93" t="s">
        <v>3231</v>
      </c>
    </row>
    <row r="4" spans="1:18" ht="10.5" x14ac:dyDescent="0.25">
      <c r="A4" s="93" t="s">
        <v>3232</v>
      </c>
      <c r="B4" s="93" t="s">
        <v>2164</v>
      </c>
      <c r="C4" s="93" t="s">
        <v>3233</v>
      </c>
      <c r="D4" s="93" t="str" cm="1">
        <f t="array" ref="D4">IFERROR(IF(G4&lt;&gt;"NA",_xlfn.TEXTJOIN(";",TRUE,_xlfn.UNIQUE(_xlfn.TEXTSPLIT(_xlfn._xlws.FILTER(N:N,I:I=E4),";",TRUE))),_xlfn.UNIQUE(_xlfn._xlws.FILTER(R:R,P:P=E4))),"NA")</f>
        <v>Soil Inoculation</v>
      </c>
      <c r="E4" s="93" t="s">
        <v>3230</v>
      </c>
      <c r="F4" s="93" t="b">
        <v>0</v>
      </c>
      <c r="G4" s="93" t="str" cm="1">
        <f t="array" ref="G4">IFERROR(_xlfn.TEXTJOIN(";",TRUE,_xlfn._xlws.FILTER(J:J,I:I=E4)),"NA")</f>
        <v>NA</v>
      </c>
      <c r="I4" s="93" t="s">
        <v>3234</v>
      </c>
      <c r="J4" s="93" t="s">
        <v>3230</v>
      </c>
      <c r="L4" s="93" t="s">
        <v>252</v>
      </c>
      <c r="M4" s="93" t="b">
        <v>0</v>
      </c>
      <c r="N4" s="93" t="str" cm="1">
        <f t="array" ref="N4">_xlfn._xlws.FILTER(R:R,P:P=J4)</f>
        <v>Soil Inoculation</v>
      </c>
      <c r="P4" s="93" t="s">
        <v>3235</v>
      </c>
      <c r="R4" s="93" t="s">
        <v>3236</v>
      </c>
    </row>
    <row r="5" spans="1:18" ht="10.5" x14ac:dyDescent="0.25">
      <c r="A5" s="93" t="s">
        <v>3237</v>
      </c>
      <c r="B5" s="93" t="s">
        <v>3238</v>
      </c>
      <c r="C5" s="93" t="s">
        <v>3239</v>
      </c>
      <c r="D5" s="93" t="str" cm="1">
        <f t="array" ref="D5">IFERROR(IF(G5&lt;&gt;"NA",_xlfn.TEXTJOIN(";",TRUE,_xlfn.UNIQUE(_xlfn.TEXTSPLIT(_xlfn._xlws.FILTER(N:N,I:I=E5),";",TRUE))),_xlfn.UNIQUE(_xlfn._xlws.FILTER(R:R,P:P=E5))),"NA")</f>
        <v>Insecticide</v>
      </c>
      <c r="E5" s="93" t="s">
        <v>3240</v>
      </c>
      <c r="F5" s="93" t="b">
        <v>1</v>
      </c>
      <c r="G5" s="93" t="str" cm="1">
        <f t="array" ref="G5">IFERROR(_xlfn.TEXTJOIN(";",TRUE,_xlfn._xlws.FILTER(J:J,I:I=E5)),"NA")</f>
        <v>acetamiprid</v>
      </c>
      <c r="I5" s="93" t="s">
        <v>3240</v>
      </c>
      <c r="J5" s="137" t="s">
        <v>3240</v>
      </c>
      <c r="L5" s="93" t="s">
        <v>252</v>
      </c>
      <c r="M5" s="93" t="b">
        <v>1</v>
      </c>
      <c r="N5" s="93" t="str" cm="1">
        <f t="array" ref="N5">_xlfn._xlws.FILTER(R:R,P:P=J5)</f>
        <v>Insecticide</v>
      </c>
      <c r="P5" s="93" t="s">
        <v>3240</v>
      </c>
      <c r="Q5" s="142"/>
      <c r="R5" s="143" t="s">
        <v>3239</v>
      </c>
    </row>
    <row r="6" spans="1:18" ht="10.5" x14ac:dyDescent="0.25">
      <c r="A6" s="93" t="s">
        <v>3241</v>
      </c>
      <c r="B6" s="93" t="s">
        <v>3242</v>
      </c>
      <c r="C6" s="93" t="s">
        <v>3223</v>
      </c>
      <c r="D6" s="93" t="str" cm="1">
        <f t="array" ref="D6">IFERROR(IF(G6&lt;&gt;"NA",_xlfn.TEXTJOIN(";",TRUE,_xlfn.UNIQUE(_xlfn.TEXTSPLIT(_xlfn._xlws.FILTER(N:N,I:I=E6),";",TRUE))),_xlfn.UNIQUE(_xlfn._xlws.FILTER(R:R,P:P=E6))),"NA")</f>
        <v>Antipyretic;Analgesic</v>
      </c>
      <c r="E6" s="93" t="s">
        <v>3243</v>
      </c>
      <c r="F6" s="93" t="b">
        <v>0</v>
      </c>
      <c r="G6" s="93" t="str" cm="1">
        <f t="array" ref="G6">IFERROR(_xlfn.TEXTJOIN(";",TRUE,_xlfn._xlws.FILTER(J:J,I:I=E6)),"NA")</f>
        <v>NA</v>
      </c>
      <c r="I6" s="93" t="s">
        <v>3244</v>
      </c>
      <c r="J6" s="93" t="s">
        <v>3245</v>
      </c>
      <c r="L6" s="93" t="s">
        <v>252</v>
      </c>
      <c r="M6" s="93" t="b">
        <v>1</v>
      </c>
      <c r="N6" s="93" t="str" cm="1">
        <f t="array" ref="N6">_xlfn._xlws.FILTER(R:R,P:P=J6)</f>
        <v>Herbicide</v>
      </c>
      <c r="P6" s="93" t="s">
        <v>3243</v>
      </c>
      <c r="R6" s="143" t="s">
        <v>3246</v>
      </c>
    </row>
    <row r="7" spans="1:18" ht="10.5" x14ac:dyDescent="0.25">
      <c r="A7" s="93" t="s">
        <v>3247</v>
      </c>
      <c r="B7" s="93" t="s">
        <v>3248</v>
      </c>
      <c r="C7" s="93" t="s">
        <v>3223</v>
      </c>
      <c r="D7" s="93" t="str" cm="1">
        <f t="array" ref="D7">IFERROR(IF(G7&lt;&gt;"NA",_xlfn.TEXTJOIN(";",TRUE,_xlfn.UNIQUE(_xlfn.TEXTSPLIT(_xlfn._xlws.FILTER(N:N,I:I=E7),";",TRUE))),_xlfn.UNIQUE(_xlfn._xlws.FILTER(R:R,P:P=E7))),"NA")</f>
        <v>Herbicide</v>
      </c>
      <c r="E7" s="93" t="s">
        <v>3245</v>
      </c>
      <c r="F7" s="93" t="b">
        <v>0</v>
      </c>
      <c r="G7" s="93" t="str" cm="1">
        <f t="array" ref="G7">IFERROR(_xlfn.TEXTJOIN(";",TRUE,_xlfn._xlws.FILTER(J:J,I:I=E7)),"NA")</f>
        <v>NA</v>
      </c>
      <c r="I7" s="93" t="s">
        <v>3249</v>
      </c>
      <c r="J7" s="93" t="s">
        <v>3245</v>
      </c>
      <c r="L7" s="93" t="s">
        <v>252</v>
      </c>
      <c r="M7" s="93" t="b">
        <v>1</v>
      </c>
      <c r="N7" s="93" t="str" cm="1">
        <f t="array" ref="N7">_xlfn._xlws.FILTER(R:R,P:P=J7)</f>
        <v>Herbicide</v>
      </c>
      <c r="P7" s="93" t="s">
        <v>3245</v>
      </c>
      <c r="Q7" s="142"/>
      <c r="R7" s="143" t="s">
        <v>3223</v>
      </c>
    </row>
    <row r="8" spans="1:18" ht="10.5" x14ac:dyDescent="0.25">
      <c r="A8" s="93" t="s">
        <v>3250</v>
      </c>
      <c r="B8" s="93" t="s">
        <v>3251</v>
      </c>
      <c r="C8" s="93" t="s">
        <v>3223</v>
      </c>
      <c r="D8" s="93" t="str" cm="1">
        <f t="array" ref="D8">IFERROR(IF(G8&lt;&gt;"NA",_xlfn.TEXTJOIN(";",TRUE,_xlfn.UNIQUE(_xlfn.TEXTSPLIT(_xlfn._xlws.FILTER(N:N,I:I=E8),";",TRUE))),_xlfn.UNIQUE(_xlfn._xlws.FILTER(R:R,P:P=E8))),"NA")</f>
        <v>Herbicide</v>
      </c>
      <c r="E8" s="93" t="s">
        <v>3252</v>
      </c>
      <c r="F8" s="93" t="b">
        <v>1</v>
      </c>
      <c r="G8" s="93" t="str" cm="1">
        <f t="array" ref="G8">IFERROR(_xlfn.TEXTJOIN(";",TRUE,_xlfn._xlws.FILTER(J:J,I:I=E8)),"NA")</f>
        <v>paraquat dichloride</v>
      </c>
      <c r="I8" s="93" t="s">
        <v>3253</v>
      </c>
      <c r="J8" s="93" t="s">
        <v>3245</v>
      </c>
      <c r="L8" s="93" t="s">
        <v>252</v>
      </c>
      <c r="M8" s="93" t="b">
        <v>1</v>
      </c>
      <c r="N8" s="93" t="str" cm="1">
        <f t="array" ref="N8">_xlfn._xlws.FILTER(R:R,P:P=J8)</f>
        <v>Herbicide</v>
      </c>
      <c r="P8" s="93" t="s">
        <v>3254</v>
      </c>
      <c r="Q8" s="142"/>
      <c r="R8" s="143" t="s">
        <v>3223</v>
      </c>
    </row>
    <row r="9" spans="1:18" ht="10.5" x14ac:dyDescent="0.25">
      <c r="A9" s="93" t="s">
        <v>3255</v>
      </c>
      <c r="B9" s="93" t="s">
        <v>3256</v>
      </c>
      <c r="C9" s="93" t="s">
        <v>3223</v>
      </c>
      <c r="D9" s="93" t="str" cm="1">
        <f t="array" ref="D9">IFERROR(IF(G9&lt;&gt;"NA",_xlfn.TEXTJOIN(";",TRUE,_xlfn.UNIQUE(_xlfn.TEXTSPLIT(_xlfn._xlws.FILTER(N:N,I:I=E9),";",TRUE))),_xlfn.UNIQUE(_xlfn._xlws.FILTER(R:R,P:P=E9))),"NA")</f>
        <v>Herbicide</v>
      </c>
      <c r="E9" s="93" t="s">
        <v>3257</v>
      </c>
      <c r="F9" s="93" t="b">
        <v>1</v>
      </c>
      <c r="G9" s="93" t="str" cm="1">
        <f t="array" ref="G9">IFERROR(_xlfn.TEXTJOIN(";",TRUE,_xlfn._xlws.FILTER(J:J,I:I=E9)),"NA")</f>
        <v>atrazine</v>
      </c>
      <c r="I9" s="93" t="s">
        <v>3258</v>
      </c>
      <c r="J9" s="139" t="s">
        <v>3245</v>
      </c>
      <c r="L9" s="93" t="s">
        <v>252</v>
      </c>
      <c r="M9" s="93" t="b">
        <v>1</v>
      </c>
      <c r="N9" s="93" t="str" cm="1">
        <f t="array" ref="N9">_xlfn._xlws.FILTER(R:R,P:P=J9)</f>
        <v>Herbicide</v>
      </c>
      <c r="P9" s="93" t="s">
        <v>3259</v>
      </c>
      <c r="Q9" s="143"/>
      <c r="R9" s="143" t="s">
        <v>3260</v>
      </c>
    </row>
    <row r="10" spans="1:18" ht="10.5" x14ac:dyDescent="0.25">
      <c r="A10" s="93" t="s">
        <v>3261</v>
      </c>
      <c r="B10" s="93" t="s">
        <v>3262</v>
      </c>
      <c r="C10" s="93" t="s">
        <v>3223</v>
      </c>
      <c r="D10" s="93" t="str" cm="1">
        <f t="array" ref="D10">IFERROR(IF(G10&lt;&gt;"NA",_xlfn.TEXTJOIN(";",TRUE,_xlfn.UNIQUE(_xlfn.TEXTSPLIT(_xlfn._xlws.FILTER(N:N,I:I=E10),";",TRUE))),_xlfn.UNIQUE(_xlfn._xlws.FILTER(R:R,P:P=E10))),"NA")</f>
        <v>Herbicide</v>
      </c>
      <c r="E10" s="93" t="s">
        <v>3254</v>
      </c>
      <c r="F10" s="93" t="b">
        <v>0</v>
      </c>
      <c r="G10" s="93" t="str" cm="1">
        <f t="array" ref="G10">IFERROR(_xlfn.TEXTJOIN(";",TRUE,_xlfn._xlws.FILTER(J:J,I:I=E10)),"NA")</f>
        <v>NA</v>
      </c>
      <c r="I10" s="93" t="s">
        <v>3263</v>
      </c>
      <c r="J10" s="93" t="s">
        <v>3254</v>
      </c>
      <c r="L10" s="93" t="s">
        <v>252</v>
      </c>
      <c r="M10" s="93" t="b">
        <v>1</v>
      </c>
      <c r="N10" s="93" t="str" cm="1">
        <f t="array" ref="N10">_xlfn._xlws.FILTER(R:R,P:P=J10)</f>
        <v>Herbicide</v>
      </c>
      <c r="P10" s="93" t="s">
        <v>3264</v>
      </c>
      <c r="Q10" s="142"/>
      <c r="R10" s="143" t="s">
        <v>3239</v>
      </c>
    </row>
    <row r="11" spans="1:18" ht="10.5" x14ac:dyDescent="0.25">
      <c r="A11" s="93" t="s">
        <v>3265</v>
      </c>
      <c r="B11" s="93" t="s">
        <v>3266</v>
      </c>
      <c r="C11" s="93" t="s">
        <v>3223</v>
      </c>
      <c r="D11" s="93" t="str" cm="1">
        <f t="array" ref="D11">IFERROR(IF(G11&lt;&gt;"NA",_xlfn.TEXTJOIN(";",TRUE,_xlfn.UNIQUE(_xlfn.TEXTSPLIT(_xlfn._xlws.FILTER(N:N,I:I=E11),";",TRUE))),_xlfn.UNIQUE(_xlfn._xlws.FILTER(R:R,P:P=E11))),"NA")</f>
        <v>Herbicide</v>
      </c>
      <c r="E11" s="93" t="s">
        <v>3267</v>
      </c>
      <c r="F11" s="93" t="b">
        <v>1</v>
      </c>
      <c r="G11" s="93" t="str" cm="1">
        <f t="array" ref="G11">IFERROR(_xlfn.TEXTJOIN(";",TRUE,_xlfn._xlws.FILTER(J:J,I:I=E11)),"NA")</f>
        <v>atrazine</v>
      </c>
      <c r="I11" s="93" t="s">
        <v>3268</v>
      </c>
      <c r="J11" s="93" t="s">
        <v>3254</v>
      </c>
      <c r="L11" s="93" t="s">
        <v>252</v>
      </c>
      <c r="M11" s="93" t="b">
        <v>1</v>
      </c>
      <c r="N11" s="93" t="str" cm="1">
        <f t="array" ref="N11">_xlfn._xlws.FILTER(R:R,P:P=J11)</f>
        <v>Herbicide</v>
      </c>
      <c r="P11" s="93" t="s">
        <v>3269</v>
      </c>
      <c r="R11" s="143" t="s">
        <v>3270</v>
      </c>
    </row>
    <row r="12" spans="1:18" ht="10.5" x14ac:dyDescent="0.25">
      <c r="A12" s="93" t="s">
        <v>3271</v>
      </c>
      <c r="B12" s="93" t="s">
        <v>3272</v>
      </c>
      <c r="C12" s="93" t="s">
        <v>3273</v>
      </c>
      <c r="D12" s="93" t="str" cm="1">
        <f t="array" ref="D12">IFERROR(IF(G12&lt;&gt;"NA",_xlfn.TEXTJOIN(";",TRUE,_xlfn.UNIQUE(_xlfn.TEXTSPLIT(_xlfn._xlws.FILTER(N:N,I:I=E12),";",TRUE))),_xlfn.UNIQUE(_xlfn._xlws.FILTER(R:R,P:P=E12))),"NA")</f>
        <v>Antihelmintic</v>
      </c>
      <c r="E12" s="93" t="s">
        <v>3274</v>
      </c>
      <c r="F12" s="93" t="b">
        <v>1</v>
      </c>
      <c r="G12" s="93" t="str" cm="1">
        <f t="array" ref="G12">IFERROR(_xlfn.TEXTJOIN(";",TRUE,_xlfn._xlws.FILTER(J:J,I:I=E12)),"NA")</f>
        <v>albendazole</v>
      </c>
      <c r="I12" s="93" t="s">
        <v>3275</v>
      </c>
      <c r="J12" s="93" t="s">
        <v>3254</v>
      </c>
      <c r="L12" s="93" t="s">
        <v>252</v>
      </c>
      <c r="M12" s="93" t="b">
        <v>1</v>
      </c>
      <c r="N12" s="93" t="str" cm="1">
        <f t="array" ref="N12">_xlfn._xlws.FILTER(R:R,P:P=J12)</f>
        <v>Herbicide</v>
      </c>
      <c r="P12" s="93" t="s">
        <v>3276</v>
      </c>
      <c r="R12" s="143" t="s">
        <v>3277</v>
      </c>
    </row>
    <row r="13" spans="1:18" ht="10.5" x14ac:dyDescent="0.25">
      <c r="A13" s="93" t="s">
        <v>3278</v>
      </c>
      <c r="B13" s="93" t="s">
        <v>3279</v>
      </c>
      <c r="C13" s="93" t="s">
        <v>3280</v>
      </c>
      <c r="D13" s="93" t="str" cm="1">
        <f t="array" ref="D13">IFERROR(IF(G13&lt;&gt;"NA",_xlfn.TEXTJOIN(";",TRUE,_xlfn.UNIQUE(_xlfn.TEXTSPLIT(_xlfn._xlws.FILTER(N:N,I:I=E13),";",TRUE))),_xlfn.UNIQUE(_xlfn._xlws.FILTER(R:R,P:P=E13))),"NA")</f>
        <v>Antihelmintic</v>
      </c>
      <c r="E13" s="93" t="s">
        <v>3259</v>
      </c>
      <c r="F13" s="93" t="b">
        <v>1</v>
      </c>
      <c r="G13" s="93" t="str" cm="1">
        <f t="array" ref="G13">IFERROR(_xlfn.TEXTJOIN(";",TRUE,_xlfn._xlws.FILTER(J:J,I:I=E13)),"NA")</f>
        <v>benzimidazole</v>
      </c>
      <c r="I13" s="93" t="s">
        <v>3281</v>
      </c>
      <c r="J13" s="93" t="s">
        <v>3254</v>
      </c>
      <c r="L13" s="93" t="s">
        <v>252</v>
      </c>
      <c r="M13" s="93" t="b">
        <v>1</v>
      </c>
      <c r="N13" s="93" t="str" cm="1">
        <f t="array" ref="N13">_xlfn._xlws.FILTER(R:R,P:P=J13)</f>
        <v>Herbicide</v>
      </c>
      <c r="P13" s="93" t="s">
        <v>3282</v>
      </c>
      <c r="R13" s="143" t="s">
        <v>3283</v>
      </c>
    </row>
    <row r="14" spans="1:18" ht="10.5" x14ac:dyDescent="0.25">
      <c r="A14" s="93" t="s">
        <v>3284</v>
      </c>
      <c r="B14" s="93" t="s">
        <v>3285</v>
      </c>
      <c r="C14" s="93" t="s">
        <v>3280</v>
      </c>
      <c r="D14" s="93" t="str" cm="1">
        <f t="array" ref="D14">IFERROR(IF(G14&lt;&gt;"NA",_xlfn.TEXTJOIN(";",TRUE,_xlfn.UNIQUE(_xlfn.TEXTSPLIT(_xlfn._xlws.FILTER(N:N,I:I=E14),";",TRUE))),_xlfn.UNIQUE(_xlfn._xlws.FILTER(R:R,P:P=E14))),"NA")</f>
        <v>Antihelmintic</v>
      </c>
      <c r="E14" s="93" t="s">
        <v>3286</v>
      </c>
      <c r="F14" s="93" t="b">
        <v>1</v>
      </c>
      <c r="G14" s="93" t="str" cm="1">
        <f t="array" ref="G14">IFERROR(_xlfn.TEXTJOIN(";",TRUE,_xlfn._xlws.FILTER(J:J,I:I=E14)),"NA")</f>
        <v>albendazole</v>
      </c>
      <c r="I14" s="93" t="s">
        <v>3287</v>
      </c>
      <c r="J14" s="93" t="s">
        <v>3259</v>
      </c>
      <c r="K14" s="93" t="s">
        <v>252</v>
      </c>
      <c r="M14" s="93" t="b">
        <v>1</v>
      </c>
      <c r="N14" s="93" t="str" cm="1">
        <f t="array" ref="N14">_xlfn._xlws.FILTER(R:R,P:P=J14)</f>
        <v>Antihelmintic</v>
      </c>
      <c r="P14" s="93" t="s">
        <v>3288</v>
      </c>
      <c r="R14" s="93" t="s">
        <v>3289</v>
      </c>
    </row>
    <row r="15" spans="1:18" ht="10.5" x14ac:dyDescent="0.25">
      <c r="A15" s="93" t="s">
        <v>3290</v>
      </c>
      <c r="B15" s="93" t="s">
        <v>3291</v>
      </c>
      <c r="C15" s="93" t="s">
        <v>3280</v>
      </c>
      <c r="D15" s="93" t="str" cm="1">
        <f t="array" ref="D15">IFERROR(IF(G15&lt;&gt;"NA",_xlfn.TEXTJOIN(";",TRUE,_xlfn.UNIQUE(_xlfn.TEXTSPLIT(_xlfn._xlws.FILTER(N:N,I:I=E15),";",TRUE))),_xlfn.UNIQUE(_xlfn._xlws.FILTER(R:R,P:P=E15))),"NA")</f>
        <v>Antihelmintic</v>
      </c>
      <c r="E15" s="93" t="s">
        <v>3292</v>
      </c>
      <c r="F15" s="93" t="b">
        <v>1</v>
      </c>
      <c r="G15" s="93" t="str" cm="1">
        <f t="array" ref="G15">IFERROR(_xlfn.TEXTJOIN(";",TRUE,_xlfn._xlws.FILTER(J:J,I:I=E15)),"NA")</f>
        <v>albendazole</v>
      </c>
      <c r="I15" s="93" t="s">
        <v>3293</v>
      </c>
      <c r="J15" s="93" t="s">
        <v>3264</v>
      </c>
      <c r="L15" s="93" t="s">
        <v>252</v>
      </c>
      <c r="M15" s="93" t="b">
        <v>1</v>
      </c>
      <c r="N15" s="93" t="str" cm="1">
        <f t="array" ref="N15">_xlfn._xlws.FILTER(R:R,P:P=J15)</f>
        <v>Insecticide</v>
      </c>
      <c r="P15" s="93" t="s">
        <v>3294</v>
      </c>
      <c r="R15" s="93" t="s">
        <v>3295</v>
      </c>
    </row>
    <row r="16" spans="1:18" ht="10.5" x14ac:dyDescent="0.25">
      <c r="A16" s="93" t="s">
        <v>3296</v>
      </c>
      <c r="B16" s="93" t="s">
        <v>3297</v>
      </c>
      <c r="C16" s="93" t="s">
        <v>3298</v>
      </c>
      <c r="D16" s="93" t="str" cm="1">
        <f t="array" ref="D16">IFERROR(IF(G16&lt;&gt;"NA",_xlfn.TEXTJOIN(";",TRUE,_xlfn.UNIQUE(_xlfn.TEXTSPLIT(_xlfn._xlws.FILTER(N:N,I:I=E16),";",TRUE))),_xlfn.UNIQUE(_xlfn._xlws.FILTER(R:R,P:P=E16))),"NA")</f>
        <v>Supplement;Antibiotic;Vitamin</v>
      </c>
      <c r="E16" s="93" t="s">
        <v>3299</v>
      </c>
      <c r="F16" s="93" t="b">
        <v>1</v>
      </c>
      <c r="G16" s="93" t="str" cm="1">
        <f t="array" ref="G16">IFERROR(_xlfn.TEXTJOIN(";",TRUE,_xlfn._xlws.FILTER(J:J,I:I=E16)),"NA")</f>
        <v>calcium pantothenate;colistin sulphate;erythromycin thiocyanate;inositol;nicotinamide;oxytetracycline hydrochloride;streptomycin sulphate;vitamin A;vitamin B1;vitamin B12;vitamin B2;vitamin B6;vitamin C;vitamin D3;vitamin E;vitamin K3</v>
      </c>
      <c r="I16" s="93" t="s">
        <v>3300</v>
      </c>
      <c r="J16" s="93" t="s">
        <v>3269</v>
      </c>
      <c r="L16" s="93" t="s">
        <v>252</v>
      </c>
      <c r="M16" s="93" t="b">
        <v>1</v>
      </c>
      <c r="N16" s="93" t="str" cm="1">
        <f t="array" ref="N16">_xlfn._xlws.FILTER(R:R,P:P=J16)</f>
        <v>Rodenticide</v>
      </c>
      <c r="P16" s="93" t="s">
        <v>3301</v>
      </c>
      <c r="R16" s="93" t="s">
        <v>3302</v>
      </c>
    </row>
    <row r="17" spans="1:18" ht="10.5" x14ac:dyDescent="0.25">
      <c r="A17" s="93" t="s">
        <v>3303</v>
      </c>
      <c r="B17" s="93" t="s">
        <v>2164</v>
      </c>
      <c r="C17" s="93" t="s">
        <v>3239</v>
      </c>
      <c r="D17" s="93" t="str" cm="1">
        <f t="array" ref="D17">IFERROR(IF(G17&lt;&gt;"NA",_xlfn.TEXTJOIN(";",TRUE,_xlfn.UNIQUE(_xlfn.TEXTSPLIT(_xlfn._xlws.FILTER(N:N,I:I=E17),";",TRUE))),_xlfn.UNIQUE(_xlfn._xlws.FILTER(R:R,P:P=E17))),"NA")</f>
        <v>Insecticide</v>
      </c>
      <c r="E17" s="93" t="s">
        <v>3304</v>
      </c>
      <c r="F17" s="93" t="b">
        <v>1</v>
      </c>
      <c r="G17" s="93" t="str" cm="1">
        <f t="array" ref="G17">IFERROR(_xlfn.TEXTJOIN(";",TRUE,_xlfn._xlws.FILTER(J:J,I:I=E17)),"NA")</f>
        <v>thiamethoxam</v>
      </c>
      <c r="I17" s="93" t="s">
        <v>3305</v>
      </c>
      <c r="J17" s="93" t="s">
        <v>3276</v>
      </c>
      <c r="K17" s="93" t="s">
        <v>252</v>
      </c>
      <c r="L17" s="93" t="s">
        <v>252</v>
      </c>
      <c r="M17" s="93" t="b">
        <v>1</v>
      </c>
      <c r="N17" s="93" t="str" cm="1">
        <f t="array" ref="N17">_xlfn._xlws.FILTER(R:R,P:P=J17)</f>
        <v>Acaricide</v>
      </c>
      <c r="P17" s="93" t="s">
        <v>3306</v>
      </c>
      <c r="R17" s="143" t="s">
        <v>3223</v>
      </c>
    </row>
    <row r="18" spans="1:18" ht="10.5" x14ac:dyDescent="0.25">
      <c r="A18" s="93" t="s">
        <v>3307</v>
      </c>
      <c r="B18" s="93" t="s">
        <v>3308</v>
      </c>
      <c r="C18" s="93" t="s">
        <v>3309</v>
      </c>
      <c r="D18" s="93" t="str" cm="1">
        <f t="array" ref="D18">IFERROR(IF(G18&lt;&gt;"NA",_xlfn.TEXTJOIN(";",TRUE,_xlfn.UNIQUE(_xlfn.TEXTSPLIT(_xlfn._xlws.FILTER(N:N,I:I=E18),";",TRUE))),_xlfn.UNIQUE(_xlfn._xlws.FILTER(R:R,P:P=E18))),"NA")</f>
        <v>Fungicide</v>
      </c>
      <c r="E18" s="93" t="s">
        <v>3310</v>
      </c>
      <c r="F18" s="93" t="b">
        <v>1</v>
      </c>
      <c r="G18" s="93" t="str" cm="1">
        <f t="array" ref="G18">IFERROR(_xlfn.TEXTJOIN(";",TRUE,_xlfn._xlws.FILTER(J:J,I:I=E18)),"NA")</f>
        <v>azoxystrobin;cyproconazole</v>
      </c>
      <c r="I18" s="93" t="s">
        <v>3311</v>
      </c>
      <c r="J18" s="93" t="s">
        <v>3282</v>
      </c>
      <c r="L18" s="93" t="s">
        <v>252</v>
      </c>
      <c r="M18" s="93" t="b">
        <v>1</v>
      </c>
      <c r="N18" s="93" t="str" cm="1">
        <f t="array" ref="N18">_xlfn._xlws.FILTER(R:R,P:P=J18)</f>
        <v>Adjuvant</v>
      </c>
      <c r="P18" s="93" t="s">
        <v>3312</v>
      </c>
      <c r="R18" s="93" t="s">
        <v>3313</v>
      </c>
    </row>
    <row r="19" spans="1:18" ht="10.5" x14ac:dyDescent="0.25">
      <c r="A19" s="93" t="s">
        <v>3314</v>
      </c>
      <c r="B19" s="93" t="s">
        <v>3315</v>
      </c>
      <c r="C19" s="93" t="s">
        <v>3239</v>
      </c>
      <c r="D19" s="93" t="str" cm="1">
        <f t="array" ref="D19">IFERROR(IF(G19&lt;&gt;"NA",_xlfn.TEXTJOIN(";",TRUE,_xlfn.UNIQUE(_xlfn.TEXTSPLIT(_xlfn._xlws.FILTER(N:N,I:I=E19),";",TRUE))),_xlfn.UNIQUE(_xlfn._xlws.FILTER(R:R,P:P=E19))),"NA")</f>
        <v>Insecticide</v>
      </c>
      <c r="E19" s="93" t="s">
        <v>3316</v>
      </c>
      <c r="F19" s="93" t="b">
        <v>1</v>
      </c>
      <c r="G19" s="93" t="str" cm="1">
        <f t="array" ref="G19">IFERROR(_xlfn.TEXTJOIN(";",TRUE,_xlfn._xlws.FILTER(J:J,I:I=E19)),"NA")</f>
        <v>lambda-cyhalothrin</v>
      </c>
      <c r="I19" s="93" t="s">
        <v>3228</v>
      </c>
      <c r="J19" s="93" t="s">
        <v>3306</v>
      </c>
      <c r="L19" s="93" t="s">
        <v>252</v>
      </c>
      <c r="M19" s="93" t="b">
        <v>1</v>
      </c>
      <c r="N19" s="93" t="str" cm="1">
        <f t="array" ref="N19">_xlfn._xlws.FILTER(R:R,P:P=J19)</f>
        <v>Herbicide</v>
      </c>
      <c r="P19" s="93" t="s">
        <v>3317</v>
      </c>
      <c r="R19" s="93" t="s">
        <v>3318</v>
      </c>
    </row>
    <row r="20" spans="1:18" ht="10.5" x14ac:dyDescent="0.25">
      <c r="A20" s="93" t="s">
        <v>3319</v>
      </c>
      <c r="B20" s="93" t="s">
        <v>3320</v>
      </c>
      <c r="C20" s="93" t="s">
        <v>3321</v>
      </c>
      <c r="D20" s="93" t="str" cm="1">
        <f t="array" ref="D20">IFERROR(IF(G20&lt;&gt;"NA",_xlfn.TEXTJOIN(";",TRUE,_xlfn.UNIQUE(_xlfn.TEXTSPLIT(_xlfn._xlws.FILTER(N:N,I:I=E20),";",TRUE))),_xlfn.UNIQUE(_xlfn._xlws.FILTER(R:R,P:P=E20))),"NA")</f>
        <v>Anitcoccidial</v>
      </c>
      <c r="E20" s="93" t="s">
        <v>3288</v>
      </c>
      <c r="F20" s="93" t="b">
        <v>0</v>
      </c>
      <c r="G20" s="93" t="str" cm="1">
        <f t="array" ref="G20">IFERROR(_xlfn.TEXTJOIN(";",TRUE,_xlfn._xlws.FILTER(J:J,I:I=E20)),"NA")</f>
        <v>NA</v>
      </c>
      <c r="I20" s="93" t="s">
        <v>3244</v>
      </c>
      <c r="J20" s="93" t="s">
        <v>3306</v>
      </c>
      <c r="L20" s="93" t="s">
        <v>252</v>
      </c>
      <c r="M20" s="93" t="b">
        <v>1</v>
      </c>
      <c r="N20" s="93" t="str" cm="1">
        <f t="array" ref="N20">_xlfn._xlws.FILTER(R:R,P:P=J20)</f>
        <v>Herbicide</v>
      </c>
      <c r="P20" s="93" t="s">
        <v>3322</v>
      </c>
      <c r="R20" s="93" t="s">
        <v>3318</v>
      </c>
    </row>
    <row r="21" spans="1:18" ht="10.5" x14ac:dyDescent="0.25">
      <c r="A21" s="93" t="s">
        <v>3323</v>
      </c>
      <c r="B21" s="93" t="s">
        <v>3324</v>
      </c>
      <c r="C21" s="93" t="s">
        <v>3321</v>
      </c>
      <c r="D21" s="93" t="str" cm="1">
        <f t="array" ref="D21">IFERROR(IF(G21&lt;&gt;"NA",_xlfn.TEXTJOIN(";",TRUE,_xlfn.UNIQUE(_xlfn.TEXTSPLIT(_xlfn._xlws.FILTER(N:N,I:I=E21),";",TRUE))),_xlfn.UNIQUE(_xlfn._xlws.FILTER(R:R,P:P=E21))),"NA")</f>
        <v>Vaccine</v>
      </c>
      <c r="E21" s="93" t="s">
        <v>3294</v>
      </c>
      <c r="F21" s="93" t="b">
        <v>0</v>
      </c>
      <c r="G21" s="93" t="str" cm="1">
        <f t="array" ref="G21">IFERROR(_xlfn.TEXTJOIN(";",TRUE,_xlfn._xlws.FILTER(J:J,I:I=E21)),"NA")</f>
        <v>NA</v>
      </c>
      <c r="I21" s="93" t="s">
        <v>3249</v>
      </c>
      <c r="J21" s="93" t="s">
        <v>3306</v>
      </c>
      <c r="L21" s="93" t="s">
        <v>252</v>
      </c>
      <c r="M21" s="93" t="b">
        <v>1</v>
      </c>
      <c r="N21" s="93" t="str" cm="1">
        <f t="array" ref="N21">_xlfn._xlws.FILTER(R:R,P:P=J21)</f>
        <v>Herbicide</v>
      </c>
      <c r="P21" s="93" t="s">
        <v>3325</v>
      </c>
      <c r="R21" s="143" t="s">
        <v>3309</v>
      </c>
    </row>
    <row r="22" spans="1:18" ht="10.5" x14ac:dyDescent="0.25">
      <c r="A22" s="93" t="s">
        <v>3326</v>
      </c>
      <c r="B22" s="93" t="s">
        <v>3327</v>
      </c>
      <c r="C22" s="93" t="s">
        <v>3328</v>
      </c>
      <c r="D22" s="93" t="s">
        <v>3327</v>
      </c>
      <c r="E22" s="93" t="s">
        <v>3329</v>
      </c>
      <c r="F22" s="93" t="b">
        <v>0</v>
      </c>
      <c r="G22" s="93" t="str" cm="1">
        <f t="array" ref="G22">IFERROR(_xlfn.TEXTJOIN(";",TRUE,_xlfn._xlws.FILTER(J:J,I:I=E22)),"NA")</f>
        <v>NA</v>
      </c>
      <c r="I22" s="93" t="s">
        <v>3258</v>
      </c>
      <c r="J22" s="139" t="s">
        <v>3306</v>
      </c>
      <c r="L22" s="93" t="s">
        <v>252</v>
      </c>
      <c r="M22" s="93" t="b">
        <v>1</v>
      </c>
      <c r="N22" s="93" t="str" cm="1">
        <f t="array" ref="N22">_xlfn._xlws.FILTER(R:R,P:P=J22)</f>
        <v>Herbicide</v>
      </c>
      <c r="P22" s="93" t="s">
        <v>3330</v>
      </c>
      <c r="R22" s="93" t="s">
        <v>3318</v>
      </c>
    </row>
    <row r="23" spans="1:18" ht="10.5" x14ac:dyDescent="0.25">
      <c r="A23" s="93" t="s">
        <v>3331</v>
      </c>
      <c r="B23" s="93" t="s">
        <v>2164</v>
      </c>
      <c r="C23" s="93" t="s">
        <v>3309</v>
      </c>
      <c r="D23" s="93" t="str" cm="1">
        <f t="array" ref="D23">IFERROR(IF(G23&lt;&gt;"NA",_xlfn.TEXTJOIN(";",TRUE,_xlfn.UNIQUE(_xlfn.TEXTSPLIT(_xlfn._xlws.FILTER(N:N,I:I=E23),";",TRUE))),_xlfn.UNIQUE(_xlfn._xlws.FILTER(R:R,P:P=E23))),"NA")</f>
        <v>Fungicide</v>
      </c>
      <c r="E23" s="93" t="s">
        <v>3332</v>
      </c>
      <c r="F23" s="93" t="b">
        <v>1</v>
      </c>
      <c r="G23" s="93" t="str" cm="1">
        <f t="array" ref="G23">IFERROR(_xlfn.TEXTJOIN(";",TRUE,_xlfn._xlws.FILTER(J:J,I:I=E23)),"NA")</f>
        <v>fludioxonil;mefenoxam</v>
      </c>
      <c r="I23" s="93" t="s">
        <v>3333</v>
      </c>
      <c r="J23" s="93" t="s">
        <v>3306</v>
      </c>
      <c r="L23" s="93" t="s">
        <v>252</v>
      </c>
      <c r="M23" s="93" t="b">
        <v>1</v>
      </c>
      <c r="N23" s="93" t="str" cm="1">
        <f t="array" ref="N23">_xlfn._xlws.FILTER(R:R,P:P=J23)</f>
        <v>Herbicide</v>
      </c>
      <c r="P23" s="93" t="s">
        <v>3334</v>
      </c>
      <c r="R23" s="93" t="s">
        <v>3318</v>
      </c>
    </row>
    <row r="24" spans="1:18" ht="10.5" x14ac:dyDescent="0.25">
      <c r="A24" s="93" t="s">
        <v>3335</v>
      </c>
      <c r="B24" s="93" t="s">
        <v>3336</v>
      </c>
      <c r="C24" s="93" t="s">
        <v>3309</v>
      </c>
      <c r="D24" s="93" t="str" cm="1">
        <f t="array" ref="D24">IFERROR(IF(G24&lt;&gt;"NA",_xlfn.TEXTJOIN(";",TRUE,_xlfn.UNIQUE(_xlfn.TEXTSPLIT(_xlfn._xlws.FILTER(N:N,I:I=E24),";",TRUE))),_xlfn.UNIQUE(_xlfn._xlws.FILTER(R:R,P:P=E24))),"NA")</f>
        <v>Fungicide;Insecticide</v>
      </c>
      <c r="E24" s="93" t="s">
        <v>3337</v>
      </c>
      <c r="F24" s="93" t="b">
        <v>1</v>
      </c>
      <c r="G24" s="93" t="str" cm="1">
        <f t="array" ref="G24">IFERROR(_xlfn.TEXTJOIN(";",TRUE,_xlfn._xlws.FILTER(J:J,I:I=E24)),"NA")</f>
        <v>difenoconazole;metalaxyl-M;thiamethoxam</v>
      </c>
      <c r="I24" s="93" t="s">
        <v>3338</v>
      </c>
      <c r="J24" s="93" t="s">
        <v>3306</v>
      </c>
      <c r="L24" s="93" t="s">
        <v>252</v>
      </c>
      <c r="M24" s="93" t="b">
        <v>1</v>
      </c>
      <c r="N24" s="93" t="str" cm="1">
        <f t="array" ref="N24">_xlfn._xlws.FILTER(R:R,P:P=J24)</f>
        <v>Herbicide</v>
      </c>
      <c r="P24" s="93" t="s">
        <v>3339</v>
      </c>
      <c r="R24" s="143" t="s">
        <v>3340</v>
      </c>
    </row>
    <row r="25" spans="1:18" ht="10.5" x14ac:dyDescent="0.25">
      <c r="A25" s="93" t="s">
        <v>3341</v>
      </c>
      <c r="B25" s="93" t="s">
        <v>3342</v>
      </c>
      <c r="C25" s="93" t="s">
        <v>3343</v>
      </c>
      <c r="D25" s="93" t="str" cm="1">
        <f t="array" ref="D25">IFERROR(IF(G25&lt;&gt;"NA",_xlfn.TEXTJOIN(";",TRUE,_xlfn.UNIQUE(_xlfn.TEXTSPLIT(_xlfn._xlws.FILTER(N:N,I:I=E25),";",TRUE))),_xlfn.UNIQUE(_xlfn._xlws.FILTER(R:R,P:P=E25))),"NA")</f>
        <v>Binder;Supplement</v>
      </c>
      <c r="E25" s="93" t="s">
        <v>3301</v>
      </c>
      <c r="F25" s="93" t="b">
        <v>0</v>
      </c>
      <c r="G25" s="93" t="str" cm="1">
        <f t="array" ref="G25">IFERROR(_xlfn.TEXTJOIN(";",TRUE,_xlfn._xlws.FILTER(J:J,I:I=E25)),"NA")</f>
        <v>NA</v>
      </c>
      <c r="I25" s="93" t="s">
        <v>3344</v>
      </c>
      <c r="J25" s="93" t="s">
        <v>3317</v>
      </c>
      <c r="L25" s="93" t="s">
        <v>252</v>
      </c>
      <c r="M25" s="93" t="b">
        <v>0</v>
      </c>
      <c r="N25" s="93" t="str" cm="1">
        <f t="array" ref="N25">_xlfn._xlws.FILTER(R:R,P:P=J25)</f>
        <v>Soil Inoculation;Seed Innoculation</v>
      </c>
      <c r="P25" s="93" t="s">
        <v>3345</v>
      </c>
      <c r="R25" s="143" t="s">
        <v>3223</v>
      </c>
    </row>
    <row r="26" spans="1:18" ht="10.5" x14ac:dyDescent="0.25">
      <c r="A26" s="93" t="s">
        <v>3346</v>
      </c>
      <c r="B26" s="93" t="s">
        <v>3347</v>
      </c>
      <c r="C26" s="93" t="s">
        <v>3283</v>
      </c>
      <c r="D26" s="93" t="str" cm="1">
        <f t="array" ref="D26">IFERROR(IF(G26&lt;&gt;"NA",_xlfn.TEXTJOIN(";",TRUE,_xlfn.UNIQUE(_xlfn.TEXTSPLIT(_xlfn._xlws.FILTER(N:N,I:I=E26),";",TRUE))),_xlfn.UNIQUE(_xlfn._xlws.FILTER(R:R,P:P=E26))),"NA")</f>
        <v>NA</v>
      </c>
      <c r="E26" s="93" t="s">
        <v>3348</v>
      </c>
      <c r="F26" s="93" t="b">
        <v>1</v>
      </c>
      <c r="G26" s="93" t="str" cm="1">
        <f t="array" ref="G26">IFERROR(_xlfn.TEXTJOIN(";",TRUE,_xlfn._xlws.FILTER(J:J,I:I=E26)),"NA")</f>
        <v>NA</v>
      </c>
      <c r="I26" s="93" t="s">
        <v>3349</v>
      </c>
      <c r="J26" s="93" t="s">
        <v>3317</v>
      </c>
      <c r="L26" s="93" t="s">
        <v>252</v>
      </c>
      <c r="M26" s="93" t="b">
        <v>0</v>
      </c>
      <c r="N26" s="93" t="str" cm="1">
        <f t="array" ref="N26">_xlfn._xlws.FILTER(R:R,P:P=J26)</f>
        <v>Soil Inoculation;Seed Innoculation</v>
      </c>
      <c r="P26" s="93" t="s">
        <v>3350</v>
      </c>
      <c r="R26" s="143" t="s">
        <v>3351</v>
      </c>
    </row>
    <row r="27" spans="1:18" ht="10.5" x14ac:dyDescent="0.25">
      <c r="A27" s="93" t="s">
        <v>3352</v>
      </c>
      <c r="B27" s="93" t="s">
        <v>3353</v>
      </c>
      <c r="C27" s="93" t="s">
        <v>3354</v>
      </c>
      <c r="D27" s="93" t="str" cm="1">
        <f t="array" ref="D27">IFERROR(IF(G27&lt;&gt;"NA",_xlfn.TEXTJOIN(";",TRUE,_xlfn.UNIQUE(_xlfn.TEXTSPLIT(_xlfn._xlws.FILTER(N:N,I:I=E27),";",TRUE))),_xlfn.UNIQUE(_xlfn._xlws.FILTER(R:R,P:P=E27))),"NA")</f>
        <v>Acaricide</v>
      </c>
      <c r="E27" s="93" t="s">
        <v>3355</v>
      </c>
      <c r="F27" s="93" t="b">
        <v>1</v>
      </c>
      <c r="G27" s="93" t="str" cm="1">
        <f t="array" ref="G27">IFERROR(_xlfn.TEXTJOIN(";",TRUE,_xlfn._xlws.FILTER(J:J,I:I=E27)),"NA")</f>
        <v>coumaphos</v>
      </c>
      <c r="I27" s="93" t="s">
        <v>3356</v>
      </c>
      <c r="J27" s="93" t="s">
        <v>3317</v>
      </c>
      <c r="L27" s="93" t="s">
        <v>252</v>
      </c>
      <c r="M27" s="93" t="b">
        <v>0</v>
      </c>
      <c r="N27" s="93" t="str" cm="1">
        <f t="array" ref="N27">_xlfn._xlws.FILTER(R:R,P:P=J27)</f>
        <v>Soil Inoculation;Seed Innoculation</v>
      </c>
      <c r="P27" s="93" t="s">
        <v>3357</v>
      </c>
      <c r="R27" s="143" t="s">
        <v>3260</v>
      </c>
    </row>
    <row r="28" spans="1:18" ht="10.5" x14ac:dyDescent="0.25">
      <c r="A28" s="93" t="s">
        <v>3358</v>
      </c>
      <c r="B28" s="93" t="s">
        <v>3359</v>
      </c>
      <c r="C28" s="93" t="s">
        <v>3223</v>
      </c>
      <c r="D28" s="93" t="str" cm="1">
        <f t="array" ref="D28">IFERROR(IF(G28&lt;&gt;"NA",_xlfn.TEXTJOIN(";",TRUE,_xlfn.UNIQUE(_xlfn.TEXTSPLIT(_xlfn._xlws.FILTER(N:N,I:I=E28),";",TRUE))),_xlfn.UNIQUE(_xlfn._xlws.FILTER(R:R,P:P=E28))),"NA")</f>
        <v>Herbicide</v>
      </c>
      <c r="E28" s="93" t="s">
        <v>3360</v>
      </c>
      <c r="F28" s="93" t="b">
        <v>1</v>
      </c>
      <c r="G28" s="93" t="str" cm="1">
        <f t="array" ref="G28">IFERROR(_xlfn.TEXTJOIN(";",TRUE,_xlfn._xlws.FILTER(J:J,I:I=E28)),"NA")</f>
        <v>atrazine</v>
      </c>
      <c r="I28" s="93" t="s">
        <v>3234</v>
      </c>
      <c r="J28" s="93" t="s">
        <v>3317</v>
      </c>
      <c r="L28" s="93" t="s">
        <v>252</v>
      </c>
      <c r="M28" s="93" t="b">
        <v>0</v>
      </c>
      <c r="N28" s="93" t="str" cm="1">
        <f t="array" ref="N28">_xlfn._xlws.FILTER(R:R,P:P=J28)</f>
        <v>Soil Inoculation;Seed Innoculation</v>
      </c>
      <c r="P28" s="93" t="s">
        <v>3361</v>
      </c>
      <c r="R28" s="143" t="s">
        <v>3239</v>
      </c>
    </row>
    <row r="29" spans="1:18" ht="10.5" x14ac:dyDescent="0.25">
      <c r="A29" s="93" t="s">
        <v>3362</v>
      </c>
      <c r="B29" s="93" t="s">
        <v>3363</v>
      </c>
      <c r="C29" s="93" t="s">
        <v>3223</v>
      </c>
      <c r="D29" s="93" t="str" cm="1">
        <f t="array" ref="D29">IFERROR(IF(G29&lt;&gt;"NA",_xlfn.TEXTJOIN(";",TRUE,_xlfn.UNIQUE(_xlfn.TEXTSPLIT(_xlfn._xlws.FILTER(N:N,I:I=E29),";",TRUE))),_xlfn.UNIQUE(_xlfn._xlws.FILTER(R:R,P:P=E29))),"NA")</f>
        <v>Herbicide</v>
      </c>
      <c r="E29" s="93" t="s">
        <v>3364</v>
      </c>
      <c r="F29" s="93" t="b">
        <v>1</v>
      </c>
      <c r="G29" s="93" t="str" cm="1">
        <f t="array" ref="G29">IFERROR(_xlfn.TEXTJOIN(";",TRUE,_xlfn._xlws.FILTER(J:J,I:I=E29)),"NA")</f>
        <v>atrazine</v>
      </c>
      <c r="I29" s="93" t="s">
        <v>3365</v>
      </c>
      <c r="J29" s="93" t="s">
        <v>3322</v>
      </c>
      <c r="L29" s="93" t="s">
        <v>252</v>
      </c>
      <c r="M29" s="93" t="b">
        <v>0</v>
      </c>
      <c r="N29" s="93" t="str" cm="1">
        <f t="array" ref="N29">_xlfn._xlws.FILTER(R:R,P:P=J29)</f>
        <v>Soil Inoculation;Seed Innoculation</v>
      </c>
      <c r="P29" s="93" t="s">
        <v>3366</v>
      </c>
      <c r="R29" s="93" t="s">
        <v>3318</v>
      </c>
    </row>
    <row r="30" spans="1:18" ht="10.5" x14ac:dyDescent="0.25">
      <c r="A30" s="93" t="s">
        <v>3367</v>
      </c>
      <c r="B30" s="93" t="s">
        <v>3368</v>
      </c>
      <c r="C30" s="93" t="s">
        <v>3223</v>
      </c>
      <c r="D30" s="93" t="str" cm="1">
        <f t="array" ref="D30">IFERROR(IF(G30&lt;&gt;"NA",_xlfn.TEXTJOIN(";",TRUE,_xlfn.UNIQUE(_xlfn.TEXTSPLIT(_xlfn._xlws.FILTER(N:N,I:I=E30),";",TRUE))),_xlfn.UNIQUE(_xlfn._xlws.FILTER(R:R,P:P=E30))),"NA")</f>
        <v>Herbicide</v>
      </c>
      <c r="E30" s="93" t="s">
        <v>3369</v>
      </c>
      <c r="F30" s="93" t="b">
        <v>1</v>
      </c>
      <c r="G30" s="93" t="str" cm="1">
        <f t="array" ref="G30">IFERROR(_xlfn.TEXTJOIN(";",TRUE,_xlfn._xlws.FILTER(J:J,I:I=E30)),"NA")</f>
        <v>atrazine</v>
      </c>
      <c r="I30" s="93" t="s">
        <v>3370</v>
      </c>
      <c r="J30" s="93" t="s">
        <v>3322</v>
      </c>
      <c r="L30" s="93" t="s">
        <v>252</v>
      </c>
      <c r="M30" s="93" t="b">
        <v>0</v>
      </c>
      <c r="N30" s="93" t="str" cm="1">
        <f t="array" ref="N30">_xlfn._xlws.FILTER(R:R,P:P=J30)</f>
        <v>Soil Inoculation;Seed Innoculation</v>
      </c>
      <c r="P30" s="93" t="s">
        <v>3371</v>
      </c>
      <c r="R30" s="93" t="s">
        <v>3318</v>
      </c>
    </row>
    <row r="31" spans="1:18" ht="10.5" x14ac:dyDescent="0.25">
      <c r="A31" s="93" t="s">
        <v>3372</v>
      </c>
      <c r="B31" s="93" t="s">
        <v>3373</v>
      </c>
      <c r="C31" s="93" t="s">
        <v>3223</v>
      </c>
      <c r="D31" s="93" t="str" cm="1">
        <f t="array" ref="D31">IFERROR(IF(G31&lt;&gt;"NA",_xlfn.TEXTJOIN(";",TRUE,_xlfn.UNIQUE(_xlfn.TEXTSPLIT(_xlfn._xlws.FILTER(N:N,I:I=E31),";",TRUE))),_xlfn.UNIQUE(_xlfn._xlws.FILTER(R:R,P:P=E31))),"NA")</f>
        <v>Herbicide</v>
      </c>
      <c r="E31" s="93" t="s">
        <v>3306</v>
      </c>
      <c r="F31" s="93" t="b">
        <v>0</v>
      </c>
      <c r="G31" s="93" t="str" cm="1">
        <f t="array" ref="G31">IFERROR(_xlfn.TEXTJOIN(";",TRUE,_xlfn._xlws.FILTER(J:J,I:I=E31)),"NA")</f>
        <v>NA</v>
      </c>
      <c r="I31" s="93" t="s">
        <v>3310</v>
      </c>
      <c r="J31" s="93" t="s">
        <v>3325</v>
      </c>
      <c r="L31" s="93" t="s">
        <v>252</v>
      </c>
      <c r="M31" s="93" t="b">
        <v>1</v>
      </c>
      <c r="N31" s="93" t="str" cm="1">
        <f t="array" ref="N31">_xlfn._xlws.FILTER(R:R,P:P=J31)</f>
        <v>Fungicide</v>
      </c>
      <c r="P31" s="93" t="s">
        <v>3374</v>
      </c>
      <c r="R31" s="143" t="s">
        <v>3223</v>
      </c>
    </row>
    <row r="32" spans="1:18" ht="10.5" x14ac:dyDescent="0.25">
      <c r="A32" s="93" t="s">
        <v>3375</v>
      </c>
      <c r="B32" s="93" t="s">
        <v>3376</v>
      </c>
      <c r="C32" s="93" t="s">
        <v>3223</v>
      </c>
      <c r="D32" s="93" t="str" cm="1">
        <f t="array" ref="D32">IFERROR(IF(G32&lt;&gt;"NA",_xlfn.TEXTJOIN(";",TRUE,_xlfn.UNIQUE(_xlfn.TEXTSPLIT(_xlfn._xlws.FILTER(N:N,I:I=E32),";",TRUE))),_xlfn.UNIQUE(_xlfn._xlws.FILTER(R:R,P:P=E32))),"NA")</f>
        <v>Herbicide</v>
      </c>
      <c r="E32" s="93" t="s">
        <v>3377</v>
      </c>
      <c r="F32" s="93" t="b">
        <v>1</v>
      </c>
      <c r="G32" s="93" t="str" cm="1">
        <f t="array" ref="G32">IFERROR(_xlfn.TEXTJOIN(";",TRUE,_xlfn._xlws.FILTER(J:J,I:I=E32)),"NA")</f>
        <v>atrazine</v>
      </c>
      <c r="I32" s="93" t="s">
        <v>3365</v>
      </c>
      <c r="J32" s="93" t="s">
        <v>3330</v>
      </c>
      <c r="L32" s="93" t="s">
        <v>252</v>
      </c>
      <c r="M32" s="93" t="b">
        <v>0</v>
      </c>
      <c r="N32" s="93" t="str" cm="1">
        <f t="array" ref="N32">_xlfn._xlws.FILTER(R:R,P:P=J32)</f>
        <v>Soil Inoculation;Seed Innoculation</v>
      </c>
      <c r="P32" s="93" t="s">
        <v>3378</v>
      </c>
      <c r="R32" s="143" t="s">
        <v>3379</v>
      </c>
    </row>
    <row r="33" spans="1:18" ht="10.5" x14ac:dyDescent="0.25">
      <c r="A33" s="93" t="s">
        <v>3380</v>
      </c>
      <c r="B33" s="93" t="s">
        <v>3381</v>
      </c>
      <c r="C33" s="93" t="s">
        <v>3239</v>
      </c>
      <c r="D33" s="93" t="str" cm="1">
        <f t="array" ref="D33">IFERROR(IF(G33&lt;&gt;"NA",_xlfn.TEXTJOIN(";",TRUE,_xlfn.UNIQUE(_xlfn.TEXTSPLIT(_xlfn._xlws.FILTER(N:N,I:I=E33),";",TRUE))),_xlfn.UNIQUE(_xlfn._xlws.FILTER(R:R,P:P=E33))),"NA")</f>
        <v>Insecticide</v>
      </c>
      <c r="E33" s="93" t="s">
        <v>3382</v>
      </c>
      <c r="F33" s="93" t="b">
        <v>1</v>
      </c>
      <c r="G33" s="93" t="str" cm="1">
        <f t="array" ref="G33">IFERROR(_xlfn.TEXTJOIN(";",TRUE,_xlfn._xlws.FILTER(J:J,I:I=E33)),"NA")</f>
        <v>cypermethrin</v>
      </c>
      <c r="I33" s="93" t="s">
        <v>3383</v>
      </c>
      <c r="J33" s="93" t="s">
        <v>3330</v>
      </c>
      <c r="L33" s="93" t="s">
        <v>252</v>
      </c>
      <c r="M33" s="93" t="b">
        <v>0</v>
      </c>
      <c r="N33" s="93" t="str" cm="1">
        <f t="array" ref="N33">_xlfn._xlws.FILTER(R:R,P:P=J33)</f>
        <v>Soil Inoculation;Seed Innoculation</v>
      </c>
      <c r="P33" s="93" t="s">
        <v>3384</v>
      </c>
      <c r="R33" s="143" t="s">
        <v>3385</v>
      </c>
    </row>
    <row r="34" spans="1:18" ht="10.5" x14ac:dyDescent="0.25">
      <c r="A34" s="93" t="s">
        <v>3386</v>
      </c>
      <c r="B34" s="93" t="s">
        <v>3387</v>
      </c>
      <c r="C34" s="93" t="s">
        <v>3223</v>
      </c>
      <c r="D34" s="93" t="str" cm="1">
        <f t="array" ref="D34">IFERROR(IF(G34&lt;&gt;"NA",_xlfn.TEXTJOIN(";",TRUE,_xlfn.UNIQUE(_xlfn.TEXTSPLIT(_xlfn._xlws.FILTER(N:N,I:I=E34),";",TRUE))),_xlfn.UNIQUE(_xlfn._xlws.FILTER(R:R,P:P=E34))),"NA")</f>
        <v>Herbicide</v>
      </c>
      <c r="E34" s="93" t="s">
        <v>3388</v>
      </c>
      <c r="F34" s="93" t="b">
        <v>1</v>
      </c>
      <c r="G34" s="93" t="str" cm="1">
        <f t="array" ref="G34">IFERROR(_xlfn.TEXTJOIN(";",TRUE,_xlfn._xlws.FILTER(J:J,I:I=E34)),"NA")</f>
        <v>atrazine</v>
      </c>
      <c r="I34" s="93" t="s">
        <v>3234</v>
      </c>
      <c r="J34" s="93" t="s">
        <v>3334</v>
      </c>
      <c r="L34" s="93" t="s">
        <v>252</v>
      </c>
      <c r="M34" s="93" t="b">
        <v>0</v>
      </c>
      <c r="N34" s="93" t="str" cm="1">
        <f t="array" ref="N34">_xlfn._xlws.FILTER(R:R,P:P=J34)</f>
        <v>Soil Inoculation;Seed Innoculation</v>
      </c>
      <c r="P34" s="93" t="s">
        <v>3389</v>
      </c>
      <c r="R34" s="143" t="s">
        <v>3239</v>
      </c>
    </row>
    <row r="35" spans="1:18" ht="10.5" x14ac:dyDescent="0.25">
      <c r="A35" s="93" t="s">
        <v>3390</v>
      </c>
      <c r="B35" s="93" t="s">
        <v>3391</v>
      </c>
      <c r="C35" s="93" t="s">
        <v>3233</v>
      </c>
      <c r="D35" s="93" t="str" cm="1">
        <f t="array" ref="D35">IFERROR(IF(G35&lt;&gt;"NA",_xlfn.TEXTJOIN(";",TRUE,_xlfn.UNIQUE(_xlfn.TEXTSPLIT(_xlfn._xlws.FILTER(N:N,I:I=E35),";",TRUE))),_xlfn.UNIQUE(_xlfn._xlws.FILTER(R:R,P:P=E35))),"NA")</f>
        <v>Soil Inoculation</v>
      </c>
      <c r="E35" s="93" t="s">
        <v>3344</v>
      </c>
      <c r="F35" s="93" t="b">
        <v>1</v>
      </c>
      <c r="G35" s="93" t="str" cm="1">
        <f t="array" ref="G35">IFERROR(_xlfn.TEXTJOIN(";",TRUE,_xlfn._xlws.FILTER(J:J,I:I=E35)),"NA")</f>
        <v>Azospirillum brasilense</v>
      </c>
      <c r="I35" s="93" t="s">
        <v>3392</v>
      </c>
      <c r="J35" s="93" t="s">
        <v>3345</v>
      </c>
      <c r="L35" s="93" t="s">
        <v>252</v>
      </c>
      <c r="M35" s="93" t="b">
        <v>1</v>
      </c>
      <c r="N35" s="93" t="str" cm="1">
        <f t="array" ref="N35">_xlfn._xlws.FILTER(R:R,P:P=J35)</f>
        <v>Herbicide</v>
      </c>
      <c r="P35" s="93" t="s">
        <v>3393</v>
      </c>
      <c r="R35" s="143" t="s">
        <v>3309</v>
      </c>
    </row>
    <row r="36" spans="1:18" ht="10.5" x14ac:dyDescent="0.25">
      <c r="A36" s="93" t="s">
        <v>3394</v>
      </c>
      <c r="B36" s="93" t="s">
        <v>2164</v>
      </c>
      <c r="C36" s="93" t="s">
        <v>3233</v>
      </c>
      <c r="D36" s="93" t="str" cm="1">
        <f t="array" ref="D36">IFERROR(IF(G36&lt;&gt;"NA",_xlfn.TEXTJOIN(";",TRUE,_xlfn.UNIQUE(_xlfn.TEXTSPLIT(_xlfn._xlws.FILTER(N:N,I:I=E36),";",TRUE))),_xlfn.UNIQUE(_xlfn._xlws.FILTER(R:R,P:P=E36))),"NA")</f>
        <v>Soil Inoculation;Seed Innoculation</v>
      </c>
      <c r="E36" s="93" t="s">
        <v>3317</v>
      </c>
      <c r="F36" s="93" t="b">
        <v>0</v>
      </c>
      <c r="G36" s="93" t="str" cm="1">
        <f t="array" ref="G36">IFERROR(_xlfn.TEXTJOIN(";",TRUE,_xlfn._xlws.FILTER(J:J,I:I=E36)),"NA")</f>
        <v>NA</v>
      </c>
      <c r="I36" s="93" t="s">
        <v>3395</v>
      </c>
      <c r="J36" s="93" t="s">
        <v>3345</v>
      </c>
      <c r="L36" s="93" t="s">
        <v>252</v>
      </c>
      <c r="M36" s="93" t="b">
        <v>1</v>
      </c>
      <c r="N36" s="93" t="str" cm="1">
        <f t="array" ref="N36">_xlfn._xlws.FILTER(R:R,P:P=J36)</f>
        <v>Herbicide</v>
      </c>
      <c r="P36" s="93" t="s">
        <v>3396</v>
      </c>
      <c r="R36" s="143" t="s">
        <v>3239</v>
      </c>
    </row>
    <row r="37" spans="1:18" ht="10.5" x14ac:dyDescent="0.25">
      <c r="A37" s="93" t="s">
        <v>3397</v>
      </c>
      <c r="B37" s="93" t="s">
        <v>2164</v>
      </c>
      <c r="C37" s="93" t="s">
        <v>3233</v>
      </c>
      <c r="D37" s="93" t="str" cm="1">
        <f t="array" ref="D37">IFERROR(IF(G37&lt;&gt;"NA",_xlfn.TEXTJOIN(";",TRUE,_xlfn.UNIQUE(_xlfn.TEXTSPLIT(_xlfn._xlws.FILTER(N:N,I:I=E37),";",TRUE))),_xlfn.UNIQUE(_xlfn._xlws.FILTER(R:R,P:P=E37))),"NA")</f>
        <v>Soil Inoculation;Seed Innoculation</v>
      </c>
      <c r="E37" s="93" t="s">
        <v>3322</v>
      </c>
      <c r="F37" s="93" t="b">
        <v>0</v>
      </c>
      <c r="G37" s="93" t="str" cm="1">
        <f t="array" ref="G37">IFERROR(_xlfn.TEXTJOIN(";",TRUE,_xlfn._xlws.FILTER(J:J,I:I=E37)),"NA")</f>
        <v>NA</v>
      </c>
      <c r="I37" s="93" t="s">
        <v>3398</v>
      </c>
      <c r="J37" s="93" t="s">
        <v>3350</v>
      </c>
      <c r="K37" s="93" t="s">
        <v>252</v>
      </c>
      <c r="M37" s="93" t="b">
        <v>1</v>
      </c>
      <c r="N37" s="93" t="str" cm="1">
        <f t="array" ref="N37">_xlfn._xlws.FILTER(R:R,P:P=J37)</f>
        <v>Toxin Binder</v>
      </c>
      <c r="P37" s="93" t="s">
        <v>3399</v>
      </c>
      <c r="R37" s="143" t="s">
        <v>3309</v>
      </c>
    </row>
    <row r="38" spans="1:18" ht="10.5" x14ac:dyDescent="0.25">
      <c r="A38" s="93" t="s">
        <v>3400</v>
      </c>
      <c r="B38" s="93" t="s">
        <v>3401</v>
      </c>
      <c r="C38" s="93" t="s">
        <v>3223</v>
      </c>
      <c r="D38" s="93" t="str" cm="1">
        <f t="array" ref="D38">IFERROR(IF(G38&lt;&gt;"NA",_xlfn.TEXTJOIN(";",TRUE,_xlfn.UNIQUE(_xlfn.TEXTSPLIT(_xlfn._xlws.FILTER(N:N,I:I=E38),";",TRUE))),_xlfn.UNIQUE(_xlfn._xlws.FILTER(R:R,P:P=E38))),"NA")</f>
        <v>Fungicide</v>
      </c>
      <c r="E38" s="93" t="s">
        <v>3325</v>
      </c>
      <c r="F38" s="93" t="b">
        <v>0</v>
      </c>
      <c r="G38" s="93" t="str" cm="1">
        <f t="array" ref="G38">IFERROR(_xlfn.TEXTJOIN(";",TRUE,_xlfn._xlws.FILTER(J:J,I:I=E38)),"NA")</f>
        <v>NA</v>
      </c>
      <c r="I38" s="93" t="s">
        <v>3259</v>
      </c>
      <c r="J38" s="93" t="s">
        <v>3357</v>
      </c>
      <c r="K38" s="93" t="s">
        <v>252</v>
      </c>
      <c r="M38" s="93" t="b">
        <v>1</v>
      </c>
      <c r="N38" s="93" t="str" cm="1">
        <f t="array" ref="N38">_xlfn._xlws.FILTER(R:R,P:P=J38)</f>
        <v>Antihelmintic</v>
      </c>
      <c r="P38" s="93" t="s">
        <v>3402</v>
      </c>
      <c r="R38" s="143" t="s">
        <v>3239</v>
      </c>
    </row>
    <row r="39" spans="1:18" ht="10.5" x14ac:dyDescent="0.25">
      <c r="A39" s="93" t="s">
        <v>3403</v>
      </c>
      <c r="B39" s="93" t="s">
        <v>2164</v>
      </c>
      <c r="C39" s="93" t="s">
        <v>3233</v>
      </c>
      <c r="D39" s="93" t="str" cm="1">
        <f t="array" ref="D39">IFERROR(IF(G39&lt;&gt;"NA",_xlfn.TEXTJOIN(";",TRUE,_xlfn.UNIQUE(_xlfn.TEXTSPLIT(_xlfn._xlws.FILTER(N:N,I:I=E39),";",TRUE))),_xlfn.UNIQUE(_xlfn._xlws.FILTER(R:R,P:P=E39))),"NA")</f>
        <v>Soil Inoculation;Seed Innoculation</v>
      </c>
      <c r="E39" s="93" t="s">
        <v>3330</v>
      </c>
      <c r="F39" s="93" t="b">
        <v>0</v>
      </c>
      <c r="G39" s="93" t="str" cm="1">
        <f t="array" ref="G39">IFERROR(_xlfn.TEXTJOIN(";",TRUE,_xlfn._xlws.FILTER(J:J,I:I=E39)),"NA")</f>
        <v>NA</v>
      </c>
      <c r="I39" s="93" t="s">
        <v>3404</v>
      </c>
      <c r="J39" s="93" t="s">
        <v>3361</v>
      </c>
      <c r="L39" s="93" t="s">
        <v>252</v>
      </c>
      <c r="M39" s="93" t="b">
        <v>1</v>
      </c>
      <c r="N39" s="93" t="str" cm="1">
        <f t="array" ref="N39">_xlfn._xlws.FILTER(R:R,P:P=J39)</f>
        <v>Insecticide</v>
      </c>
      <c r="P39" s="93" t="s">
        <v>3405</v>
      </c>
      <c r="R39" s="143" t="s">
        <v>3239</v>
      </c>
    </row>
    <row r="40" spans="1:18" ht="10.5" x14ac:dyDescent="0.25">
      <c r="A40" s="93" t="s">
        <v>3406</v>
      </c>
      <c r="B40" s="93" t="s">
        <v>2164</v>
      </c>
      <c r="C40" s="93" t="s">
        <v>3233</v>
      </c>
      <c r="D40" s="93" t="str" cm="1">
        <f t="array" ref="D40">IFERROR(IF(G40&lt;&gt;"NA",_xlfn.TEXTJOIN(";",TRUE,_xlfn.UNIQUE(_xlfn.TEXTSPLIT(_xlfn._xlws.FILTER(N:N,I:I=E40),";",TRUE))),_xlfn.UNIQUE(_xlfn._xlws.FILTER(R:R,P:P=E40))),"NA")</f>
        <v>Soil Inoculation;Seed Innoculation</v>
      </c>
      <c r="E40" s="93" t="s">
        <v>3334</v>
      </c>
      <c r="F40" s="93" t="b">
        <v>0</v>
      </c>
      <c r="G40" s="93" t="str" cm="1">
        <f t="array" ref="G40">IFERROR(_xlfn.TEXTJOIN(";",TRUE,_xlfn._xlws.FILTER(J:J,I:I=E40)),"NA")</f>
        <v>NA</v>
      </c>
      <c r="I40" s="93" t="s">
        <v>3407</v>
      </c>
      <c r="J40" s="93" t="s">
        <v>3361</v>
      </c>
      <c r="L40" s="93" t="s">
        <v>252</v>
      </c>
      <c r="M40" s="93" t="b">
        <v>1</v>
      </c>
      <c r="N40" s="93" t="str" cm="1">
        <f t="array" ref="N40">_xlfn._xlws.FILTER(R:R,P:P=J40)</f>
        <v>Insecticide</v>
      </c>
      <c r="P40" s="93" t="s">
        <v>3408</v>
      </c>
      <c r="R40" s="93" t="s">
        <v>3409</v>
      </c>
    </row>
    <row r="41" spans="1:18" ht="10.5" x14ac:dyDescent="0.25">
      <c r="A41" s="93" t="s">
        <v>3410</v>
      </c>
      <c r="B41" s="93" t="s">
        <v>2164</v>
      </c>
      <c r="C41" s="93" t="s">
        <v>3411</v>
      </c>
      <c r="D41" s="93" t="str" cm="1">
        <f t="array" ref="D41">IFERROR(IF(G41&lt;&gt;"NA",_xlfn.TEXTJOIN(";",TRUE,_xlfn.UNIQUE(_xlfn.TEXTSPLIT(_xlfn._xlws.FILTER(N:N,I:I=E41),";",TRUE))),_xlfn.UNIQUE(_xlfn._xlws.FILTER(R:R,P:P=E41))),"NA")</f>
        <v>Bioinsecticide</v>
      </c>
      <c r="E41" s="102" t="s">
        <v>3339</v>
      </c>
      <c r="F41" s="93" t="b">
        <v>0</v>
      </c>
      <c r="G41" s="93" t="str" cm="1">
        <f t="array" ref="G41">IFERROR(_xlfn.TEXTJOIN(";",TRUE,_xlfn._xlws.FILTER(J:J,I:I=E41)),"NA")</f>
        <v>NA</v>
      </c>
      <c r="I41" s="93" t="s">
        <v>3412</v>
      </c>
      <c r="J41" s="93" t="s">
        <v>3361</v>
      </c>
      <c r="L41" s="93" t="s">
        <v>252</v>
      </c>
      <c r="M41" s="93" t="b">
        <v>1</v>
      </c>
      <c r="N41" s="93" t="str" cm="1">
        <f t="array" ref="N41">_xlfn._xlws.FILTER(R:R,P:P=J41)</f>
        <v>Insecticide</v>
      </c>
      <c r="P41" s="93" t="s">
        <v>3413</v>
      </c>
      <c r="R41" s="143" t="s">
        <v>3239</v>
      </c>
    </row>
    <row r="42" spans="1:18" ht="10.5" x14ac:dyDescent="0.25">
      <c r="A42" s="93" t="s">
        <v>3414</v>
      </c>
      <c r="B42" s="93" t="s">
        <v>3415</v>
      </c>
      <c r="C42" s="93" t="s">
        <v>3354</v>
      </c>
      <c r="D42" s="93" t="str" cm="1">
        <f t="array" ref="D42">IFERROR(IF(G42&lt;&gt;"NA",_xlfn.TEXTJOIN(";",TRUE,_xlfn.UNIQUE(_xlfn.TEXTSPLIT(_xlfn._xlws.FILTER(N:N,I:I=E42),";",TRUE))),_xlfn.UNIQUE(_xlfn._xlws.FILTER(R:R,P:P=E42))),"NA")</f>
        <v>Insecticide</v>
      </c>
      <c r="E42" s="93" t="s">
        <v>3416</v>
      </c>
      <c r="F42" s="93" t="b">
        <v>1</v>
      </c>
      <c r="G42" s="93" t="str" cm="1">
        <f t="array" ref="G42">IFERROR(_xlfn.TEXTJOIN(";",TRUE,_xlfn._xlws.FILTER(J:J,I:I=E42)),"NA")</f>
        <v>cypermethrin</v>
      </c>
      <c r="I42" s="93" t="s">
        <v>3299</v>
      </c>
      <c r="J42" s="93" t="s">
        <v>3378</v>
      </c>
      <c r="K42" s="93" t="s">
        <v>252</v>
      </c>
      <c r="M42" s="93" t="b">
        <v>1</v>
      </c>
      <c r="N42" s="93" t="str" cm="1">
        <f t="array" ref="N42">_xlfn._xlws.FILTER(R:R,P:P=J42)</f>
        <v>Supplement</v>
      </c>
      <c r="P42" s="93" t="s">
        <v>3417</v>
      </c>
      <c r="R42" s="143" t="s">
        <v>3309</v>
      </c>
    </row>
    <row r="43" spans="1:18" ht="10.5" x14ac:dyDescent="0.25">
      <c r="A43" s="93" t="s">
        <v>3418</v>
      </c>
      <c r="B43" s="93" t="s">
        <v>3419</v>
      </c>
      <c r="C43" s="93" t="s">
        <v>3233</v>
      </c>
      <c r="D43" s="93" t="str" cm="1">
        <f t="array" ref="D43">IFERROR(IF(G43&lt;&gt;"NA",_xlfn.TEXTJOIN(";",TRUE,_xlfn.UNIQUE(_xlfn.TEXTSPLIT(_xlfn._xlws.FILTER(N:N,I:I=E43),";",TRUE))),_xlfn.UNIQUE(_xlfn._xlws.FILTER(R:R,P:P=E43))),"NA")</f>
        <v>Soil Inoculation</v>
      </c>
      <c r="E43" s="93" t="s">
        <v>3420</v>
      </c>
      <c r="F43" s="93" t="b">
        <v>1</v>
      </c>
      <c r="G43" s="93" t="str" cm="1">
        <f t="array" ref="G43">IFERROR(_xlfn.TEXTJOIN(";",TRUE,_xlfn._xlws.FILTER(J:J,I:I=E43)),"NA")</f>
        <v>Pseudomonas spp.</v>
      </c>
      <c r="I43" s="93" t="s">
        <v>3398</v>
      </c>
      <c r="J43" s="93" t="s">
        <v>3384</v>
      </c>
      <c r="K43" s="93" t="s">
        <v>252</v>
      </c>
      <c r="M43" s="93" t="b">
        <v>1</v>
      </c>
      <c r="N43" s="93" t="str" cm="1">
        <f t="array" ref="N43">_xlfn._xlws.FILTER(R:R,P:P=J43)</f>
        <v>Antimicrobial</v>
      </c>
      <c r="P43" s="93" t="s">
        <v>3421</v>
      </c>
      <c r="R43" s="143" t="s">
        <v>3239</v>
      </c>
    </row>
    <row r="44" spans="1:18" ht="10.5" x14ac:dyDescent="0.25">
      <c r="A44" s="93" t="s">
        <v>3422</v>
      </c>
      <c r="B44" s="93" t="s">
        <v>3423</v>
      </c>
      <c r="C44" s="93" t="s">
        <v>3233</v>
      </c>
      <c r="D44" s="93" t="str" cm="1">
        <f t="array" ref="D44">IFERROR(IF(G44&lt;&gt;"NA",_xlfn.TEXTJOIN(";",TRUE,_xlfn.UNIQUE(_xlfn.TEXTSPLIT(_xlfn._xlws.FILTER(N:N,I:I=E44),";",TRUE))),_xlfn.UNIQUE(_xlfn._xlws.FILTER(R:R,P:P=E44))),"NA")</f>
        <v>Soil Inoculation</v>
      </c>
      <c r="E44" s="93" t="s">
        <v>3365</v>
      </c>
      <c r="F44" s="93" t="b">
        <v>1</v>
      </c>
      <c r="G44" s="93" t="str" cm="1">
        <f t="array" ref="G44">IFERROR(_xlfn.TEXTJOIN(";",TRUE,_xlfn._xlws.FILTER(J:J,I:I=E44)),"NA")</f>
        <v>Azospirillum spp.;Bacillus spp.</v>
      </c>
      <c r="I44" s="93" t="s">
        <v>3424</v>
      </c>
      <c r="J44" s="93" t="s">
        <v>3393</v>
      </c>
      <c r="L44" s="93" t="s">
        <v>252</v>
      </c>
      <c r="M44" s="93" t="b">
        <v>1</v>
      </c>
      <c r="N44" s="93" t="str" cm="1">
        <f t="array" ref="N44">_xlfn._xlws.FILTER(R:R,P:P=J44)</f>
        <v>Fungicide</v>
      </c>
      <c r="P44" s="93" t="s">
        <v>3425</v>
      </c>
      <c r="R44" s="143" t="s">
        <v>3385</v>
      </c>
    </row>
    <row r="45" spans="1:18" ht="10.5" x14ac:dyDescent="0.25">
      <c r="A45" s="93" t="s">
        <v>3426</v>
      </c>
      <c r="B45" s="93" t="s">
        <v>3427</v>
      </c>
      <c r="C45" s="93" t="s">
        <v>3280</v>
      </c>
      <c r="D45" s="93" t="str" cm="1">
        <f t="array" ref="D45">IFERROR(IF(G45&lt;&gt;"NA",_xlfn.TEXTJOIN(";",TRUE,_xlfn.UNIQUE(_xlfn.TEXTSPLIT(_xlfn._xlws.FILTER(N:N,I:I=E45),";",TRUE))),_xlfn.UNIQUE(_xlfn._xlws.FILTER(R:R,P:P=E45))),"NA")</f>
        <v>Antihelmintic</v>
      </c>
      <c r="E45" s="93" t="s">
        <v>3428</v>
      </c>
      <c r="F45" s="93" t="b">
        <v>1</v>
      </c>
      <c r="G45" s="93" t="str" cm="1">
        <f t="array" ref="G45">IFERROR(_xlfn.TEXTJOIN(";",TRUE,_xlfn._xlws.FILTER(J:J,I:I=E45)),"NA")</f>
        <v>pyrantel tartrate</v>
      </c>
      <c r="I45" s="93" t="s">
        <v>3429</v>
      </c>
      <c r="J45" s="93" t="s">
        <v>3396</v>
      </c>
      <c r="L45" s="93" t="s">
        <v>252</v>
      </c>
      <c r="M45" s="93" t="b">
        <v>1</v>
      </c>
      <c r="N45" s="93" t="str" cm="1">
        <f t="array" ref="N45">_xlfn._xlws.FILTER(R:R,P:P=J45)</f>
        <v>Insecticide</v>
      </c>
      <c r="P45" s="93" t="s">
        <v>3430</v>
      </c>
      <c r="R45" s="143" t="s">
        <v>3223</v>
      </c>
    </row>
    <row r="46" spans="1:18" ht="10.5" x14ac:dyDescent="0.25">
      <c r="A46" s="93" t="s">
        <v>3431</v>
      </c>
      <c r="B46" s="93" t="s">
        <v>3432</v>
      </c>
      <c r="C46" s="93" t="s">
        <v>3223</v>
      </c>
      <c r="D46" s="93" t="str" cm="1">
        <f t="array" ref="D46">IFERROR(IF(G46&lt;&gt;"NA",_xlfn.TEXTJOIN(";",TRUE,_xlfn.UNIQUE(_xlfn.TEXTSPLIT(_xlfn._xlws.FILTER(N:N,I:I=E46),";",TRUE))),_xlfn.UNIQUE(_xlfn._xlws.FILTER(R:R,P:P=E46))),"NA")</f>
        <v>Antibiotic</v>
      </c>
      <c r="E46" s="93" t="s">
        <v>3433</v>
      </c>
      <c r="F46" s="93" t="b">
        <v>1</v>
      </c>
      <c r="G46" s="93" t="str" cm="1">
        <f t="array" ref="G46">IFERROR(_xlfn.TEXTJOIN(";",TRUE,_xlfn._xlws.FILTER(J:J,I:I=E46)),"NA")</f>
        <v>thiadiazine</v>
      </c>
      <c r="I46" s="93" t="s">
        <v>3434</v>
      </c>
      <c r="J46" s="93" t="s">
        <v>3399</v>
      </c>
      <c r="L46" s="93" t="s">
        <v>252</v>
      </c>
      <c r="M46" s="93" t="b">
        <v>1</v>
      </c>
      <c r="N46" s="93" t="str" cm="1">
        <f t="array" ref="N46">_xlfn._xlws.FILTER(R:R,P:P=J46)</f>
        <v>Fungicide</v>
      </c>
      <c r="P46" s="93" t="s">
        <v>3435</v>
      </c>
      <c r="R46" s="93" t="s">
        <v>3436</v>
      </c>
    </row>
    <row r="47" spans="1:18" ht="10.5" x14ac:dyDescent="0.25">
      <c r="A47" s="93" t="s">
        <v>3437</v>
      </c>
      <c r="B47" s="93" t="s">
        <v>3438</v>
      </c>
      <c r="C47" s="93" t="s">
        <v>3354</v>
      </c>
      <c r="D47" s="93" t="str" cm="1">
        <f t="array" ref="D47">IFERROR(IF(G47&lt;&gt;"NA",_xlfn.TEXTJOIN(";",TRUE,_xlfn.UNIQUE(_xlfn.TEXTSPLIT(_xlfn._xlws.FILTER(N:N,I:I=E47),";",TRUE))),_xlfn.UNIQUE(_xlfn._xlws.FILTER(R:R,P:P=E47))),"NA")</f>
        <v>Acaricide</v>
      </c>
      <c r="E47" s="93" t="s">
        <v>3439</v>
      </c>
      <c r="F47" s="93" t="b">
        <v>1</v>
      </c>
      <c r="G47" s="93" t="str" cm="1">
        <f t="array" ref="G47">IFERROR(_xlfn.TEXTJOIN(";",TRUE,_xlfn._xlws.FILTER(J:J,I:I=E47)),"NA")</f>
        <v>flumethrin</v>
      </c>
      <c r="I47" s="93" t="s">
        <v>3440</v>
      </c>
      <c r="J47" s="102" t="s">
        <v>3413</v>
      </c>
      <c r="L47" s="93" t="s">
        <v>252</v>
      </c>
      <c r="M47" s="93" t="b">
        <v>1</v>
      </c>
      <c r="N47" s="93" t="str" cm="1">
        <f t="array" ref="N47">_xlfn._xlws.FILTER(R:R,P:P=J47)</f>
        <v>Insecticide</v>
      </c>
      <c r="P47" s="93" t="s">
        <v>3441</v>
      </c>
      <c r="R47" s="143" t="s">
        <v>3260</v>
      </c>
    </row>
    <row r="48" spans="1:18" ht="10.5" x14ac:dyDescent="0.25">
      <c r="A48" s="93" t="s">
        <v>3442</v>
      </c>
      <c r="B48" s="93" t="s">
        <v>3443</v>
      </c>
      <c r="C48" s="93" t="s">
        <v>3239</v>
      </c>
      <c r="D48" s="93" t="str" cm="1">
        <f t="array" ref="D48">IFERROR(IF(G48&lt;&gt;"NA",_xlfn.TEXTJOIN(";",TRUE,_xlfn.UNIQUE(_xlfn.TEXTSPLIT(_xlfn._xlws.FILTER(N:N,I:I=E48),";",TRUE))),_xlfn.UNIQUE(_xlfn._xlws.FILTER(R:R,P:P=E48))),"NA")</f>
        <v>Insecticide</v>
      </c>
      <c r="E48" s="93" t="s">
        <v>3444</v>
      </c>
      <c r="F48" s="93" t="b">
        <v>1</v>
      </c>
      <c r="G48" s="93" t="str" cm="1">
        <f t="array" ref="G48">IFERROR(_xlfn.TEXTJOIN(";",TRUE,_xlfn._xlws.FILTER(J:J,I:I=E48)),"NA")</f>
        <v>flubendiamide</v>
      </c>
      <c r="I48" s="93" t="s">
        <v>3445</v>
      </c>
      <c r="J48" s="93" t="s">
        <v>3417</v>
      </c>
      <c r="L48" s="93" t="s">
        <v>252</v>
      </c>
      <c r="M48" s="93" t="b">
        <v>1</v>
      </c>
      <c r="N48" s="93" t="str" cm="1">
        <f t="array" ref="N48">_xlfn._xlws.FILTER(R:R,P:P=J48)</f>
        <v>Fungicide</v>
      </c>
      <c r="P48" s="93" t="s">
        <v>3446</v>
      </c>
      <c r="R48" s="93" t="s">
        <v>3295</v>
      </c>
    </row>
    <row r="49" spans="1:18" ht="10.5" x14ac:dyDescent="0.25">
      <c r="A49" s="93" t="s">
        <v>3447</v>
      </c>
      <c r="B49" s="97" t="s">
        <v>3448</v>
      </c>
      <c r="C49" s="97" t="s">
        <v>3449</v>
      </c>
      <c r="D49" s="97" t="str" cm="1">
        <f t="array" ref="D49">IFERROR(IF(G49&lt;&gt;"NA",_xlfn.TEXTJOIN(";",TRUE,_xlfn.UNIQUE(_xlfn.TEXTSPLIT(_xlfn._xlws.FILTER(N:N,I:I=E49),";",TRUE))),_xlfn.UNIQUE(_xlfn._xlws.FILTER(R:R,P:P=E49))),"NA")</f>
        <v>NA</v>
      </c>
      <c r="E49" s="97" t="s">
        <v>3448</v>
      </c>
      <c r="F49" s="97" t="b">
        <v>0</v>
      </c>
      <c r="G49" s="97" t="str" cm="1">
        <f t="array" ref="G49">IFERROR(_xlfn.TEXTJOIN(";",TRUE,_xlfn._xlws.FILTER(J:J,I:I=E49)),"NA")</f>
        <v>NA</v>
      </c>
      <c r="I49" s="93" t="s">
        <v>3450</v>
      </c>
      <c r="J49" s="93" t="s">
        <v>3417</v>
      </c>
      <c r="L49" s="93" t="s">
        <v>252</v>
      </c>
      <c r="M49" s="93" t="b">
        <v>1</v>
      </c>
      <c r="N49" s="93" t="str" cm="1">
        <f t="array" ref="N49">_xlfn._xlws.FILTER(R:R,P:P=J49)</f>
        <v>Fungicide</v>
      </c>
      <c r="P49" s="93" t="s">
        <v>3451</v>
      </c>
      <c r="R49" s="93" t="s">
        <v>3295</v>
      </c>
    </row>
    <row r="50" spans="1:18" ht="10.5" x14ac:dyDescent="0.25">
      <c r="A50" s="93" t="s">
        <v>3452</v>
      </c>
      <c r="B50" s="93" t="s">
        <v>3453</v>
      </c>
      <c r="C50" s="93" t="s">
        <v>3280</v>
      </c>
      <c r="D50" s="93" t="str" cm="1">
        <f t="array" ref="D50">IFERROR(IF(G50&lt;&gt;"NA",_xlfn.TEXTJOIN(";",TRUE,_xlfn.UNIQUE(_xlfn.TEXTSPLIT(_xlfn._xlws.FILTER(N:N,I:I=E50),";",TRUE))),_xlfn.UNIQUE(_xlfn._xlws.FILTER(R:R,P:P=E50))),"NA")</f>
        <v>Antihelmintic</v>
      </c>
      <c r="E50" s="93" t="s">
        <v>3454</v>
      </c>
      <c r="F50" s="93" t="b">
        <v>1</v>
      </c>
      <c r="G50" s="93" t="str" cm="1">
        <f t="array" ref="G50">IFERROR(_xlfn.TEXTJOIN(";",TRUE,_xlfn._xlws.FILTER(J:J,I:I=E50)),"NA")</f>
        <v>albendazole</v>
      </c>
      <c r="I50" s="93" t="s">
        <v>3455</v>
      </c>
      <c r="J50" s="93" t="s">
        <v>3421</v>
      </c>
      <c r="L50" s="93" t="s">
        <v>252</v>
      </c>
      <c r="M50" s="93" t="b">
        <v>1</v>
      </c>
      <c r="N50" s="93" t="str" cm="1">
        <f t="array" ref="N50">_xlfn._xlws.FILTER(R:R,P:P=J50)</f>
        <v>Insecticide</v>
      </c>
      <c r="P50" s="93" t="s">
        <v>3456</v>
      </c>
      <c r="R50" s="93" t="s">
        <v>3295</v>
      </c>
    </row>
    <row r="51" spans="1:18" ht="10.5" x14ac:dyDescent="0.25">
      <c r="A51" s="93" t="s">
        <v>3457</v>
      </c>
      <c r="B51" s="93" t="s">
        <v>3458</v>
      </c>
      <c r="C51" s="93" t="s">
        <v>3280</v>
      </c>
      <c r="D51" s="93" t="str" cm="1">
        <f t="array" ref="D51">IFERROR(IF(G51&lt;&gt;"NA",_xlfn.TEXTJOIN(";",TRUE,_xlfn.UNIQUE(_xlfn.TEXTSPLIT(_xlfn._xlws.FILTER(N:N,I:I=E51),";",TRUE))),_xlfn.UNIQUE(_xlfn._xlws.FILTER(R:R,P:P=E51))),"NA")</f>
        <v>Antitrypanosomal</v>
      </c>
      <c r="E51" s="93" t="s">
        <v>3459</v>
      </c>
      <c r="F51" s="93" t="b">
        <v>1</v>
      </c>
      <c r="G51" s="93" t="str" cm="1">
        <f t="array" ref="G51">IFERROR(_xlfn.TEXTJOIN(";",TRUE,_xlfn._xlws.FILTER(J:J,I:I=E51)),"NA")</f>
        <v>diminazene aceturate</v>
      </c>
      <c r="I51" s="93" t="s">
        <v>3460</v>
      </c>
      <c r="J51" s="93" t="s">
        <v>3421</v>
      </c>
      <c r="K51" s="93" t="s">
        <v>252</v>
      </c>
      <c r="M51" s="93" t="b">
        <v>1</v>
      </c>
      <c r="N51" s="93" t="str" cm="1">
        <f t="array" ref="N51">_xlfn._xlws.FILTER(R:R,P:P=J51)</f>
        <v>Insecticide</v>
      </c>
      <c r="P51" s="93" t="s">
        <v>3461</v>
      </c>
      <c r="R51" s="93" t="s">
        <v>3295</v>
      </c>
    </row>
    <row r="52" spans="1:18" ht="10.5" x14ac:dyDescent="0.25">
      <c r="A52" s="93" t="s">
        <v>3462</v>
      </c>
      <c r="B52" s="93" t="s">
        <v>3463</v>
      </c>
      <c r="C52" s="93" t="s">
        <v>3239</v>
      </c>
      <c r="D52" s="93" t="str" cm="1">
        <f t="array" ref="D52">IFERROR(IF(G52&lt;&gt;"NA",_xlfn.TEXTJOIN(";",TRUE,_xlfn.UNIQUE(_xlfn.TEXTSPLIT(_xlfn._xlws.FILTER(N:N,I:I=E52),";",TRUE))),_xlfn.UNIQUE(_xlfn._xlws.FILTER(R:R,P:P=E52))),"NA")</f>
        <v>Insecticide</v>
      </c>
      <c r="E52" s="93" t="s">
        <v>3293</v>
      </c>
      <c r="F52" s="93" t="b">
        <v>1</v>
      </c>
      <c r="G52" s="93" t="str" cm="1">
        <f t="array" ref="G52">IFERROR(_xlfn.TEXTJOIN(";",TRUE,_xlfn._xlws.FILTER(J:J,I:I=E52)),"NA")</f>
        <v>alpha-cypermethrin</v>
      </c>
      <c r="I52" s="93" t="s">
        <v>3398</v>
      </c>
      <c r="J52" s="93" t="s">
        <v>3425</v>
      </c>
      <c r="K52" s="93" t="s">
        <v>252</v>
      </c>
      <c r="M52" s="93" t="b">
        <v>1</v>
      </c>
      <c r="N52" s="93" t="str" cm="1">
        <f t="array" ref="N52">_xlfn._xlws.FILTER(R:R,P:P=J52)</f>
        <v>Antimicrobial</v>
      </c>
      <c r="P52" s="93" t="s">
        <v>3464</v>
      </c>
      <c r="R52" s="93" t="s">
        <v>3295</v>
      </c>
    </row>
    <row r="53" spans="1:18" ht="10.5" x14ac:dyDescent="0.25">
      <c r="A53" s="93" t="s">
        <v>3465</v>
      </c>
      <c r="B53" s="93" t="s">
        <v>3466</v>
      </c>
      <c r="C53" s="93" t="s">
        <v>3239</v>
      </c>
      <c r="D53" s="93" t="str" cm="1">
        <f t="array" ref="D53">IFERROR(IF(G53&lt;&gt;"NA",_xlfn.TEXTJOIN(";",TRUE,_xlfn.UNIQUE(_xlfn.TEXTSPLIT(_xlfn._xlws.FILTER(N:N,I:I=E53),";",TRUE))),_xlfn.UNIQUE(_xlfn._xlws.FILTER(R:R,P:P=E53))),"NA")</f>
        <v>Insecticide</v>
      </c>
      <c r="E53" s="93" t="s">
        <v>3361</v>
      </c>
      <c r="F53" s="93" t="b">
        <v>0</v>
      </c>
      <c r="G53" s="93" t="str" cm="1">
        <f t="array" ref="G53">IFERROR(_xlfn.TEXTJOIN(";",TRUE,_xlfn._xlws.FILTER(J:J,I:I=E53)),"NA")</f>
        <v>NA</v>
      </c>
      <c r="I53" s="93" t="s">
        <v>3467</v>
      </c>
      <c r="J53" s="93" t="s">
        <v>3441</v>
      </c>
      <c r="K53" s="93" t="s">
        <v>252</v>
      </c>
      <c r="M53" s="93" t="b">
        <v>1</v>
      </c>
      <c r="N53" s="93" t="str" cm="1">
        <f t="array" ref="N53">_xlfn._xlws.FILTER(R:R,P:P=J53)</f>
        <v>Antihelmintic</v>
      </c>
      <c r="P53" s="93" t="s">
        <v>3468</v>
      </c>
      <c r="R53" s="143" t="s">
        <v>3239</v>
      </c>
    </row>
    <row r="54" spans="1:18" ht="10.5" x14ac:dyDescent="0.25">
      <c r="A54" s="93" t="s">
        <v>3469</v>
      </c>
      <c r="B54" s="93" t="s">
        <v>3470</v>
      </c>
      <c r="C54" s="93" t="s">
        <v>3233</v>
      </c>
      <c r="D54" s="93" t="str" cm="1">
        <f t="array" ref="D54">IFERROR(IF(G54&lt;&gt;"NA",_xlfn.TEXTJOIN(";",TRUE,_xlfn.UNIQUE(_xlfn.TEXTSPLIT(_xlfn._xlws.FILTER(N:N,I:I=E54),";",TRUE))),_xlfn.UNIQUE(_xlfn._xlws.FILTER(R:R,P:P=E54))),"NA")</f>
        <v>Soil Inoculation</v>
      </c>
      <c r="E54" s="93" t="s">
        <v>3471</v>
      </c>
      <c r="F54" s="93" t="b">
        <v>1</v>
      </c>
      <c r="G54" s="93" t="str" cm="1">
        <f t="array" ref="G54">IFERROR(_xlfn.TEXTJOIN(";",TRUE,_xlfn._xlws.FILTER(J:J,I:I=E54)),"NA")</f>
        <v>Glomus intraradices</v>
      </c>
      <c r="I54" s="93" t="s">
        <v>3287</v>
      </c>
      <c r="J54" s="93" t="s">
        <v>3472</v>
      </c>
      <c r="K54" s="93" t="s">
        <v>252</v>
      </c>
      <c r="M54" s="93" t="b">
        <v>1</v>
      </c>
      <c r="N54" s="93" t="str" cm="1">
        <f t="array" ref="N54">_xlfn._xlws.FILTER(R:R,P:P=J54)</f>
        <v>Supplement</v>
      </c>
      <c r="P54" s="93" t="s">
        <v>3472</v>
      </c>
      <c r="R54" s="143" t="s">
        <v>3379</v>
      </c>
    </row>
    <row r="55" spans="1:18" ht="10.5" x14ac:dyDescent="0.25">
      <c r="A55" s="93" t="s">
        <v>3473</v>
      </c>
      <c r="B55" s="93" t="s">
        <v>3474</v>
      </c>
      <c r="C55" s="93" t="s">
        <v>3233</v>
      </c>
      <c r="D55" s="93" t="str" cm="1">
        <f t="array" ref="D55">IFERROR(IF(G55&lt;&gt;"NA",_xlfn.TEXTJOIN(";",TRUE,_xlfn.UNIQUE(_xlfn.TEXTSPLIT(_xlfn._xlws.FILTER(N:N,I:I=E55),";",TRUE))),_xlfn.UNIQUE(_xlfn._xlws.FILTER(R:R,P:P=E55))),"NA")</f>
        <v>Soil Inoculation</v>
      </c>
      <c r="E55" s="93" t="s">
        <v>3475</v>
      </c>
      <c r="F55" s="93" t="b">
        <v>1</v>
      </c>
      <c r="G55" s="93" t="str" cm="1">
        <f t="array" ref="G55">IFERROR(_xlfn.TEXTJOIN(";",TRUE,_xlfn._xlws.FILTER(J:J,I:I=E55)),"NA")</f>
        <v>Pseudomonas spp.</v>
      </c>
      <c r="I55" s="93" t="s">
        <v>3299</v>
      </c>
      <c r="J55" s="93" t="s">
        <v>3476</v>
      </c>
      <c r="K55" s="93" t="s">
        <v>252</v>
      </c>
      <c r="M55" s="93" t="b">
        <v>1</v>
      </c>
      <c r="N55" s="93" t="str" cm="1">
        <f t="array" ref="N55">_xlfn._xlws.FILTER(R:R,P:P=J55)</f>
        <v>Antibiotic</v>
      </c>
      <c r="P55" s="93" t="s">
        <v>3476</v>
      </c>
      <c r="R55" s="143" t="s">
        <v>3477</v>
      </c>
    </row>
    <row r="56" spans="1:18" ht="10.5" x14ac:dyDescent="0.25">
      <c r="A56" s="93" t="s">
        <v>3478</v>
      </c>
      <c r="B56" s="93" t="s">
        <v>3479</v>
      </c>
      <c r="C56" s="93" t="s">
        <v>3233</v>
      </c>
      <c r="D56" s="93" t="str" cm="1">
        <f t="array" ref="D56">IFERROR(IF(G56&lt;&gt;"NA",_xlfn.TEXTJOIN(";",TRUE,_xlfn.UNIQUE(_xlfn.TEXTSPLIT(_xlfn._xlws.FILTER(N:N,I:I=E56),";",TRUE))),_xlfn.UNIQUE(_xlfn._xlws.FILTER(R:R,P:P=E56))),"NA")</f>
        <v>Soil Inoculation</v>
      </c>
      <c r="E56" s="93" t="s">
        <v>3349</v>
      </c>
      <c r="F56" s="93" t="b">
        <v>1</v>
      </c>
      <c r="G56" s="93" t="str" cm="1">
        <f t="array" ref="G56">IFERROR(_xlfn.TEXTJOIN(";",TRUE,_xlfn._xlws.FILTER(J:J,I:I=E56)),"NA")</f>
        <v>Azospirillum brasilense</v>
      </c>
      <c r="I56" s="93" t="s">
        <v>3355</v>
      </c>
      <c r="J56" s="93" t="s">
        <v>3480</v>
      </c>
      <c r="K56" s="93" t="s">
        <v>252</v>
      </c>
      <c r="L56" s="93" t="s">
        <v>252</v>
      </c>
      <c r="M56" s="93" t="b">
        <v>1</v>
      </c>
      <c r="N56" s="93" t="str" cm="1">
        <f t="array" ref="N56">_xlfn._xlws.FILTER(R:R,P:P=J56)</f>
        <v>Acaricide</v>
      </c>
      <c r="P56" s="93" t="s">
        <v>3481</v>
      </c>
      <c r="R56" s="143" t="s">
        <v>3309</v>
      </c>
    </row>
    <row r="57" spans="1:18" ht="10.5" x14ac:dyDescent="0.25">
      <c r="A57" s="93" t="s">
        <v>3482</v>
      </c>
      <c r="B57" s="93" t="s">
        <v>3483</v>
      </c>
      <c r="C57" s="93" t="s">
        <v>3321</v>
      </c>
      <c r="D57" s="93" t="str" cm="1">
        <f t="array" ref="D57">IFERROR(IF(G57&lt;&gt;"NA",_xlfn.TEXTJOIN(";",TRUE,_xlfn.UNIQUE(_xlfn.TEXTSPLIT(_xlfn._xlws.FILTER(N:N,I:I=E57),";",TRUE))),_xlfn.UNIQUE(_xlfn._xlws.FILTER(R:R,P:P=E57))),"NA")</f>
        <v>Vaccine</v>
      </c>
      <c r="E57" s="93" t="s">
        <v>3484</v>
      </c>
      <c r="F57" s="93" t="b">
        <v>0</v>
      </c>
      <c r="G57" s="93" t="str" cm="1">
        <f t="array" ref="G57">IFERROR(_xlfn.TEXTJOIN(";",TRUE,_xlfn._xlws.FILTER(J:J,I:I=E57)),"NA")</f>
        <v>NA</v>
      </c>
      <c r="I57" s="93" t="s">
        <v>3287</v>
      </c>
      <c r="J57" s="93" t="s">
        <v>3485</v>
      </c>
      <c r="K57" s="93" t="s">
        <v>252</v>
      </c>
      <c r="M57" s="93" t="b">
        <v>1</v>
      </c>
      <c r="N57" s="93" t="str" cm="1">
        <f t="array" ref="N57">_xlfn._xlws.FILTER(R:R,P:P=J57)</f>
        <v>Fungicide</v>
      </c>
      <c r="P57" s="93" t="s">
        <v>3480</v>
      </c>
      <c r="R57" s="143" t="s">
        <v>3277</v>
      </c>
    </row>
    <row r="58" spans="1:18" ht="10.5" x14ac:dyDescent="0.25">
      <c r="A58" s="93" t="s">
        <v>3486</v>
      </c>
      <c r="B58" s="93" t="s">
        <v>3366</v>
      </c>
      <c r="C58" s="93" t="s">
        <v>3449</v>
      </c>
      <c r="D58" s="93" t="str" cm="1">
        <f t="array" ref="D58">IFERROR(IF(G58&lt;&gt;"NA",_xlfn.TEXTJOIN(";",TRUE,_xlfn.UNIQUE(_xlfn.TEXTSPLIT(_xlfn._xlws.FILTER(N:N,I:I=E58),";",TRUE))),_xlfn.UNIQUE(_xlfn._xlws.FILTER(R:R,P:P=E58))),"NA")</f>
        <v>Soil Inoculation;Seed Innoculation</v>
      </c>
      <c r="E58" s="93" t="s">
        <v>3366</v>
      </c>
      <c r="F58" s="93" t="b">
        <v>0</v>
      </c>
      <c r="G58" s="93" t="str" cm="1">
        <f t="array" ref="G58">IFERROR(_xlfn.TEXTJOIN(";",TRUE,_xlfn._xlws.FILTER(J:J,I:I=E58)),"NA")</f>
        <v>NA</v>
      </c>
      <c r="I58" s="93" t="s">
        <v>3487</v>
      </c>
      <c r="J58" s="93" t="s">
        <v>3488</v>
      </c>
      <c r="L58" s="93" t="s">
        <v>252</v>
      </c>
      <c r="M58" s="93" t="b">
        <v>1</v>
      </c>
      <c r="N58" s="93" t="str" cm="1">
        <f t="array" ref="N58">_xlfn._xlws.FILTER(R:R,P:P=J58)</f>
        <v>Fungicide</v>
      </c>
      <c r="P58" s="93" t="s">
        <v>3485</v>
      </c>
      <c r="R58" s="143" t="s">
        <v>3309</v>
      </c>
    </row>
    <row r="59" spans="1:18" ht="10.5" x14ac:dyDescent="0.25">
      <c r="A59" s="93" t="s">
        <v>3489</v>
      </c>
      <c r="B59" s="93" t="s">
        <v>3490</v>
      </c>
      <c r="C59" s="93" t="s">
        <v>3411</v>
      </c>
      <c r="D59" s="93" t="str" cm="1">
        <f t="array" ref="D59">IFERROR(IF(G59&lt;&gt;"NA",_xlfn.TEXTJOIN(";",TRUE,_xlfn.UNIQUE(_xlfn.TEXTSPLIT(_xlfn._xlws.FILTER(N:N,I:I=E59),";",TRUE))),_xlfn.UNIQUE(_xlfn._xlws.FILTER(R:R,P:P=E59))),"NA")</f>
        <v>Soil Inoculation;Seed Innoculation</v>
      </c>
      <c r="E59" s="93" t="s">
        <v>3371</v>
      </c>
      <c r="F59" s="93" t="b">
        <v>0</v>
      </c>
      <c r="G59" s="93" t="str" cm="1">
        <f t="array" ref="G59">IFERROR(_xlfn.TEXTJOIN(";",TRUE,_xlfn._xlws.FILTER(J:J,I:I=E59)),"NA")</f>
        <v>NA</v>
      </c>
      <c r="I59" s="93" t="s">
        <v>3382</v>
      </c>
      <c r="J59" s="93" t="s">
        <v>3491</v>
      </c>
      <c r="L59" s="93" t="s">
        <v>252</v>
      </c>
      <c r="M59" s="93" t="b">
        <v>1</v>
      </c>
      <c r="N59" s="93" t="str" cm="1">
        <f t="array" ref="N59">_xlfn._xlws.FILTER(R:R,P:P=J59)</f>
        <v>Insecticide</v>
      </c>
      <c r="P59" s="93" t="s">
        <v>3492</v>
      </c>
      <c r="R59" s="143" t="s">
        <v>3239</v>
      </c>
    </row>
    <row r="60" spans="1:18" ht="10.5" x14ac:dyDescent="0.25">
      <c r="A60" s="93" t="s">
        <v>3493</v>
      </c>
      <c r="B60" s="93" t="s">
        <v>3494</v>
      </c>
      <c r="C60" s="93" t="s">
        <v>3309</v>
      </c>
      <c r="D60" s="93" t="str" cm="1">
        <f t="array" ref="D60">IFERROR(IF(G60&lt;&gt;"NA",_xlfn.TEXTJOIN(";",TRUE,_xlfn.UNIQUE(_xlfn.TEXTSPLIT(_xlfn._xlws.FILTER(N:N,I:I=E60),";",TRUE))),_xlfn.UNIQUE(_xlfn._xlws.FILTER(R:R,P:P=E60))),"NA")</f>
        <v>Fungicide</v>
      </c>
      <c r="E60" s="93" t="s">
        <v>3445</v>
      </c>
      <c r="F60" s="93" t="b">
        <v>1</v>
      </c>
      <c r="G60" s="93" t="str" cm="1">
        <f t="array" ref="G60">IFERROR(_xlfn.TEXTJOIN(";",TRUE,_xlfn._xlws.FILTER(J:J,I:I=E60)),"NA")</f>
        <v>chlorothalonil</v>
      </c>
      <c r="I60" s="93" t="s">
        <v>3495</v>
      </c>
      <c r="J60" s="93" t="s">
        <v>3491</v>
      </c>
      <c r="L60" s="93" t="s">
        <v>252</v>
      </c>
      <c r="M60" s="93" t="b">
        <v>1</v>
      </c>
      <c r="N60" s="93" t="str" cm="1">
        <f t="array" ref="N60">_xlfn._xlws.FILTER(R:R,P:P=J60)</f>
        <v>Insecticide</v>
      </c>
      <c r="P60" s="93" t="s">
        <v>3488</v>
      </c>
      <c r="R60" s="143" t="s">
        <v>3309</v>
      </c>
    </row>
    <row r="61" spans="1:18" ht="10.5" x14ac:dyDescent="0.25">
      <c r="A61" s="93" t="s">
        <v>3496</v>
      </c>
      <c r="B61" s="93" t="s">
        <v>3497</v>
      </c>
      <c r="C61" s="93" t="s">
        <v>3223</v>
      </c>
      <c r="D61" s="93" t="str" cm="1">
        <f t="array" ref="D61">IFERROR(IF(G61&lt;&gt;"NA",_xlfn.TEXTJOIN(";",TRUE,_xlfn.UNIQUE(_xlfn.TEXTSPLIT(_xlfn._xlws.FILTER(N:N,I:I=E61),";",TRUE))),_xlfn.UNIQUE(_xlfn._xlws.FILTER(R:R,P:P=E61))),"NA")</f>
        <v>Herbicide</v>
      </c>
      <c r="E61" s="93" t="s">
        <v>3374</v>
      </c>
      <c r="F61" s="93" t="b">
        <v>0</v>
      </c>
      <c r="G61" s="93" t="str" cm="1">
        <f t="array" ref="G61">IFERROR(_xlfn.TEXTJOIN(";",TRUE,_xlfn._xlws.FILTER(J:J,I:I=E61)),"NA")</f>
        <v>NA</v>
      </c>
      <c r="I61" s="93" t="s">
        <v>3498</v>
      </c>
      <c r="J61" s="93" t="s">
        <v>3491</v>
      </c>
      <c r="L61" s="93" t="s">
        <v>252</v>
      </c>
      <c r="M61" s="93" t="b">
        <v>1</v>
      </c>
      <c r="N61" s="93" t="str" cm="1">
        <f t="array" ref="N61">_xlfn._xlws.FILTER(R:R,P:P=J61)</f>
        <v>Insecticide</v>
      </c>
      <c r="P61" s="93" t="s">
        <v>3491</v>
      </c>
      <c r="R61" s="143" t="s">
        <v>3239</v>
      </c>
    </row>
    <row r="62" spans="1:18" ht="10.5" x14ac:dyDescent="0.25">
      <c r="A62" s="93" t="s">
        <v>3499</v>
      </c>
      <c r="B62" s="93" t="s">
        <v>3500</v>
      </c>
      <c r="C62" s="93" t="s">
        <v>3239</v>
      </c>
      <c r="D62" s="93" t="str" cm="1">
        <f t="array" ref="D62">IFERROR(IF(G62&lt;&gt;"NA",_xlfn.TEXTJOIN(";",TRUE,_xlfn.UNIQUE(_xlfn.TEXTSPLIT(_xlfn._xlws.FILTER(N:N,I:I=E62),";",TRUE))),_xlfn.UNIQUE(_xlfn._xlws.FILTER(R:R,P:P=E62))),"NA")</f>
        <v>Insecticide</v>
      </c>
      <c r="E62" s="93" t="s">
        <v>3404</v>
      </c>
      <c r="F62" s="93" t="b">
        <v>1</v>
      </c>
      <c r="G62" s="93" t="str" cm="1">
        <f t="array" ref="G62">IFERROR(_xlfn.TEXTJOIN(";",TRUE,_xlfn._xlws.FILTER(J:J,I:I=E62)),"NA")</f>
        <v>beta-cyfluthrin</v>
      </c>
      <c r="I62" s="93" t="s">
        <v>3501</v>
      </c>
      <c r="J62" s="93" t="s">
        <v>3491</v>
      </c>
      <c r="L62" s="93" t="s">
        <v>252</v>
      </c>
      <c r="M62" s="93" t="b">
        <v>1</v>
      </c>
      <c r="N62" s="93" t="str" cm="1">
        <f t="array" ref="N62">_xlfn._xlws.FILTER(R:R,P:P=J62)</f>
        <v>Insecticide</v>
      </c>
      <c r="P62" s="93" t="s">
        <v>3502</v>
      </c>
      <c r="R62" s="143" t="s">
        <v>3309</v>
      </c>
    </row>
    <row r="63" spans="1:18" ht="10.5" x14ac:dyDescent="0.25">
      <c r="A63" s="93" t="s">
        <v>3503</v>
      </c>
      <c r="B63" s="93" t="s">
        <v>3504</v>
      </c>
      <c r="C63" s="93" t="s">
        <v>3223</v>
      </c>
      <c r="D63" s="93" t="str" cm="1">
        <f t="array" ref="D63">IFERROR(IF(G63&lt;&gt;"NA",_xlfn.TEXTJOIN(";",TRUE,_xlfn.UNIQUE(_xlfn.TEXTSPLIT(_xlfn._xlws.FILTER(N:N,I:I=E63),";",TRUE))),_xlfn.UNIQUE(_xlfn._xlws.FILTER(R:R,P:P=E63))),"NA")</f>
        <v>Herbicide</v>
      </c>
      <c r="E63" s="93" t="s">
        <v>3244</v>
      </c>
      <c r="F63" s="93" t="b">
        <v>1</v>
      </c>
      <c r="G63" s="93" t="str" cm="1">
        <f t="array" ref="G63">IFERROR(_xlfn.TEXTJOIN(";",TRUE,_xlfn._xlws.FILTER(J:J,I:I=E63)),"NA")</f>
        <v>acetochlor;atrazine</v>
      </c>
      <c r="I63" s="93" t="s">
        <v>3505</v>
      </c>
      <c r="J63" s="93" t="s">
        <v>3491</v>
      </c>
      <c r="L63" s="93" t="s">
        <v>252</v>
      </c>
      <c r="M63" s="93" t="b">
        <v>1</v>
      </c>
      <c r="N63" s="93" t="str" cm="1">
        <f t="array" ref="N63">_xlfn._xlws.FILTER(R:R,P:P=J63)</f>
        <v>Insecticide</v>
      </c>
      <c r="P63" s="93" t="s">
        <v>3506</v>
      </c>
      <c r="R63" s="143" t="s">
        <v>3239</v>
      </c>
    </row>
    <row r="64" spans="1:18" ht="10.5" x14ac:dyDescent="0.25">
      <c r="A64" s="93" t="s">
        <v>3507</v>
      </c>
      <c r="B64" s="93" t="s">
        <v>3508</v>
      </c>
      <c r="C64" s="93" t="s">
        <v>3223</v>
      </c>
      <c r="D64" s="93" t="str" cm="1">
        <f t="array" ref="D64">IFERROR(IF(G64&lt;&gt;"NA",_xlfn.TEXTJOIN(";",TRUE,_xlfn.UNIQUE(_xlfn.TEXTSPLIT(_xlfn._xlws.FILTER(N:N,I:I=E64),";",TRUE))),_xlfn.UNIQUE(_xlfn._xlws.FILTER(R:R,P:P=E64))),"NA")</f>
        <v>Herbicide</v>
      </c>
      <c r="E64" s="93" t="s">
        <v>3249</v>
      </c>
      <c r="F64" s="93" t="b">
        <v>1</v>
      </c>
      <c r="G64" s="93" t="str" cm="1">
        <f t="array" ref="G64">IFERROR(_xlfn.TEXTJOIN(";",TRUE,_xlfn._xlws.FILTER(J:J,I:I=E64)),"NA")</f>
        <v>acetochlor;atrazine</v>
      </c>
      <c r="I64" s="93" t="s">
        <v>3509</v>
      </c>
      <c r="J64" s="93" t="s">
        <v>3491</v>
      </c>
      <c r="L64" s="93" t="s">
        <v>252</v>
      </c>
      <c r="M64" s="93" t="b">
        <v>1</v>
      </c>
      <c r="N64" s="93" t="str" cm="1">
        <f t="array" ref="N64">_xlfn._xlws.FILTER(R:R,P:P=J64)</f>
        <v>Insecticide</v>
      </c>
      <c r="P64" s="93" t="s">
        <v>3510</v>
      </c>
      <c r="R64" s="143" t="s">
        <v>3239</v>
      </c>
    </row>
    <row r="65" spans="1:18" ht="10.5" x14ac:dyDescent="0.25">
      <c r="A65" s="93" t="s">
        <v>3511</v>
      </c>
      <c r="B65" s="93" t="s">
        <v>3512</v>
      </c>
      <c r="C65" s="93" t="s">
        <v>3223</v>
      </c>
      <c r="D65" s="93" t="str" cm="1">
        <f t="array" ref="D65">IFERROR(IF(G65&lt;&gt;"NA",_xlfn.TEXTJOIN(";",TRUE,_xlfn.UNIQUE(_xlfn.TEXTSPLIT(_xlfn._xlws.FILTER(N:N,I:I=E65),";",TRUE))),_xlfn.UNIQUE(_xlfn._xlws.FILTER(R:R,P:P=E65))),"NA")</f>
        <v>Herbicide</v>
      </c>
      <c r="E65" s="93" t="s">
        <v>3268</v>
      </c>
      <c r="F65" s="93" t="b">
        <v>1</v>
      </c>
      <c r="G65" s="93" t="str" cm="1">
        <f t="array" ref="G65">IFERROR(_xlfn.TEXTJOIN(";",TRUE,_xlfn._xlws.FILTER(J:J,I:I=E65)),"NA")</f>
        <v>alachlor</v>
      </c>
      <c r="I65" s="93" t="s">
        <v>3440</v>
      </c>
      <c r="J65" s="102" t="s">
        <v>3491</v>
      </c>
      <c r="L65" s="93" t="s">
        <v>252</v>
      </c>
      <c r="M65" s="93" t="b">
        <v>1</v>
      </c>
      <c r="N65" s="93" t="str" cm="1">
        <f t="array" ref="N65">_xlfn._xlws.FILTER(R:R,P:P=J65)</f>
        <v>Insecticide</v>
      </c>
      <c r="P65" s="93" t="s">
        <v>3513</v>
      </c>
      <c r="R65" s="143" t="s">
        <v>3223</v>
      </c>
    </row>
    <row r="66" spans="1:18" ht="10.5" x14ac:dyDescent="0.25">
      <c r="A66" s="93" t="s">
        <v>3514</v>
      </c>
      <c r="B66" s="93" t="s">
        <v>3515</v>
      </c>
      <c r="C66" s="93" t="s">
        <v>3223</v>
      </c>
      <c r="D66" s="93" t="str" cm="1">
        <f t="array" ref="D66">IFERROR(IF(G66&lt;&gt;"NA",_xlfn.TEXTJOIN(";",TRUE,_xlfn.UNIQUE(_xlfn.TEXTSPLIT(_xlfn._xlws.FILTER(N:N,I:I=E66),";",TRUE))),_xlfn.UNIQUE(_xlfn._xlws.FILTER(R:R,P:P=E66))),"NA")</f>
        <v>Herbicide</v>
      </c>
      <c r="E66" s="93" t="s">
        <v>3516</v>
      </c>
      <c r="F66" s="93" t="b">
        <v>1</v>
      </c>
      <c r="G66" s="93" t="str" cm="1">
        <f t="array" ref="G66">IFERROR(_xlfn.TEXTJOIN(";",TRUE,_xlfn._xlws.FILTER(J:J,I:I=E66)),"NA")</f>
        <v>mesotrione</v>
      </c>
      <c r="I66" s="93" t="s">
        <v>3460</v>
      </c>
      <c r="J66" s="93" t="s">
        <v>3491</v>
      </c>
      <c r="K66" s="93" t="s">
        <v>252</v>
      </c>
      <c r="M66" s="93" t="b">
        <v>1</v>
      </c>
      <c r="N66" s="93" t="str" cm="1">
        <f t="array" ref="N66">_xlfn._xlws.FILTER(R:R,P:P=J66)</f>
        <v>Insecticide</v>
      </c>
      <c r="P66" s="93" t="s">
        <v>3517</v>
      </c>
      <c r="R66" s="143" t="s">
        <v>3239</v>
      </c>
    </row>
    <row r="67" spans="1:18" ht="10.5" x14ac:dyDescent="0.25">
      <c r="A67" s="93" t="s">
        <v>3518</v>
      </c>
      <c r="B67" s="93" t="s">
        <v>3519</v>
      </c>
      <c r="C67" s="93" t="s">
        <v>3309</v>
      </c>
      <c r="D67" s="93" t="str" cm="1">
        <f t="array" ref="D67">IFERROR(IF(G67&lt;&gt;"NA",_xlfn.TEXTJOIN(";",TRUE,_xlfn.UNIQUE(_xlfn.TEXTSPLIT(_xlfn._xlws.FILTER(N:N,I:I=E67),";",TRUE))),_xlfn.UNIQUE(_xlfn._xlws.FILTER(R:R,P:P=E67))),"NA")</f>
        <v>Fungicide</v>
      </c>
      <c r="E67" s="93" t="s">
        <v>3424</v>
      </c>
      <c r="F67" s="93" t="b">
        <v>1</v>
      </c>
      <c r="G67" s="93" t="str" cm="1">
        <f t="array" ref="G67">IFERROR(_xlfn.TEXTJOIN(";",TRUE,_xlfn._xlws.FILTER(J:J,I:I=E67)),"NA")</f>
        <v>carbendazim;mancozeb</v>
      </c>
      <c r="I67" s="93" t="s">
        <v>3310</v>
      </c>
      <c r="J67" s="93" t="s">
        <v>3502</v>
      </c>
      <c r="L67" s="93" t="s">
        <v>252</v>
      </c>
      <c r="M67" s="93" t="b">
        <v>1</v>
      </c>
      <c r="N67" s="93" t="str" cm="1">
        <f t="array" ref="N67">_xlfn._xlws.FILTER(R:R,P:P=J67)</f>
        <v>Fungicide</v>
      </c>
      <c r="P67" s="93" t="s">
        <v>3520</v>
      </c>
      <c r="R67" s="143" t="s">
        <v>3309</v>
      </c>
    </row>
    <row r="68" spans="1:18" ht="10.5" x14ac:dyDescent="0.25">
      <c r="A68" s="93" t="s">
        <v>3521</v>
      </c>
      <c r="B68" s="93" t="s">
        <v>3522</v>
      </c>
      <c r="C68" s="93" t="s">
        <v>3239</v>
      </c>
      <c r="D68" s="93" t="str" cm="1">
        <f t="array" ref="D68">IFERROR(IF(G68&lt;&gt;"NA",_xlfn.TEXTJOIN(";",TRUE,_xlfn.UNIQUE(_xlfn.TEXTSPLIT(_xlfn._xlws.FILTER(N:N,I:I=E68),";",TRUE))),_xlfn.UNIQUE(_xlfn._xlws.FILTER(R:R,P:P=E68))),"NA")</f>
        <v>Insecticide</v>
      </c>
      <c r="E68" s="93" t="s">
        <v>3389</v>
      </c>
      <c r="F68" s="93" t="b">
        <v>0</v>
      </c>
      <c r="G68" s="93" t="str" cm="1">
        <f t="array" ref="G68">IFERROR(_xlfn.TEXTJOIN(";",TRUE,_xlfn._xlws.FILTER(J:J,I:I=E68)),"NA")</f>
        <v>NA</v>
      </c>
      <c r="I68" s="93" t="s">
        <v>3523</v>
      </c>
      <c r="J68" s="93" t="s">
        <v>3506</v>
      </c>
      <c r="K68" s="93" t="s">
        <v>252</v>
      </c>
      <c r="L68" s="93" t="s">
        <v>252</v>
      </c>
      <c r="M68" s="93" t="b">
        <v>1</v>
      </c>
      <c r="N68" s="93" t="str" cm="1">
        <f t="array" ref="N68">_xlfn._xlws.FILTER(R:R,P:P=J68)</f>
        <v>Insecticide</v>
      </c>
      <c r="P68" s="93" t="s">
        <v>3524</v>
      </c>
      <c r="R68" s="143" t="s">
        <v>3239</v>
      </c>
    </row>
    <row r="69" spans="1:18" ht="10.5" x14ac:dyDescent="0.25">
      <c r="A69" s="93" t="s">
        <v>3525</v>
      </c>
      <c r="B69" s="93" t="s">
        <v>3526</v>
      </c>
      <c r="C69" s="93" t="s">
        <v>3309</v>
      </c>
      <c r="D69" s="93" t="str" cm="1">
        <f t="array" ref="D69">IFERROR(IF(G69&lt;&gt;"NA",_xlfn.TEXTJOIN(";",TRUE,_xlfn.UNIQUE(_xlfn.TEXTSPLIT(_xlfn._xlws.FILTER(N:N,I:I=E69),";",TRUE))),_xlfn.UNIQUE(_xlfn._xlws.FILTER(R:R,P:P=E69))),"NA")</f>
        <v>Fungicide</v>
      </c>
      <c r="E69" s="93" t="s">
        <v>3393</v>
      </c>
      <c r="F69" s="93" t="b">
        <v>0</v>
      </c>
      <c r="G69" s="93" t="str" cm="1">
        <f t="array" ref="G69">IFERROR(_xlfn.TEXTJOIN(";",TRUE,_xlfn._xlws.FILTER(J:J,I:I=E69)),"NA")</f>
        <v>NA</v>
      </c>
      <c r="I69" s="93" t="s">
        <v>3527</v>
      </c>
      <c r="J69" s="93" t="s">
        <v>3506</v>
      </c>
      <c r="K69" s="93" t="s">
        <v>252</v>
      </c>
      <c r="L69" s="93" t="s">
        <v>252</v>
      </c>
      <c r="M69" s="93" t="b">
        <v>1</v>
      </c>
      <c r="N69" s="93" t="str" cm="1">
        <f t="array" ref="N69">_xlfn._xlws.FILTER(R:R,P:P=J69)</f>
        <v>Insecticide</v>
      </c>
      <c r="P69" s="93" t="s">
        <v>3528</v>
      </c>
      <c r="R69" s="93" t="s">
        <v>3529</v>
      </c>
    </row>
    <row r="70" spans="1:18" ht="10.5" x14ac:dyDescent="0.25">
      <c r="A70" s="93" t="s">
        <v>3530</v>
      </c>
      <c r="B70" s="93" t="s">
        <v>3531</v>
      </c>
      <c r="C70" s="93" t="s">
        <v>3239</v>
      </c>
      <c r="D70" s="93" t="str" cm="1">
        <f t="array" ref="D70">IFERROR(IF(G70&lt;&gt;"NA",_xlfn.TEXTJOIN(";",TRUE,_xlfn.UNIQUE(_xlfn.TEXTSPLIT(_xlfn._xlws.FILTER(N:N,I:I=E70),";",TRUE))),_xlfn.UNIQUE(_xlfn._xlws.FILTER(R:R,P:P=E70))),"NA")</f>
        <v>Insecticide</v>
      </c>
      <c r="E70" s="93" t="s">
        <v>3396</v>
      </c>
      <c r="F70" s="93" t="b">
        <v>0</v>
      </c>
      <c r="G70" s="93" t="str" cm="1">
        <f t="array" ref="G70">IFERROR(_xlfn.TEXTJOIN(";",TRUE,_xlfn._xlws.FILTER(J:J,I:I=E70)),"NA")</f>
        <v>NA</v>
      </c>
      <c r="I70" s="93" t="s">
        <v>3532</v>
      </c>
      <c r="J70" s="93" t="s">
        <v>3513</v>
      </c>
      <c r="L70" s="93" t="s">
        <v>252</v>
      </c>
      <c r="M70" s="93" t="b">
        <v>1</v>
      </c>
      <c r="N70" s="93" t="str" cm="1">
        <f t="array" ref="N70">_xlfn._xlws.FILTER(R:R,P:P=J70)</f>
        <v>Herbicide</v>
      </c>
      <c r="P70" s="93" t="s">
        <v>3533</v>
      </c>
      <c r="R70" s="93" t="s">
        <v>3327</v>
      </c>
    </row>
    <row r="71" spans="1:18" ht="10.5" x14ac:dyDescent="0.25">
      <c r="A71" s="93" t="s">
        <v>3534</v>
      </c>
      <c r="B71" s="93" t="s">
        <v>2164</v>
      </c>
      <c r="C71" s="93" t="s">
        <v>3309</v>
      </c>
      <c r="D71" s="93" t="str" cm="1">
        <f t="array" ref="D71">IFERROR(IF(G71&lt;&gt;"NA",_xlfn.TEXTJOIN(";",TRUE,_xlfn.UNIQUE(_xlfn.TEXTSPLIT(_xlfn._xlws.FILTER(N:N,I:I=E71),";",TRUE))),_xlfn.UNIQUE(_xlfn._xlws.FILTER(R:R,P:P=E71))),"NA")</f>
        <v>Fungicide</v>
      </c>
      <c r="E71" s="93" t="s">
        <v>3399</v>
      </c>
      <c r="F71" s="93" t="b">
        <v>0</v>
      </c>
      <c r="G71" s="93" t="str" cm="1">
        <f t="array" ref="G71">IFERROR(_xlfn.TEXTJOIN(";",TRUE,_xlfn._xlws.FILTER(J:J,I:I=E71)),"NA")</f>
        <v>NA</v>
      </c>
      <c r="I71" s="93" t="s">
        <v>3535</v>
      </c>
      <c r="J71" s="93" t="s">
        <v>3517</v>
      </c>
      <c r="L71" s="93" t="s">
        <v>252</v>
      </c>
      <c r="M71" s="93" t="b">
        <v>1</v>
      </c>
      <c r="N71" s="93" t="str" cm="1">
        <f t="array" ref="N71">_xlfn._xlws.FILTER(R:R,P:P=J71)</f>
        <v>Insecticide</v>
      </c>
      <c r="P71" s="93" t="s">
        <v>3536</v>
      </c>
      <c r="R71" s="143" t="s">
        <v>3309</v>
      </c>
    </row>
    <row r="72" spans="1:18" ht="10.5" x14ac:dyDescent="0.25">
      <c r="A72" s="93" t="s">
        <v>3537</v>
      </c>
      <c r="B72" s="93" t="s">
        <v>3538</v>
      </c>
      <c r="C72" s="93" t="s">
        <v>3239</v>
      </c>
      <c r="D72" s="93" t="str" cm="1">
        <f t="array" ref="D72">IFERROR(IF(G72&lt;&gt;"NA",_xlfn.TEXTJOIN(";",TRUE,_xlfn.UNIQUE(_xlfn.TEXTSPLIT(_xlfn._xlws.FILTER(N:N,I:I=E72),";",TRUE))),_xlfn.UNIQUE(_xlfn._xlws.FILTER(R:R,P:P=E72))),"NA")</f>
        <v>Insecticide</v>
      </c>
      <c r="E72" s="93" t="s">
        <v>3539</v>
      </c>
      <c r="F72" s="93" t="b">
        <v>1</v>
      </c>
      <c r="G72" s="93" t="str" cm="1">
        <f t="array" ref="G72">IFERROR(_xlfn.TEXTJOIN(";",TRUE,_xlfn._xlws.FILTER(J:J,I:I=E72)),"NA")</f>
        <v>pirimiphos- methyl</v>
      </c>
      <c r="I72" s="93" t="s">
        <v>3337</v>
      </c>
      <c r="J72" s="93" t="s">
        <v>3520</v>
      </c>
      <c r="L72" s="93" t="s">
        <v>252</v>
      </c>
      <c r="M72" s="93" t="b">
        <v>1</v>
      </c>
      <c r="N72" s="93" t="str" cm="1">
        <f t="array" ref="N72">_xlfn._xlws.FILTER(R:R,P:P=J72)</f>
        <v>Fungicide</v>
      </c>
      <c r="P72" s="93" t="s">
        <v>3540</v>
      </c>
      <c r="R72" s="143" t="s">
        <v>3239</v>
      </c>
    </row>
    <row r="73" spans="1:18" ht="10.5" x14ac:dyDescent="0.25">
      <c r="A73" s="93" t="s">
        <v>3541</v>
      </c>
      <c r="B73" s="93" t="s">
        <v>2164</v>
      </c>
      <c r="C73" s="93" t="s">
        <v>3239</v>
      </c>
      <c r="D73" s="93" t="str" cm="1">
        <f t="array" ref="D73">IFERROR(IF(G73&lt;&gt;"NA",_xlfn.TEXTJOIN(";",TRUE,_xlfn.UNIQUE(_xlfn.TEXTSPLIT(_xlfn._xlws.FILTER(N:N,I:I=E73),";",TRUE))),_xlfn.UNIQUE(_xlfn._xlws.FILTER(R:R,P:P=E73))),"NA")</f>
        <v>Insecticide</v>
      </c>
      <c r="E73" s="93" t="s">
        <v>3402</v>
      </c>
      <c r="F73" s="93" t="b">
        <v>0</v>
      </c>
      <c r="G73" s="93" t="str" cm="1">
        <f t="array" ref="G73">IFERROR(_xlfn.TEXTJOIN(";",TRUE,_xlfn._xlws.FILTER(J:J,I:I=E73)),"NA")</f>
        <v>NA</v>
      </c>
      <c r="I73" s="93" t="s">
        <v>3498</v>
      </c>
      <c r="J73" s="93" t="s">
        <v>3524</v>
      </c>
      <c r="L73" s="93" t="s">
        <v>252</v>
      </c>
      <c r="M73" s="93" t="b">
        <v>1</v>
      </c>
      <c r="N73" s="93" t="str" cm="1">
        <f t="array" ref="N73">_xlfn._xlws.FILTER(R:R,P:P=J73)</f>
        <v>Insecticide</v>
      </c>
      <c r="P73" s="93" t="s">
        <v>3542</v>
      </c>
      <c r="R73" s="143" t="s">
        <v>3239</v>
      </c>
    </row>
    <row r="74" spans="1:18" ht="10.5" x14ac:dyDescent="0.25">
      <c r="A74" s="93" t="s">
        <v>3543</v>
      </c>
      <c r="B74" s="93" t="s">
        <v>2164</v>
      </c>
      <c r="C74" s="93" t="s">
        <v>3239</v>
      </c>
      <c r="D74" s="93" t="str" cm="1">
        <f t="array" ref="D74">IFERROR(IF(G74&lt;&gt;"NA",_xlfn.TEXTJOIN(";",TRUE,_xlfn.UNIQUE(_xlfn.TEXTSPLIT(_xlfn._xlws.FILTER(N:N,I:I=E74),";",TRUE))),_xlfn.UNIQUE(_xlfn._xlws.FILTER(R:R,P:P=E74))),"NA")</f>
        <v>Insecticide</v>
      </c>
      <c r="E74" s="93" t="s">
        <v>3405</v>
      </c>
      <c r="F74" s="93" t="b">
        <v>0</v>
      </c>
      <c r="G74" s="93" t="str" cm="1">
        <f t="array" ref="G74">IFERROR(_xlfn.TEXTJOIN(";",TRUE,_xlfn._xlws.FILTER(J:J,I:I=E74)),"NA")</f>
        <v>NA</v>
      </c>
      <c r="I74" s="93" t="s">
        <v>3501</v>
      </c>
      <c r="J74" s="93" t="s">
        <v>3524</v>
      </c>
      <c r="L74" s="93" t="s">
        <v>252</v>
      </c>
      <c r="M74" s="93" t="b">
        <v>1</v>
      </c>
      <c r="N74" s="93" t="str" cm="1">
        <f t="array" ref="N74">_xlfn._xlws.FILTER(R:R,P:P=J74)</f>
        <v>Insecticide</v>
      </c>
      <c r="P74" s="93" t="s">
        <v>3544</v>
      </c>
      <c r="R74" s="143" t="s">
        <v>3477</v>
      </c>
    </row>
    <row r="75" spans="1:18" ht="10.5" x14ac:dyDescent="0.25">
      <c r="A75" s="93" t="s">
        <v>3545</v>
      </c>
      <c r="B75" s="93" t="s">
        <v>3546</v>
      </c>
      <c r="C75" s="93" t="s">
        <v>3309</v>
      </c>
      <c r="D75" s="93" t="str" cm="1">
        <f t="array" ref="D75">IFERROR(IF(G75&lt;&gt;"NA",_xlfn.TEXTJOIN(";",TRUE,_xlfn.UNIQUE(_xlfn.TEXTSPLIT(_xlfn._xlws.FILTER(N:N,I:I=E75),";",TRUE))),_xlfn.UNIQUE(_xlfn._xlws.FILTER(R:R,P:P=E75))),"NA")</f>
        <v>Fungicide</v>
      </c>
      <c r="E75" s="93" t="s">
        <v>3417</v>
      </c>
      <c r="F75" s="93" t="b">
        <v>0</v>
      </c>
      <c r="G75" s="93" t="str" cm="1">
        <f t="array" ref="G75">IFERROR(_xlfn.TEXTJOIN(";",TRUE,_xlfn._xlws.FILTER(J:J,I:I=E75)),"NA")</f>
        <v>NA</v>
      </c>
      <c r="I75" s="93" t="s">
        <v>3547</v>
      </c>
      <c r="J75" s="93" t="s">
        <v>3524</v>
      </c>
      <c r="L75" s="93" t="s">
        <v>252</v>
      </c>
      <c r="M75" s="93" t="b">
        <v>1</v>
      </c>
      <c r="N75" s="93" t="str" cm="1">
        <f t="array" ref="N75">_xlfn._xlws.FILTER(R:R,P:P=J75)</f>
        <v>Insecticide</v>
      </c>
      <c r="P75" s="93" t="s">
        <v>3548</v>
      </c>
      <c r="R75" s="143" t="s">
        <v>3309</v>
      </c>
    </row>
    <row r="76" spans="1:18" ht="10.5" x14ac:dyDescent="0.25">
      <c r="A76" s="93" t="s">
        <v>3549</v>
      </c>
      <c r="B76" s="93" t="s">
        <v>2164</v>
      </c>
      <c r="C76" s="93" t="s">
        <v>3239</v>
      </c>
      <c r="D76" s="93" t="str" cm="1">
        <f t="array" ref="D76">IFERROR(IF(G76&lt;&gt;"NA",_xlfn.TEXTJOIN(";",TRUE,_xlfn.UNIQUE(_xlfn.TEXTSPLIT(_xlfn._xlws.FILTER(N:N,I:I=E76),";",TRUE))),_xlfn.UNIQUE(_xlfn._xlws.FILTER(R:R,P:P=E76))),"NA")</f>
        <v>Insecticide</v>
      </c>
      <c r="E76" s="93" t="s">
        <v>3421</v>
      </c>
      <c r="F76" s="93" t="b">
        <v>0</v>
      </c>
      <c r="G76" s="93" t="str" cm="1">
        <f t="array" ref="G76">IFERROR(_xlfn.TEXTJOIN(";",TRUE,_xlfn._xlws.FILTER(J:J,I:I=E76)),"NA")</f>
        <v>NA</v>
      </c>
      <c r="I76" s="93" t="s">
        <v>3550</v>
      </c>
      <c r="J76" s="93" t="s">
        <v>3536</v>
      </c>
      <c r="L76" s="93" t="s">
        <v>252</v>
      </c>
      <c r="M76" s="93" t="b">
        <v>1</v>
      </c>
      <c r="N76" s="93" t="str" cm="1">
        <f t="array" ref="N76">_xlfn._xlws.FILTER(R:R,P:P=J76)</f>
        <v>Fungicide</v>
      </c>
      <c r="P76" s="93" t="s">
        <v>3551</v>
      </c>
      <c r="R76" s="143" t="s">
        <v>3552</v>
      </c>
    </row>
    <row r="77" spans="1:18" ht="10.5" x14ac:dyDescent="0.25">
      <c r="A77" s="93" t="s">
        <v>3553</v>
      </c>
      <c r="B77" s="93" t="s">
        <v>3554</v>
      </c>
      <c r="C77" s="93" t="s">
        <v>3233</v>
      </c>
      <c r="D77" s="93" t="str" cm="1">
        <f t="array" ref="D77">IFERROR(IF(G77&lt;&gt;"NA",_xlfn.TEXTJOIN(";",TRUE,_xlfn.UNIQUE(_xlfn.TEXTSPLIT(_xlfn._xlws.FILTER(N:N,I:I=E77),";",TRUE))),_xlfn.UNIQUE(_xlfn._xlws.FILTER(R:R,P:P=E77))),"NA")</f>
        <v>Soil Inoculation</v>
      </c>
      <c r="E77" s="93" t="s">
        <v>3370</v>
      </c>
      <c r="F77" s="93" t="b">
        <v>1</v>
      </c>
      <c r="G77" s="93" t="str" cm="1">
        <f t="array" ref="G77">IFERROR(_xlfn.TEXTJOIN(";",TRUE,_xlfn._xlws.FILTER(J:J,I:I=E77)),"NA")</f>
        <v>Azospirillum spp.</v>
      </c>
      <c r="I77" s="93" t="s">
        <v>3555</v>
      </c>
      <c r="J77" s="93" t="s">
        <v>3542</v>
      </c>
      <c r="L77" s="93" t="s">
        <v>252</v>
      </c>
      <c r="M77" s="93" t="b">
        <v>1</v>
      </c>
      <c r="N77" s="93" t="str" cm="1">
        <f t="array" ref="N77">_xlfn._xlws.FILTER(R:R,P:P=J77)</f>
        <v>Insecticide</v>
      </c>
      <c r="P77" s="93" t="s">
        <v>3556</v>
      </c>
      <c r="R77" s="143" t="s">
        <v>3260</v>
      </c>
    </row>
    <row r="78" spans="1:18" ht="10.5" x14ac:dyDescent="0.25">
      <c r="A78" s="93" t="s">
        <v>3557</v>
      </c>
      <c r="B78" s="93" t="s">
        <v>3558</v>
      </c>
      <c r="C78" s="93" t="s">
        <v>3223</v>
      </c>
      <c r="D78" s="93" t="str" cm="1">
        <f t="array" ref="D78">IFERROR(IF(G78&lt;&gt;"NA",_xlfn.TEXTJOIN(";",TRUE,_xlfn.UNIQUE(_xlfn.TEXTSPLIT(_xlfn._xlws.FILTER(N:N,I:I=E78),";",TRUE))),_xlfn.UNIQUE(_xlfn._xlws.FILTER(R:R,P:P=E78))),"NA")</f>
        <v>Herbicide</v>
      </c>
      <c r="E78" s="93" t="s">
        <v>3559</v>
      </c>
      <c r="F78" s="93" t="b">
        <v>1</v>
      </c>
      <c r="G78" s="93" t="str" cm="1">
        <f t="array" ref="G78">IFERROR(_xlfn.TEXTJOIN(";",TRUE,_xlfn._xlws.FILTER(J:J,I:I=E78)),"NA")</f>
        <v>glyphosate</v>
      </c>
      <c r="I78" s="93" t="s">
        <v>3560</v>
      </c>
      <c r="J78" s="93" t="s">
        <v>3542</v>
      </c>
      <c r="L78" s="93" t="s">
        <v>252</v>
      </c>
      <c r="M78" s="93" t="b">
        <v>1</v>
      </c>
      <c r="N78" s="93" t="str" cm="1">
        <f t="array" ref="N78">_xlfn._xlws.FILTER(R:R,P:P=J78)</f>
        <v>Insecticide</v>
      </c>
      <c r="P78" s="93" t="s">
        <v>3561</v>
      </c>
      <c r="R78" s="143" t="s">
        <v>3223</v>
      </c>
    </row>
    <row r="79" spans="1:18" ht="10.5" x14ac:dyDescent="0.25">
      <c r="A79" s="93" t="s">
        <v>3562</v>
      </c>
      <c r="B79" s="93" t="s">
        <v>3563</v>
      </c>
      <c r="C79" s="93" t="s">
        <v>3223</v>
      </c>
      <c r="D79" s="93" t="str" cm="1">
        <f t="array" ref="D79">IFERROR(IF(G79&lt;&gt;"NA",_xlfn.TEXTJOIN(";",TRUE,_xlfn.UNIQUE(_xlfn.TEXTSPLIT(_xlfn._xlws.FILTER(N:N,I:I=E79),";",TRUE))),_xlfn.UNIQUE(_xlfn._xlws.FILTER(R:R,P:P=E79))),"NA")</f>
        <v>Herbicide</v>
      </c>
      <c r="E79" s="93" t="s">
        <v>3430</v>
      </c>
      <c r="F79" s="93" t="b">
        <v>0</v>
      </c>
      <c r="G79" s="93" t="str" cm="1">
        <f t="array" ref="G79">IFERROR(_xlfn.TEXTJOIN(";",TRUE,_xlfn._xlws.FILTER(J:J,I:I=E79)),"NA")</f>
        <v>NA</v>
      </c>
      <c r="I79" s="93" t="s">
        <v>3564</v>
      </c>
      <c r="J79" s="93" t="s">
        <v>3542</v>
      </c>
      <c r="L79" s="93" t="s">
        <v>252</v>
      </c>
      <c r="M79" s="93" t="b">
        <v>1</v>
      </c>
      <c r="N79" s="93" t="str" cm="1">
        <f t="array" ref="N79">_xlfn._xlws.FILTER(R:R,P:P=J79)</f>
        <v>Insecticide</v>
      </c>
      <c r="P79" s="93" t="s">
        <v>3565</v>
      </c>
      <c r="R79" s="143" t="s">
        <v>3239</v>
      </c>
    </row>
    <row r="80" spans="1:18" ht="10.5" x14ac:dyDescent="0.25">
      <c r="A80" s="93" t="s">
        <v>3566</v>
      </c>
      <c r="B80" s="93" t="s">
        <v>2164</v>
      </c>
      <c r="C80" s="93" t="s">
        <v>3239</v>
      </c>
      <c r="D80" s="93" t="str" cm="1">
        <f t="array" ref="D80">IFERROR(IF(G80&lt;&gt;"NA",_xlfn.TEXTJOIN(";",TRUE,_xlfn.UNIQUE(_xlfn.TEXTSPLIT(_xlfn._xlws.FILTER(N:N,I:I=E80),";",TRUE))),_xlfn.UNIQUE(_xlfn._xlws.FILTER(R:R,P:P=E80))),"NA")</f>
        <v>Insecticide</v>
      </c>
      <c r="E80" s="93" t="s">
        <v>3468</v>
      </c>
      <c r="F80" s="93" t="b">
        <v>0</v>
      </c>
      <c r="G80" s="93" t="str" cm="1">
        <f t="array" ref="G80">IFERROR(_xlfn.TEXTJOIN(";",TRUE,_xlfn._xlws.FILTER(J:J,I:I=E80)),"NA")</f>
        <v>NA</v>
      </c>
      <c r="I80" s="93" t="s">
        <v>3299</v>
      </c>
      <c r="J80" s="93" t="s">
        <v>3544</v>
      </c>
      <c r="K80" s="93" t="s">
        <v>252</v>
      </c>
      <c r="M80" s="93" t="b">
        <v>1</v>
      </c>
      <c r="N80" s="93" t="str" cm="1">
        <f t="array" ref="N80">_xlfn._xlws.FILTER(R:R,P:P=J80)</f>
        <v>Antibiotic</v>
      </c>
      <c r="P80" s="93" t="s">
        <v>3567</v>
      </c>
      <c r="R80" s="143" t="s">
        <v>3309</v>
      </c>
    </row>
    <row r="81" spans="1:18" ht="10.5" x14ac:dyDescent="0.25">
      <c r="A81" s="93" t="s">
        <v>3568</v>
      </c>
      <c r="B81" s="93" t="s">
        <v>3569</v>
      </c>
      <c r="C81" s="93" t="s">
        <v>3321</v>
      </c>
      <c r="D81" s="93" t="str" cm="1">
        <f t="array" ref="D81">IFERROR(IF(G81&lt;&gt;"NA",_xlfn.TEXTJOIN(";",TRUE,_xlfn.UNIQUE(_xlfn.TEXTSPLIT(_xlfn._xlws.FILTER(N:N,I:I=E81),";",TRUE))),_xlfn.UNIQUE(_xlfn._xlws.FILTER(R:R,P:P=E81))),"NA")</f>
        <v>Vaccine</v>
      </c>
      <c r="E81" s="93" t="s">
        <v>3570</v>
      </c>
      <c r="F81" s="93" t="b">
        <v>1</v>
      </c>
      <c r="G81" s="93" t="str" cm="1">
        <f t="array" ref="G81">IFERROR(_xlfn.TEXTJOIN(";",TRUE,_xlfn._xlws.FILTER(J:J,I:I=E81)),"NA")</f>
        <v>Clostridium perfringens toxoids;Clostridium septicum toxoid;Clostridium novyi toxoid;Clostridium chauvoei toxoid;Clostridium tetani toxoid</v>
      </c>
      <c r="I81" s="93" t="s">
        <v>3487</v>
      </c>
      <c r="J81" s="93" t="s">
        <v>3548</v>
      </c>
      <c r="L81" s="93" t="s">
        <v>252</v>
      </c>
      <c r="M81" s="93" t="b">
        <v>1</v>
      </c>
      <c r="N81" s="93" t="str" cm="1">
        <f t="array" ref="N81">_xlfn._xlws.FILTER(R:R,P:P=J81)</f>
        <v>Fungicide</v>
      </c>
      <c r="P81" s="93" t="s">
        <v>3571</v>
      </c>
      <c r="R81" s="93" t="s">
        <v>3277</v>
      </c>
    </row>
    <row r="82" spans="1:18" ht="10.5" x14ac:dyDescent="0.25">
      <c r="A82" s="93" t="s">
        <v>3572</v>
      </c>
      <c r="B82" s="93" t="s">
        <v>3573</v>
      </c>
      <c r="C82" s="93" t="s">
        <v>3223</v>
      </c>
      <c r="D82" s="93" t="str" cm="1">
        <f t="array" ref="D82">IFERROR(IF(G82&lt;&gt;"NA",_xlfn.TEXTJOIN(";",TRUE,_xlfn.UNIQUE(_xlfn.TEXTSPLIT(_xlfn._xlws.FILTER(N:N,I:I=E82),";",TRUE))),_xlfn.UNIQUE(_xlfn._xlws.FILTER(R:R,P:P=E82))),"NA")</f>
        <v>Herbicide</v>
      </c>
      <c r="E82" s="93" t="s">
        <v>3392</v>
      </c>
      <c r="F82" s="93" t="b">
        <v>1</v>
      </c>
      <c r="G82" s="93" t="str" cm="1">
        <f t="array" ref="G82">IFERROR(_xlfn.TEXTJOIN(";",TRUE,_xlfn._xlws.FILTER(J:J,I:I=E82)),"NA")</f>
        <v>bensulfuron-methyl</v>
      </c>
      <c r="I82" s="93" t="s">
        <v>3574</v>
      </c>
      <c r="J82" s="93" t="s">
        <v>3561</v>
      </c>
      <c r="L82" s="93" t="s">
        <v>252</v>
      </c>
      <c r="M82" s="93" t="b">
        <v>1</v>
      </c>
      <c r="N82" s="93" t="str" cm="1">
        <f t="array" ref="N82">_xlfn._xlws.FILTER(R:R,P:P=J82)</f>
        <v>Herbicide</v>
      </c>
      <c r="P82" s="93" t="s">
        <v>3575</v>
      </c>
      <c r="R82" s="143" t="s">
        <v>3223</v>
      </c>
    </row>
    <row r="83" spans="1:18" ht="10.5" x14ac:dyDescent="0.25">
      <c r="A83" s="93" t="s">
        <v>3576</v>
      </c>
      <c r="B83" s="93" t="s">
        <v>3577</v>
      </c>
      <c r="C83" s="93" t="s">
        <v>3309</v>
      </c>
      <c r="D83" s="93" t="str" cm="1">
        <f t="array" ref="D83">IFERROR(IF(G83&lt;&gt;"NA",_xlfn.TEXTJOIN(";",TRUE,_xlfn.UNIQUE(_xlfn.TEXTSPLIT(_xlfn._xlws.FILTER(N:N,I:I=E83),";",TRUE))),_xlfn.UNIQUE(_xlfn._xlws.FILTER(R:R,P:P=E83))),"NA")</f>
        <v>Fungicide</v>
      </c>
      <c r="E83" s="93" t="s">
        <v>3481</v>
      </c>
      <c r="F83" s="93" t="b">
        <v>0</v>
      </c>
      <c r="G83" s="93" t="str" cm="1">
        <f t="array" ref="G83">IFERROR(_xlfn.TEXTJOIN(";",TRUE,_xlfn._xlws.FILTER(J:J,I:I=E83)),"NA")</f>
        <v>NA</v>
      </c>
      <c r="I83" s="93" t="s">
        <v>3444</v>
      </c>
      <c r="J83" s="93" t="s">
        <v>3565</v>
      </c>
      <c r="L83" s="93" t="s">
        <v>252</v>
      </c>
      <c r="M83" s="93" t="b">
        <v>1</v>
      </c>
      <c r="N83" s="93" t="str" cm="1">
        <f t="array" ref="N83">_xlfn._xlws.FILTER(R:R,P:P=J83)</f>
        <v>Insecticide</v>
      </c>
      <c r="P83" s="93" t="s">
        <v>3578</v>
      </c>
      <c r="R83" s="143" t="s">
        <v>3223</v>
      </c>
    </row>
    <row r="84" spans="1:18" ht="10.5" x14ac:dyDescent="0.25">
      <c r="A84" s="93" t="s">
        <v>3579</v>
      </c>
      <c r="B84" s="93" t="s">
        <v>3580</v>
      </c>
      <c r="C84" s="93" t="s">
        <v>3273</v>
      </c>
      <c r="D84" s="93" t="str" cm="1">
        <f t="array" ref="D84">IFERROR(IF(G84&lt;&gt;"NA",_xlfn.TEXTJOIN(";",TRUE,_xlfn.UNIQUE(_xlfn.TEXTSPLIT(_xlfn._xlws.FILTER(N:N,I:I=E84),";",TRUE))),_xlfn.UNIQUE(_xlfn._xlws.FILTER(R:R,P:P=E84))),"NA")</f>
        <v>Antibiotic</v>
      </c>
      <c r="E84" s="93" t="s">
        <v>3581</v>
      </c>
      <c r="F84" s="93" t="b">
        <v>1</v>
      </c>
      <c r="G84" s="93" t="str" cm="1">
        <f t="array" ref="G84">IFERROR(_xlfn.TEXTJOIN(";",TRUE,_xlfn._xlws.FILTER(J:J,I:I=E84)),"NA")</f>
        <v>salinomycin</v>
      </c>
      <c r="I84" s="93" t="s">
        <v>3332</v>
      </c>
      <c r="J84" s="93" t="s">
        <v>3567</v>
      </c>
      <c r="L84" s="93" t="s">
        <v>252</v>
      </c>
      <c r="M84" s="93" t="b">
        <v>1</v>
      </c>
      <c r="N84" s="93" t="str" cm="1">
        <f t="array" ref="N84">_xlfn._xlws.FILTER(R:R,P:P=J84)</f>
        <v>Fungicide</v>
      </c>
      <c r="P84" s="93" t="s">
        <v>3582</v>
      </c>
      <c r="R84" s="143" t="s">
        <v>3223</v>
      </c>
    </row>
    <row r="85" spans="1:18" ht="10.5" x14ac:dyDescent="0.25">
      <c r="A85" s="93" t="s">
        <v>3583</v>
      </c>
      <c r="B85" s="93" t="s">
        <v>3584</v>
      </c>
      <c r="C85" s="93" t="s">
        <v>3223</v>
      </c>
      <c r="D85" s="93" t="str" cm="1">
        <f t="array" ref="D85">IFERROR(IF(G85&lt;&gt;"NA",_xlfn.TEXTJOIN(";",TRUE,_xlfn.UNIQUE(_xlfn.TEXTSPLIT(_xlfn._xlws.FILTER(N:N,I:I=E85),";",TRUE))),_xlfn.UNIQUE(_xlfn._xlws.FILTER(R:R,P:P=E85))),"NA")</f>
        <v>Herbicide</v>
      </c>
      <c r="E85" s="93" t="s">
        <v>3585</v>
      </c>
      <c r="F85" s="93" t="b">
        <v>1</v>
      </c>
      <c r="G85" s="93" t="str" cm="1">
        <f t="array" ref="G85">IFERROR(_xlfn.TEXTJOIN(";",TRUE,_xlfn._xlws.FILTER(J:J,I:I=E85)),"NA")</f>
        <v>atrazine</v>
      </c>
      <c r="I85" s="93" t="s">
        <v>3586</v>
      </c>
      <c r="J85" s="93" t="s">
        <v>3587</v>
      </c>
      <c r="L85" s="93" t="s">
        <v>252</v>
      </c>
      <c r="M85" s="93" t="b">
        <v>1</v>
      </c>
      <c r="N85" s="93" t="str" cm="1">
        <f t="array" ref="N85">_xlfn._xlws.FILTER(R:R,P:P=J85)</f>
        <v>Insecticide</v>
      </c>
      <c r="P85" s="93" t="s">
        <v>3588</v>
      </c>
      <c r="R85" s="143" t="s">
        <v>3223</v>
      </c>
    </row>
    <row r="86" spans="1:18" ht="10.5" x14ac:dyDescent="0.25">
      <c r="A86" s="93" t="s">
        <v>3589</v>
      </c>
      <c r="B86" s="93" t="s">
        <v>3590</v>
      </c>
      <c r="C86" s="93" t="s">
        <v>3223</v>
      </c>
      <c r="D86" s="93" t="str" cm="1">
        <f t="array" ref="D86">IFERROR(IF(G86&lt;&gt;"NA",_xlfn.TEXTJOIN(";",TRUE,_xlfn.UNIQUE(_xlfn.TEXTSPLIT(_xlfn._xlws.FILTER(N:N,I:I=E86),";",TRUE))),_xlfn.UNIQUE(_xlfn._xlws.FILTER(R:R,P:P=E86))),"NA")</f>
        <v>Herbicide</v>
      </c>
      <c r="E86" s="93" t="s">
        <v>3591</v>
      </c>
      <c r="F86" s="93" t="b">
        <v>1</v>
      </c>
      <c r="G86" s="93" t="str" cm="1">
        <f t="array" ref="G86">IFERROR(_xlfn.TEXTJOIN(";",TRUE,_xlfn._xlws.FILTER(J:J,I:I=E86)),"NA")</f>
        <v>paraquat dichloride</v>
      </c>
      <c r="I86" s="93" t="s">
        <v>3234</v>
      </c>
      <c r="J86" s="93" t="s">
        <v>3592</v>
      </c>
      <c r="L86" s="93" t="s">
        <v>252</v>
      </c>
      <c r="M86" s="93" t="b">
        <v>0</v>
      </c>
      <c r="N86" s="93" t="str" cm="1">
        <f t="array" ref="N86">_xlfn._xlws.FILTER(R:R,P:P=J86)</f>
        <v>Soil Inoculation</v>
      </c>
      <c r="P86" s="93" t="s">
        <v>3593</v>
      </c>
      <c r="R86" s="143" t="s">
        <v>3239</v>
      </c>
    </row>
    <row r="87" spans="1:18" ht="10.5" x14ac:dyDescent="0.25">
      <c r="A87" s="93" t="s">
        <v>3594</v>
      </c>
      <c r="B87" s="93" t="s">
        <v>3595</v>
      </c>
      <c r="C87" s="93" t="s">
        <v>3223</v>
      </c>
      <c r="D87" s="93" t="str" cm="1">
        <f t="array" ref="D87">IFERROR(IF(G87&lt;&gt;"NA",_xlfn.TEXTJOIN(";",TRUE,_xlfn.UNIQUE(_xlfn.TEXTSPLIT(_xlfn._xlws.FILTER(N:N,I:I=E87),";",TRUE))),_xlfn.UNIQUE(_xlfn._xlws.FILTER(R:R,P:P=E87))),"NA")</f>
        <v>Herbicide</v>
      </c>
      <c r="E87" s="93" t="s">
        <v>3263</v>
      </c>
      <c r="F87" s="93" t="b">
        <v>1</v>
      </c>
      <c r="G87" s="93" t="str" cm="1">
        <f t="array" ref="G87">IFERROR(_xlfn.TEXTJOIN(";",TRUE,_xlfn._xlws.FILTER(J:J,I:I=E87)),"NA")</f>
        <v>alachlor</v>
      </c>
      <c r="I87" s="93" t="s">
        <v>3596</v>
      </c>
      <c r="J87" s="93" t="s">
        <v>3597</v>
      </c>
      <c r="L87" s="93" t="s">
        <v>252</v>
      </c>
      <c r="M87" s="93" t="b">
        <v>0</v>
      </c>
      <c r="N87" s="93" t="str" cm="1">
        <f t="array" ref="N87">_xlfn._xlws.FILTER(R:R,P:P=J87)</f>
        <v>Soil Inoculation</v>
      </c>
      <c r="P87" s="93" t="s">
        <v>3598</v>
      </c>
      <c r="R87" s="143" t="s">
        <v>3239</v>
      </c>
    </row>
    <row r="88" spans="1:18" ht="10.5" x14ac:dyDescent="0.25">
      <c r="A88" s="93" t="s">
        <v>3599</v>
      </c>
      <c r="B88" s="93" t="s">
        <v>3600</v>
      </c>
      <c r="C88" s="93" t="s">
        <v>3223</v>
      </c>
      <c r="D88" s="93" t="str" cm="1">
        <f t="array" ref="D88">IFERROR(IF(G88&lt;&gt;"NA",_xlfn.TEXTJOIN(";",TRUE,_xlfn.UNIQUE(_xlfn.TEXTSPLIT(_xlfn._xlws.FILTER(N:N,I:I=E88),";",TRUE))),_xlfn.UNIQUE(_xlfn._xlws.FILTER(R:R,P:P=E88))),"NA")</f>
        <v>Herbicide</v>
      </c>
      <c r="E88" s="93" t="s">
        <v>3601</v>
      </c>
      <c r="F88" s="93" t="b">
        <v>1</v>
      </c>
      <c r="G88" s="93" t="str" cm="1">
        <f t="array" ref="G88">IFERROR(_xlfn.TEXTJOIN(";",TRUE,_xlfn._xlws.FILTER(J:J,I:I=E88)),"NA")</f>
        <v>paraquat dichloride</v>
      </c>
      <c r="I88" s="93" t="s">
        <v>3596</v>
      </c>
      <c r="J88" s="93" t="s">
        <v>3602</v>
      </c>
      <c r="L88" s="93" t="s">
        <v>252</v>
      </c>
      <c r="M88" s="93" t="b">
        <v>0</v>
      </c>
      <c r="N88" s="93" t="str" cm="1">
        <f t="array" ref="N88">_xlfn._xlws.FILTER(R:R,P:P=J88)</f>
        <v>Soil Inoculation</v>
      </c>
      <c r="P88" s="93" t="s">
        <v>3587</v>
      </c>
      <c r="R88" s="143" t="s">
        <v>3239</v>
      </c>
    </row>
    <row r="89" spans="1:18" ht="10.5" x14ac:dyDescent="0.25">
      <c r="A89" s="93" t="s">
        <v>3603</v>
      </c>
      <c r="B89" s="93" t="s">
        <v>3604</v>
      </c>
      <c r="C89" s="93" t="s">
        <v>3239</v>
      </c>
      <c r="D89" s="93" t="str" cm="1">
        <f t="array" ref="D89">IFERROR(IF(G89&lt;&gt;"NA",_xlfn.TEXTJOIN(";",TRUE,_xlfn.UNIQUE(_xlfn.TEXTSPLIT(_xlfn._xlws.FILTER(N:N,I:I=E89),";",TRUE))),_xlfn.UNIQUE(_xlfn._xlws.FILTER(R:R,P:P=E89))),"NA")</f>
        <v>Insecticide</v>
      </c>
      <c r="E89" s="93" t="s">
        <v>3492</v>
      </c>
      <c r="F89" s="93" t="b">
        <v>0</v>
      </c>
      <c r="G89" s="93" t="str" cm="1">
        <f t="array" ref="G89">IFERROR(_xlfn.TEXTJOIN(";",TRUE,_xlfn._xlws.FILTER(J:J,I:I=E89)),"NA")</f>
        <v>NA</v>
      </c>
      <c r="I89" s="93" t="s">
        <v>3596</v>
      </c>
      <c r="J89" s="93" t="s">
        <v>3605</v>
      </c>
      <c r="L89" s="93" t="s">
        <v>252</v>
      </c>
      <c r="M89" s="93" t="b">
        <v>0</v>
      </c>
      <c r="N89" s="93" t="str" cm="1">
        <f t="array" ref="N89">_xlfn._xlws.FILTER(R:R,P:P=J89)</f>
        <v>Soil Inoculation</v>
      </c>
      <c r="P89" s="93" t="s">
        <v>3606</v>
      </c>
      <c r="R89" s="143" t="s">
        <v>3379</v>
      </c>
    </row>
    <row r="90" spans="1:18" ht="10.5" x14ac:dyDescent="0.25">
      <c r="A90" s="93" t="s">
        <v>3607</v>
      </c>
      <c r="B90" s="93" t="s">
        <v>3608</v>
      </c>
      <c r="C90" s="93" t="s">
        <v>3239</v>
      </c>
      <c r="D90" s="93" t="str" cm="1">
        <f t="array" ref="D90">IFERROR(IF(G90&lt;&gt;"NA",_xlfn.TEXTJOIN(";",TRUE,_xlfn.UNIQUE(_xlfn.TEXTSPLIT(_xlfn._xlws.FILTER(N:N,I:I=E90),";",TRUE))),_xlfn.UNIQUE(_xlfn._xlws.FILTER(R:R,P:P=E90))),"NA")</f>
        <v>Insecticide</v>
      </c>
      <c r="E90" s="93" t="s">
        <v>3495</v>
      </c>
      <c r="F90" s="93" t="b">
        <v>1</v>
      </c>
      <c r="G90" s="93" t="str" cm="1">
        <f t="array" ref="G90">IFERROR(_xlfn.TEXTJOIN(";",TRUE,_xlfn._xlws.FILTER(J:J,I:I=E90)),"NA")</f>
        <v>cypermethrin</v>
      </c>
      <c r="I90" s="93" t="s">
        <v>3471</v>
      </c>
      <c r="J90" s="93" t="s">
        <v>3609</v>
      </c>
      <c r="L90" s="93" t="s">
        <v>252</v>
      </c>
      <c r="M90" s="93" t="b">
        <v>0</v>
      </c>
      <c r="N90" s="93" t="str" cm="1">
        <f t="array" ref="N90">_xlfn._xlws.FILTER(R:R,P:P=J90)</f>
        <v>Soil Inoculation</v>
      </c>
      <c r="P90" s="93" t="s">
        <v>3610</v>
      </c>
      <c r="R90" s="143" t="s">
        <v>3379</v>
      </c>
    </row>
    <row r="91" spans="1:18" ht="10.5" x14ac:dyDescent="0.25">
      <c r="A91" s="93" t="s">
        <v>3611</v>
      </c>
      <c r="B91" s="93" t="s">
        <v>3612</v>
      </c>
      <c r="C91" s="93" t="s">
        <v>3239</v>
      </c>
      <c r="D91" s="93" t="str" cm="1">
        <f t="array" ref="D91">IFERROR(IF(G91&lt;&gt;"NA",_xlfn.TEXTJOIN(";",TRUE,_xlfn.UNIQUE(_xlfn.TEXTSPLIT(_xlfn._xlws.FILTER(N:N,I:I=E91),";",TRUE))),_xlfn.UNIQUE(_xlfn._xlws.FILTER(R:R,P:P=E91))),"NA")</f>
        <v>Insecticide</v>
      </c>
      <c r="E91" s="93" t="s">
        <v>3498</v>
      </c>
      <c r="F91" s="93" t="b">
        <v>1</v>
      </c>
      <c r="G91" s="93" t="str" cm="1">
        <f t="array" ref="G91">IFERROR(_xlfn.TEXTJOIN(";",TRUE,_xlfn._xlws.FILTER(J:J,I:I=E91)),"NA")</f>
        <v>cypermethrin;dimethoate</v>
      </c>
      <c r="I91" s="93" t="s">
        <v>3356</v>
      </c>
      <c r="J91" s="93" t="s">
        <v>3609</v>
      </c>
      <c r="L91" s="93" t="s">
        <v>252</v>
      </c>
      <c r="M91" s="93" t="b">
        <v>0</v>
      </c>
      <c r="N91" s="93" t="str" cm="1">
        <f t="array" ref="N91">_xlfn._xlws.FILTER(R:R,P:P=J91)</f>
        <v>Soil Inoculation</v>
      </c>
      <c r="P91" s="93" t="s">
        <v>3592</v>
      </c>
      <c r="R91" s="93" t="s">
        <v>3231</v>
      </c>
    </row>
    <row r="92" spans="1:18" ht="10.5" x14ac:dyDescent="0.25">
      <c r="A92" s="93" t="s">
        <v>3613</v>
      </c>
      <c r="B92" s="93" t="s">
        <v>3501</v>
      </c>
      <c r="C92" s="93" t="s">
        <v>3239</v>
      </c>
      <c r="D92" s="93" t="str" cm="1">
        <f t="array" ref="D92">IFERROR(IF(G92&lt;&gt;"NA",_xlfn.TEXTJOIN(";",TRUE,_xlfn.UNIQUE(_xlfn.TEXTSPLIT(_xlfn._xlws.FILTER(N:N,I:I=E92),";",TRUE))),_xlfn.UNIQUE(_xlfn._xlws.FILTER(R:R,P:P=E92))),"NA")</f>
        <v>Insecticide</v>
      </c>
      <c r="E92" s="93" t="s">
        <v>3501</v>
      </c>
      <c r="F92" s="93" t="b">
        <v>1</v>
      </c>
      <c r="G92" s="93" t="str" cm="1">
        <f t="array" ref="G92">IFERROR(_xlfn.TEXTJOIN(";",TRUE,_xlfn._xlws.FILTER(J:J,I:I=E92)),"NA")</f>
        <v>cypermethrin;dimethoate</v>
      </c>
      <c r="I92" s="93" t="s">
        <v>3596</v>
      </c>
      <c r="J92" s="93" t="s">
        <v>3609</v>
      </c>
      <c r="L92" s="93" t="s">
        <v>252</v>
      </c>
      <c r="M92" s="93" t="b">
        <v>0</v>
      </c>
      <c r="N92" s="93" t="str" cm="1">
        <f t="array" ref="N92">_xlfn._xlws.FILTER(R:R,P:P=J92)</f>
        <v>Soil Inoculation</v>
      </c>
      <c r="P92" s="93" t="s">
        <v>3597</v>
      </c>
      <c r="R92" s="93" t="s">
        <v>3231</v>
      </c>
    </row>
    <row r="93" spans="1:18" ht="10.5" x14ac:dyDescent="0.25">
      <c r="A93" s="93" t="s">
        <v>3614</v>
      </c>
      <c r="B93" s="93" t="s">
        <v>2164</v>
      </c>
      <c r="C93" s="93" t="s">
        <v>3239</v>
      </c>
      <c r="D93" s="93" t="str" cm="1">
        <f t="array" ref="D93">IFERROR(IF(G93&lt;&gt;"NA",_xlfn.TEXTJOIN(";",TRUE,_xlfn.UNIQUE(_xlfn.TEXTSPLIT(_xlfn._xlws.FILTER(N:N,I:I=E93),";",TRUE))),_xlfn.UNIQUE(_xlfn._xlws.FILTER(R:R,P:P=E93))),"NA")</f>
        <v>Insecticide</v>
      </c>
      <c r="E93" s="93" t="s">
        <v>3505</v>
      </c>
      <c r="F93" s="93" t="b">
        <v>1</v>
      </c>
      <c r="G93" s="93" t="str" cm="1">
        <f t="array" ref="G93">IFERROR(_xlfn.TEXTJOIN(";",TRUE,_xlfn._xlws.FILTER(J:J,I:I=E93)),"NA")</f>
        <v>cypermethrin</v>
      </c>
      <c r="I93" s="93" t="s">
        <v>3615</v>
      </c>
      <c r="J93" s="93" t="s">
        <v>3609</v>
      </c>
      <c r="L93" s="93" t="s">
        <v>252</v>
      </c>
      <c r="M93" s="93" t="b">
        <v>0</v>
      </c>
      <c r="N93" s="93" t="str" cm="1">
        <f t="array" ref="N93">_xlfn._xlws.FILTER(R:R,P:P=J93)</f>
        <v>Soil Inoculation</v>
      </c>
      <c r="P93" s="93" t="s">
        <v>3602</v>
      </c>
      <c r="R93" s="93" t="s">
        <v>3231</v>
      </c>
    </row>
    <row r="94" spans="1:18" ht="10.5" x14ac:dyDescent="0.25">
      <c r="A94" s="93" t="s">
        <v>3616</v>
      </c>
      <c r="B94" s="93" t="s">
        <v>3617</v>
      </c>
      <c r="C94" s="93" t="s">
        <v>3239</v>
      </c>
      <c r="D94" s="93" t="str" cm="1">
        <f t="array" ref="D94">IFERROR(IF(G94&lt;&gt;"NA",_xlfn.TEXTJOIN(";",TRUE,_xlfn.UNIQUE(_xlfn.TEXTSPLIT(_xlfn._xlws.FILTER(N:N,I:I=E94),";",TRUE))),_xlfn.UNIQUE(_xlfn._xlws.FILTER(R:R,P:P=E94))),"NA")</f>
        <v>Insecticide</v>
      </c>
      <c r="E94" s="93" t="s">
        <v>3491</v>
      </c>
      <c r="F94" s="93" t="b">
        <v>0</v>
      </c>
      <c r="G94" s="93" t="str" cm="1">
        <f t="array" ref="G94">IFERROR(_xlfn.TEXTJOIN(";",TRUE,_xlfn._xlws.FILTER(J:J,I:I=E94)),"NA")</f>
        <v>NA</v>
      </c>
      <c r="I94" s="93" t="s">
        <v>3618</v>
      </c>
      <c r="J94" s="93" t="s">
        <v>3619</v>
      </c>
      <c r="L94" s="93" t="s">
        <v>252</v>
      </c>
      <c r="M94" s="93" t="b">
        <v>0</v>
      </c>
      <c r="N94" s="93" t="str" cm="1">
        <f t="array" ref="N94">_xlfn._xlws.FILTER(R:R,P:P=J94)</f>
        <v>Soil Inoculation</v>
      </c>
      <c r="P94" s="93" t="s">
        <v>3605</v>
      </c>
      <c r="R94" s="93" t="s">
        <v>3231</v>
      </c>
    </row>
    <row r="95" spans="1:18" ht="10.5" x14ac:dyDescent="0.25">
      <c r="A95" s="93" t="s">
        <v>3620</v>
      </c>
      <c r="B95" s="93" t="s">
        <v>2164</v>
      </c>
      <c r="C95" s="93" t="s">
        <v>3239</v>
      </c>
      <c r="D95" s="93" t="str" cm="1">
        <f t="array" ref="D95">IFERROR(IF(G95&lt;&gt;"NA",_xlfn.TEXTJOIN(";",TRUE,_xlfn.UNIQUE(_xlfn.TEXTSPLIT(_xlfn._xlws.FILTER(N:N,I:I=E95),";",TRUE))),_xlfn.UNIQUE(_xlfn._xlws.FILTER(R:R,P:P=E95))),"NA")</f>
        <v>Insecticide</v>
      </c>
      <c r="E95" s="93" t="s">
        <v>3509</v>
      </c>
      <c r="F95" s="93" t="b">
        <v>1</v>
      </c>
      <c r="G95" s="93" t="str" cm="1">
        <f t="array" ref="G95">IFERROR(_xlfn.TEXTJOIN(";",TRUE,_xlfn._xlws.FILTER(J:J,I:I=E95)),"NA")</f>
        <v>cypermethrin</v>
      </c>
      <c r="I95" s="93" t="s">
        <v>3383</v>
      </c>
      <c r="J95" s="93" t="s">
        <v>3619</v>
      </c>
      <c r="L95" s="93" t="s">
        <v>252</v>
      </c>
      <c r="M95" s="93" t="b">
        <v>0</v>
      </c>
      <c r="N95" s="93" t="str" cm="1">
        <f t="array" ref="N95">_xlfn._xlws.FILTER(R:R,P:P=J95)</f>
        <v>Soil Inoculation</v>
      </c>
      <c r="P95" s="93" t="s">
        <v>3609</v>
      </c>
      <c r="R95" s="93" t="s">
        <v>3231</v>
      </c>
    </row>
    <row r="96" spans="1:18" ht="10.5" x14ac:dyDescent="0.25">
      <c r="A96" s="93" t="s">
        <v>3621</v>
      </c>
      <c r="B96" s="93" t="s">
        <v>3622</v>
      </c>
      <c r="C96" s="93" t="s">
        <v>3309</v>
      </c>
      <c r="D96" s="93" t="str" cm="1">
        <f t="array" ref="D96">IFERROR(IF(G96&lt;&gt;"NA",_xlfn.TEXTJOIN(";",TRUE,_xlfn.UNIQUE(_xlfn.TEXTSPLIT(_xlfn._xlws.FILTER(N:N,I:I=E96),";",TRUE))),_xlfn.UNIQUE(_xlfn._xlws.FILTER(R:R,P:P=E96))),"NA")</f>
        <v>Fungicide</v>
      </c>
      <c r="E96" s="93" t="s">
        <v>3502</v>
      </c>
      <c r="F96" s="93" t="b">
        <v>0</v>
      </c>
      <c r="G96" s="93" t="str" cm="1">
        <f t="array" ref="G96">IFERROR(_xlfn.TEXTJOIN(";",TRUE,_xlfn._xlws.FILTER(J:J,I:I=E96)),"NA")</f>
        <v>NA</v>
      </c>
      <c r="I96" s="93" t="s">
        <v>3623</v>
      </c>
      <c r="J96" s="93" t="s">
        <v>3619</v>
      </c>
      <c r="L96" s="93" t="s">
        <v>252</v>
      </c>
      <c r="M96" s="93" t="b">
        <v>0</v>
      </c>
      <c r="N96" s="93" t="str" cm="1">
        <f t="array" ref="N96">_xlfn._xlws.FILTER(R:R,P:P=J96)</f>
        <v>Soil Inoculation</v>
      </c>
      <c r="P96" s="93" t="s">
        <v>3619</v>
      </c>
      <c r="R96" s="93" t="s">
        <v>3231</v>
      </c>
    </row>
    <row r="97" spans="1:18" ht="10.5" x14ac:dyDescent="0.25">
      <c r="A97" s="93" t="s">
        <v>3624</v>
      </c>
      <c r="B97" s="93" t="s">
        <v>3625</v>
      </c>
      <c r="C97" s="93" t="s">
        <v>3309</v>
      </c>
      <c r="D97" s="93" t="str" cm="1">
        <f t="array" ref="D97">IFERROR(IF(G97&lt;&gt;"NA",_xlfn.TEXTJOIN(";",TRUE,_xlfn.UNIQUE(_xlfn.TEXTSPLIT(_xlfn._xlws.FILTER(N:N,I:I=E97),";",TRUE))),_xlfn.UNIQUE(_xlfn._xlws.FILTER(R:R,P:P=E97))),"NA")</f>
        <v>Fungicide</v>
      </c>
      <c r="E97" s="93" t="s">
        <v>3450</v>
      </c>
      <c r="F97" s="93" t="b">
        <v>1</v>
      </c>
      <c r="G97" s="93" t="str" cm="1">
        <f t="array" ref="G97">IFERROR(_xlfn.TEXTJOIN(";",TRUE,_xlfn._xlws.FILTER(J:J,I:I=E97)),"NA")</f>
        <v>chlorothalonil</v>
      </c>
      <c r="I97" s="93" t="s">
        <v>3596</v>
      </c>
      <c r="J97" s="93" t="s">
        <v>3626</v>
      </c>
      <c r="L97" s="93" t="s">
        <v>252</v>
      </c>
      <c r="M97" s="93" t="b">
        <v>0</v>
      </c>
      <c r="N97" s="93" t="str" cm="1">
        <f t="array" ref="N97">_xlfn._xlws.FILTER(R:R,P:P=J97)</f>
        <v>Soil Inoculation</v>
      </c>
      <c r="P97" s="93" t="s">
        <v>3626</v>
      </c>
      <c r="R97" s="93" t="s">
        <v>3231</v>
      </c>
    </row>
    <row r="98" spans="1:18" ht="10.5" x14ac:dyDescent="0.25">
      <c r="A98" s="93" t="s">
        <v>3627</v>
      </c>
      <c r="B98" s="93" t="s">
        <v>3628</v>
      </c>
      <c r="C98" s="93" t="s">
        <v>3239</v>
      </c>
      <c r="D98" s="93" t="str" cm="1">
        <f t="array" ref="D98">IFERROR(IF(G98&lt;&gt;"NA",_xlfn.TEXTJOIN(";",TRUE,_xlfn.UNIQUE(_xlfn.TEXTSPLIT(_xlfn._xlws.FILTER(N:N,I:I=E98),";",TRUE))),_xlfn.UNIQUE(_xlfn._xlws.FILTER(R:R,P:P=E98))),"NA")</f>
        <v>Insecticide</v>
      </c>
      <c r="E98" s="93" t="s">
        <v>3535</v>
      </c>
      <c r="F98" s="93" t="b">
        <v>1</v>
      </c>
      <c r="G98" s="93" t="str" cm="1">
        <f t="array" ref="G98">IFERROR(_xlfn.TEXTJOIN(";",TRUE,_xlfn._xlws.FILTER(J:J,I:I=E98)),"NA")</f>
        <v>dichlorodiphenyltrichloroethane</v>
      </c>
      <c r="I98" s="93" t="s">
        <v>3629</v>
      </c>
      <c r="J98" s="93" t="s">
        <v>3630</v>
      </c>
      <c r="L98" s="93" t="s">
        <v>252</v>
      </c>
      <c r="M98" s="93" t="b">
        <v>1</v>
      </c>
      <c r="N98" s="93" t="str" cm="1">
        <f t="array" ref="N98">_xlfn._xlws.FILTER(R:R,P:P=J98)</f>
        <v>Herbicide</v>
      </c>
      <c r="P98" s="93" t="s">
        <v>3630</v>
      </c>
      <c r="R98" s="143" t="s">
        <v>3223</v>
      </c>
    </row>
    <row r="99" spans="1:18" ht="10.5" x14ac:dyDescent="0.25">
      <c r="A99" s="93" t="s">
        <v>3631</v>
      </c>
      <c r="B99" s="93" t="s">
        <v>3632</v>
      </c>
      <c r="C99" s="93" t="s">
        <v>3273</v>
      </c>
      <c r="D99" s="93" t="str" cm="1">
        <f t="array" ref="D99">IFERROR(IF(G99&lt;&gt;"NA",_xlfn.TEXTJOIN(";",TRUE,_xlfn.UNIQUE(_xlfn.TEXTSPLIT(_xlfn._xlws.FILTER(N:N,I:I=E99),";",TRUE))),_xlfn.UNIQUE(_xlfn._xlws.FILTER(R:R,P:P=E99))),"NA")</f>
        <v>Acaricide</v>
      </c>
      <c r="E99" s="93" t="s">
        <v>3633</v>
      </c>
      <c r="F99" s="93" t="b">
        <v>1</v>
      </c>
      <c r="G99" s="93" t="str" cm="1">
        <f t="array" ref="G99">IFERROR(_xlfn.TEXTJOIN(";",TRUE,_xlfn._xlws.FILTER(J:J,I:I=E99)),"NA")</f>
        <v>flumethrin</v>
      </c>
      <c r="I99" s="93" t="s">
        <v>3559</v>
      </c>
      <c r="J99" s="93" t="s">
        <v>3634</v>
      </c>
      <c r="L99" s="93" t="s">
        <v>252</v>
      </c>
      <c r="M99" s="93" t="b">
        <v>1</v>
      </c>
      <c r="N99" s="93" t="str" cm="1">
        <f t="array" ref="N99">_xlfn._xlws.FILTER(R:R,P:P=J99)</f>
        <v>Herbicide</v>
      </c>
      <c r="P99" s="93" t="s">
        <v>3634</v>
      </c>
      <c r="R99" s="143" t="s">
        <v>3223</v>
      </c>
    </row>
    <row r="100" spans="1:18" ht="10.5" x14ac:dyDescent="0.25">
      <c r="A100" s="93" t="s">
        <v>3635</v>
      </c>
      <c r="B100" s="93" t="s">
        <v>3636</v>
      </c>
      <c r="C100" s="93" t="s">
        <v>3273</v>
      </c>
      <c r="D100" s="93" t="str" cm="1">
        <f t="array" ref="D100">IFERROR(IF(G100&lt;&gt;"NA",_xlfn.TEXTJOIN(";",TRUE,_xlfn.UNIQUE(_xlfn.TEXTSPLIT(_xlfn._xlws.FILTER(N:N,I:I=E100),";",TRUE))),_xlfn.UNIQUE(_xlfn._xlws.FILTER(R:R,P:P=E100))),"NA")</f>
        <v>Insecticide</v>
      </c>
      <c r="E100" s="93" t="s">
        <v>3523</v>
      </c>
      <c r="F100" s="93" t="b">
        <v>1</v>
      </c>
      <c r="G100" s="93" t="str" cm="1">
        <f t="array" ref="G100">IFERROR(_xlfn.TEXTJOIN(";",TRUE,_xlfn._xlws.FILTER(J:J,I:I=E100)),"NA")</f>
        <v>deltamethrin</v>
      </c>
      <c r="I100" s="93" t="s">
        <v>3637</v>
      </c>
      <c r="J100" s="93" t="s">
        <v>3634</v>
      </c>
      <c r="L100" s="93" t="s">
        <v>252</v>
      </c>
      <c r="M100" s="93" t="b">
        <v>1</v>
      </c>
      <c r="N100" s="93" t="str" cm="1">
        <f t="array" ref="N100">_xlfn._xlws.FILTER(R:R,P:P=J100)</f>
        <v>Herbicide</v>
      </c>
      <c r="P100" s="93" t="s">
        <v>3638</v>
      </c>
      <c r="R100" s="143" t="s">
        <v>3239</v>
      </c>
    </row>
    <row r="101" spans="1:18" ht="10.5" x14ac:dyDescent="0.25">
      <c r="A101" s="93" t="s">
        <v>3639</v>
      </c>
      <c r="B101" s="93" t="s">
        <v>3640</v>
      </c>
      <c r="C101" s="93" t="s">
        <v>3223</v>
      </c>
      <c r="D101" s="93" t="str" cm="1">
        <f t="array" ref="D101">IFERROR(IF(G101&lt;&gt;"NA",_xlfn.TEXTJOIN(";",TRUE,_xlfn.UNIQUE(_xlfn.TEXTSPLIT(_xlfn._xlws.FILTER(N:N,I:I=E101),";",TRUE))),_xlfn.UNIQUE(_xlfn._xlws.FILTER(R:R,P:P=E101))),"NA")</f>
        <v>Herbicide</v>
      </c>
      <c r="E101" s="93" t="s">
        <v>3641</v>
      </c>
      <c r="F101" s="93" t="b">
        <v>1</v>
      </c>
      <c r="G101" s="93" t="str" cm="1">
        <f t="array" ref="G101">IFERROR(_xlfn.TEXTJOIN(";",TRUE,_xlfn._xlws.FILTER(J:J,I:I=E101)),"NA")</f>
        <v>paraquat dichloride</v>
      </c>
      <c r="I101" s="93" t="s">
        <v>3642</v>
      </c>
      <c r="J101" s="93" t="s">
        <v>3634</v>
      </c>
      <c r="L101" s="93" t="s">
        <v>252</v>
      </c>
      <c r="M101" s="93" t="b">
        <v>1</v>
      </c>
      <c r="N101" s="93" t="str" cm="1">
        <f t="array" ref="N101">_xlfn._xlws.FILTER(R:R,P:P=J101)</f>
        <v>Herbicide</v>
      </c>
      <c r="P101" s="93" t="s">
        <v>3643</v>
      </c>
      <c r="R101" s="143" t="s">
        <v>3223</v>
      </c>
    </row>
    <row r="102" spans="1:18" ht="10.5" x14ac:dyDescent="0.25">
      <c r="A102" s="93" t="s">
        <v>3644</v>
      </c>
      <c r="B102" s="93" t="s">
        <v>3645</v>
      </c>
      <c r="C102" s="93" t="s">
        <v>3646</v>
      </c>
      <c r="D102" s="93" t="str" cm="1">
        <f t="array" ref="D102">IFERROR(IF(G102&lt;&gt;"NA",_xlfn.TEXTJOIN(";",TRUE,_xlfn.UNIQUE(_xlfn.TEXTSPLIT(_xlfn._xlws.FILTER(N:N,I:I=E102),";",TRUE))),_xlfn.UNIQUE(_xlfn._xlws.FILTER(R:R,P:P=E102))),"NA")</f>
        <v>Insecticide</v>
      </c>
      <c r="E102" s="93" t="s">
        <v>3510</v>
      </c>
      <c r="F102" s="93" t="b">
        <v>0</v>
      </c>
      <c r="G102" s="93" t="str" cm="1">
        <f t="array" ref="G102">IFERROR(_xlfn.TEXTJOIN(";",TRUE,_xlfn._xlws.FILTER(J:J,I:I=E102)),"NA")</f>
        <v>NA</v>
      </c>
      <c r="I102" s="93" t="s">
        <v>3647</v>
      </c>
      <c r="J102" s="93" t="s">
        <v>3634</v>
      </c>
      <c r="L102" s="93" t="s">
        <v>252</v>
      </c>
      <c r="M102" s="93" t="b">
        <v>1</v>
      </c>
      <c r="N102" s="93" t="str" cm="1">
        <f t="array" ref="N102">_xlfn._xlws.FILTER(R:R,P:P=J102)</f>
        <v>Herbicide</v>
      </c>
      <c r="P102" s="93" t="s">
        <v>3648</v>
      </c>
      <c r="R102" s="143" t="s">
        <v>3223</v>
      </c>
    </row>
    <row r="103" spans="1:18" ht="10.5" x14ac:dyDescent="0.25">
      <c r="A103" s="93" t="s">
        <v>3649</v>
      </c>
      <c r="B103" s="93" t="s">
        <v>2164</v>
      </c>
      <c r="C103" s="93" t="s">
        <v>3223</v>
      </c>
      <c r="D103" s="93" t="str" cm="1">
        <f t="array" ref="D103">IFERROR(IF(G103&lt;&gt;"NA",_xlfn.TEXTJOIN(";",TRUE,_xlfn.UNIQUE(_xlfn.TEXTSPLIT(_xlfn._xlws.FILTER(N:N,I:I=E103),";",TRUE))),_xlfn.UNIQUE(_xlfn._xlws.FILTER(R:R,P:P=E103))),"NA")</f>
        <v>Herbicide</v>
      </c>
      <c r="E103" s="93" t="s">
        <v>3513</v>
      </c>
      <c r="F103" s="93" t="b">
        <v>0</v>
      </c>
      <c r="G103" s="93" t="str" cm="1">
        <f t="array" ref="G103">IFERROR(_xlfn.TEXTJOIN(";",TRUE,_xlfn._xlws.FILTER(J:J,I:I=E103)),"NA")</f>
        <v>NA</v>
      </c>
      <c r="I103" s="93" t="s">
        <v>3650</v>
      </c>
      <c r="J103" s="93" t="s">
        <v>3634</v>
      </c>
      <c r="L103" s="93" t="s">
        <v>252</v>
      </c>
      <c r="M103" s="93" t="b">
        <v>1</v>
      </c>
      <c r="N103" s="93" t="str" cm="1">
        <f t="array" ref="N103">_xlfn._xlws.FILTER(R:R,P:P=J103)</f>
        <v>Herbicide</v>
      </c>
      <c r="P103" s="93" t="s">
        <v>3651</v>
      </c>
      <c r="R103" s="143" t="s">
        <v>3239</v>
      </c>
    </row>
    <row r="104" spans="1:18" ht="10.5" x14ac:dyDescent="0.25">
      <c r="A104" s="93" t="s">
        <v>3652</v>
      </c>
      <c r="B104" s="93" t="s">
        <v>3653</v>
      </c>
      <c r="C104" s="93" t="s">
        <v>3309</v>
      </c>
      <c r="D104" s="93" t="str" cm="1">
        <f t="array" ref="D104">IFERROR(IF(G104&lt;&gt;"NA",_xlfn.TEXTJOIN(";",TRUE,_xlfn.UNIQUE(_xlfn.TEXTSPLIT(_xlfn._xlws.FILTER(N:N,I:I=E104),";",TRUE))),_xlfn.UNIQUE(_xlfn._xlws.FILTER(R:R,P:P=E104))),"NA")</f>
        <v>Fungicide</v>
      </c>
      <c r="E104" s="93" t="s">
        <v>3520</v>
      </c>
      <c r="F104" s="93" t="b">
        <v>0</v>
      </c>
      <c r="G104" s="93" t="str" cm="1">
        <f t="array" ref="G104">IFERROR(_xlfn.TEXTJOIN(";",TRUE,_xlfn._xlws.FILTER(J:J,I:I=E104)),"NA")</f>
        <v>NA</v>
      </c>
      <c r="I104" s="93" t="s">
        <v>3654</v>
      </c>
      <c r="J104" s="93" t="s">
        <v>3648</v>
      </c>
      <c r="L104" s="93" t="s">
        <v>252</v>
      </c>
      <c r="M104" s="93" t="b">
        <v>1</v>
      </c>
      <c r="N104" s="93" t="str" cm="1">
        <f t="array" ref="N104">_xlfn._xlws.FILTER(R:R,P:P=J104)</f>
        <v>Herbicide</v>
      </c>
      <c r="P104" s="93" t="s">
        <v>3655</v>
      </c>
      <c r="R104" s="143" t="s">
        <v>3223</v>
      </c>
    </row>
    <row r="105" spans="1:18" ht="10.5" x14ac:dyDescent="0.25">
      <c r="A105" s="93" t="s">
        <v>3656</v>
      </c>
      <c r="B105" s="93" t="s">
        <v>3657</v>
      </c>
      <c r="C105" s="93" t="s">
        <v>3239</v>
      </c>
      <c r="D105" s="93" t="str" cm="1">
        <f t="array" ref="D105">IFERROR(IF(G105&lt;&gt;"NA",_xlfn.TEXTJOIN(";",TRUE,_xlfn.UNIQUE(_xlfn.TEXTSPLIT(_xlfn._xlws.FILTER(N:N,I:I=E105),";",TRUE))),_xlfn.UNIQUE(_xlfn._xlws.FILTER(R:R,P:P=E105))),"NA")</f>
        <v>Insecticide</v>
      </c>
      <c r="E105" s="93" t="s">
        <v>3524</v>
      </c>
      <c r="F105" s="93" t="b">
        <v>0</v>
      </c>
      <c r="G105" s="93" t="str" cm="1">
        <f t="array" ref="G105">IFERROR(_xlfn.TEXTJOIN(";",TRUE,_xlfn._xlws.FILTER(J:J,I:I=E105)),"NA")</f>
        <v>NA</v>
      </c>
      <c r="I105" s="93" t="s">
        <v>3658</v>
      </c>
      <c r="J105" s="93" t="s">
        <v>3651</v>
      </c>
      <c r="L105" s="93" t="s">
        <v>252</v>
      </c>
      <c r="M105" s="93" t="b">
        <v>1</v>
      </c>
      <c r="N105" s="93" t="str" cm="1">
        <f t="array" ref="N105">_xlfn._xlws.FILTER(R:R,P:P=J105)</f>
        <v>Insecticide</v>
      </c>
      <c r="P105" s="93" t="s">
        <v>3659</v>
      </c>
      <c r="R105" s="143" t="s">
        <v>3379</v>
      </c>
    </row>
    <row r="106" spans="1:18" ht="10.5" x14ac:dyDescent="0.25">
      <c r="A106" s="93" t="s">
        <v>3660</v>
      </c>
      <c r="B106" s="93" t="s">
        <v>3661</v>
      </c>
      <c r="C106" s="93" t="s">
        <v>3223</v>
      </c>
      <c r="D106" s="93" t="str" cm="1">
        <f t="array" ref="D106">IFERROR(IF(G106&lt;&gt;"NA",_xlfn.TEXTJOIN(";",TRUE,_xlfn.UNIQUE(_xlfn.TEXTSPLIT(_xlfn._xlws.FILTER(N:N,I:I=E106),";",TRUE))),_xlfn.UNIQUE(_xlfn._xlws.FILTER(R:R,P:P=E106))),"NA")</f>
        <v>Herbicide</v>
      </c>
      <c r="E106" s="93" t="s">
        <v>3662</v>
      </c>
      <c r="F106" s="93" t="b">
        <v>1</v>
      </c>
      <c r="G106" s="93" t="str" cm="1">
        <f t="array" ref="G106">IFERROR(_xlfn.TEXTJOIN(";",TRUE,_xlfn._xlws.FILTER(J:J,I:I=E106)),"NA")</f>
        <v>s-metolachlor</v>
      </c>
      <c r="I106" s="93" t="s">
        <v>3663</v>
      </c>
      <c r="J106" s="93" t="s">
        <v>3651</v>
      </c>
      <c r="L106" s="93" t="s">
        <v>252</v>
      </c>
      <c r="M106" s="93" t="b">
        <v>1</v>
      </c>
      <c r="N106" s="93" t="str" cm="1">
        <f t="array" ref="N106">_xlfn._xlws.FILTER(R:R,P:P=J106)</f>
        <v>Insecticide</v>
      </c>
      <c r="P106" s="93" t="s">
        <v>3664</v>
      </c>
      <c r="R106" s="143" t="s">
        <v>3379</v>
      </c>
    </row>
    <row r="107" spans="1:18" ht="10.5" x14ac:dyDescent="0.25">
      <c r="A107" s="93" t="s">
        <v>3665</v>
      </c>
      <c r="B107" s="93" t="s">
        <v>3666</v>
      </c>
      <c r="C107" s="93" t="s">
        <v>3239</v>
      </c>
      <c r="D107" s="93" t="str" cm="1">
        <f t="array" ref="D107">IFERROR(IF(G107&lt;&gt;"NA",_xlfn.TEXTJOIN(";",TRUE,_xlfn.UNIQUE(_xlfn.TEXTSPLIT(_xlfn._xlws.FILTER(N:N,I:I=E107),";",TRUE))),_xlfn.UNIQUE(_xlfn._xlws.FILTER(R:R,P:P=E107))),"NA")</f>
        <v>Insecticide</v>
      </c>
      <c r="E107" s="93" t="s">
        <v>3440</v>
      </c>
      <c r="F107" s="93" t="b">
        <v>1</v>
      </c>
      <c r="G107" s="93" t="str" cm="1">
        <f t="array" ref="G107">IFERROR(_xlfn.TEXTJOIN(";",TRUE,_xlfn._xlws.FILTER(J:J,I:I=E107)),"NA")</f>
        <v>chloropyrifos;cypermethrin</v>
      </c>
      <c r="I107" s="93" t="s">
        <v>3407</v>
      </c>
      <c r="J107" s="93" t="s">
        <v>3651</v>
      </c>
      <c r="L107" s="93" t="s">
        <v>252</v>
      </c>
      <c r="M107" s="93" t="b">
        <v>1</v>
      </c>
      <c r="N107" s="93" t="str" cm="1">
        <f t="array" ref="N107">_xlfn._xlws.FILTER(R:R,P:P=J107)</f>
        <v>Insecticide</v>
      </c>
      <c r="P107" s="93" t="s">
        <v>3667</v>
      </c>
      <c r="R107" s="143" t="s">
        <v>3223</v>
      </c>
    </row>
    <row r="108" spans="1:18" ht="10.5" x14ac:dyDescent="0.25">
      <c r="A108" s="93" t="s">
        <v>3668</v>
      </c>
      <c r="B108" s="93" t="s">
        <v>3669</v>
      </c>
      <c r="C108" s="93" t="s">
        <v>3239</v>
      </c>
      <c r="D108" s="93" t="str" cm="1">
        <f t="array" ref="D108">IFERROR(IF(G108&lt;&gt;"NA",_xlfn.TEXTJOIN(";",TRUE,_xlfn.UNIQUE(_xlfn.TEXTSPLIT(_xlfn._xlws.FILTER(N:N,I:I=E108),";",TRUE))),_xlfn.UNIQUE(_xlfn._xlws.FILTER(R:R,P:P=E108))),"NA")</f>
        <v>Insecticide</v>
      </c>
      <c r="E108" s="93" t="s">
        <v>3670</v>
      </c>
      <c r="F108" s="93" t="b">
        <v>1</v>
      </c>
      <c r="G108" s="93" t="str" cm="1">
        <f t="array" ref="G108">IFERROR(_xlfn.TEXTJOIN(";",TRUE,_xlfn._xlws.FILTER(J:J,I:I=E108)),"NA")</f>
        <v>lambda-cyhalothrin</v>
      </c>
      <c r="I108" s="93" t="s">
        <v>3586</v>
      </c>
      <c r="J108" s="93" t="s">
        <v>3651</v>
      </c>
      <c r="L108" s="93" t="s">
        <v>252</v>
      </c>
      <c r="M108" s="93" t="b">
        <v>1</v>
      </c>
      <c r="N108" s="93" t="str" cm="1">
        <f t="array" ref="N108">_xlfn._xlws.FILTER(R:R,P:P=J108)</f>
        <v>Insecticide</v>
      </c>
      <c r="P108" s="93" t="s">
        <v>3671</v>
      </c>
      <c r="R108" s="143" t="s">
        <v>3223</v>
      </c>
    </row>
    <row r="109" spans="1:18" ht="10.5" x14ac:dyDescent="0.25">
      <c r="A109" s="93" t="s">
        <v>3672</v>
      </c>
      <c r="B109" s="93" t="s">
        <v>3673</v>
      </c>
      <c r="C109" s="93" t="s">
        <v>3239</v>
      </c>
      <c r="D109" s="93" t="str" cm="1">
        <f t="array" ref="D109">IFERROR(IF(G109&lt;&gt;"NA",_xlfn.TEXTJOIN(";",TRUE,_xlfn.UNIQUE(_xlfn.TEXTSPLIT(_xlfn._xlws.FILTER(N:N,I:I=E109),";",TRUE))),_xlfn.UNIQUE(_xlfn._xlws.FILTER(R:R,P:P=E109))),"NA")</f>
        <v>Insecticide</v>
      </c>
      <c r="E109" s="93" t="s">
        <v>3455</v>
      </c>
      <c r="F109" s="93" t="b">
        <v>1</v>
      </c>
      <c r="G109" s="93" t="str" cm="1">
        <f t="array" ref="G109">IFERROR(_xlfn.TEXTJOIN(";",TRUE,_xlfn._xlws.FILTER(J:J,I:I=E109)),"NA")</f>
        <v>chlorpyrifos</v>
      </c>
      <c r="I109" s="93" t="s">
        <v>3398</v>
      </c>
      <c r="J109" s="93" t="s">
        <v>3659</v>
      </c>
      <c r="K109" s="93" t="s">
        <v>252</v>
      </c>
      <c r="M109" s="93" t="b">
        <v>0</v>
      </c>
      <c r="N109" s="93" t="str" cm="1">
        <f t="array" ref="N109">_xlfn._xlws.FILTER(R:R,P:P=J109)</f>
        <v>Supplement</v>
      </c>
      <c r="P109" s="93" t="s">
        <v>3674</v>
      </c>
      <c r="R109" s="143" t="s">
        <v>3309</v>
      </c>
    </row>
    <row r="110" spans="1:18" ht="10.5" x14ac:dyDescent="0.25">
      <c r="A110" s="93" t="s">
        <v>3675</v>
      </c>
      <c r="B110" s="93" t="s">
        <v>3676</v>
      </c>
      <c r="C110" s="93" t="s">
        <v>3354</v>
      </c>
      <c r="D110" s="93" t="str" cm="1">
        <f t="array" ref="D110">IFERROR(IF(G110&lt;&gt;"NA",_xlfn.TEXTJOIN(";",TRUE,_xlfn.UNIQUE(_xlfn.TEXTSPLIT(_xlfn._xlws.FILTER(N:N,I:I=E110),";",TRUE))),_xlfn.UNIQUE(_xlfn._xlws.FILTER(R:R,P:P=E110))),"NA")</f>
        <v>Antihelmintic</v>
      </c>
      <c r="E110" s="93" t="s">
        <v>3677</v>
      </c>
      <c r="F110" s="93" t="b">
        <v>1</v>
      </c>
      <c r="G110" s="93" t="str" cm="1">
        <f t="array" ref="G110">IFERROR(_xlfn.TEXTJOIN(";",TRUE,_xlfn._xlws.FILTER(J:J,I:I=E110)),"NA")</f>
        <v>ivermectin</v>
      </c>
      <c r="I110" s="93" t="s">
        <v>3299</v>
      </c>
      <c r="J110" s="93" t="s">
        <v>3664</v>
      </c>
      <c r="K110" s="93" t="s">
        <v>252</v>
      </c>
      <c r="M110" s="93" t="b">
        <v>1</v>
      </c>
      <c r="N110" s="93" t="str" cm="1">
        <f t="array" ref="N110">_xlfn._xlws.FILTER(R:R,P:P=J110)</f>
        <v>Supplement</v>
      </c>
      <c r="P110" s="93" t="s">
        <v>3678</v>
      </c>
      <c r="R110" s="93" t="s">
        <v>3327</v>
      </c>
    </row>
    <row r="111" spans="1:18" ht="10.5" x14ac:dyDescent="0.25">
      <c r="A111" s="93" t="s">
        <v>3679</v>
      </c>
      <c r="B111" s="93" t="s">
        <v>3680</v>
      </c>
      <c r="C111" s="93" t="s">
        <v>3239</v>
      </c>
      <c r="D111" s="93" t="str" cm="1">
        <f t="array" ref="D111">IFERROR(IF(G111&lt;&gt;"NA",_xlfn.TEXTJOIN(";",TRUE,_xlfn.UNIQUE(_xlfn.TEXTSPLIT(_xlfn._xlws.FILTER(N:N,I:I=E111),";",TRUE))),_xlfn.UNIQUE(_xlfn._xlws.FILTER(R:R,P:P=E111))),"NA")</f>
        <v>Insecticide</v>
      </c>
      <c r="E111" s="93" t="s">
        <v>3540</v>
      </c>
      <c r="F111" s="93" t="b">
        <v>0</v>
      </c>
      <c r="G111" s="93" t="str" cm="1">
        <f t="array" ref="G111">IFERROR(_xlfn.TEXTJOIN(";",TRUE,_xlfn._xlws.FILTER(J:J,I:I=E111)),"NA")</f>
        <v>NA</v>
      </c>
      <c r="I111" s="93" t="s">
        <v>3681</v>
      </c>
      <c r="J111" s="93" t="s">
        <v>3667</v>
      </c>
      <c r="L111" s="93" t="s">
        <v>252</v>
      </c>
      <c r="M111" s="93" t="b">
        <v>1</v>
      </c>
      <c r="N111" s="93" t="str" cm="1">
        <f t="array" ref="N111">_xlfn._xlws.FILTER(R:R,P:P=J111)</f>
        <v>Herbicide</v>
      </c>
      <c r="P111" s="93" t="s">
        <v>3682</v>
      </c>
      <c r="R111" s="143" t="s">
        <v>3223</v>
      </c>
    </row>
    <row r="112" spans="1:18" ht="10.5" x14ac:dyDescent="0.25">
      <c r="A112" s="93" t="s">
        <v>3683</v>
      </c>
      <c r="B112" s="93" t="s">
        <v>3684</v>
      </c>
      <c r="C112" s="93" t="s">
        <v>3239</v>
      </c>
      <c r="D112" s="93" t="str" cm="1">
        <f t="array" ref="D112">IFERROR(IF(G112&lt;&gt;"NA",_xlfn.TEXTJOIN(";",TRUE,_xlfn.UNIQUE(_xlfn.TEXTSPLIT(_xlfn._xlws.FILTER(N:N,I:I=E112),";",TRUE))),_xlfn.UNIQUE(_xlfn._xlws.FILTER(R:R,P:P=E112))),"NA")</f>
        <v>Insecticide</v>
      </c>
      <c r="E112" s="93" t="s">
        <v>3555</v>
      </c>
      <c r="F112" s="93" t="b">
        <v>1</v>
      </c>
      <c r="G112" s="93" t="str" cm="1">
        <f t="array" ref="G112">IFERROR(_xlfn.TEXTJOIN(";",TRUE,_xlfn._xlws.FILTER(J:J,I:I=E112)),"NA")</f>
        <v>endosulfan</v>
      </c>
      <c r="I112" s="93" t="s">
        <v>3685</v>
      </c>
      <c r="J112" s="93" t="s">
        <v>3671</v>
      </c>
      <c r="L112" s="93" t="s">
        <v>252</v>
      </c>
      <c r="M112" s="93" t="b">
        <v>1</v>
      </c>
      <c r="N112" s="93" t="str" cm="1">
        <f t="array" ref="N112">_xlfn._xlws.FILTER(R:R,P:P=J112)</f>
        <v>Herbicide</v>
      </c>
      <c r="P112" s="93" t="s">
        <v>3686</v>
      </c>
      <c r="R112" s="143" t="s">
        <v>3260</v>
      </c>
    </row>
    <row r="113" spans="1:18" ht="10.5" x14ac:dyDescent="0.25">
      <c r="A113" s="93" t="s">
        <v>3687</v>
      </c>
      <c r="B113" s="93" t="s">
        <v>3688</v>
      </c>
      <c r="C113" s="93" t="s">
        <v>3223</v>
      </c>
      <c r="D113" s="93" t="str" cm="1">
        <f t="array" ref="D113">IFERROR(IF(G113&lt;&gt;"NA",_xlfn.TEXTJOIN(";",TRUE,_xlfn.UNIQUE(_xlfn.TEXTSPLIT(_xlfn._xlws.FILTER(N:N,I:I=E113),";",TRUE))),_xlfn.UNIQUE(_xlfn._xlws.FILTER(R:R,P:P=E113))),"NA")</f>
        <v>Herbicide</v>
      </c>
      <c r="E113" s="93" t="s">
        <v>3689</v>
      </c>
      <c r="F113" s="93" t="b">
        <v>1</v>
      </c>
      <c r="G113" s="93" t="str" cm="1">
        <f t="array" ref="G113">IFERROR(_xlfn.TEXTJOIN(";",TRUE,_xlfn._xlws.FILTER(J:J,I:I=E113)),"NA")</f>
        <v>paraquat dichloride</v>
      </c>
      <c r="I113" s="93" t="s">
        <v>3690</v>
      </c>
      <c r="J113" s="93" t="s">
        <v>3674</v>
      </c>
      <c r="L113" s="93" t="s">
        <v>252</v>
      </c>
      <c r="M113" s="93" t="b">
        <v>1</v>
      </c>
      <c r="N113" s="93" t="str" cm="1">
        <f t="array" ref="N113">_xlfn._xlws.FILTER(R:R,P:P=J113)</f>
        <v>Fungicide</v>
      </c>
      <c r="P113" s="93" t="s">
        <v>3691</v>
      </c>
      <c r="R113" s="143" t="s">
        <v>3223</v>
      </c>
    </row>
    <row r="114" spans="1:18" ht="10.5" x14ac:dyDescent="0.25">
      <c r="A114" s="93" t="s">
        <v>3692</v>
      </c>
      <c r="B114" s="93" t="s">
        <v>3693</v>
      </c>
      <c r="C114" s="93" t="s">
        <v>3436</v>
      </c>
      <c r="D114" s="93" t="str" cm="1">
        <f t="array" ref="D114">IFERROR(IF(G114&lt;&gt;"NA",_xlfn.TEXTJOIN(";",TRUE,_xlfn.UNIQUE(_xlfn.TEXTSPLIT(_xlfn._xlws.FILTER(N:N,I:I=E114),";",TRUE))),_xlfn.UNIQUE(_xlfn._xlws.FILTER(R:R,P:P=E114))),"NA")</f>
        <v>Prostaglandin Analogue</v>
      </c>
      <c r="E114" s="93" t="s">
        <v>3694</v>
      </c>
      <c r="F114" s="93" t="b">
        <v>1</v>
      </c>
      <c r="G114" s="93" t="str" cm="1">
        <f t="array" ref="G114">IFERROR(_xlfn.TEXTJOIN(";",TRUE,_xlfn._xlws.FILTER(J:J,I:I=E114)),"NA")</f>
        <v>cloprostenol</v>
      </c>
      <c r="I114" s="93" t="s">
        <v>3695</v>
      </c>
      <c r="J114" s="93" t="s">
        <v>3682</v>
      </c>
      <c r="L114" s="93" t="s">
        <v>252</v>
      </c>
      <c r="M114" s="93" t="b">
        <v>1</v>
      </c>
      <c r="N114" s="93" t="str" cm="1">
        <f t="array" ref="N114">_xlfn._xlws.FILTER(R:R,P:P=J114)</f>
        <v>Herbicide</v>
      </c>
      <c r="P114" s="93" t="s">
        <v>3696</v>
      </c>
      <c r="R114" s="143" t="s">
        <v>3239</v>
      </c>
    </row>
    <row r="115" spans="1:18" ht="10.5" x14ac:dyDescent="0.25">
      <c r="A115" s="93" t="s">
        <v>3697</v>
      </c>
      <c r="B115" s="93" t="s">
        <v>3698</v>
      </c>
      <c r="C115" s="93" t="s">
        <v>3223</v>
      </c>
      <c r="D115" s="93" t="str" cm="1">
        <f t="array" ref="D115">IFERROR(IF(G115&lt;&gt;"NA",_xlfn.TEXTJOIN(";",TRUE,_xlfn.UNIQUE(_xlfn.TEXTSPLIT(_xlfn._xlws.FILTER(N:N,I:I=E115),";",TRUE))),_xlfn.UNIQUE(_xlfn._xlws.FILTER(R:R,P:P=E115))),"NA")</f>
        <v>Herbicide</v>
      </c>
      <c r="E115" s="93" t="s">
        <v>3699</v>
      </c>
      <c r="F115" s="93" t="b">
        <v>1</v>
      </c>
      <c r="G115" s="93" t="str" cm="1">
        <f t="array" ref="G115">IFERROR(_xlfn.TEXTJOIN(";",TRUE,_xlfn._xlws.FILTER(J:J,I:I=E115)),"NA")</f>
        <v>atrazine</v>
      </c>
      <c r="I115" s="93" t="s">
        <v>3467</v>
      </c>
      <c r="J115" s="93" t="s">
        <v>3686</v>
      </c>
      <c r="K115" s="93" t="s">
        <v>252</v>
      </c>
      <c r="M115" s="93" t="b">
        <v>1</v>
      </c>
      <c r="N115" s="93" t="str" cm="1">
        <f t="array" ref="N115">_xlfn._xlws.FILTER(R:R,P:P=J115)</f>
        <v>Antihelmintic</v>
      </c>
      <c r="P115" s="93" t="s">
        <v>3700</v>
      </c>
      <c r="R115" s="143" t="s">
        <v>3260</v>
      </c>
    </row>
    <row r="116" spans="1:18" ht="10.5" x14ac:dyDescent="0.25">
      <c r="A116" s="93" t="s">
        <v>3701</v>
      </c>
      <c r="B116" s="93" t="s">
        <v>3702</v>
      </c>
      <c r="C116" s="93" t="s">
        <v>3239</v>
      </c>
      <c r="D116" s="93" t="str" cm="1">
        <f t="array" ref="D116">IFERROR(IF(G116&lt;&gt;"NA",_xlfn.TEXTJOIN(";",TRUE,_xlfn.UNIQUE(_xlfn.TEXTSPLIT(_xlfn._xlws.FILTER(N:N,I:I=E116),";",TRUE))),_xlfn.UNIQUE(_xlfn._xlws.FILTER(R:R,P:P=E116))),"NA")</f>
        <v>Nematicide</v>
      </c>
      <c r="E116" s="93" t="s">
        <v>3551</v>
      </c>
      <c r="F116" s="93" t="b">
        <v>0</v>
      </c>
      <c r="G116" s="93" t="str" cm="1">
        <f t="array" ref="G116">IFERROR(_xlfn.TEXTJOIN(";",TRUE,_xlfn._xlws.FILTER(J:J,I:I=E116)),"NA")</f>
        <v>NA</v>
      </c>
      <c r="I116" s="93" t="s">
        <v>3703</v>
      </c>
      <c r="J116" s="93" t="s">
        <v>3691</v>
      </c>
      <c r="L116" s="93" t="s">
        <v>252</v>
      </c>
      <c r="M116" s="93" t="b">
        <v>1</v>
      </c>
      <c r="N116" s="93" t="str" cm="1">
        <f t="array" ref="N116">_xlfn._xlws.FILTER(R:R,P:P=J116)</f>
        <v>Herbicide</v>
      </c>
      <c r="P116" s="93" t="s">
        <v>3704</v>
      </c>
      <c r="R116" s="143" t="s">
        <v>3260</v>
      </c>
    </row>
    <row r="117" spans="1:18" ht="10.5" x14ac:dyDescent="0.25">
      <c r="A117" s="93" t="s">
        <v>3705</v>
      </c>
      <c r="B117" s="93" t="s">
        <v>3706</v>
      </c>
      <c r="C117" s="93" t="s">
        <v>3707</v>
      </c>
      <c r="D117" s="93" t="str" cm="1">
        <f t="array" ref="D117">IFERROR(IF(G117&lt;&gt;"NA",_xlfn.TEXTJOIN(";",TRUE,_xlfn.UNIQUE(_xlfn.TEXTSPLIT(_xlfn._xlws.FILTER(N:N,I:I=E117),";",TRUE))),_xlfn.UNIQUE(_xlfn._xlws.FILTER(R:R,P:P=E117))),"NA")</f>
        <v>Tocolytic</v>
      </c>
      <c r="E117" s="93" t="s">
        <v>3708</v>
      </c>
      <c r="F117" s="93" t="b">
        <v>1</v>
      </c>
      <c r="G117" s="93" t="str" cm="1">
        <f t="array" ref="G117">IFERROR(_xlfn.TEXTJOIN(";",TRUE,_xlfn._xlws.FILTER(J:J,I:I=E117)),"NA")</f>
        <v>oxytocin</v>
      </c>
      <c r="I117" s="93" t="s">
        <v>3709</v>
      </c>
      <c r="J117" s="93" t="s">
        <v>3696</v>
      </c>
      <c r="K117" s="93" t="s">
        <v>252</v>
      </c>
      <c r="L117" s="93" t="s">
        <v>252</v>
      </c>
      <c r="M117" s="93" t="b">
        <v>1</v>
      </c>
      <c r="N117" s="93" t="str" cm="1">
        <f t="array" ref="N117">_xlfn._xlws.FILTER(R:R,P:P=J117)</f>
        <v>Insecticide</v>
      </c>
      <c r="P117" s="93" t="s">
        <v>3550</v>
      </c>
      <c r="R117" s="143" t="s">
        <v>3309</v>
      </c>
    </row>
    <row r="118" spans="1:18" ht="10.5" x14ac:dyDescent="0.25">
      <c r="A118" s="93" t="s">
        <v>3710</v>
      </c>
      <c r="B118" s="93" t="s">
        <v>3711</v>
      </c>
      <c r="C118" s="93" t="s">
        <v>3233</v>
      </c>
      <c r="D118" s="93" t="str" cm="1">
        <f t="array" ref="D118">IFERROR(IF(G118&lt;&gt;"NA",_xlfn.TEXTJOIN(";",TRUE,_xlfn.UNIQUE(_xlfn.TEXTSPLIT(_xlfn._xlws.FILTER(N:N,I:I=E118),";",TRUE))),_xlfn.UNIQUE(_xlfn._xlws.FILTER(R:R,P:P=E118))),"NA")</f>
        <v>Soil Inoculation</v>
      </c>
      <c r="E118" s="93" t="s">
        <v>3356</v>
      </c>
      <c r="F118" s="93" t="b">
        <v>1</v>
      </c>
      <c r="G118" s="93" t="str" cm="1">
        <f t="array" ref="G118">IFERROR(_xlfn.TEXTJOIN(";",TRUE,_xlfn._xlws.FILTER(J:J,I:I=E118)),"NA")</f>
        <v>Azospirillum brasilense;Glomus intraradices</v>
      </c>
      <c r="I118" s="93" t="s">
        <v>3316</v>
      </c>
      <c r="J118" s="93" t="s">
        <v>3696</v>
      </c>
      <c r="L118" s="93" t="s">
        <v>252</v>
      </c>
      <c r="M118" s="93" t="b">
        <v>1</v>
      </c>
      <c r="N118" s="93" t="str" cm="1">
        <f t="array" ref="N118">_xlfn._xlws.FILTER(R:R,P:P=J118)</f>
        <v>Insecticide</v>
      </c>
      <c r="P118" s="93" t="s">
        <v>3712</v>
      </c>
      <c r="R118" s="143" t="s">
        <v>3379</v>
      </c>
    </row>
    <row r="119" spans="1:18" ht="10.5" x14ac:dyDescent="0.25">
      <c r="A119" s="93" t="s">
        <v>3713</v>
      </c>
      <c r="B119" s="93" t="s">
        <v>3714</v>
      </c>
      <c r="C119" s="93" t="s">
        <v>3223</v>
      </c>
      <c r="D119" s="93" t="str" cm="1">
        <f t="array" ref="D119">IFERROR(IF(G119&lt;&gt;"NA",_xlfn.TEXTJOIN(";",TRUE,_xlfn.UNIQUE(_xlfn.TEXTSPLIT(_xlfn._xlws.FILTER(N:N,I:I=E119),";",TRUE))),_xlfn.UNIQUE(_xlfn._xlws.FILTER(R:R,P:P=E119))),"NA")</f>
        <v>Herbicide</v>
      </c>
      <c r="E119" s="93" t="s">
        <v>3561</v>
      </c>
      <c r="F119" s="93" t="b">
        <v>0</v>
      </c>
      <c r="G119" s="93" t="str" cm="1">
        <f t="array" ref="G119">IFERROR(_xlfn.TEXTJOIN(";",TRUE,_xlfn._xlws.FILTER(J:J,I:I=E119)),"NA")</f>
        <v>NA</v>
      </c>
      <c r="I119" s="93" t="s">
        <v>3670</v>
      </c>
      <c r="J119" s="93" t="s">
        <v>3696</v>
      </c>
      <c r="L119" s="93" t="s">
        <v>252</v>
      </c>
      <c r="M119" s="93" t="b">
        <v>1</v>
      </c>
      <c r="N119" s="93" t="str" cm="1">
        <f t="array" ref="N119">_xlfn._xlws.FILTER(R:R,P:P=J119)</f>
        <v>Insecticide</v>
      </c>
      <c r="P119" s="93" t="s">
        <v>3715</v>
      </c>
      <c r="R119" s="143" t="s">
        <v>3309</v>
      </c>
    </row>
    <row r="120" spans="1:18" ht="10.5" x14ac:dyDescent="0.25">
      <c r="A120" s="93" t="s">
        <v>3716</v>
      </c>
      <c r="B120" s="93" t="s">
        <v>2164</v>
      </c>
      <c r="C120" s="93" t="s">
        <v>3309</v>
      </c>
      <c r="D120" s="93" t="str" cm="1">
        <f t="array" ref="D120">IFERROR(IF(G120&lt;&gt;"NA",_xlfn.TEXTJOIN(";",TRUE,_xlfn.UNIQUE(_xlfn.TEXTSPLIT(_xlfn._xlws.FILTER(N:N,I:I=E120),";",TRUE))),_xlfn.UNIQUE(_xlfn._xlws.FILTER(R:R,P:P=E120))),"NA")</f>
        <v>Fungicide</v>
      </c>
      <c r="E120" s="93" t="s">
        <v>3567</v>
      </c>
      <c r="F120" s="93" t="b">
        <v>0</v>
      </c>
      <c r="G120" s="93" t="str" cm="1">
        <f t="array" ref="G120">IFERROR(_xlfn.TEXTJOIN(";",TRUE,_xlfn._xlws.FILTER(J:J,I:I=E120)),"NA")</f>
        <v>NA</v>
      </c>
      <c r="I120" s="93" t="s">
        <v>3717</v>
      </c>
      <c r="J120" s="93" t="s">
        <v>3696</v>
      </c>
      <c r="L120" s="93" t="s">
        <v>252</v>
      </c>
      <c r="M120" s="93" t="b">
        <v>1</v>
      </c>
      <c r="N120" s="93" t="str" cm="1">
        <f t="array" ref="N120">_xlfn._xlws.FILTER(R:R,P:P=J120)</f>
        <v>Insecticide</v>
      </c>
      <c r="P120" s="93" t="s">
        <v>3718</v>
      </c>
      <c r="R120" s="143" t="s">
        <v>3223</v>
      </c>
    </row>
    <row r="121" spans="1:18" ht="10.5" x14ac:dyDescent="0.25">
      <c r="A121" s="93" t="s">
        <v>3719</v>
      </c>
      <c r="B121" s="93" t="s">
        <v>3720</v>
      </c>
      <c r="C121" s="93" t="s">
        <v>3223</v>
      </c>
      <c r="D121" s="93" t="str" cm="1">
        <f t="array" ref="D121">IFERROR(IF(G121&lt;&gt;"NA",_xlfn.TEXTJOIN(";",TRUE,_xlfn.UNIQUE(_xlfn.TEXTSPLIT(_xlfn._xlws.FILTER(N:N,I:I=E121),";",TRUE))),_xlfn.UNIQUE(_xlfn._xlws.FILTER(R:R,P:P=E121))),"NA")</f>
        <v>Herbicide</v>
      </c>
      <c r="E121" s="93" t="s">
        <v>3575</v>
      </c>
      <c r="F121" s="93" t="b">
        <v>0</v>
      </c>
      <c r="G121" s="93" t="str" cm="1">
        <f t="array" ref="G121">IFERROR(_xlfn.TEXTJOIN(";",TRUE,_xlfn._xlws.FILTER(J:J,I:I=E121)),"NA")</f>
        <v>NA</v>
      </c>
      <c r="I121" s="93" t="s">
        <v>3721</v>
      </c>
      <c r="J121" s="93" t="s">
        <v>3696</v>
      </c>
      <c r="L121" s="93" t="s">
        <v>252</v>
      </c>
      <c r="M121" s="93" t="b">
        <v>1</v>
      </c>
      <c r="N121" s="93" t="str" cm="1">
        <f t="array" ref="N121">_xlfn._xlws.FILTER(R:R,P:P=J121)</f>
        <v>Insecticide</v>
      </c>
      <c r="P121" s="93" t="s">
        <v>3722</v>
      </c>
      <c r="R121" s="143" t="s">
        <v>3309</v>
      </c>
    </row>
    <row r="122" spans="1:18" ht="10.5" x14ac:dyDescent="0.25">
      <c r="A122" s="93" t="s">
        <v>3723</v>
      </c>
      <c r="B122" s="93" t="s">
        <v>3724</v>
      </c>
      <c r="C122" s="93" t="s">
        <v>3309</v>
      </c>
      <c r="D122" s="93" t="str" cm="1">
        <f t="array" ref="D122">IFERROR(IF(G122&lt;&gt;"NA",_xlfn.TEXTJOIN(";",TRUE,_xlfn.UNIQUE(_xlfn.TEXTSPLIT(_xlfn._xlws.FILTER(N:N,I:I=E122),";",TRUE))),_xlfn.UNIQUE(_xlfn._xlws.FILTER(R:R,P:P=E122))),"NA")</f>
        <v>Fungicide</v>
      </c>
      <c r="E122" s="93" t="s">
        <v>3725</v>
      </c>
      <c r="F122" s="93" t="b">
        <v>1</v>
      </c>
      <c r="G122" s="93" t="str" cm="1">
        <f t="array" ref="G122">IFERROR(_xlfn.TEXTJOIN(";",TRUE,_xlfn._xlws.FILTER(J:J,I:I=E122)),"NA")</f>
        <v>tebuconazole</v>
      </c>
      <c r="I122" s="93" t="s">
        <v>3726</v>
      </c>
      <c r="J122" s="93" t="s">
        <v>3696</v>
      </c>
      <c r="L122" s="93" t="s">
        <v>252</v>
      </c>
      <c r="M122" s="93" t="b">
        <v>1</v>
      </c>
      <c r="N122" s="93" t="str" cm="1">
        <f t="array" ref="N122">_xlfn._xlws.FILTER(R:R,P:P=J122)</f>
        <v>Insecticide</v>
      </c>
      <c r="P122" s="93" t="s">
        <v>3727</v>
      </c>
      <c r="R122" s="143" t="s">
        <v>3223</v>
      </c>
    </row>
    <row r="123" spans="1:18" ht="10.5" x14ac:dyDescent="0.25">
      <c r="A123" s="93" t="s">
        <v>3728</v>
      </c>
      <c r="B123" s="93" t="s">
        <v>3729</v>
      </c>
      <c r="C123" s="93" t="s">
        <v>3223</v>
      </c>
      <c r="D123" s="93" t="str" cm="1">
        <f t="array" ref="D123">IFERROR(IF(G123&lt;&gt;"NA",_xlfn.TEXTJOIN(";",TRUE,_xlfn.UNIQUE(_xlfn.TEXTSPLIT(_xlfn._xlws.FILTER(N:N,I:I=E123),";",TRUE))),_xlfn.UNIQUE(_xlfn._xlws.FILTER(R:R,P:P=E123))),"NA")</f>
        <v>Herbicide</v>
      </c>
      <c r="E123" s="93" t="s">
        <v>3578</v>
      </c>
      <c r="F123" s="93" t="b">
        <v>0</v>
      </c>
      <c r="G123" s="93" t="str" cm="1">
        <f t="array" ref="G123">IFERROR(_xlfn.TEXTJOIN(";",TRUE,_xlfn._xlws.FILTER(J:J,I:I=E123)),"NA")</f>
        <v>NA</v>
      </c>
      <c r="I123" s="93" t="s">
        <v>3730</v>
      </c>
      <c r="J123" s="93" t="s">
        <v>3704</v>
      </c>
      <c r="K123" s="93" t="s">
        <v>252</v>
      </c>
      <c r="M123" s="93" t="b">
        <v>1</v>
      </c>
      <c r="N123" s="93" t="str" cm="1">
        <f t="array" ref="N123">_xlfn._xlws.FILTER(R:R,P:P=J123)</f>
        <v>Antihelmintic</v>
      </c>
      <c r="P123" s="93" t="s">
        <v>3731</v>
      </c>
      <c r="R123" s="143" t="s">
        <v>3309</v>
      </c>
    </row>
    <row r="124" spans="1:18" ht="10.5" x14ac:dyDescent="0.25">
      <c r="A124" s="93" t="s">
        <v>3732</v>
      </c>
      <c r="B124" s="93" t="s">
        <v>3733</v>
      </c>
      <c r="C124" s="93" t="s">
        <v>3223</v>
      </c>
      <c r="D124" s="93" t="str" cm="1">
        <f t="array" ref="D124">IFERROR(IF(G124&lt;&gt;"NA",_xlfn.TEXTJOIN(";",TRUE,_xlfn.UNIQUE(_xlfn.TEXTSPLIT(_xlfn._xlws.FILTER(N:N,I:I=E124),";",TRUE))),_xlfn.UNIQUE(_xlfn._xlws.FILTER(R:R,P:P=E124))),"NA")</f>
        <v>Herbicide</v>
      </c>
      <c r="E124" s="93" t="s">
        <v>3582</v>
      </c>
      <c r="F124" s="93" t="b">
        <v>0</v>
      </c>
      <c r="G124" s="93" t="str" cm="1">
        <f t="array" ref="G124">IFERROR(_xlfn.TEXTJOIN(";",TRUE,_xlfn._xlws.FILTER(J:J,I:I=E124)),"NA")</f>
        <v>NA</v>
      </c>
      <c r="I124" s="93" t="s">
        <v>3287</v>
      </c>
      <c r="J124" s="93" t="s">
        <v>3704</v>
      </c>
      <c r="K124" s="93" t="s">
        <v>252</v>
      </c>
      <c r="M124" s="93" t="b">
        <v>1</v>
      </c>
      <c r="N124" s="93" t="str" cm="1">
        <f t="array" ref="N124">_xlfn._xlws.FILTER(R:R,P:P=J124)</f>
        <v>Antihelmintic</v>
      </c>
      <c r="P124" s="93" t="s">
        <v>3734</v>
      </c>
      <c r="R124" s="143" t="s">
        <v>3239</v>
      </c>
    </row>
    <row r="125" spans="1:18" ht="10.5" x14ac:dyDescent="0.25">
      <c r="A125" s="93" t="s">
        <v>3735</v>
      </c>
      <c r="B125" s="93" t="s">
        <v>2164</v>
      </c>
      <c r="C125" s="93" t="s">
        <v>3223</v>
      </c>
      <c r="D125" s="93" t="str" cm="1">
        <f t="array" ref="D125">IFERROR(IF(G125&lt;&gt;"NA",_xlfn.TEXTJOIN(";",TRUE,_xlfn.UNIQUE(_xlfn.TEXTSPLIT(_xlfn._xlws.FILTER(N:N,I:I=E125),";",TRUE))),_xlfn.UNIQUE(_xlfn._xlws.FILTER(R:R,P:P=E125))),"NA")</f>
        <v>Herbicide</v>
      </c>
      <c r="E125" s="93" t="s">
        <v>3588</v>
      </c>
      <c r="F125" s="93" t="b">
        <v>0</v>
      </c>
      <c r="G125" s="93" t="str" cm="1">
        <f t="array" ref="G125">IFERROR(_xlfn.TEXTJOIN(";",TRUE,_xlfn._xlws.FILTER(J:J,I:I=E125)),"NA")</f>
        <v>NA</v>
      </c>
      <c r="I125" s="93" t="s">
        <v>3424</v>
      </c>
      <c r="J125" s="93" t="s">
        <v>3550</v>
      </c>
      <c r="L125" s="93" t="s">
        <v>252</v>
      </c>
      <c r="M125" s="93" t="b">
        <v>1</v>
      </c>
      <c r="N125" s="93" t="str" cm="1">
        <f t="array" ref="N125">_xlfn._xlws.FILTER(R:R,P:P=J125)</f>
        <v>Fungicide</v>
      </c>
      <c r="P125" s="93" t="s">
        <v>3736</v>
      </c>
      <c r="R125" s="143" t="s">
        <v>3223</v>
      </c>
    </row>
    <row r="126" spans="1:18" ht="10.5" x14ac:dyDescent="0.25">
      <c r="A126" s="93" t="s">
        <v>3737</v>
      </c>
      <c r="B126" s="93" t="s">
        <v>3738</v>
      </c>
      <c r="C126" s="93" t="s">
        <v>3223</v>
      </c>
      <c r="D126" s="93" t="str" cm="1">
        <f t="array" ref="D126">IFERROR(IF(G126&lt;&gt;"NA",_xlfn.TEXTJOIN(";",TRUE,_xlfn.UNIQUE(_xlfn.TEXTSPLIT(_xlfn._xlws.FILTER(N:N,I:I=E126),";",TRUE))),_xlfn.UNIQUE(_xlfn._xlws.FILTER(R:R,P:P=E126))),"NA")</f>
        <v>Herbicide</v>
      </c>
      <c r="E126" s="93" t="s">
        <v>3637</v>
      </c>
      <c r="F126" s="93" t="b">
        <v>1</v>
      </c>
      <c r="G126" s="93" t="str" cm="1">
        <f t="array" ref="G126">IFERROR(_xlfn.TEXTJOIN(";",TRUE,_xlfn._xlws.FILTER(J:J,I:I=E126)),"NA")</f>
        <v>glyphosate</v>
      </c>
      <c r="I126" s="93" t="s">
        <v>3739</v>
      </c>
      <c r="J126" s="93" t="s">
        <v>3550</v>
      </c>
      <c r="L126" s="93" t="s">
        <v>252</v>
      </c>
      <c r="M126" s="93" t="b">
        <v>1</v>
      </c>
      <c r="N126" s="93" t="str" cm="1">
        <f t="array" ref="N126">_xlfn._xlws.FILTER(R:R,P:P=J126)</f>
        <v>Fungicide</v>
      </c>
      <c r="P126" s="93" t="s">
        <v>3740</v>
      </c>
      <c r="R126" s="143" t="s">
        <v>3223</v>
      </c>
    </row>
    <row r="127" spans="1:18" ht="10.5" x14ac:dyDescent="0.25">
      <c r="A127" s="93" t="s">
        <v>3741</v>
      </c>
      <c r="B127" s="93" t="s">
        <v>2164</v>
      </c>
      <c r="C127" s="93" t="s">
        <v>3239</v>
      </c>
      <c r="D127" s="93" t="str" cm="1">
        <f t="array" ref="D127">IFERROR(IF(G127&lt;&gt;"NA",_xlfn.TEXTJOIN(";",TRUE,_xlfn.UNIQUE(_xlfn.TEXTSPLIT(_xlfn._xlws.FILTER(N:N,I:I=E127),";",TRUE))),_xlfn.UNIQUE(_xlfn._xlws.FILTER(R:R,P:P=E127))),"NA")</f>
        <v>Insecticide</v>
      </c>
      <c r="E127" s="93" t="s">
        <v>3593</v>
      </c>
      <c r="F127" s="93" t="b">
        <v>0</v>
      </c>
      <c r="G127" s="93" t="str" cm="1">
        <f t="array" ref="G127">IFERROR(_xlfn.TEXTJOIN(";",TRUE,_xlfn._xlws.FILTER(J:J,I:I=E127)),"NA")</f>
        <v>NA</v>
      </c>
      <c r="I127" s="93" t="s">
        <v>3742</v>
      </c>
      <c r="J127" s="93" t="s">
        <v>3712</v>
      </c>
      <c r="K127" s="93" t="s">
        <v>252</v>
      </c>
      <c r="M127" s="93" t="b">
        <v>1</v>
      </c>
      <c r="N127" s="93" t="str" cm="1">
        <f t="array" ref="N127">_xlfn._xlws.FILTER(R:R,P:P=J127)</f>
        <v>Supplement</v>
      </c>
      <c r="P127" s="93" t="s">
        <v>3743</v>
      </c>
      <c r="R127" s="143" t="s">
        <v>3223</v>
      </c>
    </row>
    <row r="128" spans="1:18" ht="10.5" x14ac:dyDescent="0.25">
      <c r="A128" s="93" t="s">
        <v>3744</v>
      </c>
      <c r="B128" s="93" t="s">
        <v>2164</v>
      </c>
      <c r="C128" s="93" t="s">
        <v>3309</v>
      </c>
      <c r="D128" s="93" t="str" cm="1">
        <f t="array" ref="D128">IFERROR(IF(G128&lt;&gt;"NA",_xlfn.TEXTJOIN(";",TRUE,_xlfn.UNIQUE(_xlfn.TEXTSPLIT(_xlfn._xlws.FILTER(N:N,I:I=E128),";",TRUE))),_xlfn.UNIQUE(_xlfn._xlws.FILTER(R:R,P:P=E128))),"NA")</f>
        <v>Insecticide</v>
      </c>
      <c r="E128" s="93" t="s">
        <v>3598</v>
      </c>
      <c r="F128" s="93" t="b">
        <v>0</v>
      </c>
      <c r="G128" s="93" t="str" cm="1">
        <f t="array" ref="G128">IFERROR(_xlfn.TEXTJOIN(";",TRUE,_xlfn._xlws.FILTER(J:J,I:I=E128)),"NA")</f>
        <v>NA</v>
      </c>
      <c r="I128" s="93" t="s">
        <v>3745</v>
      </c>
      <c r="J128" s="93" t="s">
        <v>3715</v>
      </c>
      <c r="L128" s="93" t="s">
        <v>252</v>
      </c>
      <c r="M128" s="93" t="b">
        <v>1</v>
      </c>
      <c r="N128" s="93" t="str" cm="1">
        <f t="array" ref="N128">_xlfn._xlws.FILTER(R:R,P:P=J128)</f>
        <v>Fungicide</v>
      </c>
      <c r="P128" s="93" t="s">
        <v>3746</v>
      </c>
      <c r="R128" s="143" t="s">
        <v>3223</v>
      </c>
    </row>
    <row r="129" spans="1:18" ht="10.5" x14ac:dyDescent="0.25">
      <c r="A129" s="93" t="s">
        <v>3747</v>
      </c>
      <c r="B129" s="93" t="s">
        <v>3748</v>
      </c>
      <c r="C129" s="93" t="s">
        <v>3223</v>
      </c>
      <c r="D129" s="93" t="str" cm="1">
        <f t="array" ref="D129">IFERROR(IF(G129&lt;&gt;"NA",_xlfn.TEXTJOIN(";",TRUE,_xlfn.UNIQUE(_xlfn.TEXTSPLIT(_xlfn._xlws.FILTER(N:N,I:I=E129),";",TRUE))),_xlfn.UNIQUE(_xlfn._xlws.FILTER(R:R,P:P=E129))),"NA")</f>
        <v>Herbicide</v>
      </c>
      <c r="E129" s="93" t="s">
        <v>3574</v>
      </c>
      <c r="F129" s="93" t="b">
        <v>1</v>
      </c>
      <c r="G129" s="93" t="str" cm="1">
        <f t="array" ref="G129">IFERROR(_xlfn.TEXTJOIN(";",TRUE,_xlfn._xlws.FILTER(J:J,I:I=E129)),"NA")</f>
        <v>fluazifop-p-butyl</v>
      </c>
      <c r="I129" s="93" t="s">
        <v>3749</v>
      </c>
      <c r="J129" s="93" t="s">
        <v>3718</v>
      </c>
      <c r="L129" s="93" t="s">
        <v>252</v>
      </c>
      <c r="M129" s="93" t="b">
        <v>1</v>
      </c>
      <c r="N129" s="93" t="str" cm="1">
        <f t="array" ref="N129">_xlfn._xlws.FILTER(R:R,P:P=J129)</f>
        <v>Herbicide</v>
      </c>
      <c r="P129" s="93" t="s">
        <v>3750</v>
      </c>
      <c r="R129" s="143" t="s">
        <v>3751</v>
      </c>
    </row>
    <row r="130" spans="1:18" ht="10.5" x14ac:dyDescent="0.25">
      <c r="A130" s="93" t="s">
        <v>3752</v>
      </c>
      <c r="B130" s="93" t="s">
        <v>3753</v>
      </c>
      <c r="C130" s="93" t="s">
        <v>3223</v>
      </c>
      <c r="D130" s="93" t="str" cm="1">
        <f t="array" ref="D130">IFERROR(IF(G130&lt;&gt;"NA",_xlfn.TEXTJOIN(";",TRUE,_xlfn.UNIQUE(_xlfn.TEXTSPLIT(_xlfn._xlws.FILTER(N:N,I:I=E130),";",TRUE))),_xlfn.UNIQUE(_xlfn._xlws.FILTER(R:R,P:P=E130))),"NA")</f>
        <v>Herbicide</v>
      </c>
      <c r="E130" s="93" t="s">
        <v>3754</v>
      </c>
      <c r="F130" s="93" t="b">
        <v>1</v>
      </c>
      <c r="G130" s="93" t="str" cm="1">
        <f t="array" ref="G130">IFERROR(_xlfn.TEXTJOIN(";",TRUE,_xlfn._xlws.FILTER(J:J,I:I=E130)),"NA")</f>
        <v>atrazine</v>
      </c>
      <c r="I130" s="93" t="s">
        <v>3332</v>
      </c>
      <c r="J130" s="93" t="s">
        <v>3722</v>
      </c>
      <c r="L130" s="93" t="s">
        <v>252</v>
      </c>
      <c r="M130" s="93" t="b">
        <v>1</v>
      </c>
      <c r="N130" s="93" t="str" cm="1">
        <f t="array" ref="N130">_xlfn._xlws.FILTER(R:R,P:P=J130)</f>
        <v>Fungicide</v>
      </c>
      <c r="P130" s="93" t="s">
        <v>3755</v>
      </c>
      <c r="R130" s="143" t="s">
        <v>3295</v>
      </c>
    </row>
    <row r="131" spans="1:18" ht="10.5" x14ac:dyDescent="0.25">
      <c r="A131" s="93" t="s">
        <v>3756</v>
      </c>
      <c r="B131" s="93" t="s">
        <v>3757</v>
      </c>
      <c r="C131" s="93" t="s">
        <v>3239</v>
      </c>
      <c r="D131" s="93" t="str" cm="1">
        <f t="array" ref="D131">IFERROR(IF(G131&lt;&gt;"NA",_xlfn.TEXTJOIN(";",TRUE,_xlfn.UNIQUE(_xlfn.TEXTSPLIT(_xlfn._xlws.FILTER(N:N,I:I=E131),";",TRUE))),_xlfn.UNIQUE(_xlfn._xlws.FILTER(R:R,P:P=E131))),"NA")</f>
        <v>Supplement</v>
      </c>
      <c r="E131" s="93" t="s">
        <v>3606</v>
      </c>
      <c r="F131" s="93" t="b">
        <v>0</v>
      </c>
      <c r="G131" s="93" t="str" cm="1">
        <f t="array" ref="G131">IFERROR(_xlfn.TEXTJOIN(";",TRUE,_xlfn._xlws.FILTER(J:J,I:I=E131)),"NA")</f>
        <v>NA</v>
      </c>
      <c r="I131" s="93" t="s">
        <v>3516</v>
      </c>
      <c r="J131" s="93" t="s">
        <v>3727</v>
      </c>
      <c r="L131" s="93" t="s">
        <v>252</v>
      </c>
      <c r="M131" s="93" t="b">
        <v>1</v>
      </c>
      <c r="N131" s="93" t="str" cm="1">
        <f t="array" ref="N131">_xlfn._xlws.FILTER(R:R,P:P=J131)</f>
        <v>Herbicide</v>
      </c>
      <c r="P131" s="93" t="s">
        <v>3758</v>
      </c>
      <c r="R131" s="143" t="s">
        <v>3340</v>
      </c>
    </row>
    <row r="132" spans="1:18" ht="10.5" x14ac:dyDescent="0.25">
      <c r="A132" s="93" t="s">
        <v>3759</v>
      </c>
      <c r="B132" s="93" t="s">
        <v>2164</v>
      </c>
      <c r="C132" s="93" t="s">
        <v>3411</v>
      </c>
      <c r="D132" s="93" t="str" cm="1">
        <f t="array" ref="D132">IFERROR(IF(G132&lt;&gt;"NA",_xlfn.TEXTJOIN(";",TRUE,_xlfn.UNIQUE(_xlfn.TEXTSPLIT(_xlfn._xlws.FILTER(N:N,I:I=E132),";",TRUE))),_xlfn.UNIQUE(_xlfn._xlws.FILTER(R:R,P:P=E132))),"NA")</f>
        <v>Supplement</v>
      </c>
      <c r="E132" s="93" t="s">
        <v>3610</v>
      </c>
      <c r="F132" s="93" t="b">
        <v>0</v>
      </c>
      <c r="G132" s="93" t="str" cm="1">
        <f t="array" ref="G132">IFERROR(_xlfn.TEXTJOIN(";",TRUE,_xlfn._xlws.FILTER(J:J,I:I=E132)),"NA")</f>
        <v>NA</v>
      </c>
      <c r="I132" s="93" t="s">
        <v>3333</v>
      </c>
      <c r="J132" s="93" t="s">
        <v>3727</v>
      </c>
      <c r="L132" s="93" t="s">
        <v>252</v>
      </c>
      <c r="M132" s="93" t="b">
        <v>1</v>
      </c>
      <c r="N132" s="93" t="str" cm="1">
        <f t="array" ref="N132">_xlfn._xlws.FILTER(R:R,P:P=J132)</f>
        <v>Herbicide</v>
      </c>
      <c r="P132" s="93" t="s">
        <v>3760</v>
      </c>
      <c r="R132" s="142" t="s">
        <v>3340</v>
      </c>
    </row>
    <row r="133" spans="1:18" ht="21" x14ac:dyDescent="0.25">
      <c r="A133" s="93" t="s">
        <v>3761</v>
      </c>
      <c r="B133" s="93" t="s">
        <v>3762</v>
      </c>
      <c r="C133" s="93" t="s">
        <v>3239</v>
      </c>
      <c r="D133" s="93" t="str" cm="1">
        <f t="array" ref="D133">IFERROR(IF(G133&lt;&gt;"NA",_xlfn.TEXTJOIN(";",TRUE,_xlfn.UNIQUE(_xlfn.TEXTSPLIT(_xlfn._xlws.FILTER(N:N,I:I=E133),";",TRUE))),_xlfn.UNIQUE(_xlfn._xlws.FILTER(R:R,P:P=E133))),"NA")</f>
        <v>Insecticide;Fungicide</v>
      </c>
      <c r="E133" s="93" t="s">
        <v>3658</v>
      </c>
      <c r="F133" s="93" t="b">
        <v>1</v>
      </c>
      <c r="G133" s="93" t="str" cm="1">
        <f t="array" ref="G133">IFERROR(_xlfn.TEXTJOIN(";",TRUE,_xlfn._xlws.FILTER(J:J,I:I=E133)),"NA")</f>
        <v>imidacloprid;thiram</v>
      </c>
      <c r="I133" s="93" t="s">
        <v>3337</v>
      </c>
      <c r="J133" s="93" t="s">
        <v>3731</v>
      </c>
      <c r="L133" s="93" t="s">
        <v>252</v>
      </c>
      <c r="M133" s="93" t="b">
        <v>1</v>
      </c>
      <c r="N133" s="93" t="str" cm="1">
        <f t="array" ref="N133">_xlfn._xlws.FILTER(R:R,P:P=J133)</f>
        <v>Fungicide</v>
      </c>
      <c r="P133" s="93" t="s">
        <v>3763</v>
      </c>
      <c r="R133" s="142" t="s">
        <v>3764</v>
      </c>
    </row>
    <row r="134" spans="1:18" ht="10.5" x14ac:dyDescent="0.25">
      <c r="A134" s="93" t="s">
        <v>3765</v>
      </c>
      <c r="B134" s="93" t="s">
        <v>3766</v>
      </c>
      <c r="C134" s="93" t="s">
        <v>3223</v>
      </c>
      <c r="D134" s="93" t="str" cm="1">
        <f t="array" ref="D134">IFERROR(IF(G134&lt;&gt;"NA",_xlfn.TEXTJOIN(";",TRUE,_xlfn.UNIQUE(_xlfn.TEXTSPLIT(_xlfn._xlws.FILTER(N:N,I:I=E134),";",TRUE))),_xlfn.UNIQUE(_xlfn._xlws.FILTER(R:R,P:P=E134))),"NA")</f>
        <v>Herbicide</v>
      </c>
      <c r="E134" s="93" t="s">
        <v>3767</v>
      </c>
      <c r="F134" s="93" t="b">
        <v>1</v>
      </c>
      <c r="G134" s="93" t="str" cm="1">
        <f t="array" ref="G134">IFERROR(_xlfn.TEXTJOIN(";",TRUE,_xlfn._xlws.FILTER(J:J,I:I=E134)),"NA")</f>
        <v>atrazine</v>
      </c>
      <c r="I134" s="93" t="s">
        <v>3739</v>
      </c>
      <c r="J134" s="93" t="s">
        <v>3731</v>
      </c>
      <c r="L134" s="93" t="s">
        <v>252</v>
      </c>
      <c r="M134" s="93" t="b">
        <v>1</v>
      </c>
      <c r="N134" s="93" t="str" cm="1">
        <f t="array" ref="N134">_xlfn._xlws.FILTER(R:R,P:P=J134)</f>
        <v>Fungicide</v>
      </c>
      <c r="P134" s="93" t="s">
        <v>3768</v>
      </c>
      <c r="R134" s="143" t="s">
        <v>3223</v>
      </c>
    </row>
    <row r="135" spans="1:18" ht="10.5" x14ac:dyDescent="0.25">
      <c r="A135" s="93" t="s">
        <v>3769</v>
      </c>
      <c r="B135" s="93" t="s">
        <v>3770</v>
      </c>
      <c r="C135" s="93" t="s">
        <v>3223</v>
      </c>
      <c r="D135" s="93" t="str" cm="1">
        <f t="array" ref="D135">IFERROR(IF(G135&lt;&gt;"NA",_xlfn.TEXTJOIN(";",TRUE,_xlfn.UNIQUE(_xlfn.TEXTSPLIT(_xlfn._xlws.FILTER(N:N,I:I=E135),";",TRUE))),_xlfn.UNIQUE(_xlfn._xlws.FILTER(R:R,P:P=E135))),"NA")</f>
        <v>Herbicide</v>
      </c>
      <c r="E135" s="93" t="s">
        <v>3771</v>
      </c>
      <c r="F135" s="93" t="b">
        <v>1</v>
      </c>
      <c r="G135" s="93" t="str" cm="1">
        <f t="array" ref="G135">IFERROR(_xlfn.TEXTJOIN(";",TRUE,_xlfn._xlws.FILTER(J:J,I:I=E135)),"NA")</f>
        <v>atrazine</v>
      </c>
      <c r="I135" s="93" t="s">
        <v>3772</v>
      </c>
      <c r="J135" s="93" t="s">
        <v>3734</v>
      </c>
      <c r="L135" s="93" t="s">
        <v>252</v>
      </c>
      <c r="M135" s="93" t="b">
        <v>1</v>
      </c>
      <c r="N135" s="93" t="str" cm="1">
        <f t="array" ref="N135">_xlfn._xlws.FILTER(R:R,P:P=J135)</f>
        <v>Insecticide</v>
      </c>
      <c r="P135" s="93" t="s">
        <v>3773</v>
      </c>
      <c r="R135" s="143" t="s">
        <v>3774</v>
      </c>
    </row>
    <row r="136" spans="1:18" ht="10.5" x14ac:dyDescent="0.25">
      <c r="A136" s="93" t="s">
        <v>3775</v>
      </c>
      <c r="B136" s="93" t="s">
        <v>2164</v>
      </c>
      <c r="C136" s="93" t="s">
        <v>3233</v>
      </c>
      <c r="D136" s="93" t="str" cm="1">
        <f t="array" ref="D136">IFERROR(IF(G136&lt;&gt;"NA",_xlfn.TEXTJOIN(";",TRUE,_xlfn.UNIQUE(_xlfn.TEXTSPLIT(_xlfn._xlws.FILTER(N:N,I:I=E136),";",TRUE))),_xlfn.UNIQUE(_xlfn._xlws.FILTER(R:R,P:P=E136))),"NA")</f>
        <v>Soil Inoculation</v>
      </c>
      <c r="E136" s="93" t="s">
        <v>3592</v>
      </c>
      <c r="F136" s="93" t="b">
        <v>0</v>
      </c>
      <c r="G136" s="93" t="str" cm="1">
        <f t="array" ref="G136">IFERROR(_xlfn.TEXTJOIN(";",TRUE,_xlfn._xlws.FILTER(J:J,I:I=E136)),"NA")</f>
        <v>NA</v>
      </c>
      <c r="I136" s="93" t="s">
        <v>3776</v>
      </c>
      <c r="J136" s="93" t="s">
        <v>3736</v>
      </c>
      <c r="L136" s="93" t="s">
        <v>252</v>
      </c>
      <c r="M136" s="93" t="b">
        <v>1</v>
      </c>
      <c r="N136" s="93" t="str" cm="1">
        <f t="array" ref="N136">_xlfn._xlws.FILTER(R:R,P:P=J136)</f>
        <v>Herbicide</v>
      </c>
      <c r="P136" s="93" t="s">
        <v>3777</v>
      </c>
      <c r="R136" s="143" t="s">
        <v>3260</v>
      </c>
    </row>
    <row r="137" spans="1:18" ht="10.5" x14ac:dyDescent="0.25">
      <c r="A137" s="93" t="s">
        <v>3778</v>
      </c>
      <c r="B137" s="93" t="s">
        <v>2164</v>
      </c>
      <c r="C137" s="93" t="s">
        <v>3233</v>
      </c>
      <c r="D137" s="93" t="str" cm="1">
        <f t="array" ref="D137">IFERROR(IF(G137&lt;&gt;"NA",_xlfn.TEXTJOIN(";",TRUE,_xlfn.UNIQUE(_xlfn.TEXTSPLIT(_xlfn._xlws.FILTER(N:N,I:I=E137),";",TRUE))),_xlfn.UNIQUE(_xlfn._xlws.FILTER(R:R,P:P=E137))),"NA")</f>
        <v>Soil Inoculation</v>
      </c>
      <c r="E137" s="93" t="s">
        <v>3597</v>
      </c>
      <c r="F137" s="93" t="b">
        <v>0</v>
      </c>
      <c r="G137" s="93" t="str" cm="1">
        <f t="array" ref="G137">IFERROR(_xlfn.TEXTJOIN(";",TRUE,_xlfn._xlws.FILTER(J:J,I:I=E137)),"NA")</f>
        <v>NA</v>
      </c>
      <c r="I137" s="93" t="s">
        <v>3338</v>
      </c>
      <c r="J137" s="93" t="s">
        <v>3736</v>
      </c>
      <c r="L137" s="93" t="s">
        <v>252</v>
      </c>
      <c r="M137" s="93" t="b">
        <v>1</v>
      </c>
      <c r="N137" s="93" t="str" cm="1">
        <f t="array" ref="N137">_xlfn._xlws.FILTER(R:R,P:P=J137)</f>
        <v>Herbicide</v>
      </c>
      <c r="P137" s="93" t="s">
        <v>3779</v>
      </c>
      <c r="R137" s="143" t="s">
        <v>3239</v>
      </c>
    </row>
    <row r="138" spans="1:18" ht="10.5" x14ac:dyDescent="0.25">
      <c r="A138" s="93" t="s">
        <v>3780</v>
      </c>
      <c r="B138" s="93" t="s">
        <v>2164</v>
      </c>
      <c r="C138" s="93" t="s">
        <v>3233</v>
      </c>
      <c r="D138" s="93" t="str" cm="1">
        <f t="array" ref="D138">IFERROR(IF(G138&lt;&gt;"NA",_xlfn.TEXTJOIN(";",TRUE,_xlfn.UNIQUE(_xlfn.TEXTSPLIT(_xlfn._xlws.FILTER(N:N,I:I=E138),";",TRUE))),_xlfn.UNIQUE(_xlfn._xlws.FILTER(R:R,P:P=E138))),"NA")</f>
        <v>Soil Inoculation</v>
      </c>
      <c r="E138" s="93" t="s">
        <v>3602</v>
      </c>
      <c r="F138" s="93" t="b">
        <v>0</v>
      </c>
      <c r="G138" s="93" t="str" cm="1">
        <f t="array" ref="G138">IFERROR(_xlfn.TEXTJOIN(";",TRUE,_xlfn._xlws.FILTER(J:J,I:I=E138)),"NA")</f>
        <v>NA</v>
      </c>
      <c r="I138" s="93" t="s">
        <v>3781</v>
      </c>
      <c r="J138" s="93" t="s">
        <v>3750</v>
      </c>
      <c r="L138" s="93" t="s">
        <v>252</v>
      </c>
      <c r="M138" s="93" t="b">
        <v>1</v>
      </c>
      <c r="N138" s="93" t="str" cm="1">
        <f t="array" ref="N138">_xlfn._xlws.FILTER(R:R,P:P=J138)</f>
        <v>Immunosuppressant</v>
      </c>
      <c r="P138" s="93" t="s">
        <v>3782</v>
      </c>
      <c r="R138" s="143" t="s">
        <v>3783</v>
      </c>
    </row>
    <row r="139" spans="1:18" ht="10.5" x14ac:dyDescent="0.25">
      <c r="A139" s="93" t="s">
        <v>3784</v>
      </c>
      <c r="B139" s="93" t="s">
        <v>2164</v>
      </c>
      <c r="C139" s="93" t="s">
        <v>3233</v>
      </c>
      <c r="D139" s="93" t="str" cm="1">
        <f t="array" ref="D139">IFERROR(IF(G139&lt;&gt;"NA",_xlfn.TEXTJOIN(";",TRUE,_xlfn.UNIQUE(_xlfn.TEXTSPLIT(_xlfn._xlws.FILTER(N:N,I:I=E139),";",TRUE))),_xlfn.UNIQUE(_xlfn._xlws.FILTER(R:R,P:P=E139))),"NA")</f>
        <v>Soil Inoculation</v>
      </c>
      <c r="E139" s="93" t="s">
        <v>3605</v>
      </c>
      <c r="F139" s="93" t="b">
        <v>0</v>
      </c>
      <c r="G139" s="93" t="str" cm="1">
        <f t="array" ref="G139">IFERROR(_xlfn.TEXTJOIN(";",TRUE,_xlfn._xlws.FILTER(J:J,I:I=E139)),"NA")</f>
        <v>NA</v>
      </c>
      <c r="I139" s="93" t="s">
        <v>3299</v>
      </c>
      <c r="J139" s="93" t="s">
        <v>3773</v>
      </c>
      <c r="K139" s="93" t="s">
        <v>252</v>
      </c>
      <c r="M139" s="93" t="b">
        <v>1</v>
      </c>
      <c r="N139" s="93" t="str" cm="1">
        <f t="array" ref="N139">_xlfn._xlws.FILTER(R:R,P:P=J139)</f>
        <v>Vitamin</v>
      </c>
      <c r="P139" s="93" t="s">
        <v>3785</v>
      </c>
      <c r="R139" s="93" t="s">
        <v>3295</v>
      </c>
    </row>
    <row r="140" spans="1:18" ht="10.5" x14ac:dyDescent="0.25">
      <c r="A140" s="93" t="s">
        <v>3786</v>
      </c>
      <c r="B140" s="93" t="s">
        <v>2164</v>
      </c>
      <c r="C140" s="93" t="s">
        <v>3233</v>
      </c>
      <c r="D140" s="93" t="str" cm="1">
        <f t="array" ref="D140">IFERROR(IF(G140&lt;&gt;"NA",_xlfn.TEXTJOIN(";",TRUE,_xlfn.UNIQUE(_xlfn.TEXTSPLIT(_xlfn._xlws.FILTER(N:N,I:I=E140),";",TRUE))),_xlfn.UNIQUE(_xlfn._xlws.FILTER(R:R,P:P=E140))),"NA")</f>
        <v>Soil Inoculation</v>
      </c>
      <c r="E140" s="93" t="s">
        <v>3609</v>
      </c>
      <c r="F140" s="93" t="b">
        <v>0</v>
      </c>
      <c r="G140" s="93" t="str" cm="1">
        <f t="array" ref="G140">IFERROR(_xlfn.TEXTJOIN(";",TRUE,_xlfn._xlws.FILTER(J:J,I:I=E140)),"NA")</f>
        <v>NA</v>
      </c>
      <c r="I140" s="93" t="s">
        <v>3787</v>
      </c>
      <c r="J140" s="93" t="s">
        <v>3779</v>
      </c>
      <c r="L140" s="93" t="s">
        <v>252</v>
      </c>
      <c r="M140" s="93" t="b">
        <v>1</v>
      </c>
      <c r="N140" s="93" t="str" cm="1">
        <f t="array" ref="N140">_xlfn._xlws.FILTER(R:R,P:P=J140)</f>
        <v>Insecticide</v>
      </c>
      <c r="P140" s="93" t="s">
        <v>3788</v>
      </c>
      <c r="R140" s="143" t="s">
        <v>3260</v>
      </c>
    </row>
    <row r="141" spans="1:18" ht="10.5" x14ac:dyDescent="0.25">
      <c r="A141" s="93" t="s">
        <v>3789</v>
      </c>
      <c r="B141" s="93" t="s">
        <v>2164</v>
      </c>
      <c r="C141" s="93" t="s">
        <v>3233</v>
      </c>
      <c r="D141" s="93" t="str" cm="1">
        <f t="array" ref="D141">IFERROR(IF(G141&lt;&gt;"NA",_xlfn.TEXTJOIN(";",TRUE,_xlfn.UNIQUE(_xlfn.TEXTSPLIT(_xlfn._xlws.FILTER(N:N,I:I=E141),";",TRUE))),_xlfn.UNIQUE(_xlfn._xlws.FILTER(R:R,P:P=E141))),"NA")</f>
        <v>Soil Inoculation</v>
      </c>
      <c r="E141" s="93" t="s">
        <v>3619</v>
      </c>
      <c r="F141" s="93" t="b">
        <v>0</v>
      </c>
      <c r="G141" s="93" t="str" cm="1">
        <f t="array" ref="G141">IFERROR(_xlfn.TEXTJOIN(";",TRUE,_xlfn._xlws.FILTER(J:J,I:I=E141)),"NA")</f>
        <v>NA</v>
      </c>
      <c r="I141" s="93" t="s">
        <v>3730</v>
      </c>
      <c r="J141" s="93" t="s">
        <v>3790</v>
      </c>
      <c r="K141" s="93" t="s">
        <v>252</v>
      </c>
      <c r="M141" s="93" t="b">
        <v>1</v>
      </c>
      <c r="N141" s="93" t="str" cm="1">
        <f t="array" ref="N141">_xlfn._xlws.FILTER(R:R,P:P=J141)</f>
        <v>Antihelmintic</v>
      </c>
      <c r="P141" s="93" t="s">
        <v>3790</v>
      </c>
      <c r="R141" s="143" t="s">
        <v>3260</v>
      </c>
    </row>
    <row r="142" spans="1:18" ht="10.5" x14ac:dyDescent="0.25">
      <c r="A142" s="93" t="s">
        <v>3791</v>
      </c>
      <c r="B142" s="93" t="s">
        <v>2164</v>
      </c>
      <c r="C142" s="93" t="s">
        <v>3233</v>
      </c>
      <c r="D142" s="93" t="str" cm="1">
        <f t="array" ref="D142">IFERROR(IF(G142&lt;&gt;"NA",_xlfn.TEXTJOIN(";",TRUE,_xlfn.UNIQUE(_xlfn.TEXTSPLIT(_xlfn._xlws.FILTER(N:N,I:I=E142),";",TRUE))),_xlfn.UNIQUE(_xlfn._xlws.FILTER(R:R,P:P=E142))),"NA")</f>
        <v>Soil Inoculation</v>
      </c>
      <c r="E142" s="93" t="s">
        <v>3626</v>
      </c>
      <c r="F142" s="93" t="b">
        <v>0</v>
      </c>
      <c r="G142" s="93" t="str" cm="1">
        <f t="array" ref="G142">IFERROR(_xlfn.TEXTJOIN(";",TRUE,_xlfn._xlws.FILTER(J:J,I:I=E142)),"NA")</f>
        <v>NA</v>
      </c>
      <c r="I142" s="93" t="s">
        <v>3287</v>
      </c>
      <c r="J142" s="93" t="s">
        <v>3790</v>
      </c>
      <c r="K142" s="93" t="s">
        <v>252</v>
      </c>
      <c r="M142" s="93" t="b">
        <v>1</v>
      </c>
      <c r="N142" s="93" t="str" cm="1">
        <f t="array" ref="N142">_xlfn._xlws.FILTER(R:R,P:P=J142)</f>
        <v>Antihelmintic</v>
      </c>
      <c r="P142" s="93" t="s">
        <v>3792</v>
      </c>
      <c r="R142" s="143" t="s">
        <v>3223</v>
      </c>
    </row>
    <row r="143" spans="1:18" ht="10.5" x14ac:dyDescent="0.25">
      <c r="A143" s="93" t="s">
        <v>3793</v>
      </c>
      <c r="B143" s="93" t="s">
        <v>3794</v>
      </c>
      <c r="C143" s="93" t="s">
        <v>3223</v>
      </c>
      <c r="D143" s="93" t="str" cm="1">
        <f t="array" ref="D143">IFERROR(IF(G143&lt;&gt;"NA",_xlfn.TEXTJOIN(";",TRUE,_xlfn.UNIQUE(_xlfn.TEXTSPLIT(_xlfn._xlws.FILTER(N:N,I:I=E143),";",TRUE))),_xlfn.UNIQUE(_xlfn._xlws.FILTER(R:R,P:P=E143))),"NA")</f>
        <v>Herbicide</v>
      </c>
      <c r="E143" s="93" t="s">
        <v>3629</v>
      </c>
      <c r="F143" s="93" t="b">
        <v>1</v>
      </c>
      <c r="G143" s="93" t="str" cm="1">
        <f t="array" ref="G143">IFERROR(_xlfn.TEXTJOIN(";",TRUE,_xlfn._xlws.FILTER(J:J,I:I=E143)),"NA")</f>
        <v>glufosinate-ammonium</v>
      </c>
      <c r="I143" s="93" t="s">
        <v>3795</v>
      </c>
      <c r="J143" s="93" t="s">
        <v>3796</v>
      </c>
      <c r="K143" s="93" t="s">
        <v>252</v>
      </c>
      <c r="L143" s="93" t="s">
        <v>252</v>
      </c>
      <c r="M143" s="93" t="b">
        <v>1</v>
      </c>
      <c r="N143" s="93" t="str" cm="1">
        <f t="array" ref="N143">_xlfn._xlws.FILTER(R:R,P:P=J143)</f>
        <v>Antibiotic</v>
      </c>
      <c r="P143" s="93" t="s">
        <v>3796</v>
      </c>
      <c r="R143" s="143" t="s">
        <v>3477</v>
      </c>
    </row>
    <row r="144" spans="1:18" ht="10.5" x14ac:dyDescent="0.25">
      <c r="A144" s="93" t="s">
        <v>3797</v>
      </c>
      <c r="B144" s="93" t="s">
        <v>2164</v>
      </c>
      <c r="C144" s="93" t="s">
        <v>3233</v>
      </c>
      <c r="D144" s="93" t="str" cm="1">
        <f t="array" ref="D144">IFERROR(IF(G144&lt;&gt;"NA",_xlfn.TEXTJOIN(";",TRUE,_xlfn.UNIQUE(_xlfn.TEXTSPLIT(_xlfn._xlws.FILTER(N:N,I:I=E144),";",TRUE))),_xlfn.UNIQUE(_xlfn._xlws.FILTER(R:R,P:P=E144))),"NA")</f>
        <v>Soil Inoculation</v>
      </c>
      <c r="E144" s="93" t="s">
        <v>3596</v>
      </c>
      <c r="F144" s="93" t="b">
        <v>1</v>
      </c>
      <c r="G144" s="93" t="str" cm="1">
        <f t="array" ref="G144">IFERROR(_xlfn.TEXTJOIN(";",TRUE,_xlfn._xlws.FILTER(J:J,I:I=E144)),"NA")</f>
        <v>Glomus constrictum;Glomus fasciculatum;Glomus geosporum;Glomus intraradices;Glomus tortuosum</v>
      </c>
      <c r="I144" s="93" t="s">
        <v>3299</v>
      </c>
      <c r="J144" s="93" t="s">
        <v>3798</v>
      </c>
      <c r="K144" s="93" t="s">
        <v>252</v>
      </c>
      <c r="M144" s="93" t="b">
        <v>1</v>
      </c>
      <c r="N144" s="93" t="str" cm="1">
        <f t="array" ref="N144">_xlfn._xlws.FILTER(R:R,P:P=J144)</f>
        <v>Antibiotic</v>
      </c>
      <c r="P144" s="93" t="s">
        <v>3799</v>
      </c>
      <c r="R144" s="142" t="s">
        <v>3800</v>
      </c>
    </row>
    <row r="145" spans="1:18" ht="10.5" x14ac:dyDescent="0.25">
      <c r="A145" s="93" t="s">
        <v>3801</v>
      </c>
      <c r="B145" s="93" t="s">
        <v>3802</v>
      </c>
      <c r="C145" s="93" t="s">
        <v>3223</v>
      </c>
      <c r="D145" s="93" t="str" cm="1">
        <f t="array" ref="D145">IFERROR(IF(G145&lt;&gt;"NA",_xlfn.TEXTJOIN(";",TRUE,_xlfn.UNIQUE(_xlfn.TEXTSPLIT(_xlfn._xlws.FILTER(N:N,I:I=E145),";",TRUE))),_xlfn.UNIQUE(_xlfn._xlws.FILTER(R:R,P:P=E145))),"NA")</f>
        <v>Herbicide</v>
      </c>
      <c r="E145" s="93" t="s">
        <v>3634</v>
      </c>
      <c r="F145" s="93" t="b">
        <v>0</v>
      </c>
      <c r="G145" s="93" t="str" cm="1">
        <f t="array" ref="G145">IFERROR(_xlfn.TEXTJOIN(";",TRUE,_xlfn._xlws.FILTER(J:J,I:I=E145)),"NA")</f>
        <v>NA</v>
      </c>
      <c r="I145" s="93" t="s">
        <v>3803</v>
      </c>
      <c r="J145" s="93" t="s">
        <v>3804</v>
      </c>
      <c r="L145" s="93" t="s">
        <v>252</v>
      </c>
      <c r="M145" s="93" t="b">
        <v>1</v>
      </c>
      <c r="N145" s="93" t="str" cm="1">
        <f t="array" ref="N145">_xlfn._xlws.FILTER(R:R,P:P=J145)</f>
        <v>Herbicide</v>
      </c>
      <c r="P145" s="93" t="s">
        <v>3798</v>
      </c>
      <c r="R145" s="143" t="s">
        <v>3477</v>
      </c>
    </row>
    <row r="146" spans="1:18" ht="10.5" x14ac:dyDescent="0.25">
      <c r="A146" s="93" t="s">
        <v>3805</v>
      </c>
      <c r="B146" s="93" t="s">
        <v>3806</v>
      </c>
      <c r="C146" s="93" t="s">
        <v>3223</v>
      </c>
      <c r="D146" s="93" t="str" cm="1">
        <f t="array" ref="D146">IFERROR(IF(G146&lt;&gt;"NA",_xlfn.TEXTJOIN(";",TRUE,_xlfn.UNIQUE(_xlfn.TEXTSPLIT(_xlfn._xlws.FILTER(N:N,I:I=E146),";",TRUE))),_xlfn.UNIQUE(_xlfn._xlws.FILTER(R:R,P:P=E146))),"NA")</f>
        <v>Herbicide</v>
      </c>
      <c r="E146" s="93" t="s">
        <v>3807</v>
      </c>
      <c r="F146" s="93" t="b">
        <v>1</v>
      </c>
      <c r="G146" s="93" t="str" cm="1">
        <f t="array" ref="G146">IFERROR(_xlfn.TEXTJOIN(";",TRUE,_xlfn._xlws.FILTER(J:J,I:I=E146)),"NA")</f>
        <v>paraquat dichloride</v>
      </c>
      <c r="I146" s="93" t="s">
        <v>3804</v>
      </c>
      <c r="J146" s="93" t="s">
        <v>3808</v>
      </c>
      <c r="L146" s="93" t="s">
        <v>252</v>
      </c>
      <c r="M146" s="93" t="b">
        <v>1</v>
      </c>
      <c r="N146" s="93" t="str" cm="1">
        <f t="array" ref="N146">_xlfn._xlws.FILTER(R:R,P:P=J146)</f>
        <v>Herbicide</v>
      </c>
      <c r="P146" s="93" t="s">
        <v>3809</v>
      </c>
      <c r="R146" s="93" t="s">
        <v>3707</v>
      </c>
    </row>
    <row r="147" spans="1:18" ht="10.5" x14ac:dyDescent="0.25">
      <c r="A147" s="93" t="s">
        <v>3810</v>
      </c>
      <c r="B147" s="93" t="s">
        <v>3811</v>
      </c>
      <c r="C147" s="93" t="s">
        <v>3223</v>
      </c>
      <c r="D147" s="93" t="str" cm="1">
        <f t="array" ref="D147">IFERROR(IF(G147&lt;&gt;"NA",_xlfn.TEXTJOIN(";",TRUE,_xlfn.UNIQUE(_xlfn.TEXTSPLIT(_xlfn._xlws.FILTER(N:N,I:I=E147),";",TRUE))),_xlfn.UNIQUE(_xlfn._xlws.FILTER(R:R,P:P=E147))),"NA")</f>
        <v>Herbicide</v>
      </c>
      <c r="E147" s="93" t="s">
        <v>3803</v>
      </c>
      <c r="F147" s="93" t="b">
        <v>1</v>
      </c>
      <c r="G147" s="93" t="str" cm="1">
        <f t="array" ref="G147">IFERROR(_xlfn.TEXTJOIN(";",TRUE,_xlfn._xlws.FILTER(J:J,I:I=E147)),"NA")</f>
        <v>paraquat</v>
      </c>
      <c r="I147" s="93" t="s">
        <v>3539</v>
      </c>
      <c r="J147" s="93" t="s">
        <v>3812</v>
      </c>
      <c r="L147" s="93" t="s">
        <v>252</v>
      </c>
      <c r="M147" s="93" t="b">
        <v>1</v>
      </c>
      <c r="N147" s="93" t="str" cm="1">
        <f t="array" ref="N147">_xlfn._xlws.FILTER(R:R,P:P=J147)</f>
        <v>Insecticide</v>
      </c>
      <c r="P147" s="93" t="s">
        <v>3804</v>
      </c>
      <c r="R147" s="143" t="s">
        <v>3223</v>
      </c>
    </row>
    <row r="148" spans="1:18" ht="10.5" x14ac:dyDescent="0.25">
      <c r="A148" s="93" t="s">
        <v>3813</v>
      </c>
      <c r="B148" s="93" t="s">
        <v>3814</v>
      </c>
      <c r="C148" s="93" t="s">
        <v>3223</v>
      </c>
      <c r="D148" s="93" t="str" cm="1">
        <f t="array" ref="D148">IFERROR(IF(G148&lt;&gt;"NA",_xlfn.TEXTJOIN(";",TRUE,_xlfn.UNIQUE(_xlfn.TEXTSPLIT(_xlfn._xlws.FILTER(N:N,I:I=E148),";",TRUE))),_xlfn.UNIQUE(_xlfn._xlws.FILTER(R:R,P:P=E148))),"NA")</f>
        <v>Herbicide</v>
      </c>
      <c r="E148" s="93" t="s">
        <v>3815</v>
      </c>
      <c r="F148" s="93" t="b">
        <v>1</v>
      </c>
      <c r="G148" s="93" t="str" cm="1">
        <f t="array" ref="G148">IFERROR(_xlfn.TEXTJOIN(";",TRUE,_xlfn._xlws.FILTER(J:J,I:I=E148)),"NA")</f>
        <v>paraquat dichloride</v>
      </c>
      <c r="I148" s="93" t="s">
        <v>3816</v>
      </c>
      <c r="J148" s="93" t="s">
        <v>3817</v>
      </c>
      <c r="L148" s="93" t="s">
        <v>252</v>
      </c>
      <c r="M148" s="93" t="b">
        <v>1</v>
      </c>
      <c r="N148" s="93" t="str" cm="1">
        <f t="array" ref="N148">_xlfn._xlws.FILTER(R:R,P:P=J148)</f>
        <v>Herbicide</v>
      </c>
      <c r="P148" s="93" t="s">
        <v>3808</v>
      </c>
      <c r="R148" s="143" t="s">
        <v>3223</v>
      </c>
    </row>
    <row r="149" spans="1:18" ht="10.5" x14ac:dyDescent="0.25">
      <c r="A149" s="93" t="s">
        <v>3818</v>
      </c>
      <c r="B149" s="93" t="s">
        <v>3819</v>
      </c>
      <c r="C149" s="93" t="s">
        <v>3223</v>
      </c>
      <c r="D149" s="93" t="str" cm="1">
        <f t="array" ref="D149">IFERROR(IF(G149&lt;&gt;"NA",_xlfn.TEXTJOIN(";",TRUE,_xlfn.UNIQUE(_xlfn.TEXTSPLIT(_xlfn._xlws.FILTER(N:N,I:I=E149),";",TRUE))),_xlfn.UNIQUE(_xlfn._xlws.FILTER(R:R,P:P=E149))),"NA")</f>
        <v>Herbicide</v>
      </c>
      <c r="E149" s="93" t="s">
        <v>3253</v>
      </c>
      <c r="F149" s="93" t="b">
        <v>1</v>
      </c>
      <c r="G149" s="93" t="str" cm="1">
        <f t="array" ref="G149">IFERROR(_xlfn.TEXTJOIN(";",TRUE,_xlfn._xlws.FILTER(J:J,I:I=E149)),"NA")</f>
        <v>acetochlor</v>
      </c>
      <c r="I149" s="93" t="s">
        <v>3742</v>
      </c>
      <c r="J149" s="93" t="s">
        <v>3820</v>
      </c>
      <c r="L149" s="93" t="s">
        <v>252</v>
      </c>
      <c r="M149" s="93" t="b">
        <v>1</v>
      </c>
      <c r="N149" s="93" t="str" cm="1">
        <f t="array" ref="N149">_xlfn._xlws.FILTER(R:R,P:P=J149)</f>
        <v>Herbicide</v>
      </c>
      <c r="P149" s="93" t="s">
        <v>3821</v>
      </c>
      <c r="R149" s="143" t="s">
        <v>3223</v>
      </c>
    </row>
    <row r="150" spans="1:18" ht="10.5" x14ac:dyDescent="0.25">
      <c r="A150" s="93" t="s">
        <v>3822</v>
      </c>
      <c r="B150" s="93" t="s">
        <v>3258</v>
      </c>
      <c r="C150" s="93" t="s">
        <v>3223</v>
      </c>
      <c r="D150" s="93" t="str" cm="1">
        <f t="array" ref="D150">IFERROR(IF(G150&lt;&gt;"NA",_xlfn.TEXTJOIN(";",TRUE,_xlfn.UNIQUE(_xlfn.TEXTSPLIT(_xlfn._xlws.FILTER(N:N,I:I=E150),";",TRUE))),_xlfn.UNIQUE(_xlfn._xlws.FILTER(R:R,P:P=E150))),"NA")</f>
        <v>Herbicide</v>
      </c>
      <c r="E150" s="93" t="s">
        <v>3258</v>
      </c>
      <c r="F150" s="93" t="b">
        <v>1</v>
      </c>
      <c r="G150" s="93" t="str" cm="1">
        <f t="array" ref="G150">IFERROR(_xlfn.TEXTJOIN(";",TRUE,_xlfn._xlws.FILTER(J:J,I:I=E150)),"NA")</f>
        <v>acetochlor;atrazine</v>
      </c>
      <c r="I150" s="93" t="s">
        <v>3420</v>
      </c>
      <c r="J150" s="93" t="s">
        <v>3823</v>
      </c>
      <c r="L150" s="93" t="s">
        <v>252</v>
      </c>
      <c r="M150" s="93" t="b">
        <v>0</v>
      </c>
      <c r="N150" s="93" t="str" cm="1">
        <f t="array" ref="N150">_xlfn._xlws.FILTER(R:R,P:P=J150)</f>
        <v>Soil Inoculation;Seed Innoculation</v>
      </c>
      <c r="P150" s="93" t="s">
        <v>3824</v>
      </c>
      <c r="R150" s="143" t="s">
        <v>3239</v>
      </c>
    </row>
    <row r="151" spans="1:18" ht="10.5" x14ac:dyDescent="0.25">
      <c r="A151" s="93" t="s">
        <v>3825</v>
      </c>
      <c r="B151" s="93" t="s">
        <v>3826</v>
      </c>
      <c r="C151" s="93" t="s">
        <v>3223</v>
      </c>
      <c r="D151" s="93" t="str" cm="1">
        <f t="array" ref="D151">IFERROR(IF(G151&lt;&gt;"NA",_xlfn.TEXTJOIN(";",TRUE,_xlfn.UNIQUE(_xlfn.TEXTSPLIT(_xlfn._xlws.FILTER(N:N,I:I=E151),";",TRUE))),_xlfn.UNIQUE(_xlfn._xlws.FILTER(R:R,P:P=E151))),"NA")</f>
        <v>Adjuvant</v>
      </c>
      <c r="E151" s="93" t="s">
        <v>3311</v>
      </c>
      <c r="F151" s="93" t="b">
        <v>1</v>
      </c>
      <c r="G151" s="93" t="str" cm="1">
        <f t="array" ref="G151">IFERROR(_xlfn.TEXTJOIN(";",TRUE,_xlfn._xlws.FILTER(J:J,I:I=E151)),"NA")</f>
        <v>ammonium sulphate</v>
      </c>
      <c r="I151" s="93" t="s">
        <v>3475</v>
      </c>
      <c r="J151" s="93" t="s">
        <v>3823</v>
      </c>
      <c r="L151" s="93" t="s">
        <v>252</v>
      </c>
      <c r="M151" s="93" t="b">
        <v>0</v>
      </c>
      <c r="N151" s="93" t="str" cm="1">
        <f t="array" ref="N151">_xlfn._xlws.FILTER(R:R,P:P=J151)</f>
        <v>Soil Inoculation;Seed Innoculation</v>
      </c>
      <c r="P151" s="93" t="s">
        <v>3827</v>
      </c>
      <c r="R151" s="93" t="s">
        <v>3828</v>
      </c>
    </row>
    <row r="152" spans="1:18" ht="10.5" x14ac:dyDescent="0.25">
      <c r="A152" s="93" t="s">
        <v>3829</v>
      </c>
      <c r="B152" s="93" t="s">
        <v>3830</v>
      </c>
      <c r="C152" s="93" t="s">
        <v>3223</v>
      </c>
      <c r="D152" s="93" t="str" cm="1">
        <f t="array" ref="D152">IFERROR(IF(G152&lt;&gt;"NA",_xlfn.TEXTJOIN(";",TRUE,_xlfn.UNIQUE(_xlfn.TEXTSPLIT(_xlfn._xlws.FILTER(N:N,I:I=E152),";",TRUE))),_xlfn.UNIQUE(_xlfn._xlws.FILTER(R:R,P:P=E152))),"NA")</f>
        <v>Herbicide</v>
      </c>
      <c r="E152" s="93" t="s">
        <v>3685</v>
      </c>
      <c r="F152" s="93" t="b">
        <v>1</v>
      </c>
      <c r="G152" s="93" t="str" cm="1">
        <f t="array" ref="G152">IFERROR(_xlfn.TEXTJOIN(";",TRUE,_xlfn._xlws.FILTER(J:J,I:I=E152)),"NA")</f>
        <v>iodosulfuron-methyl-sodiummesosulfuron-methyl</v>
      </c>
      <c r="I152" s="93" t="s">
        <v>3581</v>
      </c>
      <c r="J152" s="93" t="s">
        <v>3831</v>
      </c>
      <c r="K152" s="93" t="s">
        <v>252</v>
      </c>
      <c r="M152" s="93" t="b">
        <v>1</v>
      </c>
      <c r="N152" s="93" t="str" cm="1">
        <f t="array" ref="N152">_xlfn._xlws.FILTER(R:R,P:P=J152)</f>
        <v>Antibiotic</v>
      </c>
      <c r="P152" s="93" t="s">
        <v>3300</v>
      </c>
      <c r="R152" s="143" t="s">
        <v>3832</v>
      </c>
    </row>
    <row r="153" spans="1:18" ht="10.5" x14ac:dyDescent="0.25">
      <c r="A153" s="93" t="s">
        <v>3833</v>
      </c>
      <c r="B153" s="93" t="s">
        <v>3834</v>
      </c>
      <c r="C153" s="93" t="s">
        <v>3239</v>
      </c>
      <c r="D153" s="93" t="str" cm="1">
        <f t="array" ref="D153">IFERROR(IF(G153&lt;&gt;"NA",_xlfn.TEXTJOIN(";",TRUE,_xlfn.UNIQUE(_xlfn.TEXTSPLIT(_xlfn._xlws.FILTER(N:N,I:I=E153),";",TRUE))),_xlfn.UNIQUE(_xlfn._xlws.FILTER(R:R,P:P=E153))),"NA")</f>
        <v>Insecticide</v>
      </c>
      <c r="E153" s="93" t="s">
        <v>3638</v>
      </c>
      <c r="F153" s="93" t="b">
        <v>0</v>
      </c>
      <c r="G153" s="93" t="str" cm="1">
        <f t="array" ref="G153">IFERROR(_xlfn.TEXTJOIN(";",TRUE,_xlfn._xlws.FILTER(J:J,I:I=E153)),"NA")</f>
        <v>NA</v>
      </c>
      <c r="I153" s="93" t="s">
        <v>3398</v>
      </c>
      <c r="J153" s="93" t="s">
        <v>3835</v>
      </c>
      <c r="K153" s="93" t="s">
        <v>252</v>
      </c>
      <c r="M153" s="93" t="b">
        <v>1</v>
      </c>
      <c r="N153" s="93" t="str" cm="1">
        <f t="array" ref="N153">_xlfn._xlws.FILTER(R:R,P:P=J153)</f>
        <v>Binder</v>
      </c>
      <c r="P153" s="93" t="s">
        <v>3812</v>
      </c>
      <c r="R153" s="143" t="s">
        <v>3239</v>
      </c>
    </row>
    <row r="154" spans="1:18" ht="10.5" x14ac:dyDescent="0.25">
      <c r="A154" s="93" t="s">
        <v>3836</v>
      </c>
      <c r="B154" s="93" t="s">
        <v>3837</v>
      </c>
      <c r="C154" s="93" t="s">
        <v>3223</v>
      </c>
      <c r="D154" s="93" t="str" cm="1">
        <f t="array" ref="D154">IFERROR(IF(G154&lt;&gt;"NA",_xlfn.TEXTJOIN(";",TRUE,_xlfn.UNIQUE(_xlfn.TEXTSPLIT(_xlfn._xlws.FILTER(N:N,I:I=E154),";",TRUE))),_xlfn.UNIQUE(_xlfn._xlws.FILTER(R:R,P:P=E154))),"NA")</f>
        <v>Herbicide</v>
      </c>
      <c r="E154" s="93" t="s">
        <v>3643</v>
      </c>
      <c r="F154" s="93" t="b">
        <v>0</v>
      </c>
      <c r="G154" s="93" t="str" cm="1">
        <f t="array" ref="G154">IFERROR(_xlfn.TEXTJOIN(";",TRUE,_xlfn._xlws.FILTER(J:J,I:I=E154)),"NA")</f>
        <v>NA</v>
      </c>
      <c r="I154" s="93" t="s">
        <v>3662</v>
      </c>
      <c r="J154" s="93" t="s">
        <v>3838</v>
      </c>
      <c r="L154" s="93" t="s">
        <v>252</v>
      </c>
      <c r="M154" s="93" t="b">
        <v>1</v>
      </c>
      <c r="N154" s="93" t="str" cm="1">
        <f t="array" ref="N154">_xlfn._xlws.FILTER(R:R,P:P=J154)</f>
        <v>Herbicide</v>
      </c>
      <c r="P154" s="93" t="s">
        <v>3817</v>
      </c>
      <c r="R154" s="143" t="s">
        <v>3223</v>
      </c>
    </row>
    <row r="155" spans="1:18" ht="10.5" x14ac:dyDescent="0.25">
      <c r="A155" s="93" t="s">
        <v>3839</v>
      </c>
      <c r="B155" s="93" t="s">
        <v>2164</v>
      </c>
      <c r="C155" s="93" t="s">
        <v>3223</v>
      </c>
      <c r="D155" s="93" t="str" cm="1">
        <f t="array" ref="D155">IFERROR(IF(G155&lt;&gt;"NA",_xlfn.TEXTJOIN(";",TRUE,_xlfn.UNIQUE(_xlfn.TEXTSPLIT(_xlfn._xlws.FILTER(N:N,I:I=E155),";",TRUE))),_xlfn.UNIQUE(_xlfn._xlws.FILTER(R:R,P:P=E155))),"NA")</f>
        <v>Herbicide</v>
      </c>
      <c r="E155" s="93" t="s">
        <v>3648</v>
      </c>
      <c r="F155" s="93" t="b">
        <v>0</v>
      </c>
      <c r="G155" s="93" t="str" cm="1">
        <f t="array" ref="G155">IFERROR(_xlfn.TEXTJOIN(";",TRUE,_xlfn._xlws.FILTER(J:J,I:I=E155)),"NA")</f>
        <v>NA</v>
      </c>
      <c r="I155" s="93" t="s">
        <v>3333</v>
      </c>
      <c r="J155" s="93" t="s">
        <v>3838</v>
      </c>
      <c r="L155" s="93" t="s">
        <v>252</v>
      </c>
      <c r="M155" s="93" t="b">
        <v>1</v>
      </c>
      <c r="N155" s="93" t="str" cm="1">
        <f t="array" ref="N155">_xlfn._xlws.FILTER(R:R,P:P=J155)</f>
        <v>Herbicide</v>
      </c>
      <c r="P155" s="93" t="s">
        <v>3840</v>
      </c>
      <c r="R155" s="143" t="s">
        <v>3295</v>
      </c>
    </row>
    <row r="156" spans="1:18" ht="10.5" x14ac:dyDescent="0.25">
      <c r="A156" s="93" t="s">
        <v>3841</v>
      </c>
      <c r="B156" s="93" t="s">
        <v>2164</v>
      </c>
      <c r="C156" s="93" t="s">
        <v>3239</v>
      </c>
      <c r="D156" s="93" t="str" cm="1">
        <f t="array" ref="D156">IFERROR(IF(G156&lt;&gt;"NA",_xlfn.TEXTJOIN(";",TRUE,_xlfn.UNIQUE(_xlfn.TEXTSPLIT(_xlfn._xlws.FILTER(N:N,I:I=E156),";",TRUE))),_xlfn.UNIQUE(_xlfn._xlws.FILTER(R:R,P:P=E156))),"NA")</f>
        <v>Insecticide</v>
      </c>
      <c r="E156" s="93" t="s">
        <v>3651</v>
      </c>
      <c r="F156" s="93" t="b">
        <v>0</v>
      </c>
      <c r="G156" s="93" t="str" cm="1">
        <f t="array" ref="G156">IFERROR(_xlfn.TEXTJOIN(";",TRUE,_xlfn._xlws.FILTER(J:J,I:I=E156)),"NA")</f>
        <v>NA</v>
      </c>
      <c r="I156" s="93" t="s">
        <v>3742</v>
      </c>
      <c r="J156" s="93" t="s">
        <v>3842</v>
      </c>
      <c r="L156" s="93" t="s">
        <v>252</v>
      </c>
      <c r="M156" s="93" t="b">
        <v>1</v>
      </c>
      <c r="N156" s="93" t="str" cm="1">
        <f t="array" ref="N156">_xlfn._xlws.FILTER(R:R,P:P=J156)</f>
        <v>Insecticide</v>
      </c>
      <c r="P156" s="93" t="s">
        <v>3820</v>
      </c>
      <c r="R156" s="143" t="s">
        <v>3223</v>
      </c>
    </row>
    <row r="157" spans="1:18" ht="10.5" x14ac:dyDescent="0.25">
      <c r="A157" s="93" t="s">
        <v>3843</v>
      </c>
      <c r="B157" s="93" t="s">
        <v>3844</v>
      </c>
      <c r="C157" s="93" t="s">
        <v>3223</v>
      </c>
      <c r="D157" s="93" t="str" cm="1">
        <f t="array" ref="D157">IFERROR(IF(G157&lt;&gt;"NA",_xlfn.TEXTJOIN(";",TRUE,_xlfn.UNIQUE(_xlfn.TEXTSPLIT(_xlfn._xlws.FILTER(N:N,I:I=E157),";",TRUE))),_xlfn.UNIQUE(_xlfn._xlws.FILTER(R:R,P:P=E157))),"NA")</f>
        <v>Herbicide</v>
      </c>
      <c r="E157" s="93" t="s">
        <v>3655</v>
      </c>
      <c r="F157" s="93" t="b">
        <v>0</v>
      </c>
      <c r="G157" s="93" t="str" cm="1">
        <f t="array" ref="G157">IFERROR(_xlfn.TEXTJOIN(";",TRUE,_xlfn._xlws.FILTER(J:J,I:I=E157)),"NA")</f>
        <v>NA</v>
      </c>
      <c r="I157" s="93" t="s">
        <v>3845</v>
      </c>
      <c r="J157" s="93" t="s">
        <v>3842</v>
      </c>
      <c r="L157" s="93" t="s">
        <v>252</v>
      </c>
      <c r="M157" s="93" t="b">
        <v>1</v>
      </c>
      <c r="N157" s="93" t="str" cm="1">
        <f t="array" ref="N157">_xlfn._xlws.FILTER(R:R,P:P=J157)</f>
        <v>Insecticide</v>
      </c>
      <c r="P157" s="93" t="s">
        <v>3846</v>
      </c>
      <c r="R157" s="143" t="s">
        <v>3239</v>
      </c>
    </row>
    <row r="158" spans="1:18" ht="10.5" x14ac:dyDescent="0.25">
      <c r="A158" s="93" t="s">
        <v>3847</v>
      </c>
      <c r="B158" s="93" t="s">
        <v>3848</v>
      </c>
      <c r="C158" s="93" t="s">
        <v>3239</v>
      </c>
      <c r="D158" s="93" t="str" cm="1">
        <f t="array" ref="D158">IFERROR(IF(G158&lt;&gt;"NA",_xlfn.TEXTJOIN(";",TRUE,_xlfn.UNIQUE(_xlfn.TEXTSPLIT(_xlfn._xlws.FILTER(N:N,I:I=E158),";",TRUE))),_xlfn.UNIQUE(_xlfn._xlws.FILTER(R:R,P:P=E158))),"NA")</f>
        <v>Insecticide;Fungicide</v>
      </c>
      <c r="E158" s="93" t="s">
        <v>3663</v>
      </c>
      <c r="F158" s="93" t="b">
        <v>1</v>
      </c>
      <c r="G158" s="93" t="str" cm="1">
        <f t="array" ref="G158">IFERROR(_xlfn.TEXTJOIN(";",TRUE,_xlfn._xlws.FILTER(J:J,I:I=E158)),"NA")</f>
        <v>imidacloprid;thiamethoxam;thiram</v>
      </c>
      <c r="I158" s="93" t="s">
        <v>3299</v>
      </c>
      <c r="J158" s="93" t="s">
        <v>3849</v>
      </c>
      <c r="K158" s="93" t="s">
        <v>252</v>
      </c>
      <c r="M158" s="93" t="b">
        <v>1</v>
      </c>
      <c r="N158" s="93" t="str" cm="1">
        <f t="array" ref="N158">_xlfn._xlws.FILTER(R:R,P:P=J158)</f>
        <v>Antibiotic</v>
      </c>
      <c r="P158" s="93" t="s">
        <v>3850</v>
      </c>
      <c r="R158" s="143" t="s">
        <v>3223</v>
      </c>
    </row>
    <row r="159" spans="1:18" ht="10.5" x14ac:dyDescent="0.25">
      <c r="A159" s="93" t="s">
        <v>3851</v>
      </c>
      <c r="B159" s="93" t="s">
        <v>3852</v>
      </c>
      <c r="C159" s="93" t="s">
        <v>3223</v>
      </c>
      <c r="D159" s="93" t="str" cm="1">
        <f t="array" ref="D159">IFERROR(IF(G159&lt;&gt;"NA",_xlfn.TEXTJOIN(";",TRUE,_xlfn.UNIQUE(_xlfn.TEXTSPLIT(_xlfn._xlws.FILTER(N:N,I:I=E159),";",TRUE))),_xlfn.UNIQUE(_xlfn._xlws.FILTER(R:R,P:P=E159))),"NA")</f>
        <v>Herbicide</v>
      </c>
      <c r="E159" s="93" t="s">
        <v>3681</v>
      </c>
      <c r="F159" s="93" t="b">
        <v>1</v>
      </c>
      <c r="G159" s="93" t="str" cm="1">
        <f t="array" ref="G159">IFERROR(_xlfn.TEXTJOIN(";",TRUE,_xlfn._xlws.FILTER(J:J,I:I=E159)),"NA")</f>
        <v>iodosulfuron-methyl-sodium</v>
      </c>
      <c r="I159" s="93" t="s">
        <v>3853</v>
      </c>
      <c r="J159" s="93" t="s">
        <v>3854</v>
      </c>
      <c r="K159" s="93" t="s">
        <v>252</v>
      </c>
      <c r="M159" s="93" t="b">
        <v>1</v>
      </c>
      <c r="N159" s="93" t="str" cm="1">
        <f t="array" ref="N159">_xlfn._xlws.FILTER(R:R,P:P=J159)</f>
        <v>Antibiotic</v>
      </c>
      <c r="P159" s="93" t="s">
        <v>3855</v>
      </c>
      <c r="R159" s="143" t="s">
        <v>3309</v>
      </c>
    </row>
    <row r="160" spans="1:18" ht="10.5" x14ac:dyDescent="0.25">
      <c r="A160" s="93" t="s">
        <v>3856</v>
      </c>
      <c r="B160" s="93" t="s">
        <v>3857</v>
      </c>
      <c r="C160" s="93" t="s">
        <v>3273</v>
      </c>
      <c r="D160" s="93" t="str" cm="1">
        <f t="array" ref="D160">IFERROR(IF(G160&lt;&gt;"NA",_xlfn.TEXTJOIN(";",TRUE,_xlfn.UNIQUE(_xlfn.TEXTSPLIT(_xlfn._xlws.FILTER(N:N,I:I=E160),";",TRUE))),_xlfn.UNIQUE(_xlfn._xlws.FILTER(R:R,P:P=E160))),"NA")</f>
        <v>Antihelmintic</v>
      </c>
      <c r="E160" s="93" t="s">
        <v>3686</v>
      </c>
      <c r="F160" s="93" t="b">
        <v>0</v>
      </c>
      <c r="G160" s="93" t="str" cm="1">
        <f t="array" ref="G160">IFERROR(_xlfn.TEXTJOIN(";",TRUE,_xlfn._xlws.FILTER(J:J,I:I=E160)),"NA")</f>
        <v>NA</v>
      </c>
      <c r="I160" s="93" t="s">
        <v>3725</v>
      </c>
      <c r="J160" s="93" t="s">
        <v>3858</v>
      </c>
      <c r="L160" s="93" t="s">
        <v>252</v>
      </c>
      <c r="M160" s="93" t="b">
        <v>1</v>
      </c>
      <c r="N160" s="93" t="str" cm="1">
        <f t="array" ref="N160">_xlfn._xlws.FILTER(R:R,P:P=J160)</f>
        <v>Fungicide</v>
      </c>
      <c r="P160" s="93" t="s">
        <v>3823</v>
      </c>
      <c r="R160" s="93" t="s">
        <v>3318</v>
      </c>
    </row>
    <row r="161" spans="1:18" ht="10.5" x14ac:dyDescent="0.25">
      <c r="A161" s="93" t="s">
        <v>3859</v>
      </c>
      <c r="B161" s="93" t="s">
        <v>3860</v>
      </c>
      <c r="C161" s="93" t="s">
        <v>3273</v>
      </c>
      <c r="D161" s="93" t="str" cm="1">
        <f t="array" ref="D161">IFERROR(IF(G161&lt;&gt;"NA",_xlfn.TEXTJOIN(";",TRUE,_xlfn.UNIQUE(_xlfn.TEXTSPLIT(_xlfn._xlws.FILTER(N:N,I:I=E161),";",TRUE))),_xlfn.UNIQUE(_xlfn._xlws.FILTER(R:R,P:P=E161))),"NA")</f>
        <v>Antihelmintic</v>
      </c>
      <c r="E161" s="93" t="s">
        <v>3861</v>
      </c>
      <c r="F161" s="93" t="b">
        <v>1</v>
      </c>
      <c r="G161" s="93" t="str" cm="1">
        <f t="array" ref="G161">IFERROR(_xlfn.TEXTJOIN(";",TRUE,_xlfn._xlws.FILTER(J:J,I:I=E161)),"NA")</f>
        <v>ivermectin</v>
      </c>
      <c r="I161" s="93" t="s">
        <v>3862</v>
      </c>
      <c r="J161" s="93" t="s">
        <v>3858</v>
      </c>
      <c r="L161" s="93" t="s">
        <v>252</v>
      </c>
      <c r="M161" s="93" t="b">
        <v>1</v>
      </c>
      <c r="N161" s="93" t="str" cm="1">
        <f t="array" ref="N161">_xlfn._xlws.FILTER(R:R,P:P=J161)</f>
        <v>Fungicide</v>
      </c>
      <c r="P161" s="93" t="s">
        <v>3863</v>
      </c>
      <c r="R161" s="143" t="s">
        <v>3309</v>
      </c>
    </row>
    <row r="162" spans="1:18" ht="10.5" x14ac:dyDescent="0.25">
      <c r="A162" s="93" t="s">
        <v>3864</v>
      </c>
      <c r="B162" s="93" t="s">
        <v>3865</v>
      </c>
      <c r="C162" s="93" t="s">
        <v>3273</v>
      </c>
      <c r="D162" s="93" t="str" cm="1">
        <f t="array" ref="D162">IFERROR(IF(G162&lt;&gt;"NA",_xlfn.TEXTJOIN(";",TRUE,_xlfn.UNIQUE(_xlfn.TEXTSPLIT(_xlfn._xlws.FILTER(N:N,I:I=E162),";",TRUE))),_xlfn.UNIQUE(_xlfn._xlws.FILTER(R:R,P:P=E162))),"NA")</f>
        <v>Antihelmintic</v>
      </c>
      <c r="E162" s="93" t="s">
        <v>3467</v>
      </c>
      <c r="F162" s="93" t="b">
        <v>1</v>
      </c>
      <c r="G162" s="93" t="str" cm="1">
        <f t="array" ref="G162">IFERROR(_xlfn.TEXTJOIN(";",TRUE,_xlfn._xlws.FILTER(J:J,I:I=E162)),"NA")</f>
        <v>clorsulon;ivermectin</v>
      </c>
      <c r="I162" s="93" t="s">
        <v>3866</v>
      </c>
      <c r="J162" s="93" t="s">
        <v>3867</v>
      </c>
      <c r="L162" s="93" t="s">
        <v>252</v>
      </c>
      <c r="M162" s="93" t="b">
        <v>1</v>
      </c>
      <c r="N162" s="93" t="str" cm="1">
        <f t="array" ref="N162">_xlfn._xlws.FILTER(R:R,P:P=J162)</f>
        <v>Fungicide</v>
      </c>
      <c r="P162" s="93" t="s">
        <v>3868</v>
      </c>
      <c r="R162" s="143" t="s">
        <v>3260</v>
      </c>
    </row>
    <row r="163" spans="1:18" ht="10.5" x14ac:dyDescent="0.25">
      <c r="A163" s="93" t="s">
        <v>3869</v>
      </c>
      <c r="B163" s="93" t="s">
        <v>3870</v>
      </c>
      <c r="C163" s="93" t="s">
        <v>3280</v>
      </c>
      <c r="D163" s="93" t="str" cm="1">
        <f t="array" ref="D163">IFERROR(IF(G163&lt;&gt;"NA",_xlfn.TEXTJOIN(";",TRUE,_xlfn.UNIQUE(_xlfn.TEXTSPLIT(_xlfn._xlws.FILTER(N:N,I:I=E163),";",TRUE))),_xlfn.UNIQUE(_xlfn._xlws.FILTER(R:R,P:P=E163))),"NA")</f>
        <v>Antihelmintic</v>
      </c>
      <c r="E163" s="93" t="s">
        <v>3871</v>
      </c>
      <c r="F163" s="93" t="b">
        <v>1</v>
      </c>
      <c r="G163" s="93" t="str" cm="1">
        <f t="array" ref="G163">IFERROR(_xlfn.TEXTJOIN(";",TRUE,_xlfn._xlws.FILTER(J:J,I:I=E163)),"NA")</f>
        <v>ivermectin;clorsulon</v>
      </c>
      <c r="I163" s="93" t="s">
        <v>3434</v>
      </c>
      <c r="J163" s="93" t="s">
        <v>3867</v>
      </c>
      <c r="L163" s="93" t="s">
        <v>252</v>
      </c>
      <c r="M163" s="93" t="b">
        <v>1</v>
      </c>
      <c r="N163" s="93" t="str" cm="1">
        <f t="array" ref="N163">_xlfn._xlws.FILTER(R:R,P:P=J163)</f>
        <v>Fungicide</v>
      </c>
      <c r="P163" s="93" t="s">
        <v>3872</v>
      </c>
      <c r="R163" s="143" t="s">
        <v>3223</v>
      </c>
    </row>
    <row r="164" spans="1:18" ht="10.5" x14ac:dyDescent="0.25">
      <c r="A164" s="93" t="s">
        <v>3873</v>
      </c>
      <c r="B164" s="93" t="s">
        <v>3874</v>
      </c>
      <c r="C164" s="93" t="s">
        <v>3875</v>
      </c>
      <c r="D164" s="93" t="str" cm="1">
        <f t="array" ref="D164">IFERROR(IF(G164&lt;&gt;"NA",_xlfn.TEXTJOIN(";",TRUE,_xlfn.UNIQUE(_xlfn.TEXTSPLIT(_xlfn._xlws.FILTER(N:N,I:I=E164),";",TRUE))),_xlfn.UNIQUE(_xlfn._xlws.FILTER(R:R,P:P=E164))),"NA")</f>
        <v>Insecticide</v>
      </c>
      <c r="E164" s="93" t="s">
        <v>3709</v>
      </c>
      <c r="F164" s="93" t="b">
        <v>1</v>
      </c>
      <c r="G164" s="93" t="str" cm="1">
        <f t="array" ref="G164">IFERROR(_xlfn.TEXTJOIN(";",TRUE,_xlfn._xlws.FILTER(J:J,I:I=E164)),"NA")</f>
        <v>lambda-cyhalothrin</v>
      </c>
      <c r="I164" s="93" t="s">
        <v>3433</v>
      </c>
      <c r="J164" s="93" t="s">
        <v>3876</v>
      </c>
      <c r="K164" s="93" t="s">
        <v>252</v>
      </c>
      <c r="L164" s="93" t="s">
        <v>252</v>
      </c>
      <c r="M164" s="93" t="b">
        <v>1</v>
      </c>
      <c r="N164" s="93" t="str" cm="1">
        <f t="array" ref="N164">_xlfn._xlws.FILTER(R:R,P:P=J164)</f>
        <v>Antibiotic</v>
      </c>
      <c r="P164" s="93" t="s">
        <v>3877</v>
      </c>
      <c r="R164" s="143" t="s">
        <v>3878</v>
      </c>
    </row>
    <row r="165" spans="1:18" ht="10.5" x14ac:dyDescent="0.25">
      <c r="A165" s="93" t="s">
        <v>3879</v>
      </c>
      <c r="B165" s="93" t="s">
        <v>3880</v>
      </c>
      <c r="C165" s="93" t="s">
        <v>3280</v>
      </c>
      <c r="D165" s="93" t="str" cm="1">
        <f t="array" ref="D165">IFERROR(IF(G165&lt;&gt;"NA",_xlfn.TEXTJOIN(";",TRUE,_xlfn.UNIQUE(_xlfn.TEXTSPLIT(_xlfn._xlws.FILTER(N:N,I:I=E165),";",TRUE))),_xlfn.UNIQUE(_xlfn._xlws.FILTER(R:R,P:P=E165))),"NA")</f>
        <v>Antihelmintic</v>
      </c>
      <c r="E165" s="93" t="s">
        <v>3881</v>
      </c>
      <c r="F165" s="93" t="b">
        <v>1</v>
      </c>
      <c r="G165" s="93" t="str" cm="1">
        <f t="array" ref="G165">IFERROR(_xlfn.TEXTJOIN(";",TRUE,_xlfn._xlws.FILTER(J:J,I:I=E165)),"NA")</f>
        <v>ivermectin</v>
      </c>
      <c r="I165" s="93" t="s">
        <v>3304</v>
      </c>
      <c r="J165" s="93" t="s">
        <v>3882</v>
      </c>
      <c r="L165" s="93" t="s">
        <v>252</v>
      </c>
      <c r="M165" s="93" t="b">
        <v>1</v>
      </c>
      <c r="N165" s="93" t="str" cm="1">
        <f t="array" ref="N165">_xlfn._xlws.FILTER(R:R,P:P=J165)</f>
        <v>Insecticide</v>
      </c>
      <c r="P165" s="93" t="s">
        <v>3883</v>
      </c>
      <c r="R165" s="143" t="s">
        <v>3878</v>
      </c>
    </row>
    <row r="166" spans="1:18" ht="10.5" x14ac:dyDescent="0.25">
      <c r="A166" s="93" t="s">
        <v>3884</v>
      </c>
      <c r="B166" s="93" t="s">
        <v>3885</v>
      </c>
      <c r="C166" s="93" t="s">
        <v>3223</v>
      </c>
      <c r="D166" s="93" t="str" cm="1">
        <f t="array" ref="D166">IFERROR(IF(G166&lt;&gt;"NA",_xlfn.TEXTJOIN(";",TRUE,_xlfn.UNIQUE(_xlfn.TEXTSPLIT(_xlfn._xlws.FILTER(N:N,I:I=E166),";",TRUE))),_xlfn.UNIQUE(_xlfn._xlws.FILTER(R:R,P:P=E166))),"NA")</f>
        <v>Herbicide</v>
      </c>
      <c r="E166" s="93" t="s">
        <v>3749</v>
      </c>
      <c r="F166" s="93" t="b">
        <v>1</v>
      </c>
      <c r="G166" s="93" t="str" cm="1">
        <f t="array" ref="G166">IFERROR(_xlfn.TEXTJOIN(";",TRUE,_xlfn._xlws.FILTER(J:J,I:I=E166)),"NA")</f>
        <v>mcpa (2-methyl-4-chlorophenoxyacetic acid)</v>
      </c>
      <c r="I166" s="93" t="s">
        <v>3337</v>
      </c>
      <c r="J166" s="93" t="s">
        <v>3882</v>
      </c>
      <c r="L166" s="93" t="s">
        <v>252</v>
      </c>
      <c r="M166" s="93" t="b">
        <v>1</v>
      </c>
      <c r="N166" s="93" t="str" cm="1">
        <f t="array" ref="N166">_xlfn._xlws.FILTER(R:R,P:P=J166)</f>
        <v>Insecticide</v>
      </c>
      <c r="P166" s="93" t="s">
        <v>3886</v>
      </c>
      <c r="R166" s="143" t="s">
        <v>3878</v>
      </c>
    </row>
    <row r="167" spans="1:18" ht="10.5" x14ac:dyDescent="0.25">
      <c r="A167" s="93" t="s">
        <v>3887</v>
      </c>
      <c r="B167" s="93" t="s">
        <v>3888</v>
      </c>
      <c r="C167" s="93" t="s">
        <v>3239</v>
      </c>
      <c r="D167" s="93" t="str" cm="1">
        <f t="array" ref="D167">IFERROR(IF(G167&lt;&gt;"NA",_xlfn.TEXTJOIN(";",TRUE,_xlfn.UNIQUE(_xlfn.TEXTSPLIT(_xlfn._xlws.FILTER(N:N,I:I=E167),";",TRUE))),_xlfn.UNIQUE(_xlfn._xlws.FILTER(R:R,P:P=E167))),"NA")</f>
        <v>Insecticide</v>
      </c>
      <c r="E167" s="93" t="s">
        <v>3696</v>
      </c>
      <c r="F167" s="93" t="b">
        <v>0</v>
      </c>
      <c r="G167" s="93" t="str" cm="1">
        <f t="array" ref="G167">IFERROR(_xlfn.TEXTJOIN(";",TRUE,_xlfn._xlws.FILTER(J:J,I:I=E167)),"NA")</f>
        <v>NA</v>
      </c>
      <c r="I167" s="93" t="s">
        <v>3663</v>
      </c>
      <c r="J167" s="93" t="s">
        <v>3882</v>
      </c>
      <c r="L167" s="93" t="s">
        <v>252</v>
      </c>
      <c r="M167" s="93" t="b">
        <v>1</v>
      </c>
      <c r="N167" s="93" t="str" cm="1">
        <f t="array" ref="N167">_xlfn._xlws.FILTER(R:R,P:P=J167)</f>
        <v>Insecticide</v>
      </c>
      <c r="P167" s="93" t="s">
        <v>3889</v>
      </c>
      <c r="R167" s="143" t="s">
        <v>3878</v>
      </c>
    </row>
    <row r="168" spans="1:18" ht="10.5" x14ac:dyDescent="0.25">
      <c r="A168" s="93" t="s">
        <v>3890</v>
      </c>
      <c r="B168" s="93" t="s">
        <v>3891</v>
      </c>
      <c r="C168" s="93" t="s">
        <v>3239</v>
      </c>
      <c r="D168" s="93" t="str" cm="1">
        <f t="array" ref="D168">IFERROR(IF(G168&lt;&gt;"NA",_xlfn.TEXTJOIN(";",TRUE,_xlfn.UNIQUE(_xlfn.TEXTSPLIT(_xlfn._xlws.FILTER(N:N,I:I=E168),";",TRUE))),_xlfn.UNIQUE(_xlfn._xlws.FILTER(R:R,P:P=E168))),"NA")</f>
        <v>Insecticide</v>
      </c>
      <c r="E168" s="93" t="s">
        <v>3772</v>
      </c>
      <c r="F168" s="93" t="b">
        <v>1</v>
      </c>
      <c r="G168" s="93" t="str" cm="1">
        <f t="array" ref="G168">IFERROR(_xlfn.TEXTJOIN(";",TRUE,_xlfn._xlws.FILTER(J:J,I:I=E168)),"NA")</f>
        <v>methomyl</v>
      </c>
      <c r="I168" s="93" t="s">
        <v>3892</v>
      </c>
      <c r="J168" s="93" t="s">
        <v>3893</v>
      </c>
      <c r="L168" s="93" t="s">
        <v>252</v>
      </c>
      <c r="M168" s="93" t="b">
        <v>1</v>
      </c>
      <c r="N168" s="93" t="str" cm="1">
        <f t="array" ref="N168">_xlfn._xlws.FILTER(R:R,P:P=J168)</f>
        <v>Herbicide</v>
      </c>
      <c r="P168" s="93" t="s">
        <v>3894</v>
      </c>
      <c r="R168" s="143" t="s">
        <v>3878</v>
      </c>
    </row>
    <row r="169" spans="1:18" ht="10.5" x14ac:dyDescent="0.25">
      <c r="A169" s="93" t="s">
        <v>3895</v>
      </c>
      <c r="B169" s="93" t="s">
        <v>3896</v>
      </c>
      <c r="C169" s="93" t="s">
        <v>3239</v>
      </c>
      <c r="D169" s="93" t="str" cm="1">
        <f t="array" ref="D169">IFERROR(IF(G169&lt;&gt;"NA",_xlfn.TEXTJOIN(";",TRUE,_xlfn.UNIQUE(_xlfn.TEXTSPLIT(_xlfn._xlws.FILTER(N:N,I:I=E169),";",TRUE))),_xlfn.UNIQUE(_xlfn._xlws.FILTER(R:R,P:P=E169))),"NA")</f>
        <v>Insecticide</v>
      </c>
      <c r="E169" s="93" t="s">
        <v>3717</v>
      </c>
      <c r="F169" s="93" t="b">
        <v>1</v>
      </c>
      <c r="G169" s="93" t="str" cm="1">
        <f t="array" ref="G169">IFERROR(_xlfn.TEXTJOIN(";",TRUE,_xlfn._xlws.FILTER(J:J,I:I=E169)),"NA")</f>
        <v>lambda-cyhalothrin</v>
      </c>
      <c r="I169" s="93" t="s">
        <v>3658</v>
      </c>
      <c r="J169" s="93" t="s">
        <v>3866</v>
      </c>
      <c r="L169" s="93" t="s">
        <v>252</v>
      </c>
      <c r="M169" s="93" t="b">
        <v>1</v>
      </c>
      <c r="N169" s="93" t="str" cm="1">
        <f t="array" ref="N169">_xlfn._xlws.FILTER(R:R,P:P=J169)</f>
        <v>Fungicide</v>
      </c>
      <c r="P169" s="93" t="s">
        <v>3897</v>
      </c>
      <c r="R169" s="143" t="s">
        <v>3878</v>
      </c>
    </row>
    <row r="170" spans="1:18" ht="10.5" x14ac:dyDescent="0.25">
      <c r="A170" s="93" t="s">
        <v>3898</v>
      </c>
      <c r="B170" s="93" t="s">
        <v>3899</v>
      </c>
      <c r="C170" s="93" t="s">
        <v>3223</v>
      </c>
      <c r="D170" s="93" t="str" cm="1">
        <f t="array" ref="D170">IFERROR(IF(G170&lt;&gt;"NA",_xlfn.TEXTJOIN(";",TRUE,_xlfn.UNIQUE(_xlfn.TEXTSPLIT(_xlfn._xlws.FILTER(N:N,I:I=E170),";",TRUE))),_xlfn.UNIQUE(_xlfn._xlws.FILTER(R:R,P:P=E170))),"NA")</f>
        <v>Herbicide</v>
      </c>
      <c r="E170" s="93" t="s">
        <v>3275</v>
      </c>
      <c r="F170" s="93" t="b">
        <v>1</v>
      </c>
      <c r="G170" s="93" t="str" cm="1">
        <f t="array" ref="G170">IFERROR(_xlfn.TEXTJOIN(";",TRUE,_xlfn._xlws.FILTER(J:J,I:I=E170)),"NA")</f>
        <v>alachlor</v>
      </c>
      <c r="I170" s="93" t="s">
        <v>3663</v>
      </c>
      <c r="J170" s="93" t="s">
        <v>3866</v>
      </c>
      <c r="L170" s="93" t="s">
        <v>252</v>
      </c>
      <c r="M170" s="93" t="b">
        <v>1</v>
      </c>
      <c r="N170" s="93" t="str" cm="1">
        <f t="array" ref="N170">_xlfn._xlws.FILTER(R:R,P:P=J170)</f>
        <v>Fungicide</v>
      </c>
      <c r="P170" s="93" t="s">
        <v>3900</v>
      </c>
      <c r="R170" s="143" t="s">
        <v>3878</v>
      </c>
    </row>
    <row r="171" spans="1:18" ht="10.5" x14ac:dyDescent="0.25">
      <c r="A171" s="93" t="s">
        <v>3901</v>
      </c>
      <c r="B171" s="93" t="s">
        <v>3902</v>
      </c>
      <c r="C171" s="93" t="s">
        <v>3223</v>
      </c>
      <c r="D171" s="93" t="str" cm="1">
        <f t="array" ref="D171">IFERROR(IF(G171&lt;&gt;"NA",_xlfn.TEXTJOIN(";",TRUE,_xlfn.UNIQUE(_xlfn.TEXTSPLIT(_xlfn._xlws.FILTER(N:N,I:I=E171),";",TRUE))),_xlfn.UNIQUE(_xlfn._xlws.FILTER(R:R,P:P=E171))),"NA")</f>
        <v>Herbicide</v>
      </c>
      <c r="E171" s="93" t="s">
        <v>3281</v>
      </c>
      <c r="F171" s="93" t="b">
        <v>1</v>
      </c>
      <c r="G171" s="93" t="str" cm="1">
        <f t="array" ref="G171">IFERROR(_xlfn.TEXTJOIN(";",TRUE,_xlfn._xlws.FILTER(J:J,I:I=E171)),"NA")</f>
        <v>alachlor</v>
      </c>
      <c r="I171" s="93" t="s">
        <v>3532</v>
      </c>
      <c r="J171" s="93" t="s">
        <v>3903</v>
      </c>
      <c r="L171" s="93" t="s">
        <v>252</v>
      </c>
      <c r="M171" s="93" t="b">
        <v>1</v>
      </c>
      <c r="N171" s="93" t="str" cm="1">
        <f t="array" ref="N171">_xlfn._xlws.FILTER(R:R,P:P=J171)</f>
        <v>Herbicide</v>
      </c>
      <c r="P171" s="93" t="s">
        <v>3904</v>
      </c>
      <c r="R171" s="143" t="s">
        <v>3878</v>
      </c>
    </row>
    <row r="172" spans="1:18" ht="10.5" x14ac:dyDescent="0.25">
      <c r="A172" s="93" t="s">
        <v>3905</v>
      </c>
      <c r="B172" s="93" t="s">
        <v>3906</v>
      </c>
      <c r="C172" s="93" t="s">
        <v>3273</v>
      </c>
      <c r="D172" s="93" t="str" cm="1">
        <f t="array" ref="D172">IFERROR(IF(G172&lt;&gt;"NA",_xlfn.TEXTJOIN(";",TRUE,_xlfn.UNIQUE(_xlfn.TEXTSPLIT(_xlfn._xlws.FILTER(N:N,I:I=E172),";",TRUE))),_xlfn.UNIQUE(_xlfn._xlws.FILTER(R:R,P:P=E172))),"NA")</f>
        <v>Antihelmintic</v>
      </c>
      <c r="E172" s="93" t="s">
        <v>3730</v>
      </c>
      <c r="F172" s="93" t="b">
        <v>1</v>
      </c>
      <c r="G172" s="93" t="str" cm="1">
        <f t="array" ref="G172">IFERROR(_xlfn.TEXTJOIN(";",TRUE,_xlfn._xlws.FILTER(J:J,I:I=E172)),"NA")</f>
        <v>levamisole hydrochloride;oxyclozanide</v>
      </c>
      <c r="I172" s="93" t="s">
        <v>3907</v>
      </c>
      <c r="J172" s="93" t="s">
        <v>3908</v>
      </c>
      <c r="L172" s="93" t="s">
        <v>252</v>
      </c>
      <c r="M172" s="93" t="b">
        <v>1</v>
      </c>
      <c r="N172" s="93" t="str" cm="1">
        <f t="array" ref="N172">_xlfn._xlws.FILTER(R:R,P:P=J172)</f>
        <v>Fungicide</v>
      </c>
      <c r="P172" s="93" t="s">
        <v>3909</v>
      </c>
      <c r="R172" s="143" t="s">
        <v>3878</v>
      </c>
    </row>
    <row r="173" spans="1:18" ht="10.5" x14ac:dyDescent="0.25">
      <c r="A173" s="93" t="s">
        <v>3910</v>
      </c>
      <c r="B173" s="93" t="s">
        <v>3911</v>
      </c>
      <c r="C173" s="93" t="s">
        <v>3280</v>
      </c>
      <c r="D173" s="93" t="str" cm="1">
        <f t="array" ref="D173">IFERROR(IF(G173&lt;&gt;"NA",_xlfn.TEXTJOIN(";",TRUE,_xlfn.UNIQUE(_xlfn.TEXTSPLIT(_xlfn._xlws.FILTER(N:N,I:I=E173),";",TRUE))),_xlfn.UNIQUE(_xlfn._xlws.FILTER(R:R,P:P=E173))),"NA")</f>
        <v>Antihelmintic</v>
      </c>
      <c r="E173" s="93" t="s">
        <v>3700</v>
      </c>
      <c r="F173" s="93" t="b">
        <v>0</v>
      </c>
      <c r="G173" s="93" t="str" cm="1">
        <f t="array" ref="G173">IFERROR(_xlfn.TEXTJOIN(";",TRUE,_xlfn._xlws.FILTER(J:J,I:I=E173)),"NA")</f>
        <v>NA</v>
      </c>
      <c r="I173" s="93" t="s">
        <v>3862</v>
      </c>
      <c r="J173" s="93" t="s">
        <v>3912</v>
      </c>
      <c r="L173" s="93" t="s">
        <v>252</v>
      </c>
      <c r="M173" s="93" t="b">
        <v>1</v>
      </c>
      <c r="N173" s="93" t="str" cm="1">
        <f t="array" ref="N173">_xlfn._xlws.FILTER(R:R,P:P=J173)</f>
        <v>Fungicide</v>
      </c>
      <c r="P173" s="93" t="s">
        <v>3913</v>
      </c>
      <c r="R173" s="93" t="s">
        <v>3295</v>
      </c>
    </row>
    <row r="174" spans="1:18" ht="10.5" x14ac:dyDescent="0.25">
      <c r="A174" s="93" t="s">
        <v>3914</v>
      </c>
      <c r="B174" s="93" t="s">
        <v>3915</v>
      </c>
      <c r="C174" s="93" t="s">
        <v>3280</v>
      </c>
      <c r="D174" s="93" t="str" cm="1">
        <f t="array" ref="D174">IFERROR(IF(G174&lt;&gt;"NA",_xlfn.TEXTJOIN(";",TRUE,_xlfn.UNIQUE(_xlfn.TEXTSPLIT(_xlfn._xlws.FILTER(N:N,I:I=E174),";",TRUE))),_xlfn.UNIQUE(_xlfn._xlws.FILTER(R:R,P:P=E174))),"NA")</f>
        <v>Antihelmintic</v>
      </c>
      <c r="E174" s="93" t="s">
        <v>3916</v>
      </c>
      <c r="F174" s="93" t="b">
        <v>1</v>
      </c>
      <c r="G174" s="93" t="str" cm="1">
        <f t="array" ref="G174">IFERROR(_xlfn.TEXTJOIN(";",TRUE,_xlfn._xlws.FILTER(J:J,I:I=E174)),"NA")</f>
        <v>levamisole</v>
      </c>
      <c r="I174" s="93" t="s">
        <v>3299</v>
      </c>
      <c r="J174" s="93" t="s">
        <v>3917</v>
      </c>
      <c r="K174" s="93" t="s">
        <v>252</v>
      </c>
      <c r="M174" s="93" t="b">
        <v>1</v>
      </c>
      <c r="N174" s="93" t="str" cm="1">
        <f t="array" ref="N174">_xlfn._xlws.FILTER(R:R,P:P=J174)</f>
        <v>Supplement</v>
      </c>
      <c r="P174" s="93" t="s">
        <v>3831</v>
      </c>
      <c r="R174" s="143" t="s">
        <v>3477</v>
      </c>
    </row>
    <row r="175" spans="1:18" ht="10.5" x14ac:dyDescent="0.25">
      <c r="A175" s="93" t="s">
        <v>3918</v>
      </c>
      <c r="B175" s="93" t="s">
        <v>3919</v>
      </c>
      <c r="C175" s="93" t="s">
        <v>3223</v>
      </c>
      <c r="D175" s="93" t="str" cm="1">
        <f t="array" ref="D175">IFERROR(IF(G175&lt;&gt;"NA",_xlfn.TEXTJOIN(";",TRUE,_xlfn.UNIQUE(_xlfn.TEXTSPLIT(_xlfn._xlws.FILTER(N:N,I:I=E175),";",TRUE))),_xlfn.UNIQUE(_xlfn._xlws.FILTER(R:R,P:P=E175))),"NA")</f>
        <v>Herbicide</v>
      </c>
      <c r="E175" s="93" t="s">
        <v>3395</v>
      </c>
      <c r="F175" s="93" t="b">
        <v>1</v>
      </c>
      <c r="G175" s="93" t="str" cm="1">
        <f t="array" ref="G175">IFERROR(_xlfn.TEXTJOIN(";",TRUE,_xlfn._xlws.FILTER(J:J,I:I=E175)),"NA")</f>
        <v>bensulfuron-methyl</v>
      </c>
      <c r="I175" s="93" t="s">
        <v>3299</v>
      </c>
      <c r="J175" s="93" t="s">
        <v>3920</v>
      </c>
      <c r="K175" s="93" t="s">
        <v>252</v>
      </c>
      <c r="M175" s="93" t="b">
        <v>1</v>
      </c>
      <c r="N175" s="93" t="str" cm="1">
        <f t="array" ref="N175">_xlfn._xlws.FILTER(R:R,P:P=J175)</f>
        <v>Supplement</v>
      </c>
      <c r="P175" s="93" t="s">
        <v>3835</v>
      </c>
      <c r="R175" s="143" t="s">
        <v>3343</v>
      </c>
    </row>
    <row r="176" spans="1:18" ht="10.5" x14ac:dyDescent="0.25">
      <c r="A176" s="93" t="s">
        <v>3921</v>
      </c>
      <c r="B176" s="93" t="s">
        <v>3333</v>
      </c>
      <c r="C176" s="93" t="s">
        <v>3309</v>
      </c>
      <c r="D176" s="93" t="str" cm="1">
        <f t="array" ref="D176">IFERROR(IF(G176&lt;&gt;"NA",_xlfn.TEXTJOIN(";",TRUE,_xlfn.UNIQUE(_xlfn.TEXTSPLIT(_xlfn._xlws.FILTER(N:N,I:I=E176),";",TRUE))),_xlfn.UNIQUE(_xlfn._xlws.FILTER(R:R,P:P=E176))),"NA")</f>
        <v>Herbicide</v>
      </c>
      <c r="E176" s="93" t="s">
        <v>3333</v>
      </c>
      <c r="F176" s="93" t="b">
        <v>1</v>
      </c>
      <c r="G176" s="93" t="str" cm="1">
        <f t="array" ref="G176">IFERROR(_xlfn.TEXTJOIN(";",TRUE,_xlfn._xlws.FILTER(J:J,I:I=E176)),"NA")</f>
        <v>atrazine;mesotrione;s-metolachlor</v>
      </c>
      <c r="I176" s="93" t="s">
        <v>3299</v>
      </c>
      <c r="J176" s="93" t="s">
        <v>3922</v>
      </c>
      <c r="K176" s="93" t="s">
        <v>252</v>
      </c>
      <c r="M176" s="93" t="b">
        <v>1</v>
      </c>
      <c r="N176" s="93" t="str" cm="1">
        <f t="array" ref="N176">_xlfn._xlws.FILTER(R:R,P:P=J176)</f>
        <v>Supplement</v>
      </c>
      <c r="P176" s="93" t="s">
        <v>3838</v>
      </c>
      <c r="R176" s="143" t="s">
        <v>3223</v>
      </c>
    </row>
    <row r="177" spans="1:18" ht="10.5" x14ac:dyDescent="0.25">
      <c r="A177" s="93" t="s">
        <v>3923</v>
      </c>
      <c r="B177" s="93" t="s">
        <v>3924</v>
      </c>
      <c r="C177" s="93" t="s">
        <v>3239</v>
      </c>
      <c r="D177" s="93" t="str" cm="1">
        <f t="array" ref="D177">IFERROR(IF(G177&lt;&gt;"NA",_xlfn.TEXTJOIN(";",TRUE,_xlfn.UNIQUE(_xlfn.TEXTSPLIT(_xlfn._xlws.FILTER(N:N,I:I=E177),";",TRUE))),_xlfn.UNIQUE(_xlfn._xlws.FILTER(R:R,P:P=E177))),"NA")</f>
        <v>Insecticide</v>
      </c>
      <c r="E177" s="93" t="s">
        <v>3721</v>
      </c>
      <c r="F177" s="93" t="b">
        <v>1</v>
      </c>
      <c r="G177" s="93" t="str" cm="1">
        <f t="array" ref="G177">IFERROR(_xlfn.TEXTJOIN(";",TRUE,_xlfn._xlws.FILTER(J:J,I:I=E177)),"NA")</f>
        <v>lambda-cyhalothrin</v>
      </c>
      <c r="I177" s="93" t="s">
        <v>3299</v>
      </c>
      <c r="J177" s="93" t="s">
        <v>3925</v>
      </c>
      <c r="K177" s="93" t="s">
        <v>252</v>
      </c>
      <c r="M177" s="93" t="b">
        <v>1</v>
      </c>
      <c r="N177" s="93" t="str" cm="1">
        <f t="array" ref="N177">_xlfn._xlws.FILTER(R:R,P:P=J177)</f>
        <v>Supplement</v>
      </c>
      <c r="P177" s="93" t="s">
        <v>3842</v>
      </c>
      <c r="R177" s="143" t="s">
        <v>3239</v>
      </c>
    </row>
    <row r="178" spans="1:18" ht="10.5" x14ac:dyDescent="0.25">
      <c r="A178" s="93" t="s">
        <v>3926</v>
      </c>
      <c r="B178" s="93" t="s">
        <v>3927</v>
      </c>
      <c r="C178" s="93" t="s">
        <v>3223</v>
      </c>
      <c r="D178" s="93" t="str" cm="1">
        <f t="array" ref="D178">IFERROR(IF(G178&lt;&gt;"NA",_xlfn.TEXTJOIN(";",TRUE,_xlfn.UNIQUE(_xlfn.TEXTSPLIT(_xlfn._xlws.FILTER(N:N,I:I=E178),";",TRUE))),_xlfn.UNIQUE(_xlfn._xlws.FILTER(R:R,P:P=E178))),"NA")</f>
        <v>Herbicide</v>
      </c>
      <c r="E178" s="93" t="s">
        <v>3928</v>
      </c>
      <c r="F178" s="93" t="b">
        <v>1</v>
      </c>
      <c r="G178" s="93" t="str" cm="1">
        <f t="array" ref="G178">IFERROR(_xlfn.TEXTJOIN(";",TRUE,_xlfn._xlws.FILTER(J:J,I:I=E178)),"NA")</f>
        <v>atrazine</v>
      </c>
      <c r="I178" s="93" t="s">
        <v>3299</v>
      </c>
      <c r="J178" s="93" t="s">
        <v>3929</v>
      </c>
      <c r="K178" s="93" t="s">
        <v>252</v>
      </c>
      <c r="M178" s="93" t="b">
        <v>1</v>
      </c>
      <c r="N178" s="93" t="str" cm="1">
        <f t="array" ref="N178">_xlfn._xlws.FILTER(R:R,P:P=J178)</f>
        <v>Supplement</v>
      </c>
      <c r="P178" s="93" t="s">
        <v>3849</v>
      </c>
      <c r="R178" s="143" t="s">
        <v>3477</v>
      </c>
    </row>
    <row r="179" spans="1:18" ht="10.5" x14ac:dyDescent="0.25">
      <c r="A179" s="93" t="s">
        <v>3930</v>
      </c>
      <c r="B179" s="93" t="s">
        <v>3931</v>
      </c>
      <c r="C179" s="93" t="s">
        <v>3223</v>
      </c>
      <c r="D179" s="93" t="str" cm="1">
        <f t="array" ref="D179">IFERROR(IF(G179&lt;&gt;"NA",_xlfn.TEXTJOIN(";",TRUE,_xlfn.UNIQUE(_xlfn.TEXTSPLIT(_xlfn._xlws.FILTER(N:N,I:I=E179),";",TRUE))),_xlfn.UNIQUE(_xlfn._xlws.FILTER(R:R,P:P=E179))),"NA")</f>
        <v>Herbicide</v>
      </c>
      <c r="E179" s="93" t="s">
        <v>3703</v>
      </c>
      <c r="F179" s="93" t="b">
        <v>1</v>
      </c>
      <c r="G179" s="93" t="str" cm="1">
        <f t="array" ref="G179">IFERROR(_xlfn.TEXTJOIN(";",TRUE,_xlfn._xlws.FILTER(J:J,I:I=E179)),"NA")</f>
        <v>lactofen</v>
      </c>
      <c r="I179" s="93" t="s">
        <v>3299</v>
      </c>
      <c r="J179" s="93" t="s">
        <v>3932</v>
      </c>
      <c r="K179" s="93" t="s">
        <v>252</v>
      </c>
      <c r="M179" s="93" t="b">
        <v>1</v>
      </c>
      <c r="N179" s="93" t="str" cm="1">
        <f t="array" ref="N179">_xlfn._xlws.FILTER(R:R,P:P=J179)</f>
        <v>Supplement</v>
      </c>
      <c r="P179" s="93" t="s">
        <v>3854</v>
      </c>
      <c r="R179" s="143" t="s">
        <v>3477</v>
      </c>
    </row>
    <row r="180" spans="1:18" ht="10.5" x14ac:dyDescent="0.25">
      <c r="A180" s="93" t="s">
        <v>3933</v>
      </c>
      <c r="B180" s="93" t="s">
        <v>3550</v>
      </c>
      <c r="C180" s="93" t="s">
        <v>3309</v>
      </c>
      <c r="D180" s="93" t="str" cm="1">
        <f t="array" ref="D180">IFERROR(IF(G180&lt;&gt;"NA",_xlfn.TEXTJOIN(";",TRUE,_xlfn.UNIQUE(_xlfn.TEXTSPLIT(_xlfn._xlws.FILTER(N:N,I:I=E180),";",TRUE))),_xlfn.UNIQUE(_xlfn._xlws.FILTER(R:R,P:P=E180))),"NA")</f>
        <v>Fungicide</v>
      </c>
      <c r="E180" s="93" t="s">
        <v>3550</v>
      </c>
      <c r="F180" s="93" t="b">
        <v>1</v>
      </c>
      <c r="G180" s="93" t="str" cm="1">
        <f t="array" ref="G180">IFERROR(_xlfn.TEXTJOIN(";",TRUE,_xlfn._xlws.FILTER(J:J,I:I=E180)),"NA")</f>
        <v>dithiocarbamate</v>
      </c>
      <c r="I180" s="93" t="s">
        <v>3299</v>
      </c>
      <c r="J180" s="93" t="s">
        <v>3934</v>
      </c>
      <c r="K180" s="93" t="s">
        <v>252</v>
      </c>
      <c r="M180" s="93" t="b">
        <v>1</v>
      </c>
      <c r="N180" s="93" t="str" cm="1">
        <f t="array" ref="N180">_xlfn._xlws.FILTER(R:R,P:P=J180)</f>
        <v>Supplement</v>
      </c>
      <c r="P180" s="93" t="s">
        <v>3858</v>
      </c>
      <c r="R180" s="143" t="s">
        <v>3309</v>
      </c>
    </row>
    <row r="181" spans="1:18" ht="10.5" x14ac:dyDescent="0.25">
      <c r="A181" s="93" t="s">
        <v>3935</v>
      </c>
      <c r="B181" s="93" t="s">
        <v>2164</v>
      </c>
      <c r="C181" s="93" t="s">
        <v>3309</v>
      </c>
      <c r="D181" s="93" t="str" cm="1">
        <f t="array" ref="D181">IFERROR(IF(G181&lt;&gt;"NA",_xlfn.TEXTJOIN(";",TRUE,_xlfn.UNIQUE(_xlfn.TEXTSPLIT(_xlfn._xlws.FILTER(N:N,I:I=E181),";",TRUE))),_xlfn.UNIQUE(_xlfn._xlws.FILTER(R:R,P:P=E181))),"NA")</f>
        <v>Fungicide</v>
      </c>
      <c r="E181" s="93" t="s">
        <v>3745</v>
      </c>
      <c r="F181" s="93" t="b">
        <v>1</v>
      </c>
      <c r="G181" s="93" t="str" cm="1">
        <f t="array" ref="G181">IFERROR(_xlfn.TEXTJOIN(";",TRUE,_xlfn._xlws.FILTER(J:J,I:I=E181)),"NA")</f>
        <v>manganese ethylenebisdithiocarbamate</v>
      </c>
      <c r="I181" s="93" t="s">
        <v>3299</v>
      </c>
      <c r="J181" s="93" t="s">
        <v>3936</v>
      </c>
      <c r="K181" s="93" t="s">
        <v>252</v>
      </c>
      <c r="M181" s="93" t="b">
        <v>1</v>
      </c>
      <c r="N181" s="93" t="str" cm="1">
        <f t="array" ref="N181">_xlfn._xlws.FILTER(R:R,P:P=J181)</f>
        <v>Supplement</v>
      </c>
      <c r="P181" s="93" t="s">
        <v>3937</v>
      </c>
      <c r="R181" s="143" t="s">
        <v>3340</v>
      </c>
    </row>
    <row r="182" spans="1:18" ht="10.5" x14ac:dyDescent="0.25">
      <c r="A182" s="93" t="s">
        <v>3938</v>
      </c>
      <c r="B182" s="93" t="s">
        <v>2164</v>
      </c>
      <c r="C182" s="93" t="s">
        <v>3309</v>
      </c>
      <c r="D182" s="93" t="str" cm="1">
        <f t="array" ref="D182">IFERROR(IF(G182&lt;&gt;"NA",_xlfn.TEXTJOIN(";",TRUE,_xlfn.UNIQUE(_xlfn.TEXTSPLIT(_xlfn._xlws.FILTER(N:N,I:I=E182),";",TRUE))),_xlfn.UNIQUE(_xlfn._xlws.FILTER(R:R,P:P=E182))),"NA")</f>
        <v>Fungicide</v>
      </c>
      <c r="E182" s="93" t="s">
        <v>3722</v>
      </c>
      <c r="F182" s="93" t="b">
        <v>0</v>
      </c>
      <c r="G182" s="93" t="str" cm="1">
        <f t="array" ref="G182">IFERROR(_xlfn.TEXTJOIN(";",TRUE,_xlfn._xlws.FILTER(J:J,I:I=E182)),"NA")</f>
        <v>NA</v>
      </c>
      <c r="I182" s="93" t="s">
        <v>3299</v>
      </c>
      <c r="J182" s="93" t="s">
        <v>3939</v>
      </c>
      <c r="K182" s="93" t="s">
        <v>252</v>
      </c>
      <c r="M182" s="93" t="b">
        <v>1</v>
      </c>
      <c r="N182" s="93" t="str" cm="1">
        <f t="array" ref="N182">_xlfn._xlws.FILTER(R:R,P:P=J182)</f>
        <v>Supplement</v>
      </c>
      <c r="P182" s="93" t="s">
        <v>3940</v>
      </c>
      <c r="R182" s="143" t="s">
        <v>3223</v>
      </c>
    </row>
    <row r="183" spans="1:18" ht="10.5" x14ac:dyDescent="0.25">
      <c r="A183" s="93" t="s">
        <v>3941</v>
      </c>
      <c r="B183" s="93" t="s">
        <v>3942</v>
      </c>
      <c r="C183" s="93" t="s">
        <v>3223</v>
      </c>
      <c r="D183" s="93" t="str" cm="1">
        <f t="array" ref="D183">IFERROR(IF(G183&lt;&gt;"NA",_xlfn.TEXTJOIN(";",TRUE,_xlfn.UNIQUE(_xlfn.TEXTSPLIT(_xlfn._xlws.FILTER(N:N,I:I=E183),";",TRUE))),_xlfn.UNIQUE(_xlfn._xlws.FILTER(R:R,P:P=E183))),"NA")</f>
        <v>Herbicide</v>
      </c>
      <c r="E183" s="93" t="s">
        <v>3776</v>
      </c>
      <c r="F183" s="93" t="b">
        <v>1</v>
      </c>
      <c r="G183" s="93" t="str" cm="1">
        <f t="array" ref="G183">IFERROR(_xlfn.TEXTJOIN(";",TRUE,_xlfn._xlws.FILTER(J:J,I:I=E183)),"NA")</f>
        <v>metolachlor</v>
      </c>
      <c r="I183" s="93" t="s">
        <v>3287</v>
      </c>
      <c r="J183" s="93" t="s">
        <v>3943</v>
      </c>
      <c r="K183" s="93" t="s">
        <v>252</v>
      </c>
      <c r="M183" s="93" t="b">
        <v>1</v>
      </c>
      <c r="N183" s="93" t="str" cm="1">
        <f t="array" ref="N183">_xlfn._xlws.FILTER(R:R,P:P=J183)</f>
        <v>Supplement</v>
      </c>
      <c r="P183" s="93" t="s">
        <v>3944</v>
      </c>
      <c r="R183" s="93" t="s">
        <v>3477</v>
      </c>
    </row>
    <row r="184" spans="1:18" ht="10.5" x14ac:dyDescent="0.25">
      <c r="A184" s="93" t="s">
        <v>3945</v>
      </c>
      <c r="B184" s="93" t="s">
        <v>3734</v>
      </c>
      <c r="C184" s="93" t="s">
        <v>3239</v>
      </c>
      <c r="D184" s="93" t="str" cm="1">
        <f t="array" ref="D184">IFERROR(IF(G184&lt;&gt;"NA",_xlfn.TEXTJOIN(";",TRUE,_xlfn.UNIQUE(_xlfn.TEXTSPLIT(_xlfn._xlws.FILTER(N:N,I:I=E184),";",TRUE))),_xlfn.UNIQUE(_xlfn._xlws.FILTER(R:R,P:P=E184))),"NA")</f>
        <v>Insecticide</v>
      </c>
      <c r="E184" s="93" t="s">
        <v>3734</v>
      </c>
      <c r="F184" s="93" t="b">
        <v>0</v>
      </c>
      <c r="G184" s="93" t="str" cm="1">
        <f t="array" ref="G184">IFERROR(_xlfn.TEXTJOIN(";",TRUE,_xlfn._xlws.FILTER(J:J,I:I=E184)),"NA")</f>
        <v>NA</v>
      </c>
      <c r="I184" s="93" t="s">
        <v>3861</v>
      </c>
      <c r="J184" s="93" t="s">
        <v>3686</v>
      </c>
      <c r="K184" s="93" t="s">
        <v>252</v>
      </c>
      <c r="M184" s="93" t="b">
        <v>1</v>
      </c>
      <c r="N184" s="93" t="str" cm="1">
        <f t="array" ref="N184">_xlfn._xlws.FILTER(R:R,P:P=J184)</f>
        <v>Antihelmintic</v>
      </c>
      <c r="P184" s="93" t="s">
        <v>3867</v>
      </c>
      <c r="R184" s="143" t="s">
        <v>3309</v>
      </c>
    </row>
    <row r="185" spans="1:18" ht="10.5" x14ac:dyDescent="0.25">
      <c r="A185" s="93" t="s">
        <v>3946</v>
      </c>
      <c r="B185" s="93" t="s">
        <v>3947</v>
      </c>
      <c r="C185" s="93" t="s">
        <v>3223</v>
      </c>
      <c r="D185" s="93" t="str" cm="1">
        <f t="array" ref="D185">IFERROR(IF(G185&lt;&gt;"NA",_xlfn.TEXTJOIN(";",TRUE,_xlfn.UNIQUE(_xlfn.TEXTSPLIT(_xlfn._xlws.FILTER(N:N,I:I=E185),";",TRUE))),_xlfn.UNIQUE(_xlfn._xlws.FILTER(R:R,P:P=E185))),"NA")</f>
        <v>Herbicide</v>
      </c>
      <c r="E185" s="93" t="s">
        <v>3948</v>
      </c>
      <c r="F185" s="93" t="b">
        <v>1</v>
      </c>
      <c r="G185" s="93" t="str" cm="1">
        <f t="array" ref="G185">IFERROR(_xlfn.TEXTJOIN(";",TRUE,_xlfn._xlws.FILTER(J:J,I:I=E185)),"NA")</f>
        <v>paraquat dichloride</v>
      </c>
      <c r="I185" s="93" t="s">
        <v>3292</v>
      </c>
      <c r="J185" s="93" t="s">
        <v>3259</v>
      </c>
      <c r="K185" s="93" t="s">
        <v>252</v>
      </c>
      <c r="M185" s="93" t="b">
        <v>1</v>
      </c>
      <c r="N185" s="93" t="str" cm="1">
        <f t="array" ref="N185">_xlfn._xlws.FILTER(R:R,P:P=J185)</f>
        <v>Antihelmintic</v>
      </c>
      <c r="P185" s="93" t="s">
        <v>3876</v>
      </c>
      <c r="R185" s="143" t="s">
        <v>3477</v>
      </c>
    </row>
    <row r="186" spans="1:18" ht="10.5" x14ac:dyDescent="0.25">
      <c r="A186" s="93" t="s">
        <v>3949</v>
      </c>
      <c r="B186" s="93" t="s">
        <v>3950</v>
      </c>
      <c r="C186" s="93" t="s">
        <v>3223</v>
      </c>
      <c r="D186" s="93" t="str" cm="1">
        <f t="array" ref="D186">IFERROR(IF(G186&lt;&gt;"NA",_xlfn.TEXTJOIN(";",TRUE,_xlfn.UNIQUE(_xlfn.TEXTSPLIT(_xlfn._xlws.FILTER(N:N,I:I=E186),";",TRUE))),_xlfn.UNIQUE(_xlfn._xlws.FILTER(R:R,P:P=E186))),"NA")</f>
        <v>Herbicide</v>
      </c>
      <c r="E186" s="93" t="s">
        <v>3740</v>
      </c>
      <c r="F186" s="93" t="b">
        <v>0</v>
      </c>
      <c r="G186" s="93" t="str" cm="1">
        <f t="array" ref="G186">IFERROR(_xlfn.TEXTJOIN(";",TRUE,_xlfn._xlws.FILTER(J:J,I:I=E186)),"NA")</f>
        <v>NA</v>
      </c>
      <c r="I186" s="93" t="s">
        <v>3274</v>
      </c>
      <c r="J186" s="93" t="s">
        <v>3259</v>
      </c>
      <c r="K186" s="93" t="s">
        <v>252</v>
      </c>
      <c r="M186" s="93" t="b">
        <v>1</v>
      </c>
      <c r="N186" s="93" t="str" cm="1">
        <f t="array" ref="N186">_xlfn._xlws.FILTER(R:R,P:P=J186)</f>
        <v>Antihelmintic</v>
      </c>
      <c r="P186" s="93" t="s">
        <v>3882</v>
      </c>
      <c r="R186" s="143" t="s">
        <v>3239</v>
      </c>
    </row>
    <row r="187" spans="1:18" ht="10.5" x14ac:dyDescent="0.25">
      <c r="A187" s="93" t="s">
        <v>3951</v>
      </c>
      <c r="B187" s="93" t="s">
        <v>3743</v>
      </c>
      <c r="C187" s="93" t="s">
        <v>3239</v>
      </c>
      <c r="D187" s="93" t="str" cm="1">
        <f t="array" ref="D187">IFERROR(IF(G187&lt;&gt;"NA",_xlfn.TEXTJOIN(";",TRUE,_xlfn.UNIQUE(_xlfn.TEXTSPLIT(_xlfn._xlws.FILTER(N:N,I:I=E187),";",TRUE))),_xlfn.UNIQUE(_xlfn._xlws.FILTER(R:R,P:P=E187))),"NA")</f>
        <v>Herbicide</v>
      </c>
      <c r="E187" s="93" t="s">
        <v>3743</v>
      </c>
      <c r="F187" s="93" t="b">
        <v>0</v>
      </c>
      <c r="G187" s="93" t="str" cm="1">
        <f t="array" ref="G187">IFERROR(_xlfn.TEXTJOIN(";",TRUE,_xlfn._xlws.FILTER(J:J,I:I=E187)),"NA")</f>
        <v>NA</v>
      </c>
      <c r="I187" s="93" t="s">
        <v>3286</v>
      </c>
      <c r="J187" s="93" t="s">
        <v>3259</v>
      </c>
      <c r="K187" s="93" t="s">
        <v>252</v>
      </c>
      <c r="M187" s="93" t="b">
        <v>1</v>
      </c>
      <c r="N187" s="93" t="str" cm="1">
        <f t="array" ref="N187">_xlfn._xlws.FILTER(R:R,P:P=J187)</f>
        <v>Antihelmintic</v>
      </c>
      <c r="P187" s="93" t="s">
        <v>3952</v>
      </c>
      <c r="R187" s="143" t="s">
        <v>3223</v>
      </c>
    </row>
    <row r="188" spans="1:18" ht="10.5" x14ac:dyDescent="0.25">
      <c r="A188" s="93" t="s">
        <v>3953</v>
      </c>
      <c r="B188" s="93" t="s">
        <v>3954</v>
      </c>
      <c r="C188" s="93" t="s">
        <v>3223</v>
      </c>
      <c r="D188" s="93" t="str" cm="1">
        <f t="array" ref="D188">IFERROR(IF(G188&lt;&gt;"NA",_xlfn.TEXTJOIN(";",TRUE,_xlfn.UNIQUE(_xlfn.TEXTSPLIT(_xlfn._xlws.FILTER(N:N,I:I=E188),";",TRUE))),_xlfn.UNIQUE(_xlfn._xlws.FILTER(R:R,P:P=E188))),"NA")</f>
        <v>Herbicide</v>
      </c>
      <c r="E188" s="93" t="s">
        <v>3746</v>
      </c>
      <c r="F188" s="93" t="b">
        <v>0</v>
      </c>
      <c r="G188" s="93" t="str" cm="1">
        <f t="array" ref="G188">IFERROR(_xlfn.TEXTJOIN(";",TRUE,_xlfn._xlws.FILTER(J:J,I:I=E188)),"NA")</f>
        <v>NA</v>
      </c>
      <c r="I188" s="93" t="s">
        <v>3871</v>
      </c>
      <c r="J188" s="93" t="s">
        <v>3686</v>
      </c>
      <c r="K188" s="93" t="s">
        <v>252</v>
      </c>
      <c r="M188" s="93" t="b">
        <v>1</v>
      </c>
      <c r="N188" s="93" t="str" cm="1">
        <f t="array" ref="N188">_xlfn._xlws.FILTER(R:R,P:P=J188)</f>
        <v>Antihelmintic</v>
      </c>
      <c r="P188" s="93" t="s">
        <v>3893</v>
      </c>
      <c r="R188" s="143" t="s">
        <v>3223</v>
      </c>
    </row>
    <row r="189" spans="1:18" ht="10.5" x14ac:dyDescent="0.25">
      <c r="A189" s="93" t="s">
        <v>3955</v>
      </c>
      <c r="B189" s="93" t="s">
        <v>3956</v>
      </c>
      <c r="C189" s="93" t="s">
        <v>3233</v>
      </c>
      <c r="D189" s="93" t="str" cm="1">
        <f t="array" ref="D189">IFERROR(IF(G189&lt;&gt;"NA",_xlfn.TEXTJOIN(";",TRUE,_xlfn.UNIQUE(_xlfn.TEXTSPLIT(_xlfn._xlws.FILTER(N:N,I:I=E189),";",TRUE))),_xlfn.UNIQUE(_xlfn._xlws.FILTER(R:R,P:P=E189))),"NA")</f>
        <v>Soil Inoculation</v>
      </c>
      <c r="E189" s="93" t="s">
        <v>3615</v>
      </c>
      <c r="F189" s="93" t="b">
        <v>1</v>
      </c>
      <c r="G189" s="93" t="str" cm="1">
        <f t="array" ref="G189">IFERROR(_xlfn.TEXTJOIN(";",TRUE,_xlfn._xlws.FILTER(J:J,I:I=E189)),"NA")</f>
        <v>Glomus intraradices</v>
      </c>
      <c r="I189" s="93" t="s">
        <v>3871</v>
      </c>
      <c r="J189" s="93" t="s">
        <v>3441</v>
      </c>
      <c r="K189" s="93" t="s">
        <v>252</v>
      </c>
      <c r="M189" s="93" t="b">
        <v>1</v>
      </c>
      <c r="N189" s="93" t="str" cm="1">
        <f t="array" ref="N189">_xlfn._xlws.FILTER(R:R,P:P=J189)</f>
        <v>Antihelmintic</v>
      </c>
      <c r="P189" s="93" t="s">
        <v>3957</v>
      </c>
      <c r="R189" s="143" t="s">
        <v>3239</v>
      </c>
    </row>
    <row r="190" spans="1:18" ht="10.5" x14ac:dyDescent="0.25">
      <c r="A190" s="93" t="s">
        <v>3958</v>
      </c>
      <c r="B190" s="93" t="s">
        <v>3959</v>
      </c>
      <c r="C190" s="93" t="s">
        <v>3280</v>
      </c>
      <c r="D190" s="93" t="str" cm="1">
        <f t="array" ref="D190">IFERROR(IF(G190&lt;&gt;"NA",_xlfn.TEXTJOIN(";",TRUE,_xlfn.UNIQUE(_xlfn.TEXTSPLIT(_xlfn._xlws.FILTER(N:N,I:I=E190),";",TRUE))),_xlfn.UNIQUE(_xlfn._xlws.FILTER(R:R,P:P=E190))),"NA")</f>
        <v>Acaricide</v>
      </c>
      <c r="E190" s="93" t="s">
        <v>3960</v>
      </c>
      <c r="F190" s="93" t="b">
        <v>1</v>
      </c>
      <c r="G190" s="93" t="str" cm="1">
        <f t="array" ref="G190">IFERROR(_xlfn.TEXTJOIN(";",TRUE,_xlfn._xlws.FILTER(J:J,I:I=E190)),"NA")</f>
        <v>amitraz</v>
      </c>
      <c r="I190" s="93" t="s">
        <v>3416</v>
      </c>
      <c r="J190" s="93" t="s">
        <v>3491</v>
      </c>
      <c r="K190" s="93" t="s">
        <v>252</v>
      </c>
      <c r="M190" s="93" t="b">
        <v>1</v>
      </c>
      <c r="N190" s="93" t="str" cm="1">
        <f t="array" ref="N190">_xlfn._xlws.FILTER(R:R,P:P=J190)</f>
        <v>Insecticide</v>
      </c>
      <c r="P190" s="93" t="s">
        <v>3961</v>
      </c>
      <c r="R190" s="143" t="s">
        <v>3309</v>
      </c>
    </row>
    <row r="191" spans="1:18" ht="10.5" x14ac:dyDescent="0.25">
      <c r="A191" s="93" t="s">
        <v>3962</v>
      </c>
      <c r="B191" s="93" t="s">
        <v>3963</v>
      </c>
      <c r="C191" s="93" t="s">
        <v>3280</v>
      </c>
      <c r="D191" s="93" t="str" cm="1">
        <f t="array" ref="D191">IFERROR(IF(G191&lt;&gt;"NA",_xlfn.TEXTJOIN(";",TRUE,_xlfn.UNIQUE(_xlfn.TEXTSPLIT(_xlfn._xlws.FILTER(N:N,I:I=E191),";",TRUE))),_xlfn.UNIQUE(_xlfn._xlws.FILTER(R:R,P:P=E191))),"NA")</f>
        <v>Antihelmintic</v>
      </c>
      <c r="E191" s="93" t="s">
        <v>3964</v>
      </c>
      <c r="F191" s="93" t="b">
        <v>1</v>
      </c>
      <c r="G191" s="93" t="str" cm="1">
        <f t="array" ref="G191">IFERROR(_xlfn.TEXTJOIN(";",TRUE,_xlfn._xlws.FILTER(J:J,I:I=E191)),"NA")</f>
        <v>ivermectin</v>
      </c>
      <c r="I191" s="93" t="s">
        <v>3428</v>
      </c>
      <c r="J191" s="93" t="s">
        <v>3868</v>
      </c>
      <c r="K191" s="93" t="s">
        <v>252</v>
      </c>
      <c r="M191" s="93" t="b">
        <v>1</v>
      </c>
      <c r="N191" s="93" t="str" cm="1">
        <f t="array" ref="N191">_xlfn._xlws.FILTER(R:R,P:P=J191)</f>
        <v>Antihelmintic</v>
      </c>
      <c r="P191" s="93" t="s">
        <v>3866</v>
      </c>
      <c r="R191" s="143" t="s">
        <v>3309</v>
      </c>
    </row>
    <row r="192" spans="1:18" ht="10.5" x14ac:dyDescent="0.25">
      <c r="A192" s="93" t="s">
        <v>3965</v>
      </c>
      <c r="B192" s="93" t="s">
        <v>3966</v>
      </c>
      <c r="C192" s="93" t="s">
        <v>3239</v>
      </c>
      <c r="D192" s="93" t="str" cm="1">
        <f t="array" ref="D192">IFERROR(IF(G192&lt;&gt;"NA",_xlfn.TEXTJOIN(";",TRUE,_xlfn.UNIQUE(_xlfn.TEXTSPLIT(_xlfn._xlws.FILTER(N:N,I:I=E192),";",TRUE))),_xlfn.UNIQUE(_xlfn._xlws.FILTER(R:R,P:P=E192))),"NA")</f>
        <v>Immunosuppressant</v>
      </c>
      <c r="E192" s="93" t="s">
        <v>3781</v>
      </c>
      <c r="F192" s="93" t="b">
        <v>1</v>
      </c>
      <c r="G192" s="93" t="str" cm="1">
        <f t="array" ref="G192">IFERROR(_xlfn.TEXTJOIN(";",TRUE,_xlfn._xlws.FILTER(J:J,I:I=E192)),"NA")</f>
        <v>mitoxantrone</v>
      </c>
      <c r="I192" s="93" t="s">
        <v>3439</v>
      </c>
      <c r="J192" s="93" t="s">
        <v>3571</v>
      </c>
      <c r="K192" s="93" t="s">
        <v>252</v>
      </c>
      <c r="M192" s="93" t="b">
        <v>1</v>
      </c>
      <c r="N192" s="93" t="str" cm="1">
        <f t="array" ref="N192">_xlfn._xlws.FILTER(R:R,P:P=J192)</f>
        <v>Acaricide</v>
      </c>
      <c r="P192" s="93" t="s">
        <v>3967</v>
      </c>
      <c r="R192" s="143" t="s">
        <v>3295</v>
      </c>
    </row>
    <row r="193" spans="1:18" ht="10.5" x14ac:dyDescent="0.25">
      <c r="A193" s="93" t="s">
        <v>3968</v>
      </c>
      <c r="B193" s="93" t="s">
        <v>3969</v>
      </c>
      <c r="C193" s="93" t="s">
        <v>3321</v>
      </c>
      <c r="D193" s="93" t="str" cm="1">
        <f t="array" ref="D193">IFERROR(IF(G193&lt;&gt;"NA",_xlfn.TEXTJOIN(";",TRUE,_xlfn.UNIQUE(_xlfn.TEXTSPLIT(_xlfn._xlws.FILTER(N:N,I:I=E193),";",TRUE))),_xlfn.UNIQUE(_xlfn._xlws.FILTER(R:R,P:P=E193))),"NA")</f>
        <v>Vaccine</v>
      </c>
      <c r="E193" s="93" t="s">
        <v>3970</v>
      </c>
      <c r="F193" s="93" t="b">
        <v>1</v>
      </c>
      <c r="G193" s="93" t="str" cm="1">
        <f t="array" ref="G193">IFERROR(_xlfn.TEXTJOIN(";",TRUE,_xlfn._xlws.FILTER(J:J,I:I=E193)),"NA")</f>
        <v>Clostridium perfringens toxoids;Clostridium septicum toxoid;Clostridium novyi toxoid;Clostridium chauvoei toxoid;Clostridium tetani toxoid</v>
      </c>
      <c r="I193" s="93" t="s">
        <v>3454</v>
      </c>
      <c r="J193" s="93" t="s">
        <v>3259</v>
      </c>
      <c r="K193" s="93" t="s">
        <v>252</v>
      </c>
      <c r="M193" s="93" t="b">
        <v>1</v>
      </c>
      <c r="N193" s="93" t="str" cm="1">
        <f t="array" ref="N193">_xlfn._xlws.FILTER(R:R,P:P=J193)</f>
        <v>Antihelmintic</v>
      </c>
      <c r="P193" s="93" t="s">
        <v>3903</v>
      </c>
      <c r="R193" s="143" t="s">
        <v>3223</v>
      </c>
    </row>
    <row r="194" spans="1:18" ht="10.5" x14ac:dyDescent="0.25">
      <c r="A194" s="93" t="s">
        <v>3971</v>
      </c>
      <c r="B194" s="93" t="s">
        <v>3972</v>
      </c>
      <c r="C194" s="93" t="s">
        <v>3233</v>
      </c>
      <c r="D194" s="93" t="str" cm="1">
        <f t="array" ref="D194">IFERROR(IF(G194&lt;&gt;"NA",_xlfn.TEXTJOIN(";",TRUE,_xlfn.UNIQUE(_xlfn.TEXTSPLIT(_xlfn._xlws.FILTER(N:N,I:I=E194),";",TRUE))),_xlfn.UNIQUE(_xlfn._xlws.FILTER(R:R,P:P=E194))),"NA")</f>
        <v>Soil Inoculation</v>
      </c>
      <c r="E194" s="93" t="s">
        <v>3623</v>
      </c>
      <c r="F194" s="93" t="b">
        <v>1</v>
      </c>
      <c r="G194" s="93" t="str" cm="1">
        <f t="array" ref="G194">IFERROR(_xlfn.TEXTJOIN(";",TRUE,_xlfn._xlws.FILTER(J:J,I:I=E194)),"NA")</f>
        <v>Glomus spp.</v>
      </c>
      <c r="I194" s="93" t="s">
        <v>3459</v>
      </c>
      <c r="J194" s="93" t="s">
        <v>3528</v>
      </c>
      <c r="K194" s="93" t="s">
        <v>252</v>
      </c>
      <c r="M194" s="93" t="b">
        <v>1</v>
      </c>
      <c r="N194" s="93" t="str" cm="1">
        <f t="array" ref="N194">_xlfn._xlws.FILTER(R:R,P:P=J194)</f>
        <v>Antitrypanosomal</v>
      </c>
      <c r="P194" s="93" t="s">
        <v>3908</v>
      </c>
      <c r="R194" s="143" t="s">
        <v>3309</v>
      </c>
    </row>
    <row r="195" spans="1:18" ht="10.5" x14ac:dyDescent="0.25">
      <c r="A195" s="93" t="s">
        <v>3973</v>
      </c>
      <c r="B195" s="93" t="s">
        <v>3974</v>
      </c>
      <c r="C195" s="93" t="s">
        <v>3552</v>
      </c>
      <c r="D195" s="93" t="str" cm="1">
        <f t="array" ref="D195">IFERROR(IF(G195&lt;&gt;"NA",_xlfn.TEXTJOIN(";",TRUE,_xlfn.UNIQUE(_xlfn.TEXTSPLIT(_xlfn._xlws.FILTER(N:N,I:I=E195),";",TRUE))),_xlfn.UNIQUE(_xlfn._xlws.FILTER(R:R,P:P=E195))),"NA")</f>
        <v>Fungicide</v>
      </c>
      <c r="E195" s="93" t="s">
        <v>3862</v>
      </c>
      <c r="F195" s="93" t="b">
        <v>1</v>
      </c>
      <c r="G195" s="93" t="str" cm="1">
        <f t="array" ref="G195">IFERROR(_xlfn.TEXTJOIN(";",TRUE,_xlfn._xlws.FILTER(J:J,I:I=E195)),"NA")</f>
        <v>tebuconazole;trifloxystrobin</v>
      </c>
      <c r="I195" s="93" t="s">
        <v>3570</v>
      </c>
      <c r="J195" s="93" t="s">
        <v>3456</v>
      </c>
      <c r="K195" s="93" t="s">
        <v>252</v>
      </c>
      <c r="M195" s="93" t="b">
        <v>1</v>
      </c>
      <c r="N195" s="93" t="str" cm="1">
        <f t="array" ref="N195">_xlfn._xlws.FILTER(R:R,P:P=J195)</f>
        <v>Vaccine</v>
      </c>
      <c r="P195" s="93" t="s">
        <v>3975</v>
      </c>
      <c r="R195" s="143" t="s">
        <v>3260</v>
      </c>
    </row>
    <row r="196" spans="1:18" ht="10.5" x14ac:dyDescent="0.25">
      <c r="A196" s="93" t="s">
        <v>3976</v>
      </c>
      <c r="B196" s="93" t="s">
        <v>3977</v>
      </c>
      <c r="C196" s="93" t="s">
        <v>3321</v>
      </c>
      <c r="D196" s="93" t="str" cm="1">
        <f t="array" ref="D196">IFERROR(IF(G196&lt;&gt;"NA",_xlfn.TEXTJOIN(";",TRUE,_xlfn.UNIQUE(_xlfn.TEXTSPLIT(_xlfn._xlws.FILTER(N:N,I:I=E196),";",TRUE))),_xlfn.UNIQUE(_xlfn._xlws.FILTER(R:R,P:P=E196))),"NA")</f>
        <v>Vaccine</v>
      </c>
      <c r="E196" s="93" t="s">
        <v>3755</v>
      </c>
      <c r="F196" s="93" t="b">
        <v>0</v>
      </c>
      <c r="G196" s="93" t="str" cm="1">
        <f t="array" ref="G196">IFERROR(_xlfn.TEXTJOIN(";",TRUE,_xlfn._xlws.FILTER(J:J,I:I=E196)),"NA")</f>
        <v>NA</v>
      </c>
      <c r="I196" s="93" t="s">
        <v>3570</v>
      </c>
      <c r="J196" s="93" t="s">
        <v>3461</v>
      </c>
      <c r="K196" s="93" t="s">
        <v>252</v>
      </c>
      <c r="M196" s="93" t="b">
        <v>1</v>
      </c>
      <c r="N196" s="93" t="str" cm="1">
        <f t="array" ref="N196">_xlfn._xlws.FILTER(R:R,P:P=J196)</f>
        <v>Vaccine</v>
      </c>
      <c r="P196" s="93" t="s">
        <v>3978</v>
      </c>
      <c r="R196" s="143" t="s">
        <v>3223</v>
      </c>
    </row>
    <row r="197" spans="1:18" ht="10.5" x14ac:dyDescent="0.25">
      <c r="A197" s="93" t="s">
        <v>3979</v>
      </c>
      <c r="B197" s="93" t="s">
        <v>2164</v>
      </c>
      <c r="C197" s="93" t="s">
        <v>3411</v>
      </c>
      <c r="D197" s="93" t="str" cm="1">
        <f t="array" ref="D197">IFERROR(IF(G197&lt;&gt;"NA",_xlfn.TEXTJOIN(";",TRUE,_xlfn.UNIQUE(_xlfn.TEXTSPLIT(_xlfn._xlws.FILTER(N:N,I:I=E197),";",TRUE))),_xlfn.UNIQUE(_xlfn._xlws.FILTER(R:R,P:P=E197))),"NA")</f>
        <v>Bioinsecticide</v>
      </c>
      <c r="E197" s="93" t="s">
        <v>3758</v>
      </c>
      <c r="F197" s="93" t="b">
        <v>0</v>
      </c>
      <c r="G197" s="93" t="str" cm="1">
        <f t="array" ref="G197">IFERROR(_xlfn.TEXTJOIN(";",TRUE,_xlfn._xlws.FILTER(J:J,I:I=E197)),"NA")</f>
        <v>NA</v>
      </c>
      <c r="I197" s="93" t="s">
        <v>3570</v>
      </c>
      <c r="J197" s="93" t="s">
        <v>3451</v>
      </c>
      <c r="K197" s="93" t="s">
        <v>252</v>
      </c>
      <c r="M197" s="93" t="b">
        <v>1</v>
      </c>
      <c r="N197" s="93" t="str" cm="1">
        <f t="array" ref="N197">_xlfn._xlws.FILTER(R:R,P:P=J197)</f>
        <v>Vaccine</v>
      </c>
      <c r="P197" s="93" t="s">
        <v>3912</v>
      </c>
      <c r="R197" s="143" t="s">
        <v>3309</v>
      </c>
    </row>
    <row r="198" spans="1:18" ht="10.5" x14ac:dyDescent="0.25">
      <c r="A198" s="93" t="s">
        <v>3980</v>
      </c>
      <c r="B198" s="93" t="s">
        <v>3981</v>
      </c>
      <c r="C198" s="93" t="s">
        <v>2816</v>
      </c>
      <c r="D198" s="93" t="str" cm="1">
        <f t="array" ref="D198">IFERROR(IF(G198&lt;&gt;"NA",_xlfn.TEXTJOIN(";",TRUE,_xlfn.UNIQUE(_xlfn.TEXTSPLIT(_xlfn._xlws.FILTER(N:N,I:I=E198),";",TRUE))),_xlfn.UNIQUE(_xlfn._xlws.FILTER(R:R,P:P=E198))),"NA")</f>
        <v>Bioinsecticide</v>
      </c>
      <c r="E198" s="93" t="s">
        <v>3760</v>
      </c>
      <c r="F198" s="93" t="b">
        <v>0</v>
      </c>
      <c r="G198" s="93" t="str" cm="1">
        <f t="array" ref="G198">IFERROR(_xlfn.TEXTJOIN(";",TRUE,_xlfn._xlws.FILTER(J:J,I:I=E198)),"NA")</f>
        <v>NA</v>
      </c>
      <c r="I198" s="93" t="s">
        <v>3570</v>
      </c>
      <c r="J198" s="93" t="s">
        <v>3446</v>
      </c>
      <c r="K198" s="93" t="s">
        <v>252</v>
      </c>
      <c r="M198" s="93" t="b">
        <v>1</v>
      </c>
      <c r="N198" s="93" t="str" cm="1">
        <f t="array" ref="N198">_xlfn._xlws.FILTER(R:R,P:P=J198)</f>
        <v>Vaccine</v>
      </c>
      <c r="P198" s="93" t="s">
        <v>3982</v>
      </c>
      <c r="R198" s="143" t="s">
        <v>3239</v>
      </c>
    </row>
    <row r="199" spans="1:18" ht="10.5" x14ac:dyDescent="0.25">
      <c r="A199" s="93" t="s">
        <v>3983</v>
      </c>
      <c r="B199" s="93" t="s">
        <v>3984</v>
      </c>
      <c r="C199" s="93" t="s">
        <v>2816</v>
      </c>
      <c r="D199" s="93" t="str" cm="1">
        <f t="array" ref="D199">IFERROR(IF(G199&lt;&gt;"NA",_xlfn.TEXTJOIN(";",TRUE,_xlfn.UNIQUE(_xlfn.TEXTSPLIT(_xlfn._xlws.FILTER(N:N,I:I=E199),";",TRUE))),_xlfn.UNIQUE(_xlfn._xlws.FILTER(R:R,P:P=E199))),"NA")</f>
        <v xml:space="preserve">
Bioinsecticide</v>
      </c>
      <c r="E199" s="93" t="s">
        <v>3763</v>
      </c>
      <c r="F199" s="93" t="b">
        <v>0</v>
      </c>
      <c r="G199" s="93" t="str" cm="1">
        <f t="array" ref="G199">IFERROR(_xlfn.TEXTJOIN(";",TRUE,_xlfn._xlws.FILTER(J:J,I:I=E199)),"NA")</f>
        <v>NA</v>
      </c>
      <c r="I199" s="93" t="s">
        <v>3570</v>
      </c>
      <c r="J199" s="93" t="s">
        <v>3464</v>
      </c>
      <c r="K199" s="93" t="s">
        <v>252</v>
      </c>
      <c r="M199" s="93" t="b">
        <v>1</v>
      </c>
      <c r="N199" s="93" t="str" cm="1">
        <f t="array" ref="N199">_xlfn._xlws.FILTER(R:R,P:P=J199)</f>
        <v>Vaccine</v>
      </c>
      <c r="P199" s="93" t="s">
        <v>3917</v>
      </c>
      <c r="R199" s="143" t="s">
        <v>3379</v>
      </c>
    </row>
    <row r="200" spans="1:18" ht="10.5" x14ac:dyDescent="0.25">
      <c r="A200" s="93" t="s">
        <v>3985</v>
      </c>
      <c r="B200" s="93" t="s">
        <v>2164</v>
      </c>
      <c r="C200" s="93" t="s">
        <v>3223</v>
      </c>
      <c r="D200" s="93" t="str" cm="1">
        <f t="array" ref="D200">IFERROR(IF(G200&lt;&gt;"NA",_xlfn.TEXTJOIN(";",TRUE,_xlfn.UNIQUE(_xlfn.TEXTSPLIT(_xlfn._xlws.FILTER(N:N,I:I=E200),";",TRUE))),_xlfn.UNIQUE(_xlfn._xlws.FILTER(R:R,P:P=E200))),"NA")</f>
        <v>Herbicide</v>
      </c>
      <c r="E200" s="93" t="s">
        <v>3768</v>
      </c>
      <c r="F200" s="93" t="b">
        <v>0</v>
      </c>
      <c r="G200" s="93" t="str" cm="1">
        <f t="array" ref="G200">IFERROR(_xlfn.TEXTJOIN(";",TRUE,_xlfn._xlws.FILTER(J:J,I:I=E200)),"NA")</f>
        <v>NA</v>
      </c>
      <c r="I200" s="93" t="s">
        <v>3986</v>
      </c>
      <c r="J200" s="93" t="s">
        <v>3408</v>
      </c>
      <c r="K200" s="93" t="s">
        <v>252</v>
      </c>
      <c r="M200" s="93" t="b">
        <v>1</v>
      </c>
      <c r="N200" s="93" t="str" cm="1">
        <f t="array" ref="N200">_xlfn._xlws.FILTER(R:R,P:P=J200)</f>
        <v>Acaricide;Insecticide</v>
      </c>
      <c r="P200" s="93" t="s">
        <v>3920</v>
      </c>
      <c r="R200" s="143" t="s">
        <v>3379</v>
      </c>
    </row>
    <row r="201" spans="1:18" ht="10.5" x14ac:dyDescent="0.25">
      <c r="A201" s="93" t="s">
        <v>3987</v>
      </c>
      <c r="B201" s="93" t="s">
        <v>3988</v>
      </c>
      <c r="C201" s="93" t="s">
        <v>3280</v>
      </c>
      <c r="D201" s="93" t="str" cm="1">
        <f t="array" ref="D201">IFERROR(IF(G201&lt;&gt;"NA",_xlfn.TEXTJOIN(";",TRUE,_xlfn.UNIQUE(_xlfn.TEXTSPLIT(_xlfn._xlws.FILTER(N:N,I:I=E201),";",TRUE))),_xlfn.UNIQUE(_xlfn._xlws.FILTER(R:R,P:P=E201))),"NA")</f>
        <v>Antihelmintic</v>
      </c>
      <c r="E201" s="93" t="s">
        <v>3989</v>
      </c>
      <c r="F201" s="93" t="b">
        <v>1</v>
      </c>
      <c r="G201" s="93" t="str" cm="1">
        <f t="array" ref="G201">IFERROR(_xlfn.TEXTJOIN(";",TRUE,_xlfn._xlws.FILTER(J:J,I:I=E201)),"NA")</f>
        <v>oxfendazole</v>
      </c>
      <c r="I201" s="93" t="s">
        <v>3633</v>
      </c>
      <c r="J201" s="93" t="s">
        <v>3571</v>
      </c>
      <c r="K201" s="93" t="s">
        <v>252</v>
      </c>
      <c r="M201" s="93" t="b">
        <v>1</v>
      </c>
      <c r="N201" s="93" t="str" cm="1">
        <f t="array" ref="N201">_xlfn._xlws.FILTER(R:R,P:P=J201)</f>
        <v>Acaricide</v>
      </c>
      <c r="P201" s="93" t="s">
        <v>3922</v>
      </c>
      <c r="R201" s="143" t="s">
        <v>3379</v>
      </c>
    </row>
    <row r="202" spans="1:18" ht="10.5" x14ac:dyDescent="0.25">
      <c r="A202" s="93" t="s">
        <v>3990</v>
      </c>
      <c r="B202" s="93" t="s">
        <v>3991</v>
      </c>
      <c r="C202" s="93" t="s">
        <v>3280</v>
      </c>
      <c r="D202" s="93" t="str" cm="1">
        <f t="array" ref="D202">IFERROR(IF(G202&lt;&gt;"NA",_xlfn.TEXTJOIN(";",TRUE,_xlfn.UNIQUE(_xlfn.TEXTSPLIT(_xlfn._xlws.FILTER(N:N,I:I=E202),";",TRUE))),_xlfn.UNIQUE(_xlfn._xlws.FILTER(R:R,P:P=E202))),"NA")</f>
        <v>Antihelmintic;Supplement;Fungicide</v>
      </c>
      <c r="E202" s="93" t="s">
        <v>3287</v>
      </c>
      <c r="F202" s="93" t="b">
        <v>1</v>
      </c>
      <c r="G202" s="93" t="str" cm="1">
        <f t="array" ref="G202">IFERROR(_xlfn.TEXTJOIN(";",TRUE,_xlfn._xlws.FILTER(J:J,I:I=E202)),"NA")</f>
        <v>albendazole;cobalt sulphate;cupric sulfate anhydrous;levamisole hydrochloride;oxyclozanide;zinc sulphate monohydrate</v>
      </c>
      <c r="I202" s="93" t="s">
        <v>3677</v>
      </c>
      <c r="J202" s="93" t="s">
        <v>3686</v>
      </c>
      <c r="K202" s="93" t="s">
        <v>252</v>
      </c>
      <c r="M202" s="93" t="b">
        <v>1</v>
      </c>
      <c r="N202" s="93" t="str" cm="1">
        <f t="array" ref="N202">_xlfn._xlws.FILTER(R:R,P:P=J202)</f>
        <v>Antihelmintic</v>
      </c>
      <c r="P202" s="93" t="s">
        <v>3925</v>
      </c>
      <c r="R202" s="143" t="s">
        <v>3379</v>
      </c>
    </row>
    <row r="203" spans="1:18" ht="10.5" x14ac:dyDescent="0.25">
      <c r="A203" s="93" t="s">
        <v>3992</v>
      </c>
      <c r="B203" s="93" t="s">
        <v>3993</v>
      </c>
      <c r="C203" s="93" t="s">
        <v>3354</v>
      </c>
      <c r="D203" s="93" t="str" cm="1">
        <f t="array" ref="D203">IFERROR(IF(G203&lt;&gt;"NA",_xlfn.TEXTJOIN(";",TRUE,_xlfn.UNIQUE(_xlfn.TEXTSPLIT(_xlfn._xlws.FILTER(N:N,I:I=E203),";",TRUE))),_xlfn.UNIQUE(_xlfn._xlws.FILTER(R:R,P:P=E203))),"NA")</f>
        <v>Acaricide</v>
      </c>
      <c r="E203" s="93" t="s">
        <v>3994</v>
      </c>
      <c r="F203" s="93" t="b">
        <v>1</v>
      </c>
      <c r="G203" s="93" t="str" cm="1">
        <f t="array" ref="G203">IFERROR(_xlfn.TEXTJOIN(";",TRUE,_xlfn._xlws.FILTER(J:J,I:I=E203)),"NA")</f>
        <v>amitraz</v>
      </c>
      <c r="I203" s="93" t="s">
        <v>3694</v>
      </c>
      <c r="J203" s="93" t="s">
        <v>3435</v>
      </c>
      <c r="K203" s="93" t="s">
        <v>252</v>
      </c>
      <c r="M203" s="93" t="b">
        <v>1</v>
      </c>
      <c r="N203" s="93" t="str" cm="1">
        <f t="array" ref="N203">_xlfn._xlws.FILTER(R:R,P:P=J203)</f>
        <v>Prostaglandin Analogue</v>
      </c>
      <c r="P203" s="93" t="s">
        <v>3929</v>
      </c>
      <c r="R203" s="143" t="s">
        <v>3379</v>
      </c>
    </row>
    <row r="204" spans="1:18" ht="10.5" x14ac:dyDescent="0.25">
      <c r="A204" s="93" t="s">
        <v>3995</v>
      </c>
      <c r="B204" s="93" t="s">
        <v>3996</v>
      </c>
      <c r="C204" s="93" t="s">
        <v>3997</v>
      </c>
      <c r="D204" s="93" t="str" cm="1">
        <f t="array" ref="D204">IFERROR(IF(G204&lt;&gt;"NA",_xlfn.TEXTJOIN(";",TRUE,_xlfn.UNIQUE(_xlfn.TEXTSPLIT(_xlfn._xlws.FILTER(N:N,I:I=E204),";",TRUE))),_xlfn.UNIQUE(_xlfn._xlws.FILTER(R:R,P:P=E204))),"NA")</f>
        <v>Growth promotor</v>
      </c>
      <c r="E204" s="93" t="s">
        <v>3782</v>
      </c>
      <c r="F204" s="93" t="b">
        <v>0</v>
      </c>
      <c r="G204" s="93" t="str" cm="1">
        <f t="array" ref="G204">IFERROR(_xlfn.TEXTJOIN(";",TRUE,_xlfn._xlws.FILTER(J:J,I:I=E204)),"NA")</f>
        <v>NA</v>
      </c>
      <c r="I204" s="93" t="s">
        <v>3708</v>
      </c>
      <c r="J204" s="93" t="s">
        <v>3809</v>
      </c>
      <c r="K204" s="93" t="s">
        <v>252</v>
      </c>
      <c r="M204" s="93" t="b">
        <v>1</v>
      </c>
      <c r="N204" s="93" t="str" cm="1">
        <f t="array" ref="N204">_xlfn._xlws.FILTER(R:R,P:P=J204)</f>
        <v>Tocolytic</v>
      </c>
      <c r="P204" s="93" t="s">
        <v>3932</v>
      </c>
      <c r="R204" s="143" t="s">
        <v>3379</v>
      </c>
    </row>
    <row r="205" spans="1:18" ht="10.5" x14ac:dyDescent="0.25">
      <c r="A205" s="93" t="s">
        <v>3998</v>
      </c>
      <c r="B205" s="93" t="s">
        <v>3999</v>
      </c>
      <c r="C205" s="93" t="s">
        <v>3223</v>
      </c>
      <c r="D205" s="93" t="str" cm="1">
        <f t="array" ref="D205">IFERROR(IF(G205&lt;&gt;"NA",_xlfn.TEXTJOIN(";",TRUE,_xlfn.UNIQUE(_xlfn.TEXTSPLIT(_xlfn._xlws.FILTER(N:N,I:I=E205),";",TRUE))),_xlfn.UNIQUE(_xlfn._xlws.FILTER(R:R,P:P=E205))),"NA")</f>
        <v>Herbicide</v>
      </c>
      <c r="E205" s="93" t="s">
        <v>3229</v>
      </c>
      <c r="F205" s="93" t="b">
        <v>1</v>
      </c>
      <c r="G205" s="93" t="str" cm="1">
        <f t="array" ref="G205">IFERROR(_xlfn.TEXTJOIN(";",TRUE,_xlfn._xlws.FILTER(J:J,I:I=E205)),"NA")</f>
        <v>2,4-dichlorophenoxyacetic acid</v>
      </c>
      <c r="I205" s="93" t="s">
        <v>3881</v>
      </c>
      <c r="J205" s="93" t="s">
        <v>3686</v>
      </c>
      <c r="K205" s="93" t="s">
        <v>252</v>
      </c>
      <c r="M205" s="93" t="b">
        <v>1</v>
      </c>
      <c r="N205" s="93" t="str" cm="1">
        <f t="array" ref="N205">_xlfn._xlws.FILTER(R:R,P:P=J205)</f>
        <v>Antihelmintic</v>
      </c>
      <c r="P205" s="93" t="s">
        <v>3934</v>
      </c>
      <c r="R205" s="143" t="s">
        <v>3379</v>
      </c>
    </row>
    <row r="206" spans="1:18" ht="10.5" x14ac:dyDescent="0.25">
      <c r="A206" s="93" t="s">
        <v>4000</v>
      </c>
      <c r="B206" s="93" t="s">
        <v>3816</v>
      </c>
      <c r="C206" s="93" t="s">
        <v>3239</v>
      </c>
      <c r="D206" s="93" t="str" cm="1">
        <f t="array" ref="D206">IFERROR(IF(G206&lt;&gt;"NA",_xlfn.TEXTJOIN(";",TRUE,_xlfn.UNIQUE(_xlfn.TEXTSPLIT(_xlfn._xlws.FILTER(N:N,I:I=E206),";",TRUE))),_xlfn.UNIQUE(_xlfn._xlws.FILTER(R:R,P:P=E206))),"NA")</f>
        <v>Herbicide</v>
      </c>
      <c r="E206" s="93" t="s">
        <v>4001</v>
      </c>
      <c r="F206" s="93" t="b">
        <v>1</v>
      </c>
      <c r="G206" s="93" t="str" cm="1">
        <f t="array" ref="G206">IFERROR(_xlfn.TEXTJOIN(";",TRUE,_xlfn._xlws.FILTER(J:J,I:I=E206)),"NA")</f>
        <v>popanil</v>
      </c>
      <c r="I206" s="93" t="s">
        <v>3916</v>
      </c>
      <c r="J206" s="93" t="s">
        <v>3700</v>
      </c>
      <c r="K206" s="93" t="s">
        <v>252</v>
      </c>
      <c r="M206" s="93" t="b">
        <v>1</v>
      </c>
      <c r="N206" s="93" t="str" cm="1">
        <f t="array" ref="N206">_xlfn._xlws.FILTER(R:R,P:P=J206)</f>
        <v>Antihelmintic</v>
      </c>
      <c r="P206" s="93" t="s">
        <v>3936</v>
      </c>
      <c r="R206" s="143" t="s">
        <v>3379</v>
      </c>
    </row>
    <row r="207" spans="1:18" ht="10.5" x14ac:dyDescent="0.25">
      <c r="A207" s="93" t="s">
        <v>4002</v>
      </c>
      <c r="B207" s="93" t="s">
        <v>4003</v>
      </c>
      <c r="C207" s="93" t="s">
        <v>3223</v>
      </c>
      <c r="D207" s="93" t="str" cm="1">
        <f t="array" ref="D207">IFERROR(IF(G207&lt;&gt;"NA",_xlfn.TEXTJOIN(";",TRUE,_xlfn.UNIQUE(_xlfn.TEXTSPLIT(_xlfn._xlws.FILTER(N:N,I:I=E207),";",TRUE))),_xlfn.UNIQUE(_xlfn._xlws.FILTER(R:R,P:P=E207))),"NA")</f>
        <v>Herbicide</v>
      </c>
      <c r="E207" s="93" t="s">
        <v>4004</v>
      </c>
      <c r="F207" s="93" t="b">
        <v>1</v>
      </c>
      <c r="G207" s="93" t="str" cm="1">
        <f t="array" ref="G207">IFERROR(_xlfn.TEXTJOIN(";",TRUE,_xlfn._xlws.FILTER(J:J,I:I=E207)),"NA")</f>
        <v>paraquat dichloride</v>
      </c>
      <c r="I207" s="93" t="s">
        <v>3960</v>
      </c>
      <c r="J207" s="93" t="s">
        <v>3276</v>
      </c>
      <c r="K207" s="93" t="s">
        <v>252</v>
      </c>
      <c r="M207" s="93" t="b">
        <v>1</v>
      </c>
      <c r="N207" s="93" t="str" cm="1">
        <f t="array" ref="N207">_xlfn._xlws.FILTER(R:R,P:P=J207)</f>
        <v>Acaricide</v>
      </c>
      <c r="P207" s="93" t="s">
        <v>3939</v>
      </c>
      <c r="R207" s="143" t="s">
        <v>3379</v>
      </c>
    </row>
    <row r="208" spans="1:18" ht="10.5" x14ac:dyDescent="0.25">
      <c r="A208" s="93" t="s">
        <v>4005</v>
      </c>
      <c r="B208" s="93" t="s">
        <v>4006</v>
      </c>
      <c r="C208" s="93" t="s">
        <v>3321</v>
      </c>
      <c r="D208" s="93" t="str" cm="1">
        <f t="array" ref="D208">IFERROR(IF(G208&lt;&gt;"NA",_xlfn.TEXTJOIN(";",TRUE,_xlfn.UNIQUE(_xlfn.TEXTSPLIT(_xlfn._xlws.FILTER(N:N,I:I=E208),";",TRUE))),_xlfn.UNIQUE(_xlfn._xlws.FILTER(R:R,P:P=E208))),"NA")</f>
        <v>Vaccine</v>
      </c>
      <c r="E208" s="93" t="s">
        <v>3785</v>
      </c>
      <c r="F208" s="93" t="b">
        <v>0</v>
      </c>
      <c r="G208" s="93" t="str" cm="1">
        <f t="array" ref="G208">IFERROR(_xlfn.TEXTJOIN(";",TRUE,_xlfn._xlws.FILTER(J:J,I:I=E208)),"NA")</f>
        <v>NA</v>
      </c>
      <c r="I208" s="93" t="s">
        <v>3964</v>
      </c>
      <c r="J208" s="93" t="s">
        <v>3686</v>
      </c>
      <c r="K208" s="93" t="s">
        <v>252</v>
      </c>
      <c r="M208" s="93" t="b">
        <v>1</v>
      </c>
      <c r="N208" s="93" t="str" cm="1">
        <f t="array" ref="N208">_xlfn._xlws.FILTER(R:R,P:P=J208)</f>
        <v>Antihelmintic</v>
      </c>
      <c r="P208" s="93" t="s">
        <v>4007</v>
      </c>
      <c r="R208" s="93" t="s">
        <v>4008</v>
      </c>
    </row>
    <row r="209" spans="1:18" ht="10.5" x14ac:dyDescent="0.25">
      <c r="A209" s="93" t="s">
        <v>4009</v>
      </c>
      <c r="B209" s="93" t="s">
        <v>2164</v>
      </c>
      <c r="C209" s="93" t="s">
        <v>3223</v>
      </c>
      <c r="D209" s="93" t="str" cm="1">
        <f t="array" ref="D209">IFERROR(IF(G209&lt;&gt;"NA",_xlfn.TEXTJOIN(";",TRUE,_xlfn.UNIQUE(_xlfn.TEXTSPLIT(_xlfn._xlws.FILTER(N:N,I:I=E209),";",TRUE))),_xlfn.UNIQUE(_xlfn._xlws.FILTER(R:R,P:P=E209))),"NA")</f>
        <v>Herbicide</v>
      </c>
      <c r="E209" s="93" t="s">
        <v>3792</v>
      </c>
      <c r="F209" s="93" t="b">
        <v>0</v>
      </c>
      <c r="G209" s="93" t="str" cm="1">
        <f t="array" ref="G209">IFERROR(_xlfn.TEXTJOIN(";",TRUE,_xlfn._xlws.FILTER(J:J,I:I=E209)),"NA")</f>
        <v>NA</v>
      </c>
      <c r="I209" s="93" t="s">
        <v>3970</v>
      </c>
      <c r="J209" s="93" t="s">
        <v>3456</v>
      </c>
      <c r="K209" s="93" t="s">
        <v>252</v>
      </c>
      <c r="M209" s="93" t="b">
        <v>1</v>
      </c>
      <c r="N209" s="93" t="str" cm="1">
        <f t="array" ref="N209">_xlfn._xlws.FILTER(R:R,P:P=J209)</f>
        <v>Vaccine</v>
      </c>
      <c r="P209" s="93" t="s">
        <v>3943</v>
      </c>
      <c r="R209" s="143" t="s">
        <v>3379</v>
      </c>
    </row>
    <row r="210" spans="1:18" ht="10.5" x14ac:dyDescent="0.25">
      <c r="A210" s="93" t="s">
        <v>4010</v>
      </c>
      <c r="B210" s="93" t="s">
        <v>4011</v>
      </c>
      <c r="C210" s="93" t="s">
        <v>4012</v>
      </c>
      <c r="D210" s="93" t="str" cm="1">
        <f t="array" ref="D210">IFERROR(IF(G210&lt;&gt;"NA",_xlfn.TEXTJOIN(";",TRUE,_xlfn.UNIQUE(_xlfn.TEXTSPLIT(_xlfn._xlws.FILTER(N:N,I:I=E210),";",TRUE))),_xlfn.UNIQUE(_xlfn._xlws.FILTER(R:R,P:P=E210))),"NA")</f>
        <v>Antibiotic</v>
      </c>
      <c r="E210" s="93" t="s">
        <v>3796</v>
      </c>
      <c r="F210" s="93" t="b">
        <v>0</v>
      </c>
      <c r="G210" s="93" t="str" cm="1">
        <f t="array" ref="G210">IFERROR(_xlfn.TEXTJOIN(";",TRUE,_xlfn._xlws.FILTER(J:J,I:I=E210)),"NA")</f>
        <v>NA</v>
      </c>
      <c r="I210" s="93" t="s">
        <v>3970</v>
      </c>
      <c r="J210" s="93" t="s">
        <v>3461</v>
      </c>
      <c r="K210" s="93" t="s">
        <v>252</v>
      </c>
      <c r="M210" s="93" t="b">
        <v>1</v>
      </c>
      <c r="N210" s="93" t="str" cm="1">
        <f t="array" ref="N210">_xlfn._xlws.FILTER(R:R,P:P=J210)</f>
        <v>Vaccine</v>
      </c>
      <c r="P210" s="93" t="s">
        <v>3484</v>
      </c>
      <c r="R210" s="143" t="s">
        <v>3295</v>
      </c>
    </row>
    <row r="211" spans="1:18" ht="10.5" x14ac:dyDescent="0.25">
      <c r="A211" s="93" t="s">
        <v>4013</v>
      </c>
      <c r="B211" s="93" t="s">
        <v>4014</v>
      </c>
      <c r="C211" s="93" t="s">
        <v>2816</v>
      </c>
      <c r="D211" s="93" t="str" cm="1">
        <f t="array" ref="D211">IFERROR(IF(G211&lt;&gt;"NA",_xlfn.TEXTJOIN(";",TRUE,_xlfn.UNIQUE(_xlfn.TEXTSPLIT(_xlfn._xlws.FILTER(N:N,I:I=E211),";",TRUE))),_xlfn.UNIQUE(_xlfn._xlws.FILTER(R:R,P:P=E211))),"NA")</f>
        <v>Antibiotic;Supplement</v>
      </c>
      <c r="E211" s="93" t="s">
        <v>3799</v>
      </c>
      <c r="F211" s="93" t="b">
        <v>0</v>
      </c>
      <c r="G211" s="93" t="str" cm="1">
        <f t="array" ref="G211">IFERROR(_xlfn.TEXTJOIN(";",TRUE,_xlfn._xlws.FILTER(J:J,I:I=E211)),"NA")</f>
        <v>NA</v>
      </c>
      <c r="I211" s="93" t="s">
        <v>3970</v>
      </c>
      <c r="J211" s="93" t="s">
        <v>3451</v>
      </c>
      <c r="K211" s="93" t="s">
        <v>252</v>
      </c>
      <c r="M211" s="93" t="b">
        <v>1</v>
      </c>
      <c r="N211" s="93" t="str" cm="1">
        <f t="array" ref="N211">_xlfn._xlws.FILTER(R:R,P:P=J211)</f>
        <v>Vaccine</v>
      </c>
    </row>
    <row r="212" spans="1:18" ht="10.5" x14ac:dyDescent="0.25">
      <c r="A212" s="93" t="s">
        <v>4015</v>
      </c>
      <c r="B212" s="93" t="s">
        <v>4016</v>
      </c>
      <c r="C212" s="93" t="s">
        <v>3273</v>
      </c>
      <c r="D212" s="93" t="str" cm="1">
        <f t="array" ref="D212">IFERROR(IF(G212&lt;&gt;"NA",_xlfn.TEXTJOIN(";",TRUE,_xlfn.UNIQUE(_xlfn.TEXTSPLIT(_xlfn._xlws.FILTER(N:N,I:I=E212),";",TRUE))),_xlfn.UNIQUE(_xlfn._xlws.FILTER(R:R,P:P=E212))),"NA")</f>
        <v>Antihelmintic</v>
      </c>
      <c r="E212" s="93" t="s">
        <v>4017</v>
      </c>
      <c r="F212" s="93" t="b">
        <v>1</v>
      </c>
      <c r="G212" s="93" t="str" cm="1">
        <f t="array" ref="G212">IFERROR(_xlfn.TEXTJOIN(";",TRUE,_xlfn._xlws.FILTER(J:J,I:I=E212)),"NA")</f>
        <v>fenbendazole</v>
      </c>
      <c r="I212" s="93" t="s">
        <v>3970</v>
      </c>
      <c r="J212" s="93" t="s">
        <v>3446</v>
      </c>
      <c r="K212" s="93" t="s">
        <v>252</v>
      </c>
      <c r="M212" s="93" t="b">
        <v>1</v>
      </c>
      <c r="N212" s="93" t="str" cm="1">
        <f t="array" ref="N212">_xlfn._xlws.FILTER(R:R,P:P=J212)</f>
        <v>Vaccine</v>
      </c>
    </row>
    <row r="213" spans="1:18" ht="10.5" x14ac:dyDescent="0.25">
      <c r="A213" s="93" t="s">
        <v>4018</v>
      </c>
      <c r="B213" s="93" t="s">
        <v>4019</v>
      </c>
      <c r="C213" s="93" t="s">
        <v>3223</v>
      </c>
      <c r="D213" s="93" t="str" cm="1">
        <f t="array" ref="D213">IFERROR(IF(G213&lt;&gt;"NA",_xlfn.TEXTJOIN(";",TRUE,_xlfn.UNIQUE(_xlfn.TEXTSPLIT(_xlfn._xlws.FILTER(N:N,I:I=E213),";",TRUE))),_xlfn.UNIQUE(_xlfn._xlws.FILTER(R:R,P:P=E213))),"NA")</f>
        <v>Herbicide</v>
      </c>
      <c r="E213" s="93" t="s">
        <v>4020</v>
      </c>
      <c r="F213" s="93" t="b">
        <v>1</v>
      </c>
      <c r="G213" s="93" t="str" cm="1">
        <f t="array" ref="G213">IFERROR(_xlfn.TEXTJOIN(";",TRUE,_xlfn._xlws.FILTER(J:J,I:I=E213)),"NA")</f>
        <v>paraquat dichloride</v>
      </c>
      <c r="I213" s="93" t="s">
        <v>3970</v>
      </c>
      <c r="J213" s="93" t="s">
        <v>3464</v>
      </c>
      <c r="K213" s="93" t="s">
        <v>252</v>
      </c>
      <c r="M213" s="93" t="b">
        <v>1</v>
      </c>
      <c r="N213" s="93" t="str" cm="1">
        <f t="array" ref="N213">_xlfn._xlws.FILTER(R:R,P:P=J213)</f>
        <v>Vaccine</v>
      </c>
    </row>
    <row r="214" spans="1:18" ht="10.5" x14ac:dyDescent="0.25">
      <c r="A214" s="93" t="s">
        <v>4021</v>
      </c>
      <c r="B214" s="93" t="s">
        <v>4022</v>
      </c>
      <c r="C214" s="93" t="s">
        <v>3223</v>
      </c>
      <c r="D214" s="93" t="str" cm="1">
        <f t="array" ref="D214">IFERROR(IF(G214&lt;&gt;"NA",_xlfn.TEXTJOIN(";",TRUE,_xlfn.UNIQUE(_xlfn.TEXTSPLIT(_xlfn._xlws.FILTER(N:N,I:I=E214),";",TRUE))),_xlfn.UNIQUE(_xlfn._xlws.FILTER(R:R,P:P=E214))),"NA")</f>
        <v>Herbicide</v>
      </c>
      <c r="E214" s="93" t="s">
        <v>3804</v>
      </c>
      <c r="F214" s="93" t="b">
        <v>0</v>
      </c>
      <c r="G214" s="93" t="str" cm="1">
        <f t="array" ref="G214">IFERROR(_xlfn.TEXTJOIN(";",TRUE,_xlfn._xlws.FILTER(J:J,I:I=E214)),"NA")</f>
        <v>paraquat dichloride</v>
      </c>
      <c r="I214" s="93" t="s">
        <v>3989</v>
      </c>
      <c r="J214" s="93" t="s">
        <v>3788</v>
      </c>
      <c r="K214" s="93" t="s">
        <v>252</v>
      </c>
      <c r="M214" s="93" t="b">
        <v>1</v>
      </c>
      <c r="N214" s="93" t="str" cm="1">
        <f t="array" ref="N214">_xlfn._xlws.FILTER(R:R,P:P=J214)</f>
        <v>Antihelmintic</v>
      </c>
    </row>
    <row r="215" spans="1:18" ht="10.5" x14ac:dyDescent="0.25">
      <c r="A215" s="93" t="s">
        <v>4023</v>
      </c>
      <c r="B215" s="93" t="s">
        <v>4024</v>
      </c>
      <c r="C215" s="93" t="s">
        <v>3321</v>
      </c>
      <c r="D215" s="93" t="str" cm="1">
        <f t="array" ref="D215">IFERROR(IF(G215&lt;&gt;"NA",_xlfn.TEXTJOIN(";",TRUE,_xlfn.UNIQUE(_xlfn.TEXTSPLIT(_xlfn._xlws.FILTER(N:N,I:I=E215),";",TRUE))),_xlfn.UNIQUE(_xlfn._xlws.FILTER(R:R,P:P=E215))),"NA")</f>
        <v>Antibiotic</v>
      </c>
      <c r="E215" s="93" t="s">
        <v>4025</v>
      </c>
      <c r="F215" s="93" t="b">
        <v>1</v>
      </c>
      <c r="G215" s="93" t="str" cm="1">
        <f t="array" ref="G215">IFERROR(_xlfn.TEXTJOIN(";",TRUE,_xlfn._xlws.FILTER(J:J,I:I=E215)),"NA")</f>
        <v>oxytetracycline</v>
      </c>
      <c r="I215" s="93" t="s">
        <v>3994</v>
      </c>
      <c r="J215" s="93" t="s">
        <v>3276</v>
      </c>
      <c r="K215" s="93" t="s">
        <v>252</v>
      </c>
      <c r="M215" s="93" t="b">
        <v>1</v>
      </c>
      <c r="N215" s="93" t="str" cm="1">
        <f t="array" ref="N215">_xlfn._xlws.FILTER(R:R,P:P=J215)</f>
        <v>Acaricide</v>
      </c>
    </row>
    <row r="216" spans="1:18" ht="10.5" x14ac:dyDescent="0.25">
      <c r="A216" s="93" t="s">
        <v>4026</v>
      </c>
      <c r="B216" s="93" t="s">
        <v>4027</v>
      </c>
      <c r="C216" s="93" t="s">
        <v>3223</v>
      </c>
      <c r="D216" s="93" t="str" cm="1">
        <f t="array" ref="D216">IFERROR(IF(G216&lt;&gt;"NA",_xlfn.TEXTJOIN(";",TRUE,_xlfn.UNIQUE(_xlfn.TEXTSPLIT(_xlfn._xlws.FILTER(N:N,I:I=E216),";",TRUE))),_xlfn.UNIQUE(_xlfn._xlws.FILTER(R:R,P:P=E216))),"NA")</f>
        <v>Herbicide</v>
      </c>
      <c r="E216" s="93" t="s">
        <v>4028</v>
      </c>
      <c r="F216" s="93" t="b">
        <v>1</v>
      </c>
      <c r="G216" s="93" t="str" cm="1">
        <f t="array" ref="G216">IFERROR(_xlfn.TEXTJOIN(";",TRUE,_xlfn._xlws.FILTER(J:J,I:I=E216)),"NA")</f>
        <v>paraquat dichloride</v>
      </c>
      <c r="I216" s="93" t="s">
        <v>4017</v>
      </c>
      <c r="J216" s="93" t="s">
        <v>3556</v>
      </c>
      <c r="K216" s="93" t="s">
        <v>252</v>
      </c>
      <c r="M216" s="93" t="b">
        <v>1</v>
      </c>
      <c r="N216" s="93" t="str" cm="1">
        <f t="array" ref="N216">_xlfn._xlws.FILTER(R:R,P:P=J216)</f>
        <v>Antihelmintic</v>
      </c>
    </row>
    <row r="217" spans="1:18" ht="10.5" x14ac:dyDescent="0.25">
      <c r="A217" s="93" t="s">
        <v>4029</v>
      </c>
      <c r="B217" s="93" t="s">
        <v>4030</v>
      </c>
      <c r="C217" s="93" t="s">
        <v>3223</v>
      </c>
      <c r="D217" s="93" t="str" cm="1">
        <f t="array" ref="D217">IFERROR(IF(G217&lt;&gt;"NA",_xlfn.TEXTJOIN(";",TRUE,_xlfn.UNIQUE(_xlfn.TEXTSPLIT(_xlfn._xlws.FILTER(N:N,I:I=E217),";",TRUE))),_xlfn.UNIQUE(_xlfn._xlws.FILTER(R:R,P:P=E217))),"NA")</f>
        <v>Herbicide</v>
      </c>
      <c r="E217" s="93" t="s">
        <v>3821</v>
      </c>
      <c r="F217" s="93" t="b">
        <v>0</v>
      </c>
      <c r="G217" s="93" t="str" cm="1">
        <f t="array" ref="G217">IFERROR(_xlfn.TEXTJOIN(";",TRUE,_xlfn._xlws.FILTER(J:J,I:I=E217)),"NA")</f>
        <v>NA</v>
      </c>
      <c r="I217" s="93" t="s">
        <v>4025</v>
      </c>
      <c r="J217" s="93" t="s">
        <v>3796</v>
      </c>
      <c r="K217" s="93" t="s">
        <v>252</v>
      </c>
      <c r="M217" s="93" t="b">
        <v>1</v>
      </c>
      <c r="N217" s="93" t="str" cm="1">
        <f t="array" ref="N217">_xlfn._xlws.FILTER(R:R,P:P=J217)</f>
        <v>Antibiotic</v>
      </c>
    </row>
    <row r="218" spans="1:18" ht="10.5" x14ac:dyDescent="0.25">
      <c r="A218" s="93" t="s">
        <v>4031</v>
      </c>
      <c r="B218" s="93" t="s">
        <v>4032</v>
      </c>
      <c r="C218" s="93" t="s">
        <v>3239</v>
      </c>
      <c r="D218" s="93" t="str" cm="1">
        <f t="array" ref="D218">IFERROR(IF(G218&lt;&gt;"NA",_xlfn.TEXTJOIN(";",TRUE,_xlfn.UNIQUE(_xlfn.TEXTSPLIT(_xlfn._xlws.FILTER(N:N,I:I=E218),";",TRUE))),_xlfn.UNIQUE(_xlfn._xlws.FILTER(R:R,P:P=E218))),"NA")</f>
        <v>Insecticide</v>
      </c>
      <c r="E218" s="138" t="s">
        <v>3824</v>
      </c>
      <c r="F218" s="93" t="b">
        <v>0</v>
      </c>
      <c r="G218" s="93" t="str" cm="1">
        <f t="array" ref="G218">IFERROR(_xlfn.TEXTJOIN(";",TRUE,_xlfn._xlws.FILTER(J:J,I:I=E218)),"NA")</f>
        <v>NA</v>
      </c>
      <c r="I218" s="93" t="s">
        <v>4033</v>
      </c>
      <c r="J218" s="93" t="s">
        <v>3456</v>
      </c>
      <c r="K218" s="93" t="s">
        <v>252</v>
      </c>
      <c r="M218" s="93" t="b">
        <v>1</v>
      </c>
      <c r="N218" s="93" t="str" cm="1">
        <f t="array" ref="N218">_xlfn._xlws.FILTER(R:R,P:P=J218)</f>
        <v>Vaccine</v>
      </c>
    </row>
    <row r="219" spans="1:18" ht="10.5" x14ac:dyDescent="0.25">
      <c r="A219" s="93" t="s">
        <v>4034</v>
      </c>
      <c r="B219" s="93" t="s">
        <v>4035</v>
      </c>
      <c r="C219" s="93" t="s">
        <v>3321</v>
      </c>
      <c r="D219" s="93" t="str" cm="1">
        <f t="array" ref="D219">IFERROR(IF(G219&lt;&gt;"NA",_xlfn.TEXTJOIN(";",TRUE,_xlfn.UNIQUE(_xlfn.TEXTSPLIT(_xlfn._xlws.FILTER(N:N,I:I=E219),";",TRUE))),_xlfn.UNIQUE(_xlfn._xlws.FILTER(R:R,P:P=E219))),"NA")</f>
        <v>Vaccine</v>
      </c>
      <c r="E219" s="93" t="s">
        <v>4033</v>
      </c>
      <c r="F219" s="93" t="b">
        <v>1</v>
      </c>
      <c r="G219" s="93" t="str" cm="1">
        <f t="array" ref="G219">IFERROR(_xlfn.TEXTJOIN(";",TRUE,_xlfn._xlws.FILTER(J:J,I:I=E219)),"NA")</f>
        <v>Clostridium perfringens toxoids;Clostridium septicum toxoid;Clostridium novyi toxoid;Clostridium chauvoei toxoid</v>
      </c>
      <c r="I219" s="93" t="s">
        <v>4033</v>
      </c>
      <c r="J219" s="93" t="s">
        <v>3461</v>
      </c>
      <c r="K219" s="93" t="s">
        <v>252</v>
      </c>
      <c r="M219" s="93" t="b">
        <v>1</v>
      </c>
      <c r="N219" s="93" t="str" cm="1">
        <f t="array" ref="N219">_xlfn._xlws.FILTER(R:R,P:P=J219)</f>
        <v>Vaccine</v>
      </c>
    </row>
    <row r="220" spans="1:18" ht="10.5" x14ac:dyDescent="0.25">
      <c r="A220" s="93" t="s">
        <v>4036</v>
      </c>
      <c r="B220" s="93" t="s">
        <v>4037</v>
      </c>
      <c r="C220" s="93" t="s">
        <v>3233</v>
      </c>
      <c r="D220" s="93" t="str" cm="1">
        <f t="array" ref="D220">IFERROR(IF(G220&lt;&gt;"NA",_xlfn.TEXTJOIN(";",TRUE,_xlfn.UNIQUE(_xlfn.TEXTSPLIT(_xlfn._xlws.FILTER(N:N,I:I=E220),";",TRUE))),_xlfn.UNIQUE(_xlfn._xlws.FILTER(R:R,P:P=E220))),"NA")</f>
        <v>Rodenticide</v>
      </c>
      <c r="E220" s="93" t="s">
        <v>3300</v>
      </c>
      <c r="F220" s="93" t="b">
        <v>1</v>
      </c>
      <c r="G220" s="93" t="str" cm="1">
        <f t="array" ref="G220">IFERROR(_xlfn.TEXTJOIN(";",TRUE,_xlfn._xlws.FILTER(J:J,I:I=E220)),"NA")</f>
        <v>aluminum phosphide</v>
      </c>
      <c r="I220" s="93" t="s">
        <v>4033</v>
      </c>
      <c r="J220" s="93" t="s">
        <v>3451</v>
      </c>
      <c r="K220" s="93" t="s">
        <v>252</v>
      </c>
      <c r="M220" s="93" t="b">
        <v>1</v>
      </c>
      <c r="N220" s="93" t="str" cm="1">
        <f t="array" ref="N220">_xlfn._xlws.FILTER(R:R,P:P=J220)</f>
        <v>Vaccine</v>
      </c>
    </row>
    <row r="221" spans="1:18" ht="10.5" x14ac:dyDescent="0.25">
      <c r="A221" s="93" t="s">
        <v>4038</v>
      </c>
      <c r="B221" s="93" t="s">
        <v>4039</v>
      </c>
      <c r="C221" s="93" t="s">
        <v>3223</v>
      </c>
      <c r="D221" s="93" t="str" cm="1">
        <f t="array" ref="D221">IFERROR(IF(G221&lt;&gt;"NA",_xlfn.TEXTJOIN(";",TRUE,_xlfn.UNIQUE(_xlfn.TEXTSPLIT(_xlfn._xlws.FILTER(N:N,I:I=E221),";",TRUE))),_xlfn.UNIQUE(_xlfn._xlws.FILTER(R:R,P:P=E221))),"NA")</f>
        <v>Herbicide</v>
      </c>
      <c r="E221" s="93" t="s">
        <v>4040</v>
      </c>
      <c r="F221" s="93" t="b">
        <v>1</v>
      </c>
      <c r="G221" s="93" t="str" cm="1">
        <f t="array" ref="G221">IFERROR(_xlfn.TEXTJOIN(";",TRUE,_xlfn._xlws.FILTER(J:J,I:I=E221)),"NA")</f>
        <v>paraquat dichloride</v>
      </c>
      <c r="I221" s="93" t="s">
        <v>4033</v>
      </c>
      <c r="J221" s="93" t="s">
        <v>3446</v>
      </c>
      <c r="K221" s="93" t="s">
        <v>252</v>
      </c>
      <c r="M221" s="93" t="b">
        <v>1</v>
      </c>
      <c r="N221" s="93" t="str" cm="1">
        <f t="array" ref="N221">_xlfn._xlws.FILTER(R:R,P:P=J221)</f>
        <v>Vaccine</v>
      </c>
    </row>
    <row r="222" spans="1:18" ht="10.5" x14ac:dyDescent="0.25">
      <c r="A222" s="93" t="s">
        <v>4041</v>
      </c>
      <c r="B222" s="93" t="s">
        <v>4042</v>
      </c>
      <c r="C222" s="93" t="s">
        <v>3223</v>
      </c>
      <c r="D222" s="93" t="str" cm="1">
        <f t="array" ref="D222">IFERROR(IF(G222&lt;&gt;"NA",_xlfn.TEXTJOIN(";",TRUE,_xlfn.UNIQUE(_xlfn.TEXTSPLIT(_xlfn._xlws.FILTER(N:N,I:I=E222),";",TRUE))),_xlfn.UNIQUE(_xlfn._xlws.FILTER(R:R,P:P=E222))),"NA")</f>
        <v>Herbicide</v>
      </c>
      <c r="E222" s="93" t="s">
        <v>3695</v>
      </c>
      <c r="F222" s="93" t="b">
        <v>1</v>
      </c>
      <c r="G222" s="93" t="str" cm="1">
        <f t="array" ref="G222">IFERROR(_xlfn.TEXTJOIN(";",TRUE,_xlfn._xlws.FILTER(J:J,I:I=E222)),"NA")</f>
        <v>isopropylamine salt of glyphosate</v>
      </c>
      <c r="I222" s="93" t="s">
        <v>4043</v>
      </c>
      <c r="J222" s="93" t="s">
        <v>3528</v>
      </c>
      <c r="K222" s="93" t="s">
        <v>252</v>
      </c>
      <c r="M222" s="93" t="b">
        <v>1</v>
      </c>
      <c r="N222" s="93" t="str" cm="1">
        <f t="array" ref="N222">_xlfn._xlws.FILTER(R:R,P:P=J222)</f>
        <v>Antitrypanosomal</v>
      </c>
    </row>
    <row r="223" spans="1:18" ht="10.5" x14ac:dyDescent="0.25">
      <c r="A223" s="93" t="s">
        <v>4044</v>
      </c>
      <c r="B223" s="93" t="s">
        <v>4045</v>
      </c>
      <c r="C223" s="93" t="s">
        <v>3223</v>
      </c>
      <c r="D223" s="93" t="str" cm="1">
        <f t="array" ref="D223">IFERROR(IF(G223&lt;&gt;"NA",_xlfn.TEXTJOIN(";",TRUE,_xlfn.UNIQUE(_xlfn.TEXTSPLIT(_xlfn._xlws.FILTER(N:N,I:I=E223),";",TRUE))),_xlfn.UNIQUE(_xlfn._xlws.FILTER(R:R,P:P=E223))),"NA")</f>
        <v>Herbicide</v>
      </c>
      <c r="E223" s="93" t="s">
        <v>4046</v>
      </c>
      <c r="F223" s="93" t="b">
        <v>1</v>
      </c>
      <c r="G223" s="93" t="str" cm="1">
        <f t="array" ref="G223">IFERROR(_xlfn.TEXTJOIN(";",TRUE,_xlfn._xlws.FILTER(J:J,I:I=E223)),"NA")</f>
        <v>paraquat dichloride</v>
      </c>
      <c r="I223" s="93" t="s">
        <v>4043</v>
      </c>
      <c r="J223" s="93" t="s">
        <v>3827</v>
      </c>
      <c r="K223" s="93" t="s">
        <v>252</v>
      </c>
      <c r="M223" s="93" t="b">
        <v>1</v>
      </c>
      <c r="N223" s="93" t="str" cm="1">
        <f t="array" ref="N223">_xlfn._xlws.FILTER(R:R,P:P=J223)</f>
        <v>Analgesic;Anti-inflammatory</v>
      </c>
    </row>
    <row r="224" spans="1:18" ht="10.5" x14ac:dyDescent="0.25">
      <c r="A224" s="93" t="s">
        <v>4047</v>
      </c>
      <c r="B224" s="93" t="s">
        <v>4048</v>
      </c>
      <c r="C224" s="93" t="s">
        <v>3321</v>
      </c>
      <c r="D224" s="93" t="str" cm="1">
        <f t="array" ref="D224">IFERROR(IF(G224&lt;&gt;"NA",_xlfn.TEXTJOIN(";",TRUE,_xlfn.UNIQUE(_xlfn.TEXTSPLIT(_xlfn._xlws.FILTER(N:N,I:I=E224),";",TRUE))),_xlfn.UNIQUE(_xlfn._xlws.FILTER(R:R,P:P=E224))),"NA")</f>
        <v>Vaccine</v>
      </c>
      <c r="E224" s="93" t="s">
        <v>3840</v>
      </c>
      <c r="F224" s="93" t="b">
        <v>0</v>
      </c>
      <c r="G224" s="93" t="str" cm="1">
        <f t="array" ref="G224">IFERROR(_xlfn.TEXTJOIN(";",TRUE,_xlfn._xlws.FILTER(J:J,I:I=E224)),"NA")</f>
        <v>NA</v>
      </c>
      <c r="I224" s="93" t="s">
        <v>4049</v>
      </c>
      <c r="J224" s="93" t="s">
        <v>4007</v>
      </c>
      <c r="K224" s="93" t="s">
        <v>252</v>
      </c>
      <c r="M224" s="93" t="b">
        <v>1</v>
      </c>
      <c r="N224" s="93" t="str" cm="1">
        <f t="array" ref="N224">_xlfn._xlws.FILTER(R:R,P:P=J224)</f>
        <v>Growth Promotor</v>
      </c>
    </row>
    <row r="225" spans="1:14" ht="10.5" x14ac:dyDescent="0.25">
      <c r="A225" s="93" t="s">
        <v>4050</v>
      </c>
      <c r="B225" s="93" t="s">
        <v>4051</v>
      </c>
      <c r="C225" s="93" t="s">
        <v>3223</v>
      </c>
      <c r="D225" s="93" t="str" cm="1">
        <f t="array" ref="D225">IFERROR(IF(G225&lt;&gt;"NA",_xlfn.TEXTJOIN(";",TRUE,_xlfn.UNIQUE(_xlfn.TEXTSPLIT(_xlfn._xlws.FILTER(N:N,I:I=E225),";",TRUE))),_xlfn.UNIQUE(_xlfn._xlws.FILTER(R:R,P:P=E225))),"NA")</f>
        <v>Herbicide</v>
      </c>
      <c r="E225" s="93" t="s">
        <v>4052</v>
      </c>
      <c r="F225" s="93" t="b">
        <v>1</v>
      </c>
      <c r="G225" s="93" t="str" cm="1">
        <f t="array" ref="G225">IFERROR(_xlfn.TEXTJOIN(";",TRUE,_xlfn._xlws.FILTER(J:J,I:I=E225)),"NA")</f>
        <v>atrazine</v>
      </c>
      <c r="I225" s="93" t="s">
        <v>4053</v>
      </c>
      <c r="J225" s="93" t="s">
        <v>3678</v>
      </c>
      <c r="K225" s="93" t="s">
        <v>252</v>
      </c>
      <c r="M225" s="93" t="b">
        <v>1</v>
      </c>
      <c r="N225" s="93" t="str" cm="1">
        <f t="array" ref="N225">_xlfn._xlws.FILTER(R:R,P:P=J225)</f>
        <v>Antiprotozoal</v>
      </c>
    </row>
    <row r="226" spans="1:14" ht="10.5" x14ac:dyDescent="0.25">
      <c r="A226" s="93" t="s">
        <v>4054</v>
      </c>
      <c r="B226" s="93" t="s">
        <v>4055</v>
      </c>
      <c r="C226" s="93" t="s">
        <v>3223</v>
      </c>
      <c r="D226" s="93" t="str" cm="1">
        <f t="array" ref="D226">IFERROR(IF(G226&lt;&gt;"NA",_xlfn.TEXTJOIN(";",TRUE,_xlfn.UNIQUE(_xlfn.TEXTSPLIT(_xlfn._xlws.FILTER(N:N,I:I=E226),";",TRUE))),_xlfn.UNIQUE(_xlfn._xlws.FILTER(R:R,P:P=E226))),"NA")</f>
        <v>Herbicide</v>
      </c>
      <c r="E226" s="93" t="s">
        <v>3338</v>
      </c>
      <c r="F226" s="93" t="b">
        <v>1</v>
      </c>
      <c r="G226" s="93" t="str" cm="1">
        <f t="array" ref="G226">IFERROR(_xlfn.TEXTJOIN(";",TRUE,_xlfn._xlws.FILTER(J:J,I:I=E226)),"NA")</f>
        <v>atrazine;metolachlor</v>
      </c>
      <c r="I226" s="93" t="s">
        <v>4056</v>
      </c>
      <c r="J226" s="93" t="s">
        <v>3235</v>
      </c>
      <c r="K226" s="93" t="s">
        <v>252</v>
      </c>
      <c r="M226" s="93" t="b">
        <v>1</v>
      </c>
      <c r="N226" s="93" t="str" cm="1">
        <f t="array" ref="N226">_xlfn._xlws.FILTER(R:R,P:P=J226)</f>
        <v>Sedative</v>
      </c>
    </row>
    <row r="227" spans="1:14" ht="10.5" x14ac:dyDescent="0.25">
      <c r="A227" s="93" t="s">
        <v>4057</v>
      </c>
      <c r="B227" s="93" t="s">
        <v>4058</v>
      </c>
      <c r="C227" s="93" t="s">
        <v>3239</v>
      </c>
      <c r="D227" s="93" t="str" cm="1">
        <f t="array" ref="D227">IFERROR(IF(G227&lt;&gt;"NA",_xlfn.TEXTJOIN(";",TRUE,_xlfn.UNIQUE(_xlfn.TEXTSPLIT(_xlfn._xlws.FILTER(N:N,I:I=E227),";",TRUE))),_xlfn.UNIQUE(_xlfn._xlws.FILTER(R:R,P:P=E227))),"NA")</f>
        <v>Insecticide</v>
      </c>
      <c r="E227" s="93" t="s">
        <v>3846</v>
      </c>
      <c r="F227" s="93" t="b">
        <v>0</v>
      </c>
      <c r="G227" s="93" t="str" cm="1">
        <f t="array" ref="G227">IFERROR(_xlfn.TEXTJOIN(";",TRUE,_xlfn._xlws.FILTER(J:J,I:I=E227)),"NA")</f>
        <v>NA</v>
      </c>
      <c r="I227" s="93" t="s">
        <v>4056</v>
      </c>
      <c r="J227" s="93" t="s">
        <v>3312</v>
      </c>
      <c r="K227" s="93" t="s">
        <v>252</v>
      </c>
      <c r="M227" s="93" t="b">
        <v>1</v>
      </c>
      <c r="N227" s="93" t="str" cm="1">
        <f t="array" ref="N227">_xlfn._xlws.FILTER(R:R,P:P=J227)</f>
        <v>Antispasmodic</v>
      </c>
    </row>
    <row r="228" spans="1:14" ht="10.5" x14ac:dyDescent="0.25">
      <c r="A228" s="93" t="s">
        <v>4059</v>
      </c>
      <c r="B228" s="93" t="s">
        <v>4060</v>
      </c>
      <c r="C228" s="93" t="s">
        <v>3321</v>
      </c>
      <c r="D228" s="93" t="str" cm="1">
        <f t="array" ref="D228">IFERROR(IF(G228&lt;&gt;"NA",_xlfn.TEXTJOIN(";",TRUE,_xlfn.UNIQUE(_xlfn.TEXTSPLIT(_xlfn._xlws.FILTER(N:N,I:I=E228),";",TRUE))),_xlfn.UNIQUE(_xlfn._xlws.FILTER(R:R,P:P=E228))),"NA")</f>
        <v>Antitrypanosomal;Analgesic</v>
      </c>
      <c r="E228" s="93" t="s">
        <v>4043</v>
      </c>
      <c r="F228" s="93" t="b">
        <v>1</v>
      </c>
      <c r="G228" s="93" t="str" cm="1">
        <f t="array" ref="G228">IFERROR(_xlfn.TEXTJOIN(";",TRUE,_xlfn._xlws.FILTER(J:J,I:I=E228)),"NA")</f>
        <v>diminazene aceturate;phenazone</v>
      </c>
      <c r="I228" s="93" t="s">
        <v>4061</v>
      </c>
      <c r="J228" s="93" t="s">
        <v>3491</v>
      </c>
      <c r="K228" s="93" t="s">
        <v>252</v>
      </c>
      <c r="M228" s="93" t="b">
        <v>1</v>
      </c>
      <c r="N228" s="93" t="str" cm="1">
        <f t="array" ref="N228">_xlfn._xlws.FILTER(R:R,P:P=J228)</f>
        <v>Insecticide</v>
      </c>
    </row>
    <row r="229" spans="1:14" ht="10.5" x14ac:dyDescent="0.25">
      <c r="A229" s="93" t="s">
        <v>4062</v>
      </c>
      <c r="B229" s="93" t="s">
        <v>4063</v>
      </c>
      <c r="C229" s="93" t="s">
        <v>3223</v>
      </c>
      <c r="D229" s="93" t="str" cm="1">
        <f t="array" ref="D229">IFERROR(IF(G229&lt;&gt;"NA",_xlfn.TEXTJOIN(";",TRUE,_xlfn.UNIQUE(_xlfn.TEXTSPLIT(_xlfn._xlws.FILTER(N:N,I:I=E229),";",TRUE))),_xlfn.UNIQUE(_xlfn._xlws.FILTER(R:R,P:P=E229))),"NA")</f>
        <v>Herbicide</v>
      </c>
      <c r="E229" s="93" t="s">
        <v>3850</v>
      </c>
      <c r="F229" s="93" t="b">
        <v>0</v>
      </c>
      <c r="G229" s="93" t="str" cm="1">
        <f t="array" ref="G229">IFERROR(_xlfn.TEXTJOIN(";",TRUE,_xlfn._xlws.FILTER(J:J,I:I=E229)),"NA")</f>
        <v>NA</v>
      </c>
      <c r="I229" s="93" t="s">
        <v>4064</v>
      </c>
      <c r="J229" s="93" t="s">
        <v>3788</v>
      </c>
      <c r="K229" s="93" t="s">
        <v>252</v>
      </c>
      <c r="M229" s="93" t="b">
        <v>1</v>
      </c>
      <c r="N229" s="93" t="str" cm="1">
        <f t="array" ref="N229">_xlfn._xlws.FILTER(R:R,P:P=J229)</f>
        <v>Antihelmintic</v>
      </c>
    </row>
    <row r="230" spans="1:14" ht="10.5" x14ac:dyDescent="0.25">
      <c r="A230" s="93" t="s">
        <v>4065</v>
      </c>
      <c r="B230" s="93" t="s">
        <v>4066</v>
      </c>
      <c r="C230" s="93" t="s">
        <v>3309</v>
      </c>
      <c r="D230" s="93" t="str" cm="1">
        <f t="array" ref="D230">IFERROR(IF(G230&lt;&gt;"NA",_xlfn.TEXTJOIN(";",TRUE,_xlfn.UNIQUE(_xlfn.TEXTSPLIT(_xlfn._xlws.FILTER(N:N,I:I=E230),";",TRUE))),_xlfn.UNIQUE(_xlfn._xlws.FILTER(R:R,P:P=E230))),"NA")</f>
        <v>Fungicide</v>
      </c>
      <c r="E230" s="93" t="s">
        <v>3855</v>
      </c>
      <c r="F230" s="93" t="b">
        <v>0</v>
      </c>
      <c r="G230" s="93" t="str" cm="1">
        <f t="array" ref="G230">IFERROR(_xlfn.TEXTJOIN(";",TRUE,_xlfn._xlws.FILTER(J:J,I:I=E230)),"NA")</f>
        <v>NA</v>
      </c>
      <c r="I230" s="93" t="s">
        <v>4067</v>
      </c>
      <c r="J230" s="93" t="s">
        <v>3686</v>
      </c>
      <c r="K230" s="93" t="s">
        <v>252</v>
      </c>
      <c r="M230" s="93" t="b">
        <v>1</v>
      </c>
      <c r="N230" s="93" t="str" cm="1">
        <f t="array" ref="N230">_xlfn._xlws.FILTER(R:R,P:P=J230)</f>
        <v>Antihelmintic</v>
      </c>
    </row>
    <row r="231" spans="1:14" ht="10.5" x14ac:dyDescent="0.25">
      <c r="A231" s="93" t="s">
        <v>4068</v>
      </c>
      <c r="B231" s="93" t="s">
        <v>4069</v>
      </c>
      <c r="C231" s="93" t="s">
        <v>3354</v>
      </c>
      <c r="D231" s="93" t="str" cm="1">
        <f t="array" ref="D231">IFERROR(IF(G231&lt;&gt;"NA",_xlfn.TEXTJOIN(";",TRUE,_xlfn.UNIQUE(_xlfn.TEXTSPLIT(_xlfn._xlws.FILTER(N:N,I:I=E231),";",TRUE))),_xlfn.UNIQUE(_xlfn._xlws.FILTER(R:R,P:P=E231))),"NA")</f>
        <v>Insecticide</v>
      </c>
      <c r="E231" s="93" t="s">
        <v>3460</v>
      </c>
      <c r="F231" s="93" t="b">
        <v>1</v>
      </c>
      <c r="G231" s="93" t="str" cm="1">
        <f t="array" ref="G231">IFERROR(_xlfn.TEXTJOIN(";",TRUE,_xlfn._xlws.FILTER(J:J,I:I=E231)),"NA")</f>
        <v>chlorpyrifos;cypermethrin</v>
      </c>
      <c r="I231" s="93" t="s">
        <v>3305</v>
      </c>
      <c r="J231" s="93" t="s">
        <v>3276</v>
      </c>
      <c r="K231" s="93" t="s">
        <v>252</v>
      </c>
      <c r="M231" s="93" t="b">
        <v>1</v>
      </c>
      <c r="N231" s="93" t="str" cm="1">
        <f t="array" ref="N231">_xlfn._xlws.FILTER(R:R,P:P=J231)</f>
        <v>Acaricide</v>
      </c>
    </row>
    <row r="232" spans="1:14" ht="10.5" x14ac:dyDescent="0.25">
      <c r="A232" s="93" t="s">
        <v>4070</v>
      </c>
      <c r="B232" s="93" t="s">
        <v>2164</v>
      </c>
      <c r="C232" s="93" t="s">
        <v>3233</v>
      </c>
      <c r="D232" s="93" t="str" cm="1">
        <f t="array" ref="D232">IFERROR(IF(G232&lt;&gt;"NA",_xlfn.TEXTJOIN(";",TRUE,_xlfn.UNIQUE(_xlfn.TEXTSPLIT(_xlfn._xlws.FILTER(N:N,I:I=E232),";",TRUE))),_xlfn.UNIQUE(_xlfn._xlws.FILTER(R:R,P:P=E232))),"NA")</f>
        <v>Soil Inoculation;Seed Innoculation</v>
      </c>
      <c r="E232" s="93" t="s">
        <v>3823</v>
      </c>
      <c r="F232" s="93" t="b">
        <v>0</v>
      </c>
      <c r="G232" s="93" t="str" cm="1">
        <f t="array" ref="G232">IFERROR(_xlfn.TEXTJOIN(";",TRUE,_xlfn._xlws.FILTER(J:J,I:I=E232)),"NA")</f>
        <v>NA</v>
      </c>
      <c r="I232" s="93" t="s">
        <v>4071</v>
      </c>
      <c r="J232" s="93" t="s">
        <v>3777</v>
      </c>
      <c r="K232" s="93" t="s">
        <v>252</v>
      </c>
      <c r="M232" s="93" t="b">
        <v>1</v>
      </c>
      <c r="N232" s="93" t="str" cm="1">
        <f t="array" ref="N232">_xlfn._xlws.FILTER(R:R,P:P=J232)</f>
        <v>Antihelmintic</v>
      </c>
    </row>
    <row r="233" spans="1:14" ht="10.5" x14ac:dyDescent="0.25">
      <c r="A233" s="93" t="s">
        <v>4072</v>
      </c>
      <c r="B233" s="93" t="s">
        <v>4073</v>
      </c>
      <c r="C233" s="93" t="s">
        <v>3233</v>
      </c>
      <c r="D233" s="93" t="str" cm="1">
        <f t="array" ref="D233">IFERROR(IF(G233&lt;&gt;"NA",_xlfn.TEXTJOIN(";",TRUE,_xlfn.UNIQUE(_xlfn.TEXTSPLIT(_xlfn._xlws.FILTER(N:N,I:I=E233),";",TRUE))),_xlfn.UNIQUE(_xlfn._xlws.FILTER(R:R,P:P=E233))),"NA")</f>
        <v>Fungicide</v>
      </c>
      <c r="E233" s="93" t="s">
        <v>3863</v>
      </c>
      <c r="F233" s="93" t="b">
        <v>0</v>
      </c>
      <c r="G233" s="93" t="str" cm="1">
        <f t="array" ref="G233">IFERROR(_xlfn.TEXTJOIN(";",TRUE,_xlfn._xlws.FILTER(J:J,I:I=E233)),"NA")</f>
        <v>NA</v>
      </c>
      <c r="I233" s="93" t="s">
        <v>4074</v>
      </c>
      <c r="J233" s="93" t="s">
        <v>3259</v>
      </c>
      <c r="K233" s="93" t="s">
        <v>252</v>
      </c>
      <c r="M233" s="93" t="b">
        <v>1</v>
      </c>
      <c r="N233" s="93" t="str" cm="1">
        <f t="array" ref="N233">_xlfn._xlws.FILTER(R:R,P:P=J233)</f>
        <v>Antihelmintic</v>
      </c>
    </row>
    <row r="234" spans="1:14" ht="10.5" x14ac:dyDescent="0.25">
      <c r="A234" s="93" t="s">
        <v>4075</v>
      </c>
      <c r="B234" s="93" t="s">
        <v>3872</v>
      </c>
      <c r="C234" s="93" t="s">
        <v>3239</v>
      </c>
      <c r="D234" s="93" t="str" cm="1">
        <f t="array" ref="D234">IFERROR(IF(G234&lt;&gt;"NA",_xlfn.TEXTJOIN(";",TRUE,_xlfn.UNIQUE(_xlfn.TEXTSPLIT(_xlfn._xlws.FILTER(N:N,I:I=E234),";",TRUE))),_xlfn.UNIQUE(_xlfn._xlws.FILTER(R:R,P:P=E234))),"NA")</f>
        <v>Herbicide</v>
      </c>
      <c r="E234" s="93" t="s">
        <v>3872</v>
      </c>
      <c r="F234" s="93" t="b">
        <v>0</v>
      </c>
      <c r="G234" s="93" t="str" cm="1">
        <f t="array" ref="G234">IFERROR(_xlfn.TEXTJOIN(";",TRUE,_xlfn._xlws.FILTER(J:J,I:I=E234)),"NA")</f>
        <v>NA</v>
      </c>
      <c r="I234" s="93" t="s">
        <v>4076</v>
      </c>
      <c r="J234" s="93" t="s">
        <v>3259</v>
      </c>
      <c r="K234" s="93" t="s">
        <v>252</v>
      </c>
      <c r="M234" s="93" t="b">
        <v>1</v>
      </c>
      <c r="N234" s="93" t="str" cm="1">
        <f t="array" ref="N234">_xlfn._xlws.FILTER(R:R,P:P=J234)</f>
        <v>Antihelmintic</v>
      </c>
    </row>
    <row r="235" spans="1:14" ht="10.5" x14ac:dyDescent="0.25">
      <c r="A235" s="93" t="s">
        <v>4077</v>
      </c>
      <c r="B235" s="93" t="s">
        <v>4078</v>
      </c>
      <c r="C235" s="93" t="s">
        <v>4079</v>
      </c>
      <c r="D235" s="93" t="str" cm="1">
        <f t="array" ref="D235">IFERROR(IF(G235&lt;&gt;"NA",_xlfn.TEXTJOIN(";",TRUE,_xlfn.UNIQUE(_xlfn.TEXTSPLIT(_xlfn._xlws.FILTER(N:N,I:I=E235),";",TRUE))),_xlfn.UNIQUE(_xlfn._xlws.FILTER(R:R,P:P=E235))),"NA")</f>
        <v>Growth Promotor</v>
      </c>
      <c r="E235" s="93" t="s">
        <v>4049</v>
      </c>
      <c r="F235" s="93" t="b">
        <v>1</v>
      </c>
      <c r="G235" s="93" t="str" cm="1">
        <f t="array" ref="G235">IFERROR(_xlfn.TEXTJOIN(";",TRUE,_xlfn._xlws.FILTER(J:J,I:I=E235)),"NA")</f>
        <v>zeranol</v>
      </c>
      <c r="I235" s="93" t="s">
        <v>4080</v>
      </c>
      <c r="J235" s="93" t="s">
        <v>3704</v>
      </c>
      <c r="K235" s="93" t="s">
        <v>252</v>
      </c>
      <c r="M235" s="93" t="b">
        <v>1</v>
      </c>
      <c r="N235" s="93" t="str" cm="1">
        <f t="array" ref="N235">_xlfn._xlws.FILTER(R:R,P:P=J235)</f>
        <v>Antihelmintic</v>
      </c>
    </row>
    <row r="236" spans="1:14" ht="10.5" x14ac:dyDescent="0.25">
      <c r="A236" s="93" t="s">
        <v>4081</v>
      </c>
      <c r="B236" s="93" t="s">
        <v>3877</v>
      </c>
      <c r="C236" s="93" t="s">
        <v>3449</v>
      </c>
      <c r="D236" s="93" t="str" cm="1">
        <f t="array" ref="D236">IFERROR(IF(G236&lt;&gt;"NA",_xlfn.TEXTJOIN(";",TRUE,_xlfn.UNIQUE(_xlfn.TEXTSPLIT(_xlfn._xlws.FILTER(N:N,I:I=E236),";",TRUE))),_xlfn.UNIQUE(_xlfn._xlws.FILTER(R:R,P:P=E236))),"NA")</f>
        <v>Soil Inoculation;Seed Inoculation</v>
      </c>
      <c r="E236" s="93" t="s">
        <v>3877</v>
      </c>
      <c r="F236" s="93" t="b">
        <v>0</v>
      </c>
      <c r="G236" s="93" t="str" cm="1">
        <f t="array" ref="G236">IFERROR(_xlfn.TEXTJOIN(";",TRUE,_xlfn._xlws.FILTER(J:J,I:I=E236)),"NA")</f>
        <v>NA</v>
      </c>
      <c r="I236" s="93" t="s">
        <v>4080</v>
      </c>
      <c r="J236" s="93" t="s">
        <v>3790</v>
      </c>
      <c r="K236" s="93" t="s">
        <v>252</v>
      </c>
      <c r="M236" s="93" t="b">
        <v>1</v>
      </c>
      <c r="N236" s="93" t="str" cm="1">
        <f t="array" ref="N236">_xlfn._xlws.FILTER(R:R,P:P=J236)</f>
        <v>Antihelmintic</v>
      </c>
    </row>
    <row r="237" spans="1:14" ht="10.5" x14ac:dyDescent="0.25">
      <c r="A237" s="93" t="s">
        <v>4082</v>
      </c>
      <c r="B237" s="93" t="s">
        <v>3883</v>
      </c>
      <c r="C237" s="93" t="s">
        <v>3449</v>
      </c>
      <c r="D237" s="93" t="str" cm="1">
        <f t="array" ref="D237">IFERROR(IF(G237&lt;&gt;"NA",_xlfn.TEXTJOIN(";",TRUE,_xlfn.UNIQUE(_xlfn.TEXTSPLIT(_xlfn._xlws.FILTER(N:N,I:I=E237),";",TRUE))),_xlfn.UNIQUE(_xlfn._xlws.FILTER(R:R,P:P=E237))),"NA")</f>
        <v>Soil Inoculation;Seed Inoculation</v>
      </c>
      <c r="E237" s="93" t="s">
        <v>3883</v>
      </c>
      <c r="F237" s="93" t="b">
        <v>0</v>
      </c>
      <c r="G237" s="93" t="str" cm="1">
        <f t="array" ref="G237">IFERROR(_xlfn.TEXTJOIN(";",TRUE,_xlfn._xlws.FILTER(J:J,I:I=E237)),"NA")</f>
        <v>NA</v>
      </c>
      <c r="I237" s="93" t="s">
        <v>4083</v>
      </c>
      <c r="J237" s="93" t="s">
        <v>3533</v>
      </c>
      <c r="K237" s="93" t="s">
        <v>252</v>
      </c>
      <c r="M237" s="93" t="b">
        <v>1</v>
      </c>
      <c r="N237" s="93" t="str" cm="1">
        <f t="array" ref="N237">_xlfn._xlws.FILTER(R:R,P:P=J237)</f>
        <v>Antiprotozoal</v>
      </c>
    </row>
    <row r="238" spans="1:14" ht="10.5" x14ac:dyDescent="0.25">
      <c r="A238" s="93" t="s">
        <v>4084</v>
      </c>
      <c r="B238" s="93" t="s">
        <v>2164</v>
      </c>
      <c r="C238" s="93" t="s">
        <v>490</v>
      </c>
      <c r="D238" s="93" t="str" cm="1">
        <f t="array" ref="D238">IFERROR(IF(G238&lt;&gt;"NA",_xlfn.TEXTJOIN(";",TRUE,_xlfn.UNIQUE(_xlfn.TEXTSPLIT(_xlfn._xlws.FILTER(N:N,I:I=E238),";",TRUE))),_xlfn.UNIQUE(_xlfn._xlws.FILTER(R:R,P:P=E238))),"NA")</f>
        <v>Soil Inoculation;Seed Inoculation</v>
      </c>
      <c r="E238" s="93" t="s">
        <v>3886</v>
      </c>
      <c r="F238" s="93" t="b">
        <v>0</v>
      </c>
      <c r="G238" s="93" t="str" cm="1">
        <f t="array" ref="G238">IFERROR(_xlfn.TEXTJOIN(";",TRUE,_xlfn._xlws.FILTER(J:J,I:I=E238)),"NA")</f>
        <v>NA</v>
      </c>
      <c r="I238" s="93" t="s">
        <v>3257</v>
      </c>
      <c r="J238" s="93" t="s">
        <v>3306</v>
      </c>
      <c r="L238" s="93" t="s">
        <v>252</v>
      </c>
      <c r="M238" s="93" t="b">
        <v>1</v>
      </c>
      <c r="N238" s="93" t="str" cm="1">
        <f t="array" ref="N238">_xlfn._xlws.FILTER(R:R,P:P=J238)</f>
        <v>Herbicide</v>
      </c>
    </row>
    <row r="239" spans="1:14" ht="10.5" x14ac:dyDescent="0.25">
      <c r="A239" s="93" t="s">
        <v>4085</v>
      </c>
      <c r="B239" s="93" t="s">
        <v>2164</v>
      </c>
      <c r="C239" s="93" t="s">
        <v>3233</v>
      </c>
      <c r="D239" s="93" t="str" cm="1">
        <f t="array" ref="D239">IFERROR(IF(G239&lt;&gt;"NA",_xlfn.TEXTJOIN(";",TRUE,_xlfn.UNIQUE(_xlfn.TEXTSPLIT(_xlfn._xlws.FILTER(N:N,I:I=E239),";",TRUE))),_xlfn.UNIQUE(_xlfn._xlws.FILTER(R:R,P:P=E239))),"NA")</f>
        <v>Soil Inoculation;Seed Inoculation</v>
      </c>
      <c r="E239" s="93" t="s">
        <v>3889</v>
      </c>
      <c r="F239" s="93" t="b">
        <v>0</v>
      </c>
      <c r="G239" s="93" t="str" cm="1">
        <f t="array" ref="G239">IFERROR(_xlfn.TEXTJOIN(";",TRUE,_xlfn._xlws.FILTER(J:J,I:I=E239)),"NA")</f>
        <v>NA</v>
      </c>
      <c r="I239" s="93" t="s">
        <v>3267</v>
      </c>
      <c r="J239" s="93" t="s">
        <v>3306</v>
      </c>
      <c r="L239" s="93" t="s">
        <v>252</v>
      </c>
      <c r="M239" s="93" t="b">
        <v>1</v>
      </c>
      <c r="N239" s="93" t="str" cm="1">
        <f t="array" ref="N239">_xlfn._xlws.FILTER(R:R,P:P=J239)</f>
        <v>Herbicide</v>
      </c>
    </row>
    <row r="240" spans="1:14" ht="10.5" x14ac:dyDescent="0.25">
      <c r="A240" s="93" t="s">
        <v>4086</v>
      </c>
      <c r="B240" s="93" t="s">
        <v>2164</v>
      </c>
      <c r="C240" s="93" t="s">
        <v>3233</v>
      </c>
      <c r="D240" s="93" t="str" cm="1">
        <f t="array" ref="D240">IFERROR(IF(G240&lt;&gt;"NA",_xlfn.TEXTJOIN(";",TRUE,_xlfn.UNIQUE(_xlfn.TEXTSPLIT(_xlfn._xlws.FILTER(N:N,I:I=E240),";",TRUE))),_xlfn.UNIQUE(_xlfn._xlws.FILTER(R:R,P:P=E240))),"NA")</f>
        <v>Soil Inoculation;Seed Inoculation</v>
      </c>
      <c r="E240" s="93" t="s">
        <v>3894</v>
      </c>
      <c r="F240" s="93" t="b">
        <v>0</v>
      </c>
      <c r="G240" s="93" t="str" cm="1">
        <f t="array" ref="G240">IFERROR(_xlfn.TEXTJOIN(";",TRUE,_xlfn._xlws.FILTER(J:J,I:I=E240)),"NA")</f>
        <v>NA</v>
      </c>
      <c r="I240" s="93" t="s">
        <v>3377</v>
      </c>
      <c r="J240" s="93" t="s">
        <v>3306</v>
      </c>
      <c r="L240" s="93" t="s">
        <v>252</v>
      </c>
      <c r="M240" s="93" t="b">
        <v>1</v>
      </c>
      <c r="N240" s="93" t="str" cm="1">
        <f t="array" ref="N240">_xlfn._xlws.FILTER(R:R,P:P=J240)</f>
        <v>Herbicide</v>
      </c>
    </row>
    <row r="241" spans="1:14" ht="10.5" x14ac:dyDescent="0.25">
      <c r="A241" s="93" t="s">
        <v>4087</v>
      </c>
      <c r="B241" s="93" t="s">
        <v>2164</v>
      </c>
      <c r="C241" s="93" t="s">
        <v>3233</v>
      </c>
      <c r="D241" s="93" t="str" cm="1">
        <f t="array" ref="D241">IFERROR(IF(G241&lt;&gt;"NA",_xlfn.TEXTJOIN(";",TRUE,_xlfn.UNIQUE(_xlfn.TEXTSPLIT(_xlfn._xlws.FILTER(N:N,I:I=E241),";",TRUE))),_xlfn.UNIQUE(_xlfn._xlws.FILTER(R:R,P:P=E241))),"NA")</f>
        <v>Soil Inoculation;Seed Inoculation</v>
      </c>
      <c r="E241" s="93" t="s">
        <v>3897</v>
      </c>
      <c r="F241" s="93" t="b">
        <v>0</v>
      </c>
      <c r="G241" s="93" t="str" cm="1">
        <f t="array" ref="G241">IFERROR(_xlfn.TEXTJOIN(";",TRUE,_xlfn._xlws.FILTER(J:J,I:I=E241)),"NA")</f>
        <v>NA</v>
      </c>
      <c r="I241" s="93" t="s">
        <v>3360</v>
      </c>
      <c r="J241" s="93" t="s">
        <v>3306</v>
      </c>
      <c r="L241" s="93" t="s">
        <v>252</v>
      </c>
      <c r="M241" s="93" t="b">
        <v>1</v>
      </c>
      <c r="N241" s="93" t="str" cm="1">
        <f t="array" ref="N241">_xlfn._xlws.FILTER(R:R,P:P=J241)</f>
        <v>Herbicide</v>
      </c>
    </row>
    <row r="242" spans="1:14" ht="10.5" x14ac:dyDescent="0.25">
      <c r="A242" s="93" t="s">
        <v>4088</v>
      </c>
      <c r="B242" s="93" t="s">
        <v>3900</v>
      </c>
      <c r="C242" s="93" t="s">
        <v>3449</v>
      </c>
      <c r="D242" s="93" t="str" cm="1">
        <f t="array" ref="D242">IFERROR(IF(G242&lt;&gt;"NA",_xlfn.TEXTJOIN(";",TRUE,_xlfn.UNIQUE(_xlfn.TEXTSPLIT(_xlfn._xlws.FILTER(N:N,I:I=E242),";",TRUE))),_xlfn.UNIQUE(_xlfn._xlws.FILTER(R:R,P:P=E242))),"NA")</f>
        <v>Soil Inoculation;Seed Inoculation</v>
      </c>
      <c r="E242" s="93" t="s">
        <v>3900</v>
      </c>
      <c r="F242" s="93" t="b">
        <v>0</v>
      </c>
      <c r="G242" s="93" t="str" cm="1">
        <f t="array" ref="G242">IFERROR(_xlfn.TEXTJOIN(";",TRUE,_xlfn._xlws.FILTER(J:J,I:I=E242)),"NA")</f>
        <v>NA</v>
      </c>
      <c r="I242" s="93" t="s">
        <v>3364</v>
      </c>
      <c r="J242" s="93" t="s">
        <v>3306</v>
      </c>
      <c r="L242" s="93" t="s">
        <v>252</v>
      </c>
      <c r="M242" s="93" t="b">
        <v>1</v>
      </c>
      <c r="N242" s="93" t="str" cm="1">
        <f t="array" ref="N242">_xlfn._xlws.FILTER(R:R,P:P=J242)</f>
        <v>Herbicide</v>
      </c>
    </row>
    <row r="243" spans="1:14" ht="10.5" x14ac:dyDescent="0.25">
      <c r="A243" s="93" t="s">
        <v>4089</v>
      </c>
      <c r="B243" s="93" t="s">
        <v>3904</v>
      </c>
      <c r="C243" s="93" t="s">
        <v>3233</v>
      </c>
      <c r="D243" s="93" t="str" cm="1">
        <f t="array" ref="D243">IFERROR(IF(G243&lt;&gt;"NA",_xlfn.TEXTJOIN(";",TRUE,_xlfn.UNIQUE(_xlfn.TEXTSPLIT(_xlfn._xlws.FILTER(N:N,I:I=E243),";",TRUE))),_xlfn.UNIQUE(_xlfn._xlws.FILTER(R:R,P:P=E243))),"NA")</f>
        <v>Soil Inoculation;Seed Inoculation</v>
      </c>
      <c r="E243" s="93" t="s">
        <v>3904</v>
      </c>
      <c r="F243" s="93" t="b">
        <v>0</v>
      </c>
      <c r="G243" s="93" t="str" cm="1">
        <f t="array" ref="G243">IFERROR(_xlfn.TEXTJOIN(";",TRUE,_xlfn._xlws.FILTER(J:J,I:I=E243)),"NA")</f>
        <v>NA</v>
      </c>
      <c r="I243" s="93" t="s">
        <v>3369</v>
      </c>
      <c r="J243" s="93" t="s">
        <v>3306</v>
      </c>
      <c r="L243" s="93" t="s">
        <v>252</v>
      </c>
      <c r="M243" s="93" t="b">
        <v>1</v>
      </c>
      <c r="N243" s="93" t="str" cm="1">
        <f t="array" ref="N243">_xlfn._xlws.FILTER(R:R,P:P=J243)</f>
        <v>Herbicide</v>
      </c>
    </row>
    <row r="244" spans="1:14" ht="10.5" x14ac:dyDescent="0.25">
      <c r="A244" s="93" t="s">
        <v>4090</v>
      </c>
      <c r="B244" s="93" t="s">
        <v>4091</v>
      </c>
      <c r="C244" s="93" t="s">
        <v>3449</v>
      </c>
      <c r="D244" s="93" t="str" cm="1">
        <f t="array" ref="D244">IFERROR(IF(G244&lt;&gt;"NA",_xlfn.TEXTJOIN(";",TRUE,_xlfn.UNIQUE(_xlfn.TEXTSPLIT(_xlfn._xlws.FILTER(N:N,I:I=E244),";",TRUE))),_xlfn.UNIQUE(_xlfn._xlws.FILTER(R:R,P:P=E244))),"NA")</f>
        <v>Soil Inoculation;Seed Inoculation</v>
      </c>
      <c r="E244" s="93" t="s">
        <v>3909</v>
      </c>
      <c r="F244" s="93" t="b">
        <v>0</v>
      </c>
      <c r="G244" s="93" t="str" cm="1">
        <f t="array" ref="G244">IFERROR(_xlfn.TEXTJOIN(";",TRUE,_xlfn._xlws.FILTER(J:J,I:I=E244)),"NA")</f>
        <v>NA</v>
      </c>
      <c r="I244" s="93" t="s">
        <v>3388</v>
      </c>
      <c r="J244" s="93" t="s">
        <v>3306</v>
      </c>
      <c r="L244" s="93" t="s">
        <v>252</v>
      </c>
      <c r="M244" s="93" t="b">
        <v>1</v>
      </c>
      <c r="N244" s="93" t="str" cm="1">
        <f t="array" ref="N244">_xlfn._xlws.FILTER(R:R,P:P=J244)</f>
        <v>Herbicide</v>
      </c>
    </row>
    <row r="245" spans="1:14" ht="10.5" x14ac:dyDescent="0.25">
      <c r="A245" s="93" t="s">
        <v>4092</v>
      </c>
      <c r="B245" s="93" t="s">
        <v>4093</v>
      </c>
      <c r="C245" s="93" t="s">
        <v>4094</v>
      </c>
      <c r="D245" s="93" t="str" cm="1">
        <f t="array" ref="D245">IFERROR(IF(G245&lt;&gt;"NA",_xlfn.TEXTJOIN(";",TRUE,_xlfn.UNIQUE(_xlfn.TEXTSPLIT(_xlfn._xlws.FILTER(N:N,I:I=E245),";",TRUE))),_xlfn.UNIQUE(_xlfn._xlws.FILTER(R:R,P:P=E245))),"NA")</f>
        <v>Fungicide</v>
      </c>
      <c r="E245" s="93" t="s">
        <v>3690</v>
      </c>
      <c r="F245" s="93" t="b">
        <v>1</v>
      </c>
      <c r="G245" s="93" t="str" cm="1">
        <f t="array" ref="G245">IFERROR(_xlfn.TEXTJOIN(";",TRUE,_xlfn._xlws.FILTER(J:J,I:I=E245)),"NA")</f>
        <v>iprodione</v>
      </c>
      <c r="I245" s="93" t="s">
        <v>3585</v>
      </c>
      <c r="J245" s="93" t="s">
        <v>3306</v>
      </c>
      <c r="L245" s="93" t="s">
        <v>252</v>
      </c>
      <c r="M245" s="93" t="b">
        <v>1</v>
      </c>
      <c r="N245" s="93" t="str" cm="1">
        <f t="array" ref="N245">_xlfn._xlws.FILTER(R:R,P:P=J245)</f>
        <v>Herbicide</v>
      </c>
    </row>
    <row r="246" spans="1:14" ht="10.5" x14ac:dyDescent="0.25">
      <c r="A246" s="93" t="s">
        <v>4095</v>
      </c>
      <c r="B246" s="93" t="s">
        <v>4096</v>
      </c>
      <c r="C246" s="93" t="s">
        <v>3309</v>
      </c>
      <c r="D246" s="93" t="str" cm="1">
        <f t="array" ref="D246">IFERROR(IF(G246&lt;&gt;"NA",_xlfn.TEXTJOIN(";",TRUE,_xlfn.UNIQUE(_xlfn.TEXTSPLIT(_xlfn._xlws.FILTER(N:N,I:I=E246),";",TRUE))),_xlfn.UNIQUE(_xlfn._xlws.FILTER(R:R,P:P=E246))),"NA")</f>
        <v>Fungicide</v>
      </c>
      <c r="E246" s="93" t="s">
        <v>3739</v>
      </c>
      <c r="F246" s="93" t="b">
        <v>1</v>
      </c>
      <c r="G246" s="93" t="str" cm="1">
        <f t="array" ref="G246">IFERROR(_xlfn.TEXTJOIN(";",TRUE,_xlfn._xlws.FILTER(J:J,I:I=E246)),"NA")</f>
        <v>mancozeb;metalaxyl-M</v>
      </c>
      <c r="I246" s="93" t="s">
        <v>3699</v>
      </c>
      <c r="J246" s="93" t="s">
        <v>3306</v>
      </c>
      <c r="L246" s="93" t="s">
        <v>252</v>
      </c>
      <c r="M246" s="93" t="b">
        <v>1</v>
      </c>
      <c r="N246" s="93" t="str" cm="1">
        <f t="array" ref="N246">_xlfn._xlws.FILTER(R:R,P:P=J246)</f>
        <v>Herbicide</v>
      </c>
    </row>
    <row r="247" spans="1:14" ht="10.5" x14ac:dyDescent="0.25">
      <c r="A247" s="93" t="s">
        <v>4097</v>
      </c>
      <c r="B247" s="93" t="s">
        <v>4098</v>
      </c>
      <c r="C247" s="93" t="s">
        <v>3239</v>
      </c>
      <c r="D247" s="93" t="str" cm="1">
        <f t="array" ref="D247">IFERROR(IF(G247&lt;&gt;"NA",_xlfn.TEXTJOIN(";",TRUE,_xlfn.UNIQUE(_xlfn.TEXTSPLIT(_xlfn._xlws.FILTER(N:N,I:I=E247),";",TRUE))),_xlfn.UNIQUE(_xlfn._xlws.FILTER(R:R,P:P=E247))),"NA")</f>
        <v>Insecticide</v>
      </c>
      <c r="E247" s="93" t="s">
        <v>3787</v>
      </c>
      <c r="F247" s="93" t="b">
        <v>1</v>
      </c>
      <c r="G247" s="93" t="str" cm="1">
        <f t="array" ref="G247">IFERROR(_xlfn.TEXTJOIN(";",TRUE,_xlfn._xlws.FILTER(J:J,I:I=E247)),"NA")</f>
        <v>novaluron</v>
      </c>
      <c r="I247" s="93" t="s">
        <v>3767</v>
      </c>
      <c r="J247" s="93" t="s">
        <v>3306</v>
      </c>
      <c r="L247" s="93" t="s">
        <v>252</v>
      </c>
      <c r="M247" s="93" t="b">
        <v>1</v>
      </c>
      <c r="N247" s="93" t="str" cm="1">
        <f t="array" ref="N247">_xlfn._xlws.FILTER(R:R,P:P=J247)</f>
        <v>Herbicide</v>
      </c>
    </row>
    <row r="248" spans="1:14" ht="10.5" x14ac:dyDescent="0.25">
      <c r="A248" s="93" t="s">
        <v>4099</v>
      </c>
      <c r="B248" s="93" t="s">
        <v>4100</v>
      </c>
      <c r="C248" s="93" t="s">
        <v>3321</v>
      </c>
      <c r="D248" s="93" t="str" cm="1">
        <f t="array" ref="D248">IFERROR(IF(G248&lt;&gt;"NA",_xlfn.TEXTJOIN(";",TRUE,_xlfn.UNIQUE(_xlfn.TEXTSPLIT(_xlfn._xlws.FILTER(N:N,I:I=E248),";",TRUE))),_xlfn.UNIQUE(_xlfn._xlws.FILTER(R:R,P:P=E248))),"NA")</f>
        <v>Vaccine</v>
      </c>
      <c r="E248" s="93" t="s">
        <v>3913</v>
      </c>
      <c r="F248" s="93" t="b">
        <v>0</v>
      </c>
      <c r="G248" s="93" t="str" cm="1">
        <f t="array" ref="G248">IFERROR(_xlfn.TEXTJOIN(";",TRUE,_xlfn._xlws.FILTER(J:J,I:I=E248)),"NA")</f>
        <v>NA</v>
      </c>
      <c r="I248" s="93" t="s">
        <v>3771</v>
      </c>
      <c r="J248" s="93" t="s">
        <v>3306</v>
      </c>
      <c r="L248" s="93" t="s">
        <v>252</v>
      </c>
      <c r="M248" s="93" t="b">
        <v>1</v>
      </c>
      <c r="N248" s="93" t="str" cm="1">
        <f t="array" ref="N248">_xlfn._xlws.FILTER(R:R,P:P=J248)</f>
        <v>Herbicide</v>
      </c>
    </row>
    <row r="249" spans="1:14" ht="10.5" x14ac:dyDescent="0.25">
      <c r="A249" s="93" t="s">
        <v>4101</v>
      </c>
      <c r="B249" s="93" t="s">
        <v>4102</v>
      </c>
      <c r="C249" s="93" t="s">
        <v>3223</v>
      </c>
      <c r="D249" s="93" t="str" cm="1">
        <f t="array" ref="D249">IFERROR(IF(G249&lt;&gt;"NA",_xlfn.TEXTJOIN(";",TRUE,_xlfn.UNIQUE(_xlfn.TEXTSPLIT(_xlfn._xlws.FILTER(N:N,I:I=E249),";",TRUE))),_xlfn.UNIQUE(_xlfn._xlws.FILTER(R:R,P:P=E249))),"NA")</f>
        <v>Herbicide</v>
      </c>
      <c r="E249" s="93" t="s">
        <v>3642</v>
      </c>
      <c r="F249" s="93" t="b">
        <v>1</v>
      </c>
      <c r="G249" s="93" t="str" cm="1">
        <f t="array" ref="G249">IFERROR(_xlfn.TEXTJOIN(";",TRUE,_xlfn._xlws.FILTER(J:J,I:I=E249)),"NA")</f>
        <v>glyphosate</v>
      </c>
      <c r="I249" s="93" t="s">
        <v>3928</v>
      </c>
      <c r="J249" s="93" t="s">
        <v>3306</v>
      </c>
      <c r="L249" s="93" t="s">
        <v>252</v>
      </c>
      <c r="M249" s="93" t="b">
        <v>1</v>
      </c>
      <c r="N249" s="93" t="str" cm="1">
        <f t="array" ref="N249">_xlfn._xlws.FILTER(R:R,P:P=J249)</f>
        <v>Herbicide</v>
      </c>
    </row>
    <row r="250" spans="1:14" ht="10.5" x14ac:dyDescent="0.25">
      <c r="A250" s="93" t="s">
        <v>4103</v>
      </c>
      <c r="B250" s="93" t="s">
        <v>4104</v>
      </c>
      <c r="C250" s="93" t="s">
        <v>3239</v>
      </c>
      <c r="D250" s="93" t="str" cm="1">
        <f t="array" ref="D250">IFERROR(IF(G250&lt;&gt;"NA",_xlfn.TEXTJOIN(";",TRUE,_xlfn.UNIQUE(_xlfn.TEXTSPLIT(_xlfn._xlws.FILTER(N:N,I:I=E250),";",TRUE))),_xlfn.UNIQUE(_xlfn._xlws.FILTER(R:R,P:P=E250))),"NA")</f>
        <v>Insecticide</v>
      </c>
      <c r="E250" s="93" t="s">
        <v>3547</v>
      </c>
      <c r="F250" s="93" t="b">
        <v>1</v>
      </c>
      <c r="G250" s="93" t="str" cm="1">
        <f t="array" ref="G250">IFERROR(_xlfn.TEXTJOIN(";",TRUE,_xlfn._xlws.FILTER(J:J,I:I=E250)),"NA")</f>
        <v>dimethoate</v>
      </c>
      <c r="I250" s="93" t="s">
        <v>4052</v>
      </c>
      <c r="J250" s="93" t="s">
        <v>3306</v>
      </c>
      <c r="L250" s="93" t="s">
        <v>252</v>
      </c>
      <c r="M250" s="93" t="b">
        <v>1</v>
      </c>
      <c r="N250" s="93" t="str" cm="1">
        <f t="array" ref="N250">_xlfn._xlws.FILTER(R:R,P:P=J250)</f>
        <v>Herbicide</v>
      </c>
    </row>
    <row r="251" spans="1:14" ht="10.5" x14ac:dyDescent="0.25">
      <c r="A251" s="93" t="s">
        <v>4105</v>
      </c>
      <c r="B251" s="93" t="s">
        <v>4106</v>
      </c>
      <c r="C251" s="93" t="s">
        <v>3223</v>
      </c>
      <c r="D251" s="93" t="str" cm="1">
        <f t="array" ref="D251">IFERROR(IF(G251&lt;&gt;"NA",_xlfn.TEXTJOIN(";",TRUE,_xlfn.UNIQUE(_xlfn.TEXTSPLIT(_xlfn._xlws.FILTER(N:N,I:I=E251),";",TRUE))),_xlfn.UNIQUE(_xlfn._xlws.FILTER(R:R,P:P=E251))),"NA")</f>
        <v>Herbicide</v>
      </c>
      <c r="E251" s="93" t="s">
        <v>3647</v>
      </c>
      <c r="F251" s="93" t="b">
        <v>1</v>
      </c>
      <c r="G251" s="93" t="str" cm="1">
        <f t="array" ref="G251">IFERROR(_xlfn.TEXTJOIN(";",TRUE,_xlfn._xlws.FILTER(J:J,I:I=E251)),"NA")</f>
        <v>glyphosate</v>
      </c>
      <c r="I251" s="93" t="s">
        <v>4107</v>
      </c>
      <c r="J251" s="93" t="s">
        <v>3306</v>
      </c>
      <c r="L251" s="93" t="s">
        <v>252</v>
      </c>
      <c r="M251" s="93" t="b">
        <v>1</v>
      </c>
      <c r="N251" s="93" t="str" cm="1">
        <f t="array" ref="N251">_xlfn._xlws.FILTER(R:R,P:P=J251)</f>
        <v>Herbicide</v>
      </c>
    </row>
    <row r="252" spans="1:14" ht="10.5" x14ac:dyDescent="0.25">
      <c r="A252" s="93" t="s">
        <v>4108</v>
      </c>
      <c r="B252" s="93" t="s">
        <v>4109</v>
      </c>
      <c r="C252" s="93" t="s">
        <v>4012</v>
      </c>
      <c r="D252" s="93" t="str" cm="1">
        <f t="array" ref="D252">IFERROR(IF(G252&lt;&gt;"NA",_xlfn.TEXTJOIN(";",TRUE,_xlfn.UNIQUE(_xlfn.TEXTSPLIT(_xlfn._xlws.FILTER(N:N,I:I=E252),";",TRUE))),_xlfn.UNIQUE(_xlfn._xlws.FILTER(R:R,P:P=E252))),"NA")</f>
        <v>Antiprotozoal</v>
      </c>
      <c r="E252" s="93" t="s">
        <v>4053</v>
      </c>
      <c r="F252" s="93" t="b">
        <v>1</v>
      </c>
      <c r="G252" s="93" t="str" cm="1">
        <f t="array" ref="G252">IFERROR(_xlfn.TEXTJOIN(";",TRUE,_xlfn._xlws.FILTER(J:J,I:I=E252)),"NA")</f>
        <v>isometamidium chloride</v>
      </c>
      <c r="I252" s="93" t="s">
        <v>4110</v>
      </c>
      <c r="J252" s="93" t="s">
        <v>3306</v>
      </c>
      <c r="L252" s="93" t="s">
        <v>252</v>
      </c>
      <c r="M252" s="93" t="b">
        <v>1</v>
      </c>
      <c r="N252" s="93" t="str" cm="1">
        <f t="array" ref="N252">_xlfn._xlws.FILTER(R:R,P:P=J252)</f>
        <v>Herbicide</v>
      </c>
    </row>
    <row r="253" spans="1:14" ht="10.5" x14ac:dyDescent="0.25">
      <c r="A253" s="93" t="s">
        <v>4111</v>
      </c>
      <c r="B253" s="93" t="s">
        <v>4112</v>
      </c>
      <c r="C253" s="93" t="s">
        <v>3223</v>
      </c>
      <c r="D253" s="93" t="str" cm="1">
        <f t="array" ref="D253">IFERROR(IF(G253&lt;&gt;"NA",_xlfn.TEXTJOIN(";",TRUE,_xlfn.UNIQUE(_xlfn.TEXTSPLIT(_xlfn._xlws.FILTER(N:N,I:I=E253),";",TRUE))),_xlfn.UNIQUE(_xlfn._xlws.FILTER(R:R,P:P=E253))),"NA")</f>
        <v>Herbicide</v>
      </c>
      <c r="E253" s="93" t="s">
        <v>3892</v>
      </c>
      <c r="F253" s="93" t="b">
        <v>1</v>
      </c>
      <c r="G253" s="93" t="str" cm="1">
        <f t="array" ref="G253">IFERROR(_xlfn.TEXTJOIN(";",TRUE,_xlfn._xlws.FILTER(J:J,I:I=E253)),"NA")</f>
        <v>thiobencarb</v>
      </c>
      <c r="I253" s="93" t="s">
        <v>3948</v>
      </c>
      <c r="J253" s="93" t="s">
        <v>3808</v>
      </c>
      <c r="L253" s="93" t="s">
        <v>252</v>
      </c>
      <c r="M253" s="93" t="b">
        <v>1</v>
      </c>
      <c r="N253" s="93" t="str" cm="1">
        <f t="array" ref="N253">_xlfn._xlws.FILTER(R:R,P:P=J253)</f>
        <v>Herbicide</v>
      </c>
    </row>
    <row r="254" spans="1:14" ht="10.5" x14ac:dyDescent="0.25">
      <c r="A254" s="93" t="s">
        <v>4113</v>
      </c>
      <c r="B254" s="93" t="s">
        <v>4114</v>
      </c>
      <c r="C254" s="93" t="s">
        <v>3280</v>
      </c>
      <c r="D254" s="93" t="str" cm="1">
        <f t="array" ref="D254">IFERROR(IF(G254&lt;&gt;"NA",_xlfn.TEXTJOIN(";",TRUE,_xlfn.UNIQUE(_xlfn.TEXTSPLIT(_xlfn._xlws.FILTER(N:N,I:I=E254),";",TRUE))),_xlfn.UNIQUE(_xlfn._xlws.FILTER(R:R,P:P=E254))),"NA")</f>
        <v>Sedative;Antispasmodic</v>
      </c>
      <c r="E254" s="93" t="s">
        <v>4056</v>
      </c>
      <c r="F254" s="93" t="b">
        <v>1</v>
      </c>
      <c r="G254" s="93" t="str" cm="1">
        <f t="array" ref="G254">IFERROR(_xlfn.TEXTJOIN(";",TRUE,_xlfn._xlws.FILTER(J:J,I:I=E254)),"NA")</f>
        <v>acepromazine;atropine</v>
      </c>
      <c r="I254" s="93" t="s">
        <v>3591</v>
      </c>
      <c r="J254" s="93" t="s">
        <v>3808</v>
      </c>
      <c r="L254" s="93" t="s">
        <v>252</v>
      </c>
      <c r="M254" s="93" t="b">
        <v>1</v>
      </c>
      <c r="N254" s="93" t="str" cm="1">
        <f t="array" ref="N254">_xlfn._xlws.FILTER(R:R,P:P=J254)</f>
        <v>Herbicide</v>
      </c>
    </row>
    <row r="255" spans="1:14" ht="10.5" x14ac:dyDescent="0.25">
      <c r="A255" s="93" t="s">
        <v>4115</v>
      </c>
      <c r="B255" s="93" t="s">
        <v>4116</v>
      </c>
      <c r="C255" s="93" t="s">
        <v>3239</v>
      </c>
      <c r="D255" s="93" t="str" cm="1">
        <f t="array" ref="D255">IFERROR(IF(G255&lt;&gt;"NA",_xlfn.TEXTJOIN(";",TRUE,_xlfn.UNIQUE(_xlfn.TEXTSPLIT(_xlfn._xlws.FILTER(N:N,I:I=E255),";",TRUE))),_xlfn.UNIQUE(_xlfn._xlws.FILTER(R:R,P:P=E255))),"NA")</f>
        <v>Supplement;Herbicide;Insecticide</v>
      </c>
      <c r="E255" s="93" t="s">
        <v>3742</v>
      </c>
      <c r="F255" s="93" t="b">
        <v>1</v>
      </c>
      <c r="G255" s="93" t="str" cm="1">
        <f t="array" ref="G255">IFERROR(_xlfn.TEXTJOIN(";",TRUE,_xlfn._xlws.FILTER(J:J,I:I=E255)),"NA")</f>
        <v>manganese;prochloroz;spinosyns</v>
      </c>
      <c r="I255" s="93" t="s">
        <v>3641</v>
      </c>
      <c r="J255" s="93" t="s">
        <v>3808</v>
      </c>
      <c r="L255" s="93" t="s">
        <v>252</v>
      </c>
      <c r="M255" s="93" t="b">
        <v>1</v>
      </c>
      <c r="N255" s="93" t="str" cm="1">
        <f t="array" ref="N255">_xlfn._xlws.FILTER(R:R,P:P=J255)</f>
        <v>Herbicide</v>
      </c>
    </row>
    <row r="256" spans="1:14" ht="10.5" x14ac:dyDescent="0.25">
      <c r="A256" s="93" t="s">
        <v>4117</v>
      </c>
      <c r="B256" s="93" t="s">
        <v>4118</v>
      </c>
      <c r="C256" s="93" t="s">
        <v>3239</v>
      </c>
      <c r="D256" s="93" t="str" cm="1">
        <f t="array" ref="D256">IFERROR(IF(G256&lt;&gt;"NA",_xlfn.TEXTJOIN(";",TRUE,_xlfn.UNIQUE(_xlfn.TEXTSPLIT(_xlfn._xlws.FILTER(N:N,I:I=E256),";",TRUE))),_xlfn.UNIQUE(_xlfn._xlws.FILTER(R:R,P:P=E256))),"NA")</f>
        <v>Fungicide</v>
      </c>
      <c r="E256" s="93" t="s">
        <v>3907</v>
      </c>
      <c r="F256" s="93" t="b">
        <v>1</v>
      </c>
      <c r="G256" s="93" t="str" cm="1">
        <f t="array" ref="G256">IFERROR(_xlfn.TEXTJOIN(";",TRUE,_xlfn._xlws.FILTER(J:J,I:I=E256)),"NA")</f>
        <v>traidimenol</v>
      </c>
      <c r="I256" s="93" t="s">
        <v>3689</v>
      </c>
      <c r="J256" s="93" t="s">
        <v>3808</v>
      </c>
      <c r="L256" s="93" t="s">
        <v>252</v>
      </c>
      <c r="M256" s="93" t="b">
        <v>1</v>
      </c>
      <c r="N256" s="93" t="str" cm="1">
        <f t="array" ref="N256">_xlfn._xlws.FILTER(R:R,P:P=J256)</f>
        <v>Herbicide</v>
      </c>
    </row>
    <row r="257" spans="1:14" ht="10.5" x14ac:dyDescent="0.25">
      <c r="A257" s="93" t="s">
        <v>4119</v>
      </c>
      <c r="B257" s="93" t="s">
        <v>4120</v>
      </c>
      <c r="C257" s="93" t="s">
        <v>3223</v>
      </c>
      <c r="D257" s="93" t="str" cm="1">
        <f t="array" ref="D257">IFERROR(IF(G257&lt;&gt;"NA",_xlfn.TEXTJOIN(";",TRUE,_xlfn.UNIQUE(_xlfn.TEXTSPLIT(_xlfn._xlws.FILTER(N:N,I:I=E257),";",TRUE))),_xlfn.UNIQUE(_xlfn._xlws.FILTER(R:R,P:P=E257))),"NA")</f>
        <v>Herbicide</v>
      </c>
      <c r="E257" s="93" t="s">
        <v>4107</v>
      </c>
      <c r="F257" s="93" t="b">
        <v>1</v>
      </c>
      <c r="G257" s="93" t="str" cm="1">
        <f t="array" ref="G257">IFERROR(_xlfn.TEXTJOIN(";",TRUE,_xlfn._xlws.FILTER(J:J,I:I=E257)),"NA")</f>
        <v>atrazine</v>
      </c>
      <c r="I257" s="93" t="s">
        <v>3815</v>
      </c>
      <c r="J257" s="93" t="s">
        <v>3808</v>
      </c>
      <c r="L257" s="93" t="s">
        <v>252</v>
      </c>
      <c r="M257" s="93" t="b">
        <v>1</v>
      </c>
      <c r="N257" s="93" t="str" cm="1">
        <f t="array" ref="N257">_xlfn._xlws.FILTER(R:R,P:P=J257)</f>
        <v>Herbicide</v>
      </c>
    </row>
    <row r="258" spans="1:14" ht="10.5" x14ac:dyDescent="0.25">
      <c r="A258" s="93" t="s">
        <v>4121</v>
      </c>
      <c r="B258" s="93" t="s">
        <v>4122</v>
      </c>
      <c r="C258" s="93" t="s">
        <v>3233</v>
      </c>
      <c r="D258" s="93" t="str" cm="1">
        <f t="array" ref="D258">IFERROR(IF(G258&lt;&gt;"NA",_xlfn.TEXTJOIN(";",TRUE,_xlfn.UNIQUE(_xlfn.TEXTSPLIT(_xlfn._xlws.FILTER(N:N,I:I=E258),";",TRUE))),_xlfn.UNIQUE(_xlfn._xlws.FILTER(R:R,P:P=E258))),"NA")</f>
        <v>Soil Inoculation</v>
      </c>
      <c r="E258" s="93" t="s">
        <v>3618</v>
      </c>
      <c r="F258" s="93" t="b">
        <v>1</v>
      </c>
      <c r="G258" s="93" t="str" cm="1">
        <f t="array" ref="G258">IFERROR(_xlfn.TEXTJOIN(";",TRUE,_xlfn._xlws.FILTER(J:J,I:I=E258)),"NA")</f>
        <v>Glomus spp.</v>
      </c>
      <c r="I258" s="93" t="s">
        <v>4004</v>
      </c>
      <c r="J258" s="93" t="s">
        <v>3808</v>
      </c>
      <c r="L258" s="93" t="s">
        <v>252</v>
      </c>
      <c r="M258" s="93" t="b">
        <v>1</v>
      </c>
      <c r="N258" s="93" t="str" cm="1">
        <f t="array" ref="N258">_xlfn._xlws.FILTER(R:R,P:P=J258)</f>
        <v>Herbicide</v>
      </c>
    </row>
    <row r="259" spans="1:14" ht="10.5" x14ac:dyDescent="0.25">
      <c r="A259" s="93" t="s">
        <v>4123</v>
      </c>
      <c r="B259" s="93" t="s">
        <v>4124</v>
      </c>
      <c r="C259" s="93" t="s">
        <v>3233</v>
      </c>
      <c r="D259" s="93" t="str" cm="1">
        <f t="array" ref="D259">IFERROR(IF(G259&lt;&gt;"NA",_xlfn.TEXTJOIN(";",TRUE,_xlfn.UNIQUE(_xlfn.TEXTSPLIT(_xlfn._xlws.FILTER(N:N,I:I=E259),";",TRUE))),_xlfn.UNIQUE(_xlfn._xlws.FILTER(R:R,P:P=E259))),"NA")</f>
        <v>Soil Inoculation</v>
      </c>
      <c r="E259" s="93" t="s">
        <v>3383</v>
      </c>
      <c r="F259" s="93" t="b">
        <v>1</v>
      </c>
      <c r="G259" s="93" t="str" cm="1">
        <f t="array" ref="G259">IFERROR(_xlfn.TEXTJOIN(";",TRUE,_xlfn._xlws.FILTER(J:J,I:I=E259)),"NA")</f>
        <v>Bacillus spp.;Glomus spp.</v>
      </c>
      <c r="I259" s="93" t="s">
        <v>4020</v>
      </c>
      <c r="J259" s="93" t="s">
        <v>3808</v>
      </c>
      <c r="L259" s="93" t="s">
        <v>252</v>
      </c>
      <c r="M259" s="93" t="b">
        <v>1</v>
      </c>
      <c r="N259" s="93" t="str" cm="1">
        <f t="array" ref="N259">_xlfn._xlws.FILTER(R:R,P:P=J259)</f>
        <v>Herbicide</v>
      </c>
    </row>
    <row r="260" spans="1:14" ht="10.5" x14ac:dyDescent="0.25">
      <c r="A260" s="93" t="s">
        <v>4125</v>
      </c>
      <c r="B260" s="93" t="s">
        <v>3845</v>
      </c>
      <c r="C260" s="93" t="s">
        <v>3239</v>
      </c>
      <c r="D260" s="93" t="str" cm="1">
        <f t="array" ref="D260">IFERROR(IF(G260&lt;&gt;"NA",_xlfn.TEXTJOIN(";",TRUE,_xlfn.UNIQUE(_xlfn.TEXTSPLIT(_xlfn._xlws.FILTER(N:N,I:I=E260),";",TRUE))),_xlfn.UNIQUE(_xlfn._xlws.FILTER(R:R,P:P=E260))),"NA")</f>
        <v>Insecticide</v>
      </c>
      <c r="E260" s="93" t="s">
        <v>3845</v>
      </c>
      <c r="F260" s="93" t="b">
        <v>1</v>
      </c>
      <c r="G260" s="93" t="str" cm="1">
        <f t="array" ref="G260">IFERROR(_xlfn.TEXTJOIN(";",TRUE,_xlfn._xlws.FILTER(J:J,I:I=E260)),"NA")</f>
        <v>spinosyns</v>
      </c>
      <c r="I260" s="93" t="s">
        <v>4040</v>
      </c>
      <c r="J260" s="93" t="s">
        <v>3808</v>
      </c>
      <c r="L260" s="93" t="s">
        <v>252</v>
      </c>
      <c r="M260" s="93" t="b">
        <v>1</v>
      </c>
      <c r="N260" s="93" t="str" cm="1">
        <f t="array" ref="N260">_xlfn._xlws.FILTER(R:R,P:P=J260)</f>
        <v>Herbicide</v>
      </c>
    </row>
    <row r="261" spans="1:14" ht="10.5" x14ac:dyDescent="0.25">
      <c r="A261" s="93" t="s">
        <v>4126</v>
      </c>
      <c r="B261" s="93" t="s">
        <v>4127</v>
      </c>
      <c r="C261" s="93" t="s">
        <v>3223</v>
      </c>
      <c r="D261" s="93" t="str" cm="1">
        <f t="array" ref="D261">IFERROR(IF(G261&lt;&gt;"NA",_xlfn.TEXTJOIN(";",TRUE,_xlfn.UNIQUE(_xlfn.TEXTSPLIT(_xlfn._xlws.FILTER(N:N,I:I=E261),";",TRUE))),_xlfn.UNIQUE(_xlfn._xlws.FILTER(R:R,P:P=E261))),"NA")</f>
        <v>Herbicide</v>
      </c>
      <c r="E261" s="93" t="s">
        <v>3650</v>
      </c>
      <c r="F261" s="93" t="b">
        <v>1</v>
      </c>
      <c r="G261" s="93" t="str" cm="1">
        <f t="array" ref="G261">IFERROR(_xlfn.TEXTJOIN(";",TRUE,_xlfn._xlws.FILTER(J:J,I:I=E261)),"NA")</f>
        <v>glyphosate</v>
      </c>
      <c r="I261" s="93" t="s">
        <v>4128</v>
      </c>
      <c r="J261" s="93" t="s">
        <v>3808</v>
      </c>
      <c r="L261" s="93" t="s">
        <v>252</v>
      </c>
      <c r="M261" s="93" t="b">
        <v>1</v>
      </c>
      <c r="N261" s="93" t="str" cm="1">
        <f t="array" ref="N261">_xlfn._xlws.FILTER(R:R,P:P=J261)</f>
        <v>Herbicide</v>
      </c>
    </row>
    <row r="262" spans="1:14" ht="10.5" x14ac:dyDescent="0.25">
      <c r="A262" s="93" t="s">
        <v>4129</v>
      </c>
      <c r="B262" s="93" t="s">
        <v>4130</v>
      </c>
      <c r="C262" s="93" t="s">
        <v>3354</v>
      </c>
      <c r="D262" s="93" t="str" cm="1">
        <f t="array" ref="D262">IFERROR(IF(G262&lt;&gt;"NA",_xlfn.TEXTJOIN(";",TRUE,_xlfn.UNIQUE(_xlfn.TEXTSPLIT(_xlfn._xlws.FILTER(N:N,I:I=E262),";",TRUE))),_xlfn.UNIQUE(_xlfn._xlws.FILTER(R:R,P:P=E262))),"NA")</f>
        <v>Insecticide</v>
      </c>
      <c r="E262" s="93" t="s">
        <v>4061</v>
      </c>
      <c r="F262" s="93" t="b">
        <v>1</v>
      </c>
      <c r="G262" s="93" t="str" cm="1">
        <f t="array" ref="G262">IFERROR(_xlfn.TEXTJOIN(";",TRUE,_xlfn._xlws.FILTER(J:J,I:I=E262)),"NA")</f>
        <v>cypermethrin</v>
      </c>
      <c r="I262" s="93" t="s">
        <v>4131</v>
      </c>
      <c r="J262" s="93" t="s">
        <v>3808</v>
      </c>
      <c r="L262" s="93" t="s">
        <v>252</v>
      </c>
      <c r="M262" s="93" t="b">
        <v>1</v>
      </c>
      <c r="N262" s="93" t="str" cm="1">
        <f t="array" ref="N262">_xlfn._xlws.FILTER(R:R,P:P=J262)</f>
        <v>Herbicide</v>
      </c>
    </row>
    <row r="263" spans="1:14" ht="10.5" x14ac:dyDescent="0.25">
      <c r="A263" s="93" t="s">
        <v>4132</v>
      </c>
      <c r="B263" s="93" t="s">
        <v>2164</v>
      </c>
      <c r="C263" s="93" t="s">
        <v>3223</v>
      </c>
      <c r="D263" s="93" t="str" cm="1">
        <f t="array" ref="D263">IFERROR(IF(G263&lt;&gt;"NA",_xlfn.TEXTJOIN(";",TRUE,_xlfn.UNIQUE(_xlfn.TEXTSPLIT(_xlfn._xlws.FILTER(N:N,I:I=E263),";",TRUE))),_xlfn.UNIQUE(_xlfn._xlws.FILTER(R:R,P:P=E263))),"NA")</f>
        <v>Herbicide</v>
      </c>
      <c r="E263" s="93" t="s">
        <v>3532</v>
      </c>
      <c r="F263" s="93" t="b">
        <v>1</v>
      </c>
      <c r="G263" s="93" t="str" cm="1">
        <f t="array" ref="G263">IFERROR(_xlfn.TEXTJOIN(";",TRUE,_xlfn._xlws.FILTER(J:J,I:I=E263)),"NA")</f>
        <v>dicamba;topramezone</v>
      </c>
      <c r="I263" s="93" t="s">
        <v>4046</v>
      </c>
      <c r="J263" s="93" t="s">
        <v>3808</v>
      </c>
      <c r="L263" s="93" t="s">
        <v>252</v>
      </c>
      <c r="M263" s="93" t="b">
        <v>1</v>
      </c>
      <c r="N263" s="93" t="str" cm="1">
        <f t="array" ref="N263">_xlfn._xlws.FILTER(R:R,P:P=J263)</f>
        <v>Herbicide</v>
      </c>
    </row>
    <row r="264" spans="1:14" ht="10.5" x14ac:dyDescent="0.25">
      <c r="A264" s="93" t="s">
        <v>4133</v>
      </c>
      <c r="B264" s="93" t="s">
        <v>4134</v>
      </c>
      <c r="C264" s="93" t="s">
        <v>4012</v>
      </c>
      <c r="D264" s="93" t="str" cm="1">
        <f t="array" ref="D264">IFERROR(IF(G264&lt;&gt;"NA",_xlfn.TEXTJOIN(";",TRUE,_xlfn.UNIQUE(_xlfn.TEXTSPLIT(_xlfn._xlws.FILTER(N:N,I:I=E264),";",TRUE))),_xlfn.UNIQUE(_xlfn._xlws.FILTER(R:R,P:P=E264))),"NA")</f>
        <v>Antibiotic</v>
      </c>
      <c r="E264" s="93" t="s">
        <v>3853</v>
      </c>
      <c r="F264" s="93" t="b">
        <v>1</v>
      </c>
      <c r="G264" s="93" t="str" cm="1">
        <f t="array" ref="G264">IFERROR(_xlfn.TEXTJOIN(";",TRUE,_xlfn._xlws.FILTER(J:J,I:I=E264)),"NA")</f>
        <v>sulfamethazine</v>
      </c>
      <c r="I264" s="93" t="s">
        <v>3601</v>
      </c>
      <c r="J264" s="93" t="s">
        <v>3808</v>
      </c>
      <c r="L264" s="93" t="s">
        <v>252</v>
      </c>
      <c r="M264" s="93" t="b">
        <v>1</v>
      </c>
      <c r="N264" s="93" t="str" cm="1">
        <f t="array" ref="N264">_xlfn._xlws.FILTER(R:R,P:P=J264)</f>
        <v>Herbicide</v>
      </c>
    </row>
    <row r="265" spans="1:14" ht="10.5" x14ac:dyDescent="0.25">
      <c r="A265" s="93" t="s">
        <v>4135</v>
      </c>
      <c r="B265" s="93" t="s">
        <v>4136</v>
      </c>
      <c r="C265" s="93" t="s">
        <v>3354</v>
      </c>
      <c r="D265" s="93" t="str" cm="1">
        <f t="array" ref="D265">IFERROR(IF(G265&lt;&gt;"NA",_xlfn.TEXTJOIN(";",TRUE,_xlfn.UNIQUE(_xlfn.TEXTSPLIT(_xlfn._xlws.FILTER(N:N,I:I=E265),";",TRUE))),_xlfn.UNIQUE(_xlfn._xlws.FILTER(R:R,P:P=E265))),"NA")</f>
        <v>Acaricide</v>
      </c>
      <c r="E265" s="93" t="s">
        <v>3986</v>
      </c>
      <c r="F265" s="93" t="b">
        <v>1</v>
      </c>
      <c r="G265" s="93" t="str" cm="1">
        <f t="array" ref="G265">IFERROR(_xlfn.TEXTJOIN(";",TRUE,_xlfn._xlws.FILTER(J:J,I:I=E265)),"NA")</f>
        <v xml:space="preserve">chlorfenvinphos </v>
      </c>
      <c r="I265" s="93" t="s">
        <v>3807</v>
      </c>
      <c r="J265" s="93" t="s">
        <v>3808</v>
      </c>
      <c r="L265" s="93" t="s">
        <v>252</v>
      </c>
      <c r="M265" s="93" t="b">
        <v>1</v>
      </c>
      <c r="N265" s="93" t="str" cm="1">
        <f t="array" ref="N265">_xlfn._xlws.FILTER(R:R,P:P=J265)</f>
        <v>Herbicide</v>
      </c>
    </row>
    <row r="266" spans="1:14" ht="10.5" x14ac:dyDescent="0.25">
      <c r="A266" s="93" t="s">
        <v>4137</v>
      </c>
      <c r="B266" s="93" t="s">
        <v>4138</v>
      </c>
      <c r="C266" s="93" t="s">
        <v>3239</v>
      </c>
      <c r="D266" s="93" t="str" cm="1">
        <f t="array" ref="D266">IFERROR(IF(G266&lt;&gt;"NA",_xlfn.TEXTJOIN(";",TRUE,_xlfn.UNIQUE(_xlfn.TEXTSPLIT(_xlfn._xlws.FILTER(N:N,I:I=E266),";",TRUE))),_xlfn.UNIQUE(_xlfn._xlws.FILTER(R:R,P:P=E266))),"NA")</f>
        <v>Insecticide</v>
      </c>
      <c r="E266" s="93" t="s">
        <v>3726</v>
      </c>
      <c r="F266" s="93" t="b">
        <v>1</v>
      </c>
      <c r="G266" s="93" t="str" cm="1">
        <f t="array" ref="G266">IFERROR(_xlfn.TEXTJOIN(";",TRUE,_xlfn._xlws.FILTER(J:J,I:I=E266)),"NA")</f>
        <v>lambda-cyhalothrin</v>
      </c>
      <c r="I266" s="93" t="s">
        <v>4028</v>
      </c>
      <c r="J266" s="93" t="s">
        <v>3808</v>
      </c>
      <c r="L266" s="93" t="s">
        <v>252</v>
      </c>
      <c r="M266" s="93" t="b">
        <v>1</v>
      </c>
      <c r="N266" s="93" t="str" cm="1">
        <f t="array" ref="N266">_xlfn._xlws.FILTER(R:R,P:P=J266)</f>
        <v>Herbicide</v>
      </c>
    </row>
    <row r="267" spans="1:14" ht="10.5" x14ac:dyDescent="0.25">
      <c r="A267" s="93" t="s">
        <v>4139</v>
      </c>
      <c r="B267" s="93" t="s">
        <v>4140</v>
      </c>
      <c r="C267" s="93" t="s">
        <v>3321</v>
      </c>
      <c r="D267" s="93" t="str" cm="1">
        <f t="array" ref="D267">IFERROR(IF(G267&lt;&gt;"NA",_xlfn.TEXTJOIN(";",TRUE,_xlfn.UNIQUE(_xlfn.TEXTSPLIT(_xlfn._xlws.FILTER(N:N,I:I=E267),";",TRUE))),_xlfn.UNIQUE(_xlfn._xlws.FILTER(R:R,P:P=E267))),"NA")</f>
        <v>Antiprotozoal</v>
      </c>
      <c r="E267" s="93" t="s">
        <v>4083</v>
      </c>
      <c r="F267" s="93" t="b">
        <v>1</v>
      </c>
      <c r="G267" s="93" t="str" cm="1">
        <f t="array" ref="G267">IFERROR(_xlfn.TEXTJOIN(";",TRUE,_xlfn._xlws.FILTER(J:J,I:I=E267)),"NA")</f>
        <v>diminazene diaceturate</v>
      </c>
      <c r="I267" s="93" t="s">
        <v>3252</v>
      </c>
      <c r="J267" s="93" t="s">
        <v>3808</v>
      </c>
      <c r="L267" s="93" t="s">
        <v>252</v>
      </c>
      <c r="M267" s="93" t="b">
        <v>1</v>
      </c>
      <c r="N267" s="93" t="str" cm="1">
        <f t="array" ref="N267">_xlfn._xlws.FILTER(R:R,P:P=J267)</f>
        <v>Herbicide</v>
      </c>
    </row>
    <row r="268" spans="1:14" ht="10.5" x14ac:dyDescent="0.25">
      <c r="A268" s="93" t="s">
        <v>4141</v>
      </c>
      <c r="B268" s="93" t="s">
        <v>4142</v>
      </c>
      <c r="C268" s="93" t="s">
        <v>3280</v>
      </c>
      <c r="D268" s="93" t="str" cm="1">
        <f t="array" ref="D268">IFERROR(IF(G268&lt;&gt;"NA",_xlfn.TEXTJOIN(";",TRUE,_xlfn.UNIQUE(_xlfn.TEXTSPLIT(_xlfn._xlws.FILTER(N:N,I:I=E268),";",TRUE))),_xlfn.UNIQUE(_xlfn._xlws.FILTER(R:R,P:P=E268))),"NA")</f>
        <v>Antihelmintic</v>
      </c>
      <c r="E268" s="93" t="s">
        <v>4064</v>
      </c>
      <c r="F268" s="93" t="b">
        <v>1</v>
      </c>
      <c r="G268" s="93" t="str" cm="1">
        <f t="array" ref="G268">IFERROR(_xlfn.TEXTJOIN(";",TRUE,_xlfn._xlws.FILTER(J:J,I:I=E268)),"NA")</f>
        <v>oxfendazole</v>
      </c>
      <c r="I268" s="93" t="s">
        <v>3754</v>
      </c>
      <c r="J268" s="93" t="s">
        <v>3306</v>
      </c>
      <c r="L268" s="93" t="s">
        <v>252</v>
      </c>
      <c r="M268" s="93" t="b">
        <v>1</v>
      </c>
      <c r="N268" s="93" t="str" cm="1">
        <f t="array" ref="N268">_xlfn._xlws.FILTER(R:R,P:P=J268)</f>
        <v>Herbicide</v>
      </c>
    </row>
    <row r="269" spans="1:14" ht="10.5" x14ac:dyDescent="0.25">
      <c r="A269" s="93" t="s">
        <v>4143</v>
      </c>
      <c r="B269" s="93" t="s">
        <v>4144</v>
      </c>
      <c r="C269" s="93" t="s">
        <v>3309</v>
      </c>
      <c r="D269" s="93" t="str" cm="1">
        <f t="array" ref="D269">IFERROR(IF(G269&lt;&gt;"NA",_xlfn.TEXTJOIN(";",TRUE,_xlfn.UNIQUE(_xlfn.TEXTSPLIT(_xlfn._xlws.FILTER(N:N,I:I=E269),";",TRUE))),_xlfn.UNIQUE(_xlfn._xlws.FILTER(R:R,P:P=E269))),"NA")</f>
        <v>Fungicide</v>
      </c>
      <c r="E269" s="93" t="s">
        <v>3487</v>
      </c>
      <c r="F269" s="93" t="b">
        <v>1</v>
      </c>
      <c r="G269" s="93" t="str" cm="1">
        <f t="array" ref="G269">IFERROR(_xlfn.TEXTJOIN(";",TRUE,_xlfn._xlws.FILTER(J:J,I:I=E269)),"NA")</f>
        <v>cymoxanil;famoxadone</v>
      </c>
    </row>
    <row r="270" spans="1:14" ht="10.5" x14ac:dyDescent="0.25">
      <c r="A270" s="93" t="s">
        <v>4145</v>
      </c>
      <c r="B270" s="93" t="s">
        <v>4146</v>
      </c>
      <c r="C270" s="93" t="s">
        <v>3273</v>
      </c>
      <c r="D270" s="93" t="str" cm="1">
        <f t="array" ref="D270">IFERROR(IF(G270&lt;&gt;"NA",_xlfn.TEXTJOIN(";",TRUE,_xlfn.UNIQUE(_xlfn.TEXTSPLIT(_xlfn._xlws.FILTER(N:N,I:I=E270),";",TRUE))),_xlfn.UNIQUE(_xlfn._xlws.FILTER(R:R,P:P=E270))),"NA")</f>
        <v>Antihelmintic</v>
      </c>
      <c r="E270" s="93" t="s">
        <v>4067</v>
      </c>
      <c r="F270" s="93" t="b">
        <v>1</v>
      </c>
      <c r="G270" s="93" t="str" cm="1">
        <f t="array" ref="G270">IFERROR(_xlfn.TEXTJOIN(";",TRUE,_xlfn._xlws.FILTER(J:J,I:I=E270)),"NA")</f>
        <v>ivermectin</v>
      </c>
    </row>
    <row r="271" spans="1:14" ht="10.5" x14ac:dyDescent="0.25">
      <c r="A271" s="93" t="s">
        <v>4147</v>
      </c>
      <c r="B271" s="93" t="s">
        <v>4148</v>
      </c>
      <c r="C271" s="93" t="s">
        <v>3233</v>
      </c>
      <c r="D271" s="93" t="str" cm="1">
        <f t="array" ref="D271">IFERROR(IF(G271&lt;&gt;"NA",_xlfn.TEXTJOIN(";",TRUE,_xlfn.UNIQUE(_xlfn.TEXTSPLIT(_xlfn._xlws.FILTER(N:N,I:I=E271),";",TRUE))),_xlfn.UNIQUE(_xlfn._xlws.FILTER(R:R,P:P=E271))),"NA")</f>
        <v>Soil Inoculation</v>
      </c>
      <c r="E271" s="93" t="s">
        <v>3234</v>
      </c>
      <c r="F271" s="93" t="b">
        <v>1</v>
      </c>
      <c r="G271" s="93" t="str" cm="1">
        <f t="array" ref="G271">IFERROR(_xlfn.TEXTJOIN(";",TRUE,_xlfn._xlws.FILTER(J:J,I:I=E271)),"NA")</f>
        <v>Acaulospora scorbiculata ;Azospirillum brasilense;Bacillus subtillis;Gigaspora margarita</v>
      </c>
    </row>
    <row r="272" spans="1:14" ht="10.5" x14ac:dyDescent="0.25">
      <c r="A272" s="93" t="s">
        <v>4149</v>
      </c>
      <c r="B272" s="93" t="s">
        <v>2164</v>
      </c>
      <c r="C272" s="93" t="s">
        <v>3411</v>
      </c>
      <c r="D272" s="93" t="str" cm="1">
        <f t="array" ref="D272">IFERROR(IF(G272&lt;&gt;"NA",_xlfn.TEXTJOIN(";",TRUE,_xlfn.UNIQUE(_xlfn.TEXTSPLIT(_xlfn._xlws.FILTER(N:N,I:I=E272),";",TRUE))),_xlfn.UNIQUE(_xlfn._xlws.FILTER(R:R,P:P=E272))),"NA")</f>
        <v>Bioinsecticide</v>
      </c>
      <c r="E272" s="102" t="s">
        <v>3937</v>
      </c>
      <c r="F272" s="93" t="b">
        <v>0</v>
      </c>
      <c r="G272" s="93" t="str" cm="1">
        <f t="array" ref="G272">IFERROR(_xlfn.TEXTJOIN(";",TRUE,_xlfn._xlws.FILTER(J:J,I:I=E272)),"NA")</f>
        <v>NA</v>
      </c>
    </row>
    <row r="273" spans="1:7" ht="10.5" x14ac:dyDescent="0.25">
      <c r="A273" s="93" t="s">
        <v>4150</v>
      </c>
      <c r="B273" s="93" t="s">
        <v>3940</v>
      </c>
      <c r="C273" s="93" t="s">
        <v>3309</v>
      </c>
      <c r="D273" s="93" t="str" cm="1">
        <f t="array" ref="D273">IFERROR(IF(G273&lt;&gt;"NA",_xlfn.TEXTJOIN(";",TRUE,_xlfn.UNIQUE(_xlfn.TEXTSPLIT(_xlfn._xlws.FILTER(N:N,I:I=E273),";",TRUE))),_xlfn.UNIQUE(_xlfn._xlws.FILTER(R:R,P:P=E273))),"NA")</f>
        <v>Herbicide</v>
      </c>
      <c r="E273" s="93" t="s">
        <v>3940</v>
      </c>
      <c r="F273" s="93" t="b">
        <v>0</v>
      </c>
      <c r="G273" s="93" t="str" cm="1">
        <f t="array" ref="G273">IFERROR(_xlfn.TEXTJOIN(";",TRUE,_xlfn._xlws.FILTER(J:J,I:I=E273)),"NA")</f>
        <v>NA</v>
      </c>
    </row>
    <row r="274" spans="1:7" ht="10.5" x14ac:dyDescent="0.25">
      <c r="A274" s="93" t="s">
        <v>4151</v>
      </c>
      <c r="B274" s="93" t="s">
        <v>4152</v>
      </c>
      <c r="C274" s="93" t="s">
        <v>4012</v>
      </c>
      <c r="D274" s="93" t="str" cm="1">
        <f t="array" ref="D274">IFERROR(IF(G274&lt;&gt;"NA",_xlfn.TEXTJOIN(";",TRUE,_xlfn.UNIQUE(_xlfn.TEXTSPLIT(_xlfn._xlws.FILTER(N:N,I:I=E274),";",TRUE))),_xlfn.UNIQUE(_xlfn._xlws.FILTER(R:R,P:P=E274))),"NA")</f>
        <v>Antibiotic</v>
      </c>
      <c r="E274" s="93" t="s">
        <v>3795</v>
      </c>
      <c r="F274" s="93" t="b">
        <v>1</v>
      </c>
      <c r="G274" s="93" t="str" cm="1">
        <f t="array" ref="G274">IFERROR(_xlfn.TEXTJOIN(";",TRUE,_xlfn._xlws.FILTER(J:J,I:I=E274)),"NA")</f>
        <v>oxytetracycline</v>
      </c>
    </row>
    <row r="275" spans="1:7" ht="10.5" x14ac:dyDescent="0.25">
      <c r="A275" s="93" t="s">
        <v>4153</v>
      </c>
      <c r="B275" s="93" t="s">
        <v>4154</v>
      </c>
      <c r="C275" s="93" t="s">
        <v>4012</v>
      </c>
      <c r="D275" s="93" t="str" cm="1">
        <f t="array" ref="D275">IFERROR(IF(G275&lt;&gt;"NA",_xlfn.TEXTJOIN(";",TRUE,_xlfn.UNIQUE(_xlfn.TEXTSPLIT(_xlfn._xlws.FILTER(N:N,I:I=E275),";",TRUE))),_xlfn.UNIQUE(_xlfn._xlws.FILTER(R:R,P:P=E275))),"NA")</f>
        <v>Antibiotic</v>
      </c>
      <c r="E275" s="93" t="s">
        <v>3944</v>
      </c>
      <c r="F275" s="93" t="b">
        <v>0</v>
      </c>
      <c r="G275" s="93" t="str" cm="1">
        <f t="array" ref="G275">IFERROR(_xlfn.TEXTJOIN(";",TRUE,_xlfn._xlws.FILTER(J:J,I:I=E275)),"NA")</f>
        <v>NA</v>
      </c>
    </row>
    <row r="276" spans="1:7" ht="10.5" x14ac:dyDescent="0.25">
      <c r="A276" s="93" t="s">
        <v>4155</v>
      </c>
      <c r="B276" s="93" t="s">
        <v>2164</v>
      </c>
      <c r="C276" s="93" t="s">
        <v>3239</v>
      </c>
      <c r="D276" s="93" t="str" cm="1">
        <f t="array" ref="D276">IFERROR(IF(G276&lt;&gt;"NA",_xlfn.TEXTJOIN(";",TRUE,_xlfn.UNIQUE(_xlfn.TEXTSPLIT(_xlfn._xlws.FILTER(N:N,I:I=E276),";",TRUE))),_xlfn.UNIQUE(_xlfn._xlws.FILTER(R:R,P:P=E276))),"NA")</f>
        <v>Insecticide</v>
      </c>
      <c r="E276" s="93" t="s">
        <v>3882</v>
      </c>
      <c r="F276" s="93" t="b">
        <v>0</v>
      </c>
      <c r="G276" s="93" t="str" cm="1">
        <f t="array" ref="G276">IFERROR(_xlfn.TEXTJOIN(";",TRUE,_xlfn._xlws.FILTER(J:J,I:I=E276)),"NA")</f>
        <v>NA</v>
      </c>
    </row>
    <row r="277" spans="1:7" ht="10.5" x14ac:dyDescent="0.25">
      <c r="A277" s="93" t="s">
        <v>4156</v>
      </c>
      <c r="B277" s="93" t="s">
        <v>4157</v>
      </c>
      <c r="C277" s="93" t="s">
        <v>3223</v>
      </c>
      <c r="D277" s="93" t="str" cm="1">
        <f t="array" ref="D277">IFERROR(IF(G277&lt;&gt;"NA",_xlfn.TEXTJOIN(";",TRUE,_xlfn.UNIQUE(_xlfn.TEXTSPLIT(_xlfn._xlws.FILTER(N:N,I:I=E277),";",TRUE))),_xlfn.UNIQUE(_xlfn._xlws.FILTER(R:R,P:P=E277))),"NA")</f>
        <v>Herbicide</v>
      </c>
      <c r="E277" s="93" t="s">
        <v>3952</v>
      </c>
      <c r="F277" s="93" t="b">
        <v>0</v>
      </c>
      <c r="G277" s="93" t="str" cm="1">
        <f t="array" ref="G277">IFERROR(_xlfn.TEXTJOIN(";",TRUE,_xlfn._xlws.FILTER(J:J,I:I=E277)),"NA")</f>
        <v>NA</v>
      </c>
    </row>
    <row r="278" spans="1:7" ht="10.5" x14ac:dyDescent="0.25">
      <c r="A278" s="93" t="s">
        <v>4158</v>
      </c>
      <c r="B278" s="93" t="s">
        <v>4159</v>
      </c>
      <c r="C278" s="93" t="s">
        <v>3239</v>
      </c>
      <c r="D278" s="93" t="str" cm="1">
        <f t="array" ref="D278">IFERROR(IF(G278&lt;&gt;"NA",_xlfn.TEXTJOIN(";",TRUE,_xlfn.UNIQUE(_xlfn.TEXTSPLIT(_xlfn._xlws.FILTER(N:N,I:I=E278),";",TRUE))),_xlfn.UNIQUE(_xlfn._xlws.FILTER(R:R,P:P=E278))),"NA")</f>
        <v>Insecticide</v>
      </c>
      <c r="E278" s="93" t="s">
        <v>3560</v>
      </c>
      <c r="F278" s="93" t="b">
        <v>1</v>
      </c>
      <c r="G278" s="93" t="str" cm="1">
        <f t="array" ref="G278">IFERROR(_xlfn.TEXTJOIN(";",TRUE,_xlfn._xlws.FILTER(J:J,I:I=E278)),"NA")</f>
        <v>endosulfan</v>
      </c>
    </row>
    <row r="279" spans="1:7" ht="10.5" x14ac:dyDescent="0.25">
      <c r="A279" s="93" t="s">
        <v>4160</v>
      </c>
      <c r="B279" s="93" t="s">
        <v>3957</v>
      </c>
      <c r="C279" s="93" t="s">
        <v>3239</v>
      </c>
      <c r="D279" s="93" t="str" cm="1">
        <f t="array" ref="D279">IFERROR(IF(G279&lt;&gt;"NA",_xlfn.TEXTJOIN(";",TRUE,_xlfn.UNIQUE(_xlfn.TEXTSPLIT(_xlfn._xlws.FILTER(N:N,I:I=E279),";",TRUE))),_xlfn.UNIQUE(_xlfn._xlws.FILTER(R:R,P:P=E279))),"NA")</f>
        <v>Insecticide</v>
      </c>
      <c r="E279" s="93" t="s">
        <v>3957</v>
      </c>
      <c r="F279" s="93" t="b">
        <v>0</v>
      </c>
      <c r="G279" s="93" t="str" cm="1">
        <f t="array" ref="G279">IFERROR(_xlfn.TEXTJOIN(";",TRUE,_xlfn._xlws.FILTER(J:J,I:I=E279)),"NA")</f>
        <v>NA</v>
      </c>
    </row>
    <row r="280" spans="1:7" ht="10.5" x14ac:dyDescent="0.25">
      <c r="A280" s="93" t="s">
        <v>4161</v>
      </c>
      <c r="B280" s="93" t="s">
        <v>4162</v>
      </c>
      <c r="C280" s="93" t="s">
        <v>3239</v>
      </c>
      <c r="D280" s="93" t="str" cm="1">
        <f t="array" ref="D280">IFERROR(IF(G280&lt;&gt;"NA",_xlfn.TEXTJOIN(";",TRUE,_xlfn.UNIQUE(_xlfn.TEXTSPLIT(_xlfn._xlws.FILTER(N:N,I:I=E280),";",TRUE))),_xlfn.UNIQUE(_xlfn._xlws.FILTER(R:R,P:P=E280))),"NA")</f>
        <v>Insecticide</v>
      </c>
      <c r="E280" s="93" t="s">
        <v>3564</v>
      </c>
      <c r="F280" s="93" t="b">
        <v>1</v>
      </c>
      <c r="G280" s="93" t="str" cm="1">
        <f t="array" ref="G280">IFERROR(_xlfn.TEXTJOIN(";",TRUE,_xlfn._xlws.FILTER(J:J,I:I=E280)),"NA")</f>
        <v>endosulfan</v>
      </c>
    </row>
    <row r="281" spans="1:7" ht="10.5" x14ac:dyDescent="0.25">
      <c r="A281" s="93" t="s">
        <v>4163</v>
      </c>
      <c r="B281" s="93" t="s">
        <v>4164</v>
      </c>
      <c r="C281" s="93" t="s">
        <v>3239</v>
      </c>
      <c r="D281" s="93" t="str" cm="1">
        <f t="array" ref="D281">IFERROR(IF(G281&lt;&gt;"NA",_xlfn.TEXTJOIN(";",TRUE,_xlfn.UNIQUE(_xlfn.TEXTSPLIT(_xlfn._xlws.FILTER(N:N,I:I=E281),";",TRUE))),_xlfn.UNIQUE(_xlfn._xlws.FILTER(R:R,P:P=E281))),"NA")</f>
        <v>Fungicide</v>
      </c>
      <c r="E281" s="93" t="s">
        <v>3961</v>
      </c>
      <c r="F281" s="93" t="b">
        <v>0</v>
      </c>
      <c r="G281" s="93" t="str" cm="1">
        <f t="array" ref="G281">IFERROR(_xlfn.TEXTJOIN(";",TRUE,_xlfn._xlws.FILTER(J:J,I:I=E281)),"NA")</f>
        <v>NA</v>
      </c>
    </row>
    <row r="282" spans="1:7" ht="10.5" x14ac:dyDescent="0.25">
      <c r="A282" s="93" t="s">
        <v>4165</v>
      </c>
      <c r="B282" s="93" t="s">
        <v>4166</v>
      </c>
      <c r="C282" s="93" t="s">
        <v>3309</v>
      </c>
      <c r="D282" s="93" t="str" cm="1">
        <f t="array" ref="D282">IFERROR(IF(G282&lt;&gt;"NA",_xlfn.TEXTJOIN(";",TRUE,_xlfn.UNIQUE(_xlfn.TEXTSPLIT(_xlfn._xlws.FILTER(N:N,I:I=E282),";",TRUE))),_xlfn.UNIQUE(_xlfn._xlws.FILTER(R:R,P:P=E282))),"NA")</f>
        <v>Fungicide</v>
      </c>
      <c r="E282" s="93" t="s">
        <v>3866</v>
      </c>
      <c r="F282" s="93" t="b">
        <v>1</v>
      </c>
      <c r="G282" s="93" t="str" cm="1">
        <f t="array" ref="G282">IFERROR(_xlfn.TEXTJOIN(";",TRUE,_xlfn._xlws.FILTER(J:J,I:I=E282)),"NA")</f>
        <v>tetramethylthiuram disulfide</v>
      </c>
    </row>
    <row r="283" spans="1:7" ht="10.5" x14ac:dyDescent="0.25">
      <c r="A283" s="93" t="s">
        <v>4167</v>
      </c>
      <c r="B283" s="93" t="s">
        <v>4168</v>
      </c>
      <c r="C283" s="93" t="s">
        <v>3309</v>
      </c>
      <c r="D283" s="93" t="str" cm="1">
        <f t="array" ref="D283">IFERROR(IF(G283&lt;&gt;"NA",_xlfn.TEXTJOIN(";",TRUE,_xlfn.UNIQUE(_xlfn.TEXTSPLIT(_xlfn._xlws.FILTER(N:N,I:I=E283),";",TRUE))),_xlfn.UNIQUE(_xlfn._xlws.FILTER(R:R,P:P=E283))),"NA")</f>
        <v>Insecticide</v>
      </c>
      <c r="E283" s="93" t="s">
        <v>3407</v>
      </c>
      <c r="F283" s="93" t="b">
        <v>1</v>
      </c>
      <c r="G283" s="93" t="str" cm="1">
        <f t="array" ref="G283">IFERROR(_xlfn.TEXTJOIN(";",TRUE,_xlfn._xlws.FILTER(J:J,I:I=E283)),"NA")</f>
        <v>beta-cyfluthrin;imidacloprid</v>
      </c>
    </row>
    <row r="284" spans="1:7" ht="10.5" x14ac:dyDescent="0.25">
      <c r="A284" s="93" t="s">
        <v>4169</v>
      </c>
      <c r="B284" s="93" t="s">
        <v>4170</v>
      </c>
      <c r="C284" s="93" t="s">
        <v>3321</v>
      </c>
      <c r="D284" s="93" t="str" cm="1">
        <f t="array" ref="D284">IFERROR(IF(G284&lt;&gt;"NA",_xlfn.TEXTJOIN(";",TRUE,_xlfn.UNIQUE(_xlfn.TEXTSPLIT(_xlfn._xlws.FILTER(N:N,I:I=E284),";",TRUE))),_xlfn.UNIQUE(_xlfn._xlws.FILTER(R:R,P:P=E284))),"NA")</f>
        <v>Vaccine</v>
      </c>
      <c r="E284" s="137" t="s">
        <v>3967</v>
      </c>
      <c r="F284" s="93" t="b">
        <v>0</v>
      </c>
      <c r="G284" s="93" t="str" cm="1">
        <f t="array" ref="G284">IFERROR(_xlfn.TEXTJOIN(";",TRUE,_xlfn._xlws.FILTER(J:J,I:I=E284)),"NA")</f>
        <v>NA</v>
      </c>
    </row>
    <row r="285" spans="1:7" ht="10.5" x14ac:dyDescent="0.25">
      <c r="A285" s="93" t="s">
        <v>4171</v>
      </c>
      <c r="B285" s="93" t="s">
        <v>2164</v>
      </c>
      <c r="C285" s="93" t="s">
        <v>3223</v>
      </c>
      <c r="D285" s="93" t="str" cm="1">
        <f t="array" ref="D285">IFERROR(IF(G285&lt;&gt;"NA",_xlfn.TEXTJOIN(";",TRUE,_xlfn.UNIQUE(_xlfn.TEXTSPLIT(_xlfn._xlws.FILTER(N:N,I:I=E285),";",TRUE))),_xlfn.UNIQUE(_xlfn._xlws.FILTER(R:R,P:P=E285))),"NA")</f>
        <v>Herbicide</v>
      </c>
      <c r="E285" s="93" t="s">
        <v>3903</v>
      </c>
      <c r="F285" s="93" t="b">
        <v>0</v>
      </c>
      <c r="G285" s="93" t="str" cm="1">
        <f t="array" ref="G285">IFERROR(_xlfn.TEXTJOIN(";",TRUE,_xlfn._xlws.FILTER(J:J,I:I=E285)),"NA")</f>
        <v>NA</v>
      </c>
    </row>
    <row r="286" spans="1:7" ht="10.5" x14ac:dyDescent="0.25">
      <c r="A286" s="93" t="s">
        <v>4172</v>
      </c>
      <c r="B286" s="93" t="s">
        <v>4173</v>
      </c>
      <c r="C286" s="93" t="s">
        <v>3223</v>
      </c>
      <c r="D286" s="93" t="str" cm="1">
        <f t="array" ref="D286">IFERROR(IF(G286&lt;&gt;"NA",_xlfn.TEXTJOIN(";",TRUE,_xlfn.UNIQUE(_xlfn.TEXTSPLIT(_xlfn._xlws.FILTER(N:N,I:I=E286),";",TRUE))),_xlfn.UNIQUE(_xlfn._xlws.FILTER(R:R,P:P=E286))),"NA")</f>
        <v>Herbicide</v>
      </c>
      <c r="E286" s="93" t="s">
        <v>4128</v>
      </c>
      <c r="F286" s="93" t="b">
        <v>1</v>
      </c>
      <c r="G286" s="93" t="str" cm="1">
        <f t="array" ref="G286">IFERROR(_xlfn.TEXTJOIN(";",TRUE,_xlfn._xlws.FILTER(J:J,I:I=E286)),"NA")</f>
        <v>paraquat dichloride</v>
      </c>
    </row>
    <row r="287" spans="1:7" ht="10.5" x14ac:dyDescent="0.25">
      <c r="A287" s="93" t="s">
        <v>4174</v>
      </c>
      <c r="B287" s="93" t="s">
        <v>4175</v>
      </c>
      <c r="C287" s="93" t="s">
        <v>3223</v>
      </c>
      <c r="D287" s="93" t="str" cm="1">
        <f t="array" ref="D287">IFERROR(IF(G287&lt;&gt;"NA",_xlfn.TEXTJOIN(";",TRUE,_xlfn.UNIQUE(_xlfn.TEXTSPLIT(_xlfn._xlws.FILTER(N:N,I:I=E287),";",TRUE))),_xlfn.UNIQUE(_xlfn._xlws.FILTER(R:R,P:P=E287))),"NA")</f>
        <v>Herbicide</v>
      </c>
      <c r="E287" s="93" t="s">
        <v>4131</v>
      </c>
      <c r="F287" s="93" t="b">
        <v>1</v>
      </c>
      <c r="G287" s="93" t="str" cm="1">
        <f t="array" ref="G287">IFERROR(_xlfn.TEXTJOIN(";",TRUE,_xlfn._xlws.FILTER(J:J,I:I=E287)),"NA")</f>
        <v>paraquat dichloride</v>
      </c>
    </row>
    <row r="288" spans="1:7" ht="10.5" x14ac:dyDescent="0.25">
      <c r="A288" s="93" t="s">
        <v>4176</v>
      </c>
      <c r="B288" s="93" t="s">
        <v>4177</v>
      </c>
      <c r="C288" s="93" t="s">
        <v>4178</v>
      </c>
      <c r="D288" s="93" t="str" cm="1">
        <f t="array" ref="D288">IFERROR(IF(G288&lt;&gt;"NA",_xlfn.TEXTJOIN(";",TRUE,_xlfn.UNIQUE(_xlfn.TEXTSPLIT(_xlfn._xlws.FILTER(N:N,I:I=E288),";",TRUE))),_xlfn.UNIQUE(_xlfn._xlws.FILTER(R:R,P:P=E288))),"NA")</f>
        <v>Toxin Binder;Antimicrobial;Supplement;Binder</v>
      </c>
      <c r="E288" s="93" t="s">
        <v>3398</v>
      </c>
      <c r="F288" s="93" t="b">
        <v>1</v>
      </c>
      <c r="G288" s="93" t="str" cm="1">
        <f t="array" ref="G288">IFERROR(_xlfn.TEXTJOIN(";",TRUE,_xlfn._xlws.FILTER(J:J,I:I=E288)),"NA")</f>
        <v>bentonite;calcium propionate;citric acid;inactivated yeast;sepiolite</v>
      </c>
    </row>
    <row r="289" spans="1:7" ht="10.5" x14ac:dyDescent="0.25">
      <c r="A289" s="93" t="s">
        <v>4179</v>
      </c>
      <c r="B289" s="93" t="s">
        <v>4180</v>
      </c>
      <c r="C289" s="93" t="s">
        <v>3280</v>
      </c>
      <c r="D289" s="93" t="str" cm="1">
        <f t="array" ref="D289">IFERROR(IF(G289&lt;&gt;"NA",_xlfn.TEXTJOIN(";",TRUE,_xlfn.UNIQUE(_xlfn.TEXTSPLIT(_xlfn._xlws.FILTER(N:N,I:I=E289),";",TRUE))),_xlfn.UNIQUE(_xlfn._xlws.FILTER(R:R,P:P=E289))),"NA")</f>
        <v>Antihelmintic</v>
      </c>
      <c r="E289" s="93" t="s">
        <v>4080</v>
      </c>
      <c r="F289" s="93" t="b">
        <v>1</v>
      </c>
      <c r="G289" s="93" t="str" cm="1">
        <f t="array" ref="G289">IFERROR(_xlfn.TEXTJOIN(";",TRUE,_xlfn._xlws.FILTER(J:J,I:I=E289)),"NA")</f>
        <v>levamisole hydrochloride;oxyclozanide</v>
      </c>
    </row>
    <row r="290" spans="1:7" ht="10.5" x14ac:dyDescent="0.25">
      <c r="A290" s="93" t="s">
        <v>4181</v>
      </c>
      <c r="B290" s="93" t="s">
        <v>4182</v>
      </c>
      <c r="C290" s="93" t="s">
        <v>3239</v>
      </c>
      <c r="D290" s="93" t="str" cm="1">
        <f t="array" ref="D290">IFERROR(IF(G290&lt;&gt;"NA",_xlfn.TEXTJOIN(";",TRUE,_xlfn.UNIQUE(_xlfn.TEXTSPLIT(_xlfn._xlws.FILTER(N:N,I:I=E290),";",TRUE))),_xlfn.UNIQUE(_xlfn._xlws.FILTER(R:R,P:P=E290))),"NA")</f>
        <v>Insecticide</v>
      </c>
      <c r="E290" s="93" t="s">
        <v>3412</v>
      </c>
      <c r="F290" s="93" t="b">
        <v>1</v>
      </c>
      <c r="G290" s="93" t="str" cm="1">
        <f t="array" ref="G290">IFERROR(_xlfn.TEXTJOIN(";",TRUE,_xlfn._xlws.FILTER(J:J,I:I=E290)),"NA")</f>
        <v>beta-cyfluthrin</v>
      </c>
    </row>
    <row r="291" spans="1:7" ht="10.5" x14ac:dyDescent="0.25">
      <c r="A291" s="93" t="s">
        <v>4183</v>
      </c>
      <c r="B291" s="93" t="s">
        <v>4184</v>
      </c>
      <c r="C291" s="93" t="s">
        <v>3273</v>
      </c>
      <c r="D291" s="93" t="str" cm="1">
        <f t="array" ref="D291">IFERROR(IF(G291&lt;&gt;"NA",_xlfn.TEXTJOIN(";",TRUE,_xlfn.UNIQUE(_xlfn.TEXTSPLIT(_xlfn._xlws.FILTER(N:N,I:I=E291),";",TRUE))),_xlfn.UNIQUE(_xlfn._xlws.FILTER(R:R,P:P=E291))),"NA")</f>
        <v>Antihelmintic</v>
      </c>
      <c r="E291" s="93" t="s">
        <v>3975</v>
      </c>
      <c r="F291" s="93" t="b">
        <v>0</v>
      </c>
      <c r="G291" s="93" t="str" cm="1">
        <f t="array" ref="G291">IFERROR(_xlfn.TEXTJOIN(";",TRUE,_xlfn._xlws.FILTER(J:J,I:I=E291)),"NA")</f>
        <v>NA</v>
      </c>
    </row>
    <row r="292" spans="1:7" ht="10.5" x14ac:dyDescent="0.25">
      <c r="A292" s="93" t="s">
        <v>4185</v>
      </c>
      <c r="B292" s="93" t="s">
        <v>4186</v>
      </c>
      <c r="C292" s="93" t="s">
        <v>3354</v>
      </c>
      <c r="D292" s="93" t="str" cm="1">
        <f t="array" ref="D292">IFERROR(IF(G292&lt;&gt;"NA",_xlfn.TEXTJOIN(";",TRUE,_xlfn.UNIQUE(_xlfn.TEXTSPLIT(_xlfn._xlws.FILTER(N:N,I:I=E292),";",TRUE))),_xlfn.UNIQUE(_xlfn._xlws.FILTER(R:R,P:P=E292))),"NA")</f>
        <v>Acaricide</v>
      </c>
      <c r="E292" s="93" t="s">
        <v>3305</v>
      </c>
      <c r="F292" s="93" t="b">
        <v>1</v>
      </c>
      <c r="G292" s="93" t="str" cm="1">
        <f t="array" ref="G292">IFERROR(_xlfn.TEXTJOIN(";",TRUE,_xlfn._xlws.FILTER(J:J,I:I=E292)),"NA")</f>
        <v>amitraz;amitraz</v>
      </c>
    </row>
    <row r="293" spans="1:7" ht="10.5" x14ac:dyDescent="0.25">
      <c r="A293" s="93" t="s">
        <v>4187</v>
      </c>
      <c r="B293" s="93" t="s">
        <v>4188</v>
      </c>
      <c r="C293" s="93" t="s">
        <v>3223</v>
      </c>
      <c r="D293" s="93" t="str" cm="1">
        <f t="array" ref="D293">IFERROR(IF(G293&lt;&gt;"NA",_xlfn.TEXTJOIN(";",TRUE,_xlfn.UNIQUE(_xlfn.TEXTSPLIT(_xlfn._xlws.FILTER(N:N,I:I=E293),";",TRUE))),_xlfn.UNIQUE(_xlfn._xlws.FILTER(R:R,P:P=E293))),"NA")</f>
        <v>Herbicide</v>
      </c>
      <c r="E293" s="93" t="s">
        <v>3978</v>
      </c>
      <c r="F293" s="93" t="b">
        <v>0</v>
      </c>
      <c r="G293" s="93" t="str" cm="1">
        <f t="array" ref="G293">IFERROR(_xlfn.TEXTJOIN(";",TRUE,_xlfn._xlws.FILTER(J:J,I:I=E293)),"NA")</f>
        <v>NA</v>
      </c>
    </row>
    <row r="294" spans="1:7" ht="10.5" x14ac:dyDescent="0.25">
      <c r="A294" s="93" t="s">
        <v>4189</v>
      </c>
      <c r="B294" s="93" t="s">
        <v>3982</v>
      </c>
      <c r="C294" s="93" t="s">
        <v>3239</v>
      </c>
      <c r="D294" s="93" t="str" cm="1">
        <f t="array" ref="D294">IFERROR(IF(G294&lt;&gt;"NA",_xlfn.TEXTJOIN(";",TRUE,_xlfn.UNIQUE(_xlfn.TEXTSPLIT(_xlfn._xlws.FILTER(N:N,I:I=E294),";",TRUE))),_xlfn.UNIQUE(_xlfn._xlws.FILTER(R:R,P:P=E294))),"NA")</f>
        <v>Insecticide</v>
      </c>
      <c r="E294" s="93" t="s">
        <v>3982</v>
      </c>
      <c r="F294" s="93" t="b">
        <v>0</v>
      </c>
      <c r="G294" s="93" t="str" cm="1">
        <f t="array" ref="G294">IFERROR(_xlfn.TEXTJOIN(";",TRUE,_xlfn._xlws.FILTER(J:J,I:I=E294)),"NA")</f>
        <v>NA</v>
      </c>
    </row>
    <row r="295" spans="1:7" ht="10.5" x14ac:dyDescent="0.25">
      <c r="A295" s="93" t="s">
        <v>4190</v>
      </c>
      <c r="B295" s="93" t="s">
        <v>4191</v>
      </c>
      <c r="C295" s="93" t="s">
        <v>3280</v>
      </c>
      <c r="D295" s="93" t="str" cm="1">
        <f t="array" ref="D295">IFERROR(IF(G295&lt;&gt;"NA",_xlfn.TEXTJOIN(";",TRUE,_xlfn.UNIQUE(_xlfn.TEXTSPLIT(_xlfn._xlws.FILTER(N:N,I:I=E295),";",TRUE))),_xlfn.UNIQUE(_xlfn._xlws.FILTER(R:R,P:P=E295))),"NA")</f>
        <v>Antihelmintic</v>
      </c>
      <c r="E295" s="93" t="s">
        <v>4071</v>
      </c>
      <c r="F295" s="93" t="b">
        <v>1</v>
      </c>
      <c r="G295" s="93" t="str" cm="1">
        <f t="array" ref="G295">IFERROR(_xlfn.TEXTJOIN(";",TRUE,_xlfn._xlws.FILTER(J:J,I:I=E295)),"NA")</f>
        <v>nitroxynil</v>
      </c>
    </row>
    <row r="296" spans="1:7" ht="10.5" x14ac:dyDescent="0.25">
      <c r="A296" s="93" t="s">
        <v>4192</v>
      </c>
      <c r="B296" s="93" t="s">
        <v>4193</v>
      </c>
      <c r="C296" s="93" t="s">
        <v>3283</v>
      </c>
      <c r="D296" s="93" t="str" cm="1">
        <f t="array" ref="D296">IFERROR(IF(G296&lt;&gt;"NA",_xlfn.TEXTJOIN(";",TRUE,_xlfn.UNIQUE(_xlfn.TEXTSPLIT(_xlfn._xlws.FILTER(N:N,I:I=E296),";",TRUE))),_xlfn.UNIQUE(_xlfn._xlws.FILTER(R:R,P:P=E296))),"NA")</f>
        <v>NA</v>
      </c>
      <c r="E296" s="93" t="s">
        <v>4194</v>
      </c>
      <c r="F296" s="93" t="b">
        <v>0</v>
      </c>
      <c r="G296" s="93" t="str" cm="1">
        <f t="array" ref="G296">IFERROR(_xlfn.TEXTJOIN(";",TRUE,_xlfn._xlws.FILTER(J:J,I:I=E296)),"NA")</f>
        <v>NA</v>
      </c>
    </row>
    <row r="297" spans="1:7" ht="10.5" x14ac:dyDescent="0.25">
      <c r="A297" s="93" t="s">
        <v>4195</v>
      </c>
      <c r="B297" s="93" t="s">
        <v>4196</v>
      </c>
      <c r="C297" s="93" t="s">
        <v>3354</v>
      </c>
      <c r="D297" s="93" t="s">
        <v>3277</v>
      </c>
      <c r="E297" s="93" t="s">
        <v>4197</v>
      </c>
      <c r="F297" s="93" t="b">
        <v>0</v>
      </c>
      <c r="G297" s="93" t="str" cm="1">
        <f t="array" ref="G297">IFERROR(_xlfn.TEXTJOIN(";",TRUE,_xlfn._xlws.FILTER(J:J,I:I=E297)),"NA")</f>
        <v>NA</v>
      </c>
    </row>
    <row r="298" spans="1:7" ht="10.5" x14ac:dyDescent="0.25">
      <c r="A298" s="93" t="s">
        <v>4198</v>
      </c>
      <c r="B298" s="93" t="s">
        <v>3283</v>
      </c>
      <c r="C298" s="93" t="s">
        <v>3283</v>
      </c>
      <c r="D298" s="93" t="s">
        <v>3283</v>
      </c>
      <c r="E298" s="93" t="s">
        <v>4199</v>
      </c>
      <c r="F298" s="93" t="b">
        <v>0</v>
      </c>
      <c r="G298" s="93" t="str" cm="1">
        <f t="array" ref="G298">IFERROR(_xlfn.TEXTJOIN(";",TRUE,_xlfn._xlws.FILTER(J:J,I:I=E298)),"NA")</f>
        <v>NA</v>
      </c>
    </row>
    <row r="299" spans="1:7" ht="10.5" x14ac:dyDescent="0.25">
      <c r="A299" s="93" t="s">
        <v>4200</v>
      </c>
      <c r="B299" s="93" t="s">
        <v>3260</v>
      </c>
      <c r="C299" s="93" t="s">
        <v>3280</v>
      </c>
      <c r="D299" s="93" t="s">
        <v>3260</v>
      </c>
      <c r="E299" s="93" t="s">
        <v>4201</v>
      </c>
      <c r="F299" s="93" t="b">
        <v>0</v>
      </c>
      <c r="G299" s="93" t="str" cm="1">
        <f t="array" ref="G299">IFERROR(_xlfn.TEXTJOIN(";",TRUE,_xlfn._xlws.FILTER(J:J,I:I=E299)),"NA")</f>
        <v>NA</v>
      </c>
    </row>
    <row r="300" spans="1:7" ht="10.5" x14ac:dyDescent="0.25">
      <c r="A300" s="93" t="s">
        <v>4202</v>
      </c>
      <c r="B300" s="93" t="s">
        <v>4203</v>
      </c>
      <c r="C300" s="93" t="s">
        <v>3273</v>
      </c>
      <c r="D300" s="93" t="s">
        <v>4203</v>
      </c>
      <c r="E300" s="93" t="s">
        <v>4204</v>
      </c>
      <c r="F300" s="93" t="b">
        <v>0</v>
      </c>
      <c r="G300" s="93" t="str" cm="1">
        <f t="array" ref="G300">IFERROR(_xlfn.TEXTJOIN(";",TRUE,_xlfn._xlws.FILTER(J:J,I:I=E300)),"NA")</f>
        <v>NA</v>
      </c>
    </row>
    <row r="301" spans="1:7" ht="10.5" x14ac:dyDescent="0.25">
      <c r="A301" s="93" t="s">
        <v>4205</v>
      </c>
      <c r="B301" s="93" t="s">
        <v>4206</v>
      </c>
      <c r="C301" s="93" t="s">
        <v>4206</v>
      </c>
      <c r="D301" s="93" t="s">
        <v>4206</v>
      </c>
      <c r="E301" s="93" t="s">
        <v>4207</v>
      </c>
      <c r="F301" s="93" t="b">
        <v>0</v>
      </c>
      <c r="G301" s="93" t="str" cm="1">
        <f t="array" ref="G301">IFERROR(_xlfn.TEXTJOIN(";",TRUE,_xlfn._xlws.FILTER(J:J,I:I=E301)),"NA")</f>
        <v>NA</v>
      </c>
    </row>
    <row r="302" spans="1:7" ht="10.5" x14ac:dyDescent="0.25">
      <c r="A302" s="93" t="s">
        <v>4208</v>
      </c>
      <c r="B302" s="93" t="s">
        <v>4209</v>
      </c>
      <c r="C302" s="93" t="s">
        <v>4209</v>
      </c>
      <c r="D302" s="93" t="s">
        <v>4209</v>
      </c>
      <c r="E302" s="93" t="s">
        <v>4210</v>
      </c>
      <c r="F302" s="93" t="b">
        <v>0</v>
      </c>
      <c r="G302" s="93" t="str" cm="1">
        <f t="array" ref="G302">IFERROR(_xlfn.TEXTJOIN(";",TRUE,_xlfn._xlws.FILTER(J:J,I:I=E302)),"NA")</f>
        <v>NA</v>
      </c>
    </row>
    <row r="303" spans="1:7" ht="10.5" x14ac:dyDescent="0.25">
      <c r="A303" s="93" t="s">
        <v>4211</v>
      </c>
      <c r="B303" s="93" t="s">
        <v>3340</v>
      </c>
      <c r="C303" s="93" t="s">
        <v>3340</v>
      </c>
      <c r="D303" s="93" t="s">
        <v>3340</v>
      </c>
      <c r="E303" s="93" t="s">
        <v>4212</v>
      </c>
      <c r="F303" s="93" t="b">
        <v>0</v>
      </c>
      <c r="G303" s="93" t="str" cm="1">
        <f t="array" ref="G303">IFERROR(_xlfn.TEXTJOIN(";",TRUE,_xlfn._xlws.FILTER(J:J,I:I=E303)),"NA")</f>
        <v>NA</v>
      </c>
    </row>
    <row r="304" spans="1:7" ht="10.5" x14ac:dyDescent="0.25">
      <c r="A304" s="93" t="s">
        <v>4213</v>
      </c>
      <c r="B304" s="93" t="s">
        <v>3411</v>
      </c>
      <c r="C304" s="93" t="s">
        <v>3411</v>
      </c>
      <c r="D304" s="93" t="s">
        <v>3411</v>
      </c>
      <c r="E304" s="93" t="s">
        <v>4214</v>
      </c>
      <c r="F304" s="93" t="b">
        <v>0</v>
      </c>
      <c r="G304" s="93" t="str" cm="1">
        <f t="array" ref="G304">IFERROR(_xlfn.TEXTJOIN(";",TRUE,_xlfn._xlws.FILTER(J:J,I:I=E304)),"NA")</f>
        <v>NA</v>
      </c>
    </row>
    <row r="305" spans="1:7" ht="10.5" x14ac:dyDescent="0.25">
      <c r="A305" s="93" t="s">
        <v>4215</v>
      </c>
      <c r="B305" s="93" t="s">
        <v>4216</v>
      </c>
      <c r="C305" s="93" t="s">
        <v>3309</v>
      </c>
      <c r="D305" s="93" t="s">
        <v>3309</v>
      </c>
      <c r="E305" s="93" t="s">
        <v>4217</v>
      </c>
      <c r="F305" s="93" t="b">
        <v>0</v>
      </c>
      <c r="G305" s="93" t="str" cm="1">
        <f t="array" ref="G305">IFERROR(_xlfn.TEXTJOIN(";",TRUE,_xlfn._xlws.FILTER(J:J,I:I=E305)),"NA")</f>
        <v>NA</v>
      </c>
    </row>
    <row r="306" spans="1:7" ht="10.5" x14ac:dyDescent="0.25">
      <c r="A306" s="93" t="s">
        <v>4218</v>
      </c>
      <c r="B306" s="93" t="s">
        <v>4008</v>
      </c>
      <c r="C306" s="93" t="s">
        <v>4008</v>
      </c>
      <c r="D306" s="93" t="s">
        <v>4008</v>
      </c>
      <c r="E306" s="93" t="s">
        <v>4219</v>
      </c>
      <c r="F306" s="93" t="b">
        <v>0</v>
      </c>
      <c r="G306" s="93" t="str" cm="1">
        <f t="array" ref="G306">IFERROR(_xlfn.TEXTJOIN(";",TRUE,_xlfn._xlws.FILTER(J:J,I:I=E306)),"NA")</f>
        <v>NA</v>
      </c>
    </row>
    <row r="307" spans="1:7" ht="10.5" x14ac:dyDescent="0.25">
      <c r="A307" s="93" t="s">
        <v>4220</v>
      </c>
      <c r="B307" s="93" t="s">
        <v>4221</v>
      </c>
      <c r="C307" s="93" t="s">
        <v>3223</v>
      </c>
      <c r="D307" s="93" t="s">
        <v>3223</v>
      </c>
      <c r="E307" s="93" t="s">
        <v>4222</v>
      </c>
      <c r="F307" s="93" t="b">
        <v>0</v>
      </c>
      <c r="G307" s="93" t="str" cm="1">
        <f t="array" ref="G307">IFERROR(_xlfn.TEXTJOIN(";",TRUE,_xlfn._xlws.FILTER(J:J,I:I=E307)),"NA")</f>
        <v>NA</v>
      </c>
    </row>
    <row r="308" spans="1:7" ht="10.5" x14ac:dyDescent="0.25">
      <c r="A308" s="93" t="s">
        <v>4223</v>
      </c>
      <c r="B308" s="93" t="s">
        <v>3239</v>
      </c>
      <c r="C308" s="93" t="s">
        <v>3239</v>
      </c>
      <c r="D308" s="93" t="s">
        <v>3239</v>
      </c>
      <c r="E308" s="93" t="s">
        <v>4224</v>
      </c>
      <c r="F308" s="93" t="b">
        <v>0</v>
      </c>
      <c r="G308" s="93" t="str" cm="1">
        <f t="array" ref="G308">IFERROR(_xlfn.TEXTJOIN(";",TRUE,_xlfn._xlws.FILTER(J:J,I:I=E308)),"NA")</f>
        <v>NA</v>
      </c>
    </row>
    <row r="309" spans="1:7" ht="10.5" x14ac:dyDescent="0.25">
      <c r="A309" s="93" t="s">
        <v>4225</v>
      </c>
      <c r="B309" s="93" t="s">
        <v>3270</v>
      </c>
      <c r="C309" s="93" t="s">
        <v>3270</v>
      </c>
      <c r="D309" s="93" t="s">
        <v>3270</v>
      </c>
      <c r="E309" s="93" t="s">
        <v>4226</v>
      </c>
      <c r="F309" s="93" t="b">
        <v>0</v>
      </c>
      <c r="G309" s="93" t="str" cm="1">
        <f t="array" ref="G309">IFERROR(_xlfn.TEXTJOIN(";",TRUE,_xlfn._xlws.FILTER(J:J,I:I=E309)),"NA")</f>
        <v>NA</v>
      </c>
    </row>
    <row r="310" spans="1:7" ht="10.5" x14ac:dyDescent="0.25">
      <c r="A310" s="93" t="s">
        <v>4227</v>
      </c>
      <c r="B310" s="93" t="s">
        <v>2164</v>
      </c>
      <c r="C310" s="93" t="s">
        <v>3449</v>
      </c>
      <c r="D310" s="93" t="s">
        <v>4228</v>
      </c>
      <c r="E310" s="93" t="s">
        <v>4229</v>
      </c>
      <c r="F310" s="93" t="b">
        <v>0</v>
      </c>
      <c r="G310" s="93" t="str" cm="1">
        <f t="array" ref="G310">IFERROR(_xlfn.TEXTJOIN(";",TRUE,_xlfn._xlws.FILTER(J:J,I:I=E310)),"NA")</f>
        <v>NA</v>
      </c>
    </row>
    <row r="311" spans="1:7" ht="10.5" x14ac:dyDescent="0.25">
      <c r="A311" s="93" t="s">
        <v>4230</v>
      </c>
      <c r="B311" s="93" t="s">
        <v>3295</v>
      </c>
      <c r="C311" s="93" t="s">
        <v>3321</v>
      </c>
      <c r="D311" s="93" t="s">
        <v>3295</v>
      </c>
      <c r="E311" s="93" t="s">
        <v>4231</v>
      </c>
      <c r="F311" s="93" t="b">
        <v>0</v>
      </c>
      <c r="G311" s="93" t="str" cm="1">
        <f t="array" ref="G311">IFERROR(_xlfn.TEXTJOIN(";",TRUE,_xlfn._xlws.FILTER(J:J,I:I=E311)),"NA")</f>
        <v>NA</v>
      </c>
    </row>
    <row r="312" spans="1:7" ht="10.5" x14ac:dyDescent="0.25">
      <c r="A312" s="93" t="s">
        <v>4232</v>
      </c>
      <c r="B312" s="93" t="s">
        <v>4233</v>
      </c>
      <c r="C312" s="93" t="s">
        <v>3280</v>
      </c>
      <c r="D312" s="93" t="str" cm="1">
        <f t="array" ref="D312">IFERROR(IF(G312&lt;&gt;"NA",_xlfn.TEXTJOIN(";",TRUE,_xlfn.UNIQUE(_xlfn.TEXTSPLIT(_xlfn._xlws.FILTER(N:N,I:I=E312),";",TRUE))),_xlfn.UNIQUE(_xlfn._xlws.FILTER(R:R,P:P=E312))),"NA")</f>
        <v>Antihelmintic</v>
      </c>
      <c r="E312" s="93" t="s">
        <v>4074</v>
      </c>
      <c r="F312" s="93" t="b">
        <v>1</v>
      </c>
      <c r="G312" s="93" t="str" cm="1">
        <f t="array" ref="G312">IFERROR(_xlfn.TEXTJOIN(";",TRUE,_xlfn._xlws.FILTER(J:J,I:I=E312)),"NA")</f>
        <v>albendazole</v>
      </c>
    </row>
    <row r="313" spans="1:7" ht="10.5" x14ac:dyDescent="0.25">
      <c r="A313" s="93" t="s">
        <v>4234</v>
      </c>
      <c r="B313" s="93" t="s">
        <v>4235</v>
      </c>
      <c r="C313" s="93" t="s">
        <v>4012</v>
      </c>
      <c r="D313" s="93" t="str" cm="1">
        <f t="array" ref="D313">IFERROR(IF(G313&lt;&gt;"NA",_xlfn.TEXTJOIN(";",TRUE,_xlfn.UNIQUE(_xlfn.TEXTSPLIT(_xlfn._xlws.FILTER(N:N,I:I=E313),";",TRUE))),_xlfn.UNIQUE(_xlfn._xlws.FILTER(R:R,P:P=E313))),"NA")</f>
        <v>Insecticide</v>
      </c>
      <c r="E313" s="93" t="s">
        <v>3527</v>
      </c>
      <c r="F313" s="93" t="b">
        <v>1</v>
      </c>
      <c r="G313" s="93" t="str" cm="1">
        <f t="array" ref="G313">IFERROR(_xlfn.TEXTJOIN(";",TRUE,_xlfn._xlws.FILTER(J:J,I:I=E313)),"NA")</f>
        <v>deltamethrin</v>
      </c>
    </row>
    <row r="314" spans="1:7" ht="10.5" x14ac:dyDescent="0.25">
      <c r="A314" s="93" t="s">
        <v>4236</v>
      </c>
      <c r="B314" s="93" t="s">
        <v>4237</v>
      </c>
      <c r="C314" s="93" t="s">
        <v>3280</v>
      </c>
      <c r="D314" s="93" t="str" cm="1">
        <f t="array" ref="D314">IFERROR(IF(G314&lt;&gt;"NA",_xlfn.TEXTJOIN(";",TRUE,_xlfn.UNIQUE(_xlfn.TEXTSPLIT(_xlfn._xlws.FILTER(N:N,I:I=E314),";",TRUE))),_xlfn.UNIQUE(_xlfn._xlws.FILTER(R:R,P:P=E314))),"NA")</f>
        <v>Antihelmintic</v>
      </c>
      <c r="E314" s="93" t="s">
        <v>4076</v>
      </c>
      <c r="F314" s="93" t="b">
        <v>1</v>
      </c>
      <c r="G314" s="93" t="str" cm="1">
        <f t="array" ref="G314">IFERROR(_xlfn.TEXTJOIN(";",TRUE,_xlfn._xlws.FILTER(J:J,I:I=E314)),"NA")</f>
        <v>albendazole</v>
      </c>
    </row>
    <row r="315" spans="1:7" ht="10.5" x14ac:dyDescent="0.25">
      <c r="A315" s="93" t="s">
        <v>4238</v>
      </c>
      <c r="B315" s="93" t="s">
        <v>4239</v>
      </c>
      <c r="C315" s="93" t="s">
        <v>3223</v>
      </c>
      <c r="D315" s="93" t="str" cm="1">
        <f t="array" ref="D315">IFERROR(IF(G315&lt;&gt;"NA",_xlfn.TEXTJOIN(";",TRUE,_xlfn.UNIQUE(_xlfn.TEXTSPLIT(_xlfn._xlws.FILTER(N:N,I:I=E315),";",TRUE))),_xlfn.UNIQUE(_xlfn._xlws.FILTER(R:R,P:P=E315))),"NA")</f>
        <v>Herbicide</v>
      </c>
      <c r="E315" s="93" t="s">
        <v>3654</v>
      </c>
      <c r="F315" s="93" t="b">
        <v>1</v>
      </c>
      <c r="G315" s="93" t="str" cm="1">
        <f t="array" ref="G315">IFERROR(_xlfn.TEXTJOIN(";",TRUE,_xlfn._xlws.FILTER(J:J,I:I=E315)),"NA")</f>
        <v>imazethapyr</v>
      </c>
    </row>
    <row r="316" spans="1:7" ht="10.5" x14ac:dyDescent="0.25">
      <c r="A316" s="93" t="s">
        <v>4240</v>
      </c>
      <c r="B316" s="93" t="s">
        <v>4241</v>
      </c>
      <c r="C316" s="93" t="s">
        <v>3309</v>
      </c>
      <c r="D316" s="93" t="str" cm="1">
        <f t="array" ref="D316">IFERROR(IF(G316&lt;&gt;"NA",_xlfn.TEXTJOIN(";",TRUE,_xlfn.UNIQUE(_xlfn.TEXTSPLIT(_xlfn._xlws.FILTER(N:N,I:I=E316),";",TRUE))),_xlfn.UNIQUE(_xlfn._xlws.FILTER(R:R,P:P=E316))),"NA")</f>
        <v>Fungicide</v>
      </c>
      <c r="E316" s="93" t="s">
        <v>3434</v>
      </c>
      <c r="F316" s="93" t="b">
        <v>1</v>
      </c>
      <c r="G316" s="93" t="str" cm="1">
        <f t="array" ref="G316">IFERROR(_xlfn.TEXTJOIN(";",TRUE,_xlfn._xlws.FILTER(J:J,I:I=E316)),"NA")</f>
        <v>carboxin;tetramethylthiuram disulfide</v>
      </c>
    </row>
    <row r="317" spans="1:7" ht="10.5" x14ac:dyDescent="0.25">
      <c r="A317" s="93" t="s">
        <v>4242</v>
      </c>
      <c r="B317" s="93" t="s">
        <v>4243</v>
      </c>
      <c r="C317" s="93" t="s">
        <v>3239</v>
      </c>
      <c r="D317" s="93" t="str" cm="1">
        <f t="array" ref="D317">IFERROR(IF(G317&lt;&gt;"NA",_xlfn.TEXTJOIN(";",TRUE,_xlfn.UNIQUE(_xlfn.TEXTSPLIT(_xlfn._xlws.FILTER(N:N,I:I=E317),";",TRUE))),_xlfn.UNIQUE(_xlfn._xlws.FILTER(R:R,P:P=E317))),"NA")</f>
        <v>Insecticide</v>
      </c>
      <c r="E317" s="93" t="s">
        <v>3586</v>
      </c>
      <c r="F317" s="93" t="b">
        <v>1</v>
      </c>
      <c r="G317" s="93" t="str" cm="1">
        <f t="array" ref="G317">IFERROR(_xlfn.TEXTJOIN(";",TRUE,_xlfn._xlws.FILTER(J:J,I:I=E317)),"NA")</f>
        <v>gamma cyhalothrin;imidacloprid</v>
      </c>
    </row>
    <row r="318" spans="1:7" ht="10.5" x14ac:dyDescent="0.25">
      <c r="A318" s="93" t="s">
        <v>4244</v>
      </c>
      <c r="B318" s="93" t="s">
        <v>2164</v>
      </c>
      <c r="C318" s="93" t="s">
        <v>3239</v>
      </c>
      <c r="D318" s="93" t="str" cm="1">
        <f t="array" ref="D318">IFERROR(IF(G318&lt;&gt;"NA",_xlfn.TEXTJOIN(";",TRUE,_xlfn.UNIQUE(_xlfn.TEXTSPLIT(_xlfn._xlws.FILTER(N:N,I:I=E318),";",TRUE))),_xlfn.UNIQUE(_xlfn._xlws.FILTER(R:R,P:P=E318))),"NA")</f>
        <v>Insecticide</v>
      </c>
      <c r="E318" s="93" t="s">
        <v>3429</v>
      </c>
      <c r="F318" s="93" t="b">
        <v>1</v>
      </c>
      <c r="G318" s="93" t="str" cm="1">
        <f t="array" ref="G318">IFERROR(_xlfn.TEXTJOIN(";",TRUE,_xlfn._xlws.FILTER(J:J,I:I=E318)),"NA")</f>
        <v>carbofuran</v>
      </c>
    </row>
    <row r="319" spans="1:7" ht="10.5" x14ac:dyDescent="0.25">
      <c r="A319" s="93" t="s">
        <v>4245</v>
      </c>
      <c r="B319" s="93" t="s">
        <v>4246</v>
      </c>
      <c r="C319" s="93" t="s">
        <v>3223</v>
      </c>
      <c r="D319" s="93" t="str" cm="1">
        <f t="array" ref="D319">IFERROR(IF(G319&lt;&gt;"NA",_xlfn.TEXTJOIN(";",TRUE,_xlfn.UNIQUE(_xlfn.TEXTSPLIT(_xlfn._xlws.FILTER(N:N,I:I=E319),";",TRUE))),_xlfn.UNIQUE(_xlfn._xlws.FILTER(R:R,P:P=E319))),"NA")</f>
        <v>Herbicide</v>
      </c>
      <c r="E319" s="93" t="s">
        <v>4110</v>
      </c>
      <c r="F319" s="93" t="b">
        <v>1</v>
      </c>
      <c r="G319" s="93" t="str" cm="1">
        <f t="array" ref="G319">IFERROR(_xlfn.TEXTJOIN(";",TRUE,_xlfn._xlws.FILTER(J:J,I:I=E319)),"NA")</f>
        <v>atrazine</v>
      </c>
    </row>
  </sheetData>
  <autoFilter ref="B1:G1091" xr:uid="{00000000-0001-0000-0300-000000000000}">
    <sortState xmlns:xlrd2="http://schemas.microsoft.com/office/spreadsheetml/2017/richdata2" ref="B2:G1049">
      <sortCondition ref="E1:E1091"/>
    </sortState>
  </autoFilter>
  <sortState xmlns:xlrd2="http://schemas.microsoft.com/office/spreadsheetml/2017/richdata2" ref="R120:R139">
    <sortCondition ref="R120:R139"/>
  </sortState>
  <phoneticPr fontId="15" type="noConversion"/>
  <conditionalFormatting sqref="A1:A1048576">
    <cfRule type="expression" dxfId="50" priority="1">
      <formula>COUNTIF(A:A,A1)&gt;1</formula>
    </cfRule>
  </conditionalFormatting>
  <conditionalFormatting sqref="E1:E1048576">
    <cfRule type="expression" dxfId="49" priority="7">
      <formula>COUNTIF(E:E,E1)&gt;1</formula>
    </cfRule>
  </conditionalFormatting>
  <conditionalFormatting sqref="G1:G1048576">
    <cfRule type="expression" dxfId="48" priority="2">
      <formula>AND(G1="NA",F1=TRUE)</formula>
    </cfRule>
  </conditionalFormatting>
  <conditionalFormatting sqref="I1:I201 I203:I205 I209:I232 I235:I1048576">
    <cfRule type="expression" dxfId="47" priority="6">
      <formula>IFERROR(MATCH(I1,E:E,0)&lt;0,TRUE)</formula>
    </cfRule>
  </conditionalFormatting>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topLeftCell="A64" workbookViewId="0">
      <selection activeCell="H6" sqref="H6"/>
    </sheetView>
  </sheetViews>
  <sheetFormatPr defaultColWidth="10.81640625" defaultRowHeight="14.5" x14ac:dyDescent="0.35"/>
  <cols>
    <col min="1" max="6" width="9" style="93"/>
  </cols>
  <sheetData>
    <row r="1" spans="1:6" x14ac:dyDescent="0.35">
      <c r="A1" s="92" t="s">
        <v>769</v>
      </c>
      <c r="B1" s="92" t="s">
        <v>4247</v>
      </c>
      <c r="C1" s="92" t="s">
        <v>4248</v>
      </c>
      <c r="D1" s="92" t="s">
        <v>4249</v>
      </c>
      <c r="E1" s="92" t="s">
        <v>4250</v>
      </c>
      <c r="F1" s="92" t="s">
        <v>4251</v>
      </c>
    </row>
    <row r="2" spans="1:6" x14ac:dyDescent="0.35">
      <c r="A2" s="93" t="s">
        <v>4252</v>
      </c>
      <c r="B2" s="93" t="s">
        <v>4253</v>
      </c>
      <c r="C2" s="93">
        <v>18.96003151</v>
      </c>
      <c r="D2" s="93">
        <v>37.095138550000001</v>
      </c>
      <c r="E2" s="93">
        <v>-8.6738681799999995</v>
      </c>
      <c r="F2" s="93">
        <v>11.98891068</v>
      </c>
    </row>
    <row r="3" spans="1:6" x14ac:dyDescent="0.35">
      <c r="A3" s="93" t="s">
        <v>4254</v>
      </c>
      <c r="B3" s="93" t="s">
        <v>4255</v>
      </c>
      <c r="C3" s="93">
        <v>-18.042081830000001</v>
      </c>
      <c r="D3" s="93">
        <v>-4.3725910199999998</v>
      </c>
      <c r="E3" s="93">
        <v>11.668473240000001</v>
      </c>
      <c r="F3" s="93">
        <v>24.08211708</v>
      </c>
    </row>
    <row r="4" spans="1:6" x14ac:dyDescent="0.35">
      <c r="A4" s="93" t="s">
        <v>4256</v>
      </c>
      <c r="B4" s="93" t="s">
        <v>4257</v>
      </c>
      <c r="C4" s="93">
        <v>-21.780100000000001</v>
      </c>
      <c r="D4" s="93">
        <v>-55.949399999999997</v>
      </c>
      <c r="E4" s="93">
        <v>-53.641399999999997</v>
      </c>
      <c r="F4" s="93">
        <v>-74.224500000000006</v>
      </c>
    </row>
    <row r="5" spans="1:6" x14ac:dyDescent="0.35">
      <c r="A5" s="93" t="s">
        <v>4258</v>
      </c>
      <c r="B5" s="93" t="s">
        <v>4259</v>
      </c>
      <c r="C5" s="93">
        <v>6.2351398500000004</v>
      </c>
      <c r="D5" s="93">
        <v>12.418351169999999</v>
      </c>
      <c r="E5" s="93">
        <v>0.77457398</v>
      </c>
      <c r="F5" s="93">
        <v>3.8517010200000001</v>
      </c>
    </row>
    <row r="6" spans="1:6" x14ac:dyDescent="0.35">
      <c r="A6" s="93" t="s">
        <v>4260</v>
      </c>
      <c r="B6" s="93" t="s">
        <v>4261</v>
      </c>
      <c r="C6" s="93">
        <v>-9.6796000000000006</v>
      </c>
      <c r="D6" s="93">
        <v>-22.8962</v>
      </c>
      <c r="E6" s="93">
        <v>-57.4983</v>
      </c>
      <c r="F6" s="93">
        <v>-69.291300000000007</v>
      </c>
    </row>
    <row r="7" spans="1:6" x14ac:dyDescent="0.35">
      <c r="A7" s="93" t="s">
        <v>4262</v>
      </c>
      <c r="B7" s="93" t="s">
        <v>4263</v>
      </c>
      <c r="C7" s="93">
        <v>-26.907379150000001</v>
      </c>
      <c r="D7" s="93">
        <v>-17.780809399999999</v>
      </c>
      <c r="E7" s="93">
        <v>19.999534610000001</v>
      </c>
      <c r="F7" s="93">
        <v>29.36831093</v>
      </c>
    </row>
    <row r="8" spans="1:6" x14ac:dyDescent="0.35">
      <c r="A8" s="93" t="s">
        <v>4264</v>
      </c>
      <c r="B8" s="93" t="s">
        <v>4265</v>
      </c>
      <c r="C8" s="93">
        <v>-4.3903999999999996</v>
      </c>
      <c r="D8" s="93">
        <v>-33.75</v>
      </c>
      <c r="E8" s="93">
        <v>-34.793100000000003</v>
      </c>
      <c r="F8" s="93">
        <v>-73.981999999999999</v>
      </c>
    </row>
    <row r="9" spans="1:6" x14ac:dyDescent="0.35">
      <c r="A9" s="93" t="s">
        <v>4266</v>
      </c>
      <c r="B9" s="93" t="s">
        <v>4267</v>
      </c>
      <c r="C9" s="93">
        <v>9.4011077899999993</v>
      </c>
      <c r="D9" s="93">
        <v>15.082592010000001</v>
      </c>
      <c r="E9" s="93">
        <v>-5.51891804</v>
      </c>
      <c r="F9" s="93">
        <v>2.40540004</v>
      </c>
    </row>
    <row r="10" spans="1:6" x14ac:dyDescent="0.35">
      <c r="A10" s="93" t="s">
        <v>4268</v>
      </c>
      <c r="B10" s="93" t="s">
        <v>4269</v>
      </c>
      <c r="C10" s="93">
        <v>-4.4700012200000003</v>
      </c>
      <c r="D10" s="93">
        <v>-2.3098225600000002</v>
      </c>
      <c r="E10" s="93">
        <v>29.000345230000001</v>
      </c>
      <c r="F10" s="93">
        <v>30.85022545</v>
      </c>
    </row>
    <row r="11" spans="1:6" x14ac:dyDescent="0.35">
      <c r="A11" s="93" t="s">
        <v>4270</v>
      </c>
      <c r="B11" s="93" t="s">
        <v>4271</v>
      </c>
      <c r="C11" s="93">
        <v>14.801804539999999</v>
      </c>
      <c r="D11" s="93">
        <v>17.205415729999999</v>
      </c>
      <c r="E11" s="93">
        <v>-25.361803049999999</v>
      </c>
      <c r="F11" s="93">
        <v>-22.656805039999998</v>
      </c>
    </row>
    <row r="12" spans="1:6" x14ac:dyDescent="0.35">
      <c r="A12" s="93" t="s">
        <v>4272</v>
      </c>
      <c r="B12" s="93" t="s">
        <v>4273</v>
      </c>
      <c r="C12" s="93">
        <v>1.6522671</v>
      </c>
      <c r="D12" s="93">
        <v>13.07739067</v>
      </c>
      <c r="E12" s="93">
        <v>8.4994545000000006</v>
      </c>
      <c r="F12" s="93">
        <v>16.191045760000002</v>
      </c>
    </row>
    <row r="13" spans="1:6" x14ac:dyDescent="0.35">
      <c r="A13" s="93" t="s">
        <v>4274</v>
      </c>
      <c r="B13" s="93" t="s">
        <v>4275</v>
      </c>
      <c r="C13" s="93">
        <v>2.2205150100000002</v>
      </c>
      <c r="D13" s="93">
        <v>11.00757027</v>
      </c>
      <c r="E13" s="93">
        <v>14.417740820000001</v>
      </c>
      <c r="F13" s="93">
        <v>27.46342087</v>
      </c>
    </row>
    <row r="14" spans="1:6" x14ac:dyDescent="0.35">
      <c r="A14" s="93" t="s">
        <v>4276</v>
      </c>
      <c r="B14" s="93" t="s">
        <v>4277</v>
      </c>
      <c r="C14" s="93">
        <v>7.4410691299999998</v>
      </c>
      <c r="D14" s="93">
        <v>23.450370790000001</v>
      </c>
      <c r="E14" s="93">
        <v>13.47347546</v>
      </c>
      <c r="F14" s="93">
        <v>24.002685549999999</v>
      </c>
    </row>
    <row r="15" spans="1:6" x14ac:dyDescent="0.35">
      <c r="A15" s="93" t="s">
        <v>4278</v>
      </c>
      <c r="B15" s="93" t="s">
        <v>4279</v>
      </c>
      <c r="C15" s="93">
        <v>-17.508600000000001</v>
      </c>
      <c r="D15" s="93">
        <v>-56.284700000000001</v>
      </c>
      <c r="E15" s="93">
        <v>-66.417199999999994</v>
      </c>
      <c r="F15" s="93">
        <v>-75.833699999999993</v>
      </c>
    </row>
    <row r="16" spans="1:6" x14ac:dyDescent="0.35">
      <c r="A16" s="93" t="s">
        <v>4280</v>
      </c>
      <c r="B16" s="93" t="s">
        <v>4281</v>
      </c>
      <c r="C16" s="93">
        <v>0.81530000000000002</v>
      </c>
      <c r="D16" s="93">
        <v>12.4483</v>
      </c>
      <c r="E16" s="93">
        <v>-66.873099999999994</v>
      </c>
      <c r="F16" s="93">
        <v>-81.731200000000001</v>
      </c>
    </row>
    <row r="17" spans="1:6" x14ac:dyDescent="0.35">
      <c r="A17" s="93" t="s">
        <v>4282</v>
      </c>
      <c r="B17" s="93" t="s">
        <v>4283</v>
      </c>
      <c r="C17" s="93">
        <v>-12.422639849999999</v>
      </c>
      <c r="D17" s="93">
        <v>-11.36486053</v>
      </c>
      <c r="E17" s="93">
        <v>43.228748320000001</v>
      </c>
      <c r="F17" s="93">
        <v>44.540973659999999</v>
      </c>
    </row>
    <row r="18" spans="1:6" x14ac:dyDescent="0.35">
      <c r="A18" s="93" t="s">
        <v>4284</v>
      </c>
      <c r="B18" s="93" t="s">
        <v>4285</v>
      </c>
      <c r="C18" s="93">
        <v>-13.45567608</v>
      </c>
      <c r="D18" s="93">
        <v>5.3860979100000002</v>
      </c>
      <c r="E18" s="93">
        <v>12.206628800000001</v>
      </c>
      <c r="F18" s="93">
        <v>31.305723189999998</v>
      </c>
    </row>
    <row r="19" spans="1:6" x14ac:dyDescent="0.35">
      <c r="A19" s="93" t="s">
        <v>4286</v>
      </c>
      <c r="B19" s="93" t="s">
        <v>4287</v>
      </c>
      <c r="C19" s="93">
        <v>5.4980000000000002</v>
      </c>
      <c r="D19" s="93">
        <v>11.2164</v>
      </c>
      <c r="E19" s="93">
        <v>-82.965100000000007</v>
      </c>
      <c r="F19" s="93">
        <v>-87.083799999999997</v>
      </c>
    </row>
    <row r="20" spans="1:6" x14ac:dyDescent="0.35">
      <c r="A20" s="93" t="s">
        <v>4288</v>
      </c>
      <c r="B20" s="93" t="s">
        <v>4289</v>
      </c>
      <c r="C20" s="93">
        <v>19.828199999999999</v>
      </c>
      <c r="D20" s="93">
        <v>23.265999999999998</v>
      </c>
      <c r="E20" s="93">
        <v>-74.129900000000006</v>
      </c>
      <c r="F20" s="93">
        <v>-84.974100000000007</v>
      </c>
    </row>
    <row r="21" spans="1:6" x14ac:dyDescent="0.35">
      <c r="A21" s="93" t="s">
        <v>4290</v>
      </c>
      <c r="B21" s="93" t="s">
        <v>4291</v>
      </c>
      <c r="C21" s="93">
        <v>10.9524107</v>
      </c>
      <c r="D21" s="93">
        <v>12.70677757</v>
      </c>
      <c r="E21" s="93">
        <v>41.760452270000002</v>
      </c>
      <c r="F21" s="93">
        <v>43.417640689999999</v>
      </c>
    </row>
    <row r="22" spans="1:6" x14ac:dyDescent="0.35">
      <c r="A22" s="93" t="s">
        <v>4292</v>
      </c>
      <c r="B22" s="93" t="s">
        <v>4293</v>
      </c>
      <c r="C22" s="93">
        <v>17.543399999999998</v>
      </c>
      <c r="D22" s="93">
        <v>19.996200000000002</v>
      </c>
      <c r="E22" s="93">
        <v>-68.769599999999997</v>
      </c>
      <c r="F22" s="93">
        <v>-72.034199999999998</v>
      </c>
    </row>
    <row r="23" spans="1:6" x14ac:dyDescent="0.35">
      <c r="A23" s="93" t="s">
        <v>4294</v>
      </c>
      <c r="B23" s="93" t="s">
        <v>4295</v>
      </c>
      <c r="C23" s="93">
        <v>-5.03066397</v>
      </c>
      <c r="D23" s="93">
        <v>3.7030820800000002</v>
      </c>
      <c r="E23" s="93">
        <v>11.200858119999999</v>
      </c>
      <c r="F23" s="93">
        <v>18.649999619999999</v>
      </c>
    </row>
    <row r="24" spans="1:6" x14ac:dyDescent="0.35">
      <c r="A24" s="93" t="s">
        <v>4296</v>
      </c>
      <c r="B24" s="93" t="s">
        <v>4297</v>
      </c>
      <c r="C24" s="93">
        <v>0.7893</v>
      </c>
      <c r="D24" s="93">
        <v>-4.9988000000000001</v>
      </c>
      <c r="E24" s="93">
        <v>-75.209400000000002</v>
      </c>
      <c r="F24" s="93">
        <v>-81.078999999999994</v>
      </c>
    </row>
    <row r="25" spans="1:6" x14ac:dyDescent="0.35">
      <c r="A25" s="93" t="s">
        <v>4298</v>
      </c>
      <c r="B25" s="93" t="s">
        <v>4299</v>
      </c>
      <c r="C25" s="93">
        <v>21.72538948</v>
      </c>
      <c r="D25" s="93">
        <v>31.667917249999999</v>
      </c>
      <c r="E25" s="93">
        <v>24.69809914</v>
      </c>
      <c r="F25" s="93">
        <v>36.24874878</v>
      </c>
    </row>
    <row r="26" spans="1:6" x14ac:dyDescent="0.35">
      <c r="A26" s="93" t="s">
        <v>4300</v>
      </c>
      <c r="B26" s="93" t="s">
        <v>4301</v>
      </c>
      <c r="C26" s="93">
        <v>13.148300000000001</v>
      </c>
      <c r="D26" s="93">
        <v>14.448399999999999</v>
      </c>
      <c r="E26" s="93">
        <v>-87.692999999999998</v>
      </c>
      <c r="F26" s="93">
        <v>-90.120500000000007</v>
      </c>
    </row>
    <row r="27" spans="1:6" x14ac:dyDescent="0.35">
      <c r="A27" s="93" t="s">
        <v>4302</v>
      </c>
      <c r="B27" s="93" t="s">
        <v>4303</v>
      </c>
      <c r="C27" s="93">
        <v>-1.4676389700000001</v>
      </c>
      <c r="D27" s="93">
        <v>3.7887499299999998</v>
      </c>
      <c r="E27" s="93">
        <v>5.6164412500000003</v>
      </c>
      <c r="F27" s="93">
        <v>11.33743668</v>
      </c>
    </row>
    <row r="28" spans="1:6" x14ac:dyDescent="0.35">
      <c r="A28" s="93" t="s">
        <v>4304</v>
      </c>
      <c r="B28" s="93" t="s">
        <v>4305</v>
      </c>
      <c r="C28" s="93">
        <v>12.35698223</v>
      </c>
      <c r="D28" s="93">
        <v>18.006713869999999</v>
      </c>
      <c r="E28" s="93">
        <v>36.438766479999998</v>
      </c>
      <c r="F28" s="93">
        <v>43.137638090000003</v>
      </c>
    </row>
    <row r="29" spans="1:6" x14ac:dyDescent="0.35">
      <c r="A29" s="93" t="s">
        <v>4306</v>
      </c>
      <c r="B29" s="93" t="s">
        <v>4307</v>
      </c>
      <c r="C29" s="93">
        <v>3.39882302</v>
      </c>
      <c r="D29" s="93">
        <v>14.8454771</v>
      </c>
      <c r="E29" s="93">
        <v>33.001537319999997</v>
      </c>
      <c r="F29" s="93">
        <v>47.958229060000001</v>
      </c>
    </row>
    <row r="30" spans="1:6" x14ac:dyDescent="0.35">
      <c r="A30" s="93" t="s">
        <v>4308</v>
      </c>
      <c r="B30" s="93" t="s">
        <v>4309</v>
      </c>
      <c r="C30" s="93">
        <v>-3.9906950000000001</v>
      </c>
      <c r="D30" s="93">
        <v>2.3156444999999999</v>
      </c>
      <c r="E30" s="93">
        <v>8.6990280200000001</v>
      </c>
      <c r="F30" s="93">
        <v>14.502346040000001</v>
      </c>
    </row>
    <row r="31" spans="1:6" x14ac:dyDescent="0.35">
      <c r="A31" s="93" t="s">
        <v>4310</v>
      </c>
      <c r="B31" s="93" t="s">
        <v>4311</v>
      </c>
      <c r="C31" s="93">
        <v>13.0646553</v>
      </c>
      <c r="D31" s="93">
        <v>13.82688999</v>
      </c>
      <c r="E31" s="93">
        <v>-16.817361829999999</v>
      </c>
      <c r="F31" s="93">
        <v>-13.790927890000001</v>
      </c>
    </row>
    <row r="32" spans="1:6" x14ac:dyDescent="0.35">
      <c r="A32" s="93" t="s">
        <v>4312</v>
      </c>
      <c r="B32" s="93" t="s">
        <v>4313</v>
      </c>
      <c r="C32" s="93">
        <v>4.7387509300000001</v>
      </c>
      <c r="D32" s="93">
        <v>11.17329979</v>
      </c>
      <c r="E32" s="93">
        <v>-3.2554190200000002</v>
      </c>
      <c r="F32" s="93">
        <v>1.19176996</v>
      </c>
    </row>
    <row r="33" spans="1:6" x14ac:dyDescent="0.35">
      <c r="A33" s="93" t="s">
        <v>4314</v>
      </c>
      <c r="B33" s="93" t="s">
        <v>4315</v>
      </c>
      <c r="C33" s="93">
        <v>15.8675</v>
      </c>
      <c r="D33" s="93">
        <v>16.603899999999999</v>
      </c>
      <c r="E33" s="93">
        <v>-61.651000000000003</v>
      </c>
      <c r="F33" s="93">
        <v>-61.040799999999997</v>
      </c>
    </row>
    <row r="34" spans="1:6" x14ac:dyDescent="0.35">
      <c r="A34" s="93" t="s">
        <v>4316</v>
      </c>
      <c r="B34" s="93" t="s">
        <v>4317</v>
      </c>
      <c r="C34" s="93">
        <v>13.6341</v>
      </c>
      <c r="D34" s="93">
        <v>17.82</v>
      </c>
      <c r="E34" s="93">
        <v>-89.224800000000002</v>
      </c>
      <c r="F34" s="93">
        <v>-92.236900000000006</v>
      </c>
    </row>
    <row r="35" spans="1:6" x14ac:dyDescent="0.35">
      <c r="A35" s="93" t="s">
        <v>4318</v>
      </c>
      <c r="B35" s="93" t="s">
        <v>4319</v>
      </c>
      <c r="C35" s="93">
        <v>7.1935529699999998</v>
      </c>
      <c r="D35" s="93">
        <v>12.69151688</v>
      </c>
      <c r="E35" s="93">
        <v>-15.076250079999999</v>
      </c>
      <c r="F35" s="93">
        <v>-7.6410708400000003</v>
      </c>
    </row>
    <row r="36" spans="1:6" x14ac:dyDescent="0.35">
      <c r="A36" s="93" t="s">
        <v>4320</v>
      </c>
      <c r="B36" s="93" t="s">
        <v>4321</v>
      </c>
      <c r="C36" s="93">
        <v>10.864306450000001</v>
      </c>
      <c r="D36" s="93">
        <v>12.685440059999999</v>
      </c>
      <c r="E36" s="93">
        <v>-16.714891430000002</v>
      </c>
      <c r="F36" s="93">
        <v>-13.636520389999999</v>
      </c>
    </row>
    <row r="37" spans="1:6" x14ac:dyDescent="0.35">
      <c r="A37" s="93" t="s">
        <v>4322</v>
      </c>
      <c r="B37" s="93" t="s">
        <v>4323</v>
      </c>
      <c r="C37" s="93">
        <v>18.021699999999999</v>
      </c>
      <c r="D37" s="93">
        <v>19.933299999999999</v>
      </c>
      <c r="E37" s="93">
        <v>-71.862799999999993</v>
      </c>
      <c r="F37" s="93">
        <v>-74.478200000000001</v>
      </c>
    </row>
    <row r="38" spans="1:6" x14ac:dyDescent="0.35">
      <c r="A38" s="93" t="s">
        <v>4324</v>
      </c>
      <c r="B38" s="93" t="s">
        <v>4325</v>
      </c>
      <c r="C38" s="93">
        <v>12.982200000000001</v>
      </c>
      <c r="D38" s="93">
        <v>16.497</v>
      </c>
      <c r="E38" s="93">
        <v>-83.148499999999999</v>
      </c>
      <c r="F38" s="93">
        <v>-89.3506</v>
      </c>
    </row>
    <row r="39" spans="1:6" x14ac:dyDescent="0.35">
      <c r="A39" s="93" t="s">
        <v>4326</v>
      </c>
      <c r="B39" s="93" t="s">
        <v>4327</v>
      </c>
      <c r="C39" s="93">
        <v>4.3618068699999997</v>
      </c>
      <c r="D39" s="93">
        <v>10.73663998</v>
      </c>
      <c r="E39" s="93">
        <v>-8.5993022900000007</v>
      </c>
      <c r="F39" s="93">
        <v>-2.4948968900000001</v>
      </c>
    </row>
    <row r="40" spans="1:6" x14ac:dyDescent="0.35">
      <c r="A40" s="93" t="s">
        <v>4328</v>
      </c>
      <c r="B40" s="93" t="s">
        <v>4329</v>
      </c>
      <c r="C40" s="93">
        <v>-4.7204170200000002</v>
      </c>
      <c r="D40" s="93">
        <v>5.0611658100000003</v>
      </c>
      <c r="E40" s="93">
        <v>33.909587860000002</v>
      </c>
      <c r="F40" s="93">
        <v>41.92621613</v>
      </c>
    </row>
    <row r="41" spans="1:6" x14ac:dyDescent="0.35">
      <c r="A41" s="93" t="s">
        <v>4330</v>
      </c>
      <c r="B41" s="93" t="s">
        <v>4331</v>
      </c>
      <c r="C41" s="93">
        <v>-30.675575259999999</v>
      </c>
      <c r="D41" s="93">
        <v>-28.570800779999999</v>
      </c>
      <c r="E41" s="93">
        <v>27.011230470000001</v>
      </c>
      <c r="F41" s="93">
        <v>29.455709460000001</v>
      </c>
    </row>
    <row r="42" spans="1:6" x14ac:dyDescent="0.35">
      <c r="A42" s="93" t="s">
        <v>4332</v>
      </c>
      <c r="B42" s="93" t="s">
        <v>4333</v>
      </c>
      <c r="C42" s="93">
        <v>4.3529157600000001</v>
      </c>
      <c r="D42" s="93">
        <v>8.5517902400000008</v>
      </c>
      <c r="E42" s="93">
        <v>-11.48569489</v>
      </c>
      <c r="F42" s="93">
        <v>-7.3651127799999996</v>
      </c>
    </row>
    <row r="43" spans="1:6" x14ac:dyDescent="0.35">
      <c r="A43" s="93" t="s">
        <v>4334</v>
      </c>
      <c r="B43" s="93" t="s">
        <v>4335</v>
      </c>
      <c r="C43" s="93">
        <v>19.508172989999998</v>
      </c>
      <c r="D43" s="93">
        <v>33.165416720000003</v>
      </c>
      <c r="E43" s="93">
        <v>9.3917369799999992</v>
      </c>
      <c r="F43" s="93">
        <v>25.148471829999998</v>
      </c>
    </row>
    <row r="44" spans="1:6" x14ac:dyDescent="0.35">
      <c r="A44" s="93" t="s">
        <v>4336</v>
      </c>
      <c r="B44" s="93" t="s">
        <v>4337</v>
      </c>
      <c r="C44" s="93">
        <v>-25.606250760000002</v>
      </c>
      <c r="D44" s="93">
        <v>-11.94874954</v>
      </c>
      <c r="E44" s="93">
        <v>43.188194269999997</v>
      </c>
      <c r="F44" s="93">
        <v>50.486526490000003</v>
      </c>
    </row>
    <row r="45" spans="1:6" x14ac:dyDescent="0.35">
      <c r="A45" s="93" t="s">
        <v>4338</v>
      </c>
      <c r="B45" s="93" t="s">
        <v>4339</v>
      </c>
      <c r="C45" s="93">
        <v>-17.12721062</v>
      </c>
      <c r="D45" s="93">
        <v>-9.3637962300000002</v>
      </c>
      <c r="E45" s="93">
        <v>32.671524050000002</v>
      </c>
      <c r="F45" s="93">
        <v>35.915046689999997</v>
      </c>
    </row>
    <row r="46" spans="1:6" x14ac:dyDescent="0.35">
      <c r="A46" s="93" t="s">
        <v>4340</v>
      </c>
      <c r="B46" s="93" t="s">
        <v>4341</v>
      </c>
      <c r="C46" s="93">
        <v>10.15951061</v>
      </c>
      <c r="D46" s="93">
        <v>25</v>
      </c>
      <c r="E46" s="93">
        <v>-12.23891163</v>
      </c>
      <c r="F46" s="93">
        <v>4.2449679400000004</v>
      </c>
    </row>
    <row r="47" spans="1:6" x14ac:dyDescent="0.35">
      <c r="A47" s="93" t="s">
        <v>4342</v>
      </c>
      <c r="B47" s="93" t="s">
        <v>4343</v>
      </c>
      <c r="C47" s="93">
        <v>14.401</v>
      </c>
      <c r="D47" s="93">
        <v>14.878500000000001</v>
      </c>
      <c r="E47" s="93">
        <v>-61.262300000000003</v>
      </c>
      <c r="F47" s="93">
        <v>-60.816299999999998</v>
      </c>
    </row>
    <row r="48" spans="1:6" x14ac:dyDescent="0.35">
      <c r="A48" s="93" t="s">
        <v>4344</v>
      </c>
      <c r="B48" s="93" t="s">
        <v>4345</v>
      </c>
      <c r="C48" s="93">
        <v>14.715551380000001</v>
      </c>
      <c r="D48" s="93">
        <v>27.29807091</v>
      </c>
      <c r="E48" s="93">
        <v>-17.066520690000001</v>
      </c>
      <c r="F48" s="93">
        <v>-4.8276739099999997</v>
      </c>
    </row>
    <row r="49" spans="1:6" x14ac:dyDescent="0.35">
      <c r="A49" s="93" t="s">
        <v>4346</v>
      </c>
      <c r="B49" s="93" t="s">
        <v>4347</v>
      </c>
      <c r="C49" s="93">
        <v>-20.525693889999999</v>
      </c>
      <c r="D49" s="93">
        <v>-10.33708191</v>
      </c>
      <c r="E49" s="93">
        <v>56.58569336</v>
      </c>
      <c r="F49" s="93">
        <v>63.50347137</v>
      </c>
    </row>
    <row r="50" spans="1:6" x14ac:dyDescent="0.35">
      <c r="A50" s="93" t="s">
        <v>4348</v>
      </c>
      <c r="B50" s="93" t="s">
        <v>4349</v>
      </c>
      <c r="C50" s="93">
        <v>14.5329</v>
      </c>
      <c r="D50" s="93">
        <v>32.718499999999999</v>
      </c>
      <c r="E50" s="93">
        <v>-117.12779999999999</v>
      </c>
      <c r="F50" s="93">
        <v>-86.703199999999995</v>
      </c>
    </row>
    <row r="51" spans="1:6" x14ac:dyDescent="0.35">
      <c r="A51" s="93" t="s">
        <v>4350</v>
      </c>
      <c r="B51" s="93" t="s">
        <v>4351</v>
      </c>
      <c r="C51" s="93">
        <v>27.670074459999999</v>
      </c>
      <c r="D51" s="93">
        <v>35.922637940000001</v>
      </c>
      <c r="E51" s="93">
        <v>-13.16791534</v>
      </c>
      <c r="F51" s="93">
        <v>-0.99740600999999995</v>
      </c>
    </row>
    <row r="52" spans="1:6" x14ac:dyDescent="0.35">
      <c r="A52" s="93" t="s">
        <v>4352</v>
      </c>
      <c r="B52" s="93" t="s">
        <v>4353</v>
      </c>
      <c r="C52" s="93">
        <v>-26.868694309999999</v>
      </c>
      <c r="D52" s="93">
        <v>-10.47124958</v>
      </c>
      <c r="E52" s="93">
        <v>30.217414860000002</v>
      </c>
      <c r="F52" s="93">
        <v>40.839305879999998</v>
      </c>
    </row>
    <row r="53" spans="1:6" x14ac:dyDescent="0.35">
      <c r="A53" s="93" t="s">
        <v>4354</v>
      </c>
      <c r="B53" s="93" t="s">
        <v>4355</v>
      </c>
      <c r="C53" s="93">
        <v>-28.9724</v>
      </c>
      <c r="D53" s="93">
        <v>-16.959900000000001</v>
      </c>
      <c r="E53" s="93">
        <v>11.7157</v>
      </c>
      <c r="F53" s="93">
        <v>25.264900000000001</v>
      </c>
    </row>
    <row r="54" spans="1:6" x14ac:dyDescent="0.35">
      <c r="A54" s="93" t="s">
        <v>4356</v>
      </c>
      <c r="B54" s="93" t="s">
        <v>4357</v>
      </c>
      <c r="C54" s="93">
        <v>10.707700000000001</v>
      </c>
      <c r="D54" s="93">
        <v>15.0334</v>
      </c>
      <c r="E54" s="93">
        <v>-83.634200000000007</v>
      </c>
      <c r="F54" s="93">
        <v>-87.690200000000004</v>
      </c>
    </row>
    <row r="55" spans="1:6" x14ac:dyDescent="0.35">
      <c r="A55" s="93" t="s">
        <v>4358</v>
      </c>
      <c r="B55" s="93" t="s">
        <v>4359</v>
      </c>
      <c r="C55" s="93">
        <v>11.696969989999999</v>
      </c>
      <c r="D55" s="93">
        <v>23.525030139999998</v>
      </c>
      <c r="E55" s="93">
        <v>0.16625001</v>
      </c>
      <c r="F55" s="93">
        <v>15.995641709999999</v>
      </c>
    </row>
    <row r="56" spans="1:6" x14ac:dyDescent="0.35">
      <c r="A56" s="93" t="s">
        <v>4360</v>
      </c>
      <c r="B56" s="93" t="s">
        <v>4361</v>
      </c>
      <c r="C56" s="93">
        <v>4.2704181700000001</v>
      </c>
      <c r="D56" s="93">
        <v>13.892009740000001</v>
      </c>
      <c r="E56" s="93">
        <v>2.6684310400000002</v>
      </c>
      <c r="F56" s="93">
        <v>14.67641544</v>
      </c>
    </row>
    <row r="57" spans="1:6" x14ac:dyDescent="0.35">
      <c r="A57" s="93" t="s">
        <v>4362</v>
      </c>
      <c r="B57" s="93" t="s">
        <v>4363</v>
      </c>
      <c r="C57" s="93">
        <v>7.2035</v>
      </c>
      <c r="D57" s="93">
        <v>9.6104000000000003</v>
      </c>
      <c r="E57" s="93">
        <v>-82.965100000000007</v>
      </c>
      <c r="F57" s="93">
        <v>-77.242000000000004</v>
      </c>
    </row>
    <row r="58" spans="1:6" x14ac:dyDescent="0.35">
      <c r="A58" s="93" t="s">
        <v>4364</v>
      </c>
      <c r="B58" s="93" t="s">
        <v>4365</v>
      </c>
      <c r="C58" s="93">
        <v>-3.4299999999999997E-2</v>
      </c>
      <c r="D58" s="93">
        <v>-18.349</v>
      </c>
      <c r="E58" s="93">
        <v>-81.326400000000007</v>
      </c>
      <c r="F58" s="93">
        <v>-68.677300000000002</v>
      </c>
    </row>
    <row r="59" spans="1:6" x14ac:dyDescent="0.35">
      <c r="A59" s="93" t="s">
        <v>4366</v>
      </c>
      <c r="B59" s="93" t="s">
        <v>4367</v>
      </c>
      <c r="C59" s="93">
        <v>17.9269</v>
      </c>
      <c r="D59" s="93">
        <v>18.520800000000001</v>
      </c>
      <c r="E59" s="93">
        <v>-67.946100000000001</v>
      </c>
      <c r="F59" s="93">
        <v>-65.220699999999994</v>
      </c>
    </row>
    <row r="60" spans="1:6" x14ac:dyDescent="0.35">
      <c r="A60" s="93" t="s">
        <v>4368</v>
      </c>
      <c r="B60" s="93" t="s">
        <v>4369</v>
      </c>
      <c r="C60" s="93">
        <v>-2.8399727299999999</v>
      </c>
      <c r="D60" s="93">
        <v>-1.04745018</v>
      </c>
      <c r="E60" s="93">
        <v>28.861707689999999</v>
      </c>
      <c r="F60" s="93">
        <v>30.899072650000001</v>
      </c>
    </row>
    <row r="61" spans="1:6" x14ac:dyDescent="0.35">
      <c r="A61" s="93" t="s">
        <v>4370</v>
      </c>
      <c r="B61" s="93" t="s">
        <v>4371</v>
      </c>
      <c r="C61" s="93">
        <v>-1.4027E-2</v>
      </c>
      <c r="D61" s="93">
        <v>1.7015290300000001</v>
      </c>
      <c r="E61" s="93">
        <v>6.4598622299999997</v>
      </c>
      <c r="F61" s="93">
        <v>7.4626378999999998</v>
      </c>
    </row>
    <row r="62" spans="1:6" x14ac:dyDescent="0.35">
      <c r="A62" s="93" t="s">
        <v>4372</v>
      </c>
      <c r="B62" s="93" t="s">
        <v>4373</v>
      </c>
      <c r="C62" s="93">
        <v>12.30785942</v>
      </c>
      <c r="D62" s="93">
        <v>16.692071909999999</v>
      </c>
      <c r="E62" s="93">
        <v>-17.54318619</v>
      </c>
      <c r="F62" s="93">
        <v>-11.34247017</v>
      </c>
    </row>
    <row r="63" spans="1:6" x14ac:dyDescent="0.35">
      <c r="A63" s="93" t="s">
        <v>4374</v>
      </c>
      <c r="B63" s="93" t="s">
        <v>4375</v>
      </c>
      <c r="C63" s="93">
        <v>-10.22735977</v>
      </c>
      <c r="D63" s="93">
        <v>-3.7126378999999998</v>
      </c>
      <c r="E63" s="93">
        <v>46.20367813</v>
      </c>
      <c r="F63" s="93">
        <v>56.295684809999997</v>
      </c>
    </row>
    <row r="64" spans="1:6" x14ac:dyDescent="0.35">
      <c r="A64" s="93" t="s">
        <v>4376</v>
      </c>
      <c r="B64" s="93" t="s">
        <v>4377</v>
      </c>
      <c r="C64" s="93">
        <v>6.9176158900000004</v>
      </c>
      <c r="D64" s="93">
        <v>10.00043106</v>
      </c>
      <c r="E64" s="93">
        <v>-13.303505899999999</v>
      </c>
      <c r="F64" s="93">
        <v>-10.265752790000001</v>
      </c>
    </row>
    <row r="65" spans="1:6" x14ac:dyDescent="0.35">
      <c r="A65" s="93" t="s">
        <v>4378</v>
      </c>
      <c r="B65" s="93" t="s">
        <v>4379</v>
      </c>
      <c r="C65" s="93">
        <v>-1.6470819699999999</v>
      </c>
      <c r="D65" s="93">
        <v>11.989306450000001</v>
      </c>
      <c r="E65" s="93">
        <v>40.978500369999999</v>
      </c>
      <c r="F65" s="93">
        <v>51.415695190000001</v>
      </c>
    </row>
    <row r="66" spans="1:6" x14ac:dyDescent="0.35">
      <c r="A66" s="93" t="s">
        <v>4380</v>
      </c>
      <c r="B66" s="93" t="s">
        <v>4381</v>
      </c>
      <c r="C66" s="93">
        <v>-34.83514023</v>
      </c>
      <c r="D66" s="93">
        <v>-22.125030519999999</v>
      </c>
      <c r="E66" s="93">
        <v>16.451890949999999</v>
      </c>
      <c r="F66" s="93">
        <v>32.89125061</v>
      </c>
    </row>
    <row r="67" spans="1:6" x14ac:dyDescent="0.35">
      <c r="A67" s="93" t="s">
        <v>4382</v>
      </c>
      <c r="B67" s="93" t="s">
        <v>4383</v>
      </c>
      <c r="C67" s="93">
        <v>3.4809989899999998</v>
      </c>
      <c r="D67" s="93">
        <v>12.21899986</v>
      </c>
      <c r="E67" s="93">
        <v>24.151929859999999</v>
      </c>
      <c r="F67" s="93">
        <v>35.869949339999998</v>
      </c>
    </row>
    <row r="68" spans="1:6" x14ac:dyDescent="0.35">
      <c r="A68" s="93" t="s">
        <v>4384</v>
      </c>
      <c r="B68" s="93" t="s">
        <v>4385</v>
      </c>
      <c r="C68" s="93">
        <v>8.6791191100000002</v>
      </c>
      <c r="D68" s="93">
        <v>23.14514732</v>
      </c>
      <c r="E68" s="93">
        <v>21.838949199999998</v>
      </c>
      <c r="F68" s="93">
        <v>38.849304199999999</v>
      </c>
    </row>
    <row r="69" spans="1:6" x14ac:dyDescent="0.35">
      <c r="A69" s="93" t="s">
        <v>4386</v>
      </c>
      <c r="B69" s="93" t="s">
        <v>4387</v>
      </c>
      <c r="C69" s="93">
        <v>-27.317520139999999</v>
      </c>
      <c r="D69" s="93">
        <v>-25.718759540000001</v>
      </c>
      <c r="E69" s="93">
        <v>30.790800090000001</v>
      </c>
      <c r="F69" s="93">
        <v>32.13669968</v>
      </c>
    </row>
    <row r="70" spans="1:6" x14ac:dyDescent="0.35">
      <c r="A70" s="93" t="s">
        <v>4388</v>
      </c>
      <c r="B70" s="93" t="s">
        <v>4389</v>
      </c>
      <c r="C70" s="93">
        <v>-11.74569511</v>
      </c>
      <c r="D70" s="93">
        <v>-0.98578750999999998</v>
      </c>
      <c r="E70" s="93">
        <v>29.327167509999999</v>
      </c>
      <c r="F70" s="93">
        <v>40.445137019999997</v>
      </c>
    </row>
    <row r="71" spans="1:6" x14ac:dyDescent="0.35">
      <c r="A71" s="93" t="s">
        <v>4390</v>
      </c>
      <c r="B71" s="93" t="s">
        <v>4391</v>
      </c>
      <c r="C71" s="93">
        <v>6.1095819499999999</v>
      </c>
      <c r="D71" s="93">
        <v>11.138980869999999</v>
      </c>
      <c r="E71" s="93">
        <v>-0.14732300000000001</v>
      </c>
      <c r="F71" s="93">
        <v>1.806692</v>
      </c>
    </row>
    <row r="72" spans="1:6" x14ac:dyDescent="0.35">
      <c r="A72" s="93" t="s">
        <v>4392</v>
      </c>
      <c r="B72" s="93" t="s">
        <v>4393</v>
      </c>
      <c r="C72" s="93">
        <v>30.236810680000001</v>
      </c>
      <c r="D72" s="93">
        <v>37.559860229999998</v>
      </c>
      <c r="E72" s="93">
        <v>7.53007603</v>
      </c>
      <c r="F72" s="93">
        <v>11.59825897</v>
      </c>
    </row>
    <row r="73" spans="1:6" x14ac:dyDescent="0.35">
      <c r="A73" s="93" t="s">
        <v>4394</v>
      </c>
      <c r="B73" s="93" t="s">
        <v>4395</v>
      </c>
      <c r="C73" s="93">
        <v>-1.4821398299999999</v>
      </c>
      <c r="D73" s="93">
        <v>4.2344660799999998</v>
      </c>
      <c r="E73" s="93">
        <v>29.571498869999999</v>
      </c>
      <c r="F73" s="93">
        <v>35.000274660000002</v>
      </c>
    </row>
    <row r="74" spans="1:6" x14ac:dyDescent="0.35">
      <c r="A74" s="93" t="s">
        <v>4396</v>
      </c>
      <c r="B74" s="93" t="s">
        <v>4397</v>
      </c>
      <c r="C74" s="93">
        <v>-33.981099999999998</v>
      </c>
      <c r="D74" s="93">
        <v>-30.096299999999999</v>
      </c>
      <c r="E74" s="93">
        <v>-58.442900000000002</v>
      </c>
      <c r="F74" s="93">
        <v>-53.0184</v>
      </c>
    </row>
    <row r="75" spans="1:6" x14ac:dyDescent="0.35">
      <c r="A75" s="93" t="s">
        <v>4398</v>
      </c>
      <c r="B75" s="93" t="s">
        <v>4399</v>
      </c>
      <c r="C75" s="93">
        <v>0.62629999999999997</v>
      </c>
      <c r="D75" s="93">
        <v>12.201499999999999</v>
      </c>
      <c r="E75" s="93">
        <v>-73.375100000000003</v>
      </c>
      <c r="F75" s="93">
        <v>-59.8033</v>
      </c>
    </row>
    <row r="76" spans="1:6" x14ac:dyDescent="0.35">
      <c r="A76" s="93" t="s">
        <v>4400</v>
      </c>
      <c r="B76" s="93" t="s">
        <v>4401</v>
      </c>
      <c r="C76" s="93">
        <v>20.769582750000001</v>
      </c>
      <c r="D76" s="93">
        <v>27.683097839999999</v>
      </c>
      <c r="E76" s="93">
        <v>-17.10541534</v>
      </c>
      <c r="F76" s="93">
        <v>-8.6700134299999991</v>
      </c>
    </row>
    <row r="77" spans="1:6" x14ac:dyDescent="0.35">
      <c r="A77" s="93" t="s">
        <v>4402</v>
      </c>
      <c r="B77" s="93" t="s">
        <v>4403</v>
      </c>
      <c r="C77" s="93">
        <v>-18.079473499999999</v>
      </c>
      <c r="D77" s="93">
        <v>-8.2708768799999994</v>
      </c>
      <c r="E77" s="93">
        <v>21.99937057</v>
      </c>
      <c r="F77" s="93">
        <v>33.705703739999997</v>
      </c>
    </row>
    <row r="78" spans="1:6" x14ac:dyDescent="0.35">
      <c r="A78" s="93" t="s">
        <v>4404</v>
      </c>
      <c r="B78" s="93" t="s">
        <v>4405</v>
      </c>
      <c r="C78" s="93">
        <v>-22.420276640000001</v>
      </c>
      <c r="D78" s="93">
        <v>-15.60883522</v>
      </c>
      <c r="E78" s="93">
        <v>25.237028120000002</v>
      </c>
      <c r="F78" s="93">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topLeftCell="M1" zoomScale="123" workbookViewId="0">
      <selection activeCell="M15" sqref="M15"/>
    </sheetView>
  </sheetViews>
  <sheetFormatPr defaultRowHeight="14.5" x14ac:dyDescent="0.35"/>
  <cols>
    <col min="1" max="1" width="255.54296875" bestFit="1" customWidth="1"/>
  </cols>
  <sheetData>
    <row r="1" spans="1:1" x14ac:dyDescent="0.35">
      <c r="A1" t="s">
        <v>4406</v>
      </c>
    </row>
    <row r="2" spans="1:1" x14ac:dyDescent="0.35">
      <c r="A2" t="s">
        <v>4407</v>
      </c>
    </row>
    <row r="3" spans="1:1" x14ac:dyDescent="0.35">
      <c r="A3" t="s">
        <v>4408</v>
      </c>
    </row>
    <row r="4" spans="1:1" x14ac:dyDescent="0.35">
      <c r="A4" t="s">
        <v>4409</v>
      </c>
    </row>
    <row r="5" spans="1:1" x14ac:dyDescent="0.35">
      <c r="A5" t="s">
        <v>4410</v>
      </c>
    </row>
    <row r="6" spans="1:1" x14ac:dyDescent="0.35">
      <c r="A6" t="s">
        <v>4411</v>
      </c>
    </row>
    <row r="7" spans="1:1" x14ac:dyDescent="0.35">
      <c r="A7" t="s">
        <v>4412</v>
      </c>
    </row>
    <row r="8" spans="1:1" x14ac:dyDescent="0.35">
      <c r="A8" t="s">
        <v>4413</v>
      </c>
    </row>
    <row r="9" spans="1:1" x14ac:dyDescent="0.35">
      <c r="A9" t="s">
        <v>4414</v>
      </c>
    </row>
    <row r="10" spans="1:1" x14ac:dyDescent="0.35">
      <c r="A10" t="s">
        <v>4415</v>
      </c>
    </row>
    <row r="11" spans="1:1" x14ac:dyDescent="0.35">
      <c r="A11" t="s">
        <v>4416</v>
      </c>
    </row>
    <row r="12" spans="1:1" x14ac:dyDescent="0.35">
      <c r="A12" t="s">
        <v>4417</v>
      </c>
    </row>
    <row r="13" spans="1:1" x14ac:dyDescent="0.35">
      <c r="A13" t="s">
        <v>4418</v>
      </c>
    </row>
    <row r="14" spans="1:1" x14ac:dyDescent="0.35">
      <c r="A14" t="s">
        <v>4419</v>
      </c>
    </row>
    <row r="15" spans="1:1" x14ac:dyDescent="0.35">
      <c r="A15" t="s">
        <v>4420</v>
      </c>
    </row>
    <row r="16" spans="1:1" x14ac:dyDescent="0.35">
      <c r="A16" t="s">
        <v>4421</v>
      </c>
    </row>
    <row r="17" spans="1:1" x14ac:dyDescent="0.35">
      <c r="A17" t="s">
        <v>4422</v>
      </c>
    </row>
    <row r="18" spans="1:1" x14ac:dyDescent="0.35">
      <c r="A18" t="s">
        <v>4423</v>
      </c>
    </row>
    <row r="19" spans="1:1" x14ac:dyDescent="0.35">
      <c r="A19" t="s">
        <v>4424</v>
      </c>
    </row>
    <row r="20" spans="1:1" x14ac:dyDescent="0.35">
      <c r="A20" t="s">
        <v>4425</v>
      </c>
    </row>
    <row r="21" spans="1:1" x14ac:dyDescent="0.35">
      <c r="A21" t="s">
        <v>4426</v>
      </c>
    </row>
    <row r="22" spans="1:1" x14ac:dyDescent="0.35">
      <c r="A22" t="s">
        <v>4427</v>
      </c>
    </row>
    <row r="23" spans="1:1" x14ac:dyDescent="0.35">
      <c r="A23" t="s">
        <v>4428</v>
      </c>
    </row>
    <row r="24" spans="1:1" x14ac:dyDescent="0.35">
      <c r="A24" t="s">
        <v>4429</v>
      </c>
    </row>
    <row r="25" spans="1:1" x14ac:dyDescent="0.35">
      <c r="A25" t="s">
        <v>4430</v>
      </c>
    </row>
    <row r="26" spans="1:1" x14ac:dyDescent="0.35">
      <c r="A26" t="s">
        <v>4431</v>
      </c>
    </row>
    <row r="27" spans="1:1" x14ac:dyDescent="0.35">
      <c r="A27" t="s">
        <v>4432</v>
      </c>
    </row>
    <row r="28" spans="1:1" x14ac:dyDescent="0.35">
      <c r="A28" t="s">
        <v>4433</v>
      </c>
    </row>
    <row r="29" spans="1:1" x14ac:dyDescent="0.35">
      <c r="A29" t="s">
        <v>4434</v>
      </c>
    </row>
    <row r="30" spans="1:1" x14ac:dyDescent="0.35">
      <c r="A30" t="s">
        <v>4435</v>
      </c>
    </row>
    <row r="31" spans="1:1" x14ac:dyDescent="0.35">
      <c r="A31" t="s">
        <v>4436</v>
      </c>
    </row>
    <row r="32" spans="1:1" x14ac:dyDescent="0.35">
      <c r="A32" t="s">
        <v>4437</v>
      </c>
    </row>
    <row r="33" spans="1:1" x14ac:dyDescent="0.35">
      <c r="A33" t="s">
        <v>4438</v>
      </c>
    </row>
    <row r="34" spans="1:1" x14ac:dyDescent="0.35">
      <c r="A34" t="s">
        <v>4439</v>
      </c>
    </row>
    <row r="35" spans="1:1" x14ac:dyDescent="0.35">
      <c r="A35" t="s">
        <v>4440</v>
      </c>
    </row>
    <row r="36" spans="1:1" x14ac:dyDescent="0.35">
      <c r="A36" t="s">
        <v>4441</v>
      </c>
    </row>
    <row r="37" spans="1:1" x14ac:dyDescent="0.35">
      <c r="A37" t="s">
        <v>4442</v>
      </c>
    </row>
    <row r="38" spans="1:1" x14ac:dyDescent="0.35">
      <c r="A38" t="s">
        <v>4443</v>
      </c>
    </row>
    <row r="39" spans="1:1" x14ac:dyDescent="0.35">
      <c r="A39" t="s">
        <v>4444</v>
      </c>
    </row>
    <row r="40" spans="1:1" x14ac:dyDescent="0.35">
      <c r="A40" t="s">
        <v>4445</v>
      </c>
    </row>
    <row r="41" spans="1:1" x14ac:dyDescent="0.35">
      <c r="A41" t="s">
        <v>4446</v>
      </c>
    </row>
    <row r="42" spans="1:1" x14ac:dyDescent="0.35">
      <c r="A42" t="s">
        <v>4447</v>
      </c>
    </row>
    <row r="43" spans="1:1" x14ac:dyDescent="0.35">
      <c r="A43" t="s">
        <v>4448</v>
      </c>
    </row>
    <row r="44" spans="1:1" x14ac:dyDescent="0.35">
      <c r="A44" t="s">
        <v>4449</v>
      </c>
    </row>
    <row r="45" spans="1:1" x14ac:dyDescent="0.35">
      <c r="A45" t="s">
        <v>4450</v>
      </c>
    </row>
    <row r="46" spans="1:1" x14ac:dyDescent="0.35">
      <c r="A46" t="s">
        <v>4451</v>
      </c>
    </row>
    <row r="47" spans="1:1" x14ac:dyDescent="0.35">
      <c r="A47" t="s">
        <v>4452</v>
      </c>
    </row>
    <row r="48" spans="1:1" x14ac:dyDescent="0.35">
      <c r="A48" t="s">
        <v>4453</v>
      </c>
    </row>
    <row r="49" spans="1:1" x14ac:dyDescent="0.35">
      <c r="A49" t="s">
        <v>4454</v>
      </c>
    </row>
    <row r="50" spans="1:1" x14ac:dyDescent="0.35">
      <c r="A50" t="s">
        <v>4455</v>
      </c>
    </row>
    <row r="51" spans="1:1" x14ac:dyDescent="0.35">
      <c r="A51" t="s">
        <v>4456</v>
      </c>
    </row>
    <row r="52" spans="1:1" x14ac:dyDescent="0.35">
      <c r="A52" t="s">
        <v>4457</v>
      </c>
    </row>
    <row r="53" spans="1:1" x14ac:dyDescent="0.35">
      <c r="A53" t="s">
        <v>4458</v>
      </c>
    </row>
    <row r="54" spans="1:1" x14ac:dyDescent="0.35">
      <c r="A54" t="s">
        <v>4459</v>
      </c>
    </row>
    <row r="55" spans="1:1" x14ac:dyDescent="0.35">
      <c r="A55" t="s">
        <v>4460</v>
      </c>
    </row>
    <row r="56" spans="1:1" x14ac:dyDescent="0.35">
      <c r="A56" t="s">
        <v>4461</v>
      </c>
    </row>
    <row r="57" spans="1:1" x14ac:dyDescent="0.35">
      <c r="A57" t="s">
        <v>4462</v>
      </c>
    </row>
    <row r="58" spans="1:1" x14ac:dyDescent="0.35">
      <c r="A58" t="s">
        <v>4463</v>
      </c>
    </row>
    <row r="59" spans="1:1" x14ac:dyDescent="0.35">
      <c r="A59" t="s">
        <v>4464</v>
      </c>
    </row>
    <row r="60" spans="1:1" x14ac:dyDescent="0.35">
      <c r="A60" t="s">
        <v>4465</v>
      </c>
    </row>
    <row r="61" spans="1:1" x14ac:dyDescent="0.35">
      <c r="A61" t="s">
        <v>4466</v>
      </c>
    </row>
    <row r="62" spans="1:1" x14ac:dyDescent="0.35">
      <c r="A62" t="s">
        <v>4467</v>
      </c>
    </row>
    <row r="63" spans="1:1" x14ac:dyDescent="0.35">
      <c r="A63" t="s">
        <v>4468</v>
      </c>
    </row>
    <row r="64" spans="1:1" x14ac:dyDescent="0.35">
      <c r="A64" t="s">
        <v>4469</v>
      </c>
    </row>
    <row r="65" spans="1:1" x14ac:dyDescent="0.35">
      <c r="A65" t="s">
        <v>4470</v>
      </c>
    </row>
    <row r="66" spans="1:1" x14ac:dyDescent="0.35">
      <c r="A66" t="s">
        <v>4471</v>
      </c>
    </row>
    <row r="67" spans="1:1" x14ac:dyDescent="0.35">
      <c r="A67" t="s">
        <v>4472</v>
      </c>
    </row>
    <row r="68" spans="1:1" x14ac:dyDescent="0.35">
      <c r="A68" t="s">
        <v>4473</v>
      </c>
    </row>
    <row r="69" spans="1:1" x14ac:dyDescent="0.35">
      <c r="A69" t="s">
        <v>4474</v>
      </c>
    </row>
    <row r="70" spans="1:1" x14ac:dyDescent="0.35">
      <c r="A70" t="s">
        <v>4475</v>
      </c>
    </row>
    <row r="71" spans="1:1" x14ac:dyDescent="0.35">
      <c r="A71" t="s">
        <v>4476</v>
      </c>
    </row>
    <row r="72" spans="1:1" x14ac:dyDescent="0.35">
      <c r="A72" t="s">
        <v>4477</v>
      </c>
    </row>
    <row r="73" spans="1:1" x14ac:dyDescent="0.35">
      <c r="A73" t="s">
        <v>4478</v>
      </c>
    </row>
    <row r="74" spans="1:1" x14ac:dyDescent="0.35">
      <c r="A74" t="s">
        <v>4479</v>
      </c>
    </row>
    <row r="75" spans="1:1" x14ac:dyDescent="0.35">
      <c r="A75" t="s">
        <v>4480</v>
      </c>
    </row>
    <row r="76" spans="1:1" x14ac:dyDescent="0.35">
      <c r="A76" t="s">
        <v>4481</v>
      </c>
    </row>
    <row r="77" spans="1:1" x14ac:dyDescent="0.35">
      <c r="A77" t="s">
        <v>4482</v>
      </c>
    </row>
    <row r="78" spans="1:1" x14ac:dyDescent="0.35">
      <c r="A78" t="s">
        <v>4483</v>
      </c>
    </row>
    <row r="79" spans="1:1" x14ac:dyDescent="0.35">
      <c r="A79" t="s">
        <v>4484</v>
      </c>
    </row>
    <row r="80" spans="1:1" x14ac:dyDescent="0.35">
      <c r="A80" t="s">
        <v>4485</v>
      </c>
    </row>
    <row r="81" spans="1:1" x14ac:dyDescent="0.35">
      <c r="A81" t="s">
        <v>4486</v>
      </c>
    </row>
    <row r="82" spans="1:1" x14ac:dyDescent="0.35">
      <c r="A82" t="s">
        <v>4487</v>
      </c>
    </row>
    <row r="83" spans="1:1" x14ac:dyDescent="0.35">
      <c r="A83" t="s">
        <v>4488</v>
      </c>
    </row>
    <row r="84" spans="1:1" x14ac:dyDescent="0.35">
      <c r="A84" t="s">
        <v>4489</v>
      </c>
    </row>
    <row r="85" spans="1:1" x14ac:dyDescent="0.35">
      <c r="A85" t="s">
        <v>4490</v>
      </c>
    </row>
    <row r="86" spans="1:1" x14ac:dyDescent="0.35">
      <c r="A86" t="s">
        <v>4491</v>
      </c>
    </row>
    <row r="87" spans="1:1" x14ac:dyDescent="0.35">
      <c r="A87" t="s">
        <v>4492</v>
      </c>
    </row>
    <row r="88" spans="1:1" x14ac:dyDescent="0.35">
      <c r="A88" t="s">
        <v>4493</v>
      </c>
    </row>
    <row r="89" spans="1:1" x14ac:dyDescent="0.35">
      <c r="A89" t="s">
        <v>4494</v>
      </c>
    </row>
    <row r="90" spans="1:1" x14ac:dyDescent="0.35">
      <c r="A90" t="s">
        <v>4495</v>
      </c>
    </row>
    <row r="91" spans="1:1" x14ac:dyDescent="0.35">
      <c r="A91" t="s">
        <v>4496</v>
      </c>
    </row>
    <row r="92" spans="1:1" x14ac:dyDescent="0.35">
      <c r="A92" t="s">
        <v>4497</v>
      </c>
    </row>
    <row r="93" spans="1:1" x14ac:dyDescent="0.35">
      <c r="A93" t="s">
        <v>4498</v>
      </c>
    </row>
    <row r="94" spans="1:1" x14ac:dyDescent="0.35">
      <c r="A94" t="s">
        <v>4499</v>
      </c>
    </row>
    <row r="95" spans="1:1" x14ac:dyDescent="0.35">
      <c r="A95" t="s">
        <v>4500</v>
      </c>
    </row>
    <row r="96" spans="1:1" x14ac:dyDescent="0.35">
      <c r="A96" t="s">
        <v>4501</v>
      </c>
    </row>
    <row r="97" spans="1:1" x14ac:dyDescent="0.35">
      <c r="A97" t="s">
        <v>4502</v>
      </c>
    </row>
    <row r="98" spans="1:1" x14ac:dyDescent="0.35">
      <c r="A98" t="s">
        <v>4503</v>
      </c>
    </row>
    <row r="99" spans="1:1" x14ac:dyDescent="0.35">
      <c r="A99" t="s">
        <v>4504</v>
      </c>
    </row>
    <row r="100" spans="1:1" x14ac:dyDescent="0.35">
      <c r="A100" t="s">
        <v>4505</v>
      </c>
    </row>
    <row r="101" spans="1:1" x14ac:dyDescent="0.35">
      <c r="A101" t="s">
        <v>4506</v>
      </c>
    </row>
    <row r="102" spans="1:1" x14ac:dyDescent="0.35">
      <c r="A102" t="s">
        <v>4507</v>
      </c>
    </row>
    <row r="103" spans="1:1" x14ac:dyDescent="0.35">
      <c r="A103" t="s">
        <v>4508</v>
      </c>
    </row>
    <row r="104" spans="1:1" x14ac:dyDescent="0.35">
      <c r="A104" t="s">
        <v>4509</v>
      </c>
    </row>
    <row r="105" spans="1:1" x14ac:dyDescent="0.35">
      <c r="A105" t="s">
        <v>4510</v>
      </c>
    </row>
    <row r="106" spans="1:1" x14ac:dyDescent="0.35">
      <c r="A106" t="s">
        <v>4511</v>
      </c>
    </row>
    <row r="107" spans="1:1" x14ac:dyDescent="0.35">
      <c r="A107" t="s">
        <v>4512</v>
      </c>
    </row>
    <row r="108" spans="1:1" x14ac:dyDescent="0.35">
      <c r="A108" t="s">
        <v>4513</v>
      </c>
    </row>
    <row r="109" spans="1:1" x14ac:dyDescent="0.35">
      <c r="A109" t="s">
        <v>4514</v>
      </c>
    </row>
    <row r="110" spans="1:1" x14ac:dyDescent="0.35">
      <c r="A110" t="s">
        <v>4515</v>
      </c>
    </row>
    <row r="111" spans="1:1" x14ac:dyDescent="0.35">
      <c r="A111" t="s">
        <v>4516</v>
      </c>
    </row>
    <row r="112" spans="1:1" x14ac:dyDescent="0.35">
      <c r="A112" t="s">
        <v>4517</v>
      </c>
    </row>
    <row r="113" spans="1:1" x14ac:dyDescent="0.35">
      <c r="A113" t="s">
        <v>4518</v>
      </c>
    </row>
    <row r="114" spans="1:1" x14ac:dyDescent="0.35">
      <c r="A114" t="s">
        <v>4519</v>
      </c>
    </row>
    <row r="115" spans="1:1" x14ac:dyDescent="0.35">
      <c r="A115" t="s">
        <v>4520</v>
      </c>
    </row>
    <row r="116" spans="1:1" x14ac:dyDescent="0.35">
      <c r="A116" t="s">
        <v>4521</v>
      </c>
    </row>
    <row r="117" spans="1:1" x14ac:dyDescent="0.35">
      <c r="A117" t="s">
        <v>4522</v>
      </c>
    </row>
    <row r="118" spans="1:1" x14ac:dyDescent="0.35">
      <c r="A118" t="s">
        <v>4523</v>
      </c>
    </row>
    <row r="119" spans="1:1" x14ac:dyDescent="0.35">
      <c r="A119" t="s">
        <v>4524</v>
      </c>
    </row>
    <row r="120" spans="1:1" x14ac:dyDescent="0.35">
      <c r="A120" t="s">
        <v>4525</v>
      </c>
    </row>
    <row r="121" spans="1:1" x14ac:dyDescent="0.35">
      <c r="A121" t="s">
        <v>4526</v>
      </c>
    </row>
    <row r="122" spans="1:1" x14ac:dyDescent="0.35">
      <c r="A122" t="s">
        <v>4527</v>
      </c>
    </row>
    <row r="123" spans="1:1" x14ac:dyDescent="0.35">
      <c r="A123" t="s">
        <v>4528</v>
      </c>
    </row>
    <row r="124" spans="1:1" x14ac:dyDescent="0.35">
      <c r="A124" t="s">
        <v>4529</v>
      </c>
    </row>
    <row r="125" spans="1:1" x14ac:dyDescent="0.35">
      <c r="A125" t="s">
        <v>4530</v>
      </c>
    </row>
    <row r="126" spans="1:1" x14ac:dyDescent="0.35">
      <c r="A126" t="s">
        <v>4531</v>
      </c>
    </row>
    <row r="127" spans="1:1" x14ac:dyDescent="0.35">
      <c r="A127" t="s">
        <v>4532</v>
      </c>
    </row>
    <row r="128" spans="1:1" x14ac:dyDescent="0.35">
      <c r="A128" t="s">
        <v>4533</v>
      </c>
    </row>
    <row r="129" spans="1:1" x14ac:dyDescent="0.35">
      <c r="A129" t="s">
        <v>4534</v>
      </c>
    </row>
    <row r="130" spans="1:1" x14ac:dyDescent="0.35">
      <c r="A130" t="s">
        <v>4535</v>
      </c>
    </row>
    <row r="131" spans="1:1" x14ac:dyDescent="0.35">
      <c r="A131" t="s">
        <v>4536</v>
      </c>
    </row>
    <row r="132" spans="1:1" x14ac:dyDescent="0.35">
      <c r="A132" t="s">
        <v>4537</v>
      </c>
    </row>
    <row r="133" spans="1:1" x14ac:dyDescent="0.35">
      <c r="A133" t="s">
        <v>4538</v>
      </c>
    </row>
    <row r="134" spans="1:1" x14ac:dyDescent="0.35">
      <c r="A134" t="s">
        <v>4539</v>
      </c>
    </row>
    <row r="135" spans="1:1" x14ac:dyDescent="0.35">
      <c r="A135" t="s">
        <v>4540</v>
      </c>
    </row>
    <row r="136" spans="1:1" x14ac:dyDescent="0.35">
      <c r="A136" t="s">
        <v>4541</v>
      </c>
    </row>
    <row r="137" spans="1:1" x14ac:dyDescent="0.35">
      <c r="A137" t="s">
        <v>4542</v>
      </c>
    </row>
    <row r="138" spans="1:1" x14ac:dyDescent="0.35">
      <c r="A138" t="s">
        <v>4543</v>
      </c>
    </row>
    <row r="139" spans="1:1" x14ac:dyDescent="0.35">
      <c r="A139" t="s">
        <v>4544</v>
      </c>
    </row>
    <row r="140" spans="1:1" x14ac:dyDescent="0.35">
      <c r="A140" t="s">
        <v>4545</v>
      </c>
    </row>
    <row r="141" spans="1:1" x14ac:dyDescent="0.35">
      <c r="A141" t="s">
        <v>4546</v>
      </c>
    </row>
    <row r="142" spans="1:1" x14ac:dyDescent="0.35">
      <c r="A142" t="s">
        <v>4547</v>
      </c>
    </row>
    <row r="143" spans="1:1" x14ac:dyDescent="0.35">
      <c r="A143" t="s">
        <v>4548</v>
      </c>
    </row>
    <row r="144" spans="1:1" x14ac:dyDescent="0.35">
      <c r="A144" t="s">
        <v>4549</v>
      </c>
    </row>
    <row r="145" spans="1:1" x14ac:dyDescent="0.35">
      <c r="A145" t="s">
        <v>4550</v>
      </c>
    </row>
    <row r="146" spans="1:1" x14ac:dyDescent="0.35">
      <c r="A146" t="s">
        <v>4551</v>
      </c>
    </row>
    <row r="147" spans="1:1" x14ac:dyDescent="0.35">
      <c r="A147" t="s">
        <v>4552</v>
      </c>
    </row>
    <row r="148" spans="1:1" x14ac:dyDescent="0.35">
      <c r="A148" t="s">
        <v>4553</v>
      </c>
    </row>
    <row r="149" spans="1:1" x14ac:dyDescent="0.35">
      <c r="A149" t="s">
        <v>4554</v>
      </c>
    </row>
    <row r="150" spans="1:1" x14ac:dyDescent="0.35">
      <c r="A150" t="s">
        <v>4555</v>
      </c>
    </row>
    <row r="151" spans="1:1" x14ac:dyDescent="0.35">
      <c r="A151" t="s">
        <v>4556</v>
      </c>
    </row>
    <row r="152" spans="1:1" x14ac:dyDescent="0.35">
      <c r="A152" t="s">
        <v>4557</v>
      </c>
    </row>
    <row r="153" spans="1:1" x14ac:dyDescent="0.35">
      <c r="A153" t="s">
        <v>4558</v>
      </c>
    </row>
    <row r="154" spans="1:1" x14ac:dyDescent="0.35">
      <c r="A154" t="s">
        <v>4559</v>
      </c>
    </row>
    <row r="155" spans="1:1" x14ac:dyDescent="0.35">
      <c r="A155" t="s">
        <v>4560</v>
      </c>
    </row>
    <row r="156" spans="1:1" x14ac:dyDescent="0.35">
      <c r="A156" t="s">
        <v>4561</v>
      </c>
    </row>
    <row r="157" spans="1:1" x14ac:dyDescent="0.35">
      <c r="A157" t="s">
        <v>4562</v>
      </c>
    </row>
    <row r="158" spans="1:1" x14ac:dyDescent="0.35">
      <c r="A158" t="s">
        <v>4563</v>
      </c>
    </row>
    <row r="159" spans="1:1" x14ac:dyDescent="0.35">
      <c r="A159" t="s">
        <v>4564</v>
      </c>
    </row>
    <row r="160" spans="1:1" x14ac:dyDescent="0.35">
      <c r="A160" t="s">
        <v>4565</v>
      </c>
    </row>
    <row r="161" spans="1:1" x14ac:dyDescent="0.35">
      <c r="A161" t="s">
        <v>4566</v>
      </c>
    </row>
    <row r="162" spans="1:1" x14ac:dyDescent="0.35">
      <c r="A162" t="s">
        <v>4567</v>
      </c>
    </row>
    <row r="163" spans="1:1" x14ac:dyDescent="0.35">
      <c r="A163" t="s">
        <v>4568</v>
      </c>
    </row>
    <row r="164" spans="1:1" x14ac:dyDescent="0.35">
      <c r="A164" t="s">
        <v>4569</v>
      </c>
    </row>
    <row r="165" spans="1:1" x14ac:dyDescent="0.35">
      <c r="A165" t="s">
        <v>4570</v>
      </c>
    </row>
    <row r="166" spans="1:1" x14ac:dyDescent="0.35">
      <c r="A166" t="s">
        <v>4571</v>
      </c>
    </row>
    <row r="167" spans="1:1" x14ac:dyDescent="0.35">
      <c r="A167" t="s">
        <v>4572</v>
      </c>
    </row>
    <row r="168" spans="1:1" x14ac:dyDescent="0.35">
      <c r="A168" t="s">
        <v>4573</v>
      </c>
    </row>
    <row r="169" spans="1:1" x14ac:dyDescent="0.35">
      <c r="A169" t="s">
        <v>4574</v>
      </c>
    </row>
    <row r="170" spans="1:1" x14ac:dyDescent="0.35">
      <c r="A170" t="s">
        <v>4575</v>
      </c>
    </row>
    <row r="171" spans="1:1" x14ac:dyDescent="0.35">
      <c r="A171" t="s">
        <v>4576</v>
      </c>
    </row>
    <row r="172" spans="1:1" x14ac:dyDescent="0.35">
      <c r="A172" t="s">
        <v>4577</v>
      </c>
    </row>
    <row r="173" spans="1:1" x14ac:dyDescent="0.35">
      <c r="A173" t="s">
        <v>4578</v>
      </c>
    </row>
    <row r="174" spans="1:1" x14ac:dyDescent="0.35">
      <c r="A174" t="s">
        <v>4579</v>
      </c>
    </row>
    <row r="175" spans="1:1" x14ac:dyDescent="0.35">
      <c r="A175" t="s">
        <v>4580</v>
      </c>
    </row>
    <row r="176" spans="1:1" x14ac:dyDescent="0.35">
      <c r="A176" t="s">
        <v>4581</v>
      </c>
    </row>
    <row r="177" spans="1:1" x14ac:dyDescent="0.35">
      <c r="A177" t="s">
        <v>4582</v>
      </c>
    </row>
    <row r="178" spans="1:1" x14ac:dyDescent="0.35">
      <c r="A178" t="s">
        <v>4583</v>
      </c>
    </row>
    <row r="179" spans="1:1" x14ac:dyDescent="0.35">
      <c r="A179" t="s">
        <v>4584</v>
      </c>
    </row>
    <row r="180" spans="1:1" x14ac:dyDescent="0.35">
      <c r="A180" t="s">
        <v>4585</v>
      </c>
    </row>
    <row r="181" spans="1:1" x14ac:dyDescent="0.35">
      <c r="A181" t="s">
        <v>4586</v>
      </c>
    </row>
    <row r="182" spans="1:1" x14ac:dyDescent="0.35">
      <c r="A182" t="s">
        <v>4587</v>
      </c>
    </row>
    <row r="183" spans="1:1" x14ac:dyDescent="0.35">
      <c r="A183" t="s">
        <v>4588</v>
      </c>
    </row>
    <row r="184" spans="1:1" x14ac:dyDescent="0.35">
      <c r="A184" t="s">
        <v>4589</v>
      </c>
    </row>
    <row r="185" spans="1:1" x14ac:dyDescent="0.35">
      <c r="A185" t="s">
        <v>4590</v>
      </c>
    </row>
    <row r="186" spans="1:1" x14ac:dyDescent="0.35">
      <c r="A186" t="s">
        <v>4591</v>
      </c>
    </row>
    <row r="187" spans="1:1" x14ac:dyDescent="0.35">
      <c r="A187" t="s">
        <v>4592</v>
      </c>
    </row>
    <row r="188" spans="1:1" x14ac:dyDescent="0.35">
      <c r="A188" t="s">
        <v>4593</v>
      </c>
    </row>
    <row r="189" spans="1:1" x14ac:dyDescent="0.35">
      <c r="A189" t="s">
        <v>4594</v>
      </c>
    </row>
    <row r="190" spans="1:1" x14ac:dyDescent="0.35">
      <c r="A190" t="s">
        <v>4595</v>
      </c>
    </row>
    <row r="191" spans="1:1" x14ac:dyDescent="0.35">
      <c r="A191" t="s">
        <v>4596</v>
      </c>
    </row>
    <row r="192" spans="1:1" x14ac:dyDescent="0.35">
      <c r="A192" t="s">
        <v>4597</v>
      </c>
    </row>
    <row r="193" spans="1:1" x14ac:dyDescent="0.35">
      <c r="A193" t="s">
        <v>4598</v>
      </c>
    </row>
    <row r="194" spans="1:1" x14ac:dyDescent="0.35">
      <c r="A194" t="s">
        <v>4599</v>
      </c>
    </row>
    <row r="195" spans="1:1" x14ac:dyDescent="0.35">
      <c r="A195" t="s">
        <v>4600</v>
      </c>
    </row>
    <row r="196" spans="1:1" x14ac:dyDescent="0.35">
      <c r="A196" t="s">
        <v>4601</v>
      </c>
    </row>
    <row r="197" spans="1:1" x14ac:dyDescent="0.35">
      <c r="A197" t="s">
        <v>4602</v>
      </c>
    </row>
    <row r="198" spans="1:1" x14ac:dyDescent="0.35">
      <c r="A198" t="s">
        <v>4603</v>
      </c>
    </row>
    <row r="199" spans="1:1" x14ac:dyDescent="0.35">
      <c r="A199" t="s">
        <v>4604</v>
      </c>
    </row>
    <row r="200" spans="1:1" x14ac:dyDescent="0.35">
      <c r="A200" t="s">
        <v>4605</v>
      </c>
    </row>
    <row r="201" spans="1:1" x14ac:dyDescent="0.35">
      <c r="A201" t="s">
        <v>4606</v>
      </c>
    </row>
    <row r="202" spans="1:1" x14ac:dyDescent="0.35">
      <c r="A202" t="s">
        <v>4607</v>
      </c>
    </row>
    <row r="203" spans="1:1" x14ac:dyDescent="0.35">
      <c r="A203" t="s">
        <v>4608</v>
      </c>
    </row>
    <row r="204" spans="1:1" x14ac:dyDescent="0.35">
      <c r="A204" t="s">
        <v>4609</v>
      </c>
    </row>
    <row r="205" spans="1:1" x14ac:dyDescent="0.35">
      <c r="A205" t="s">
        <v>4610</v>
      </c>
    </row>
    <row r="206" spans="1:1" x14ac:dyDescent="0.35">
      <c r="A206" t="s">
        <v>4611</v>
      </c>
    </row>
    <row r="207" spans="1:1" x14ac:dyDescent="0.35">
      <c r="A207" t="s">
        <v>4612</v>
      </c>
    </row>
    <row r="208" spans="1:1" x14ac:dyDescent="0.35">
      <c r="A208" t="s">
        <v>4613</v>
      </c>
    </row>
    <row r="209" spans="1:1" x14ac:dyDescent="0.35">
      <c r="A209" t="s">
        <v>4614</v>
      </c>
    </row>
    <row r="210" spans="1:1" x14ac:dyDescent="0.35">
      <c r="A210" t="s">
        <v>4615</v>
      </c>
    </row>
    <row r="211" spans="1:1" x14ac:dyDescent="0.35">
      <c r="A211" t="s">
        <v>4616</v>
      </c>
    </row>
    <row r="212" spans="1:1" x14ac:dyDescent="0.35">
      <c r="A212" t="s">
        <v>4617</v>
      </c>
    </row>
    <row r="213" spans="1:1" x14ac:dyDescent="0.35">
      <c r="A213" t="s">
        <v>4618</v>
      </c>
    </row>
    <row r="214" spans="1:1" x14ac:dyDescent="0.35">
      <c r="A214" t="s">
        <v>4619</v>
      </c>
    </row>
    <row r="215" spans="1:1" x14ac:dyDescent="0.35">
      <c r="A215" t="s">
        <v>4620</v>
      </c>
    </row>
    <row r="216" spans="1:1" x14ac:dyDescent="0.35">
      <c r="A216" t="s">
        <v>4621</v>
      </c>
    </row>
    <row r="217" spans="1:1" x14ac:dyDescent="0.35">
      <c r="A217" t="s">
        <v>4622</v>
      </c>
    </row>
    <row r="218" spans="1:1" x14ac:dyDescent="0.35">
      <c r="A218" t="s">
        <v>4623</v>
      </c>
    </row>
    <row r="219" spans="1:1" x14ac:dyDescent="0.35">
      <c r="A219" t="s">
        <v>4624</v>
      </c>
    </row>
    <row r="220" spans="1:1" x14ac:dyDescent="0.35">
      <c r="A220" t="s">
        <v>4625</v>
      </c>
    </row>
    <row r="221" spans="1:1" x14ac:dyDescent="0.35">
      <c r="A221" t="s">
        <v>4626</v>
      </c>
    </row>
    <row r="222" spans="1:1" x14ac:dyDescent="0.35">
      <c r="A222" t="s">
        <v>4627</v>
      </c>
    </row>
    <row r="223" spans="1:1" x14ac:dyDescent="0.35">
      <c r="A223" t="s">
        <v>4628</v>
      </c>
    </row>
    <row r="224" spans="1:1" x14ac:dyDescent="0.35">
      <c r="A224" t="s">
        <v>4629</v>
      </c>
    </row>
    <row r="225" spans="1:1" x14ac:dyDescent="0.35">
      <c r="A225" t="s">
        <v>4630</v>
      </c>
    </row>
    <row r="226" spans="1:1" x14ac:dyDescent="0.35">
      <c r="A226" t="s">
        <v>4631</v>
      </c>
    </row>
    <row r="227" spans="1:1" x14ac:dyDescent="0.35">
      <c r="A227" t="s">
        <v>4632</v>
      </c>
    </row>
    <row r="228" spans="1:1" x14ac:dyDescent="0.35">
      <c r="A228" t="s">
        <v>4633</v>
      </c>
    </row>
    <row r="229" spans="1:1" x14ac:dyDescent="0.35">
      <c r="A229" t="s">
        <v>4634</v>
      </c>
    </row>
    <row r="230" spans="1:1" x14ac:dyDescent="0.35">
      <c r="A230" t="s">
        <v>4635</v>
      </c>
    </row>
    <row r="231" spans="1:1" x14ac:dyDescent="0.35">
      <c r="A231" t="s">
        <v>4636</v>
      </c>
    </row>
    <row r="232" spans="1:1" x14ac:dyDescent="0.35">
      <c r="A232" t="s">
        <v>4637</v>
      </c>
    </row>
    <row r="233" spans="1:1" x14ac:dyDescent="0.35">
      <c r="A233" t="s">
        <v>4638</v>
      </c>
    </row>
    <row r="234" spans="1:1" x14ac:dyDescent="0.35">
      <c r="A234" t="s">
        <v>4639</v>
      </c>
    </row>
    <row r="235" spans="1:1" x14ac:dyDescent="0.35">
      <c r="A235" t="s">
        <v>4640</v>
      </c>
    </row>
    <row r="236" spans="1:1" x14ac:dyDescent="0.35">
      <c r="A236" t="s">
        <v>4641</v>
      </c>
    </row>
    <row r="237" spans="1:1" x14ac:dyDescent="0.35">
      <c r="A237" t="s">
        <v>4642</v>
      </c>
    </row>
    <row r="238" spans="1:1" x14ac:dyDescent="0.35">
      <c r="A238" t="s">
        <v>4643</v>
      </c>
    </row>
    <row r="239" spans="1:1" x14ac:dyDescent="0.35">
      <c r="A239" t="s">
        <v>4644</v>
      </c>
    </row>
    <row r="240" spans="1:1" x14ac:dyDescent="0.35">
      <c r="A240" t="s">
        <v>4645</v>
      </c>
    </row>
    <row r="241" spans="1:1" x14ac:dyDescent="0.35">
      <c r="A241" t="s">
        <v>4646</v>
      </c>
    </row>
    <row r="242" spans="1:1" x14ac:dyDescent="0.35">
      <c r="A242" t="s">
        <v>4647</v>
      </c>
    </row>
    <row r="243" spans="1:1" x14ac:dyDescent="0.35">
      <c r="A243" t="s">
        <v>4648</v>
      </c>
    </row>
    <row r="244" spans="1:1" x14ac:dyDescent="0.35">
      <c r="A244" t="s">
        <v>4649</v>
      </c>
    </row>
    <row r="245" spans="1:1" x14ac:dyDescent="0.35">
      <c r="A245" t="s">
        <v>4650</v>
      </c>
    </row>
    <row r="246" spans="1:1" x14ac:dyDescent="0.35">
      <c r="A246" t="s">
        <v>4651</v>
      </c>
    </row>
    <row r="247" spans="1:1" x14ac:dyDescent="0.35">
      <c r="A247" t="s">
        <v>4652</v>
      </c>
    </row>
    <row r="248" spans="1:1" x14ac:dyDescent="0.35">
      <c r="A248" t="s">
        <v>4653</v>
      </c>
    </row>
    <row r="249" spans="1:1" x14ac:dyDescent="0.35">
      <c r="A249" t="s">
        <v>4654</v>
      </c>
    </row>
    <row r="250" spans="1:1" x14ac:dyDescent="0.35">
      <c r="A250" t="s">
        <v>4655</v>
      </c>
    </row>
    <row r="251" spans="1:1" x14ac:dyDescent="0.35">
      <c r="A251" t="s">
        <v>4656</v>
      </c>
    </row>
    <row r="252" spans="1:1" x14ac:dyDescent="0.35">
      <c r="A252" t="s">
        <v>4657</v>
      </c>
    </row>
    <row r="253" spans="1:1" x14ac:dyDescent="0.35">
      <c r="A253" t="s">
        <v>4658</v>
      </c>
    </row>
    <row r="254" spans="1:1" x14ac:dyDescent="0.35">
      <c r="A254" t="s">
        <v>4659</v>
      </c>
    </row>
    <row r="255" spans="1:1" x14ac:dyDescent="0.35">
      <c r="A255" t="s">
        <v>4660</v>
      </c>
    </row>
    <row r="256" spans="1:1" x14ac:dyDescent="0.35">
      <c r="A256" t="s">
        <v>4661</v>
      </c>
    </row>
    <row r="257" spans="1:1" x14ac:dyDescent="0.35">
      <c r="A257" t="s">
        <v>4662</v>
      </c>
    </row>
    <row r="258" spans="1:1" x14ac:dyDescent="0.35">
      <c r="A258" t="s">
        <v>4663</v>
      </c>
    </row>
    <row r="259" spans="1:1" x14ac:dyDescent="0.35">
      <c r="A259" t="s">
        <v>4664</v>
      </c>
    </row>
    <row r="260" spans="1:1" x14ac:dyDescent="0.35">
      <c r="A260" t="s">
        <v>4665</v>
      </c>
    </row>
    <row r="261" spans="1:1" x14ac:dyDescent="0.35">
      <c r="A261" t="s">
        <v>4666</v>
      </c>
    </row>
    <row r="262" spans="1:1" x14ac:dyDescent="0.35">
      <c r="A262" t="s">
        <v>4667</v>
      </c>
    </row>
    <row r="263" spans="1:1" x14ac:dyDescent="0.35">
      <c r="A263" t="s">
        <v>4668</v>
      </c>
    </row>
    <row r="264" spans="1:1" x14ac:dyDescent="0.35">
      <c r="A264" t="s">
        <v>4669</v>
      </c>
    </row>
    <row r="265" spans="1:1" x14ac:dyDescent="0.35">
      <c r="A265" t="s">
        <v>4670</v>
      </c>
    </row>
    <row r="266" spans="1:1" x14ac:dyDescent="0.35">
      <c r="A266" t="s">
        <v>4671</v>
      </c>
    </row>
    <row r="267" spans="1:1" x14ac:dyDescent="0.35">
      <c r="A267" t="s">
        <v>4672</v>
      </c>
    </row>
    <row r="268" spans="1:1" x14ac:dyDescent="0.35">
      <c r="A268" t="s">
        <v>4673</v>
      </c>
    </row>
    <row r="269" spans="1:1" x14ac:dyDescent="0.35">
      <c r="A269" t="s">
        <v>4674</v>
      </c>
    </row>
    <row r="270" spans="1:1" x14ac:dyDescent="0.35">
      <c r="A270" t="s">
        <v>4675</v>
      </c>
    </row>
    <row r="271" spans="1:1" x14ac:dyDescent="0.35">
      <c r="A271" t="s">
        <v>4676</v>
      </c>
    </row>
    <row r="272" spans="1:1" x14ac:dyDescent="0.35">
      <c r="A272" t="s">
        <v>4677</v>
      </c>
    </row>
    <row r="273" spans="1:1" x14ac:dyDescent="0.35">
      <c r="A273" t="s">
        <v>4678</v>
      </c>
    </row>
    <row r="274" spans="1:1" x14ac:dyDescent="0.35">
      <c r="A274" t="s">
        <v>4679</v>
      </c>
    </row>
    <row r="275" spans="1:1" x14ac:dyDescent="0.35">
      <c r="A275" t="s">
        <v>4680</v>
      </c>
    </row>
    <row r="276" spans="1:1" x14ac:dyDescent="0.35">
      <c r="A276" t="s">
        <v>4681</v>
      </c>
    </row>
    <row r="277" spans="1:1" x14ac:dyDescent="0.35">
      <c r="A277" t="s">
        <v>4682</v>
      </c>
    </row>
    <row r="278" spans="1:1" x14ac:dyDescent="0.35">
      <c r="A278" t="s">
        <v>4683</v>
      </c>
    </row>
    <row r="279" spans="1:1" x14ac:dyDescent="0.35">
      <c r="A279" t="s">
        <v>4684</v>
      </c>
    </row>
    <row r="280" spans="1:1" x14ac:dyDescent="0.35">
      <c r="A280" t="s">
        <v>4685</v>
      </c>
    </row>
    <row r="281" spans="1:1" x14ac:dyDescent="0.35">
      <c r="A281" t="s">
        <v>4686</v>
      </c>
    </row>
    <row r="282" spans="1:1" x14ac:dyDescent="0.35">
      <c r="A282" t="s">
        <v>4687</v>
      </c>
    </row>
    <row r="283" spans="1:1" x14ac:dyDescent="0.35">
      <c r="A283" t="s">
        <v>4688</v>
      </c>
    </row>
    <row r="284" spans="1:1" x14ac:dyDescent="0.35">
      <c r="A284" t="s">
        <v>4689</v>
      </c>
    </row>
    <row r="285" spans="1:1" x14ac:dyDescent="0.35">
      <c r="A285" t="s">
        <v>4690</v>
      </c>
    </row>
    <row r="286" spans="1:1" x14ac:dyDescent="0.35">
      <c r="A286" t="s">
        <v>4691</v>
      </c>
    </row>
    <row r="287" spans="1:1" x14ac:dyDescent="0.35">
      <c r="A287" t="s">
        <v>4692</v>
      </c>
    </row>
    <row r="288" spans="1:1" x14ac:dyDescent="0.35">
      <c r="A288" t="s">
        <v>4693</v>
      </c>
    </row>
    <row r="289" spans="1:1" x14ac:dyDescent="0.35">
      <c r="A289" t="s">
        <v>4694</v>
      </c>
    </row>
    <row r="290" spans="1:1" x14ac:dyDescent="0.35">
      <c r="A290" t="s">
        <v>4695</v>
      </c>
    </row>
    <row r="291" spans="1:1" x14ac:dyDescent="0.35">
      <c r="A291" t="s">
        <v>4696</v>
      </c>
    </row>
    <row r="292" spans="1:1" x14ac:dyDescent="0.35">
      <c r="A292" t="s">
        <v>4697</v>
      </c>
    </row>
    <row r="293" spans="1:1" x14ac:dyDescent="0.35">
      <c r="A293" t="s">
        <v>4698</v>
      </c>
    </row>
    <row r="294" spans="1:1" x14ac:dyDescent="0.35">
      <c r="A294" t="s">
        <v>4699</v>
      </c>
    </row>
    <row r="295" spans="1:1" x14ac:dyDescent="0.35">
      <c r="A295" t="s">
        <v>4700</v>
      </c>
    </row>
    <row r="296" spans="1:1" x14ac:dyDescent="0.35">
      <c r="A296" t="s">
        <v>4701</v>
      </c>
    </row>
    <row r="297" spans="1:1" x14ac:dyDescent="0.35">
      <c r="A297" t="s">
        <v>4702</v>
      </c>
    </row>
    <row r="298" spans="1:1" x14ac:dyDescent="0.35">
      <c r="A298" t="s">
        <v>4703</v>
      </c>
    </row>
    <row r="299" spans="1:1" x14ac:dyDescent="0.35">
      <c r="A299" t="s">
        <v>4704</v>
      </c>
    </row>
    <row r="300" spans="1:1" x14ac:dyDescent="0.35">
      <c r="A300" t="s">
        <v>4705</v>
      </c>
    </row>
    <row r="301" spans="1:1" x14ac:dyDescent="0.35">
      <c r="A301" t="s">
        <v>4706</v>
      </c>
    </row>
    <row r="302" spans="1:1" x14ac:dyDescent="0.35">
      <c r="A302" t="s">
        <v>4707</v>
      </c>
    </row>
    <row r="303" spans="1:1" x14ac:dyDescent="0.35">
      <c r="A303" t="s">
        <v>4708</v>
      </c>
    </row>
    <row r="304" spans="1:1" x14ac:dyDescent="0.35">
      <c r="A304" t="s">
        <v>4709</v>
      </c>
    </row>
    <row r="305" spans="1:1" x14ac:dyDescent="0.35">
      <c r="A305" t="s">
        <v>4710</v>
      </c>
    </row>
    <row r="306" spans="1:1" x14ac:dyDescent="0.35">
      <c r="A306" t="s">
        <v>4711</v>
      </c>
    </row>
    <row r="307" spans="1:1" x14ac:dyDescent="0.35">
      <c r="A307" t="s">
        <v>4712</v>
      </c>
    </row>
    <row r="308" spans="1:1" x14ac:dyDescent="0.35">
      <c r="A308" t="s">
        <v>4713</v>
      </c>
    </row>
    <row r="309" spans="1:1" x14ac:dyDescent="0.35">
      <c r="A309" t="s">
        <v>4714</v>
      </c>
    </row>
    <row r="310" spans="1:1" x14ac:dyDescent="0.35">
      <c r="A310" t="s">
        <v>4715</v>
      </c>
    </row>
    <row r="311" spans="1:1" x14ac:dyDescent="0.35">
      <c r="A311" t="s">
        <v>4716</v>
      </c>
    </row>
    <row r="312" spans="1:1" x14ac:dyDescent="0.35">
      <c r="A312" t="s">
        <v>4717</v>
      </c>
    </row>
    <row r="313" spans="1:1" x14ac:dyDescent="0.35">
      <c r="A313" t="s">
        <v>4718</v>
      </c>
    </row>
    <row r="314" spans="1:1" x14ac:dyDescent="0.35">
      <c r="A314" t="s">
        <v>4719</v>
      </c>
    </row>
    <row r="315" spans="1:1" x14ac:dyDescent="0.35">
      <c r="A315" t="s">
        <v>4720</v>
      </c>
    </row>
    <row r="316" spans="1:1" x14ac:dyDescent="0.35">
      <c r="A316" t="s">
        <v>4721</v>
      </c>
    </row>
    <row r="317" spans="1:1" x14ac:dyDescent="0.35">
      <c r="A317" t="s">
        <v>4722</v>
      </c>
    </row>
    <row r="318" spans="1:1" x14ac:dyDescent="0.35">
      <c r="A318" t="s">
        <v>4723</v>
      </c>
    </row>
    <row r="319" spans="1:1" x14ac:dyDescent="0.35">
      <c r="A319" t="s">
        <v>4724</v>
      </c>
    </row>
    <row r="320" spans="1:1" x14ac:dyDescent="0.35">
      <c r="A320" t="s">
        <v>4725</v>
      </c>
    </row>
    <row r="321" spans="1:1" x14ac:dyDescent="0.35">
      <c r="A321" t="s">
        <v>4726</v>
      </c>
    </row>
    <row r="322" spans="1:1" x14ac:dyDescent="0.35">
      <c r="A322" t="s">
        <v>4727</v>
      </c>
    </row>
    <row r="323" spans="1:1" x14ac:dyDescent="0.35">
      <c r="A323" t="s">
        <v>4728</v>
      </c>
    </row>
    <row r="324" spans="1:1" x14ac:dyDescent="0.35">
      <c r="A324" t="s">
        <v>4729</v>
      </c>
    </row>
    <row r="325" spans="1:1" x14ac:dyDescent="0.35">
      <c r="A325" t="s">
        <v>4730</v>
      </c>
    </row>
    <row r="326" spans="1:1" x14ac:dyDescent="0.35">
      <c r="A326" t="s">
        <v>4731</v>
      </c>
    </row>
    <row r="327" spans="1:1" x14ac:dyDescent="0.35">
      <c r="A327" t="s">
        <v>4732</v>
      </c>
    </row>
    <row r="328" spans="1:1" x14ac:dyDescent="0.35">
      <c r="A328" t="s">
        <v>4733</v>
      </c>
    </row>
    <row r="329" spans="1:1" x14ac:dyDescent="0.35">
      <c r="A329" t="s">
        <v>4734</v>
      </c>
    </row>
    <row r="330" spans="1:1" x14ac:dyDescent="0.35">
      <c r="A330" t="s">
        <v>4735</v>
      </c>
    </row>
    <row r="331" spans="1:1" x14ac:dyDescent="0.35">
      <c r="A331" t="s">
        <v>4736</v>
      </c>
    </row>
    <row r="332" spans="1:1" x14ac:dyDescent="0.35">
      <c r="A332" t="s">
        <v>4737</v>
      </c>
    </row>
    <row r="333" spans="1:1" x14ac:dyDescent="0.35">
      <c r="A333" t="s">
        <v>4738</v>
      </c>
    </row>
    <row r="334" spans="1:1" x14ac:dyDescent="0.35">
      <c r="A334" t="s">
        <v>4739</v>
      </c>
    </row>
    <row r="335" spans="1:1" x14ac:dyDescent="0.35">
      <c r="A335" t="s">
        <v>4740</v>
      </c>
    </row>
    <row r="336" spans="1:1" x14ac:dyDescent="0.35">
      <c r="A336" t="s">
        <v>4741</v>
      </c>
    </row>
    <row r="337" spans="1:1" x14ac:dyDescent="0.35">
      <c r="A337" t="s">
        <v>4742</v>
      </c>
    </row>
    <row r="338" spans="1:1" x14ac:dyDescent="0.35">
      <c r="A338" t="s">
        <v>4743</v>
      </c>
    </row>
    <row r="339" spans="1:1" x14ac:dyDescent="0.35">
      <c r="A339" t="s">
        <v>4744</v>
      </c>
    </row>
    <row r="340" spans="1:1" x14ac:dyDescent="0.35">
      <c r="A340" t="s">
        <v>4745</v>
      </c>
    </row>
    <row r="341" spans="1:1" x14ac:dyDescent="0.35">
      <c r="A341" t="s">
        <v>4746</v>
      </c>
    </row>
    <row r="342" spans="1:1" x14ac:dyDescent="0.35">
      <c r="A342" t="s">
        <v>4747</v>
      </c>
    </row>
    <row r="343" spans="1:1" x14ac:dyDescent="0.35">
      <c r="A343" t="s">
        <v>4748</v>
      </c>
    </row>
    <row r="344" spans="1:1" x14ac:dyDescent="0.35">
      <c r="A344" t="s">
        <v>4749</v>
      </c>
    </row>
    <row r="345" spans="1:1" x14ac:dyDescent="0.35">
      <c r="A345" t="s">
        <v>4750</v>
      </c>
    </row>
    <row r="346" spans="1:1" x14ac:dyDescent="0.35">
      <c r="A346" t="s">
        <v>4751</v>
      </c>
    </row>
    <row r="347" spans="1:1" x14ac:dyDescent="0.35">
      <c r="A347" t="s">
        <v>4752</v>
      </c>
    </row>
    <row r="348" spans="1:1" x14ac:dyDescent="0.35">
      <c r="A348" t="s">
        <v>4753</v>
      </c>
    </row>
    <row r="349" spans="1:1" x14ac:dyDescent="0.35">
      <c r="A349" t="s">
        <v>4754</v>
      </c>
    </row>
    <row r="350" spans="1:1" x14ac:dyDescent="0.35">
      <c r="A350" t="s">
        <v>4755</v>
      </c>
    </row>
    <row r="351" spans="1:1" x14ac:dyDescent="0.35">
      <c r="A351" t="s">
        <v>4756</v>
      </c>
    </row>
    <row r="352" spans="1:1" x14ac:dyDescent="0.35">
      <c r="A352" t="s">
        <v>4757</v>
      </c>
    </row>
    <row r="353" spans="1:1" x14ac:dyDescent="0.35">
      <c r="A353" t="s">
        <v>4758</v>
      </c>
    </row>
    <row r="354" spans="1:1" x14ac:dyDescent="0.35">
      <c r="A354" t="s">
        <v>4759</v>
      </c>
    </row>
    <row r="355" spans="1:1" x14ac:dyDescent="0.35">
      <c r="A355" t="s">
        <v>4760</v>
      </c>
    </row>
    <row r="356" spans="1:1" x14ac:dyDescent="0.35">
      <c r="A356" t="s">
        <v>4761</v>
      </c>
    </row>
    <row r="357" spans="1:1" x14ac:dyDescent="0.35">
      <c r="A357" t="s">
        <v>4762</v>
      </c>
    </row>
    <row r="358" spans="1:1" x14ac:dyDescent="0.35">
      <c r="A358" t="s">
        <v>4763</v>
      </c>
    </row>
    <row r="359" spans="1:1" x14ac:dyDescent="0.35">
      <c r="A359" t="s">
        <v>4764</v>
      </c>
    </row>
    <row r="360" spans="1:1" x14ac:dyDescent="0.35">
      <c r="A360" t="s">
        <v>4765</v>
      </c>
    </row>
    <row r="361" spans="1:1" x14ac:dyDescent="0.35">
      <c r="A361" t="s">
        <v>4766</v>
      </c>
    </row>
    <row r="362" spans="1:1" x14ac:dyDescent="0.35">
      <c r="A362" t="s">
        <v>4767</v>
      </c>
    </row>
    <row r="363" spans="1:1" x14ac:dyDescent="0.35">
      <c r="A363" t="s">
        <v>4768</v>
      </c>
    </row>
    <row r="364" spans="1:1" x14ac:dyDescent="0.35">
      <c r="A364" t="s">
        <v>4769</v>
      </c>
    </row>
    <row r="365" spans="1:1" x14ac:dyDescent="0.35">
      <c r="A365" t="s">
        <v>4770</v>
      </c>
    </row>
    <row r="366" spans="1:1" x14ac:dyDescent="0.35">
      <c r="A366" t="s">
        <v>4771</v>
      </c>
    </row>
    <row r="367" spans="1:1" x14ac:dyDescent="0.35">
      <c r="A367" t="s">
        <v>4772</v>
      </c>
    </row>
    <row r="368" spans="1:1" x14ac:dyDescent="0.35">
      <c r="A368" t="s">
        <v>4773</v>
      </c>
    </row>
    <row r="369" spans="1:1" x14ac:dyDescent="0.35">
      <c r="A369" t="s">
        <v>4774</v>
      </c>
    </row>
    <row r="370" spans="1:1" x14ac:dyDescent="0.35">
      <c r="A370" t="s">
        <v>4775</v>
      </c>
    </row>
    <row r="371" spans="1:1" x14ac:dyDescent="0.35">
      <c r="A371" t="s">
        <v>4776</v>
      </c>
    </row>
    <row r="372" spans="1:1" x14ac:dyDescent="0.35">
      <c r="A372" t="s">
        <v>4777</v>
      </c>
    </row>
    <row r="373" spans="1:1" x14ac:dyDescent="0.35">
      <c r="A373" t="s">
        <v>4778</v>
      </c>
    </row>
    <row r="374" spans="1:1" x14ac:dyDescent="0.35">
      <c r="A374" t="s">
        <v>4779</v>
      </c>
    </row>
    <row r="375" spans="1:1" x14ac:dyDescent="0.35">
      <c r="A375" t="s">
        <v>4780</v>
      </c>
    </row>
    <row r="376" spans="1:1" x14ac:dyDescent="0.35">
      <c r="A376" t="s">
        <v>4781</v>
      </c>
    </row>
    <row r="377" spans="1:1" x14ac:dyDescent="0.35">
      <c r="A377" t="s">
        <v>4782</v>
      </c>
    </row>
    <row r="378" spans="1:1" x14ac:dyDescent="0.35">
      <c r="A378" t="s">
        <v>4783</v>
      </c>
    </row>
    <row r="379" spans="1:1" x14ac:dyDescent="0.35">
      <c r="A379" t="s">
        <v>4784</v>
      </c>
    </row>
    <row r="380" spans="1:1" x14ac:dyDescent="0.35">
      <c r="A380" t="s">
        <v>4785</v>
      </c>
    </row>
    <row r="381" spans="1:1" x14ac:dyDescent="0.35">
      <c r="A381" t="s">
        <v>4786</v>
      </c>
    </row>
    <row r="382" spans="1:1" x14ac:dyDescent="0.35">
      <c r="A382" t="s">
        <v>4787</v>
      </c>
    </row>
    <row r="383" spans="1:1" x14ac:dyDescent="0.35">
      <c r="A383" t="s">
        <v>4788</v>
      </c>
    </row>
    <row r="384" spans="1:1" x14ac:dyDescent="0.35">
      <c r="A384" t="s">
        <v>4789</v>
      </c>
    </row>
    <row r="385" spans="1:1" x14ac:dyDescent="0.35">
      <c r="A385" t="s">
        <v>4790</v>
      </c>
    </row>
    <row r="386" spans="1:1" x14ac:dyDescent="0.35">
      <c r="A386" t="s">
        <v>4791</v>
      </c>
    </row>
    <row r="387" spans="1:1" x14ac:dyDescent="0.35">
      <c r="A387" t="s">
        <v>4792</v>
      </c>
    </row>
    <row r="388" spans="1:1" x14ac:dyDescent="0.35">
      <c r="A388" t="s">
        <v>4793</v>
      </c>
    </row>
    <row r="389" spans="1:1" x14ac:dyDescent="0.35">
      <c r="A389" t="s">
        <v>4794</v>
      </c>
    </row>
    <row r="390" spans="1:1" x14ac:dyDescent="0.35">
      <c r="A390" t="s">
        <v>4795</v>
      </c>
    </row>
    <row r="391" spans="1:1" x14ac:dyDescent="0.35">
      <c r="A391" t="s">
        <v>4796</v>
      </c>
    </row>
    <row r="392" spans="1:1" x14ac:dyDescent="0.35">
      <c r="A392" t="s">
        <v>4797</v>
      </c>
    </row>
    <row r="393" spans="1:1" x14ac:dyDescent="0.35">
      <c r="A393" t="s">
        <v>4798</v>
      </c>
    </row>
    <row r="394" spans="1:1" x14ac:dyDescent="0.35">
      <c r="A394" t="s">
        <v>4799</v>
      </c>
    </row>
    <row r="395" spans="1:1" x14ac:dyDescent="0.35">
      <c r="A395" t="s">
        <v>4800</v>
      </c>
    </row>
    <row r="396" spans="1:1" x14ac:dyDescent="0.35">
      <c r="A396" t="s">
        <v>4801</v>
      </c>
    </row>
    <row r="397" spans="1:1" x14ac:dyDescent="0.35">
      <c r="A397" t="s">
        <v>4802</v>
      </c>
    </row>
    <row r="398" spans="1:1" x14ac:dyDescent="0.35">
      <c r="A398" t="s">
        <v>4803</v>
      </c>
    </row>
    <row r="399" spans="1:1" x14ac:dyDescent="0.35">
      <c r="A399" t="s">
        <v>4804</v>
      </c>
    </row>
    <row r="400" spans="1:1" x14ac:dyDescent="0.35">
      <c r="A400" t="s">
        <v>4805</v>
      </c>
    </row>
    <row r="401" spans="1:1" x14ac:dyDescent="0.35">
      <c r="A401" t="s">
        <v>4806</v>
      </c>
    </row>
    <row r="402" spans="1:1" x14ac:dyDescent="0.35">
      <c r="A402" t="s">
        <v>4807</v>
      </c>
    </row>
    <row r="403" spans="1:1" x14ac:dyDescent="0.35">
      <c r="A403" t="s">
        <v>4808</v>
      </c>
    </row>
    <row r="404" spans="1:1" x14ac:dyDescent="0.35">
      <c r="A404" t="s">
        <v>4809</v>
      </c>
    </row>
    <row r="405" spans="1:1" x14ac:dyDescent="0.35">
      <c r="A405" t="s">
        <v>4810</v>
      </c>
    </row>
    <row r="406" spans="1:1" x14ac:dyDescent="0.35">
      <c r="A406" t="s">
        <v>4811</v>
      </c>
    </row>
    <row r="407" spans="1:1" x14ac:dyDescent="0.35">
      <c r="A407" t="s">
        <v>4812</v>
      </c>
    </row>
    <row r="408" spans="1:1" x14ac:dyDescent="0.35">
      <c r="A408" t="s">
        <v>4813</v>
      </c>
    </row>
    <row r="409" spans="1:1" x14ac:dyDescent="0.35">
      <c r="A409" t="s">
        <v>4814</v>
      </c>
    </row>
    <row r="410" spans="1:1" x14ac:dyDescent="0.35">
      <c r="A410" t="s">
        <v>4815</v>
      </c>
    </row>
    <row r="411" spans="1:1" x14ac:dyDescent="0.35">
      <c r="A411" t="s">
        <v>4816</v>
      </c>
    </row>
    <row r="412" spans="1:1" x14ac:dyDescent="0.35">
      <c r="A412" t="s">
        <v>4817</v>
      </c>
    </row>
    <row r="413" spans="1:1" x14ac:dyDescent="0.35">
      <c r="A413" t="s">
        <v>4818</v>
      </c>
    </row>
    <row r="414" spans="1:1" x14ac:dyDescent="0.35">
      <c r="A414" t="s">
        <v>4819</v>
      </c>
    </row>
    <row r="415" spans="1:1" x14ac:dyDescent="0.35">
      <c r="A415" t="s">
        <v>4820</v>
      </c>
    </row>
    <row r="416" spans="1:1" x14ac:dyDescent="0.35">
      <c r="A416" t="s">
        <v>4821</v>
      </c>
    </row>
    <row r="417" spans="1:1" x14ac:dyDescent="0.35">
      <c r="A417" t="s">
        <v>4822</v>
      </c>
    </row>
    <row r="418" spans="1:1" x14ac:dyDescent="0.35">
      <c r="A418" t="s">
        <v>4823</v>
      </c>
    </row>
    <row r="419" spans="1:1" x14ac:dyDescent="0.35">
      <c r="A419" t="s">
        <v>4824</v>
      </c>
    </row>
    <row r="420" spans="1:1" x14ac:dyDescent="0.35">
      <c r="A420" t="s">
        <v>4825</v>
      </c>
    </row>
    <row r="421" spans="1:1" x14ac:dyDescent="0.35">
      <c r="A421" t="s">
        <v>4826</v>
      </c>
    </row>
    <row r="422" spans="1:1" x14ac:dyDescent="0.35">
      <c r="A422" t="s">
        <v>4827</v>
      </c>
    </row>
    <row r="423" spans="1:1" x14ac:dyDescent="0.35">
      <c r="A423" t="s">
        <v>4828</v>
      </c>
    </row>
    <row r="424" spans="1:1" x14ac:dyDescent="0.35">
      <c r="A424" t="s">
        <v>4829</v>
      </c>
    </row>
    <row r="425" spans="1:1" x14ac:dyDescent="0.35">
      <c r="A425" t="s">
        <v>4830</v>
      </c>
    </row>
    <row r="426" spans="1:1" x14ac:dyDescent="0.35">
      <c r="A426" t="s">
        <v>4831</v>
      </c>
    </row>
    <row r="427" spans="1:1" x14ac:dyDescent="0.35">
      <c r="A427" t="s">
        <v>4832</v>
      </c>
    </row>
    <row r="428" spans="1:1" x14ac:dyDescent="0.35">
      <c r="A428" t="s">
        <v>4833</v>
      </c>
    </row>
    <row r="429" spans="1:1" x14ac:dyDescent="0.35">
      <c r="A429" t="s">
        <v>4834</v>
      </c>
    </row>
    <row r="430" spans="1:1" x14ac:dyDescent="0.35">
      <c r="A430" t="s">
        <v>4835</v>
      </c>
    </row>
    <row r="431" spans="1:1" x14ac:dyDescent="0.35">
      <c r="A431" t="s">
        <v>4836</v>
      </c>
    </row>
    <row r="432" spans="1:1" x14ac:dyDescent="0.35">
      <c r="A432" t="s">
        <v>4837</v>
      </c>
    </row>
    <row r="433" spans="1:1" x14ac:dyDescent="0.35">
      <c r="A433" t="s">
        <v>4838</v>
      </c>
    </row>
    <row r="434" spans="1:1" x14ac:dyDescent="0.35">
      <c r="A434" t="s">
        <v>4839</v>
      </c>
    </row>
    <row r="435" spans="1:1" x14ac:dyDescent="0.35">
      <c r="A435" t="s">
        <v>4840</v>
      </c>
    </row>
    <row r="436" spans="1:1" x14ac:dyDescent="0.35">
      <c r="A436" t="s">
        <v>4841</v>
      </c>
    </row>
    <row r="437" spans="1:1" x14ac:dyDescent="0.35">
      <c r="A437" t="s">
        <v>4842</v>
      </c>
    </row>
    <row r="438" spans="1:1" x14ac:dyDescent="0.35">
      <c r="A438" t="s">
        <v>4843</v>
      </c>
    </row>
    <row r="439" spans="1:1" x14ac:dyDescent="0.35">
      <c r="A439" t="s">
        <v>4844</v>
      </c>
    </row>
    <row r="440" spans="1:1" x14ac:dyDescent="0.35">
      <c r="A440" t="s">
        <v>4845</v>
      </c>
    </row>
    <row r="441" spans="1:1" x14ac:dyDescent="0.35">
      <c r="A441" t="s">
        <v>4846</v>
      </c>
    </row>
    <row r="442" spans="1:1" x14ac:dyDescent="0.35">
      <c r="A442" t="s">
        <v>4847</v>
      </c>
    </row>
    <row r="443" spans="1:1" x14ac:dyDescent="0.35">
      <c r="A443" t="s">
        <v>4848</v>
      </c>
    </row>
    <row r="444" spans="1:1" x14ac:dyDescent="0.35">
      <c r="A444" t="s">
        <v>4849</v>
      </c>
    </row>
    <row r="445" spans="1:1" x14ac:dyDescent="0.35">
      <c r="A445" t="s">
        <v>4850</v>
      </c>
    </row>
    <row r="446" spans="1:1" x14ac:dyDescent="0.35">
      <c r="A446" t="s">
        <v>4851</v>
      </c>
    </row>
    <row r="447" spans="1:1" x14ac:dyDescent="0.35">
      <c r="A447" t="s">
        <v>4852</v>
      </c>
    </row>
    <row r="448" spans="1:1" x14ac:dyDescent="0.35">
      <c r="A448" t="s">
        <v>4853</v>
      </c>
    </row>
    <row r="449" spans="1:1" x14ac:dyDescent="0.35">
      <c r="A449" t="s">
        <v>4854</v>
      </c>
    </row>
    <row r="450" spans="1:1" x14ac:dyDescent="0.35">
      <c r="A450" t="s">
        <v>4855</v>
      </c>
    </row>
    <row r="451" spans="1:1" x14ac:dyDescent="0.35">
      <c r="A451" t="s">
        <v>4856</v>
      </c>
    </row>
    <row r="452" spans="1:1" x14ac:dyDescent="0.35">
      <c r="A452" t="s">
        <v>4857</v>
      </c>
    </row>
    <row r="453" spans="1:1" x14ac:dyDescent="0.35">
      <c r="A453" t="s">
        <v>4858</v>
      </c>
    </row>
    <row r="454" spans="1:1" x14ac:dyDescent="0.35">
      <c r="A454" t="s">
        <v>4859</v>
      </c>
    </row>
    <row r="455" spans="1:1" x14ac:dyDescent="0.35">
      <c r="A455" t="s">
        <v>4860</v>
      </c>
    </row>
    <row r="456" spans="1:1" x14ac:dyDescent="0.35">
      <c r="A456" t="s">
        <v>4861</v>
      </c>
    </row>
    <row r="457" spans="1:1" x14ac:dyDescent="0.35">
      <c r="A457" t="s">
        <v>4862</v>
      </c>
    </row>
    <row r="458" spans="1:1" x14ac:dyDescent="0.35">
      <c r="A458" t="s">
        <v>4863</v>
      </c>
    </row>
    <row r="459" spans="1:1" x14ac:dyDescent="0.35">
      <c r="A459" t="s">
        <v>4864</v>
      </c>
    </row>
    <row r="460" spans="1:1" x14ac:dyDescent="0.35">
      <c r="A460" t="s">
        <v>4865</v>
      </c>
    </row>
    <row r="461" spans="1:1" x14ac:dyDescent="0.35">
      <c r="A461" t="s">
        <v>4866</v>
      </c>
    </row>
    <row r="462" spans="1:1" x14ac:dyDescent="0.35">
      <c r="A462" t="s">
        <v>4867</v>
      </c>
    </row>
    <row r="463" spans="1:1" x14ac:dyDescent="0.35">
      <c r="A463" t="s">
        <v>4868</v>
      </c>
    </row>
    <row r="464" spans="1:1" x14ac:dyDescent="0.35">
      <c r="A464" t="s">
        <v>4869</v>
      </c>
    </row>
    <row r="465" spans="1:1" x14ac:dyDescent="0.35">
      <c r="A465" t="s">
        <v>4870</v>
      </c>
    </row>
    <row r="466" spans="1:1" x14ac:dyDescent="0.35">
      <c r="A466" t="s">
        <v>4871</v>
      </c>
    </row>
    <row r="467" spans="1:1" x14ac:dyDescent="0.35">
      <c r="A467" t="s">
        <v>4872</v>
      </c>
    </row>
    <row r="468" spans="1:1" x14ac:dyDescent="0.35">
      <c r="A468" t="s">
        <v>4873</v>
      </c>
    </row>
    <row r="469" spans="1:1" x14ac:dyDescent="0.35">
      <c r="A469" t="s">
        <v>4874</v>
      </c>
    </row>
    <row r="470" spans="1:1" x14ac:dyDescent="0.35">
      <c r="A470" t="s">
        <v>4875</v>
      </c>
    </row>
    <row r="471" spans="1:1" x14ac:dyDescent="0.35">
      <c r="A471" t="s">
        <v>4876</v>
      </c>
    </row>
    <row r="472" spans="1:1" x14ac:dyDescent="0.35">
      <c r="A472" t="s">
        <v>4877</v>
      </c>
    </row>
    <row r="473" spans="1:1" x14ac:dyDescent="0.35">
      <c r="A473" t="s">
        <v>4878</v>
      </c>
    </row>
    <row r="474" spans="1:1" x14ac:dyDescent="0.35">
      <c r="A474" t="s">
        <v>4879</v>
      </c>
    </row>
    <row r="475" spans="1:1" x14ac:dyDescent="0.35">
      <c r="A475" t="s">
        <v>4880</v>
      </c>
    </row>
    <row r="476" spans="1:1" x14ac:dyDescent="0.35">
      <c r="A476" t="s">
        <v>4881</v>
      </c>
    </row>
    <row r="477" spans="1:1" x14ac:dyDescent="0.35">
      <c r="A477" t="s">
        <v>4882</v>
      </c>
    </row>
    <row r="478" spans="1:1" x14ac:dyDescent="0.35">
      <c r="A478" t="s">
        <v>4883</v>
      </c>
    </row>
    <row r="479" spans="1:1" x14ac:dyDescent="0.35">
      <c r="A479" t="s">
        <v>4884</v>
      </c>
    </row>
    <row r="480" spans="1:1" x14ac:dyDescent="0.35">
      <c r="A480" t="s">
        <v>4885</v>
      </c>
    </row>
    <row r="481" spans="1:1" x14ac:dyDescent="0.35">
      <c r="A481" t="s">
        <v>4886</v>
      </c>
    </row>
    <row r="482" spans="1:1" x14ac:dyDescent="0.35">
      <c r="A482" t="s">
        <v>4887</v>
      </c>
    </row>
    <row r="483" spans="1:1" x14ac:dyDescent="0.35">
      <c r="A483" t="s">
        <v>4888</v>
      </c>
    </row>
    <row r="484" spans="1:1" x14ac:dyDescent="0.35">
      <c r="A484" t="s">
        <v>4889</v>
      </c>
    </row>
    <row r="485" spans="1:1" x14ac:dyDescent="0.35">
      <c r="A485" t="s">
        <v>4890</v>
      </c>
    </row>
    <row r="486" spans="1:1" x14ac:dyDescent="0.35">
      <c r="A486" t="s">
        <v>4891</v>
      </c>
    </row>
    <row r="487" spans="1:1" x14ac:dyDescent="0.35">
      <c r="A487" t="s">
        <v>4892</v>
      </c>
    </row>
    <row r="488" spans="1:1" x14ac:dyDescent="0.35">
      <c r="A488" t="s">
        <v>4893</v>
      </c>
    </row>
    <row r="489" spans="1:1" x14ac:dyDescent="0.35">
      <c r="A489" t="s">
        <v>4894</v>
      </c>
    </row>
    <row r="490" spans="1:1" x14ac:dyDescent="0.35">
      <c r="A490" t="s">
        <v>4895</v>
      </c>
    </row>
    <row r="491" spans="1:1" x14ac:dyDescent="0.35">
      <c r="A491" t="s">
        <v>4896</v>
      </c>
    </row>
    <row r="492" spans="1:1" x14ac:dyDescent="0.35">
      <c r="A492" t="s">
        <v>4897</v>
      </c>
    </row>
    <row r="493" spans="1:1" x14ac:dyDescent="0.35">
      <c r="A493" t="s">
        <v>4898</v>
      </c>
    </row>
    <row r="494" spans="1:1" x14ac:dyDescent="0.35">
      <c r="A494" t="s">
        <v>4899</v>
      </c>
    </row>
    <row r="495" spans="1:1" x14ac:dyDescent="0.35">
      <c r="A495" t="s">
        <v>4900</v>
      </c>
    </row>
    <row r="496" spans="1:1" x14ac:dyDescent="0.35">
      <c r="A496" t="s">
        <v>4901</v>
      </c>
    </row>
    <row r="497" spans="1:1" x14ac:dyDescent="0.35">
      <c r="A497" t="s">
        <v>4902</v>
      </c>
    </row>
    <row r="498" spans="1:1" x14ac:dyDescent="0.35">
      <c r="A498" t="s">
        <v>4903</v>
      </c>
    </row>
    <row r="499" spans="1:1" x14ac:dyDescent="0.35">
      <c r="A499" t="s">
        <v>4904</v>
      </c>
    </row>
    <row r="500" spans="1:1" x14ac:dyDescent="0.35">
      <c r="A500" t="s">
        <v>4905</v>
      </c>
    </row>
    <row r="501" spans="1:1" x14ac:dyDescent="0.35">
      <c r="A501" t="s">
        <v>4906</v>
      </c>
    </row>
    <row r="502" spans="1:1" x14ac:dyDescent="0.35">
      <c r="A502" t="s">
        <v>4907</v>
      </c>
    </row>
    <row r="503" spans="1:1" x14ac:dyDescent="0.35">
      <c r="A503" t="s">
        <v>4908</v>
      </c>
    </row>
    <row r="504" spans="1:1" x14ac:dyDescent="0.35">
      <c r="A504" t="s">
        <v>4909</v>
      </c>
    </row>
    <row r="505" spans="1:1" x14ac:dyDescent="0.35">
      <c r="A505" t="s">
        <v>4910</v>
      </c>
    </row>
    <row r="506" spans="1:1" x14ac:dyDescent="0.35">
      <c r="A506" t="s">
        <v>4911</v>
      </c>
    </row>
    <row r="507" spans="1:1" x14ac:dyDescent="0.35">
      <c r="A507" t="s">
        <v>4912</v>
      </c>
    </row>
    <row r="508" spans="1:1" x14ac:dyDescent="0.35">
      <c r="A508" t="s">
        <v>4913</v>
      </c>
    </row>
    <row r="509" spans="1:1" x14ac:dyDescent="0.35">
      <c r="A509" t="s">
        <v>4914</v>
      </c>
    </row>
    <row r="510" spans="1:1" x14ac:dyDescent="0.35">
      <c r="A510" t="s">
        <v>4915</v>
      </c>
    </row>
    <row r="511" spans="1:1" x14ac:dyDescent="0.35">
      <c r="A511" t="s">
        <v>4916</v>
      </c>
    </row>
    <row r="512" spans="1:1" x14ac:dyDescent="0.35">
      <c r="A512" t="s">
        <v>4917</v>
      </c>
    </row>
    <row r="513" spans="1:1" x14ac:dyDescent="0.35">
      <c r="A513" t="s">
        <v>4918</v>
      </c>
    </row>
    <row r="514" spans="1:1" x14ac:dyDescent="0.35">
      <c r="A514" t="s">
        <v>4919</v>
      </c>
    </row>
    <row r="515" spans="1:1" x14ac:dyDescent="0.35">
      <c r="A515" t="s">
        <v>4920</v>
      </c>
    </row>
    <row r="516" spans="1:1" x14ac:dyDescent="0.35">
      <c r="A516" t="s">
        <v>4921</v>
      </c>
    </row>
    <row r="517" spans="1:1" x14ac:dyDescent="0.35">
      <c r="A517" t="s">
        <v>4922</v>
      </c>
    </row>
    <row r="518" spans="1:1" x14ac:dyDescent="0.35">
      <c r="A518" t="s">
        <v>4923</v>
      </c>
    </row>
    <row r="519" spans="1:1" x14ac:dyDescent="0.35">
      <c r="A519" t="s">
        <v>4924</v>
      </c>
    </row>
    <row r="520" spans="1:1" x14ac:dyDescent="0.35">
      <c r="A520" t="s">
        <v>4925</v>
      </c>
    </row>
    <row r="521" spans="1:1" x14ac:dyDescent="0.35">
      <c r="A521" t="s">
        <v>4926</v>
      </c>
    </row>
    <row r="522" spans="1:1" x14ac:dyDescent="0.35">
      <c r="A522" t="s">
        <v>4927</v>
      </c>
    </row>
    <row r="523" spans="1:1" x14ac:dyDescent="0.35">
      <c r="A523" t="s">
        <v>4928</v>
      </c>
    </row>
    <row r="524" spans="1:1" x14ac:dyDescent="0.35">
      <c r="A524" t="s">
        <v>4929</v>
      </c>
    </row>
    <row r="525" spans="1:1" x14ac:dyDescent="0.35">
      <c r="A525" t="s">
        <v>4930</v>
      </c>
    </row>
    <row r="526" spans="1:1" x14ac:dyDescent="0.35">
      <c r="A526" t="s">
        <v>4931</v>
      </c>
    </row>
    <row r="527" spans="1:1" x14ac:dyDescent="0.35">
      <c r="A527" t="s">
        <v>4932</v>
      </c>
    </row>
    <row r="528" spans="1:1" x14ac:dyDescent="0.35">
      <c r="A528" t="s">
        <v>4933</v>
      </c>
    </row>
    <row r="529" spans="1:1" x14ac:dyDescent="0.35">
      <c r="A529" t="s">
        <v>4934</v>
      </c>
    </row>
    <row r="530" spans="1:1" x14ac:dyDescent="0.35">
      <c r="A530" t="s">
        <v>4935</v>
      </c>
    </row>
    <row r="531" spans="1:1" x14ac:dyDescent="0.35">
      <c r="A531" t="s">
        <v>4936</v>
      </c>
    </row>
    <row r="532" spans="1:1" x14ac:dyDescent="0.35">
      <c r="A532" t="s">
        <v>4937</v>
      </c>
    </row>
    <row r="533" spans="1:1" x14ac:dyDescent="0.35">
      <c r="A533" t="s">
        <v>4938</v>
      </c>
    </row>
    <row r="534" spans="1:1" x14ac:dyDescent="0.35">
      <c r="A534" t="s">
        <v>4939</v>
      </c>
    </row>
    <row r="535" spans="1:1" x14ac:dyDescent="0.35">
      <c r="A535" t="s">
        <v>4940</v>
      </c>
    </row>
    <row r="536" spans="1:1" x14ac:dyDescent="0.35">
      <c r="A536" t="s">
        <v>4941</v>
      </c>
    </row>
    <row r="537" spans="1:1" x14ac:dyDescent="0.35">
      <c r="A537" t="s">
        <v>4942</v>
      </c>
    </row>
    <row r="538" spans="1:1" x14ac:dyDescent="0.35">
      <c r="A538" t="s">
        <v>4943</v>
      </c>
    </row>
    <row r="539" spans="1:1" x14ac:dyDescent="0.35">
      <c r="A539" t="s">
        <v>4944</v>
      </c>
    </row>
    <row r="540" spans="1:1" x14ac:dyDescent="0.35">
      <c r="A540" t="s">
        <v>4945</v>
      </c>
    </row>
    <row r="541" spans="1:1" x14ac:dyDescent="0.35">
      <c r="A541" t="s">
        <v>4946</v>
      </c>
    </row>
    <row r="542" spans="1:1" x14ac:dyDescent="0.35">
      <c r="A542" t="s">
        <v>4947</v>
      </c>
    </row>
    <row r="543" spans="1:1" x14ac:dyDescent="0.35">
      <c r="A543" t="s">
        <v>4948</v>
      </c>
    </row>
    <row r="544" spans="1:1" x14ac:dyDescent="0.35">
      <c r="A544" t="s">
        <v>4949</v>
      </c>
    </row>
    <row r="545" spans="1:1" x14ac:dyDescent="0.35">
      <c r="A545" t="s">
        <v>4950</v>
      </c>
    </row>
    <row r="546" spans="1:1" x14ac:dyDescent="0.35">
      <c r="A546" t="s">
        <v>4951</v>
      </c>
    </row>
    <row r="547" spans="1:1" x14ac:dyDescent="0.35">
      <c r="A547" t="s">
        <v>4952</v>
      </c>
    </row>
    <row r="548" spans="1:1" x14ac:dyDescent="0.35">
      <c r="A548" t="s">
        <v>4953</v>
      </c>
    </row>
    <row r="549" spans="1:1" x14ac:dyDescent="0.35">
      <c r="A549" t="s">
        <v>4954</v>
      </c>
    </row>
    <row r="550" spans="1:1" x14ac:dyDescent="0.35">
      <c r="A550" t="s">
        <v>4955</v>
      </c>
    </row>
    <row r="551" spans="1:1" x14ac:dyDescent="0.35">
      <c r="A551" t="s">
        <v>4956</v>
      </c>
    </row>
    <row r="552" spans="1:1" x14ac:dyDescent="0.35">
      <c r="A552" t="s">
        <v>4957</v>
      </c>
    </row>
    <row r="553" spans="1:1" x14ac:dyDescent="0.35">
      <c r="A553" t="s">
        <v>4958</v>
      </c>
    </row>
    <row r="554" spans="1:1" x14ac:dyDescent="0.35">
      <c r="A554" t="s">
        <v>4959</v>
      </c>
    </row>
    <row r="555" spans="1:1" x14ac:dyDescent="0.35">
      <c r="A555" t="s">
        <v>4960</v>
      </c>
    </row>
    <row r="556" spans="1:1" x14ac:dyDescent="0.35">
      <c r="A556" t="s">
        <v>4961</v>
      </c>
    </row>
    <row r="557" spans="1:1" x14ac:dyDescent="0.35">
      <c r="A557" t="s">
        <v>4962</v>
      </c>
    </row>
    <row r="558" spans="1:1" x14ac:dyDescent="0.35">
      <c r="A558" t="s">
        <v>4963</v>
      </c>
    </row>
    <row r="559" spans="1:1" x14ac:dyDescent="0.35">
      <c r="A559" t="s">
        <v>4964</v>
      </c>
    </row>
    <row r="560" spans="1:1" x14ac:dyDescent="0.35">
      <c r="A560" t="s">
        <v>4965</v>
      </c>
    </row>
    <row r="561" spans="1:1" x14ac:dyDescent="0.35">
      <c r="A561" t="s">
        <v>4966</v>
      </c>
    </row>
    <row r="562" spans="1:1" x14ac:dyDescent="0.35">
      <c r="A562" t="s">
        <v>4967</v>
      </c>
    </row>
    <row r="563" spans="1:1" x14ac:dyDescent="0.35">
      <c r="A563" t="s">
        <v>4968</v>
      </c>
    </row>
    <row r="564" spans="1:1" x14ac:dyDescent="0.35">
      <c r="A564" t="s">
        <v>4969</v>
      </c>
    </row>
    <row r="565" spans="1:1" x14ac:dyDescent="0.35">
      <c r="A565" t="s">
        <v>4970</v>
      </c>
    </row>
    <row r="566" spans="1:1" x14ac:dyDescent="0.35">
      <c r="A566" t="s">
        <v>4971</v>
      </c>
    </row>
    <row r="567" spans="1:1" x14ac:dyDescent="0.35">
      <c r="A567" t="s">
        <v>4972</v>
      </c>
    </row>
    <row r="568" spans="1:1" x14ac:dyDescent="0.35">
      <c r="A568" t="s">
        <v>4973</v>
      </c>
    </row>
    <row r="569" spans="1:1" x14ac:dyDescent="0.35">
      <c r="A569" t="s">
        <v>4974</v>
      </c>
    </row>
    <row r="570" spans="1:1" x14ac:dyDescent="0.35">
      <c r="A570" t="s">
        <v>4975</v>
      </c>
    </row>
    <row r="571" spans="1:1" x14ac:dyDescent="0.35">
      <c r="A571" t="s">
        <v>4976</v>
      </c>
    </row>
    <row r="572" spans="1:1" x14ac:dyDescent="0.35">
      <c r="A572" t="s">
        <v>4977</v>
      </c>
    </row>
    <row r="573" spans="1:1" x14ac:dyDescent="0.35">
      <c r="A573" t="s">
        <v>4978</v>
      </c>
    </row>
    <row r="574" spans="1:1" x14ac:dyDescent="0.35">
      <c r="A574" t="s">
        <v>4979</v>
      </c>
    </row>
    <row r="575" spans="1:1" x14ac:dyDescent="0.35">
      <c r="A575" t="s">
        <v>4980</v>
      </c>
    </row>
    <row r="576" spans="1:1" x14ac:dyDescent="0.35">
      <c r="A576" t="s">
        <v>4981</v>
      </c>
    </row>
    <row r="577" spans="1:1" x14ac:dyDescent="0.35">
      <c r="A577" t="s">
        <v>4982</v>
      </c>
    </row>
    <row r="578" spans="1:1" x14ac:dyDescent="0.35">
      <c r="A578" t="s">
        <v>4983</v>
      </c>
    </row>
    <row r="579" spans="1:1" x14ac:dyDescent="0.35">
      <c r="A579" t="s">
        <v>4984</v>
      </c>
    </row>
    <row r="580" spans="1:1" x14ac:dyDescent="0.35">
      <c r="A580" t="s">
        <v>4985</v>
      </c>
    </row>
    <row r="581" spans="1:1" x14ac:dyDescent="0.35">
      <c r="A581" t="s">
        <v>4986</v>
      </c>
    </row>
    <row r="582" spans="1:1" x14ac:dyDescent="0.35">
      <c r="A582" t="s">
        <v>4987</v>
      </c>
    </row>
    <row r="583" spans="1:1" x14ac:dyDescent="0.35">
      <c r="A583" t="s">
        <v>4988</v>
      </c>
    </row>
    <row r="584" spans="1:1" x14ac:dyDescent="0.35">
      <c r="A584" t="s">
        <v>4989</v>
      </c>
    </row>
    <row r="585" spans="1:1" x14ac:dyDescent="0.35">
      <c r="A585" t="s">
        <v>4990</v>
      </c>
    </row>
    <row r="586" spans="1:1" x14ac:dyDescent="0.35">
      <c r="A586" t="s">
        <v>4991</v>
      </c>
    </row>
    <row r="587" spans="1:1" x14ac:dyDescent="0.35">
      <c r="A587" t="s">
        <v>4992</v>
      </c>
    </row>
    <row r="588" spans="1:1" x14ac:dyDescent="0.35">
      <c r="A588" t="s">
        <v>4993</v>
      </c>
    </row>
    <row r="589" spans="1:1" x14ac:dyDescent="0.35">
      <c r="A589" t="s">
        <v>4994</v>
      </c>
    </row>
    <row r="590" spans="1:1" x14ac:dyDescent="0.35">
      <c r="A590" t="s">
        <v>4995</v>
      </c>
    </row>
    <row r="591" spans="1:1" x14ac:dyDescent="0.35">
      <c r="A591" t="s">
        <v>4996</v>
      </c>
    </row>
    <row r="592" spans="1:1" x14ac:dyDescent="0.35">
      <c r="A592" t="s">
        <v>4997</v>
      </c>
    </row>
    <row r="593" spans="1:1" x14ac:dyDescent="0.35">
      <c r="A593" t="s">
        <v>4998</v>
      </c>
    </row>
    <row r="594" spans="1:1" x14ac:dyDescent="0.35">
      <c r="A594" t="s">
        <v>4999</v>
      </c>
    </row>
    <row r="595" spans="1:1" x14ac:dyDescent="0.35">
      <c r="A595" t="s">
        <v>5000</v>
      </c>
    </row>
    <row r="596" spans="1:1" x14ac:dyDescent="0.35">
      <c r="A596" t="s">
        <v>5001</v>
      </c>
    </row>
    <row r="597" spans="1:1" x14ac:dyDescent="0.35">
      <c r="A597" t="s">
        <v>5002</v>
      </c>
    </row>
    <row r="598" spans="1:1" x14ac:dyDescent="0.35">
      <c r="A598" t="s">
        <v>5003</v>
      </c>
    </row>
    <row r="599" spans="1:1" x14ac:dyDescent="0.35">
      <c r="A599" t="s">
        <v>5004</v>
      </c>
    </row>
    <row r="600" spans="1:1" x14ac:dyDescent="0.35">
      <c r="A600" t="s">
        <v>5005</v>
      </c>
    </row>
    <row r="601" spans="1:1" x14ac:dyDescent="0.35">
      <c r="A601" t="s">
        <v>5006</v>
      </c>
    </row>
    <row r="602" spans="1:1" x14ac:dyDescent="0.35">
      <c r="A602" t="s">
        <v>5007</v>
      </c>
    </row>
    <row r="603" spans="1:1" x14ac:dyDescent="0.35">
      <c r="A603" t="s">
        <v>5008</v>
      </c>
    </row>
    <row r="604" spans="1:1" x14ac:dyDescent="0.35">
      <c r="A604" t="s">
        <v>5009</v>
      </c>
    </row>
    <row r="605" spans="1:1" x14ac:dyDescent="0.35">
      <c r="A605" t="s">
        <v>5010</v>
      </c>
    </row>
    <row r="606" spans="1:1" x14ac:dyDescent="0.35">
      <c r="A606" t="s">
        <v>5011</v>
      </c>
    </row>
    <row r="607" spans="1:1" x14ac:dyDescent="0.35">
      <c r="A607" t="s">
        <v>5012</v>
      </c>
    </row>
    <row r="608" spans="1:1" x14ac:dyDescent="0.35">
      <c r="A608" t="s">
        <v>5013</v>
      </c>
    </row>
    <row r="609" spans="1:1" x14ac:dyDescent="0.35">
      <c r="A609" t="s">
        <v>5014</v>
      </c>
    </row>
    <row r="610" spans="1:1" x14ac:dyDescent="0.35">
      <c r="A610" t="s">
        <v>5015</v>
      </c>
    </row>
    <row r="611" spans="1:1" x14ac:dyDescent="0.35">
      <c r="A611" t="s">
        <v>5016</v>
      </c>
    </row>
    <row r="612" spans="1:1" x14ac:dyDescent="0.35">
      <c r="A612" t="s">
        <v>5017</v>
      </c>
    </row>
    <row r="613" spans="1:1" x14ac:dyDescent="0.35">
      <c r="A613" t="s">
        <v>5018</v>
      </c>
    </row>
    <row r="614" spans="1:1" x14ac:dyDescent="0.35">
      <c r="A614" t="s">
        <v>5019</v>
      </c>
    </row>
    <row r="615" spans="1:1" x14ac:dyDescent="0.35">
      <c r="A615" t="s">
        <v>5020</v>
      </c>
    </row>
    <row r="616" spans="1:1" x14ac:dyDescent="0.35">
      <c r="A616" t="s">
        <v>5021</v>
      </c>
    </row>
    <row r="617" spans="1:1" x14ac:dyDescent="0.35">
      <c r="A617" t="s">
        <v>5022</v>
      </c>
    </row>
    <row r="618" spans="1:1" x14ac:dyDescent="0.35">
      <c r="A618" t="s">
        <v>5023</v>
      </c>
    </row>
    <row r="619" spans="1:1" x14ac:dyDescent="0.35">
      <c r="A619" t="s">
        <v>5024</v>
      </c>
    </row>
    <row r="620" spans="1:1" x14ac:dyDescent="0.35">
      <c r="A620" t="s">
        <v>5025</v>
      </c>
    </row>
    <row r="621" spans="1:1" x14ac:dyDescent="0.35">
      <c r="A621" t="s">
        <v>5026</v>
      </c>
    </row>
    <row r="622" spans="1:1" x14ac:dyDescent="0.35">
      <c r="A622" t="s">
        <v>5027</v>
      </c>
    </row>
    <row r="623" spans="1:1" x14ac:dyDescent="0.35">
      <c r="A623" t="s">
        <v>5028</v>
      </c>
    </row>
    <row r="624" spans="1:1" x14ac:dyDescent="0.35">
      <c r="A624" t="s">
        <v>5029</v>
      </c>
    </row>
    <row r="625" spans="1:1" x14ac:dyDescent="0.35">
      <c r="A625" t="s">
        <v>5030</v>
      </c>
    </row>
    <row r="626" spans="1:1" x14ac:dyDescent="0.35">
      <c r="A626" t="s">
        <v>5031</v>
      </c>
    </row>
    <row r="627" spans="1:1" x14ac:dyDescent="0.35">
      <c r="A627" t="s">
        <v>5032</v>
      </c>
    </row>
    <row r="628" spans="1:1" x14ac:dyDescent="0.35">
      <c r="A628" t="s">
        <v>5033</v>
      </c>
    </row>
    <row r="629" spans="1:1" x14ac:dyDescent="0.35">
      <c r="A629" t="s">
        <v>5034</v>
      </c>
    </row>
    <row r="630" spans="1:1" x14ac:dyDescent="0.35">
      <c r="A630" t="s">
        <v>5035</v>
      </c>
    </row>
    <row r="631" spans="1:1" x14ac:dyDescent="0.35">
      <c r="A631" t="s">
        <v>5036</v>
      </c>
    </row>
    <row r="632" spans="1:1" x14ac:dyDescent="0.35">
      <c r="A632" t="s">
        <v>5037</v>
      </c>
    </row>
    <row r="633" spans="1:1" x14ac:dyDescent="0.35">
      <c r="A633" t="s">
        <v>5038</v>
      </c>
    </row>
    <row r="634" spans="1:1" x14ac:dyDescent="0.35">
      <c r="A634" t="s">
        <v>5039</v>
      </c>
    </row>
    <row r="635" spans="1:1" x14ac:dyDescent="0.35">
      <c r="A635" t="s">
        <v>5040</v>
      </c>
    </row>
    <row r="636" spans="1:1" x14ac:dyDescent="0.35">
      <c r="A636" t="s">
        <v>5041</v>
      </c>
    </row>
    <row r="637" spans="1:1" x14ac:dyDescent="0.35">
      <c r="A637" t="s">
        <v>5042</v>
      </c>
    </row>
    <row r="638" spans="1:1" x14ac:dyDescent="0.35">
      <c r="A638" t="s">
        <v>5043</v>
      </c>
    </row>
    <row r="639" spans="1:1" x14ac:dyDescent="0.35">
      <c r="A639" t="s">
        <v>5044</v>
      </c>
    </row>
    <row r="640" spans="1:1" x14ac:dyDescent="0.35">
      <c r="A640" t="s">
        <v>5045</v>
      </c>
    </row>
    <row r="641" spans="1:1" x14ac:dyDescent="0.35">
      <c r="A641" t="s">
        <v>5046</v>
      </c>
    </row>
    <row r="642" spans="1:1" x14ac:dyDescent="0.35">
      <c r="A642" t="s">
        <v>5047</v>
      </c>
    </row>
    <row r="643" spans="1:1" x14ac:dyDescent="0.35">
      <c r="A643" t="s">
        <v>5048</v>
      </c>
    </row>
    <row r="644" spans="1:1" x14ac:dyDescent="0.35">
      <c r="A644" t="s">
        <v>5049</v>
      </c>
    </row>
    <row r="645" spans="1:1" x14ac:dyDescent="0.35">
      <c r="A645" t="s">
        <v>5050</v>
      </c>
    </row>
    <row r="646" spans="1:1" x14ac:dyDescent="0.35">
      <c r="A646" t="s">
        <v>5051</v>
      </c>
    </row>
    <row r="647" spans="1:1" x14ac:dyDescent="0.35">
      <c r="A647" t="s">
        <v>5052</v>
      </c>
    </row>
    <row r="648" spans="1:1" x14ac:dyDescent="0.35">
      <c r="A648" t="s">
        <v>5053</v>
      </c>
    </row>
    <row r="649" spans="1:1" x14ac:dyDescent="0.35">
      <c r="A649" t="s">
        <v>5054</v>
      </c>
    </row>
    <row r="650" spans="1:1" x14ac:dyDescent="0.35">
      <c r="A650" t="s">
        <v>5055</v>
      </c>
    </row>
    <row r="651" spans="1:1" x14ac:dyDescent="0.35">
      <c r="A651" t="s">
        <v>5056</v>
      </c>
    </row>
    <row r="652" spans="1:1" x14ac:dyDescent="0.35">
      <c r="A652" t="s">
        <v>5057</v>
      </c>
    </row>
    <row r="653" spans="1:1" x14ac:dyDescent="0.35">
      <c r="A653" t="s">
        <v>5058</v>
      </c>
    </row>
    <row r="654" spans="1:1" x14ac:dyDescent="0.35">
      <c r="A654" t="s">
        <v>5059</v>
      </c>
    </row>
    <row r="655" spans="1:1" x14ac:dyDescent="0.35">
      <c r="A655" t="s">
        <v>5060</v>
      </c>
    </row>
    <row r="656" spans="1:1" x14ac:dyDescent="0.35">
      <c r="A656" t="s">
        <v>5061</v>
      </c>
    </row>
    <row r="657" spans="1:1" x14ac:dyDescent="0.35">
      <c r="A657" t="s">
        <v>5062</v>
      </c>
    </row>
    <row r="658" spans="1:1" x14ac:dyDescent="0.35">
      <c r="A658" t="s">
        <v>5063</v>
      </c>
    </row>
    <row r="659" spans="1:1" x14ac:dyDescent="0.35">
      <c r="A659" t="s">
        <v>5064</v>
      </c>
    </row>
    <row r="660" spans="1:1" x14ac:dyDescent="0.35">
      <c r="A660" t="s">
        <v>5065</v>
      </c>
    </row>
    <row r="661" spans="1:1" x14ac:dyDescent="0.35">
      <c r="A661" t="s">
        <v>5066</v>
      </c>
    </row>
    <row r="662" spans="1:1" x14ac:dyDescent="0.35">
      <c r="A662" t="s">
        <v>5067</v>
      </c>
    </row>
    <row r="663" spans="1:1" x14ac:dyDescent="0.35">
      <c r="A663" t="s">
        <v>5068</v>
      </c>
    </row>
    <row r="664" spans="1:1" x14ac:dyDescent="0.35">
      <c r="A664" t="s">
        <v>5069</v>
      </c>
    </row>
    <row r="665" spans="1:1" x14ac:dyDescent="0.35">
      <c r="A665" t="s">
        <v>5070</v>
      </c>
    </row>
    <row r="666" spans="1:1" x14ac:dyDescent="0.35">
      <c r="A666" t="s">
        <v>5071</v>
      </c>
    </row>
    <row r="667" spans="1:1" x14ac:dyDescent="0.35">
      <c r="A667" t="s">
        <v>5072</v>
      </c>
    </row>
    <row r="668" spans="1:1" x14ac:dyDescent="0.35">
      <c r="A668" t="s">
        <v>5073</v>
      </c>
    </row>
    <row r="669" spans="1:1" x14ac:dyDescent="0.35">
      <c r="A669" t="s">
        <v>5074</v>
      </c>
    </row>
    <row r="670" spans="1:1" x14ac:dyDescent="0.35">
      <c r="A670" t="s">
        <v>5075</v>
      </c>
    </row>
    <row r="671" spans="1:1" x14ac:dyDescent="0.35">
      <c r="A671" t="s">
        <v>5076</v>
      </c>
    </row>
    <row r="672" spans="1:1" x14ac:dyDescent="0.35">
      <c r="A672" t="s">
        <v>5077</v>
      </c>
    </row>
    <row r="673" spans="1:1" x14ac:dyDescent="0.35">
      <c r="A673" t="s">
        <v>5078</v>
      </c>
    </row>
    <row r="674" spans="1:1" x14ac:dyDescent="0.35">
      <c r="A674" t="s">
        <v>5079</v>
      </c>
    </row>
    <row r="675" spans="1:1" x14ac:dyDescent="0.35">
      <c r="A675" t="s">
        <v>5080</v>
      </c>
    </row>
    <row r="676" spans="1:1" x14ac:dyDescent="0.35">
      <c r="A676" t="s">
        <v>5081</v>
      </c>
    </row>
    <row r="677" spans="1:1" x14ac:dyDescent="0.35">
      <c r="A677" t="s">
        <v>5082</v>
      </c>
    </row>
    <row r="678" spans="1:1" x14ac:dyDescent="0.35">
      <c r="A678" t="s">
        <v>5083</v>
      </c>
    </row>
    <row r="679" spans="1:1" x14ac:dyDescent="0.35">
      <c r="A679" t="s">
        <v>5084</v>
      </c>
    </row>
    <row r="680" spans="1:1" x14ac:dyDescent="0.35">
      <c r="A680" t="s">
        <v>5085</v>
      </c>
    </row>
    <row r="681" spans="1:1" x14ac:dyDescent="0.35">
      <c r="A681" t="s">
        <v>5086</v>
      </c>
    </row>
    <row r="682" spans="1:1" x14ac:dyDescent="0.35">
      <c r="A682" t="s">
        <v>5087</v>
      </c>
    </row>
    <row r="683" spans="1:1" x14ac:dyDescent="0.35">
      <c r="A683" t="s">
        <v>5088</v>
      </c>
    </row>
    <row r="684" spans="1:1" x14ac:dyDescent="0.35">
      <c r="A684" t="s">
        <v>5089</v>
      </c>
    </row>
    <row r="685" spans="1:1" x14ac:dyDescent="0.35">
      <c r="A685" t="s">
        <v>5090</v>
      </c>
    </row>
    <row r="686" spans="1:1" x14ac:dyDescent="0.35">
      <c r="A686" t="s">
        <v>5091</v>
      </c>
    </row>
    <row r="687" spans="1:1" x14ac:dyDescent="0.35">
      <c r="A687" t="s">
        <v>5092</v>
      </c>
    </row>
    <row r="688" spans="1:1" x14ac:dyDescent="0.35">
      <c r="A688" t="s">
        <v>5093</v>
      </c>
    </row>
    <row r="689" spans="1:1" x14ac:dyDescent="0.35">
      <c r="A689" t="s">
        <v>5094</v>
      </c>
    </row>
    <row r="690" spans="1:1" x14ac:dyDescent="0.35">
      <c r="A690" t="s">
        <v>5095</v>
      </c>
    </row>
    <row r="691" spans="1:1" x14ac:dyDescent="0.35">
      <c r="A691" t="s">
        <v>5096</v>
      </c>
    </row>
    <row r="692" spans="1:1" x14ac:dyDescent="0.35">
      <c r="A692" t="s">
        <v>5097</v>
      </c>
    </row>
    <row r="693" spans="1:1" x14ac:dyDescent="0.35">
      <c r="A693" t="s">
        <v>5098</v>
      </c>
    </row>
    <row r="694" spans="1:1" x14ac:dyDescent="0.35">
      <c r="A694" t="s">
        <v>5099</v>
      </c>
    </row>
    <row r="695" spans="1:1" x14ac:dyDescent="0.35">
      <c r="A695" t="s">
        <v>5100</v>
      </c>
    </row>
    <row r="696" spans="1:1" x14ac:dyDescent="0.35">
      <c r="A696" t="s">
        <v>5101</v>
      </c>
    </row>
    <row r="697" spans="1:1" x14ac:dyDescent="0.35">
      <c r="A697" t="s">
        <v>5102</v>
      </c>
    </row>
    <row r="698" spans="1:1" x14ac:dyDescent="0.35">
      <c r="A698" t="s">
        <v>5103</v>
      </c>
    </row>
    <row r="699" spans="1:1" x14ac:dyDescent="0.35">
      <c r="A699" t="s">
        <v>5104</v>
      </c>
    </row>
    <row r="700" spans="1:1" x14ac:dyDescent="0.35">
      <c r="A700" t="s">
        <v>5105</v>
      </c>
    </row>
    <row r="701" spans="1:1" x14ac:dyDescent="0.35">
      <c r="A701" t="s">
        <v>5106</v>
      </c>
    </row>
    <row r="702" spans="1:1" x14ac:dyDescent="0.35">
      <c r="A702" t="s">
        <v>5107</v>
      </c>
    </row>
    <row r="703" spans="1:1" x14ac:dyDescent="0.35">
      <c r="A703" t="s">
        <v>5108</v>
      </c>
    </row>
    <row r="704" spans="1:1" x14ac:dyDescent="0.35">
      <c r="A704" t="s">
        <v>5109</v>
      </c>
    </row>
    <row r="705" spans="1:1" x14ac:dyDescent="0.35">
      <c r="A705" t="s">
        <v>5110</v>
      </c>
    </row>
    <row r="706" spans="1:1" x14ac:dyDescent="0.35">
      <c r="A706" t="s">
        <v>5111</v>
      </c>
    </row>
    <row r="707" spans="1:1" x14ac:dyDescent="0.35">
      <c r="A707" t="s">
        <v>5112</v>
      </c>
    </row>
    <row r="708" spans="1:1" x14ac:dyDescent="0.35">
      <c r="A708" t="s">
        <v>5113</v>
      </c>
    </row>
    <row r="709" spans="1:1" x14ac:dyDescent="0.35">
      <c r="A709" t="s">
        <v>5114</v>
      </c>
    </row>
    <row r="710" spans="1:1" x14ac:dyDescent="0.35">
      <c r="A710" t="s">
        <v>5115</v>
      </c>
    </row>
    <row r="711" spans="1:1" x14ac:dyDescent="0.35">
      <c r="A711" t="s">
        <v>5116</v>
      </c>
    </row>
    <row r="712" spans="1:1" x14ac:dyDescent="0.35">
      <c r="A712" t="s">
        <v>5117</v>
      </c>
    </row>
    <row r="713" spans="1:1" x14ac:dyDescent="0.35">
      <c r="A713" t="s">
        <v>5118</v>
      </c>
    </row>
    <row r="714" spans="1:1" x14ac:dyDescent="0.35">
      <c r="A714" t="s">
        <v>5119</v>
      </c>
    </row>
    <row r="715" spans="1:1" x14ac:dyDescent="0.35">
      <c r="A715" t="s">
        <v>5120</v>
      </c>
    </row>
    <row r="716" spans="1:1" x14ac:dyDescent="0.35">
      <c r="A716" t="s">
        <v>5121</v>
      </c>
    </row>
    <row r="717" spans="1:1" x14ac:dyDescent="0.35">
      <c r="A717" t="s">
        <v>5122</v>
      </c>
    </row>
    <row r="718" spans="1:1" x14ac:dyDescent="0.35">
      <c r="A718" t="s">
        <v>5123</v>
      </c>
    </row>
    <row r="719" spans="1:1" x14ac:dyDescent="0.35">
      <c r="A719" t="s">
        <v>5124</v>
      </c>
    </row>
    <row r="720" spans="1:1" x14ac:dyDescent="0.35">
      <c r="A720" t="s">
        <v>5125</v>
      </c>
    </row>
    <row r="721" spans="1:1" x14ac:dyDescent="0.35">
      <c r="A721" t="s">
        <v>5126</v>
      </c>
    </row>
    <row r="722" spans="1:1" x14ac:dyDescent="0.35">
      <c r="A722" t="s">
        <v>5127</v>
      </c>
    </row>
    <row r="723" spans="1:1" x14ac:dyDescent="0.35">
      <c r="A723" t="s">
        <v>5128</v>
      </c>
    </row>
    <row r="724" spans="1:1" x14ac:dyDescent="0.35">
      <c r="A724" t="s">
        <v>5129</v>
      </c>
    </row>
    <row r="725" spans="1:1" x14ac:dyDescent="0.35">
      <c r="A725" t="s">
        <v>5130</v>
      </c>
    </row>
    <row r="726" spans="1:1" x14ac:dyDescent="0.35">
      <c r="A726" t="s">
        <v>5131</v>
      </c>
    </row>
    <row r="727" spans="1:1" x14ac:dyDescent="0.35">
      <c r="A727" t="s">
        <v>5132</v>
      </c>
    </row>
    <row r="728" spans="1:1" x14ac:dyDescent="0.35">
      <c r="A728" t="s">
        <v>5133</v>
      </c>
    </row>
    <row r="729" spans="1:1" x14ac:dyDescent="0.35">
      <c r="A729" t="s">
        <v>5134</v>
      </c>
    </row>
    <row r="730" spans="1:1" x14ac:dyDescent="0.35">
      <c r="A730" t="s">
        <v>5135</v>
      </c>
    </row>
    <row r="731" spans="1:1" x14ac:dyDescent="0.35">
      <c r="A731" t="s">
        <v>5136</v>
      </c>
    </row>
    <row r="732" spans="1:1" x14ac:dyDescent="0.35">
      <c r="A732" t="s">
        <v>5137</v>
      </c>
    </row>
    <row r="733" spans="1:1" x14ac:dyDescent="0.35">
      <c r="A733" t="s">
        <v>5138</v>
      </c>
    </row>
    <row r="734" spans="1:1" x14ac:dyDescent="0.35">
      <c r="A734" t="s">
        <v>5139</v>
      </c>
    </row>
    <row r="735" spans="1:1" x14ac:dyDescent="0.35">
      <c r="A735" t="s">
        <v>5140</v>
      </c>
    </row>
    <row r="736" spans="1:1" x14ac:dyDescent="0.35">
      <c r="A736" t="s">
        <v>5141</v>
      </c>
    </row>
    <row r="737" spans="1:1" x14ac:dyDescent="0.35">
      <c r="A737" t="s">
        <v>5142</v>
      </c>
    </row>
    <row r="738" spans="1:1" x14ac:dyDescent="0.35">
      <c r="A738" t="s">
        <v>5143</v>
      </c>
    </row>
    <row r="739" spans="1:1" x14ac:dyDescent="0.35">
      <c r="A739" t="s">
        <v>5144</v>
      </c>
    </row>
    <row r="740" spans="1:1" x14ac:dyDescent="0.35">
      <c r="A740" t="s">
        <v>5145</v>
      </c>
    </row>
    <row r="741" spans="1:1" x14ac:dyDescent="0.35">
      <c r="A741" t="s">
        <v>5146</v>
      </c>
    </row>
    <row r="742" spans="1:1" x14ac:dyDescent="0.35">
      <c r="A742" t="s">
        <v>5147</v>
      </c>
    </row>
    <row r="743" spans="1:1" x14ac:dyDescent="0.35">
      <c r="A743" t="s">
        <v>5148</v>
      </c>
    </row>
    <row r="744" spans="1:1" x14ac:dyDescent="0.35">
      <c r="A744" t="s">
        <v>5149</v>
      </c>
    </row>
    <row r="745" spans="1:1" x14ac:dyDescent="0.35">
      <c r="A745" t="s">
        <v>5150</v>
      </c>
    </row>
    <row r="746" spans="1:1" x14ac:dyDescent="0.35">
      <c r="A746" t="s">
        <v>5151</v>
      </c>
    </row>
    <row r="747" spans="1:1" x14ac:dyDescent="0.35">
      <c r="A747" t="s">
        <v>5152</v>
      </c>
    </row>
    <row r="748" spans="1:1" x14ac:dyDescent="0.35">
      <c r="A748" t="s">
        <v>5153</v>
      </c>
    </row>
    <row r="749" spans="1:1" x14ac:dyDescent="0.35">
      <c r="A749" t="s">
        <v>5154</v>
      </c>
    </row>
    <row r="750" spans="1:1" x14ac:dyDescent="0.35">
      <c r="A750" t="s">
        <v>5155</v>
      </c>
    </row>
    <row r="751" spans="1:1" x14ac:dyDescent="0.35">
      <c r="A751" t="s">
        <v>5156</v>
      </c>
    </row>
    <row r="752" spans="1:1" x14ac:dyDescent="0.35">
      <c r="A752" t="s">
        <v>5157</v>
      </c>
    </row>
    <row r="753" spans="1:1" x14ac:dyDescent="0.35">
      <c r="A753" t="s">
        <v>5158</v>
      </c>
    </row>
    <row r="754" spans="1:1" x14ac:dyDescent="0.35">
      <c r="A754" t="s">
        <v>5159</v>
      </c>
    </row>
    <row r="755" spans="1:1" x14ac:dyDescent="0.35">
      <c r="A755" t="s">
        <v>5160</v>
      </c>
    </row>
    <row r="756" spans="1:1" x14ac:dyDescent="0.35">
      <c r="A756" t="s">
        <v>5161</v>
      </c>
    </row>
    <row r="757" spans="1:1" x14ac:dyDescent="0.35">
      <c r="A757" t="s">
        <v>5162</v>
      </c>
    </row>
    <row r="758" spans="1:1" x14ac:dyDescent="0.35">
      <c r="A758" t="s">
        <v>5163</v>
      </c>
    </row>
    <row r="759" spans="1:1" x14ac:dyDescent="0.35">
      <c r="A759" t="s">
        <v>5164</v>
      </c>
    </row>
    <row r="760" spans="1:1" x14ac:dyDescent="0.35">
      <c r="A760" t="s">
        <v>5165</v>
      </c>
    </row>
    <row r="761" spans="1:1" x14ac:dyDescent="0.35">
      <c r="A761" t="s">
        <v>5166</v>
      </c>
    </row>
    <row r="762" spans="1:1" x14ac:dyDescent="0.35">
      <c r="A762" t="s">
        <v>5167</v>
      </c>
    </row>
    <row r="763" spans="1:1" x14ac:dyDescent="0.35">
      <c r="A763" t="s">
        <v>5168</v>
      </c>
    </row>
    <row r="764" spans="1:1" x14ac:dyDescent="0.35">
      <c r="A764" t="s">
        <v>5169</v>
      </c>
    </row>
    <row r="765" spans="1:1" x14ac:dyDescent="0.35">
      <c r="A765" t="s">
        <v>5170</v>
      </c>
    </row>
    <row r="766" spans="1:1" x14ac:dyDescent="0.35">
      <c r="A766" t="s">
        <v>5171</v>
      </c>
    </row>
    <row r="767" spans="1:1" x14ac:dyDescent="0.35">
      <c r="A767" t="s">
        <v>5172</v>
      </c>
    </row>
    <row r="768" spans="1:1" x14ac:dyDescent="0.35">
      <c r="A768" t="s">
        <v>5173</v>
      </c>
    </row>
    <row r="769" spans="1:1" x14ac:dyDescent="0.35">
      <c r="A769" t="s">
        <v>5174</v>
      </c>
    </row>
    <row r="770" spans="1:1" x14ac:dyDescent="0.35">
      <c r="A770" t="s">
        <v>5175</v>
      </c>
    </row>
    <row r="771" spans="1:1" x14ac:dyDescent="0.35">
      <c r="A771" t="s">
        <v>5176</v>
      </c>
    </row>
    <row r="772" spans="1:1" x14ac:dyDescent="0.35">
      <c r="A772" t="s">
        <v>5177</v>
      </c>
    </row>
    <row r="773" spans="1:1" x14ac:dyDescent="0.35">
      <c r="A773" t="s">
        <v>5178</v>
      </c>
    </row>
    <row r="774" spans="1:1" x14ac:dyDescent="0.35">
      <c r="A774" t="s">
        <v>5179</v>
      </c>
    </row>
    <row r="775" spans="1:1" x14ac:dyDescent="0.35">
      <c r="A775" t="s">
        <v>5180</v>
      </c>
    </row>
    <row r="776" spans="1:1" x14ac:dyDescent="0.35">
      <c r="A776" t="s">
        <v>5181</v>
      </c>
    </row>
    <row r="777" spans="1:1" x14ac:dyDescent="0.35">
      <c r="A777" t="s">
        <v>5182</v>
      </c>
    </row>
    <row r="778" spans="1:1" x14ac:dyDescent="0.35">
      <c r="A778" t="s">
        <v>5183</v>
      </c>
    </row>
    <row r="779" spans="1:1" x14ac:dyDescent="0.35">
      <c r="A779" t="s">
        <v>5184</v>
      </c>
    </row>
    <row r="780" spans="1:1" x14ac:dyDescent="0.35">
      <c r="A780" t="s">
        <v>5185</v>
      </c>
    </row>
    <row r="781" spans="1:1" x14ac:dyDescent="0.35">
      <c r="A781" t="s">
        <v>5186</v>
      </c>
    </row>
    <row r="782" spans="1:1" x14ac:dyDescent="0.35">
      <c r="A782" t="s">
        <v>5187</v>
      </c>
    </row>
    <row r="783" spans="1:1" x14ac:dyDescent="0.35">
      <c r="A783" t="s">
        <v>5188</v>
      </c>
    </row>
    <row r="784" spans="1:1" x14ac:dyDescent="0.35">
      <c r="A784" t="s">
        <v>5189</v>
      </c>
    </row>
    <row r="785" spans="1:1" x14ac:dyDescent="0.35">
      <c r="A785" t="s">
        <v>5190</v>
      </c>
    </row>
    <row r="786" spans="1:1" x14ac:dyDescent="0.35">
      <c r="A786" t="s">
        <v>5191</v>
      </c>
    </row>
    <row r="787" spans="1:1" x14ac:dyDescent="0.35">
      <c r="A787" t="s">
        <v>5192</v>
      </c>
    </row>
    <row r="788" spans="1:1" x14ac:dyDescent="0.35">
      <c r="A788" t="s">
        <v>5193</v>
      </c>
    </row>
    <row r="789" spans="1:1" x14ac:dyDescent="0.35">
      <c r="A789" t="s">
        <v>5194</v>
      </c>
    </row>
    <row r="790" spans="1:1" x14ac:dyDescent="0.35">
      <c r="A790" t="s">
        <v>5195</v>
      </c>
    </row>
    <row r="791" spans="1:1" x14ac:dyDescent="0.35">
      <c r="A791" t="s">
        <v>5196</v>
      </c>
    </row>
    <row r="792" spans="1:1" x14ac:dyDescent="0.35">
      <c r="A792" t="s">
        <v>5197</v>
      </c>
    </row>
    <row r="793" spans="1:1" x14ac:dyDescent="0.35">
      <c r="A793" t="s">
        <v>5198</v>
      </c>
    </row>
    <row r="794" spans="1:1" x14ac:dyDescent="0.35">
      <c r="A794" t="s">
        <v>5199</v>
      </c>
    </row>
    <row r="795" spans="1:1" x14ac:dyDescent="0.35">
      <c r="A795" t="s">
        <v>5200</v>
      </c>
    </row>
    <row r="796" spans="1:1" x14ac:dyDescent="0.35">
      <c r="A796" t="s">
        <v>5201</v>
      </c>
    </row>
    <row r="797" spans="1:1" x14ac:dyDescent="0.35">
      <c r="A797" t="s">
        <v>5202</v>
      </c>
    </row>
    <row r="798" spans="1:1" x14ac:dyDescent="0.35">
      <c r="A798" t="s">
        <v>5203</v>
      </c>
    </row>
    <row r="799" spans="1:1" x14ac:dyDescent="0.35">
      <c r="A799" t="s">
        <v>5204</v>
      </c>
    </row>
    <row r="800" spans="1:1" x14ac:dyDescent="0.35">
      <c r="A800" t="s">
        <v>5205</v>
      </c>
    </row>
    <row r="801" spans="1:1" x14ac:dyDescent="0.35">
      <c r="A801" t="s">
        <v>5206</v>
      </c>
    </row>
    <row r="802" spans="1:1" x14ac:dyDescent="0.35">
      <c r="A802" t="s">
        <v>5207</v>
      </c>
    </row>
    <row r="803" spans="1:1" x14ac:dyDescent="0.35">
      <c r="A803" t="s">
        <v>5208</v>
      </c>
    </row>
    <row r="804" spans="1:1" x14ac:dyDescent="0.35">
      <c r="A804" t="s">
        <v>5209</v>
      </c>
    </row>
    <row r="805" spans="1:1" x14ac:dyDescent="0.35">
      <c r="A805" t="s">
        <v>5210</v>
      </c>
    </row>
    <row r="806" spans="1:1" x14ac:dyDescent="0.35">
      <c r="A806" t="s">
        <v>5211</v>
      </c>
    </row>
    <row r="807" spans="1:1" x14ac:dyDescent="0.35">
      <c r="A807" t="s">
        <v>5212</v>
      </c>
    </row>
    <row r="808" spans="1:1" x14ac:dyDescent="0.35">
      <c r="A808" t="s">
        <v>5213</v>
      </c>
    </row>
    <row r="809" spans="1:1" x14ac:dyDescent="0.35">
      <c r="A809" t="s">
        <v>5214</v>
      </c>
    </row>
    <row r="810" spans="1:1" x14ac:dyDescent="0.35">
      <c r="A810" t="s">
        <v>5215</v>
      </c>
    </row>
    <row r="811" spans="1:1" x14ac:dyDescent="0.35">
      <c r="A811" t="s">
        <v>5216</v>
      </c>
    </row>
    <row r="812" spans="1:1" x14ac:dyDescent="0.35">
      <c r="A812" t="s">
        <v>5217</v>
      </c>
    </row>
    <row r="813" spans="1:1" x14ac:dyDescent="0.35">
      <c r="A813" t="s">
        <v>5218</v>
      </c>
    </row>
    <row r="814" spans="1:1" x14ac:dyDescent="0.35">
      <c r="A814" t="s">
        <v>5219</v>
      </c>
    </row>
    <row r="815" spans="1:1" x14ac:dyDescent="0.35">
      <c r="A815" t="s">
        <v>5220</v>
      </c>
    </row>
    <row r="816" spans="1:1" x14ac:dyDescent="0.35">
      <c r="A816" t="s">
        <v>5221</v>
      </c>
    </row>
    <row r="817" spans="1:1" x14ac:dyDescent="0.35">
      <c r="A817" t="s">
        <v>5222</v>
      </c>
    </row>
    <row r="818" spans="1:1" x14ac:dyDescent="0.35">
      <c r="A818" t="s">
        <v>5223</v>
      </c>
    </row>
    <row r="819" spans="1:1" x14ac:dyDescent="0.35">
      <c r="A819" t="s">
        <v>5224</v>
      </c>
    </row>
    <row r="820" spans="1:1" x14ac:dyDescent="0.35">
      <c r="A820" t="s">
        <v>5225</v>
      </c>
    </row>
    <row r="821" spans="1:1" x14ac:dyDescent="0.35">
      <c r="A821" t="s">
        <v>5226</v>
      </c>
    </row>
    <row r="822" spans="1:1" x14ac:dyDescent="0.35">
      <c r="A822" t="s">
        <v>5227</v>
      </c>
    </row>
    <row r="823" spans="1:1" x14ac:dyDescent="0.35">
      <c r="A823" t="s">
        <v>5228</v>
      </c>
    </row>
    <row r="824" spans="1:1" x14ac:dyDescent="0.35">
      <c r="A824" t="s">
        <v>5229</v>
      </c>
    </row>
    <row r="825" spans="1:1" x14ac:dyDescent="0.35">
      <c r="A825" t="s">
        <v>5230</v>
      </c>
    </row>
    <row r="826" spans="1:1" x14ac:dyDescent="0.35">
      <c r="A826" t="s">
        <v>5231</v>
      </c>
    </row>
    <row r="827" spans="1:1" x14ac:dyDescent="0.35">
      <c r="A827" t="s">
        <v>5232</v>
      </c>
    </row>
    <row r="828" spans="1:1" x14ac:dyDescent="0.35">
      <c r="A828" t="s">
        <v>5233</v>
      </c>
    </row>
    <row r="829" spans="1:1" x14ac:dyDescent="0.35">
      <c r="A829" t="s">
        <v>5234</v>
      </c>
    </row>
    <row r="830" spans="1:1" x14ac:dyDescent="0.35">
      <c r="A830" t="s">
        <v>5235</v>
      </c>
    </row>
    <row r="831" spans="1:1" x14ac:dyDescent="0.35">
      <c r="A831" t="s">
        <v>5236</v>
      </c>
    </row>
    <row r="832" spans="1:1" x14ac:dyDescent="0.35">
      <c r="A832" t="s">
        <v>5237</v>
      </c>
    </row>
    <row r="833" spans="1:1" x14ac:dyDescent="0.35">
      <c r="A833" t="s">
        <v>5238</v>
      </c>
    </row>
    <row r="834" spans="1:1" x14ac:dyDescent="0.35">
      <c r="A834" t="s">
        <v>5239</v>
      </c>
    </row>
    <row r="835" spans="1:1" x14ac:dyDescent="0.35">
      <c r="A835" t="s">
        <v>5240</v>
      </c>
    </row>
    <row r="836" spans="1:1" x14ac:dyDescent="0.35">
      <c r="A836" t="s">
        <v>5241</v>
      </c>
    </row>
    <row r="837" spans="1:1" x14ac:dyDescent="0.35">
      <c r="A837" t="s">
        <v>5242</v>
      </c>
    </row>
    <row r="838" spans="1:1" x14ac:dyDescent="0.35">
      <c r="A838" t="s">
        <v>5243</v>
      </c>
    </row>
    <row r="839" spans="1:1" x14ac:dyDescent="0.35">
      <c r="A839" t="s">
        <v>5244</v>
      </c>
    </row>
    <row r="840" spans="1:1" x14ac:dyDescent="0.35">
      <c r="A840" t="s">
        <v>5245</v>
      </c>
    </row>
    <row r="841" spans="1:1" x14ac:dyDescent="0.35">
      <c r="A841" t="s">
        <v>5246</v>
      </c>
    </row>
    <row r="842" spans="1:1" x14ac:dyDescent="0.35">
      <c r="A842" t="s">
        <v>5247</v>
      </c>
    </row>
    <row r="843" spans="1:1" x14ac:dyDescent="0.35">
      <c r="A843" t="s">
        <v>5248</v>
      </c>
    </row>
    <row r="844" spans="1:1" x14ac:dyDescent="0.35">
      <c r="A844" t="s">
        <v>5249</v>
      </c>
    </row>
    <row r="845" spans="1:1" x14ac:dyDescent="0.35">
      <c r="A845" t="s">
        <v>5250</v>
      </c>
    </row>
    <row r="846" spans="1:1" x14ac:dyDescent="0.35">
      <c r="A846" t="s">
        <v>5251</v>
      </c>
    </row>
    <row r="847" spans="1:1" x14ac:dyDescent="0.35">
      <c r="A847" t="s">
        <v>5252</v>
      </c>
    </row>
    <row r="848" spans="1:1" x14ac:dyDescent="0.35">
      <c r="A848" t="s">
        <v>5253</v>
      </c>
    </row>
    <row r="849" spans="1:1" x14ac:dyDescent="0.35">
      <c r="A849" t="s">
        <v>5254</v>
      </c>
    </row>
    <row r="850" spans="1:1" x14ac:dyDescent="0.35">
      <c r="A850" t="s">
        <v>5255</v>
      </c>
    </row>
    <row r="851" spans="1:1" x14ac:dyDescent="0.35">
      <c r="A851" t="s">
        <v>5256</v>
      </c>
    </row>
    <row r="852" spans="1:1" x14ac:dyDescent="0.35">
      <c r="A852" t="s">
        <v>5257</v>
      </c>
    </row>
    <row r="853" spans="1:1" x14ac:dyDescent="0.35">
      <c r="A853" t="s">
        <v>5258</v>
      </c>
    </row>
    <row r="854" spans="1:1" x14ac:dyDescent="0.35">
      <c r="A854" t="s">
        <v>5259</v>
      </c>
    </row>
    <row r="855" spans="1:1" x14ac:dyDescent="0.35">
      <c r="A855" t="s">
        <v>5260</v>
      </c>
    </row>
    <row r="856" spans="1:1" x14ac:dyDescent="0.35">
      <c r="A856" t="s">
        <v>5261</v>
      </c>
    </row>
    <row r="857" spans="1:1" x14ac:dyDescent="0.35">
      <c r="A857" t="s">
        <v>5262</v>
      </c>
    </row>
    <row r="858" spans="1:1" x14ac:dyDescent="0.35">
      <c r="A858" t="s">
        <v>5263</v>
      </c>
    </row>
    <row r="859" spans="1:1" x14ac:dyDescent="0.35">
      <c r="A859" t="s">
        <v>5264</v>
      </c>
    </row>
    <row r="860" spans="1:1" x14ac:dyDescent="0.35">
      <c r="A860" t="s">
        <v>5265</v>
      </c>
    </row>
    <row r="861" spans="1:1" x14ac:dyDescent="0.35">
      <c r="A861" t="s">
        <v>5266</v>
      </c>
    </row>
    <row r="862" spans="1:1" x14ac:dyDescent="0.35">
      <c r="A862" t="s">
        <v>5267</v>
      </c>
    </row>
    <row r="863" spans="1:1" x14ac:dyDescent="0.35">
      <c r="A863" t="s">
        <v>5268</v>
      </c>
    </row>
    <row r="864" spans="1:1" x14ac:dyDescent="0.35">
      <c r="A864" t="s">
        <v>5269</v>
      </c>
    </row>
    <row r="865" spans="1:1" x14ac:dyDescent="0.35">
      <c r="A865" t="s">
        <v>5270</v>
      </c>
    </row>
    <row r="866" spans="1:1" x14ac:dyDescent="0.35">
      <c r="A866" t="s">
        <v>5271</v>
      </c>
    </row>
    <row r="867" spans="1:1" x14ac:dyDescent="0.35">
      <c r="A867" t="s">
        <v>5272</v>
      </c>
    </row>
    <row r="868" spans="1:1" x14ac:dyDescent="0.35">
      <c r="A868" t="s">
        <v>5273</v>
      </c>
    </row>
    <row r="869" spans="1:1" x14ac:dyDescent="0.35">
      <c r="A869" t="s">
        <v>5274</v>
      </c>
    </row>
    <row r="870" spans="1:1" x14ac:dyDescent="0.35">
      <c r="A870" t="s">
        <v>5275</v>
      </c>
    </row>
    <row r="871" spans="1:1" x14ac:dyDescent="0.35">
      <c r="A871" t="s">
        <v>5276</v>
      </c>
    </row>
    <row r="872" spans="1:1" x14ac:dyDescent="0.35">
      <c r="A872" t="s">
        <v>5277</v>
      </c>
    </row>
    <row r="873" spans="1:1" x14ac:dyDescent="0.35">
      <c r="A873" t="s">
        <v>5278</v>
      </c>
    </row>
    <row r="874" spans="1:1" x14ac:dyDescent="0.35">
      <c r="A874" t="s">
        <v>5279</v>
      </c>
    </row>
    <row r="875" spans="1:1" x14ac:dyDescent="0.35">
      <c r="A875" t="s">
        <v>5280</v>
      </c>
    </row>
    <row r="876" spans="1:1" x14ac:dyDescent="0.35">
      <c r="A876" t="s">
        <v>5281</v>
      </c>
    </row>
    <row r="877" spans="1:1" x14ac:dyDescent="0.35">
      <c r="A877" t="s">
        <v>5282</v>
      </c>
    </row>
    <row r="878" spans="1:1" x14ac:dyDescent="0.35">
      <c r="A878" t="s">
        <v>5283</v>
      </c>
    </row>
    <row r="879" spans="1:1" x14ac:dyDescent="0.35">
      <c r="A879" t="s">
        <v>5284</v>
      </c>
    </row>
    <row r="880" spans="1:1" x14ac:dyDescent="0.35">
      <c r="A880" t="s">
        <v>5285</v>
      </c>
    </row>
    <row r="881" spans="1:1" x14ac:dyDescent="0.35">
      <c r="A881" t="s">
        <v>5286</v>
      </c>
    </row>
    <row r="882" spans="1:1" x14ac:dyDescent="0.35">
      <c r="A882" t="s">
        <v>5287</v>
      </c>
    </row>
    <row r="883" spans="1:1" x14ac:dyDescent="0.35">
      <c r="A883" t="s">
        <v>5288</v>
      </c>
    </row>
    <row r="884" spans="1:1" x14ac:dyDescent="0.35">
      <c r="A884" t="s">
        <v>5289</v>
      </c>
    </row>
    <row r="885" spans="1:1" x14ac:dyDescent="0.35">
      <c r="A885" t="s">
        <v>5290</v>
      </c>
    </row>
    <row r="886" spans="1:1" x14ac:dyDescent="0.35">
      <c r="A886" t="s">
        <v>5291</v>
      </c>
    </row>
    <row r="887" spans="1:1" x14ac:dyDescent="0.35">
      <c r="A887" t="s">
        <v>5292</v>
      </c>
    </row>
    <row r="888" spans="1:1" x14ac:dyDescent="0.35">
      <c r="A888" t="s">
        <v>5293</v>
      </c>
    </row>
    <row r="889" spans="1:1" x14ac:dyDescent="0.35">
      <c r="A889" t="s">
        <v>5294</v>
      </c>
    </row>
    <row r="890" spans="1:1" x14ac:dyDescent="0.35">
      <c r="A890" t="s">
        <v>5295</v>
      </c>
    </row>
    <row r="891" spans="1:1" x14ac:dyDescent="0.35">
      <c r="A891" t="s">
        <v>5296</v>
      </c>
    </row>
    <row r="892" spans="1:1" x14ac:dyDescent="0.35">
      <c r="A892" t="s">
        <v>5297</v>
      </c>
    </row>
    <row r="893" spans="1:1" x14ac:dyDescent="0.35">
      <c r="A893" t="s">
        <v>5298</v>
      </c>
    </row>
    <row r="894" spans="1:1" x14ac:dyDescent="0.35">
      <c r="A894" t="s">
        <v>5299</v>
      </c>
    </row>
    <row r="895" spans="1:1" x14ac:dyDescent="0.35">
      <c r="A895" t="s">
        <v>5300</v>
      </c>
    </row>
    <row r="896" spans="1:1" x14ac:dyDescent="0.35">
      <c r="A896" t="s">
        <v>5301</v>
      </c>
    </row>
    <row r="897" spans="1:1" x14ac:dyDescent="0.35">
      <c r="A897" t="s">
        <v>5302</v>
      </c>
    </row>
    <row r="898" spans="1:1" x14ac:dyDescent="0.35">
      <c r="A898" t="s">
        <v>5303</v>
      </c>
    </row>
    <row r="899" spans="1:1" x14ac:dyDescent="0.35">
      <c r="A899" t="s">
        <v>5304</v>
      </c>
    </row>
    <row r="900" spans="1:1" x14ac:dyDescent="0.35">
      <c r="A900" t="s">
        <v>5305</v>
      </c>
    </row>
    <row r="901" spans="1:1" x14ac:dyDescent="0.35">
      <c r="A901" t="s">
        <v>5306</v>
      </c>
    </row>
    <row r="902" spans="1:1" x14ac:dyDescent="0.35">
      <c r="A902" t="s">
        <v>5307</v>
      </c>
    </row>
    <row r="903" spans="1:1" x14ac:dyDescent="0.35">
      <c r="A903" t="s">
        <v>5308</v>
      </c>
    </row>
    <row r="904" spans="1:1" x14ac:dyDescent="0.35">
      <c r="A904" t="s">
        <v>5309</v>
      </c>
    </row>
    <row r="905" spans="1:1" x14ac:dyDescent="0.35">
      <c r="A905" t="s">
        <v>5310</v>
      </c>
    </row>
    <row r="906" spans="1:1" x14ac:dyDescent="0.35">
      <c r="A906" t="s">
        <v>5311</v>
      </c>
    </row>
    <row r="907" spans="1:1" x14ac:dyDescent="0.35">
      <c r="A907" t="s">
        <v>5312</v>
      </c>
    </row>
    <row r="908" spans="1:1" x14ac:dyDescent="0.35">
      <c r="A908" t="s">
        <v>5313</v>
      </c>
    </row>
    <row r="909" spans="1:1" x14ac:dyDescent="0.35">
      <c r="A909" t="s">
        <v>5314</v>
      </c>
    </row>
    <row r="910" spans="1:1" x14ac:dyDescent="0.35">
      <c r="A910" t="s">
        <v>5315</v>
      </c>
    </row>
    <row r="911" spans="1:1" x14ac:dyDescent="0.35">
      <c r="A911" t="s">
        <v>5316</v>
      </c>
    </row>
    <row r="912" spans="1:1" x14ac:dyDescent="0.35">
      <c r="A912" t="s">
        <v>5317</v>
      </c>
    </row>
    <row r="913" spans="1:1" x14ac:dyDescent="0.35">
      <c r="A913" t="s">
        <v>5318</v>
      </c>
    </row>
    <row r="914" spans="1:1" x14ac:dyDescent="0.35">
      <c r="A914" t="s">
        <v>5319</v>
      </c>
    </row>
    <row r="915" spans="1:1" x14ac:dyDescent="0.35">
      <c r="A915" t="s">
        <v>5320</v>
      </c>
    </row>
    <row r="916" spans="1:1" x14ac:dyDescent="0.35">
      <c r="A916" t="s">
        <v>5321</v>
      </c>
    </row>
    <row r="917" spans="1:1" x14ac:dyDescent="0.35">
      <c r="A917" t="s">
        <v>5322</v>
      </c>
    </row>
    <row r="918" spans="1:1" x14ac:dyDescent="0.35">
      <c r="A918" t="s">
        <v>5323</v>
      </c>
    </row>
    <row r="919" spans="1:1" x14ac:dyDescent="0.35">
      <c r="A919" t="s">
        <v>5324</v>
      </c>
    </row>
    <row r="920" spans="1:1" x14ac:dyDescent="0.35">
      <c r="A920" t="s">
        <v>5325</v>
      </c>
    </row>
    <row r="921" spans="1:1" x14ac:dyDescent="0.35">
      <c r="A921" t="s">
        <v>5326</v>
      </c>
    </row>
    <row r="922" spans="1:1" x14ac:dyDescent="0.35">
      <c r="A922" t="s">
        <v>5327</v>
      </c>
    </row>
    <row r="923" spans="1:1" x14ac:dyDescent="0.35">
      <c r="A923" t="s">
        <v>5328</v>
      </c>
    </row>
    <row r="924" spans="1:1" x14ac:dyDescent="0.35">
      <c r="A924" t="s">
        <v>5329</v>
      </c>
    </row>
    <row r="925" spans="1:1" x14ac:dyDescent="0.35">
      <c r="A925" t="s">
        <v>5330</v>
      </c>
    </row>
    <row r="926" spans="1:1" x14ac:dyDescent="0.35">
      <c r="A926" t="s">
        <v>5331</v>
      </c>
    </row>
    <row r="927" spans="1:1" x14ac:dyDescent="0.35">
      <c r="A927" t="s">
        <v>5332</v>
      </c>
    </row>
    <row r="928" spans="1:1" x14ac:dyDescent="0.35">
      <c r="A928" t="s">
        <v>5333</v>
      </c>
    </row>
    <row r="929" spans="1:1" x14ac:dyDescent="0.35">
      <c r="A929" t="s">
        <v>5334</v>
      </c>
    </row>
    <row r="930" spans="1:1" x14ac:dyDescent="0.35">
      <c r="A930" t="s">
        <v>5335</v>
      </c>
    </row>
    <row r="931" spans="1:1" x14ac:dyDescent="0.35">
      <c r="A931" t="s">
        <v>5336</v>
      </c>
    </row>
    <row r="932" spans="1:1" x14ac:dyDescent="0.35">
      <c r="A932" t="s">
        <v>5337</v>
      </c>
    </row>
    <row r="933" spans="1:1" x14ac:dyDescent="0.35">
      <c r="A933" t="s">
        <v>5338</v>
      </c>
    </row>
    <row r="934" spans="1:1" x14ac:dyDescent="0.35">
      <c r="A934" t="s">
        <v>5339</v>
      </c>
    </row>
    <row r="935" spans="1:1" x14ac:dyDescent="0.35">
      <c r="A935" t="s">
        <v>5340</v>
      </c>
    </row>
    <row r="936" spans="1:1" x14ac:dyDescent="0.35">
      <c r="A936" t="s">
        <v>5341</v>
      </c>
    </row>
    <row r="937" spans="1:1" x14ac:dyDescent="0.35">
      <c r="A937" t="s">
        <v>5342</v>
      </c>
    </row>
    <row r="938" spans="1:1" x14ac:dyDescent="0.35">
      <c r="A938" t="s">
        <v>5343</v>
      </c>
    </row>
    <row r="939" spans="1:1" x14ac:dyDescent="0.35">
      <c r="A939" t="s">
        <v>5344</v>
      </c>
    </row>
    <row r="940" spans="1:1" x14ac:dyDescent="0.35">
      <c r="A940" t="s">
        <v>5345</v>
      </c>
    </row>
    <row r="941" spans="1:1" x14ac:dyDescent="0.35">
      <c r="A941" t="s">
        <v>5346</v>
      </c>
    </row>
    <row r="942" spans="1:1" x14ac:dyDescent="0.35">
      <c r="A942" t="s">
        <v>5347</v>
      </c>
    </row>
    <row r="943" spans="1:1" x14ac:dyDescent="0.35">
      <c r="A943" t="s">
        <v>5348</v>
      </c>
    </row>
    <row r="944" spans="1:1" x14ac:dyDescent="0.35">
      <c r="A944" t="s">
        <v>5349</v>
      </c>
    </row>
    <row r="945" spans="1:1" x14ac:dyDescent="0.35">
      <c r="A945" t="s">
        <v>5350</v>
      </c>
    </row>
    <row r="946" spans="1:1" x14ac:dyDescent="0.35">
      <c r="A946" t="s">
        <v>5351</v>
      </c>
    </row>
    <row r="947" spans="1:1" x14ac:dyDescent="0.35">
      <c r="A947" t="s">
        <v>5352</v>
      </c>
    </row>
    <row r="948" spans="1:1" x14ac:dyDescent="0.35">
      <c r="A948" t="s">
        <v>5353</v>
      </c>
    </row>
    <row r="949" spans="1:1" x14ac:dyDescent="0.35">
      <c r="A949" t="s">
        <v>5354</v>
      </c>
    </row>
    <row r="950" spans="1:1" x14ac:dyDescent="0.35">
      <c r="A950" t="s">
        <v>5355</v>
      </c>
    </row>
    <row r="951" spans="1:1" x14ac:dyDescent="0.35">
      <c r="A951" t="s">
        <v>5356</v>
      </c>
    </row>
    <row r="952" spans="1:1" x14ac:dyDescent="0.35">
      <c r="A952" t="s">
        <v>5357</v>
      </c>
    </row>
    <row r="953" spans="1:1" x14ac:dyDescent="0.35">
      <c r="A953" t="s">
        <v>5358</v>
      </c>
    </row>
    <row r="954" spans="1:1" x14ac:dyDescent="0.35">
      <c r="A954" t="s">
        <v>5359</v>
      </c>
    </row>
    <row r="955" spans="1:1" x14ac:dyDescent="0.35">
      <c r="A955" t="s">
        <v>5360</v>
      </c>
    </row>
    <row r="956" spans="1:1" x14ac:dyDescent="0.35">
      <c r="A956" t="s">
        <v>5361</v>
      </c>
    </row>
    <row r="957" spans="1:1" x14ac:dyDescent="0.35">
      <c r="A957" t="s">
        <v>5362</v>
      </c>
    </row>
    <row r="958" spans="1:1" x14ac:dyDescent="0.35">
      <c r="A958" t="s">
        <v>5363</v>
      </c>
    </row>
    <row r="959" spans="1:1" x14ac:dyDescent="0.35">
      <c r="A959" t="s">
        <v>5364</v>
      </c>
    </row>
    <row r="960" spans="1:1" x14ac:dyDescent="0.35">
      <c r="A960" t="s">
        <v>5365</v>
      </c>
    </row>
    <row r="961" spans="1:1" x14ac:dyDescent="0.35">
      <c r="A961" t="s">
        <v>5366</v>
      </c>
    </row>
    <row r="962" spans="1:1" x14ac:dyDescent="0.35">
      <c r="A962" t="s">
        <v>5367</v>
      </c>
    </row>
    <row r="963" spans="1:1" x14ac:dyDescent="0.35">
      <c r="A963" t="s">
        <v>5368</v>
      </c>
    </row>
    <row r="964" spans="1:1" x14ac:dyDescent="0.35">
      <c r="A964" t="s">
        <v>5369</v>
      </c>
    </row>
    <row r="965" spans="1:1" x14ac:dyDescent="0.35">
      <c r="A965" t="s">
        <v>5370</v>
      </c>
    </row>
    <row r="966" spans="1:1" x14ac:dyDescent="0.35">
      <c r="A966" t="s">
        <v>5371</v>
      </c>
    </row>
    <row r="967" spans="1:1" x14ac:dyDescent="0.35">
      <c r="A967" t="s">
        <v>5372</v>
      </c>
    </row>
    <row r="968" spans="1:1" x14ac:dyDescent="0.35">
      <c r="A968" t="s">
        <v>5373</v>
      </c>
    </row>
    <row r="969" spans="1:1" x14ac:dyDescent="0.35">
      <c r="A969" t="s">
        <v>5374</v>
      </c>
    </row>
    <row r="970" spans="1:1" x14ac:dyDescent="0.35">
      <c r="A970" t="s">
        <v>5375</v>
      </c>
    </row>
    <row r="971" spans="1:1" x14ac:dyDescent="0.35">
      <c r="A971" t="s">
        <v>5376</v>
      </c>
    </row>
    <row r="972" spans="1:1" x14ac:dyDescent="0.35">
      <c r="A972" t="s">
        <v>5377</v>
      </c>
    </row>
    <row r="973" spans="1:1" x14ac:dyDescent="0.35">
      <c r="A973" t="s">
        <v>5378</v>
      </c>
    </row>
    <row r="974" spans="1:1" x14ac:dyDescent="0.35">
      <c r="A974" t="s">
        <v>5379</v>
      </c>
    </row>
    <row r="975" spans="1:1" x14ac:dyDescent="0.35">
      <c r="A975" t="s">
        <v>5380</v>
      </c>
    </row>
    <row r="976" spans="1:1" x14ac:dyDescent="0.35">
      <c r="A976" t="s">
        <v>5381</v>
      </c>
    </row>
    <row r="977" spans="1:1" x14ac:dyDescent="0.35">
      <c r="A977" t="s">
        <v>5382</v>
      </c>
    </row>
    <row r="978" spans="1:1" x14ac:dyDescent="0.35">
      <c r="A978" t="s">
        <v>5383</v>
      </c>
    </row>
    <row r="979" spans="1:1" x14ac:dyDescent="0.35">
      <c r="A979" t="s">
        <v>5384</v>
      </c>
    </row>
    <row r="980" spans="1:1" x14ac:dyDescent="0.35">
      <c r="A980" t="s">
        <v>5385</v>
      </c>
    </row>
    <row r="981" spans="1:1" x14ac:dyDescent="0.35">
      <c r="A981" t="s">
        <v>5386</v>
      </c>
    </row>
    <row r="982" spans="1:1" x14ac:dyDescent="0.35">
      <c r="A982" t="s">
        <v>5387</v>
      </c>
    </row>
    <row r="983" spans="1:1" x14ac:dyDescent="0.35">
      <c r="A983" t="s">
        <v>5388</v>
      </c>
    </row>
    <row r="984" spans="1:1" x14ac:dyDescent="0.35">
      <c r="A984" t="s">
        <v>5389</v>
      </c>
    </row>
    <row r="985" spans="1:1" x14ac:dyDescent="0.35">
      <c r="A985" t="s">
        <v>5390</v>
      </c>
    </row>
    <row r="986" spans="1:1" x14ac:dyDescent="0.35">
      <c r="A986" t="s">
        <v>5391</v>
      </c>
    </row>
    <row r="987" spans="1:1" x14ac:dyDescent="0.35">
      <c r="A987" t="s">
        <v>5392</v>
      </c>
    </row>
    <row r="988" spans="1:1" x14ac:dyDescent="0.35">
      <c r="A988" t="s">
        <v>5393</v>
      </c>
    </row>
    <row r="989" spans="1:1" x14ac:dyDescent="0.35">
      <c r="A989" t="s">
        <v>5394</v>
      </c>
    </row>
    <row r="990" spans="1:1" x14ac:dyDescent="0.35">
      <c r="A990" t="s">
        <v>5395</v>
      </c>
    </row>
    <row r="991" spans="1:1" x14ac:dyDescent="0.35">
      <c r="A991" t="s">
        <v>5396</v>
      </c>
    </row>
    <row r="992" spans="1:1" x14ac:dyDescent="0.35">
      <c r="A992" t="s">
        <v>5397</v>
      </c>
    </row>
    <row r="993" spans="1:1" x14ac:dyDescent="0.35">
      <c r="A993" t="s">
        <v>5398</v>
      </c>
    </row>
    <row r="994" spans="1:1" x14ac:dyDescent="0.35">
      <c r="A994" t="s">
        <v>5399</v>
      </c>
    </row>
    <row r="995" spans="1:1" x14ac:dyDescent="0.35">
      <c r="A995" t="s">
        <v>5400</v>
      </c>
    </row>
    <row r="996" spans="1:1" x14ac:dyDescent="0.35">
      <c r="A996" t="s">
        <v>5401</v>
      </c>
    </row>
    <row r="997" spans="1:1" x14ac:dyDescent="0.35">
      <c r="A997" t="s">
        <v>5402</v>
      </c>
    </row>
    <row r="998" spans="1:1" x14ac:dyDescent="0.35">
      <c r="A998" t="s">
        <v>5403</v>
      </c>
    </row>
    <row r="999" spans="1:1" x14ac:dyDescent="0.35">
      <c r="A999" t="s">
        <v>5404</v>
      </c>
    </row>
    <row r="1000" spans="1:1" x14ac:dyDescent="0.35">
      <c r="A1000" t="s">
        <v>5405</v>
      </c>
    </row>
    <row r="1001" spans="1:1" x14ac:dyDescent="0.35">
      <c r="A1001" t="s">
        <v>5406</v>
      </c>
    </row>
    <row r="1002" spans="1:1" x14ac:dyDescent="0.35">
      <c r="A1002" t="s">
        <v>5407</v>
      </c>
    </row>
    <row r="1003" spans="1:1" x14ac:dyDescent="0.35">
      <c r="A1003" t="s">
        <v>5408</v>
      </c>
    </row>
    <row r="1004" spans="1:1" x14ac:dyDescent="0.35">
      <c r="A1004" t="s">
        <v>5409</v>
      </c>
    </row>
    <row r="1005" spans="1:1" x14ac:dyDescent="0.35">
      <c r="A1005" t="s">
        <v>5410</v>
      </c>
    </row>
    <row r="1006" spans="1:1" x14ac:dyDescent="0.35">
      <c r="A1006" t="s">
        <v>5411</v>
      </c>
    </row>
    <row r="1007" spans="1:1" x14ac:dyDescent="0.35">
      <c r="A1007" t="s">
        <v>5412</v>
      </c>
    </row>
    <row r="1008" spans="1:1" x14ac:dyDescent="0.35">
      <c r="A1008" t="s">
        <v>5413</v>
      </c>
    </row>
    <row r="1009" spans="1:1" x14ac:dyDescent="0.35">
      <c r="A1009" t="s">
        <v>5414</v>
      </c>
    </row>
    <row r="1010" spans="1:1" x14ac:dyDescent="0.35">
      <c r="A1010" t="s">
        <v>5415</v>
      </c>
    </row>
    <row r="1011" spans="1:1" x14ac:dyDescent="0.35">
      <c r="A1011" t="s">
        <v>5416</v>
      </c>
    </row>
    <row r="1012" spans="1:1" x14ac:dyDescent="0.35">
      <c r="A1012" t="s">
        <v>5417</v>
      </c>
    </row>
    <row r="1013" spans="1:1" x14ac:dyDescent="0.35">
      <c r="A1013" t="s">
        <v>5418</v>
      </c>
    </row>
    <row r="1014" spans="1:1" x14ac:dyDescent="0.35">
      <c r="A1014" t="s">
        <v>5419</v>
      </c>
    </row>
    <row r="1015" spans="1:1" x14ac:dyDescent="0.35">
      <c r="A1015" t="s">
        <v>5420</v>
      </c>
    </row>
    <row r="1016" spans="1:1" x14ac:dyDescent="0.35">
      <c r="A1016" t="s">
        <v>5421</v>
      </c>
    </row>
    <row r="1017" spans="1:1" x14ac:dyDescent="0.35">
      <c r="A1017" t="s">
        <v>5422</v>
      </c>
    </row>
    <row r="1018" spans="1:1" x14ac:dyDescent="0.35">
      <c r="A1018" t="s">
        <v>5423</v>
      </c>
    </row>
    <row r="1019" spans="1:1" x14ac:dyDescent="0.35">
      <c r="A1019" t="s">
        <v>5424</v>
      </c>
    </row>
    <row r="1020" spans="1:1" x14ac:dyDescent="0.35">
      <c r="A1020" t="s">
        <v>5425</v>
      </c>
    </row>
    <row r="1021" spans="1:1" x14ac:dyDescent="0.35">
      <c r="A1021" t="s">
        <v>5426</v>
      </c>
    </row>
    <row r="1022" spans="1:1" x14ac:dyDescent="0.35">
      <c r="A1022" t="s">
        <v>5427</v>
      </c>
    </row>
    <row r="1023" spans="1:1" x14ac:dyDescent="0.35">
      <c r="A1023" t="s">
        <v>5428</v>
      </c>
    </row>
    <row r="1024" spans="1:1" x14ac:dyDescent="0.35">
      <c r="A1024" t="s">
        <v>5429</v>
      </c>
    </row>
    <row r="1025" spans="1:1" x14ac:dyDescent="0.35">
      <c r="A1025" t="s">
        <v>5430</v>
      </c>
    </row>
    <row r="1026" spans="1:1" x14ac:dyDescent="0.35">
      <c r="A1026" t="s">
        <v>5431</v>
      </c>
    </row>
    <row r="1027" spans="1:1" x14ac:dyDescent="0.35">
      <c r="A1027" t="s">
        <v>5432</v>
      </c>
    </row>
    <row r="1028" spans="1:1" x14ac:dyDescent="0.35">
      <c r="A1028" t="s">
        <v>5433</v>
      </c>
    </row>
    <row r="1029" spans="1:1" x14ac:dyDescent="0.35">
      <c r="A1029" t="s">
        <v>5434</v>
      </c>
    </row>
    <row r="1030" spans="1:1" x14ac:dyDescent="0.35">
      <c r="A1030" t="s">
        <v>5435</v>
      </c>
    </row>
    <row r="1031" spans="1:1" x14ac:dyDescent="0.35">
      <c r="A1031" t="s">
        <v>5436</v>
      </c>
    </row>
    <row r="1032" spans="1:1" x14ac:dyDescent="0.35">
      <c r="A1032" t="s">
        <v>5437</v>
      </c>
    </row>
    <row r="1033" spans="1:1" x14ac:dyDescent="0.35">
      <c r="A1033" t="s">
        <v>5438</v>
      </c>
    </row>
    <row r="1034" spans="1:1" x14ac:dyDescent="0.35">
      <c r="A1034" t="s">
        <v>5439</v>
      </c>
    </row>
    <row r="1035" spans="1:1" x14ac:dyDescent="0.35">
      <c r="A1035" t="s">
        <v>5440</v>
      </c>
    </row>
    <row r="1036" spans="1:1" x14ac:dyDescent="0.35">
      <c r="A1036" t="s">
        <v>5441</v>
      </c>
    </row>
    <row r="1037" spans="1:1" x14ac:dyDescent="0.35">
      <c r="A1037" t="s">
        <v>5442</v>
      </c>
    </row>
    <row r="1038" spans="1:1" x14ac:dyDescent="0.35">
      <c r="A1038" t="s">
        <v>5443</v>
      </c>
    </row>
    <row r="1039" spans="1:1" x14ac:dyDescent="0.35">
      <c r="A1039" t="s">
        <v>5444</v>
      </c>
    </row>
    <row r="1040" spans="1:1" x14ac:dyDescent="0.35">
      <c r="A1040" t="s">
        <v>5445</v>
      </c>
    </row>
    <row r="1041" spans="1:1" x14ac:dyDescent="0.35">
      <c r="A1041" t="s">
        <v>5446</v>
      </c>
    </row>
    <row r="1042" spans="1:1" x14ac:dyDescent="0.35">
      <c r="A1042" t="s">
        <v>5447</v>
      </c>
    </row>
    <row r="1043" spans="1:1" x14ac:dyDescent="0.35">
      <c r="A1043" t="s">
        <v>5448</v>
      </c>
    </row>
    <row r="1044" spans="1:1" x14ac:dyDescent="0.35">
      <c r="A1044" t="s">
        <v>5449</v>
      </c>
    </row>
    <row r="1045" spans="1:1" x14ac:dyDescent="0.35">
      <c r="A1045" t="s">
        <v>5450</v>
      </c>
    </row>
    <row r="1046" spans="1:1" x14ac:dyDescent="0.35">
      <c r="A1046" t="s">
        <v>5451</v>
      </c>
    </row>
    <row r="1047" spans="1:1" x14ac:dyDescent="0.35">
      <c r="A1047" t="s">
        <v>5452</v>
      </c>
    </row>
    <row r="1048" spans="1:1" x14ac:dyDescent="0.35">
      <c r="A1048" t="s">
        <v>5453</v>
      </c>
    </row>
    <row r="1049" spans="1:1" x14ac:dyDescent="0.35">
      <c r="A1049" t="s">
        <v>5454</v>
      </c>
    </row>
    <row r="1050" spans="1:1" x14ac:dyDescent="0.35">
      <c r="A1050" t="s">
        <v>5455</v>
      </c>
    </row>
    <row r="1051" spans="1:1" x14ac:dyDescent="0.35">
      <c r="A1051" t="s">
        <v>5456</v>
      </c>
    </row>
    <row r="1052" spans="1:1" x14ac:dyDescent="0.35">
      <c r="A1052" t="s">
        <v>5457</v>
      </c>
    </row>
    <row r="1053" spans="1:1" x14ac:dyDescent="0.35">
      <c r="A1053" t="s">
        <v>5458</v>
      </c>
    </row>
    <row r="1054" spans="1:1" x14ac:dyDescent="0.35">
      <c r="A1054" t="s">
        <v>5459</v>
      </c>
    </row>
    <row r="1055" spans="1:1" x14ac:dyDescent="0.35">
      <c r="A1055" t="s">
        <v>5460</v>
      </c>
    </row>
    <row r="1056" spans="1:1" x14ac:dyDescent="0.35">
      <c r="A1056" t="s">
        <v>5461</v>
      </c>
    </row>
    <row r="1057" spans="1:1" x14ac:dyDescent="0.35">
      <c r="A1057" t="s">
        <v>5462</v>
      </c>
    </row>
    <row r="1058" spans="1:1" x14ac:dyDescent="0.35">
      <c r="A1058" t="s">
        <v>5463</v>
      </c>
    </row>
    <row r="1059" spans="1:1" x14ac:dyDescent="0.35">
      <c r="A1059" t="s">
        <v>5464</v>
      </c>
    </row>
    <row r="1060" spans="1:1" x14ac:dyDescent="0.35">
      <c r="A1060" t="s">
        <v>5465</v>
      </c>
    </row>
    <row r="1061" spans="1:1" x14ac:dyDescent="0.35">
      <c r="A1061" t="s">
        <v>5466</v>
      </c>
    </row>
    <row r="1062" spans="1:1" x14ac:dyDescent="0.35">
      <c r="A1062" t="s">
        <v>5467</v>
      </c>
    </row>
    <row r="1063" spans="1:1" x14ac:dyDescent="0.35">
      <c r="A1063" t="s">
        <v>5468</v>
      </c>
    </row>
    <row r="1064" spans="1:1" x14ac:dyDescent="0.35">
      <c r="A1064" t="s">
        <v>5469</v>
      </c>
    </row>
    <row r="1065" spans="1:1" x14ac:dyDescent="0.35">
      <c r="A1065" t="s">
        <v>5470</v>
      </c>
    </row>
    <row r="1066" spans="1:1" x14ac:dyDescent="0.35">
      <c r="A1066" t="s">
        <v>5471</v>
      </c>
    </row>
    <row r="1067" spans="1:1" x14ac:dyDescent="0.35">
      <c r="A1067" t="s">
        <v>5472</v>
      </c>
    </row>
    <row r="1068" spans="1:1" x14ac:dyDescent="0.35">
      <c r="A1068" t="s">
        <v>5473</v>
      </c>
    </row>
    <row r="1069" spans="1:1" x14ac:dyDescent="0.35">
      <c r="A1069" t="s">
        <v>5474</v>
      </c>
    </row>
    <row r="1070" spans="1:1" x14ac:dyDescent="0.35">
      <c r="A1070" t="s">
        <v>5475</v>
      </c>
    </row>
    <row r="1071" spans="1:1" x14ac:dyDescent="0.35">
      <c r="A1071" t="s">
        <v>5476</v>
      </c>
    </row>
    <row r="1072" spans="1:1" x14ac:dyDescent="0.35">
      <c r="A1072" t="s">
        <v>5477</v>
      </c>
    </row>
    <row r="1073" spans="1:1" x14ac:dyDescent="0.35">
      <c r="A1073" t="s">
        <v>5478</v>
      </c>
    </row>
    <row r="1074" spans="1:1" x14ac:dyDescent="0.35">
      <c r="A1074" t="s">
        <v>5479</v>
      </c>
    </row>
    <row r="1075" spans="1:1" x14ac:dyDescent="0.35">
      <c r="A1075" t="s">
        <v>5480</v>
      </c>
    </row>
    <row r="1076" spans="1:1" x14ac:dyDescent="0.35">
      <c r="A1076" t="s">
        <v>5481</v>
      </c>
    </row>
    <row r="1077" spans="1:1" x14ac:dyDescent="0.35">
      <c r="A1077" t="s">
        <v>5482</v>
      </c>
    </row>
    <row r="1078" spans="1:1" x14ac:dyDescent="0.35">
      <c r="A1078" t="s">
        <v>5483</v>
      </c>
    </row>
    <row r="1079" spans="1:1" x14ac:dyDescent="0.35">
      <c r="A1079" t="s">
        <v>5484</v>
      </c>
    </row>
    <row r="1080" spans="1:1" x14ac:dyDescent="0.35">
      <c r="A1080" t="s">
        <v>5485</v>
      </c>
    </row>
    <row r="1081" spans="1:1" x14ac:dyDescent="0.35">
      <c r="A1081" t="s">
        <v>5486</v>
      </c>
    </row>
    <row r="1082" spans="1:1" x14ac:dyDescent="0.35">
      <c r="A1082" t="s">
        <v>5487</v>
      </c>
    </row>
    <row r="1083" spans="1:1" x14ac:dyDescent="0.35">
      <c r="A1083" t="s">
        <v>5488</v>
      </c>
    </row>
    <row r="1084" spans="1:1" x14ac:dyDescent="0.35">
      <c r="A1084" t="s">
        <v>5489</v>
      </c>
    </row>
    <row r="1085" spans="1:1" x14ac:dyDescent="0.35">
      <c r="A1085" t="s">
        <v>5490</v>
      </c>
    </row>
    <row r="1086" spans="1:1" x14ac:dyDescent="0.35">
      <c r="A1086" t="s">
        <v>5491</v>
      </c>
    </row>
    <row r="1087" spans="1:1" x14ac:dyDescent="0.35">
      <c r="A1087" t="s">
        <v>5492</v>
      </c>
    </row>
    <row r="1088" spans="1:1" x14ac:dyDescent="0.35">
      <c r="A1088" t="s">
        <v>5493</v>
      </c>
    </row>
    <row r="1089" spans="1:1" x14ac:dyDescent="0.35">
      <c r="A1089" t="s">
        <v>5494</v>
      </c>
    </row>
    <row r="1090" spans="1:1" x14ac:dyDescent="0.35">
      <c r="A1090" t="s">
        <v>5495</v>
      </c>
    </row>
    <row r="1091" spans="1:1" x14ac:dyDescent="0.35">
      <c r="A1091" t="s">
        <v>5496</v>
      </c>
    </row>
    <row r="1092" spans="1:1" x14ac:dyDescent="0.35">
      <c r="A1092" t="s">
        <v>5497</v>
      </c>
    </row>
    <row r="1093" spans="1:1" x14ac:dyDescent="0.35">
      <c r="A1093" t="s">
        <v>5498</v>
      </c>
    </row>
    <row r="1094" spans="1:1" x14ac:dyDescent="0.35">
      <c r="A1094" t="s">
        <v>5499</v>
      </c>
    </row>
    <row r="1095" spans="1:1" x14ac:dyDescent="0.35">
      <c r="A1095" t="s">
        <v>5500</v>
      </c>
    </row>
    <row r="1096" spans="1:1" x14ac:dyDescent="0.35">
      <c r="A1096" t="s">
        <v>5501</v>
      </c>
    </row>
    <row r="1097" spans="1:1" x14ac:dyDescent="0.35">
      <c r="A1097" t="s">
        <v>5502</v>
      </c>
    </row>
    <row r="1098" spans="1:1" x14ac:dyDescent="0.35">
      <c r="A1098" t="s">
        <v>5503</v>
      </c>
    </row>
    <row r="1099" spans="1:1" x14ac:dyDescent="0.35">
      <c r="A1099" t="s">
        <v>5504</v>
      </c>
    </row>
    <row r="1100" spans="1:1" x14ac:dyDescent="0.35">
      <c r="A1100" t="s">
        <v>5505</v>
      </c>
    </row>
    <row r="1101" spans="1:1" x14ac:dyDescent="0.35">
      <c r="A1101" t="s">
        <v>5506</v>
      </c>
    </row>
    <row r="1102" spans="1:1" x14ac:dyDescent="0.35">
      <c r="A1102" t="s">
        <v>5507</v>
      </c>
    </row>
    <row r="1103" spans="1:1" x14ac:dyDescent="0.35">
      <c r="A1103" t="s">
        <v>5508</v>
      </c>
    </row>
    <row r="1104" spans="1:1" x14ac:dyDescent="0.35">
      <c r="A1104" t="s">
        <v>5509</v>
      </c>
    </row>
    <row r="1105" spans="1:1" x14ac:dyDescent="0.35">
      <c r="A1105" t="s">
        <v>5510</v>
      </c>
    </row>
    <row r="1106" spans="1:1" x14ac:dyDescent="0.35">
      <c r="A1106" t="s">
        <v>5511</v>
      </c>
    </row>
    <row r="1107" spans="1:1" x14ac:dyDescent="0.35">
      <c r="A1107" t="s">
        <v>5512</v>
      </c>
    </row>
    <row r="1108" spans="1:1" x14ac:dyDescent="0.35">
      <c r="A1108" t="s">
        <v>5513</v>
      </c>
    </row>
    <row r="1109" spans="1:1" x14ac:dyDescent="0.35">
      <c r="A1109" t="s">
        <v>5514</v>
      </c>
    </row>
    <row r="1110" spans="1:1" x14ac:dyDescent="0.35">
      <c r="A1110" t="s">
        <v>5515</v>
      </c>
    </row>
    <row r="1111" spans="1:1" x14ac:dyDescent="0.35">
      <c r="A1111" t="s">
        <v>5516</v>
      </c>
    </row>
    <row r="1112" spans="1:1" x14ac:dyDescent="0.35">
      <c r="A1112" t="s">
        <v>5517</v>
      </c>
    </row>
    <row r="1113" spans="1:1" x14ac:dyDescent="0.35">
      <c r="A1113" t="s">
        <v>5518</v>
      </c>
    </row>
    <row r="1114" spans="1:1" x14ac:dyDescent="0.35">
      <c r="A1114" t="s">
        <v>5519</v>
      </c>
    </row>
    <row r="1115" spans="1:1" x14ac:dyDescent="0.35">
      <c r="A1115" t="s">
        <v>5520</v>
      </c>
    </row>
    <row r="1116" spans="1:1" x14ac:dyDescent="0.35">
      <c r="A1116" t="s">
        <v>5521</v>
      </c>
    </row>
    <row r="1117" spans="1:1" x14ac:dyDescent="0.35">
      <c r="A1117" t="s">
        <v>5522</v>
      </c>
    </row>
    <row r="1118" spans="1:1" x14ac:dyDescent="0.35">
      <c r="A1118" t="s">
        <v>5523</v>
      </c>
    </row>
    <row r="1119" spans="1:1" x14ac:dyDescent="0.35">
      <c r="A1119" t="s">
        <v>5524</v>
      </c>
    </row>
    <row r="1120" spans="1:1" x14ac:dyDescent="0.35">
      <c r="A1120" t="s">
        <v>5525</v>
      </c>
    </row>
    <row r="1121" spans="1:1" x14ac:dyDescent="0.35">
      <c r="A1121" t="s">
        <v>5526</v>
      </c>
    </row>
    <row r="1122" spans="1:1" x14ac:dyDescent="0.35">
      <c r="A1122" t="s">
        <v>5527</v>
      </c>
    </row>
    <row r="1123" spans="1:1" x14ac:dyDescent="0.35">
      <c r="A1123" t="s">
        <v>5528</v>
      </c>
    </row>
    <row r="1124" spans="1:1" x14ac:dyDescent="0.35">
      <c r="A1124" t="s">
        <v>5529</v>
      </c>
    </row>
    <row r="1125" spans="1:1" x14ac:dyDescent="0.35">
      <c r="A1125" t="s">
        <v>5530</v>
      </c>
    </row>
    <row r="1126" spans="1:1" x14ac:dyDescent="0.35">
      <c r="A1126" t="s">
        <v>5531</v>
      </c>
    </row>
    <row r="1127" spans="1:1" x14ac:dyDescent="0.35">
      <c r="A1127" t="s">
        <v>5532</v>
      </c>
    </row>
    <row r="1128" spans="1:1" x14ac:dyDescent="0.35">
      <c r="A1128" t="s">
        <v>5533</v>
      </c>
    </row>
    <row r="1129" spans="1:1" x14ac:dyDescent="0.35">
      <c r="A1129" t="s">
        <v>5534</v>
      </c>
    </row>
    <row r="1130" spans="1:1" x14ac:dyDescent="0.35">
      <c r="A1130" t="s">
        <v>5535</v>
      </c>
    </row>
    <row r="1131" spans="1:1" x14ac:dyDescent="0.35">
      <c r="A1131" t="s">
        <v>5536</v>
      </c>
    </row>
    <row r="1132" spans="1:1" x14ac:dyDescent="0.35">
      <c r="A1132" t="s">
        <v>5537</v>
      </c>
    </row>
    <row r="1133" spans="1:1" x14ac:dyDescent="0.35">
      <c r="A1133" t="s">
        <v>5538</v>
      </c>
    </row>
    <row r="1134" spans="1:1" x14ac:dyDescent="0.35">
      <c r="A1134" t="s">
        <v>5539</v>
      </c>
    </row>
    <row r="1135" spans="1:1" x14ac:dyDescent="0.35">
      <c r="A1135" t="s">
        <v>5540</v>
      </c>
    </row>
    <row r="1136" spans="1:1" x14ac:dyDescent="0.35">
      <c r="A1136" t="s">
        <v>5541</v>
      </c>
    </row>
    <row r="1137" spans="1:1" x14ac:dyDescent="0.35">
      <c r="A1137" t="s">
        <v>5542</v>
      </c>
    </row>
    <row r="1138" spans="1:1" x14ac:dyDescent="0.35">
      <c r="A1138" t="s">
        <v>5543</v>
      </c>
    </row>
    <row r="1139" spans="1:1" x14ac:dyDescent="0.35">
      <c r="A1139" t="s">
        <v>5544</v>
      </c>
    </row>
    <row r="1140" spans="1:1" x14ac:dyDescent="0.35">
      <c r="A1140" t="s">
        <v>5545</v>
      </c>
    </row>
    <row r="1141" spans="1:1" x14ac:dyDescent="0.35">
      <c r="A1141" t="s">
        <v>5546</v>
      </c>
    </row>
    <row r="1142" spans="1:1" x14ac:dyDescent="0.35">
      <c r="A1142" t="s">
        <v>5547</v>
      </c>
    </row>
    <row r="1143" spans="1:1" x14ac:dyDescent="0.35">
      <c r="A1143" t="s">
        <v>5548</v>
      </c>
    </row>
    <row r="1144" spans="1:1" x14ac:dyDescent="0.35">
      <c r="A1144" t="s">
        <v>5549</v>
      </c>
    </row>
    <row r="1145" spans="1:1" x14ac:dyDescent="0.35">
      <c r="A1145" t="s">
        <v>5550</v>
      </c>
    </row>
    <row r="1146" spans="1:1" x14ac:dyDescent="0.35">
      <c r="A1146" t="s">
        <v>5551</v>
      </c>
    </row>
    <row r="1147" spans="1:1" x14ac:dyDescent="0.35">
      <c r="A1147" t="s">
        <v>5552</v>
      </c>
    </row>
    <row r="1148" spans="1:1" x14ac:dyDescent="0.35">
      <c r="A1148" t="s">
        <v>5553</v>
      </c>
    </row>
    <row r="1149" spans="1:1" x14ac:dyDescent="0.35">
      <c r="A1149" t="s">
        <v>5554</v>
      </c>
    </row>
    <row r="1150" spans="1:1" x14ac:dyDescent="0.35">
      <c r="A1150" t="s">
        <v>5555</v>
      </c>
    </row>
    <row r="1151" spans="1:1" x14ac:dyDescent="0.35">
      <c r="A1151" t="s">
        <v>5556</v>
      </c>
    </row>
    <row r="1152" spans="1:1" x14ac:dyDescent="0.35">
      <c r="A1152" t="s">
        <v>5557</v>
      </c>
    </row>
    <row r="1153" spans="1:1" x14ac:dyDescent="0.35">
      <c r="A1153" t="s">
        <v>5558</v>
      </c>
    </row>
    <row r="1154" spans="1:1" x14ac:dyDescent="0.35">
      <c r="A1154" t="s">
        <v>5559</v>
      </c>
    </row>
    <row r="1155" spans="1:1" x14ac:dyDescent="0.35">
      <c r="A1155" t="s">
        <v>5560</v>
      </c>
    </row>
    <row r="1156" spans="1:1" x14ac:dyDescent="0.35">
      <c r="A1156" t="s">
        <v>5561</v>
      </c>
    </row>
    <row r="1157" spans="1:1" x14ac:dyDescent="0.35">
      <c r="A1157" t="s">
        <v>5562</v>
      </c>
    </row>
    <row r="1158" spans="1:1" x14ac:dyDescent="0.35">
      <c r="A1158" t="s">
        <v>5563</v>
      </c>
    </row>
    <row r="1159" spans="1:1" x14ac:dyDescent="0.35">
      <c r="A1159" t="s">
        <v>5564</v>
      </c>
    </row>
    <row r="1160" spans="1:1" x14ac:dyDescent="0.35">
      <c r="A1160" t="s">
        <v>5565</v>
      </c>
    </row>
    <row r="1161" spans="1:1" x14ac:dyDescent="0.35">
      <c r="A1161" t="s">
        <v>5566</v>
      </c>
    </row>
    <row r="1162" spans="1:1" x14ac:dyDescent="0.35">
      <c r="A1162" t="s">
        <v>5567</v>
      </c>
    </row>
    <row r="1163" spans="1:1" x14ac:dyDescent="0.35">
      <c r="A1163" t="s">
        <v>5568</v>
      </c>
    </row>
    <row r="1164" spans="1:1" x14ac:dyDescent="0.35">
      <c r="A1164" t="s">
        <v>5569</v>
      </c>
    </row>
    <row r="1165" spans="1:1" x14ac:dyDescent="0.35">
      <c r="A1165" t="s">
        <v>5570</v>
      </c>
    </row>
    <row r="1166" spans="1:1" x14ac:dyDescent="0.35">
      <c r="A1166" t="s">
        <v>5571</v>
      </c>
    </row>
    <row r="1167" spans="1:1" x14ac:dyDescent="0.35">
      <c r="A1167" t="s">
        <v>5572</v>
      </c>
    </row>
    <row r="1168" spans="1:1" x14ac:dyDescent="0.35">
      <c r="A1168" t="s">
        <v>5573</v>
      </c>
    </row>
    <row r="1169" spans="1:1" x14ac:dyDescent="0.35">
      <c r="A1169" t="s">
        <v>5574</v>
      </c>
    </row>
    <row r="1170" spans="1:1" x14ac:dyDescent="0.35">
      <c r="A1170" t="s">
        <v>5575</v>
      </c>
    </row>
    <row r="1171" spans="1:1" x14ac:dyDescent="0.35">
      <c r="A1171" t="s">
        <v>5576</v>
      </c>
    </row>
    <row r="1172" spans="1:1" x14ac:dyDescent="0.35">
      <c r="A1172" t="s">
        <v>5577</v>
      </c>
    </row>
    <row r="1173" spans="1:1" x14ac:dyDescent="0.35">
      <c r="A1173" t="s">
        <v>5578</v>
      </c>
    </row>
    <row r="1174" spans="1:1" x14ac:dyDescent="0.35">
      <c r="A1174" t="s">
        <v>5579</v>
      </c>
    </row>
    <row r="1175" spans="1:1" x14ac:dyDescent="0.35">
      <c r="A1175" t="s">
        <v>5580</v>
      </c>
    </row>
    <row r="1176" spans="1:1" x14ac:dyDescent="0.35">
      <c r="A1176" t="s">
        <v>5581</v>
      </c>
    </row>
    <row r="1177" spans="1:1" x14ac:dyDescent="0.35">
      <c r="A1177" t="s">
        <v>5582</v>
      </c>
    </row>
    <row r="1178" spans="1:1" x14ac:dyDescent="0.35">
      <c r="A1178" t="s">
        <v>5583</v>
      </c>
    </row>
    <row r="1179" spans="1:1" x14ac:dyDescent="0.35">
      <c r="A1179" t="s">
        <v>5584</v>
      </c>
    </row>
    <row r="1180" spans="1:1" x14ac:dyDescent="0.35">
      <c r="A1180" t="s">
        <v>5585</v>
      </c>
    </row>
    <row r="1181" spans="1:1" x14ac:dyDescent="0.35">
      <c r="A1181" t="s">
        <v>5586</v>
      </c>
    </row>
    <row r="1182" spans="1:1" x14ac:dyDescent="0.35">
      <c r="A1182" t="s">
        <v>5587</v>
      </c>
    </row>
    <row r="1183" spans="1:1" x14ac:dyDescent="0.35">
      <c r="A1183" t="s">
        <v>5588</v>
      </c>
    </row>
    <row r="1184" spans="1:1" x14ac:dyDescent="0.35">
      <c r="A1184" t="s">
        <v>5589</v>
      </c>
    </row>
    <row r="1185" spans="1:1" x14ac:dyDescent="0.35">
      <c r="A1185" t="s">
        <v>5590</v>
      </c>
    </row>
    <row r="1186" spans="1:1" x14ac:dyDescent="0.35">
      <c r="A1186" t="s">
        <v>5591</v>
      </c>
    </row>
    <row r="1187" spans="1:1" x14ac:dyDescent="0.35">
      <c r="A1187" t="s">
        <v>5592</v>
      </c>
    </row>
    <row r="1188" spans="1:1" x14ac:dyDescent="0.35">
      <c r="A1188" t="s">
        <v>5593</v>
      </c>
    </row>
    <row r="1189" spans="1:1" x14ac:dyDescent="0.35">
      <c r="A1189" t="s">
        <v>5594</v>
      </c>
    </row>
    <row r="1190" spans="1:1" x14ac:dyDescent="0.35">
      <c r="A1190" t="s">
        <v>5595</v>
      </c>
    </row>
    <row r="1191" spans="1:1" x14ac:dyDescent="0.35">
      <c r="A1191" t="s">
        <v>5596</v>
      </c>
    </row>
    <row r="1192" spans="1:1" x14ac:dyDescent="0.35">
      <c r="A1192" t="s">
        <v>5597</v>
      </c>
    </row>
    <row r="1193" spans="1:1" x14ac:dyDescent="0.35">
      <c r="A1193" t="s">
        <v>5598</v>
      </c>
    </row>
    <row r="1194" spans="1:1" x14ac:dyDescent="0.35">
      <c r="A1194" t="s">
        <v>5599</v>
      </c>
    </row>
    <row r="1195" spans="1:1" x14ac:dyDescent="0.35">
      <c r="A1195" t="s">
        <v>5600</v>
      </c>
    </row>
    <row r="1196" spans="1:1" x14ac:dyDescent="0.35">
      <c r="A1196" t="s">
        <v>5601</v>
      </c>
    </row>
    <row r="1197" spans="1:1" x14ac:dyDescent="0.35">
      <c r="A1197" t="s">
        <v>5602</v>
      </c>
    </row>
    <row r="1198" spans="1:1" x14ac:dyDescent="0.35">
      <c r="A1198" t="s">
        <v>5603</v>
      </c>
    </row>
    <row r="1199" spans="1:1" x14ac:dyDescent="0.35">
      <c r="A1199" t="s">
        <v>5604</v>
      </c>
    </row>
    <row r="1200" spans="1:1" x14ac:dyDescent="0.35">
      <c r="A1200" t="s">
        <v>5605</v>
      </c>
    </row>
    <row r="1201" spans="1:1" x14ac:dyDescent="0.35">
      <c r="A1201" t="s">
        <v>5606</v>
      </c>
    </row>
    <row r="1202" spans="1:1" x14ac:dyDescent="0.35">
      <c r="A1202" t="s">
        <v>5607</v>
      </c>
    </row>
    <row r="1203" spans="1:1" x14ac:dyDescent="0.35">
      <c r="A1203" t="s">
        <v>5608</v>
      </c>
    </row>
    <row r="1204" spans="1:1" x14ac:dyDescent="0.35">
      <c r="A1204" t="s">
        <v>5609</v>
      </c>
    </row>
    <row r="1205" spans="1:1" x14ac:dyDescent="0.35">
      <c r="A1205" t="s">
        <v>5610</v>
      </c>
    </row>
    <row r="1206" spans="1:1" x14ac:dyDescent="0.35">
      <c r="A1206" t="s">
        <v>5611</v>
      </c>
    </row>
    <row r="1207" spans="1:1" x14ac:dyDescent="0.35">
      <c r="A1207" t="s">
        <v>5612</v>
      </c>
    </row>
    <row r="1208" spans="1:1" x14ac:dyDescent="0.35">
      <c r="A1208" t="s">
        <v>5613</v>
      </c>
    </row>
    <row r="1209" spans="1:1" x14ac:dyDescent="0.35">
      <c r="A1209" t="s">
        <v>5614</v>
      </c>
    </row>
    <row r="1210" spans="1:1" x14ac:dyDescent="0.35">
      <c r="A1210" t="s">
        <v>5615</v>
      </c>
    </row>
    <row r="1211" spans="1:1" x14ac:dyDescent="0.35">
      <c r="A1211" t="s">
        <v>5616</v>
      </c>
    </row>
    <row r="1212" spans="1:1" x14ac:dyDescent="0.35">
      <c r="A1212" t="s">
        <v>5617</v>
      </c>
    </row>
    <row r="1213" spans="1:1" x14ac:dyDescent="0.35">
      <c r="A1213" t="s">
        <v>5618</v>
      </c>
    </row>
    <row r="1214" spans="1:1" x14ac:dyDescent="0.35">
      <c r="A1214" t="s">
        <v>5619</v>
      </c>
    </row>
    <row r="1215" spans="1:1" x14ac:dyDescent="0.35">
      <c r="A1215" t="s">
        <v>5620</v>
      </c>
    </row>
    <row r="1216" spans="1:1" x14ac:dyDescent="0.35">
      <c r="A1216" t="s">
        <v>5621</v>
      </c>
    </row>
    <row r="1217" spans="1:1" x14ac:dyDescent="0.35">
      <c r="A1217" t="s">
        <v>5622</v>
      </c>
    </row>
    <row r="1218" spans="1:1" x14ac:dyDescent="0.35">
      <c r="A1218" t="s">
        <v>5623</v>
      </c>
    </row>
    <row r="1219" spans="1:1" x14ac:dyDescent="0.35">
      <c r="A1219" t="s">
        <v>5624</v>
      </c>
    </row>
    <row r="1220" spans="1:1" x14ac:dyDescent="0.35">
      <c r="A1220" t="s">
        <v>5625</v>
      </c>
    </row>
    <row r="1221" spans="1:1" x14ac:dyDescent="0.35">
      <c r="A1221" t="s">
        <v>5626</v>
      </c>
    </row>
    <row r="1222" spans="1:1" x14ac:dyDescent="0.35">
      <c r="A1222" t="s">
        <v>5627</v>
      </c>
    </row>
    <row r="1223" spans="1:1" x14ac:dyDescent="0.35">
      <c r="A1223" t="s">
        <v>5628</v>
      </c>
    </row>
    <row r="1224" spans="1:1" x14ac:dyDescent="0.35">
      <c r="A1224" t="s">
        <v>5629</v>
      </c>
    </row>
    <row r="1225" spans="1:1" x14ac:dyDescent="0.35">
      <c r="A1225" t="s">
        <v>5630</v>
      </c>
    </row>
    <row r="1226" spans="1:1" x14ac:dyDescent="0.35">
      <c r="A1226" t="s">
        <v>5631</v>
      </c>
    </row>
    <row r="1227" spans="1:1" x14ac:dyDescent="0.35">
      <c r="A1227" t="s">
        <v>5632</v>
      </c>
    </row>
    <row r="1228" spans="1:1" x14ac:dyDescent="0.35">
      <c r="A1228" t="s">
        <v>5633</v>
      </c>
    </row>
    <row r="1229" spans="1:1" x14ac:dyDescent="0.35">
      <c r="A1229" t="s">
        <v>5634</v>
      </c>
    </row>
    <row r="1230" spans="1:1" x14ac:dyDescent="0.35">
      <c r="A1230" t="s">
        <v>5635</v>
      </c>
    </row>
    <row r="1231" spans="1:1" x14ac:dyDescent="0.35">
      <c r="A1231" t="s">
        <v>5636</v>
      </c>
    </row>
    <row r="1232" spans="1:1" x14ac:dyDescent="0.35">
      <c r="A1232" t="s">
        <v>5637</v>
      </c>
    </row>
    <row r="1233" spans="1:1" x14ac:dyDescent="0.35">
      <c r="A1233" t="s">
        <v>5638</v>
      </c>
    </row>
    <row r="1234" spans="1:1" x14ac:dyDescent="0.35">
      <c r="A1234" t="s">
        <v>5639</v>
      </c>
    </row>
    <row r="1235" spans="1:1" x14ac:dyDescent="0.35">
      <c r="A1235" t="s">
        <v>5640</v>
      </c>
    </row>
    <row r="1236" spans="1:1" x14ac:dyDescent="0.35">
      <c r="A1236" t="s">
        <v>5641</v>
      </c>
    </row>
    <row r="1237" spans="1:1" x14ac:dyDescent="0.35">
      <c r="A1237" t="s">
        <v>5642</v>
      </c>
    </row>
    <row r="1238" spans="1:1" x14ac:dyDescent="0.35">
      <c r="A1238" t="s">
        <v>5643</v>
      </c>
    </row>
    <row r="1239" spans="1:1" x14ac:dyDescent="0.35">
      <c r="A1239" t="s">
        <v>5644</v>
      </c>
    </row>
    <row r="1240" spans="1:1" x14ac:dyDescent="0.35">
      <c r="A1240" t="s">
        <v>5645</v>
      </c>
    </row>
    <row r="1241" spans="1:1" x14ac:dyDescent="0.35">
      <c r="A1241" t="s">
        <v>5646</v>
      </c>
    </row>
    <row r="1242" spans="1:1" x14ac:dyDescent="0.35">
      <c r="A1242" t="s">
        <v>5647</v>
      </c>
    </row>
    <row r="1243" spans="1:1" x14ac:dyDescent="0.35">
      <c r="A1243" t="s">
        <v>5648</v>
      </c>
    </row>
    <row r="1244" spans="1:1" x14ac:dyDescent="0.35">
      <c r="A1244" t="s">
        <v>5649</v>
      </c>
    </row>
    <row r="1245" spans="1:1" x14ac:dyDescent="0.35">
      <c r="A1245" t="s">
        <v>5650</v>
      </c>
    </row>
    <row r="1246" spans="1:1" x14ac:dyDescent="0.35">
      <c r="A1246" t="s">
        <v>5651</v>
      </c>
    </row>
    <row r="1247" spans="1:1" x14ac:dyDescent="0.35">
      <c r="A1247" t="s">
        <v>5652</v>
      </c>
    </row>
    <row r="1248" spans="1:1" x14ac:dyDescent="0.35">
      <c r="A1248" t="s">
        <v>5653</v>
      </c>
    </row>
    <row r="1249" spans="1:1" x14ac:dyDescent="0.35">
      <c r="A1249" t="s">
        <v>5654</v>
      </c>
    </row>
    <row r="1250" spans="1:1" x14ac:dyDescent="0.35">
      <c r="A1250" t="s">
        <v>5655</v>
      </c>
    </row>
    <row r="1251" spans="1:1" x14ac:dyDescent="0.35">
      <c r="A1251" t="s">
        <v>5656</v>
      </c>
    </row>
    <row r="1252" spans="1:1" x14ac:dyDescent="0.35">
      <c r="A1252" t="s">
        <v>5657</v>
      </c>
    </row>
    <row r="1253" spans="1:1" x14ac:dyDescent="0.35">
      <c r="A1253" t="s">
        <v>5658</v>
      </c>
    </row>
    <row r="1254" spans="1:1" x14ac:dyDescent="0.35">
      <c r="A1254" t="s">
        <v>5659</v>
      </c>
    </row>
    <row r="1255" spans="1:1" x14ac:dyDescent="0.35">
      <c r="A1255" t="s">
        <v>5660</v>
      </c>
    </row>
    <row r="1256" spans="1:1" x14ac:dyDescent="0.35">
      <c r="A1256" t="s">
        <v>5661</v>
      </c>
    </row>
    <row r="1257" spans="1:1" x14ac:dyDescent="0.35">
      <c r="A1257" t="s">
        <v>5662</v>
      </c>
    </row>
    <row r="1258" spans="1:1" x14ac:dyDescent="0.35">
      <c r="A1258" t="s">
        <v>5663</v>
      </c>
    </row>
    <row r="1259" spans="1:1" x14ac:dyDescent="0.35">
      <c r="A1259" t="s">
        <v>5664</v>
      </c>
    </row>
    <row r="1260" spans="1:1" x14ac:dyDescent="0.35">
      <c r="A1260" t="s">
        <v>5665</v>
      </c>
    </row>
    <row r="1261" spans="1:1" x14ac:dyDescent="0.35">
      <c r="A1261" t="s">
        <v>5666</v>
      </c>
    </row>
    <row r="1262" spans="1:1" x14ac:dyDescent="0.35">
      <c r="A1262" t="s">
        <v>5667</v>
      </c>
    </row>
    <row r="1263" spans="1:1" x14ac:dyDescent="0.35">
      <c r="A1263" t="s">
        <v>5668</v>
      </c>
    </row>
    <row r="1264" spans="1:1" x14ac:dyDescent="0.35">
      <c r="A1264" t="s">
        <v>5669</v>
      </c>
    </row>
    <row r="1265" spans="1:1" x14ac:dyDescent="0.35">
      <c r="A1265" t="s">
        <v>5670</v>
      </c>
    </row>
    <row r="1266" spans="1:1" x14ac:dyDescent="0.35">
      <c r="A1266" t="s">
        <v>5671</v>
      </c>
    </row>
    <row r="1267" spans="1:1" x14ac:dyDescent="0.35">
      <c r="A1267" t="s">
        <v>5672</v>
      </c>
    </row>
    <row r="1268" spans="1:1" x14ac:dyDescent="0.35">
      <c r="A1268" t="s">
        <v>5673</v>
      </c>
    </row>
    <row r="1269" spans="1:1" x14ac:dyDescent="0.35">
      <c r="A1269" t="s">
        <v>5674</v>
      </c>
    </row>
    <row r="1270" spans="1:1" x14ac:dyDescent="0.35">
      <c r="A1270" t="s">
        <v>5675</v>
      </c>
    </row>
    <row r="1271" spans="1:1" x14ac:dyDescent="0.35">
      <c r="A1271" t="s">
        <v>5676</v>
      </c>
    </row>
    <row r="1272" spans="1:1" x14ac:dyDescent="0.35">
      <c r="A1272" t="s">
        <v>5677</v>
      </c>
    </row>
    <row r="1273" spans="1:1" x14ac:dyDescent="0.35">
      <c r="A1273" t="s">
        <v>5678</v>
      </c>
    </row>
    <row r="1274" spans="1:1" x14ac:dyDescent="0.35">
      <c r="A1274" t="s">
        <v>5679</v>
      </c>
    </row>
    <row r="1275" spans="1:1" x14ac:dyDescent="0.35">
      <c r="A1275" t="s">
        <v>5680</v>
      </c>
    </row>
    <row r="1276" spans="1:1" x14ac:dyDescent="0.35">
      <c r="A1276" t="s">
        <v>5681</v>
      </c>
    </row>
    <row r="1277" spans="1:1" x14ac:dyDescent="0.35">
      <c r="A1277" t="s">
        <v>5682</v>
      </c>
    </row>
    <row r="1278" spans="1:1" x14ac:dyDescent="0.35">
      <c r="A1278" t="s">
        <v>5683</v>
      </c>
    </row>
    <row r="1279" spans="1:1" x14ac:dyDescent="0.35">
      <c r="A1279" t="s">
        <v>5684</v>
      </c>
    </row>
    <row r="1280" spans="1:1" x14ac:dyDescent="0.35">
      <c r="A1280" t="s">
        <v>5685</v>
      </c>
    </row>
    <row r="1281" spans="1:1" x14ac:dyDescent="0.35">
      <c r="A1281" t="s">
        <v>5686</v>
      </c>
    </row>
    <row r="1282" spans="1:1" x14ac:dyDescent="0.35">
      <c r="A1282" t="s">
        <v>5687</v>
      </c>
    </row>
    <row r="1283" spans="1:1" x14ac:dyDescent="0.35">
      <c r="A1283" t="s">
        <v>5688</v>
      </c>
    </row>
    <row r="1284" spans="1:1" x14ac:dyDescent="0.35">
      <c r="A1284" t="s">
        <v>5689</v>
      </c>
    </row>
    <row r="1285" spans="1:1" x14ac:dyDescent="0.35">
      <c r="A1285" t="s">
        <v>5690</v>
      </c>
    </row>
    <row r="1286" spans="1:1" x14ac:dyDescent="0.35">
      <c r="A1286" t="s">
        <v>5691</v>
      </c>
    </row>
    <row r="1287" spans="1:1" x14ac:dyDescent="0.35">
      <c r="A1287" t="s">
        <v>5692</v>
      </c>
    </row>
    <row r="1288" spans="1:1" x14ac:dyDescent="0.35">
      <c r="A1288" t="s">
        <v>5693</v>
      </c>
    </row>
    <row r="1289" spans="1:1" x14ac:dyDescent="0.35">
      <c r="A1289" t="s">
        <v>5694</v>
      </c>
    </row>
    <row r="1290" spans="1:1" x14ac:dyDescent="0.35">
      <c r="A1290" t="s">
        <v>5695</v>
      </c>
    </row>
    <row r="1291" spans="1:1" x14ac:dyDescent="0.35">
      <c r="A1291" t="s">
        <v>5696</v>
      </c>
    </row>
    <row r="1292" spans="1:1" x14ac:dyDescent="0.35">
      <c r="A1292" t="s">
        <v>5697</v>
      </c>
    </row>
    <row r="1293" spans="1:1" x14ac:dyDescent="0.35">
      <c r="A1293" t="s">
        <v>5698</v>
      </c>
    </row>
    <row r="1294" spans="1:1" x14ac:dyDescent="0.35">
      <c r="A1294" t="s">
        <v>5699</v>
      </c>
    </row>
    <row r="1295" spans="1:1" x14ac:dyDescent="0.35">
      <c r="A1295" t="s">
        <v>5700</v>
      </c>
    </row>
    <row r="1296" spans="1:1" x14ac:dyDescent="0.35">
      <c r="A1296" t="s">
        <v>5701</v>
      </c>
    </row>
    <row r="1297" spans="1:1" x14ac:dyDescent="0.35">
      <c r="A1297" t="s">
        <v>5702</v>
      </c>
    </row>
    <row r="1298" spans="1:1" x14ac:dyDescent="0.35">
      <c r="A1298" t="s">
        <v>5703</v>
      </c>
    </row>
    <row r="1299" spans="1:1" x14ac:dyDescent="0.35">
      <c r="A1299" t="s">
        <v>5704</v>
      </c>
    </row>
    <row r="1300" spans="1:1" x14ac:dyDescent="0.35">
      <c r="A1300" t="s">
        <v>5705</v>
      </c>
    </row>
    <row r="1301" spans="1:1" x14ac:dyDescent="0.35">
      <c r="A1301" t="s">
        <v>5706</v>
      </c>
    </row>
    <row r="1302" spans="1:1" x14ac:dyDescent="0.35">
      <c r="A1302" t="s">
        <v>5707</v>
      </c>
    </row>
    <row r="1303" spans="1:1" x14ac:dyDescent="0.35">
      <c r="A1303" t="s">
        <v>5708</v>
      </c>
    </row>
    <row r="1304" spans="1:1" x14ac:dyDescent="0.35">
      <c r="A1304" t="s">
        <v>5709</v>
      </c>
    </row>
    <row r="1305" spans="1:1" x14ac:dyDescent="0.35">
      <c r="A1305" t="s">
        <v>5710</v>
      </c>
    </row>
    <row r="1306" spans="1:1" x14ac:dyDescent="0.35">
      <c r="A1306" t="s">
        <v>5711</v>
      </c>
    </row>
    <row r="1307" spans="1:1" x14ac:dyDescent="0.35">
      <c r="A1307" t="s">
        <v>5712</v>
      </c>
    </row>
    <row r="1308" spans="1:1" x14ac:dyDescent="0.35">
      <c r="A1308" t="s">
        <v>5713</v>
      </c>
    </row>
    <row r="1309" spans="1:1" x14ac:dyDescent="0.35">
      <c r="A1309" t="s">
        <v>5714</v>
      </c>
    </row>
    <row r="1310" spans="1:1" x14ac:dyDescent="0.35">
      <c r="A1310" t="s">
        <v>5715</v>
      </c>
    </row>
    <row r="1311" spans="1:1" x14ac:dyDescent="0.35">
      <c r="A1311" t="s">
        <v>5716</v>
      </c>
    </row>
    <row r="1312" spans="1:1" x14ac:dyDescent="0.35">
      <c r="A1312" t="s">
        <v>5717</v>
      </c>
    </row>
    <row r="1313" spans="1:1" x14ac:dyDescent="0.35">
      <c r="A1313" t="s">
        <v>5718</v>
      </c>
    </row>
    <row r="1314" spans="1:1" x14ac:dyDescent="0.35">
      <c r="A1314" t="s">
        <v>5719</v>
      </c>
    </row>
    <row r="1315" spans="1:1" x14ac:dyDescent="0.35">
      <c r="A1315" t="s">
        <v>5720</v>
      </c>
    </row>
    <row r="1316" spans="1:1" x14ac:dyDescent="0.35">
      <c r="A1316" t="s">
        <v>5721</v>
      </c>
    </row>
    <row r="1317" spans="1:1" x14ac:dyDescent="0.35">
      <c r="A1317" t="s">
        <v>5722</v>
      </c>
    </row>
    <row r="1318" spans="1:1" x14ac:dyDescent="0.35">
      <c r="A1318" t="s">
        <v>5723</v>
      </c>
    </row>
    <row r="1319" spans="1:1" x14ac:dyDescent="0.35">
      <c r="A1319" t="s">
        <v>5724</v>
      </c>
    </row>
    <row r="1320" spans="1:1" x14ac:dyDescent="0.35">
      <c r="A1320" t="s">
        <v>5725</v>
      </c>
    </row>
    <row r="1321" spans="1:1" x14ac:dyDescent="0.35">
      <c r="A1321" t="s">
        <v>5726</v>
      </c>
    </row>
    <row r="1322" spans="1:1" x14ac:dyDescent="0.35">
      <c r="A1322" t="s">
        <v>5727</v>
      </c>
    </row>
    <row r="1323" spans="1:1" x14ac:dyDescent="0.35">
      <c r="A1323" t="s">
        <v>5728</v>
      </c>
    </row>
    <row r="1324" spans="1:1" x14ac:dyDescent="0.35">
      <c r="A1324" t="s">
        <v>5729</v>
      </c>
    </row>
    <row r="1325" spans="1:1" x14ac:dyDescent="0.35">
      <c r="A1325" t="s">
        <v>5730</v>
      </c>
    </row>
    <row r="1326" spans="1:1" x14ac:dyDescent="0.35">
      <c r="A1326" t="s">
        <v>5731</v>
      </c>
    </row>
    <row r="1327" spans="1:1" x14ac:dyDescent="0.35">
      <c r="A1327" t="s">
        <v>5732</v>
      </c>
    </row>
    <row r="1328" spans="1:1" x14ac:dyDescent="0.35">
      <c r="A1328" t="s">
        <v>5733</v>
      </c>
    </row>
    <row r="1329" spans="1:1" x14ac:dyDescent="0.35">
      <c r="A1329" t="s">
        <v>5734</v>
      </c>
    </row>
    <row r="1330" spans="1:1" x14ac:dyDescent="0.35">
      <c r="A1330" t="s">
        <v>5735</v>
      </c>
    </row>
    <row r="1331" spans="1:1" x14ac:dyDescent="0.35">
      <c r="A1331" t="s">
        <v>5736</v>
      </c>
    </row>
    <row r="1332" spans="1:1" x14ac:dyDescent="0.35">
      <c r="A1332" t="s">
        <v>5737</v>
      </c>
    </row>
    <row r="1333" spans="1:1" x14ac:dyDescent="0.35">
      <c r="A1333" t="s">
        <v>5738</v>
      </c>
    </row>
    <row r="1334" spans="1:1" x14ac:dyDescent="0.35">
      <c r="A1334" t="s">
        <v>5739</v>
      </c>
    </row>
    <row r="1335" spans="1:1" x14ac:dyDescent="0.35">
      <c r="A1335" t="s">
        <v>5740</v>
      </c>
    </row>
    <row r="1336" spans="1:1" x14ac:dyDescent="0.35">
      <c r="A1336" t="s">
        <v>5741</v>
      </c>
    </row>
    <row r="1337" spans="1:1" x14ac:dyDescent="0.35">
      <c r="A1337" t="s">
        <v>5742</v>
      </c>
    </row>
    <row r="1338" spans="1:1" x14ac:dyDescent="0.35">
      <c r="A1338" t="s">
        <v>5743</v>
      </c>
    </row>
    <row r="1339" spans="1:1" x14ac:dyDescent="0.35">
      <c r="A1339" t="s">
        <v>5744</v>
      </c>
    </row>
    <row r="1340" spans="1:1" x14ac:dyDescent="0.35">
      <c r="A1340" t="s">
        <v>5745</v>
      </c>
    </row>
    <row r="1341" spans="1:1" x14ac:dyDescent="0.35">
      <c r="A1341" t="s">
        <v>5746</v>
      </c>
    </row>
    <row r="1342" spans="1:1" x14ac:dyDescent="0.35">
      <c r="A1342" t="s">
        <v>5747</v>
      </c>
    </row>
    <row r="1343" spans="1:1" x14ac:dyDescent="0.35">
      <c r="A1343" t="s">
        <v>5748</v>
      </c>
    </row>
    <row r="1344" spans="1:1" x14ac:dyDescent="0.35">
      <c r="A1344" t="s">
        <v>5749</v>
      </c>
    </row>
    <row r="1345" spans="1:1" x14ac:dyDescent="0.35">
      <c r="A1345" t="s">
        <v>5750</v>
      </c>
    </row>
    <row r="1346" spans="1:1" x14ac:dyDescent="0.35">
      <c r="A1346" t="s">
        <v>5751</v>
      </c>
    </row>
    <row r="1347" spans="1:1" x14ac:dyDescent="0.35">
      <c r="A1347" t="s">
        <v>5752</v>
      </c>
    </row>
    <row r="1348" spans="1:1" x14ac:dyDescent="0.35">
      <c r="A1348" t="s">
        <v>5753</v>
      </c>
    </row>
    <row r="1349" spans="1:1" x14ac:dyDescent="0.35">
      <c r="A1349" t="s">
        <v>5754</v>
      </c>
    </row>
    <row r="1350" spans="1:1" x14ac:dyDescent="0.35">
      <c r="A1350" t="s">
        <v>5755</v>
      </c>
    </row>
    <row r="1351" spans="1:1" x14ac:dyDescent="0.35">
      <c r="A1351" t="s">
        <v>5756</v>
      </c>
    </row>
    <row r="1352" spans="1:1" x14ac:dyDescent="0.35">
      <c r="A1352" t="s">
        <v>5757</v>
      </c>
    </row>
    <row r="1353" spans="1:1" x14ac:dyDescent="0.35">
      <c r="A1353" t="s">
        <v>5758</v>
      </c>
    </row>
    <row r="1354" spans="1:1" x14ac:dyDescent="0.35">
      <c r="A1354" t="s">
        <v>5759</v>
      </c>
    </row>
    <row r="1355" spans="1:1" x14ac:dyDescent="0.35">
      <c r="A1355" t="s">
        <v>5760</v>
      </c>
    </row>
    <row r="1356" spans="1:1" x14ac:dyDescent="0.35">
      <c r="A1356" t="s">
        <v>5761</v>
      </c>
    </row>
    <row r="1357" spans="1:1" x14ac:dyDescent="0.35">
      <c r="A1357" t="s">
        <v>5762</v>
      </c>
    </row>
    <row r="1358" spans="1:1" x14ac:dyDescent="0.35">
      <c r="A1358" t="s">
        <v>5763</v>
      </c>
    </row>
    <row r="1359" spans="1:1" x14ac:dyDescent="0.35">
      <c r="A1359" t="s">
        <v>5764</v>
      </c>
    </row>
    <row r="1360" spans="1:1" x14ac:dyDescent="0.35">
      <c r="A1360" t="s">
        <v>5765</v>
      </c>
    </row>
    <row r="1361" spans="1:1" x14ac:dyDescent="0.35">
      <c r="A1361" t="s">
        <v>5766</v>
      </c>
    </row>
    <row r="1362" spans="1:1" x14ac:dyDescent="0.35">
      <c r="A1362" t="s">
        <v>5767</v>
      </c>
    </row>
    <row r="1363" spans="1:1" x14ac:dyDescent="0.35">
      <c r="A1363" t="s">
        <v>5768</v>
      </c>
    </row>
    <row r="1364" spans="1:1" x14ac:dyDescent="0.35">
      <c r="A1364" t="s">
        <v>5769</v>
      </c>
    </row>
    <row r="1365" spans="1:1" x14ac:dyDescent="0.35">
      <c r="A1365" t="s">
        <v>5770</v>
      </c>
    </row>
    <row r="1366" spans="1:1" x14ac:dyDescent="0.35">
      <c r="A1366" t="s">
        <v>5771</v>
      </c>
    </row>
    <row r="1367" spans="1:1" x14ac:dyDescent="0.35">
      <c r="A1367" t="s">
        <v>5772</v>
      </c>
    </row>
    <row r="1368" spans="1:1" x14ac:dyDescent="0.35">
      <c r="A1368" t="s">
        <v>5773</v>
      </c>
    </row>
    <row r="1369" spans="1:1" x14ac:dyDescent="0.35">
      <c r="A1369" t="s">
        <v>5774</v>
      </c>
    </row>
    <row r="1370" spans="1:1" x14ac:dyDescent="0.35">
      <c r="A1370" t="s">
        <v>5775</v>
      </c>
    </row>
    <row r="1371" spans="1:1" x14ac:dyDescent="0.35">
      <c r="A1371" t="s">
        <v>5776</v>
      </c>
    </row>
    <row r="1372" spans="1:1" x14ac:dyDescent="0.35">
      <c r="A1372" t="s">
        <v>5777</v>
      </c>
    </row>
    <row r="1373" spans="1:1" x14ac:dyDescent="0.35">
      <c r="A1373" t="s">
        <v>5778</v>
      </c>
    </row>
    <row r="1374" spans="1:1" x14ac:dyDescent="0.35">
      <c r="A1374" t="s">
        <v>5779</v>
      </c>
    </row>
    <row r="1375" spans="1:1" x14ac:dyDescent="0.35">
      <c r="A1375" t="s">
        <v>5780</v>
      </c>
    </row>
    <row r="1376" spans="1:1" x14ac:dyDescent="0.35">
      <c r="A1376" t="s">
        <v>5781</v>
      </c>
    </row>
    <row r="1377" spans="1:1" x14ac:dyDescent="0.35">
      <c r="A1377" t="s">
        <v>5782</v>
      </c>
    </row>
    <row r="1378" spans="1:1" x14ac:dyDescent="0.35">
      <c r="A1378" t="s">
        <v>5783</v>
      </c>
    </row>
    <row r="1379" spans="1:1" x14ac:dyDescent="0.35">
      <c r="A1379" t="s">
        <v>5784</v>
      </c>
    </row>
    <row r="1380" spans="1:1" x14ac:dyDescent="0.35">
      <c r="A1380" t="s">
        <v>5785</v>
      </c>
    </row>
    <row r="1381" spans="1:1" x14ac:dyDescent="0.35">
      <c r="A1381" t="s">
        <v>5786</v>
      </c>
    </row>
    <row r="1382" spans="1:1" x14ac:dyDescent="0.35">
      <c r="A1382" t="s">
        <v>5787</v>
      </c>
    </row>
    <row r="1383" spans="1:1" x14ac:dyDescent="0.35">
      <c r="A1383" t="s">
        <v>5788</v>
      </c>
    </row>
    <row r="1384" spans="1:1" x14ac:dyDescent="0.35">
      <c r="A1384" t="s">
        <v>5789</v>
      </c>
    </row>
    <row r="1385" spans="1:1" x14ac:dyDescent="0.35">
      <c r="A1385" t="s">
        <v>5790</v>
      </c>
    </row>
    <row r="1386" spans="1:1" x14ac:dyDescent="0.35">
      <c r="A1386" t="s">
        <v>5791</v>
      </c>
    </row>
    <row r="1387" spans="1:1" x14ac:dyDescent="0.35">
      <c r="A1387" t="s">
        <v>5792</v>
      </c>
    </row>
    <row r="1388" spans="1:1" x14ac:dyDescent="0.35">
      <c r="A1388" t="s">
        <v>5793</v>
      </c>
    </row>
    <row r="1389" spans="1:1" x14ac:dyDescent="0.35">
      <c r="A1389" t="s">
        <v>5794</v>
      </c>
    </row>
    <row r="1390" spans="1:1" x14ac:dyDescent="0.35">
      <c r="A1390" t="s">
        <v>5795</v>
      </c>
    </row>
    <row r="1391" spans="1:1" x14ac:dyDescent="0.35">
      <c r="A1391" t="s">
        <v>5796</v>
      </c>
    </row>
    <row r="1392" spans="1:1" x14ac:dyDescent="0.35">
      <c r="A1392" t="s">
        <v>5797</v>
      </c>
    </row>
    <row r="1393" spans="1:1" x14ac:dyDescent="0.35">
      <c r="A1393" t="s">
        <v>5798</v>
      </c>
    </row>
    <row r="1394" spans="1:1" x14ac:dyDescent="0.35">
      <c r="A1394" t="s">
        <v>5799</v>
      </c>
    </row>
    <row r="1395" spans="1:1" x14ac:dyDescent="0.35">
      <c r="A1395" t="s">
        <v>5800</v>
      </c>
    </row>
    <row r="1396" spans="1:1" x14ac:dyDescent="0.35">
      <c r="A1396" t="s">
        <v>5801</v>
      </c>
    </row>
    <row r="1397" spans="1:1" x14ac:dyDescent="0.35">
      <c r="A1397" t="s">
        <v>5802</v>
      </c>
    </row>
    <row r="1398" spans="1:1" x14ac:dyDescent="0.35">
      <c r="A1398" t="s">
        <v>5803</v>
      </c>
    </row>
    <row r="1399" spans="1:1" x14ac:dyDescent="0.35">
      <c r="A1399" t="s">
        <v>5804</v>
      </c>
    </row>
    <row r="1400" spans="1:1" x14ac:dyDescent="0.35">
      <c r="A1400" t="s">
        <v>5805</v>
      </c>
    </row>
    <row r="1401" spans="1:1" x14ac:dyDescent="0.35">
      <c r="A1401" t="s">
        <v>5806</v>
      </c>
    </row>
    <row r="1402" spans="1:1" x14ac:dyDescent="0.35">
      <c r="A1402" t="s">
        <v>5807</v>
      </c>
    </row>
    <row r="1403" spans="1:1" x14ac:dyDescent="0.35">
      <c r="A1403" t="s">
        <v>5808</v>
      </c>
    </row>
    <row r="1404" spans="1:1" x14ac:dyDescent="0.35">
      <c r="A1404" t="s">
        <v>5809</v>
      </c>
    </row>
    <row r="1405" spans="1:1" x14ac:dyDescent="0.35">
      <c r="A1405" t="s">
        <v>5810</v>
      </c>
    </row>
    <row r="1406" spans="1:1" x14ac:dyDescent="0.35">
      <c r="A1406" t="s">
        <v>5811</v>
      </c>
    </row>
    <row r="1407" spans="1:1" x14ac:dyDescent="0.35">
      <c r="A1407" t="s">
        <v>5812</v>
      </c>
    </row>
    <row r="1408" spans="1:1" x14ac:dyDescent="0.35">
      <c r="A1408" t="s">
        <v>5813</v>
      </c>
    </row>
    <row r="1409" spans="1:1" x14ac:dyDescent="0.35">
      <c r="A1409" t="s">
        <v>5814</v>
      </c>
    </row>
    <row r="1410" spans="1:1" x14ac:dyDescent="0.35">
      <c r="A1410" t="s">
        <v>5815</v>
      </c>
    </row>
    <row r="1411" spans="1:1" x14ac:dyDescent="0.35">
      <c r="A1411" t="s">
        <v>5816</v>
      </c>
    </row>
    <row r="1412" spans="1:1" x14ac:dyDescent="0.35">
      <c r="A1412" t="s">
        <v>5817</v>
      </c>
    </row>
    <row r="1413" spans="1:1" x14ac:dyDescent="0.35">
      <c r="A1413" t="s">
        <v>5818</v>
      </c>
    </row>
    <row r="1414" spans="1:1" x14ac:dyDescent="0.35">
      <c r="A1414" t="s">
        <v>5819</v>
      </c>
    </row>
    <row r="1415" spans="1:1" x14ac:dyDescent="0.35">
      <c r="A1415" t="s">
        <v>5820</v>
      </c>
    </row>
    <row r="1416" spans="1:1" x14ac:dyDescent="0.35">
      <c r="A1416" t="s">
        <v>5821</v>
      </c>
    </row>
    <row r="1417" spans="1:1" x14ac:dyDescent="0.35">
      <c r="A1417" t="s">
        <v>5822</v>
      </c>
    </row>
    <row r="1418" spans="1:1" x14ac:dyDescent="0.35">
      <c r="A1418" t="s">
        <v>5823</v>
      </c>
    </row>
    <row r="1419" spans="1:1" x14ac:dyDescent="0.35">
      <c r="A1419" t="s">
        <v>5824</v>
      </c>
    </row>
    <row r="1420" spans="1:1" x14ac:dyDescent="0.35">
      <c r="A1420" t="s">
        <v>5825</v>
      </c>
    </row>
    <row r="1421" spans="1:1" x14ac:dyDescent="0.35">
      <c r="A1421" t="s">
        <v>5826</v>
      </c>
    </row>
    <row r="1422" spans="1:1" x14ac:dyDescent="0.35">
      <c r="A1422" t="s">
        <v>5827</v>
      </c>
    </row>
    <row r="1423" spans="1:1" x14ac:dyDescent="0.35">
      <c r="A1423" t="s">
        <v>5828</v>
      </c>
    </row>
    <row r="1424" spans="1:1" x14ac:dyDescent="0.35">
      <c r="A1424" t="s">
        <v>5829</v>
      </c>
    </row>
    <row r="1425" spans="1:1" x14ac:dyDescent="0.35">
      <c r="A1425" t="s">
        <v>5830</v>
      </c>
    </row>
    <row r="1426" spans="1:1" x14ac:dyDescent="0.35">
      <c r="A1426" t="s">
        <v>5831</v>
      </c>
    </row>
    <row r="1427" spans="1:1" x14ac:dyDescent="0.35">
      <c r="A1427" t="s">
        <v>5832</v>
      </c>
    </row>
    <row r="1428" spans="1:1" x14ac:dyDescent="0.35">
      <c r="A1428" t="s">
        <v>5833</v>
      </c>
    </row>
    <row r="1429" spans="1:1" x14ac:dyDescent="0.35">
      <c r="A1429" t="s">
        <v>5834</v>
      </c>
    </row>
    <row r="1430" spans="1:1" x14ac:dyDescent="0.35">
      <c r="A1430" t="s">
        <v>5835</v>
      </c>
    </row>
    <row r="1431" spans="1:1" x14ac:dyDescent="0.35">
      <c r="A1431" t="s">
        <v>5836</v>
      </c>
    </row>
    <row r="1432" spans="1:1" x14ac:dyDescent="0.35">
      <c r="A1432" t="s">
        <v>5837</v>
      </c>
    </row>
    <row r="1433" spans="1:1" x14ac:dyDescent="0.35">
      <c r="A1433" t="s">
        <v>5838</v>
      </c>
    </row>
    <row r="1434" spans="1:1" x14ac:dyDescent="0.35">
      <c r="A1434" t="s">
        <v>5839</v>
      </c>
    </row>
    <row r="1435" spans="1:1" x14ac:dyDescent="0.35">
      <c r="A1435" t="s">
        <v>5840</v>
      </c>
    </row>
    <row r="1436" spans="1:1" x14ac:dyDescent="0.35">
      <c r="A1436" t="s">
        <v>5841</v>
      </c>
    </row>
    <row r="1437" spans="1:1" x14ac:dyDescent="0.35">
      <c r="A1437" t="s">
        <v>5842</v>
      </c>
    </row>
    <row r="1438" spans="1:1" x14ac:dyDescent="0.35">
      <c r="A1438" t="s">
        <v>5843</v>
      </c>
    </row>
    <row r="1439" spans="1:1" x14ac:dyDescent="0.35">
      <c r="A1439" t="s">
        <v>5844</v>
      </c>
    </row>
    <row r="1440" spans="1:1" x14ac:dyDescent="0.35">
      <c r="A1440" t="s">
        <v>5845</v>
      </c>
    </row>
    <row r="1441" spans="1:1" x14ac:dyDescent="0.35">
      <c r="A1441" t="s">
        <v>5846</v>
      </c>
    </row>
    <row r="1442" spans="1:1" x14ac:dyDescent="0.35">
      <c r="A1442" t="s">
        <v>5847</v>
      </c>
    </row>
    <row r="1443" spans="1:1" x14ac:dyDescent="0.35">
      <c r="A1443" t="s">
        <v>5848</v>
      </c>
    </row>
    <row r="1444" spans="1:1" x14ac:dyDescent="0.35">
      <c r="A1444" t="s">
        <v>5849</v>
      </c>
    </row>
    <row r="1445" spans="1:1" x14ac:dyDescent="0.35">
      <c r="A1445" t="s">
        <v>5850</v>
      </c>
    </row>
    <row r="1446" spans="1:1" x14ac:dyDescent="0.35">
      <c r="A1446" t="s">
        <v>5851</v>
      </c>
    </row>
    <row r="1447" spans="1:1" x14ac:dyDescent="0.35">
      <c r="A1447" t="s">
        <v>5852</v>
      </c>
    </row>
    <row r="1448" spans="1:1" x14ac:dyDescent="0.35">
      <c r="A1448" t="s">
        <v>5853</v>
      </c>
    </row>
    <row r="1449" spans="1:1" x14ac:dyDescent="0.35">
      <c r="A1449" t="s">
        <v>5854</v>
      </c>
    </row>
    <row r="1450" spans="1:1" x14ac:dyDescent="0.35">
      <c r="A1450" t="s">
        <v>5855</v>
      </c>
    </row>
    <row r="1451" spans="1:1" x14ac:dyDescent="0.35">
      <c r="A1451" t="s">
        <v>5856</v>
      </c>
    </row>
    <row r="1452" spans="1:1" x14ac:dyDescent="0.35">
      <c r="A1452" t="s">
        <v>5857</v>
      </c>
    </row>
    <row r="1453" spans="1:1" x14ac:dyDescent="0.35">
      <c r="A1453" t="s">
        <v>5858</v>
      </c>
    </row>
    <row r="1454" spans="1:1" x14ac:dyDescent="0.35">
      <c r="A1454" t="s">
        <v>5859</v>
      </c>
    </row>
    <row r="1455" spans="1:1" x14ac:dyDescent="0.35">
      <c r="A1455" t="s">
        <v>5860</v>
      </c>
    </row>
    <row r="1456" spans="1:1" x14ac:dyDescent="0.35">
      <c r="A1456" t="s">
        <v>5861</v>
      </c>
    </row>
    <row r="1457" spans="1:1" x14ac:dyDescent="0.35">
      <c r="A1457" t="s">
        <v>5862</v>
      </c>
    </row>
    <row r="1458" spans="1:1" x14ac:dyDescent="0.35">
      <c r="A1458" t="s">
        <v>5863</v>
      </c>
    </row>
    <row r="1459" spans="1:1" x14ac:dyDescent="0.35">
      <c r="A1459" t="s">
        <v>5864</v>
      </c>
    </row>
    <row r="1460" spans="1:1" x14ac:dyDescent="0.35">
      <c r="A1460" t="s">
        <v>5865</v>
      </c>
    </row>
    <row r="1461" spans="1:1" x14ac:dyDescent="0.35">
      <c r="A1461" t="s">
        <v>5866</v>
      </c>
    </row>
    <row r="1462" spans="1:1" x14ac:dyDescent="0.35">
      <c r="A1462" t="s">
        <v>5867</v>
      </c>
    </row>
    <row r="1463" spans="1:1" x14ac:dyDescent="0.35">
      <c r="A1463" t="s">
        <v>5868</v>
      </c>
    </row>
    <row r="1464" spans="1:1" x14ac:dyDescent="0.35">
      <c r="A1464" t="s">
        <v>5869</v>
      </c>
    </row>
    <row r="1465" spans="1:1" x14ac:dyDescent="0.35">
      <c r="A1465" t="s">
        <v>5870</v>
      </c>
    </row>
    <row r="1466" spans="1:1" x14ac:dyDescent="0.35">
      <c r="A1466" t="s">
        <v>5871</v>
      </c>
    </row>
    <row r="1467" spans="1:1" x14ac:dyDescent="0.35">
      <c r="A1467" t="s">
        <v>5872</v>
      </c>
    </row>
    <row r="1468" spans="1:1" x14ac:dyDescent="0.35">
      <c r="A1468" t="s">
        <v>5873</v>
      </c>
    </row>
    <row r="1469" spans="1:1" x14ac:dyDescent="0.35">
      <c r="A1469" t="s">
        <v>5874</v>
      </c>
    </row>
    <row r="1470" spans="1:1" x14ac:dyDescent="0.35">
      <c r="A1470" t="s">
        <v>5875</v>
      </c>
    </row>
    <row r="1471" spans="1:1" x14ac:dyDescent="0.35">
      <c r="A1471" t="s">
        <v>5876</v>
      </c>
    </row>
    <row r="1472" spans="1:1" x14ac:dyDescent="0.35">
      <c r="A1472" t="s">
        <v>5877</v>
      </c>
    </row>
    <row r="1473" spans="1:1" x14ac:dyDescent="0.35">
      <c r="A1473" t="s">
        <v>5878</v>
      </c>
    </row>
    <row r="1474" spans="1:1" x14ac:dyDescent="0.35">
      <c r="A1474" t="s">
        <v>5879</v>
      </c>
    </row>
    <row r="1475" spans="1:1" x14ac:dyDescent="0.35">
      <c r="A1475" t="s">
        <v>5880</v>
      </c>
    </row>
    <row r="1476" spans="1:1" x14ac:dyDescent="0.35">
      <c r="A1476" t="s">
        <v>5881</v>
      </c>
    </row>
    <row r="1477" spans="1:1" x14ac:dyDescent="0.35">
      <c r="A1477" t="s">
        <v>5882</v>
      </c>
    </row>
    <row r="1478" spans="1:1" x14ac:dyDescent="0.35">
      <c r="A1478" t="s">
        <v>5883</v>
      </c>
    </row>
    <row r="1479" spans="1:1" x14ac:dyDescent="0.35">
      <c r="A1479" t="s">
        <v>5884</v>
      </c>
    </row>
    <row r="1480" spans="1:1" x14ac:dyDescent="0.35">
      <c r="A1480" t="s">
        <v>5885</v>
      </c>
    </row>
    <row r="1481" spans="1:1" x14ac:dyDescent="0.35">
      <c r="A1481" t="s">
        <v>5886</v>
      </c>
    </row>
    <row r="1482" spans="1:1" x14ac:dyDescent="0.35">
      <c r="A1482" t="s">
        <v>5887</v>
      </c>
    </row>
    <row r="1483" spans="1:1" x14ac:dyDescent="0.35">
      <c r="A1483" t="s">
        <v>5888</v>
      </c>
    </row>
    <row r="1484" spans="1:1" x14ac:dyDescent="0.35">
      <c r="A1484" t="s">
        <v>5889</v>
      </c>
    </row>
    <row r="1485" spans="1:1" x14ac:dyDescent="0.35">
      <c r="A1485" t="s">
        <v>5890</v>
      </c>
    </row>
    <row r="1486" spans="1:1" x14ac:dyDescent="0.35">
      <c r="A1486" t="s">
        <v>5891</v>
      </c>
    </row>
    <row r="1487" spans="1:1" x14ac:dyDescent="0.35">
      <c r="A1487" t="s">
        <v>5892</v>
      </c>
    </row>
    <row r="1488" spans="1:1" x14ac:dyDescent="0.35">
      <c r="A1488" t="s">
        <v>5893</v>
      </c>
    </row>
    <row r="1489" spans="1:1" x14ac:dyDescent="0.35">
      <c r="A1489" t="s">
        <v>5894</v>
      </c>
    </row>
    <row r="1490" spans="1:1" x14ac:dyDescent="0.35">
      <c r="A1490" t="s">
        <v>5895</v>
      </c>
    </row>
    <row r="1491" spans="1:1" x14ac:dyDescent="0.35">
      <c r="A1491" t="s">
        <v>5896</v>
      </c>
    </row>
    <row r="1492" spans="1:1" x14ac:dyDescent="0.35">
      <c r="A1492" t="s">
        <v>5897</v>
      </c>
    </row>
    <row r="1493" spans="1:1" x14ac:dyDescent="0.35">
      <c r="A1493" t="s">
        <v>5898</v>
      </c>
    </row>
    <row r="1494" spans="1:1" x14ac:dyDescent="0.35">
      <c r="A1494" t="s">
        <v>5899</v>
      </c>
    </row>
    <row r="1495" spans="1:1" x14ac:dyDescent="0.35">
      <c r="A1495" t="s">
        <v>5900</v>
      </c>
    </row>
    <row r="1496" spans="1:1" x14ac:dyDescent="0.35">
      <c r="A1496" t="s">
        <v>5901</v>
      </c>
    </row>
    <row r="1497" spans="1:1" x14ac:dyDescent="0.35">
      <c r="A1497" t="s">
        <v>5902</v>
      </c>
    </row>
    <row r="1498" spans="1:1" x14ac:dyDescent="0.35">
      <c r="A1498" t="s">
        <v>5903</v>
      </c>
    </row>
    <row r="1499" spans="1:1" x14ac:dyDescent="0.35">
      <c r="A1499" t="s">
        <v>5904</v>
      </c>
    </row>
    <row r="1500" spans="1:1" x14ac:dyDescent="0.35">
      <c r="A1500" t="s">
        <v>5905</v>
      </c>
    </row>
    <row r="1501" spans="1:1" x14ac:dyDescent="0.35">
      <c r="A1501" t="s">
        <v>5906</v>
      </c>
    </row>
    <row r="1502" spans="1:1" x14ac:dyDescent="0.35">
      <c r="A1502" t="s">
        <v>5907</v>
      </c>
    </row>
    <row r="1503" spans="1:1" x14ac:dyDescent="0.35">
      <c r="A1503" t="s">
        <v>5908</v>
      </c>
    </row>
    <row r="1504" spans="1:1" x14ac:dyDescent="0.35">
      <c r="A1504" t="s">
        <v>5909</v>
      </c>
    </row>
    <row r="1505" spans="1:1" x14ac:dyDescent="0.35">
      <c r="A1505" t="s">
        <v>5910</v>
      </c>
    </row>
    <row r="1506" spans="1:1" x14ac:dyDescent="0.35">
      <c r="A1506" t="s">
        <v>5911</v>
      </c>
    </row>
    <row r="1507" spans="1:1" x14ac:dyDescent="0.35">
      <c r="A1507" t="s">
        <v>5912</v>
      </c>
    </row>
    <row r="1508" spans="1:1" x14ac:dyDescent="0.35">
      <c r="A1508" t="s">
        <v>5913</v>
      </c>
    </row>
    <row r="1509" spans="1:1" x14ac:dyDescent="0.35">
      <c r="A1509" t="s">
        <v>5914</v>
      </c>
    </row>
    <row r="1510" spans="1:1" x14ac:dyDescent="0.35">
      <c r="A1510" t="s">
        <v>5915</v>
      </c>
    </row>
    <row r="1511" spans="1:1" x14ac:dyDescent="0.35">
      <c r="A1511" t="s">
        <v>5916</v>
      </c>
    </row>
    <row r="1512" spans="1:1" x14ac:dyDescent="0.35">
      <c r="A1512" t="s">
        <v>5917</v>
      </c>
    </row>
    <row r="1513" spans="1:1" x14ac:dyDescent="0.35">
      <c r="A1513" t="s">
        <v>5918</v>
      </c>
    </row>
    <row r="1514" spans="1:1" x14ac:dyDescent="0.35">
      <c r="A1514" t="s">
        <v>5919</v>
      </c>
    </row>
    <row r="1515" spans="1:1" x14ac:dyDescent="0.35">
      <c r="A1515" t="s">
        <v>5920</v>
      </c>
    </row>
    <row r="1516" spans="1:1" x14ac:dyDescent="0.35">
      <c r="A1516" t="s">
        <v>5921</v>
      </c>
    </row>
    <row r="1517" spans="1:1" x14ac:dyDescent="0.35">
      <c r="A1517" t="s">
        <v>5922</v>
      </c>
    </row>
    <row r="1518" spans="1:1" x14ac:dyDescent="0.35">
      <c r="A1518" t="s">
        <v>5923</v>
      </c>
    </row>
    <row r="1519" spans="1:1" x14ac:dyDescent="0.35">
      <c r="A1519" t="s">
        <v>5924</v>
      </c>
    </row>
    <row r="1520" spans="1:1" x14ac:dyDescent="0.35">
      <c r="A1520" t="s">
        <v>5925</v>
      </c>
    </row>
    <row r="1521" spans="1:1" x14ac:dyDescent="0.35">
      <c r="A1521" t="s">
        <v>5926</v>
      </c>
    </row>
    <row r="1522" spans="1:1" x14ac:dyDescent="0.35">
      <c r="A1522" t="s">
        <v>5927</v>
      </c>
    </row>
    <row r="1523" spans="1:1" x14ac:dyDescent="0.35">
      <c r="A1523" t="s">
        <v>5928</v>
      </c>
    </row>
    <row r="1524" spans="1:1" x14ac:dyDescent="0.35">
      <c r="A1524" t="s">
        <v>5929</v>
      </c>
    </row>
    <row r="1525" spans="1:1" x14ac:dyDescent="0.35">
      <c r="A1525" t="s">
        <v>5930</v>
      </c>
    </row>
    <row r="1526" spans="1:1" x14ac:dyDescent="0.35">
      <c r="A1526" t="s">
        <v>5931</v>
      </c>
    </row>
    <row r="1527" spans="1:1" x14ac:dyDescent="0.35">
      <c r="A1527" t="s">
        <v>5932</v>
      </c>
    </row>
    <row r="1528" spans="1:1" x14ac:dyDescent="0.35">
      <c r="A1528" t="s">
        <v>5933</v>
      </c>
    </row>
    <row r="1529" spans="1:1" x14ac:dyDescent="0.35">
      <c r="A1529" t="s">
        <v>5934</v>
      </c>
    </row>
    <row r="1530" spans="1:1" x14ac:dyDescent="0.35">
      <c r="A1530" t="s">
        <v>5935</v>
      </c>
    </row>
    <row r="1531" spans="1:1" x14ac:dyDescent="0.35">
      <c r="A1531" t="s">
        <v>5936</v>
      </c>
    </row>
    <row r="1532" spans="1:1" x14ac:dyDescent="0.35">
      <c r="A1532" t="s">
        <v>5937</v>
      </c>
    </row>
    <row r="1533" spans="1:1" x14ac:dyDescent="0.35">
      <c r="A1533" t="s">
        <v>5938</v>
      </c>
    </row>
    <row r="1534" spans="1:1" x14ac:dyDescent="0.35">
      <c r="A1534" t="s">
        <v>5939</v>
      </c>
    </row>
    <row r="1535" spans="1:1" x14ac:dyDescent="0.35">
      <c r="A1535" t="s">
        <v>5940</v>
      </c>
    </row>
    <row r="1536" spans="1:1" x14ac:dyDescent="0.35">
      <c r="A1536" t="s">
        <v>5941</v>
      </c>
    </row>
    <row r="1537" spans="1:1" x14ac:dyDescent="0.35">
      <c r="A1537" t="s">
        <v>5942</v>
      </c>
    </row>
    <row r="1538" spans="1:1" x14ac:dyDescent="0.35">
      <c r="A1538" t="s">
        <v>5943</v>
      </c>
    </row>
    <row r="1539" spans="1:1" x14ac:dyDescent="0.35">
      <c r="A1539" t="s">
        <v>5944</v>
      </c>
    </row>
    <row r="1540" spans="1:1" x14ac:dyDescent="0.35">
      <c r="A1540" t="s">
        <v>5945</v>
      </c>
    </row>
    <row r="1541" spans="1:1" x14ac:dyDescent="0.35">
      <c r="A1541" t="s">
        <v>5946</v>
      </c>
    </row>
    <row r="1542" spans="1:1" x14ac:dyDescent="0.35">
      <c r="A1542" t="s">
        <v>5947</v>
      </c>
    </row>
    <row r="1543" spans="1:1" x14ac:dyDescent="0.35">
      <c r="A1543" t="s">
        <v>5948</v>
      </c>
    </row>
    <row r="1544" spans="1:1" x14ac:dyDescent="0.35">
      <c r="A1544" t="s">
        <v>5949</v>
      </c>
    </row>
    <row r="1545" spans="1:1" x14ac:dyDescent="0.35">
      <c r="A1545" t="s">
        <v>5950</v>
      </c>
    </row>
    <row r="1546" spans="1:1" x14ac:dyDescent="0.35">
      <c r="A1546" t="s">
        <v>5951</v>
      </c>
    </row>
    <row r="1547" spans="1:1" x14ac:dyDescent="0.35">
      <c r="A1547" t="s">
        <v>5952</v>
      </c>
    </row>
    <row r="1548" spans="1:1" x14ac:dyDescent="0.35">
      <c r="A1548" t="s">
        <v>5953</v>
      </c>
    </row>
    <row r="1549" spans="1:1" x14ac:dyDescent="0.35">
      <c r="A1549" t="s">
        <v>5954</v>
      </c>
    </row>
    <row r="1550" spans="1:1" x14ac:dyDescent="0.35">
      <c r="A1550" t="s">
        <v>5955</v>
      </c>
    </row>
    <row r="1551" spans="1:1" x14ac:dyDescent="0.35">
      <c r="A1551" t="s">
        <v>5956</v>
      </c>
    </row>
    <row r="1552" spans="1:1" x14ac:dyDescent="0.35">
      <c r="A1552" t="s">
        <v>5957</v>
      </c>
    </row>
    <row r="1553" spans="1:1" x14ac:dyDescent="0.35">
      <c r="A1553" t="s">
        <v>5958</v>
      </c>
    </row>
    <row r="1554" spans="1:1" x14ac:dyDescent="0.35">
      <c r="A1554" t="s">
        <v>5959</v>
      </c>
    </row>
    <row r="1555" spans="1:1" x14ac:dyDescent="0.35">
      <c r="A1555" t="s">
        <v>5960</v>
      </c>
    </row>
    <row r="1556" spans="1:1" x14ac:dyDescent="0.35">
      <c r="A1556" t="s">
        <v>5961</v>
      </c>
    </row>
    <row r="1557" spans="1:1" x14ac:dyDescent="0.35">
      <c r="A1557" t="s">
        <v>5962</v>
      </c>
    </row>
    <row r="1558" spans="1:1" x14ac:dyDescent="0.35">
      <c r="A1558" t="s">
        <v>5963</v>
      </c>
    </row>
    <row r="1559" spans="1:1" x14ac:dyDescent="0.35">
      <c r="A1559" t="s">
        <v>5964</v>
      </c>
    </row>
    <row r="1560" spans="1:1" x14ac:dyDescent="0.35">
      <c r="A1560" t="s">
        <v>5965</v>
      </c>
    </row>
    <row r="1561" spans="1:1" x14ac:dyDescent="0.35">
      <c r="A1561" t="s">
        <v>5966</v>
      </c>
    </row>
    <row r="1562" spans="1:1" x14ac:dyDescent="0.35">
      <c r="A1562" t="s">
        <v>5967</v>
      </c>
    </row>
    <row r="1563" spans="1:1" x14ac:dyDescent="0.35">
      <c r="A1563" t="s">
        <v>5968</v>
      </c>
    </row>
    <row r="1564" spans="1:1" x14ac:dyDescent="0.35">
      <c r="A1564" t="s">
        <v>5969</v>
      </c>
    </row>
    <row r="1565" spans="1:1" x14ac:dyDescent="0.35">
      <c r="A1565" t="s">
        <v>5970</v>
      </c>
    </row>
    <row r="1566" spans="1:1" x14ac:dyDescent="0.35">
      <c r="A1566" t="s">
        <v>5971</v>
      </c>
    </row>
    <row r="1567" spans="1:1" x14ac:dyDescent="0.35">
      <c r="A1567" t="s">
        <v>5972</v>
      </c>
    </row>
    <row r="1568" spans="1:1" x14ac:dyDescent="0.35">
      <c r="A1568" t="s">
        <v>5973</v>
      </c>
    </row>
    <row r="1569" spans="1:1" x14ac:dyDescent="0.35">
      <c r="A1569" t="s">
        <v>5974</v>
      </c>
    </row>
    <row r="1570" spans="1:1" x14ac:dyDescent="0.35">
      <c r="A1570" t="s">
        <v>5975</v>
      </c>
    </row>
    <row r="1571" spans="1:1" x14ac:dyDescent="0.35">
      <c r="A1571" t="s">
        <v>5976</v>
      </c>
    </row>
    <row r="1572" spans="1:1" x14ac:dyDescent="0.35">
      <c r="A1572" t="s">
        <v>5977</v>
      </c>
    </row>
    <row r="1573" spans="1:1" x14ac:dyDescent="0.35">
      <c r="A1573" t="s">
        <v>5978</v>
      </c>
    </row>
    <row r="1574" spans="1:1" x14ac:dyDescent="0.35">
      <c r="A1574" t="s">
        <v>5979</v>
      </c>
    </row>
    <row r="1575" spans="1:1" x14ac:dyDescent="0.35">
      <c r="A1575" t="s">
        <v>5980</v>
      </c>
    </row>
    <row r="1576" spans="1:1" x14ac:dyDescent="0.35">
      <c r="A1576" t="s">
        <v>5981</v>
      </c>
    </row>
    <row r="1577" spans="1:1" x14ac:dyDescent="0.35">
      <c r="A1577" t="s">
        <v>5982</v>
      </c>
    </row>
    <row r="1578" spans="1:1" x14ac:dyDescent="0.35">
      <c r="A1578" t="s">
        <v>5983</v>
      </c>
    </row>
    <row r="1579" spans="1:1" x14ac:dyDescent="0.35">
      <c r="A1579" t="s">
        <v>5984</v>
      </c>
    </row>
    <row r="1580" spans="1:1" x14ac:dyDescent="0.35">
      <c r="A1580" t="s">
        <v>5985</v>
      </c>
    </row>
    <row r="1581" spans="1:1" x14ac:dyDescent="0.35">
      <c r="A1581" t="s">
        <v>5986</v>
      </c>
    </row>
    <row r="1582" spans="1:1" x14ac:dyDescent="0.35">
      <c r="A1582" t="s">
        <v>5987</v>
      </c>
    </row>
    <row r="1583" spans="1:1" x14ac:dyDescent="0.35">
      <c r="A1583" t="s">
        <v>5988</v>
      </c>
    </row>
    <row r="1584" spans="1:1" x14ac:dyDescent="0.35">
      <c r="A1584" t="s">
        <v>5989</v>
      </c>
    </row>
    <row r="1585" spans="1:1" x14ac:dyDescent="0.35">
      <c r="A1585" t="s">
        <v>5990</v>
      </c>
    </row>
    <row r="1586" spans="1:1" x14ac:dyDescent="0.35">
      <c r="A1586" t="s">
        <v>5991</v>
      </c>
    </row>
    <row r="1587" spans="1:1" x14ac:dyDescent="0.35">
      <c r="A1587" t="s">
        <v>5992</v>
      </c>
    </row>
    <row r="1588" spans="1:1" x14ac:dyDescent="0.35">
      <c r="A1588" t="s">
        <v>5993</v>
      </c>
    </row>
    <row r="1589" spans="1:1" x14ac:dyDescent="0.35">
      <c r="A1589" t="s">
        <v>5994</v>
      </c>
    </row>
    <row r="1590" spans="1:1" x14ac:dyDescent="0.35">
      <c r="A1590" t="s">
        <v>5995</v>
      </c>
    </row>
    <row r="1591" spans="1:1" x14ac:dyDescent="0.35">
      <c r="A1591" t="s">
        <v>5996</v>
      </c>
    </row>
    <row r="1592" spans="1:1" x14ac:dyDescent="0.35">
      <c r="A1592" t="s">
        <v>5997</v>
      </c>
    </row>
    <row r="1593" spans="1:1" x14ac:dyDescent="0.35">
      <c r="A1593" t="s">
        <v>5998</v>
      </c>
    </row>
    <row r="1594" spans="1:1" x14ac:dyDescent="0.35">
      <c r="A1594" t="s">
        <v>5999</v>
      </c>
    </row>
    <row r="1595" spans="1:1" x14ac:dyDescent="0.35">
      <c r="A1595" t="s">
        <v>6000</v>
      </c>
    </row>
    <row r="1596" spans="1:1" x14ac:dyDescent="0.35">
      <c r="A1596" t="s">
        <v>6001</v>
      </c>
    </row>
    <row r="1597" spans="1:1" x14ac:dyDescent="0.35">
      <c r="A1597" t="s">
        <v>6002</v>
      </c>
    </row>
    <row r="1598" spans="1:1" x14ac:dyDescent="0.35">
      <c r="A1598" t="s">
        <v>6003</v>
      </c>
    </row>
    <row r="1599" spans="1:1" x14ac:dyDescent="0.35">
      <c r="A1599" t="s">
        <v>6004</v>
      </c>
    </row>
    <row r="1600" spans="1:1" x14ac:dyDescent="0.35">
      <c r="A1600" t="s">
        <v>6005</v>
      </c>
    </row>
    <row r="1601" spans="1:1" x14ac:dyDescent="0.35">
      <c r="A1601" t="s">
        <v>6006</v>
      </c>
    </row>
    <row r="1602" spans="1:1" x14ac:dyDescent="0.35">
      <c r="A1602" t="s">
        <v>6007</v>
      </c>
    </row>
    <row r="1603" spans="1:1" x14ac:dyDescent="0.35">
      <c r="A1603" t="s">
        <v>6008</v>
      </c>
    </row>
    <row r="1604" spans="1:1" x14ac:dyDescent="0.35">
      <c r="A1604" t="s">
        <v>6009</v>
      </c>
    </row>
    <row r="1605" spans="1:1" x14ac:dyDescent="0.35">
      <c r="A1605" t="s">
        <v>6010</v>
      </c>
    </row>
    <row r="1606" spans="1:1" x14ac:dyDescent="0.35">
      <c r="A1606" t="s">
        <v>6011</v>
      </c>
    </row>
    <row r="1607" spans="1:1" x14ac:dyDescent="0.35">
      <c r="A1607" t="s">
        <v>6012</v>
      </c>
    </row>
    <row r="1608" spans="1:1" x14ac:dyDescent="0.35">
      <c r="A1608" t="s">
        <v>6013</v>
      </c>
    </row>
    <row r="1609" spans="1:1" x14ac:dyDescent="0.35">
      <c r="A1609" t="s">
        <v>6014</v>
      </c>
    </row>
    <row r="1610" spans="1:1" x14ac:dyDescent="0.35">
      <c r="A1610" t="s">
        <v>6015</v>
      </c>
    </row>
    <row r="1611" spans="1:1" x14ac:dyDescent="0.35">
      <c r="A1611" t="s">
        <v>6016</v>
      </c>
    </row>
    <row r="1612" spans="1:1" x14ac:dyDescent="0.35">
      <c r="A1612" t="s">
        <v>6017</v>
      </c>
    </row>
    <row r="1613" spans="1:1" x14ac:dyDescent="0.35">
      <c r="A1613" t="s">
        <v>6018</v>
      </c>
    </row>
    <row r="1614" spans="1:1" x14ac:dyDescent="0.35">
      <c r="A1614" t="s">
        <v>6019</v>
      </c>
    </row>
    <row r="1615" spans="1:1" x14ac:dyDescent="0.35">
      <c r="A1615" t="s">
        <v>6020</v>
      </c>
    </row>
    <row r="1616" spans="1:1" x14ac:dyDescent="0.35">
      <c r="A1616" t="s">
        <v>6021</v>
      </c>
    </row>
    <row r="1617" spans="1:1" x14ac:dyDescent="0.35">
      <c r="A1617" t="s">
        <v>6022</v>
      </c>
    </row>
    <row r="1618" spans="1:1" x14ac:dyDescent="0.35">
      <c r="A1618" t="s">
        <v>6023</v>
      </c>
    </row>
    <row r="1619" spans="1:1" x14ac:dyDescent="0.35">
      <c r="A1619" t="s">
        <v>6024</v>
      </c>
    </row>
    <row r="1620" spans="1:1" x14ac:dyDescent="0.35">
      <c r="A1620" t="s">
        <v>6025</v>
      </c>
    </row>
    <row r="1621" spans="1:1" x14ac:dyDescent="0.35">
      <c r="A1621" t="s">
        <v>6026</v>
      </c>
    </row>
    <row r="1622" spans="1:1" x14ac:dyDescent="0.35">
      <c r="A1622" t="s">
        <v>6027</v>
      </c>
    </row>
    <row r="1623" spans="1:1" x14ac:dyDescent="0.35">
      <c r="A1623" t="s">
        <v>6028</v>
      </c>
    </row>
    <row r="1624" spans="1:1" x14ac:dyDescent="0.35">
      <c r="A1624" t="s">
        <v>6029</v>
      </c>
    </row>
    <row r="1625" spans="1:1" x14ac:dyDescent="0.35">
      <c r="A1625" t="s">
        <v>6030</v>
      </c>
    </row>
    <row r="1626" spans="1:1" x14ac:dyDescent="0.35">
      <c r="A1626" t="s">
        <v>6031</v>
      </c>
    </row>
    <row r="1627" spans="1:1" x14ac:dyDescent="0.35">
      <c r="A1627" t="s">
        <v>6032</v>
      </c>
    </row>
    <row r="1628" spans="1:1" x14ac:dyDescent="0.35">
      <c r="A1628" t="s">
        <v>6033</v>
      </c>
    </row>
    <row r="1629" spans="1:1" x14ac:dyDescent="0.35">
      <c r="A1629" t="s">
        <v>6034</v>
      </c>
    </row>
    <row r="1630" spans="1:1" x14ac:dyDescent="0.35">
      <c r="A1630" t="s">
        <v>6035</v>
      </c>
    </row>
    <row r="1631" spans="1:1" x14ac:dyDescent="0.35">
      <c r="A1631" t="s">
        <v>6036</v>
      </c>
    </row>
    <row r="1632" spans="1:1" x14ac:dyDescent="0.35">
      <c r="A1632" t="s">
        <v>6037</v>
      </c>
    </row>
    <row r="1633" spans="1:1" x14ac:dyDescent="0.35">
      <c r="A1633" t="s">
        <v>6038</v>
      </c>
    </row>
    <row r="1634" spans="1:1" x14ac:dyDescent="0.35">
      <c r="A1634" t="s">
        <v>6039</v>
      </c>
    </row>
    <row r="1635" spans="1:1" x14ac:dyDescent="0.35">
      <c r="A1635" t="s">
        <v>6040</v>
      </c>
    </row>
    <row r="1636" spans="1:1" x14ac:dyDescent="0.35">
      <c r="A1636" t="s">
        <v>6041</v>
      </c>
    </row>
    <row r="1637" spans="1:1" x14ac:dyDescent="0.35">
      <c r="A1637" t="s">
        <v>6042</v>
      </c>
    </row>
    <row r="1638" spans="1:1" x14ac:dyDescent="0.35">
      <c r="A1638" t="s">
        <v>6043</v>
      </c>
    </row>
    <row r="1639" spans="1:1" x14ac:dyDescent="0.35">
      <c r="A1639" t="s">
        <v>6044</v>
      </c>
    </row>
    <row r="1640" spans="1:1" x14ac:dyDescent="0.35">
      <c r="A1640" t="s">
        <v>6045</v>
      </c>
    </row>
    <row r="1641" spans="1:1" x14ac:dyDescent="0.35">
      <c r="A1641" t="s">
        <v>6046</v>
      </c>
    </row>
    <row r="1642" spans="1:1" x14ac:dyDescent="0.35">
      <c r="A1642" t="s">
        <v>6047</v>
      </c>
    </row>
    <row r="1643" spans="1:1" x14ac:dyDescent="0.35">
      <c r="A1643" t="s">
        <v>6048</v>
      </c>
    </row>
    <row r="1644" spans="1:1" x14ac:dyDescent="0.35">
      <c r="A1644" t="s">
        <v>6049</v>
      </c>
    </row>
    <row r="1645" spans="1:1" x14ac:dyDescent="0.35">
      <c r="A1645" t="s">
        <v>6050</v>
      </c>
    </row>
    <row r="1646" spans="1:1" x14ac:dyDescent="0.35">
      <c r="A1646" t="s">
        <v>6051</v>
      </c>
    </row>
    <row r="1647" spans="1:1" x14ac:dyDescent="0.35">
      <c r="A1647" t="s">
        <v>6052</v>
      </c>
    </row>
    <row r="1648" spans="1:1" x14ac:dyDescent="0.35">
      <c r="A1648" t="s">
        <v>6053</v>
      </c>
    </row>
    <row r="1649" spans="1:1" x14ac:dyDescent="0.35">
      <c r="A1649" t="s">
        <v>6054</v>
      </c>
    </row>
    <row r="1650" spans="1:1" x14ac:dyDescent="0.35">
      <c r="A1650" t="s">
        <v>6055</v>
      </c>
    </row>
    <row r="1651" spans="1:1" x14ac:dyDescent="0.35">
      <c r="A1651" t="s">
        <v>6056</v>
      </c>
    </row>
    <row r="1652" spans="1:1" x14ac:dyDescent="0.35">
      <c r="A1652" t="s">
        <v>6057</v>
      </c>
    </row>
    <row r="1653" spans="1:1" x14ac:dyDescent="0.35">
      <c r="A1653" t="s">
        <v>6058</v>
      </c>
    </row>
    <row r="1654" spans="1:1" x14ac:dyDescent="0.35">
      <c r="A1654" t="s">
        <v>6059</v>
      </c>
    </row>
    <row r="1655" spans="1:1" x14ac:dyDescent="0.35">
      <c r="A1655" t="s">
        <v>6060</v>
      </c>
    </row>
    <row r="1656" spans="1:1" x14ac:dyDescent="0.35">
      <c r="A1656" t="s">
        <v>6061</v>
      </c>
    </row>
    <row r="1657" spans="1:1" x14ac:dyDescent="0.35">
      <c r="A1657" t="s">
        <v>6062</v>
      </c>
    </row>
    <row r="1658" spans="1:1" x14ac:dyDescent="0.35">
      <c r="A1658" t="s">
        <v>6063</v>
      </c>
    </row>
    <row r="1659" spans="1:1" x14ac:dyDescent="0.35">
      <c r="A1659" t="s">
        <v>6064</v>
      </c>
    </row>
    <row r="1660" spans="1:1" x14ac:dyDescent="0.35">
      <c r="A1660" t="s">
        <v>6065</v>
      </c>
    </row>
    <row r="1661" spans="1:1" x14ac:dyDescent="0.35">
      <c r="A1661" t="s">
        <v>6066</v>
      </c>
    </row>
    <row r="1662" spans="1:1" x14ac:dyDescent="0.35">
      <c r="A1662" t="s">
        <v>6067</v>
      </c>
    </row>
    <row r="1663" spans="1:1" x14ac:dyDescent="0.35">
      <c r="A1663" t="s">
        <v>6068</v>
      </c>
    </row>
    <row r="1664" spans="1:1" x14ac:dyDescent="0.35">
      <c r="A1664" t="s">
        <v>6069</v>
      </c>
    </row>
    <row r="1665" spans="1:1" x14ac:dyDescent="0.35">
      <c r="A1665" t="s">
        <v>6070</v>
      </c>
    </row>
    <row r="1666" spans="1:1" x14ac:dyDescent="0.35">
      <c r="A1666" t="s">
        <v>6071</v>
      </c>
    </row>
    <row r="1667" spans="1:1" x14ac:dyDescent="0.35">
      <c r="A1667" t="s">
        <v>6072</v>
      </c>
    </row>
    <row r="1668" spans="1:1" x14ac:dyDescent="0.35">
      <c r="A1668" t="s">
        <v>6073</v>
      </c>
    </row>
    <row r="1669" spans="1:1" x14ac:dyDescent="0.35">
      <c r="A1669" t="s">
        <v>6074</v>
      </c>
    </row>
    <row r="1670" spans="1:1" x14ac:dyDescent="0.35">
      <c r="A1670" t="s">
        <v>6075</v>
      </c>
    </row>
    <row r="1671" spans="1:1" x14ac:dyDescent="0.35">
      <c r="A1671" t="s">
        <v>6076</v>
      </c>
    </row>
    <row r="1672" spans="1:1" x14ac:dyDescent="0.35">
      <c r="A1672" t="s">
        <v>6077</v>
      </c>
    </row>
    <row r="1673" spans="1:1" x14ac:dyDescent="0.35">
      <c r="A1673" t="s">
        <v>6078</v>
      </c>
    </row>
    <row r="1674" spans="1:1" x14ac:dyDescent="0.35">
      <c r="A1674" t="s">
        <v>6079</v>
      </c>
    </row>
    <row r="1675" spans="1:1" x14ac:dyDescent="0.35">
      <c r="A1675" t="s">
        <v>6080</v>
      </c>
    </row>
    <row r="1676" spans="1:1" x14ac:dyDescent="0.35">
      <c r="A1676" t="s">
        <v>6081</v>
      </c>
    </row>
    <row r="1677" spans="1:1" x14ac:dyDescent="0.35">
      <c r="A1677" t="s">
        <v>6082</v>
      </c>
    </row>
    <row r="1678" spans="1:1" x14ac:dyDescent="0.35">
      <c r="A1678" t="s">
        <v>6083</v>
      </c>
    </row>
    <row r="1679" spans="1:1" x14ac:dyDescent="0.35">
      <c r="A1679" t="s">
        <v>6084</v>
      </c>
    </row>
    <row r="1680" spans="1:1" x14ac:dyDescent="0.35">
      <c r="A1680" t="s">
        <v>6085</v>
      </c>
    </row>
    <row r="1681" spans="1:1" x14ac:dyDescent="0.35">
      <c r="A1681" t="s">
        <v>6086</v>
      </c>
    </row>
    <row r="1682" spans="1:1" x14ac:dyDescent="0.35">
      <c r="A1682" t="s">
        <v>6087</v>
      </c>
    </row>
    <row r="1683" spans="1:1" x14ac:dyDescent="0.35">
      <c r="A1683" t="s">
        <v>6088</v>
      </c>
    </row>
    <row r="1684" spans="1:1" x14ac:dyDescent="0.35">
      <c r="A1684" t="s">
        <v>6089</v>
      </c>
    </row>
    <row r="1685" spans="1:1" x14ac:dyDescent="0.35">
      <c r="A1685" t="s">
        <v>6090</v>
      </c>
    </row>
    <row r="1686" spans="1:1" x14ac:dyDescent="0.35">
      <c r="A1686" t="s">
        <v>6091</v>
      </c>
    </row>
    <row r="1687" spans="1:1" x14ac:dyDescent="0.35">
      <c r="A1687" t="s">
        <v>6092</v>
      </c>
    </row>
    <row r="1688" spans="1:1" x14ac:dyDescent="0.35">
      <c r="A1688" t="s">
        <v>6093</v>
      </c>
    </row>
    <row r="1689" spans="1:1" x14ac:dyDescent="0.35">
      <c r="A1689" t="s">
        <v>6094</v>
      </c>
    </row>
    <row r="1690" spans="1:1" x14ac:dyDescent="0.35">
      <c r="A1690" t="s">
        <v>6095</v>
      </c>
    </row>
    <row r="1691" spans="1:1" x14ac:dyDescent="0.35">
      <c r="A1691" t="s">
        <v>6096</v>
      </c>
    </row>
    <row r="1692" spans="1:1" x14ac:dyDescent="0.35">
      <c r="A1692" t="s">
        <v>6097</v>
      </c>
    </row>
    <row r="1693" spans="1:1" x14ac:dyDescent="0.35">
      <c r="A1693" t="s">
        <v>6098</v>
      </c>
    </row>
    <row r="1694" spans="1:1" x14ac:dyDescent="0.35">
      <c r="A1694" t="s">
        <v>6099</v>
      </c>
    </row>
    <row r="1695" spans="1:1" x14ac:dyDescent="0.35">
      <c r="A1695" t="s">
        <v>6100</v>
      </c>
    </row>
    <row r="1696" spans="1:1" x14ac:dyDescent="0.35">
      <c r="A1696" t="s">
        <v>6101</v>
      </c>
    </row>
    <row r="1697" spans="1:1" x14ac:dyDescent="0.35">
      <c r="A1697" t="s">
        <v>6102</v>
      </c>
    </row>
    <row r="1698" spans="1:1" x14ac:dyDescent="0.35">
      <c r="A1698" t="s">
        <v>6103</v>
      </c>
    </row>
    <row r="1699" spans="1:1" x14ac:dyDescent="0.35">
      <c r="A1699" t="s">
        <v>6104</v>
      </c>
    </row>
    <row r="1700" spans="1:1" x14ac:dyDescent="0.35">
      <c r="A1700" t="s">
        <v>6105</v>
      </c>
    </row>
    <row r="1701" spans="1:1" x14ac:dyDescent="0.35">
      <c r="A1701" t="s">
        <v>6106</v>
      </c>
    </row>
    <row r="1702" spans="1:1" x14ac:dyDescent="0.35">
      <c r="A1702" t="s">
        <v>6107</v>
      </c>
    </row>
    <row r="1703" spans="1:1" x14ac:dyDescent="0.35">
      <c r="A1703" t="s">
        <v>6108</v>
      </c>
    </row>
    <row r="1704" spans="1:1" x14ac:dyDescent="0.35">
      <c r="A1704" t="s">
        <v>6109</v>
      </c>
    </row>
    <row r="1705" spans="1:1" x14ac:dyDescent="0.35">
      <c r="A1705" t="s">
        <v>6110</v>
      </c>
    </row>
    <row r="1706" spans="1:1" x14ac:dyDescent="0.35">
      <c r="A1706" t="s">
        <v>6111</v>
      </c>
    </row>
    <row r="1707" spans="1:1" x14ac:dyDescent="0.35">
      <c r="A1707" t="s">
        <v>6112</v>
      </c>
    </row>
    <row r="1708" spans="1:1" x14ac:dyDescent="0.35">
      <c r="A1708" t="s">
        <v>6113</v>
      </c>
    </row>
    <row r="1709" spans="1:1" x14ac:dyDescent="0.35">
      <c r="A1709" t="s">
        <v>6114</v>
      </c>
    </row>
    <row r="1710" spans="1:1" x14ac:dyDescent="0.35">
      <c r="A1710" t="s">
        <v>6115</v>
      </c>
    </row>
    <row r="1711" spans="1:1" x14ac:dyDescent="0.35">
      <c r="A1711" t="s">
        <v>6116</v>
      </c>
    </row>
    <row r="1712" spans="1:1" x14ac:dyDescent="0.35">
      <c r="A1712" t="s">
        <v>6117</v>
      </c>
    </row>
    <row r="1713" spans="1:1" x14ac:dyDescent="0.35">
      <c r="A1713" t="s">
        <v>6118</v>
      </c>
    </row>
    <row r="1714" spans="1:1" x14ac:dyDescent="0.35">
      <c r="A1714" t="s">
        <v>6119</v>
      </c>
    </row>
    <row r="1715" spans="1:1" x14ac:dyDescent="0.35">
      <c r="A1715" t="s">
        <v>6120</v>
      </c>
    </row>
    <row r="1716" spans="1:1" x14ac:dyDescent="0.35">
      <c r="A1716" t="s">
        <v>6121</v>
      </c>
    </row>
    <row r="1717" spans="1:1" x14ac:dyDescent="0.35">
      <c r="A1717" t="s">
        <v>6122</v>
      </c>
    </row>
    <row r="1718" spans="1:1" x14ac:dyDescent="0.35">
      <c r="A1718" t="s">
        <v>6123</v>
      </c>
    </row>
    <row r="1719" spans="1:1" x14ac:dyDescent="0.35">
      <c r="A1719" t="s">
        <v>6124</v>
      </c>
    </row>
    <row r="1720" spans="1:1" x14ac:dyDescent="0.35">
      <c r="A1720" t="s">
        <v>6125</v>
      </c>
    </row>
    <row r="1721" spans="1:1" x14ac:dyDescent="0.35">
      <c r="A1721" t="s">
        <v>6126</v>
      </c>
    </row>
    <row r="1722" spans="1:1" x14ac:dyDescent="0.35">
      <c r="A1722" t="s">
        <v>6127</v>
      </c>
    </row>
    <row r="1723" spans="1:1" x14ac:dyDescent="0.35">
      <c r="A1723" t="s">
        <v>6128</v>
      </c>
    </row>
    <row r="1724" spans="1:1" x14ac:dyDescent="0.35">
      <c r="A1724" t="s">
        <v>6129</v>
      </c>
    </row>
    <row r="1725" spans="1:1" x14ac:dyDescent="0.35">
      <c r="A1725" t="s">
        <v>6130</v>
      </c>
    </row>
    <row r="1726" spans="1:1" x14ac:dyDescent="0.35">
      <c r="A1726" t="s">
        <v>6131</v>
      </c>
    </row>
    <row r="1727" spans="1:1" x14ac:dyDescent="0.35">
      <c r="A1727" t="s">
        <v>6132</v>
      </c>
    </row>
    <row r="1728" spans="1:1" x14ac:dyDescent="0.35">
      <c r="A1728" t="s">
        <v>6133</v>
      </c>
    </row>
    <row r="1729" spans="1:1" x14ac:dyDescent="0.35">
      <c r="A1729" t="s">
        <v>6134</v>
      </c>
    </row>
    <row r="1730" spans="1:1" x14ac:dyDescent="0.35">
      <c r="A1730" t="s">
        <v>6135</v>
      </c>
    </row>
    <row r="1731" spans="1:1" x14ac:dyDescent="0.35">
      <c r="A1731" t="s">
        <v>6136</v>
      </c>
    </row>
    <row r="1732" spans="1:1" x14ac:dyDescent="0.35">
      <c r="A1732" t="s">
        <v>6137</v>
      </c>
    </row>
    <row r="1733" spans="1:1" x14ac:dyDescent="0.35">
      <c r="A1733" t="s">
        <v>6138</v>
      </c>
    </row>
    <row r="1734" spans="1:1" x14ac:dyDescent="0.35">
      <c r="A1734" t="s">
        <v>6139</v>
      </c>
    </row>
    <row r="1735" spans="1:1" x14ac:dyDescent="0.35">
      <c r="A1735" t="s">
        <v>6140</v>
      </c>
    </row>
    <row r="1736" spans="1:1" x14ac:dyDescent="0.35">
      <c r="A1736" t="s">
        <v>6141</v>
      </c>
    </row>
    <row r="1737" spans="1:1" x14ac:dyDescent="0.35">
      <c r="A1737" t="s">
        <v>6142</v>
      </c>
    </row>
    <row r="1738" spans="1:1" x14ac:dyDescent="0.35">
      <c r="A1738" t="s">
        <v>6143</v>
      </c>
    </row>
    <row r="1739" spans="1:1" x14ac:dyDescent="0.35">
      <c r="A1739" t="s">
        <v>6144</v>
      </c>
    </row>
    <row r="1740" spans="1:1" x14ac:dyDescent="0.35">
      <c r="A1740" t="s">
        <v>6145</v>
      </c>
    </row>
    <row r="1741" spans="1:1" x14ac:dyDescent="0.35">
      <c r="A1741" t="s">
        <v>6146</v>
      </c>
    </row>
    <row r="1742" spans="1:1" x14ac:dyDescent="0.35">
      <c r="A1742" t="s">
        <v>6147</v>
      </c>
    </row>
    <row r="1743" spans="1:1" x14ac:dyDescent="0.35">
      <c r="A1743" t="s">
        <v>6148</v>
      </c>
    </row>
    <row r="1744" spans="1:1" x14ac:dyDescent="0.35">
      <c r="A1744" t="s">
        <v>6149</v>
      </c>
    </row>
    <row r="1745" spans="1:1" x14ac:dyDescent="0.35">
      <c r="A1745" t="s">
        <v>6150</v>
      </c>
    </row>
    <row r="1746" spans="1:1" x14ac:dyDescent="0.35">
      <c r="A1746" t="s">
        <v>6151</v>
      </c>
    </row>
    <row r="1747" spans="1:1" x14ac:dyDescent="0.35">
      <c r="A1747" t="s">
        <v>6152</v>
      </c>
    </row>
    <row r="1748" spans="1:1" x14ac:dyDescent="0.35">
      <c r="A1748" t="s">
        <v>6153</v>
      </c>
    </row>
    <row r="1749" spans="1:1" x14ac:dyDescent="0.35">
      <c r="A1749" t="s">
        <v>6154</v>
      </c>
    </row>
    <row r="1750" spans="1:1" x14ac:dyDescent="0.35">
      <c r="A1750" t="s">
        <v>6155</v>
      </c>
    </row>
    <row r="1751" spans="1:1" x14ac:dyDescent="0.35">
      <c r="A1751" t="s">
        <v>6156</v>
      </c>
    </row>
    <row r="1752" spans="1:1" x14ac:dyDescent="0.35">
      <c r="A1752" t="s">
        <v>6157</v>
      </c>
    </row>
    <row r="1753" spans="1:1" x14ac:dyDescent="0.35">
      <c r="A1753" t="s">
        <v>6158</v>
      </c>
    </row>
    <row r="1754" spans="1:1" x14ac:dyDescent="0.35">
      <c r="A1754" t="s">
        <v>6159</v>
      </c>
    </row>
    <row r="1755" spans="1:1" x14ac:dyDescent="0.35">
      <c r="A1755" t="s">
        <v>6160</v>
      </c>
    </row>
    <row r="1756" spans="1:1" x14ac:dyDescent="0.35">
      <c r="A1756" t="s">
        <v>6161</v>
      </c>
    </row>
    <row r="1757" spans="1:1" x14ac:dyDescent="0.35">
      <c r="A1757" t="s">
        <v>6162</v>
      </c>
    </row>
    <row r="1758" spans="1:1" x14ac:dyDescent="0.35">
      <c r="A1758" t="s">
        <v>6163</v>
      </c>
    </row>
    <row r="1759" spans="1:1" x14ac:dyDescent="0.35">
      <c r="A1759" t="s">
        <v>6164</v>
      </c>
    </row>
    <row r="1760" spans="1:1" x14ac:dyDescent="0.35">
      <c r="A1760" t="s">
        <v>6165</v>
      </c>
    </row>
    <row r="1761" spans="1:1" x14ac:dyDescent="0.35">
      <c r="A1761" t="s">
        <v>6166</v>
      </c>
    </row>
    <row r="1762" spans="1:1" x14ac:dyDescent="0.35">
      <c r="A1762" t="s">
        <v>6167</v>
      </c>
    </row>
    <row r="1763" spans="1:1" x14ac:dyDescent="0.35">
      <c r="A1763" t="s">
        <v>6168</v>
      </c>
    </row>
    <row r="1764" spans="1:1" x14ac:dyDescent="0.35">
      <c r="A1764" t="s">
        <v>6169</v>
      </c>
    </row>
    <row r="1765" spans="1:1" x14ac:dyDescent="0.35">
      <c r="A1765" t="s">
        <v>6170</v>
      </c>
    </row>
    <row r="1766" spans="1:1" x14ac:dyDescent="0.35">
      <c r="A1766" t="s">
        <v>6171</v>
      </c>
    </row>
    <row r="1767" spans="1:1" x14ac:dyDescent="0.35">
      <c r="A1767" t="s">
        <v>6172</v>
      </c>
    </row>
    <row r="1768" spans="1:1" x14ac:dyDescent="0.35">
      <c r="A1768" t="s">
        <v>6173</v>
      </c>
    </row>
    <row r="1769" spans="1:1" x14ac:dyDescent="0.35">
      <c r="A1769" t="s">
        <v>6174</v>
      </c>
    </row>
    <row r="1770" spans="1:1" x14ac:dyDescent="0.35">
      <c r="A1770" t="s">
        <v>6175</v>
      </c>
    </row>
    <row r="1771" spans="1:1" x14ac:dyDescent="0.35">
      <c r="A1771" t="s">
        <v>6176</v>
      </c>
    </row>
    <row r="1772" spans="1:1" x14ac:dyDescent="0.35">
      <c r="A1772" t="s">
        <v>6177</v>
      </c>
    </row>
    <row r="1773" spans="1:1" x14ac:dyDescent="0.35">
      <c r="A1773" t="s">
        <v>6178</v>
      </c>
    </row>
    <row r="1774" spans="1:1" x14ac:dyDescent="0.35">
      <c r="A1774" t="s">
        <v>6179</v>
      </c>
    </row>
    <row r="1775" spans="1:1" x14ac:dyDescent="0.35">
      <c r="A1775" t="s">
        <v>6180</v>
      </c>
    </row>
    <row r="1776" spans="1:1" x14ac:dyDescent="0.35">
      <c r="A1776" t="s">
        <v>6181</v>
      </c>
    </row>
    <row r="1777" spans="1:1" x14ac:dyDescent="0.35">
      <c r="A1777" t="s">
        <v>6182</v>
      </c>
    </row>
    <row r="1778" spans="1:1" x14ac:dyDescent="0.35">
      <c r="A1778" t="s">
        <v>6183</v>
      </c>
    </row>
    <row r="1779" spans="1:1" x14ac:dyDescent="0.35">
      <c r="A1779" t="s">
        <v>6184</v>
      </c>
    </row>
    <row r="1780" spans="1:1" x14ac:dyDescent="0.35">
      <c r="A1780" t="s">
        <v>6185</v>
      </c>
    </row>
    <row r="1781" spans="1:1" x14ac:dyDescent="0.35">
      <c r="A1781" t="s">
        <v>6186</v>
      </c>
    </row>
    <row r="1782" spans="1:1" x14ac:dyDescent="0.35">
      <c r="A1782" t="s">
        <v>6187</v>
      </c>
    </row>
    <row r="1783" spans="1:1" x14ac:dyDescent="0.35">
      <c r="A1783" t="s">
        <v>6188</v>
      </c>
    </row>
    <row r="1784" spans="1:1" x14ac:dyDescent="0.35">
      <c r="A1784" t="s">
        <v>6189</v>
      </c>
    </row>
    <row r="1785" spans="1:1" x14ac:dyDescent="0.35">
      <c r="A1785" t="s">
        <v>6190</v>
      </c>
    </row>
    <row r="1786" spans="1:1" x14ac:dyDescent="0.35">
      <c r="A1786" t="s">
        <v>6191</v>
      </c>
    </row>
    <row r="1787" spans="1:1" x14ac:dyDescent="0.35">
      <c r="A1787" t="s">
        <v>6192</v>
      </c>
    </row>
    <row r="1788" spans="1:1" x14ac:dyDescent="0.35">
      <c r="A1788" t="s">
        <v>6193</v>
      </c>
    </row>
    <row r="1789" spans="1:1" x14ac:dyDescent="0.35">
      <c r="A1789" t="s">
        <v>6194</v>
      </c>
    </row>
    <row r="1790" spans="1:1" x14ac:dyDescent="0.35">
      <c r="A1790" t="s">
        <v>6195</v>
      </c>
    </row>
    <row r="1791" spans="1:1" x14ac:dyDescent="0.35">
      <c r="A1791" t="s">
        <v>6196</v>
      </c>
    </row>
    <row r="1792" spans="1:1" x14ac:dyDescent="0.35">
      <c r="A1792" t="s">
        <v>6197</v>
      </c>
    </row>
    <row r="1793" spans="1:1" x14ac:dyDescent="0.35">
      <c r="A1793" t="s">
        <v>6198</v>
      </c>
    </row>
    <row r="1794" spans="1:1" x14ac:dyDescent="0.35">
      <c r="A1794" t="s">
        <v>6199</v>
      </c>
    </row>
    <row r="1795" spans="1:1" x14ac:dyDescent="0.35">
      <c r="A1795" t="s">
        <v>6200</v>
      </c>
    </row>
    <row r="1796" spans="1:1" x14ac:dyDescent="0.35">
      <c r="A1796" t="s">
        <v>6201</v>
      </c>
    </row>
    <row r="1797" spans="1:1" x14ac:dyDescent="0.35">
      <c r="A1797" t="s">
        <v>6202</v>
      </c>
    </row>
    <row r="1798" spans="1:1" x14ac:dyDescent="0.35">
      <c r="A1798" t="s">
        <v>6203</v>
      </c>
    </row>
    <row r="1799" spans="1:1" x14ac:dyDescent="0.35">
      <c r="A1799" t="s">
        <v>6204</v>
      </c>
    </row>
    <row r="1800" spans="1:1" x14ac:dyDescent="0.35">
      <c r="A1800" t="s">
        <v>6205</v>
      </c>
    </row>
    <row r="1801" spans="1:1" x14ac:dyDescent="0.35">
      <c r="A1801" t="s">
        <v>6206</v>
      </c>
    </row>
    <row r="1802" spans="1:1" x14ac:dyDescent="0.35">
      <c r="A1802" t="s">
        <v>6207</v>
      </c>
    </row>
    <row r="1803" spans="1:1" x14ac:dyDescent="0.35">
      <c r="A1803" t="s">
        <v>6208</v>
      </c>
    </row>
    <row r="1804" spans="1:1" x14ac:dyDescent="0.35">
      <c r="A1804" t="s">
        <v>6209</v>
      </c>
    </row>
    <row r="1805" spans="1:1" x14ac:dyDescent="0.35">
      <c r="A1805" t="s">
        <v>6210</v>
      </c>
    </row>
    <row r="1806" spans="1:1" x14ac:dyDescent="0.35">
      <c r="A1806" t="s">
        <v>6211</v>
      </c>
    </row>
    <row r="1807" spans="1:1" x14ac:dyDescent="0.35">
      <c r="A1807" t="s">
        <v>6212</v>
      </c>
    </row>
    <row r="1808" spans="1:1" x14ac:dyDescent="0.35">
      <c r="A1808" t="s">
        <v>6213</v>
      </c>
    </row>
    <row r="1809" spans="1:1" x14ac:dyDescent="0.35">
      <c r="A1809" t="s">
        <v>6214</v>
      </c>
    </row>
    <row r="1810" spans="1:1" x14ac:dyDescent="0.35">
      <c r="A1810" t="s">
        <v>6215</v>
      </c>
    </row>
    <row r="1811" spans="1:1" x14ac:dyDescent="0.35">
      <c r="A1811" t="s">
        <v>6216</v>
      </c>
    </row>
    <row r="1812" spans="1:1" x14ac:dyDescent="0.35">
      <c r="A1812" t="s">
        <v>6217</v>
      </c>
    </row>
    <row r="1813" spans="1:1" x14ac:dyDescent="0.35">
      <c r="A1813" t="s">
        <v>6218</v>
      </c>
    </row>
    <row r="1814" spans="1:1" x14ac:dyDescent="0.35">
      <c r="A1814" t="s">
        <v>6219</v>
      </c>
    </row>
    <row r="1815" spans="1:1" x14ac:dyDescent="0.35">
      <c r="A1815" t="s">
        <v>6220</v>
      </c>
    </row>
    <row r="1816" spans="1:1" x14ac:dyDescent="0.35">
      <c r="A1816" t="s">
        <v>6221</v>
      </c>
    </row>
    <row r="1817" spans="1:1" x14ac:dyDescent="0.35">
      <c r="A1817" t="s">
        <v>6222</v>
      </c>
    </row>
    <row r="1818" spans="1:1" x14ac:dyDescent="0.35">
      <c r="A1818" t="s">
        <v>6223</v>
      </c>
    </row>
    <row r="1819" spans="1:1" x14ac:dyDescent="0.35">
      <c r="A1819" t="s">
        <v>6224</v>
      </c>
    </row>
    <row r="1820" spans="1:1" x14ac:dyDescent="0.35">
      <c r="A1820" t="s">
        <v>6225</v>
      </c>
    </row>
    <row r="1821" spans="1:1" x14ac:dyDescent="0.35">
      <c r="A1821" t="s">
        <v>6226</v>
      </c>
    </row>
    <row r="1822" spans="1:1" x14ac:dyDescent="0.35">
      <c r="A1822" t="s">
        <v>6227</v>
      </c>
    </row>
    <row r="1823" spans="1:1" x14ac:dyDescent="0.35">
      <c r="A1823" t="s">
        <v>6228</v>
      </c>
    </row>
    <row r="1824" spans="1:1" x14ac:dyDescent="0.35">
      <c r="A1824" t="s">
        <v>6229</v>
      </c>
    </row>
    <row r="1825" spans="1:1" x14ac:dyDescent="0.35">
      <c r="A1825" t="s">
        <v>6230</v>
      </c>
    </row>
    <row r="1826" spans="1:1" x14ac:dyDescent="0.35">
      <c r="A1826" t="s">
        <v>6231</v>
      </c>
    </row>
    <row r="1827" spans="1:1" x14ac:dyDescent="0.35">
      <c r="A1827" t="s">
        <v>6232</v>
      </c>
    </row>
    <row r="1828" spans="1:1" x14ac:dyDescent="0.35">
      <c r="A1828" t="s">
        <v>6233</v>
      </c>
    </row>
    <row r="1829" spans="1:1" x14ac:dyDescent="0.35">
      <c r="A1829" t="s">
        <v>6234</v>
      </c>
    </row>
    <row r="1830" spans="1:1" x14ac:dyDescent="0.35">
      <c r="A1830" t="s">
        <v>6235</v>
      </c>
    </row>
    <row r="1831" spans="1:1" x14ac:dyDescent="0.35">
      <c r="A1831" t="s">
        <v>6236</v>
      </c>
    </row>
    <row r="1832" spans="1:1" x14ac:dyDescent="0.35">
      <c r="A1832" t="s">
        <v>6237</v>
      </c>
    </row>
    <row r="1833" spans="1:1" x14ac:dyDescent="0.35">
      <c r="A1833" t="s">
        <v>6238</v>
      </c>
    </row>
    <row r="1834" spans="1:1" x14ac:dyDescent="0.35">
      <c r="A1834" t="s">
        <v>6239</v>
      </c>
    </row>
    <row r="1835" spans="1:1" x14ac:dyDescent="0.35">
      <c r="A1835" t="s">
        <v>6240</v>
      </c>
    </row>
    <row r="1836" spans="1:1" x14ac:dyDescent="0.35">
      <c r="A1836" t="s">
        <v>6241</v>
      </c>
    </row>
    <row r="1837" spans="1:1" x14ac:dyDescent="0.35">
      <c r="A1837" t="s">
        <v>6242</v>
      </c>
    </row>
    <row r="1838" spans="1:1" x14ac:dyDescent="0.35">
      <c r="A1838" t="s">
        <v>6243</v>
      </c>
    </row>
    <row r="1839" spans="1:1" x14ac:dyDescent="0.35">
      <c r="A1839" t="s">
        <v>6244</v>
      </c>
    </row>
    <row r="1840" spans="1:1" x14ac:dyDescent="0.35">
      <c r="A1840" t="s">
        <v>6245</v>
      </c>
    </row>
    <row r="1841" spans="1:1" x14ac:dyDescent="0.35">
      <c r="A1841" t="s">
        <v>6246</v>
      </c>
    </row>
    <row r="1842" spans="1:1" x14ac:dyDescent="0.35">
      <c r="A1842" t="s">
        <v>6247</v>
      </c>
    </row>
    <row r="1843" spans="1:1" x14ac:dyDescent="0.35">
      <c r="A1843" t="s">
        <v>6248</v>
      </c>
    </row>
    <row r="1844" spans="1:1" x14ac:dyDescent="0.35">
      <c r="A1844" t="s">
        <v>6249</v>
      </c>
    </row>
    <row r="1845" spans="1:1" x14ac:dyDescent="0.35">
      <c r="A1845" t="s">
        <v>6250</v>
      </c>
    </row>
    <row r="1846" spans="1:1" x14ac:dyDescent="0.35">
      <c r="A1846" t="s">
        <v>6251</v>
      </c>
    </row>
    <row r="1847" spans="1:1" x14ac:dyDescent="0.35">
      <c r="A1847" t="s">
        <v>6252</v>
      </c>
    </row>
    <row r="1848" spans="1:1" x14ac:dyDescent="0.35">
      <c r="A1848" t="s">
        <v>6253</v>
      </c>
    </row>
    <row r="1849" spans="1:1" x14ac:dyDescent="0.35">
      <c r="A1849" t="s">
        <v>6254</v>
      </c>
    </row>
    <row r="1850" spans="1:1" x14ac:dyDescent="0.35">
      <c r="A1850" t="s">
        <v>6255</v>
      </c>
    </row>
    <row r="1851" spans="1:1" x14ac:dyDescent="0.35">
      <c r="A1851" t="s">
        <v>6256</v>
      </c>
    </row>
    <row r="1852" spans="1:1" x14ac:dyDescent="0.35">
      <c r="A1852" t="s">
        <v>6257</v>
      </c>
    </row>
    <row r="1853" spans="1:1" x14ac:dyDescent="0.35">
      <c r="A1853" t="s">
        <v>6258</v>
      </c>
    </row>
    <row r="1854" spans="1:1" x14ac:dyDescent="0.35">
      <c r="A1854" t="s">
        <v>6259</v>
      </c>
    </row>
    <row r="1855" spans="1:1" x14ac:dyDescent="0.35">
      <c r="A1855" t="s">
        <v>6260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B396"/>
  <sheetViews>
    <sheetView workbookViewId="0">
      <pane ySplit="1" topLeftCell="A370" activePane="bottomLeft" state="frozen"/>
      <selection pane="bottomLeft" activeCell="B379" sqref="B379"/>
    </sheetView>
  </sheetViews>
  <sheetFormatPr defaultRowHeight="14.5" x14ac:dyDescent="0.35"/>
  <cols>
    <col min="1" max="1" width="70.453125" style="93" bestFit="1" customWidth="1"/>
    <col min="2" max="2" width="21.54296875" style="93" customWidth="1"/>
  </cols>
  <sheetData>
    <row r="1" spans="1:2" ht="42" customHeight="1" x14ac:dyDescent="0.35">
      <c r="A1" s="92" t="s">
        <v>730</v>
      </c>
      <c r="B1" s="92" t="s">
        <v>731</v>
      </c>
    </row>
    <row r="2" spans="1:2" ht="42" customHeight="1" x14ac:dyDescent="0.35">
      <c r="A2" s="93" t="s">
        <v>7250</v>
      </c>
      <c r="B2" s="93" t="s">
        <v>7251</v>
      </c>
    </row>
    <row r="3" spans="1:2" x14ac:dyDescent="0.35">
      <c r="A3" s="93" t="s">
        <v>7252</v>
      </c>
      <c r="B3" s="93" t="s">
        <v>7251</v>
      </c>
    </row>
    <row r="4" spans="1:2" x14ac:dyDescent="0.35">
      <c r="A4" s="93" t="s">
        <v>7253</v>
      </c>
      <c r="B4" s="93" t="s">
        <v>7254</v>
      </c>
    </row>
    <row r="5" spans="1:2" x14ac:dyDescent="0.35">
      <c r="A5" s="93" t="s">
        <v>7255</v>
      </c>
      <c r="B5" s="93" t="s">
        <v>7256</v>
      </c>
    </row>
    <row r="6" spans="1:2" x14ac:dyDescent="0.35">
      <c r="A6" s="93" t="s">
        <v>7257</v>
      </c>
      <c r="B6" s="93" t="s">
        <v>7258</v>
      </c>
    </row>
    <row r="7" spans="1:2" x14ac:dyDescent="0.35">
      <c r="A7" s="93" t="s">
        <v>7259</v>
      </c>
      <c r="B7" s="93" t="s">
        <v>7260</v>
      </c>
    </row>
    <row r="8" spans="1:2" x14ac:dyDescent="0.35">
      <c r="A8" s="93" t="s">
        <v>7261</v>
      </c>
      <c r="B8" s="93" t="s">
        <v>7262</v>
      </c>
    </row>
    <row r="9" spans="1:2" x14ac:dyDescent="0.35">
      <c r="A9" s="93" t="s">
        <v>7263</v>
      </c>
      <c r="B9" s="93" t="s">
        <v>7264</v>
      </c>
    </row>
    <row r="10" spans="1:2" x14ac:dyDescent="0.35">
      <c r="A10" s="93" t="s">
        <v>7265</v>
      </c>
      <c r="B10" s="93" t="s">
        <v>7266</v>
      </c>
    </row>
    <row r="11" spans="1:2" x14ac:dyDescent="0.35">
      <c r="A11" s="93" t="s">
        <v>7267</v>
      </c>
      <c r="B11" s="93" t="s">
        <v>7268</v>
      </c>
    </row>
    <row r="12" spans="1:2" x14ac:dyDescent="0.35">
      <c r="A12" s="93" t="s">
        <v>7269</v>
      </c>
      <c r="B12" s="93" t="s">
        <v>7270</v>
      </c>
    </row>
    <row r="13" spans="1:2" x14ac:dyDescent="0.35">
      <c r="A13" s="93" t="s">
        <v>7271</v>
      </c>
      <c r="B13" s="93" t="s">
        <v>7272</v>
      </c>
    </row>
    <row r="14" spans="1:2" x14ac:dyDescent="0.35">
      <c r="A14" s="93" t="s">
        <v>7273</v>
      </c>
      <c r="B14" s="93" t="s">
        <v>7274</v>
      </c>
    </row>
    <row r="15" spans="1:2" x14ac:dyDescent="0.35">
      <c r="A15" s="93" t="s">
        <v>7275</v>
      </c>
      <c r="B15" s="93" t="s">
        <v>7276</v>
      </c>
    </row>
    <row r="16" spans="1:2" x14ac:dyDescent="0.35">
      <c r="A16" s="93" t="s">
        <v>7277</v>
      </c>
      <c r="B16" s="93" t="s">
        <v>7278</v>
      </c>
    </row>
    <row r="17" spans="1:2" x14ac:dyDescent="0.35">
      <c r="A17" s="93" t="s">
        <v>7279</v>
      </c>
      <c r="B17" s="93" t="s">
        <v>7280</v>
      </c>
    </row>
    <row r="18" spans="1:2" x14ac:dyDescent="0.35">
      <c r="A18" s="93" t="s">
        <v>7281</v>
      </c>
      <c r="B18" s="93" t="s">
        <v>7282</v>
      </c>
    </row>
    <row r="19" spans="1:2" x14ac:dyDescent="0.35">
      <c r="A19" s="93" t="s">
        <v>7283</v>
      </c>
      <c r="B19" s="93" t="s">
        <v>7284</v>
      </c>
    </row>
    <row r="20" spans="1:2" x14ac:dyDescent="0.35">
      <c r="A20" s="93" t="s">
        <v>7285</v>
      </c>
      <c r="B20" s="93" t="s">
        <v>7286</v>
      </c>
    </row>
    <row r="21" spans="1:2" x14ac:dyDescent="0.35">
      <c r="A21" s="93" t="s">
        <v>7287</v>
      </c>
      <c r="B21" s="93" t="s">
        <v>7288</v>
      </c>
    </row>
    <row r="22" spans="1:2" x14ac:dyDescent="0.35">
      <c r="A22" s="93" t="s">
        <v>7289</v>
      </c>
      <c r="B22" s="93" t="s">
        <v>7290</v>
      </c>
    </row>
    <row r="23" spans="1:2" x14ac:dyDescent="0.35">
      <c r="A23" s="93" t="s">
        <v>7291</v>
      </c>
      <c r="B23" s="93" t="s">
        <v>7292</v>
      </c>
    </row>
    <row r="24" spans="1:2" x14ac:dyDescent="0.35">
      <c r="A24" s="93" t="s">
        <v>7293</v>
      </c>
      <c r="B24" s="93" t="s">
        <v>7294</v>
      </c>
    </row>
    <row r="25" spans="1:2" x14ac:dyDescent="0.35">
      <c r="A25" s="93" t="s">
        <v>7295</v>
      </c>
      <c r="B25" s="93" t="s">
        <v>7296</v>
      </c>
    </row>
    <row r="26" spans="1:2" x14ac:dyDescent="0.35">
      <c r="A26" s="93" t="s">
        <v>7297</v>
      </c>
      <c r="B26" s="93" t="s">
        <v>7298</v>
      </c>
    </row>
    <row r="27" spans="1:2" x14ac:dyDescent="0.35">
      <c r="A27" s="93" t="s">
        <v>7299</v>
      </c>
      <c r="B27" s="93" t="s">
        <v>7300</v>
      </c>
    </row>
    <row r="28" spans="1:2" x14ac:dyDescent="0.35">
      <c r="A28" s="93" t="s">
        <v>7301</v>
      </c>
      <c r="B28" s="93" t="s">
        <v>7302</v>
      </c>
    </row>
    <row r="29" spans="1:2" x14ac:dyDescent="0.35">
      <c r="A29" s="93" t="s">
        <v>7303</v>
      </c>
      <c r="B29" s="93" t="s">
        <v>7304</v>
      </c>
    </row>
    <row r="30" spans="1:2" x14ac:dyDescent="0.35">
      <c r="A30" s="93" t="s">
        <v>7305</v>
      </c>
      <c r="B30" s="93" t="s">
        <v>7306</v>
      </c>
    </row>
    <row r="31" spans="1:2" x14ac:dyDescent="0.35">
      <c r="A31" s="93" t="s">
        <v>7307</v>
      </c>
      <c r="B31" s="93" t="s">
        <v>7308</v>
      </c>
    </row>
    <row r="32" spans="1:2" x14ac:dyDescent="0.35">
      <c r="A32" s="93" t="s">
        <v>7309</v>
      </c>
      <c r="B32" s="93" t="s">
        <v>7310</v>
      </c>
    </row>
    <row r="33" spans="1:2" x14ac:dyDescent="0.35">
      <c r="A33" s="93" t="s">
        <v>7311</v>
      </c>
      <c r="B33" s="93" t="s">
        <v>7312</v>
      </c>
    </row>
    <row r="34" spans="1:2" x14ac:dyDescent="0.35">
      <c r="A34" s="93" t="s">
        <v>7313</v>
      </c>
      <c r="B34" s="93" t="s">
        <v>7314</v>
      </c>
    </row>
    <row r="35" spans="1:2" x14ac:dyDescent="0.35">
      <c r="A35" s="93" t="s">
        <v>7315</v>
      </c>
      <c r="B35" s="93" t="s">
        <v>7316</v>
      </c>
    </row>
    <row r="36" spans="1:2" x14ac:dyDescent="0.35">
      <c r="A36" s="93" t="s">
        <v>7317</v>
      </c>
      <c r="B36" s="93" t="s">
        <v>7318</v>
      </c>
    </row>
    <row r="37" spans="1:2" x14ac:dyDescent="0.35">
      <c r="A37" s="93" t="s">
        <v>7319</v>
      </c>
      <c r="B37" s="93" t="s">
        <v>7320</v>
      </c>
    </row>
    <row r="38" spans="1:2" x14ac:dyDescent="0.35">
      <c r="A38" s="93" t="s">
        <v>7321</v>
      </c>
      <c r="B38" s="93" t="s">
        <v>7322</v>
      </c>
    </row>
    <row r="39" spans="1:2" x14ac:dyDescent="0.35">
      <c r="A39" s="93" t="s">
        <v>7323</v>
      </c>
      <c r="B39" s="93" t="s">
        <v>7324</v>
      </c>
    </row>
    <row r="40" spans="1:2" x14ac:dyDescent="0.35">
      <c r="A40" s="93" t="s">
        <v>7325</v>
      </c>
      <c r="B40" s="93" t="s">
        <v>7326</v>
      </c>
    </row>
    <row r="41" spans="1:2" x14ac:dyDescent="0.35">
      <c r="A41" s="93" t="s">
        <v>7327</v>
      </c>
      <c r="B41" s="93" t="s">
        <v>7328</v>
      </c>
    </row>
    <row r="42" spans="1:2" x14ac:dyDescent="0.35">
      <c r="A42" s="93" t="s">
        <v>7329</v>
      </c>
      <c r="B42" s="93" t="s">
        <v>7330</v>
      </c>
    </row>
    <row r="43" spans="1:2" x14ac:dyDescent="0.35">
      <c r="A43" s="93" t="s">
        <v>7331</v>
      </c>
      <c r="B43" s="93" t="s">
        <v>7332</v>
      </c>
    </row>
    <row r="44" spans="1:2" x14ac:dyDescent="0.35">
      <c r="A44" s="93" t="s">
        <v>7333</v>
      </c>
      <c r="B44" s="93" t="s">
        <v>7334</v>
      </c>
    </row>
    <row r="45" spans="1:2" x14ac:dyDescent="0.35">
      <c r="A45" s="93" t="s">
        <v>7335</v>
      </c>
      <c r="B45" s="93" t="s">
        <v>7336</v>
      </c>
    </row>
    <row r="46" spans="1:2" x14ac:dyDescent="0.35">
      <c r="A46" s="93" t="s">
        <v>7337</v>
      </c>
      <c r="B46" s="93" t="s">
        <v>7338</v>
      </c>
    </row>
    <row r="47" spans="1:2" x14ac:dyDescent="0.35">
      <c r="A47" s="93" t="s">
        <v>7339</v>
      </c>
      <c r="B47" s="93" t="s">
        <v>7340</v>
      </c>
    </row>
    <row r="48" spans="1:2" x14ac:dyDescent="0.35">
      <c r="A48" s="93" t="s">
        <v>7341</v>
      </c>
      <c r="B48" s="93" t="s">
        <v>7342</v>
      </c>
    </row>
    <row r="49" spans="1:2" x14ac:dyDescent="0.35">
      <c r="A49" s="93" t="s">
        <v>7343</v>
      </c>
      <c r="B49" s="93" t="s">
        <v>7344</v>
      </c>
    </row>
    <row r="50" spans="1:2" x14ac:dyDescent="0.35">
      <c r="A50" s="93" t="s">
        <v>7345</v>
      </c>
      <c r="B50" s="93" t="s">
        <v>7344</v>
      </c>
    </row>
    <row r="51" spans="1:2" x14ac:dyDescent="0.35">
      <c r="A51" s="93" t="s">
        <v>7346</v>
      </c>
      <c r="B51" s="93" t="s">
        <v>7347</v>
      </c>
    </row>
    <row r="52" spans="1:2" x14ac:dyDescent="0.35">
      <c r="A52" s="93" t="s">
        <v>7348</v>
      </c>
      <c r="B52" s="93" t="s">
        <v>7349</v>
      </c>
    </row>
    <row r="53" spans="1:2" x14ac:dyDescent="0.35">
      <c r="A53" s="93" t="s">
        <v>7350</v>
      </c>
      <c r="B53" s="93" t="s">
        <v>7351</v>
      </c>
    </row>
    <row r="54" spans="1:2" x14ac:dyDescent="0.35">
      <c r="A54" s="93" t="s">
        <v>7352</v>
      </c>
      <c r="B54" s="93" t="s">
        <v>7353</v>
      </c>
    </row>
    <row r="55" spans="1:2" x14ac:dyDescent="0.35">
      <c r="A55" s="93" t="s">
        <v>7354</v>
      </c>
      <c r="B55" s="93" t="s">
        <v>7355</v>
      </c>
    </row>
    <row r="56" spans="1:2" x14ac:dyDescent="0.35">
      <c r="A56" s="93" t="s">
        <v>7356</v>
      </c>
      <c r="B56" s="93" t="s">
        <v>7357</v>
      </c>
    </row>
    <row r="57" spans="1:2" x14ac:dyDescent="0.35">
      <c r="A57" s="93" t="s">
        <v>7358</v>
      </c>
      <c r="B57" s="93" t="s">
        <v>7359</v>
      </c>
    </row>
    <row r="58" spans="1:2" x14ac:dyDescent="0.35">
      <c r="A58" s="93" t="s">
        <v>7360</v>
      </c>
      <c r="B58" s="93" t="s">
        <v>7361</v>
      </c>
    </row>
    <row r="59" spans="1:2" x14ac:dyDescent="0.35">
      <c r="A59" s="93" t="s">
        <v>7362</v>
      </c>
      <c r="B59" s="93" t="s">
        <v>7363</v>
      </c>
    </row>
    <row r="60" spans="1:2" x14ac:dyDescent="0.35">
      <c r="A60" s="93" t="s">
        <v>7364</v>
      </c>
      <c r="B60" s="93" t="s">
        <v>7365</v>
      </c>
    </row>
    <row r="61" spans="1:2" x14ac:dyDescent="0.35">
      <c r="A61" s="93" t="s">
        <v>7366</v>
      </c>
      <c r="B61" s="93" t="s">
        <v>7367</v>
      </c>
    </row>
    <row r="62" spans="1:2" x14ac:dyDescent="0.35">
      <c r="A62" s="93" t="s">
        <v>7368</v>
      </c>
      <c r="B62" s="93" t="s">
        <v>7369</v>
      </c>
    </row>
    <row r="63" spans="1:2" x14ac:dyDescent="0.35">
      <c r="A63" s="93" t="s">
        <v>7370</v>
      </c>
      <c r="B63" s="93" t="s">
        <v>7371</v>
      </c>
    </row>
    <row r="64" spans="1:2" x14ac:dyDescent="0.35">
      <c r="A64" s="93" t="s">
        <v>7372</v>
      </c>
      <c r="B64" s="93" t="s">
        <v>7373</v>
      </c>
    </row>
    <row r="65" spans="1:2" x14ac:dyDescent="0.35">
      <c r="A65" s="93" t="s">
        <v>7374</v>
      </c>
      <c r="B65" s="93" t="s">
        <v>7375</v>
      </c>
    </row>
    <row r="66" spans="1:2" x14ac:dyDescent="0.35">
      <c r="A66" s="93" t="s">
        <v>7376</v>
      </c>
      <c r="B66" s="93" t="s">
        <v>7377</v>
      </c>
    </row>
    <row r="67" spans="1:2" x14ac:dyDescent="0.35">
      <c r="A67" s="93" t="s">
        <v>7378</v>
      </c>
      <c r="B67" s="93" t="s">
        <v>7379</v>
      </c>
    </row>
    <row r="68" spans="1:2" x14ac:dyDescent="0.35">
      <c r="A68" s="93" t="s">
        <v>7380</v>
      </c>
      <c r="B68" s="93" t="s">
        <v>7381</v>
      </c>
    </row>
    <row r="69" spans="1:2" x14ac:dyDescent="0.35">
      <c r="A69" s="93" t="s">
        <v>7382</v>
      </c>
      <c r="B69" s="93" t="s">
        <v>7383</v>
      </c>
    </row>
    <row r="70" spans="1:2" x14ac:dyDescent="0.35">
      <c r="A70" s="93" t="s">
        <v>7384</v>
      </c>
      <c r="B70" s="93" t="s">
        <v>7385</v>
      </c>
    </row>
    <row r="71" spans="1:2" x14ac:dyDescent="0.35">
      <c r="A71" s="93" t="s">
        <v>7386</v>
      </c>
      <c r="B71" s="93" t="s">
        <v>7387</v>
      </c>
    </row>
    <row r="72" spans="1:2" x14ac:dyDescent="0.35">
      <c r="A72" s="93" t="s">
        <v>7388</v>
      </c>
      <c r="B72" s="93" t="s">
        <v>7389</v>
      </c>
    </row>
    <row r="73" spans="1:2" x14ac:dyDescent="0.35">
      <c r="A73" s="93" t="s">
        <v>7390</v>
      </c>
      <c r="B73" s="93" t="s">
        <v>7391</v>
      </c>
    </row>
    <row r="74" spans="1:2" x14ac:dyDescent="0.35">
      <c r="A74" s="93" t="s">
        <v>7392</v>
      </c>
      <c r="B74" s="93" t="s">
        <v>7393</v>
      </c>
    </row>
    <row r="75" spans="1:2" x14ac:dyDescent="0.35">
      <c r="A75" s="93" t="s">
        <v>7394</v>
      </c>
      <c r="B75" s="93" t="s">
        <v>7395</v>
      </c>
    </row>
    <row r="76" spans="1:2" x14ac:dyDescent="0.35">
      <c r="A76" s="93" t="s">
        <v>7396</v>
      </c>
      <c r="B76" s="93" t="s">
        <v>7397</v>
      </c>
    </row>
    <row r="77" spans="1:2" x14ac:dyDescent="0.35">
      <c r="A77" s="93" t="s">
        <v>7398</v>
      </c>
      <c r="B77" s="93" t="s">
        <v>7399</v>
      </c>
    </row>
    <row r="78" spans="1:2" x14ac:dyDescent="0.35">
      <c r="A78" s="93" t="s">
        <v>7400</v>
      </c>
      <c r="B78" s="93" t="s">
        <v>7401</v>
      </c>
    </row>
    <row r="79" spans="1:2" x14ac:dyDescent="0.35">
      <c r="A79" s="93" t="s">
        <v>7402</v>
      </c>
      <c r="B79" s="93" t="s">
        <v>7403</v>
      </c>
    </row>
    <row r="80" spans="1:2" x14ac:dyDescent="0.35">
      <c r="A80" s="93" t="s">
        <v>7404</v>
      </c>
      <c r="B80" s="93" t="s">
        <v>7405</v>
      </c>
    </row>
    <row r="81" spans="1:2" x14ac:dyDescent="0.35">
      <c r="A81" s="93" t="s">
        <v>7406</v>
      </c>
      <c r="B81" s="93" t="s">
        <v>7407</v>
      </c>
    </row>
    <row r="82" spans="1:2" x14ac:dyDescent="0.35">
      <c r="A82" s="93" t="s">
        <v>7408</v>
      </c>
      <c r="B82" s="93" t="s">
        <v>7409</v>
      </c>
    </row>
    <row r="83" spans="1:2" x14ac:dyDescent="0.35">
      <c r="A83" s="93" t="s">
        <v>7410</v>
      </c>
      <c r="B83" s="93" t="s">
        <v>7411</v>
      </c>
    </row>
    <row r="84" spans="1:2" x14ac:dyDescent="0.35">
      <c r="A84" s="93" t="s">
        <v>7412</v>
      </c>
      <c r="B84" s="93" t="s">
        <v>7413</v>
      </c>
    </row>
    <row r="85" spans="1:2" x14ac:dyDescent="0.35">
      <c r="A85" s="93" t="s">
        <v>7414</v>
      </c>
      <c r="B85" s="93" t="s">
        <v>7415</v>
      </c>
    </row>
    <row r="86" spans="1:2" x14ac:dyDescent="0.35">
      <c r="A86" s="93" t="s">
        <v>7416</v>
      </c>
      <c r="B86" s="93" t="s">
        <v>7417</v>
      </c>
    </row>
    <row r="87" spans="1:2" x14ac:dyDescent="0.35">
      <c r="A87" s="93" t="s">
        <v>7418</v>
      </c>
      <c r="B87" s="93" t="s">
        <v>7419</v>
      </c>
    </row>
    <row r="88" spans="1:2" x14ac:dyDescent="0.35">
      <c r="A88" s="93" t="s">
        <v>7420</v>
      </c>
      <c r="B88" s="93" t="s">
        <v>7421</v>
      </c>
    </row>
    <row r="89" spans="1:2" x14ac:dyDescent="0.35">
      <c r="A89" s="93" t="s">
        <v>7422</v>
      </c>
      <c r="B89" s="93" t="s">
        <v>7423</v>
      </c>
    </row>
    <row r="90" spans="1:2" x14ac:dyDescent="0.35">
      <c r="A90" s="93" t="s">
        <v>7424</v>
      </c>
      <c r="B90" s="93" t="s">
        <v>7425</v>
      </c>
    </row>
    <row r="91" spans="1:2" x14ac:dyDescent="0.35">
      <c r="A91" s="93" t="s">
        <v>7426</v>
      </c>
      <c r="B91" s="93" t="s">
        <v>7427</v>
      </c>
    </row>
    <row r="92" spans="1:2" x14ac:dyDescent="0.35">
      <c r="A92" s="93" t="s">
        <v>7428</v>
      </c>
      <c r="B92" s="93" t="s">
        <v>7429</v>
      </c>
    </row>
    <row r="93" spans="1:2" x14ac:dyDescent="0.35">
      <c r="A93" s="93" t="s">
        <v>7430</v>
      </c>
      <c r="B93" s="93" t="s">
        <v>7431</v>
      </c>
    </row>
    <row r="94" spans="1:2" x14ac:dyDescent="0.35">
      <c r="A94" s="93" t="s">
        <v>7432</v>
      </c>
      <c r="B94" s="93" t="s">
        <v>7433</v>
      </c>
    </row>
    <row r="95" spans="1:2" x14ac:dyDescent="0.35">
      <c r="A95" s="93" t="s">
        <v>7434</v>
      </c>
      <c r="B95" s="93" t="s">
        <v>7435</v>
      </c>
    </row>
    <row r="96" spans="1:2" x14ac:dyDescent="0.35">
      <c r="A96" s="93" t="s">
        <v>7436</v>
      </c>
      <c r="B96" s="93" t="s">
        <v>7437</v>
      </c>
    </row>
    <row r="97" spans="1:2" x14ac:dyDescent="0.35">
      <c r="A97" s="93" t="s">
        <v>7438</v>
      </c>
      <c r="B97" s="93" t="s">
        <v>7439</v>
      </c>
    </row>
    <row r="98" spans="1:2" x14ac:dyDescent="0.35">
      <c r="A98" s="93" t="s">
        <v>7440</v>
      </c>
      <c r="B98" s="93" t="s">
        <v>7441</v>
      </c>
    </row>
    <row r="99" spans="1:2" x14ac:dyDescent="0.35">
      <c r="A99" s="93" t="s">
        <v>7442</v>
      </c>
      <c r="B99" s="93" t="s">
        <v>7443</v>
      </c>
    </row>
    <row r="100" spans="1:2" x14ac:dyDescent="0.35">
      <c r="A100" s="93" t="s">
        <v>7444</v>
      </c>
      <c r="B100" s="93" t="s">
        <v>7445</v>
      </c>
    </row>
    <row r="101" spans="1:2" x14ac:dyDescent="0.35">
      <c r="A101" s="93" t="s">
        <v>7446</v>
      </c>
      <c r="B101" s="93" t="s">
        <v>7447</v>
      </c>
    </row>
    <row r="102" spans="1:2" x14ac:dyDescent="0.35">
      <c r="A102" s="93" t="s">
        <v>7448</v>
      </c>
      <c r="B102" s="93" t="s">
        <v>7449</v>
      </c>
    </row>
    <row r="103" spans="1:2" x14ac:dyDescent="0.35">
      <c r="A103" s="93" t="s">
        <v>7450</v>
      </c>
      <c r="B103" s="93" t="s">
        <v>7451</v>
      </c>
    </row>
    <row r="104" spans="1:2" x14ac:dyDescent="0.35">
      <c r="A104" s="93" t="s">
        <v>7452</v>
      </c>
      <c r="B104" s="93" t="s">
        <v>7453</v>
      </c>
    </row>
    <row r="105" spans="1:2" ht="22" x14ac:dyDescent="0.35">
      <c r="A105" s="102" t="s">
        <v>7454</v>
      </c>
      <c r="B105" s="93" t="s">
        <v>7455</v>
      </c>
    </row>
    <row r="106" spans="1:2" x14ac:dyDescent="0.35">
      <c r="A106" s="93" t="s">
        <v>7456</v>
      </c>
      <c r="B106" s="93" t="s">
        <v>7457</v>
      </c>
    </row>
    <row r="107" spans="1:2" x14ac:dyDescent="0.35">
      <c r="A107" s="93" t="s">
        <v>7458</v>
      </c>
      <c r="B107" s="93" t="s">
        <v>7459</v>
      </c>
    </row>
    <row r="108" spans="1:2" x14ac:dyDescent="0.35">
      <c r="A108" s="93" t="s">
        <v>7460</v>
      </c>
      <c r="B108" s="93" t="s">
        <v>7461</v>
      </c>
    </row>
    <row r="109" spans="1:2" x14ac:dyDescent="0.35">
      <c r="A109" s="93" t="s">
        <v>7462</v>
      </c>
      <c r="B109" s="93" t="s">
        <v>7463</v>
      </c>
    </row>
    <row r="110" spans="1:2" x14ac:dyDescent="0.35">
      <c r="A110" s="93" t="s">
        <v>7464</v>
      </c>
      <c r="B110" s="93" t="s">
        <v>7465</v>
      </c>
    </row>
    <row r="111" spans="1:2" x14ac:dyDescent="0.35">
      <c r="A111" s="93" t="s">
        <v>7466</v>
      </c>
      <c r="B111" s="93" t="s">
        <v>7467</v>
      </c>
    </row>
    <row r="112" spans="1:2" x14ac:dyDescent="0.35">
      <c r="A112" s="93" t="s">
        <v>7468</v>
      </c>
      <c r="B112" s="93" t="s">
        <v>7469</v>
      </c>
    </row>
    <row r="113" spans="1:2" x14ac:dyDescent="0.35">
      <c r="A113" s="93" t="s">
        <v>7470</v>
      </c>
      <c r="B113" s="93" t="s">
        <v>7471</v>
      </c>
    </row>
    <row r="114" spans="1:2" x14ac:dyDescent="0.35">
      <c r="A114" s="93" t="s">
        <v>7472</v>
      </c>
      <c r="B114" s="93" t="s">
        <v>7473</v>
      </c>
    </row>
    <row r="115" spans="1:2" x14ac:dyDescent="0.35">
      <c r="A115" s="93" t="s">
        <v>7474</v>
      </c>
      <c r="B115" s="93" t="s">
        <v>7475</v>
      </c>
    </row>
    <row r="116" spans="1:2" x14ac:dyDescent="0.35">
      <c r="A116" s="93" t="s">
        <v>7476</v>
      </c>
      <c r="B116" s="93" t="s">
        <v>7477</v>
      </c>
    </row>
    <row r="117" spans="1:2" x14ac:dyDescent="0.35">
      <c r="A117" s="93" t="s">
        <v>7478</v>
      </c>
      <c r="B117" s="93" t="s">
        <v>7479</v>
      </c>
    </row>
    <row r="118" spans="1:2" x14ac:dyDescent="0.35">
      <c r="A118" s="93" t="s">
        <v>7480</v>
      </c>
      <c r="B118" s="93" t="s">
        <v>7481</v>
      </c>
    </row>
    <row r="119" spans="1:2" x14ac:dyDescent="0.35">
      <c r="A119" s="93" t="s">
        <v>7482</v>
      </c>
      <c r="B119" s="93" t="s">
        <v>7483</v>
      </c>
    </row>
    <row r="120" spans="1:2" x14ac:dyDescent="0.35">
      <c r="A120" s="93" t="s">
        <v>7484</v>
      </c>
      <c r="B120" s="93" t="s">
        <v>7485</v>
      </c>
    </row>
    <row r="121" spans="1:2" x14ac:dyDescent="0.35">
      <c r="A121" s="93" t="s">
        <v>7486</v>
      </c>
      <c r="B121" s="93" t="s">
        <v>7487</v>
      </c>
    </row>
    <row r="122" spans="1:2" x14ac:dyDescent="0.35">
      <c r="A122" s="93" t="s">
        <v>7488</v>
      </c>
      <c r="B122" s="93" t="s">
        <v>7489</v>
      </c>
    </row>
    <row r="123" spans="1:2" x14ac:dyDescent="0.35">
      <c r="A123" s="93" t="s">
        <v>7490</v>
      </c>
      <c r="B123" s="93" t="s">
        <v>7491</v>
      </c>
    </row>
    <row r="124" spans="1:2" x14ac:dyDescent="0.35">
      <c r="A124" s="93" t="s">
        <v>7492</v>
      </c>
      <c r="B124" s="93" t="s">
        <v>7493</v>
      </c>
    </row>
    <row r="125" spans="1:2" x14ac:dyDescent="0.35">
      <c r="A125" s="93" t="s">
        <v>7494</v>
      </c>
      <c r="B125" s="93" t="s">
        <v>7495</v>
      </c>
    </row>
    <row r="126" spans="1:2" x14ac:dyDescent="0.35">
      <c r="A126" s="93" t="s">
        <v>7496</v>
      </c>
      <c r="B126" s="93" t="s">
        <v>7497</v>
      </c>
    </row>
    <row r="127" spans="1:2" x14ac:dyDescent="0.35">
      <c r="A127" s="93" t="s">
        <v>7498</v>
      </c>
      <c r="B127" s="93" t="s">
        <v>7499</v>
      </c>
    </row>
    <row r="128" spans="1:2" x14ac:dyDescent="0.35">
      <c r="A128" s="93" t="s">
        <v>7500</v>
      </c>
      <c r="B128" s="93" t="s">
        <v>7501</v>
      </c>
    </row>
    <row r="129" spans="1:2" x14ac:dyDescent="0.35">
      <c r="A129" s="93" t="s">
        <v>7502</v>
      </c>
      <c r="B129" s="93" t="s">
        <v>7503</v>
      </c>
    </row>
    <row r="130" spans="1:2" x14ac:dyDescent="0.35">
      <c r="A130" s="93" t="s">
        <v>7504</v>
      </c>
      <c r="B130" s="93" t="s">
        <v>7505</v>
      </c>
    </row>
    <row r="131" spans="1:2" x14ac:dyDescent="0.35">
      <c r="A131" s="93" t="s">
        <v>7506</v>
      </c>
      <c r="B131" s="93" t="s">
        <v>7507</v>
      </c>
    </row>
    <row r="132" spans="1:2" x14ac:dyDescent="0.35">
      <c r="A132" s="93" t="s">
        <v>7508</v>
      </c>
      <c r="B132" s="93" t="s">
        <v>7509</v>
      </c>
    </row>
    <row r="133" spans="1:2" x14ac:dyDescent="0.35">
      <c r="A133" s="93" t="s">
        <v>7510</v>
      </c>
      <c r="B133" s="93" t="s">
        <v>7511</v>
      </c>
    </row>
    <row r="134" spans="1:2" x14ac:dyDescent="0.35">
      <c r="A134" s="93" t="s">
        <v>7512</v>
      </c>
      <c r="B134" s="93" t="s">
        <v>7513</v>
      </c>
    </row>
    <row r="135" spans="1:2" x14ac:dyDescent="0.35">
      <c r="A135" s="93" t="s">
        <v>7514</v>
      </c>
      <c r="B135" s="93" t="s">
        <v>7515</v>
      </c>
    </row>
    <row r="136" spans="1:2" x14ac:dyDescent="0.35">
      <c r="A136" s="93" t="s">
        <v>7516</v>
      </c>
      <c r="B136" s="93" t="s">
        <v>7517</v>
      </c>
    </row>
    <row r="137" spans="1:2" x14ac:dyDescent="0.35">
      <c r="A137" s="93" t="s">
        <v>7518</v>
      </c>
      <c r="B137" s="93" t="s">
        <v>7519</v>
      </c>
    </row>
    <row r="138" spans="1:2" x14ac:dyDescent="0.35">
      <c r="A138" s="93" t="s">
        <v>7520</v>
      </c>
      <c r="B138" s="93" t="s">
        <v>7521</v>
      </c>
    </row>
    <row r="139" spans="1:2" x14ac:dyDescent="0.35">
      <c r="A139" s="93" t="s">
        <v>7522</v>
      </c>
      <c r="B139" s="93" t="s">
        <v>7523</v>
      </c>
    </row>
    <row r="140" spans="1:2" x14ac:dyDescent="0.35">
      <c r="A140" s="93" t="s">
        <v>7524</v>
      </c>
      <c r="B140" s="93" t="s">
        <v>7525</v>
      </c>
    </row>
    <row r="141" spans="1:2" x14ac:dyDescent="0.35">
      <c r="A141" s="93" t="s">
        <v>7526</v>
      </c>
      <c r="B141" s="93" t="s">
        <v>7527</v>
      </c>
    </row>
    <row r="142" spans="1:2" x14ac:dyDescent="0.35">
      <c r="A142" s="93" t="s">
        <v>7528</v>
      </c>
      <c r="B142" s="93" t="s">
        <v>7529</v>
      </c>
    </row>
    <row r="143" spans="1:2" x14ac:dyDescent="0.35">
      <c r="A143" s="93" t="s">
        <v>7530</v>
      </c>
      <c r="B143" s="93" t="s">
        <v>7531</v>
      </c>
    </row>
    <row r="144" spans="1:2" x14ac:dyDescent="0.35">
      <c r="A144" s="93" t="s">
        <v>7532</v>
      </c>
      <c r="B144" s="93" t="s">
        <v>7533</v>
      </c>
    </row>
    <row r="145" spans="1:2" x14ac:dyDescent="0.35">
      <c r="A145" s="93" t="s">
        <v>7534</v>
      </c>
      <c r="B145" s="93" t="s">
        <v>7535</v>
      </c>
    </row>
    <row r="146" spans="1:2" x14ac:dyDescent="0.35">
      <c r="A146" s="93" t="s">
        <v>7536</v>
      </c>
      <c r="B146" s="93" t="s">
        <v>7537</v>
      </c>
    </row>
    <row r="147" spans="1:2" x14ac:dyDescent="0.35">
      <c r="A147" s="93" t="s">
        <v>7538</v>
      </c>
      <c r="B147" s="93" t="s">
        <v>7539</v>
      </c>
    </row>
    <row r="148" spans="1:2" x14ac:dyDescent="0.35">
      <c r="A148" s="93" t="s">
        <v>7540</v>
      </c>
      <c r="B148" s="93" t="s">
        <v>7541</v>
      </c>
    </row>
    <row r="149" spans="1:2" x14ac:dyDescent="0.35">
      <c r="A149" s="93" t="s">
        <v>7542</v>
      </c>
      <c r="B149" s="93" t="s">
        <v>7543</v>
      </c>
    </row>
    <row r="150" spans="1:2" x14ac:dyDescent="0.35">
      <c r="A150" s="93" t="s">
        <v>7544</v>
      </c>
      <c r="B150" s="93" t="s">
        <v>7545</v>
      </c>
    </row>
    <row r="151" spans="1:2" x14ac:dyDescent="0.35">
      <c r="A151" s="93" t="s">
        <v>7546</v>
      </c>
      <c r="B151" s="93" t="s">
        <v>7547</v>
      </c>
    </row>
    <row r="152" spans="1:2" x14ac:dyDescent="0.35">
      <c r="A152" s="93" t="s">
        <v>7548</v>
      </c>
      <c r="B152" s="93" t="s">
        <v>7549</v>
      </c>
    </row>
    <row r="153" spans="1:2" x14ac:dyDescent="0.35">
      <c r="A153" s="93" t="s">
        <v>7550</v>
      </c>
      <c r="B153" s="93" t="s">
        <v>7551</v>
      </c>
    </row>
    <row r="154" spans="1:2" x14ac:dyDescent="0.35">
      <c r="A154" s="93" t="s">
        <v>7552</v>
      </c>
      <c r="B154" s="93" t="s">
        <v>7553</v>
      </c>
    </row>
    <row r="155" spans="1:2" x14ac:dyDescent="0.35">
      <c r="A155" s="93" t="s">
        <v>7554</v>
      </c>
      <c r="B155" s="93" t="s">
        <v>7555</v>
      </c>
    </row>
    <row r="156" spans="1:2" x14ac:dyDescent="0.35">
      <c r="A156" s="93" t="s">
        <v>7556</v>
      </c>
      <c r="B156" s="93" t="s">
        <v>7557</v>
      </c>
    </row>
    <row r="157" spans="1:2" x14ac:dyDescent="0.35">
      <c r="A157" s="93" t="s">
        <v>7558</v>
      </c>
      <c r="B157" s="93" t="s">
        <v>7559</v>
      </c>
    </row>
    <row r="158" spans="1:2" x14ac:dyDescent="0.35">
      <c r="A158" s="93" t="s">
        <v>7560</v>
      </c>
      <c r="B158" s="93" t="s">
        <v>7561</v>
      </c>
    </row>
    <row r="159" spans="1:2" x14ac:dyDescent="0.35">
      <c r="A159" s="93" t="s">
        <v>7562</v>
      </c>
      <c r="B159" s="93" t="s">
        <v>7563</v>
      </c>
    </row>
    <row r="160" spans="1:2" x14ac:dyDescent="0.35">
      <c r="A160" s="93" t="s">
        <v>7564</v>
      </c>
      <c r="B160" s="93" t="s">
        <v>7565</v>
      </c>
    </row>
    <row r="161" spans="1:2" x14ac:dyDescent="0.35">
      <c r="A161" s="93" t="s">
        <v>7566</v>
      </c>
      <c r="B161" s="93" t="s">
        <v>7567</v>
      </c>
    </row>
    <row r="162" spans="1:2" x14ac:dyDescent="0.35">
      <c r="A162" s="93" t="s">
        <v>7568</v>
      </c>
      <c r="B162" s="93" t="s">
        <v>7569</v>
      </c>
    </row>
    <row r="163" spans="1:2" x14ac:dyDescent="0.35">
      <c r="A163" s="93" t="s">
        <v>7570</v>
      </c>
      <c r="B163" s="93" t="s">
        <v>7571</v>
      </c>
    </row>
    <row r="164" spans="1:2" x14ac:dyDescent="0.35">
      <c r="A164" s="93" t="s">
        <v>7572</v>
      </c>
      <c r="B164" s="93" t="s">
        <v>7573</v>
      </c>
    </row>
    <row r="165" spans="1:2" x14ac:dyDescent="0.35">
      <c r="A165" s="93" t="s">
        <v>7574</v>
      </c>
      <c r="B165" s="93" t="s">
        <v>7575</v>
      </c>
    </row>
    <row r="166" spans="1:2" x14ac:dyDescent="0.35">
      <c r="A166" s="93" t="s">
        <v>7576</v>
      </c>
      <c r="B166" s="93" t="s">
        <v>7577</v>
      </c>
    </row>
    <row r="167" spans="1:2" x14ac:dyDescent="0.35">
      <c r="A167" s="93" t="s">
        <v>7578</v>
      </c>
      <c r="B167" s="93" t="s">
        <v>7579</v>
      </c>
    </row>
    <row r="168" spans="1:2" x14ac:dyDescent="0.35">
      <c r="A168" s="93" t="s">
        <v>7580</v>
      </c>
      <c r="B168" s="93" t="s">
        <v>7581</v>
      </c>
    </row>
    <row r="169" spans="1:2" x14ac:dyDescent="0.35">
      <c r="A169" s="93" t="s">
        <v>7582</v>
      </c>
      <c r="B169" s="93" t="s">
        <v>7583</v>
      </c>
    </row>
    <row r="170" spans="1:2" x14ac:dyDescent="0.35">
      <c r="A170" s="93" t="s">
        <v>7584</v>
      </c>
      <c r="B170" s="93" t="s">
        <v>7585</v>
      </c>
    </row>
    <row r="171" spans="1:2" x14ac:dyDescent="0.35">
      <c r="A171" s="93" t="s">
        <v>7586</v>
      </c>
      <c r="B171" s="93" t="s">
        <v>7587</v>
      </c>
    </row>
    <row r="172" spans="1:2" x14ac:dyDescent="0.35">
      <c r="A172" s="93" t="s">
        <v>7588</v>
      </c>
      <c r="B172" s="93" t="s">
        <v>7589</v>
      </c>
    </row>
    <row r="173" spans="1:2" x14ac:dyDescent="0.35">
      <c r="A173" s="93" t="s">
        <v>7590</v>
      </c>
      <c r="B173" s="93" t="s">
        <v>7591</v>
      </c>
    </row>
    <row r="174" spans="1:2" x14ac:dyDescent="0.35">
      <c r="A174" s="93" t="s">
        <v>7592</v>
      </c>
      <c r="B174" s="93" t="s">
        <v>7593</v>
      </c>
    </row>
    <row r="175" spans="1:2" x14ac:dyDescent="0.35">
      <c r="A175" s="93" t="s">
        <v>7594</v>
      </c>
      <c r="B175" s="93" t="s">
        <v>7595</v>
      </c>
    </row>
    <row r="176" spans="1:2" x14ac:dyDescent="0.35">
      <c r="A176" s="93" t="s">
        <v>7596</v>
      </c>
      <c r="B176" s="93" t="s">
        <v>7597</v>
      </c>
    </row>
    <row r="177" spans="1:2" x14ac:dyDescent="0.35">
      <c r="A177" s="93" t="s">
        <v>7598</v>
      </c>
      <c r="B177" s="93" t="s">
        <v>7599</v>
      </c>
    </row>
    <row r="178" spans="1:2" x14ac:dyDescent="0.35">
      <c r="A178" s="93" t="s">
        <v>7600</v>
      </c>
      <c r="B178" s="93" t="s">
        <v>7601</v>
      </c>
    </row>
    <row r="179" spans="1:2" x14ac:dyDescent="0.35">
      <c r="A179" s="93" t="s">
        <v>7602</v>
      </c>
      <c r="B179" s="93" t="s">
        <v>7603</v>
      </c>
    </row>
    <row r="180" spans="1:2" x14ac:dyDescent="0.35">
      <c r="A180" s="93" t="s">
        <v>7604</v>
      </c>
      <c r="B180" s="93" t="s">
        <v>7605</v>
      </c>
    </row>
    <row r="181" spans="1:2" x14ac:dyDescent="0.35">
      <c r="A181" s="93" t="s">
        <v>7606</v>
      </c>
      <c r="B181" s="93" t="s">
        <v>7607</v>
      </c>
    </row>
    <row r="182" spans="1:2" x14ac:dyDescent="0.35">
      <c r="A182" s="93" t="s">
        <v>7608</v>
      </c>
      <c r="B182" s="93" t="s">
        <v>7609</v>
      </c>
    </row>
    <row r="183" spans="1:2" x14ac:dyDescent="0.35">
      <c r="A183" s="93" t="s">
        <v>7610</v>
      </c>
      <c r="B183" s="93" t="s">
        <v>7611</v>
      </c>
    </row>
    <row r="184" spans="1:2" x14ac:dyDescent="0.35">
      <c r="A184" s="93" t="s">
        <v>7612</v>
      </c>
      <c r="B184" s="93" t="s">
        <v>7613</v>
      </c>
    </row>
    <row r="185" spans="1:2" x14ac:dyDescent="0.35">
      <c r="A185" s="93" t="s">
        <v>7614</v>
      </c>
      <c r="B185" s="93" t="s">
        <v>7615</v>
      </c>
    </row>
    <row r="186" spans="1:2" x14ac:dyDescent="0.35">
      <c r="A186" s="93" t="s">
        <v>7616</v>
      </c>
      <c r="B186" s="93" t="s">
        <v>7617</v>
      </c>
    </row>
    <row r="187" spans="1:2" x14ac:dyDescent="0.35">
      <c r="A187" s="93" t="s">
        <v>7618</v>
      </c>
      <c r="B187" s="93" t="s">
        <v>7619</v>
      </c>
    </row>
    <row r="188" spans="1:2" x14ac:dyDescent="0.35">
      <c r="A188" s="93" t="s">
        <v>7620</v>
      </c>
      <c r="B188" s="93" t="s">
        <v>7621</v>
      </c>
    </row>
    <row r="189" spans="1:2" x14ac:dyDescent="0.35">
      <c r="A189" s="93" t="s">
        <v>7622</v>
      </c>
      <c r="B189" s="93" t="s">
        <v>7623</v>
      </c>
    </row>
    <row r="190" spans="1:2" x14ac:dyDescent="0.35">
      <c r="A190" s="93" t="s">
        <v>7624</v>
      </c>
      <c r="B190" s="93" t="s">
        <v>7625</v>
      </c>
    </row>
    <row r="191" spans="1:2" x14ac:dyDescent="0.35">
      <c r="A191" s="93" t="s">
        <v>7626</v>
      </c>
      <c r="B191" s="93" t="s">
        <v>7627</v>
      </c>
    </row>
    <row r="192" spans="1:2" x14ac:dyDescent="0.35">
      <c r="A192" s="93" t="s">
        <v>7628</v>
      </c>
      <c r="B192" s="93" t="s">
        <v>7629</v>
      </c>
    </row>
    <row r="193" spans="1:2" x14ac:dyDescent="0.35">
      <c r="A193" s="93" t="s">
        <v>7630</v>
      </c>
      <c r="B193" s="93" t="s">
        <v>7631</v>
      </c>
    </row>
    <row r="194" spans="1:2" x14ac:dyDescent="0.35">
      <c r="A194" s="93" t="s">
        <v>7632</v>
      </c>
      <c r="B194" s="93" t="s">
        <v>7633</v>
      </c>
    </row>
    <row r="195" spans="1:2" x14ac:dyDescent="0.35">
      <c r="A195" s="93" t="s">
        <v>7634</v>
      </c>
      <c r="B195" s="93" t="s">
        <v>7635</v>
      </c>
    </row>
    <row r="196" spans="1:2" x14ac:dyDescent="0.35">
      <c r="A196" s="93" t="s">
        <v>7636</v>
      </c>
      <c r="B196" s="93" t="s">
        <v>7637</v>
      </c>
    </row>
    <row r="197" spans="1:2" x14ac:dyDescent="0.35">
      <c r="A197" s="93" t="s">
        <v>7638</v>
      </c>
      <c r="B197" s="93" t="s">
        <v>7639</v>
      </c>
    </row>
    <row r="198" spans="1:2" x14ac:dyDescent="0.35">
      <c r="A198" s="93" t="s">
        <v>7640</v>
      </c>
      <c r="B198" s="93" t="s">
        <v>7641</v>
      </c>
    </row>
    <row r="199" spans="1:2" x14ac:dyDescent="0.35">
      <c r="A199" s="93" t="s">
        <v>7642</v>
      </c>
      <c r="B199" s="93" t="s">
        <v>7643</v>
      </c>
    </row>
    <row r="200" spans="1:2" x14ac:dyDescent="0.35">
      <c r="A200" s="93" t="s">
        <v>7644</v>
      </c>
      <c r="B200" s="93" t="s">
        <v>7645</v>
      </c>
    </row>
    <row r="201" spans="1:2" x14ac:dyDescent="0.35">
      <c r="A201" s="93" t="s">
        <v>7646</v>
      </c>
      <c r="B201" s="93" t="s">
        <v>7647</v>
      </c>
    </row>
    <row r="202" spans="1:2" x14ac:dyDescent="0.35">
      <c r="A202" s="93" t="s">
        <v>7648</v>
      </c>
      <c r="B202" s="93" t="s">
        <v>7649</v>
      </c>
    </row>
    <row r="203" spans="1:2" x14ac:dyDescent="0.35">
      <c r="A203" s="93" t="s">
        <v>7650</v>
      </c>
      <c r="B203" s="93" t="s">
        <v>7651</v>
      </c>
    </row>
    <row r="204" spans="1:2" x14ac:dyDescent="0.35">
      <c r="A204" s="93" t="s">
        <v>7652</v>
      </c>
      <c r="B204" s="93" t="s">
        <v>7653</v>
      </c>
    </row>
    <row r="205" spans="1:2" x14ac:dyDescent="0.35">
      <c r="A205" s="93" t="s">
        <v>7654</v>
      </c>
      <c r="B205" s="93" t="s">
        <v>7655</v>
      </c>
    </row>
    <row r="206" spans="1:2" x14ac:dyDescent="0.35">
      <c r="A206" s="93" t="s">
        <v>7656</v>
      </c>
      <c r="B206" s="93" t="s">
        <v>7657</v>
      </c>
    </row>
    <row r="207" spans="1:2" x14ac:dyDescent="0.35">
      <c r="A207" s="93" t="s">
        <v>7658</v>
      </c>
      <c r="B207" s="93" t="s">
        <v>7659</v>
      </c>
    </row>
    <row r="208" spans="1:2" x14ac:dyDescent="0.35">
      <c r="A208" s="93" t="s">
        <v>7660</v>
      </c>
      <c r="B208" s="93" t="s">
        <v>7661</v>
      </c>
    </row>
    <row r="209" spans="1:2" x14ac:dyDescent="0.35">
      <c r="A209" s="93" t="s">
        <v>7662</v>
      </c>
      <c r="B209" s="93" t="s">
        <v>7663</v>
      </c>
    </row>
    <row r="210" spans="1:2" x14ac:dyDescent="0.35">
      <c r="A210" s="93" t="s">
        <v>7664</v>
      </c>
      <c r="B210" s="93" t="s">
        <v>7665</v>
      </c>
    </row>
    <row r="211" spans="1:2" x14ac:dyDescent="0.35">
      <c r="A211" s="93" t="s">
        <v>7666</v>
      </c>
      <c r="B211" s="93" t="s">
        <v>7667</v>
      </c>
    </row>
    <row r="212" spans="1:2" x14ac:dyDescent="0.35">
      <c r="A212" s="93" t="s">
        <v>7668</v>
      </c>
      <c r="B212" s="93" t="s">
        <v>7669</v>
      </c>
    </row>
    <row r="213" spans="1:2" x14ac:dyDescent="0.35">
      <c r="A213" s="93" t="s">
        <v>7670</v>
      </c>
      <c r="B213" s="93" t="s">
        <v>7671</v>
      </c>
    </row>
    <row r="214" spans="1:2" x14ac:dyDescent="0.35">
      <c r="A214" s="93" t="s">
        <v>7672</v>
      </c>
      <c r="B214" s="93" t="s">
        <v>7671</v>
      </c>
    </row>
    <row r="215" spans="1:2" x14ac:dyDescent="0.35">
      <c r="A215" s="93" t="s">
        <v>7673</v>
      </c>
      <c r="B215" s="93" t="s">
        <v>7674</v>
      </c>
    </row>
    <row r="216" spans="1:2" x14ac:dyDescent="0.35">
      <c r="A216" s="93" t="s">
        <v>7675</v>
      </c>
      <c r="B216" s="93" t="s">
        <v>7676</v>
      </c>
    </row>
    <row r="217" spans="1:2" x14ac:dyDescent="0.35">
      <c r="A217" s="93" t="s">
        <v>7677</v>
      </c>
      <c r="B217" s="93" t="s">
        <v>7678</v>
      </c>
    </row>
    <row r="218" spans="1:2" x14ac:dyDescent="0.35">
      <c r="A218" s="93" t="s">
        <v>7679</v>
      </c>
      <c r="B218" s="93" t="s">
        <v>7680</v>
      </c>
    </row>
    <row r="219" spans="1:2" x14ac:dyDescent="0.35">
      <c r="A219" s="93" t="s">
        <v>7681</v>
      </c>
      <c r="B219" s="93" t="s">
        <v>7680</v>
      </c>
    </row>
    <row r="220" spans="1:2" x14ac:dyDescent="0.35">
      <c r="A220" s="93" t="s">
        <v>7682</v>
      </c>
      <c r="B220" s="93" t="s">
        <v>7683</v>
      </c>
    </row>
    <row r="221" spans="1:2" x14ac:dyDescent="0.35">
      <c r="A221" s="93" t="s">
        <v>7684</v>
      </c>
      <c r="B221" s="93" t="s">
        <v>7685</v>
      </c>
    </row>
    <row r="222" spans="1:2" x14ac:dyDescent="0.35">
      <c r="A222" s="93" t="s">
        <v>7686</v>
      </c>
      <c r="B222" s="93" t="s">
        <v>7687</v>
      </c>
    </row>
    <row r="223" spans="1:2" x14ac:dyDescent="0.35">
      <c r="A223" s="93" t="s">
        <v>7688</v>
      </c>
      <c r="B223" s="93" t="s">
        <v>7689</v>
      </c>
    </row>
    <row r="224" spans="1:2" x14ac:dyDescent="0.35">
      <c r="A224" s="93" t="s">
        <v>7690</v>
      </c>
      <c r="B224" s="93" t="s">
        <v>7691</v>
      </c>
    </row>
    <row r="225" spans="1:2" x14ac:dyDescent="0.35">
      <c r="A225" s="93" t="s">
        <v>7692</v>
      </c>
      <c r="B225" s="93" t="s">
        <v>7693</v>
      </c>
    </row>
    <row r="226" spans="1:2" x14ac:dyDescent="0.35">
      <c r="A226" s="93" t="s">
        <v>7694</v>
      </c>
      <c r="B226" s="93" t="s">
        <v>7695</v>
      </c>
    </row>
    <row r="227" spans="1:2" x14ac:dyDescent="0.35">
      <c r="A227" s="93" t="s">
        <v>7696</v>
      </c>
      <c r="B227" s="93" t="s">
        <v>7697</v>
      </c>
    </row>
    <row r="228" spans="1:2" x14ac:dyDescent="0.35">
      <c r="A228" s="93" t="s">
        <v>7698</v>
      </c>
      <c r="B228" s="93" t="s">
        <v>7699</v>
      </c>
    </row>
    <row r="229" spans="1:2" x14ac:dyDescent="0.35">
      <c r="A229" s="93" t="s">
        <v>7700</v>
      </c>
      <c r="B229" s="93" t="s">
        <v>7701</v>
      </c>
    </row>
    <row r="230" spans="1:2" x14ac:dyDescent="0.35">
      <c r="A230" s="93" t="s">
        <v>7702</v>
      </c>
      <c r="B230" s="93" t="s">
        <v>7703</v>
      </c>
    </row>
    <row r="231" spans="1:2" x14ac:dyDescent="0.35">
      <c r="A231" s="93" t="s">
        <v>7704</v>
      </c>
      <c r="B231" s="93" t="s">
        <v>7705</v>
      </c>
    </row>
    <row r="232" spans="1:2" x14ac:dyDescent="0.35">
      <c r="A232" s="93" t="s">
        <v>7706</v>
      </c>
      <c r="B232" s="93" t="s">
        <v>7707</v>
      </c>
    </row>
    <row r="233" spans="1:2" x14ac:dyDescent="0.35">
      <c r="A233" s="93" t="s">
        <v>7708</v>
      </c>
      <c r="B233" s="93" t="s">
        <v>7709</v>
      </c>
    </row>
    <row r="234" spans="1:2" x14ac:dyDescent="0.35">
      <c r="A234" s="93" t="s">
        <v>7710</v>
      </c>
      <c r="B234" s="93" t="s">
        <v>7711</v>
      </c>
    </row>
    <row r="235" spans="1:2" x14ac:dyDescent="0.35">
      <c r="A235" s="93" t="s">
        <v>7712</v>
      </c>
      <c r="B235" s="93" t="s">
        <v>7713</v>
      </c>
    </row>
    <row r="236" spans="1:2" x14ac:dyDescent="0.35">
      <c r="A236" s="93" t="s">
        <v>7714</v>
      </c>
      <c r="B236" s="93" t="s">
        <v>7715</v>
      </c>
    </row>
    <row r="237" spans="1:2" x14ac:dyDescent="0.35">
      <c r="A237" s="93" t="s">
        <v>7716</v>
      </c>
      <c r="B237" s="93" t="s">
        <v>7717</v>
      </c>
    </row>
    <row r="238" spans="1:2" x14ac:dyDescent="0.35">
      <c r="A238" s="93" t="s">
        <v>7718</v>
      </c>
      <c r="B238" s="93" t="s">
        <v>7719</v>
      </c>
    </row>
    <row r="239" spans="1:2" x14ac:dyDescent="0.35">
      <c r="A239" s="93" t="s">
        <v>7720</v>
      </c>
      <c r="B239" s="93" t="s">
        <v>7721</v>
      </c>
    </row>
    <row r="240" spans="1:2" x14ac:dyDescent="0.35">
      <c r="A240" s="93" t="s">
        <v>7722</v>
      </c>
      <c r="B240" s="93" t="s">
        <v>7723</v>
      </c>
    </row>
    <row r="241" spans="1:2" x14ac:dyDescent="0.35">
      <c r="A241" s="93" t="s">
        <v>7724</v>
      </c>
      <c r="B241" s="93" t="s">
        <v>7725</v>
      </c>
    </row>
    <row r="242" spans="1:2" x14ac:dyDescent="0.35">
      <c r="A242" s="93" t="s">
        <v>7726</v>
      </c>
      <c r="B242" s="93" t="s">
        <v>7727</v>
      </c>
    </row>
    <row r="243" spans="1:2" x14ac:dyDescent="0.35">
      <c r="A243" s="93" t="s">
        <v>7728</v>
      </c>
      <c r="B243" s="93" t="s">
        <v>7729</v>
      </c>
    </row>
    <row r="244" spans="1:2" x14ac:dyDescent="0.35">
      <c r="A244" s="93" t="s">
        <v>7730</v>
      </c>
      <c r="B244" s="93" t="s">
        <v>7731</v>
      </c>
    </row>
    <row r="245" spans="1:2" x14ac:dyDescent="0.35">
      <c r="A245" s="93" t="s">
        <v>7732</v>
      </c>
      <c r="B245" s="93" t="s">
        <v>7733</v>
      </c>
    </row>
    <row r="246" spans="1:2" x14ac:dyDescent="0.35">
      <c r="A246" s="93" t="s">
        <v>7734</v>
      </c>
      <c r="B246" s="93" t="s">
        <v>7735</v>
      </c>
    </row>
    <row r="247" spans="1:2" x14ac:dyDescent="0.35">
      <c r="A247" s="93" t="s">
        <v>7736</v>
      </c>
      <c r="B247" s="93" t="s">
        <v>7737</v>
      </c>
    </row>
    <row r="248" spans="1:2" x14ac:dyDescent="0.35">
      <c r="A248" s="93" t="s">
        <v>7738</v>
      </c>
      <c r="B248" s="93" t="s">
        <v>7739</v>
      </c>
    </row>
    <row r="249" spans="1:2" x14ac:dyDescent="0.35">
      <c r="A249" s="93" t="s">
        <v>7740</v>
      </c>
      <c r="B249" s="93" t="s">
        <v>7741</v>
      </c>
    </row>
    <row r="250" spans="1:2" x14ac:dyDescent="0.35">
      <c r="A250" s="93" t="s">
        <v>7742</v>
      </c>
      <c r="B250" s="93" t="s">
        <v>7743</v>
      </c>
    </row>
    <row r="251" spans="1:2" x14ac:dyDescent="0.35">
      <c r="A251" s="93" t="s">
        <v>7744</v>
      </c>
      <c r="B251" s="93" t="s">
        <v>7745</v>
      </c>
    </row>
    <row r="252" spans="1:2" x14ac:dyDescent="0.35">
      <c r="A252" s="93" t="s">
        <v>7746</v>
      </c>
      <c r="B252" s="93" t="s">
        <v>7747</v>
      </c>
    </row>
    <row r="253" spans="1:2" x14ac:dyDescent="0.35">
      <c r="A253" s="93" t="s">
        <v>7748</v>
      </c>
      <c r="B253" s="93" t="s">
        <v>7749</v>
      </c>
    </row>
    <row r="254" spans="1:2" x14ac:dyDescent="0.35">
      <c r="A254" s="93" t="s">
        <v>7750</v>
      </c>
      <c r="B254" s="93" t="s">
        <v>7751</v>
      </c>
    </row>
    <row r="255" spans="1:2" x14ac:dyDescent="0.35">
      <c r="A255" s="93" t="s">
        <v>7752</v>
      </c>
      <c r="B255" s="93" t="s">
        <v>7753</v>
      </c>
    </row>
    <row r="256" spans="1:2" x14ac:dyDescent="0.35">
      <c r="A256" s="93" t="s">
        <v>7754</v>
      </c>
      <c r="B256" s="93" t="s">
        <v>7755</v>
      </c>
    </row>
    <row r="257" spans="1:2" x14ac:dyDescent="0.35">
      <c r="A257" s="93" t="s">
        <v>7756</v>
      </c>
      <c r="B257" s="93" t="s">
        <v>7757</v>
      </c>
    </row>
    <row r="258" spans="1:2" x14ac:dyDescent="0.35">
      <c r="A258" s="93" t="s">
        <v>7758</v>
      </c>
      <c r="B258" s="93" t="s">
        <v>7759</v>
      </c>
    </row>
    <row r="259" spans="1:2" x14ac:dyDescent="0.35">
      <c r="A259" s="93" t="s">
        <v>7760</v>
      </c>
      <c r="B259" s="93" t="s">
        <v>7761</v>
      </c>
    </row>
    <row r="260" spans="1:2" x14ac:dyDescent="0.35">
      <c r="A260" s="93" t="s">
        <v>7762</v>
      </c>
      <c r="B260" s="93" t="s">
        <v>7763</v>
      </c>
    </row>
    <row r="261" spans="1:2" x14ac:dyDescent="0.35">
      <c r="A261" s="93" t="s">
        <v>7764</v>
      </c>
      <c r="B261" s="93" t="s">
        <v>7765</v>
      </c>
    </row>
    <row r="262" spans="1:2" x14ac:dyDescent="0.35">
      <c r="A262" s="93" t="s">
        <v>7766</v>
      </c>
      <c r="B262" s="93" t="s">
        <v>7767</v>
      </c>
    </row>
    <row r="263" spans="1:2" x14ac:dyDescent="0.35">
      <c r="A263" s="93" t="s">
        <v>7768</v>
      </c>
      <c r="B263" s="93" t="s">
        <v>7769</v>
      </c>
    </row>
    <row r="264" spans="1:2" x14ac:dyDescent="0.35">
      <c r="A264" s="93" t="s">
        <v>7770</v>
      </c>
      <c r="B264" s="93" t="s">
        <v>7771</v>
      </c>
    </row>
    <row r="265" spans="1:2" x14ac:dyDescent="0.35">
      <c r="A265" s="93" t="s">
        <v>7772</v>
      </c>
      <c r="B265" s="93" t="s">
        <v>7771</v>
      </c>
    </row>
    <row r="266" spans="1:2" x14ac:dyDescent="0.35">
      <c r="A266" s="93" t="s">
        <v>7773</v>
      </c>
      <c r="B266" s="93" t="s">
        <v>7774</v>
      </c>
    </row>
    <row r="267" spans="1:2" x14ac:dyDescent="0.35">
      <c r="A267" s="93" t="s">
        <v>7775</v>
      </c>
      <c r="B267" s="93" t="s">
        <v>7776</v>
      </c>
    </row>
    <row r="268" spans="1:2" x14ac:dyDescent="0.35">
      <c r="A268" s="93" t="s">
        <v>7777</v>
      </c>
      <c r="B268" s="93" t="s">
        <v>7778</v>
      </c>
    </row>
    <row r="269" spans="1:2" x14ac:dyDescent="0.35">
      <c r="A269" s="93" t="s">
        <v>7779</v>
      </c>
      <c r="B269" s="93" t="s">
        <v>7780</v>
      </c>
    </row>
    <row r="270" spans="1:2" x14ac:dyDescent="0.35">
      <c r="A270" s="93" t="s">
        <v>7781</v>
      </c>
      <c r="B270" s="93" t="s">
        <v>7782</v>
      </c>
    </row>
    <row r="271" spans="1:2" x14ac:dyDescent="0.35">
      <c r="A271" s="93" t="s">
        <v>7783</v>
      </c>
      <c r="B271" s="93" t="s">
        <v>7784</v>
      </c>
    </row>
    <row r="272" spans="1:2" x14ac:dyDescent="0.35">
      <c r="A272" s="93" t="s">
        <v>7785</v>
      </c>
      <c r="B272" s="93" t="s">
        <v>7786</v>
      </c>
    </row>
    <row r="273" spans="1:2" x14ac:dyDescent="0.35">
      <c r="A273" s="93" t="s">
        <v>7787</v>
      </c>
      <c r="B273" s="93" t="s">
        <v>7788</v>
      </c>
    </row>
    <row r="274" spans="1:2" x14ac:dyDescent="0.35">
      <c r="A274" s="93" t="s">
        <v>7789</v>
      </c>
      <c r="B274" s="93" t="s">
        <v>7790</v>
      </c>
    </row>
    <row r="275" spans="1:2" x14ac:dyDescent="0.35">
      <c r="A275" s="93" t="s">
        <v>7791</v>
      </c>
      <c r="B275" s="93" t="s">
        <v>7792</v>
      </c>
    </row>
    <row r="276" spans="1:2" x14ac:dyDescent="0.35">
      <c r="A276" s="93" t="s">
        <v>7793</v>
      </c>
      <c r="B276" s="93" t="s">
        <v>7794</v>
      </c>
    </row>
    <row r="277" spans="1:2" x14ac:dyDescent="0.35">
      <c r="A277" s="93" t="s">
        <v>7795</v>
      </c>
      <c r="B277" s="93" t="s">
        <v>7796</v>
      </c>
    </row>
    <row r="278" spans="1:2" x14ac:dyDescent="0.35">
      <c r="A278" s="93" t="s">
        <v>7797</v>
      </c>
      <c r="B278" s="93" t="s">
        <v>7798</v>
      </c>
    </row>
    <row r="279" spans="1:2" x14ac:dyDescent="0.35">
      <c r="A279" s="93" t="s">
        <v>7799</v>
      </c>
      <c r="B279" s="93" t="s">
        <v>7800</v>
      </c>
    </row>
    <row r="280" spans="1:2" x14ac:dyDescent="0.35">
      <c r="A280" s="93" t="s">
        <v>7801</v>
      </c>
      <c r="B280" s="93" t="s">
        <v>7802</v>
      </c>
    </row>
    <row r="281" spans="1:2" x14ac:dyDescent="0.35">
      <c r="A281" s="93" t="s">
        <v>7803</v>
      </c>
      <c r="B281" s="93" t="s">
        <v>7804</v>
      </c>
    </row>
    <row r="282" spans="1:2" x14ac:dyDescent="0.35">
      <c r="A282" s="93" t="s">
        <v>7805</v>
      </c>
      <c r="B282" s="93" t="s">
        <v>7806</v>
      </c>
    </row>
    <row r="283" spans="1:2" x14ac:dyDescent="0.35">
      <c r="A283" s="93" t="s">
        <v>7807</v>
      </c>
      <c r="B283" s="93" t="s">
        <v>7808</v>
      </c>
    </row>
    <row r="284" spans="1:2" x14ac:dyDescent="0.35">
      <c r="A284" s="93" t="s">
        <v>7809</v>
      </c>
      <c r="B284" s="93" t="s">
        <v>7810</v>
      </c>
    </row>
    <row r="285" spans="1:2" x14ac:dyDescent="0.35">
      <c r="A285" s="93" t="s">
        <v>7811</v>
      </c>
      <c r="B285" s="93" t="s">
        <v>7812</v>
      </c>
    </row>
    <row r="286" spans="1:2" x14ac:dyDescent="0.35">
      <c r="A286" s="93" t="s">
        <v>7813</v>
      </c>
      <c r="B286" s="93" t="s">
        <v>7814</v>
      </c>
    </row>
    <row r="287" spans="1:2" x14ac:dyDescent="0.35">
      <c r="A287" s="93" t="s">
        <v>7815</v>
      </c>
      <c r="B287" s="93" t="s">
        <v>7816</v>
      </c>
    </row>
    <row r="288" spans="1:2" x14ac:dyDescent="0.35">
      <c r="A288" s="93" t="s">
        <v>7817</v>
      </c>
      <c r="B288" s="93" t="s">
        <v>7818</v>
      </c>
    </row>
    <row r="289" spans="1:2" x14ac:dyDescent="0.35">
      <c r="A289" s="93" t="s">
        <v>7819</v>
      </c>
      <c r="B289" s="93" t="s">
        <v>7820</v>
      </c>
    </row>
    <row r="290" spans="1:2" ht="18" customHeight="1" x14ac:dyDescent="0.35">
      <c r="A290" s="93" t="s">
        <v>7821</v>
      </c>
      <c r="B290" s="93" t="s">
        <v>7822</v>
      </c>
    </row>
    <row r="291" spans="1:2" x14ac:dyDescent="0.35">
      <c r="A291" s="93" t="s">
        <v>7823</v>
      </c>
      <c r="B291" s="93" t="s">
        <v>7824</v>
      </c>
    </row>
    <row r="292" spans="1:2" x14ac:dyDescent="0.35">
      <c r="A292" s="93" t="s">
        <v>7825</v>
      </c>
      <c r="B292" s="93" t="s">
        <v>7826</v>
      </c>
    </row>
    <row r="293" spans="1:2" x14ac:dyDescent="0.35">
      <c r="A293" s="93" t="s">
        <v>7827</v>
      </c>
      <c r="B293" s="93" t="s">
        <v>7828</v>
      </c>
    </row>
    <row r="294" spans="1:2" x14ac:dyDescent="0.35">
      <c r="A294" s="93" t="s">
        <v>7829</v>
      </c>
      <c r="B294" s="93" t="s">
        <v>7830</v>
      </c>
    </row>
    <row r="295" spans="1:2" x14ac:dyDescent="0.35">
      <c r="A295" s="93" t="s">
        <v>7831</v>
      </c>
      <c r="B295" s="93" t="s">
        <v>7832</v>
      </c>
    </row>
    <row r="296" spans="1:2" x14ac:dyDescent="0.35">
      <c r="A296" s="93" t="s">
        <v>7833</v>
      </c>
      <c r="B296" s="93" t="s">
        <v>7834</v>
      </c>
    </row>
    <row r="297" spans="1:2" x14ac:dyDescent="0.35">
      <c r="A297" s="93" t="s">
        <v>7835</v>
      </c>
      <c r="B297" s="93" t="s">
        <v>7836</v>
      </c>
    </row>
    <row r="298" spans="1:2" x14ac:dyDescent="0.35">
      <c r="A298" s="93" t="s">
        <v>7837</v>
      </c>
      <c r="B298" s="93" t="s">
        <v>7838</v>
      </c>
    </row>
    <row r="299" spans="1:2" x14ac:dyDescent="0.35">
      <c r="A299" s="93" t="s">
        <v>7839</v>
      </c>
      <c r="B299" s="93" t="s">
        <v>7840</v>
      </c>
    </row>
    <row r="300" spans="1:2" x14ac:dyDescent="0.35">
      <c r="A300" s="93" t="s">
        <v>7841</v>
      </c>
      <c r="B300" s="93" t="s">
        <v>7842</v>
      </c>
    </row>
    <row r="301" spans="1:2" x14ac:dyDescent="0.35">
      <c r="A301" s="93" t="s">
        <v>7843</v>
      </c>
      <c r="B301" s="93" t="s">
        <v>7844</v>
      </c>
    </row>
    <row r="302" spans="1:2" x14ac:dyDescent="0.35">
      <c r="A302" s="93" t="s">
        <v>7845</v>
      </c>
      <c r="B302" s="93" t="s">
        <v>7846</v>
      </c>
    </row>
    <row r="303" spans="1:2" x14ac:dyDescent="0.35">
      <c r="A303" s="93" t="s">
        <v>7847</v>
      </c>
      <c r="B303" s="93" t="s">
        <v>7848</v>
      </c>
    </row>
    <row r="304" spans="1:2" x14ac:dyDescent="0.35">
      <c r="A304" s="93" t="s">
        <v>7849</v>
      </c>
      <c r="B304" s="93" t="s">
        <v>7850</v>
      </c>
    </row>
    <row r="305" spans="1:2" x14ac:dyDescent="0.35">
      <c r="A305" s="93" t="s">
        <v>7851</v>
      </c>
      <c r="B305" s="93" t="s">
        <v>7852</v>
      </c>
    </row>
    <row r="306" spans="1:2" x14ac:dyDescent="0.35">
      <c r="A306" s="93" t="s">
        <v>7853</v>
      </c>
      <c r="B306" s="93" t="s">
        <v>7854</v>
      </c>
    </row>
    <row r="307" spans="1:2" x14ac:dyDescent="0.35">
      <c r="A307" s="93" t="s">
        <v>7855</v>
      </c>
      <c r="B307" s="93" t="s">
        <v>7856</v>
      </c>
    </row>
    <row r="308" spans="1:2" x14ac:dyDescent="0.35">
      <c r="A308" s="93" t="s">
        <v>7857</v>
      </c>
      <c r="B308" s="93" t="s">
        <v>7858</v>
      </c>
    </row>
    <row r="309" spans="1:2" x14ac:dyDescent="0.35">
      <c r="A309" s="93" t="s">
        <v>7859</v>
      </c>
      <c r="B309" s="93" t="s">
        <v>7860</v>
      </c>
    </row>
    <row r="310" spans="1:2" x14ac:dyDescent="0.35">
      <c r="A310" s="93" t="s">
        <v>7861</v>
      </c>
      <c r="B310" s="93" t="s">
        <v>7862</v>
      </c>
    </row>
    <row r="311" spans="1:2" x14ac:dyDescent="0.35">
      <c r="A311" s="93" t="s">
        <v>7863</v>
      </c>
      <c r="B311" s="93" t="s">
        <v>7864</v>
      </c>
    </row>
    <row r="312" spans="1:2" x14ac:dyDescent="0.35">
      <c r="A312" s="93" t="s">
        <v>7865</v>
      </c>
      <c r="B312" s="93" t="s">
        <v>7866</v>
      </c>
    </row>
    <row r="313" spans="1:2" x14ac:dyDescent="0.35">
      <c r="A313" s="93" t="s">
        <v>7867</v>
      </c>
      <c r="B313" s="93" t="s">
        <v>7868</v>
      </c>
    </row>
    <row r="314" spans="1:2" x14ac:dyDescent="0.35">
      <c r="A314" s="93" t="s">
        <v>7869</v>
      </c>
      <c r="B314" s="93" t="s">
        <v>7870</v>
      </c>
    </row>
    <row r="315" spans="1:2" x14ac:dyDescent="0.35">
      <c r="A315" s="93" t="s">
        <v>7871</v>
      </c>
      <c r="B315" s="93" t="s">
        <v>7872</v>
      </c>
    </row>
    <row r="316" spans="1:2" x14ac:dyDescent="0.35">
      <c r="A316" s="93" t="s">
        <v>7873</v>
      </c>
      <c r="B316" s="93" t="s">
        <v>7874</v>
      </c>
    </row>
    <row r="317" spans="1:2" x14ac:dyDescent="0.35">
      <c r="A317" s="93" t="s">
        <v>7875</v>
      </c>
      <c r="B317" s="93" t="s">
        <v>7876</v>
      </c>
    </row>
    <row r="318" spans="1:2" x14ac:dyDescent="0.35">
      <c r="A318" s="93" t="s">
        <v>7877</v>
      </c>
      <c r="B318" s="93" t="s">
        <v>7878</v>
      </c>
    </row>
    <row r="319" spans="1:2" x14ac:dyDescent="0.35">
      <c r="A319" s="93" t="s">
        <v>7879</v>
      </c>
      <c r="B319" s="93" t="s">
        <v>7880</v>
      </c>
    </row>
    <row r="320" spans="1:2" x14ac:dyDescent="0.35">
      <c r="A320" s="93" t="s">
        <v>7881</v>
      </c>
      <c r="B320" s="93" t="s">
        <v>7882</v>
      </c>
    </row>
    <row r="321" spans="1:2" x14ac:dyDescent="0.35">
      <c r="A321" s="93" t="s">
        <v>7883</v>
      </c>
      <c r="B321" s="93" t="s">
        <v>7884</v>
      </c>
    </row>
    <row r="322" spans="1:2" x14ac:dyDescent="0.35">
      <c r="A322" s="93" t="s">
        <v>7885</v>
      </c>
      <c r="B322" s="93" t="s">
        <v>7886</v>
      </c>
    </row>
    <row r="323" spans="1:2" x14ac:dyDescent="0.35">
      <c r="A323" s="93" t="s">
        <v>7887</v>
      </c>
      <c r="B323" s="93" t="s">
        <v>7888</v>
      </c>
    </row>
    <row r="324" spans="1:2" x14ac:dyDescent="0.35">
      <c r="A324" s="93" t="s">
        <v>7889</v>
      </c>
      <c r="B324" s="93" t="s">
        <v>7890</v>
      </c>
    </row>
    <row r="325" spans="1:2" x14ac:dyDescent="0.35">
      <c r="A325" s="93" t="s">
        <v>7891</v>
      </c>
      <c r="B325" s="93" t="s">
        <v>7892</v>
      </c>
    </row>
    <row r="326" spans="1:2" x14ac:dyDescent="0.35">
      <c r="A326" s="93" t="s">
        <v>7893</v>
      </c>
      <c r="B326" s="93" t="s">
        <v>7894</v>
      </c>
    </row>
    <row r="327" spans="1:2" x14ac:dyDescent="0.35">
      <c r="A327" s="93" t="s">
        <v>7895</v>
      </c>
      <c r="B327" s="93" t="s">
        <v>7896</v>
      </c>
    </row>
    <row r="328" spans="1:2" x14ac:dyDescent="0.35">
      <c r="A328" s="93" t="s">
        <v>7897</v>
      </c>
      <c r="B328" s="93" t="s">
        <v>7898</v>
      </c>
    </row>
    <row r="329" spans="1:2" x14ac:dyDescent="0.35">
      <c r="A329" s="93" t="s">
        <v>7899</v>
      </c>
      <c r="B329" s="93" t="s">
        <v>7898</v>
      </c>
    </row>
    <row r="330" spans="1:2" x14ac:dyDescent="0.35">
      <c r="A330" s="93" t="s">
        <v>7900</v>
      </c>
      <c r="B330" s="93" t="s">
        <v>7901</v>
      </c>
    </row>
    <row r="331" spans="1:2" x14ac:dyDescent="0.35">
      <c r="A331" s="93" t="s">
        <v>7902</v>
      </c>
      <c r="B331" s="93" t="s">
        <v>7903</v>
      </c>
    </row>
    <row r="332" spans="1:2" x14ac:dyDescent="0.35">
      <c r="A332" s="93" t="s">
        <v>7904</v>
      </c>
      <c r="B332" s="93" t="s">
        <v>7905</v>
      </c>
    </row>
    <row r="333" spans="1:2" x14ac:dyDescent="0.35">
      <c r="A333" s="93" t="s">
        <v>7906</v>
      </c>
      <c r="B333" s="93" t="s">
        <v>7907</v>
      </c>
    </row>
    <row r="334" spans="1:2" x14ac:dyDescent="0.35">
      <c r="A334" s="93" t="s">
        <v>7908</v>
      </c>
      <c r="B334" s="93" t="s">
        <v>7909</v>
      </c>
    </row>
    <row r="335" spans="1:2" x14ac:dyDescent="0.35">
      <c r="A335" s="93" t="s">
        <v>7910</v>
      </c>
      <c r="B335" s="93" t="s">
        <v>7911</v>
      </c>
    </row>
    <row r="336" spans="1:2" x14ac:dyDescent="0.35">
      <c r="A336" s="93" t="s">
        <v>7912</v>
      </c>
      <c r="B336" s="93" t="s">
        <v>7913</v>
      </c>
    </row>
    <row r="337" spans="1:2" x14ac:dyDescent="0.35">
      <c r="A337" s="93" t="s">
        <v>7914</v>
      </c>
      <c r="B337" s="93" t="s">
        <v>7915</v>
      </c>
    </row>
    <row r="338" spans="1:2" x14ac:dyDescent="0.35">
      <c r="A338" s="93" t="s">
        <v>7916</v>
      </c>
      <c r="B338" s="93" t="s">
        <v>7917</v>
      </c>
    </row>
    <row r="339" spans="1:2" x14ac:dyDescent="0.35">
      <c r="A339" s="93" t="s">
        <v>7918</v>
      </c>
      <c r="B339" s="93" t="s">
        <v>7919</v>
      </c>
    </row>
    <row r="340" spans="1:2" x14ac:dyDescent="0.35">
      <c r="A340" s="93" t="s">
        <v>7920</v>
      </c>
      <c r="B340" s="93" t="s">
        <v>7921</v>
      </c>
    </row>
    <row r="341" spans="1:2" x14ac:dyDescent="0.35">
      <c r="A341" s="93" t="s">
        <v>7922</v>
      </c>
      <c r="B341" s="93" t="s">
        <v>7923</v>
      </c>
    </row>
    <row r="342" spans="1:2" x14ac:dyDescent="0.35">
      <c r="A342" s="93" t="s">
        <v>7924</v>
      </c>
      <c r="B342" s="93" t="s">
        <v>7925</v>
      </c>
    </row>
    <row r="343" spans="1:2" x14ac:dyDescent="0.35">
      <c r="A343" s="93" t="s">
        <v>7926</v>
      </c>
      <c r="B343" s="93" t="s">
        <v>7927</v>
      </c>
    </row>
    <row r="344" spans="1:2" x14ac:dyDescent="0.35">
      <c r="A344" s="93" t="s">
        <v>7928</v>
      </c>
      <c r="B344" s="93" t="s">
        <v>7929</v>
      </c>
    </row>
    <row r="345" spans="1:2" x14ac:dyDescent="0.35">
      <c r="A345" s="93" t="s">
        <v>7930</v>
      </c>
      <c r="B345" s="93" t="s">
        <v>7931</v>
      </c>
    </row>
    <row r="346" spans="1:2" x14ac:dyDescent="0.35">
      <c r="A346" s="93" t="s">
        <v>7932</v>
      </c>
      <c r="B346" s="93" t="s">
        <v>7933</v>
      </c>
    </row>
    <row r="347" spans="1:2" x14ac:dyDescent="0.35">
      <c r="A347" s="93" t="s">
        <v>7934</v>
      </c>
      <c r="B347" s="93" t="s">
        <v>7935</v>
      </c>
    </row>
    <row r="348" spans="1:2" x14ac:dyDescent="0.35">
      <c r="A348" s="93" t="s">
        <v>7936</v>
      </c>
      <c r="B348" s="93" t="s">
        <v>7937</v>
      </c>
    </row>
    <row r="349" spans="1:2" x14ac:dyDescent="0.35">
      <c r="A349" s="93" t="s">
        <v>7938</v>
      </c>
      <c r="B349" s="93" t="s">
        <v>7939</v>
      </c>
    </row>
    <row r="350" spans="1:2" x14ac:dyDescent="0.35">
      <c r="A350" s="93" t="s">
        <v>7940</v>
      </c>
      <c r="B350" s="93" t="s">
        <v>7941</v>
      </c>
    </row>
    <row r="351" spans="1:2" x14ac:dyDescent="0.35">
      <c r="A351" s="93" t="s">
        <v>7942</v>
      </c>
      <c r="B351" s="93" t="s">
        <v>7943</v>
      </c>
    </row>
    <row r="352" spans="1:2" x14ac:dyDescent="0.35">
      <c r="A352" s="93" t="s">
        <v>7944</v>
      </c>
      <c r="B352" s="93" t="s">
        <v>7945</v>
      </c>
    </row>
    <row r="353" spans="1:2" x14ac:dyDescent="0.35">
      <c r="A353" s="93" t="s">
        <v>7946</v>
      </c>
      <c r="B353" s="93" t="s">
        <v>7947</v>
      </c>
    </row>
    <row r="354" spans="1:2" x14ac:dyDescent="0.35">
      <c r="A354" s="93" t="s">
        <v>7948</v>
      </c>
      <c r="B354" s="93" t="s">
        <v>7949</v>
      </c>
    </row>
    <row r="355" spans="1:2" x14ac:dyDescent="0.35">
      <c r="A355" s="93" t="s">
        <v>7950</v>
      </c>
      <c r="B355" s="93" t="s">
        <v>7951</v>
      </c>
    </row>
    <row r="356" spans="1:2" x14ac:dyDescent="0.35">
      <c r="A356" s="93" t="s">
        <v>7952</v>
      </c>
      <c r="B356" s="93" t="s">
        <v>7953</v>
      </c>
    </row>
    <row r="357" spans="1:2" x14ac:dyDescent="0.35">
      <c r="A357" s="93" t="s">
        <v>7954</v>
      </c>
      <c r="B357" s="93" t="s">
        <v>7953</v>
      </c>
    </row>
    <row r="358" spans="1:2" x14ac:dyDescent="0.35">
      <c r="A358" s="93" t="s">
        <v>7955</v>
      </c>
      <c r="B358" s="93" t="s">
        <v>7956</v>
      </c>
    </row>
    <row r="359" spans="1:2" x14ac:dyDescent="0.35">
      <c r="A359" s="93" t="s">
        <v>7957</v>
      </c>
      <c r="B359" s="93" t="s">
        <v>7958</v>
      </c>
    </row>
    <row r="360" spans="1:2" x14ac:dyDescent="0.35">
      <c r="A360" s="93" t="s">
        <v>7959</v>
      </c>
      <c r="B360" s="93" t="s">
        <v>7960</v>
      </c>
    </row>
    <row r="361" spans="1:2" x14ac:dyDescent="0.35">
      <c r="A361" s="93" t="s">
        <v>7961</v>
      </c>
      <c r="B361" s="93" t="s">
        <v>7962</v>
      </c>
    </row>
    <row r="362" spans="1:2" x14ac:dyDescent="0.35">
      <c r="A362" s="93" t="s">
        <v>7963</v>
      </c>
      <c r="B362" s="93" t="s">
        <v>7964</v>
      </c>
    </row>
    <row r="363" spans="1:2" x14ac:dyDescent="0.35">
      <c r="A363" s="93" t="s">
        <v>7965</v>
      </c>
      <c r="B363" s="93" t="s">
        <v>7966</v>
      </c>
    </row>
    <row r="364" spans="1:2" ht="22" x14ac:dyDescent="0.35">
      <c r="A364" s="102" t="s">
        <v>7967</v>
      </c>
      <c r="B364" s="93" t="s">
        <v>7968</v>
      </c>
    </row>
    <row r="365" spans="1:2" x14ac:dyDescent="0.35">
      <c r="A365" s="93" t="s">
        <v>7969</v>
      </c>
      <c r="B365" s="93" t="s">
        <v>7970</v>
      </c>
    </row>
    <row r="366" spans="1:2" x14ac:dyDescent="0.35">
      <c r="A366" s="93" t="s">
        <v>7971</v>
      </c>
      <c r="B366" s="93" t="s">
        <v>7972</v>
      </c>
    </row>
    <row r="367" spans="1:2" x14ac:dyDescent="0.35">
      <c r="A367" s="93" t="s">
        <v>7973</v>
      </c>
      <c r="B367" s="93" t="s">
        <v>7974</v>
      </c>
    </row>
    <row r="368" spans="1:2" x14ac:dyDescent="0.35">
      <c r="A368" s="93" t="s">
        <v>7975</v>
      </c>
      <c r="B368" s="93" t="s">
        <v>7976</v>
      </c>
    </row>
    <row r="369" spans="1:2" x14ac:dyDescent="0.35">
      <c r="A369" s="93" t="s">
        <v>7977</v>
      </c>
      <c r="B369" s="93" t="s">
        <v>7978</v>
      </c>
    </row>
    <row r="370" spans="1:2" x14ac:dyDescent="0.35">
      <c r="A370" s="93" t="s">
        <v>7979</v>
      </c>
      <c r="B370" s="93" t="s">
        <v>7980</v>
      </c>
    </row>
    <row r="371" spans="1:2" x14ac:dyDescent="0.35">
      <c r="A371" s="93" t="s">
        <v>7981</v>
      </c>
      <c r="B371" s="93" t="s">
        <v>7982</v>
      </c>
    </row>
    <row r="372" spans="1:2" x14ac:dyDescent="0.35">
      <c r="A372" s="93" t="s">
        <v>7983</v>
      </c>
      <c r="B372" s="93" t="s">
        <v>7984</v>
      </c>
    </row>
    <row r="373" spans="1:2" x14ac:dyDescent="0.35">
      <c r="A373" s="93" t="s">
        <v>7985</v>
      </c>
      <c r="B373" s="93" t="s">
        <v>7986</v>
      </c>
    </row>
    <row r="374" spans="1:2" x14ac:dyDescent="0.35">
      <c r="A374" s="93" t="s">
        <v>7987</v>
      </c>
      <c r="B374" s="93" t="s">
        <v>7988</v>
      </c>
    </row>
    <row r="375" spans="1:2" x14ac:dyDescent="0.35">
      <c r="A375" s="93" t="s">
        <v>7989</v>
      </c>
      <c r="B375" s="93" t="s">
        <v>7990</v>
      </c>
    </row>
    <row r="376" spans="1:2" x14ac:dyDescent="0.35">
      <c r="A376" s="93" t="s">
        <v>7991</v>
      </c>
      <c r="B376" s="93" t="s">
        <v>7990</v>
      </c>
    </row>
    <row r="377" spans="1:2" x14ac:dyDescent="0.35">
      <c r="A377" s="93" t="s">
        <v>7992</v>
      </c>
      <c r="B377" s="93" t="s">
        <v>7993</v>
      </c>
    </row>
    <row r="378" spans="1:2" x14ac:dyDescent="0.35">
      <c r="A378" s="93" t="s">
        <v>7994</v>
      </c>
      <c r="B378" s="93" t="s">
        <v>7995</v>
      </c>
    </row>
    <row r="379" spans="1:2" x14ac:dyDescent="0.35">
      <c r="A379" s="93" t="s">
        <v>7996</v>
      </c>
      <c r="B379" s="93" t="s">
        <v>7997</v>
      </c>
    </row>
    <row r="380" spans="1:2" x14ac:dyDescent="0.35">
      <c r="A380" s="93" t="s">
        <v>7998</v>
      </c>
      <c r="B380" s="93" t="s">
        <v>7999</v>
      </c>
    </row>
    <row r="381" spans="1:2" x14ac:dyDescent="0.35">
      <c r="A381" s="93" t="s">
        <v>8000</v>
      </c>
      <c r="B381" s="93" t="s">
        <v>8001</v>
      </c>
    </row>
    <row r="382" spans="1:2" x14ac:dyDescent="0.35">
      <c r="A382" s="93" t="s">
        <v>8002</v>
      </c>
      <c r="B382" s="93" t="s">
        <v>8003</v>
      </c>
    </row>
    <row r="383" spans="1:2" x14ac:dyDescent="0.35">
      <c r="A383" s="93" t="s">
        <v>8004</v>
      </c>
      <c r="B383" s="93" t="s">
        <v>8005</v>
      </c>
    </row>
    <row r="384" spans="1:2" x14ac:dyDescent="0.35">
      <c r="A384" s="93" t="s">
        <v>8006</v>
      </c>
      <c r="B384" s="93" t="s">
        <v>8007</v>
      </c>
    </row>
    <row r="385" spans="1:2" x14ac:dyDescent="0.35">
      <c r="A385" s="93" t="s">
        <v>8008</v>
      </c>
      <c r="B385" s="93" t="s">
        <v>8009</v>
      </c>
    </row>
    <row r="386" spans="1:2" x14ac:dyDescent="0.35">
      <c r="A386" s="93" t="s">
        <v>8010</v>
      </c>
      <c r="B386" s="93" t="s">
        <v>8011</v>
      </c>
    </row>
    <row r="387" spans="1:2" x14ac:dyDescent="0.35">
      <c r="A387" s="93" t="s">
        <v>8012</v>
      </c>
      <c r="B387" s="93" t="s">
        <v>8013</v>
      </c>
    </row>
    <row r="388" spans="1:2" x14ac:dyDescent="0.35">
      <c r="A388" s="93" t="s">
        <v>8014</v>
      </c>
      <c r="B388" s="93" t="s">
        <v>8015</v>
      </c>
    </row>
    <row r="389" spans="1:2" x14ac:dyDescent="0.35">
      <c r="A389" s="93" t="s">
        <v>8016</v>
      </c>
      <c r="B389" s="93" t="s">
        <v>8017</v>
      </c>
    </row>
    <row r="390" spans="1:2" x14ac:dyDescent="0.35">
      <c r="A390" s="93" t="s">
        <v>8018</v>
      </c>
      <c r="B390" s="93" t="s">
        <v>8019</v>
      </c>
    </row>
    <row r="391" spans="1:2" x14ac:dyDescent="0.35">
      <c r="A391" s="93" t="s">
        <v>8020</v>
      </c>
      <c r="B391" s="93" t="s">
        <v>8021</v>
      </c>
    </row>
    <row r="392" spans="1:2" x14ac:dyDescent="0.35">
      <c r="A392" s="93" t="s">
        <v>8022</v>
      </c>
      <c r="B392" s="93" t="s">
        <v>8023</v>
      </c>
    </row>
    <row r="393" spans="1:2" x14ac:dyDescent="0.35">
      <c r="A393" s="93" t="s">
        <v>8024</v>
      </c>
      <c r="B393" s="93" t="s">
        <v>8025</v>
      </c>
    </row>
    <row r="394" spans="1:2" x14ac:dyDescent="0.35">
      <c r="A394" s="93" t="s">
        <v>8026</v>
      </c>
      <c r="B394" s="93" t="s">
        <v>8027</v>
      </c>
    </row>
    <row r="395" spans="1:2" x14ac:dyDescent="0.35">
      <c r="A395" s="93" t="s">
        <v>8028</v>
      </c>
      <c r="B395" s="93" t="s">
        <v>7743</v>
      </c>
    </row>
    <row r="396" spans="1:2" x14ac:dyDescent="0.35">
      <c r="A396" s="93" t="s">
        <v>8029</v>
      </c>
      <c r="B396" s="93" t="s">
        <v>8030</v>
      </c>
    </row>
  </sheetData>
  <autoFilter ref="A1:B396" xr:uid="{DA30156F-5B2C-47E1-9842-81A5129312D3}">
    <sortState xmlns:xlrd2="http://schemas.microsoft.com/office/spreadsheetml/2017/richdata2" ref="A2:B396">
      <sortCondition ref="A1:A396"/>
    </sortState>
  </autoFilter>
  <sortState xmlns:xlrd2="http://schemas.microsoft.com/office/spreadsheetml/2017/richdata2" ref="A3:B394">
    <sortCondition ref="A3:A394"/>
  </sortState>
  <conditionalFormatting sqref="A1:A1048576">
    <cfRule type="expression" dxfId="46" priority="1">
      <formula>NOT(ISBLANK(A1))*(COUNTIF(A:A,A1)&gt;1)</formula>
    </cfRule>
  </conditionalFormatting>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O746"/>
  <sheetViews>
    <sheetView zoomScale="130" zoomScaleNormal="130" workbookViewId="0">
      <pane ySplit="1" topLeftCell="A424" activePane="bottomLeft" state="frozen"/>
      <selection pane="bottomLeft" activeCell="F444" sqref="F444"/>
    </sheetView>
  </sheetViews>
  <sheetFormatPr defaultColWidth="8.81640625" defaultRowHeight="14.5" x14ac:dyDescent="0.35"/>
  <cols>
    <col min="1" max="1" width="8.81640625" style="93"/>
    <col min="2" max="2" width="9" style="93" bestFit="1" customWidth="1"/>
    <col min="3" max="3" width="10" style="93" bestFit="1" customWidth="1"/>
    <col min="4" max="4" width="11.7265625" style="93" customWidth="1"/>
    <col min="5" max="5" width="8.81640625" style="93"/>
    <col min="6" max="6" width="60.7265625" style="93" customWidth="1"/>
    <col min="7" max="7" width="8.81640625" style="93"/>
    <col min="8" max="8" width="22.54296875" style="93" customWidth="1"/>
    <col min="9" max="9" width="31.81640625" customWidth="1"/>
    <col min="10" max="15" width="8.7265625" customWidth="1"/>
    <col min="16" max="16384" width="8.81640625" style="93"/>
  </cols>
  <sheetData>
    <row r="1" spans="1:10" s="92" customFormat="1" ht="10.5" x14ac:dyDescent="0.25">
      <c r="A1" s="92" t="s">
        <v>11271</v>
      </c>
      <c r="B1" s="92" t="s">
        <v>11272</v>
      </c>
      <c r="C1" s="92" t="s">
        <v>11273</v>
      </c>
      <c r="D1" s="92" t="s">
        <v>769</v>
      </c>
      <c r="E1" s="92" t="s">
        <v>765</v>
      </c>
      <c r="F1" s="92" t="s">
        <v>771</v>
      </c>
      <c r="G1" s="92" t="s">
        <v>11274</v>
      </c>
      <c r="H1" s="92" t="s">
        <v>11275</v>
      </c>
      <c r="I1" s="92" t="s">
        <v>11276</v>
      </c>
      <c r="J1" s="92" t="s">
        <v>11277</v>
      </c>
    </row>
    <row r="2" spans="1:10" x14ac:dyDescent="0.35">
      <c r="A2" s="93" t="s">
        <v>11278</v>
      </c>
      <c r="B2" s="93">
        <v>27.367699999999999</v>
      </c>
      <c r="C2" s="93">
        <v>-109.9278</v>
      </c>
      <c r="D2" s="93" t="s">
        <v>4348</v>
      </c>
      <c r="E2" s="93" t="s">
        <v>6724</v>
      </c>
      <c r="F2" s="93" t="s">
        <v>11279</v>
      </c>
      <c r="G2" s="93">
        <v>600</v>
      </c>
      <c r="J2" t="b">
        <v>1</v>
      </c>
    </row>
    <row r="3" spans="1:10" x14ac:dyDescent="0.35">
      <c r="A3" s="93" t="s">
        <v>11280</v>
      </c>
      <c r="B3" s="93">
        <v>25.532900000000001</v>
      </c>
      <c r="C3" s="93">
        <v>-103.24159</v>
      </c>
      <c r="D3" s="93" t="s">
        <v>4348</v>
      </c>
      <c r="E3" s="93" t="s">
        <v>6724</v>
      </c>
      <c r="F3" s="93" t="s">
        <v>11281</v>
      </c>
      <c r="G3" s="93">
        <v>200</v>
      </c>
      <c r="J3" t="b">
        <v>1</v>
      </c>
    </row>
    <row r="4" spans="1:10" x14ac:dyDescent="0.35">
      <c r="A4" s="93" t="s">
        <v>11282</v>
      </c>
      <c r="B4" s="93">
        <v>20.745000000000001</v>
      </c>
      <c r="C4" s="93">
        <v>-101.327</v>
      </c>
      <c r="D4" s="93" t="s">
        <v>4348</v>
      </c>
      <c r="E4" s="93" t="s">
        <v>6724</v>
      </c>
      <c r="F4" s="93" t="s">
        <v>11283</v>
      </c>
      <c r="G4" s="93">
        <v>300</v>
      </c>
      <c r="J4" t="b">
        <v>1</v>
      </c>
    </row>
    <row r="5" spans="1:10" x14ac:dyDescent="0.35">
      <c r="A5" s="93" t="s">
        <v>11284</v>
      </c>
      <c r="B5" s="93">
        <v>25.353494000000001</v>
      </c>
      <c r="C5" s="93">
        <v>-101.031271</v>
      </c>
      <c r="D5" s="93" t="s">
        <v>4348</v>
      </c>
      <c r="E5" s="93" t="s">
        <v>6724</v>
      </c>
      <c r="F5" s="93" t="s">
        <v>11285</v>
      </c>
      <c r="G5" s="93">
        <v>800</v>
      </c>
      <c r="J5" t="b">
        <v>1</v>
      </c>
    </row>
    <row r="6" spans="1:10" x14ac:dyDescent="0.35">
      <c r="A6" s="93" t="s">
        <v>11286</v>
      </c>
      <c r="B6" s="93">
        <v>22.226500000000001</v>
      </c>
      <c r="C6" s="93">
        <v>-100.84908</v>
      </c>
      <c r="D6" s="93" t="s">
        <v>4348</v>
      </c>
      <c r="E6" s="93" t="s">
        <v>6800</v>
      </c>
      <c r="F6" s="93" t="s">
        <v>11287</v>
      </c>
      <c r="G6" s="93">
        <v>200</v>
      </c>
      <c r="J6" t="b">
        <v>1</v>
      </c>
    </row>
    <row r="7" spans="1:10" x14ac:dyDescent="0.35">
      <c r="A7" s="93" t="s">
        <v>11288</v>
      </c>
      <c r="B7" s="93">
        <v>20.579270000000001</v>
      </c>
      <c r="C7" s="93">
        <v>-100.81929</v>
      </c>
      <c r="D7" s="93" t="s">
        <v>4348</v>
      </c>
      <c r="E7" s="93" t="s">
        <v>6724</v>
      </c>
      <c r="F7" s="93" t="s">
        <v>11289</v>
      </c>
      <c r="G7" s="93">
        <v>1050</v>
      </c>
      <c r="J7" t="b">
        <v>1</v>
      </c>
    </row>
    <row r="8" spans="1:10" x14ac:dyDescent="0.35">
      <c r="A8" s="93" t="s">
        <v>11290</v>
      </c>
      <c r="B8" s="93">
        <v>19.409199999999998</v>
      </c>
      <c r="C8" s="93">
        <v>-99.688999999999993</v>
      </c>
      <c r="D8" s="93" t="s">
        <v>4348</v>
      </c>
      <c r="E8" s="93" t="s">
        <v>6724</v>
      </c>
      <c r="F8" s="93" t="s">
        <v>11291</v>
      </c>
      <c r="G8" s="93">
        <v>300</v>
      </c>
      <c r="J8" t="b">
        <v>1</v>
      </c>
    </row>
    <row r="9" spans="1:10" x14ac:dyDescent="0.35">
      <c r="A9" s="93" t="s">
        <v>11292</v>
      </c>
      <c r="B9" s="93">
        <v>19.438300000000002</v>
      </c>
      <c r="C9" s="93">
        <v>-98.887299999999996</v>
      </c>
      <c r="D9" s="93" t="s">
        <v>4348</v>
      </c>
      <c r="E9" s="93" t="s">
        <v>6724</v>
      </c>
      <c r="F9" s="93" t="s">
        <v>11293</v>
      </c>
      <c r="G9" s="93">
        <v>1200</v>
      </c>
      <c r="J9" t="b">
        <v>1</v>
      </c>
    </row>
    <row r="10" spans="1:10" x14ac:dyDescent="0.35">
      <c r="A10" s="93" t="s">
        <v>11294</v>
      </c>
      <c r="B10" s="93">
        <v>19.5</v>
      </c>
      <c r="C10" s="93">
        <v>-98.85</v>
      </c>
      <c r="D10" s="93" t="s">
        <v>4348</v>
      </c>
      <c r="E10" s="93" t="s">
        <v>6724</v>
      </c>
      <c r="F10" s="93" t="s">
        <v>11295</v>
      </c>
      <c r="G10" s="93">
        <v>4350</v>
      </c>
      <c r="J10" t="b">
        <v>1</v>
      </c>
    </row>
    <row r="11" spans="1:10" x14ac:dyDescent="0.35">
      <c r="A11" s="93" t="s">
        <v>11296</v>
      </c>
      <c r="B11" s="93">
        <v>19.529299999999999</v>
      </c>
      <c r="C11" s="93">
        <v>-98.846100000000007</v>
      </c>
      <c r="D11" s="93" t="s">
        <v>4348</v>
      </c>
      <c r="E11" s="93" t="s">
        <v>6800</v>
      </c>
      <c r="F11" s="93" t="s">
        <v>11297</v>
      </c>
      <c r="G11" s="93">
        <v>300</v>
      </c>
      <c r="I11" s="93" t="s">
        <v>11298</v>
      </c>
      <c r="J11" t="b">
        <v>1</v>
      </c>
    </row>
    <row r="12" spans="1:10" x14ac:dyDescent="0.35">
      <c r="A12" s="93" t="s">
        <v>11299</v>
      </c>
      <c r="B12" s="93">
        <v>19.655000000000001</v>
      </c>
      <c r="C12" s="93">
        <v>-98.518000000000001</v>
      </c>
      <c r="D12" s="93" t="s">
        <v>4348</v>
      </c>
      <c r="E12" s="93" t="s">
        <v>6724</v>
      </c>
      <c r="F12" s="93" t="s">
        <v>11300</v>
      </c>
      <c r="G12" s="93">
        <v>200</v>
      </c>
      <c r="J12" t="b">
        <v>1</v>
      </c>
    </row>
    <row r="13" spans="1:10" x14ac:dyDescent="0.35">
      <c r="A13" s="93" t="s">
        <v>11301</v>
      </c>
      <c r="B13" s="93">
        <v>25.95</v>
      </c>
      <c r="C13" s="93">
        <v>-98.0167</v>
      </c>
      <c r="D13" s="93" t="s">
        <v>4348</v>
      </c>
      <c r="E13" s="93" t="s">
        <v>6724</v>
      </c>
      <c r="F13" s="93" t="s">
        <v>11302</v>
      </c>
      <c r="G13" s="93">
        <v>1600</v>
      </c>
      <c r="J13" t="b">
        <v>1</v>
      </c>
    </row>
    <row r="14" spans="1:10" x14ac:dyDescent="0.35">
      <c r="A14" s="93" t="s">
        <v>11303</v>
      </c>
      <c r="B14" s="93">
        <v>15.7387</v>
      </c>
      <c r="C14" s="93">
        <v>-86.85</v>
      </c>
      <c r="D14" s="93" t="s">
        <v>4324</v>
      </c>
      <c r="E14" s="93" t="s">
        <v>6724</v>
      </c>
      <c r="F14" s="93" t="s">
        <v>11304</v>
      </c>
      <c r="G14" s="93">
        <v>500</v>
      </c>
      <c r="J14" t="b">
        <v>1</v>
      </c>
    </row>
    <row r="15" spans="1:10" x14ac:dyDescent="0.35">
      <c r="A15" s="93" t="s">
        <v>11305</v>
      </c>
      <c r="B15" s="93">
        <v>11.9</v>
      </c>
      <c r="C15" s="93">
        <v>-86.15</v>
      </c>
      <c r="D15" s="93" t="s">
        <v>4356</v>
      </c>
      <c r="E15" s="93" t="s">
        <v>6724</v>
      </c>
      <c r="F15" s="93" t="s">
        <v>11306</v>
      </c>
      <c r="G15" s="93">
        <v>250</v>
      </c>
      <c r="J15" t="b">
        <v>1</v>
      </c>
    </row>
    <row r="16" spans="1:10" x14ac:dyDescent="0.35">
      <c r="A16" s="93" t="s">
        <v>11307</v>
      </c>
      <c r="B16" s="93">
        <v>10.036</v>
      </c>
      <c r="C16" s="93">
        <v>-84.135649999999998</v>
      </c>
      <c r="D16" s="93" t="s">
        <v>4286</v>
      </c>
      <c r="E16" s="93" t="s">
        <v>6724</v>
      </c>
      <c r="F16" s="93" t="s">
        <v>11308</v>
      </c>
      <c r="G16" s="93">
        <v>200</v>
      </c>
      <c r="J16" t="b">
        <v>1</v>
      </c>
    </row>
    <row r="17" spans="1:10" x14ac:dyDescent="0.35">
      <c r="A17" s="93" t="s">
        <v>11309</v>
      </c>
      <c r="B17" s="93">
        <v>9.8874999999999993</v>
      </c>
      <c r="C17" s="93">
        <v>-83.660200000000003</v>
      </c>
      <c r="D17" s="93" t="s">
        <v>4286</v>
      </c>
      <c r="E17" s="93" t="s">
        <v>6724</v>
      </c>
      <c r="F17" s="93" t="s">
        <v>11310</v>
      </c>
      <c r="G17" s="93">
        <v>1500</v>
      </c>
      <c r="J17" t="b">
        <v>1</v>
      </c>
    </row>
    <row r="18" spans="1:10" x14ac:dyDescent="0.35">
      <c r="A18" s="93" t="s">
        <v>11311</v>
      </c>
      <c r="B18" s="93">
        <v>-1.1719999999999999</v>
      </c>
      <c r="C18" s="93">
        <v>-80.391999999999996</v>
      </c>
      <c r="D18" s="93" t="s">
        <v>4296</v>
      </c>
      <c r="E18" s="93" t="s">
        <v>6724</v>
      </c>
      <c r="F18" s="93" t="s">
        <v>11312</v>
      </c>
      <c r="G18" s="93">
        <v>400</v>
      </c>
      <c r="J18" t="b">
        <v>1</v>
      </c>
    </row>
    <row r="19" spans="1:10" x14ac:dyDescent="0.35">
      <c r="A19" s="93" t="s">
        <v>11313</v>
      </c>
      <c r="B19" s="93">
        <v>2.8719999999999999</v>
      </c>
      <c r="C19" s="93">
        <v>-60.712000000000003</v>
      </c>
      <c r="D19" s="93" t="s">
        <v>4264</v>
      </c>
      <c r="E19" s="93" t="s">
        <v>6724</v>
      </c>
      <c r="F19" s="93" t="s">
        <v>11314</v>
      </c>
      <c r="G19" s="93">
        <v>200</v>
      </c>
      <c r="I19" s="93" t="s">
        <v>11315</v>
      </c>
      <c r="J19" t="b">
        <v>1</v>
      </c>
    </row>
    <row r="20" spans="1:10" x14ac:dyDescent="0.35">
      <c r="A20" s="93" t="s">
        <v>11316</v>
      </c>
      <c r="B20" s="93">
        <v>-22.276</v>
      </c>
      <c r="C20" s="93">
        <v>-54.816256000000003</v>
      </c>
      <c r="D20" s="93" t="s">
        <v>4264</v>
      </c>
      <c r="E20" s="93" t="s">
        <v>6800</v>
      </c>
      <c r="F20" s="93" t="s">
        <v>11317</v>
      </c>
      <c r="G20" s="93">
        <v>300</v>
      </c>
      <c r="J20" t="b">
        <v>1</v>
      </c>
    </row>
    <row r="21" spans="1:10" x14ac:dyDescent="0.35">
      <c r="A21" s="93" t="s">
        <v>11318</v>
      </c>
      <c r="B21" s="93">
        <v>-28.4391</v>
      </c>
      <c r="C21" s="93">
        <v>-54.006700000000002</v>
      </c>
      <c r="D21" s="93" t="s">
        <v>4264</v>
      </c>
      <c r="E21" s="93" t="s">
        <v>6724</v>
      </c>
      <c r="F21" s="93" t="s">
        <v>11319</v>
      </c>
      <c r="G21" s="93">
        <v>1000</v>
      </c>
      <c r="J21" t="b">
        <v>1</v>
      </c>
    </row>
    <row r="22" spans="1:10" x14ac:dyDescent="0.35">
      <c r="A22" s="93" t="s">
        <v>11320</v>
      </c>
      <c r="B22" s="93">
        <v>-29.719460000000002</v>
      </c>
      <c r="C22" s="93">
        <v>-53.723363999999997</v>
      </c>
      <c r="D22" s="93" t="s">
        <v>4264</v>
      </c>
      <c r="E22" s="93" t="s">
        <v>6724</v>
      </c>
      <c r="F22" s="93" t="s">
        <v>11321</v>
      </c>
      <c r="G22" s="93">
        <v>800</v>
      </c>
      <c r="J22" t="b">
        <v>1</v>
      </c>
    </row>
    <row r="23" spans="1:10" x14ac:dyDescent="0.35">
      <c r="A23" s="93" t="s">
        <v>11322</v>
      </c>
      <c r="B23" s="93">
        <v>-28.57</v>
      </c>
      <c r="C23" s="93">
        <v>-53.617190000000001</v>
      </c>
      <c r="D23" s="93" t="s">
        <v>4264</v>
      </c>
      <c r="E23" s="93" t="s">
        <v>6724</v>
      </c>
      <c r="F23" s="93" t="s">
        <v>11323</v>
      </c>
      <c r="G23" s="93">
        <v>350</v>
      </c>
      <c r="I23" s="93" t="s">
        <v>11324</v>
      </c>
      <c r="J23" t="b">
        <v>1</v>
      </c>
    </row>
    <row r="24" spans="1:10" x14ac:dyDescent="0.35">
      <c r="A24" s="93" t="s">
        <v>11325</v>
      </c>
      <c r="B24" s="93">
        <v>-25.702000000000002</v>
      </c>
      <c r="C24" s="93">
        <v>-53.098500000000001</v>
      </c>
      <c r="D24" s="93" t="s">
        <v>4264</v>
      </c>
      <c r="E24" s="93" t="s">
        <v>6724</v>
      </c>
      <c r="F24" s="93" t="s">
        <v>11326</v>
      </c>
      <c r="G24" s="93">
        <v>250</v>
      </c>
      <c r="J24" t="b">
        <v>1</v>
      </c>
    </row>
    <row r="25" spans="1:10" x14ac:dyDescent="0.35">
      <c r="A25" s="93" t="s">
        <v>11327</v>
      </c>
      <c r="B25" s="93">
        <v>-23.531099999999999</v>
      </c>
      <c r="C25" s="93">
        <v>-53.021999999999998</v>
      </c>
      <c r="D25" s="93" t="s">
        <v>4264</v>
      </c>
      <c r="E25" s="93" t="s">
        <v>6724</v>
      </c>
      <c r="F25" s="93" t="s">
        <v>11328</v>
      </c>
      <c r="G25" s="93">
        <v>1500</v>
      </c>
      <c r="J25" t="b">
        <v>1</v>
      </c>
    </row>
    <row r="26" spans="1:10" x14ac:dyDescent="0.35">
      <c r="A26" s="93" t="s">
        <v>11329</v>
      </c>
      <c r="B26" s="93">
        <v>-26.125299999999999</v>
      </c>
      <c r="C26" s="93">
        <v>-52.650700000000001</v>
      </c>
      <c r="D26" s="93" t="s">
        <v>4264</v>
      </c>
      <c r="E26" s="93" t="s">
        <v>6724</v>
      </c>
      <c r="F26" s="93" t="s">
        <v>11330</v>
      </c>
      <c r="G26" s="93">
        <v>500</v>
      </c>
      <c r="J26" t="b">
        <v>1</v>
      </c>
    </row>
    <row r="27" spans="1:10" x14ac:dyDescent="0.35">
      <c r="A27" s="93" t="s">
        <v>11331</v>
      </c>
      <c r="B27" s="93">
        <v>-18.773800000000001</v>
      </c>
      <c r="C27" s="93">
        <v>-52.624699999999997</v>
      </c>
      <c r="D27" s="93" t="s">
        <v>4264</v>
      </c>
      <c r="E27" s="93" t="s">
        <v>6724</v>
      </c>
      <c r="F27" s="93" t="s">
        <v>11332</v>
      </c>
      <c r="G27" s="93">
        <v>800</v>
      </c>
      <c r="J27" t="b">
        <v>1</v>
      </c>
    </row>
    <row r="28" spans="1:10" x14ac:dyDescent="0.35">
      <c r="A28" s="93" t="s">
        <v>11333</v>
      </c>
      <c r="B28" s="93">
        <v>-28.186430000000001</v>
      </c>
      <c r="C28" s="93">
        <v>-52.326309999999999</v>
      </c>
      <c r="D28" s="93" t="s">
        <v>4264</v>
      </c>
      <c r="E28" s="93" t="s">
        <v>6724</v>
      </c>
      <c r="F28" s="93" t="s">
        <v>11334</v>
      </c>
      <c r="G28" s="93">
        <v>600</v>
      </c>
      <c r="J28" t="b">
        <v>1</v>
      </c>
    </row>
    <row r="29" spans="1:10" x14ac:dyDescent="0.35">
      <c r="A29" s="93" t="s">
        <v>11335</v>
      </c>
      <c r="B29" s="93">
        <v>-23.591823999999999</v>
      </c>
      <c r="C29" s="93">
        <v>-52.074981200000003</v>
      </c>
      <c r="D29" s="93" t="s">
        <v>4264</v>
      </c>
      <c r="E29" s="93" t="s">
        <v>6724</v>
      </c>
      <c r="F29" s="93" t="s">
        <v>11336</v>
      </c>
      <c r="G29" s="93">
        <v>1250</v>
      </c>
      <c r="J29" t="b">
        <v>1</v>
      </c>
    </row>
    <row r="30" spans="1:10" x14ac:dyDescent="0.35">
      <c r="A30" s="93" t="s">
        <v>11337</v>
      </c>
      <c r="B30" s="93">
        <v>-26.5121</v>
      </c>
      <c r="C30" s="93">
        <v>-51.983559999999997</v>
      </c>
      <c r="D30" s="93" t="s">
        <v>4264</v>
      </c>
      <c r="E30" s="93" t="s">
        <v>6724</v>
      </c>
      <c r="F30" s="93" t="s">
        <v>11338</v>
      </c>
      <c r="G30" s="93">
        <v>1300</v>
      </c>
      <c r="J30" t="b">
        <v>1</v>
      </c>
    </row>
    <row r="31" spans="1:10" x14ac:dyDescent="0.35">
      <c r="A31" s="93" t="s">
        <v>11339</v>
      </c>
      <c r="B31" s="93">
        <v>-17.882300000000001</v>
      </c>
      <c r="C31" s="93">
        <v>-51.7273</v>
      </c>
      <c r="D31" s="93" t="s">
        <v>4264</v>
      </c>
      <c r="E31" s="93" t="s">
        <v>6724</v>
      </c>
      <c r="F31" s="93" t="s">
        <v>11340</v>
      </c>
      <c r="G31" s="93">
        <v>200</v>
      </c>
      <c r="I31" s="93" t="s">
        <v>11341</v>
      </c>
      <c r="J31" t="b">
        <v>1</v>
      </c>
    </row>
    <row r="32" spans="1:10" x14ac:dyDescent="0.35">
      <c r="A32" s="93" t="s">
        <v>11342</v>
      </c>
      <c r="B32" s="93">
        <v>-30.090969999999999</v>
      </c>
      <c r="C32" s="93">
        <v>-51.679000000000002</v>
      </c>
      <c r="D32" s="93" t="s">
        <v>4264</v>
      </c>
      <c r="E32" s="93" t="s">
        <v>6800</v>
      </c>
      <c r="F32" s="93" t="s">
        <v>11343</v>
      </c>
      <c r="G32" s="93">
        <v>1000</v>
      </c>
      <c r="J32" t="b">
        <v>1</v>
      </c>
    </row>
    <row r="33" spans="1:10" x14ac:dyDescent="0.35">
      <c r="A33" s="93" t="s">
        <v>11344</v>
      </c>
      <c r="B33" s="93">
        <v>-25.383299999999998</v>
      </c>
      <c r="C33" s="93">
        <v>-51.5</v>
      </c>
      <c r="D33" s="93" t="s">
        <v>4264</v>
      </c>
      <c r="E33" s="93" t="s">
        <v>6724</v>
      </c>
      <c r="F33" s="93" t="s">
        <v>11345</v>
      </c>
      <c r="G33" s="93">
        <v>500</v>
      </c>
      <c r="J33" t="b">
        <v>1</v>
      </c>
    </row>
    <row r="34" spans="1:10" x14ac:dyDescent="0.35">
      <c r="A34" s="93" t="s">
        <v>11346</v>
      </c>
      <c r="B34" s="93">
        <v>-22.112200000000001</v>
      </c>
      <c r="C34" s="93">
        <v>-51.448900000000002</v>
      </c>
      <c r="D34" s="93" t="s">
        <v>4264</v>
      </c>
      <c r="E34" s="93" t="s">
        <v>6724</v>
      </c>
      <c r="F34" s="93" t="s">
        <v>11347</v>
      </c>
      <c r="G34" s="93">
        <v>1000</v>
      </c>
      <c r="I34" s="93" t="s">
        <v>11348</v>
      </c>
      <c r="J34" t="b">
        <v>1</v>
      </c>
    </row>
    <row r="35" spans="1:10" x14ac:dyDescent="0.35">
      <c r="A35" s="93" t="s">
        <v>11349</v>
      </c>
      <c r="B35" s="93">
        <v>-20.348099999999999</v>
      </c>
      <c r="C35" s="93">
        <v>-51.408360000000002</v>
      </c>
      <c r="D35" s="93" t="s">
        <v>4264</v>
      </c>
      <c r="E35" s="93" t="s">
        <v>6724</v>
      </c>
      <c r="F35" s="93" t="s">
        <v>11350</v>
      </c>
      <c r="G35" s="93">
        <v>4000</v>
      </c>
      <c r="I35" s="93" t="s">
        <v>11351</v>
      </c>
      <c r="J35" t="b">
        <v>1</v>
      </c>
    </row>
    <row r="36" spans="1:10" x14ac:dyDescent="0.35">
      <c r="A36" s="93" t="s">
        <v>11352</v>
      </c>
      <c r="B36" s="93">
        <v>-20.396000000000001</v>
      </c>
      <c r="C36" s="93">
        <v>-51.357300000000002</v>
      </c>
      <c r="D36" s="93" t="s">
        <v>4264</v>
      </c>
      <c r="E36" s="93" t="s">
        <v>6724</v>
      </c>
      <c r="F36" s="93" t="s">
        <v>11353</v>
      </c>
      <c r="G36" s="93">
        <v>1300</v>
      </c>
      <c r="I36" s="93" t="s">
        <v>11354</v>
      </c>
      <c r="J36" t="b">
        <v>1</v>
      </c>
    </row>
    <row r="37" spans="1:10" x14ac:dyDescent="0.35">
      <c r="A37" s="93" t="s">
        <v>11355</v>
      </c>
      <c r="B37" s="93">
        <v>-23.334800000000001</v>
      </c>
      <c r="C37" s="93">
        <v>-51.2014</v>
      </c>
      <c r="D37" s="93" t="s">
        <v>4264</v>
      </c>
      <c r="E37" s="93" t="s">
        <v>6724</v>
      </c>
      <c r="F37" s="93" t="s">
        <v>11356</v>
      </c>
      <c r="G37" s="93">
        <v>800</v>
      </c>
      <c r="J37" t="b">
        <v>1</v>
      </c>
    </row>
    <row r="38" spans="1:10" x14ac:dyDescent="0.35">
      <c r="A38" s="93" t="s">
        <v>11357</v>
      </c>
      <c r="B38" s="93">
        <v>-23.194700000000001</v>
      </c>
      <c r="C38" s="93">
        <v>-51.183484</v>
      </c>
      <c r="D38" s="93" t="s">
        <v>4264</v>
      </c>
      <c r="E38" s="93" t="s">
        <v>6724</v>
      </c>
      <c r="F38" s="93" t="s">
        <v>11358</v>
      </c>
      <c r="G38" s="93">
        <v>1000</v>
      </c>
      <c r="J38" t="b">
        <v>1</v>
      </c>
    </row>
    <row r="39" spans="1:10" x14ac:dyDescent="0.35">
      <c r="A39" s="93" t="s">
        <v>11359</v>
      </c>
      <c r="B39" s="93">
        <v>-23.356100000000001</v>
      </c>
      <c r="C39" s="93">
        <v>-51.163567</v>
      </c>
      <c r="D39" s="93" t="s">
        <v>4264</v>
      </c>
      <c r="E39" s="93" t="s">
        <v>6724</v>
      </c>
      <c r="F39" s="93" t="s">
        <v>11360</v>
      </c>
      <c r="G39" s="93">
        <v>500</v>
      </c>
      <c r="J39" t="b">
        <v>1</v>
      </c>
    </row>
    <row r="40" spans="1:10" x14ac:dyDescent="0.35">
      <c r="A40" s="93" t="s">
        <v>11361</v>
      </c>
      <c r="B40" s="93">
        <v>-17.8078</v>
      </c>
      <c r="C40" s="93">
        <v>-50.899169999999998</v>
      </c>
      <c r="D40" s="93" t="s">
        <v>4264</v>
      </c>
      <c r="E40" s="93" t="s">
        <v>6724</v>
      </c>
      <c r="F40" s="93" t="s">
        <v>11362</v>
      </c>
      <c r="G40" s="93">
        <v>500</v>
      </c>
      <c r="J40" t="b">
        <v>1</v>
      </c>
    </row>
    <row r="41" spans="1:10" x14ac:dyDescent="0.35">
      <c r="A41" s="93" t="s">
        <v>11363</v>
      </c>
      <c r="B41" s="93">
        <v>-27.274000000000001</v>
      </c>
      <c r="C41" s="93">
        <v>-50.503999999999998</v>
      </c>
      <c r="D41" s="93" t="s">
        <v>4264</v>
      </c>
      <c r="E41" s="93" t="s">
        <v>6724</v>
      </c>
      <c r="F41" s="93" t="s">
        <v>11364</v>
      </c>
      <c r="G41" s="93">
        <v>155</v>
      </c>
      <c r="I41" s="93" t="s">
        <v>11365</v>
      </c>
      <c r="J41" t="b">
        <v>1</v>
      </c>
    </row>
    <row r="42" spans="1:10" x14ac:dyDescent="0.35">
      <c r="A42" s="93" t="s">
        <v>11366</v>
      </c>
      <c r="B42" s="93">
        <v>-27.7483</v>
      </c>
      <c r="C42" s="93">
        <v>-50.085560000000001</v>
      </c>
      <c r="D42" s="93" t="s">
        <v>4264</v>
      </c>
      <c r="E42" s="93" t="s">
        <v>6724</v>
      </c>
      <c r="F42" s="93" t="s">
        <v>11367</v>
      </c>
      <c r="G42" s="93">
        <v>500</v>
      </c>
      <c r="J42" t="b">
        <v>1</v>
      </c>
    </row>
    <row r="43" spans="1:10" x14ac:dyDescent="0.35">
      <c r="A43" s="93" t="s">
        <v>11368</v>
      </c>
      <c r="B43" s="93">
        <v>-24.863900000000001</v>
      </c>
      <c r="C43" s="93">
        <v>-49.940280000000001</v>
      </c>
      <c r="D43" s="93" t="s">
        <v>4264</v>
      </c>
      <c r="E43" s="93" t="s">
        <v>6724</v>
      </c>
      <c r="F43" s="93" t="s">
        <v>11369</v>
      </c>
      <c r="G43" s="93">
        <v>500</v>
      </c>
      <c r="J43" t="b">
        <v>1</v>
      </c>
    </row>
    <row r="44" spans="1:10" x14ac:dyDescent="0.35">
      <c r="A44" s="93" t="s">
        <v>11370</v>
      </c>
      <c r="B44" s="93">
        <v>-22.356100000000001</v>
      </c>
      <c r="C44" s="93">
        <v>-49.521940000000001</v>
      </c>
      <c r="D44" s="93" t="s">
        <v>4264</v>
      </c>
      <c r="E44" s="93" t="s">
        <v>6724</v>
      </c>
      <c r="F44" s="93" t="s">
        <v>11371</v>
      </c>
      <c r="G44" s="93">
        <v>100</v>
      </c>
      <c r="J44" t="b">
        <v>1</v>
      </c>
    </row>
    <row r="45" spans="1:10" x14ac:dyDescent="0.35">
      <c r="A45" s="93" t="s">
        <v>11372</v>
      </c>
      <c r="B45" s="93">
        <v>-16.5</v>
      </c>
      <c r="C45" s="93">
        <v>-49.28</v>
      </c>
      <c r="D45" s="93" t="s">
        <v>4264</v>
      </c>
      <c r="E45" s="93" t="s">
        <v>6724</v>
      </c>
      <c r="F45" s="93" t="s">
        <v>11373</v>
      </c>
      <c r="G45" s="93">
        <v>1000</v>
      </c>
      <c r="J45" t="b">
        <v>1</v>
      </c>
    </row>
    <row r="46" spans="1:10" x14ac:dyDescent="0.35">
      <c r="A46" s="93" t="s">
        <v>11374</v>
      </c>
      <c r="B46" s="93">
        <v>-22.85</v>
      </c>
      <c r="C46" s="93">
        <v>-48.433329999999998</v>
      </c>
      <c r="D46" s="93" t="s">
        <v>4264</v>
      </c>
      <c r="E46" s="93" t="s">
        <v>6800</v>
      </c>
      <c r="F46" s="93" t="s">
        <v>11375</v>
      </c>
      <c r="G46" s="93">
        <v>4000</v>
      </c>
      <c r="J46" t="b">
        <v>1</v>
      </c>
    </row>
    <row r="47" spans="1:10" x14ac:dyDescent="0.35">
      <c r="A47" s="93" t="s">
        <v>11376</v>
      </c>
      <c r="B47" s="93">
        <v>-21.24972</v>
      </c>
      <c r="C47" s="93">
        <v>-48.286940000000001</v>
      </c>
      <c r="D47" s="93" t="s">
        <v>4264</v>
      </c>
      <c r="E47" s="93" t="s">
        <v>6800</v>
      </c>
      <c r="F47" s="93" t="s">
        <v>11377</v>
      </c>
      <c r="G47" s="93">
        <v>300</v>
      </c>
      <c r="I47" s="93" t="s">
        <v>11378</v>
      </c>
      <c r="J47" t="b">
        <v>1</v>
      </c>
    </row>
    <row r="48" spans="1:10" x14ac:dyDescent="0.35">
      <c r="A48" s="93" t="s">
        <v>11379</v>
      </c>
      <c r="B48" s="93">
        <v>-15.932700000000001</v>
      </c>
      <c r="C48" s="93">
        <v>-48.1447</v>
      </c>
      <c r="D48" s="93" t="s">
        <v>4264</v>
      </c>
      <c r="E48" s="93" t="s">
        <v>6724</v>
      </c>
      <c r="F48" s="93" t="s">
        <v>11380</v>
      </c>
      <c r="G48" s="93">
        <v>300</v>
      </c>
      <c r="I48" s="93" t="s">
        <v>11381</v>
      </c>
      <c r="J48" t="b">
        <v>1</v>
      </c>
    </row>
    <row r="49" spans="1:10" x14ac:dyDescent="0.35">
      <c r="A49" s="93" t="s">
        <v>11382</v>
      </c>
      <c r="B49" s="93">
        <v>-15.600899999999999</v>
      </c>
      <c r="C49" s="93">
        <v>-47.714300000000001</v>
      </c>
      <c r="D49" s="93" t="s">
        <v>4264</v>
      </c>
      <c r="E49" s="93" t="s">
        <v>6724</v>
      </c>
      <c r="F49" s="93" t="s">
        <v>11383</v>
      </c>
      <c r="G49" s="93">
        <v>1000</v>
      </c>
      <c r="J49" t="b">
        <v>1</v>
      </c>
    </row>
    <row r="50" spans="1:10" x14ac:dyDescent="0.35">
      <c r="A50" s="93" t="s">
        <v>11384</v>
      </c>
      <c r="B50" s="93">
        <v>-22.711300000000001</v>
      </c>
      <c r="C50" s="93">
        <v>-47.633330000000001</v>
      </c>
      <c r="D50" s="93" t="s">
        <v>4264</v>
      </c>
      <c r="E50" s="93" t="s">
        <v>6800</v>
      </c>
      <c r="F50" s="93" t="s">
        <v>11385</v>
      </c>
      <c r="G50" s="93">
        <v>2000</v>
      </c>
      <c r="J50" t="b">
        <v>1</v>
      </c>
    </row>
    <row r="51" spans="1:10" x14ac:dyDescent="0.35">
      <c r="A51" s="93" t="s">
        <v>11386</v>
      </c>
      <c r="B51" s="93">
        <v>-16.383299999999998</v>
      </c>
      <c r="C51" s="93">
        <v>-46.883330000000001</v>
      </c>
      <c r="D51" s="93" t="s">
        <v>4264</v>
      </c>
      <c r="E51" s="93" t="s">
        <v>6724</v>
      </c>
      <c r="F51" s="93" t="s">
        <v>11387</v>
      </c>
      <c r="G51" s="93">
        <v>2000</v>
      </c>
      <c r="J51" t="b">
        <v>1</v>
      </c>
    </row>
    <row r="52" spans="1:10" x14ac:dyDescent="0.35">
      <c r="A52" s="93" t="s">
        <v>11388</v>
      </c>
      <c r="B52" s="93">
        <v>-21.222200000000001</v>
      </c>
      <c r="C52" s="93">
        <v>-44.971400000000003</v>
      </c>
      <c r="D52" s="93" t="s">
        <v>4264</v>
      </c>
      <c r="E52" s="93" t="s">
        <v>6724</v>
      </c>
      <c r="F52" s="93" t="s">
        <v>11389</v>
      </c>
      <c r="G52" s="93">
        <v>200</v>
      </c>
      <c r="J52" t="b">
        <v>1</v>
      </c>
    </row>
    <row r="53" spans="1:10" x14ac:dyDescent="0.35">
      <c r="A53" s="93" t="s">
        <v>11390</v>
      </c>
      <c r="B53" s="93">
        <v>-19.455559999999998</v>
      </c>
      <c r="C53" s="93">
        <v>-44.172499999999999</v>
      </c>
      <c r="D53" s="93" t="s">
        <v>4264</v>
      </c>
      <c r="E53" s="93" t="s">
        <v>691</v>
      </c>
      <c r="F53" s="93" t="s">
        <v>11391</v>
      </c>
      <c r="G53" s="93">
        <v>1250</v>
      </c>
      <c r="J53" t="b">
        <v>1</v>
      </c>
    </row>
    <row r="54" spans="1:10" x14ac:dyDescent="0.35">
      <c r="A54" s="93" t="s">
        <v>11392</v>
      </c>
      <c r="B54" s="93">
        <v>-22.757000000000001</v>
      </c>
      <c r="C54" s="93">
        <v>-43.674700000000001</v>
      </c>
      <c r="D54" s="93" t="s">
        <v>4264</v>
      </c>
      <c r="E54" s="93" t="s">
        <v>6724</v>
      </c>
      <c r="F54" s="93" t="s">
        <v>11393</v>
      </c>
      <c r="G54" s="93">
        <v>500</v>
      </c>
      <c r="J54" t="b">
        <v>1</v>
      </c>
    </row>
    <row r="55" spans="1:10" x14ac:dyDescent="0.35">
      <c r="A55" s="93" t="s">
        <v>11394</v>
      </c>
      <c r="B55" s="93">
        <v>-15.8028</v>
      </c>
      <c r="C55" s="93">
        <v>-43.300829999999998</v>
      </c>
      <c r="D55" s="93" t="s">
        <v>4264</v>
      </c>
      <c r="E55" s="93" t="s">
        <v>6724</v>
      </c>
      <c r="F55" s="93" t="s">
        <v>11395</v>
      </c>
      <c r="G55" s="93">
        <v>300</v>
      </c>
      <c r="J55" t="b">
        <v>1</v>
      </c>
    </row>
    <row r="56" spans="1:10" x14ac:dyDescent="0.35">
      <c r="A56" s="93" t="s">
        <v>11396</v>
      </c>
      <c r="B56" s="93">
        <v>-20.768799999999999</v>
      </c>
      <c r="C56" s="93">
        <v>-42.869948000000001</v>
      </c>
      <c r="D56" s="93" t="s">
        <v>4264</v>
      </c>
      <c r="E56" s="93" t="s">
        <v>6724</v>
      </c>
      <c r="F56" s="93" t="s">
        <v>11397</v>
      </c>
      <c r="G56" s="93">
        <v>250</v>
      </c>
      <c r="J56" t="b">
        <v>1</v>
      </c>
    </row>
    <row r="57" spans="1:10" x14ac:dyDescent="0.35">
      <c r="A57" s="93" t="s">
        <v>11398</v>
      </c>
      <c r="B57" s="93">
        <v>-5.0433000000000003</v>
      </c>
      <c r="C57" s="93">
        <v>-42.782200000000003</v>
      </c>
      <c r="D57" s="93" t="s">
        <v>4264</v>
      </c>
      <c r="E57" s="93" t="s">
        <v>6724</v>
      </c>
      <c r="F57" s="93" t="s">
        <v>11399</v>
      </c>
      <c r="G57" s="93">
        <v>200</v>
      </c>
      <c r="J57" t="b">
        <v>1</v>
      </c>
    </row>
    <row r="58" spans="1:10" x14ac:dyDescent="0.35">
      <c r="A58" s="93" t="s">
        <v>11400</v>
      </c>
      <c r="B58" s="93">
        <v>-9.32</v>
      </c>
      <c r="C58" s="93">
        <v>-40.5625</v>
      </c>
      <c r="D58" s="93" t="s">
        <v>4264</v>
      </c>
      <c r="E58" s="93" t="s">
        <v>6724</v>
      </c>
      <c r="F58" s="93" t="s">
        <v>11401</v>
      </c>
      <c r="G58" s="93">
        <v>300</v>
      </c>
      <c r="J58" t="b">
        <v>1</v>
      </c>
    </row>
    <row r="59" spans="1:10" x14ac:dyDescent="0.35">
      <c r="A59" s="93" t="s">
        <v>11402</v>
      </c>
      <c r="B59" s="93">
        <v>-11.376899999999999</v>
      </c>
      <c r="C59" s="93">
        <v>-37.673900000000003</v>
      </c>
      <c r="D59" s="93" t="s">
        <v>4264</v>
      </c>
      <c r="E59" s="93" t="s">
        <v>691</v>
      </c>
      <c r="F59" s="93" t="s">
        <v>11403</v>
      </c>
      <c r="G59" s="93">
        <v>1000</v>
      </c>
      <c r="I59" s="93" t="s">
        <v>11404</v>
      </c>
      <c r="J59" t="b">
        <v>1</v>
      </c>
    </row>
    <row r="60" spans="1:10" x14ac:dyDescent="0.35">
      <c r="A60" s="93" t="s">
        <v>11405</v>
      </c>
      <c r="B60" s="93">
        <v>-10.6023</v>
      </c>
      <c r="C60" s="93">
        <v>-37.636539999999997</v>
      </c>
      <c r="D60" s="93" t="s">
        <v>4264</v>
      </c>
      <c r="E60" s="93" t="s">
        <v>691</v>
      </c>
      <c r="F60" s="93" t="s">
        <v>11406</v>
      </c>
      <c r="G60" s="93">
        <v>500</v>
      </c>
      <c r="J60" t="b">
        <v>1</v>
      </c>
    </row>
    <row r="61" spans="1:10" x14ac:dyDescent="0.35">
      <c r="A61" s="93" t="s">
        <v>11407</v>
      </c>
      <c r="B61" s="93">
        <v>-5.0599999999999996</v>
      </c>
      <c r="C61" s="93">
        <v>-37.4</v>
      </c>
      <c r="D61" s="93" t="s">
        <v>4264</v>
      </c>
      <c r="E61" s="93" t="s">
        <v>6724</v>
      </c>
      <c r="F61" s="93" t="s">
        <v>11408</v>
      </c>
      <c r="G61" s="93">
        <v>200</v>
      </c>
      <c r="I61" s="93" t="s">
        <v>11409</v>
      </c>
      <c r="J61" t="b">
        <v>1</v>
      </c>
    </row>
    <row r="62" spans="1:10" x14ac:dyDescent="0.35">
      <c r="A62" s="93" t="s">
        <v>11410</v>
      </c>
      <c r="B62" s="93">
        <v>-5.0602999999999998</v>
      </c>
      <c r="C62" s="93">
        <v>-37.397199999999998</v>
      </c>
      <c r="D62" s="93" t="s">
        <v>4264</v>
      </c>
      <c r="E62" s="93" t="s">
        <v>6724</v>
      </c>
      <c r="F62" s="93" t="s">
        <v>11411</v>
      </c>
      <c r="G62" s="93">
        <v>200</v>
      </c>
      <c r="I62" s="93" t="s">
        <v>11412</v>
      </c>
      <c r="J62" t="b">
        <v>1</v>
      </c>
    </row>
    <row r="63" spans="1:10" x14ac:dyDescent="0.35">
      <c r="A63" s="93" t="s">
        <v>11413</v>
      </c>
      <c r="B63" s="93">
        <v>-10.923299999999999</v>
      </c>
      <c r="C63" s="93">
        <v>-37.199199999999998</v>
      </c>
      <c r="D63" s="93" t="s">
        <v>4264</v>
      </c>
      <c r="E63" s="93" t="s">
        <v>6724</v>
      </c>
      <c r="F63" s="93" t="s">
        <v>11414</v>
      </c>
      <c r="G63" s="93">
        <v>200</v>
      </c>
      <c r="J63" t="b">
        <v>1</v>
      </c>
    </row>
    <row r="64" spans="1:10" x14ac:dyDescent="0.35">
      <c r="A64" s="93" t="s">
        <v>11415</v>
      </c>
      <c r="B64" s="93">
        <v>-7.1577000000000002</v>
      </c>
      <c r="C64" s="93">
        <v>-35.871699999999997</v>
      </c>
      <c r="D64" s="93" t="s">
        <v>4264</v>
      </c>
      <c r="E64" s="93" t="s">
        <v>6724</v>
      </c>
      <c r="F64" s="93" t="s">
        <v>11416</v>
      </c>
      <c r="G64" s="93">
        <v>500</v>
      </c>
      <c r="J64" t="b">
        <v>1</v>
      </c>
    </row>
    <row r="65" spans="1:10" x14ac:dyDescent="0.35">
      <c r="A65" s="93" t="s">
        <v>11417</v>
      </c>
      <c r="B65" s="93">
        <v>-5.8814000000000002</v>
      </c>
      <c r="C65" s="93">
        <v>-35.362400000000001</v>
      </c>
      <c r="D65" s="93" t="s">
        <v>4264</v>
      </c>
      <c r="E65" s="93" t="s">
        <v>6724</v>
      </c>
      <c r="F65" s="93" t="s">
        <v>11418</v>
      </c>
      <c r="G65" s="93">
        <v>500</v>
      </c>
      <c r="J65" t="b">
        <v>1</v>
      </c>
    </row>
    <row r="66" spans="1:10" x14ac:dyDescent="0.35">
      <c r="A66" s="93" t="s">
        <v>11419</v>
      </c>
      <c r="B66" s="93">
        <v>15.05306</v>
      </c>
      <c r="C66" s="93">
        <v>-23.603059999999999</v>
      </c>
      <c r="D66" s="93" t="s">
        <v>4270</v>
      </c>
      <c r="E66" s="93" t="s">
        <v>6800</v>
      </c>
      <c r="F66" s="93" t="s">
        <v>11420</v>
      </c>
      <c r="G66" s="93">
        <v>500</v>
      </c>
      <c r="J66" t="b">
        <v>1</v>
      </c>
    </row>
    <row r="67" spans="1:10" x14ac:dyDescent="0.35">
      <c r="A67" s="93" t="s">
        <v>11421</v>
      </c>
      <c r="B67" s="93">
        <v>14.763999999999999</v>
      </c>
      <c r="C67" s="93">
        <v>-16.888000000000002</v>
      </c>
      <c r="D67" s="93" t="s">
        <v>4372</v>
      </c>
      <c r="E67" s="93" t="s">
        <v>6800</v>
      </c>
      <c r="F67" s="93" t="s">
        <v>11422</v>
      </c>
      <c r="G67" s="93">
        <v>300</v>
      </c>
      <c r="J67" t="b">
        <v>1</v>
      </c>
    </row>
    <row r="68" spans="1:10" x14ac:dyDescent="0.35">
      <c r="A68" s="93" t="s">
        <v>11423</v>
      </c>
      <c r="B68" s="93">
        <v>13.433999999999999</v>
      </c>
      <c r="C68" s="93">
        <v>-16.724</v>
      </c>
      <c r="D68" s="93" t="s">
        <v>4310</v>
      </c>
      <c r="E68" s="93" t="s">
        <v>6800</v>
      </c>
      <c r="F68" s="93" t="s">
        <v>11424</v>
      </c>
      <c r="G68" s="93">
        <v>150</v>
      </c>
      <c r="J68" t="b">
        <v>1</v>
      </c>
    </row>
    <row r="69" spans="1:10" x14ac:dyDescent="0.35">
      <c r="A69" s="93" t="s">
        <v>11425</v>
      </c>
      <c r="B69" s="93">
        <v>13.368600000000001</v>
      </c>
      <c r="C69" s="93">
        <v>-16.682200000000002</v>
      </c>
      <c r="D69" s="93" t="s">
        <v>4310</v>
      </c>
      <c r="E69" s="93" t="s">
        <v>6800</v>
      </c>
      <c r="F69" s="93" t="s">
        <v>11426</v>
      </c>
      <c r="G69" s="93">
        <v>200</v>
      </c>
      <c r="J69" t="b">
        <v>1</v>
      </c>
    </row>
    <row r="70" spans="1:10" x14ac:dyDescent="0.35">
      <c r="A70" s="93" t="s">
        <v>11427</v>
      </c>
      <c r="B70" s="93">
        <v>14.712300000000001</v>
      </c>
      <c r="C70" s="93">
        <v>-16.480699999999999</v>
      </c>
      <c r="D70" s="93" t="s">
        <v>4372</v>
      </c>
      <c r="E70" s="93" t="s">
        <v>6800</v>
      </c>
      <c r="F70" s="93" t="s">
        <v>11428</v>
      </c>
      <c r="G70" s="93">
        <v>500</v>
      </c>
      <c r="J70" t="b">
        <v>1</v>
      </c>
    </row>
    <row r="71" spans="1:10" x14ac:dyDescent="0.35">
      <c r="A71" s="93" t="s">
        <v>11429</v>
      </c>
      <c r="B71" s="93">
        <v>14.69389</v>
      </c>
      <c r="C71" s="93">
        <v>-16.47</v>
      </c>
      <c r="D71" s="93" t="s">
        <v>4310</v>
      </c>
      <c r="E71" s="93" t="s">
        <v>6800</v>
      </c>
      <c r="F71" s="93" t="s">
        <v>11430</v>
      </c>
      <c r="G71" s="93">
        <v>100</v>
      </c>
      <c r="J71" t="b">
        <v>1</v>
      </c>
    </row>
    <row r="72" spans="1:10" x14ac:dyDescent="0.35">
      <c r="A72" s="93" t="s">
        <v>11431</v>
      </c>
      <c r="B72" s="93">
        <v>16.031870000000001</v>
      </c>
      <c r="C72" s="93">
        <v>-16.422280000000001</v>
      </c>
      <c r="D72" s="93" t="s">
        <v>4372</v>
      </c>
      <c r="E72" s="93" t="s">
        <v>6800</v>
      </c>
      <c r="F72" s="93" t="s">
        <v>11432</v>
      </c>
      <c r="G72" s="93">
        <v>1500</v>
      </c>
      <c r="J72" t="b">
        <v>1</v>
      </c>
    </row>
    <row r="73" spans="1:10" x14ac:dyDescent="0.35">
      <c r="A73" s="93" t="s">
        <v>11433</v>
      </c>
      <c r="B73" s="93">
        <v>15.033329999999999</v>
      </c>
      <c r="C73" s="93">
        <v>-16.25</v>
      </c>
      <c r="D73" s="93" t="s">
        <v>4372</v>
      </c>
      <c r="E73" s="93" t="s">
        <v>6800</v>
      </c>
      <c r="F73" s="93" t="s">
        <v>11434</v>
      </c>
      <c r="G73" s="93">
        <v>917</v>
      </c>
      <c r="J73" t="b">
        <v>1</v>
      </c>
    </row>
    <row r="74" spans="1:10" x14ac:dyDescent="0.35">
      <c r="A74" s="93" t="s">
        <v>11435</v>
      </c>
      <c r="B74" s="93">
        <v>16.233000000000001</v>
      </c>
      <c r="C74" s="93">
        <v>-16.233000000000001</v>
      </c>
      <c r="D74" s="93" t="s">
        <v>4372</v>
      </c>
      <c r="E74" s="93" t="s">
        <v>6800</v>
      </c>
      <c r="F74" s="93" t="s">
        <v>11436</v>
      </c>
      <c r="G74" s="93">
        <v>400</v>
      </c>
      <c r="J74" t="b">
        <v>1</v>
      </c>
    </row>
    <row r="75" spans="1:10" x14ac:dyDescent="0.35">
      <c r="A75" s="93" t="s">
        <v>11437</v>
      </c>
      <c r="B75" s="93">
        <v>16.440000000000001</v>
      </c>
      <c r="C75" s="93">
        <v>-15.8</v>
      </c>
      <c r="D75" s="93" t="s">
        <v>4372</v>
      </c>
      <c r="E75" s="93" t="s">
        <v>6800</v>
      </c>
      <c r="F75" s="93" t="s">
        <v>11438</v>
      </c>
      <c r="G75" s="93">
        <v>5000</v>
      </c>
      <c r="J75" t="b">
        <v>1</v>
      </c>
    </row>
    <row r="76" spans="1:10" x14ac:dyDescent="0.35">
      <c r="A76" s="93" t="s">
        <v>11439</v>
      </c>
      <c r="B76" s="93">
        <v>13.7585</v>
      </c>
      <c r="C76" s="93">
        <v>-15.787000000000001</v>
      </c>
      <c r="D76" s="93" t="s">
        <v>4372</v>
      </c>
      <c r="E76" s="93" t="s">
        <v>6800</v>
      </c>
      <c r="F76" s="93" t="s">
        <v>11440</v>
      </c>
      <c r="G76" s="93">
        <v>300</v>
      </c>
      <c r="J76" t="b">
        <v>1</v>
      </c>
    </row>
    <row r="77" spans="1:10" x14ac:dyDescent="0.35">
      <c r="A77" s="93" t="s">
        <v>11441</v>
      </c>
      <c r="B77" s="93">
        <v>13.7333</v>
      </c>
      <c r="C77" s="93">
        <v>-15.76667</v>
      </c>
      <c r="D77" s="93" t="s">
        <v>4372</v>
      </c>
      <c r="E77" s="93" t="s">
        <v>6724</v>
      </c>
      <c r="F77" s="93" t="s">
        <v>11442</v>
      </c>
      <c r="G77" s="93">
        <v>2000</v>
      </c>
      <c r="J77" t="b">
        <v>1</v>
      </c>
    </row>
    <row r="78" spans="1:10" x14ac:dyDescent="0.35">
      <c r="A78" s="93" t="s">
        <v>11443</v>
      </c>
      <c r="B78" s="93">
        <v>14.86</v>
      </c>
      <c r="C78" s="93">
        <v>-15.679</v>
      </c>
      <c r="D78" s="93" t="s">
        <v>4372</v>
      </c>
      <c r="E78" s="93" t="s">
        <v>6800</v>
      </c>
      <c r="F78" s="93" t="s">
        <v>11444</v>
      </c>
      <c r="G78" s="93">
        <v>10000</v>
      </c>
      <c r="J78" t="b">
        <v>1</v>
      </c>
    </row>
    <row r="79" spans="1:10" x14ac:dyDescent="0.35">
      <c r="A79" s="93" t="s">
        <v>11445</v>
      </c>
      <c r="B79" s="93">
        <v>16.5352</v>
      </c>
      <c r="C79" s="93">
        <v>-15.1922</v>
      </c>
      <c r="D79" s="93" t="s">
        <v>4372</v>
      </c>
      <c r="E79" s="93" t="s">
        <v>6800</v>
      </c>
      <c r="F79" s="93" t="s">
        <v>11446</v>
      </c>
      <c r="G79" s="93">
        <v>300</v>
      </c>
      <c r="J79" t="b">
        <v>1</v>
      </c>
    </row>
    <row r="80" spans="1:10" x14ac:dyDescent="0.35">
      <c r="A80" s="93" t="s">
        <v>11447</v>
      </c>
      <c r="B80" s="93">
        <v>13.553000000000001</v>
      </c>
      <c r="C80" s="93">
        <v>-14.898</v>
      </c>
      <c r="D80" s="93" t="s">
        <v>4310</v>
      </c>
      <c r="E80" s="93" t="s">
        <v>6800</v>
      </c>
      <c r="F80" s="93" t="s">
        <v>11448</v>
      </c>
      <c r="G80" s="93">
        <v>400</v>
      </c>
      <c r="J80" t="b">
        <v>1</v>
      </c>
    </row>
    <row r="81" spans="1:10" x14ac:dyDescent="0.35">
      <c r="A81" s="93" t="s">
        <v>11449</v>
      </c>
      <c r="B81" s="93">
        <v>13.553000000000001</v>
      </c>
      <c r="C81" s="93">
        <v>-14.898</v>
      </c>
      <c r="D81" s="93" t="s">
        <v>4310</v>
      </c>
      <c r="E81" s="93" t="s">
        <v>6800</v>
      </c>
      <c r="F81" s="93" t="s">
        <v>11450</v>
      </c>
      <c r="G81" s="93">
        <v>400</v>
      </c>
      <c r="J81" t="b">
        <v>1</v>
      </c>
    </row>
    <row r="82" spans="1:10" x14ac:dyDescent="0.35">
      <c r="A82" s="93" t="s">
        <v>11451</v>
      </c>
      <c r="B82" s="93">
        <v>13.827500000000001</v>
      </c>
      <c r="C82" s="93">
        <v>-13.913016000000001</v>
      </c>
      <c r="D82" s="93" t="s">
        <v>4372</v>
      </c>
      <c r="E82" s="93" t="s">
        <v>6724</v>
      </c>
      <c r="F82" s="93" t="s">
        <v>11452</v>
      </c>
      <c r="G82" s="93">
        <v>1000</v>
      </c>
      <c r="J82" t="b">
        <v>1</v>
      </c>
    </row>
    <row r="83" spans="1:10" x14ac:dyDescent="0.35">
      <c r="A83" s="93" t="s">
        <v>11453</v>
      </c>
      <c r="B83" s="93">
        <v>15.599</v>
      </c>
      <c r="C83" s="93">
        <v>-13.554</v>
      </c>
      <c r="D83" s="93" t="s">
        <v>4372</v>
      </c>
      <c r="E83" s="93" t="s">
        <v>6800</v>
      </c>
      <c r="F83" s="93" t="s">
        <v>11454</v>
      </c>
      <c r="G83" s="93">
        <v>600</v>
      </c>
      <c r="J83" t="b">
        <v>1</v>
      </c>
    </row>
    <row r="84" spans="1:10" x14ac:dyDescent="0.35">
      <c r="A84" s="93" t="s">
        <v>11455</v>
      </c>
      <c r="B84" s="93">
        <v>27.175999999999998</v>
      </c>
      <c r="C84" s="93">
        <v>-13.349</v>
      </c>
      <c r="D84" s="93" t="s">
        <v>4350</v>
      </c>
      <c r="E84" s="93" t="s">
        <v>6724</v>
      </c>
      <c r="F84" s="93" t="s">
        <v>11456</v>
      </c>
      <c r="G84" s="93">
        <v>1300</v>
      </c>
      <c r="J84" t="b">
        <v>1</v>
      </c>
    </row>
    <row r="85" spans="1:10" x14ac:dyDescent="0.35">
      <c r="A85" s="93" t="s">
        <v>11457</v>
      </c>
      <c r="B85" s="93">
        <v>9.0150000000000006</v>
      </c>
      <c r="C85" s="93">
        <v>-12.951000000000001</v>
      </c>
      <c r="D85" s="93" t="s">
        <v>4376</v>
      </c>
      <c r="E85" s="93" t="s">
        <v>6800</v>
      </c>
      <c r="F85" s="93" t="s">
        <v>11458</v>
      </c>
      <c r="G85" s="93">
        <v>1000</v>
      </c>
      <c r="J85" t="b">
        <v>1</v>
      </c>
    </row>
    <row r="86" spans="1:10" x14ac:dyDescent="0.35">
      <c r="A86" s="93" t="s">
        <v>11459</v>
      </c>
      <c r="B86" s="93">
        <v>11.1555</v>
      </c>
      <c r="C86" s="93">
        <v>-12.528499999999999</v>
      </c>
      <c r="D86" s="93" t="s">
        <v>4318</v>
      </c>
      <c r="E86" s="93" t="s">
        <v>6800</v>
      </c>
      <c r="F86" s="93" t="s">
        <v>11460</v>
      </c>
      <c r="G86" s="93">
        <v>400</v>
      </c>
      <c r="J86" t="b">
        <v>1</v>
      </c>
    </row>
    <row r="87" spans="1:10" x14ac:dyDescent="0.35">
      <c r="A87" s="93" t="s">
        <v>11461</v>
      </c>
      <c r="B87" s="93">
        <v>8.1199999999999992</v>
      </c>
      <c r="C87" s="93">
        <v>-12.067</v>
      </c>
      <c r="D87" s="93" t="s">
        <v>4376</v>
      </c>
      <c r="E87" s="93" t="s">
        <v>6800</v>
      </c>
      <c r="F87" s="93" t="s">
        <v>11462</v>
      </c>
      <c r="G87" s="93">
        <v>400</v>
      </c>
      <c r="J87" t="b">
        <v>1</v>
      </c>
    </row>
    <row r="88" spans="1:10" x14ac:dyDescent="0.35">
      <c r="A88" s="93" t="s">
        <v>11463</v>
      </c>
      <c r="B88" s="93">
        <v>30.35014</v>
      </c>
      <c r="C88" s="93">
        <v>-9.47776</v>
      </c>
      <c r="D88" s="93" t="s">
        <v>4350</v>
      </c>
      <c r="E88" s="93" t="s">
        <v>6800</v>
      </c>
      <c r="F88" s="93" t="s">
        <v>11464</v>
      </c>
      <c r="G88" s="93">
        <v>300</v>
      </c>
      <c r="J88" t="b">
        <v>1</v>
      </c>
    </row>
    <row r="89" spans="1:10" x14ac:dyDescent="0.35">
      <c r="A89" s="93" t="s">
        <v>11465</v>
      </c>
      <c r="B89" s="93">
        <v>10.367100000000001</v>
      </c>
      <c r="C89" s="93">
        <v>-9.3354999999999997</v>
      </c>
      <c r="D89" s="93" t="s">
        <v>4318</v>
      </c>
      <c r="E89" s="93" t="s">
        <v>6800</v>
      </c>
      <c r="F89" s="93" t="s">
        <v>11466</v>
      </c>
      <c r="G89" s="93">
        <v>500</v>
      </c>
      <c r="J89" t="b">
        <v>1</v>
      </c>
    </row>
    <row r="90" spans="1:10" x14ac:dyDescent="0.35">
      <c r="A90" s="93" t="s">
        <v>11467</v>
      </c>
      <c r="B90" s="93">
        <v>31.632999999999999</v>
      </c>
      <c r="C90" s="93">
        <v>-8.218</v>
      </c>
      <c r="D90" s="93" t="s">
        <v>4350</v>
      </c>
      <c r="E90" s="93" t="s">
        <v>6800</v>
      </c>
      <c r="F90" s="93" t="s">
        <v>11468</v>
      </c>
      <c r="G90" s="93">
        <v>5000</v>
      </c>
      <c r="J90" t="b">
        <v>1</v>
      </c>
    </row>
    <row r="91" spans="1:10" x14ac:dyDescent="0.35">
      <c r="A91" s="93" t="s">
        <v>11469</v>
      </c>
      <c r="B91" s="93">
        <v>12.5297</v>
      </c>
      <c r="C91" s="93">
        <v>-8.0713899999999992</v>
      </c>
      <c r="D91" s="93" t="s">
        <v>4340</v>
      </c>
      <c r="E91" s="93" t="s">
        <v>6724</v>
      </c>
      <c r="F91" s="93" t="s">
        <v>11470</v>
      </c>
      <c r="G91" s="93">
        <v>500</v>
      </c>
      <c r="J91" t="b">
        <v>1</v>
      </c>
    </row>
    <row r="92" spans="1:10" x14ac:dyDescent="0.35">
      <c r="A92" s="93" t="s">
        <v>11471</v>
      </c>
      <c r="B92" s="93">
        <v>31.598479999999999</v>
      </c>
      <c r="C92" s="93">
        <v>-7.9778500000000001</v>
      </c>
      <c r="D92" s="93" t="s">
        <v>4350</v>
      </c>
      <c r="E92" s="93" t="s">
        <v>6800</v>
      </c>
      <c r="F92" s="93" t="s">
        <v>11472</v>
      </c>
      <c r="G92" s="93">
        <v>500</v>
      </c>
      <c r="J92" t="b">
        <v>1</v>
      </c>
    </row>
    <row r="93" spans="1:10" x14ac:dyDescent="0.35">
      <c r="A93" s="93" t="s">
        <v>11473</v>
      </c>
      <c r="B93" s="93">
        <v>12.65</v>
      </c>
      <c r="C93" s="93">
        <v>-7.9329999999999998</v>
      </c>
      <c r="D93" s="93" t="s">
        <v>4340</v>
      </c>
      <c r="E93" s="93" t="s">
        <v>6724</v>
      </c>
      <c r="F93" s="93" t="s">
        <v>11474</v>
      </c>
      <c r="G93" s="93">
        <v>2400</v>
      </c>
      <c r="J93" t="b">
        <v>1</v>
      </c>
    </row>
    <row r="94" spans="1:10" x14ac:dyDescent="0.35">
      <c r="A94" s="93" t="s">
        <v>11475</v>
      </c>
      <c r="B94" s="93">
        <v>32.954000000000001</v>
      </c>
      <c r="C94" s="93">
        <v>-7.6260000000000003</v>
      </c>
      <c r="D94" s="93" t="s">
        <v>4350</v>
      </c>
      <c r="E94" s="93" t="s">
        <v>6800</v>
      </c>
      <c r="F94" s="93" t="s">
        <v>11476</v>
      </c>
      <c r="G94" s="93">
        <v>1000</v>
      </c>
      <c r="J94" t="b">
        <v>1</v>
      </c>
    </row>
    <row r="95" spans="1:10" x14ac:dyDescent="0.35">
      <c r="A95" s="93" t="s">
        <v>11477</v>
      </c>
      <c r="B95" s="93">
        <v>33.123800000000003</v>
      </c>
      <c r="C95" s="93">
        <v>-7.6249000000000002</v>
      </c>
      <c r="D95" s="93" t="s">
        <v>4350</v>
      </c>
      <c r="E95" s="93" t="s">
        <v>6724</v>
      </c>
      <c r="F95" s="93" t="s">
        <v>11478</v>
      </c>
      <c r="G95" s="93">
        <v>200</v>
      </c>
      <c r="J95" t="b">
        <v>1</v>
      </c>
    </row>
    <row r="96" spans="1:10" x14ac:dyDescent="0.35">
      <c r="A96" s="93" t="s">
        <v>11479</v>
      </c>
      <c r="B96" s="93">
        <v>33.127400000000002</v>
      </c>
      <c r="C96" s="93">
        <v>-7.6202800000000002</v>
      </c>
      <c r="D96" s="93" t="s">
        <v>4350</v>
      </c>
      <c r="E96" s="93" t="s">
        <v>6800</v>
      </c>
      <c r="F96" s="93" t="s">
        <v>11480</v>
      </c>
      <c r="G96" s="93">
        <v>1000</v>
      </c>
      <c r="J96" t="b">
        <v>1</v>
      </c>
    </row>
    <row r="97" spans="1:10" x14ac:dyDescent="0.35">
      <c r="A97" s="93" t="s">
        <v>11481</v>
      </c>
      <c r="B97" s="93">
        <v>7.3550000000000004</v>
      </c>
      <c r="C97" s="93">
        <v>-7.6040000000000001</v>
      </c>
      <c r="D97" s="93" t="s">
        <v>4326</v>
      </c>
      <c r="E97" s="93" t="s">
        <v>6800</v>
      </c>
      <c r="F97" s="93" t="s">
        <v>11482</v>
      </c>
      <c r="G97" s="93">
        <v>500</v>
      </c>
      <c r="J97" t="b">
        <v>1</v>
      </c>
    </row>
    <row r="98" spans="1:10" x14ac:dyDescent="0.35">
      <c r="A98" s="93" t="s">
        <v>11483</v>
      </c>
      <c r="B98" s="93">
        <v>31.817</v>
      </c>
      <c r="C98" s="93">
        <v>-7.2670000000000003</v>
      </c>
      <c r="D98" s="93" t="s">
        <v>4350</v>
      </c>
      <c r="E98" s="93" t="s">
        <v>6800</v>
      </c>
      <c r="F98" s="93" t="s">
        <v>11484</v>
      </c>
      <c r="G98" s="93">
        <v>1000</v>
      </c>
      <c r="J98" t="b">
        <v>1</v>
      </c>
    </row>
    <row r="99" spans="1:10" x14ac:dyDescent="0.35">
      <c r="A99" s="93" t="s">
        <v>11485</v>
      </c>
      <c r="B99" s="93">
        <v>33.973999999999997</v>
      </c>
      <c r="C99" s="93">
        <v>-6.8677000000000001</v>
      </c>
      <c r="D99" s="93" t="s">
        <v>4350</v>
      </c>
      <c r="E99" s="93" t="s">
        <v>6800</v>
      </c>
      <c r="F99" s="93" t="s">
        <v>11486</v>
      </c>
      <c r="G99" s="93">
        <v>250</v>
      </c>
      <c r="J99" t="b">
        <v>1</v>
      </c>
    </row>
    <row r="100" spans="1:10" x14ac:dyDescent="0.35">
      <c r="A100" s="93" t="s">
        <v>11487</v>
      </c>
      <c r="B100" s="93">
        <v>33.973999999999997</v>
      </c>
      <c r="C100" s="93">
        <v>-6.8677000000000001</v>
      </c>
      <c r="D100" s="93" t="s">
        <v>4350</v>
      </c>
      <c r="E100" s="93" t="s">
        <v>6800</v>
      </c>
      <c r="F100" s="93" t="s">
        <v>11488</v>
      </c>
      <c r="G100" s="93">
        <v>250</v>
      </c>
      <c r="J100" t="b">
        <v>1</v>
      </c>
    </row>
    <row r="101" spans="1:10" x14ac:dyDescent="0.35">
      <c r="A101" s="93" t="s">
        <v>11489</v>
      </c>
      <c r="B101" s="93">
        <v>33.607100000000003</v>
      </c>
      <c r="C101" s="93">
        <v>-6.7149000000000001</v>
      </c>
      <c r="D101" s="93" t="s">
        <v>4350</v>
      </c>
      <c r="E101" s="93" t="s">
        <v>6726</v>
      </c>
      <c r="F101" s="93" t="s">
        <v>11490</v>
      </c>
      <c r="G101" s="93">
        <v>300</v>
      </c>
      <c r="J101" t="b">
        <v>1</v>
      </c>
    </row>
    <row r="102" spans="1:10" x14ac:dyDescent="0.35">
      <c r="A102" s="93" t="s">
        <v>11491</v>
      </c>
      <c r="B102" s="93">
        <v>33.561799999999998</v>
      </c>
      <c r="C102" s="93">
        <v>-6.6890000000000001</v>
      </c>
      <c r="D102" s="93" t="s">
        <v>4350</v>
      </c>
      <c r="E102" s="93" t="s">
        <v>6800</v>
      </c>
      <c r="F102" s="93" t="s">
        <v>11492</v>
      </c>
      <c r="G102" s="93">
        <v>850</v>
      </c>
      <c r="J102" t="b">
        <v>1</v>
      </c>
    </row>
    <row r="103" spans="1:10" x14ac:dyDescent="0.35">
      <c r="A103" s="93" t="s">
        <v>11493</v>
      </c>
      <c r="B103" s="93">
        <v>32.259</v>
      </c>
      <c r="C103" s="93">
        <v>-6.5389999999999997</v>
      </c>
      <c r="D103" s="93" t="s">
        <v>4350</v>
      </c>
      <c r="E103" s="93" t="s">
        <v>6724</v>
      </c>
      <c r="F103" s="93" t="s">
        <v>11494</v>
      </c>
      <c r="G103" s="93">
        <v>500</v>
      </c>
      <c r="J103" t="b">
        <v>1</v>
      </c>
    </row>
    <row r="104" spans="1:10" x14ac:dyDescent="0.35">
      <c r="A104" s="93" t="s">
        <v>11495</v>
      </c>
      <c r="B104" s="93">
        <v>34.526499999999999</v>
      </c>
      <c r="C104" s="93">
        <v>-6.3185799999999999</v>
      </c>
      <c r="D104" s="93" t="s">
        <v>4350</v>
      </c>
      <c r="E104" s="93" t="s">
        <v>6800</v>
      </c>
      <c r="F104" s="93" t="s">
        <v>11496</v>
      </c>
      <c r="G104" s="93">
        <v>1000</v>
      </c>
      <c r="J104" t="b">
        <v>1</v>
      </c>
    </row>
    <row r="105" spans="1:10" x14ac:dyDescent="0.35">
      <c r="A105" s="93" t="s">
        <v>11497</v>
      </c>
      <c r="B105" s="93">
        <v>13.279</v>
      </c>
      <c r="C105" s="93">
        <v>-5.9340000000000002</v>
      </c>
      <c r="D105" s="93" t="s">
        <v>4340</v>
      </c>
      <c r="E105" s="93" t="s">
        <v>6800</v>
      </c>
      <c r="F105" s="93" t="s">
        <v>11498</v>
      </c>
      <c r="G105" s="93">
        <v>600</v>
      </c>
      <c r="J105" t="b">
        <v>1</v>
      </c>
    </row>
    <row r="106" spans="1:10" x14ac:dyDescent="0.35">
      <c r="A106" s="93" t="s">
        <v>11499</v>
      </c>
      <c r="B106" s="93">
        <v>6.1333000000000002</v>
      </c>
      <c r="C106" s="93">
        <v>-5.9333299999999998</v>
      </c>
      <c r="D106" s="93" t="s">
        <v>4326</v>
      </c>
      <c r="E106" s="93" t="s">
        <v>6724</v>
      </c>
      <c r="F106" s="93" t="s">
        <v>11500</v>
      </c>
      <c r="G106" s="93">
        <v>1800</v>
      </c>
      <c r="J106" t="b">
        <v>1</v>
      </c>
    </row>
    <row r="107" spans="1:10" x14ac:dyDescent="0.35">
      <c r="A107" s="93" t="s">
        <v>11501</v>
      </c>
      <c r="B107" s="93">
        <v>7.6666699999999999</v>
      </c>
      <c r="C107" s="93">
        <v>-5.8333300000000001</v>
      </c>
      <c r="D107" s="93" t="s">
        <v>4326</v>
      </c>
      <c r="E107" s="93" t="s">
        <v>6800</v>
      </c>
      <c r="F107" s="93" t="s">
        <v>11502</v>
      </c>
      <c r="G107" s="93">
        <v>917</v>
      </c>
      <c r="J107" t="b">
        <v>1</v>
      </c>
    </row>
    <row r="108" spans="1:10" x14ac:dyDescent="0.35">
      <c r="A108" s="93" t="s">
        <v>11503</v>
      </c>
      <c r="B108" s="93">
        <v>12.58333</v>
      </c>
      <c r="C108" s="93">
        <v>-5.7</v>
      </c>
      <c r="D108" s="93" t="s">
        <v>4340</v>
      </c>
      <c r="E108" s="93" t="s">
        <v>6800</v>
      </c>
      <c r="F108" s="93" t="s">
        <v>11504</v>
      </c>
      <c r="G108" s="93">
        <v>1000</v>
      </c>
      <c r="J108" t="b">
        <v>1</v>
      </c>
    </row>
    <row r="109" spans="1:10" x14ac:dyDescent="0.35">
      <c r="A109" s="93" t="s">
        <v>11505</v>
      </c>
      <c r="B109" s="93">
        <v>11.2736</v>
      </c>
      <c r="C109" s="93">
        <v>-5.5118</v>
      </c>
      <c r="D109" s="93" t="s">
        <v>4340</v>
      </c>
      <c r="E109" s="93" t="s">
        <v>6800</v>
      </c>
      <c r="F109" s="93" t="s">
        <v>11506</v>
      </c>
      <c r="G109" s="93">
        <v>300</v>
      </c>
      <c r="J109" t="b">
        <v>1</v>
      </c>
    </row>
    <row r="110" spans="1:10" x14ac:dyDescent="0.35">
      <c r="A110" s="93" t="s">
        <v>11507</v>
      </c>
      <c r="B110" s="93">
        <v>33.843000000000004</v>
      </c>
      <c r="C110" s="93">
        <v>-5.476</v>
      </c>
      <c r="D110" s="93" t="s">
        <v>4350</v>
      </c>
      <c r="E110" s="93" t="s">
        <v>6800</v>
      </c>
      <c r="F110" s="93" t="s">
        <v>11508</v>
      </c>
      <c r="G110" s="93">
        <v>500</v>
      </c>
      <c r="J110" t="b">
        <v>1</v>
      </c>
    </row>
    <row r="111" spans="1:10" x14ac:dyDescent="0.35">
      <c r="A111" s="93" t="s">
        <v>11509</v>
      </c>
      <c r="B111" s="93">
        <v>9.6</v>
      </c>
      <c r="C111" s="93">
        <v>-5.2</v>
      </c>
      <c r="D111" s="93" t="s">
        <v>4326</v>
      </c>
      <c r="E111" s="93" t="s">
        <v>6800</v>
      </c>
      <c r="F111" s="93" t="s">
        <v>11510</v>
      </c>
      <c r="G111" s="93">
        <v>917</v>
      </c>
      <c r="J111" t="b">
        <v>1</v>
      </c>
    </row>
    <row r="112" spans="1:10" x14ac:dyDescent="0.35">
      <c r="A112" s="93" t="s">
        <v>11511</v>
      </c>
      <c r="B112" s="93">
        <v>6.2850000000000001</v>
      </c>
      <c r="C112" s="93">
        <v>-5.1779999999999999</v>
      </c>
      <c r="D112" s="93" t="s">
        <v>4326</v>
      </c>
      <c r="E112" s="93" t="s">
        <v>6800</v>
      </c>
      <c r="F112" s="93" t="s">
        <v>11512</v>
      </c>
      <c r="G112" s="93">
        <v>600</v>
      </c>
      <c r="J112" t="b">
        <v>1</v>
      </c>
    </row>
    <row r="113" spans="1:10" x14ac:dyDescent="0.35">
      <c r="A113" s="93" t="s">
        <v>11513</v>
      </c>
      <c r="B113" s="93">
        <v>7.8754999999999997</v>
      </c>
      <c r="C113" s="93">
        <v>-5.1136999999999997</v>
      </c>
      <c r="D113" s="93" t="s">
        <v>4326</v>
      </c>
      <c r="E113" s="93" t="s">
        <v>6800</v>
      </c>
      <c r="F113" s="93" t="s">
        <v>11514</v>
      </c>
      <c r="G113" s="93">
        <v>500</v>
      </c>
      <c r="J113" t="b">
        <v>1</v>
      </c>
    </row>
    <row r="114" spans="1:10" x14ac:dyDescent="0.35">
      <c r="A114" s="93" t="s">
        <v>11515</v>
      </c>
      <c r="B114" s="93">
        <v>6.4154</v>
      </c>
      <c r="C114" s="93">
        <v>-5.0909000000000004</v>
      </c>
      <c r="D114" s="93" t="s">
        <v>4326</v>
      </c>
      <c r="E114" s="93" t="s">
        <v>6800</v>
      </c>
      <c r="F114" s="93" t="s">
        <v>11516</v>
      </c>
      <c r="G114" s="93">
        <v>100</v>
      </c>
      <c r="J114" t="b">
        <v>1</v>
      </c>
    </row>
    <row r="115" spans="1:10" x14ac:dyDescent="0.35">
      <c r="A115" s="93" t="s">
        <v>11517</v>
      </c>
      <c r="B115" s="93">
        <v>11.20806</v>
      </c>
      <c r="C115" s="93">
        <v>-4.4024999999999999</v>
      </c>
      <c r="D115" s="93" t="s">
        <v>4266</v>
      </c>
      <c r="E115" s="93" t="s">
        <v>6800</v>
      </c>
      <c r="F115" s="93" t="s">
        <v>11518</v>
      </c>
      <c r="G115" s="93">
        <v>250</v>
      </c>
      <c r="J115" t="b">
        <v>1</v>
      </c>
    </row>
    <row r="116" spans="1:10" x14ac:dyDescent="0.35">
      <c r="A116" s="93" t="s">
        <v>11519</v>
      </c>
      <c r="B116" s="93">
        <v>11.098100000000001</v>
      </c>
      <c r="C116" s="93">
        <v>-4.3338000000000001</v>
      </c>
      <c r="D116" s="93" t="s">
        <v>4266</v>
      </c>
      <c r="E116" s="93" t="s">
        <v>6800</v>
      </c>
      <c r="F116" s="93" t="s">
        <v>11520</v>
      </c>
      <c r="G116" s="93">
        <v>500</v>
      </c>
      <c r="J116" t="b">
        <v>1</v>
      </c>
    </row>
    <row r="117" spans="1:10" x14ac:dyDescent="0.35">
      <c r="A117" s="93" t="s">
        <v>11521</v>
      </c>
      <c r="B117" s="93">
        <v>11.31667</v>
      </c>
      <c r="C117" s="93">
        <v>-4.3166700000000002</v>
      </c>
      <c r="D117" s="93" t="s">
        <v>4266</v>
      </c>
      <c r="E117" s="93" t="s">
        <v>6800</v>
      </c>
      <c r="F117" s="93" t="s">
        <v>11522</v>
      </c>
      <c r="G117" s="93">
        <v>917</v>
      </c>
      <c r="J117" t="b">
        <v>1</v>
      </c>
    </row>
    <row r="118" spans="1:10" x14ac:dyDescent="0.35">
      <c r="A118" s="93" t="s">
        <v>11523</v>
      </c>
      <c r="B118" s="93">
        <v>11.16353</v>
      </c>
      <c r="C118" s="93">
        <v>-4.3052999999999999</v>
      </c>
      <c r="D118" s="93" t="s">
        <v>4266</v>
      </c>
      <c r="E118" s="93" t="s">
        <v>6800</v>
      </c>
      <c r="F118" s="93" t="s">
        <v>11524</v>
      </c>
      <c r="G118" s="93">
        <v>1000</v>
      </c>
      <c r="J118" t="b">
        <v>1</v>
      </c>
    </row>
    <row r="119" spans="1:10" x14ac:dyDescent="0.35">
      <c r="A119" s="93" t="s">
        <v>11525</v>
      </c>
      <c r="B119" s="93">
        <v>11.164999999999999</v>
      </c>
      <c r="C119" s="93">
        <v>-4.3051700000000004</v>
      </c>
      <c r="D119" s="93" t="s">
        <v>4266</v>
      </c>
      <c r="E119" s="93" t="s">
        <v>6800</v>
      </c>
      <c r="F119" s="93" t="s">
        <v>11526</v>
      </c>
      <c r="G119" s="93">
        <v>250</v>
      </c>
      <c r="J119" t="b">
        <v>1</v>
      </c>
    </row>
    <row r="120" spans="1:10" x14ac:dyDescent="0.35">
      <c r="A120" s="93" t="s">
        <v>11527</v>
      </c>
      <c r="B120" s="93">
        <v>31.34</v>
      </c>
      <c r="C120" s="93">
        <v>-4.2699999999999996</v>
      </c>
      <c r="D120" s="93" t="s">
        <v>4350</v>
      </c>
      <c r="E120" s="93" t="s">
        <v>6800</v>
      </c>
      <c r="F120" s="93" t="s">
        <v>11528</v>
      </c>
      <c r="G120" s="93">
        <v>5000</v>
      </c>
      <c r="J120" t="b">
        <v>1</v>
      </c>
    </row>
    <row r="121" spans="1:10" x14ac:dyDescent="0.35">
      <c r="A121" s="93" t="s">
        <v>11529</v>
      </c>
      <c r="B121" s="93">
        <v>11.5648</v>
      </c>
      <c r="C121" s="93">
        <v>-3.3986998000000002</v>
      </c>
      <c r="D121" s="93" t="s">
        <v>4266</v>
      </c>
      <c r="E121" s="93" t="s">
        <v>6724</v>
      </c>
      <c r="F121" s="93" t="s">
        <v>11530</v>
      </c>
      <c r="G121" s="93">
        <v>2500</v>
      </c>
      <c r="J121" t="b">
        <v>1</v>
      </c>
    </row>
    <row r="122" spans="1:10" x14ac:dyDescent="0.35">
      <c r="A122" s="93" t="s">
        <v>11531</v>
      </c>
      <c r="B122" s="93">
        <v>7.2744</v>
      </c>
      <c r="C122" s="93">
        <v>-2.7982499999999999</v>
      </c>
      <c r="D122" s="93" t="s">
        <v>4312</v>
      </c>
      <c r="E122" s="93" t="s">
        <v>6724</v>
      </c>
      <c r="F122" s="93" t="s">
        <v>11532</v>
      </c>
      <c r="G122" s="93">
        <v>200</v>
      </c>
      <c r="J122" t="b">
        <v>1</v>
      </c>
    </row>
    <row r="123" spans="1:10" x14ac:dyDescent="0.35">
      <c r="A123" s="93" t="s">
        <v>11533</v>
      </c>
      <c r="B123" s="93">
        <v>5.0884</v>
      </c>
      <c r="C123" s="93">
        <v>-2.5179999999999998</v>
      </c>
      <c r="D123" s="93" t="s">
        <v>4312</v>
      </c>
      <c r="E123" s="93" t="s">
        <v>6724</v>
      </c>
      <c r="F123" s="93" t="s">
        <v>11534</v>
      </c>
      <c r="G123" s="93">
        <v>2000</v>
      </c>
      <c r="J123" t="b">
        <v>1</v>
      </c>
    </row>
    <row r="124" spans="1:10" x14ac:dyDescent="0.35">
      <c r="A124" s="93" t="s">
        <v>11535</v>
      </c>
      <c r="B124" s="93">
        <v>10.07701</v>
      </c>
      <c r="C124" s="93">
        <v>-2.5061800000000001</v>
      </c>
      <c r="D124" s="93" t="s">
        <v>4312</v>
      </c>
      <c r="E124" s="93" t="s">
        <v>6800</v>
      </c>
      <c r="F124" s="93" t="s">
        <v>11536</v>
      </c>
      <c r="G124" s="93">
        <v>100</v>
      </c>
      <c r="J124" t="b">
        <v>1</v>
      </c>
    </row>
    <row r="125" spans="1:10" x14ac:dyDescent="0.35">
      <c r="A125" s="93" t="s">
        <v>11537</v>
      </c>
      <c r="B125" s="93">
        <v>5.0560999999999998</v>
      </c>
      <c r="C125" s="93">
        <v>-2.4878</v>
      </c>
      <c r="D125" s="93" t="s">
        <v>4312</v>
      </c>
      <c r="E125" s="93" t="s">
        <v>6724</v>
      </c>
      <c r="F125" s="93" t="s">
        <v>11538</v>
      </c>
      <c r="G125" s="93">
        <v>2000</v>
      </c>
      <c r="J125" t="b">
        <v>1</v>
      </c>
    </row>
    <row r="126" spans="1:10" x14ac:dyDescent="0.35">
      <c r="A126" s="93" t="s">
        <v>11539</v>
      </c>
      <c r="B126" s="93">
        <v>12.277799999999999</v>
      </c>
      <c r="C126" s="93">
        <v>-2.1551</v>
      </c>
      <c r="D126" s="93" t="s">
        <v>4266</v>
      </c>
      <c r="E126" s="93" t="s">
        <v>6800</v>
      </c>
      <c r="F126" s="93" t="s">
        <v>11540</v>
      </c>
      <c r="G126" s="93">
        <v>1000</v>
      </c>
      <c r="J126" t="b">
        <v>1</v>
      </c>
    </row>
    <row r="127" spans="1:10" x14ac:dyDescent="0.35">
      <c r="A127" s="93" t="s">
        <v>11541</v>
      </c>
      <c r="B127" s="93">
        <v>6.6758199999999999</v>
      </c>
      <c r="C127" s="93">
        <v>-1.6673500000000001</v>
      </c>
      <c r="D127" s="93" t="s">
        <v>4312</v>
      </c>
      <c r="E127" s="93" t="s">
        <v>6800</v>
      </c>
      <c r="F127" s="93" t="s">
        <v>11542</v>
      </c>
      <c r="G127" s="93">
        <v>1000</v>
      </c>
      <c r="J127" t="b">
        <v>1</v>
      </c>
    </row>
    <row r="128" spans="1:10" x14ac:dyDescent="0.35">
      <c r="A128" s="93" t="s">
        <v>11543</v>
      </c>
      <c r="B128" s="93">
        <v>6.6654</v>
      </c>
      <c r="C128" s="93">
        <v>-1.573</v>
      </c>
      <c r="D128" s="93" t="s">
        <v>4312</v>
      </c>
      <c r="E128" s="93" t="s">
        <v>6726</v>
      </c>
      <c r="F128" s="93" t="s">
        <v>11544</v>
      </c>
      <c r="G128" s="93">
        <v>200</v>
      </c>
      <c r="J128" t="b">
        <v>1</v>
      </c>
    </row>
    <row r="129" spans="1:10" x14ac:dyDescent="0.35">
      <c r="A129" s="93" t="s">
        <v>11545</v>
      </c>
      <c r="B129" s="93">
        <v>6.6684000000000001</v>
      </c>
      <c r="C129" s="93">
        <v>-1.570749</v>
      </c>
      <c r="D129" s="93" t="s">
        <v>4312</v>
      </c>
      <c r="E129" s="93" t="s">
        <v>6724</v>
      </c>
      <c r="F129" s="93" t="s">
        <v>11546</v>
      </c>
      <c r="G129" s="93">
        <v>1000</v>
      </c>
      <c r="J129" t="b">
        <v>1</v>
      </c>
    </row>
    <row r="130" spans="1:10" x14ac:dyDescent="0.35">
      <c r="A130" s="93" t="s">
        <v>11547</v>
      </c>
      <c r="B130" s="93">
        <v>12.446999999999999</v>
      </c>
      <c r="C130" s="93">
        <v>-1.5629999999999999</v>
      </c>
      <c r="D130" s="93" t="s">
        <v>4266</v>
      </c>
      <c r="E130" s="93" t="s">
        <v>6800</v>
      </c>
      <c r="F130" s="93" t="s">
        <v>11548</v>
      </c>
      <c r="G130" s="93">
        <v>500</v>
      </c>
      <c r="J130" t="b">
        <v>1</v>
      </c>
    </row>
    <row r="131" spans="1:10" x14ac:dyDescent="0.35">
      <c r="A131" s="93" t="s">
        <v>11549</v>
      </c>
      <c r="B131" s="93">
        <v>6.6841799999999996</v>
      </c>
      <c r="C131" s="93">
        <v>-1.55139</v>
      </c>
      <c r="D131" s="93" t="s">
        <v>4312</v>
      </c>
      <c r="E131" s="93" t="s">
        <v>6800</v>
      </c>
      <c r="F131" s="93" t="s">
        <v>11550</v>
      </c>
      <c r="G131" s="93">
        <v>1000</v>
      </c>
      <c r="J131" t="b">
        <v>1</v>
      </c>
    </row>
    <row r="132" spans="1:10" x14ac:dyDescent="0.35">
      <c r="A132" s="93" t="s">
        <v>11551</v>
      </c>
      <c r="B132" s="93">
        <v>12.466670000000001</v>
      </c>
      <c r="C132" s="93">
        <v>-1.55</v>
      </c>
      <c r="D132" s="93" t="s">
        <v>4266</v>
      </c>
      <c r="E132" s="93" t="s">
        <v>6800</v>
      </c>
      <c r="F132" s="93" t="s">
        <v>11552</v>
      </c>
      <c r="G132" s="93">
        <v>917</v>
      </c>
      <c r="J132" t="b">
        <v>1</v>
      </c>
    </row>
    <row r="133" spans="1:10" x14ac:dyDescent="0.35">
      <c r="A133" s="93" t="s">
        <v>11553</v>
      </c>
      <c r="B133" s="93">
        <v>6.7169999999999996</v>
      </c>
      <c r="C133" s="93">
        <v>-1.5333000000000001</v>
      </c>
      <c r="D133" s="93" t="s">
        <v>4312</v>
      </c>
      <c r="E133" s="93" t="s">
        <v>6800</v>
      </c>
      <c r="F133" s="93" t="s">
        <v>11554</v>
      </c>
      <c r="G133" s="93">
        <v>500</v>
      </c>
      <c r="J133" t="b">
        <v>1</v>
      </c>
    </row>
    <row r="134" spans="1:10" x14ac:dyDescent="0.35">
      <c r="A134" s="93" t="s">
        <v>11555</v>
      </c>
      <c r="B134" s="93">
        <v>12.084</v>
      </c>
      <c r="C134" s="93">
        <v>-1.4810000000000001</v>
      </c>
      <c r="D134" s="93" t="s">
        <v>4266</v>
      </c>
      <c r="E134" s="93" t="s">
        <v>6800</v>
      </c>
      <c r="F134" s="93" t="s">
        <v>11556</v>
      </c>
      <c r="G134" s="93">
        <v>300</v>
      </c>
      <c r="J134" t="b">
        <v>1</v>
      </c>
    </row>
    <row r="135" spans="1:10" ht="23.5" customHeight="1" x14ac:dyDescent="0.35">
      <c r="A135" s="93" t="s">
        <v>11557</v>
      </c>
      <c r="B135" s="93">
        <v>7.008</v>
      </c>
      <c r="C135" s="93">
        <v>-1.425</v>
      </c>
      <c r="D135" s="93" t="s">
        <v>4312</v>
      </c>
      <c r="E135" s="93" t="s">
        <v>6800</v>
      </c>
      <c r="F135" s="93" t="s">
        <v>11558</v>
      </c>
      <c r="G135" s="93">
        <v>3000</v>
      </c>
      <c r="J135" t="b">
        <v>1</v>
      </c>
    </row>
    <row r="136" spans="1:10" x14ac:dyDescent="0.35">
      <c r="A136" s="93" t="s">
        <v>11559</v>
      </c>
      <c r="B136" s="93">
        <v>12.40972</v>
      </c>
      <c r="C136" s="93">
        <v>-1.3513900000000001</v>
      </c>
      <c r="D136" s="93" t="s">
        <v>4266</v>
      </c>
      <c r="E136" s="93" t="s">
        <v>6800</v>
      </c>
      <c r="F136" s="93" t="s">
        <v>11560</v>
      </c>
      <c r="G136" s="93">
        <v>917</v>
      </c>
      <c r="J136" t="b">
        <v>1</v>
      </c>
    </row>
    <row r="137" spans="1:10" x14ac:dyDescent="0.35">
      <c r="A137" s="93" t="s">
        <v>11561</v>
      </c>
      <c r="B137" s="93">
        <v>7.3666700000000001</v>
      </c>
      <c r="C137" s="93">
        <v>-1.35</v>
      </c>
      <c r="D137" s="93" t="s">
        <v>4312</v>
      </c>
      <c r="E137" s="93" t="s">
        <v>6800</v>
      </c>
      <c r="F137" s="93" t="s">
        <v>11562</v>
      </c>
      <c r="G137" s="93">
        <v>917</v>
      </c>
      <c r="J137" t="b">
        <v>1</v>
      </c>
    </row>
    <row r="138" spans="1:10" x14ac:dyDescent="0.35">
      <c r="A138" s="93" t="s">
        <v>11563</v>
      </c>
      <c r="B138" s="93">
        <v>7.4042000000000003</v>
      </c>
      <c r="C138" s="93">
        <v>-1.3467</v>
      </c>
      <c r="D138" s="93" t="s">
        <v>4312</v>
      </c>
      <c r="E138" s="93" t="s">
        <v>6800</v>
      </c>
      <c r="F138" s="93" t="s">
        <v>11564</v>
      </c>
      <c r="G138" s="93">
        <v>500</v>
      </c>
      <c r="J138" t="b">
        <v>1</v>
      </c>
    </row>
    <row r="139" spans="1:10" x14ac:dyDescent="0.35">
      <c r="A139" s="93" t="s">
        <v>11565</v>
      </c>
      <c r="B139" s="93">
        <v>12.0741</v>
      </c>
      <c r="C139" s="93">
        <v>-1.3425199999999999</v>
      </c>
      <c r="D139" s="93" t="s">
        <v>4266</v>
      </c>
      <c r="E139" s="93" t="s">
        <v>6800</v>
      </c>
      <c r="F139" s="93" t="s">
        <v>11566</v>
      </c>
      <c r="G139" s="93">
        <v>500</v>
      </c>
      <c r="J139" t="b">
        <v>1</v>
      </c>
    </row>
    <row r="140" spans="1:10" x14ac:dyDescent="0.35">
      <c r="A140" s="93" t="s">
        <v>11567</v>
      </c>
      <c r="B140" s="93">
        <v>5.1154999999999999</v>
      </c>
      <c r="C140" s="93">
        <v>-1.2908999999999999</v>
      </c>
      <c r="D140" s="93" t="s">
        <v>4312</v>
      </c>
      <c r="E140" s="93" t="s">
        <v>6724</v>
      </c>
      <c r="F140" s="93" t="s">
        <v>11568</v>
      </c>
      <c r="G140" s="93">
        <v>300</v>
      </c>
      <c r="J140" t="b">
        <v>1</v>
      </c>
    </row>
    <row r="141" spans="1:10" x14ac:dyDescent="0.35">
      <c r="A141" s="93" t="s">
        <v>11569</v>
      </c>
      <c r="B141" s="93">
        <v>5.1040000000000001</v>
      </c>
      <c r="C141" s="93">
        <v>-1.286</v>
      </c>
      <c r="D141" s="93" t="s">
        <v>4312</v>
      </c>
      <c r="E141" s="93" t="s">
        <v>6800</v>
      </c>
      <c r="F141" s="93" t="s">
        <v>11570</v>
      </c>
      <c r="G141" s="93">
        <v>1000</v>
      </c>
      <c r="J141" t="b">
        <v>1</v>
      </c>
    </row>
    <row r="142" spans="1:10" x14ac:dyDescent="0.35">
      <c r="A142" s="93" t="s">
        <v>11571</v>
      </c>
      <c r="B142" s="93">
        <v>11.16839</v>
      </c>
      <c r="C142" s="93">
        <v>-1.14568</v>
      </c>
      <c r="D142" s="93" t="s">
        <v>4266</v>
      </c>
      <c r="E142" s="93" t="s">
        <v>6800</v>
      </c>
      <c r="F142" s="93" t="s">
        <v>11572</v>
      </c>
      <c r="G142" s="93">
        <v>2000</v>
      </c>
      <c r="J142" t="b">
        <v>1</v>
      </c>
    </row>
    <row r="143" spans="1:10" x14ac:dyDescent="0.35">
      <c r="A143" s="93" t="s">
        <v>11573</v>
      </c>
      <c r="B143" s="93">
        <v>6.5883000000000003</v>
      </c>
      <c r="C143" s="93">
        <v>-1.1214</v>
      </c>
      <c r="D143" s="93" t="s">
        <v>4312</v>
      </c>
      <c r="E143" s="93" t="s">
        <v>6800</v>
      </c>
      <c r="F143" s="93" t="s">
        <v>11574</v>
      </c>
      <c r="G143" s="93">
        <v>3000</v>
      </c>
      <c r="J143" t="b">
        <v>1</v>
      </c>
    </row>
    <row r="144" spans="1:10" x14ac:dyDescent="0.35">
      <c r="A144" s="93" t="s">
        <v>11575</v>
      </c>
      <c r="B144" s="93">
        <v>9.3892799999999994</v>
      </c>
      <c r="C144" s="93">
        <v>-1.0037199999999999</v>
      </c>
      <c r="D144" s="93" t="s">
        <v>4312</v>
      </c>
      <c r="E144" s="93" t="s">
        <v>6800</v>
      </c>
      <c r="F144" s="93" t="s">
        <v>11576</v>
      </c>
      <c r="G144" s="93">
        <v>500</v>
      </c>
      <c r="J144" t="b">
        <v>1</v>
      </c>
    </row>
    <row r="145" spans="1:10" x14ac:dyDescent="0.35">
      <c r="A145" s="93" t="s">
        <v>11577</v>
      </c>
      <c r="B145" s="93">
        <v>5.5833300000000001</v>
      </c>
      <c r="C145" s="93">
        <v>-0.98333000000000004</v>
      </c>
      <c r="D145" s="93" t="s">
        <v>4312</v>
      </c>
      <c r="E145" s="93" t="s">
        <v>6800</v>
      </c>
      <c r="F145" s="93" t="s">
        <v>11578</v>
      </c>
      <c r="G145" s="93">
        <v>917</v>
      </c>
      <c r="J145" t="b">
        <v>1</v>
      </c>
    </row>
    <row r="146" spans="1:10" x14ac:dyDescent="0.35">
      <c r="A146" s="93" t="s">
        <v>11579</v>
      </c>
      <c r="B146" s="93">
        <v>9.4130000000000003</v>
      </c>
      <c r="C146" s="93">
        <v>-0.97426999999999997</v>
      </c>
      <c r="D146" s="93" t="s">
        <v>4312</v>
      </c>
      <c r="E146" s="93" t="s">
        <v>6800</v>
      </c>
      <c r="F146" s="93" t="s">
        <v>11580</v>
      </c>
      <c r="G146" s="93">
        <v>1200</v>
      </c>
      <c r="J146" t="b">
        <v>1</v>
      </c>
    </row>
    <row r="147" spans="1:10" x14ac:dyDescent="0.35">
      <c r="A147" s="93" t="s">
        <v>11581</v>
      </c>
      <c r="B147" s="93">
        <v>9.4130000000000003</v>
      </c>
      <c r="C147" s="93">
        <v>-0.97426999999999997</v>
      </c>
      <c r="D147" s="93" t="s">
        <v>4312</v>
      </c>
      <c r="E147" s="93" t="s">
        <v>6800</v>
      </c>
      <c r="F147" s="93" t="s">
        <v>11582</v>
      </c>
      <c r="G147" s="93">
        <v>1200</v>
      </c>
      <c r="J147" t="b">
        <v>1</v>
      </c>
    </row>
    <row r="148" spans="1:10" x14ac:dyDescent="0.35">
      <c r="A148" s="93" t="s">
        <v>11583</v>
      </c>
      <c r="B148" s="93">
        <v>9.4166699999999999</v>
      </c>
      <c r="C148" s="93">
        <v>-0.96667000000000003</v>
      </c>
      <c r="D148" s="93" t="s">
        <v>4312</v>
      </c>
      <c r="E148" s="93" t="s">
        <v>6800</v>
      </c>
      <c r="F148" s="93" t="s">
        <v>11584</v>
      </c>
      <c r="G148" s="93">
        <v>500</v>
      </c>
      <c r="J148" t="b">
        <v>1</v>
      </c>
    </row>
    <row r="149" spans="1:10" x14ac:dyDescent="0.35">
      <c r="A149" s="93" t="s">
        <v>11585</v>
      </c>
      <c r="B149" s="93">
        <v>6.1432000000000002</v>
      </c>
      <c r="C149" s="93">
        <v>-0.90315999999999996</v>
      </c>
      <c r="D149" s="93" t="s">
        <v>4312</v>
      </c>
      <c r="E149" s="93" t="s">
        <v>6800</v>
      </c>
      <c r="F149" s="93" t="s">
        <v>11586</v>
      </c>
      <c r="G149" s="93">
        <v>500</v>
      </c>
      <c r="J149" t="b">
        <v>1</v>
      </c>
    </row>
    <row r="150" spans="1:10" x14ac:dyDescent="0.35">
      <c r="A150" s="93" t="s">
        <v>11587</v>
      </c>
      <c r="B150" s="93">
        <v>9.3737200000000005</v>
      </c>
      <c r="C150" s="93">
        <v>-0.88583000000000001</v>
      </c>
      <c r="D150" s="93" t="s">
        <v>4312</v>
      </c>
      <c r="E150" s="93" t="s">
        <v>6800</v>
      </c>
      <c r="F150" s="93" t="s">
        <v>11588</v>
      </c>
      <c r="G150" s="93">
        <v>500</v>
      </c>
      <c r="J150" t="b">
        <v>1</v>
      </c>
    </row>
    <row r="151" spans="1:10" x14ac:dyDescent="0.35">
      <c r="A151" s="93" t="s">
        <v>11589</v>
      </c>
      <c r="B151" s="93">
        <v>6.0359999999999996</v>
      </c>
      <c r="C151" s="93">
        <v>-0.873</v>
      </c>
      <c r="D151" s="93" t="s">
        <v>4312</v>
      </c>
      <c r="E151" s="93" t="s">
        <v>6800</v>
      </c>
      <c r="F151" s="93" t="s">
        <v>11590</v>
      </c>
      <c r="G151" s="93">
        <v>500</v>
      </c>
      <c r="J151" t="b">
        <v>1</v>
      </c>
    </row>
    <row r="152" spans="1:10" x14ac:dyDescent="0.35">
      <c r="A152" s="93" t="s">
        <v>11591</v>
      </c>
      <c r="B152" s="93">
        <v>10.791840000000001</v>
      </c>
      <c r="C152" s="93">
        <v>-0.85729999999999995</v>
      </c>
      <c r="D152" s="93" t="s">
        <v>4312</v>
      </c>
      <c r="E152" s="93" t="s">
        <v>6800</v>
      </c>
      <c r="F152" s="93" t="s">
        <v>11592</v>
      </c>
      <c r="G152" s="93">
        <v>3000</v>
      </c>
      <c r="J152" t="b">
        <v>1</v>
      </c>
    </row>
    <row r="153" spans="1:10" x14ac:dyDescent="0.35">
      <c r="A153" s="93" t="s">
        <v>11593</v>
      </c>
      <c r="B153" s="93">
        <v>10.90066</v>
      </c>
      <c r="C153" s="93">
        <v>-0.85318000000000005</v>
      </c>
      <c r="D153" s="93" t="s">
        <v>4312</v>
      </c>
      <c r="E153" s="93" t="s">
        <v>6800</v>
      </c>
      <c r="F153" s="93" t="s">
        <v>11594</v>
      </c>
      <c r="G153" s="93">
        <v>700</v>
      </c>
      <c r="J153" t="b">
        <v>1</v>
      </c>
    </row>
    <row r="154" spans="1:10" x14ac:dyDescent="0.35">
      <c r="A154" s="93" t="s">
        <v>11595</v>
      </c>
      <c r="B154" s="93">
        <v>9.41</v>
      </c>
      <c r="C154" s="93">
        <v>-0.85</v>
      </c>
      <c r="D154" s="93" t="s">
        <v>4312</v>
      </c>
      <c r="E154" s="93" t="s">
        <v>6800</v>
      </c>
      <c r="F154" s="93" t="s">
        <v>11596</v>
      </c>
      <c r="G154" s="93">
        <v>10000</v>
      </c>
      <c r="J154" t="b">
        <v>1</v>
      </c>
    </row>
    <row r="155" spans="1:10" x14ac:dyDescent="0.35">
      <c r="A155" s="93" t="s">
        <v>11597</v>
      </c>
      <c r="B155" s="93">
        <v>11.79205</v>
      </c>
      <c r="C155" s="93">
        <v>-0.37362000000000001</v>
      </c>
      <c r="D155" s="93" t="s">
        <v>4266</v>
      </c>
      <c r="E155" s="93" t="s">
        <v>6800</v>
      </c>
      <c r="F155" s="93" t="s">
        <v>11598</v>
      </c>
      <c r="G155" s="93">
        <v>2000</v>
      </c>
      <c r="J155" t="b">
        <v>1</v>
      </c>
    </row>
    <row r="156" spans="1:10" x14ac:dyDescent="0.35">
      <c r="A156" s="93" t="s">
        <v>11599</v>
      </c>
      <c r="B156" s="93">
        <v>6.2270000000000003</v>
      </c>
      <c r="C156" s="93">
        <v>-0.35659999999999997</v>
      </c>
      <c r="D156" s="93" t="s">
        <v>4312</v>
      </c>
      <c r="E156" s="93" t="s">
        <v>6800</v>
      </c>
      <c r="F156" s="93" t="s">
        <v>11600</v>
      </c>
      <c r="G156" s="93">
        <v>800</v>
      </c>
      <c r="J156" t="b">
        <v>1</v>
      </c>
    </row>
    <row r="157" spans="1:10" x14ac:dyDescent="0.35">
      <c r="A157" s="93" t="s">
        <v>11601</v>
      </c>
      <c r="B157" s="93">
        <v>11.017300000000001</v>
      </c>
      <c r="C157" s="93">
        <v>-0.26433000000000001</v>
      </c>
      <c r="D157" s="93" t="s">
        <v>4312</v>
      </c>
      <c r="E157" s="93" t="s">
        <v>6724</v>
      </c>
      <c r="F157" s="93" t="s">
        <v>11602</v>
      </c>
      <c r="G157" s="93">
        <v>200</v>
      </c>
      <c r="J157" t="b">
        <v>1</v>
      </c>
    </row>
    <row r="158" spans="1:10" x14ac:dyDescent="0.35">
      <c r="A158" s="93" t="s">
        <v>11603</v>
      </c>
      <c r="B158" s="93">
        <v>5.6289999999999996</v>
      </c>
      <c r="C158" s="93">
        <v>-0.22500000000000001</v>
      </c>
      <c r="D158" s="93" t="s">
        <v>4312</v>
      </c>
      <c r="E158" s="93" t="s">
        <v>6800</v>
      </c>
      <c r="F158" s="93" t="s">
        <v>11604</v>
      </c>
      <c r="G158" s="93">
        <v>200</v>
      </c>
      <c r="J158" t="b">
        <v>1</v>
      </c>
    </row>
    <row r="159" spans="1:10" x14ac:dyDescent="0.35">
      <c r="A159" s="93" t="s">
        <v>11605</v>
      </c>
      <c r="B159" s="93">
        <v>5.6748000000000003</v>
      </c>
      <c r="C159" s="93">
        <v>-0.2172</v>
      </c>
      <c r="D159" s="93" t="s">
        <v>4312</v>
      </c>
      <c r="E159" s="93" t="s">
        <v>6724</v>
      </c>
      <c r="F159" s="93" t="s">
        <v>11606</v>
      </c>
      <c r="G159" s="93">
        <v>1000</v>
      </c>
      <c r="J159" t="b">
        <v>1</v>
      </c>
    </row>
    <row r="160" spans="1:10" x14ac:dyDescent="0.35">
      <c r="A160" s="93" t="s">
        <v>11607</v>
      </c>
      <c r="B160" s="93">
        <v>5.6599000000000004</v>
      </c>
      <c r="C160" s="93">
        <v>-0.19320000000000001</v>
      </c>
      <c r="D160" s="93" t="s">
        <v>4312</v>
      </c>
      <c r="E160" s="93" t="s">
        <v>6800</v>
      </c>
      <c r="F160" s="93" t="s">
        <v>11608</v>
      </c>
      <c r="G160" s="93">
        <v>400</v>
      </c>
      <c r="J160" t="b">
        <v>1</v>
      </c>
    </row>
    <row r="161" spans="1:10" x14ac:dyDescent="0.35">
      <c r="A161" s="93" t="s">
        <v>11609</v>
      </c>
      <c r="B161" s="93">
        <v>14</v>
      </c>
      <c r="C161" s="93">
        <v>-8.3330000000000001E-2</v>
      </c>
      <c r="D161" s="93" t="s">
        <v>4266</v>
      </c>
      <c r="E161" s="93" t="s">
        <v>6800</v>
      </c>
      <c r="F161" s="93" t="s">
        <v>11610</v>
      </c>
      <c r="G161" s="93">
        <v>125</v>
      </c>
      <c r="J161" t="b">
        <v>1</v>
      </c>
    </row>
    <row r="162" spans="1:10" x14ac:dyDescent="0.35">
      <c r="A162" s="93" t="s">
        <v>11611</v>
      </c>
      <c r="B162" s="93">
        <v>6.13</v>
      </c>
      <c r="C162" s="93">
        <v>-7.1999999999999995E-2</v>
      </c>
      <c r="D162" s="93" t="s">
        <v>4312</v>
      </c>
      <c r="E162" s="93" t="s">
        <v>6800</v>
      </c>
      <c r="F162" s="93" t="s">
        <v>11612</v>
      </c>
      <c r="G162" s="93">
        <v>300</v>
      </c>
      <c r="J162" t="b">
        <v>1</v>
      </c>
    </row>
    <row r="163" spans="1:10" x14ac:dyDescent="0.35">
      <c r="A163" s="93" t="s">
        <v>11613</v>
      </c>
      <c r="B163" s="93">
        <v>6.15</v>
      </c>
      <c r="C163" s="93">
        <v>6.6669999999999993E-2</v>
      </c>
      <c r="D163" s="93" t="s">
        <v>4312</v>
      </c>
      <c r="E163" s="93" t="s">
        <v>6724</v>
      </c>
      <c r="F163" s="93" t="s">
        <v>11614</v>
      </c>
      <c r="G163" s="93">
        <v>10000</v>
      </c>
      <c r="J163" t="b">
        <v>1</v>
      </c>
    </row>
    <row r="164" spans="1:10" x14ac:dyDescent="0.35">
      <c r="A164" s="93" t="s">
        <v>11615</v>
      </c>
      <c r="B164" s="93">
        <v>6.1333000000000002</v>
      </c>
      <c r="C164" s="93">
        <v>7.2609999999999994E-2</v>
      </c>
      <c r="D164" s="93" t="s">
        <v>4312</v>
      </c>
      <c r="E164" s="93" t="s">
        <v>6800</v>
      </c>
      <c r="F164" s="93" t="s">
        <v>11616</v>
      </c>
      <c r="G164" s="93">
        <v>600</v>
      </c>
      <c r="J164" t="b">
        <v>1</v>
      </c>
    </row>
    <row r="165" spans="1:10" x14ac:dyDescent="0.35">
      <c r="A165" s="93" t="s">
        <v>11617</v>
      </c>
      <c r="B165" s="93">
        <v>6.6849999999999996</v>
      </c>
      <c r="C165" s="93">
        <v>0.32300000000000001</v>
      </c>
      <c r="D165" s="93" t="s">
        <v>4312</v>
      </c>
      <c r="E165" s="93" t="s">
        <v>6800</v>
      </c>
      <c r="F165" s="93" t="s">
        <v>11618</v>
      </c>
      <c r="G165" s="93">
        <v>750</v>
      </c>
      <c r="J165" t="b">
        <v>1</v>
      </c>
    </row>
    <row r="166" spans="1:10" x14ac:dyDescent="0.35">
      <c r="A166" s="93" t="s">
        <v>11619</v>
      </c>
      <c r="B166" s="93">
        <v>6.7191700000000001</v>
      </c>
      <c r="C166" s="93">
        <v>0.34083000000000002</v>
      </c>
      <c r="D166" s="93" t="s">
        <v>4312</v>
      </c>
      <c r="E166" s="93" t="s">
        <v>6800</v>
      </c>
      <c r="F166" s="93" t="s">
        <v>11620</v>
      </c>
      <c r="G166" s="93">
        <v>500</v>
      </c>
      <c r="J166" t="b">
        <v>1</v>
      </c>
    </row>
    <row r="167" spans="1:10" x14ac:dyDescent="0.35">
      <c r="A167" s="93" t="s">
        <v>11621</v>
      </c>
      <c r="B167" s="93">
        <v>6.6122899999999998</v>
      </c>
      <c r="C167" s="93">
        <v>0.48565999999999998</v>
      </c>
      <c r="D167" s="93" t="s">
        <v>4312</v>
      </c>
      <c r="E167" s="93" t="s">
        <v>6800</v>
      </c>
      <c r="F167" s="93" t="s">
        <v>11622</v>
      </c>
      <c r="G167" s="93">
        <v>917</v>
      </c>
      <c r="J167" t="b">
        <v>1</v>
      </c>
    </row>
    <row r="168" spans="1:10" x14ac:dyDescent="0.35">
      <c r="A168" s="93" t="s">
        <v>11623</v>
      </c>
      <c r="B168" s="93">
        <v>8.2673000000000005</v>
      </c>
      <c r="C168" s="93">
        <v>0.52659999999999996</v>
      </c>
      <c r="D168" s="93" t="s">
        <v>4312</v>
      </c>
      <c r="E168" s="93" t="s">
        <v>6724</v>
      </c>
      <c r="F168" s="93" t="s">
        <v>11624</v>
      </c>
      <c r="G168" s="93">
        <v>300</v>
      </c>
      <c r="J168" t="b">
        <v>1</v>
      </c>
    </row>
    <row r="169" spans="1:10" x14ac:dyDescent="0.35">
      <c r="A169" s="93" t="s">
        <v>11625</v>
      </c>
      <c r="B169" s="93">
        <v>9.6310000000000002</v>
      </c>
      <c r="C169" s="93">
        <v>1.0209999999999999</v>
      </c>
      <c r="D169" s="93" t="s">
        <v>4390</v>
      </c>
      <c r="E169" s="93" t="s">
        <v>6800</v>
      </c>
      <c r="F169" s="93" t="s">
        <v>11626</v>
      </c>
      <c r="G169" s="93">
        <v>3000</v>
      </c>
      <c r="J169" t="b">
        <v>1</v>
      </c>
    </row>
    <row r="170" spans="1:10" x14ac:dyDescent="0.35">
      <c r="A170" s="93" t="s">
        <v>11627</v>
      </c>
      <c r="B170" s="93">
        <v>7.35</v>
      </c>
      <c r="C170" s="93">
        <v>1.1666700000000001</v>
      </c>
      <c r="D170" s="93" t="s">
        <v>4390</v>
      </c>
      <c r="E170" s="93" t="s">
        <v>6800</v>
      </c>
      <c r="F170" s="93" t="s">
        <v>11628</v>
      </c>
      <c r="G170" s="93">
        <v>917</v>
      </c>
      <c r="J170" t="b">
        <v>1</v>
      </c>
    </row>
    <row r="171" spans="1:10" x14ac:dyDescent="0.35">
      <c r="A171" s="93" t="s">
        <v>11629</v>
      </c>
      <c r="B171" s="93">
        <v>6.173</v>
      </c>
      <c r="C171" s="93">
        <v>1.214</v>
      </c>
      <c r="D171" s="93" t="s">
        <v>4390</v>
      </c>
      <c r="E171" s="93" t="s">
        <v>6800</v>
      </c>
      <c r="F171" s="93" t="s">
        <v>11630</v>
      </c>
      <c r="G171" s="93">
        <v>1000</v>
      </c>
      <c r="J171" t="b">
        <v>1</v>
      </c>
    </row>
    <row r="172" spans="1:10" x14ac:dyDescent="0.35">
      <c r="A172" s="93" t="s">
        <v>11631</v>
      </c>
      <c r="B172" s="93">
        <v>35.40222</v>
      </c>
      <c r="C172" s="93">
        <v>1.5747199999999999</v>
      </c>
      <c r="D172" s="93" t="s">
        <v>4252</v>
      </c>
      <c r="E172" s="93" t="s">
        <v>6800</v>
      </c>
      <c r="F172" s="93" t="s">
        <v>11632</v>
      </c>
      <c r="G172" s="93">
        <v>1000</v>
      </c>
      <c r="J172" t="b">
        <v>1</v>
      </c>
    </row>
    <row r="173" spans="1:10" x14ac:dyDescent="0.35">
      <c r="A173" s="93" t="s">
        <v>11633</v>
      </c>
      <c r="B173" s="93">
        <v>6.25</v>
      </c>
      <c r="C173" s="93">
        <v>1.6</v>
      </c>
      <c r="D173" s="93" t="s">
        <v>4390</v>
      </c>
      <c r="E173" s="93" t="s">
        <v>6800</v>
      </c>
      <c r="F173" s="93" t="s">
        <v>11634</v>
      </c>
      <c r="G173" s="93">
        <v>917</v>
      </c>
      <c r="J173" t="b">
        <v>1</v>
      </c>
    </row>
    <row r="174" spans="1:10" x14ac:dyDescent="0.35">
      <c r="A174" s="93" t="s">
        <v>11635</v>
      </c>
      <c r="B174" s="93">
        <v>6.7178000000000004</v>
      </c>
      <c r="C174" s="93">
        <v>1.6719999999999999</v>
      </c>
      <c r="D174" s="93" t="s">
        <v>4258</v>
      </c>
      <c r="E174" s="93" t="s">
        <v>6800</v>
      </c>
      <c r="F174" s="93" t="s">
        <v>11636</v>
      </c>
      <c r="G174" s="93">
        <v>800</v>
      </c>
      <c r="J174" t="b">
        <v>1</v>
      </c>
    </row>
    <row r="175" spans="1:10" x14ac:dyDescent="0.35">
      <c r="A175" s="93" t="s">
        <v>11637</v>
      </c>
      <c r="B175" s="93">
        <v>7.1666699999999999</v>
      </c>
      <c r="C175" s="93">
        <v>2.0666699999999998</v>
      </c>
      <c r="D175" s="93" t="s">
        <v>4258</v>
      </c>
      <c r="E175" s="93" t="s">
        <v>6800</v>
      </c>
      <c r="F175" s="93" t="s">
        <v>11638</v>
      </c>
      <c r="G175" s="93">
        <v>2000</v>
      </c>
      <c r="J175" t="b">
        <v>1</v>
      </c>
    </row>
    <row r="176" spans="1:10" x14ac:dyDescent="0.35">
      <c r="A176" s="93" t="s">
        <v>11639</v>
      </c>
      <c r="B176" s="93">
        <v>7.1797700000000004</v>
      </c>
      <c r="C176" s="93">
        <v>2.0714199999999998</v>
      </c>
      <c r="D176" s="93" t="s">
        <v>4258</v>
      </c>
      <c r="E176" s="93" t="s">
        <v>6800</v>
      </c>
      <c r="F176" s="93" t="s">
        <v>11640</v>
      </c>
      <c r="G176" s="93">
        <v>2000</v>
      </c>
      <c r="J176" t="b">
        <v>1</v>
      </c>
    </row>
    <row r="177" spans="1:10" x14ac:dyDescent="0.35">
      <c r="A177" s="93" t="s">
        <v>11641</v>
      </c>
      <c r="B177" s="93">
        <v>14.31</v>
      </c>
      <c r="C177" s="93">
        <v>2.0840000000000001</v>
      </c>
      <c r="D177" s="93" t="s">
        <v>4358</v>
      </c>
      <c r="E177" s="93" t="s">
        <v>6800</v>
      </c>
      <c r="F177" s="93" t="s">
        <v>11642</v>
      </c>
      <c r="G177" s="93">
        <v>250</v>
      </c>
      <c r="J177" t="b">
        <v>1</v>
      </c>
    </row>
    <row r="178" spans="1:10" x14ac:dyDescent="0.35">
      <c r="A178" s="93" t="s">
        <v>11643</v>
      </c>
      <c r="B178" s="93">
        <v>13.486000000000001</v>
      </c>
      <c r="C178" s="93">
        <v>2.1309999999999998</v>
      </c>
      <c r="D178" s="93" t="s">
        <v>4358</v>
      </c>
      <c r="E178" s="93" t="s">
        <v>6800</v>
      </c>
      <c r="F178" s="93" t="s">
        <v>11644</v>
      </c>
      <c r="G178" s="93">
        <v>250</v>
      </c>
      <c r="J178" t="b">
        <v>1</v>
      </c>
    </row>
    <row r="179" spans="1:10" x14ac:dyDescent="0.35">
      <c r="A179" s="93" t="s">
        <v>11645</v>
      </c>
      <c r="B179" s="93">
        <v>6.7350000000000003</v>
      </c>
      <c r="C179" s="93">
        <v>2.1429999999999998</v>
      </c>
      <c r="D179" s="93" t="s">
        <v>4258</v>
      </c>
      <c r="E179" s="93" t="s">
        <v>6800</v>
      </c>
      <c r="F179" s="93" t="s">
        <v>11646</v>
      </c>
      <c r="G179" s="93">
        <v>300</v>
      </c>
      <c r="J179" t="b">
        <v>1</v>
      </c>
    </row>
    <row r="180" spans="1:10" x14ac:dyDescent="0.35">
      <c r="A180" s="93" t="s">
        <v>11647</v>
      </c>
      <c r="B180" s="93">
        <v>6.6211000000000002</v>
      </c>
      <c r="C180" s="93">
        <v>2.2370999999999999</v>
      </c>
      <c r="D180" s="93" t="s">
        <v>4258</v>
      </c>
      <c r="E180" s="93" t="s">
        <v>6800</v>
      </c>
      <c r="F180" s="93" t="s">
        <v>11648</v>
      </c>
      <c r="G180" s="93">
        <v>500</v>
      </c>
      <c r="J180" t="b">
        <v>1</v>
      </c>
    </row>
    <row r="181" spans="1:10" x14ac:dyDescent="0.35">
      <c r="A181" s="93" t="s">
        <v>11649</v>
      </c>
      <c r="B181" s="93">
        <v>13.356</v>
      </c>
      <c r="C181" s="93">
        <v>2.27</v>
      </c>
      <c r="D181" s="93" t="s">
        <v>4358</v>
      </c>
      <c r="E181" s="93" t="s">
        <v>6800</v>
      </c>
      <c r="F181" s="93" t="s">
        <v>11650</v>
      </c>
      <c r="G181" s="93">
        <v>5000</v>
      </c>
      <c r="J181" t="b">
        <v>1</v>
      </c>
    </row>
    <row r="182" spans="1:10" x14ac:dyDescent="0.35">
      <c r="A182" s="93" t="s">
        <v>11651</v>
      </c>
      <c r="B182" s="93">
        <v>13.234999999999999</v>
      </c>
      <c r="C182" s="93">
        <v>2.2829999999999999</v>
      </c>
      <c r="D182" s="93" t="s">
        <v>4358</v>
      </c>
      <c r="E182" s="93" t="s">
        <v>6800</v>
      </c>
      <c r="F182" s="93" t="s">
        <v>11652</v>
      </c>
      <c r="G182" s="93">
        <v>500</v>
      </c>
      <c r="J182" t="b">
        <v>1</v>
      </c>
    </row>
    <row r="183" spans="1:10" x14ac:dyDescent="0.35">
      <c r="A183" s="93" t="s">
        <v>11653</v>
      </c>
      <c r="B183" s="93">
        <v>13.234999999999999</v>
      </c>
      <c r="C183" s="93">
        <v>2.2829999999999999</v>
      </c>
      <c r="D183" s="93" t="s">
        <v>4358</v>
      </c>
      <c r="E183" s="93" t="s">
        <v>6800</v>
      </c>
      <c r="F183" s="93" t="s">
        <v>11654</v>
      </c>
      <c r="G183" s="93">
        <v>500</v>
      </c>
      <c r="J183" t="b">
        <v>1</v>
      </c>
    </row>
    <row r="184" spans="1:10" x14ac:dyDescent="0.35">
      <c r="A184" s="93" t="s">
        <v>11655</v>
      </c>
      <c r="B184" s="93">
        <v>13.234299999999999</v>
      </c>
      <c r="C184" s="93">
        <v>2.2839999999999998</v>
      </c>
      <c r="D184" s="93" t="s">
        <v>4358</v>
      </c>
      <c r="E184" s="93" t="s">
        <v>6800</v>
      </c>
      <c r="F184" s="93" t="s">
        <v>11656</v>
      </c>
      <c r="G184" s="93">
        <v>1100</v>
      </c>
      <c r="J184" t="b">
        <v>1</v>
      </c>
    </row>
    <row r="185" spans="1:10" x14ac:dyDescent="0.35">
      <c r="A185" s="93" t="s">
        <v>11657</v>
      </c>
      <c r="B185" s="93">
        <v>13.234299999999999</v>
      </c>
      <c r="C185" s="93">
        <v>2.2839999999999998</v>
      </c>
      <c r="D185" s="93" t="s">
        <v>4358</v>
      </c>
      <c r="E185" s="93" t="s">
        <v>6800</v>
      </c>
      <c r="F185" s="93" t="s">
        <v>11658</v>
      </c>
      <c r="G185" s="93">
        <v>1100</v>
      </c>
      <c r="J185" t="b">
        <v>1</v>
      </c>
    </row>
    <row r="186" spans="1:10" x14ac:dyDescent="0.35">
      <c r="A186" s="93" t="s">
        <v>11659</v>
      </c>
      <c r="B186" s="93">
        <v>6.4166999999999996</v>
      </c>
      <c r="C186" s="93">
        <v>2.3166699999999998</v>
      </c>
      <c r="D186" s="93" t="s">
        <v>4258</v>
      </c>
      <c r="E186" s="93" t="s">
        <v>6724</v>
      </c>
      <c r="F186" s="93" t="s">
        <v>11660</v>
      </c>
      <c r="G186" s="93">
        <v>500</v>
      </c>
      <c r="J186" t="b">
        <v>1</v>
      </c>
    </row>
    <row r="187" spans="1:10" x14ac:dyDescent="0.35">
      <c r="A187" s="93" t="s">
        <v>11661</v>
      </c>
      <c r="B187" s="93">
        <v>6.4192999999999998</v>
      </c>
      <c r="C187" s="93">
        <v>2.3294999999999999</v>
      </c>
      <c r="D187" s="93" t="s">
        <v>4258</v>
      </c>
      <c r="E187" s="93" t="s">
        <v>6800</v>
      </c>
      <c r="F187" s="93" t="s">
        <v>11662</v>
      </c>
      <c r="G187" s="93">
        <v>200</v>
      </c>
      <c r="J187" t="b">
        <v>1</v>
      </c>
    </row>
    <row r="188" spans="1:10" x14ac:dyDescent="0.35">
      <c r="A188" s="93" t="s">
        <v>11663</v>
      </c>
      <c r="B188" s="93">
        <v>6.4166699999999999</v>
      </c>
      <c r="C188" s="93">
        <v>2.3333300000000001</v>
      </c>
      <c r="D188" s="93" t="s">
        <v>4258</v>
      </c>
      <c r="E188" s="93" t="s">
        <v>6800</v>
      </c>
      <c r="F188" s="93" t="s">
        <v>11664</v>
      </c>
      <c r="G188" s="93">
        <v>917</v>
      </c>
      <c r="J188" t="b">
        <v>1</v>
      </c>
    </row>
    <row r="189" spans="1:10" x14ac:dyDescent="0.35">
      <c r="A189" s="93" t="s">
        <v>11665</v>
      </c>
      <c r="B189" s="93">
        <v>6.4666699999999997</v>
      </c>
      <c r="C189" s="93">
        <v>2.35</v>
      </c>
      <c r="D189" s="93" t="s">
        <v>4258</v>
      </c>
      <c r="E189" s="93" t="s">
        <v>6800</v>
      </c>
      <c r="F189" s="93" t="s">
        <v>11666</v>
      </c>
      <c r="G189" s="93">
        <v>917</v>
      </c>
      <c r="J189" t="b">
        <v>1</v>
      </c>
    </row>
    <row r="190" spans="1:10" x14ac:dyDescent="0.35">
      <c r="A190" s="93" t="s">
        <v>11667</v>
      </c>
      <c r="B190" s="93">
        <v>6.3673400000000004</v>
      </c>
      <c r="C190" s="93">
        <v>2.3967000000000001</v>
      </c>
      <c r="D190" s="93" t="s">
        <v>4258</v>
      </c>
      <c r="E190" s="93" t="s">
        <v>6800</v>
      </c>
      <c r="F190" s="93" t="s">
        <v>11668</v>
      </c>
      <c r="G190" s="93">
        <v>900</v>
      </c>
      <c r="J190" t="b">
        <v>1</v>
      </c>
    </row>
    <row r="191" spans="1:10" x14ac:dyDescent="0.35">
      <c r="A191" s="93" t="s">
        <v>11669</v>
      </c>
      <c r="B191" s="93">
        <v>8.4920200000000001</v>
      </c>
      <c r="C191" s="93">
        <v>2.4340999999999999</v>
      </c>
      <c r="D191" s="93" t="s">
        <v>4258</v>
      </c>
      <c r="E191" s="93" t="s">
        <v>6800</v>
      </c>
      <c r="F191" s="93" t="s">
        <v>11670</v>
      </c>
      <c r="G191" s="93">
        <v>917</v>
      </c>
      <c r="J191" t="b">
        <v>1</v>
      </c>
    </row>
    <row r="192" spans="1:10" x14ac:dyDescent="0.35">
      <c r="A192" s="93" t="s">
        <v>11671</v>
      </c>
      <c r="B192" s="93">
        <v>9.9499999999999993</v>
      </c>
      <c r="C192" s="93">
        <v>2.7</v>
      </c>
      <c r="D192" s="93" t="s">
        <v>4258</v>
      </c>
      <c r="E192" s="93" t="s">
        <v>6800</v>
      </c>
      <c r="F192" s="93" t="s">
        <v>11672</v>
      </c>
      <c r="G192" s="93">
        <v>5000</v>
      </c>
      <c r="J192" t="b">
        <v>1</v>
      </c>
    </row>
    <row r="193" spans="1:10" x14ac:dyDescent="0.35">
      <c r="A193" s="93" t="s">
        <v>11673</v>
      </c>
      <c r="B193" s="93">
        <v>9.3010999999999999</v>
      </c>
      <c r="C193" s="93">
        <v>2.71028</v>
      </c>
      <c r="D193" s="93" t="s">
        <v>4258</v>
      </c>
      <c r="E193" s="93" t="s">
        <v>6724</v>
      </c>
      <c r="F193" s="93" t="s">
        <v>11674</v>
      </c>
      <c r="G193" s="93">
        <v>500</v>
      </c>
      <c r="J193" t="b">
        <v>1</v>
      </c>
    </row>
    <row r="194" spans="1:10" x14ac:dyDescent="0.35">
      <c r="A194" s="93" t="s">
        <v>11675</v>
      </c>
      <c r="B194" s="93">
        <v>9.9580000000000002</v>
      </c>
      <c r="C194" s="93">
        <v>2.726</v>
      </c>
      <c r="D194" s="93" t="s">
        <v>4258</v>
      </c>
      <c r="E194" s="93" t="s">
        <v>6800</v>
      </c>
      <c r="F194" s="93" t="s">
        <v>11676</v>
      </c>
      <c r="G194" s="93">
        <v>500</v>
      </c>
      <c r="J194" t="b">
        <v>1</v>
      </c>
    </row>
    <row r="195" spans="1:10" x14ac:dyDescent="0.35">
      <c r="A195" s="93" t="s">
        <v>11677</v>
      </c>
      <c r="B195" s="93">
        <v>36.756700000000002</v>
      </c>
      <c r="C195" s="93">
        <v>2.8855599999999999</v>
      </c>
      <c r="D195" s="93" t="s">
        <v>4252</v>
      </c>
      <c r="E195" s="93" t="s">
        <v>6724</v>
      </c>
      <c r="F195" s="93" t="s">
        <v>11678</v>
      </c>
      <c r="G195" s="93">
        <v>170</v>
      </c>
      <c r="J195" t="b">
        <v>1</v>
      </c>
    </row>
    <row r="196" spans="1:10" x14ac:dyDescent="0.35">
      <c r="A196" s="93" t="s">
        <v>11679</v>
      </c>
      <c r="B196" s="93">
        <v>13.206899999999999</v>
      </c>
      <c r="C196" s="93">
        <v>2.9384000000000001</v>
      </c>
      <c r="D196" s="93" t="s">
        <v>4358</v>
      </c>
      <c r="E196" s="93" t="s">
        <v>6800</v>
      </c>
      <c r="F196" s="93" t="s">
        <v>11680</v>
      </c>
      <c r="G196" s="93">
        <v>200</v>
      </c>
      <c r="J196" t="b">
        <v>1</v>
      </c>
    </row>
    <row r="197" spans="1:10" x14ac:dyDescent="0.35">
      <c r="A197" s="93" t="s">
        <v>11681</v>
      </c>
      <c r="B197" s="93">
        <v>7.2426000000000004</v>
      </c>
      <c r="C197" s="93">
        <v>3.0337000000000001</v>
      </c>
      <c r="D197" s="93" t="s">
        <v>4360</v>
      </c>
      <c r="E197" s="93" t="s">
        <v>6800</v>
      </c>
      <c r="F197" s="93" t="s">
        <v>11682</v>
      </c>
      <c r="G197" s="93">
        <v>5000</v>
      </c>
      <c r="J197" t="b">
        <v>1</v>
      </c>
    </row>
    <row r="198" spans="1:10" x14ac:dyDescent="0.35">
      <c r="A198" s="93" t="s">
        <v>11683</v>
      </c>
      <c r="B198" s="93">
        <v>6.47</v>
      </c>
      <c r="C198" s="93">
        <v>3.2</v>
      </c>
      <c r="D198" s="93" t="s">
        <v>4360</v>
      </c>
      <c r="E198" s="93" t="s">
        <v>6800</v>
      </c>
      <c r="F198" s="93" t="s">
        <v>11684</v>
      </c>
      <c r="G198" s="93">
        <v>500</v>
      </c>
      <c r="J198" t="b">
        <v>1</v>
      </c>
    </row>
    <row r="199" spans="1:10" x14ac:dyDescent="0.35">
      <c r="A199" s="93" t="s">
        <v>11685</v>
      </c>
      <c r="B199" s="93">
        <v>7.15</v>
      </c>
      <c r="C199" s="93">
        <v>3.35</v>
      </c>
      <c r="D199" s="93" t="s">
        <v>4360</v>
      </c>
      <c r="E199" s="93" t="s">
        <v>6800</v>
      </c>
      <c r="F199" s="93" t="s">
        <v>11686</v>
      </c>
      <c r="G199" s="93">
        <v>917</v>
      </c>
      <c r="J199" t="b">
        <v>1</v>
      </c>
    </row>
    <row r="200" spans="1:10" x14ac:dyDescent="0.35">
      <c r="A200" s="93" t="s">
        <v>11687</v>
      </c>
      <c r="B200" s="93">
        <v>6.516</v>
      </c>
      <c r="C200" s="93">
        <v>3.3889999999999998</v>
      </c>
      <c r="D200" s="93" t="s">
        <v>4360</v>
      </c>
      <c r="E200" s="93" t="s">
        <v>6800</v>
      </c>
      <c r="F200" s="93" t="s">
        <v>11688</v>
      </c>
      <c r="G200" s="93">
        <v>1000</v>
      </c>
      <c r="J200" t="b">
        <v>1</v>
      </c>
    </row>
    <row r="201" spans="1:10" x14ac:dyDescent="0.35">
      <c r="A201" s="93" t="s">
        <v>11689</v>
      </c>
      <c r="B201" s="93">
        <v>7.2317999999999998</v>
      </c>
      <c r="C201" s="93">
        <v>3.3917999999999999</v>
      </c>
      <c r="D201" s="93" t="s">
        <v>4360</v>
      </c>
      <c r="E201" s="93" t="s">
        <v>6724</v>
      </c>
      <c r="F201" s="93" t="s">
        <v>11690</v>
      </c>
      <c r="G201" s="93">
        <v>300</v>
      </c>
      <c r="J201" t="b">
        <v>1</v>
      </c>
    </row>
    <row r="202" spans="1:10" x14ac:dyDescent="0.35">
      <c r="A202" s="93" t="s">
        <v>11691</v>
      </c>
      <c r="B202" s="93">
        <v>7.2431000000000001</v>
      </c>
      <c r="C202" s="93">
        <v>3.4441000000000002</v>
      </c>
      <c r="D202" s="93" t="s">
        <v>4360</v>
      </c>
      <c r="E202" s="93" t="s">
        <v>6800</v>
      </c>
      <c r="F202" s="93" t="s">
        <v>11692</v>
      </c>
      <c r="G202" s="93">
        <v>500</v>
      </c>
      <c r="J202" t="b">
        <v>1</v>
      </c>
    </row>
    <row r="203" spans="1:10" x14ac:dyDescent="0.35">
      <c r="A203" s="93" t="s">
        <v>11693</v>
      </c>
      <c r="B203" s="93">
        <v>11.981400000000001</v>
      </c>
      <c r="C203" s="93">
        <v>3.5581999999999998</v>
      </c>
      <c r="D203" s="93" t="s">
        <v>4358</v>
      </c>
      <c r="E203" s="93" t="s">
        <v>6800</v>
      </c>
      <c r="F203" s="93" t="s">
        <v>11694</v>
      </c>
      <c r="G203" s="93">
        <v>200</v>
      </c>
      <c r="J203" t="b">
        <v>1</v>
      </c>
    </row>
    <row r="204" spans="1:10" x14ac:dyDescent="0.35">
      <c r="A204" s="93" t="s">
        <v>11695</v>
      </c>
      <c r="B204" s="93">
        <v>6.8520000000000003</v>
      </c>
      <c r="C204" s="93">
        <v>3.6960000000000002</v>
      </c>
      <c r="D204" s="93" t="s">
        <v>4360</v>
      </c>
      <c r="E204" s="93" t="s">
        <v>6800</v>
      </c>
      <c r="F204" s="93" t="s">
        <v>11696</v>
      </c>
      <c r="G204" s="93">
        <v>200</v>
      </c>
      <c r="J204" t="b">
        <v>1</v>
      </c>
    </row>
    <row r="205" spans="1:10" x14ac:dyDescent="0.35">
      <c r="A205" s="93" t="s">
        <v>11697</v>
      </c>
      <c r="B205" s="93">
        <v>6.8494000000000002</v>
      </c>
      <c r="C205" s="93">
        <v>3.7</v>
      </c>
      <c r="D205" s="93" t="s">
        <v>4360</v>
      </c>
      <c r="E205" s="93" t="s">
        <v>6800</v>
      </c>
      <c r="F205" s="93" t="s">
        <v>11698</v>
      </c>
      <c r="G205" s="93">
        <v>500</v>
      </c>
      <c r="J205" t="b">
        <v>1</v>
      </c>
    </row>
    <row r="206" spans="1:10" x14ac:dyDescent="0.35">
      <c r="A206" s="93" t="s">
        <v>11699</v>
      </c>
      <c r="B206" s="93">
        <v>6.85</v>
      </c>
      <c r="C206" s="93">
        <v>3.7</v>
      </c>
      <c r="D206" s="93" t="s">
        <v>4360</v>
      </c>
      <c r="E206" s="93" t="s">
        <v>6800</v>
      </c>
      <c r="F206" s="93" t="s">
        <v>11700</v>
      </c>
      <c r="G206" s="93">
        <v>500</v>
      </c>
      <c r="J206" t="b">
        <v>1</v>
      </c>
    </row>
    <row r="207" spans="1:10" x14ac:dyDescent="0.35">
      <c r="A207" s="93" t="s">
        <v>11701</v>
      </c>
      <c r="B207" s="93">
        <v>7.38</v>
      </c>
      <c r="C207" s="93">
        <v>3.8410000000000002</v>
      </c>
      <c r="D207" s="93" t="s">
        <v>4360</v>
      </c>
      <c r="E207" s="93" t="s">
        <v>6800</v>
      </c>
      <c r="F207" s="93" t="s">
        <v>11702</v>
      </c>
      <c r="G207" s="93">
        <v>500</v>
      </c>
      <c r="J207" t="b">
        <v>1</v>
      </c>
    </row>
    <row r="208" spans="1:10" x14ac:dyDescent="0.35">
      <c r="A208" s="93" t="s">
        <v>11703</v>
      </c>
      <c r="B208" s="93">
        <v>7.38</v>
      </c>
      <c r="C208" s="93">
        <v>3.8410000000000002</v>
      </c>
      <c r="D208" s="93" t="s">
        <v>4360</v>
      </c>
      <c r="E208" s="93" t="s">
        <v>6800</v>
      </c>
      <c r="F208" s="93" t="s">
        <v>11704</v>
      </c>
      <c r="G208" s="93">
        <v>500</v>
      </c>
      <c r="J208" t="b">
        <v>1</v>
      </c>
    </row>
    <row r="209" spans="1:10" x14ac:dyDescent="0.35">
      <c r="A209" s="93" t="s">
        <v>11705</v>
      </c>
      <c r="B209" s="93">
        <v>7.4050000000000002</v>
      </c>
      <c r="C209" s="93">
        <v>3.8490000000000002</v>
      </c>
      <c r="D209" s="93" t="s">
        <v>4360</v>
      </c>
      <c r="E209" s="93" t="s">
        <v>6800</v>
      </c>
      <c r="F209" s="93" t="s">
        <v>11706</v>
      </c>
      <c r="G209" s="93">
        <v>250</v>
      </c>
      <c r="J209" t="b">
        <v>1</v>
      </c>
    </row>
    <row r="210" spans="1:10" x14ac:dyDescent="0.35">
      <c r="A210" s="93" t="s">
        <v>11707</v>
      </c>
      <c r="B210" s="93">
        <v>7.4054000000000002</v>
      </c>
      <c r="C210" s="93">
        <v>3.8498999999999999</v>
      </c>
      <c r="D210" s="93" t="s">
        <v>4360</v>
      </c>
      <c r="E210" s="93" t="s">
        <v>6724</v>
      </c>
      <c r="F210" s="93" t="s">
        <v>11708</v>
      </c>
      <c r="G210" s="93">
        <v>100</v>
      </c>
      <c r="J210" t="b">
        <v>1</v>
      </c>
    </row>
    <row r="211" spans="1:10" x14ac:dyDescent="0.35">
      <c r="A211" s="93" t="s">
        <v>11709</v>
      </c>
      <c r="B211" s="93">
        <v>6.8333300000000001</v>
      </c>
      <c r="C211" s="93">
        <v>3.8666700000000001</v>
      </c>
      <c r="D211" s="93" t="s">
        <v>4360</v>
      </c>
      <c r="E211" s="93" t="s">
        <v>6800</v>
      </c>
      <c r="F211" s="93" t="s">
        <v>11710</v>
      </c>
      <c r="G211" s="93">
        <v>917</v>
      </c>
      <c r="J211" t="b">
        <v>1</v>
      </c>
    </row>
    <row r="212" spans="1:10" x14ac:dyDescent="0.35">
      <c r="A212" s="93" t="s">
        <v>11711</v>
      </c>
      <c r="B212" s="93">
        <v>7.3449999999999998</v>
      </c>
      <c r="C212" s="93">
        <v>3.8769999999999998</v>
      </c>
      <c r="D212" s="93" t="s">
        <v>4360</v>
      </c>
      <c r="E212" s="93" t="s">
        <v>6800</v>
      </c>
      <c r="F212" s="93" t="s">
        <v>11712</v>
      </c>
      <c r="G212" s="93">
        <v>250</v>
      </c>
      <c r="J212" t="b">
        <v>1</v>
      </c>
    </row>
    <row r="213" spans="1:10" x14ac:dyDescent="0.35">
      <c r="A213" s="93" t="s">
        <v>11713</v>
      </c>
      <c r="B213" s="93">
        <v>7.4522000000000004</v>
      </c>
      <c r="C213" s="93">
        <v>3.8909760000000002</v>
      </c>
      <c r="D213" s="93" t="s">
        <v>4360</v>
      </c>
      <c r="E213" s="93" t="s">
        <v>6724</v>
      </c>
      <c r="F213" s="93" t="s">
        <v>11714</v>
      </c>
      <c r="G213" s="93">
        <v>1000</v>
      </c>
      <c r="J213" t="b">
        <v>1</v>
      </c>
    </row>
    <row r="214" spans="1:10" x14ac:dyDescent="0.35">
      <c r="A214" s="93" t="s">
        <v>11715</v>
      </c>
      <c r="B214" s="93">
        <v>7.444</v>
      </c>
      <c r="C214" s="93">
        <v>3.9</v>
      </c>
      <c r="D214" s="93" t="s">
        <v>4360</v>
      </c>
      <c r="E214" s="93" t="s">
        <v>6800</v>
      </c>
      <c r="F214" s="93" t="s">
        <v>11716</v>
      </c>
      <c r="G214" s="93">
        <v>1000</v>
      </c>
      <c r="I214" s="93" t="s">
        <v>11717</v>
      </c>
      <c r="J214" t="b">
        <v>1</v>
      </c>
    </row>
    <row r="215" spans="1:10" x14ac:dyDescent="0.35">
      <c r="A215" s="93" t="s">
        <v>11718</v>
      </c>
      <c r="B215" s="93">
        <v>7.444</v>
      </c>
      <c r="C215" s="93">
        <v>3.9</v>
      </c>
      <c r="D215" s="93" t="s">
        <v>4360</v>
      </c>
      <c r="E215" s="93" t="s">
        <v>6800</v>
      </c>
      <c r="F215" s="93" t="s">
        <v>11719</v>
      </c>
      <c r="G215" s="93">
        <v>1000</v>
      </c>
      <c r="J215" t="b">
        <v>1</v>
      </c>
    </row>
    <row r="216" spans="1:10" x14ac:dyDescent="0.35">
      <c r="A216" s="93" t="s">
        <v>11720</v>
      </c>
      <c r="B216" s="93">
        <v>7.4980000000000002</v>
      </c>
      <c r="C216" s="93">
        <v>3.903</v>
      </c>
      <c r="D216" s="93" t="s">
        <v>4360</v>
      </c>
      <c r="E216" s="93" t="s">
        <v>6800</v>
      </c>
      <c r="F216" s="93" t="s">
        <v>11721</v>
      </c>
      <c r="G216" s="93">
        <v>1000</v>
      </c>
      <c r="J216" t="b">
        <v>1</v>
      </c>
    </row>
    <row r="217" spans="1:10" x14ac:dyDescent="0.35">
      <c r="A217" s="93" t="s">
        <v>11722</v>
      </c>
      <c r="B217" s="93">
        <v>7.4024099999999997</v>
      </c>
      <c r="C217" s="93">
        <v>3.9069099999999999</v>
      </c>
      <c r="D217" s="93" t="s">
        <v>4360</v>
      </c>
      <c r="E217" s="93" t="s">
        <v>6800</v>
      </c>
      <c r="F217" s="93" t="s">
        <v>11723</v>
      </c>
      <c r="G217" s="93">
        <v>3000</v>
      </c>
      <c r="J217" t="b">
        <v>1</v>
      </c>
    </row>
    <row r="218" spans="1:10" x14ac:dyDescent="0.35">
      <c r="A218" s="93" t="s">
        <v>11724</v>
      </c>
      <c r="B218" s="93">
        <v>7.3875000000000002</v>
      </c>
      <c r="C218" s="93">
        <v>3.9224999999999999</v>
      </c>
      <c r="D218" s="93" t="s">
        <v>4360</v>
      </c>
      <c r="E218" s="93" t="s">
        <v>6800</v>
      </c>
      <c r="F218" s="93" t="s">
        <v>11725</v>
      </c>
      <c r="G218" s="93">
        <v>250</v>
      </c>
      <c r="J218" t="b">
        <v>1</v>
      </c>
    </row>
    <row r="219" spans="1:10" x14ac:dyDescent="0.35">
      <c r="A219" s="93" t="s">
        <v>11726</v>
      </c>
      <c r="B219" s="93">
        <v>8.1660000000000004</v>
      </c>
      <c r="C219" s="93">
        <v>4.2670000000000003</v>
      </c>
      <c r="D219" s="93" t="s">
        <v>4360</v>
      </c>
      <c r="E219" s="93" t="s">
        <v>6800</v>
      </c>
      <c r="F219" s="93" t="s">
        <v>11727</v>
      </c>
      <c r="G219" s="93">
        <v>1000</v>
      </c>
      <c r="J219" t="b">
        <v>1</v>
      </c>
    </row>
    <row r="220" spans="1:10" x14ac:dyDescent="0.35">
      <c r="A220" s="93" t="s">
        <v>11728</v>
      </c>
      <c r="B220" s="93">
        <v>7.9044999999999996</v>
      </c>
      <c r="C220" s="93">
        <v>4.3052000000000001</v>
      </c>
      <c r="D220" s="93" t="s">
        <v>4360</v>
      </c>
      <c r="E220" s="93" t="s">
        <v>6724</v>
      </c>
      <c r="F220" s="93" t="s">
        <v>11729</v>
      </c>
      <c r="G220" s="93">
        <v>3600</v>
      </c>
      <c r="J220" t="b">
        <v>1</v>
      </c>
    </row>
    <row r="221" spans="1:10" ht="15" customHeight="1" x14ac:dyDescent="0.35">
      <c r="A221" s="93" t="s">
        <v>11730</v>
      </c>
      <c r="B221" s="93">
        <v>8.7102199999999996</v>
      </c>
      <c r="C221" s="93">
        <v>4.4665999999999997</v>
      </c>
      <c r="D221" s="93" t="s">
        <v>4360</v>
      </c>
      <c r="E221" s="93" t="s">
        <v>6800</v>
      </c>
      <c r="F221" s="93" t="s">
        <v>11731</v>
      </c>
      <c r="G221" s="93">
        <v>1500</v>
      </c>
      <c r="J221" t="b">
        <v>1</v>
      </c>
    </row>
    <row r="222" spans="1:10" ht="15" customHeight="1" x14ac:dyDescent="0.35">
      <c r="A222" s="93" t="s">
        <v>11732</v>
      </c>
      <c r="B222" s="93">
        <v>9.8834999999999997</v>
      </c>
      <c r="C222" s="93">
        <v>4.5202</v>
      </c>
      <c r="D222" s="93" t="s">
        <v>4360</v>
      </c>
      <c r="E222" s="93" t="s">
        <v>6800</v>
      </c>
      <c r="F222" s="93" t="s">
        <v>11733</v>
      </c>
      <c r="G222" s="93">
        <v>3000</v>
      </c>
      <c r="J222" t="b">
        <v>1</v>
      </c>
    </row>
    <row r="223" spans="1:10" x14ac:dyDescent="0.35">
      <c r="A223" s="93" t="s">
        <v>11734</v>
      </c>
      <c r="B223" s="93">
        <v>9.8670000000000009</v>
      </c>
      <c r="C223" s="93">
        <v>4.53</v>
      </c>
      <c r="D223" s="93" t="s">
        <v>4360</v>
      </c>
      <c r="E223" s="93" t="s">
        <v>6800</v>
      </c>
      <c r="F223" s="93" t="s">
        <v>11735</v>
      </c>
      <c r="G223" s="93">
        <v>100</v>
      </c>
      <c r="J223" t="b">
        <v>1</v>
      </c>
    </row>
    <row r="224" spans="1:10" x14ac:dyDescent="0.35">
      <c r="A224" s="93" t="s">
        <v>11736</v>
      </c>
      <c r="B224" s="93">
        <v>6.8333300000000001</v>
      </c>
      <c r="C224" s="93">
        <v>4.55</v>
      </c>
      <c r="D224" s="93" t="s">
        <v>4360</v>
      </c>
      <c r="E224" s="93" t="s">
        <v>6800</v>
      </c>
      <c r="F224" s="93" t="s">
        <v>11737</v>
      </c>
      <c r="G224" s="93">
        <v>10000</v>
      </c>
      <c r="J224" t="b">
        <v>1</v>
      </c>
    </row>
    <row r="225" spans="1:10" x14ac:dyDescent="0.35">
      <c r="A225" s="93" t="s">
        <v>11738</v>
      </c>
      <c r="B225" s="93">
        <v>7.5540000000000003</v>
      </c>
      <c r="C225" s="93">
        <v>4.556</v>
      </c>
      <c r="D225" s="93" t="s">
        <v>4360</v>
      </c>
      <c r="E225" s="93" t="s">
        <v>6800</v>
      </c>
      <c r="F225" s="93" t="s">
        <v>11739</v>
      </c>
      <c r="G225" s="93">
        <v>500</v>
      </c>
      <c r="J225" t="b">
        <v>1</v>
      </c>
    </row>
    <row r="226" spans="1:10" x14ac:dyDescent="0.35">
      <c r="A226" s="93" t="s">
        <v>11740</v>
      </c>
      <c r="B226" s="93">
        <v>8.4829000000000008</v>
      </c>
      <c r="C226" s="93">
        <v>4.6719999999999997</v>
      </c>
      <c r="D226" s="93" t="s">
        <v>4360</v>
      </c>
      <c r="E226" s="93" t="s">
        <v>6800</v>
      </c>
      <c r="F226" s="93" t="s">
        <v>11741</v>
      </c>
      <c r="G226" s="93">
        <v>2000</v>
      </c>
      <c r="J226" t="b">
        <v>1</v>
      </c>
    </row>
    <row r="227" spans="1:10" x14ac:dyDescent="0.35">
      <c r="A227" s="93" t="s">
        <v>11742</v>
      </c>
      <c r="B227" s="93">
        <v>8.4829000000000008</v>
      </c>
      <c r="C227" s="93">
        <v>4.6719999999999997</v>
      </c>
      <c r="D227" s="93" t="s">
        <v>4360</v>
      </c>
      <c r="E227" s="93" t="s">
        <v>6800</v>
      </c>
      <c r="F227" s="93" t="s">
        <v>11743</v>
      </c>
      <c r="G227" s="93">
        <v>2000</v>
      </c>
      <c r="J227" t="b">
        <v>1</v>
      </c>
    </row>
    <row r="228" spans="1:10" x14ac:dyDescent="0.35">
      <c r="A228" s="93" t="s">
        <v>11744</v>
      </c>
      <c r="B228" s="93">
        <v>6.75</v>
      </c>
      <c r="C228" s="93">
        <v>4.88</v>
      </c>
      <c r="D228" s="93" t="s">
        <v>4360</v>
      </c>
      <c r="E228" s="93" t="s">
        <v>6800</v>
      </c>
      <c r="F228" s="93" t="s">
        <v>11745</v>
      </c>
      <c r="G228" s="93">
        <v>7500</v>
      </c>
      <c r="J228" t="b">
        <v>1</v>
      </c>
    </row>
    <row r="229" spans="1:10" x14ac:dyDescent="0.35">
      <c r="A229" s="93" t="s">
        <v>11746</v>
      </c>
      <c r="B229" s="93">
        <v>8</v>
      </c>
      <c r="C229" s="93">
        <v>4.9000000000000004</v>
      </c>
      <c r="D229" s="93" t="s">
        <v>4360</v>
      </c>
      <c r="E229" s="93" t="s">
        <v>6800</v>
      </c>
      <c r="F229" s="93" t="s">
        <v>11747</v>
      </c>
      <c r="G229" s="93">
        <v>917</v>
      </c>
      <c r="J229" t="b">
        <v>1</v>
      </c>
    </row>
    <row r="230" spans="1:10" x14ac:dyDescent="0.35">
      <c r="A230" s="93" t="s">
        <v>11748</v>
      </c>
      <c r="B230" s="93">
        <v>7.0833300000000001</v>
      </c>
      <c r="C230" s="93">
        <v>4.9166699999999999</v>
      </c>
      <c r="D230" s="93" t="s">
        <v>4360</v>
      </c>
      <c r="E230" s="93" t="s">
        <v>6800</v>
      </c>
      <c r="F230" s="93" t="s">
        <v>11749</v>
      </c>
      <c r="G230" s="93">
        <v>5000</v>
      </c>
      <c r="J230" t="b">
        <v>1</v>
      </c>
    </row>
    <row r="231" spans="1:10" x14ac:dyDescent="0.35">
      <c r="A231" s="93" t="s">
        <v>11750</v>
      </c>
      <c r="B231" s="93">
        <v>8.1252800000000001</v>
      </c>
      <c r="C231" s="93">
        <v>5.0789499999999999</v>
      </c>
      <c r="D231" s="93" t="s">
        <v>4360</v>
      </c>
      <c r="E231" s="93" t="s">
        <v>6800</v>
      </c>
      <c r="F231" s="93" t="s">
        <v>11751</v>
      </c>
      <c r="G231" s="93">
        <v>1500</v>
      </c>
      <c r="J231" t="b">
        <v>1</v>
      </c>
    </row>
    <row r="232" spans="1:10" x14ac:dyDescent="0.35">
      <c r="A232" s="93" t="s">
        <v>11752</v>
      </c>
      <c r="B232" s="93">
        <v>8.1240000000000006</v>
      </c>
      <c r="C232" s="93">
        <v>5.0830000000000002</v>
      </c>
      <c r="D232" s="93" t="s">
        <v>4360</v>
      </c>
      <c r="E232" s="93" t="s">
        <v>6800</v>
      </c>
      <c r="F232" s="93" t="s">
        <v>11753</v>
      </c>
      <c r="G232" s="93">
        <v>800</v>
      </c>
      <c r="J232" t="b">
        <v>1</v>
      </c>
    </row>
    <row r="233" spans="1:10" x14ac:dyDescent="0.35">
      <c r="A233" s="93" t="s">
        <v>11754</v>
      </c>
      <c r="B233" s="93">
        <v>7.3102</v>
      </c>
      <c r="C233" s="93">
        <v>5.1219999999999999</v>
      </c>
      <c r="D233" s="93" t="s">
        <v>4360</v>
      </c>
      <c r="E233" s="93" t="s">
        <v>6800</v>
      </c>
      <c r="F233" s="93" t="s">
        <v>11755</v>
      </c>
      <c r="G233" s="93">
        <v>400</v>
      </c>
      <c r="J233" t="b">
        <v>1</v>
      </c>
    </row>
    <row r="234" spans="1:10" x14ac:dyDescent="0.35">
      <c r="A234" s="93" t="s">
        <v>11756</v>
      </c>
      <c r="B234" s="93">
        <v>7.3017799999999999</v>
      </c>
      <c r="C234" s="93">
        <v>5.1356799999999998</v>
      </c>
      <c r="D234" s="93" t="s">
        <v>4360</v>
      </c>
      <c r="E234" s="93" t="s">
        <v>6800</v>
      </c>
      <c r="F234" s="93" t="s">
        <v>11757</v>
      </c>
      <c r="G234" s="93">
        <v>1000</v>
      </c>
      <c r="J234" t="b">
        <v>1</v>
      </c>
    </row>
    <row r="235" spans="1:10" x14ac:dyDescent="0.35">
      <c r="A235" s="93" t="s">
        <v>11758</v>
      </c>
      <c r="B235" s="93">
        <v>7.3040000000000003</v>
      </c>
      <c r="C235" s="93">
        <v>5.1369999999999996</v>
      </c>
      <c r="D235" s="93" t="s">
        <v>4360</v>
      </c>
      <c r="E235" s="93" t="s">
        <v>6800</v>
      </c>
      <c r="F235" s="93" t="s">
        <v>11759</v>
      </c>
      <c r="G235" s="93">
        <v>500</v>
      </c>
      <c r="J235" t="b">
        <v>1</v>
      </c>
    </row>
    <row r="236" spans="1:10" x14ac:dyDescent="0.35">
      <c r="A236" s="93" t="s">
        <v>11760</v>
      </c>
      <c r="B236" s="93">
        <v>13.1286</v>
      </c>
      <c r="C236" s="93">
        <v>5.2032999999999996</v>
      </c>
      <c r="D236" s="93" t="s">
        <v>4360</v>
      </c>
      <c r="E236" s="93" t="s">
        <v>6724</v>
      </c>
      <c r="F236" s="93" t="s">
        <v>11761</v>
      </c>
      <c r="G236" s="93">
        <v>500</v>
      </c>
      <c r="J236" t="b">
        <v>1</v>
      </c>
    </row>
    <row r="237" spans="1:10" x14ac:dyDescent="0.35">
      <c r="A237" s="93" t="s">
        <v>11762</v>
      </c>
      <c r="B237" s="93">
        <v>7.7108299999999996</v>
      </c>
      <c r="C237" s="93">
        <v>5.2487500000000002</v>
      </c>
      <c r="D237" s="93" t="s">
        <v>4360</v>
      </c>
      <c r="E237" s="93" t="s">
        <v>6800</v>
      </c>
      <c r="F237" s="93" t="s">
        <v>11763</v>
      </c>
      <c r="G237" s="93">
        <v>1500</v>
      </c>
      <c r="J237" t="b">
        <v>1</v>
      </c>
    </row>
    <row r="238" spans="1:10" x14ac:dyDescent="0.35">
      <c r="A238" s="93" t="s">
        <v>11764</v>
      </c>
      <c r="B238" s="93">
        <v>13.8</v>
      </c>
      <c r="C238" s="93">
        <v>5.25</v>
      </c>
      <c r="D238" s="93" t="s">
        <v>4358</v>
      </c>
      <c r="E238" s="93" t="s">
        <v>6800</v>
      </c>
      <c r="F238" s="93" t="s">
        <v>11765</v>
      </c>
      <c r="G238" s="93">
        <v>3000</v>
      </c>
      <c r="J238" t="b">
        <v>1</v>
      </c>
    </row>
    <row r="239" spans="1:10" x14ac:dyDescent="0.35">
      <c r="A239" s="93" t="s">
        <v>11766</v>
      </c>
      <c r="B239" s="93">
        <v>7.6180000000000003</v>
      </c>
      <c r="C239" s="93">
        <v>5.3029999999999999</v>
      </c>
      <c r="D239" s="93" t="s">
        <v>4360</v>
      </c>
      <c r="E239" s="93" t="s">
        <v>6800</v>
      </c>
      <c r="F239" s="93" t="s">
        <v>11767</v>
      </c>
      <c r="G239" s="93">
        <v>500</v>
      </c>
      <c r="J239" t="b">
        <v>1</v>
      </c>
    </row>
    <row r="240" spans="1:10" x14ac:dyDescent="0.35">
      <c r="A240" s="93" t="s">
        <v>11768</v>
      </c>
      <c r="B240" s="93">
        <v>7.7798999999999996</v>
      </c>
      <c r="C240" s="93">
        <v>5.3154000000000003</v>
      </c>
      <c r="D240" s="93" t="s">
        <v>4360</v>
      </c>
      <c r="E240" s="93" t="s">
        <v>6800</v>
      </c>
      <c r="F240" s="93" t="s">
        <v>11769</v>
      </c>
      <c r="G240" s="93">
        <v>1000</v>
      </c>
      <c r="J240" t="b">
        <v>1</v>
      </c>
    </row>
    <row r="241" spans="1:10" x14ac:dyDescent="0.35">
      <c r="A241" s="93" t="s">
        <v>11770</v>
      </c>
      <c r="B241" s="93">
        <v>7.2290000000000001</v>
      </c>
      <c r="C241" s="93">
        <v>5.5549999999999997</v>
      </c>
      <c r="D241" s="93" t="s">
        <v>4360</v>
      </c>
      <c r="E241" s="93" t="s">
        <v>6800</v>
      </c>
      <c r="F241" s="93" t="s">
        <v>11771</v>
      </c>
      <c r="G241" s="93">
        <v>600</v>
      </c>
      <c r="J241" t="b">
        <v>1</v>
      </c>
    </row>
    <row r="242" spans="1:10" x14ac:dyDescent="0.35">
      <c r="A242" s="93" t="s">
        <v>11772</v>
      </c>
      <c r="B242" s="93">
        <v>6.1539999999999999</v>
      </c>
      <c r="C242" s="93">
        <v>5.5910000000000002</v>
      </c>
      <c r="D242" s="93" t="s">
        <v>4360</v>
      </c>
      <c r="E242" s="93" t="s">
        <v>6800</v>
      </c>
      <c r="F242" s="93" t="s">
        <v>11773</v>
      </c>
      <c r="G242" s="93">
        <v>2000</v>
      </c>
      <c r="J242" t="b">
        <v>1</v>
      </c>
    </row>
    <row r="243" spans="1:10" x14ac:dyDescent="0.35">
      <c r="A243" s="93" t="s">
        <v>11774</v>
      </c>
      <c r="B243" s="93">
        <v>6.3930999999999996</v>
      </c>
      <c r="C243" s="93">
        <v>5.6195000000000004</v>
      </c>
      <c r="D243" s="93" t="s">
        <v>4360</v>
      </c>
      <c r="E243" s="93" t="s">
        <v>6800</v>
      </c>
      <c r="F243" s="93" t="s">
        <v>11775</v>
      </c>
      <c r="G243" s="93">
        <v>550</v>
      </c>
      <c r="J243" t="b">
        <v>1</v>
      </c>
    </row>
    <row r="244" spans="1:10" x14ac:dyDescent="0.35">
      <c r="A244" s="93" t="s">
        <v>11776</v>
      </c>
      <c r="B244" s="93">
        <v>6.3227000000000002</v>
      </c>
      <c r="C244" s="93">
        <v>5.6241000000000003</v>
      </c>
      <c r="D244" s="93" t="s">
        <v>4360</v>
      </c>
      <c r="E244" s="93" t="s">
        <v>6724</v>
      </c>
      <c r="F244" s="93" t="s">
        <v>11777</v>
      </c>
      <c r="G244" s="93">
        <v>20000</v>
      </c>
      <c r="J244" t="b">
        <v>1</v>
      </c>
    </row>
    <row r="245" spans="1:10" x14ac:dyDescent="0.35">
      <c r="A245" s="93" t="s">
        <v>11778</v>
      </c>
      <c r="B245" s="93">
        <v>6.3941999999999997</v>
      </c>
      <c r="C245" s="93">
        <v>5.6308999999999996</v>
      </c>
      <c r="D245" s="93" t="s">
        <v>4360</v>
      </c>
      <c r="E245" s="93" t="s">
        <v>6800</v>
      </c>
      <c r="F245" s="93" t="s">
        <v>11779</v>
      </c>
      <c r="G245" s="93">
        <v>1000</v>
      </c>
      <c r="J245" t="b">
        <v>1</v>
      </c>
    </row>
    <row r="246" spans="1:10" x14ac:dyDescent="0.35">
      <c r="A246" s="93" t="s">
        <v>11780</v>
      </c>
      <c r="B246" s="93">
        <v>6.3941999999999997</v>
      </c>
      <c r="C246" s="93">
        <v>5.6308999999999996</v>
      </c>
      <c r="D246" s="93" t="s">
        <v>4360</v>
      </c>
      <c r="E246" s="93" t="s">
        <v>6800</v>
      </c>
      <c r="F246" s="93" t="s">
        <v>11781</v>
      </c>
      <c r="G246" s="93">
        <v>1000</v>
      </c>
      <c r="J246" t="b">
        <v>1</v>
      </c>
    </row>
    <row r="247" spans="1:10" x14ac:dyDescent="0.35">
      <c r="A247" s="93" t="s">
        <v>11782</v>
      </c>
      <c r="B247" s="93">
        <v>6.0666700000000002</v>
      </c>
      <c r="C247" s="93">
        <v>5.8666700000000001</v>
      </c>
      <c r="D247" s="93" t="s">
        <v>4360</v>
      </c>
      <c r="E247" s="93" t="s">
        <v>6800</v>
      </c>
      <c r="F247" s="93" t="s">
        <v>11783</v>
      </c>
      <c r="G247" s="93">
        <v>5000</v>
      </c>
      <c r="J247" t="b">
        <v>1</v>
      </c>
    </row>
    <row r="248" spans="1:10" x14ac:dyDescent="0.35">
      <c r="A248" s="93" t="s">
        <v>11784</v>
      </c>
      <c r="B248" s="93">
        <v>10.283329999999999</v>
      </c>
      <c r="C248" s="93">
        <v>6.0003299999999999</v>
      </c>
      <c r="D248" s="93" t="s">
        <v>4360</v>
      </c>
      <c r="E248" s="93" t="s">
        <v>6800</v>
      </c>
      <c r="F248" s="93" t="s">
        <v>11785</v>
      </c>
      <c r="G248" s="93">
        <v>917</v>
      </c>
      <c r="J248" t="b">
        <v>1</v>
      </c>
    </row>
    <row r="249" spans="1:10" x14ac:dyDescent="0.35">
      <c r="A249" s="93" t="s">
        <v>11786</v>
      </c>
      <c r="B249" s="93">
        <v>9.0381</v>
      </c>
      <c r="C249" s="93">
        <v>6.0071000000000003</v>
      </c>
      <c r="D249" s="93" t="s">
        <v>4360</v>
      </c>
      <c r="E249" s="93" t="s">
        <v>6800</v>
      </c>
      <c r="F249" s="93" t="s">
        <v>11787</v>
      </c>
      <c r="G249" s="93">
        <v>1000</v>
      </c>
      <c r="J249" t="b">
        <v>1</v>
      </c>
    </row>
    <row r="250" spans="1:10" x14ac:dyDescent="0.35">
      <c r="A250" s="93" t="s">
        <v>11788</v>
      </c>
      <c r="B250" s="93">
        <v>6.7370000000000001</v>
      </c>
      <c r="C250" s="93">
        <v>6.08</v>
      </c>
      <c r="D250" s="93" t="s">
        <v>4360</v>
      </c>
      <c r="E250" s="93" t="s">
        <v>6800</v>
      </c>
      <c r="F250" s="93" t="s">
        <v>11789</v>
      </c>
      <c r="G250" s="93">
        <v>1000</v>
      </c>
      <c r="J250" t="b">
        <v>1</v>
      </c>
    </row>
    <row r="251" spans="1:10" x14ac:dyDescent="0.35">
      <c r="A251" s="93" t="s">
        <v>11790</v>
      </c>
      <c r="B251" s="93">
        <v>5.7666700000000004</v>
      </c>
      <c r="C251" s="93">
        <v>6.0833300000000001</v>
      </c>
      <c r="D251" s="93" t="s">
        <v>4360</v>
      </c>
      <c r="E251" s="93" t="s">
        <v>6800</v>
      </c>
      <c r="F251" s="93" t="s">
        <v>11791</v>
      </c>
      <c r="G251" s="93">
        <v>3000</v>
      </c>
      <c r="J251" t="b">
        <v>1</v>
      </c>
    </row>
    <row r="252" spans="1:10" x14ac:dyDescent="0.35">
      <c r="A252" s="93" t="s">
        <v>11792</v>
      </c>
      <c r="B252" s="93">
        <v>9.6624999999999996</v>
      </c>
      <c r="C252" s="93">
        <v>6.0946999999999996</v>
      </c>
      <c r="D252" s="93" t="s">
        <v>4360</v>
      </c>
      <c r="E252" s="93" t="s">
        <v>6724</v>
      </c>
      <c r="F252" s="93" t="s">
        <v>11793</v>
      </c>
      <c r="G252" s="93">
        <v>500</v>
      </c>
      <c r="J252" t="b">
        <v>1</v>
      </c>
    </row>
    <row r="253" spans="1:10" x14ac:dyDescent="0.35">
      <c r="A253" s="93" t="s">
        <v>11794</v>
      </c>
      <c r="B253" s="93">
        <v>9.0500000000000007</v>
      </c>
      <c r="C253" s="93">
        <v>6.15</v>
      </c>
      <c r="D253" s="93" t="s">
        <v>4360</v>
      </c>
      <c r="E253" s="93" t="s">
        <v>6800</v>
      </c>
      <c r="F253" s="93" t="s">
        <v>11795</v>
      </c>
      <c r="G253" s="93">
        <v>917</v>
      </c>
      <c r="J253" t="b">
        <v>1</v>
      </c>
    </row>
    <row r="254" spans="1:10" x14ac:dyDescent="0.35">
      <c r="A254" s="93" t="s">
        <v>11796</v>
      </c>
      <c r="B254" s="93">
        <v>4.92</v>
      </c>
      <c r="C254" s="93">
        <v>6.3</v>
      </c>
      <c r="D254" s="93" t="s">
        <v>4360</v>
      </c>
      <c r="E254" s="93" t="s">
        <v>6800</v>
      </c>
      <c r="F254" s="93" t="s">
        <v>11797</v>
      </c>
      <c r="G254" s="93">
        <v>4000</v>
      </c>
      <c r="J254" t="b">
        <v>1</v>
      </c>
    </row>
    <row r="255" spans="1:10" x14ac:dyDescent="0.35">
      <c r="A255" s="93" t="s">
        <v>11798</v>
      </c>
      <c r="B255" s="93">
        <v>9.5340000000000007</v>
      </c>
      <c r="C255" s="93">
        <v>6.4509999999999996</v>
      </c>
      <c r="D255" s="93" t="s">
        <v>4360</v>
      </c>
      <c r="E255" s="93" t="s">
        <v>6800</v>
      </c>
      <c r="F255" s="93" t="s">
        <v>11799</v>
      </c>
      <c r="G255" s="93">
        <v>2000</v>
      </c>
      <c r="J255" t="b">
        <v>1</v>
      </c>
    </row>
    <row r="256" spans="1:10" x14ac:dyDescent="0.35">
      <c r="A256" s="93" t="s">
        <v>11800</v>
      </c>
      <c r="B256" s="93">
        <v>4.9111000000000002</v>
      </c>
      <c r="C256" s="93">
        <v>6.92</v>
      </c>
      <c r="D256" s="93" t="s">
        <v>4360</v>
      </c>
      <c r="E256" s="93" t="s">
        <v>6724</v>
      </c>
      <c r="F256" s="93" t="s">
        <v>11801</v>
      </c>
      <c r="G256" s="93">
        <v>500</v>
      </c>
      <c r="J256" t="b">
        <v>1</v>
      </c>
    </row>
    <row r="257" spans="1:10" x14ac:dyDescent="0.35">
      <c r="A257" s="93" t="s">
        <v>11802</v>
      </c>
      <c r="B257" s="93">
        <v>6.1256199999999996</v>
      </c>
      <c r="C257" s="93">
        <v>6.9425800000000004</v>
      </c>
      <c r="D257" s="93" t="s">
        <v>4360</v>
      </c>
      <c r="E257" s="93" t="s">
        <v>6800</v>
      </c>
      <c r="F257" s="93" t="s">
        <v>11803</v>
      </c>
      <c r="G257" s="93">
        <v>3800</v>
      </c>
      <c r="J257" t="b">
        <v>1</v>
      </c>
    </row>
    <row r="258" spans="1:10" x14ac:dyDescent="0.35">
      <c r="A258" s="93" t="s">
        <v>11804</v>
      </c>
      <c r="B258" s="93">
        <v>6.39</v>
      </c>
      <c r="C258" s="93">
        <v>6.9447200000000002</v>
      </c>
      <c r="D258" s="93" t="s">
        <v>4360</v>
      </c>
      <c r="E258" s="93" t="s">
        <v>6800</v>
      </c>
      <c r="F258" s="93" t="s">
        <v>11805</v>
      </c>
      <c r="G258" s="93">
        <v>1500</v>
      </c>
      <c r="J258" t="b">
        <v>1</v>
      </c>
    </row>
    <row r="259" spans="1:10" x14ac:dyDescent="0.35">
      <c r="A259" s="93" t="s">
        <v>11806</v>
      </c>
      <c r="B259" s="93">
        <v>4.8030999999999997</v>
      </c>
      <c r="C259" s="93">
        <v>6.9787999999999997</v>
      </c>
      <c r="D259" s="93" t="s">
        <v>4360</v>
      </c>
      <c r="E259" s="93" t="s">
        <v>6800</v>
      </c>
      <c r="F259" s="93" t="s">
        <v>11807</v>
      </c>
      <c r="G259" s="93">
        <v>300</v>
      </c>
      <c r="J259" t="b">
        <v>1</v>
      </c>
    </row>
    <row r="260" spans="1:10" x14ac:dyDescent="0.35">
      <c r="A260" s="93" t="s">
        <v>11808</v>
      </c>
      <c r="B260" s="93">
        <v>5.3860000000000001</v>
      </c>
      <c r="C260" s="93">
        <v>6.9909999999999997</v>
      </c>
      <c r="D260" s="93" t="s">
        <v>4360</v>
      </c>
      <c r="E260" s="93" t="s">
        <v>6800</v>
      </c>
      <c r="F260" s="93" t="s">
        <v>11809</v>
      </c>
      <c r="G260" s="93">
        <v>1000</v>
      </c>
      <c r="J260" t="b">
        <v>1</v>
      </c>
    </row>
    <row r="261" spans="1:10" x14ac:dyDescent="0.35">
      <c r="A261" s="93" t="s">
        <v>11810</v>
      </c>
      <c r="B261" s="93">
        <v>5.3860000000000001</v>
      </c>
      <c r="C261" s="93">
        <v>6.9909999999999997</v>
      </c>
      <c r="D261" s="93" t="s">
        <v>4360</v>
      </c>
      <c r="E261" s="93" t="s">
        <v>6800</v>
      </c>
      <c r="F261" s="93" t="s">
        <v>11811</v>
      </c>
      <c r="G261" s="93">
        <v>1000</v>
      </c>
      <c r="J261" t="b">
        <v>1</v>
      </c>
    </row>
    <row r="262" spans="1:10" x14ac:dyDescent="0.35">
      <c r="A262" s="93" t="s">
        <v>11812</v>
      </c>
      <c r="B262" s="93">
        <v>13.49879</v>
      </c>
      <c r="C262" s="93">
        <v>7.1042699999999996</v>
      </c>
      <c r="D262" s="93" t="s">
        <v>4358</v>
      </c>
      <c r="E262" s="93" t="s">
        <v>6800</v>
      </c>
      <c r="F262" s="93" t="s">
        <v>11813</v>
      </c>
      <c r="G262" s="93">
        <v>3000</v>
      </c>
      <c r="J262" t="b">
        <v>1</v>
      </c>
    </row>
    <row r="263" spans="1:10" x14ac:dyDescent="0.35">
      <c r="A263" s="93" t="s">
        <v>11814</v>
      </c>
      <c r="B263" s="93">
        <v>13</v>
      </c>
      <c r="C263" s="93">
        <v>7.1071999999999997</v>
      </c>
      <c r="D263" s="93" t="s">
        <v>4358</v>
      </c>
      <c r="E263" s="93" t="s">
        <v>6800</v>
      </c>
      <c r="F263" s="93" t="s">
        <v>11815</v>
      </c>
      <c r="G263" s="93">
        <v>1500</v>
      </c>
      <c r="J263" t="b">
        <v>1</v>
      </c>
    </row>
    <row r="264" spans="1:10" x14ac:dyDescent="0.35">
      <c r="A264" s="93" t="s">
        <v>11816</v>
      </c>
      <c r="B264" s="93">
        <v>10.305</v>
      </c>
      <c r="C264" s="93">
        <v>7.1429999999999998</v>
      </c>
      <c r="D264" s="93" t="s">
        <v>4360</v>
      </c>
      <c r="E264" s="93" t="s">
        <v>6800</v>
      </c>
      <c r="F264" s="93" t="s">
        <v>11817</v>
      </c>
      <c r="G264" s="93">
        <v>10000</v>
      </c>
      <c r="J264" t="b">
        <v>1</v>
      </c>
    </row>
    <row r="265" spans="1:10" x14ac:dyDescent="0.35">
      <c r="A265" s="93" t="s">
        <v>11818</v>
      </c>
      <c r="B265" s="93">
        <v>4.7190000000000003</v>
      </c>
      <c r="C265" s="93">
        <v>7.1779999999999999</v>
      </c>
      <c r="D265" s="93" t="s">
        <v>4360</v>
      </c>
      <c r="E265" s="93" t="s">
        <v>6800</v>
      </c>
      <c r="F265" s="93" t="s">
        <v>11819</v>
      </c>
      <c r="G265" s="93">
        <v>500</v>
      </c>
      <c r="J265" t="b">
        <v>1</v>
      </c>
    </row>
    <row r="266" spans="1:10" x14ac:dyDescent="0.35">
      <c r="A266" s="93" t="s">
        <v>11820</v>
      </c>
      <c r="B266" s="93">
        <v>6.8666999999999998</v>
      </c>
      <c r="C266" s="93">
        <v>7.4</v>
      </c>
      <c r="D266" s="93" t="s">
        <v>4360</v>
      </c>
      <c r="E266" s="93" t="s">
        <v>6800</v>
      </c>
      <c r="F266" s="93" t="s">
        <v>11821</v>
      </c>
      <c r="G266" s="93">
        <v>500</v>
      </c>
      <c r="J266" t="b">
        <v>1</v>
      </c>
    </row>
    <row r="267" spans="1:10" x14ac:dyDescent="0.35">
      <c r="A267" s="93" t="s">
        <v>11822</v>
      </c>
      <c r="B267" s="93">
        <v>6.8651</v>
      </c>
      <c r="C267" s="93">
        <v>7.4137000000000004</v>
      </c>
      <c r="D267" s="93" t="s">
        <v>4360</v>
      </c>
      <c r="E267" s="93" t="s">
        <v>6800</v>
      </c>
      <c r="F267" s="93" t="s">
        <v>11823</v>
      </c>
      <c r="G267" s="93">
        <v>200</v>
      </c>
      <c r="J267" t="b">
        <v>1</v>
      </c>
    </row>
    <row r="268" spans="1:10" x14ac:dyDescent="0.35">
      <c r="A268" s="93" t="s">
        <v>11824</v>
      </c>
      <c r="B268" s="93">
        <v>6.8673000000000002</v>
      </c>
      <c r="C268" s="93">
        <v>7.4196999999999997</v>
      </c>
      <c r="D268" s="93" t="s">
        <v>4360</v>
      </c>
      <c r="E268" s="93" t="s">
        <v>6800</v>
      </c>
      <c r="F268" s="93" t="s">
        <v>11825</v>
      </c>
      <c r="G268" s="93">
        <v>750</v>
      </c>
      <c r="J268" t="b">
        <v>1</v>
      </c>
    </row>
    <row r="269" spans="1:10" x14ac:dyDescent="0.35">
      <c r="A269" s="93" t="s">
        <v>11826</v>
      </c>
      <c r="B269" s="93">
        <v>6.8517000000000001</v>
      </c>
      <c r="C269" s="93">
        <v>7.4265999999999996</v>
      </c>
      <c r="D269" s="93" t="s">
        <v>4360</v>
      </c>
      <c r="E269" s="93" t="s">
        <v>6800</v>
      </c>
      <c r="F269" s="93" t="s">
        <v>11827</v>
      </c>
      <c r="G269" s="93">
        <v>400</v>
      </c>
      <c r="J269" t="b">
        <v>1</v>
      </c>
    </row>
    <row r="270" spans="1:10" x14ac:dyDescent="0.35">
      <c r="A270" s="93" t="s">
        <v>11828</v>
      </c>
      <c r="B270" s="93">
        <v>5.5332999999999997</v>
      </c>
      <c r="C270" s="93">
        <v>7.5166700000000004</v>
      </c>
      <c r="D270" s="93" t="s">
        <v>4360</v>
      </c>
      <c r="E270" s="93" t="s">
        <v>6724</v>
      </c>
      <c r="F270" s="93" t="s">
        <v>11829</v>
      </c>
      <c r="G270" s="93">
        <v>5000</v>
      </c>
      <c r="J270" t="b">
        <v>1</v>
      </c>
    </row>
    <row r="271" spans="1:10" x14ac:dyDescent="0.35">
      <c r="A271" s="93" t="s">
        <v>11830</v>
      </c>
      <c r="B271" s="93">
        <v>6.3066000000000004</v>
      </c>
      <c r="C271" s="93">
        <v>7.5353000000000003</v>
      </c>
      <c r="D271" s="93" t="s">
        <v>4360</v>
      </c>
      <c r="E271" s="93" t="s">
        <v>6800</v>
      </c>
      <c r="F271" s="93" t="s">
        <v>11831</v>
      </c>
      <c r="G271" s="93">
        <v>1500</v>
      </c>
      <c r="J271" t="b">
        <v>1</v>
      </c>
    </row>
    <row r="272" spans="1:10" x14ac:dyDescent="0.35">
      <c r="A272" s="93" t="s">
        <v>11832</v>
      </c>
      <c r="B272" s="93">
        <v>5.4809999999999999</v>
      </c>
      <c r="C272" s="93">
        <v>7.5369999999999999</v>
      </c>
      <c r="D272" s="93" t="s">
        <v>4360</v>
      </c>
      <c r="E272" s="93" t="s">
        <v>6800</v>
      </c>
      <c r="F272" s="93" t="s">
        <v>11833</v>
      </c>
      <c r="G272" s="93">
        <v>300</v>
      </c>
      <c r="J272" t="b">
        <v>1</v>
      </c>
    </row>
    <row r="273" spans="1:10" x14ac:dyDescent="0.35">
      <c r="A273" s="93" t="s">
        <v>11834</v>
      </c>
      <c r="B273" s="93">
        <v>6.3041999999999998</v>
      </c>
      <c r="C273" s="93">
        <v>7.5376000000000003</v>
      </c>
      <c r="D273" s="93" t="s">
        <v>4360</v>
      </c>
      <c r="E273" s="93" t="s">
        <v>6800</v>
      </c>
      <c r="F273" s="93" t="s">
        <v>11835</v>
      </c>
      <c r="G273" s="93">
        <v>1000</v>
      </c>
      <c r="J273" t="b">
        <v>1</v>
      </c>
    </row>
    <row r="274" spans="1:10" x14ac:dyDescent="0.35">
      <c r="A274" s="93" t="s">
        <v>11836</v>
      </c>
      <c r="B274" s="93">
        <v>5.8482000000000003</v>
      </c>
      <c r="C274" s="93">
        <v>7.5441000000000003</v>
      </c>
      <c r="D274" s="93" t="s">
        <v>4360</v>
      </c>
      <c r="E274" s="93" t="s">
        <v>6800</v>
      </c>
      <c r="F274" s="93" t="s">
        <v>11837</v>
      </c>
      <c r="G274" s="93">
        <v>800</v>
      </c>
      <c r="J274" t="b">
        <v>1</v>
      </c>
    </row>
    <row r="275" spans="1:10" x14ac:dyDescent="0.35">
      <c r="A275" s="93" t="s">
        <v>11838</v>
      </c>
      <c r="B275" s="93">
        <v>5.9180000000000001</v>
      </c>
      <c r="C275" s="93">
        <v>7.5570000000000004</v>
      </c>
      <c r="D275" s="93" t="s">
        <v>4360</v>
      </c>
      <c r="E275" s="93" t="s">
        <v>6800</v>
      </c>
      <c r="F275" s="93" t="s">
        <v>11839</v>
      </c>
      <c r="G275" s="93">
        <v>500</v>
      </c>
      <c r="J275" t="b">
        <v>1</v>
      </c>
    </row>
    <row r="276" spans="1:10" x14ac:dyDescent="0.35">
      <c r="A276" s="93" t="s">
        <v>11840</v>
      </c>
      <c r="B276" s="93">
        <v>11.207269999999999</v>
      </c>
      <c r="C276" s="93">
        <v>7.5599100000000004</v>
      </c>
      <c r="D276" s="93" t="s">
        <v>4360</v>
      </c>
      <c r="E276" s="93" t="s">
        <v>6800</v>
      </c>
      <c r="F276" s="93" t="s">
        <v>11841</v>
      </c>
      <c r="G276" s="93">
        <v>900</v>
      </c>
      <c r="J276" t="b">
        <v>1</v>
      </c>
    </row>
    <row r="277" spans="1:10" x14ac:dyDescent="0.35">
      <c r="A277" s="93" t="s">
        <v>11842</v>
      </c>
      <c r="B277" s="93">
        <v>11.209899999999999</v>
      </c>
      <c r="C277" s="93">
        <v>7.5617000000000001</v>
      </c>
      <c r="D277" s="93" t="s">
        <v>4360</v>
      </c>
      <c r="E277" s="93" t="s">
        <v>6800</v>
      </c>
      <c r="F277" s="93" t="s">
        <v>11843</v>
      </c>
      <c r="G277" s="93">
        <v>800</v>
      </c>
      <c r="J277" t="b">
        <v>1</v>
      </c>
    </row>
    <row r="278" spans="1:10" x14ac:dyDescent="0.35">
      <c r="A278" s="93" t="s">
        <v>11844</v>
      </c>
      <c r="B278" s="93">
        <v>11.178000000000001</v>
      </c>
      <c r="C278" s="93">
        <v>7.6151</v>
      </c>
      <c r="D278" s="93" t="s">
        <v>4360</v>
      </c>
      <c r="E278" s="93" t="s">
        <v>6724</v>
      </c>
      <c r="F278" s="93" t="s">
        <v>11845</v>
      </c>
      <c r="G278" s="93">
        <v>1000</v>
      </c>
      <c r="J278" t="b">
        <v>1</v>
      </c>
    </row>
    <row r="279" spans="1:10" x14ac:dyDescent="0.35">
      <c r="A279" s="93" t="s">
        <v>11846</v>
      </c>
      <c r="B279" s="93">
        <v>11.118</v>
      </c>
      <c r="C279" s="93">
        <v>7.617</v>
      </c>
      <c r="D279" s="93" t="s">
        <v>4360</v>
      </c>
      <c r="E279" s="93" t="s">
        <v>6800</v>
      </c>
      <c r="F279" s="93" t="s">
        <v>11847</v>
      </c>
      <c r="G279" s="93">
        <v>1000</v>
      </c>
      <c r="J279" t="b">
        <v>1</v>
      </c>
    </row>
    <row r="280" spans="1:10" x14ac:dyDescent="0.35">
      <c r="A280" s="93" t="s">
        <v>11848</v>
      </c>
      <c r="B280" s="93">
        <v>11.163</v>
      </c>
      <c r="C280" s="93">
        <v>7.6349999999999998</v>
      </c>
      <c r="D280" s="93" t="s">
        <v>4360</v>
      </c>
      <c r="E280" s="93" t="s">
        <v>6800</v>
      </c>
      <c r="F280" s="93" t="s">
        <v>11849</v>
      </c>
      <c r="G280" s="93">
        <v>500</v>
      </c>
      <c r="J280" t="b">
        <v>1</v>
      </c>
    </row>
    <row r="281" spans="1:10" x14ac:dyDescent="0.35">
      <c r="A281" s="93" t="s">
        <v>11850</v>
      </c>
      <c r="B281" s="93">
        <v>11.1591</v>
      </c>
      <c r="C281" s="93">
        <v>7.6380999999999997</v>
      </c>
      <c r="D281" s="93" t="s">
        <v>4360</v>
      </c>
      <c r="E281" s="93" t="s">
        <v>6800</v>
      </c>
      <c r="F281" s="93" t="s">
        <v>11851</v>
      </c>
      <c r="G281" s="93">
        <v>300</v>
      </c>
      <c r="J281" t="b">
        <v>1</v>
      </c>
    </row>
    <row r="282" spans="1:10" x14ac:dyDescent="0.35">
      <c r="A282" s="93" t="s">
        <v>11852</v>
      </c>
      <c r="B282" s="93">
        <v>36.74306</v>
      </c>
      <c r="C282" s="93">
        <v>7.6663899999999998</v>
      </c>
      <c r="D282" s="93" t="s">
        <v>4252</v>
      </c>
      <c r="E282" s="93" t="s">
        <v>6800</v>
      </c>
      <c r="F282" s="93" t="s">
        <v>11853</v>
      </c>
      <c r="G282" s="93">
        <v>500</v>
      </c>
      <c r="J282" t="b">
        <v>1</v>
      </c>
    </row>
    <row r="283" spans="1:10" x14ac:dyDescent="0.35">
      <c r="A283" s="93" t="s">
        <v>11854</v>
      </c>
      <c r="B283" s="93">
        <v>11</v>
      </c>
      <c r="C283" s="93">
        <v>7.7</v>
      </c>
      <c r="D283" s="93" t="s">
        <v>4360</v>
      </c>
      <c r="E283" s="93" t="s">
        <v>6800</v>
      </c>
      <c r="F283" s="93" t="s">
        <v>11855</v>
      </c>
      <c r="G283" s="93">
        <v>5500</v>
      </c>
      <c r="J283" t="b">
        <v>1</v>
      </c>
    </row>
    <row r="284" spans="1:10" x14ac:dyDescent="0.35">
      <c r="A284" s="93" t="s">
        <v>11856</v>
      </c>
      <c r="B284" s="93">
        <v>10.132999999999999</v>
      </c>
      <c r="C284" s="93">
        <v>8.0079999999999991</v>
      </c>
      <c r="D284" s="93" t="s">
        <v>4360</v>
      </c>
      <c r="E284" s="93" t="s">
        <v>6800</v>
      </c>
      <c r="F284" s="93" t="s">
        <v>11857</v>
      </c>
      <c r="G284" s="93">
        <v>19250</v>
      </c>
      <c r="J284" t="b">
        <v>1</v>
      </c>
    </row>
    <row r="285" spans="1:10" x14ac:dyDescent="0.35">
      <c r="A285" s="93" t="s">
        <v>11858</v>
      </c>
      <c r="B285" s="93">
        <v>6.3239999999999998</v>
      </c>
      <c r="C285" s="93">
        <v>8.1280000000000001</v>
      </c>
      <c r="D285" s="93" t="s">
        <v>4360</v>
      </c>
      <c r="E285" s="93" t="s">
        <v>6800</v>
      </c>
      <c r="F285" s="93" t="s">
        <v>11859</v>
      </c>
      <c r="G285" s="93">
        <v>300</v>
      </c>
      <c r="J285" t="b">
        <v>1</v>
      </c>
    </row>
    <row r="286" spans="1:10" x14ac:dyDescent="0.35">
      <c r="A286" s="93" t="s">
        <v>11860</v>
      </c>
      <c r="B286" s="93">
        <v>6.25</v>
      </c>
      <c r="C286" s="93">
        <v>8.25</v>
      </c>
      <c r="D286" s="93" t="s">
        <v>4360</v>
      </c>
      <c r="E286" s="93" t="s">
        <v>6800</v>
      </c>
      <c r="F286" s="93" t="s">
        <v>11861</v>
      </c>
      <c r="G286" s="93">
        <v>917</v>
      </c>
      <c r="J286" t="b">
        <v>1</v>
      </c>
    </row>
    <row r="287" spans="1:10" x14ac:dyDescent="0.35">
      <c r="A287" s="93" t="s">
        <v>11862</v>
      </c>
      <c r="B287" s="93">
        <v>4.95092</v>
      </c>
      <c r="C287" s="93">
        <v>8.3439999999999994</v>
      </c>
      <c r="D287" s="93" t="s">
        <v>4360</v>
      </c>
      <c r="E287" s="93" t="s">
        <v>6800</v>
      </c>
      <c r="F287" s="93" t="s">
        <v>11863</v>
      </c>
      <c r="G287" s="93">
        <v>350</v>
      </c>
      <c r="I287" s="93" t="s">
        <v>11864</v>
      </c>
      <c r="J287" t="b">
        <v>1</v>
      </c>
    </row>
    <row r="288" spans="1:10" x14ac:dyDescent="0.35">
      <c r="A288" s="93" t="s">
        <v>11865</v>
      </c>
      <c r="B288" s="93">
        <v>4.9480000000000004</v>
      </c>
      <c r="C288" s="93">
        <v>8.3469999999999995</v>
      </c>
      <c r="D288" s="93" t="s">
        <v>4360</v>
      </c>
      <c r="E288" s="93" t="s">
        <v>6800</v>
      </c>
      <c r="F288" s="93" t="s">
        <v>11866</v>
      </c>
      <c r="G288" s="93">
        <v>600</v>
      </c>
      <c r="J288" t="b">
        <v>1</v>
      </c>
    </row>
    <row r="289" spans="1:10" x14ac:dyDescent="0.35">
      <c r="A289" s="93" t="s">
        <v>11867</v>
      </c>
      <c r="B289" s="93">
        <v>11.972899999999999</v>
      </c>
      <c r="C289" s="93">
        <v>8.4257000000000009</v>
      </c>
      <c r="D289" s="93" t="s">
        <v>4360</v>
      </c>
      <c r="E289" s="93" t="s">
        <v>6800</v>
      </c>
      <c r="F289" s="93" t="s">
        <v>11868</v>
      </c>
      <c r="G289" s="93">
        <v>500</v>
      </c>
      <c r="J289" t="b">
        <v>1</v>
      </c>
    </row>
    <row r="290" spans="1:10" x14ac:dyDescent="0.35">
      <c r="A290" s="93" t="s">
        <v>11869</v>
      </c>
      <c r="B290" s="93">
        <v>11.647</v>
      </c>
      <c r="C290" s="93">
        <v>8.4480000000000004</v>
      </c>
      <c r="D290" s="93" t="s">
        <v>4360</v>
      </c>
      <c r="E290" s="93" t="s">
        <v>6800</v>
      </c>
      <c r="F290" s="93" t="s">
        <v>11870</v>
      </c>
      <c r="G290" s="93">
        <v>2000</v>
      </c>
      <c r="J290" t="b">
        <v>1</v>
      </c>
    </row>
    <row r="291" spans="1:10" x14ac:dyDescent="0.35">
      <c r="A291" s="93" t="s">
        <v>11871</v>
      </c>
      <c r="B291" s="93">
        <v>9.6300000000000008</v>
      </c>
      <c r="C291" s="93">
        <v>8.4960000000000004</v>
      </c>
      <c r="D291" s="93" t="s">
        <v>4360</v>
      </c>
      <c r="E291" s="93" t="s">
        <v>6800</v>
      </c>
      <c r="F291" s="93" t="s">
        <v>11872</v>
      </c>
      <c r="G291" s="93">
        <v>250</v>
      </c>
      <c r="J291" t="b">
        <v>1</v>
      </c>
    </row>
    <row r="292" spans="1:10" x14ac:dyDescent="0.35">
      <c r="A292" s="93" t="s">
        <v>11873</v>
      </c>
      <c r="B292" s="93">
        <v>7.7329999999999997</v>
      </c>
      <c r="C292" s="93">
        <v>8.5389999999999997</v>
      </c>
      <c r="D292" s="93" t="s">
        <v>4360</v>
      </c>
      <c r="E292" s="93" t="s">
        <v>6800</v>
      </c>
      <c r="F292" s="93" t="s">
        <v>11874</v>
      </c>
      <c r="G292" s="93">
        <v>200</v>
      </c>
      <c r="J292" t="b">
        <v>1</v>
      </c>
    </row>
    <row r="293" spans="1:10" x14ac:dyDescent="0.35">
      <c r="A293" s="93" t="s">
        <v>11875</v>
      </c>
      <c r="B293" s="93">
        <v>12.002190000000001</v>
      </c>
      <c r="C293" s="93">
        <v>8.5919399999999992</v>
      </c>
      <c r="D293" s="93" t="s">
        <v>4360</v>
      </c>
      <c r="E293" s="93" t="s">
        <v>6800</v>
      </c>
      <c r="F293" s="93" t="s">
        <v>11876</v>
      </c>
      <c r="G293" s="93">
        <v>10000</v>
      </c>
      <c r="J293" t="b">
        <v>1</v>
      </c>
    </row>
    <row r="294" spans="1:10" x14ac:dyDescent="0.35">
      <c r="A294" s="93" t="s">
        <v>11877</v>
      </c>
      <c r="B294" s="93">
        <v>7.7830000000000004</v>
      </c>
      <c r="C294" s="93">
        <v>8.6010000000000009</v>
      </c>
      <c r="D294" s="93" t="s">
        <v>4360</v>
      </c>
      <c r="E294" s="93" t="s">
        <v>6800</v>
      </c>
      <c r="F294" s="93" t="s">
        <v>11878</v>
      </c>
      <c r="G294" s="93">
        <v>5000</v>
      </c>
      <c r="J294" t="b">
        <v>1</v>
      </c>
    </row>
    <row r="295" spans="1:10" x14ac:dyDescent="0.35">
      <c r="A295" s="93" t="s">
        <v>11879</v>
      </c>
      <c r="B295" s="93">
        <v>12.17</v>
      </c>
      <c r="C295" s="93">
        <v>8.65</v>
      </c>
      <c r="D295" s="93" t="s">
        <v>4360</v>
      </c>
      <c r="E295" s="93" t="s">
        <v>6724</v>
      </c>
      <c r="F295" s="93" t="s">
        <v>11880</v>
      </c>
      <c r="G295" s="93">
        <v>4000</v>
      </c>
      <c r="J295" t="b">
        <v>1</v>
      </c>
    </row>
    <row r="296" spans="1:10" x14ac:dyDescent="0.35">
      <c r="A296" s="93" t="s">
        <v>11881</v>
      </c>
      <c r="B296" s="93">
        <v>12.141</v>
      </c>
      <c r="C296" s="93">
        <v>8.6684000000000001</v>
      </c>
      <c r="D296" s="93" t="s">
        <v>4360</v>
      </c>
      <c r="E296" s="93" t="s">
        <v>6800</v>
      </c>
      <c r="F296" s="93" t="s">
        <v>11882</v>
      </c>
      <c r="G296" s="93">
        <v>400</v>
      </c>
      <c r="J296" t="b">
        <v>1</v>
      </c>
    </row>
    <row r="297" spans="1:10" x14ac:dyDescent="0.35">
      <c r="A297" s="93" t="s">
        <v>11883</v>
      </c>
      <c r="B297" s="93">
        <v>9.73</v>
      </c>
      <c r="C297" s="93">
        <v>8.7880000000000003</v>
      </c>
      <c r="D297" s="93" t="s">
        <v>4360</v>
      </c>
      <c r="E297" s="93" t="s">
        <v>6800</v>
      </c>
      <c r="F297" s="93" t="s">
        <v>11884</v>
      </c>
      <c r="G297" s="93">
        <v>5000</v>
      </c>
      <c r="J297" t="b">
        <v>1</v>
      </c>
    </row>
    <row r="298" spans="1:10" x14ac:dyDescent="0.35">
      <c r="A298" s="93" t="s">
        <v>11885</v>
      </c>
      <c r="B298" s="93">
        <v>9.9499999999999993</v>
      </c>
      <c r="C298" s="93">
        <v>8.891</v>
      </c>
      <c r="D298" s="93" t="s">
        <v>4360</v>
      </c>
      <c r="E298" s="93" t="s">
        <v>6800</v>
      </c>
      <c r="F298" s="93" t="s">
        <v>11886</v>
      </c>
      <c r="G298" s="93">
        <v>1000</v>
      </c>
      <c r="J298" t="b">
        <v>1</v>
      </c>
    </row>
    <row r="299" spans="1:10" x14ac:dyDescent="0.35">
      <c r="A299" s="93" t="s">
        <v>11887</v>
      </c>
      <c r="B299" s="93">
        <v>36.729999999999997</v>
      </c>
      <c r="C299" s="93">
        <v>9.2166700000000006</v>
      </c>
      <c r="D299" s="93" t="s">
        <v>4392</v>
      </c>
      <c r="E299" s="93" t="s">
        <v>6800</v>
      </c>
      <c r="F299" s="93" t="s">
        <v>11888</v>
      </c>
      <c r="G299" s="93">
        <v>550</v>
      </c>
      <c r="J299" t="b">
        <v>1</v>
      </c>
    </row>
    <row r="300" spans="1:10" x14ac:dyDescent="0.35">
      <c r="A300" s="93" t="s">
        <v>11889</v>
      </c>
      <c r="B300" s="93">
        <v>36.730600000000003</v>
      </c>
      <c r="C300" s="93">
        <v>9.2261000000000006</v>
      </c>
      <c r="D300" s="93" t="s">
        <v>4392</v>
      </c>
      <c r="E300" s="93" t="s">
        <v>6800</v>
      </c>
      <c r="F300" s="93" t="s">
        <v>11890</v>
      </c>
      <c r="G300" s="93">
        <v>1000</v>
      </c>
      <c r="H300"/>
      <c r="J300" t="b">
        <v>1</v>
      </c>
    </row>
    <row r="301" spans="1:10" x14ac:dyDescent="0.35">
      <c r="A301" s="93" t="s">
        <v>11891</v>
      </c>
      <c r="B301" s="93">
        <v>36.730600000000003</v>
      </c>
      <c r="C301" s="93">
        <v>9.2261000000000006</v>
      </c>
      <c r="D301" s="93" t="s">
        <v>4392</v>
      </c>
      <c r="E301" s="93" t="s">
        <v>6800</v>
      </c>
      <c r="F301" s="93" t="s">
        <v>4392</v>
      </c>
      <c r="G301" s="93">
        <v>1000</v>
      </c>
      <c r="J301" t="b">
        <v>1</v>
      </c>
    </row>
    <row r="302" spans="1:10" x14ac:dyDescent="0.35">
      <c r="A302" s="93" t="s">
        <v>11892</v>
      </c>
      <c r="B302" s="93">
        <v>35.232999999999997</v>
      </c>
      <c r="C302" s="93">
        <v>9.2880000000000003</v>
      </c>
      <c r="D302" s="93" t="s">
        <v>4392</v>
      </c>
      <c r="E302" s="93" t="s">
        <v>6800</v>
      </c>
      <c r="F302" s="93" t="s">
        <v>11893</v>
      </c>
      <c r="G302" s="93">
        <v>2000</v>
      </c>
      <c r="J302" t="b">
        <v>1</v>
      </c>
    </row>
    <row r="303" spans="1:10" x14ac:dyDescent="0.35">
      <c r="A303" s="93" t="s">
        <v>11894</v>
      </c>
      <c r="B303" s="93">
        <v>34.457999999999998</v>
      </c>
      <c r="C303" s="93">
        <v>9.5190000000000001</v>
      </c>
      <c r="D303" s="93" t="s">
        <v>4392</v>
      </c>
      <c r="E303" s="93" t="s">
        <v>6800</v>
      </c>
      <c r="F303" s="93" t="s">
        <v>11895</v>
      </c>
      <c r="G303" s="93">
        <v>3000</v>
      </c>
      <c r="J303" t="b">
        <v>1</v>
      </c>
    </row>
    <row r="304" spans="1:10" x14ac:dyDescent="0.35">
      <c r="A304" s="93" t="s">
        <v>11896</v>
      </c>
      <c r="B304" s="93">
        <v>33.9009</v>
      </c>
      <c r="C304" s="93">
        <v>9.7225000000000001</v>
      </c>
      <c r="D304" s="93" t="s">
        <v>4392</v>
      </c>
      <c r="E304" s="93" t="s">
        <v>6800</v>
      </c>
      <c r="F304" s="93" t="s">
        <v>11897</v>
      </c>
      <c r="G304" s="93">
        <v>100</v>
      </c>
      <c r="J304" t="b">
        <v>1</v>
      </c>
    </row>
    <row r="305" spans="1:10" x14ac:dyDescent="0.35">
      <c r="A305" s="93" t="s">
        <v>11898</v>
      </c>
      <c r="B305" s="93">
        <v>10.284000000000001</v>
      </c>
      <c r="C305" s="93">
        <v>9.7970000000000006</v>
      </c>
      <c r="D305" s="93" t="s">
        <v>4360</v>
      </c>
      <c r="E305" s="93" t="s">
        <v>6800</v>
      </c>
      <c r="F305" s="93" t="s">
        <v>11899</v>
      </c>
      <c r="G305" s="93">
        <v>500</v>
      </c>
      <c r="J305" t="b">
        <v>1</v>
      </c>
    </row>
    <row r="306" spans="1:10" x14ac:dyDescent="0.35">
      <c r="A306" s="93" t="s">
        <v>11900</v>
      </c>
      <c r="B306" s="93">
        <v>36.352699999999999</v>
      </c>
      <c r="C306" s="93">
        <v>9.9570000000000007</v>
      </c>
      <c r="D306" s="93" t="s">
        <v>4392</v>
      </c>
      <c r="E306" s="93" t="s">
        <v>6800</v>
      </c>
      <c r="F306" s="93" t="s">
        <v>11901</v>
      </c>
      <c r="G306" s="93">
        <v>5000</v>
      </c>
      <c r="J306" t="b">
        <v>1</v>
      </c>
    </row>
    <row r="307" spans="1:10" x14ac:dyDescent="0.35">
      <c r="A307" s="93" t="s">
        <v>11902</v>
      </c>
      <c r="B307" s="93">
        <v>33.5</v>
      </c>
      <c r="C307" s="93">
        <v>10.06</v>
      </c>
      <c r="D307" s="93" t="s">
        <v>4392</v>
      </c>
      <c r="E307" s="93" t="s">
        <v>6800</v>
      </c>
      <c r="F307" s="93" t="s">
        <v>11903</v>
      </c>
      <c r="G307" s="93">
        <v>550</v>
      </c>
      <c r="J307" t="b">
        <v>1</v>
      </c>
    </row>
    <row r="308" spans="1:10" x14ac:dyDescent="0.35">
      <c r="A308" s="93" t="s">
        <v>11904</v>
      </c>
      <c r="B308" s="93">
        <v>5.4470000000000001</v>
      </c>
      <c r="C308" s="93">
        <v>10.064</v>
      </c>
      <c r="D308" s="93" t="s">
        <v>4272</v>
      </c>
      <c r="E308" s="93" t="s">
        <v>6800</v>
      </c>
      <c r="F308" s="93" t="s">
        <v>11905</v>
      </c>
      <c r="G308" s="93">
        <v>4000</v>
      </c>
      <c r="J308" t="b">
        <v>1</v>
      </c>
    </row>
    <row r="309" spans="1:10" x14ac:dyDescent="0.35">
      <c r="A309" s="93" t="s">
        <v>11906</v>
      </c>
      <c r="B309" s="93">
        <v>5.4470000000000001</v>
      </c>
      <c r="C309" s="93">
        <v>10.064</v>
      </c>
      <c r="D309" s="93" t="s">
        <v>4272</v>
      </c>
      <c r="E309" s="93" t="s">
        <v>6800</v>
      </c>
      <c r="F309" s="93" t="s">
        <v>11907</v>
      </c>
      <c r="G309" s="93">
        <v>4000</v>
      </c>
      <c r="J309" t="b">
        <v>1</v>
      </c>
    </row>
    <row r="310" spans="1:10" x14ac:dyDescent="0.35">
      <c r="A310" s="93" t="s">
        <v>11908</v>
      </c>
      <c r="B310" s="93">
        <v>5.4448299999999996</v>
      </c>
      <c r="C310" s="93">
        <v>10.06766</v>
      </c>
      <c r="D310" s="93" t="s">
        <v>4272</v>
      </c>
      <c r="E310" s="93" t="s">
        <v>6800</v>
      </c>
      <c r="F310" s="93" t="s">
        <v>11909</v>
      </c>
      <c r="G310" s="93">
        <v>300</v>
      </c>
      <c r="J310" t="b">
        <v>1</v>
      </c>
    </row>
    <row r="311" spans="1:10" x14ac:dyDescent="0.35">
      <c r="A311" s="93" t="s">
        <v>11910</v>
      </c>
      <c r="B311" s="93">
        <v>36.811999999999998</v>
      </c>
      <c r="C311" s="93">
        <v>10.073</v>
      </c>
      <c r="D311" s="93" t="s">
        <v>4392</v>
      </c>
      <c r="E311" s="93" t="s">
        <v>6800</v>
      </c>
      <c r="F311" s="93" t="s">
        <v>11911</v>
      </c>
      <c r="G311" s="93">
        <v>1000</v>
      </c>
      <c r="J311" t="b">
        <v>1</v>
      </c>
    </row>
    <row r="312" spans="1:10" x14ac:dyDescent="0.35">
      <c r="A312" s="93" t="s">
        <v>11912</v>
      </c>
      <c r="B312" s="93">
        <v>6</v>
      </c>
      <c r="C312" s="93">
        <v>10.1</v>
      </c>
      <c r="D312" s="93" t="s">
        <v>4272</v>
      </c>
      <c r="E312" s="93" t="s">
        <v>6800</v>
      </c>
      <c r="F312" s="93" t="s">
        <v>11913</v>
      </c>
      <c r="G312" s="93">
        <v>5000</v>
      </c>
      <c r="J312" t="b">
        <v>1</v>
      </c>
    </row>
    <row r="313" spans="1:10" x14ac:dyDescent="0.35">
      <c r="A313" s="93" t="s">
        <v>11914</v>
      </c>
      <c r="B313" s="93">
        <v>36.603099999999998</v>
      </c>
      <c r="C313" s="93">
        <v>10.128</v>
      </c>
      <c r="D313" s="93" t="s">
        <v>4392</v>
      </c>
      <c r="E313" s="93" t="s">
        <v>6800</v>
      </c>
      <c r="F313" s="93" t="s">
        <v>11915</v>
      </c>
      <c r="G313" s="93">
        <v>1000</v>
      </c>
      <c r="J313" t="b">
        <v>1</v>
      </c>
    </row>
    <row r="314" spans="1:10" x14ac:dyDescent="0.35">
      <c r="A314" s="93" t="s">
        <v>11916</v>
      </c>
      <c r="B314" s="93">
        <v>36.227899999999998</v>
      </c>
      <c r="C314" s="93">
        <v>10.170999999999999</v>
      </c>
      <c r="D314" s="93" t="s">
        <v>4392</v>
      </c>
      <c r="E314" s="93" t="s">
        <v>6800</v>
      </c>
      <c r="F314" s="93" t="s">
        <v>11917</v>
      </c>
      <c r="G314" s="93">
        <v>4000</v>
      </c>
      <c r="J314" t="b">
        <v>1</v>
      </c>
    </row>
    <row r="315" spans="1:10" x14ac:dyDescent="0.35">
      <c r="A315" s="93" t="s">
        <v>11918</v>
      </c>
      <c r="B315" s="93">
        <v>5.984</v>
      </c>
      <c r="C315" s="93">
        <v>10.183</v>
      </c>
      <c r="D315" s="93" t="s">
        <v>4272</v>
      </c>
      <c r="E315" s="93" t="s">
        <v>6800</v>
      </c>
      <c r="F315" s="93" t="s">
        <v>11919</v>
      </c>
      <c r="G315" s="93">
        <v>10000</v>
      </c>
      <c r="J315" t="b">
        <v>1</v>
      </c>
    </row>
    <row r="316" spans="1:10" x14ac:dyDescent="0.35">
      <c r="A316" s="93" t="s">
        <v>11920</v>
      </c>
      <c r="B316" s="93">
        <v>36.845120000000001</v>
      </c>
      <c r="C316" s="93">
        <v>10.192449999999999</v>
      </c>
      <c r="D316" s="93" t="s">
        <v>4392</v>
      </c>
      <c r="E316" s="93" t="s">
        <v>6800</v>
      </c>
      <c r="F316" s="93" t="s">
        <v>11921</v>
      </c>
      <c r="G316" s="93">
        <v>917</v>
      </c>
      <c r="J316" t="b">
        <v>1</v>
      </c>
    </row>
    <row r="317" spans="1:10" x14ac:dyDescent="0.35">
      <c r="A317" s="93" t="s">
        <v>11922</v>
      </c>
      <c r="B317" s="93">
        <v>6.0170000000000003</v>
      </c>
      <c r="C317" s="93">
        <v>10.27</v>
      </c>
      <c r="D317" s="93" t="s">
        <v>4272</v>
      </c>
      <c r="E317" s="93" t="s">
        <v>6800</v>
      </c>
      <c r="F317" s="93" t="s">
        <v>11923</v>
      </c>
      <c r="G317" s="93">
        <v>500</v>
      </c>
      <c r="J317" t="b">
        <v>1</v>
      </c>
    </row>
    <row r="318" spans="1:10" x14ac:dyDescent="0.35">
      <c r="A318" s="93" t="s">
        <v>11924</v>
      </c>
      <c r="B318" s="93">
        <v>36.68</v>
      </c>
      <c r="C318" s="93">
        <v>10.29</v>
      </c>
      <c r="D318" s="93" t="s">
        <v>4392</v>
      </c>
      <c r="E318" s="93" t="s">
        <v>6800</v>
      </c>
      <c r="F318" s="93" t="s">
        <v>11925</v>
      </c>
      <c r="G318" s="93">
        <v>2000</v>
      </c>
      <c r="J318" t="b">
        <v>1</v>
      </c>
    </row>
    <row r="319" spans="1:10" x14ac:dyDescent="0.35">
      <c r="A319" s="93" t="s">
        <v>11926</v>
      </c>
      <c r="B319" s="93">
        <v>6.0666700000000002</v>
      </c>
      <c r="C319" s="93">
        <v>10.43333</v>
      </c>
      <c r="D319" s="93" t="s">
        <v>4272</v>
      </c>
      <c r="E319" s="93" t="s">
        <v>6800</v>
      </c>
      <c r="F319" s="93" t="s">
        <v>11927</v>
      </c>
      <c r="G319" s="93">
        <v>917</v>
      </c>
      <c r="J319" t="b">
        <v>1</v>
      </c>
    </row>
    <row r="320" spans="1:10" x14ac:dyDescent="0.35">
      <c r="A320" s="93" t="s">
        <v>11928</v>
      </c>
      <c r="B320" s="93">
        <v>34.933900000000001</v>
      </c>
      <c r="C320" s="93">
        <v>10.6137</v>
      </c>
      <c r="D320" s="93" t="s">
        <v>4392</v>
      </c>
      <c r="E320" s="93" t="s">
        <v>6800</v>
      </c>
      <c r="F320" s="93" t="s">
        <v>11929</v>
      </c>
      <c r="G320" s="93">
        <v>500</v>
      </c>
      <c r="J320" t="b">
        <v>1</v>
      </c>
    </row>
    <row r="321" spans="1:10" x14ac:dyDescent="0.35">
      <c r="A321" s="93" t="s">
        <v>11930</v>
      </c>
      <c r="B321" s="93">
        <v>33.497999999999998</v>
      </c>
      <c r="C321" s="93">
        <v>10.638999999999999</v>
      </c>
      <c r="D321" s="93" t="s">
        <v>4392</v>
      </c>
      <c r="E321" s="93" t="s">
        <v>6800</v>
      </c>
      <c r="F321" s="93" t="s">
        <v>11931</v>
      </c>
      <c r="G321" s="93">
        <v>400</v>
      </c>
      <c r="J321" t="b">
        <v>1</v>
      </c>
    </row>
    <row r="322" spans="1:10" x14ac:dyDescent="0.35">
      <c r="A322" s="93" t="s">
        <v>11932</v>
      </c>
      <c r="B322" s="93">
        <v>34.767600000000002</v>
      </c>
      <c r="C322" s="93">
        <v>10.734780000000001</v>
      </c>
      <c r="D322" s="93" t="s">
        <v>4392</v>
      </c>
      <c r="E322" s="93" t="s">
        <v>6800</v>
      </c>
      <c r="F322" s="93" t="s">
        <v>11933</v>
      </c>
      <c r="G322" s="93">
        <v>40000</v>
      </c>
      <c r="J322" t="b">
        <v>1</v>
      </c>
    </row>
    <row r="323" spans="1:10" x14ac:dyDescent="0.35">
      <c r="A323" s="93" t="s">
        <v>11934</v>
      </c>
      <c r="B323" s="93">
        <v>3.8651599999999999</v>
      </c>
      <c r="C323" s="93">
        <v>11.46048</v>
      </c>
      <c r="D323" s="93" t="s">
        <v>4272</v>
      </c>
      <c r="E323" s="93" t="s">
        <v>6800</v>
      </c>
      <c r="F323" s="93" t="s">
        <v>11935</v>
      </c>
      <c r="G323" s="93">
        <v>100</v>
      </c>
      <c r="J323" t="b">
        <v>1</v>
      </c>
    </row>
    <row r="324" spans="1:10" x14ac:dyDescent="0.35">
      <c r="A324" s="93" t="s">
        <v>11936</v>
      </c>
      <c r="B324" s="93">
        <v>3.8652000000000002</v>
      </c>
      <c r="C324" s="93">
        <v>11.46055</v>
      </c>
      <c r="D324" s="93" t="s">
        <v>4272</v>
      </c>
      <c r="E324" s="93" t="s">
        <v>6800</v>
      </c>
      <c r="F324" s="93" t="s">
        <v>11937</v>
      </c>
      <c r="G324" s="93">
        <v>200</v>
      </c>
      <c r="J324" t="b">
        <v>1</v>
      </c>
    </row>
    <row r="325" spans="1:10" x14ac:dyDescent="0.35">
      <c r="A325" s="93" t="s">
        <v>11938</v>
      </c>
      <c r="B325" s="93">
        <v>3.4660000000000002</v>
      </c>
      <c r="C325" s="93">
        <v>11.487</v>
      </c>
      <c r="D325" s="93" t="s">
        <v>4272</v>
      </c>
      <c r="E325" s="93" t="s">
        <v>6800</v>
      </c>
      <c r="F325" s="93" t="s">
        <v>11939</v>
      </c>
      <c r="G325" s="93">
        <v>1000</v>
      </c>
      <c r="J325" t="b">
        <v>1</v>
      </c>
    </row>
    <row r="326" spans="1:10" x14ac:dyDescent="0.35">
      <c r="A326" s="93" t="s">
        <v>11940</v>
      </c>
      <c r="B326" s="93">
        <v>10.290789999999999</v>
      </c>
      <c r="C326" s="93">
        <v>11.513870000000001</v>
      </c>
      <c r="D326" s="93" t="s">
        <v>4360</v>
      </c>
      <c r="E326" s="93" t="s">
        <v>6800</v>
      </c>
      <c r="F326" s="93" t="s">
        <v>11941</v>
      </c>
      <c r="G326" s="93">
        <v>100</v>
      </c>
      <c r="J326" t="b">
        <v>1</v>
      </c>
    </row>
    <row r="327" spans="1:10" x14ac:dyDescent="0.35">
      <c r="A327" s="93" t="s">
        <v>11942</v>
      </c>
      <c r="B327" s="93">
        <v>11.80472</v>
      </c>
      <c r="C327" s="93">
        <v>13.196580000000001</v>
      </c>
      <c r="D327" s="93" t="s">
        <v>4360</v>
      </c>
      <c r="E327" s="93" t="s">
        <v>6800</v>
      </c>
      <c r="F327" s="93" t="s">
        <v>11943</v>
      </c>
      <c r="G327" s="93">
        <v>2000</v>
      </c>
      <c r="J327" t="b">
        <v>1</v>
      </c>
    </row>
    <row r="328" spans="1:10" x14ac:dyDescent="0.35">
      <c r="A328" s="93" t="s">
        <v>11944</v>
      </c>
      <c r="B328" s="93">
        <v>11.805999999999999</v>
      </c>
      <c r="C328" s="93">
        <v>13.199</v>
      </c>
      <c r="D328" s="93" t="s">
        <v>4360</v>
      </c>
      <c r="E328" s="93" t="s">
        <v>6800</v>
      </c>
      <c r="F328" s="93" t="s">
        <v>11945</v>
      </c>
      <c r="G328" s="93">
        <v>10000</v>
      </c>
      <c r="J328" t="b">
        <v>1</v>
      </c>
    </row>
    <row r="329" spans="1:10" x14ac:dyDescent="0.35">
      <c r="A329" s="93" t="s">
        <v>11946</v>
      </c>
      <c r="B329" s="93">
        <v>10.361000000000001</v>
      </c>
      <c r="C329" s="93">
        <v>13.243</v>
      </c>
      <c r="D329" s="93" t="s">
        <v>4360</v>
      </c>
      <c r="E329" s="93" t="s">
        <v>6800</v>
      </c>
      <c r="F329" s="93" t="s">
        <v>11947</v>
      </c>
      <c r="G329" s="93">
        <v>10000</v>
      </c>
      <c r="J329" t="b">
        <v>1</v>
      </c>
    </row>
    <row r="330" spans="1:10" x14ac:dyDescent="0.35">
      <c r="A330" s="93" t="s">
        <v>11948</v>
      </c>
      <c r="B330" s="93">
        <v>10.27994</v>
      </c>
      <c r="C330" s="93">
        <v>13.277939999999999</v>
      </c>
      <c r="D330" s="93" t="s">
        <v>4360</v>
      </c>
      <c r="E330" s="93" t="s">
        <v>6800</v>
      </c>
      <c r="F330" s="93" t="s">
        <v>11949</v>
      </c>
      <c r="G330" s="93">
        <v>250</v>
      </c>
      <c r="J330" t="b">
        <v>1</v>
      </c>
    </row>
    <row r="331" spans="1:10" x14ac:dyDescent="0.35">
      <c r="A331" s="93" t="s">
        <v>11950</v>
      </c>
      <c r="B331" s="93">
        <v>9.3000000000000007</v>
      </c>
      <c r="C331" s="93">
        <v>13.39339</v>
      </c>
      <c r="D331" s="93" t="s">
        <v>4272</v>
      </c>
      <c r="E331" s="93" t="s">
        <v>6800</v>
      </c>
      <c r="F331" s="93" t="s">
        <v>11951</v>
      </c>
      <c r="G331" s="93">
        <v>3000</v>
      </c>
      <c r="J331" t="b">
        <v>1</v>
      </c>
    </row>
    <row r="332" spans="1:10" x14ac:dyDescent="0.35">
      <c r="A332" s="93" t="s">
        <v>11952</v>
      </c>
      <c r="B332" s="93">
        <v>9.3833300000000008</v>
      </c>
      <c r="C332" s="93">
        <v>13.533329999999999</v>
      </c>
      <c r="D332" s="93" t="s">
        <v>4272</v>
      </c>
      <c r="E332" s="93" t="s">
        <v>6800</v>
      </c>
      <c r="F332" s="93" t="s">
        <v>11953</v>
      </c>
      <c r="G332" s="93">
        <v>500</v>
      </c>
      <c r="J332" t="b">
        <v>1</v>
      </c>
    </row>
    <row r="333" spans="1:10" x14ac:dyDescent="0.35">
      <c r="A333" s="93" t="s">
        <v>11954</v>
      </c>
      <c r="B333" s="93">
        <v>27.016670000000001</v>
      </c>
      <c r="C333" s="93">
        <v>14.43333</v>
      </c>
      <c r="D333" s="93" t="s">
        <v>4334</v>
      </c>
      <c r="E333" s="93" t="s">
        <v>6800</v>
      </c>
      <c r="F333" s="93" t="s">
        <v>11955</v>
      </c>
      <c r="G333" s="93">
        <v>10000</v>
      </c>
      <c r="J333" t="b">
        <v>1</v>
      </c>
    </row>
    <row r="334" spans="1:10" x14ac:dyDescent="0.35">
      <c r="A334" s="93" t="s">
        <v>11956</v>
      </c>
      <c r="B334" s="93">
        <v>10.101100000000001</v>
      </c>
      <c r="C334" s="93">
        <v>14.452</v>
      </c>
      <c r="D334" s="93" t="s">
        <v>4272</v>
      </c>
      <c r="E334" s="93" t="s">
        <v>11957</v>
      </c>
      <c r="F334" s="93" t="s">
        <v>11958</v>
      </c>
      <c r="G334" s="93">
        <v>700</v>
      </c>
      <c r="J334" t="b">
        <v>1</v>
      </c>
    </row>
    <row r="335" spans="1:10" x14ac:dyDescent="0.35">
      <c r="A335" s="93" t="s">
        <v>11959</v>
      </c>
      <c r="B335" s="93">
        <v>10.34</v>
      </c>
      <c r="C335" s="93">
        <v>15.23</v>
      </c>
      <c r="D335" s="93" t="s">
        <v>4272</v>
      </c>
      <c r="E335" s="93" t="s">
        <v>6800</v>
      </c>
      <c r="F335" s="93" t="s">
        <v>11960</v>
      </c>
      <c r="G335" s="93">
        <v>1000</v>
      </c>
      <c r="J335" t="b">
        <v>1</v>
      </c>
    </row>
    <row r="336" spans="1:10" x14ac:dyDescent="0.35">
      <c r="A336" s="93" t="s">
        <v>11961</v>
      </c>
      <c r="B336" s="93">
        <v>-17.683299999999999</v>
      </c>
      <c r="C336" s="93">
        <v>15.3</v>
      </c>
      <c r="D336" s="93" t="s">
        <v>4354</v>
      </c>
      <c r="E336" s="93" t="s">
        <v>6724</v>
      </c>
      <c r="F336" s="93" t="s">
        <v>11962</v>
      </c>
      <c r="G336" s="93">
        <v>300</v>
      </c>
      <c r="J336" t="b">
        <v>1</v>
      </c>
    </row>
    <row r="337" spans="1:10" x14ac:dyDescent="0.35">
      <c r="A337" s="93" t="s">
        <v>11963</v>
      </c>
      <c r="B337" s="93">
        <v>-31.585799999999999</v>
      </c>
      <c r="C337" s="93">
        <v>18.3751</v>
      </c>
      <c r="D337" s="93" t="s">
        <v>4380</v>
      </c>
      <c r="E337" s="93" t="s">
        <v>6724</v>
      </c>
      <c r="F337" s="93" t="s">
        <v>11964</v>
      </c>
      <c r="G337" s="93">
        <v>1000</v>
      </c>
      <c r="J337" t="b">
        <v>1</v>
      </c>
    </row>
    <row r="338" spans="1:10" x14ac:dyDescent="0.35">
      <c r="A338" s="93" t="s">
        <v>11965</v>
      </c>
      <c r="B338" s="93">
        <v>-33.276829999999997</v>
      </c>
      <c r="C338" s="93">
        <v>18.704350000000002</v>
      </c>
      <c r="D338" s="93" t="s">
        <v>4380</v>
      </c>
      <c r="E338" s="93" t="s">
        <v>6800</v>
      </c>
      <c r="F338" s="93" t="s">
        <v>11966</v>
      </c>
      <c r="G338" s="93">
        <v>500</v>
      </c>
      <c r="I338" s="93" t="s">
        <v>11967</v>
      </c>
      <c r="J338" t="b">
        <v>1</v>
      </c>
    </row>
    <row r="339" spans="1:10" x14ac:dyDescent="0.35">
      <c r="A339" s="93" t="s">
        <v>11968</v>
      </c>
      <c r="B339" s="93">
        <v>-33.841500000000003</v>
      </c>
      <c r="C339" s="93">
        <v>18.836300000000001</v>
      </c>
      <c r="D339" s="93" t="s">
        <v>4380</v>
      </c>
      <c r="E339" s="93" t="s">
        <v>6800</v>
      </c>
      <c r="F339" s="93" t="s">
        <v>11969</v>
      </c>
      <c r="G339" s="93">
        <v>500</v>
      </c>
      <c r="J339" t="b">
        <v>1</v>
      </c>
    </row>
    <row r="340" spans="1:10" x14ac:dyDescent="0.35">
      <c r="A340" s="93" t="s">
        <v>11970</v>
      </c>
      <c r="B340" s="93">
        <v>-33.914700000000003</v>
      </c>
      <c r="C340" s="93">
        <v>18.8613</v>
      </c>
      <c r="D340" s="93" t="s">
        <v>4380</v>
      </c>
      <c r="E340" s="93" t="s">
        <v>6800</v>
      </c>
      <c r="F340" s="93" t="s">
        <v>11971</v>
      </c>
      <c r="G340" s="93">
        <v>500</v>
      </c>
      <c r="J340" t="b">
        <v>1</v>
      </c>
    </row>
    <row r="341" spans="1:10" x14ac:dyDescent="0.35">
      <c r="A341" s="93" t="s">
        <v>11972</v>
      </c>
      <c r="B341" s="93">
        <v>-33.943899999999999</v>
      </c>
      <c r="C341" s="93">
        <v>18.863399999999999</v>
      </c>
      <c r="D341" s="93" t="s">
        <v>4380</v>
      </c>
      <c r="E341" s="93" t="s">
        <v>6800</v>
      </c>
      <c r="F341" s="93" t="s">
        <v>11973</v>
      </c>
      <c r="G341" s="93">
        <v>150</v>
      </c>
      <c r="J341" t="b">
        <v>1</v>
      </c>
    </row>
    <row r="342" spans="1:10" x14ac:dyDescent="0.35">
      <c r="A342" s="93" t="s">
        <v>11974</v>
      </c>
      <c r="B342" s="93">
        <v>-34.366</v>
      </c>
      <c r="C342" s="93">
        <v>19.866669999999999</v>
      </c>
      <c r="D342" s="93" t="s">
        <v>4380</v>
      </c>
      <c r="E342" s="93" t="s">
        <v>6800</v>
      </c>
      <c r="F342" s="93" t="s">
        <v>11975</v>
      </c>
      <c r="G342" s="93">
        <v>500</v>
      </c>
      <c r="J342" t="b">
        <v>1</v>
      </c>
    </row>
    <row r="343" spans="1:10" x14ac:dyDescent="0.35">
      <c r="A343" s="93" t="s">
        <v>11976</v>
      </c>
      <c r="B343" s="93">
        <v>-33.976199999999999</v>
      </c>
      <c r="C343" s="93">
        <v>22.417300000000001</v>
      </c>
      <c r="D343" s="93" t="s">
        <v>4380</v>
      </c>
      <c r="E343" s="93" t="s">
        <v>6800</v>
      </c>
      <c r="F343" s="93" t="s">
        <v>11977</v>
      </c>
      <c r="G343" s="93">
        <v>600</v>
      </c>
      <c r="J343" t="b">
        <v>1</v>
      </c>
    </row>
    <row r="344" spans="1:10" x14ac:dyDescent="0.35">
      <c r="A344" s="93" t="s">
        <v>11978</v>
      </c>
      <c r="B344" s="93">
        <v>-33.987369999999999</v>
      </c>
      <c r="C344" s="93">
        <v>22.4206</v>
      </c>
      <c r="D344" s="93" t="s">
        <v>4380</v>
      </c>
      <c r="E344" s="93" t="s">
        <v>6800</v>
      </c>
      <c r="F344" s="93" t="s">
        <v>11979</v>
      </c>
      <c r="G344" s="93">
        <v>917</v>
      </c>
      <c r="J344" t="b">
        <v>1</v>
      </c>
    </row>
    <row r="345" spans="1:10" x14ac:dyDescent="0.35">
      <c r="A345" s="93" t="s">
        <v>11980</v>
      </c>
      <c r="B345" s="93">
        <v>-33.963700000000003</v>
      </c>
      <c r="C345" s="93">
        <v>22.5352</v>
      </c>
      <c r="D345" s="93" t="s">
        <v>4380</v>
      </c>
      <c r="E345" s="93" t="s">
        <v>6800</v>
      </c>
      <c r="F345" s="93" t="s">
        <v>11981</v>
      </c>
      <c r="G345" s="93">
        <v>500</v>
      </c>
      <c r="J345" t="b">
        <v>1</v>
      </c>
    </row>
    <row r="346" spans="1:10" x14ac:dyDescent="0.35">
      <c r="A346" s="93" t="s">
        <v>11982</v>
      </c>
      <c r="B346" s="93">
        <v>-19.983329999999999</v>
      </c>
      <c r="C346" s="93">
        <v>23.41667</v>
      </c>
      <c r="D346" s="93" t="s">
        <v>4262</v>
      </c>
      <c r="E346" s="93" t="s">
        <v>6800</v>
      </c>
      <c r="F346" s="93" t="s">
        <v>11983</v>
      </c>
      <c r="G346" s="93">
        <v>4000</v>
      </c>
      <c r="J346" t="b">
        <v>1</v>
      </c>
    </row>
    <row r="347" spans="1:10" x14ac:dyDescent="0.35">
      <c r="A347" s="93" t="s">
        <v>11984</v>
      </c>
      <c r="B347" s="93">
        <v>-6.8070000000000004</v>
      </c>
      <c r="C347" s="93">
        <v>23.959</v>
      </c>
      <c r="D347" s="93" t="s">
        <v>4294</v>
      </c>
      <c r="E347" s="93" t="s">
        <v>6800</v>
      </c>
      <c r="F347" s="93" t="s">
        <v>11985</v>
      </c>
      <c r="G347" s="93">
        <v>300</v>
      </c>
      <c r="J347" t="b">
        <v>1</v>
      </c>
    </row>
    <row r="348" spans="1:10" x14ac:dyDescent="0.35">
      <c r="A348" s="93" t="s">
        <v>11986</v>
      </c>
      <c r="B348" s="93">
        <v>-27.54795</v>
      </c>
      <c r="C348" s="93">
        <v>24.764140000000001</v>
      </c>
      <c r="D348" s="93" t="s">
        <v>4380</v>
      </c>
      <c r="E348" s="93" t="s">
        <v>6800</v>
      </c>
      <c r="F348" s="93" t="s">
        <v>11987</v>
      </c>
      <c r="G348" s="93">
        <v>1000</v>
      </c>
      <c r="J348" t="b">
        <v>1</v>
      </c>
    </row>
    <row r="349" spans="1:10" x14ac:dyDescent="0.35">
      <c r="A349" s="93" t="s">
        <v>11988</v>
      </c>
      <c r="B349" s="93">
        <v>-31.476600000000001</v>
      </c>
      <c r="C349" s="93">
        <v>25.0259</v>
      </c>
      <c r="D349" s="93" t="s">
        <v>4380</v>
      </c>
      <c r="E349" s="93" t="s">
        <v>6800</v>
      </c>
      <c r="F349" s="93" t="s">
        <v>11989</v>
      </c>
      <c r="G349" s="93">
        <v>800</v>
      </c>
      <c r="J349" t="b">
        <v>1</v>
      </c>
    </row>
    <row r="350" spans="1:10" x14ac:dyDescent="0.35">
      <c r="A350" s="93" t="s">
        <v>11990</v>
      </c>
      <c r="B350" s="93">
        <v>29.21</v>
      </c>
      <c r="C350" s="93">
        <v>25.4</v>
      </c>
      <c r="D350" s="93" t="s">
        <v>4298</v>
      </c>
      <c r="E350" s="93" t="s">
        <v>6800</v>
      </c>
      <c r="F350" s="93" t="s">
        <v>11991</v>
      </c>
      <c r="G350" s="93">
        <v>1000</v>
      </c>
      <c r="J350" t="b">
        <v>1</v>
      </c>
    </row>
    <row r="351" spans="1:10" x14ac:dyDescent="0.35">
      <c r="A351" s="93" t="s">
        <v>11992</v>
      </c>
      <c r="B351" s="93">
        <v>-25.45</v>
      </c>
      <c r="C351" s="93">
        <v>25.417000000000002</v>
      </c>
      <c r="D351" s="93" t="s">
        <v>4262</v>
      </c>
      <c r="E351" s="93" t="s">
        <v>6800</v>
      </c>
      <c r="F351" s="93" t="s">
        <v>11993</v>
      </c>
      <c r="G351" s="93">
        <v>5000</v>
      </c>
      <c r="J351" t="b">
        <v>1</v>
      </c>
    </row>
    <row r="352" spans="1:10" x14ac:dyDescent="0.35">
      <c r="A352" s="93" t="s">
        <v>11994</v>
      </c>
      <c r="B352" s="93">
        <v>-25.789000000000001</v>
      </c>
      <c r="C352" s="93">
        <v>25.617999999999999</v>
      </c>
      <c r="D352" s="93" t="s">
        <v>4380</v>
      </c>
      <c r="E352" s="93" t="s">
        <v>6800</v>
      </c>
      <c r="F352" s="93" t="s">
        <v>11995</v>
      </c>
      <c r="G352" s="93">
        <v>300</v>
      </c>
      <c r="J352" t="b">
        <v>1</v>
      </c>
    </row>
    <row r="353" spans="1:10" x14ac:dyDescent="0.35">
      <c r="A353" s="93" t="s">
        <v>11996</v>
      </c>
      <c r="B353" s="93">
        <v>-24.568200000000001</v>
      </c>
      <c r="C353" s="93">
        <v>25.9498</v>
      </c>
      <c r="D353" s="93" t="s">
        <v>4262</v>
      </c>
      <c r="E353" s="93" t="s">
        <v>6800</v>
      </c>
      <c r="F353" s="93" t="s">
        <v>11997</v>
      </c>
      <c r="G353" s="93">
        <v>1500</v>
      </c>
      <c r="J353" t="b">
        <v>1</v>
      </c>
    </row>
    <row r="354" spans="1:10" x14ac:dyDescent="0.35">
      <c r="A354" s="93" t="s">
        <v>11998</v>
      </c>
      <c r="B354" s="93">
        <v>-24.567</v>
      </c>
      <c r="C354" s="93">
        <v>25.95</v>
      </c>
      <c r="D354" s="93" t="s">
        <v>4262</v>
      </c>
      <c r="E354" s="93" t="s">
        <v>6800</v>
      </c>
      <c r="F354" s="93" t="s">
        <v>11999</v>
      </c>
      <c r="G354" s="93">
        <v>1000</v>
      </c>
      <c r="J354" t="b">
        <v>1</v>
      </c>
    </row>
    <row r="355" spans="1:10" x14ac:dyDescent="0.35">
      <c r="A355" s="93" t="s">
        <v>12000</v>
      </c>
      <c r="B355" s="93">
        <v>-29.016670000000001</v>
      </c>
      <c r="C355" s="93">
        <v>26.15</v>
      </c>
      <c r="D355" s="93" t="s">
        <v>4380</v>
      </c>
      <c r="E355" s="93" t="s">
        <v>6800</v>
      </c>
      <c r="F355" s="93" t="s">
        <v>12001</v>
      </c>
      <c r="G355" s="93">
        <v>917</v>
      </c>
      <c r="J355" t="b">
        <v>1</v>
      </c>
    </row>
    <row r="356" spans="1:10" x14ac:dyDescent="0.35">
      <c r="A356" s="93" t="s">
        <v>12002</v>
      </c>
      <c r="B356" s="93">
        <v>-29.1036</v>
      </c>
      <c r="C356" s="93">
        <v>26.175899999999999</v>
      </c>
      <c r="D356" s="93" t="s">
        <v>4380</v>
      </c>
      <c r="E356" s="93" t="s">
        <v>6800</v>
      </c>
      <c r="F356" s="93" t="s">
        <v>12003</v>
      </c>
      <c r="G356" s="93">
        <v>500</v>
      </c>
      <c r="J356" t="b">
        <v>1</v>
      </c>
    </row>
    <row r="357" spans="1:10" x14ac:dyDescent="0.35">
      <c r="A357" s="93" t="s">
        <v>12004</v>
      </c>
      <c r="B357" s="93">
        <v>-29.1036</v>
      </c>
      <c r="C357" s="93">
        <v>26.175899999999999</v>
      </c>
      <c r="D357" s="93" t="s">
        <v>4380</v>
      </c>
      <c r="E357" s="93" t="s">
        <v>6800</v>
      </c>
      <c r="F357" s="93" t="s">
        <v>12005</v>
      </c>
      <c r="G357" s="93">
        <v>500</v>
      </c>
      <c r="J357" t="b">
        <v>1</v>
      </c>
    </row>
    <row r="358" spans="1:10" x14ac:dyDescent="0.35">
      <c r="A358" s="93" t="s">
        <v>12006</v>
      </c>
      <c r="B358" s="93">
        <v>-29.223520000000001</v>
      </c>
      <c r="C358" s="93">
        <v>26.211369999999999</v>
      </c>
      <c r="D358" s="93" t="s">
        <v>4380</v>
      </c>
      <c r="E358" s="93" t="s">
        <v>6800</v>
      </c>
      <c r="F358" s="93" t="s">
        <v>12007</v>
      </c>
      <c r="G358" s="93">
        <v>250</v>
      </c>
      <c r="J358" t="b">
        <v>1</v>
      </c>
    </row>
    <row r="359" spans="1:10" x14ac:dyDescent="0.35">
      <c r="A359" s="93" t="s">
        <v>12008</v>
      </c>
      <c r="B359" s="93">
        <v>-28.940999999999999</v>
      </c>
      <c r="C359" s="93">
        <v>26.329000000000001</v>
      </c>
      <c r="D359" s="93" t="s">
        <v>4380</v>
      </c>
      <c r="E359" s="93" t="s">
        <v>6800</v>
      </c>
      <c r="F359" s="93" t="s">
        <v>12009</v>
      </c>
      <c r="G359" s="93">
        <v>1000</v>
      </c>
      <c r="J359" t="b">
        <v>1</v>
      </c>
    </row>
    <row r="360" spans="1:10" x14ac:dyDescent="0.35">
      <c r="A360" s="93" t="s">
        <v>12010</v>
      </c>
      <c r="B360" s="93">
        <v>-28.940999999999999</v>
      </c>
      <c r="C360" s="93">
        <v>26.329000000000001</v>
      </c>
      <c r="D360" s="93" t="s">
        <v>4380</v>
      </c>
      <c r="E360" s="93" t="s">
        <v>6800</v>
      </c>
      <c r="F360" s="93" t="s">
        <v>12011</v>
      </c>
      <c r="G360" s="93">
        <v>1000</v>
      </c>
      <c r="J360" t="b">
        <v>1</v>
      </c>
    </row>
    <row r="361" spans="1:10" x14ac:dyDescent="0.35">
      <c r="A361" s="93" t="s">
        <v>12012</v>
      </c>
      <c r="B361" s="93">
        <v>-32.787999999999997</v>
      </c>
      <c r="C361" s="93">
        <v>26.846</v>
      </c>
      <c r="D361" s="93" t="s">
        <v>4380</v>
      </c>
      <c r="E361" s="93" t="s">
        <v>6800</v>
      </c>
      <c r="F361" s="93" t="s">
        <v>12013</v>
      </c>
      <c r="G361" s="93">
        <v>500</v>
      </c>
      <c r="J361" t="b">
        <v>1</v>
      </c>
    </row>
    <row r="362" spans="1:10" x14ac:dyDescent="0.35">
      <c r="A362" s="93" t="s">
        <v>12014</v>
      </c>
      <c r="B362" s="93">
        <v>-32.792900000000003</v>
      </c>
      <c r="C362" s="93">
        <v>26.8477</v>
      </c>
      <c r="D362" s="93" t="s">
        <v>4380</v>
      </c>
      <c r="E362" s="93" t="s">
        <v>6800</v>
      </c>
      <c r="F362" s="93" t="s">
        <v>12015</v>
      </c>
      <c r="G362" s="93">
        <v>500</v>
      </c>
      <c r="J362" t="b">
        <v>1</v>
      </c>
    </row>
    <row r="363" spans="1:10" x14ac:dyDescent="0.35">
      <c r="A363" s="93" t="s">
        <v>12016</v>
      </c>
      <c r="B363" s="93">
        <v>-32.765999999999998</v>
      </c>
      <c r="C363" s="93">
        <v>26.854099999999999</v>
      </c>
      <c r="D363" s="93" t="s">
        <v>4380</v>
      </c>
      <c r="E363" s="93" t="s">
        <v>6800</v>
      </c>
      <c r="F363" s="93" t="s">
        <v>12017</v>
      </c>
      <c r="G363" s="93">
        <v>400</v>
      </c>
      <c r="J363" t="b">
        <v>1</v>
      </c>
    </row>
    <row r="364" spans="1:10" x14ac:dyDescent="0.35">
      <c r="A364" s="93" t="s">
        <v>12018</v>
      </c>
      <c r="B364" s="93">
        <v>-32.746099999999998</v>
      </c>
      <c r="C364" s="93">
        <v>27.027000000000001</v>
      </c>
      <c r="D364" s="93" t="s">
        <v>4380</v>
      </c>
      <c r="E364" s="93" t="s">
        <v>6800</v>
      </c>
      <c r="F364" s="93" t="s">
        <v>12019</v>
      </c>
      <c r="G364" s="93">
        <v>200</v>
      </c>
      <c r="J364" t="b">
        <v>1</v>
      </c>
    </row>
    <row r="365" spans="1:10" x14ac:dyDescent="0.35">
      <c r="A365" s="93" t="s">
        <v>12020</v>
      </c>
      <c r="B365" s="93">
        <v>-16.795999999999999</v>
      </c>
      <c r="C365" s="93">
        <v>27.074999999999999</v>
      </c>
      <c r="D365" s="93" t="s">
        <v>4402</v>
      </c>
      <c r="E365" s="93" t="s">
        <v>6800</v>
      </c>
      <c r="F365" s="93" t="s">
        <v>12021</v>
      </c>
      <c r="G365" s="93">
        <v>500</v>
      </c>
      <c r="J365" t="b">
        <v>1</v>
      </c>
    </row>
    <row r="366" spans="1:10" x14ac:dyDescent="0.35">
      <c r="A366" s="93" t="s">
        <v>12022</v>
      </c>
      <c r="B366" s="93">
        <v>-26.726230000000001</v>
      </c>
      <c r="C366" s="93">
        <v>27.080439999999999</v>
      </c>
      <c r="D366" s="93" t="s">
        <v>4380</v>
      </c>
      <c r="E366" s="93" t="s">
        <v>6800</v>
      </c>
      <c r="F366" s="93" t="s">
        <v>12023</v>
      </c>
      <c r="G366" s="93">
        <v>600</v>
      </c>
      <c r="J366" t="b">
        <v>1</v>
      </c>
    </row>
    <row r="367" spans="1:10" x14ac:dyDescent="0.35">
      <c r="A367" s="93" t="s">
        <v>12024</v>
      </c>
      <c r="B367" s="93">
        <v>31.35</v>
      </c>
      <c r="C367" s="93">
        <v>27.18</v>
      </c>
      <c r="D367" s="93" t="s">
        <v>4298</v>
      </c>
      <c r="E367" s="93" t="s">
        <v>6800</v>
      </c>
      <c r="F367" s="93" t="s">
        <v>12025</v>
      </c>
      <c r="G367" s="93">
        <v>1000</v>
      </c>
      <c r="J367" t="b">
        <v>1</v>
      </c>
    </row>
    <row r="368" spans="1:10" x14ac:dyDescent="0.35">
      <c r="A368" s="93" t="s">
        <v>12026</v>
      </c>
      <c r="B368" s="93">
        <v>-16.241</v>
      </c>
      <c r="C368" s="93">
        <v>27.442</v>
      </c>
      <c r="D368" s="93" t="s">
        <v>4402</v>
      </c>
      <c r="E368" s="93" t="s">
        <v>6800</v>
      </c>
      <c r="F368" s="93" t="s">
        <v>12027</v>
      </c>
      <c r="G368" s="93">
        <v>1000</v>
      </c>
      <c r="J368" t="b">
        <v>1</v>
      </c>
    </row>
    <row r="369" spans="1:10" x14ac:dyDescent="0.35">
      <c r="A369" s="93" t="s">
        <v>12028</v>
      </c>
      <c r="B369" s="93">
        <v>-16.240500000000001</v>
      </c>
      <c r="C369" s="93">
        <v>27.4421</v>
      </c>
      <c r="D369" s="93" t="s">
        <v>4402</v>
      </c>
      <c r="E369" s="93" t="s">
        <v>6800</v>
      </c>
      <c r="F369" s="93" t="s">
        <v>12029</v>
      </c>
      <c r="G369" s="93">
        <v>200</v>
      </c>
      <c r="J369" t="b">
        <v>1</v>
      </c>
    </row>
    <row r="370" spans="1:10" x14ac:dyDescent="0.35">
      <c r="A370" s="93" t="s">
        <v>12030</v>
      </c>
      <c r="B370" s="93">
        <v>-14.9476</v>
      </c>
      <c r="C370" s="93">
        <v>28.0884</v>
      </c>
      <c r="D370" s="93" t="s">
        <v>4402</v>
      </c>
      <c r="E370" s="93" t="s">
        <v>6724</v>
      </c>
      <c r="F370" s="93" t="s">
        <v>12031</v>
      </c>
      <c r="G370" s="93">
        <v>3500</v>
      </c>
      <c r="J370" t="b">
        <v>1</v>
      </c>
    </row>
    <row r="371" spans="1:10" x14ac:dyDescent="0.35">
      <c r="A371" s="93" t="s">
        <v>12032</v>
      </c>
      <c r="B371" s="93">
        <v>-14.9711</v>
      </c>
      <c r="C371" s="93">
        <v>28.101959999999998</v>
      </c>
      <c r="D371" s="93" t="s">
        <v>4402</v>
      </c>
      <c r="E371" s="93" t="s">
        <v>6724</v>
      </c>
      <c r="F371" s="93" t="s">
        <v>12033</v>
      </c>
      <c r="G371" s="93">
        <v>5000</v>
      </c>
      <c r="J371" t="b">
        <v>1</v>
      </c>
    </row>
    <row r="372" spans="1:10" x14ac:dyDescent="0.35">
      <c r="A372" s="93" t="s">
        <v>12034</v>
      </c>
      <c r="B372" s="93">
        <v>-24.53</v>
      </c>
      <c r="C372" s="93">
        <v>28.102219999999999</v>
      </c>
      <c r="D372" s="93" t="s">
        <v>12035</v>
      </c>
      <c r="E372" s="93" t="s">
        <v>6724</v>
      </c>
      <c r="F372" s="93" t="s">
        <v>12036</v>
      </c>
      <c r="G372" s="93">
        <v>150</v>
      </c>
      <c r="J372" t="b">
        <v>1</v>
      </c>
    </row>
    <row r="373" spans="1:10" x14ac:dyDescent="0.35">
      <c r="A373" s="93" t="s">
        <v>12037</v>
      </c>
      <c r="B373" s="93">
        <v>-14.792999999999999</v>
      </c>
      <c r="C373" s="93">
        <v>28.195</v>
      </c>
      <c r="D373" s="93" t="s">
        <v>4402</v>
      </c>
      <c r="E373" s="93" t="s">
        <v>6800</v>
      </c>
      <c r="F373" s="93" t="s">
        <v>12038</v>
      </c>
      <c r="G373" s="93">
        <v>500</v>
      </c>
      <c r="J373" t="b">
        <v>1</v>
      </c>
    </row>
    <row r="374" spans="1:10" x14ac:dyDescent="0.35">
      <c r="A374" s="93" t="s">
        <v>12039</v>
      </c>
      <c r="B374" s="93">
        <v>-25.899000000000001</v>
      </c>
      <c r="C374" s="93">
        <v>28.199000000000002</v>
      </c>
      <c r="D374" s="93" t="s">
        <v>4380</v>
      </c>
      <c r="E374" s="93" t="s">
        <v>6800</v>
      </c>
      <c r="F374" s="93" t="s">
        <v>12040</v>
      </c>
      <c r="G374" s="93">
        <v>1000</v>
      </c>
      <c r="J374" t="b">
        <v>1</v>
      </c>
    </row>
    <row r="375" spans="1:10" x14ac:dyDescent="0.35">
      <c r="A375" s="93" t="s">
        <v>12041</v>
      </c>
      <c r="B375" s="93">
        <v>-25.899000000000001</v>
      </c>
      <c r="C375" s="93">
        <v>28.199000000000002</v>
      </c>
      <c r="D375" s="93" t="s">
        <v>4380</v>
      </c>
      <c r="E375" s="93" t="s">
        <v>6800</v>
      </c>
      <c r="F375" s="93" t="s">
        <v>12042</v>
      </c>
      <c r="G375" s="93">
        <v>1000</v>
      </c>
      <c r="J375" t="b">
        <v>1</v>
      </c>
    </row>
    <row r="376" spans="1:10" x14ac:dyDescent="0.35">
      <c r="A376" s="93" t="s">
        <v>12043</v>
      </c>
      <c r="B376" s="93">
        <v>-25.899000000000001</v>
      </c>
      <c r="C376" s="93">
        <v>28.199000000000002</v>
      </c>
      <c r="D376" s="93" t="s">
        <v>4380</v>
      </c>
      <c r="E376" s="93" t="s">
        <v>6800</v>
      </c>
      <c r="F376" s="93" t="s">
        <v>12044</v>
      </c>
      <c r="G376" s="93">
        <v>250</v>
      </c>
      <c r="J376" t="b">
        <v>1</v>
      </c>
    </row>
    <row r="377" spans="1:10" x14ac:dyDescent="0.35">
      <c r="A377" s="93" t="s">
        <v>12045</v>
      </c>
      <c r="B377" s="93">
        <v>-25.88111</v>
      </c>
      <c r="C377" s="93">
        <v>28.227209999999999</v>
      </c>
      <c r="D377" s="93" t="s">
        <v>4380</v>
      </c>
      <c r="E377" s="93" t="s">
        <v>6800</v>
      </c>
      <c r="F377" s="93" t="s">
        <v>12046</v>
      </c>
      <c r="G377" s="93">
        <v>3000</v>
      </c>
      <c r="J377" t="b">
        <v>1</v>
      </c>
    </row>
    <row r="378" spans="1:10" x14ac:dyDescent="0.35">
      <c r="A378" s="93" t="s">
        <v>12047</v>
      </c>
      <c r="B378" s="93">
        <v>-15.548</v>
      </c>
      <c r="C378" s="93">
        <v>28.251000000000001</v>
      </c>
      <c r="D378" s="93" t="s">
        <v>4402</v>
      </c>
      <c r="E378" s="93" t="s">
        <v>6800</v>
      </c>
      <c r="F378" s="93" t="s">
        <v>12048</v>
      </c>
      <c r="G378" s="93">
        <v>550</v>
      </c>
      <c r="J378" t="b">
        <v>1</v>
      </c>
    </row>
    <row r="379" spans="1:10" x14ac:dyDescent="0.35">
      <c r="A379" s="93" t="s">
        <v>12049</v>
      </c>
      <c r="B379" s="93">
        <v>-25.747</v>
      </c>
      <c r="C379" s="93">
        <v>28.2591</v>
      </c>
      <c r="D379" s="93" t="s">
        <v>4380</v>
      </c>
      <c r="E379" s="93" t="s">
        <v>6800</v>
      </c>
      <c r="F379" s="93" t="s">
        <v>12050</v>
      </c>
      <c r="G379" s="93">
        <v>300</v>
      </c>
      <c r="J379" t="b">
        <v>1</v>
      </c>
    </row>
    <row r="380" spans="1:10" x14ac:dyDescent="0.35">
      <c r="A380" s="93" t="s">
        <v>12051</v>
      </c>
      <c r="B380" s="93">
        <v>-32.751199999999997</v>
      </c>
      <c r="C380" s="93">
        <v>28.274000000000001</v>
      </c>
      <c r="D380" s="93" t="s">
        <v>4380</v>
      </c>
      <c r="E380" s="93" t="s">
        <v>6800</v>
      </c>
      <c r="F380" s="93" t="s">
        <v>12052</v>
      </c>
      <c r="G380" s="93">
        <v>100</v>
      </c>
      <c r="J380" t="b">
        <v>1</v>
      </c>
    </row>
    <row r="381" spans="1:10" x14ac:dyDescent="0.35">
      <c r="A381" s="93" t="s">
        <v>12053</v>
      </c>
      <c r="B381" s="93">
        <v>-15.30204</v>
      </c>
      <c r="C381" s="93">
        <v>28.30331</v>
      </c>
      <c r="D381" s="93" t="s">
        <v>4402</v>
      </c>
      <c r="E381" s="93" t="s">
        <v>6800</v>
      </c>
      <c r="F381" s="93" t="s">
        <v>12054</v>
      </c>
      <c r="G381" s="93">
        <v>500</v>
      </c>
      <c r="J381" t="b">
        <v>1</v>
      </c>
    </row>
    <row r="382" spans="1:10" x14ac:dyDescent="0.35">
      <c r="A382" s="93" t="s">
        <v>12055</v>
      </c>
      <c r="B382" s="93">
        <v>-28.161899999999999</v>
      </c>
      <c r="C382" s="93">
        <v>28.306100000000001</v>
      </c>
      <c r="D382" s="93" t="s">
        <v>4380</v>
      </c>
      <c r="E382" s="93" t="s">
        <v>6800</v>
      </c>
      <c r="F382" s="93" t="s">
        <v>12056</v>
      </c>
      <c r="G382" s="93">
        <v>200</v>
      </c>
      <c r="J382" t="b">
        <v>1</v>
      </c>
    </row>
    <row r="383" spans="1:10" x14ac:dyDescent="0.35">
      <c r="A383" s="93" t="s">
        <v>12057</v>
      </c>
      <c r="B383" s="93">
        <v>-25.615279999999998</v>
      </c>
      <c r="C383" s="93">
        <v>28.315560000000001</v>
      </c>
      <c r="D383" s="93" t="s">
        <v>4380</v>
      </c>
      <c r="E383" s="93" t="s">
        <v>6800</v>
      </c>
      <c r="F383" s="93" t="s">
        <v>12058</v>
      </c>
      <c r="G383" s="93">
        <v>500</v>
      </c>
      <c r="J383" t="b">
        <v>1</v>
      </c>
    </row>
    <row r="384" spans="1:10" x14ac:dyDescent="0.35">
      <c r="A384" s="93" t="s">
        <v>12059</v>
      </c>
      <c r="B384" s="93">
        <v>-15.395</v>
      </c>
      <c r="C384" s="93">
        <v>28.334499999999998</v>
      </c>
      <c r="D384" s="93" t="s">
        <v>4402</v>
      </c>
      <c r="E384" s="93" t="s">
        <v>6800</v>
      </c>
      <c r="F384" s="93" t="s">
        <v>12060</v>
      </c>
      <c r="G384" s="93">
        <v>300</v>
      </c>
      <c r="J384" t="b">
        <v>1</v>
      </c>
    </row>
    <row r="385" spans="1:10" x14ac:dyDescent="0.35">
      <c r="A385" s="93" t="s">
        <v>12061</v>
      </c>
      <c r="B385" s="93">
        <v>-25.607800000000001</v>
      </c>
      <c r="C385" s="93">
        <v>28.352499999999999</v>
      </c>
      <c r="D385" s="93" t="s">
        <v>4380</v>
      </c>
      <c r="E385" s="93" t="s">
        <v>6800</v>
      </c>
      <c r="F385" s="93" t="s">
        <v>12062</v>
      </c>
      <c r="G385" s="93">
        <v>550</v>
      </c>
      <c r="J385" t="b">
        <v>1</v>
      </c>
    </row>
    <row r="386" spans="1:10" x14ac:dyDescent="0.35">
      <c r="A386" s="93" t="s">
        <v>12063</v>
      </c>
      <c r="B386" s="93">
        <v>-20.427900000000001</v>
      </c>
      <c r="C386" s="93">
        <v>28.4084</v>
      </c>
      <c r="D386" s="93" t="s">
        <v>4404</v>
      </c>
      <c r="E386" s="93" t="s">
        <v>6800</v>
      </c>
      <c r="F386" s="93" t="s">
        <v>12064</v>
      </c>
      <c r="G386" s="93">
        <v>300</v>
      </c>
      <c r="J386" t="b">
        <v>1</v>
      </c>
    </row>
    <row r="387" spans="1:10" x14ac:dyDescent="0.35">
      <c r="A387" s="93" t="s">
        <v>12065</v>
      </c>
      <c r="B387" s="93">
        <v>-15.2477</v>
      </c>
      <c r="C387" s="93">
        <v>28.482099999999999</v>
      </c>
      <c r="D387" s="93" t="s">
        <v>4402</v>
      </c>
      <c r="E387" s="93" t="s">
        <v>6724</v>
      </c>
      <c r="F387" s="93" t="s">
        <v>12066</v>
      </c>
      <c r="G387" s="93">
        <v>2500</v>
      </c>
      <c r="J387" t="b">
        <v>1</v>
      </c>
    </row>
    <row r="388" spans="1:10" x14ac:dyDescent="0.35">
      <c r="A388" s="93" t="s">
        <v>12067</v>
      </c>
      <c r="B388" s="93">
        <v>-20.3889</v>
      </c>
      <c r="C388" s="93">
        <v>28.5152</v>
      </c>
      <c r="D388" s="93" t="s">
        <v>4404</v>
      </c>
      <c r="E388" s="93" t="s">
        <v>6800</v>
      </c>
      <c r="F388" s="93" t="s">
        <v>12068</v>
      </c>
      <c r="G388" s="93">
        <v>750</v>
      </c>
      <c r="J388" t="b">
        <v>1</v>
      </c>
    </row>
    <row r="389" spans="1:10" x14ac:dyDescent="0.35">
      <c r="A389" s="93" t="s">
        <v>12069</v>
      </c>
      <c r="B389" s="93">
        <v>-26</v>
      </c>
      <c r="C389" s="93">
        <v>28.58333</v>
      </c>
      <c r="D389" s="93" t="s">
        <v>4380</v>
      </c>
      <c r="E389" s="93" t="s">
        <v>6800</v>
      </c>
      <c r="F389" s="93" t="s">
        <v>12070</v>
      </c>
      <c r="G389" s="93">
        <v>917</v>
      </c>
      <c r="J389" t="b">
        <v>1</v>
      </c>
    </row>
    <row r="390" spans="1:10" x14ac:dyDescent="0.35">
      <c r="A390" s="93" t="s">
        <v>12071</v>
      </c>
      <c r="B390" s="93">
        <v>-2.34</v>
      </c>
      <c r="C390" s="93">
        <v>28.78</v>
      </c>
      <c r="D390" s="93" t="s">
        <v>4294</v>
      </c>
      <c r="E390" s="93" t="s">
        <v>6724</v>
      </c>
      <c r="F390" s="93" t="s">
        <v>12072</v>
      </c>
      <c r="G390" s="93">
        <v>200</v>
      </c>
      <c r="J390" t="b">
        <v>1</v>
      </c>
    </row>
    <row r="391" spans="1:10" x14ac:dyDescent="0.35">
      <c r="A391" s="93" t="s">
        <v>12073</v>
      </c>
      <c r="B391" s="93">
        <v>-11.241400000000001</v>
      </c>
      <c r="C391" s="93">
        <v>28.950800000000001</v>
      </c>
      <c r="D391" s="93" t="s">
        <v>4402</v>
      </c>
      <c r="E391" s="93" t="s">
        <v>6724</v>
      </c>
      <c r="F391" s="93" t="s">
        <v>12074</v>
      </c>
      <c r="G391" s="93">
        <v>500</v>
      </c>
      <c r="J391" t="b">
        <v>1</v>
      </c>
    </row>
    <row r="392" spans="1:10" x14ac:dyDescent="0.35">
      <c r="A392" s="93" t="s">
        <v>12075</v>
      </c>
      <c r="B392" s="93">
        <v>-11.239699999999999</v>
      </c>
      <c r="C392" s="93">
        <v>28.954699999999999</v>
      </c>
      <c r="D392" s="93" t="s">
        <v>4402</v>
      </c>
      <c r="E392" s="93" t="s">
        <v>6800</v>
      </c>
      <c r="F392" s="93" t="s">
        <v>12076</v>
      </c>
      <c r="G392" s="93">
        <v>500</v>
      </c>
      <c r="J392" t="b">
        <v>1</v>
      </c>
    </row>
    <row r="393" spans="1:10" x14ac:dyDescent="0.35">
      <c r="A393" s="93" t="s">
        <v>12077</v>
      </c>
      <c r="B393" s="93">
        <v>-2.8330000000000002</v>
      </c>
      <c r="C393" s="93">
        <v>29.07</v>
      </c>
      <c r="D393" s="93" t="s">
        <v>4268</v>
      </c>
      <c r="E393" s="93" t="s">
        <v>6800</v>
      </c>
      <c r="F393" s="93" t="s">
        <v>12078</v>
      </c>
      <c r="G393" s="93">
        <v>300</v>
      </c>
      <c r="J393" t="b">
        <v>1</v>
      </c>
    </row>
    <row r="394" spans="1:10" x14ac:dyDescent="0.35">
      <c r="A394" s="93" t="s">
        <v>12079</v>
      </c>
      <c r="B394" s="93">
        <v>-3.2399</v>
      </c>
      <c r="C394" s="93">
        <v>29.331299999999999</v>
      </c>
      <c r="D394" s="93" t="s">
        <v>4268</v>
      </c>
      <c r="E394" s="93" t="s">
        <v>6800</v>
      </c>
      <c r="F394" s="93" t="s">
        <v>12080</v>
      </c>
      <c r="G394" s="93">
        <v>400</v>
      </c>
      <c r="J394" t="b">
        <v>1</v>
      </c>
    </row>
    <row r="395" spans="1:10" x14ac:dyDescent="0.35">
      <c r="A395" s="93" t="s">
        <v>12081</v>
      </c>
      <c r="B395" s="93">
        <v>-2.1666699999999999</v>
      </c>
      <c r="C395" s="93">
        <v>29.33333</v>
      </c>
      <c r="D395" s="93" t="s">
        <v>4368</v>
      </c>
      <c r="E395" s="93" t="s">
        <v>6800</v>
      </c>
      <c r="F395" s="93" t="s">
        <v>12082</v>
      </c>
      <c r="G395" s="93">
        <v>917</v>
      </c>
      <c r="J395" t="b">
        <v>1</v>
      </c>
    </row>
    <row r="396" spans="1:10" x14ac:dyDescent="0.35">
      <c r="A396" s="93" t="s">
        <v>12083</v>
      </c>
      <c r="B396" s="93">
        <v>-28.9237</v>
      </c>
      <c r="C396" s="93">
        <v>29.5611</v>
      </c>
      <c r="D396" s="93" t="s">
        <v>4380</v>
      </c>
      <c r="E396" s="93" t="s">
        <v>6724</v>
      </c>
      <c r="F396" s="93" t="s">
        <v>12084</v>
      </c>
      <c r="G396" s="93">
        <v>150</v>
      </c>
      <c r="J396" t="b">
        <v>1</v>
      </c>
    </row>
    <row r="397" spans="1:10" x14ac:dyDescent="0.35">
      <c r="A397" s="93" t="s">
        <v>12085</v>
      </c>
      <c r="B397" s="93">
        <v>-1.50183</v>
      </c>
      <c r="C397" s="93">
        <v>29.62922</v>
      </c>
      <c r="D397" s="93" t="s">
        <v>4368</v>
      </c>
      <c r="E397" s="93" t="s">
        <v>6800</v>
      </c>
      <c r="F397" s="93" t="s">
        <v>12086</v>
      </c>
      <c r="G397" s="93">
        <v>200</v>
      </c>
      <c r="J397" t="b">
        <v>1</v>
      </c>
    </row>
    <row r="398" spans="1:10" x14ac:dyDescent="0.35">
      <c r="A398" s="93" t="s">
        <v>12087</v>
      </c>
      <c r="B398" s="93">
        <v>-23.833749999999998</v>
      </c>
      <c r="C398" s="93">
        <v>29.692799999999998</v>
      </c>
      <c r="D398" s="93" t="s">
        <v>4380</v>
      </c>
      <c r="E398" s="93" t="s">
        <v>6800</v>
      </c>
      <c r="F398" s="93" t="s">
        <v>12088</v>
      </c>
      <c r="G398" s="93">
        <v>300</v>
      </c>
      <c r="J398" t="b">
        <v>1</v>
      </c>
    </row>
    <row r="399" spans="1:10" x14ac:dyDescent="0.35">
      <c r="A399" s="93" t="s">
        <v>12089</v>
      </c>
      <c r="B399" s="93">
        <v>-23.888999999999999</v>
      </c>
      <c r="C399" s="93">
        <v>29.739000000000001</v>
      </c>
      <c r="D399" s="93" t="s">
        <v>4380</v>
      </c>
      <c r="E399" s="93" t="s">
        <v>6800</v>
      </c>
      <c r="F399" s="93" t="s">
        <v>12090</v>
      </c>
      <c r="G399" s="93">
        <v>500</v>
      </c>
      <c r="J399" t="b">
        <v>1</v>
      </c>
    </row>
    <row r="400" spans="1:10" x14ac:dyDescent="0.35">
      <c r="A400" s="93" t="s">
        <v>12091</v>
      </c>
      <c r="B400" s="93">
        <v>-2.6150000000000002</v>
      </c>
      <c r="C400" s="93">
        <v>29.748000000000001</v>
      </c>
      <c r="D400" s="93" t="s">
        <v>4368</v>
      </c>
      <c r="E400" s="93" t="s">
        <v>6800</v>
      </c>
      <c r="F400" s="93" t="s">
        <v>12092</v>
      </c>
      <c r="G400" s="93">
        <v>500</v>
      </c>
      <c r="J400" t="b">
        <v>1</v>
      </c>
    </row>
    <row r="401" spans="1:10" x14ac:dyDescent="0.35">
      <c r="A401" s="93" t="s">
        <v>12093</v>
      </c>
      <c r="B401" s="93">
        <v>-2.4824000000000002</v>
      </c>
      <c r="C401" s="93">
        <v>29.770399999999999</v>
      </c>
      <c r="D401" s="93" t="s">
        <v>4368</v>
      </c>
      <c r="E401" s="93" t="s">
        <v>6724</v>
      </c>
      <c r="F401" s="93" t="s">
        <v>12094</v>
      </c>
      <c r="G401" s="93">
        <v>1000</v>
      </c>
      <c r="J401" t="b">
        <v>1</v>
      </c>
    </row>
    <row r="402" spans="1:10" x14ac:dyDescent="0.35">
      <c r="A402" s="93" t="s">
        <v>12095</v>
      </c>
      <c r="B402" s="93">
        <v>-1.22</v>
      </c>
      <c r="C402" s="93">
        <v>29.796669999999999</v>
      </c>
      <c r="D402" s="93" t="s">
        <v>4394</v>
      </c>
      <c r="E402" s="93" t="s">
        <v>6800</v>
      </c>
      <c r="F402" s="93" t="s">
        <v>12096</v>
      </c>
      <c r="G402" s="93">
        <v>1000</v>
      </c>
      <c r="J402" t="b">
        <v>1</v>
      </c>
    </row>
    <row r="403" spans="1:10" x14ac:dyDescent="0.35">
      <c r="A403" s="93" t="s">
        <v>12097</v>
      </c>
      <c r="B403" s="93">
        <v>-2.4166699999999999</v>
      </c>
      <c r="C403" s="93">
        <v>29.8</v>
      </c>
      <c r="D403" s="93" t="s">
        <v>4368</v>
      </c>
      <c r="E403" s="93" t="s">
        <v>6800</v>
      </c>
      <c r="F403" s="93" t="s">
        <v>12098</v>
      </c>
      <c r="G403" s="93">
        <v>917</v>
      </c>
      <c r="J403" t="b">
        <v>1</v>
      </c>
    </row>
    <row r="404" spans="1:10" x14ac:dyDescent="0.35">
      <c r="A404" s="93" t="s">
        <v>12099</v>
      </c>
      <c r="B404" s="93">
        <v>-1.54</v>
      </c>
      <c r="C404" s="93">
        <v>29.8</v>
      </c>
      <c r="D404" s="93" t="s">
        <v>4368</v>
      </c>
      <c r="E404" s="93" t="s">
        <v>6800</v>
      </c>
      <c r="F404" s="93" t="s">
        <v>12100</v>
      </c>
      <c r="G404" s="93">
        <v>15000</v>
      </c>
      <c r="J404" t="b">
        <v>1</v>
      </c>
    </row>
    <row r="405" spans="1:10" x14ac:dyDescent="0.35">
      <c r="A405" s="93" t="s">
        <v>12101</v>
      </c>
      <c r="B405" s="93">
        <v>-19.513999999999999</v>
      </c>
      <c r="C405" s="93">
        <v>29.835000000000001</v>
      </c>
      <c r="D405" s="93" t="s">
        <v>4404</v>
      </c>
      <c r="E405" s="93" t="s">
        <v>6800</v>
      </c>
      <c r="F405" s="93" t="s">
        <v>12102</v>
      </c>
      <c r="G405" s="93">
        <v>600</v>
      </c>
      <c r="J405" t="b">
        <v>1</v>
      </c>
    </row>
    <row r="406" spans="1:10" x14ac:dyDescent="0.35">
      <c r="A406" s="93" t="s">
        <v>12103</v>
      </c>
      <c r="B406" s="93">
        <v>-18.321000000000002</v>
      </c>
      <c r="C406" s="93">
        <v>29.849</v>
      </c>
      <c r="D406" s="93" t="s">
        <v>4404</v>
      </c>
      <c r="E406" s="93" t="s">
        <v>6800</v>
      </c>
      <c r="F406" s="93" t="s">
        <v>12104</v>
      </c>
      <c r="G406" s="93">
        <v>600</v>
      </c>
      <c r="J406" t="b">
        <v>1</v>
      </c>
    </row>
    <row r="407" spans="1:10" x14ac:dyDescent="0.35">
      <c r="A407" s="93" t="s">
        <v>12105</v>
      </c>
      <c r="B407" s="93">
        <v>-3.367</v>
      </c>
      <c r="C407" s="93">
        <v>29.85</v>
      </c>
      <c r="D407" s="93" t="s">
        <v>4268</v>
      </c>
      <c r="E407" s="93" t="s">
        <v>6800</v>
      </c>
      <c r="F407" s="93" t="s">
        <v>12106</v>
      </c>
      <c r="G407" s="93">
        <v>2000</v>
      </c>
      <c r="J407" t="b">
        <v>1</v>
      </c>
    </row>
    <row r="408" spans="1:10" x14ac:dyDescent="0.35">
      <c r="A408" s="93" t="s">
        <v>12107</v>
      </c>
      <c r="B408" s="93">
        <v>-2.5756999999999999</v>
      </c>
      <c r="C408" s="93">
        <v>29.864509999999999</v>
      </c>
      <c r="D408" s="93" t="s">
        <v>4368</v>
      </c>
      <c r="E408" s="93" t="s">
        <v>6800</v>
      </c>
      <c r="F408" s="93" t="s">
        <v>12108</v>
      </c>
      <c r="G408" s="93">
        <v>5000</v>
      </c>
      <c r="J408" t="b">
        <v>1</v>
      </c>
    </row>
    <row r="409" spans="1:10" x14ac:dyDescent="0.35">
      <c r="A409" s="93" t="s">
        <v>12109</v>
      </c>
      <c r="B409" s="93">
        <v>-1.5333300000000001</v>
      </c>
      <c r="C409" s="93">
        <v>29.866669999999999</v>
      </c>
      <c r="D409" s="93" t="s">
        <v>4368</v>
      </c>
      <c r="E409" s="93" t="s">
        <v>6800</v>
      </c>
      <c r="F409" s="93" t="s">
        <v>12110</v>
      </c>
      <c r="G409" s="93">
        <v>917</v>
      </c>
      <c r="J409" t="b">
        <v>1</v>
      </c>
    </row>
    <row r="410" spans="1:10" x14ac:dyDescent="0.35">
      <c r="A410" s="93" t="s">
        <v>12111</v>
      </c>
      <c r="B410" s="93">
        <v>-1.5333300000000001</v>
      </c>
      <c r="C410" s="93">
        <v>29.883330000000001</v>
      </c>
      <c r="D410" s="93" t="s">
        <v>4368</v>
      </c>
      <c r="E410" s="93" t="s">
        <v>6800</v>
      </c>
      <c r="F410" s="93" t="s">
        <v>12112</v>
      </c>
      <c r="G410" s="93">
        <v>917</v>
      </c>
      <c r="J410" t="b">
        <v>1</v>
      </c>
    </row>
    <row r="411" spans="1:10" x14ac:dyDescent="0.35">
      <c r="A411" s="93" t="s">
        <v>12113</v>
      </c>
      <c r="B411" s="93">
        <v>31.206</v>
      </c>
      <c r="C411" s="93">
        <v>29.919</v>
      </c>
      <c r="D411" s="93" t="s">
        <v>4298</v>
      </c>
      <c r="E411" s="93" t="s">
        <v>6800</v>
      </c>
      <c r="F411" s="93" t="s">
        <v>12114</v>
      </c>
      <c r="G411" s="93">
        <v>2000</v>
      </c>
      <c r="J411" t="b">
        <v>1</v>
      </c>
    </row>
    <row r="412" spans="1:10" x14ac:dyDescent="0.35">
      <c r="A412" s="93" t="s">
        <v>12115</v>
      </c>
      <c r="B412" s="93">
        <v>-1.23333</v>
      </c>
      <c r="C412" s="93">
        <v>29.933330000000002</v>
      </c>
      <c r="D412" s="93" t="s">
        <v>4394</v>
      </c>
      <c r="E412" s="93" t="s">
        <v>6800</v>
      </c>
      <c r="F412" s="93" t="s">
        <v>12116</v>
      </c>
      <c r="G412" s="93">
        <v>917</v>
      </c>
      <c r="J412" t="b">
        <v>1</v>
      </c>
    </row>
    <row r="413" spans="1:10" s="97" customFormat="1" x14ac:dyDescent="0.35">
      <c r="A413" s="93" t="s">
        <v>12117</v>
      </c>
      <c r="B413" s="93">
        <v>30.91</v>
      </c>
      <c r="C413" s="93">
        <v>29.96</v>
      </c>
      <c r="D413" s="93" t="s">
        <v>4298</v>
      </c>
      <c r="E413" s="93" t="s">
        <v>6800</v>
      </c>
      <c r="F413" s="93" t="s">
        <v>12118</v>
      </c>
      <c r="G413" s="93">
        <v>2000</v>
      </c>
      <c r="H413" s="93"/>
      <c r="I413"/>
      <c r="J413" t="b">
        <v>1</v>
      </c>
    </row>
    <row r="414" spans="1:10" x14ac:dyDescent="0.35">
      <c r="A414" s="93" t="s">
        <v>12119</v>
      </c>
      <c r="B414" s="93">
        <v>-1.238</v>
      </c>
      <c r="C414" s="93">
        <v>29.978999999999999</v>
      </c>
      <c r="D414" s="93" t="s">
        <v>4394</v>
      </c>
      <c r="E414" s="93" t="s">
        <v>6800</v>
      </c>
      <c r="F414" s="93" t="s">
        <v>12120</v>
      </c>
      <c r="G414" s="93">
        <v>300</v>
      </c>
      <c r="J414" t="b">
        <v>1</v>
      </c>
    </row>
    <row r="415" spans="1:10" x14ac:dyDescent="0.35">
      <c r="A415" s="93" t="s">
        <v>12121</v>
      </c>
      <c r="B415" s="93">
        <v>13.173</v>
      </c>
      <c r="C415" s="93">
        <v>30.22</v>
      </c>
      <c r="D415" s="93" t="s">
        <v>4384</v>
      </c>
      <c r="E415" s="93" t="s">
        <v>6800</v>
      </c>
      <c r="F415" s="93" t="s">
        <v>12122</v>
      </c>
      <c r="G415" s="93">
        <v>5000</v>
      </c>
      <c r="J415" t="b">
        <v>1</v>
      </c>
    </row>
    <row r="416" spans="1:10" x14ac:dyDescent="0.35">
      <c r="A416" s="93" t="s">
        <v>12123</v>
      </c>
      <c r="B416" s="93">
        <v>13.173</v>
      </c>
      <c r="C416" s="93">
        <v>30.22</v>
      </c>
      <c r="D416" s="93" t="s">
        <v>4384</v>
      </c>
      <c r="E416" s="93" t="s">
        <v>6800</v>
      </c>
      <c r="F416" s="93" t="s">
        <v>12124</v>
      </c>
      <c r="G416" s="93">
        <v>5000</v>
      </c>
      <c r="J416" t="b">
        <v>1</v>
      </c>
    </row>
    <row r="417" spans="1:10" x14ac:dyDescent="0.35">
      <c r="A417" s="93" t="s">
        <v>12125</v>
      </c>
      <c r="B417" s="93">
        <v>-17.33333</v>
      </c>
      <c r="C417" s="93">
        <v>30.233329999999999</v>
      </c>
      <c r="D417" s="93" t="s">
        <v>4404</v>
      </c>
      <c r="E417" s="93" t="s">
        <v>6800</v>
      </c>
      <c r="F417" s="93" t="s">
        <v>12126</v>
      </c>
      <c r="G417" s="93">
        <v>917</v>
      </c>
      <c r="J417" t="b">
        <v>1</v>
      </c>
    </row>
    <row r="418" spans="1:10" ht="11.15" customHeight="1" x14ac:dyDescent="0.35">
      <c r="A418" s="93" t="s">
        <v>12127</v>
      </c>
      <c r="B418" s="93">
        <v>13.2102</v>
      </c>
      <c r="C418" s="93">
        <v>30.236999999999998</v>
      </c>
      <c r="D418" s="93" t="s">
        <v>4384</v>
      </c>
      <c r="E418" s="93" t="s">
        <v>6800</v>
      </c>
      <c r="F418" s="93" t="s">
        <v>12128</v>
      </c>
      <c r="G418" s="93">
        <v>550</v>
      </c>
      <c r="J418" t="b">
        <v>1</v>
      </c>
    </row>
    <row r="419" spans="1:10" x14ac:dyDescent="0.35">
      <c r="A419" s="93" t="s">
        <v>12129</v>
      </c>
      <c r="B419" s="93">
        <v>-29.545000000000002</v>
      </c>
      <c r="C419" s="93">
        <v>30.263000000000002</v>
      </c>
      <c r="D419" s="93" t="s">
        <v>4380</v>
      </c>
      <c r="E419" s="93" t="s">
        <v>6800</v>
      </c>
      <c r="F419" s="93" t="s">
        <v>12130</v>
      </c>
      <c r="G419" s="93">
        <v>750</v>
      </c>
      <c r="H419" s="93" t="s">
        <v>12131</v>
      </c>
      <c r="J419" t="b">
        <v>1</v>
      </c>
    </row>
    <row r="420" spans="1:10" x14ac:dyDescent="0.35">
      <c r="A420" s="93" t="s">
        <v>12132</v>
      </c>
      <c r="B420" s="93">
        <v>-30.74</v>
      </c>
      <c r="C420" s="93">
        <v>30.28</v>
      </c>
      <c r="D420" s="93" t="s">
        <v>4380</v>
      </c>
      <c r="E420" s="93" t="s">
        <v>6800</v>
      </c>
      <c r="F420" s="93" t="s">
        <v>12133</v>
      </c>
      <c r="G420" s="93">
        <v>550</v>
      </c>
      <c r="J420" t="b">
        <v>1</v>
      </c>
    </row>
    <row r="421" spans="1:10" x14ac:dyDescent="0.35">
      <c r="A421" s="93" t="s">
        <v>12134</v>
      </c>
      <c r="B421" s="93">
        <v>30.500499999999999</v>
      </c>
      <c r="C421" s="93">
        <v>30.316099999999999</v>
      </c>
      <c r="D421" s="93" t="s">
        <v>4298</v>
      </c>
      <c r="E421" s="93" t="s">
        <v>6800</v>
      </c>
      <c r="F421" s="93" t="s">
        <v>12135</v>
      </c>
      <c r="G421" s="93">
        <v>500</v>
      </c>
      <c r="I421" t="s">
        <v>12136</v>
      </c>
      <c r="J421" t="b">
        <v>1</v>
      </c>
    </row>
    <row r="422" spans="1:10" x14ac:dyDescent="0.35">
      <c r="A422" s="93" t="s">
        <v>12137</v>
      </c>
      <c r="B422" s="93">
        <v>-1.3</v>
      </c>
      <c r="C422" s="93">
        <v>30.324999999999999</v>
      </c>
      <c r="D422" s="93" t="s">
        <v>4368</v>
      </c>
      <c r="E422" s="93" t="s">
        <v>6800</v>
      </c>
      <c r="F422" s="93" t="s">
        <v>12138</v>
      </c>
      <c r="G422" s="93">
        <v>5000</v>
      </c>
      <c r="J422" t="b">
        <v>1</v>
      </c>
    </row>
    <row r="423" spans="1:10" x14ac:dyDescent="0.35">
      <c r="A423" s="93" t="s">
        <v>12139</v>
      </c>
      <c r="B423" s="93">
        <v>12.058</v>
      </c>
      <c r="C423" s="93">
        <v>30.332000000000001</v>
      </c>
      <c r="D423" s="93" t="s">
        <v>4384</v>
      </c>
      <c r="E423" s="93" t="s">
        <v>6800</v>
      </c>
      <c r="F423" s="93" t="s">
        <v>12140</v>
      </c>
      <c r="G423" s="93">
        <v>5000</v>
      </c>
      <c r="J423" t="b">
        <v>1</v>
      </c>
    </row>
    <row r="424" spans="1:10" x14ac:dyDescent="0.35">
      <c r="A424" s="93" t="s">
        <v>12141</v>
      </c>
      <c r="B424" s="93">
        <v>-29.663</v>
      </c>
      <c r="C424" s="93">
        <v>30.405000000000001</v>
      </c>
      <c r="D424" s="93" t="s">
        <v>4380</v>
      </c>
      <c r="E424" s="93" t="s">
        <v>6800</v>
      </c>
      <c r="F424" s="93" t="s">
        <v>12142</v>
      </c>
      <c r="G424" s="93">
        <v>500</v>
      </c>
      <c r="J424" t="b">
        <v>1</v>
      </c>
    </row>
    <row r="425" spans="1:10" x14ac:dyDescent="0.35">
      <c r="A425" s="93" t="s">
        <v>12143</v>
      </c>
      <c r="B425" s="93">
        <v>-29.661999999999999</v>
      </c>
      <c r="C425" s="93">
        <v>30.405000000000001</v>
      </c>
      <c r="D425" s="93" t="s">
        <v>4380</v>
      </c>
      <c r="E425" s="93" t="s">
        <v>6800</v>
      </c>
      <c r="F425" s="93" t="s">
        <v>12144</v>
      </c>
      <c r="G425" s="93">
        <v>500</v>
      </c>
      <c r="J425" t="b">
        <v>1</v>
      </c>
    </row>
    <row r="426" spans="1:10" x14ac:dyDescent="0.35">
      <c r="A426" s="93" t="s">
        <v>12145</v>
      </c>
      <c r="B426" s="93">
        <v>-22.979299999999999</v>
      </c>
      <c r="C426" s="93">
        <v>30.437999999999999</v>
      </c>
      <c r="D426" s="93" t="s">
        <v>4380</v>
      </c>
      <c r="E426" s="93" t="s">
        <v>6800</v>
      </c>
      <c r="F426" s="93" t="s">
        <v>12146</v>
      </c>
      <c r="G426" s="93">
        <v>300</v>
      </c>
      <c r="J426" t="b">
        <v>1</v>
      </c>
    </row>
    <row r="427" spans="1:10" x14ac:dyDescent="0.35">
      <c r="A427" s="93" t="s">
        <v>12147</v>
      </c>
      <c r="B427" s="93">
        <v>13.263999999999999</v>
      </c>
      <c r="C427" s="93">
        <v>30.483000000000001</v>
      </c>
      <c r="D427" s="93" t="s">
        <v>4384</v>
      </c>
      <c r="E427" s="93" t="s">
        <v>6800</v>
      </c>
      <c r="F427" s="93" t="s">
        <v>12148</v>
      </c>
      <c r="G427" s="93">
        <v>5000</v>
      </c>
      <c r="J427" t="b">
        <v>1</v>
      </c>
    </row>
    <row r="428" spans="1:10" x14ac:dyDescent="0.35">
      <c r="A428" s="93" t="s">
        <v>12149</v>
      </c>
      <c r="B428" s="93">
        <v>30.755299999999998</v>
      </c>
      <c r="C428" s="93">
        <v>30.484719999999999</v>
      </c>
      <c r="D428" s="93" t="s">
        <v>4298</v>
      </c>
      <c r="E428" s="93" t="s">
        <v>6724</v>
      </c>
      <c r="F428" s="93" t="s">
        <v>12150</v>
      </c>
      <c r="G428" s="93">
        <v>200</v>
      </c>
      <c r="J428" t="b">
        <v>1</v>
      </c>
    </row>
    <row r="429" spans="1:10" x14ac:dyDescent="0.35">
      <c r="A429" s="93" t="s">
        <v>12151</v>
      </c>
      <c r="B429" s="93">
        <v>31.0931</v>
      </c>
      <c r="C429" s="93">
        <v>30.500278000000002</v>
      </c>
      <c r="D429" s="93" t="s">
        <v>4298</v>
      </c>
      <c r="E429" s="93" t="s">
        <v>6724</v>
      </c>
      <c r="F429" s="93" t="s">
        <v>12152</v>
      </c>
      <c r="G429" s="93">
        <v>200</v>
      </c>
      <c r="J429" t="b">
        <v>1</v>
      </c>
    </row>
    <row r="430" spans="1:10" x14ac:dyDescent="0.35">
      <c r="A430" s="93" t="s">
        <v>12153</v>
      </c>
      <c r="B430" s="93">
        <v>30.411999999999999</v>
      </c>
      <c r="C430" s="93">
        <v>30.536999999999999</v>
      </c>
      <c r="D430" s="93" t="s">
        <v>4298</v>
      </c>
      <c r="E430" s="93" t="s">
        <v>6800</v>
      </c>
      <c r="F430" s="93" t="s">
        <v>12154</v>
      </c>
      <c r="G430" s="93">
        <v>1000</v>
      </c>
      <c r="J430" t="b">
        <v>1</v>
      </c>
    </row>
    <row r="431" spans="1:10" x14ac:dyDescent="0.35">
      <c r="A431" s="93" t="s">
        <v>12155</v>
      </c>
      <c r="B431" s="93">
        <v>25.466439999999999</v>
      </c>
      <c r="C431" s="93">
        <v>30.542439999999999</v>
      </c>
      <c r="D431" s="93" t="s">
        <v>4298</v>
      </c>
      <c r="E431" s="93" t="s">
        <v>6800</v>
      </c>
      <c r="F431" s="93" t="s">
        <v>12156</v>
      </c>
      <c r="G431" s="93">
        <v>300</v>
      </c>
      <c r="J431" t="b">
        <v>1</v>
      </c>
    </row>
    <row r="432" spans="1:10" x14ac:dyDescent="0.35">
      <c r="A432" s="93" t="s">
        <v>12157</v>
      </c>
      <c r="B432" s="93">
        <v>-29.450600000000001</v>
      </c>
      <c r="C432" s="93">
        <v>30.545000000000002</v>
      </c>
      <c r="D432" s="93" t="s">
        <v>4380</v>
      </c>
      <c r="E432" s="93" t="s">
        <v>6726</v>
      </c>
      <c r="F432" s="93" t="s">
        <v>12158</v>
      </c>
      <c r="G432" s="93">
        <v>250</v>
      </c>
      <c r="I432" s="93" t="s">
        <v>12159</v>
      </c>
      <c r="J432" t="b">
        <v>1</v>
      </c>
    </row>
    <row r="433" spans="1:10" x14ac:dyDescent="0.35">
      <c r="A433" s="93" t="s">
        <v>12160</v>
      </c>
      <c r="B433" s="93">
        <v>-20.716699999999999</v>
      </c>
      <c r="C433" s="93">
        <v>30.566700000000001</v>
      </c>
      <c r="D433" s="93" t="s">
        <v>4404</v>
      </c>
      <c r="E433" s="93" t="s">
        <v>6800</v>
      </c>
      <c r="F433" s="93" t="s">
        <v>12161</v>
      </c>
      <c r="G433" s="93">
        <v>450</v>
      </c>
      <c r="J433" t="b">
        <v>1</v>
      </c>
    </row>
    <row r="434" spans="1:10" x14ac:dyDescent="0.35">
      <c r="A434" s="93" t="s">
        <v>12162</v>
      </c>
      <c r="B434" s="93">
        <v>30.18</v>
      </c>
      <c r="C434" s="93">
        <v>30.57</v>
      </c>
      <c r="D434" s="93" t="s">
        <v>4298</v>
      </c>
      <c r="E434" s="93" t="s">
        <v>6724</v>
      </c>
      <c r="F434" s="93" t="s">
        <v>12163</v>
      </c>
      <c r="G434" s="93">
        <v>200</v>
      </c>
      <c r="J434" t="b">
        <v>1</v>
      </c>
    </row>
    <row r="435" spans="1:10" x14ac:dyDescent="0.35">
      <c r="A435" s="93" t="s">
        <v>12164</v>
      </c>
      <c r="B435" s="93">
        <v>0.64470000000000005</v>
      </c>
      <c r="C435" s="93">
        <v>30.600100000000001</v>
      </c>
      <c r="D435" s="93" t="s">
        <v>4394</v>
      </c>
      <c r="E435" s="93" t="s">
        <v>6800</v>
      </c>
      <c r="F435" s="93" t="s">
        <v>12165</v>
      </c>
      <c r="G435" s="93">
        <v>750</v>
      </c>
      <c r="J435" t="b">
        <v>1</v>
      </c>
    </row>
    <row r="436" spans="1:10" x14ac:dyDescent="0.35">
      <c r="A436" s="93" t="s">
        <v>12166</v>
      </c>
      <c r="B436" s="93">
        <v>-18.100100000000001</v>
      </c>
      <c r="C436" s="93">
        <v>30.662199999999999</v>
      </c>
      <c r="D436" s="93" t="s">
        <v>4404</v>
      </c>
      <c r="E436" s="93" t="s">
        <v>6800</v>
      </c>
      <c r="F436" s="93" t="s">
        <v>12167</v>
      </c>
      <c r="G436" s="93">
        <v>100</v>
      </c>
      <c r="J436" t="b">
        <v>1</v>
      </c>
    </row>
    <row r="437" spans="1:10" x14ac:dyDescent="0.35">
      <c r="A437" s="93" t="s">
        <v>12168</v>
      </c>
      <c r="B437" s="93">
        <v>-29.41667</v>
      </c>
      <c r="C437" s="93">
        <v>30.683330000000002</v>
      </c>
      <c r="D437" s="93" t="s">
        <v>4380</v>
      </c>
      <c r="E437" s="93" t="s">
        <v>6800</v>
      </c>
      <c r="F437" s="93" t="s">
        <v>12169</v>
      </c>
      <c r="G437" s="93">
        <v>650</v>
      </c>
      <c r="J437" t="b">
        <v>1</v>
      </c>
    </row>
    <row r="438" spans="1:10" x14ac:dyDescent="0.35">
      <c r="A438" s="93" t="s">
        <v>12170</v>
      </c>
      <c r="B438" s="93">
        <v>-19.836549999999999</v>
      </c>
      <c r="C438" s="93">
        <v>30.782360000000001</v>
      </c>
      <c r="D438" s="93" t="s">
        <v>4404</v>
      </c>
      <c r="E438" s="93" t="s">
        <v>6800</v>
      </c>
      <c r="F438" s="93" t="s">
        <v>12171</v>
      </c>
      <c r="G438" s="93">
        <v>1500</v>
      </c>
      <c r="J438" t="b">
        <v>1</v>
      </c>
    </row>
    <row r="439" spans="1:10" x14ac:dyDescent="0.35">
      <c r="A439" s="93" t="s">
        <v>12172</v>
      </c>
      <c r="B439" s="93">
        <v>29.317547999999999</v>
      </c>
      <c r="C439" s="93">
        <v>30.821925</v>
      </c>
      <c r="D439" s="93" t="s">
        <v>4298</v>
      </c>
      <c r="E439" s="93" t="s">
        <v>6724</v>
      </c>
      <c r="F439" s="93" t="s">
        <v>12173</v>
      </c>
      <c r="G439" s="93">
        <v>4000</v>
      </c>
      <c r="J439" t="b">
        <v>1</v>
      </c>
    </row>
    <row r="440" spans="1:10" x14ac:dyDescent="0.35">
      <c r="A440" s="93" t="s">
        <v>12174</v>
      </c>
      <c r="B440" s="93">
        <v>29.31026</v>
      </c>
      <c r="C440" s="93">
        <v>30.84327</v>
      </c>
      <c r="D440" s="93" t="s">
        <v>4298</v>
      </c>
      <c r="E440" s="93" t="s">
        <v>6800</v>
      </c>
      <c r="F440" s="93" t="s">
        <v>12175</v>
      </c>
      <c r="G440" s="93">
        <v>10000</v>
      </c>
      <c r="J440" t="b">
        <v>1</v>
      </c>
    </row>
    <row r="441" spans="1:10" x14ac:dyDescent="0.35">
      <c r="A441" s="93" t="s">
        <v>12176</v>
      </c>
      <c r="B441" s="93">
        <v>31.33</v>
      </c>
      <c r="C441" s="93">
        <v>30.9</v>
      </c>
      <c r="D441" s="93" t="s">
        <v>4298</v>
      </c>
      <c r="E441" s="93" t="s">
        <v>6800</v>
      </c>
      <c r="F441" s="93" t="s">
        <v>12177</v>
      </c>
      <c r="G441" s="93">
        <v>30000</v>
      </c>
      <c r="J441" t="b">
        <v>1</v>
      </c>
    </row>
    <row r="442" spans="1:10" x14ac:dyDescent="0.35">
      <c r="A442" s="93" t="s">
        <v>12178</v>
      </c>
      <c r="B442" s="93">
        <v>31.086919999999999</v>
      </c>
      <c r="C442" s="93">
        <v>30.941990000000001</v>
      </c>
      <c r="D442" s="93" t="s">
        <v>4298</v>
      </c>
      <c r="E442" s="93" t="s">
        <v>6800</v>
      </c>
      <c r="F442" s="93" t="s">
        <v>12179</v>
      </c>
      <c r="G442" s="93">
        <v>1000</v>
      </c>
      <c r="J442" t="b">
        <v>1</v>
      </c>
    </row>
    <row r="443" spans="1:10" x14ac:dyDescent="0.35">
      <c r="A443" s="93" t="s">
        <v>12180</v>
      </c>
      <c r="B443" s="93">
        <v>30.429099999999998</v>
      </c>
      <c r="C443" s="93">
        <v>30.966194999999999</v>
      </c>
      <c r="D443" s="93" t="s">
        <v>4298</v>
      </c>
      <c r="E443" s="93" t="s">
        <v>6724</v>
      </c>
      <c r="F443" s="93" t="s">
        <v>12181</v>
      </c>
      <c r="G443" s="93">
        <v>300</v>
      </c>
      <c r="J443" t="b">
        <v>1</v>
      </c>
    </row>
    <row r="444" spans="1:10" x14ac:dyDescent="0.35">
      <c r="A444" s="93" t="s">
        <v>12182</v>
      </c>
      <c r="B444" s="93">
        <v>-17.582999999999998</v>
      </c>
      <c r="C444" s="93">
        <v>30.966999999999999</v>
      </c>
      <c r="D444" s="93" t="s">
        <v>4404</v>
      </c>
      <c r="E444" s="93" t="s">
        <v>6800</v>
      </c>
      <c r="F444" s="93" t="s">
        <v>12183</v>
      </c>
      <c r="G444" s="93">
        <v>500</v>
      </c>
      <c r="J444" t="b">
        <v>1</v>
      </c>
    </row>
    <row r="445" spans="1:10" x14ac:dyDescent="0.35">
      <c r="A445" s="93" t="s">
        <v>12184</v>
      </c>
      <c r="B445" s="93">
        <v>-25.451260000000001</v>
      </c>
      <c r="C445" s="93">
        <v>30.971399999999999</v>
      </c>
      <c r="D445" s="93" t="s">
        <v>4380</v>
      </c>
      <c r="E445" s="93" t="s">
        <v>6800</v>
      </c>
      <c r="F445" s="93" t="s">
        <v>12185</v>
      </c>
      <c r="G445" s="93">
        <v>300</v>
      </c>
      <c r="J445" t="b">
        <v>1</v>
      </c>
    </row>
    <row r="446" spans="1:10" x14ac:dyDescent="0.35">
      <c r="A446" s="93" t="s">
        <v>12186</v>
      </c>
      <c r="B446" s="93">
        <v>30.825500000000002</v>
      </c>
      <c r="C446" s="93">
        <v>30.995799999999999</v>
      </c>
      <c r="D446" s="93" t="s">
        <v>4298</v>
      </c>
      <c r="E446" s="93" t="s">
        <v>6800</v>
      </c>
      <c r="F446" s="93" t="s">
        <v>12187</v>
      </c>
      <c r="G446" s="93">
        <v>1000</v>
      </c>
      <c r="J446" t="b">
        <v>1</v>
      </c>
    </row>
    <row r="447" spans="1:10" x14ac:dyDescent="0.35">
      <c r="A447" s="93" t="s">
        <v>12188</v>
      </c>
      <c r="B447" s="93">
        <v>30.557600000000001</v>
      </c>
      <c r="C447" s="93">
        <v>31.013400000000001</v>
      </c>
      <c r="D447" s="93" t="s">
        <v>4298</v>
      </c>
      <c r="E447" s="93" t="s">
        <v>6800</v>
      </c>
      <c r="F447" s="93" t="s">
        <v>12189</v>
      </c>
      <c r="G447" s="93">
        <v>100</v>
      </c>
      <c r="J447" t="b">
        <v>1</v>
      </c>
    </row>
    <row r="448" spans="1:10" x14ac:dyDescent="0.35">
      <c r="A448" s="93" t="s">
        <v>12190</v>
      </c>
      <c r="B448" s="93">
        <v>-17.7242</v>
      </c>
      <c r="C448" s="93">
        <v>31.0199</v>
      </c>
      <c r="D448" s="93" t="s">
        <v>4404</v>
      </c>
      <c r="E448" s="93" t="s">
        <v>6800</v>
      </c>
      <c r="F448" s="93" t="s">
        <v>12191</v>
      </c>
      <c r="G448" s="93">
        <v>1000</v>
      </c>
      <c r="J448" t="b">
        <v>1</v>
      </c>
    </row>
    <row r="449" spans="1:10" x14ac:dyDescent="0.35">
      <c r="A449" s="93" t="s">
        <v>12192</v>
      </c>
      <c r="B449" s="93">
        <v>-29.703499999999998</v>
      </c>
      <c r="C449" s="93">
        <v>31.048500000000001</v>
      </c>
      <c r="D449" s="93" t="s">
        <v>4380</v>
      </c>
      <c r="E449" s="93" t="s">
        <v>6800</v>
      </c>
      <c r="F449" s="93" t="s">
        <v>12193</v>
      </c>
      <c r="G449" s="93">
        <v>500</v>
      </c>
      <c r="J449" t="b">
        <v>1</v>
      </c>
    </row>
    <row r="450" spans="1:10" x14ac:dyDescent="0.35">
      <c r="A450" s="93" t="s">
        <v>12194</v>
      </c>
      <c r="B450" s="93">
        <v>30.533000000000001</v>
      </c>
      <c r="C450" s="93">
        <v>31.05</v>
      </c>
      <c r="D450" s="93" t="s">
        <v>4298</v>
      </c>
      <c r="E450" s="93" t="s">
        <v>6800</v>
      </c>
      <c r="F450" s="93" t="s">
        <v>12195</v>
      </c>
      <c r="G450" s="93">
        <v>5000</v>
      </c>
      <c r="J450" t="b">
        <v>1</v>
      </c>
    </row>
    <row r="451" spans="1:10" x14ac:dyDescent="0.35">
      <c r="A451" s="93" t="s">
        <v>12196</v>
      </c>
      <c r="B451" s="93">
        <v>-17.694600000000001</v>
      </c>
      <c r="C451" s="93">
        <v>31.091000000000001</v>
      </c>
      <c r="D451" s="93" t="s">
        <v>4404</v>
      </c>
      <c r="E451" s="93" t="s">
        <v>6724</v>
      </c>
      <c r="F451" s="93" t="s">
        <v>12197</v>
      </c>
      <c r="G451" s="93">
        <v>1500</v>
      </c>
      <c r="J451" t="b">
        <v>1</v>
      </c>
    </row>
    <row r="452" spans="1:10" x14ac:dyDescent="0.35">
      <c r="A452" s="93" t="s">
        <v>12198</v>
      </c>
      <c r="B452" s="93">
        <v>-17.703099999999999</v>
      </c>
      <c r="C452" s="93">
        <v>31.107800000000001</v>
      </c>
      <c r="D452" s="93" t="s">
        <v>4404</v>
      </c>
      <c r="E452" s="93" t="s">
        <v>6800</v>
      </c>
      <c r="F452" s="93" t="s">
        <v>12199</v>
      </c>
      <c r="G452" s="93">
        <v>400</v>
      </c>
      <c r="J452" t="b">
        <v>1</v>
      </c>
    </row>
    <row r="453" spans="1:10" x14ac:dyDescent="0.35">
      <c r="A453" s="93" t="s">
        <v>12200</v>
      </c>
      <c r="B453" s="93">
        <v>30.783300000000001</v>
      </c>
      <c r="C453" s="93">
        <v>31.116599999999998</v>
      </c>
      <c r="D453" s="93" t="s">
        <v>4298</v>
      </c>
      <c r="E453" s="93" t="s">
        <v>6724</v>
      </c>
      <c r="F453" s="93" t="s">
        <v>12201</v>
      </c>
      <c r="G453" s="93">
        <v>100</v>
      </c>
      <c r="J453" t="b">
        <v>1</v>
      </c>
    </row>
    <row r="454" spans="1:10" x14ac:dyDescent="0.35">
      <c r="A454" s="93" t="s">
        <v>12202</v>
      </c>
      <c r="B454" s="93">
        <v>30.78659</v>
      </c>
      <c r="C454" s="93">
        <v>31.120039999999999</v>
      </c>
      <c r="D454" s="93" t="s">
        <v>4298</v>
      </c>
      <c r="E454" s="93" t="s">
        <v>6800</v>
      </c>
      <c r="F454" s="93" t="s">
        <v>12203</v>
      </c>
      <c r="G454" s="93">
        <v>2500</v>
      </c>
      <c r="J454" t="b">
        <v>1</v>
      </c>
    </row>
    <row r="455" spans="1:10" x14ac:dyDescent="0.35">
      <c r="A455" s="93" t="s">
        <v>12204</v>
      </c>
      <c r="B455" s="93">
        <v>-17.606999999999999</v>
      </c>
      <c r="C455" s="93">
        <v>31.140999999999998</v>
      </c>
      <c r="D455" s="93" t="s">
        <v>4404</v>
      </c>
      <c r="E455" s="93" t="s">
        <v>6800</v>
      </c>
      <c r="F455" s="93" t="s">
        <v>12205</v>
      </c>
      <c r="G455" s="93">
        <v>500</v>
      </c>
      <c r="J455" t="b">
        <v>1</v>
      </c>
    </row>
    <row r="456" spans="1:10" x14ac:dyDescent="0.35">
      <c r="A456" s="93" t="s">
        <v>12206</v>
      </c>
      <c r="B456" s="93">
        <v>-18.16667</v>
      </c>
      <c r="C456" s="93">
        <v>31.16667</v>
      </c>
      <c r="D456" s="93" t="s">
        <v>4404</v>
      </c>
      <c r="E456" s="93" t="s">
        <v>6800</v>
      </c>
      <c r="F456" s="93" t="s">
        <v>12207</v>
      </c>
      <c r="G456" s="93">
        <v>917</v>
      </c>
      <c r="J456" t="b">
        <v>1</v>
      </c>
    </row>
    <row r="457" spans="1:10" x14ac:dyDescent="0.35">
      <c r="A457" s="93" t="s">
        <v>12208</v>
      </c>
      <c r="B457" s="93">
        <v>30.866700000000002</v>
      </c>
      <c r="C457" s="93">
        <v>31.166699999999999</v>
      </c>
      <c r="D457" s="93" t="s">
        <v>4298</v>
      </c>
      <c r="E457" s="93" t="s">
        <v>6800</v>
      </c>
      <c r="F457" s="93" t="s">
        <v>12209</v>
      </c>
      <c r="G457" s="93">
        <v>1000</v>
      </c>
      <c r="J457" t="b">
        <v>1</v>
      </c>
    </row>
    <row r="458" spans="1:10" x14ac:dyDescent="0.35">
      <c r="A458" s="93" t="s">
        <v>12210</v>
      </c>
      <c r="B458" s="93">
        <v>27.189139999999998</v>
      </c>
      <c r="C458" s="93">
        <v>31.168780000000002</v>
      </c>
      <c r="D458" s="93" t="s">
        <v>4298</v>
      </c>
      <c r="E458" s="93" t="s">
        <v>6800</v>
      </c>
      <c r="F458" s="93" t="s">
        <v>12211</v>
      </c>
      <c r="G458" s="93">
        <v>1500</v>
      </c>
      <c r="J458" t="b">
        <v>1</v>
      </c>
    </row>
    <row r="459" spans="1:10" x14ac:dyDescent="0.35">
      <c r="A459" s="93" t="s">
        <v>12212</v>
      </c>
      <c r="B459" s="93">
        <v>27.18329</v>
      </c>
      <c r="C459" s="93">
        <v>31.171759999999999</v>
      </c>
      <c r="D459" s="93" t="s">
        <v>4298</v>
      </c>
      <c r="E459" s="93" t="s">
        <v>6800</v>
      </c>
      <c r="F459" s="93" t="s">
        <v>12213</v>
      </c>
      <c r="G459" s="93">
        <v>500</v>
      </c>
      <c r="J459" t="b">
        <v>1</v>
      </c>
    </row>
    <row r="460" spans="1:10" x14ac:dyDescent="0.35">
      <c r="A460" s="93" t="s">
        <v>12214</v>
      </c>
      <c r="B460" s="93">
        <v>-26.574300000000001</v>
      </c>
      <c r="C460" s="93">
        <v>31.1767</v>
      </c>
      <c r="D460" s="93" t="s">
        <v>4386</v>
      </c>
      <c r="E460" s="93" t="s">
        <v>6800</v>
      </c>
      <c r="F460" s="93" t="s">
        <v>12215</v>
      </c>
      <c r="G460" s="93">
        <v>300</v>
      </c>
      <c r="J460" t="b">
        <v>1</v>
      </c>
    </row>
    <row r="461" spans="1:10" x14ac:dyDescent="0.35">
      <c r="A461" s="93" t="s">
        <v>12216</v>
      </c>
      <c r="B461" s="93">
        <v>30.045000000000002</v>
      </c>
      <c r="C461" s="93">
        <v>31.204799999999999</v>
      </c>
      <c r="D461" s="93" t="s">
        <v>4298</v>
      </c>
      <c r="E461" s="93" t="s">
        <v>6724</v>
      </c>
      <c r="F461" s="93" t="s">
        <v>12217</v>
      </c>
      <c r="G461" s="93">
        <v>500</v>
      </c>
      <c r="J461" t="b">
        <v>1</v>
      </c>
    </row>
    <row r="462" spans="1:10" x14ac:dyDescent="0.35">
      <c r="A462" s="93" t="s">
        <v>12218</v>
      </c>
      <c r="B462" s="93">
        <v>30.023499999999999</v>
      </c>
      <c r="C462" s="93">
        <v>31.206199999999999</v>
      </c>
      <c r="D462" s="93" t="s">
        <v>4298</v>
      </c>
      <c r="E462" s="93" t="s">
        <v>6724</v>
      </c>
      <c r="F462" s="93" t="s">
        <v>12219</v>
      </c>
      <c r="G462" s="93">
        <v>400</v>
      </c>
      <c r="J462" t="b">
        <v>1</v>
      </c>
    </row>
    <row r="463" spans="1:10" x14ac:dyDescent="0.35">
      <c r="A463" s="93" t="s">
        <v>12220</v>
      </c>
      <c r="B463" s="93">
        <v>30.017939999999999</v>
      </c>
      <c r="C463" s="93">
        <v>31.206399999999999</v>
      </c>
      <c r="D463" s="93" t="s">
        <v>4298</v>
      </c>
      <c r="E463" s="93" t="s">
        <v>6800</v>
      </c>
      <c r="F463" s="93" t="s">
        <v>12221</v>
      </c>
      <c r="G463" s="93">
        <v>300</v>
      </c>
      <c r="J463" t="b">
        <v>1</v>
      </c>
    </row>
    <row r="464" spans="1:10" x14ac:dyDescent="0.35">
      <c r="A464" s="93" t="s">
        <v>12222</v>
      </c>
      <c r="B464" s="93">
        <v>30.01821</v>
      </c>
      <c r="C464" s="93">
        <v>31.20797</v>
      </c>
      <c r="D464" s="93" t="s">
        <v>4298</v>
      </c>
      <c r="E464" s="93" t="s">
        <v>6800</v>
      </c>
      <c r="F464" s="93" t="s">
        <v>12223</v>
      </c>
      <c r="G464" s="93">
        <v>1000</v>
      </c>
      <c r="J464" t="b">
        <v>1</v>
      </c>
    </row>
    <row r="465" spans="1:10" x14ac:dyDescent="0.35">
      <c r="A465" s="93" t="s">
        <v>12224</v>
      </c>
      <c r="B465" s="93">
        <v>30.353000000000002</v>
      </c>
      <c r="C465" s="93">
        <v>31.224</v>
      </c>
      <c r="D465" s="93" t="s">
        <v>4298</v>
      </c>
      <c r="E465" s="93" t="s">
        <v>6800</v>
      </c>
      <c r="F465" s="93" t="s">
        <v>12225</v>
      </c>
      <c r="G465" s="93">
        <v>250</v>
      </c>
      <c r="J465" t="b">
        <v>1</v>
      </c>
    </row>
    <row r="466" spans="1:10" x14ac:dyDescent="0.35">
      <c r="A466" s="93" t="s">
        <v>12226</v>
      </c>
      <c r="B466" s="93">
        <v>-10.173999999999999</v>
      </c>
      <c r="C466" s="93">
        <v>31.225999999999999</v>
      </c>
      <c r="D466" s="93" t="s">
        <v>4402</v>
      </c>
      <c r="E466" s="93" t="s">
        <v>6800</v>
      </c>
      <c r="F466" s="93" t="s">
        <v>12227</v>
      </c>
      <c r="G466" s="93">
        <v>500</v>
      </c>
      <c r="J466" t="b">
        <v>1</v>
      </c>
    </row>
    <row r="467" spans="1:10" x14ac:dyDescent="0.35">
      <c r="A467" s="93" t="s">
        <v>12228</v>
      </c>
      <c r="B467" s="93">
        <v>30.113</v>
      </c>
      <c r="C467" s="93">
        <v>31.242999999999999</v>
      </c>
      <c r="D467" s="93" t="s">
        <v>4298</v>
      </c>
      <c r="E467" s="93" t="s">
        <v>12229</v>
      </c>
      <c r="F467" s="93" t="s">
        <v>12230</v>
      </c>
      <c r="G467" s="93">
        <v>100</v>
      </c>
      <c r="J467" t="b">
        <v>1</v>
      </c>
    </row>
    <row r="468" spans="1:10" x14ac:dyDescent="0.35">
      <c r="A468" s="93" t="s">
        <v>12231</v>
      </c>
      <c r="B468" s="93">
        <v>30.138999999999999</v>
      </c>
      <c r="C468" s="93">
        <v>31.265999999999998</v>
      </c>
      <c r="D468" s="93" t="s">
        <v>4298</v>
      </c>
      <c r="E468" s="93" t="s">
        <v>6724</v>
      </c>
      <c r="F468" s="93" t="s">
        <v>12232</v>
      </c>
      <c r="G468" s="93">
        <v>250</v>
      </c>
      <c r="J468" t="b">
        <v>1</v>
      </c>
    </row>
    <row r="469" spans="1:10" x14ac:dyDescent="0.35">
      <c r="A469" s="93" t="s">
        <v>12233</v>
      </c>
      <c r="B469" s="93">
        <v>30.316700000000001</v>
      </c>
      <c r="C469" s="93">
        <v>31.266670000000001</v>
      </c>
      <c r="D469" s="93" t="s">
        <v>4298</v>
      </c>
      <c r="E469" s="93" t="s">
        <v>6724</v>
      </c>
      <c r="F469" s="93" t="s">
        <v>12234</v>
      </c>
      <c r="G469" s="93">
        <v>1800</v>
      </c>
      <c r="J469" t="b">
        <v>1</v>
      </c>
    </row>
    <row r="470" spans="1:10" x14ac:dyDescent="0.35">
      <c r="A470" s="93" t="s">
        <v>12235</v>
      </c>
      <c r="B470" s="93">
        <v>30.053999999999998</v>
      </c>
      <c r="C470" s="93">
        <v>31.318999999999999</v>
      </c>
      <c r="D470" s="93" t="s">
        <v>4298</v>
      </c>
      <c r="E470" s="93" t="s">
        <v>6800</v>
      </c>
      <c r="F470" s="93" t="s">
        <v>12236</v>
      </c>
      <c r="G470" s="93">
        <v>100</v>
      </c>
      <c r="J470" t="b">
        <v>1</v>
      </c>
    </row>
    <row r="471" spans="1:10" x14ac:dyDescent="0.35">
      <c r="A471" s="93" t="s">
        <v>12237</v>
      </c>
      <c r="B471" s="93">
        <v>-17.3248</v>
      </c>
      <c r="C471" s="93">
        <v>31.334199999999999</v>
      </c>
      <c r="D471" s="93" t="s">
        <v>4404</v>
      </c>
      <c r="E471" s="93" t="s">
        <v>6800</v>
      </c>
      <c r="F471" s="93" t="s">
        <v>12238</v>
      </c>
      <c r="G471" s="93">
        <v>500</v>
      </c>
      <c r="J471" t="b">
        <v>1</v>
      </c>
    </row>
    <row r="472" spans="1:10" x14ac:dyDescent="0.35">
      <c r="A472" s="93" t="s">
        <v>12239</v>
      </c>
      <c r="B472" s="93">
        <v>30.24</v>
      </c>
      <c r="C472" s="93">
        <v>31.35</v>
      </c>
      <c r="D472" s="93" t="s">
        <v>4298</v>
      </c>
      <c r="E472" s="93" t="s">
        <v>6800</v>
      </c>
      <c r="F472" s="93" t="s">
        <v>12240</v>
      </c>
      <c r="G472" s="93">
        <v>550</v>
      </c>
      <c r="J472" t="b">
        <v>1</v>
      </c>
    </row>
    <row r="473" spans="1:10" x14ac:dyDescent="0.35">
      <c r="A473" s="93" t="s">
        <v>12241</v>
      </c>
      <c r="B473" s="93">
        <v>31.043500000000002</v>
      </c>
      <c r="C473" s="93">
        <v>31.355699999999999</v>
      </c>
      <c r="D473" s="93" t="s">
        <v>4298</v>
      </c>
      <c r="E473" s="93" t="s">
        <v>691</v>
      </c>
      <c r="F473" s="93" t="s">
        <v>12242</v>
      </c>
      <c r="G473" s="93">
        <v>3100</v>
      </c>
      <c r="J473" t="b">
        <v>1</v>
      </c>
    </row>
    <row r="474" spans="1:10" x14ac:dyDescent="0.35">
      <c r="A474" s="93" t="s">
        <v>12243</v>
      </c>
      <c r="B474" s="93">
        <v>30.6006</v>
      </c>
      <c r="C474" s="93">
        <v>31.373899999999999</v>
      </c>
      <c r="D474" s="93" t="s">
        <v>4298</v>
      </c>
      <c r="E474" s="93" t="s">
        <v>6724</v>
      </c>
      <c r="F474" s="102" t="s">
        <v>12244</v>
      </c>
      <c r="G474" s="93">
        <v>270</v>
      </c>
      <c r="H474" s="102"/>
      <c r="I474" s="93" t="s">
        <v>12245</v>
      </c>
      <c r="J474" t="b">
        <v>1</v>
      </c>
    </row>
    <row r="475" spans="1:10" x14ac:dyDescent="0.35">
      <c r="A475" s="93" t="s">
        <v>12246</v>
      </c>
      <c r="B475" s="93">
        <v>-18.172709999999999</v>
      </c>
      <c r="C475" s="93">
        <v>31.464479999999998</v>
      </c>
      <c r="D475" s="93" t="s">
        <v>4404</v>
      </c>
      <c r="E475" s="93" t="s">
        <v>6800</v>
      </c>
      <c r="F475" s="93" t="s">
        <v>12247</v>
      </c>
      <c r="G475" s="93">
        <v>300</v>
      </c>
      <c r="J475" t="b">
        <v>1</v>
      </c>
    </row>
    <row r="476" spans="1:10" x14ac:dyDescent="0.35">
      <c r="A476" s="93" t="s">
        <v>12248</v>
      </c>
      <c r="B476" s="93">
        <v>30.587</v>
      </c>
      <c r="C476" s="93">
        <v>31.481999999999999</v>
      </c>
      <c r="D476" s="93" t="s">
        <v>4298</v>
      </c>
      <c r="E476" s="93" t="s">
        <v>6800</v>
      </c>
      <c r="F476" s="93" t="s">
        <v>12249</v>
      </c>
      <c r="G476" s="93">
        <v>1000</v>
      </c>
      <c r="J476" t="b">
        <v>1</v>
      </c>
    </row>
    <row r="477" spans="1:10" x14ac:dyDescent="0.35">
      <c r="A477" s="93" t="s">
        <v>12250</v>
      </c>
      <c r="B477" s="93">
        <v>1.5010600000000001</v>
      </c>
      <c r="C477" s="93">
        <v>31.49419</v>
      </c>
      <c r="D477" s="93" t="s">
        <v>4394</v>
      </c>
      <c r="E477" s="93" t="s">
        <v>6724</v>
      </c>
      <c r="F477" s="93" t="s">
        <v>12251</v>
      </c>
      <c r="G477" s="93">
        <v>400</v>
      </c>
      <c r="J477" t="b">
        <v>1</v>
      </c>
    </row>
    <row r="478" spans="1:10" x14ac:dyDescent="0.35">
      <c r="A478" s="93" t="s">
        <v>12252</v>
      </c>
      <c r="B478" s="93">
        <v>-18.178000000000001</v>
      </c>
      <c r="C478" s="93">
        <v>31.503</v>
      </c>
      <c r="D478" s="93" t="s">
        <v>4404</v>
      </c>
      <c r="E478" s="93" t="s">
        <v>6800</v>
      </c>
      <c r="F478" s="93" t="s">
        <v>12253</v>
      </c>
      <c r="G478" s="93">
        <v>500</v>
      </c>
      <c r="J478" t="b">
        <v>1</v>
      </c>
    </row>
    <row r="479" spans="1:10" x14ac:dyDescent="0.35">
      <c r="A479" s="93" t="s">
        <v>12254</v>
      </c>
      <c r="B479" s="93">
        <v>-28.76</v>
      </c>
      <c r="C479" s="93">
        <v>31.53</v>
      </c>
      <c r="D479" s="93" t="s">
        <v>4380</v>
      </c>
      <c r="E479" s="93" t="s">
        <v>6800</v>
      </c>
      <c r="F479" s="93" t="s">
        <v>12255</v>
      </c>
      <c r="G479" s="93">
        <v>550</v>
      </c>
      <c r="J479" t="b">
        <v>1</v>
      </c>
    </row>
    <row r="480" spans="1:10" x14ac:dyDescent="0.35">
      <c r="A480" s="93" t="s">
        <v>12256</v>
      </c>
      <c r="B480" s="93">
        <v>-18.185300000000002</v>
      </c>
      <c r="C480" s="93">
        <v>31.551929999999999</v>
      </c>
      <c r="D480" s="93" t="s">
        <v>4404</v>
      </c>
      <c r="E480" s="93" t="s">
        <v>691</v>
      </c>
      <c r="F480" s="93" t="s">
        <v>12257</v>
      </c>
      <c r="G480" s="93">
        <v>1000</v>
      </c>
      <c r="J480" t="b">
        <v>1</v>
      </c>
    </row>
    <row r="481" spans="1:10" x14ac:dyDescent="0.35">
      <c r="A481" s="93" t="s">
        <v>12258</v>
      </c>
      <c r="B481" s="93">
        <v>30.566700000000001</v>
      </c>
      <c r="C481" s="93">
        <v>31.566700000000001</v>
      </c>
      <c r="D481" s="93" t="s">
        <v>4298</v>
      </c>
      <c r="E481" s="93" t="s">
        <v>6724</v>
      </c>
      <c r="F481" s="93" t="s">
        <v>12259</v>
      </c>
      <c r="G481" s="93">
        <v>800</v>
      </c>
      <c r="J481" t="b">
        <v>1</v>
      </c>
    </row>
    <row r="482" spans="1:10" x14ac:dyDescent="0.35">
      <c r="A482" s="93" t="s">
        <v>12260</v>
      </c>
      <c r="B482" s="93">
        <v>-21.018699999999999</v>
      </c>
      <c r="C482" s="93">
        <v>31.5717</v>
      </c>
      <c r="D482" s="93" t="s">
        <v>4404</v>
      </c>
      <c r="E482" s="93" t="s">
        <v>6800</v>
      </c>
      <c r="F482" s="93" t="s">
        <v>12261</v>
      </c>
      <c r="G482" s="93">
        <v>500</v>
      </c>
      <c r="J482" t="b">
        <v>1</v>
      </c>
    </row>
    <row r="483" spans="1:10" x14ac:dyDescent="0.35">
      <c r="A483" s="93" t="s">
        <v>12262</v>
      </c>
      <c r="B483" s="93">
        <v>22.403099999999998</v>
      </c>
      <c r="C483" s="93">
        <v>31.595279999999999</v>
      </c>
      <c r="D483" s="93" t="s">
        <v>4298</v>
      </c>
      <c r="E483" s="93" t="s">
        <v>6724</v>
      </c>
      <c r="F483" s="93" t="s">
        <v>12263</v>
      </c>
      <c r="G483" s="93">
        <v>500</v>
      </c>
      <c r="J483" t="b">
        <v>1</v>
      </c>
    </row>
    <row r="484" spans="1:10" x14ac:dyDescent="0.35">
      <c r="A484" s="93" t="s">
        <v>12264</v>
      </c>
      <c r="B484" s="93">
        <v>-1.68333</v>
      </c>
      <c r="C484" s="93">
        <v>31.6</v>
      </c>
      <c r="D484" s="93" t="s">
        <v>4388</v>
      </c>
      <c r="E484" s="93" t="s">
        <v>6800</v>
      </c>
      <c r="F484" s="93" t="s">
        <v>12265</v>
      </c>
      <c r="G484" s="93">
        <v>20000</v>
      </c>
      <c r="J484" t="b">
        <v>1</v>
      </c>
    </row>
    <row r="485" spans="1:10" x14ac:dyDescent="0.35">
      <c r="A485" s="93" t="s">
        <v>12266</v>
      </c>
      <c r="B485" s="93">
        <v>-27.38</v>
      </c>
      <c r="C485" s="93">
        <v>31.62</v>
      </c>
      <c r="D485" s="93" t="s">
        <v>4380</v>
      </c>
      <c r="E485" s="93" t="s">
        <v>6800</v>
      </c>
      <c r="F485" s="93" t="s">
        <v>12267</v>
      </c>
      <c r="G485" s="93">
        <v>3000</v>
      </c>
      <c r="J485" t="b">
        <v>1</v>
      </c>
    </row>
    <row r="486" spans="1:10" x14ac:dyDescent="0.35">
      <c r="A486" s="93" t="s">
        <v>12268</v>
      </c>
      <c r="B486" s="93">
        <v>30.5441</v>
      </c>
      <c r="C486" s="93">
        <v>31.747800000000002</v>
      </c>
      <c r="D486" s="93" t="s">
        <v>4298</v>
      </c>
      <c r="E486" s="93" t="s">
        <v>6800</v>
      </c>
      <c r="F486" s="93" t="s">
        <v>12269</v>
      </c>
      <c r="G486" s="93">
        <v>500</v>
      </c>
      <c r="J486" t="b">
        <v>1</v>
      </c>
    </row>
    <row r="487" spans="1:10" x14ac:dyDescent="0.35">
      <c r="A487" s="93" t="s">
        <v>12270</v>
      </c>
      <c r="B487" s="93">
        <v>-18.3904</v>
      </c>
      <c r="C487" s="93">
        <v>31.797799999999999</v>
      </c>
      <c r="D487" s="93" t="s">
        <v>4404</v>
      </c>
      <c r="E487" s="93" t="s">
        <v>6800</v>
      </c>
      <c r="F487" s="93" t="s">
        <v>12271</v>
      </c>
      <c r="G487" s="93">
        <v>1000</v>
      </c>
      <c r="J487" t="b">
        <v>1</v>
      </c>
    </row>
    <row r="488" spans="1:10" x14ac:dyDescent="0.35">
      <c r="A488" s="93" t="s">
        <v>12272</v>
      </c>
      <c r="B488" s="93">
        <v>-26.042999999999999</v>
      </c>
      <c r="C488" s="93">
        <v>31.812999999999999</v>
      </c>
      <c r="D488" s="93" t="s">
        <v>4386</v>
      </c>
      <c r="E488" s="93" t="s">
        <v>6800</v>
      </c>
      <c r="F488" s="93" t="s">
        <v>12273</v>
      </c>
      <c r="G488" s="93">
        <v>1000</v>
      </c>
      <c r="J488" t="b">
        <v>1</v>
      </c>
    </row>
    <row r="489" spans="1:10" x14ac:dyDescent="0.35">
      <c r="A489" s="93" t="s">
        <v>12274</v>
      </c>
      <c r="B489" s="93">
        <v>-0.42</v>
      </c>
      <c r="C489" s="93">
        <v>31.88</v>
      </c>
      <c r="D489" s="93" t="s">
        <v>4394</v>
      </c>
      <c r="E489" s="93" t="s">
        <v>6800</v>
      </c>
      <c r="F489" s="93" t="s">
        <v>12275</v>
      </c>
      <c r="G489" s="93">
        <v>550</v>
      </c>
      <c r="J489" t="b">
        <v>1</v>
      </c>
    </row>
    <row r="490" spans="1:10" x14ac:dyDescent="0.35">
      <c r="A490" s="93" t="s">
        <v>12276</v>
      </c>
      <c r="B490" s="93">
        <v>-28.716670000000001</v>
      </c>
      <c r="C490" s="93">
        <v>31.883330000000001</v>
      </c>
      <c r="D490" s="93" t="s">
        <v>4380</v>
      </c>
      <c r="E490" s="93" t="s">
        <v>6800</v>
      </c>
      <c r="F490" s="93" t="s">
        <v>12277</v>
      </c>
      <c r="G490" s="93">
        <v>500</v>
      </c>
      <c r="J490" t="b">
        <v>1</v>
      </c>
    </row>
    <row r="491" spans="1:10" x14ac:dyDescent="0.35">
      <c r="A491" s="93" t="s">
        <v>12278</v>
      </c>
      <c r="B491" s="93">
        <v>-28.716670000000001</v>
      </c>
      <c r="C491" s="93">
        <v>31.883330000000001</v>
      </c>
      <c r="D491" s="93" t="s">
        <v>4380</v>
      </c>
      <c r="E491" s="93" t="s">
        <v>6800</v>
      </c>
      <c r="F491" s="93" t="s">
        <v>12279</v>
      </c>
      <c r="G491" s="93">
        <v>1000</v>
      </c>
      <c r="J491" t="b">
        <v>1</v>
      </c>
    </row>
    <row r="492" spans="1:10" x14ac:dyDescent="0.35">
      <c r="A492" s="93" t="s">
        <v>12280</v>
      </c>
      <c r="B492" s="93">
        <v>-25.5533</v>
      </c>
      <c r="C492" s="93">
        <v>31.954029999999999</v>
      </c>
      <c r="D492" s="93" t="s">
        <v>4380</v>
      </c>
      <c r="E492" s="93" t="s">
        <v>6800</v>
      </c>
      <c r="F492" s="93" t="s">
        <v>12281</v>
      </c>
      <c r="G492" s="93">
        <v>200</v>
      </c>
      <c r="J492" t="b">
        <v>1</v>
      </c>
    </row>
    <row r="493" spans="1:10" x14ac:dyDescent="0.35">
      <c r="A493" s="93" t="s">
        <v>12282</v>
      </c>
      <c r="B493" s="93">
        <v>-25.552779999999998</v>
      </c>
      <c r="C493" s="93">
        <v>31.955829999999999</v>
      </c>
      <c r="D493" s="93" t="s">
        <v>4380</v>
      </c>
      <c r="E493" s="93" t="s">
        <v>6800</v>
      </c>
      <c r="F493" s="93" t="s">
        <v>12283</v>
      </c>
      <c r="G493" s="93">
        <v>1500</v>
      </c>
      <c r="J493" t="b">
        <v>1</v>
      </c>
    </row>
    <row r="494" spans="1:10" x14ac:dyDescent="0.35">
      <c r="A494" s="93" t="s">
        <v>12284</v>
      </c>
      <c r="B494" s="93">
        <v>30.61655</v>
      </c>
      <c r="C494" s="93">
        <v>32.241199999999999</v>
      </c>
      <c r="D494" s="93" t="s">
        <v>4298</v>
      </c>
      <c r="E494" s="93" t="s">
        <v>6800</v>
      </c>
      <c r="F494" s="93" t="s">
        <v>12285</v>
      </c>
      <c r="G494" s="93">
        <v>300</v>
      </c>
      <c r="J494" t="b">
        <v>1</v>
      </c>
    </row>
    <row r="495" spans="1:10" x14ac:dyDescent="0.35">
      <c r="A495" s="93" t="s">
        <v>12286</v>
      </c>
      <c r="B495" s="93">
        <v>30.619</v>
      </c>
      <c r="C495" s="93">
        <v>32.250999999999998</v>
      </c>
      <c r="D495" s="93" t="s">
        <v>4298</v>
      </c>
      <c r="E495" s="93" t="s">
        <v>6800</v>
      </c>
      <c r="F495" s="93" t="s">
        <v>12287</v>
      </c>
      <c r="G495" s="93">
        <v>1000</v>
      </c>
      <c r="J495" t="b">
        <v>1</v>
      </c>
    </row>
    <row r="496" spans="1:10" x14ac:dyDescent="0.35">
      <c r="A496" s="93" t="s">
        <v>12288</v>
      </c>
      <c r="B496" s="93">
        <v>30.623000000000001</v>
      </c>
      <c r="C496" s="93">
        <v>32.262</v>
      </c>
      <c r="D496" s="93" t="s">
        <v>4298</v>
      </c>
      <c r="E496" s="93" t="s">
        <v>6800</v>
      </c>
      <c r="F496" s="93" t="s">
        <v>12289</v>
      </c>
      <c r="G496" s="93">
        <v>500</v>
      </c>
      <c r="J496" t="b">
        <v>1</v>
      </c>
    </row>
    <row r="497" spans="1:10" x14ac:dyDescent="0.35">
      <c r="A497" s="93" t="s">
        <v>12290</v>
      </c>
      <c r="B497" s="93">
        <v>-25.3169</v>
      </c>
      <c r="C497" s="93">
        <v>32.264699999999998</v>
      </c>
      <c r="D497" s="93" t="s">
        <v>4352</v>
      </c>
      <c r="E497" s="93" t="s">
        <v>6800</v>
      </c>
      <c r="F497" s="93" t="s">
        <v>12291</v>
      </c>
      <c r="G497" s="93">
        <v>550</v>
      </c>
      <c r="J497" t="b">
        <v>1</v>
      </c>
    </row>
    <row r="498" spans="1:10" s="97" customFormat="1" x14ac:dyDescent="0.35">
      <c r="B498" s="97">
        <v>-25.31889</v>
      </c>
      <c r="C498" s="97">
        <v>32.265360000000001</v>
      </c>
      <c r="D498" s="97" t="s">
        <v>4352</v>
      </c>
      <c r="E498" s="97" t="s">
        <v>6800</v>
      </c>
      <c r="F498" s="97" t="s">
        <v>12292</v>
      </c>
      <c r="G498" s="97">
        <v>15</v>
      </c>
      <c r="I498" s="88"/>
      <c r="J498" s="88" t="b">
        <v>0</v>
      </c>
    </row>
    <row r="499" spans="1:10" s="97" customFormat="1" x14ac:dyDescent="0.35">
      <c r="A499" s="97" t="s">
        <v>12293</v>
      </c>
      <c r="B499" s="97">
        <v>-25.318899999999999</v>
      </c>
      <c r="C499" s="97">
        <v>32.2654</v>
      </c>
      <c r="D499" s="97" t="s">
        <v>4352</v>
      </c>
      <c r="E499" s="97" t="s">
        <v>6800</v>
      </c>
      <c r="F499" s="97" t="s">
        <v>12294</v>
      </c>
      <c r="G499" s="97">
        <v>500</v>
      </c>
      <c r="H499" s="97" t="s">
        <v>12292</v>
      </c>
      <c r="I499" s="97" t="s">
        <v>12295</v>
      </c>
      <c r="J499" s="88" t="b">
        <v>1</v>
      </c>
    </row>
    <row r="500" spans="1:10" x14ac:dyDescent="0.35">
      <c r="A500" s="93" t="s">
        <v>12296</v>
      </c>
      <c r="B500" s="93">
        <v>-26.0794</v>
      </c>
      <c r="C500" s="93">
        <v>32.355600000000003</v>
      </c>
      <c r="D500" s="93" t="s">
        <v>4352</v>
      </c>
      <c r="E500" s="93" t="s">
        <v>6724</v>
      </c>
      <c r="F500" s="93" t="s">
        <v>12297</v>
      </c>
      <c r="G500" s="93">
        <v>500</v>
      </c>
      <c r="J500" t="b">
        <v>1</v>
      </c>
    </row>
    <row r="501" spans="1:10" x14ac:dyDescent="0.35">
      <c r="A501" s="93" t="s">
        <v>12298</v>
      </c>
      <c r="B501" s="93">
        <v>-20.388000000000002</v>
      </c>
      <c r="C501" s="93">
        <v>32.373800000000003</v>
      </c>
      <c r="D501" s="93" t="s">
        <v>4404</v>
      </c>
      <c r="E501" s="93" t="s">
        <v>6800</v>
      </c>
      <c r="F501" s="93" t="s">
        <v>12299</v>
      </c>
      <c r="G501" s="93">
        <v>400</v>
      </c>
      <c r="J501" t="b">
        <v>1</v>
      </c>
    </row>
    <row r="502" spans="1:10" x14ac:dyDescent="0.35">
      <c r="A502" s="93" t="s">
        <v>12300</v>
      </c>
      <c r="B502" s="93">
        <v>-13.1</v>
      </c>
      <c r="C502" s="93">
        <v>32.4</v>
      </c>
      <c r="D502" s="93" t="s">
        <v>4402</v>
      </c>
      <c r="E502" s="93" t="s">
        <v>6800</v>
      </c>
      <c r="F502" s="93" t="s">
        <v>12301</v>
      </c>
      <c r="G502" s="93">
        <v>100000</v>
      </c>
      <c r="J502" t="b">
        <v>1</v>
      </c>
    </row>
    <row r="503" spans="1:10" x14ac:dyDescent="0.35">
      <c r="A503" s="93" t="s">
        <v>12302</v>
      </c>
      <c r="B503" s="93">
        <v>-25.922999999999998</v>
      </c>
      <c r="C503" s="93">
        <v>32.465000000000003</v>
      </c>
      <c r="D503" s="93" t="s">
        <v>4352</v>
      </c>
      <c r="E503" s="93" t="s">
        <v>6800</v>
      </c>
      <c r="F503" s="93" t="s">
        <v>12303</v>
      </c>
      <c r="G503" s="93">
        <v>30000</v>
      </c>
      <c r="J503" t="b">
        <v>1</v>
      </c>
    </row>
    <row r="504" spans="1:10" x14ac:dyDescent="0.35">
      <c r="A504" s="93" t="s">
        <v>12304</v>
      </c>
      <c r="B504" s="93">
        <v>29.925000000000001</v>
      </c>
      <c r="C504" s="93">
        <v>32.473999999999997</v>
      </c>
      <c r="D504" s="93" t="s">
        <v>4298</v>
      </c>
      <c r="E504" s="93" t="s">
        <v>6800</v>
      </c>
      <c r="F504" s="93" t="s">
        <v>12305</v>
      </c>
      <c r="G504" s="93">
        <v>100</v>
      </c>
      <c r="J504" t="b">
        <v>1</v>
      </c>
    </row>
    <row r="505" spans="1:10" x14ac:dyDescent="0.35">
      <c r="A505" s="93" t="s">
        <v>12306</v>
      </c>
      <c r="B505" s="93">
        <v>0.41099999999999998</v>
      </c>
      <c r="C505" s="93">
        <v>32.533000000000001</v>
      </c>
      <c r="D505" s="93" t="s">
        <v>4394</v>
      </c>
      <c r="E505" s="93" t="s">
        <v>6800</v>
      </c>
      <c r="F505" s="93" t="s">
        <v>12307</v>
      </c>
      <c r="G505" s="93">
        <v>400</v>
      </c>
      <c r="J505" t="b">
        <v>1</v>
      </c>
    </row>
    <row r="506" spans="1:10" x14ac:dyDescent="0.35">
      <c r="A506" s="93" t="s">
        <v>12308</v>
      </c>
      <c r="B506" s="93">
        <v>15.52333</v>
      </c>
      <c r="C506" s="93">
        <v>32.54833</v>
      </c>
      <c r="D506" s="93" t="s">
        <v>4384</v>
      </c>
      <c r="E506" s="93" t="s">
        <v>6800</v>
      </c>
      <c r="F506" s="93" t="s">
        <v>12309</v>
      </c>
      <c r="G506" s="93">
        <v>250</v>
      </c>
      <c r="J506" t="b">
        <v>1</v>
      </c>
    </row>
    <row r="507" spans="1:10" x14ac:dyDescent="0.35">
      <c r="A507" s="93" t="s">
        <v>12310</v>
      </c>
      <c r="B507" s="93">
        <v>-13.644399999999999</v>
      </c>
      <c r="C507" s="93">
        <v>32.555</v>
      </c>
      <c r="D507" s="93" t="s">
        <v>4402</v>
      </c>
      <c r="E507" s="93" t="s">
        <v>6800</v>
      </c>
      <c r="F507" s="93" t="s">
        <v>12311</v>
      </c>
      <c r="G507" s="93">
        <v>500</v>
      </c>
      <c r="J507" t="b">
        <v>1</v>
      </c>
    </row>
    <row r="508" spans="1:10" x14ac:dyDescent="0.35">
      <c r="A508" s="93" t="s">
        <v>12312</v>
      </c>
      <c r="B508" s="93">
        <v>15.477220000000001</v>
      </c>
      <c r="C508" s="93">
        <v>32.55556</v>
      </c>
      <c r="D508" s="93" t="s">
        <v>4384</v>
      </c>
      <c r="E508" s="93" t="s">
        <v>6800</v>
      </c>
      <c r="F508" s="93" t="s">
        <v>12313</v>
      </c>
      <c r="G508" s="93">
        <v>10000</v>
      </c>
      <c r="J508" t="b">
        <v>1</v>
      </c>
    </row>
    <row r="509" spans="1:10" x14ac:dyDescent="0.35">
      <c r="A509" s="93" t="s">
        <v>12314</v>
      </c>
      <c r="B509" s="93">
        <v>-13.6456</v>
      </c>
      <c r="C509" s="93">
        <v>32.560299999999998</v>
      </c>
      <c r="D509" s="93" t="s">
        <v>4402</v>
      </c>
      <c r="E509" s="93" t="s">
        <v>6800</v>
      </c>
      <c r="F509" s="93" t="s">
        <v>12315</v>
      </c>
      <c r="G509" s="93">
        <v>300</v>
      </c>
      <c r="J509" t="b">
        <v>1</v>
      </c>
    </row>
    <row r="510" spans="1:10" x14ac:dyDescent="0.35">
      <c r="A510" s="93" t="s">
        <v>12316</v>
      </c>
      <c r="B510" s="93">
        <v>0.53120000000000001</v>
      </c>
      <c r="C510" s="93">
        <v>32.611800000000002</v>
      </c>
      <c r="D510" s="93" t="s">
        <v>4394</v>
      </c>
      <c r="E510" s="93" t="s">
        <v>6800</v>
      </c>
      <c r="F510" s="93" t="s">
        <v>12317</v>
      </c>
      <c r="G510" s="93">
        <v>500</v>
      </c>
      <c r="H510" s="93" t="s">
        <v>12318</v>
      </c>
      <c r="I510" s="93" t="s">
        <v>12319</v>
      </c>
      <c r="J510" t="b">
        <v>1</v>
      </c>
    </row>
    <row r="511" spans="1:10" x14ac:dyDescent="0.35">
      <c r="A511" s="93" t="s">
        <v>12320</v>
      </c>
      <c r="B511" s="93">
        <v>0.46666999999999997</v>
      </c>
      <c r="C511" s="93">
        <v>32.616669999999999</v>
      </c>
      <c r="D511" s="93" t="s">
        <v>4394</v>
      </c>
      <c r="E511" s="93" t="s">
        <v>6800</v>
      </c>
      <c r="F511" s="93" t="s">
        <v>12321</v>
      </c>
      <c r="G511" s="93">
        <v>500</v>
      </c>
      <c r="H511" s="93" t="s">
        <v>12322</v>
      </c>
      <c r="J511" t="b">
        <v>1</v>
      </c>
    </row>
    <row r="512" spans="1:10" x14ac:dyDescent="0.35">
      <c r="A512" s="93" t="s">
        <v>12323</v>
      </c>
      <c r="B512" s="93">
        <v>0.51519999999999999</v>
      </c>
      <c r="C512" s="93">
        <v>32.640799999999999</v>
      </c>
      <c r="D512" s="93" t="s">
        <v>4394</v>
      </c>
      <c r="E512" s="93" t="s">
        <v>6800</v>
      </c>
      <c r="F512" s="93" t="s">
        <v>12324</v>
      </c>
      <c r="G512" s="93">
        <v>300</v>
      </c>
      <c r="J512" t="b">
        <v>1</v>
      </c>
    </row>
    <row r="513" spans="1:10" x14ac:dyDescent="0.35">
      <c r="A513" s="93" t="s">
        <v>12325</v>
      </c>
      <c r="B513" s="93">
        <v>15.331670000000001</v>
      </c>
      <c r="C513" s="93">
        <v>32.65</v>
      </c>
      <c r="D513" s="93" t="s">
        <v>4384</v>
      </c>
      <c r="E513" s="93" t="s">
        <v>6800</v>
      </c>
      <c r="F513" s="93" t="s">
        <v>12326</v>
      </c>
      <c r="G513" s="93">
        <v>917</v>
      </c>
      <c r="J513" t="b">
        <v>1</v>
      </c>
    </row>
    <row r="514" spans="1:10" x14ac:dyDescent="0.35">
      <c r="A514" s="93" t="s">
        <v>12327</v>
      </c>
      <c r="B514" s="93">
        <v>-5.077</v>
      </c>
      <c r="C514" s="93">
        <v>32.677</v>
      </c>
      <c r="D514" s="93" t="s">
        <v>4388</v>
      </c>
      <c r="E514" s="93" t="s">
        <v>6800</v>
      </c>
      <c r="F514" s="93" t="s">
        <v>12328</v>
      </c>
      <c r="G514" s="93">
        <v>1500</v>
      </c>
      <c r="J514" t="b">
        <v>1</v>
      </c>
    </row>
    <row r="515" spans="1:10" x14ac:dyDescent="0.35">
      <c r="A515" s="93" t="s">
        <v>12329</v>
      </c>
      <c r="B515" s="93">
        <v>0.433</v>
      </c>
      <c r="C515" s="93">
        <v>32.712000000000003</v>
      </c>
      <c r="D515" s="93" t="s">
        <v>4394</v>
      </c>
      <c r="E515" s="93" t="s">
        <v>6800</v>
      </c>
      <c r="F515" s="93" t="s">
        <v>12330</v>
      </c>
      <c r="G515" s="93">
        <v>5000</v>
      </c>
      <c r="J515" t="b">
        <v>1</v>
      </c>
    </row>
    <row r="516" spans="1:10" x14ac:dyDescent="0.35">
      <c r="A516" s="93" t="s">
        <v>12331</v>
      </c>
      <c r="B516" s="93">
        <v>14.23333</v>
      </c>
      <c r="C516" s="93">
        <v>32.816670000000002</v>
      </c>
      <c r="D516" s="93" t="s">
        <v>4384</v>
      </c>
      <c r="E516" s="93" t="s">
        <v>6800</v>
      </c>
      <c r="F516" s="93" t="s">
        <v>12332</v>
      </c>
      <c r="G516" s="93">
        <v>917</v>
      </c>
      <c r="J516" t="b">
        <v>1</v>
      </c>
    </row>
    <row r="517" spans="1:10" x14ac:dyDescent="0.35">
      <c r="A517" s="93" t="s">
        <v>12333</v>
      </c>
      <c r="B517" s="93">
        <v>2.2949999999999999</v>
      </c>
      <c r="C517" s="93">
        <v>32.917999999999999</v>
      </c>
      <c r="D517" s="93" t="s">
        <v>4394</v>
      </c>
      <c r="E517" s="93" t="s">
        <v>6800</v>
      </c>
      <c r="F517" s="93" t="s">
        <v>12334</v>
      </c>
      <c r="G517" s="93">
        <v>500</v>
      </c>
      <c r="J517" t="b">
        <v>1</v>
      </c>
    </row>
    <row r="518" spans="1:10" x14ac:dyDescent="0.35">
      <c r="A518" s="93" t="s">
        <v>12335</v>
      </c>
      <c r="B518" s="93">
        <v>-24.512699999999999</v>
      </c>
      <c r="C518" s="93">
        <v>33.004800000000003</v>
      </c>
      <c r="D518" s="93" t="s">
        <v>4352</v>
      </c>
      <c r="E518" s="93" t="s">
        <v>6800</v>
      </c>
      <c r="F518" s="93" t="s">
        <v>12336</v>
      </c>
      <c r="G518" s="93">
        <v>500</v>
      </c>
      <c r="J518" t="b">
        <v>1</v>
      </c>
    </row>
    <row r="519" spans="1:10" x14ac:dyDescent="0.35">
      <c r="A519" s="93" t="s">
        <v>12337</v>
      </c>
      <c r="B519" s="93">
        <v>-2.7191000000000001</v>
      </c>
      <c r="C519" s="93">
        <v>33.023099999999999</v>
      </c>
      <c r="D519" s="93" t="s">
        <v>4388</v>
      </c>
      <c r="E519" s="93" t="s">
        <v>6800</v>
      </c>
      <c r="F519" s="93" t="s">
        <v>12338</v>
      </c>
      <c r="G519" s="93">
        <v>250</v>
      </c>
      <c r="J519" t="b">
        <v>1</v>
      </c>
    </row>
    <row r="520" spans="1:10" x14ac:dyDescent="0.35">
      <c r="A520" s="93" t="s">
        <v>12339</v>
      </c>
      <c r="B520" s="93">
        <v>-9.15</v>
      </c>
      <c r="C520" s="93">
        <v>33.15</v>
      </c>
      <c r="D520" s="93" t="s">
        <v>4388</v>
      </c>
      <c r="E520" s="93" t="s">
        <v>6800</v>
      </c>
      <c r="F520" s="93" t="s">
        <v>12340</v>
      </c>
      <c r="G520" s="93">
        <v>20000</v>
      </c>
      <c r="J520" t="b">
        <v>1</v>
      </c>
    </row>
    <row r="521" spans="1:10" x14ac:dyDescent="0.35">
      <c r="A521" s="93" t="s">
        <v>12341</v>
      </c>
      <c r="B521" s="93">
        <v>-19.317</v>
      </c>
      <c r="C521" s="93">
        <v>33.241</v>
      </c>
      <c r="D521" s="93" t="s">
        <v>4352</v>
      </c>
      <c r="E521" s="93" t="s">
        <v>6800</v>
      </c>
      <c r="F521" s="93" t="s">
        <v>12342</v>
      </c>
      <c r="G521" s="93">
        <v>600</v>
      </c>
      <c r="J521" t="b">
        <v>1</v>
      </c>
    </row>
    <row r="522" spans="1:10" x14ac:dyDescent="0.35">
      <c r="A522" s="93" t="s">
        <v>12343</v>
      </c>
      <c r="B522" s="93">
        <v>19.5</v>
      </c>
      <c r="C522" s="93">
        <v>33.4</v>
      </c>
      <c r="D522" s="93" t="s">
        <v>4384</v>
      </c>
      <c r="E522" s="93" t="s">
        <v>6726</v>
      </c>
      <c r="F522" s="93" t="s">
        <v>12344</v>
      </c>
      <c r="G522" s="93">
        <v>3000</v>
      </c>
      <c r="J522" t="b">
        <v>1</v>
      </c>
    </row>
    <row r="523" spans="1:10" x14ac:dyDescent="0.35">
      <c r="A523" s="93" t="s">
        <v>12345</v>
      </c>
      <c r="B523" s="93">
        <v>-19.04335</v>
      </c>
      <c r="C523" s="93">
        <v>33.404649999999997</v>
      </c>
      <c r="D523" s="93" t="s">
        <v>4352</v>
      </c>
      <c r="E523" s="93" t="s">
        <v>6800</v>
      </c>
      <c r="F523" s="93" t="s">
        <v>12346</v>
      </c>
      <c r="G523" s="93">
        <v>100</v>
      </c>
      <c r="J523" t="b">
        <v>1</v>
      </c>
    </row>
    <row r="524" spans="1:10" x14ac:dyDescent="0.35">
      <c r="A524" s="93" t="s">
        <v>12347</v>
      </c>
      <c r="B524" s="93">
        <v>-12.111599999999999</v>
      </c>
      <c r="C524" s="93">
        <v>33.411799999999999</v>
      </c>
      <c r="D524" s="93" t="s">
        <v>4338</v>
      </c>
      <c r="E524" s="93" t="s">
        <v>6724</v>
      </c>
      <c r="F524" s="93" t="s">
        <v>12348</v>
      </c>
      <c r="G524" s="93">
        <v>300</v>
      </c>
      <c r="J524" t="b">
        <v>1</v>
      </c>
    </row>
    <row r="525" spans="1:10" x14ac:dyDescent="0.35">
      <c r="A525" s="93" t="s">
        <v>12349</v>
      </c>
      <c r="B525" s="93">
        <v>1.5374000000000001</v>
      </c>
      <c r="C525" s="93">
        <v>33.449199999999998</v>
      </c>
      <c r="D525" s="93" t="s">
        <v>4394</v>
      </c>
      <c r="E525" s="93" t="s">
        <v>6800</v>
      </c>
      <c r="F525" s="93" t="s">
        <v>12350</v>
      </c>
      <c r="G525" s="93">
        <v>500</v>
      </c>
      <c r="J525" t="b">
        <v>1</v>
      </c>
    </row>
    <row r="526" spans="1:10" x14ac:dyDescent="0.35">
      <c r="A526" s="93" t="s">
        <v>12351</v>
      </c>
      <c r="B526" s="93">
        <v>14.4</v>
      </c>
      <c r="C526" s="93">
        <v>33.4833</v>
      </c>
      <c r="D526" s="93" t="s">
        <v>4384</v>
      </c>
      <c r="E526" s="93" t="s">
        <v>6800</v>
      </c>
      <c r="F526" s="93" t="s">
        <v>12352</v>
      </c>
      <c r="G526" s="93">
        <v>400</v>
      </c>
      <c r="I526" s="93" t="s">
        <v>12353</v>
      </c>
      <c r="J526" t="b">
        <v>1</v>
      </c>
    </row>
    <row r="527" spans="1:10" x14ac:dyDescent="0.35">
      <c r="A527" s="93" t="s">
        <v>12354</v>
      </c>
      <c r="B527" s="93">
        <v>-8.9160000000000004</v>
      </c>
      <c r="C527" s="93">
        <v>33.514000000000003</v>
      </c>
      <c r="D527" s="93" t="s">
        <v>4388</v>
      </c>
      <c r="E527" s="93" t="s">
        <v>6800</v>
      </c>
      <c r="F527" s="93" t="s">
        <v>12355</v>
      </c>
      <c r="G527" s="93">
        <v>600</v>
      </c>
      <c r="J527" t="b">
        <v>1</v>
      </c>
    </row>
    <row r="528" spans="1:10" x14ac:dyDescent="0.35">
      <c r="A528" s="93" t="s">
        <v>12356</v>
      </c>
      <c r="B528" s="93">
        <v>14.385859999999999</v>
      </c>
      <c r="C528" s="93">
        <v>33.529389999999999</v>
      </c>
      <c r="D528" s="93" t="s">
        <v>4384</v>
      </c>
      <c r="E528" s="93" t="s">
        <v>6800</v>
      </c>
      <c r="F528" s="93" t="s">
        <v>12357</v>
      </c>
      <c r="G528" s="93">
        <v>300</v>
      </c>
      <c r="J528" t="b">
        <v>1</v>
      </c>
    </row>
    <row r="529" spans="1:10" x14ac:dyDescent="0.35">
      <c r="A529" s="93" t="s">
        <v>12358</v>
      </c>
      <c r="B529" s="93">
        <v>1.7942</v>
      </c>
      <c r="C529" s="93">
        <v>33.626100000000001</v>
      </c>
      <c r="D529" s="93" t="s">
        <v>4394</v>
      </c>
      <c r="E529" s="93" t="s">
        <v>6800</v>
      </c>
      <c r="F529" s="93" t="s">
        <v>12359</v>
      </c>
      <c r="G529" s="93">
        <v>400</v>
      </c>
      <c r="J529" t="b">
        <v>1</v>
      </c>
    </row>
    <row r="530" spans="1:10" x14ac:dyDescent="0.35">
      <c r="A530" s="93" t="s">
        <v>12360</v>
      </c>
      <c r="B530" s="93">
        <v>1.7944</v>
      </c>
      <c r="C530" s="93">
        <v>33.6267</v>
      </c>
      <c r="D530" s="93" t="s">
        <v>4394</v>
      </c>
      <c r="E530" s="93" t="s">
        <v>6800</v>
      </c>
      <c r="F530" s="93" t="s">
        <v>12361</v>
      </c>
      <c r="G530" s="93">
        <v>400</v>
      </c>
      <c r="J530" t="b">
        <v>1</v>
      </c>
    </row>
    <row r="531" spans="1:10" x14ac:dyDescent="0.35">
      <c r="A531" s="93" t="s">
        <v>12362</v>
      </c>
      <c r="B531" s="93">
        <v>-13.916700000000001</v>
      </c>
      <c r="C531" s="93">
        <v>33.65</v>
      </c>
      <c r="D531" s="93" t="s">
        <v>4338</v>
      </c>
      <c r="E531" s="93" t="s">
        <v>6724</v>
      </c>
      <c r="F531" s="93" t="s">
        <v>12363</v>
      </c>
      <c r="G531" s="93">
        <v>1000</v>
      </c>
      <c r="J531" t="b">
        <v>1</v>
      </c>
    </row>
    <row r="532" spans="1:10" x14ac:dyDescent="0.35">
      <c r="A532" s="93" t="s">
        <v>12364</v>
      </c>
      <c r="B532" s="93">
        <v>-13.973750000000001</v>
      </c>
      <c r="C532" s="93">
        <v>33.652760000000001</v>
      </c>
      <c r="D532" s="93" t="s">
        <v>4338</v>
      </c>
      <c r="E532" s="93" t="s">
        <v>6800</v>
      </c>
      <c r="F532" s="93" t="s">
        <v>12365</v>
      </c>
      <c r="G532" s="93">
        <v>1000</v>
      </c>
      <c r="I532" s="93" t="s">
        <v>12366</v>
      </c>
      <c r="J532" t="b">
        <v>1</v>
      </c>
    </row>
    <row r="533" spans="1:10" x14ac:dyDescent="0.35">
      <c r="A533" s="93" t="s">
        <v>12367</v>
      </c>
      <c r="B533" s="93">
        <v>-14.1915</v>
      </c>
      <c r="C533" s="93">
        <v>33.776299999999999</v>
      </c>
      <c r="D533" s="93" t="s">
        <v>4338</v>
      </c>
      <c r="E533" s="93" t="s">
        <v>6800</v>
      </c>
      <c r="F533" s="93" t="s">
        <v>12368</v>
      </c>
      <c r="G533" s="93">
        <v>100</v>
      </c>
      <c r="I533" s="97" t="s">
        <v>12369</v>
      </c>
      <c r="J533" t="b">
        <v>1</v>
      </c>
    </row>
    <row r="534" spans="1:10" x14ac:dyDescent="0.35">
      <c r="A534" s="93" t="s">
        <v>12370</v>
      </c>
      <c r="B534" s="93">
        <v>1.2</v>
      </c>
      <c r="C534" s="93">
        <v>33.783329999999999</v>
      </c>
      <c r="D534" s="93" t="s">
        <v>4394</v>
      </c>
      <c r="E534" s="93" t="s">
        <v>6800</v>
      </c>
      <c r="F534" s="93" t="s">
        <v>12371</v>
      </c>
      <c r="G534" s="93">
        <v>2000</v>
      </c>
      <c r="H534" s="93" t="s">
        <v>12372</v>
      </c>
      <c r="I534" s="93" t="s">
        <v>12373</v>
      </c>
      <c r="J534" t="b">
        <v>1</v>
      </c>
    </row>
    <row r="535" spans="1:10" s="97" customFormat="1" x14ac:dyDescent="0.35">
      <c r="A535" s="97" t="s">
        <v>12374</v>
      </c>
      <c r="B535" s="97">
        <v>31.113099999999999</v>
      </c>
      <c r="C535" s="97">
        <v>33.825800000000001</v>
      </c>
      <c r="D535" s="97" t="s">
        <v>4298</v>
      </c>
      <c r="E535" s="97" t="s">
        <v>6724</v>
      </c>
      <c r="F535" s="97" t="s">
        <v>12375</v>
      </c>
      <c r="G535" s="97">
        <v>500</v>
      </c>
      <c r="I535" s="97" t="s">
        <v>12376</v>
      </c>
      <c r="J535" s="88" t="b">
        <v>1</v>
      </c>
    </row>
    <row r="536" spans="1:10" s="97" customFormat="1" x14ac:dyDescent="0.35">
      <c r="A536" s="97" t="s">
        <v>12377</v>
      </c>
      <c r="B536" s="97">
        <v>31.13194</v>
      </c>
      <c r="C536" s="97">
        <v>33.82694</v>
      </c>
      <c r="D536" s="97" t="s">
        <v>4298</v>
      </c>
      <c r="E536" s="97" t="s">
        <v>6800</v>
      </c>
      <c r="F536" s="97" t="s">
        <v>12378</v>
      </c>
      <c r="G536" s="97">
        <v>1000</v>
      </c>
      <c r="I536" s="97" t="s">
        <v>12379</v>
      </c>
      <c r="J536" s="88" t="b">
        <v>1</v>
      </c>
    </row>
    <row r="537" spans="1:10" x14ac:dyDescent="0.35">
      <c r="A537" s="93" t="s">
        <v>12380</v>
      </c>
      <c r="B537" s="93">
        <v>-8.8160000000000007</v>
      </c>
      <c r="C537" s="93">
        <v>33.859000000000002</v>
      </c>
      <c r="D537" s="93" t="s">
        <v>4388</v>
      </c>
      <c r="E537" s="93" t="s">
        <v>6800</v>
      </c>
      <c r="F537" s="93" t="s">
        <v>12381</v>
      </c>
      <c r="G537" s="93">
        <v>3000</v>
      </c>
      <c r="J537" t="b">
        <v>1</v>
      </c>
    </row>
    <row r="538" spans="1:10" x14ac:dyDescent="0.35">
      <c r="A538" s="93" t="s">
        <v>12382</v>
      </c>
      <c r="B538" s="93">
        <v>1.4798</v>
      </c>
      <c r="C538" s="93">
        <v>33.919246000000001</v>
      </c>
      <c r="D538" s="93" t="s">
        <v>4394</v>
      </c>
      <c r="E538" s="93" t="s">
        <v>6724</v>
      </c>
      <c r="F538" s="93" t="s">
        <v>12383</v>
      </c>
      <c r="G538" s="93">
        <v>500</v>
      </c>
      <c r="I538" s="93" t="s">
        <v>12384</v>
      </c>
      <c r="J538" t="b">
        <v>1</v>
      </c>
    </row>
    <row r="539" spans="1:10" x14ac:dyDescent="0.35">
      <c r="A539" s="93" t="s">
        <v>12385</v>
      </c>
      <c r="B539" s="93">
        <v>-13.6167</v>
      </c>
      <c r="C539" s="93">
        <v>33.933</v>
      </c>
      <c r="D539" s="93" t="s">
        <v>4338</v>
      </c>
      <c r="E539" s="93" t="s">
        <v>6724</v>
      </c>
      <c r="F539" s="93" t="s">
        <v>12386</v>
      </c>
      <c r="G539" s="93">
        <v>500</v>
      </c>
      <c r="J539" t="b">
        <v>1</v>
      </c>
    </row>
    <row r="540" spans="1:10" x14ac:dyDescent="0.35">
      <c r="A540" s="93" t="s">
        <v>12387</v>
      </c>
      <c r="B540" s="93">
        <v>-8.9111999999999991</v>
      </c>
      <c r="C540" s="93">
        <v>33.957999999999998</v>
      </c>
      <c r="D540" s="93" t="s">
        <v>4388</v>
      </c>
      <c r="E540" s="93" t="s">
        <v>6800</v>
      </c>
      <c r="F540" s="93" t="s">
        <v>12388</v>
      </c>
      <c r="G540" s="93">
        <v>1000</v>
      </c>
      <c r="J540" t="b">
        <v>1</v>
      </c>
    </row>
    <row r="541" spans="1:10" x14ac:dyDescent="0.35">
      <c r="A541" s="93" t="s">
        <v>12389</v>
      </c>
      <c r="B541" s="93">
        <v>1.0969</v>
      </c>
      <c r="C541" s="93">
        <v>34</v>
      </c>
      <c r="D541" s="93" t="s">
        <v>4394</v>
      </c>
      <c r="E541" s="93" t="s">
        <v>6800</v>
      </c>
      <c r="F541" s="93" t="s">
        <v>12390</v>
      </c>
      <c r="G541" s="93">
        <v>550</v>
      </c>
      <c r="J541" t="b">
        <v>1</v>
      </c>
    </row>
    <row r="542" spans="1:10" x14ac:dyDescent="0.35">
      <c r="A542" s="93" t="s">
        <v>12391</v>
      </c>
      <c r="B542" s="93">
        <v>-2.6966700000000001</v>
      </c>
      <c r="C542" s="93">
        <v>34.016390000000001</v>
      </c>
      <c r="D542" s="93" t="s">
        <v>4388</v>
      </c>
      <c r="E542" s="93" t="s">
        <v>6800</v>
      </c>
      <c r="F542" s="93" t="s">
        <v>12392</v>
      </c>
      <c r="G542" s="93">
        <v>10000</v>
      </c>
      <c r="J542" t="b">
        <v>1</v>
      </c>
    </row>
    <row r="543" spans="1:10" x14ac:dyDescent="0.35">
      <c r="A543" s="93" t="s">
        <v>12393</v>
      </c>
      <c r="B543" s="93">
        <v>-11.4253</v>
      </c>
      <c r="C543" s="93">
        <v>34.045499999999997</v>
      </c>
      <c r="D543" s="93" t="s">
        <v>4338</v>
      </c>
      <c r="E543" s="93" t="s">
        <v>6724</v>
      </c>
      <c r="F543" s="93" t="s">
        <v>12394</v>
      </c>
      <c r="G543" s="93">
        <v>500</v>
      </c>
      <c r="J543" t="b">
        <v>1</v>
      </c>
    </row>
    <row r="544" spans="1:10" x14ac:dyDescent="0.35">
      <c r="A544" s="93" t="s">
        <v>12395</v>
      </c>
      <c r="B544" s="93">
        <v>14.098000000000001</v>
      </c>
      <c r="C544" s="93">
        <v>34.078000000000003</v>
      </c>
      <c r="D544" s="93" t="s">
        <v>4384</v>
      </c>
      <c r="E544" s="93" t="s">
        <v>6800</v>
      </c>
      <c r="F544" s="93" t="s">
        <v>12396</v>
      </c>
      <c r="G544" s="93">
        <v>1000</v>
      </c>
      <c r="J544" t="b">
        <v>1</v>
      </c>
    </row>
    <row r="545" spans="1:10" x14ac:dyDescent="0.35">
      <c r="A545" s="93" t="s">
        <v>12397</v>
      </c>
      <c r="B545" s="93">
        <v>0.49619999999999997</v>
      </c>
      <c r="C545" s="93">
        <v>34.130800000000001</v>
      </c>
      <c r="D545" s="93" t="s">
        <v>4328</v>
      </c>
      <c r="E545" s="93" t="s">
        <v>6800</v>
      </c>
      <c r="F545" s="93" t="s">
        <v>12398</v>
      </c>
      <c r="G545" s="93">
        <v>200</v>
      </c>
      <c r="J545" t="b">
        <v>1</v>
      </c>
    </row>
    <row r="546" spans="1:10" x14ac:dyDescent="0.35">
      <c r="A546" s="93" t="s">
        <v>12399</v>
      </c>
      <c r="B546" s="93">
        <v>0.66557999999999995</v>
      </c>
      <c r="C546" s="93">
        <v>34.195959999999999</v>
      </c>
      <c r="D546" s="93" t="s">
        <v>4394</v>
      </c>
      <c r="E546" s="93" t="s">
        <v>6800</v>
      </c>
      <c r="F546" s="93" t="s">
        <v>12400</v>
      </c>
      <c r="G546" s="93">
        <v>2570</v>
      </c>
      <c r="J546" t="b">
        <v>1</v>
      </c>
    </row>
    <row r="547" spans="1:10" s="97" customFormat="1" x14ac:dyDescent="0.35">
      <c r="A547" s="97" t="s">
        <v>12401</v>
      </c>
      <c r="B547" s="97">
        <v>-0.43099999999999999</v>
      </c>
      <c r="C547" s="97">
        <v>34.207999999999998</v>
      </c>
      <c r="D547" s="97" t="s">
        <v>4328</v>
      </c>
      <c r="E547" s="97" t="s">
        <v>6800</v>
      </c>
      <c r="F547" s="97" t="s">
        <v>12402</v>
      </c>
      <c r="G547" s="97">
        <v>200</v>
      </c>
      <c r="I547" s="88"/>
      <c r="J547" s="88" t="b">
        <v>1</v>
      </c>
    </row>
    <row r="548" spans="1:10" s="97" customFormat="1" x14ac:dyDescent="0.35">
      <c r="A548" s="97" t="s">
        <v>12403</v>
      </c>
      <c r="B548" s="97">
        <v>-0.43099999999999999</v>
      </c>
      <c r="C548" s="97">
        <v>34.207999999999998</v>
      </c>
      <c r="D548" s="97" t="s">
        <v>4328</v>
      </c>
      <c r="E548" s="97" t="s">
        <v>6800</v>
      </c>
      <c r="F548" s="97" t="s">
        <v>12404</v>
      </c>
      <c r="G548" s="97">
        <v>200</v>
      </c>
      <c r="I548" s="88"/>
      <c r="J548" s="88" t="b">
        <v>1</v>
      </c>
    </row>
    <row r="549" spans="1:10" s="97" customFormat="1" x14ac:dyDescent="0.35">
      <c r="A549" s="97" t="s">
        <v>12405</v>
      </c>
      <c r="B549" s="97">
        <v>-0.43099999999999999</v>
      </c>
      <c r="C549" s="97">
        <v>34.207999999999998</v>
      </c>
      <c r="D549" s="97" t="s">
        <v>4328</v>
      </c>
      <c r="E549" s="97" t="s">
        <v>6724</v>
      </c>
      <c r="F549" s="97" t="s">
        <v>12406</v>
      </c>
      <c r="G549" s="97">
        <v>200</v>
      </c>
      <c r="I549" s="88"/>
      <c r="J549" s="88" t="b">
        <v>1</v>
      </c>
    </row>
    <row r="550" spans="1:10" x14ac:dyDescent="0.35">
      <c r="A550" s="93" t="s">
        <v>12407</v>
      </c>
      <c r="B550" s="93">
        <v>-3.5196999999999998</v>
      </c>
      <c r="C550" s="93">
        <v>34.234699999999997</v>
      </c>
      <c r="D550" s="93" t="s">
        <v>4388</v>
      </c>
      <c r="E550" s="93" t="s">
        <v>6726</v>
      </c>
      <c r="F550" s="93" t="s">
        <v>12408</v>
      </c>
      <c r="G550" s="93">
        <v>100</v>
      </c>
      <c r="J550" t="b">
        <v>1</v>
      </c>
    </row>
    <row r="551" spans="1:10" x14ac:dyDescent="0.35">
      <c r="A551" s="93" t="s">
        <v>12409</v>
      </c>
      <c r="B551" s="93">
        <v>-13.6778</v>
      </c>
      <c r="C551" s="93">
        <v>34.267600000000002</v>
      </c>
      <c r="D551" s="93" t="s">
        <v>4338</v>
      </c>
      <c r="E551" s="93" t="s">
        <v>6724</v>
      </c>
      <c r="F551" s="93" t="s">
        <v>12410</v>
      </c>
      <c r="G551" s="93">
        <v>300</v>
      </c>
      <c r="J551" t="b">
        <v>1</v>
      </c>
    </row>
    <row r="552" spans="1:10" x14ac:dyDescent="0.35">
      <c r="A552" s="93" t="s">
        <v>12411</v>
      </c>
      <c r="B552" s="93">
        <v>1.3</v>
      </c>
      <c r="C552" s="93">
        <v>34.333329999999997</v>
      </c>
      <c r="D552" s="93" t="s">
        <v>4394</v>
      </c>
      <c r="E552" s="93" t="s">
        <v>6800</v>
      </c>
      <c r="F552" s="93" t="s">
        <v>12412</v>
      </c>
      <c r="G552" s="93">
        <v>917</v>
      </c>
      <c r="H552" s="93" t="s">
        <v>12413</v>
      </c>
      <c r="J552" t="b">
        <v>1</v>
      </c>
    </row>
    <row r="553" spans="1:10" x14ac:dyDescent="0.35">
      <c r="A553" s="93" t="s">
        <v>12414</v>
      </c>
      <c r="B553" s="93">
        <v>11.767099999999999</v>
      </c>
      <c r="C553" s="93">
        <v>34.358499999999999</v>
      </c>
      <c r="D553" s="93" t="s">
        <v>4384</v>
      </c>
      <c r="E553" s="93" t="s">
        <v>6800</v>
      </c>
      <c r="F553" s="93" t="s">
        <v>12415</v>
      </c>
      <c r="G553" s="93">
        <v>200</v>
      </c>
      <c r="J553" t="b">
        <v>1</v>
      </c>
    </row>
    <row r="554" spans="1:10" x14ac:dyDescent="0.35">
      <c r="A554" s="93" t="s">
        <v>12416</v>
      </c>
      <c r="B554" s="93">
        <v>0.12959999999999999</v>
      </c>
      <c r="C554" s="93">
        <v>34.405500000000004</v>
      </c>
      <c r="D554" s="93" t="s">
        <v>4328</v>
      </c>
      <c r="E554" s="93" t="s">
        <v>6800</v>
      </c>
      <c r="F554" s="93" t="s">
        <v>12417</v>
      </c>
      <c r="G554" s="93">
        <v>200</v>
      </c>
      <c r="J554" t="b">
        <v>1</v>
      </c>
    </row>
    <row r="555" spans="1:10" x14ac:dyDescent="0.35">
      <c r="A555" s="93" t="s">
        <v>12418</v>
      </c>
      <c r="B555" s="93">
        <v>0.14413999999999999</v>
      </c>
      <c r="C555" s="93">
        <v>34.424309999999998</v>
      </c>
      <c r="D555" s="93" t="s">
        <v>4328</v>
      </c>
      <c r="E555" s="93" t="s">
        <v>6800</v>
      </c>
      <c r="F555" s="93" t="s">
        <v>12419</v>
      </c>
      <c r="G555" s="93">
        <v>100</v>
      </c>
      <c r="J555" t="b">
        <v>1</v>
      </c>
    </row>
    <row r="556" spans="1:10" x14ac:dyDescent="0.35">
      <c r="A556" s="93" t="s">
        <v>12420</v>
      </c>
      <c r="B556" s="93">
        <v>-14.3561</v>
      </c>
      <c r="C556" s="93">
        <v>34.4253</v>
      </c>
      <c r="D556" s="93" t="s">
        <v>4338</v>
      </c>
      <c r="E556" s="93" t="s">
        <v>6800</v>
      </c>
      <c r="F556" s="93" t="s">
        <v>12421</v>
      </c>
      <c r="G556" s="93">
        <v>1000</v>
      </c>
      <c r="J556" t="b">
        <v>1</v>
      </c>
    </row>
    <row r="557" spans="1:10" x14ac:dyDescent="0.35">
      <c r="A557" s="93" t="s">
        <v>12422</v>
      </c>
      <c r="B557" s="93">
        <v>-7.8490000000000002</v>
      </c>
      <c r="C557" s="93">
        <v>34.436999999999998</v>
      </c>
      <c r="D557" s="93" t="s">
        <v>4388</v>
      </c>
      <c r="E557" s="93" t="s">
        <v>6800</v>
      </c>
      <c r="F557" s="93" t="s">
        <v>12423</v>
      </c>
      <c r="G557" s="93">
        <v>5000</v>
      </c>
      <c r="J557" t="b">
        <v>1</v>
      </c>
    </row>
    <row r="558" spans="1:10" x14ac:dyDescent="0.35">
      <c r="A558" s="93" t="s">
        <v>12424</v>
      </c>
      <c r="B558" s="93">
        <v>-0.52549999999999997</v>
      </c>
      <c r="C558" s="93">
        <v>34.464100000000002</v>
      </c>
      <c r="D558" s="93" t="s">
        <v>4328</v>
      </c>
      <c r="E558" s="93" t="s">
        <v>6800</v>
      </c>
      <c r="F558" s="93" t="s">
        <v>12425</v>
      </c>
      <c r="G558" s="93">
        <v>100</v>
      </c>
      <c r="J558" t="b">
        <v>1</v>
      </c>
    </row>
    <row r="559" spans="1:10" x14ac:dyDescent="0.35">
      <c r="A559" s="93" t="s">
        <v>12426</v>
      </c>
      <c r="B559" s="93">
        <v>-3.5</v>
      </c>
      <c r="C559" s="93">
        <v>34.5</v>
      </c>
      <c r="D559" s="93" t="s">
        <v>4388</v>
      </c>
      <c r="E559" s="93" t="s">
        <v>6800</v>
      </c>
      <c r="F559" s="93" t="s">
        <v>12427</v>
      </c>
      <c r="G559" s="93">
        <v>12</v>
      </c>
      <c r="J559" t="b">
        <v>1</v>
      </c>
    </row>
    <row r="560" spans="1:10" x14ac:dyDescent="0.35">
      <c r="A560" s="93" t="s">
        <v>12428</v>
      </c>
      <c r="B560" s="93">
        <v>0.25569999999999998</v>
      </c>
      <c r="C560" s="93">
        <v>34.525500000000001</v>
      </c>
      <c r="D560" s="93" t="s">
        <v>4328</v>
      </c>
      <c r="E560" s="93" t="s">
        <v>6724</v>
      </c>
      <c r="F560" s="93" t="s">
        <v>12429</v>
      </c>
      <c r="G560" s="93">
        <v>500</v>
      </c>
      <c r="J560" t="b">
        <v>1</v>
      </c>
    </row>
    <row r="561" spans="1:10" x14ac:dyDescent="0.35">
      <c r="A561" s="93" t="s">
        <v>12430</v>
      </c>
      <c r="B561" s="93">
        <v>-13.675000000000001</v>
      </c>
      <c r="C561" s="93">
        <v>34.582000000000001</v>
      </c>
      <c r="D561" s="93" t="s">
        <v>4338</v>
      </c>
      <c r="E561" s="93" t="s">
        <v>6800</v>
      </c>
      <c r="F561" s="93" t="s">
        <v>12431</v>
      </c>
      <c r="G561" s="93">
        <v>350</v>
      </c>
      <c r="J561" t="b">
        <v>1</v>
      </c>
    </row>
    <row r="562" spans="1:10" s="97" customFormat="1" x14ac:dyDescent="0.35">
      <c r="A562" s="97" t="s">
        <v>12432</v>
      </c>
      <c r="B562" s="97">
        <v>-2.3E-3</v>
      </c>
      <c r="C562" s="97">
        <v>34.593899999999998</v>
      </c>
      <c r="D562" s="97" t="s">
        <v>4328</v>
      </c>
      <c r="E562" s="97" t="s">
        <v>6800</v>
      </c>
      <c r="F562" s="97" t="s">
        <v>12433</v>
      </c>
      <c r="G562" s="97">
        <v>300</v>
      </c>
      <c r="I562" s="88"/>
      <c r="J562" s="88" t="b">
        <v>1</v>
      </c>
    </row>
    <row r="563" spans="1:10" s="97" customFormat="1" x14ac:dyDescent="0.35">
      <c r="A563" s="97" t="s">
        <v>12434</v>
      </c>
      <c r="B563" s="97">
        <v>-2.3E-3</v>
      </c>
      <c r="C563" s="97">
        <v>34.593899999999998</v>
      </c>
      <c r="D563" s="97" t="s">
        <v>4328</v>
      </c>
      <c r="E563" s="97" t="s">
        <v>6800</v>
      </c>
      <c r="F563" s="97" t="s">
        <v>12435</v>
      </c>
      <c r="G563" s="97">
        <v>300</v>
      </c>
      <c r="I563" s="88"/>
      <c r="J563" s="88" t="b">
        <v>1</v>
      </c>
    </row>
    <row r="564" spans="1:10" x14ac:dyDescent="0.35">
      <c r="A564" s="93" t="s">
        <v>12436</v>
      </c>
      <c r="B564" s="93">
        <v>0.59</v>
      </c>
      <c r="C564" s="93">
        <v>34.6</v>
      </c>
      <c r="D564" s="93" t="s">
        <v>4328</v>
      </c>
      <c r="E564" s="93" t="s">
        <v>6724</v>
      </c>
      <c r="F564" s="93" t="s">
        <v>12437</v>
      </c>
      <c r="G564" s="93">
        <v>200</v>
      </c>
      <c r="J564" t="b">
        <v>1</v>
      </c>
    </row>
    <row r="565" spans="1:10" x14ac:dyDescent="0.35">
      <c r="A565" s="93" t="s">
        <v>12438</v>
      </c>
      <c r="B565" s="93">
        <v>0.221</v>
      </c>
      <c r="C565" s="93">
        <v>34.624000000000002</v>
      </c>
      <c r="D565" s="93" t="s">
        <v>4328</v>
      </c>
      <c r="E565" s="93" t="s">
        <v>6800</v>
      </c>
      <c r="F565" s="93" t="s">
        <v>12439</v>
      </c>
      <c r="G565" s="93">
        <v>500</v>
      </c>
      <c r="J565" t="b">
        <v>1</v>
      </c>
    </row>
    <row r="566" spans="1:10" x14ac:dyDescent="0.35">
      <c r="A566" s="93" t="s">
        <v>12440</v>
      </c>
      <c r="B566" s="93">
        <v>0.86</v>
      </c>
      <c r="C566" s="93">
        <v>34.69</v>
      </c>
      <c r="D566" s="93" t="s">
        <v>4328</v>
      </c>
      <c r="E566" s="93" t="s">
        <v>6800</v>
      </c>
      <c r="F566" s="93" t="s">
        <v>12441</v>
      </c>
      <c r="G566" s="93">
        <v>550</v>
      </c>
      <c r="J566" t="b">
        <v>1</v>
      </c>
    </row>
    <row r="567" spans="1:10" x14ac:dyDescent="0.35">
      <c r="A567" s="93" t="s">
        <v>12442</v>
      </c>
      <c r="B567" s="93">
        <v>0.28510000000000002</v>
      </c>
      <c r="C567" s="93">
        <v>34.764600000000002</v>
      </c>
      <c r="D567" s="93" t="s">
        <v>4328</v>
      </c>
      <c r="E567" s="93" t="s">
        <v>6800</v>
      </c>
      <c r="F567" s="93" t="s">
        <v>12443</v>
      </c>
      <c r="G567" s="93">
        <v>100</v>
      </c>
      <c r="J567" t="b">
        <v>1</v>
      </c>
    </row>
    <row r="568" spans="1:10" x14ac:dyDescent="0.35">
      <c r="A568" s="93" t="s">
        <v>12444</v>
      </c>
      <c r="B568" s="93">
        <v>-9.3833300000000008</v>
      </c>
      <c r="C568" s="93">
        <v>34.766669999999998</v>
      </c>
      <c r="D568" s="93" t="s">
        <v>4388</v>
      </c>
      <c r="E568" s="93" t="s">
        <v>6800</v>
      </c>
      <c r="F568" s="93" t="s">
        <v>12445</v>
      </c>
      <c r="G568" s="93">
        <v>30000</v>
      </c>
      <c r="J568" t="b">
        <v>1</v>
      </c>
    </row>
    <row r="569" spans="1:10" x14ac:dyDescent="0.35">
      <c r="A569" s="93" t="s">
        <v>12446</v>
      </c>
      <c r="B569" s="93">
        <v>0.27853</v>
      </c>
      <c r="C569" s="93">
        <v>34.767760000000003</v>
      </c>
      <c r="D569" s="93" t="s">
        <v>4328</v>
      </c>
      <c r="E569" s="93" t="s">
        <v>6800</v>
      </c>
      <c r="F569" s="93" t="s">
        <v>12447</v>
      </c>
      <c r="G569" s="93">
        <v>500</v>
      </c>
      <c r="J569" t="b">
        <v>1</v>
      </c>
    </row>
    <row r="570" spans="1:10" x14ac:dyDescent="0.35">
      <c r="A570" s="93" t="s">
        <v>12448</v>
      </c>
      <c r="B570" s="93">
        <v>0.28100000000000003</v>
      </c>
      <c r="C570" s="93">
        <v>34.768000000000001</v>
      </c>
      <c r="D570" s="93" t="s">
        <v>4328</v>
      </c>
      <c r="E570" s="93" t="s">
        <v>6800</v>
      </c>
      <c r="F570" s="93" t="s">
        <v>12449</v>
      </c>
      <c r="G570" s="93">
        <v>500</v>
      </c>
      <c r="J570" t="b">
        <v>1</v>
      </c>
    </row>
    <row r="571" spans="1:10" x14ac:dyDescent="0.35">
      <c r="A571" s="93" t="s">
        <v>12450</v>
      </c>
      <c r="B571" s="93">
        <v>-16.078499999999998</v>
      </c>
      <c r="C571" s="93">
        <v>34.824399999999997</v>
      </c>
      <c r="D571" s="93" t="s">
        <v>4338</v>
      </c>
      <c r="E571" s="93" t="s">
        <v>6800</v>
      </c>
      <c r="F571" s="93" t="s">
        <v>12451</v>
      </c>
      <c r="G571" s="93">
        <v>200</v>
      </c>
      <c r="J571" t="b">
        <v>1</v>
      </c>
    </row>
    <row r="572" spans="1:10" x14ac:dyDescent="0.35">
      <c r="A572" s="93" t="s">
        <v>12452</v>
      </c>
      <c r="B572" s="93">
        <v>8.5515000000000008</v>
      </c>
      <c r="C572" s="93">
        <v>34.840600000000002</v>
      </c>
      <c r="D572" s="93" t="s">
        <v>4306</v>
      </c>
      <c r="E572" s="93" t="s">
        <v>6724</v>
      </c>
      <c r="F572" s="93" t="s">
        <v>12453</v>
      </c>
      <c r="G572" s="93">
        <v>500</v>
      </c>
      <c r="J572" t="b">
        <v>1</v>
      </c>
    </row>
    <row r="573" spans="1:10" x14ac:dyDescent="0.35">
      <c r="A573" s="93" t="s">
        <v>12454</v>
      </c>
      <c r="B573" s="93">
        <v>1</v>
      </c>
      <c r="C573" s="93">
        <v>34.92</v>
      </c>
      <c r="D573" s="93" t="s">
        <v>4328</v>
      </c>
      <c r="E573" s="93" t="s">
        <v>6724</v>
      </c>
      <c r="F573" s="93" t="s">
        <v>12455</v>
      </c>
      <c r="G573" s="93">
        <v>300</v>
      </c>
      <c r="J573" t="b">
        <v>1</v>
      </c>
    </row>
    <row r="574" spans="1:10" x14ac:dyDescent="0.35">
      <c r="A574" s="93" t="s">
        <v>12456</v>
      </c>
      <c r="B574" s="93">
        <v>1.01667</v>
      </c>
      <c r="C574" s="93">
        <v>35</v>
      </c>
      <c r="D574" s="93" t="s">
        <v>4328</v>
      </c>
      <c r="E574" s="93" t="s">
        <v>6800</v>
      </c>
      <c r="F574" s="93" t="s">
        <v>12457</v>
      </c>
      <c r="G574" s="93">
        <v>300</v>
      </c>
      <c r="J574" t="b">
        <v>1</v>
      </c>
    </row>
    <row r="575" spans="1:10" x14ac:dyDescent="0.35">
      <c r="A575" s="93" t="s">
        <v>12458</v>
      </c>
      <c r="B575" s="93">
        <v>1.01308</v>
      </c>
      <c r="C575" s="93">
        <v>35.005600000000001</v>
      </c>
      <c r="D575" s="93" t="s">
        <v>4328</v>
      </c>
      <c r="E575" s="93" t="s">
        <v>6724</v>
      </c>
      <c r="F575" s="93" t="s">
        <v>12459</v>
      </c>
      <c r="G575" s="93">
        <v>500</v>
      </c>
      <c r="J575" t="b">
        <v>1</v>
      </c>
    </row>
    <row r="576" spans="1:10" x14ac:dyDescent="0.35">
      <c r="A576" s="93" t="s">
        <v>12460</v>
      </c>
      <c r="B576" s="93">
        <v>-15.916700000000001</v>
      </c>
      <c r="C576" s="93">
        <v>35.066670000000002</v>
      </c>
      <c r="D576" s="93" t="s">
        <v>4338</v>
      </c>
      <c r="E576" s="93" t="s">
        <v>6724</v>
      </c>
      <c r="F576" s="93" t="s">
        <v>12461</v>
      </c>
      <c r="G576" s="93">
        <v>1000</v>
      </c>
      <c r="J576" t="b">
        <v>1</v>
      </c>
    </row>
    <row r="577" spans="1:10" x14ac:dyDescent="0.35">
      <c r="A577" s="93" t="s">
        <v>12462</v>
      </c>
      <c r="B577" s="93">
        <v>-21.9848</v>
      </c>
      <c r="C577" s="93">
        <v>35.16189</v>
      </c>
      <c r="D577" s="93" t="s">
        <v>4352</v>
      </c>
      <c r="E577" s="93" t="s">
        <v>6724</v>
      </c>
      <c r="F577" s="93" t="s">
        <v>12463</v>
      </c>
      <c r="G577" s="93">
        <v>600</v>
      </c>
      <c r="H577" s="93" t="s">
        <v>12464</v>
      </c>
      <c r="I577" s="93" t="s">
        <v>12465</v>
      </c>
      <c r="J577" t="b">
        <v>1</v>
      </c>
    </row>
    <row r="578" spans="1:10" x14ac:dyDescent="0.35">
      <c r="A578" s="93" t="s">
        <v>12466</v>
      </c>
      <c r="B578" s="93">
        <v>-8.5410000000000004</v>
      </c>
      <c r="C578" s="93">
        <v>35.168999999999997</v>
      </c>
      <c r="D578" s="93" t="s">
        <v>4388</v>
      </c>
      <c r="E578" s="93" t="s">
        <v>6800</v>
      </c>
      <c r="F578" s="93" t="s">
        <v>12467</v>
      </c>
      <c r="G578" s="93">
        <v>750</v>
      </c>
      <c r="J578" t="b">
        <v>1</v>
      </c>
    </row>
    <row r="579" spans="1:10" x14ac:dyDescent="0.35">
      <c r="A579" s="93" t="s">
        <v>12468</v>
      </c>
      <c r="B579" s="93">
        <v>-24.330300000000001</v>
      </c>
      <c r="C579" s="93">
        <v>35.21528</v>
      </c>
      <c r="D579" s="93" t="s">
        <v>4352</v>
      </c>
      <c r="E579" s="93" t="s">
        <v>6724</v>
      </c>
      <c r="F579" s="93" t="s">
        <v>12469</v>
      </c>
      <c r="G579" s="93">
        <v>1000</v>
      </c>
      <c r="H579" s="93" t="s">
        <v>12470</v>
      </c>
      <c r="I579" s="93" t="s">
        <v>12471</v>
      </c>
      <c r="J579" t="b">
        <v>1</v>
      </c>
    </row>
    <row r="580" spans="1:10" x14ac:dyDescent="0.35">
      <c r="A580" s="93" t="s">
        <v>12472</v>
      </c>
      <c r="B580" s="93">
        <v>0.28799999999999998</v>
      </c>
      <c r="C580" s="93">
        <v>35.295000000000002</v>
      </c>
      <c r="D580" s="93" t="s">
        <v>4328</v>
      </c>
      <c r="E580" s="93" t="s">
        <v>6800</v>
      </c>
      <c r="F580" s="93" t="s">
        <v>12473</v>
      </c>
      <c r="G580" s="93">
        <v>1000</v>
      </c>
      <c r="J580" t="b">
        <v>1</v>
      </c>
    </row>
    <row r="581" spans="1:10" x14ac:dyDescent="0.35">
      <c r="A581" s="93" t="s">
        <v>12474</v>
      </c>
      <c r="B581" s="93">
        <v>0.57899999999999996</v>
      </c>
      <c r="C581" s="93">
        <v>35.305999999999997</v>
      </c>
      <c r="D581" s="93" t="s">
        <v>4328</v>
      </c>
      <c r="E581" s="93" t="s">
        <v>6800</v>
      </c>
      <c r="F581" s="93" t="s">
        <v>12475</v>
      </c>
      <c r="G581" s="93">
        <v>500</v>
      </c>
      <c r="J581" t="b">
        <v>1</v>
      </c>
    </row>
    <row r="582" spans="1:10" x14ac:dyDescent="0.35">
      <c r="A582" s="93" t="s">
        <v>12476</v>
      </c>
      <c r="B582" s="93">
        <v>-15.283200000000001</v>
      </c>
      <c r="C582" s="93">
        <v>35.404800000000002</v>
      </c>
      <c r="D582" s="93" t="s">
        <v>4338</v>
      </c>
      <c r="E582" s="93" t="s">
        <v>6800</v>
      </c>
      <c r="F582" s="93" t="s">
        <v>12477</v>
      </c>
      <c r="G582" s="93">
        <v>200</v>
      </c>
      <c r="J582" t="b">
        <v>1</v>
      </c>
    </row>
    <row r="583" spans="1:10" x14ac:dyDescent="0.35">
      <c r="A583" s="93" t="s">
        <v>12478</v>
      </c>
      <c r="B583" s="93">
        <v>7.1875999999999998</v>
      </c>
      <c r="C583" s="93">
        <v>35.418199999999999</v>
      </c>
      <c r="D583" s="93" t="s">
        <v>4306</v>
      </c>
      <c r="E583" s="93" t="s">
        <v>6724</v>
      </c>
      <c r="F583" s="93" t="s">
        <v>12479</v>
      </c>
      <c r="G583" s="93">
        <v>500</v>
      </c>
      <c r="J583" t="b">
        <v>1</v>
      </c>
    </row>
    <row r="584" spans="1:10" x14ac:dyDescent="0.35">
      <c r="A584" s="93" t="s">
        <v>12480</v>
      </c>
      <c r="B584" s="93">
        <v>-15.473000000000001</v>
      </c>
      <c r="C584" s="93">
        <v>35.450200000000002</v>
      </c>
      <c r="D584" s="93" t="s">
        <v>4338</v>
      </c>
      <c r="E584" s="93" t="s">
        <v>6800</v>
      </c>
      <c r="F584" s="93" t="s">
        <v>12481</v>
      </c>
      <c r="G584" s="93">
        <v>1000</v>
      </c>
      <c r="J584" t="b">
        <v>1</v>
      </c>
    </row>
    <row r="585" spans="1:10" x14ac:dyDescent="0.35">
      <c r="A585" s="93" t="s">
        <v>12482</v>
      </c>
      <c r="B585" s="93">
        <v>-15.35</v>
      </c>
      <c r="C585" s="93">
        <v>35.5</v>
      </c>
      <c r="D585" s="93" t="s">
        <v>4338</v>
      </c>
      <c r="E585" s="93" t="s">
        <v>6800</v>
      </c>
      <c r="F585" s="93" t="s">
        <v>12483</v>
      </c>
      <c r="G585" s="93">
        <v>500</v>
      </c>
      <c r="J585" t="b">
        <v>1</v>
      </c>
    </row>
    <row r="586" spans="1:10" x14ac:dyDescent="0.35">
      <c r="A586" s="93" t="s">
        <v>12484</v>
      </c>
      <c r="B586" s="93">
        <v>-0.38333</v>
      </c>
      <c r="C586" s="93">
        <v>35.583329999999997</v>
      </c>
      <c r="D586" s="93" t="s">
        <v>4328</v>
      </c>
      <c r="E586" s="93" t="s">
        <v>6800</v>
      </c>
      <c r="F586" s="93" t="s">
        <v>12485</v>
      </c>
      <c r="G586" s="93">
        <v>500</v>
      </c>
      <c r="J586" t="b">
        <v>1</v>
      </c>
    </row>
    <row r="587" spans="1:10" x14ac:dyDescent="0.35">
      <c r="A587" s="93" t="s">
        <v>12486</v>
      </c>
      <c r="B587" s="93">
        <v>-5.97525</v>
      </c>
      <c r="C587" s="93">
        <v>35.767220000000002</v>
      </c>
      <c r="D587" s="93" t="s">
        <v>4388</v>
      </c>
      <c r="E587" s="93" t="s">
        <v>6800</v>
      </c>
      <c r="F587" s="93" t="s">
        <v>12487</v>
      </c>
      <c r="G587" s="93">
        <v>400</v>
      </c>
      <c r="J587" t="b">
        <v>1</v>
      </c>
    </row>
    <row r="588" spans="1:10" x14ac:dyDescent="0.35">
      <c r="A588" s="93" t="s">
        <v>12488</v>
      </c>
      <c r="B588" s="93">
        <v>-5.8723999999999998</v>
      </c>
      <c r="C588" s="93">
        <v>35.877899999999997</v>
      </c>
      <c r="D588" s="93" t="s">
        <v>4388</v>
      </c>
      <c r="E588" s="93" t="s">
        <v>6800</v>
      </c>
      <c r="F588" s="93" t="s">
        <v>12489</v>
      </c>
      <c r="G588" s="93">
        <v>300</v>
      </c>
      <c r="J588" t="b">
        <v>1</v>
      </c>
    </row>
    <row r="589" spans="1:10" x14ac:dyDescent="0.35">
      <c r="A589" s="93" t="s">
        <v>12490</v>
      </c>
      <c r="B589" s="93">
        <v>0.2054</v>
      </c>
      <c r="C589" s="93">
        <v>35.898600000000002</v>
      </c>
      <c r="D589" s="93" t="s">
        <v>4328</v>
      </c>
      <c r="E589" s="93" t="s">
        <v>6800</v>
      </c>
      <c r="F589" s="93" t="s">
        <v>12491</v>
      </c>
      <c r="G589" s="93">
        <v>1000</v>
      </c>
      <c r="J589" t="b">
        <v>1</v>
      </c>
    </row>
    <row r="590" spans="1:10" x14ac:dyDescent="0.35">
      <c r="A590" s="93" t="s">
        <v>12492</v>
      </c>
      <c r="B590" s="93">
        <v>-0.36699999999999999</v>
      </c>
      <c r="C590" s="93">
        <v>35.927999999999997</v>
      </c>
      <c r="D590" s="93" t="s">
        <v>4328</v>
      </c>
      <c r="E590" s="93" t="s">
        <v>6800</v>
      </c>
      <c r="F590" s="93" t="s">
        <v>12493</v>
      </c>
      <c r="G590" s="93">
        <v>500</v>
      </c>
      <c r="J590" t="b">
        <v>1</v>
      </c>
    </row>
    <row r="591" spans="1:10" x14ac:dyDescent="0.35">
      <c r="A591" s="93" t="s">
        <v>12494</v>
      </c>
      <c r="B591" s="93">
        <v>-0.36667</v>
      </c>
      <c r="C591" s="93">
        <v>35.933329999999998</v>
      </c>
      <c r="D591" s="93" t="s">
        <v>4328</v>
      </c>
      <c r="E591" s="93" t="s">
        <v>6800</v>
      </c>
      <c r="F591" s="93" t="s">
        <v>12495</v>
      </c>
      <c r="G591" s="93">
        <v>500</v>
      </c>
      <c r="J591" t="b">
        <v>1</v>
      </c>
    </row>
    <row r="592" spans="1:10" x14ac:dyDescent="0.35">
      <c r="A592" s="93" t="s">
        <v>12496</v>
      </c>
      <c r="B592" s="93">
        <v>-0.33950000000000002</v>
      </c>
      <c r="C592" s="93">
        <v>35.941890000000001</v>
      </c>
      <c r="D592" s="93" t="s">
        <v>4328</v>
      </c>
      <c r="E592" s="93" t="s">
        <v>6724</v>
      </c>
      <c r="F592" s="93" t="s">
        <v>12497</v>
      </c>
      <c r="G592" s="93">
        <v>800</v>
      </c>
      <c r="J592" t="b">
        <v>1</v>
      </c>
    </row>
    <row r="593" spans="1:10" x14ac:dyDescent="0.35">
      <c r="A593" s="93" t="s">
        <v>12498</v>
      </c>
      <c r="B593" s="93">
        <v>-0.378</v>
      </c>
      <c r="C593" s="93">
        <v>35.988999999999997</v>
      </c>
      <c r="D593" s="93" t="s">
        <v>4328</v>
      </c>
      <c r="E593" s="93" t="s">
        <v>6800</v>
      </c>
      <c r="F593" s="93" t="s">
        <v>12499</v>
      </c>
      <c r="G593" s="93">
        <v>500</v>
      </c>
      <c r="J593" t="b">
        <v>1</v>
      </c>
    </row>
    <row r="594" spans="1:10" x14ac:dyDescent="0.35">
      <c r="A594" s="93" t="s">
        <v>12500</v>
      </c>
      <c r="B594" s="93">
        <v>0.61268999999999996</v>
      </c>
      <c r="C594" s="93">
        <v>35.991250000000001</v>
      </c>
      <c r="D594" s="93" t="s">
        <v>4328</v>
      </c>
      <c r="E594" s="93" t="s">
        <v>6800</v>
      </c>
      <c r="F594" s="93" t="s">
        <v>12501</v>
      </c>
      <c r="G594" s="93">
        <v>917</v>
      </c>
      <c r="J594" t="b">
        <v>1</v>
      </c>
    </row>
    <row r="595" spans="1:10" x14ac:dyDescent="0.35">
      <c r="A595" s="93" t="s">
        <v>12502</v>
      </c>
      <c r="B595" s="93">
        <v>-0.71830000000000005</v>
      </c>
      <c r="C595" s="93">
        <v>36.4298</v>
      </c>
      <c r="D595" s="93" t="s">
        <v>4328</v>
      </c>
      <c r="E595" s="93" t="s">
        <v>6800</v>
      </c>
      <c r="F595" s="93" t="s">
        <v>12503</v>
      </c>
      <c r="G595" s="93">
        <v>300</v>
      </c>
      <c r="I595" s="93" t="s">
        <v>12504</v>
      </c>
      <c r="J595" t="b">
        <v>1</v>
      </c>
    </row>
    <row r="596" spans="1:10" x14ac:dyDescent="0.35">
      <c r="A596" s="93" t="s">
        <v>12505</v>
      </c>
      <c r="B596" s="93">
        <v>-6.335</v>
      </c>
      <c r="C596" s="93">
        <v>36.5</v>
      </c>
      <c r="D596" s="93" t="s">
        <v>4388</v>
      </c>
      <c r="E596" s="93" t="s">
        <v>6800</v>
      </c>
      <c r="F596" s="93" t="s">
        <v>12506</v>
      </c>
      <c r="G596" s="93">
        <v>400</v>
      </c>
      <c r="J596" t="b">
        <v>1</v>
      </c>
    </row>
    <row r="597" spans="1:10" x14ac:dyDescent="0.35">
      <c r="A597" s="93" t="s">
        <v>12507</v>
      </c>
      <c r="B597" s="93">
        <v>5.7840199999999999</v>
      </c>
      <c r="C597" s="93">
        <v>36.553100000000001</v>
      </c>
      <c r="D597" s="93" t="s">
        <v>4306</v>
      </c>
      <c r="E597" s="93" t="s">
        <v>6800</v>
      </c>
      <c r="F597" s="93" t="s">
        <v>12508</v>
      </c>
      <c r="G597" s="93">
        <v>500</v>
      </c>
      <c r="J597" t="b">
        <v>1</v>
      </c>
    </row>
    <row r="598" spans="1:10" x14ac:dyDescent="0.35">
      <c r="A598" s="93" t="s">
        <v>12509</v>
      </c>
      <c r="B598" s="93">
        <v>14.26667</v>
      </c>
      <c r="C598" s="93">
        <v>36.620719999999999</v>
      </c>
      <c r="D598" s="93" t="s">
        <v>4306</v>
      </c>
      <c r="E598" s="93" t="s">
        <v>6800</v>
      </c>
      <c r="F598" s="93" t="s">
        <v>12510</v>
      </c>
      <c r="G598" s="93">
        <v>1000</v>
      </c>
      <c r="J598" t="b">
        <v>1</v>
      </c>
    </row>
    <row r="599" spans="1:10" x14ac:dyDescent="0.35">
      <c r="A599" s="93" t="s">
        <v>12511</v>
      </c>
      <c r="B599" s="93">
        <v>-3.36</v>
      </c>
      <c r="C599" s="93">
        <v>36.630000000000003</v>
      </c>
      <c r="D599" s="93" t="s">
        <v>4388</v>
      </c>
      <c r="E599" s="93" t="s">
        <v>6800</v>
      </c>
      <c r="F599" s="93" t="s">
        <v>12512</v>
      </c>
      <c r="G599" s="93">
        <v>550</v>
      </c>
      <c r="J599" t="b">
        <v>1</v>
      </c>
    </row>
    <row r="600" spans="1:10" x14ac:dyDescent="0.35">
      <c r="A600" s="93" t="s">
        <v>12513</v>
      </c>
      <c r="B600" s="93">
        <v>-3.3653</v>
      </c>
      <c r="C600" s="93">
        <v>36.639069999999997</v>
      </c>
      <c r="D600" s="93" t="s">
        <v>4388</v>
      </c>
      <c r="E600" s="93" t="s">
        <v>6724</v>
      </c>
      <c r="F600" s="93" t="s">
        <v>12514</v>
      </c>
      <c r="G600" s="93">
        <v>250</v>
      </c>
      <c r="J600" t="b">
        <v>1</v>
      </c>
    </row>
    <row r="601" spans="1:10" x14ac:dyDescent="0.35">
      <c r="A601" s="93" t="s">
        <v>12515</v>
      </c>
      <c r="B601" s="93">
        <v>-1.2705599999999999</v>
      </c>
      <c r="C601" s="93">
        <v>36.724440000000001</v>
      </c>
      <c r="D601" s="93" t="s">
        <v>4328</v>
      </c>
      <c r="E601" s="93" t="s">
        <v>6800</v>
      </c>
      <c r="F601" s="93" t="s">
        <v>12516</v>
      </c>
      <c r="G601" s="93">
        <v>400</v>
      </c>
      <c r="J601" t="b">
        <v>1</v>
      </c>
    </row>
    <row r="602" spans="1:10" x14ac:dyDescent="0.35">
      <c r="A602" s="93" t="s">
        <v>12517</v>
      </c>
      <c r="B602" s="93">
        <v>-1.25</v>
      </c>
      <c r="C602" s="93">
        <v>36.729999999999997</v>
      </c>
      <c r="D602" s="93" t="s">
        <v>4328</v>
      </c>
      <c r="E602" s="93" t="s">
        <v>6800</v>
      </c>
      <c r="F602" s="93" t="s">
        <v>12518</v>
      </c>
      <c r="G602" s="93">
        <v>1000</v>
      </c>
      <c r="J602" t="b">
        <v>1</v>
      </c>
    </row>
    <row r="603" spans="1:10" x14ac:dyDescent="0.35">
      <c r="A603" s="93" t="s">
        <v>12519</v>
      </c>
      <c r="B603" s="93">
        <v>-1.2510600000000001</v>
      </c>
      <c r="C603" s="93">
        <v>36.7361</v>
      </c>
      <c r="D603" s="93" t="s">
        <v>4328</v>
      </c>
      <c r="E603" s="93" t="s">
        <v>6800</v>
      </c>
      <c r="F603" s="93" t="s">
        <v>12520</v>
      </c>
      <c r="G603" s="93">
        <v>1500</v>
      </c>
      <c r="J603" t="b">
        <v>1</v>
      </c>
    </row>
    <row r="604" spans="1:10" x14ac:dyDescent="0.35">
      <c r="A604" s="93" t="s">
        <v>12521</v>
      </c>
      <c r="B604" s="93">
        <v>7.6680999999999999</v>
      </c>
      <c r="C604" s="93">
        <v>36.786299999999997</v>
      </c>
      <c r="D604" s="93" t="s">
        <v>4306</v>
      </c>
      <c r="E604" s="93" t="s">
        <v>6724</v>
      </c>
      <c r="F604" s="93" t="s">
        <v>12522</v>
      </c>
      <c r="G604" s="93">
        <v>500</v>
      </c>
      <c r="J604" t="b">
        <v>1</v>
      </c>
    </row>
    <row r="605" spans="1:10" x14ac:dyDescent="0.35">
      <c r="A605" s="93" t="s">
        <v>12523</v>
      </c>
      <c r="B605" s="93">
        <v>-1.2361800000000001</v>
      </c>
      <c r="C605" s="93">
        <v>36.819020000000002</v>
      </c>
      <c r="D605" s="93" t="s">
        <v>4328</v>
      </c>
      <c r="E605" s="93" t="s">
        <v>6724</v>
      </c>
      <c r="F605" s="93" t="s">
        <v>12524</v>
      </c>
      <c r="G605" s="93">
        <v>200</v>
      </c>
      <c r="J605" t="b">
        <v>1</v>
      </c>
    </row>
    <row r="606" spans="1:10" x14ac:dyDescent="0.35">
      <c r="A606" s="93" t="s">
        <v>12525</v>
      </c>
      <c r="B606" s="93">
        <v>-10.71</v>
      </c>
      <c r="C606" s="93">
        <v>36.83</v>
      </c>
      <c r="D606" s="93" t="s">
        <v>4388</v>
      </c>
      <c r="E606" s="93" t="s">
        <v>6800</v>
      </c>
      <c r="F606" s="93" t="s">
        <v>12526</v>
      </c>
      <c r="G606" s="93">
        <v>40000</v>
      </c>
      <c r="J606" t="b">
        <v>1</v>
      </c>
    </row>
    <row r="607" spans="1:10" x14ac:dyDescent="0.35">
      <c r="A607" s="93" t="s">
        <v>12527</v>
      </c>
      <c r="B607" s="93">
        <v>7.6852999999999998</v>
      </c>
      <c r="C607" s="93">
        <v>36.830399999999997</v>
      </c>
      <c r="D607" s="93" t="s">
        <v>4306</v>
      </c>
      <c r="E607" s="93" t="s">
        <v>6800</v>
      </c>
      <c r="F607" s="93" t="s">
        <v>12528</v>
      </c>
      <c r="G607" s="93">
        <v>200</v>
      </c>
      <c r="J607" t="b">
        <v>1</v>
      </c>
    </row>
    <row r="608" spans="1:10" x14ac:dyDescent="0.35">
      <c r="A608" s="93" t="s">
        <v>12529</v>
      </c>
      <c r="B608" s="93">
        <v>-9.0343</v>
      </c>
      <c r="C608" s="93">
        <v>36.845280000000002</v>
      </c>
      <c r="D608" s="93" t="s">
        <v>4388</v>
      </c>
      <c r="E608" s="93" t="s">
        <v>6800</v>
      </c>
      <c r="F608" s="93" t="s">
        <v>12530</v>
      </c>
      <c r="G608" s="93">
        <v>1000</v>
      </c>
      <c r="J608" t="b">
        <v>1</v>
      </c>
    </row>
    <row r="609" spans="1:10" x14ac:dyDescent="0.35">
      <c r="A609" s="93" t="s">
        <v>12531</v>
      </c>
      <c r="B609" s="93">
        <v>-9.0343</v>
      </c>
      <c r="C609" s="93">
        <v>36.846699999999998</v>
      </c>
      <c r="D609" s="93" t="s">
        <v>4388</v>
      </c>
      <c r="E609" s="93" t="s">
        <v>6800</v>
      </c>
      <c r="F609" s="93" t="s">
        <v>12532</v>
      </c>
      <c r="G609" s="93">
        <v>650</v>
      </c>
      <c r="J609" t="b">
        <v>1</v>
      </c>
    </row>
    <row r="610" spans="1:10" x14ac:dyDescent="0.35">
      <c r="A610" s="93" t="s">
        <v>12533</v>
      </c>
      <c r="B610" s="93">
        <v>-1.2223999999999999</v>
      </c>
      <c r="C610" s="93">
        <v>36.896500000000003</v>
      </c>
      <c r="D610" s="93" t="s">
        <v>4328</v>
      </c>
      <c r="E610" s="93" t="s">
        <v>6800</v>
      </c>
      <c r="F610" s="93" t="s">
        <v>12534</v>
      </c>
      <c r="G610" s="93">
        <v>150</v>
      </c>
      <c r="J610" t="b">
        <v>1</v>
      </c>
    </row>
    <row r="611" spans="1:10" x14ac:dyDescent="0.35">
      <c r="A611" s="93" t="s">
        <v>12535</v>
      </c>
      <c r="B611" s="93">
        <v>-1.0947</v>
      </c>
      <c r="C611" s="93">
        <v>36.904000000000003</v>
      </c>
      <c r="D611" s="93" t="s">
        <v>4328</v>
      </c>
      <c r="E611" s="93" t="s">
        <v>6800</v>
      </c>
      <c r="F611" s="93" t="s">
        <v>12536</v>
      </c>
      <c r="G611" s="93">
        <v>800</v>
      </c>
      <c r="J611" t="b">
        <v>1</v>
      </c>
    </row>
    <row r="612" spans="1:10" x14ac:dyDescent="0.35">
      <c r="A612" s="93" t="s">
        <v>12537</v>
      </c>
      <c r="B612" s="93">
        <v>0.311</v>
      </c>
      <c r="C612" s="93">
        <v>36.904000000000003</v>
      </c>
      <c r="D612" s="93" t="s">
        <v>4328</v>
      </c>
      <c r="E612" s="93" t="s">
        <v>6800</v>
      </c>
      <c r="F612" s="93" t="s">
        <v>12538</v>
      </c>
      <c r="G612" s="93">
        <v>5000</v>
      </c>
      <c r="J612" t="b">
        <v>1</v>
      </c>
    </row>
    <row r="613" spans="1:10" x14ac:dyDescent="0.35">
      <c r="A613" s="93" t="s">
        <v>12539</v>
      </c>
      <c r="B613" s="93">
        <v>-1.1829000000000001</v>
      </c>
      <c r="C613" s="93">
        <v>36.924551899999997</v>
      </c>
      <c r="D613" s="93" t="s">
        <v>4328</v>
      </c>
      <c r="E613" s="93" t="s">
        <v>6724</v>
      </c>
      <c r="F613" s="93" t="s">
        <v>12540</v>
      </c>
      <c r="G613" s="93">
        <v>100</v>
      </c>
      <c r="J613" t="b">
        <v>1</v>
      </c>
    </row>
    <row r="614" spans="1:10" x14ac:dyDescent="0.35">
      <c r="A614" s="93" t="s">
        <v>12541</v>
      </c>
      <c r="B614" s="93">
        <v>-6.6669999999999993E-2</v>
      </c>
      <c r="C614" s="93">
        <v>36.950000000000003</v>
      </c>
      <c r="D614" s="93" t="s">
        <v>4328</v>
      </c>
      <c r="E614" s="93" t="s">
        <v>6800</v>
      </c>
      <c r="F614" s="93" t="s">
        <v>12542</v>
      </c>
      <c r="G614" s="93">
        <v>917</v>
      </c>
      <c r="J614" t="b">
        <v>1</v>
      </c>
    </row>
    <row r="615" spans="1:10" x14ac:dyDescent="0.35">
      <c r="A615" s="93" t="s">
        <v>12543</v>
      </c>
      <c r="B615" s="93">
        <v>-7.4139999999999997</v>
      </c>
      <c r="C615" s="93">
        <v>36.960999999999999</v>
      </c>
      <c r="D615" s="93" t="s">
        <v>4388</v>
      </c>
      <c r="E615" s="93" t="s">
        <v>6800</v>
      </c>
      <c r="F615" s="93" t="s">
        <v>12544</v>
      </c>
      <c r="G615" s="93">
        <v>5000</v>
      </c>
      <c r="J615" t="b">
        <v>1</v>
      </c>
    </row>
    <row r="616" spans="1:10" x14ac:dyDescent="0.35">
      <c r="A616" s="93" t="s">
        <v>12545</v>
      </c>
      <c r="B616" s="93">
        <v>-1.085</v>
      </c>
      <c r="C616" s="93">
        <v>37.009169999999997</v>
      </c>
      <c r="D616" s="93" t="s">
        <v>4328</v>
      </c>
      <c r="E616" s="93" t="s">
        <v>6724</v>
      </c>
      <c r="F616" s="93" t="s">
        <v>12546</v>
      </c>
      <c r="G616" s="93">
        <v>500</v>
      </c>
      <c r="J616" t="b">
        <v>1</v>
      </c>
    </row>
    <row r="617" spans="1:10" x14ac:dyDescent="0.35">
      <c r="A617" s="93" t="s">
        <v>12547</v>
      </c>
      <c r="B617" s="93">
        <v>-1.0871</v>
      </c>
      <c r="C617" s="93">
        <v>37.010100000000001</v>
      </c>
      <c r="D617" s="93" t="s">
        <v>4328</v>
      </c>
      <c r="E617" s="93" t="s">
        <v>6800</v>
      </c>
      <c r="F617" s="93" t="s">
        <v>12548</v>
      </c>
      <c r="G617" s="93">
        <v>500</v>
      </c>
      <c r="J617" t="b">
        <v>1</v>
      </c>
    </row>
    <row r="618" spans="1:10" x14ac:dyDescent="0.35">
      <c r="A618" s="93" t="s">
        <v>12549</v>
      </c>
      <c r="B618" s="93">
        <v>-6.7670000000000003</v>
      </c>
      <c r="C618" s="93">
        <v>37.036999999999999</v>
      </c>
      <c r="D618" s="93" t="s">
        <v>4388</v>
      </c>
      <c r="E618" s="93" t="s">
        <v>6800</v>
      </c>
      <c r="F618" s="93" t="s">
        <v>12550</v>
      </c>
      <c r="G618" s="93">
        <v>500</v>
      </c>
      <c r="J618" t="b">
        <v>1</v>
      </c>
    </row>
    <row r="619" spans="1:10" x14ac:dyDescent="0.35">
      <c r="A619" s="93" t="s">
        <v>12551</v>
      </c>
      <c r="B619" s="93">
        <v>9.1155600000000003</v>
      </c>
      <c r="C619" s="93">
        <v>37.058329999999998</v>
      </c>
      <c r="D619" s="93" t="s">
        <v>4306</v>
      </c>
      <c r="E619" s="93" t="s">
        <v>6800</v>
      </c>
      <c r="F619" s="93" t="s">
        <v>12552</v>
      </c>
      <c r="G619" s="93">
        <v>250</v>
      </c>
      <c r="J619" t="b">
        <v>1</v>
      </c>
    </row>
    <row r="620" spans="1:10" x14ac:dyDescent="0.35">
      <c r="A620" s="93" t="s">
        <v>12553</v>
      </c>
      <c r="B620" s="93">
        <v>-1.00116</v>
      </c>
      <c r="C620" s="93">
        <v>37.076009999999997</v>
      </c>
      <c r="D620" s="93" t="s">
        <v>4328</v>
      </c>
      <c r="E620" s="93" t="s">
        <v>6800</v>
      </c>
      <c r="F620" s="93" t="s">
        <v>12554</v>
      </c>
      <c r="G620" s="93">
        <v>300</v>
      </c>
      <c r="J620" t="b">
        <v>1</v>
      </c>
    </row>
    <row r="621" spans="1:10" x14ac:dyDescent="0.35">
      <c r="A621" s="93" t="s">
        <v>12555</v>
      </c>
      <c r="B621" s="93">
        <v>11.382999999999999</v>
      </c>
      <c r="C621" s="93">
        <v>37.1</v>
      </c>
      <c r="D621" s="93" t="s">
        <v>4306</v>
      </c>
      <c r="E621" s="93" t="s">
        <v>12229</v>
      </c>
      <c r="F621" s="93" t="s">
        <v>12556</v>
      </c>
      <c r="G621" s="93">
        <v>200</v>
      </c>
      <c r="J621" t="b">
        <v>1</v>
      </c>
    </row>
    <row r="622" spans="1:10" x14ac:dyDescent="0.35">
      <c r="A622" s="93" t="s">
        <v>12557</v>
      </c>
      <c r="B622" s="93">
        <v>-1.5833299999999999</v>
      </c>
      <c r="C622" s="93">
        <v>37.233330000000002</v>
      </c>
      <c r="D622" s="93" t="s">
        <v>4328</v>
      </c>
      <c r="E622" s="93" t="s">
        <v>6800</v>
      </c>
      <c r="F622" s="93" t="s">
        <v>12558</v>
      </c>
      <c r="G622" s="93">
        <v>800</v>
      </c>
      <c r="J622" t="b">
        <v>1</v>
      </c>
    </row>
    <row r="623" spans="1:10" x14ac:dyDescent="0.35">
      <c r="A623" s="93" t="s">
        <v>12559</v>
      </c>
      <c r="B623" s="93">
        <v>-1.5824</v>
      </c>
      <c r="C623" s="93">
        <v>37.243200000000002</v>
      </c>
      <c r="D623" s="93" t="s">
        <v>4328</v>
      </c>
      <c r="E623" s="93" t="s">
        <v>6800</v>
      </c>
      <c r="F623" s="93" t="s">
        <v>12560</v>
      </c>
      <c r="G623" s="93">
        <v>800</v>
      </c>
      <c r="J623" t="b">
        <v>1</v>
      </c>
    </row>
    <row r="624" spans="1:10" x14ac:dyDescent="0.35">
      <c r="A624" s="93" t="s">
        <v>12561</v>
      </c>
      <c r="B624" s="93">
        <v>-3.2444000000000002</v>
      </c>
      <c r="C624" s="93">
        <v>37.246052919999997</v>
      </c>
      <c r="D624" s="93" t="s">
        <v>4388</v>
      </c>
      <c r="E624" s="93" t="s">
        <v>6724</v>
      </c>
      <c r="F624" s="93" t="s">
        <v>12562</v>
      </c>
      <c r="G624" s="93">
        <v>2000</v>
      </c>
      <c r="J624" t="b">
        <v>1</v>
      </c>
    </row>
    <row r="625" spans="1:10" x14ac:dyDescent="0.35">
      <c r="A625" s="93" t="s">
        <v>12563</v>
      </c>
      <c r="B625" s="93">
        <v>-6.5750000000000002</v>
      </c>
      <c r="C625" s="93">
        <v>37.24633</v>
      </c>
      <c r="D625" s="93" t="s">
        <v>4388</v>
      </c>
      <c r="E625" s="93" t="s">
        <v>691</v>
      </c>
      <c r="F625" s="93" t="s">
        <v>12564</v>
      </c>
      <c r="G625" s="93">
        <v>40000</v>
      </c>
      <c r="J625" t="b">
        <v>1</v>
      </c>
    </row>
    <row r="626" spans="1:10" x14ac:dyDescent="0.35">
      <c r="A626" s="93" t="s">
        <v>12565</v>
      </c>
      <c r="B626" s="93">
        <v>-0.65</v>
      </c>
      <c r="C626" s="93">
        <v>37.366669999999999</v>
      </c>
      <c r="D626" s="93" t="s">
        <v>4328</v>
      </c>
      <c r="E626" s="93" t="s">
        <v>6724</v>
      </c>
      <c r="F626" s="93" t="s">
        <v>12566</v>
      </c>
      <c r="G626" s="93">
        <v>500</v>
      </c>
      <c r="J626" t="b">
        <v>1</v>
      </c>
    </row>
    <row r="627" spans="1:10" x14ac:dyDescent="0.35">
      <c r="A627" s="93" t="s">
        <v>12567</v>
      </c>
      <c r="B627" s="93">
        <v>-3.45194</v>
      </c>
      <c r="C627" s="93">
        <v>37.396940000000001</v>
      </c>
      <c r="D627" s="93" t="s">
        <v>4388</v>
      </c>
      <c r="E627" s="93" t="s">
        <v>6800</v>
      </c>
      <c r="F627" s="93" t="s">
        <v>12568</v>
      </c>
      <c r="G627" s="93">
        <v>300</v>
      </c>
      <c r="J627" t="b">
        <v>1</v>
      </c>
    </row>
    <row r="628" spans="1:10" x14ac:dyDescent="0.35">
      <c r="A628" s="93" t="s">
        <v>12569</v>
      </c>
      <c r="B628" s="93">
        <v>11.574</v>
      </c>
      <c r="C628" s="93">
        <v>37.398000000000003</v>
      </c>
      <c r="D628" s="93" t="s">
        <v>4306</v>
      </c>
      <c r="E628" s="93" t="s">
        <v>6800</v>
      </c>
      <c r="F628" s="93" t="s">
        <v>12570</v>
      </c>
      <c r="G628" s="93">
        <v>750</v>
      </c>
      <c r="J628" t="b">
        <v>1</v>
      </c>
    </row>
    <row r="629" spans="1:10" x14ac:dyDescent="0.35">
      <c r="A629" s="93" t="s">
        <v>12571</v>
      </c>
      <c r="B629" s="93">
        <v>-3.4304999999999999</v>
      </c>
      <c r="C629" s="93">
        <v>37.435364999999997</v>
      </c>
      <c r="D629" s="93" t="s">
        <v>4388</v>
      </c>
      <c r="E629" s="93" t="s">
        <v>6724</v>
      </c>
      <c r="F629" s="93" t="s">
        <v>12572</v>
      </c>
      <c r="G629" s="93">
        <v>3000</v>
      </c>
      <c r="J629" t="b">
        <v>1</v>
      </c>
    </row>
    <row r="630" spans="1:10" x14ac:dyDescent="0.35">
      <c r="A630" s="93" t="s">
        <v>12573</v>
      </c>
      <c r="B630" s="93">
        <v>-0.5</v>
      </c>
      <c r="C630" s="93">
        <v>37.450000000000003</v>
      </c>
      <c r="D630" s="93" t="s">
        <v>4328</v>
      </c>
      <c r="E630" s="93" t="s">
        <v>6800</v>
      </c>
      <c r="F630" s="93" t="s">
        <v>12574</v>
      </c>
      <c r="G630" s="93">
        <v>917</v>
      </c>
      <c r="J630" t="b">
        <v>1</v>
      </c>
    </row>
    <row r="631" spans="1:10" x14ac:dyDescent="0.35">
      <c r="A631" s="93" t="s">
        <v>12575</v>
      </c>
      <c r="B631" s="93">
        <v>-0.5151</v>
      </c>
      <c r="C631" s="93">
        <v>37.456600000000002</v>
      </c>
      <c r="D631" s="93" t="s">
        <v>4328</v>
      </c>
      <c r="E631" s="93" t="s">
        <v>6724</v>
      </c>
      <c r="F631" s="93" t="s">
        <v>12576</v>
      </c>
      <c r="G631" s="93">
        <v>500</v>
      </c>
      <c r="J631" t="b">
        <v>1</v>
      </c>
    </row>
    <row r="632" spans="1:10" x14ac:dyDescent="0.35">
      <c r="A632" s="93" t="s">
        <v>12577</v>
      </c>
      <c r="B632" s="93">
        <v>-0.50349999999999995</v>
      </c>
      <c r="C632" s="93">
        <v>37.457799999999999</v>
      </c>
      <c r="D632" s="93" t="s">
        <v>4328</v>
      </c>
      <c r="E632" s="93" t="s">
        <v>6800</v>
      </c>
      <c r="F632" s="93" t="s">
        <v>12578</v>
      </c>
      <c r="G632" s="93">
        <v>300</v>
      </c>
      <c r="J632" t="b">
        <v>1</v>
      </c>
    </row>
    <row r="633" spans="1:10" x14ac:dyDescent="0.35">
      <c r="A633" s="93" t="s">
        <v>12579</v>
      </c>
      <c r="B633" s="93">
        <v>12.541700000000001</v>
      </c>
      <c r="C633" s="93">
        <v>37.458329999999997</v>
      </c>
      <c r="D633" s="93" t="s">
        <v>4306</v>
      </c>
      <c r="E633" s="93" t="s">
        <v>691</v>
      </c>
      <c r="F633" s="93" t="s">
        <v>12580</v>
      </c>
      <c r="G633" s="93">
        <v>1000</v>
      </c>
      <c r="J633" t="b">
        <v>1</v>
      </c>
    </row>
    <row r="634" spans="1:10" x14ac:dyDescent="0.35">
      <c r="A634" s="93" t="s">
        <v>12581</v>
      </c>
      <c r="B634" s="93">
        <v>11.62</v>
      </c>
      <c r="C634" s="93">
        <v>37.459299999999999</v>
      </c>
      <c r="D634" s="93" t="s">
        <v>4306</v>
      </c>
      <c r="E634" s="93" t="s">
        <v>6800</v>
      </c>
      <c r="F634" s="93" t="s">
        <v>12582</v>
      </c>
      <c r="G634" s="93">
        <v>500</v>
      </c>
      <c r="I634" s="93" t="s">
        <v>12583</v>
      </c>
      <c r="J634" t="b">
        <v>1</v>
      </c>
    </row>
    <row r="635" spans="1:10" x14ac:dyDescent="0.35">
      <c r="A635" s="93" t="s">
        <v>12584</v>
      </c>
      <c r="B635" s="93">
        <v>-0.50364100000000001</v>
      </c>
      <c r="C635" s="93">
        <v>37.459499999999998</v>
      </c>
      <c r="D635" s="93" t="s">
        <v>4328</v>
      </c>
      <c r="E635" s="93" t="s">
        <v>6724</v>
      </c>
      <c r="F635" s="93" t="s">
        <v>12585</v>
      </c>
      <c r="G635" s="93">
        <v>100</v>
      </c>
      <c r="J635" t="b">
        <v>1</v>
      </c>
    </row>
    <row r="636" spans="1:10" x14ac:dyDescent="0.35">
      <c r="A636" s="93" t="s">
        <v>12586</v>
      </c>
      <c r="B636" s="93">
        <v>11.497999999999999</v>
      </c>
      <c r="C636" s="93">
        <v>37.481000000000002</v>
      </c>
      <c r="D636" s="93" t="s">
        <v>4306</v>
      </c>
      <c r="E636" s="93" t="s">
        <v>6724</v>
      </c>
      <c r="F636" s="93" t="s">
        <v>12587</v>
      </c>
      <c r="G636" s="93">
        <v>500</v>
      </c>
      <c r="J636" t="b">
        <v>1</v>
      </c>
    </row>
    <row r="637" spans="1:10" x14ac:dyDescent="0.35">
      <c r="A637" s="93" t="s">
        <v>12588</v>
      </c>
      <c r="B637" s="93">
        <v>11.2829</v>
      </c>
      <c r="C637" s="93">
        <v>37.486097000000001</v>
      </c>
      <c r="D637" s="93" t="s">
        <v>4306</v>
      </c>
      <c r="E637" s="93" t="s">
        <v>6800</v>
      </c>
      <c r="F637" s="93" t="s">
        <v>12589</v>
      </c>
      <c r="G637" s="93">
        <v>800</v>
      </c>
      <c r="J637" t="b">
        <v>1</v>
      </c>
    </row>
    <row r="638" spans="1:10" x14ac:dyDescent="0.35">
      <c r="A638" s="93" t="s">
        <v>12590</v>
      </c>
      <c r="B638" s="93">
        <v>-0.57499999999999996</v>
      </c>
      <c r="C638" s="93">
        <v>37.491</v>
      </c>
      <c r="D638" s="93" t="s">
        <v>4328</v>
      </c>
      <c r="E638" s="93" t="s">
        <v>6800</v>
      </c>
      <c r="F638" s="93" t="s">
        <v>12591</v>
      </c>
      <c r="G638" s="93">
        <v>500</v>
      </c>
      <c r="J638" t="b">
        <v>1</v>
      </c>
    </row>
    <row r="639" spans="1:10" x14ac:dyDescent="0.35">
      <c r="A639" s="93" t="s">
        <v>12592</v>
      </c>
      <c r="B639" s="93">
        <v>-3.3994</v>
      </c>
      <c r="C639" s="93">
        <v>37.590249999999997</v>
      </c>
      <c r="D639" s="93" t="s">
        <v>4388</v>
      </c>
      <c r="E639" s="93" t="s">
        <v>691</v>
      </c>
      <c r="F639" s="93" t="s">
        <v>12593</v>
      </c>
      <c r="G639" s="93">
        <v>1000</v>
      </c>
      <c r="J639" t="b">
        <v>1</v>
      </c>
    </row>
    <row r="640" spans="1:10" x14ac:dyDescent="0.35">
      <c r="A640" s="93" t="s">
        <v>12594</v>
      </c>
      <c r="B640" s="93">
        <v>-0.33779999999999999</v>
      </c>
      <c r="C640" s="93">
        <v>37.614100000000001</v>
      </c>
      <c r="D640" s="93" t="s">
        <v>4328</v>
      </c>
      <c r="E640" s="93" t="s">
        <v>6800</v>
      </c>
      <c r="F640" s="93" t="s">
        <v>12595</v>
      </c>
      <c r="G640" s="93">
        <v>200</v>
      </c>
      <c r="J640" t="b">
        <v>1</v>
      </c>
    </row>
    <row r="641" spans="1:10" x14ac:dyDescent="0.35">
      <c r="A641" s="93" t="s">
        <v>12596</v>
      </c>
      <c r="B641" s="93">
        <v>-6.7915999999999999</v>
      </c>
      <c r="C641" s="93">
        <v>37.632800000000003</v>
      </c>
      <c r="D641" s="93" t="s">
        <v>4388</v>
      </c>
      <c r="E641" s="93" t="s">
        <v>6800</v>
      </c>
      <c r="F641" s="93" t="s">
        <v>12597</v>
      </c>
      <c r="G641" s="93">
        <v>600</v>
      </c>
      <c r="J641" t="b">
        <v>1</v>
      </c>
    </row>
    <row r="642" spans="1:10" x14ac:dyDescent="0.35">
      <c r="A642" s="93" t="s">
        <v>12598</v>
      </c>
      <c r="B642" s="93">
        <v>-6.8333300000000001</v>
      </c>
      <c r="C642" s="93">
        <v>37.633330000000001</v>
      </c>
      <c r="D642" s="93" t="s">
        <v>4388</v>
      </c>
      <c r="E642" s="93" t="s">
        <v>6800</v>
      </c>
      <c r="F642" s="93" t="s">
        <v>12599</v>
      </c>
      <c r="G642" s="93">
        <v>917</v>
      </c>
      <c r="J642" t="b">
        <v>1</v>
      </c>
    </row>
    <row r="643" spans="1:10" x14ac:dyDescent="0.35">
      <c r="A643" s="93" t="s">
        <v>12600</v>
      </c>
      <c r="B643" s="93">
        <v>-6.859</v>
      </c>
      <c r="C643" s="93">
        <v>37.640999999999998</v>
      </c>
      <c r="D643" s="93" t="s">
        <v>4388</v>
      </c>
      <c r="E643" s="93" t="s">
        <v>6800</v>
      </c>
      <c r="F643" s="93" t="s">
        <v>12601</v>
      </c>
      <c r="G643" s="93">
        <v>1000</v>
      </c>
      <c r="J643" t="b">
        <v>1</v>
      </c>
    </row>
    <row r="644" spans="1:10" x14ac:dyDescent="0.35">
      <c r="A644" s="93" t="s">
        <v>12602</v>
      </c>
      <c r="B644" s="93">
        <v>-6.8497000000000003</v>
      </c>
      <c r="C644" s="93">
        <v>37.655700000000003</v>
      </c>
      <c r="D644" s="93" t="s">
        <v>4388</v>
      </c>
      <c r="E644" s="93" t="s">
        <v>6800</v>
      </c>
      <c r="F644" s="93" t="s">
        <v>12603</v>
      </c>
      <c r="G644" s="93">
        <v>300</v>
      </c>
      <c r="J644" t="b">
        <v>1</v>
      </c>
    </row>
    <row r="645" spans="1:10" x14ac:dyDescent="0.35">
      <c r="A645" s="93" t="s">
        <v>12604</v>
      </c>
      <c r="B645" s="93">
        <v>-0.77600000000000002</v>
      </c>
      <c r="C645" s="93">
        <v>37.659999999999997</v>
      </c>
      <c r="D645" s="93" t="s">
        <v>4328</v>
      </c>
      <c r="E645" s="93" t="s">
        <v>6800</v>
      </c>
      <c r="F645" s="93" t="s">
        <v>12605</v>
      </c>
      <c r="G645" s="93">
        <v>1000</v>
      </c>
      <c r="J645" t="b">
        <v>1</v>
      </c>
    </row>
    <row r="646" spans="1:10" x14ac:dyDescent="0.35">
      <c r="A646" s="93" t="s">
        <v>12606</v>
      </c>
      <c r="B646" s="93">
        <v>-0.60399999999999998</v>
      </c>
      <c r="C646" s="93">
        <v>37.662999999999997</v>
      </c>
      <c r="D646" s="93" t="s">
        <v>4328</v>
      </c>
      <c r="E646" s="93" t="s">
        <v>6800</v>
      </c>
      <c r="F646" s="93" t="s">
        <v>12607</v>
      </c>
      <c r="G646" s="93">
        <v>25000</v>
      </c>
      <c r="J646" t="b">
        <v>1</v>
      </c>
    </row>
    <row r="647" spans="1:10" x14ac:dyDescent="0.35">
      <c r="A647" s="93" t="s">
        <v>12608</v>
      </c>
      <c r="B647" s="93">
        <v>-8.6940000000000003E-2</v>
      </c>
      <c r="C647" s="93">
        <v>37.663899999999998</v>
      </c>
      <c r="D647" s="93" t="s">
        <v>4328</v>
      </c>
      <c r="E647" s="93" t="s">
        <v>6724</v>
      </c>
      <c r="F647" s="93" t="s">
        <v>12609</v>
      </c>
      <c r="G647" s="93">
        <v>1000</v>
      </c>
      <c r="J647" t="b">
        <v>1</v>
      </c>
    </row>
    <row r="648" spans="1:10" x14ac:dyDescent="0.35">
      <c r="A648" s="93" t="s">
        <v>12610</v>
      </c>
      <c r="B648" s="93">
        <v>-1.8333299999999999</v>
      </c>
      <c r="C648" s="93">
        <v>37.666670000000003</v>
      </c>
      <c r="D648" s="93" t="s">
        <v>4328</v>
      </c>
      <c r="E648" s="93" t="s">
        <v>6800</v>
      </c>
      <c r="F648" s="93" t="s">
        <v>12611</v>
      </c>
      <c r="G648" s="93">
        <v>917</v>
      </c>
      <c r="J648" t="b">
        <v>1</v>
      </c>
    </row>
    <row r="649" spans="1:10" s="97" customFormat="1" x14ac:dyDescent="0.35">
      <c r="A649" s="97" t="s">
        <v>12612</v>
      </c>
      <c r="B649" s="97">
        <v>7.05694</v>
      </c>
      <c r="C649" s="97">
        <v>37.681109999999997</v>
      </c>
      <c r="D649" s="97" t="s">
        <v>4306</v>
      </c>
      <c r="E649" s="97" t="s">
        <v>6800</v>
      </c>
      <c r="F649" s="97" t="s">
        <v>12613</v>
      </c>
      <c r="G649" s="97">
        <v>500</v>
      </c>
      <c r="I649" s="88"/>
      <c r="J649" s="88" t="b">
        <v>1</v>
      </c>
    </row>
    <row r="650" spans="1:10" s="97" customFormat="1" x14ac:dyDescent="0.35">
      <c r="A650" s="97" t="s">
        <v>12614</v>
      </c>
      <c r="B650" s="97">
        <v>7.05694</v>
      </c>
      <c r="C650" s="97">
        <v>37.681109999999997</v>
      </c>
      <c r="D650" s="97" t="s">
        <v>4306</v>
      </c>
      <c r="E650" s="97" t="s">
        <v>6800</v>
      </c>
      <c r="F650" s="97" t="s">
        <v>12615</v>
      </c>
      <c r="G650" s="97">
        <v>500</v>
      </c>
      <c r="I650" s="88"/>
      <c r="J650" s="88" t="b">
        <v>1</v>
      </c>
    </row>
    <row r="651" spans="1:10" x14ac:dyDescent="0.35">
      <c r="A651" s="93" t="s">
        <v>12616</v>
      </c>
      <c r="B651" s="93">
        <v>-0.33333000000000002</v>
      </c>
      <c r="C651" s="93">
        <v>37.683329999999998</v>
      </c>
      <c r="D651" s="93" t="s">
        <v>4328</v>
      </c>
      <c r="E651" s="93" t="s">
        <v>6800</v>
      </c>
      <c r="F651" s="93" t="s">
        <v>12617</v>
      </c>
      <c r="G651" s="93">
        <v>550</v>
      </c>
      <c r="J651" t="b">
        <v>1</v>
      </c>
    </row>
    <row r="652" spans="1:10" x14ac:dyDescent="0.35">
      <c r="A652" s="93" t="s">
        <v>12618</v>
      </c>
      <c r="B652" s="93">
        <v>11.92</v>
      </c>
      <c r="C652" s="93">
        <v>37.69</v>
      </c>
      <c r="D652" s="93" t="s">
        <v>4306</v>
      </c>
      <c r="E652" s="93" t="s">
        <v>6800</v>
      </c>
      <c r="F652" s="93" t="s">
        <v>12619</v>
      </c>
      <c r="G652" s="93">
        <v>9788</v>
      </c>
      <c r="J652" t="b">
        <v>1</v>
      </c>
    </row>
    <row r="653" spans="1:10" x14ac:dyDescent="0.35">
      <c r="A653" s="93" t="s">
        <v>12620</v>
      </c>
      <c r="B653" s="93">
        <v>-2.2170000000000001</v>
      </c>
      <c r="C653" s="93">
        <v>37.720999999999997</v>
      </c>
      <c r="D653" s="93" t="s">
        <v>4328</v>
      </c>
      <c r="E653" s="93" t="s">
        <v>6800</v>
      </c>
      <c r="F653" s="93" t="s">
        <v>12621</v>
      </c>
      <c r="G653" s="93">
        <v>500</v>
      </c>
      <c r="J653" t="b">
        <v>1</v>
      </c>
    </row>
    <row r="654" spans="1:10" x14ac:dyDescent="0.35">
      <c r="A654" s="93" t="s">
        <v>12622</v>
      </c>
      <c r="B654" s="93">
        <v>8.9170999999999996</v>
      </c>
      <c r="C654" s="93">
        <v>37.747500000000002</v>
      </c>
      <c r="D654" s="93" t="s">
        <v>4306</v>
      </c>
      <c r="E654" s="93" t="s">
        <v>6800</v>
      </c>
      <c r="F654" s="93" t="s">
        <v>12623</v>
      </c>
      <c r="G654" s="93">
        <v>500</v>
      </c>
      <c r="J654" t="b">
        <v>1</v>
      </c>
    </row>
    <row r="655" spans="1:10" x14ac:dyDescent="0.35">
      <c r="A655" s="93" t="s">
        <v>12624</v>
      </c>
      <c r="B655" s="93">
        <v>10.333</v>
      </c>
      <c r="C655" s="93">
        <v>37.752000000000002</v>
      </c>
      <c r="D655" s="93" t="s">
        <v>4306</v>
      </c>
      <c r="E655" s="93" t="s">
        <v>6724</v>
      </c>
      <c r="F655" s="93" t="s">
        <v>12625</v>
      </c>
      <c r="G655" s="93">
        <v>1000</v>
      </c>
      <c r="J655" t="b">
        <v>1</v>
      </c>
    </row>
    <row r="656" spans="1:10" x14ac:dyDescent="0.35">
      <c r="A656" s="93" t="s">
        <v>12626</v>
      </c>
      <c r="B656" s="93">
        <v>6.83</v>
      </c>
      <c r="C656" s="93">
        <v>37.76</v>
      </c>
      <c r="D656" s="93" t="s">
        <v>4306</v>
      </c>
      <c r="E656" s="93" t="s">
        <v>6724</v>
      </c>
      <c r="F656" s="93" t="s">
        <v>12627</v>
      </c>
      <c r="G656" s="93">
        <v>100</v>
      </c>
      <c r="J656" t="b">
        <v>1</v>
      </c>
    </row>
    <row r="657" spans="1:10" x14ac:dyDescent="0.35">
      <c r="A657" s="93" t="s">
        <v>12628</v>
      </c>
      <c r="B657" s="93">
        <v>-4.2220000000000004</v>
      </c>
      <c r="C657" s="93">
        <v>37.844999999999999</v>
      </c>
      <c r="D657" s="93" t="s">
        <v>4388</v>
      </c>
      <c r="E657" s="93" t="s">
        <v>6800</v>
      </c>
      <c r="F657" s="93" t="s">
        <v>12629</v>
      </c>
      <c r="G657" s="93">
        <v>750</v>
      </c>
      <c r="J657" t="b">
        <v>1</v>
      </c>
    </row>
    <row r="658" spans="1:10" x14ac:dyDescent="0.35">
      <c r="A658" s="93" t="s">
        <v>12630</v>
      </c>
      <c r="B658" s="93">
        <v>8.9687999999999999</v>
      </c>
      <c r="C658" s="93">
        <v>37.857799999999997</v>
      </c>
      <c r="D658" s="93" t="s">
        <v>4306</v>
      </c>
      <c r="E658" s="93" t="s">
        <v>6800</v>
      </c>
      <c r="F658" s="93" t="s">
        <v>12631</v>
      </c>
      <c r="G658" s="93">
        <v>250</v>
      </c>
      <c r="J658" t="b">
        <v>1</v>
      </c>
    </row>
    <row r="659" spans="1:10" x14ac:dyDescent="0.35">
      <c r="A659" s="93" t="s">
        <v>12632</v>
      </c>
      <c r="B659" s="93">
        <v>9.0333299999999994</v>
      </c>
      <c r="C659" s="93">
        <v>38.066670000000002</v>
      </c>
      <c r="D659" s="93" t="s">
        <v>4306</v>
      </c>
      <c r="E659" s="93" t="s">
        <v>6800</v>
      </c>
      <c r="F659" s="93" t="s">
        <v>12633</v>
      </c>
      <c r="G659" s="93">
        <v>917</v>
      </c>
      <c r="J659" t="b">
        <v>1</v>
      </c>
    </row>
    <row r="660" spans="1:10" x14ac:dyDescent="0.35">
      <c r="A660" s="93" t="s">
        <v>12634</v>
      </c>
      <c r="B660" s="93">
        <v>9.0221</v>
      </c>
      <c r="C660" s="93">
        <v>38.180599999999998</v>
      </c>
      <c r="D660" s="93" t="s">
        <v>4306</v>
      </c>
      <c r="E660" s="93" t="s">
        <v>6800</v>
      </c>
      <c r="F660" s="93" t="s">
        <v>12635</v>
      </c>
      <c r="G660" s="93">
        <v>300</v>
      </c>
      <c r="J660" t="b">
        <v>1</v>
      </c>
    </row>
    <row r="661" spans="1:10" x14ac:dyDescent="0.35">
      <c r="A661" s="93" t="s">
        <v>12636</v>
      </c>
      <c r="B661" s="93">
        <v>6.4185999999999996</v>
      </c>
      <c r="C661" s="93">
        <v>38.287700000000001</v>
      </c>
      <c r="D661" s="93" t="s">
        <v>4306</v>
      </c>
      <c r="E661" s="93" t="s">
        <v>6800</v>
      </c>
      <c r="F661" s="93" t="s">
        <v>12637</v>
      </c>
      <c r="G661" s="93">
        <v>300</v>
      </c>
      <c r="J661" t="b">
        <v>1</v>
      </c>
    </row>
    <row r="662" spans="1:10" x14ac:dyDescent="0.35">
      <c r="A662" s="93" t="s">
        <v>12638</v>
      </c>
      <c r="B662" s="93">
        <v>-3.3809100000000001</v>
      </c>
      <c r="C662" s="93">
        <v>38.36233</v>
      </c>
      <c r="D662" s="93" t="s">
        <v>4328</v>
      </c>
      <c r="E662" s="93" t="s">
        <v>6800</v>
      </c>
      <c r="F662" s="93" t="s">
        <v>12639</v>
      </c>
      <c r="G662" s="93">
        <v>10000</v>
      </c>
      <c r="J662" t="b">
        <v>1</v>
      </c>
    </row>
    <row r="663" spans="1:10" x14ac:dyDescent="0.35">
      <c r="A663" s="93" t="s">
        <v>12640</v>
      </c>
      <c r="B663" s="93">
        <v>7.6</v>
      </c>
      <c r="C663" s="93">
        <v>38.414999999999999</v>
      </c>
      <c r="D663" s="93" t="s">
        <v>4306</v>
      </c>
      <c r="E663" s="93" t="s">
        <v>6800</v>
      </c>
      <c r="F663" s="93" t="s">
        <v>12641</v>
      </c>
      <c r="G663" s="93">
        <v>400</v>
      </c>
      <c r="J663" t="b">
        <v>1</v>
      </c>
    </row>
    <row r="664" spans="1:10" x14ac:dyDescent="0.35">
      <c r="A664" s="93" t="s">
        <v>12642</v>
      </c>
      <c r="B664" s="93">
        <v>15.8736</v>
      </c>
      <c r="C664" s="93">
        <v>38.464100000000002</v>
      </c>
      <c r="D664" s="93" t="s">
        <v>4304</v>
      </c>
      <c r="E664" s="93" t="s">
        <v>6800</v>
      </c>
      <c r="F664" s="93" t="s">
        <v>12643</v>
      </c>
      <c r="G664" s="93">
        <v>500</v>
      </c>
      <c r="J664" t="b">
        <v>1</v>
      </c>
    </row>
    <row r="665" spans="1:10" x14ac:dyDescent="0.35">
      <c r="A665" s="93" t="s">
        <v>12644</v>
      </c>
      <c r="B665" s="93">
        <v>7.0529999999999999</v>
      </c>
      <c r="C665" s="93">
        <v>38.472999999999999</v>
      </c>
      <c r="D665" s="93" t="s">
        <v>4306</v>
      </c>
      <c r="E665" s="93" t="s">
        <v>6800</v>
      </c>
      <c r="F665" s="93" t="s">
        <v>12645</v>
      </c>
      <c r="G665" s="93">
        <v>250</v>
      </c>
      <c r="J665" t="b">
        <v>1</v>
      </c>
    </row>
    <row r="666" spans="1:10" x14ac:dyDescent="0.35">
      <c r="A666" s="93" t="s">
        <v>12646</v>
      </c>
      <c r="B666" s="93">
        <v>9.0558999999999994</v>
      </c>
      <c r="C666" s="93">
        <v>38.504100000000001</v>
      </c>
      <c r="D666" s="93" t="s">
        <v>4306</v>
      </c>
      <c r="E666" s="93" t="s">
        <v>6800</v>
      </c>
      <c r="F666" s="93" t="s">
        <v>12647</v>
      </c>
      <c r="G666" s="93">
        <v>800</v>
      </c>
      <c r="J666" t="b">
        <v>1</v>
      </c>
    </row>
    <row r="667" spans="1:10" x14ac:dyDescent="0.35">
      <c r="A667" s="93" t="s">
        <v>12648</v>
      </c>
      <c r="B667" s="93">
        <v>9.0579999999999998</v>
      </c>
      <c r="C667" s="93">
        <v>38.504899999999999</v>
      </c>
      <c r="D667" s="93" t="s">
        <v>4306</v>
      </c>
      <c r="E667" s="93" t="s">
        <v>6800</v>
      </c>
      <c r="F667" s="93" t="s">
        <v>12649</v>
      </c>
      <c r="G667" s="93">
        <v>1500</v>
      </c>
      <c r="J667" t="b">
        <v>1</v>
      </c>
    </row>
    <row r="668" spans="1:10" x14ac:dyDescent="0.35">
      <c r="A668" s="93" t="s">
        <v>12650</v>
      </c>
      <c r="B668" s="93">
        <v>6.4013999999999998</v>
      </c>
      <c r="C668" s="93">
        <v>38.581940000000003</v>
      </c>
      <c r="D668" s="93" t="s">
        <v>4306</v>
      </c>
      <c r="E668" s="93" t="s">
        <v>6724</v>
      </c>
      <c r="F668" s="93" t="s">
        <v>12651</v>
      </c>
      <c r="G668" s="93">
        <v>420</v>
      </c>
      <c r="J668" t="b">
        <v>1</v>
      </c>
    </row>
    <row r="669" spans="1:10" x14ac:dyDescent="0.35">
      <c r="A669" s="93" t="s">
        <v>12652</v>
      </c>
      <c r="B669" s="93">
        <v>7.9433800000000003</v>
      </c>
      <c r="C669" s="93">
        <v>38.711399999999998</v>
      </c>
      <c r="D669" s="93" t="s">
        <v>4306</v>
      </c>
      <c r="E669" s="93" t="s">
        <v>6800</v>
      </c>
      <c r="F669" s="93" t="s">
        <v>12653</v>
      </c>
      <c r="G669" s="93">
        <v>1500</v>
      </c>
      <c r="J669" t="b">
        <v>1</v>
      </c>
    </row>
    <row r="670" spans="1:10" x14ac:dyDescent="0.35">
      <c r="A670" s="93" t="s">
        <v>12654</v>
      </c>
      <c r="B670" s="93">
        <v>14.11365</v>
      </c>
      <c r="C670" s="93">
        <v>38.741880000000002</v>
      </c>
      <c r="D670" s="93" t="s">
        <v>4306</v>
      </c>
      <c r="E670" s="93" t="s">
        <v>6800</v>
      </c>
      <c r="F670" s="93" t="s">
        <v>12655</v>
      </c>
      <c r="G670" s="93">
        <v>500</v>
      </c>
      <c r="J670" t="b">
        <v>1</v>
      </c>
    </row>
    <row r="671" spans="1:10" x14ac:dyDescent="0.35">
      <c r="A671" s="93" t="s">
        <v>12656</v>
      </c>
      <c r="B671" s="93">
        <v>9.016</v>
      </c>
      <c r="C671" s="93">
        <v>38.814</v>
      </c>
      <c r="D671" s="93" t="s">
        <v>4306</v>
      </c>
      <c r="E671" s="93" t="s">
        <v>6800</v>
      </c>
      <c r="F671" s="93" t="s">
        <v>12657</v>
      </c>
      <c r="G671" s="93">
        <v>1000</v>
      </c>
      <c r="J671" t="b">
        <v>1</v>
      </c>
    </row>
    <row r="672" spans="1:10" x14ac:dyDescent="0.35">
      <c r="A672" s="93" t="s">
        <v>12658</v>
      </c>
      <c r="B672" s="93">
        <v>9.0163100000000007</v>
      </c>
      <c r="C672" s="93">
        <v>38.814279999999997</v>
      </c>
      <c r="D672" s="93" t="s">
        <v>4306</v>
      </c>
      <c r="E672" s="93" t="s">
        <v>6800</v>
      </c>
      <c r="F672" s="93" t="s">
        <v>12659</v>
      </c>
      <c r="G672" s="93">
        <v>500</v>
      </c>
      <c r="J672" t="b">
        <v>1</v>
      </c>
    </row>
    <row r="673" spans="1:10" x14ac:dyDescent="0.35">
      <c r="A673" s="93" t="s">
        <v>12660</v>
      </c>
      <c r="B673" s="93">
        <v>-6.47628</v>
      </c>
      <c r="C673" s="93">
        <v>38.837269999999997</v>
      </c>
      <c r="D673" s="93" t="s">
        <v>4388</v>
      </c>
      <c r="E673" s="93" t="s">
        <v>6800</v>
      </c>
      <c r="F673" s="93" t="s">
        <v>12661</v>
      </c>
      <c r="G673" s="93">
        <v>800</v>
      </c>
      <c r="J673" t="b">
        <v>1</v>
      </c>
    </row>
    <row r="674" spans="1:10" x14ac:dyDescent="0.35">
      <c r="A674" s="93" t="s">
        <v>12662</v>
      </c>
      <c r="B674" s="93">
        <v>-5.1390000000000002</v>
      </c>
      <c r="C674" s="93">
        <v>38.863</v>
      </c>
      <c r="D674" s="93" t="s">
        <v>4388</v>
      </c>
      <c r="E674" s="93" t="s">
        <v>6800</v>
      </c>
      <c r="F674" s="93" t="s">
        <v>12663</v>
      </c>
      <c r="G674" s="93">
        <v>300</v>
      </c>
      <c r="J674" t="b">
        <v>1</v>
      </c>
    </row>
    <row r="675" spans="1:10" x14ac:dyDescent="0.35">
      <c r="A675" s="93" t="s">
        <v>12664</v>
      </c>
      <c r="B675" s="93">
        <v>8.7333300000000005</v>
      </c>
      <c r="C675" s="93">
        <v>38.966670000000001</v>
      </c>
      <c r="D675" s="93" t="s">
        <v>4306</v>
      </c>
      <c r="E675" s="93" t="s">
        <v>6800</v>
      </c>
      <c r="F675" s="93" t="s">
        <v>12665</v>
      </c>
      <c r="G675" s="93">
        <v>917</v>
      </c>
      <c r="J675" t="b">
        <v>1</v>
      </c>
    </row>
    <row r="676" spans="1:10" x14ac:dyDescent="0.35">
      <c r="A676" s="93" t="s">
        <v>12666</v>
      </c>
      <c r="B676" s="93">
        <v>13.234999999999999</v>
      </c>
      <c r="C676" s="93">
        <v>38.980559999999997</v>
      </c>
      <c r="D676" s="93" t="s">
        <v>4306</v>
      </c>
      <c r="E676" s="93" t="s">
        <v>6800</v>
      </c>
      <c r="F676" s="93" t="s">
        <v>12667</v>
      </c>
      <c r="G676" s="93">
        <v>500</v>
      </c>
      <c r="J676" t="b">
        <v>1</v>
      </c>
    </row>
    <row r="677" spans="1:10" x14ac:dyDescent="0.35">
      <c r="A677" s="93" t="s">
        <v>12668</v>
      </c>
      <c r="B677" s="93">
        <v>8.734</v>
      </c>
      <c r="C677" s="93">
        <v>38.985999999999997</v>
      </c>
      <c r="D677" s="93" t="s">
        <v>4306</v>
      </c>
      <c r="E677" s="93" t="s">
        <v>6800</v>
      </c>
      <c r="F677" s="93" t="s">
        <v>12669</v>
      </c>
      <c r="G677" s="93">
        <v>5000</v>
      </c>
      <c r="J677" t="b">
        <v>1</v>
      </c>
    </row>
    <row r="678" spans="1:10" x14ac:dyDescent="0.35">
      <c r="A678" s="93" t="s">
        <v>12670</v>
      </c>
      <c r="B678" s="93">
        <v>13.462</v>
      </c>
      <c r="C678" s="93">
        <v>39.031999999999996</v>
      </c>
      <c r="D678" s="93" t="s">
        <v>4306</v>
      </c>
      <c r="E678" s="93" t="s">
        <v>6800</v>
      </c>
      <c r="F678" s="93" t="s">
        <v>12671</v>
      </c>
      <c r="G678" s="93">
        <v>1000</v>
      </c>
      <c r="J678" t="b">
        <v>1</v>
      </c>
    </row>
    <row r="679" spans="1:10" x14ac:dyDescent="0.35">
      <c r="A679" s="93" t="s">
        <v>12672</v>
      </c>
      <c r="B679" s="93">
        <v>12.63639</v>
      </c>
      <c r="C679" s="93">
        <v>39.039169999999999</v>
      </c>
      <c r="D679" s="93" t="s">
        <v>4306</v>
      </c>
      <c r="E679" s="93" t="s">
        <v>6800</v>
      </c>
      <c r="F679" s="93" t="s">
        <v>12673</v>
      </c>
      <c r="G679" s="93">
        <v>250</v>
      </c>
      <c r="J679" t="b">
        <v>1</v>
      </c>
    </row>
    <row r="680" spans="1:10" x14ac:dyDescent="0.35">
      <c r="A680" s="93" t="s">
        <v>12674</v>
      </c>
      <c r="B680" s="93">
        <v>-5.0960000000000001</v>
      </c>
      <c r="C680" s="93">
        <v>39.090000000000003</v>
      </c>
      <c r="D680" s="93" t="s">
        <v>4388</v>
      </c>
      <c r="E680" s="93" t="s">
        <v>6800</v>
      </c>
      <c r="F680" s="93" t="s">
        <v>12675</v>
      </c>
      <c r="G680" s="93">
        <v>5000</v>
      </c>
      <c r="J680" t="b">
        <v>1</v>
      </c>
    </row>
    <row r="681" spans="1:10" x14ac:dyDescent="0.35">
      <c r="A681" s="93" t="s">
        <v>12676</v>
      </c>
      <c r="B681" s="93">
        <v>7.9310999999999998</v>
      </c>
      <c r="C681" s="93">
        <v>39.123399999999997</v>
      </c>
      <c r="D681" s="93" t="s">
        <v>4306</v>
      </c>
      <c r="E681" s="93" t="s">
        <v>6800</v>
      </c>
      <c r="F681" s="93" t="s">
        <v>12677</v>
      </c>
      <c r="G681" s="93">
        <v>200</v>
      </c>
      <c r="J681" t="b">
        <v>1</v>
      </c>
    </row>
    <row r="682" spans="1:10" x14ac:dyDescent="0.35">
      <c r="A682" s="93" t="s">
        <v>12678</v>
      </c>
      <c r="B682" s="93">
        <v>7.9622599999999997</v>
      </c>
      <c r="C682" s="93">
        <v>39.128149999999998</v>
      </c>
      <c r="D682" s="93" t="s">
        <v>4306</v>
      </c>
      <c r="E682" s="93" t="s">
        <v>6800</v>
      </c>
      <c r="F682" s="93" t="s">
        <v>12679</v>
      </c>
      <c r="G682" s="93">
        <v>500</v>
      </c>
      <c r="J682" t="b">
        <v>1</v>
      </c>
    </row>
    <row r="683" spans="1:10" x14ac:dyDescent="0.35">
      <c r="A683" s="93" t="s">
        <v>12680</v>
      </c>
      <c r="B683" s="93">
        <v>8.0210000000000008</v>
      </c>
      <c r="C683" s="93">
        <v>39.149000000000001</v>
      </c>
      <c r="D683" s="93" t="s">
        <v>4306</v>
      </c>
      <c r="E683" s="93" t="s">
        <v>6800</v>
      </c>
      <c r="F683" s="93" t="s">
        <v>12681</v>
      </c>
      <c r="G683" s="93">
        <v>500</v>
      </c>
      <c r="J683" t="b">
        <v>1</v>
      </c>
    </row>
    <row r="684" spans="1:10" x14ac:dyDescent="0.35">
      <c r="A684" s="93" t="s">
        <v>12682</v>
      </c>
      <c r="B684" s="93">
        <v>13.65</v>
      </c>
      <c r="C684" s="93">
        <v>39.166670000000003</v>
      </c>
      <c r="D684" s="93" t="s">
        <v>4306</v>
      </c>
      <c r="E684" s="93" t="s">
        <v>6800</v>
      </c>
      <c r="F684" s="93" t="s">
        <v>12683</v>
      </c>
      <c r="G684" s="93">
        <v>917</v>
      </c>
      <c r="J684" t="b">
        <v>1</v>
      </c>
    </row>
    <row r="685" spans="1:10" x14ac:dyDescent="0.35">
      <c r="A685" s="93" t="s">
        <v>12684</v>
      </c>
      <c r="B685" s="93">
        <v>9.8667599999999993</v>
      </c>
      <c r="C685" s="93">
        <v>39.166730000000001</v>
      </c>
      <c r="D685" s="93" t="s">
        <v>4306</v>
      </c>
      <c r="E685" s="93" t="s">
        <v>6800</v>
      </c>
      <c r="F685" s="93" t="s">
        <v>12685</v>
      </c>
      <c r="G685" s="93">
        <v>100</v>
      </c>
      <c r="J685" t="b">
        <v>1</v>
      </c>
    </row>
    <row r="686" spans="1:10" x14ac:dyDescent="0.35">
      <c r="A686" s="93" t="s">
        <v>12686</v>
      </c>
      <c r="B686" s="93">
        <v>-6.73</v>
      </c>
      <c r="C686" s="93">
        <v>39.188890000000001</v>
      </c>
      <c r="D686" s="93" t="s">
        <v>4388</v>
      </c>
      <c r="E686" s="93" t="s">
        <v>6800</v>
      </c>
      <c r="F686" s="93" t="s">
        <v>12687</v>
      </c>
      <c r="G686" s="93">
        <v>250</v>
      </c>
      <c r="J686" t="b">
        <v>1</v>
      </c>
    </row>
    <row r="687" spans="1:10" x14ac:dyDescent="0.35">
      <c r="A687" s="93" t="s">
        <v>12688</v>
      </c>
      <c r="B687" s="93">
        <v>7.12</v>
      </c>
      <c r="C687" s="93">
        <v>39.199100000000001</v>
      </c>
      <c r="D687" s="93" t="s">
        <v>4306</v>
      </c>
      <c r="E687" s="93" t="s">
        <v>6800</v>
      </c>
      <c r="F687" s="93" t="s">
        <v>12689</v>
      </c>
      <c r="G687" s="93">
        <v>200</v>
      </c>
      <c r="J687" t="b">
        <v>1</v>
      </c>
    </row>
    <row r="688" spans="1:10" x14ac:dyDescent="0.35">
      <c r="A688" s="93" t="s">
        <v>12690</v>
      </c>
      <c r="B688" s="93">
        <v>7.5446999999999997</v>
      </c>
      <c r="C688" s="93">
        <v>39.255800000000001</v>
      </c>
      <c r="D688" s="93" t="s">
        <v>4306</v>
      </c>
      <c r="E688" s="93" t="s">
        <v>6800</v>
      </c>
      <c r="F688" s="93" t="s">
        <v>12691</v>
      </c>
      <c r="G688" s="93">
        <v>200</v>
      </c>
      <c r="J688" t="b">
        <v>1</v>
      </c>
    </row>
    <row r="689" spans="1:10" x14ac:dyDescent="0.35">
      <c r="A689" s="93" t="s">
        <v>12692</v>
      </c>
      <c r="B689" s="93">
        <v>7.5525000000000002</v>
      </c>
      <c r="C689" s="93">
        <v>39.260280000000002</v>
      </c>
      <c r="D689" s="93" t="s">
        <v>4306</v>
      </c>
      <c r="E689" s="93" t="s">
        <v>6800</v>
      </c>
      <c r="F689" s="93" t="s">
        <v>12693</v>
      </c>
      <c r="G689" s="93">
        <v>250</v>
      </c>
      <c r="J689" t="b">
        <v>1</v>
      </c>
    </row>
    <row r="690" spans="1:10" x14ac:dyDescent="0.35">
      <c r="A690" s="93" t="s">
        <v>12694</v>
      </c>
      <c r="B690" s="93">
        <v>8.4161999999999999</v>
      </c>
      <c r="C690" s="93">
        <v>39.32347</v>
      </c>
      <c r="D690" s="93" t="s">
        <v>4306</v>
      </c>
      <c r="E690" s="93" t="s">
        <v>6800</v>
      </c>
      <c r="F690" s="93" t="s">
        <v>12695</v>
      </c>
      <c r="G690" s="93">
        <v>600</v>
      </c>
      <c r="J690" t="b">
        <v>1</v>
      </c>
    </row>
    <row r="691" spans="1:10" x14ac:dyDescent="0.35">
      <c r="A691" s="93" t="s">
        <v>12696</v>
      </c>
      <c r="B691" s="93">
        <v>7.8833000000000002</v>
      </c>
      <c r="C691" s="93">
        <v>39.416699999999999</v>
      </c>
      <c r="D691" s="93" t="s">
        <v>4306</v>
      </c>
      <c r="E691" s="93" t="s">
        <v>6724</v>
      </c>
      <c r="F691" s="93" t="s">
        <v>12697</v>
      </c>
      <c r="G691" s="93">
        <v>5000</v>
      </c>
      <c r="J691" t="b">
        <v>1</v>
      </c>
    </row>
    <row r="692" spans="1:10" x14ac:dyDescent="0.35">
      <c r="A692" s="93" t="s">
        <v>12698</v>
      </c>
      <c r="B692" s="93">
        <v>13.880280000000001</v>
      </c>
      <c r="C692" s="93">
        <v>39.483060000000002</v>
      </c>
      <c r="D692" s="93" t="s">
        <v>4306</v>
      </c>
      <c r="E692" s="93" t="s">
        <v>6800</v>
      </c>
      <c r="F692" s="93" t="s">
        <v>12699</v>
      </c>
      <c r="G692" s="93">
        <v>1000</v>
      </c>
      <c r="J692" t="b">
        <v>1</v>
      </c>
    </row>
    <row r="693" spans="1:10" x14ac:dyDescent="0.35">
      <c r="A693" s="93" t="s">
        <v>12700</v>
      </c>
      <c r="B693" s="93">
        <v>13.475</v>
      </c>
      <c r="C693" s="93">
        <v>39.493000000000002</v>
      </c>
      <c r="D693" s="93" t="s">
        <v>4306</v>
      </c>
      <c r="E693" s="93" t="s">
        <v>6800</v>
      </c>
      <c r="F693" s="93" t="s">
        <v>12701</v>
      </c>
      <c r="G693" s="93">
        <v>600</v>
      </c>
      <c r="J693" t="b">
        <v>1</v>
      </c>
    </row>
    <row r="694" spans="1:10" x14ac:dyDescent="0.35">
      <c r="A694" s="93" t="s">
        <v>12702</v>
      </c>
      <c r="B694" s="93">
        <v>12.783329999999999</v>
      </c>
      <c r="C694" s="93">
        <v>39.533329999999999</v>
      </c>
      <c r="D694" s="93" t="s">
        <v>4306</v>
      </c>
      <c r="E694" s="93" t="s">
        <v>6800</v>
      </c>
      <c r="F694" s="93" t="s">
        <v>12703</v>
      </c>
      <c r="G694" s="93">
        <v>917</v>
      </c>
      <c r="J694" t="b">
        <v>1</v>
      </c>
    </row>
    <row r="695" spans="1:10" x14ac:dyDescent="0.35">
      <c r="A695" s="93" t="s">
        <v>12704</v>
      </c>
      <c r="B695" s="93">
        <v>13.23333</v>
      </c>
      <c r="C695" s="93">
        <v>39.533329999999999</v>
      </c>
      <c r="D695" s="93" t="s">
        <v>4306</v>
      </c>
      <c r="E695" s="93" t="s">
        <v>6800</v>
      </c>
      <c r="F695" s="93" t="s">
        <v>12705</v>
      </c>
      <c r="G695" s="93">
        <v>917</v>
      </c>
      <c r="J695" t="b">
        <v>1</v>
      </c>
    </row>
    <row r="696" spans="1:10" x14ac:dyDescent="0.35">
      <c r="A696" s="93" t="s">
        <v>12706</v>
      </c>
      <c r="B696" s="93">
        <v>12.3994</v>
      </c>
      <c r="C696" s="93">
        <v>39.568899999999999</v>
      </c>
      <c r="D696" s="93" t="s">
        <v>4306</v>
      </c>
      <c r="E696" s="93" t="s">
        <v>6800</v>
      </c>
      <c r="F696" s="93" t="s">
        <v>12707</v>
      </c>
      <c r="G696" s="93">
        <v>500</v>
      </c>
      <c r="J696" t="b">
        <v>1</v>
      </c>
    </row>
    <row r="697" spans="1:10" x14ac:dyDescent="0.35">
      <c r="A697" s="93" t="s">
        <v>12708</v>
      </c>
      <c r="B697" s="93">
        <v>11.752000000000001</v>
      </c>
      <c r="C697" s="93">
        <v>39.612000000000002</v>
      </c>
      <c r="D697" s="93" t="s">
        <v>4306</v>
      </c>
      <c r="E697" s="93" t="s">
        <v>6800</v>
      </c>
      <c r="F697" s="93" t="s">
        <v>12709</v>
      </c>
      <c r="G697" s="93">
        <v>800</v>
      </c>
      <c r="J697" t="b">
        <v>1</v>
      </c>
    </row>
    <row r="698" spans="1:10" x14ac:dyDescent="0.35">
      <c r="A698" s="93" t="s">
        <v>12710</v>
      </c>
      <c r="B698" s="93">
        <v>11.066700000000001</v>
      </c>
      <c r="C698" s="93">
        <v>39.735399999999998</v>
      </c>
      <c r="D698" s="93" t="s">
        <v>4306</v>
      </c>
      <c r="E698" s="93" t="s">
        <v>6800</v>
      </c>
      <c r="F698" s="97" t="s">
        <v>12711</v>
      </c>
      <c r="G698" s="93">
        <v>1500</v>
      </c>
      <c r="J698" t="b">
        <v>1</v>
      </c>
    </row>
    <row r="699" spans="1:10" x14ac:dyDescent="0.35">
      <c r="A699" s="93" t="s">
        <v>12712</v>
      </c>
      <c r="B699" s="93">
        <v>-3.9346999999999999</v>
      </c>
      <c r="C699" s="93">
        <v>39.739800000000002</v>
      </c>
      <c r="D699" s="93" t="s">
        <v>4328</v>
      </c>
      <c r="E699" s="93" t="s">
        <v>6800</v>
      </c>
      <c r="F699" s="93" t="s">
        <v>12713</v>
      </c>
      <c r="G699" s="93">
        <v>400</v>
      </c>
      <c r="J699" t="b">
        <v>1</v>
      </c>
    </row>
    <row r="700" spans="1:10" x14ac:dyDescent="0.35">
      <c r="A700" s="93" t="s">
        <v>12714</v>
      </c>
      <c r="B700" s="93">
        <v>11</v>
      </c>
      <c r="C700" s="93">
        <v>39.756999999999998</v>
      </c>
      <c r="D700" s="93" t="s">
        <v>4306</v>
      </c>
      <c r="E700" s="93" t="s">
        <v>6800</v>
      </c>
      <c r="F700" s="93" t="s">
        <v>12715</v>
      </c>
      <c r="G700" s="93">
        <v>1000</v>
      </c>
      <c r="J700" t="b">
        <v>1</v>
      </c>
    </row>
    <row r="701" spans="1:10" x14ac:dyDescent="0.35">
      <c r="A701" s="93" t="s">
        <v>12716</v>
      </c>
      <c r="B701" s="93">
        <v>-3.6139999999999999</v>
      </c>
      <c r="C701" s="93">
        <v>39.843000000000004</v>
      </c>
      <c r="D701" s="93" t="s">
        <v>4328</v>
      </c>
      <c r="E701" s="93" t="s">
        <v>6800</v>
      </c>
      <c r="F701" s="93" t="s">
        <v>12717</v>
      </c>
      <c r="G701" s="93">
        <v>500</v>
      </c>
      <c r="J701" t="b">
        <v>1</v>
      </c>
    </row>
    <row r="702" spans="1:10" x14ac:dyDescent="0.35">
      <c r="A702" s="93" t="s">
        <v>12718</v>
      </c>
      <c r="B702" s="93">
        <v>7.32</v>
      </c>
      <c r="C702" s="93">
        <v>39.884300000000003</v>
      </c>
      <c r="D702" s="93" t="s">
        <v>4306</v>
      </c>
      <c r="E702" s="93" t="s">
        <v>6724</v>
      </c>
      <c r="F702" s="93" t="s">
        <v>12719</v>
      </c>
      <c r="G702" s="93">
        <v>1700</v>
      </c>
      <c r="J702" t="b">
        <v>1</v>
      </c>
    </row>
    <row r="703" spans="1:10" x14ac:dyDescent="0.35">
      <c r="A703" s="93" t="s">
        <v>12720</v>
      </c>
      <c r="B703" s="93">
        <v>9.3409999999999993</v>
      </c>
      <c r="C703" s="93">
        <v>40.176000000000002</v>
      </c>
      <c r="D703" s="93" t="s">
        <v>4306</v>
      </c>
      <c r="E703" s="93" t="s">
        <v>6800</v>
      </c>
      <c r="F703" s="93" t="s">
        <v>12721</v>
      </c>
      <c r="G703" s="93">
        <v>1000</v>
      </c>
      <c r="J703" t="b">
        <v>1</v>
      </c>
    </row>
    <row r="704" spans="1:10" x14ac:dyDescent="0.35">
      <c r="A704" s="93" t="s">
        <v>12722</v>
      </c>
      <c r="B704" s="93">
        <v>7.1162999999999998</v>
      </c>
      <c r="C704" s="93">
        <v>40.223199999999999</v>
      </c>
      <c r="D704" s="93" t="s">
        <v>4306</v>
      </c>
      <c r="E704" s="93" t="s">
        <v>6800</v>
      </c>
      <c r="F704" s="93" t="s">
        <v>12723</v>
      </c>
      <c r="G704" s="93">
        <v>700</v>
      </c>
      <c r="J704" t="b">
        <v>1</v>
      </c>
    </row>
    <row r="705" spans="1:10" x14ac:dyDescent="0.35">
      <c r="A705" s="93" t="s">
        <v>12724</v>
      </c>
      <c r="B705" s="93">
        <v>9.2192799999999995</v>
      </c>
      <c r="C705" s="93">
        <v>41.108130000000003</v>
      </c>
      <c r="D705" s="93" t="s">
        <v>4306</v>
      </c>
      <c r="E705" s="93" t="s">
        <v>6800</v>
      </c>
      <c r="F705" s="93" t="s">
        <v>12725</v>
      </c>
      <c r="G705" s="93">
        <v>500</v>
      </c>
      <c r="J705" t="b">
        <v>1</v>
      </c>
    </row>
    <row r="706" spans="1:10" x14ac:dyDescent="0.35">
      <c r="A706" s="93" t="s">
        <v>12726</v>
      </c>
      <c r="B706" s="93">
        <v>9.2189999999999994</v>
      </c>
      <c r="C706" s="93">
        <v>41.113999999999997</v>
      </c>
      <c r="D706" s="93" t="s">
        <v>4306</v>
      </c>
      <c r="E706" s="93" t="s">
        <v>6800</v>
      </c>
      <c r="F706" s="93" t="s">
        <v>12727</v>
      </c>
      <c r="G706" s="93">
        <v>4000</v>
      </c>
      <c r="J706" t="b">
        <v>1</v>
      </c>
    </row>
    <row r="707" spans="1:10" s="97" customFormat="1" x14ac:dyDescent="0.35">
      <c r="A707" s="93" t="s">
        <v>12728</v>
      </c>
      <c r="B707" s="93">
        <v>9.4159000000000006</v>
      </c>
      <c r="C707" s="93">
        <v>42.033949999999997</v>
      </c>
      <c r="D707" s="93" t="s">
        <v>4306</v>
      </c>
      <c r="E707" s="93" t="s">
        <v>6800</v>
      </c>
      <c r="F707" s="93" t="s">
        <v>12729</v>
      </c>
      <c r="G707" s="93">
        <v>500</v>
      </c>
      <c r="H707" s="93"/>
      <c r="I707"/>
      <c r="J707" t="b">
        <v>1</v>
      </c>
    </row>
    <row r="708" spans="1:10" s="97" customFormat="1" x14ac:dyDescent="0.35">
      <c r="A708" s="93" t="s">
        <v>12730</v>
      </c>
      <c r="B708" s="93">
        <v>9.4169999999999998</v>
      </c>
      <c r="C708" s="93">
        <v>42.036000000000001</v>
      </c>
      <c r="D708" s="93" t="s">
        <v>4306</v>
      </c>
      <c r="E708" s="93" t="s">
        <v>6800</v>
      </c>
      <c r="F708" s="93" t="s">
        <v>12731</v>
      </c>
      <c r="G708" s="93">
        <v>300</v>
      </c>
      <c r="H708" s="93"/>
      <c r="I708"/>
      <c r="J708" t="b">
        <v>1</v>
      </c>
    </row>
    <row r="709" spans="1:10" x14ac:dyDescent="0.35">
      <c r="A709" s="93" t="s">
        <v>12732</v>
      </c>
      <c r="B709" s="93">
        <v>9.1156799999999993</v>
      </c>
      <c r="C709" s="93">
        <v>42.080579999999998</v>
      </c>
      <c r="D709" s="93" t="s">
        <v>4306</v>
      </c>
      <c r="E709" s="93" t="s">
        <v>6800</v>
      </c>
      <c r="F709" s="93" t="s">
        <v>12733</v>
      </c>
      <c r="G709" s="93">
        <v>500</v>
      </c>
      <c r="J709" t="b">
        <v>1</v>
      </c>
    </row>
    <row r="710" spans="1:10" x14ac:dyDescent="0.35">
      <c r="A710" s="93" t="s">
        <v>12734</v>
      </c>
      <c r="B710" s="93">
        <v>9.4333299999999998</v>
      </c>
      <c r="C710" s="93">
        <v>42.116669999999999</v>
      </c>
      <c r="D710" s="93" t="s">
        <v>4306</v>
      </c>
      <c r="E710" s="93" t="s">
        <v>6800</v>
      </c>
      <c r="F710" s="97" t="s">
        <v>12735</v>
      </c>
      <c r="G710" s="93">
        <v>250</v>
      </c>
      <c r="J710" t="b">
        <v>1</v>
      </c>
    </row>
    <row r="711" spans="1:10" x14ac:dyDescent="0.35">
      <c r="A711" s="93" t="s">
        <v>12736</v>
      </c>
      <c r="B711" s="93">
        <v>9.2205700000000004</v>
      </c>
      <c r="C711" s="93">
        <v>42.323450000000001</v>
      </c>
      <c r="D711" s="93" t="s">
        <v>4306</v>
      </c>
      <c r="E711" s="93" t="s">
        <v>6800</v>
      </c>
      <c r="F711" s="93" t="s">
        <v>12737</v>
      </c>
      <c r="G711" s="93">
        <v>500</v>
      </c>
      <c r="J711" t="b">
        <v>1</v>
      </c>
    </row>
    <row r="712" spans="1:10" x14ac:dyDescent="0.35">
      <c r="A712" s="93" t="s">
        <v>12738</v>
      </c>
      <c r="B712" s="93">
        <v>-19.8</v>
      </c>
      <c r="C712" s="93">
        <v>46.133330000000001</v>
      </c>
      <c r="D712" s="93" t="s">
        <v>4336</v>
      </c>
      <c r="E712" s="93" t="s">
        <v>6800</v>
      </c>
      <c r="F712" s="93" t="s">
        <v>12739</v>
      </c>
      <c r="G712" s="93">
        <v>1500</v>
      </c>
      <c r="J712" t="b">
        <v>1</v>
      </c>
    </row>
    <row r="713" spans="1:10" x14ac:dyDescent="0.35">
      <c r="A713" s="93" t="s">
        <v>12740</v>
      </c>
      <c r="B713" s="93">
        <v>-19.555299999999999</v>
      </c>
      <c r="C713" s="93">
        <v>46.414949999999997</v>
      </c>
      <c r="D713" s="93" t="s">
        <v>4336</v>
      </c>
      <c r="E713" s="93" t="s">
        <v>691</v>
      </c>
      <c r="F713" s="93" t="s">
        <v>12741</v>
      </c>
      <c r="G713" s="93">
        <v>1000</v>
      </c>
      <c r="J713" t="b">
        <v>1</v>
      </c>
    </row>
    <row r="714" spans="1:10" x14ac:dyDescent="0.35">
      <c r="A714" s="93" t="s">
        <v>12742</v>
      </c>
      <c r="B714" s="93">
        <v>-19.779399999999999</v>
      </c>
      <c r="C714" s="93">
        <v>47.110700000000001</v>
      </c>
      <c r="D714" s="93" t="s">
        <v>4336</v>
      </c>
      <c r="E714" s="93" t="s">
        <v>6800</v>
      </c>
      <c r="F714" s="93" t="s">
        <v>12743</v>
      </c>
      <c r="G714" s="93">
        <v>1000</v>
      </c>
      <c r="J714" t="b">
        <v>1</v>
      </c>
    </row>
    <row r="715" spans="1:10" x14ac:dyDescent="0.35">
      <c r="A715" s="93" t="s">
        <v>12744</v>
      </c>
      <c r="B715" s="93">
        <v>-17.699400000000001</v>
      </c>
      <c r="C715" s="93">
        <v>48.469900000000003</v>
      </c>
      <c r="D715" s="93" t="s">
        <v>4336</v>
      </c>
      <c r="E715" s="93" t="s">
        <v>6800</v>
      </c>
      <c r="F715" s="93" t="s">
        <v>12745</v>
      </c>
      <c r="G715" s="93">
        <v>750</v>
      </c>
      <c r="J715" t="b">
        <v>1</v>
      </c>
    </row>
    <row r="716" spans="1:10" x14ac:dyDescent="0.35">
      <c r="A716" s="93" t="s">
        <v>12746</v>
      </c>
      <c r="B716" s="93">
        <v>-18.9712</v>
      </c>
      <c r="C716" s="93">
        <v>48.578899999999997</v>
      </c>
      <c r="D716" s="93" t="s">
        <v>4336</v>
      </c>
      <c r="E716" s="93" t="s">
        <v>6800</v>
      </c>
      <c r="F716" s="93" t="s">
        <v>12747</v>
      </c>
      <c r="G716" s="93">
        <v>1000</v>
      </c>
      <c r="J716" t="b">
        <v>1</v>
      </c>
    </row>
    <row r="717" spans="1:10" x14ac:dyDescent="0.35">
      <c r="A717" s="93" t="s">
        <v>12748</v>
      </c>
      <c r="B717" s="93">
        <v>23.361999999999998</v>
      </c>
      <c r="C717" s="93">
        <v>72.929199999999994</v>
      </c>
      <c r="D717" s="93" t="s">
        <v>12749</v>
      </c>
      <c r="E717" s="93" t="s">
        <v>6724</v>
      </c>
      <c r="F717" s="93" t="s">
        <v>12750</v>
      </c>
      <c r="G717" s="93">
        <v>200</v>
      </c>
      <c r="J717" t="b">
        <v>1</v>
      </c>
    </row>
    <row r="718" spans="1:10" x14ac:dyDescent="0.35">
      <c r="A718" s="93" t="s">
        <v>12751</v>
      </c>
      <c r="B718" s="93">
        <v>1.6194</v>
      </c>
      <c r="C718" s="93">
        <v>75.602999999999994</v>
      </c>
      <c r="D718" s="93" t="s">
        <v>4280</v>
      </c>
      <c r="E718" s="93" t="s">
        <v>6724</v>
      </c>
      <c r="F718" s="93" t="s">
        <v>12752</v>
      </c>
      <c r="G718" s="93">
        <v>895</v>
      </c>
      <c r="J718" t="b">
        <v>1</v>
      </c>
    </row>
    <row r="719" spans="1:10" x14ac:dyDescent="0.35">
      <c r="A719" s="93" t="s">
        <v>12753</v>
      </c>
      <c r="B719" s="93">
        <v>30.904199999999999</v>
      </c>
      <c r="C719" s="93">
        <v>75.806399999999996</v>
      </c>
      <c r="D719" s="93" t="s">
        <v>12749</v>
      </c>
      <c r="E719" s="93" t="s">
        <v>6724</v>
      </c>
      <c r="F719" s="93" t="s">
        <v>12754</v>
      </c>
      <c r="G719" s="93">
        <v>200</v>
      </c>
      <c r="J719" t="b">
        <v>1</v>
      </c>
    </row>
    <row r="720" spans="1:10" x14ac:dyDescent="0.35">
      <c r="A720" s="93" t="s">
        <v>12755</v>
      </c>
      <c r="B720" s="93">
        <v>31.099799999999998</v>
      </c>
      <c r="C720" s="93">
        <v>76.386899999999997</v>
      </c>
      <c r="D720" s="93" t="s">
        <v>12756</v>
      </c>
      <c r="E720" s="93" t="s">
        <v>6724</v>
      </c>
      <c r="F720" s="93" t="s">
        <v>12757</v>
      </c>
      <c r="G720" s="93">
        <v>500</v>
      </c>
      <c r="J720" t="b">
        <v>1</v>
      </c>
    </row>
    <row r="721" spans="1:10" x14ac:dyDescent="0.35">
      <c r="A721" s="93" t="s">
        <v>12758</v>
      </c>
      <c r="B721" s="93">
        <v>32.096699999999998</v>
      </c>
      <c r="C721" s="93">
        <v>76.546270000000007</v>
      </c>
      <c r="D721" s="93" t="s">
        <v>12749</v>
      </c>
      <c r="E721" s="93" t="s">
        <v>6724</v>
      </c>
      <c r="F721" s="93" t="s">
        <v>12759</v>
      </c>
      <c r="G721" s="93">
        <v>1500</v>
      </c>
      <c r="J721" t="b">
        <v>1</v>
      </c>
    </row>
    <row r="722" spans="1:10" x14ac:dyDescent="0.35">
      <c r="A722" s="93" t="s">
        <v>12760</v>
      </c>
      <c r="B722" s="93">
        <v>32.1</v>
      </c>
      <c r="C722" s="93">
        <v>76.546599999999998</v>
      </c>
      <c r="D722" s="93" t="s">
        <v>12749</v>
      </c>
      <c r="E722" s="93" t="s">
        <v>6724</v>
      </c>
      <c r="F722" s="93" t="s">
        <v>12761</v>
      </c>
      <c r="G722" s="93">
        <v>500</v>
      </c>
      <c r="J722" t="b">
        <v>1</v>
      </c>
    </row>
    <row r="723" spans="1:10" x14ac:dyDescent="0.35">
      <c r="A723" s="93" t="s">
        <v>12762</v>
      </c>
      <c r="B723" s="93">
        <v>23.337399999999999</v>
      </c>
      <c r="C723" s="93">
        <v>76.806299999999993</v>
      </c>
      <c r="D723" s="93" t="s">
        <v>12749</v>
      </c>
      <c r="E723" s="93" t="s">
        <v>6724</v>
      </c>
      <c r="F723" s="93" t="s">
        <v>12763</v>
      </c>
      <c r="G723" s="93">
        <v>500</v>
      </c>
      <c r="J723" t="b">
        <v>1</v>
      </c>
    </row>
    <row r="724" spans="1:10" x14ac:dyDescent="0.35">
      <c r="A724" s="93" t="s">
        <v>12764</v>
      </c>
      <c r="B724" s="93">
        <v>20.7</v>
      </c>
      <c r="C724" s="93">
        <v>77.066670000000002</v>
      </c>
      <c r="D724" s="93" t="s">
        <v>12749</v>
      </c>
      <c r="E724" s="93" t="s">
        <v>6724</v>
      </c>
      <c r="F724" s="93" t="s">
        <v>12765</v>
      </c>
      <c r="G724" s="93">
        <v>2000</v>
      </c>
      <c r="J724" t="b">
        <v>1</v>
      </c>
    </row>
    <row r="725" spans="1:10" x14ac:dyDescent="0.35">
      <c r="A725" s="93" t="s">
        <v>12766</v>
      </c>
      <c r="B725" s="93">
        <v>28.637799999999999</v>
      </c>
      <c r="C725" s="93">
        <v>77.160399999999996</v>
      </c>
      <c r="D725" s="93" t="s">
        <v>12749</v>
      </c>
      <c r="E725" s="93" t="s">
        <v>6724</v>
      </c>
      <c r="F725" s="93" t="s">
        <v>12767</v>
      </c>
      <c r="G725" s="93">
        <v>200</v>
      </c>
      <c r="J725" t="b">
        <v>1</v>
      </c>
    </row>
    <row r="726" spans="1:10" x14ac:dyDescent="0.35">
      <c r="A726" s="93" t="s">
        <v>12768</v>
      </c>
      <c r="B726" s="93">
        <v>13.082100000000001</v>
      </c>
      <c r="C726" s="93">
        <v>77.576999999999998</v>
      </c>
      <c r="D726" s="93" t="s">
        <v>12749</v>
      </c>
      <c r="E726" s="93" t="s">
        <v>6724</v>
      </c>
      <c r="F726" s="93" t="s">
        <v>12769</v>
      </c>
      <c r="G726" s="93">
        <v>500</v>
      </c>
      <c r="J726" t="b">
        <v>1</v>
      </c>
    </row>
    <row r="727" spans="1:10" x14ac:dyDescent="0.35">
      <c r="A727" s="93" t="s">
        <v>12770</v>
      </c>
      <c r="B727" s="93">
        <v>13.0784</v>
      </c>
      <c r="C727" s="93">
        <v>77.5792</v>
      </c>
      <c r="D727" s="93" t="s">
        <v>12749</v>
      </c>
      <c r="E727" s="93" t="s">
        <v>6724</v>
      </c>
      <c r="F727" s="93" t="s">
        <v>12771</v>
      </c>
      <c r="G727" s="93">
        <v>500</v>
      </c>
      <c r="J727" t="b">
        <v>1</v>
      </c>
    </row>
    <row r="728" spans="1:10" x14ac:dyDescent="0.35">
      <c r="A728" s="93" t="s">
        <v>12772</v>
      </c>
      <c r="B728" s="93">
        <v>29.076799999999999</v>
      </c>
      <c r="C728" s="93">
        <v>77.704873000000006</v>
      </c>
      <c r="D728" s="93" t="s">
        <v>12749</v>
      </c>
      <c r="E728" s="93" t="s">
        <v>6724</v>
      </c>
      <c r="F728" s="93" t="s">
        <v>12773</v>
      </c>
      <c r="G728" s="93">
        <v>100</v>
      </c>
      <c r="J728" t="b">
        <v>1</v>
      </c>
    </row>
    <row r="729" spans="1:10" x14ac:dyDescent="0.35">
      <c r="A729" s="93" t="s">
        <v>12774</v>
      </c>
      <c r="B729" s="93">
        <v>29</v>
      </c>
      <c r="C729" s="93">
        <v>79.5</v>
      </c>
      <c r="D729" s="93" t="s">
        <v>12749</v>
      </c>
      <c r="E729" s="93" t="s">
        <v>6724</v>
      </c>
      <c r="F729" s="93" t="s">
        <v>12775</v>
      </c>
      <c r="G729" s="93">
        <v>2000</v>
      </c>
      <c r="J729" t="b">
        <v>1</v>
      </c>
    </row>
    <row r="730" spans="1:10" x14ac:dyDescent="0.35">
      <c r="A730" s="93" t="s">
        <v>12776</v>
      </c>
      <c r="B730" s="93">
        <v>29.589500000000001</v>
      </c>
      <c r="C730" s="93">
        <v>79.644000000000005</v>
      </c>
      <c r="D730" s="93" t="s">
        <v>12749</v>
      </c>
      <c r="E730" s="93" t="s">
        <v>6724</v>
      </c>
      <c r="F730" s="93" t="s">
        <v>12777</v>
      </c>
      <c r="G730" s="93">
        <v>1800</v>
      </c>
      <c r="J730" t="b">
        <v>1</v>
      </c>
    </row>
    <row r="731" spans="1:10" x14ac:dyDescent="0.35">
      <c r="A731" s="93" t="s">
        <v>12778</v>
      </c>
      <c r="B731" s="93">
        <v>29.584900000000001</v>
      </c>
      <c r="C731" s="93">
        <v>79.648956999999996</v>
      </c>
      <c r="D731" s="93" t="s">
        <v>12749</v>
      </c>
      <c r="E731" s="93" t="s">
        <v>6724</v>
      </c>
      <c r="F731" s="93" t="s">
        <v>12779</v>
      </c>
      <c r="G731" s="93">
        <v>1000</v>
      </c>
      <c r="J731" t="b">
        <v>1</v>
      </c>
    </row>
    <row r="732" spans="1:10" x14ac:dyDescent="0.35">
      <c r="A732" s="93" t="s">
        <v>12780</v>
      </c>
      <c r="B732" s="93">
        <v>29.608499999999999</v>
      </c>
      <c r="C732" s="93">
        <v>79.651880000000006</v>
      </c>
      <c r="D732" s="93" t="s">
        <v>12749</v>
      </c>
      <c r="E732" s="93" t="s">
        <v>6724</v>
      </c>
      <c r="F732" s="93" t="s">
        <v>12781</v>
      </c>
      <c r="G732" s="93">
        <v>1500</v>
      </c>
      <c r="J732" t="b">
        <v>1</v>
      </c>
    </row>
    <row r="733" spans="1:10" x14ac:dyDescent="0.35">
      <c r="A733" s="93" t="s">
        <v>12782</v>
      </c>
      <c r="B733" s="93">
        <v>29.6</v>
      </c>
      <c r="C733" s="93">
        <v>79.665999999999997</v>
      </c>
      <c r="D733" s="93" t="s">
        <v>12749</v>
      </c>
      <c r="E733" s="93" t="s">
        <v>6724</v>
      </c>
      <c r="F733" s="93" t="s">
        <v>12783</v>
      </c>
      <c r="G733" s="93">
        <v>1800</v>
      </c>
      <c r="J733" t="b">
        <v>1</v>
      </c>
    </row>
    <row r="734" spans="1:10" x14ac:dyDescent="0.35">
      <c r="A734" s="93" t="s">
        <v>12784</v>
      </c>
      <c r="B734" s="93">
        <v>23.215399999999999</v>
      </c>
      <c r="C734" s="93">
        <v>79.965999999999994</v>
      </c>
      <c r="D734" s="93" t="s">
        <v>12749</v>
      </c>
      <c r="E734" s="93" t="s">
        <v>6724</v>
      </c>
      <c r="F734" s="93" t="s">
        <v>12785</v>
      </c>
      <c r="G734" s="93">
        <v>1000</v>
      </c>
      <c r="J734" t="b">
        <v>1</v>
      </c>
    </row>
    <row r="735" spans="1:10" x14ac:dyDescent="0.35">
      <c r="A735" s="93" t="s">
        <v>12786</v>
      </c>
      <c r="B735" s="93">
        <v>25.254999999999999</v>
      </c>
      <c r="C735" s="93">
        <v>82.984800000000007</v>
      </c>
      <c r="D735" s="93" t="s">
        <v>12749</v>
      </c>
      <c r="E735" s="93" t="s">
        <v>6724</v>
      </c>
      <c r="F735" s="93" t="s">
        <v>12787</v>
      </c>
      <c r="G735" s="93">
        <v>200</v>
      </c>
      <c r="J735" t="b">
        <v>1</v>
      </c>
    </row>
    <row r="736" spans="1:10" x14ac:dyDescent="0.35">
      <c r="A736" s="93" t="s">
        <v>12788</v>
      </c>
      <c r="B736" s="93">
        <v>25.254999999999999</v>
      </c>
      <c r="C736" s="93">
        <v>82.984800000000007</v>
      </c>
      <c r="D736" s="93" t="s">
        <v>12749</v>
      </c>
      <c r="E736" s="93" t="s">
        <v>6724</v>
      </c>
      <c r="F736" s="93" t="s">
        <v>12789</v>
      </c>
      <c r="G736" s="93">
        <v>200</v>
      </c>
      <c r="J736" t="b">
        <v>1</v>
      </c>
    </row>
    <row r="737" spans="1:10" x14ac:dyDescent="0.35">
      <c r="A737" s="93" t="s">
        <v>12790</v>
      </c>
      <c r="B737" s="93">
        <v>27.530999999999999</v>
      </c>
      <c r="C737" s="93">
        <v>83.457700000000003</v>
      </c>
      <c r="D737" s="93" t="s">
        <v>12791</v>
      </c>
      <c r="E737" s="93" t="s">
        <v>6724</v>
      </c>
      <c r="F737" s="93" t="s">
        <v>12792</v>
      </c>
      <c r="G737" s="93">
        <v>500</v>
      </c>
      <c r="J737" t="b">
        <v>1</v>
      </c>
    </row>
    <row r="738" spans="1:10" x14ac:dyDescent="0.35">
      <c r="A738" s="93" t="s">
        <v>12793</v>
      </c>
      <c r="B738" s="93">
        <v>27.07</v>
      </c>
      <c r="C738" s="93">
        <v>84.929000000000002</v>
      </c>
      <c r="D738" s="93" t="s">
        <v>12791</v>
      </c>
      <c r="E738" s="93" t="s">
        <v>6724</v>
      </c>
      <c r="F738" s="93" t="s">
        <v>12794</v>
      </c>
      <c r="G738" s="93">
        <v>500</v>
      </c>
      <c r="J738" t="b">
        <v>1</v>
      </c>
    </row>
    <row r="739" spans="1:10" x14ac:dyDescent="0.35">
      <c r="A739" s="93" t="s">
        <v>12795</v>
      </c>
      <c r="B739" s="93">
        <v>23.425999999999998</v>
      </c>
      <c r="C739" s="93">
        <v>85.316000000000003</v>
      </c>
      <c r="D739" s="93" t="s">
        <v>12749</v>
      </c>
      <c r="E739" s="93" t="s">
        <v>6724</v>
      </c>
      <c r="F739" s="93" t="s">
        <v>12796</v>
      </c>
      <c r="G739" s="93">
        <v>1500</v>
      </c>
      <c r="J739" t="b">
        <v>1</v>
      </c>
    </row>
    <row r="740" spans="1:10" x14ac:dyDescent="0.35">
      <c r="A740" s="93" t="s">
        <v>12797</v>
      </c>
      <c r="B740" s="93">
        <v>25.978999999999999</v>
      </c>
      <c r="C740" s="93">
        <v>85.68</v>
      </c>
      <c r="D740" s="93" t="s">
        <v>12749</v>
      </c>
      <c r="E740" s="93" t="s">
        <v>6724</v>
      </c>
      <c r="F740" s="93" t="s">
        <v>12798</v>
      </c>
      <c r="G740" s="93">
        <v>1000</v>
      </c>
      <c r="J740" t="b">
        <v>1</v>
      </c>
    </row>
    <row r="741" spans="1:10" x14ac:dyDescent="0.35">
      <c r="A741" s="93" t="s">
        <v>12799</v>
      </c>
      <c r="B741" s="93">
        <v>20.264289999999999</v>
      </c>
      <c r="C741" s="93">
        <v>85.806348999999997</v>
      </c>
      <c r="D741" s="93" t="s">
        <v>12749</v>
      </c>
      <c r="E741" s="93" t="s">
        <v>6724</v>
      </c>
      <c r="F741" s="93" t="s">
        <v>12800</v>
      </c>
      <c r="G741" s="93">
        <v>1000</v>
      </c>
      <c r="J741" t="b">
        <v>1</v>
      </c>
    </row>
    <row r="742" spans="1:10" x14ac:dyDescent="0.35">
      <c r="A742" s="93" t="s">
        <v>12801</v>
      </c>
      <c r="B742" s="93">
        <v>20.416699999999999</v>
      </c>
      <c r="C742" s="93">
        <v>85.916600000000003</v>
      </c>
      <c r="D742" s="93" t="s">
        <v>12749</v>
      </c>
      <c r="E742" s="93" t="s">
        <v>12229</v>
      </c>
      <c r="F742" s="93" t="s">
        <v>12802</v>
      </c>
      <c r="G742" s="93">
        <v>1800</v>
      </c>
      <c r="J742" t="b">
        <v>1</v>
      </c>
    </row>
    <row r="743" spans="1:10" x14ac:dyDescent="0.35">
      <c r="A743" s="93" t="s">
        <v>12803</v>
      </c>
      <c r="B743" s="93">
        <v>22.759799999999998</v>
      </c>
      <c r="C743" s="93">
        <v>88.426900000000003</v>
      </c>
      <c r="D743" s="93" t="s">
        <v>12749</v>
      </c>
      <c r="E743" s="93" t="s">
        <v>6724</v>
      </c>
      <c r="F743" s="93" t="s">
        <v>12804</v>
      </c>
      <c r="G743" s="93">
        <v>500</v>
      </c>
      <c r="J743" t="b">
        <v>1</v>
      </c>
    </row>
    <row r="744" spans="1:10" x14ac:dyDescent="0.35">
      <c r="A744" s="93" t="s">
        <v>12805</v>
      </c>
      <c r="B744" s="93">
        <v>24.38</v>
      </c>
      <c r="C744" s="93">
        <v>90.14</v>
      </c>
      <c r="D744" s="93" t="s">
        <v>12806</v>
      </c>
      <c r="E744" s="93" t="s">
        <v>6724</v>
      </c>
      <c r="F744" s="93" t="s">
        <v>12807</v>
      </c>
      <c r="G744" s="93">
        <v>1800</v>
      </c>
      <c r="J744" t="b">
        <v>1</v>
      </c>
    </row>
    <row r="745" spans="1:10" x14ac:dyDescent="0.35">
      <c r="A745" s="93" t="s">
        <v>12808</v>
      </c>
      <c r="B745" s="93">
        <v>24.036999999999999</v>
      </c>
      <c r="C745" s="93">
        <v>90.396000000000001</v>
      </c>
      <c r="D745" s="93" t="s">
        <v>12806</v>
      </c>
      <c r="E745" s="93" t="s">
        <v>6724</v>
      </c>
      <c r="F745" s="93" t="s">
        <v>12809</v>
      </c>
      <c r="G745" s="93">
        <v>500</v>
      </c>
      <c r="J745" t="b">
        <v>1</v>
      </c>
    </row>
    <row r="746" spans="1:10" x14ac:dyDescent="0.35">
      <c r="A746" s="93" t="s">
        <v>12810</v>
      </c>
      <c r="B746" s="93">
        <v>23.991800000000001</v>
      </c>
      <c r="C746" s="93">
        <v>90.407300000000006</v>
      </c>
      <c r="D746" s="93" t="s">
        <v>12806</v>
      </c>
      <c r="E746" s="93" t="s">
        <v>6724</v>
      </c>
      <c r="F746" s="93" t="s">
        <v>12811</v>
      </c>
      <c r="G746" s="93">
        <v>1800</v>
      </c>
      <c r="J746" t="b">
        <v>1</v>
      </c>
    </row>
  </sheetData>
  <autoFilter ref="A1:J746" xr:uid="{1E1705B6-4F26-4BC0-9AC0-3640D1562F77}">
    <sortState xmlns:xlrd2="http://schemas.microsoft.com/office/spreadsheetml/2017/richdata2" ref="A2:J746">
      <sortCondition ref="C1:C746"/>
    </sortState>
  </autoFilter>
  <conditionalFormatting sqref="A1:A1048576">
    <cfRule type="expression" dxfId="40" priority="3">
      <formula>COUNTIF(A:A,A1)&gt;1</formula>
    </cfRule>
  </conditionalFormatting>
  <conditionalFormatting sqref="E741">
    <cfRule type="expression" dxfId="39" priority="47">
      <formula>COUNTIF(F:F,E741)&gt;1</formula>
    </cfRule>
  </conditionalFormatting>
  <conditionalFormatting sqref="F1:F425 I2:I3 H11:I11 I41:I44 I59 I61 I63:I64 I67 I70 H163 H206:H207 H284 I298 H298:H299 I300 H327 H331 H335 H415:I415 I418 H419 F427:F740 H532 H535 H562 H677:H679 H692:I692 I707:I708 F742:F1048576">
    <cfRule type="expression" dxfId="38" priority="41">
      <formula>COUNTIF(F:F,F1)&gt;1</formula>
    </cfRule>
  </conditionalFormatting>
  <conditionalFormatting sqref="I9 I151:I152 I248 I287 I316 I426 I432 I543 I609">
    <cfRule type="expression" dxfId="37" priority="110">
      <formula>COUNTIF(H:H,I9)&gt;1</formula>
    </cfRule>
  </conditionalFormatting>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M218"/>
  <sheetViews>
    <sheetView workbookViewId="0">
      <pane ySplit="1" topLeftCell="A23" activePane="bottomLeft" state="frozen"/>
      <selection pane="bottomLeft" activeCell="C31" sqref="C31"/>
    </sheetView>
  </sheetViews>
  <sheetFormatPr defaultColWidth="10.81640625" defaultRowHeight="15" customHeight="1" x14ac:dyDescent="0.35"/>
  <cols>
    <col min="2" max="3" width="30.7265625" customWidth="1"/>
    <col min="4" max="5" width="15" customWidth="1"/>
    <col min="6" max="6" width="17" customWidth="1"/>
    <col min="7" max="7" width="13.453125" customWidth="1"/>
  </cols>
  <sheetData>
    <row r="1" spans="1:13" x14ac:dyDescent="0.35">
      <c r="A1" t="s">
        <v>8731</v>
      </c>
      <c r="B1" s="90" t="s">
        <v>13670</v>
      </c>
      <c r="C1" s="1" t="s">
        <v>13671</v>
      </c>
      <c r="D1" s="1" t="s">
        <v>13672</v>
      </c>
      <c r="E1" s="1" t="s">
        <v>13673</v>
      </c>
      <c r="F1" s="1" t="s">
        <v>13674</v>
      </c>
      <c r="G1" s="1" t="s">
        <v>13675</v>
      </c>
      <c r="H1" s="1" t="s">
        <v>13676</v>
      </c>
      <c r="I1" s="1" t="s">
        <v>13677</v>
      </c>
      <c r="J1" s="1" t="s">
        <v>8741</v>
      </c>
      <c r="K1" s="1" t="s">
        <v>8742</v>
      </c>
      <c r="L1" s="1" t="s">
        <v>8743</v>
      </c>
      <c r="M1" s="1" t="s">
        <v>9358</v>
      </c>
    </row>
    <row r="2" spans="1:13" s="88" customFormat="1" x14ac:dyDescent="0.35">
      <c r="A2" s="88" t="s">
        <v>13678</v>
      </c>
      <c r="B2" s="88" t="s">
        <v>13679</v>
      </c>
      <c r="C2" s="88" t="s">
        <v>9426</v>
      </c>
      <c r="D2" s="88" t="s">
        <v>9428</v>
      </c>
      <c r="E2" s="125"/>
      <c r="F2" s="88" t="s">
        <v>22</v>
      </c>
      <c r="G2" s="88" t="s">
        <v>22</v>
      </c>
      <c r="H2" s="125" t="s">
        <v>252</v>
      </c>
      <c r="I2" s="125" t="s">
        <v>252</v>
      </c>
      <c r="J2" s="88" t="str">
        <f t="shared" ref="J2:J65" si="0">IF(H2="Yes","a16.1",IF(H2="No","a17.1","a15.1"))</f>
        <v>a16.1</v>
      </c>
      <c r="K2" s="88" t="str">
        <f t="shared" ref="K2:K65" si="1">IF(H2="Yes","a16.2",IF(H2="No","a17.2","a15.2"))</f>
        <v>a16.2</v>
      </c>
      <c r="L2" s="88" t="str">
        <f t="shared" ref="L2:L65" si="2">IF(H2="Yes","a16",IF(H2="No","a17","a15"))</f>
        <v>a16</v>
      </c>
      <c r="M2" s="88" t="str">
        <f t="shared" ref="M2:M65" si="3">IF(H2="Yes","a19.1",IF(H2="No","a19.2","a19.3"))</f>
        <v>a19.1</v>
      </c>
    </row>
    <row r="3" spans="1:13" s="88" customFormat="1" x14ac:dyDescent="0.35">
      <c r="A3" s="88" t="s">
        <v>13678</v>
      </c>
      <c r="B3" s="88" t="s">
        <v>13680</v>
      </c>
      <c r="C3" s="88" t="s">
        <v>9426</v>
      </c>
      <c r="D3" s="88" t="s">
        <v>9428</v>
      </c>
      <c r="F3" s="88" t="s">
        <v>22</v>
      </c>
      <c r="G3" s="88" t="s">
        <v>22</v>
      </c>
      <c r="H3" s="125" t="s">
        <v>252</v>
      </c>
      <c r="I3" s="125" t="s">
        <v>252</v>
      </c>
      <c r="J3" s="88" t="str">
        <f t="shared" si="0"/>
        <v>a16.1</v>
      </c>
      <c r="K3" s="88" t="str">
        <f t="shared" si="1"/>
        <v>a16.2</v>
      </c>
      <c r="L3" s="88" t="str">
        <f t="shared" si="2"/>
        <v>a16</v>
      </c>
      <c r="M3" s="88" t="str">
        <f t="shared" si="3"/>
        <v>a19.1</v>
      </c>
    </row>
    <row r="4" spans="1:13" x14ac:dyDescent="0.35">
      <c r="A4" t="s">
        <v>13681</v>
      </c>
      <c r="B4" t="s">
        <v>13682</v>
      </c>
      <c r="C4" t="s">
        <v>22</v>
      </c>
      <c r="D4" t="s">
        <v>13683</v>
      </c>
      <c r="F4" t="s">
        <v>22</v>
      </c>
      <c r="G4" t="s">
        <v>13684</v>
      </c>
      <c r="H4" s="124" t="s">
        <v>252</v>
      </c>
      <c r="I4" s="124" t="s">
        <v>252</v>
      </c>
      <c r="J4" t="str">
        <f t="shared" si="0"/>
        <v>a16.1</v>
      </c>
      <c r="K4" t="str">
        <f t="shared" si="1"/>
        <v>a16.2</v>
      </c>
      <c r="L4" t="str">
        <f t="shared" si="2"/>
        <v>a16</v>
      </c>
      <c r="M4" t="str">
        <f t="shared" si="3"/>
        <v>a19.1</v>
      </c>
    </row>
    <row r="5" spans="1:13" x14ac:dyDescent="0.35">
      <c r="A5" t="s">
        <v>13685</v>
      </c>
      <c r="B5" t="s">
        <v>13686</v>
      </c>
      <c r="C5" t="s">
        <v>22</v>
      </c>
      <c r="D5" t="s">
        <v>13687</v>
      </c>
      <c r="F5" t="s">
        <v>22</v>
      </c>
      <c r="G5" t="s">
        <v>22</v>
      </c>
      <c r="H5" s="124" t="s">
        <v>252</v>
      </c>
      <c r="I5" s="124" t="s">
        <v>252</v>
      </c>
      <c r="J5" t="str">
        <f t="shared" si="0"/>
        <v>a16.1</v>
      </c>
      <c r="K5" t="str">
        <f t="shared" si="1"/>
        <v>a16.2</v>
      </c>
      <c r="L5" t="str">
        <f t="shared" si="2"/>
        <v>a16</v>
      </c>
      <c r="M5" t="str">
        <f t="shared" si="3"/>
        <v>a19.1</v>
      </c>
    </row>
    <row r="6" spans="1:13" x14ac:dyDescent="0.35">
      <c r="A6" t="s">
        <v>13688</v>
      </c>
      <c r="B6" t="s">
        <v>9474</v>
      </c>
      <c r="C6" t="s">
        <v>22</v>
      </c>
      <c r="D6" t="s">
        <v>9476</v>
      </c>
      <c r="F6" t="s">
        <v>13689</v>
      </c>
      <c r="G6" t="s">
        <v>10870</v>
      </c>
      <c r="H6" s="124" t="s">
        <v>252</v>
      </c>
      <c r="I6" s="124" t="s">
        <v>252</v>
      </c>
      <c r="J6" t="str">
        <f t="shared" si="0"/>
        <v>a16.1</v>
      </c>
      <c r="K6" t="str">
        <f t="shared" si="1"/>
        <v>a16.2</v>
      </c>
      <c r="L6" t="str">
        <f t="shared" si="2"/>
        <v>a16</v>
      </c>
      <c r="M6" t="str">
        <f t="shared" si="3"/>
        <v>a19.1</v>
      </c>
    </row>
    <row r="7" spans="1:13" x14ac:dyDescent="0.35">
      <c r="A7" t="s">
        <v>13690</v>
      </c>
      <c r="B7" t="s">
        <v>13691</v>
      </c>
      <c r="C7" t="s">
        <v>22</v>
      </c>
      <c r="D7" t="s">
        <v>13692</v>
      </c>
      <c r="F7" t="s">
        <v>22</v>
      </c>
      <c r="G7" t="s">
        <v>22</v>
      </c>
      <c r="H7" s="124" t="s">
        <v>252</v>
      </c>
      <c r="I7" s="124" t="s">
        <v>252</v>
      </c>
      <c r="J7" t="str">
        <f t="shared" si="0"/>
        <v>a16.1</v>
      </c>
      <c r="K7" t="str">
        <f t="shared" si="1"/>
        <v>a16.2</v>
      </c>
      <c r="L7" t="str">
        <f t="shared" si="2"/>
        <v>a16</v>
      </c>
      <c r="M7" t="str">
        <f t="shared" si="3"/>
        <v>a19.1</v>
      </c>
    </row>
    <row r="8" spans="1:13" x14ac:dyDescent="0.35">
      <c r="A8" t="s">
        <v>13693</v>
      </c>
      <c r="B8" t="s">
        <v>13694</v>
      </c>
      <c r="C8" t="s">
        <v>22</v>
      </c>
      <c r="D8" t="s">
        <v>13695</v>
      </c>
      <c r="F8" t="s">
        <v>22</v>
      </c>
      <c r="G8" t="s">
        <v>22</v>
      </c>
      <c r="H8" s="124" t="s">
        <v>252</v>
      </c>
      <c r="I8" s="124" t="s">
        <v>252</v>
      </c>
      <c r="J8" t="str">
        <f t="shared" si="0"/>
        <v>a16.1</v>
      </c>
      <c r="K8" t="str">
        <f t="shared" si="1"/>
        <v>a16.2</v>
      </c>
      <c r="L8" t="str">
        <f t="shared" si="2"/>
        <v>a16</v>
      </c>
      <c r="M8" t="str">
        <f t="shared" si="3"/>
        <v>a19.1</v>
      </c>
    </row>
    <row r="9" spans="1:13" x14ac:dyDescent="0.35">
      <c r="A9" t="s">
        <v>13696</v>
      </c>
      <c r="B9" t="s">
        <v>13697</v>
      </c>
      <c r="C9" t="s">
        <v>22</v>
      </c>
      <c r="D9" t="s">
        <v>13698</v>
      </c>
      <c r="F9" t="s">
        <v>22</v>
      </c>
      <c r="G9" t="s">
        <v>22</v>
      </c>
      <c r="H9" s="124" t="s">
        <v>240</v>
      </c>
      <c r="I9" s="124" t="s">
        <v>240</v>
      </c>
      <c r="J9" t="str">
        <f t="shared" si="0"/>
        <v>a17.1</v>
      </c>
      <c r="K9" t="str">
        <f t="shared" si="1"/>
        <v>a17.2</v>
      </c>
      <c r="L9" t="str">
        <f t="shared" si="2"/>
        <v>a17</v>
      </c>
      <c r="M9" t="str">
        <f t="shared" si="3"/>
        <v>a19.2</v>
      </c>
    </row>
    <row r="10" spans="1:13" x14ac:dyDescent="0.35">
      <c r="A10" t="s">
        <v>13699</v>
      </c>
      <c r="B10" t="s">
        <v>13700</v>
      </c>
      <c r="C10" t="s">
        <v>22</v>
      </c>
      <c r="D10" t="s">
        <v>13701</v>
      </c>
      <c r="F10" t="s">
        <v>13702</v>
      </c>
      <c r="G10" t="s">
        <v>22</v>
      </c>
      <c r="H10" s="124" t="s">
        <v>240</v>
      </c>
      <c r="I10" s="124" t="s">
        <v>240</v>
      </c>
      <c r="J10" t="str">
        <f t="shared" si="0"/>
        <v>a17.1</v>
      </c>
      <c r="K10" t="str">
        <f t="shared" si="1"/>
        <v>a17.2</v>
      </c>
      <c r="L10" t="str">
        <f t="shared" si="2"/>
        <v>a17</v>
      </c>
      <c r="M10" t="str">
        <f t="shared" si="3"/>
        <v>a19.2</v>
      </c>
    </row>
    <row r="11" spans="1:13" x14ac:dyDescent="0.35">
      <c r="A11" t="s">
        <v>13703</v>
      </c>
      <c r="B11" t="s">
        <v>73</v>
      </c>
      <c r="C11" t="s">
        <v>22</v>
      </c>
      <c r="D11" t="s">
        <v>9998</v>
      </c>
      <c r="F11" t="s">
        <v>22</v>
      </c>
      <c r="G11" t="s">
        <v>22</v>
      </c>
      <c r="H11" s="124" t="s">
        <v>240</v>
      </c>
      <c r="I11" s="124" t="s">
        <v>240</v>
      </c>
      <c r="J11" t="str">
        <f t="shared" si="0"/>
        <v>a17.1</v>
      </c>
      <c r="K11" t="str">
        <f t="shared" si="1"/>
        <v>a17.2</v>
      </c>
      <c r="L11" t="str">
        <f t="shared" si="2"/>
        <v>a17</v>
      </c>
      <c r="M11" t="str">
        <f t="shared" si="3"/>
        <v>a19.2</v>
      </c>
    </row>
    <row r="12" spans="1:13" x14ac:dyDescent="0.35">
      <c r="A12" t="s">
        <v>13704</v>
      </c>
      <c r="B12" t="s">
        <v>13705</v>
      </c>
      <c r="C12" t="s">
        <v>22</v>
      </c>
      <c r="D12" t="s">
        <v>13706</v>
      </c>
      <c r="F12" t="s">
        <v>22</v>
      </c>
      <c r="G12" t="s">
        <v>22</v>
      </c>
      <c r="H12" s="124" t="s">
        <v>252</v>
      </c>
      <c r="I12" s="124" t="s">
        <v>252</v>
      </c>
      <c r="J12" t="str">
        <f t="shared" si="0"/>
        <v>a16.1</v>
      </c>
      <c r="K12" t="str">
        <f t="shared" si="1"/>
        <v>a16.2</v>
      </c>
      <c r="L12" t="str">
        <f t="shared" si="2"/>
        <v>a16</v>
      </c>
      <c r="M12" t="str">
        <f t="shared" si="3"/>
        <v>a19.1</v>
      </c>
    </row>
    <row r="13" spans="1:13" x14ac:dyDescent="0.35">
      <c r="A13" t="s">
        <v>13707</v>
      </c>
      <c r="B13" t="s">
        <v>13708</v>
      </c>
      <c r="C13" t="s">
        <v>22</v>
      </c>
      <c r="D13" t="s">
        <v>13709</v>
      </c>
      <c r="F13" t="s">
        <v>22</v>
      </c>
      <c r="G13" t="s">
        <v>22</v>
      </c>
      <c r="H13" s="124" t="s">
        <v>240</v>
      </c>
      <c r="I13" s="124" t="s">
        <v>240</v>
      </c>
      <c r="J13" t="str">
        <f t="shared" si="0"/>
        <v>a17.1</v>
      </c>
      <c r="K13" t="str">
        <f t="shared" si="1"/>
        <v>a17.2</v>
      </c>
      <c r="L13" t="str">
        <f t="shared" si="2"/>
        <v>a17</v>
      </c>
      <c r="M13" t="str">
        <f t="shared" si="3"/>
        <v>a19.2</v>
      </c>
    </row>
    <row r="14" spans="1:13" x14ac:dyDescent="0.35">
      <c r="A14" t="s">
        <v>13710</v>
      </c>
      <c r="B14" t="s">
        <v>13711</v>
      </c>
      <c r="C14" t="s">
        <v>22</v>
      </c>
      <c r="D14" t="s">
        <v>13712</v>
      </c>
      <c r="F14" t="s">
        <v>22</v>
      </c>
      <c r="G14" t="s">
        <v>22</v>
      </c>
      <c r="H14" s="124" t="s">
        <v>240</v>
      </c>
      <c r="I14" s="124" t="s">
        <v>240</v>
      </c>
      <c r="J14" t="str">
        <f t="shared" si="0"/>
        <v>a17.1</v>
      </c>
      <c r="K14" t="str">
        <f t="shared" si="1"/>
        <v>a17.2</v>
      </c>
      <c r="L14" t="str">
        <f t="shared" si="2"/>
        <v>a17</v>
      </c>
      <c r="M14" t="str">
        <f t="shared" si="3"/>
        <v>a19.2</v>
      </c>
    </row>
    <row r="15" spans="1:13" x14ac:dyDescent="0.35">
      <c r="A15" t="s">
        <v>13713</v>
      </c>
      <c r="B15" t="s">
        <v>13714</v>
      </c>
      <c r="C15" t="s">
        <v>22</v>
      </c>
      <c r="D15" t="s">
        <v>13715</v>
      </c>
      <c r="F15" t="s">
        <v>22</v>
      </c>
      <c r="G15" t="s">
        <v>22</v>
      </c>
      <c r="H15" s="124" t="s">
        <v>240</v>
      </c>
      <c r="I15" s="124" t="s">
        <v>240</v>
      </c>
      <c r="J15" t="str">
        <f t="shared" si="0"/>
        <v>a17.1</v>
      </c>
      <c r="K15" t="str">
        <f t="shared" si="1"/>
        <v>a17.2</v>
      </c>
      <c r="L15" t="str">
        <f t="shared" si="2"/>
        <v>a17</v>
      </c>
      <c r="M15" t="str">
        <f t="shared" si="3"/>
        <v>a19.2</v>
      </c>
    </row>
    <row r="16" spans="1:13" x14ac:dyDescent="0.35">
      <c r="A16" t="s">
        <v>13716</v>
      </c>
      <c r="B16" t="s">
        <v>13717</v>
      </c>
      <c r="C16" t="s">
        <v>22</v>
      </c>
      <c r="D16" t="s">
        <v>13718</v>
      </c>
      <c r="F16" t="s">
        <v>22</v>
      </c>
      <c r="G16" t="s">
        <v>22</v>
      </c>
      <c r="H16" s="124" t="s">
        <v>240</v>
      </c>
      <c r="I16" s="124" t="s">
        <v>240</v>
      </c>
      <c r="J16" t="str">
        <f t="shared" si="0"/>
        <v>a17.1</v>
      </c>
      <c r="K16" t="str">
        <f t="shared" si="1"/>
        <v>a17.2</v>
      </c>
      <c r="L16" t="str">
        <f t="shared" si="2"/>
        <v>a17</v>
      </c>
      <c r="M16" t="str">
        <f t="shared" si="3"/>
        <v>a19.2</v>
      </c>
    </row>
    <row r="17" spans="1:13" x14ac:dyDescent="0.35">
      <c r="A17" t="s">
        <v>13719</v>
      </c>
      <c r="B17" t="s">
        <v>13720</v>
      </c>
      <c r="C17" t="s">
        <v>22</v>
      </c>
      <c r="F17" t="s">
        <v>22</v>
      </c>
      <c r="G17" t="s">
        <v>22</v>
      </c>
      <c r="H17" s="124" t="s">
        <v>252</v>
      </c>
      <c r="I17" s="124" t="s">
        <v>252</v>
      </c>
      <c r="J17" t="str">
        <f t="shared" si="0"/>
        <v>a16.1</v>
      </c>
      <c r="K17" t="str">
        <f t="shared" si="1"/>
        <v>a16.2</v>
      </c>
      <c r="L17" t="str">
        <f t="shared" si="2"/>
        <v>a16</v>
      </c>
      <c r="M17" t="str">
        <f t="shared" si="3"/>
        <v>a19.1</v>
      </c>
    </row>
    <row r="18" spans="1:13" x14ac:dyDescent="0.35">
      <c r="A18" t="s">
        <v>13721</v>
      </c>
      <c r="B18" t="s">
        <v>13722</v>
      </c>
      <c r="C18" t="s">
        <v>22</v>
      </c>
      <c r="D18" t="s">
        <v>13723</v>
      </c>
      <c r="F18" t="s">
        <v>22</v>
      </c>
      <c r="G18" t="s">
        <v>22</v>
      </c>
      <c r="H18" s="124" t="s">
        <v>252</v>
      </c>
      <c r="I18" s="124" t="s">
        <v>252</v>
      </c>
      <c r="J18" t="str">
        <f t="shared" si="0"/>
        <v>a16.1</v>
      </c>
      <c r="K18" t="str">
        <f t="shared" si="1"/>
        <v>a16.2</v>
      </c>
      <c r="L18" t="str">
        <f t="shared" si="2"/>
        <v>a16</v>
      </c>
      <c r="M18" t="str">
        <f t="shared" si="3"/>
        <v>a19.1</v>
      </c>
    </row>
    <row r="19" spans="1:13" x14ac:dyDescent="0.35">
      <c r="A19" t="s">
        <v>13724</v>
      </c>
      <c r="B19" t="s">
        <v>8919</v>
      </c>
      <c r="C19" t="s">
        <v>22</v>
      </c>
      <c r="D19" t="s">
        <v>8921</v>
      </c>
      <c r="F19" t="s">
        <v>22</v>
      </c>
      <c r="G19" t="s">
        <v>22</v>
      </c>
      <c r="H19" s="124" t="s">
        <v>240</v>
      </c>
      <c r="I19" s="124" t="s">
        <v>240</v>
      </c>
      <c r="J19" t="str">
        <f t="shared" si="0"/>
        <v>a17.1</v>
      </c>
      <c r="K19" t="str">
        <f t="shared" si="1"/>
        <v>a17.2</v>
      </c>
      <c r="L19" t="str">
        <f t="shared" si="2"/>
        <v>a17</v>
      </c>
      <c r="M19" t="str">
        <f t="shared" si="3"/>
        <v>a19.2</v>
      </c>
    </row>
    <row r="20" spans="1:13" x14ac:dyDescent="0.35">
      <c r="A20" t="s">
        <v>13725</v>
      </c>
      <c r="B20" t="s">
        <v>13726</v>
      </c>
      <c r="C20" t="s">
        <v>22</v>
      </c>
      <c r="D20" t="s">
        <v>13727</v>
      </c>
      <c r="F20" t="s">
        <v>22</v>
      </c>
      <c r="G20" t="s">
        <v>22</v>
      </c>
      <c r="H20" s="124" t="s">
        <v>240</v>
      </c>
      <c r="I20" s="124" t="s">
        <v>240</v>
      </c>
      <c r="J20" t="str">
        <f t="shared" si="0"/>
        <v>a17.1</v>
      </c>
      <c r="K20" t="str">
        <f t="shared" si="1"/>
        <v>a17.2</v>
      </c>
      <c r="L20" t="str">
        <f t="shared" si="2"/>
        <v>a17</v>
      </c>
      <c r="M20" t="str">
        <f t="shared" si="3"/>
        <v>a19.2</v>
      </c>
    </row>
    <row r="21" spans="1:13" x14ac:dyDescent="0.35">
      <c r="A21" t="s">
        <v>13728</v>
      </c>
      <c r="B21" t="s">
        <v>13729</v>
      </c>
      <c r="C21" t="s">
        <v>22</v>
      </c>
      <c r="D21" t="s">
        <v>13730</v>
      </c>
      <c r="F21" t="s">
        <v>22</v>
      </c>
      <c r="G21" t="s">
        <v>22</v>
      </c>
      <c r="H21" s="124" t="s">
        <v>240</v>
      </c>
      <c r="I21" s="124" t="s">
        <v>240</v>
      </c>
      <c r="J21" t="str">
        <f t="shared" si="0"/>
        <v>a17.1</v>
      </c>
      <c r="K21" t="str">
        <f t="shared" si="1"/>
        <v>a17.2</v>
      </c>
      <c r="L21" t="str">
        <f t="shared" si="2"/>
        <v>a17</v>
      </c>
      <c r="M21" t="str">
        <f t="shared" si="3"/>
        <v>a19.2</v>
      </c>
    </row>
    <row r="22" spans="1:13" x14ac:dyDescent="0.35">
      <c r="A22" t="s">
        <v>13731</v>
      </c>
      <c r="B22" t="s">
        <v>10018</v>
      </c>
      <c r="C22" t="s">
        <v>22</v>
      </c>
      <c r="D22" t="s">
        <v>10021</v>
      </c>
      <c r="F22" t="s">
        <v>13732</v>
      </c>
      <c r="G22" t="s">
        <v>22</v>
      </c>
      <c r="H22" s="124" t="s">
        <v>240</v>
      </c>
      <c r="I22" s="124" t="s">
        <v>240</v>
      </c>
      <c r="J22" t="str">
        <f t="shared" si="0"/>
        <v>a17.1</v>
      </c>
      <c r="K22" t="str">
        <f t="shared" si="1"/>
        <v>a17.2</v>
      </c>
      <c r="L22" t="str">
        <f t="shared" si="2"/>
        <v>a17</v>
      </c>
      <c r="M22" t="str">
        <f t="shared" si="3"/>
        <v>a19.2</v>
      </c>
    </row>
    <row r="23" spans="1:13" x14ac:dyDescent="0.35">
      <c r="A23" t="s">
        <v>13733</v>
      </c>
      <c r="B23" t="s">
        <v>13734</v>
      </c>
      <c r="C23" t="s">
        <v>22</v>
      </c>
      <c r="D23" t="s">
        <v>13735</v>
      </c>
      <c r="F23" t="s">
        <v>22</v>
      </c>
      <c r="G23" t="s">
        <v>22</v>
      </c>
      <c r="H23" s="124" t="s">
        <v>252</v>
      </c>
      <c r="I23" s="124" t="s">
        <v>252</v>
      </c>
      <c r="J23" t="str">
        <f t="shared" si="0"/>
        <v>a16.1</v>
      </c>
      <c r="K23" t="str">
        <f t="shared" si="1"/>
        <v>a16.2</v>
      </c>
      <c r="L23" t="str">
        <f t="shared" si="2"/>
        <v>a16</v>
      </c>
      <c r="M23" t="str">
        <f t="shared" si="3"/>
        <v>a19.1</v>
      </c>
    </row>
    <row r="24" spans="1:13" x14ac:dyDescent="0.35">
      <c r="A24" t="s">
        <v>13736</v>
      </c>
      <c r="B24" t="s">
        <v>13737</v>
      </c>
      <c r="C24" t="s">
        <v>22</v>
      </c>
      <c r="D24" t="s">
        <v>13738</v>
      </c>
      <c r="F24" t="s">
        <v>22</v>
      </c>
      <c r="G24" t="s">
        <v>13739</v>
      </c>
      <c r="H24" s="124" t="s">
        <v>240</v>
      </c>
      <c r="I24" s="124" t="s">
        <v>240</v>
      </c>
      <c r="J24" t="str">
        <f t="shared" si="0"/>
        <v>a17.1</v>
      </c>
      <c r="K24" t="str">
        <f t="shared" si="1"/>
        <v>a17.2</v>
      </c>
      <c r="L24" t="str">
        <f t="shared" si="2"/>
        <v>a17</v>
      </c>
      <c r="M24" t="str">
        <f t="shared" si="3"/>
        <v>a19.2</v>
      </c>
    </row>
    <row r="25" spans="1:13" x14ac:dyDescent="0.35">
      <c r="A25" t="s">
        <v>13740</v>
      </c>
      <c r="B25" t="s">
        <v>13741</v>
      </c>
      <c r="C25" t="s">
        <v>22</v>
      </c>
      <c r="F25" t="s">
        <v>22</v>
      </c>
      <c r="G25" t="s">
        <v>22</v>
      </c>
      <c r="H25" s="124" t="s">
        <v>240</v>
      </c>
      <c r="I25" s="124" t="s">
        <v>240</v>
      </c>
      <c r="J25" t="str">
        <f t="shared" si="0"/>
        <v>a17.1</v>
      </c>
      <c r="K25" t="str">
        <f t="shared" si="1"/>
        <v>a17.2</v>
      </c>
      <c r="L25" t="str">
        <f t="shared" si="2"/>
        <v>a17</v>
      </c>
      <c r="M25" t="str">
        <f t="shared" si="3"/>
        <v>a19.2</v>
      </c>
    </row>
    <row r="26" spans="1:13" x14ac:dyDescent="0.35">
      <c r="A26" t="s">
        <v>13742</v>
      </c>
      <c r="B26" t="s">
        <v>13743</v>
      </c>
      <c r="C26" t="s">
        <v>22</v>
      </c>
      <c r="D26" t="s">
        <v>13744</v>
      </c>
      <c r="F26" t="s">
        <v>22</v>
      </c>
      <c r="G26" t="s">
        <v>22</v>
      </c>
      <c r="H26" s="124" t="s">
        <v>252</v>
      </c>
      <c r="I26" s="124" t="s">
        <v>252</v>
      </c>
      <c r="J26" t="str">
        <f t="shared" si="0"/>
        <v>a16.1</v>
      </c>
      <c r="K26" t="str">
        <f t="shared" si="1"/>
        <v>a16.2</v>
      </c>
      <c r="L26" t="str">
        <f t="shared" si="2"/>
        <v>a16</v>
      </c>
      <c r="M26" t="str">
        <f t="shared" si="3"/>
        <v>a19.1</v>
      </c>
    </row>
    <row r="27" spans="1:13" x14ac:dyDescent="0.35">
      <c r="A27" t="s">
        <v>13745</v>
      </c>
      <c r="B27" t="s">
        <v>13746</v>
      </c>
      <c r="C27" t="s">
        <v>22</v>
      </c>
      <c r="D27" t="s">
        <v>13747</v>
      </c>
      <c r="F27" t="s">
        <v>22</v>
      </c>
      <c r="G27" t="s">
        <v>22</v>
      </c>
      <c r="H27" s="124" t="s">
        <v>240</v>
      </c>
      <c r="I27" s="124" t="s">
        <v>240</v>
      </c>
      <c r="J27" t="str">
        <f t="shared" si="0"/>
        <v>a17.1</v>
      </c>
      <c r="K27" t="str">
        <f t="shared" si="1"/>
        <v>a17.2</v>
      </c>
      <c r="L27" t="str">
        <f t="shared" si="2"/>
        <v>a17</v>
      </c>
      <c r="M27" t="str">
        <f t="shared" si="3"/>
        <v>a19.2</v>
      </c>
    </row>
    <row r="28" spans="1:13" x14ac:dyDescent="0.35">
      <c r="A28" t="s">
        <v>13748</v>
      </c>
      <c r="B28" t="s">
        <v>13749</v>
      </c>
      <c r="C28" t="s">
        <v>13750</v>
      </c>
      <c r="D28" t="s">
        <v>13751</v>
      </c>
      <c r="F28" t="s">
        <v>22</v>
      </c>
      <c r="G28" t="s">
        <v>22</v>
      </c>
      <c r="H28" s="124" t="s">
        <v>252</v>
      </c>
      <c r="I28" s="124" t="s">
        <v>252</v>
      </c>
      <c r="J28" t="str">
        <f t="shared" si="0"/>
        <v>a16.1</v>
      </c>
      <c r="K28" t="str">
        <f t="shared" si="1"/>
        <v>a16.2</v>
      </c>
      <c r="L28" t="str">
        <f t="shared" si="2"/>
        <v>a16</v>
      </c>
      <c r="M28" t="str">
        <f t="shared" si="3"/>
        <v>a19.1</v>
      </c>
    </row>
    <row r="29" spans="1:13" x14ac:dyDescent="0.35">
      <c r="A29" t="s">
        <v>13752</v>
      </c>
      <c r="B29" t="s">
        <v>9488</v>
      </c>
      <c r="C29" t="s">
        <v>22</v>
      </c>
      <c r="D29" t="s">
        <v>9489</v>
      </c>
      <c r="F29" t="s">
        <v>22</v>
      </c>
      <c r="G29" t="s">
        <v>13753</v>
      </c>
      <c r="H29" s="124" t="s">
        <v>240</v>
      </c>
      <c r="I29" s="124" t="s">
        <v>240</v>
      </c>
      <c r="J29" t="str">
        <f t="shared" si="0"/>
        <v>a17.1</v>
      </c>
      <c r="K29" t="str">
        <f t="shared" si="1"/>
        <v>a17.2</v>
      </c>
      <c r="L29" t="str">
        <f t="shared" si="2"/>
        <v>a17</v>
      </c>
      <c r="M29" t="str">
        <f t="shared" si="3"/>
        <v>a19.2</v>
      </c>
    </row>
    <row r="30" spans="1:13" x14ac:dyDescent="0.35">
      <c r="A30" t="s">
        <v>13754</v>
      </c>
      <c r="B30" t="s">
        <v>13755</v>
      </c>
      <c r="C30" t="s">
        <v>22</v>
      </c>
      <c r="D30" t="s">
        <v>13756</v>
      </c>
      <c r="F30" t="s">
        <v>22</v>
      </c>
      <c r="G30" t="s">
        <v>22</v>
      </c>
      <c r="H30" s="124" t="s">
        <v>252</v>
      </c>
      <c r="I30" s="124" t="s">
        <v>252</v>
      </c>
      <c r="J30" t="str">
        <f t="shared" si="0"/>
        <v>a16.1</v>
      </c>
      <c r="K30" t="str">
        <f t="shared" si="1"/>
        <v>a16.2</v>
      </c>
      <c r="L30" t="str">
        <f t="shared" si="2"/>
        <v>a16</v>
      </c>
      <c r="M30" t="str">
        <f t="shared" si="3"/>
        <v>a19.1</v>
      </c>
    </row>
    <row r="31" spans="1:13" x14ac:dyDescent="0.35">
      <c r="A31" t="s">
        <v>13757</v>
      </c>
      <c r="B31" t="s">
        <v>13758</v>
      </c>
      <c r="C31" t="s">
        <v>22</v>
      </c>
      <c r="D31" t="s">
        <v>13759</v>
      </c>
      <c r="F31" t="s">
        <v>22</v>
      </c>
      <c r="G31" t="s">
        <v>22</v>
      </c>
      <c r="H31" s="124" t="s">
        <v>240</v>
      </c>
      <c r="I31" s="124" t="s">
        <v>240</v>
      </c>
      <c r="J31" t="str">
        <f t="shared" si="0"/>
        <v>a17.1</v>
      </c>
      <c r="K31" t="str">
        <f t="shared" si="1"/>
        <v>a17.2</v>
      </c>
      <c r="L31" t="str">
        <f t="shared" si="2"/>
        <v>a17</v>
      </c>
      <c r="M31" t="str">
        <f t="shared" si="3"/>
        <v>a19.2</v>
      </c>
    </row>
    <row r="32" spans="1:13" x14ac:dyDescent="0.35">
      <c r="A32" t="s">
        <v>13760</v>
      </c>
      <c r="B32" t="s">
        <v>13761</v>
      </c>
      <c r="C32" t="s">
        <v>22</v>
      </c>
      <c r="D32" t="s">
        <v>13762</v>
      </c>
      <c r="F32" t="s">
        <v>22</v>
      </c>
      <c r="G32" t="s">
        <v>22</v>
      </c>
      <c r="H32" s="124" t="s">
        <v>252</v>
      </c>
      <c r="I32" s="124" t="s">
        <v>252</v>
      </c>
      <c r="J32" t="str">
        <f t="shared" si="0"/>
        <v>a16.1</v>
      </c>
      <c r="K32" t="str">
        <f t="shared" si="1"/>
        <v>a16.2</v>
      </c>
      <c r="L32" t="str">
        <f t="shared" si="2"/>
        <v>a16</v>
      </c>
      <c r="M32" t="str">
        <f t="shared" si="3"/>
        <v>a19.1</v>
      </c>
    </row>
    <row r="33" spans="1:13" x14ac:dyDescent="0.35">
      <c r="A33" t="s">
        <v>13763</v>
      </c>
      <c r="B33" t="s">
        <v>13764</v>
      </c>
      <c r="C33" t="s">
        <v>22</v>
      </c>
      <c r="D33" t="s">
        <v>13765</v>
      </c>
      <c r="F33" t="s">
        <v>22</v>
      </c>
      <c r="G33" t="s">
        <v>13766</v>
      </c>
      <c r="H33" s="124" t="s">
        <v>252</v>
      </c>
      <c r="I33" s="124" t="s">
        <v>252</v>
      </c>
      <c r="J33" t="str">
        <f t="shared" si="0"/>
        <v>a16.1</v>
      </c>
      <c r="K33" t="str">
        <f t="shared" si="1"/>
        <v>a16.2</v>
      </c>
      <c r="L33" t="str">
        <f t="shared" si="2"/>
        <v>a16</v>
      </c>
      <c r="M33" t="str">
        <f t="shared" si="3"/>
        <v>a19.1</v>
      </c>
    </row>
    <row r="34" spans="1:13" x14ac:dyDescent="0.35">
      <c r="A34" t="s">
        <v>13767</v>
      </c>
      <c r="B34" t="s">
        <v>13768</v>
      </c>
      <c r="C34" t="s">
        <v>22</v>
      </c>
      <c r="D34" t="s">
        <v>13769</v>
      </c>
      <c r="F34" t="s">
        <v>13770</v>
      </c>
      <c r="G34" t="s">
        <v>22</v>
      </c>
      <c r="H34" s="124" t="s">
        <v>252</v>
      </c>
      <c r="I34" s="124" t="s">
        <v>252</v>
      </c>
      <c r="J34" t="str">
        <f t="shared" si="0"/>
        <v>a16.1</v>
      </c>
      <c r="K34" t="str">
        <f t="shared" si="1"/>
        <v>a16.2</v>
      </c>
      <c r="L34" t="str">
        <f t="shared" si="2"/>
        <v>a16</v>
      </c>
      <c r="M34" t="str">
        <f t="shared" si="3"/>
        <v>a19.1</v>
      </c>
    </row>
    <row r="35" spans="1:13" x14ac:dyDescent="0.35">
      <c r="A35" t="s">
        <v>13771</v>
      </c>
      <c r="B35" t="s">
        <v>13772</v>
      </c>
      <c r="C35" t="s">
        <v>22</v>
      </c>
      <c r="D35" t="s">
        <v>13773</v>
      </c>
      <c r="F35" t="s">
        <v>22</v>
      </c>
      <c r="G35" t="s">
        <v>22</v>
      </c>
      <c r="H35" s="124" t="s">
        <v>240</v>
      </c>
      <c r="I35" s="124" t="s">
        <v>240</v>
      </c>
      <c r="J35" t="str">
        <f t="shared" si="0"/>
        <v>a17.1</v>
      </c>
      <c r="K35" t="str">
        <f t="shared" si="1"/>
        <v>a17.2</v>
      </c>
      <c r="L35" t="str">
        <f t="shared" si="2"/>
        <v>a17</v>
      </c>
      <c r="M35" t="str">
        <f t="shared" si="3"/>
        <v>a19.2</v>
      </c>
    </row>
    <row r="36" spans="1:13" x14ac:dyDescent="0.35">
      <c r="A36" t="s">
        <v>13774</v>
      </c>
      <c r="B36" t="s">
        <v>10049</v>
      </c>
      <c r="C36" t="s">
        <v>22</v>
      </c>
      <c r="D36" t="s">
        <v>13775</v>
      </c>
      <c r="F36" t="s">
        <v>22</v>
      </c>
      <c r="G36" t="s">
        <v>22</v>
      </c>
      <c r="H36" s="124" t="s">
        <v>240</v>
      </c>
      <c r="I36" s="124" t="s">
        <v>240</v>
      </c>
      <c r="J36" t="str">
        <f t="shared" si="0"/>
        <v>a17.1</v>
      </c>
      <c r="K36" t="str">
        <f t="shared" si="1"/>
        <v>a17.2</v>
      </c>
      <c r="L36" t="str">
        <f t="shared" si="2"/>
        <v>a17</v>
      </c>
      <c r="M36" t="str">
        <f t="shared" si="3"/>
        <v>a19.2</v>
      </c>
    </row>
    <row r="37" spans="1:13" x14ac:dyDescent="0.35">
      <c r="A37" t="s">
        <v>13776</v>
      </c>
      <c r="B37" t="s">
        <v>13777</v>
      </c>
      <c r="C37" t="s">
        <v>22</v>
      </c>
      <c r="D37" t="s">
        <v>13778</v>
      </c>
      <c r="F37" t="s">
        <v>22</v>
      </c>
      <c r="G37" t="s">
        <v>22</v>
      </c>
      <c r="H37" s="124" t="s">
        <v>252</v>
      </c>
      <c r="I37" s="124" t="s">
        <v>252</v>
      </c>
      <c r="J37" t="str">
        <f t="shared" si="0"/>
        <v>a16.1</v>
      </c>
      <c r="K37" t="str">
        <f t="shared" si="1"/>
        <v>a16.2</v>
      </c>
      <c r="L37" t="str">
        <f t="shared" si="2"/>
        <v>a16</v>
      </c>
      <c r="M37" t="str">
        <f t="shared" si="3"/>
        <v>a19.1</v>
      </c>
    </row>
    <row r="38" spans="1:13" x14ac:dyDescent="0.35">
      <c r="A38" t="s">
        <v>13779</v>
      </c>
      <c r="B38" t="s">
        <v>13780</v>
      </c>
      <c r="C38" t="s">
        <v>22</v>
      </c>
      <c r="D38" t="s">
        <v>13781</v>
      </c>
      <c r="F38" t="s">
        <v>13782</v>
      </c>
      <c r="G38" t="s">
        <v>22</v>
      </c>
      <c r="H38" s="124" t="s">
        <v>252</v>
      </c>
      <c r="I38" s="124" t="s">
        <v>252</v>
      </c>
      <c r="J38" t="str">
        <f t="shared" si="0"/>
        <v>a16.1</v>
      </c>
      <c r="K38" t="str">
        <f t="shared" si="1"/>
        <v>a16.2</v>
      </c>
      <c r="L38" t="str">
        <f t="shared" si="2"/>
        <v>a16</v>
      </c>
      <c r="M38" t="str">
        <f t="shared" si="3"/>
        <v>a19.1</v>
      </c>
    </row>
    <row r="39" spans="1:13" x14ac:dyDescent="0.35">
      <c r="A39" t="s">
        <v>13783</v>
      </c>
      <c r="B39" t="s">
        <v>13784</v>
      </c>
      <c r="C39" t="s">
        <v>22</v>
      </c>
      <c r="D39" t="s">
        <v>13785</v>
      </c>
      <c r="F39" t="s">
        <v>22</v>
      </c>
      <c r="G39" t="s">
        <v>22</v>
      </c>
      <c r="H39" s="124" t="s">
        <v>252</v>
      </c>
      <c r="I39" s="124" t="s">
        <v>252</v>
      </c>
      <c r="J39" t="str">
        <f t="shared" si="0"/>
        <v>a16.1</v>
      </c>
      <c r="K39" t="str">
        <f t="shared" si="1"/>
        <v>a16.2</v>
      </c>
      <c r="L39" t="str">
        <f t="shared" si="2"/>
        <v>a16</v>
      </c>
      <c r="M39" t="str">
        <f t="shared" si="3"/>
        <v>a19.1</v>
      </c>
    </row>
    <row r="40" spans="1:13" x14ac:dyDescent="0.35">
      <c r="A40" t="s">
        <v>13786</v>
      </c>
      <c r="B40" t="s">
        <v>9707</v>
      </c>
      <c r="C40" t="s">
        <v>22</v>
      </c>
      <c r="D40" t="s">
        <v>9709</v>
      </c>
      <c r="F40" t="s">
        <v>22</v>
      </c>
      <c r="G40" t="s">
        <v>13787</v>
      </c>
      <c r="H40" s="124" t="s">
        <v>252</v>
      </c>
      <c r="I40" s="124" t="s">
        <v>252</v>
      </c>
      <c r="J40" t="str">
        <f t="shared" si="0"/>
        <v>a16.1</v>
      </c>
      <c r="K40" t="str">
        <f t="shared" si="1"/>
        <v>a16.2</v>
      </c>
      <c r="L40" t="str">
        <f t="shared" si="2"/>
        <v>a16</v>
      </c>
      <c r="M40" t="str">
        <f t="shared" si="3"/>
        <v>a19.1</v>
      </c>
    </row>
    <row r="41" spans="1:13" x14ac:dyDescent="0.35">
      <c r="A41" t="s">
        <v>13788</v>
      </c>
      <c r="B41" t="s">
        <v>13789</v>
      </c>
      <c r="C41" t="s">
        <v>22</v>
      </c>
      <c r="D41" t="s">
        <v>13790</v>
      </c>
      <c r="F41" t="s">
        <v>22</v>
      </c>
      <c r="G41" t="s">
        <v>22</v>
      </c>
      <c r="H41" s="124" t="s">
        <v>240</v>
      </c>
      <c r="I41" s="124" t="s">
        <v>240</v>
      </c>
      <c r="J41" t="str">
        <f t="shared" si="0"/>
        <v>a17.1</v>
      </c>
      <c r="K41" t="str">
        <f t="shared" si="1"/>
        <v>a17.2</v>
      </c>
      <c r="L41" t="str">
        <f t="shared" si="2"/>
        <v>a17</v>
      </c>
      <c r="M41" t="str">
        <f t="shared" si="3"/>
        <v>a19.2</v>
      </c>
    </row>
    <row r="42" spans="1:13" x14ac:dyDescent="0.35">
      <c r="A42" t="s">
        <v>13791</v>
      </c>
      <c r="B42" t="s">
        <v>13792</v>
      </c>
      <c r="C42" t="s">
        <v>22</v>
      </c>
      <c r="D42" t="s">
        <v>13793</v>
      </c>
      <c r="F42" t="s">
        <v>13794</v>
      </c>
      <c r="G42" t="s">
        <v>13795</v>
      </c>
      <c r="H42" s="124" t="s">
        <v>240</v>
      </c>
      <c r="I42" s="124" t="s">
        <v>240</v>
      </c>
      <c r="J42" t="str">
        <f t="shared" si="0"/>
        <v>a17.1</v>
      </c>
      <c r="K42" t="str">
        <f t="shared" si="1"/>
        <v>a17.2</v>
      </c>
      <c r="L42" t="str">
        <f t="shared" si="2"/>
        <v>a17</v>
      </c>
      <c r="M42" t="str">
        <f t="shared" si="3"/>
        <v>a19.2</v>
      </c>
    </row>
    <row r="43" spans="1:13" x14ac:dyDescent="0.35">
      <c r="A43" t="s">
        <v>13796</v>
      </c>
      <c r="B43" t="s">
        <v>13797</v>
      </c>
      <c r="C43" t="s">
        <v>22</v>
      </c>
      <c r="D43" t="s">
        <v>13798</v>
      </c>
      <c r="F43" t="s">
        <v>22</v>
      </c>
      <c r="G43" t="s">
        <v>22</v>
      </c>
      <c r="H43" s="124" t="s">
        <v>240</v>
      </c>
      <c r="I43" s="124" t="s">
        <v>240</v>
      </c>
      <c r="J43" t="str">
        <f t="shared" si="0"/>
        <v>a17.1</v>
      </c>
      <c r="K43" t="str">
        <f t="shared" si="1"/>
        <v>a17.2</v>
      </c>
      <c r="L43" t="str">
        <f t="shared" si="2"/>
        <v>a17</v>
      </c>
      <c r="M43" t="str">
        <f t="shared" si="3"/>
        <v>a19.2</v>
      </c>
    </row>
    <row r="44" spans="1:13" x14ac:dyDescent="0.35">
      <c r="A44" t="s">
        <v>13799</v>
      </c>
      <c r="B44" t="s">
        <v>13800</v>
      </c>
      <c r="C44" t="s">
        <v>22</v>
      </c>
      <c r="D44" t="s">
        <v>13801</v>
      </c>
      <c r="F44" t="s">
        <v>22</v>
      </c>
      <c r="G44" t="s">
        <v>22</v>
      </c>
      <c r="H44" s="124" t="s">
        <v>240</v>
      </c>
      <c r="I44" s="124" t="s">
        <v>240</v>
      </c>
      <c r="J44" t="str">
        <f t="shared" si="0"/>
        <v>a17.1</v>
      </c>
      <c r="K44" t="str">
        <f t="shared" si="1"/>
        <v>a17.2</v>
      </c>
      <c r="L44" t="str">
        <f t="shared" si="2"/>
        <v>a17</v>
      </c>
      <c r="M44" t="str">
        <f t="shared" si="3"/>
        <v>a19.2</v>
      </c>
    </row>
    <row r="45" spans="1:13" x14ac:dyDescent="0.35">
      <c r="A45" t="s">
        <v>13802</v>
      </c>
      <c r="B45" t="s">
        <v>13803</v>
      </c>
      <c r="C45" t="s">
        <v>22</v>
      </c>
      <c r="D45" t="s">
        <v>13804</v>
      </c>
      <c r="F45" t="s">
        <v>13805</v>
      </c>
      <c r="G45" t="s">
        <v>22</v>
      </c>
      <c r="H45" s="124" t="s">
        <v>252</v>
      </c>
      <c r="I45" s="124" t="s">
        <v>252</v>
      </c>
      <c r="J45" t="str">
        <f t="shared" si="0"/>
        <v>a16.1</v>
      </c>
      <c r="K45" t="str">
        <f t="shared" si="1"/>
        <v>a16.2</v>
      </c>
      <c r="L45" t="str">
        <f t="shared" si="2"/>
        <v>a16</v>
      </c>
      <c r="M45" t="str">
        <f t="shared" si="3"/>
        <v>a19.1</v>
      </c>
    </row>
    <row r="46" spans="1:13" x14ac:dyDescent="0.35">
      <c r="A46" t="s">
        <v>13806</v>
      </c>
      <c r="B46" t="s">
        <v>13807</v>
      </c>
      <c r="C46" t="s">
        <v>22</v>
      </c>
      <c r="D46" t="s">
        <v>13808</v>
      </c>
      <c r="F46" t="s">
        <v>22</v>
      </c>
      <c r="G46" t="s">
        <v>22</v>
      </c>
      <c r="H46" s="124" t="s">
        <v>252</v>
      </c>
      <c r="I46" s="124" t="s">
        <v>252</v>
      </c>
      <c r="J46" t="str">
        <f t="shared" si="0"/>
        <v>a16.1</v>
      </c>
      <c r="K46" t="str">
        <f t="shared" si="1"/>
        <v>a16.2</v>
      </c>
      <c r="L46" t="str">
        <f t="shared" si="2"/>
        <v>a16</v>
      </c>
      <c r="M46" t="str">
        <f t="shared" si="3"/>
        <v>a19.1</v>
      </c>
    </row>
    <row r="47" spans="1:13" x14ac:dyDescent="0.35">
      <c r="A47" t="s">
        <v>13809</v>
      </c>
      <c r="B47" t="s">
        <v>13810</v>
      </c>
      <c r="C47" t="s">
        <v>22</v>
      </c>
      <c r="D47" t="s">
        <v>13811</v>
      </c>
      <c r="F47" t="s">
        <v>22</v>
      </c>
      <c r="G47" t="s">
        <v>22</v>
      </c>
      <c r="H47" s="124" t="s">
        <v>252</v>
      </c>
      <c r="I47" s="124" t="s">
        <v>252</v>
      </c>
      <c r="J47" t="str">
        <f t="shared" si="0"/>
        <v>a16.1</v>
      </c>
      <c r="K47" t="str">
        <f t="shared" si="1"/>
        <v>a16.2</v>
      </c>
      <c r="L47" t="str">
        <f t="shared" si="2"/>
        <v>a16</v>
      </c>
      <c r="M47" t="str">
        <f t="shared" si="3"/>
        <v>a19.1</v>
      </c>
    </row>
    <row r="48" spans="1:13" x14ac:dyDescent="0.35">
      <c r="A48" t="s">
        <v>13812</v>
      </c>
      <c r="B48" t="s">
        <v>13813</v>
      </c>
      <c r="C48" t="s">
        <v>22</v>
      </c>
      <c r="D48" t="s">
        <v>13814</v>
      </c>
      <c r="F48" t="s">
        <v>22</v>
      </c>
      <c r="G48" t="s">
        <v>22</v>
      </c>
      <c r="H48" s="124" t="s">
        <v>252</v>
      </c>
      <c r="I48" s="124" t="s">
        <v>252</v>
      </c>
      <c r="J48" t="str">
        <f t="shared" si="0"/>
        <v>a16.1</v>
      </c>
      <c r="K48" t="str">
        <f t="shared" si="1"/>
        <v>a16.2</v>
      </c>
      <c r="L48" t="str">
        <f t="shared" si="2"/>
        <v>a16</v>
      </c>
      <c r="M48" t="str">
        <f t="shared" si="3"/>
        <v>a19.1</v>
      </c>
    </row>
    <row r="49" spans="1:13" x14ac:dyDescent="0.35">
      <c r="A49" t="s">
        <v>13815</v>
      </c>
      <c r="B49" t="s">
        <v>13816</v>
      </c>
      <c r="C49" t="s">
        <v>22</v>
      </c>
      <c r="D49" t="s">
        <v>13817</v>
      </c>
      <c r="F49" t="s">
        <v>13818</v>
      </c>
      <c r="G49" t="s">
        <v>22</v>
      </c>
      <c r="H49" s="124" t="s">
        <v>252</v>
      </c>
      <c r="I49" s="124" t="s">
        <v>252</v>
      </c>
      <c r="J49" t="str">
        <f t="shared" si="0"/>
        <v>a16.1</v>
      </c>
      <c r="K49" t="str">
        <f t="shared" si="1"/>
        <v>a16.2</v>
      </c>
      <c r="L49" t="str">
        <f t="shared" si="2"/>
        <v>a16</v>
      </c>
      <c r="M49" t="str">
        <f t="shared" si="3"/>
        <v>a19.1</v>
      </c>
    </row>
    <row r="50" spans="1:13" x14ac:dyDescent="0.35">
      <c r="A50" t="s">
        <v>13819</v>
      </c>
      <c r="B50" t="s">
        <v>13820</v>
      </c>
      <c r="C50" t="s">
        <v>22</v>
      </c>
      <c r="D50" t="s">
        <v>13821</v>
      </c>
      <c r="F50" t="s">
        <v>22</v>
      </c>
      <c r="G50" t="s">
        <v>13822</v>
      </c>
      <c r="H50" s="124" t="s">
        <v>252</v>
      </c>
      <c r="I50" s="124" t="s">
        <v>252</v>
      </c>
      <c r="J50" t="str">
        <f t="shared" si="0"/>
        <v>a16.1</v>
      </c>
      <c r="K50" t="str">
        <f t="shared" si="1"/>
        <v>a16.2</v>
      </c>
      <c r="L50" t="str">
        <f t="shared" si="2"/>
        <v>a16</v>
      </c>
      <c r="M50" t="str">
        <f t="shared" si="3"/>
        <v>a19.1</v>
      </c>
    </row>
    <row r="51" spans="1:13" x14ac:dyDescent="0.35">
      <c r="A51" t="s">
        <v>13823</v>
      </c>
      <c r="B51" t="s">
        <v>13824</v>
      </c>
      <c r="C51" t="s">
        <v>22</v>
      </c>
      <c r="D51" t="s">
        <v>13825</v>
      </c>
      <c r="F51" t="s">
        <v>22</v>
      </c>
      <c r="G51" t="s">
        <v>22</v>
      </c>
      <c r="H51" s="124" t="s">
        <v>252</v>
      </c>
      <c r="I51" s="124" t="s">
        <v>252</v>
      </c>
      <c r="J51" t="str">
        <f t="shared" si="0"/>
        <v>a16.1</v>
      </c>
      <c r="K51" t="str">
        <f t="shared" si="1"/>
        <v>a16.2</v>
      </c>
      <c r="L51" t="str">
        <f t="shared" si="2"/>
        <v>a16</v>
      </c>
      <c r="M51" t="str">
        <f t="shared" si="3"/>
        <v>a19.1</v>
      </c>
    </row>
    <row r="52" spans="1:13" x14ac:dyDescent="0.35">
      <c r="A52" t="s">
        <v>13826</v>
      </c>
      <c r="B52" t="s">
        <v>13827</v>
      </c>
      <c r="C52" t="s">
        <v>22</v>
      </c>
      <c r="D52" t="s">
        <v>13828</v>
      </c>
      <c r="F52" t="s">
        <v>13829</v>
      </c>
      <c r="G52" t="s">
        <v>13830</v>
      </c>
      <c r="H52" s="124" t="s">
        <v>252</v>
      </c>
      <c r="I52" s="124" t="s">
        <v>252</v>
      </c>
      <c r="J52" t="str">
        <f t="shared" si="0"/>
        <v>a16.1</v>
      </c>
      <c r="K52" t="str">
        <f t="shared" si="1"/>
        <v>a16.2</v>
      </c>
      <c r="L52" t="str">
        <f t="shared" si="2"/>
        <v>a16</v>
      </c>
      <c r="M52" t="str">
        <f t="shared" si="3"/>
        <v>a19.1</v>
      </c>
    </row>
    <row r="53" spans="1:13" x14ac:dyDescent="0.35">
      <c r="A53" t="s">
        <v>13831</v>
      </c>
      <c r="B53" t="s">
        <v>13832</v>
      </c>
      <c r="C53" t="s">
        <v>22</v>
      </c>
      <c r="D53" t="s">
        <v>13833</v>
      </c>
      <c r="F53" t="s">
        <v>22</v>
      </c>
      <c r="G53" t="s">
        <v>22</v>
      </c>
      <c r="H53" s="124" t="s">
        <v>240</v>
      </c>
      <c r="I53" s="124" t="s">
        <v>240</v>
      </c>
      <c r="J53" t="str">
        <f t="shared" si="0"/>
        <v>a17.1</v>
      </c>
      <c r="K53" t="str">
        <f t="shared" si="1"/>
        <v>a17.2</v>
      </c>
      <c r="L53" t="str">
        <f t="shared" si="2"/>
        <v>a17</v>
      </c>
      <c r="M53" t="str">
        <f t="shared" si="3"/>
        <v>a19.2</v>
      </c>
    </row>
    <row r="54" spans="1:13" x14ac:dyDescent="0.35">
      <c r="A54" t="s">
        <v>13834</v>
      </c>
      <c r="B54" t="s">
        <v>13835</v>
      </c>
      <c r="C54" t="s">
        <v>22</v>
      </c>
      <c r="D54" t="s">
        <v>13836</v>
      </c>
      <c r="F54" t="s">
        <v>13837</v>
      </c>
      <c r="G54" t="s">
        <v>22</v>
      </c>
      <c r="H54" s="124" t="s">
        <v>252</v>
      </c>
      <c r="I54" s="124" t="s">
        <v>252</v>
      </c>
      <c r="J54" t="str">
        <f t="shared" si="0"/>
        <v>a16.1</v>
      </c>
      <c r="K54" t="str">
        <f t="shared" si="1"/>
        <v>a16.2</v>
      </c>
      <c r="L54" t="str">
        <f t="shared" si="2"/>
        <v>a16</v>
      </c>
      <c r="M54" t="str">
        <f t="shared" si="3"/>
        <v>a19.1</v>
      </c>
    </row>
    <row r="55" spans="1:13" x14ac:dyDescent="0.35">
      <c r="A55" t="s">
        <v>13838</v>
      </c>
      <c r="B55" t="s">
        <v>13839</v>
      </c>
      <c r="C55" t="s">
        <v>22</v>
      </c>
      <c r="D55" t="s">
        <v>13840</v>
      </c>
      <c r="F55" t="s">
        <v>13841</v>
      </c>
      <c r="G55" t="s">
        <v>13842</v>
      </c>
      <c r="H55" s="124" t="s">
        <v>240</v>
      </c>
      <c r="I55" s="124" t="s">
        <v>240</v>
      </c>
      <c r="J55" t="str">
        <f t="shared" si="0"/>
        <v>a17.1</v>
      </c>
      <c r="K55" t="str">
        <f t="shared" si="1"/>
        <v>a17.2</v>
      </c>
      <c r="L55" t="str">
        <f t="shared" si="2"/>
        <v>a17</v>
      </c>
      <c r="M55" t="str">
        <f t="shared" si="3"/>
        <v>a19.2</v>
      </c>
    </row>
    <row r="56" spans="1:13" x14ac:dyDescent="0.35">
      <c r="A56" t="s">
        <v>13843</v>
      </c>
      <c r="B56" t="s">
        <v>9789</v>
      </c>
      <c r="C56" t="s">
        <v>22</v>
      </c>
      <c r="D56" t="s">
        <v>9791</v>
      </c>
      <c r="F56" t="s">
        <v>22</v>
      </c>
      <c r="G56" t="s">
        <v>22</v>
      </c>
      <c r="H56" s="124" t="s">
        <v>252</v>
      </c>
      <c r="I56" s="124" t="s">
        <v>252</v>
      </c>
      <c r="J56" t="str">
        <f t="shared" si="0"/>
        <v>a16.1</v>
      </c>
      <c r="K56" t="str">
        <f t="shared" si="1"/>
        <v>a16.2</v>
      </c>
      <c r="L56" t="str">
        <f t="shared" si="2"/>
        <v>a16</v>
      </c>
      <c r="M56" t="str">
        <f t="shared" si="3"/>
        <v>a19.1</v>
      </c>
    </row>
    <row r="57" spans="1:13" x14ac:dyDescent="0.35">
      <c r="A57" t="s">
        <v>13844</v>
      </c>
      <c r="B57" t="s">
        <v>13845</v>
      </c>
      <c r="C57" t="s">
        <v>22</v>
      </c>
      <c r="D57" t="s">
        <v>13846</v>
      </c>
      <c r="F57" t="s">
        <v>22</v>
      </c>
      <c r="G57" t="s">
        <v>22</v>
      </c>
      <c r="H57" s="124" t="s">
        <v>252</v>
      </c>
      <c r="I57" s="124" t="s">
        <v>252</v>
      </c>
      <c r="J57" t="str">
        <f t="shared" si="0"/>
        <v>a16.1</v>
      </c>
      <c r="K57" t="str">
        <f t="shared" si="1"/>
        <v>a16.2</v>
      </c>
      <c r="L57" t="str">
        <f t="shared" si="2"/>
        <v>a16</v>
      </c>
      <c r="M57" t="str">
        <f t="shared" si="3"/>
        <v>a19.1</v>
      </c>
    </row>
    <row r="58" spans="1:13" x14ac:dyDescent="0.35">
      <c r="A58" t="s">
        <v>13847</v>
      </c>
      <c r="B58" t="s">
        <v>13848</v>
      </c>
      <c r="C58" t="s">
        <v>22</v>
      </c>
      <c r="D58" t="s">
        <v>13849</v>
      </c>
      <c r="F58" t="s">
        <v>22</v>
      </c>
      <c r="G58" t="s">
        <v>22</v>
      </c>
      <c r="H58" s="124" t="s">
        <v>252</v>
      </c>
      <c r="I58" s="124" t="s">
        <v>252</v>
      </c>
      <c r="J58" t="str">
        <f t="shared" si="0"/>
        <v>a16.1</v>
      </c>
      <c r="K58" t="str">
        <f t="shared" si="1"/>
        <v>a16.2</v>
      </c>
      <c r="L58" t="str">
        <f t="shared" si="2"/>
        <v>a16</v>
      </c>
      <c r="M58" t="str">
        <f t="shared" si="3"/>
        <v>a19.1</v>
      </c>
    </row>
    <row r="59" spans="1:13" x14ac:dyDescent="0.35">
      <c r="A59" t="s">
        <v>13850</v>
      </c>
      <c r="B59" t="s">
        <v>13851</v>
      </c>
      <c r="C59" t="s">
        <v>22</v>
      </c>
      <c r="D59" t="s">
        <v>13852</v>
      </c>
      <c r="F59" t="s">
        <v>22</v>
      </c>
      <c r="G59" t="s">
        <v>22</v>
      </c>
      <c r="H59" s="124" t="s">
        <v>240</v>
      </c>
      <c r="I59" s="124" t="s">
        <v>240</v>
      </c>
      <c r="J59" t="str">
        <f t="shared" si="0"/>
        <v>a17.1</v>
      </c>
      <c r="K59" t="str">
        <f t="shared" si="1"/>
        <v>a17.2</v>
      </c>
      <c r="L59" t="str">
        <f t="shared" si="2"/>
        <v>a17</v>
      </c>
      <c r="M59" t="str">
        <f t="shared" si="3"/>
        <v>a19.2</v>
      </c>
    </row>
    <row r="60" spans="1:13" x14ac:dyDescent="0.35">
      <c r="A60" t="s">
        <v>13853</v>
      </c>
      <c r="B60" t="s">
        <v>13854</v>
      </c>
      <c r="C60" t="s">
        <v>22</v>
      </c>
      <c r="D60" t="s">
        <v>13855</v>
      </c>
      <c r="F60" t="s">
        <v>22</v>
      </c>
      <c r="G60" t="s">
        <v>22</v>
      </c>
      <c r="H60" s="124" t="s">
        <v>240</v>
      </c>
      <c r="I60" s="124" t="s">
        <v>240</v>
      </c>
      <c r="J60" t="str">
        <f t="shared" si="0"/>
        <v>a17.1</v>
      </c>
      <c r="K60" t="str">
        <f t="shared" si="1"/>
        <v>a17.2</v>
      </c>
      <c r="L60" t="str">
        <f t="shared" si="2"/>
        <v>a17</v>
      </c>
      <c r="M60" t="str">
        <f t="shared" si="3"/>
        <v>a19.2</v>
      </c>
    </row>
    <row r="61" spans="1:13" x14ac:dyDescent="0.35">
      <c r="A61" t="s">
        <v>13856</v>
      </c>
      <c r="B61" t="s">
        <v>13857</v>
      </c>
      <c r="C61" t="s">
        <v>22</v>
      </c>
      <c r="D61" t="s">
        <v>13858</v>
      </c>
      <c r="F61" t="s">
        <v>22</v>
      </c>
      <c r="G61" t="s">
        <v>22</v>
      </c>
      <c r="H61" s="124" t="s">
        <v>240</v>
      </c>
      <c r="I61" s="124" t="s">
        <v>240</v>
      </c>
      <c r="J61" t="str">
        <f t="shared" si="0"/>
        <v>a17.1</v>
      </c>
      <c r="K61" t="str">
        <f t="shared" si="1"/>
        <v>a17.2</v>
      </c>
      <c r="L61" t="str">
        <f t="shared" si="2"/>
        <v>a17</v>
      </c>
      <c r="M61" t="str">
        <f t="shared" si="3"/>
        <v>a19.2</v>
      </c>
    </row>
    <row r="62" spans="1:13" x14ac:dyDescent="0.35">
      <c r="A62" t="s">
        <v>13859</v>
      </c>
      <c r="B62" t="s">
        <v>13860</v>
      </c>
      <c r="C62" t="s">
        <v>22</v>
      </c>
      <c r="D62" t="s">
        <v>13861</v>
      </c>
      <c r="F62" t="s">
        <v>22</v>
      </c>
      <c r="G62" t="s">
        <v>22</v>
      </c>
      <c r="H62" s="124" t="s">
        <v>240</v>
      </c>
      <c r="I62" s="124" t="s">
        <v>240</v>
      </c>
      <c r="J62" t="str">
        <f t="shared" si="0"/>
        <v>a17.1</v>
      </c>
      <c r="K62" t="str">
        <f t="shared" si="1"/>
        <v>a17.2</v>
      </c>
      <c r="L62" t="str">
        <f t="shared" si="2"/>
        <v>a17</v>
      </c>
      <c r="M62" t="str">
        <f t="shared" si="3"/>
        <v>a19.2</v>
      </c>
    </row>
    <row r="63" spans="1:13" x14ac:dyDescent="0.35">
      <c r="A63" t="s">
        <v>13862</v>
      </c>
      <c r="B63" t="s">
        <v>13863</v>
      </c>
      <c r="C63" t="s">
        <v>13864</v>
      </c>
      <c r="D63" t="s">
        <v>13865</v>
      </c>
      <c r="F63" t="s">
        <v>22</v>
      </c>
      <c r="G63" t="s">
        <v>22</v>
      </c>
      <c r="H63" s="124" t="s">
        <v>240</v>
      </c>
      <c r="I63" s="124" t="s">
        <v>240</v>
      </c>
      <c r="J63" t="str">
        <f t="shared" si="0"/>
        <v>a17.1</v>
      </c>
      <c r="K63" t="str">
        <f t="shared" si="1"/>
        <v>a17.2</v>
      </c>
      <c r="L63" t="str">
        <f t="shared" si="2"/>
        <v>a17</v>
      </c>
      <c r="M63" t="str">
        <f t="shared" si="3"/>
        <v>a19.2</v>
      </c>
    </row>
    <row r="64" spans="1:13" x14ac:dyDescent="0.35">
      <c r="A64" t="s">
        <v>13866</v>
      </c>
      <c r="B64" t="s">
        <v>9302</v>
      </c>
      <c r="C64" t="s">
        <v>22</v>
      </c>
      <c r="D64" t="s">
        <v>9304</v>
      </c>
      <c r="F64" t="s">
        <v>22</v>
      </c>
      <c r="G64" t="s">
        <v>22</v>
      </c>
      <c r="H64" s="124" t="s">
        <v>240</v>
      </c>
      <c r="I64" s="124" t="s">
        <v>240</v>
      </c>
      <c r="J64" t="str">
        <f t="shared" si="0"/>
        <v>a17.1</v>
      </c>
      <c r="K64" t="str">
        <f t="shared" si="1"/>
        <v>a17.2</v>
      </c>
      <c r="L64" t="str">
        <f t="shared" si="2"/>
        <v>a17</v>
      </c>
      <c r="M64" t="str">
        <f t="shared" si="3"/>
        <v>a19.2</v>
      </c>
    </row>
    <row r="65" spans="1:13" x14ac:dyDescent="0.35">
      <c r="A65" t="s">
        <v>13867</v>
      </c>
      <c r="B65" t="s">
        <v>9370</v>
      </c>
      <c r="C65" t="s">
        <v>22</v>
      </c>
      <c r="D65" t="s">
        <v>13868</v>
      </c>
      <c r="F65" t="s">
        <v>22</v>
      </c>
      <c r="G65" t="s">
        <v>22</v>
      </c>
      <c r="H65" s="124" t="s">
        <v>252</v>
      </c>
      <c r="I65" s="124" t="s">
        <v>252</v>
      </c>
      <c r="J65" t="str">
        <f t="shared" si="0"/>
        <v>a16.1</v>
      </c>
      <c r="K65" t="str">
        <f t="shared" si="1"/>
        <v>a16.2</v>
      </c>
      <c r="L65" t="str">
        <f t="shared" si="2"/>
        <v>a16</v>
      </c>
      <c r="M65" t="str">
        <f t="shared" si="3"/>
        <v>a19.1</v>
      </c>
    </row>
    <row r="66" spans="1:13" x14ac:dyDescent="0.35">
      <c r="A66" t="s">
        <v>13869</v>
      </c>
      <c r="B66" t="s">
        <v>13870</v>
      </c>
      <c r="C66" t="s">
        <v>22</v>
      </c>
      <c r="D66" t="s">
        <v>13871</v>
      </c>
      <c r="F66" t="s">
        <v>22</v>
      </c>
      <c r="G66" t="s">
        <v>22</v>
      </c>
      <c r="H66" s="124" t="s">
        <v>240</v>
      </c>
      <c r="I66" s="124" t="s">
        <v>240</v>
      </c>
      <c r="J66" t="str">
        <f t="shared" ref="J66:J129" si="4">IF(H66="Yes","a16.1",IF(H66="No","a17.1","a15.1"))</f>
        <v>a17.1</v>
      </c>
      <c r="K66" t="str">
        <f t="shared" ref="K66:K129" si="5">IF(H66="Yes","a16.2",IF(H66="No","a17.2","a15.2"))</f>
        <v>a17.2</v>
      </c>
      <c r="L66" t="str">
        <f t="shared" ref="L66:L129" si="6">IF(H66="Yes","a16",IF(H66="No","a17","a15"))</f>
        <v>a17</v>
      </c>
      <c r="M66" t="str">
        <f t="shared" ref="M66:M129" si="7">IF(H66="Yes","a19.1",IF(H66="No","a19.2","a19.3"))</f>
        <v>a19.2</v>
      </c>
    </row>
    <row r="67" spans="1:13" x14ac:dyDescent="0.35">
      <c r="A67" t="s">
        <v>13872</v>
      </c>
      <c r="B67" t="s">
        <v>10399</v>
      </c>
      <c r="C67" t="s">
        <v>22</v>
      </c>
      <c r="D67" t="s">
        <v>10402</v>
      </c>
      <c r="F67" t="s">
        <v>13873</v>
      </c>
      <c r="G67" t="s">
        <v>22</v>
      </c>
      <c r="H67" s="124" t="s">
        <v>240</v>
      </c>
      <c r="I67" s="124" t="s">
        <v>240</v>
      </c>
      <c r="J67" t="str">
        <f t="shared" si="4"/>
        <v>a17.1</v>
      </c>
      <c r="K67" t="str">
        <f t="shared" si="5"/>
        <v>a17.2</v>
      </c>
      <c r="L67" t="str">
        <f t="shared" si="6"/>
        <v>a17</v>
      </c>
      <c r="M67" t="str">
        <f t="shared" si="7"/>
        <v>a19.2</v>
      </c>
    </row>
    <row r="68" spans="1:13" x14ac:dyDescent="0.35">
      <c r="A68" t="s">
        <v>13874</v>
      </c>
      <c r="B68" t="s">
        <v>13875</v>
      </c>
      <c r="C68" t="s">
        <v>22</v>
      </c>
      <c r="D68" t="s">
        <v>13876</v>
      </c>
      <c r="F68" t="s">
        <v>22</v>
      </c>
      <c r="G68" t="s">
        <v>22</v>
      </c>
      <c r="H68" s="124" t="s">
        <v>240</v>
      </c>
      <c r="I68" s="124" t="s">
        <v>240</v>
      </c>
      <c r="J68" t="str">
        <f t="shared" si="4"/>
        <v>a17.1</v>
      </c>
      <c r="K68" t="str">
        <f t="shared" si="5"/>
        <v>a17.2</v>
      </c>
      <c r="L68" t="str">
        <f t="shared" si="6"/>
        <v>a17</v>
      </c>
      <c r="M68" t="str">
        <f t="shared" si="7"/>
        <v>a19.2</v>
      </c>
    </row>
    <row r="69" spans="1:13" x14ac:dyDescent="0.35">
      <c r="A69" t="s">
        <v>13877</v>
      </c>
      <c r="B69" t="s">
        <v>13878</v>
      </c>
      <c r="C69" t="s">
        <v>13879</v>
      </c>
      <c r="D69" t="s">
        <v>13880</v>
      </c>
      <c r="F69" t="s">
        <v>22</v>
      </c>
      <c r="G69" t="s">
        <v>22</v>
      </c>
      <c r="H69" s="124" t="s">
        <v>252</v>
      </c>
      <c r="I69" s="124" t="s">
        <v>252</v>
      </c>
      <c r="J69" t="str">
        <f t="shared" si="4"/>
        <v>a16.1</v>
      </c>
      <c r="K69" t="str">
        <f t="shared" si="5"/>
        <v>a16.2</v>
      </c>
      <c r="L69" t="str">
        <f t="shared" si="6"/>
        <v>a16</v>
      </c>
      <c r="M69" t="str">
        <f t="shared" si="7"/>
        <v>a19.1</v>
      </c>
    </row>
    <row r="70" spans="1:13" x14ac:dyDescent="0.35">
      <c r="A70" t="s">
        <v>13881</v>
      </c>
      <c r="B70" t="s">
        <v>8892</v>
      </c>
      <c r="C70" t="s">
        <v>22</v>
      </c>
      <c r="D70" t="s">
        <v>8893</v>
      </c>
      <c r="F70" t="s">
        <v>13882</v>
      </c>
      <c r="G70" t="s">
        <v>13883</v>
      </c>
      <c r="H70" s="124" t="s">
        <v>252</v>
      </c>
      <c r="I70" s="124" t="s">
        <v>252</v>
      </c>
      <c r="J70" t="str">
        <f t="shared" si="4"/>
        <v>a16.1</v>
      </c>
      <c r="K70" t="str">
        <f t="shared" si="5"/>
        <v>a16.2</v>
      </c>
      <c r="L70" t="str">
        <f t="shared" si="6"/>
        <v>a16</v>
      </c>
      <c r="M70" t="str">
        <f t="shared" si="7"/>
        <v>a19.1</v>
      </c>
    </row>
    <row r="71" spans="1:13" x14ac:dyDescent="0.35">
      <c r="A71" t="s">
        <v>13884</v>
      </c>
      <c r="B71" t="s">
        <v>13885</v>
      </c>
      <c r="C71" t="s">
        <v>22</v>
      </c>
      <c r="D71" t="s">
        <v>13886</v>
      </c>
      <c r="F71" t="s">
        <v>22</v>
      </c>
      <c r="G71" t="s">
        <v>22</v>
      </c>
      <c r="H71" s="124" t="s">
        <v>252</v>
      </c>
      <c r="I71" s="124" t="s">
        <v>252</v>
      </c>
      <c r="J71" t="str">
        <f t="shared" si="4"/>
        <v>a16.1</v>
      </c>
      <c r="K71" t="str">
        <f t="shared" si="5"/>
        <v>a16.2</v>
      </c>
      <c r="L71" t="str">
        <f t="shared" si="6"/>
        <v>a16</v>
      </c>
      <c r="M71" t="str">
        <f t="shared" si="7"/>
        <v>a19.1</v>
      </c>
    </row>
    <row r="72" spans="1:13" x14ac:dyDescent="0.35">
      <c r="A72" t="s">
        <v>13887</v>
      </c>
      <c r="B72" t="s">
        <v>13888</v>
      </c>
      <c r="C72" t="s">
        <v>22</v>
      </c>
      <c r="D72" t="s">
        <v>13889</v>
      </c>
      <c r="F72" t="s">
        <v>22</v>
      </c>
      <c r="G72" t="s">
        <v>13890</v>
      </c>
      <c r="H72" s="124" t="s">
        <v>252</v>
      </c>
      <c r="I72" s="124" t="s">
        <v>252</v>
      </c>
      <c r="J72" t="str">
        <f t="shared" si="4"/>
        <v>a16.1</v>
      </c>
      <c r="K72" t="str">
        <f t="shared" si="5"/>
        <v>a16.2</v>
      </c>
      <c r="L72" t="str">
        <f t="shared" si="6"/>
        <v>a16</v>
      </c>
      <c r="M72" t="str">
        <f t="shared" si="7"/>
        <v>a19.1</v>
      </c>
    </row>
    <row r="73" spans="1:13" x14ac:dyDescent="0.35">
      <c r="A73" t="s">
        <v>13891</v>
      </c>
      <c r="B73" t="s">
        <v>13892</v>
      </c>
      <c r="C73" t="s">
        <v>22</v>
      </c>
      <c r="F73" t="s">
        <v>22</v>
      </c>
      <c r="G73" t="s">
        <v>22</v>
      </c>
      <c r="H73" s="124" t="s">
        <v>252</v>
      </c>
      <c r="I73" s="124" t="s">
        <v>252</v>
      </c>
      <c r="J73" t="str">
        <f t="shared" si="4"/>
        <v>a16.1</v>
      </c>
      <c r="K73" t="str">
        <f t="shared" si="5"/>
        <v>a16.2</v>
      </c>
      <c r="L73" t="str">
        <f t="shared" si="6"/>
        <v>a16</v>
      </c>
      <c r="M73" t="str">
        <f t="shared" si="7"/>
        <v>a19.1</v>
      </c>
    </row>
    <row r="74" spans="1:13" x14ac:dyDescent="0.35">
      <c r="A74" t="s">
        <v>13893</v>
      </c>
      <c r="B74" t="s">
        <v>13894</v>
      </c>
      <c r="C74" t="s">
        <v>22</v>
      </c>
      <c r="D74" t="s">
        <v>13895</v>
      </c>
      <c r="F74" t="s">
        <v>13896</v>
      </c>
      <c r="G74" t="s">
        <v>22</v>
      </c>
      <c r="H74" s="124" t="s">
        <v>252</v>
      </c>
      <c r="I74" s="124" t="s">
        <v>252</v>
      </c>
      <c r="J74" t="str">
        <f t="shared" si="4"/>
        <v>a16.1</v>
      </c>
      <c r="K74" t="str">
        <f t="shared" si="5"/>
        <v>a16.2</v>
      </c>
      <c r="L74" t="str">
        <f t="shared" si="6"/>
        <v>a16</v>
      </c>
      <c r="M74" t="str">
        <f t="shared" si="7"/>
        <v>a19.1</v>
      </c>
    </row>
    <row r="75" spans="1:13" x14ac:dyDescent="0.35">
      <c r="A75" t="s">
        <v>13897</v>
      </c>
      <c r="B75" t="s">
        <v>13898</v>
      </c>
      <c r="C75" t="s">
        <v>22</v>
      </c>
      <c r="D75" t="s">
        <v>22</v>
      </c>
      <c r="F75" t="s">
        <v>22</v>
      </c>
      <c r="G75" t="s">
        <v>22</v>
      </c>
      <c r="H75" s="124" t="s">
        <v>6579</v>
      </c>
      <c r="I75" s="124" t="s">
        <v>6579</v>
      </c>
      <c r="J75" t="str">
        <f t="shared" si="4"/>
        <v>a15.1</v>
      </c>
      <c r="K75" t="str">
        <f t="shared" si="5"/>
        <v>a15.2</v>
      </c>
      <c r="L75" t="str">
        <f t="shared" si="6"/>
        <v>a15</v>
      </c>
      <c r="M75" t="str">
        <f t="shared" si="7"/>
        <v>a19.3</v>
      </c>
    </row>
    <row r="76" spans="1:13" x14ac:dyDescent="0.35">
      <c r="A76" t="s">
        <v>13899</v>
      </c>
      <c r="B76" t="s">
        <v>13900</v>
      </c>
      <c r="C76" t="s">
        <v>22</v>
      </c>
      <c r="D76" t="s">
        <v>13901</v>
      </c>
      <c r="F76" t="s">
        <v>22</v>
      </c>
      <c r="G76" t="s">
        <v>22</v>
      </c>
      <c r="H76" s="124" t="s">
        <v>252</v>
      </c>
      <c r="I76" s="124" t="s">
        <v>252</v>
      </c>
      <c r="J76" t="str">
        <f t="shared" si="4"/>
        <v>a16.1</v>
      </c>
      <c r="K76" t="str">
        <f t="shared" si="5"/>
        <v>a16.2</v>
      </c>
      <c r="L76" t="str">
        <f t="shared" si="6"/>
        <v>a16</v>
      </c>
      <c r="M76" t="str">
        <f t="shared" si="7"/>
        <v>a19.1</v>
      </c>
    </row>
    <row r="77" spans="1:13" x14ac:dyDescent="0.35">
      <c r="A77" t="s">
        <v>13902</v>
      </c>
      <c r="B77" t="s">
        <v>13903</v>
      </c>
      <c r="C77" t="s">
        <v>22</v>
      </c>
      <c r="D77" t="s">
        <v>13904</v>
      </c>
      <c r="F77" t="s">
        <v>22</v>
      </c>
      <c r="G77" t="s">
        <v>22</v>
      </c>
      <c r="H77" s="124" t="s">
        <v>252</v>
      </c>
      <c r="I77" s="124" t="s">
        <v>252</v>
      </c>
      <c r="J77" t="str">
        <f t="shared" si="4"/>
        <v>a16.1</v>
      </c>
      <c r="K77" t="str">
        <f t="shared" si="5"/>
        <v>a16.2</v>
      </c>
      <c r="L77" t="str">
        <f t="shared" si="6"/>
        <v>a16</v>
      </c>
      <c r="M77" t="str">
        <f t="shared" si="7"/>
        <v>a19.1</v>
      </c>
    </row>
    <row r="78" spans="1:13" x14ac:dyDescent="0.35">
      <c r="A78" t="s">
        <v>13905</v>
      </c>
      <c r="B78" t="s">
        <v>13906</v>
      </c>
      <c r="C78" t="s">
        <v>22</v>
      </c>
      <c r="D78" t="s">
        <v>13907</v>
      </c>
      <c r="F78" t="s">
        <v>22</v>
      </c>
      <c r="G78" t="s">
        <v>22</v>
      </c>
      <c r="H78" s="124" t="s">
        <v>240</v>
      </c>
      <c r="I78" s="124" t="s">
        <v>240</v>
      </c>
      <c r="J78" t="str">
        <f t="shared" si="4"/>
        <v>a17.1</v>
      </c>
      <c r="K78" t="str">
        <f t="shared" si="5"/>
        <v>a17.2</v>
      </c>
      <c r="L78" t="str">
        <f t="shared" si="6"/>
        <v>a17</v>
      </c>
      <c r="M78" t="str">
        <f t="shared" si="7"/>
        <v>a19.2</v>
      </c>
    </row>
    <row r="79" spans="1:13" x14ac:dyDescent="0.35">
      <c r="A79" t="s">
        <v>13908</v>
      </c>
      <c r="B79" t="s">
        <v>9672</v>
      </c>
      <c r="C79" t="s">
        <v>22</v>
      </c>
      <c r="D79" t="s">
        <v>9673</v>
      </c>
      <c r="F79" t="s">
        <v>22</v>
      </c>
      <c r="G79" t="s">
        <v>22</v>
      </c>
      <c r="H79" s="124" t="s">
        <v>252</v>
      </c>
      <c r="I79" s="124" t="s">
        <v>252</v>
      </c>
      <c r="J79" t="str">
        <f t="shared" si="4"/>
        <v>a16.1</v>
      </c>
      <c r="K79" t="str">
        <f t="shared" si="5"/>
        <v>a16.2</v>
      </c>
      <c r="L79" t="str">
        <f t="shared" si="6"/>
        <v>a16</v>
      </c>
      <c r="M79" t="str">
        <f t="shared" si="7"/>
        <v>a19.1</v>
      </c>
    </row>
    <row r="80" spans="1:13" x14ac:dyDescent="0.35">
      <c r="A80" t="s">
        <v>13909</v>
      </c>
      <c r="B80" t="s">
        <v>13910</v>
      </c>
      <c r="C80" t="s">
        <v>22</v>
      </c>
      <c r="D80" t="s">
        <v>13911</v>
      </c>
      <c r="F80" t="s">
        <v>22</v>
      </c>
      <c r="G80" t="s">
        <v>22</v>
      </c>
      <c r="H80" s="124" t="s">
        <v>252</v>
      </c>
      <c r="I80" s="124" t="s">
        <v>252</v>
      </c>
      <c r="J80" t="str">
        <f t="shared" si="4"/>
        <v>a16.1</v>
      </c>
      <c r="K80" t="str">
        <f t="shared" si="5"/>
        <v>a16.2</v>
      </c>
      <c r="L80" t="str">
        <f t="shared" si="6"/>
        <v>a16</v>
      </c>
      <c r="M80" t="str">
        <f t="shared" si="7"/>
        <v>a19.1</v>
      </c>
    </row>
    <row r="81" spans="1:13" x14ac:dyDescent="0.35">
      <c r="A81" t="s">
        <v>13912</v>
      </c>
      <c r="B81" t="s">
        <v>13913</v>
      </c>
      <c r="C81" t="s">
        <v>22</v>
      </c>
      <c r="D81" t="s">
        <v>13914</v>
      </c>
      <c r="F81" t="s">
        <v>22</v>
      </c>
      <c r="G81" t="s">
        <v>22</v>
      </c>
      <c r="H81" s="124" t="s">
        <v>252</v>
      </c>
      <c r="I81" s="124" t="s">
        <v>252</v>
      </c>
      <c r="J81" t="str">
        <f t="shared" si="4"/>
        <v>a16.1</v>
      </c>
      <c r="K81" t="str">
        <f t="shared" si="5"/>
        <v>a16.2</v>
      </c>
      <c r="L81" t="str">
        <f t="shared" si="6"/>
        <v>a16</v>
      </c>
      <c r="M81" t="str">
        <f t="shared" si="7"/>
        <v>a19.1</v>
      </c>
    </row>
    <row r="82" spans="1:13" x14ac:dyDescent="0.35">
      <c r="A82" t="s">
        <v>13915</v>
      </c>
      <c r="B82" t="s">
        <v>13916</v>
      </c>
      <c r="C82" t="s">
        <v>22</v>
      </c>
      <c r="D82" t="s">
        <v>13917</v>
      </c>
      <c r="F82" t="s">
        <v>22</v>
      </c>
      <c r="G82" t="s">
        <v>22</v>
      </c>
      <c r="H82" s="124" t="s">
        <v>252</v>
      </c>
      <c r="I82" s="124" t="s">
        <v>252</v>
      </c>
      <c r="J82" t="str">
        <f t="shared" si="4"/>
        <v>a16.1</v>
      </c>
      <c r="K82" t="str">
        <f t="shared" si="5"/>
        <v>a16.2</v>
      </c>
      <c r="L82" t="str">
        <f t="shared" si="6"/>
        <v>a16</v>
      </c>
      <c r="M82" t="str">
        <f t="shared" si="7"/>
        <v>a19.1</v>
      </c>
    </row>
    <row r="83" spans="1:13" x14ac:dyDescent="0.35">
      <c r="A83" t="s">
        <v>13918</v>
      </c>
      <c r="B83" t="s">
        <v>13919</v>
      </c>
      <c r="C83" t="s">
        <v>22</v>
      </c>
      <c r="D83" t="s">
        <v>13920</v>
      </c>
      <c r="F83" t="s">
        <v>22</v>
      </c>
      <c r="G83" t="s">
        <v>22</v>
      </c>
      <c r="H83" s="124" t="s">
        <v>240</v>
      </c>
      <c r="I83" s="124" t="s">
        <v>240</v>
      </c>
      <c r="J83" t="str">
        <f t="shared" si="4"/>
        <v>a17.1</v>
      </c>
      <c r="K83" t="str">
        <f t="shared" si="5"/>
        <v>a17.2</v>
      </c>
      <c r="L83" t="str">
        <f t="shared" si="6"/>
        <v>a17</v>
      </c>
      <c r="M83" t="str">
        <f t="shared" si="7"/>
        <v>a19.2</v>
      </c>
    </row>
    <row r="84" spans="1:13" x14ac:dyDescent="0.35">
      <c r="A84" t="s">
        <v>13921</v>
      </c>
      <c r="B84" t="s">
        <v>13922</v>
      </c>
      <c r="C84" t="s">
        <v>22</v>
      </c>
      <c r="D84" t="s">
        <v>13923</v>
      </c>
      <c r="F84" t="s">
        <v>22</v>
      </c>
      <c r="G84" t="s">
        <v>22</v>
      </c>
      <c r="H84" s="124" t="s">
        <v>240</v>
      </c>
      <c r="I84" s="124" t="s">
        <v>240</v>
      </c>
      <c r="J84" t="str">
        <f t="shared" si="4"/>
        <v>a17.1</v>
      </c>
      <c r="K84" t="str">
        <f t="shared" si="5"/>
        <v>a17.2</v>
      </c>
      <c r="L84" t="str">
        <f t="shared" si="6"/>
        <v>a17</v>
      </c>
      <c r="M84" t="str">
        <f t="shared" si="7"/>
        <v>a19.2</v>
      </c>
    </row>
    <row r="85" spans="1:13" x14ac:dyDescent="0.35">
      <c r="A85" t="s">
        <v>13924</v>
      </c>
      <c r="B85" t="s">
        <v>13925</v>
      </c>
      <c r="C85" t="s">
        <v>22</v>
      </c>
      <c r="D85" t="s">
        <v>13926</v>
      </c>
      <c r="E85" s="126"/>
      <c r="F85" t="s">
        <v>22</v>
      </c>
      <c r="G85" t="s">
        <v>13927</v>
      </c>
      <c r="H85" s="124" t="s">
        <v>252</v>
      </c>
      <c r="I85" s="124" t="s">
        <v>252</v>
      </c>
      <c r="J85" t="str">
        <f t="shared" si="4"/>
        <v>a16.1</v>
      </c>
      <c r="K85" t="str">
        <f t="shared" si="5"/>
        <v>a16.2</v>
      </c>
      <c r="L85" t="str">
        <f t="shared" si="6"/>
        <v>a16</v>
      </c>
      <c r="M85" t="str">
        <f t="shared" si="7"/>
        <v>a19.1</v>
      </c>
    </row>
    <row r="86" spans="1:13" x14ac:dyDescent="0.35">
      <c r="A86" t="s">
        <v>13928</v>
      </c>
      <c r="B86" t="s">
        <v>13929</v>
      </c>
      <c r="C86" t="s">
        <v>22</v>
      </c>
      <c r="D86" t="s">
        <v>13930</v>
      </c>
      <c r="F86" t="s">
        <v>22</v>
      </c>
      <c r="G86" t="s">
        <v>22</v>
      </c>
      <c r="H86" s="124" t="s">
        <v>252</v>
      </c>
      <c r="I86" s="124" t="s">
        <v>252</v>
      </c>
      <c r="J86" t="str">
        <f t="shared" si="4"/>
        <v>a16.1</v>
      </c>
      <c r="K86" t="str">
        <f t="shared" si="5"/>
        <v>a16.2</v>
      </c>
      <c r="L86" t="str">
        <f t="shared" si="6"/>
        <v>a16</v>
      </c>
      <c r="M86" t="str">
        <f t="shared" si="7"/>
        <v>a19.1</v>
      </c>
    </row>
    <row r="87" spans="1:13" x14ac:dyDescent="0.35">
      <c r="A87" t="s">
        <v>13931</v>
      </c>
      <c r="B87" t="s">
        <v>13932</v>
      </c>
      <c r="C87" t="s">
        <v>22</v>
      </c>
      <c r="F87" t="s">
        <v>22</v>
      </c>
      <c r="G87" t="s">
        <v>22</v>
      </c>
      <c r="H87" s="124" t="s">
        <v>240</v>
      </c>
      <c r="I87" s="124" t="s">
        <v>240</v>
      </c>
      <c r="J87" t="str">
        <f t="shared" si="4"/>
        <v>a17.1</v>
      </c>
      <c r="K87" t="str">
        <f t="shared" si="5"/>
        <v>a17.2</v>
      </c>
      <c r="L87" t="str">
        <f t="shared" si="6"/>
        <v>a17</v>
      </c>
      <c r="M87" t="str">
        <f t="shared" si="7"/>
        <v>a19.2</v>
      </c>
    </row>
    <row r="88" spans="1:13" x14ac:dyDescent="0.35">
      <c r="A88" t="s">
        <v>13933</v>
      </c>
      <c r="B88" t="s">
        <v>13934</v>
      </c>
      <c r="C88" t="s">
        <v>22</v>
      </c>
      <c r="D88" t="s">
        <v>13935</v>
      </c>
      <c r="F88" t="s">
        <v>22</v>
      </c>
      <c r="G88" t="s">
        <v>22</v>
      </c>
      <c r="H88" s="124" t="s">
        <v>252</v>
      </c>
      <c r="I88" s="124" t="s">
        <v>252</v>
      </c>
      <c r="J88" t="str">
        <f t="shared" si="4"/>
        <v>a16.1</v>
      </c>
      <c r="K88" t="str">
        <f t="shared" si="5"/>
        <v>a16.2</v>
      </c>
      <c r="L88" t="str">
        <f t="shared" si="6"/>
        <v>a16</v>
      </c>
      <c r="M88" t="str">
        <f t="shared" si="7"/>
        <v>a19.1</v>
      </c>
    </row>
    <row r="89" spans="1:13" x14ac:dyDescent="0.35">
      <c r="A89" t="s">
        <v>13936</v>
      </c>
      <c r="B89" t="s">
        <v>13937</v>
      </c>
      <c r="C89" t="s">
        <v>22</v>
      </c>
      <c r="D89" t="s">
        <v>13938</v>
      </c>
      <c r="F89" t="s">
        <v>22</v>
      </c>
      <c r="G89" t="s">
        <v>22</v>
      </c>
      <c r="H89" s="124" t="s">
        <v>252</v>
      </c>
      <c r="I89" s="124" t="s">
        <v>252</v>
      </c>
      <c r="J89" t="str">
        <f t="shared" si="4"/>
        <v>a16.1</v>
      </c>
      <c r="K89" t="str">
        <f t="shared" si="5"/>
        <v>a16.2</v>
      </c>
      <c r="L89" t="str">
        <f t="shared" si="6"/>
        <v>a16</v>
      </c>
      <c r="M89" t="str">
        <f t="shared" si="7"/>
        <v>a19.1</v>
      </c>
    </row>
    <row r="90" spans="1:13" x14ac:dyDescent="0.35">
      <c r="A90" t="s">
        <v>13939</v>
      </c>
      <c r="B90" t="s">
        <v>13940</v>
      </c>
      <c r="C90" t="s">
        <v>22</v>
      </c>
      <c r="D90" t="s">
        <v>13941</v>
      </c>
      <c r="F90" t="s">
        <v>22</v>
      </c>
      <c r="G90" t="s">
        <v>22</v>
      </c>
      <c r="H90" s="124" t="s">
        <v>252</v>
      </c>
      <c r="I90" s="124" t="s">
        <v>252</v>
      </c>
      <c r="J90" t="str">
        <f t="shared" si="4"/>
        <v>a16.1</v>
      </c>
      <c r="K90" t="str">
        <f t="shared" si="5"/>
        <v>a16.2</v>
      </c>
      <c r="L90" t="str">
        <f t="shared" si="6"/>
        <v>a16</v>
      </c>
      <c r="M90" t="str">
        <f t="shared" si="7"/>
        <v>a19.1</v>
      </c>
    </row>
    <row r="91" spans="1:13" x14ac:dyDescent="0.35">
      <c r="A91" t="s">
        <v>13942</v>
      </c>
      <c r="B91" t="s">
        <v>13943</v>
      </c>
      <c r="C91" t="s">
        <v>22</v>
      </c>
      <c r="D91" t="s">
        <v>13944</v>
      </c>
      <c r="F91" t="s">
        <v>22</v>
      </c>
      <c r="G91" t="s">
        <v>22</v>
      </c>
      <c r="H91" s="124" t="s">
        <v>240</v>
      </c>
      <c r="I91" s="124" t="s">
        <v>240</v>
      </c>
      <c r="J91" t="str">
        <f t="shared" si="4"/>
        <v>a17.1</v>
      </c>
      <c r="K91" t="str">
        <f t="shared" si="5"/>
        <v>a17.2</v>
      </c>
      <c r="L91" t="str">
        <f t="shared" si="6"/>
        <v>a17</v>
      </c>
      <c r="M91" t="str">
        <f t="shared" si="7"/>
        <v>a19.2</v>
      </c>
    </row>
    <row r="92" spans="1:13" x14ac:dyDescent="0.35">
      <c r="A92" t="s">
        <v>13945</v>
      </c>
      <c r="B92" s="88" t="s">
        <v>13946</v>
      </c>
      <c r="C92" t="s">
        <v>13947</v>
      </c>
      <c r="D92" t="s">
        <v>13948</v>
      </c>
      <c r="F92" t="s">
        <v>22</v>
      </c>
      <c r="G92" t="s">
        <v>22</v>
      </c>
      <c r="H92" s="124" t="s">
        <v>252</v>
      </c>
      <c r="I92" s="124" t="s">
        <v>252</v>
      </c>
      <c r="J92" t="str">
        <f t="shared" si="4"/>
        <v>a16.1</v>
      </c>
      <c r="K92" t="str">
        <f t="shared" si="5"/>
        <v>a16.2</v>
      </c>
      <c r="L92" t="str">
        <f t="shared" si="6"/>
        <v>a16</v>
      </c>
      <c r="M92" t="str">
        <f t="shared" si="7"/>
        <v>a19.1</v>
      </c>
    </row>
    <row r="93" spans="1:13" x14ac:dyDescent="0.35">
      <c r="A93" t="s">
        <v>13949</v>
      </c>
      <c r="B93" t="s">
        <v>13950</v>
      </c>
      <c r="C93" t="s">
        <v>22</v>
      </c>
      <c r="D93" t="s">
        <v>13951</v>
      </c>
      <c r="F93" t="s">
        <v>22</v>
      </c>
      <c r="G93" t="s">
        <v>22</v>
      </c>
      <c r="H93" s="124" t="s">
        <v>240</v>
      </c>
      <c r="I93" s="124" t="s">
        <v>252</v>
      </c>
      <c r="J93" t="str">
        <f t="shared" si="4"/>
        <v>a17.1</v>
      </c>
      <c r="K93" t="str">
        <f t="shared" si="5"/>
        <v>a17.2</v>
      </c>
      <c r="L93" t="str">
        <f t="shared" si="6"/>
        <v>a17</v>
      </c>
      <c r="M93" t="str">
        <f t="shared" si="7"/>
        <v>a19.2</v>
      </c>
    </row>
    <row r="94" spans="1:13" x14ac:dyDescent="0.35">
      <c r="A94" t="s">
        <v>13952</v>
      </c>
      <c r="B94" t="s">
        <v>13953</v>
      </c>
      <c r="C94" t="s">
        <v>22</v>
      </c>
      <c r="D94" t="s">
        <v>13954</v>
      </c>
      <c r="F94" t="s">
        <v>22</v>
      </c>
      <c r="G94" t="s">
        <v>22</v>
      </c>
      <c r="H94" s="124" t="s">
        <v>240</v>
      </c>
      <c r="I94" s="124" t="s">
        <v>240</v>
      </c>
      <c r="J94" t="str">
        <f t="shared" si="4"/>
        <v>a17.1</v>
      </c>
      <c r="K94" t="str">
        <f t="shared" si="5"/>
        <v>a17.2</v>
      </c>
      <c r="L94" t="str">
        <f t="shared" si="6"/>
        <v>a17</v>
      </c>
      <c r="M94" t="str">
        <f t="shared" si="7"/>
        <v>a19.2</v>
      </c>
    </row>
    <row r="95" spans="1:13" x14ac:dyDescent="0.35">
      <c r="A95" t="s">
        <v>13955</v>
      </c>
      <c r="B95" t="s">
        <v>13956</v>
      </c>
      <c r="C95" t="s">
        <v>22</v>
      </c>
      <c r="D95" t="s">
        <v>13957</v>
      </c>
      <c r="F95" t="s">
        <v>22</v>
      </c>
      <c r="G95" t="s">
        <v>22</v>
      </c>
      <c r="H95" s="124" t="s">
        <v>240</v>
      </c>
      <c r="I95" s="124" t="s">
        <v>240</v>
      </c>
      <c r="J95" t="str">
        <f t="shared" si="4"/>
        <v>a17.1</v>
      </c>
      <c r="K95" t="str">
        <f t="shared" si="5"/>
        <v>a17.2</v>
      </c>
      <c r="L95" t="str">
        <f t="shared" si="6"/>
        <v>a17</v>
      </c>
      <c r="M95" t="str">
        <f t="shared" si="7"/>
        <v>a19.2</v>
      </c>
    </row>
    <row r="96" spans="1:13" x14ac:dyDescent="0.35">
      <c r="A96" t="s">
        <v>13958</v>
      </c>
      <c r="B96" t="s">
        <v>13959</v>
      </c>
      <c r="C96" t="s">
        <v>22</v>
      </c>
      <c r="D96" t="s">
        <v>13960</v>
      </c>
      <c r="F96" t="s">
        <v>22</v>
      </c>
      <c r="G96" t="s">
        <v>22</v>
      </c>
      <c r="H96" s="124" t="s">
        <v>240</v>
      </c>
      <c r="I96" s="124" t="s">
        <v>240</v>
      </c>
      <c r="J96" t="str">
        <f t="shared" si="4"/>
        <v>a17.1</v>
      </c>
      <c r="K96" t="str">
        <f t="shared" si="5"/>
        <v>a17.2</v>
      </c>
      <c r="L96" t="str">
        <f t="shared" si="6"/>
        <v>a17</v>
      </c>
      <c r="M96" t="str">
        <f t="shared" si="7"/>
        <v>a19.2</v>
      </c>
    </row>
    <row r="97" spans="1:13" x14ac:dyDescent="0.35">
      <c r="A97" t="s">
        <v>13961</v>
      </c>
      <c r="B97" t="s">
        <v>13962</v>
      </c>
      <c r="C97" t="s">
        <v>13963</v>
      </c>
      <c r="D97" t="s">
        <v>13964</v>
      </c>
      <c r="F97" t="s">
        <v>22</v>
      </c>
      <c r="G97" t="s">
        <v>22</v>
      </c>
      <c r="H97" s="124" t="s">
        <v>240</v>
      </c>
      <c r="I97" s="124" t="s">
        <v>240</v>
      </c>
      <c r="J97" t="str">
        <f t="shared" si="4"/>
        <v>a17.1</v>
      </c>
      <c r="K97" t="str">
        <f t="shared" si="5"/>
        <v>a17.2</v>
      </c>
      <c r="L97" t="str">
        <f t="shared" si="6"/>
        <v>a17</v>
      </c>
      <c r="M97" t="str">
        <f t="shared" si="7"/>
        <v>a19.2</v>
      </c>
    </row>
    <row r="98" spans="1:13" x14ac:dyDescent="0.35">
      <c r="A98" t="s">
        <v>13965</v>
      </c>
      <c r="B98" t="s">
        <v>13966</v>
      </c>
      <c r="C98" t="s">
        <v>22</v>
      </c>
      <c r="D98" t="s">
        <v>13967</v>
      </c>
      <c r="F98" t="s">
        <v>22</v>
      </c>
      <c r="G98" t="s">
        <v>22</v>
      </c>
      <c r="H98" s="124" t="s">
        <v>240</v>
      </c>
      <c r="I98" s="124" t="s">
        <v>240</v>
      </c>
      <c r="J98" t="str">
        <f t="shared" si="4"/>
        <v>a17.1</v>
      </c>
      <c r="K98" t="str">
        <f t="shared" si="5"/>
        <v>a17.2</v>
      </c>
      <c r="L98" t="str">
        <f t="shared" si="6"/>
        <v>a17</v>
      </c>
      <c r="M98" t="str">
        <f t="shared" si="7"/>
        <v>a19.2</v>
      </c>
    </row>
    <row r="99" spans="1:13" x14ac:dyDescent="0.35">
      <c r="A99" t="s">
        <v>13968</v>
      </c>
      <c r="B99" t="s">
        <v>13969</v>
      </c>
      <c r="C99" t="s">
        <v>22</v>
      </c>
      <c r="D99" t="s">
        <v>13970</v>
      </c>
      <c r="F99" t="s">
        <v>22</v>
      </c>
      <c r="G99" t="s">
        <v>22</v>
      </c>
      <c r="H99" s="124" t="s">
        <v>240</v>
      </c>
      <c r="I99" s="124" t="s">
        <v>240</v>
      </c>
      <c r="J99" t="str">
        <f t="shared" si="4"/>
        <v>a17.1</v>
      </c>
      <c r="K99" t="str">
        <f t="shared" si="5"/>
        <v>a17.2</v>
      </c>
      <c r="L99" t="str">
        <f t="shared" si="6"/>
        <v>a17</v>
      </c>
      <c r="M99" t="str">
        <f t="shared" si="7"/>
        <v>a19.2</v>
      </c>
    </row>
    <row r="100" spans="1:13" x14ac:dyDescent="0.35">
      <c r="A100" t="s">
        <v>13971</v>
      </c>
      <c r="B100" t="s">
        <v>13972</v>
      </c>
      <c r="C100" t="s">
        <v>22</v>
      </c>
      <c r="F100" t="s">
        <v>22</v>
      </c>
      <c r="G100" t="s">
        <v>22</v>
      </c>
      <c r="H100" s="124" t="s">
        <v>240</v>
      </c>
      <c r="I100" s="124" t="s">
        <v>240</v>
      </c>
      <c r="J100" t="str">
        <f t="shared" si="4"/>
        <v>a17.1</v>
      </c>
      <c r="K100" t="str">
        <f t="shared" si="5"/>
        <v>a17.2</v>
      </c>
      <c r="L100" t="str">
        <f t="shared" si="6"/>
        <v>a17</v>
      </c>
      <c r="M100" t="str">
        <f t="shared" si="7"/>
        <v>a19.2</v>
      </c>
    </row>
    <row r="101" spans="1:13" x14ac:dyDescent="0.35">
      <c r="A101" t="s">
        <v>13973</v>
      </c>
      <c r="B101" s="88" t="s">
        <v>13974</v>
      </c>
      <c r="C101" t="s">
        <v>13975</v>
      </c>
      <c r="D101" t="s">
        <v>13976</v>
      </c>
      <c r="F101" t="s">
        <v>22</v>
      </c>
      <c r="G101" t="s">
        <v>22</v>
      </c>
      <c r="H101" s="124" t="s">
        <v>240</v>
      </c>
      <c r="I101" s="124" t="s">
        <v>240</v>
      </c>
      <c r="J101" t="str">
        <f t="shared" si="4"/>
        <v>a17.1</v>
      </c>
      <c r="K101" t="str">
        <f t="shared" si="5"/>
        <v>a17.2</v>
      </c>
      <c r="L101" t="str">
        <f t="shared" si="6"/>
        <v>a17</v>
      </c>
      <c r="M101" t="str">
        <f t="shared" si="7"/>
        <v>a19.2</v>
      </c>
    </row>
    <row r="102" spans="1:13" x14ac:dyDescent="0.35">
      <c r="A102" t="s">
        <v>13977</v>
      </c>
      <c r="B102" t="s">
        <v>13978</v>
      </c>
      <c r="C102" t="s">
        <v>22</v>
      </c>
      <c r="D102" t="s">
        <v>13979</v>
      </c>
      <c r="F102" t="s">
        <v>22</v>
      </c>
      <c r="G102" t="s">
        <v>22</v>
      </c>
      <c r="H102" s="124" t="s">
        <v>240</v>
      </c>
      <c r="I102" s="124" t="s">
        <v>240</v>
      </c>
      <c r="J102" t="str">
        <f t="shared" si="4"/>
        <v>a17.1</v>
      </c>
      <c r="K102" t="str">
        <f t="shared" si="5"/>
        <v>a17.2</v>
      </c>
      <c r="L102" t="str">
        <f t="shared" si="6"/>
        <v>a17</v>
      </c>
      <c r="M102" t="str">
        <f t="shared" si="7"/>
        <v>a19.2</v>
      </c>
    </row>
    <row r="103" spans="1:13" x14ac:dyDescent="0.35">
      <c r="A103" t="s">
        <v>13980</v>
      </c>
      <c r="B103" t="s">
        <v>13981</v>
      </c>
      <c r="C103" t="s">
        <v>22</v>
      </c>
      <c r="D103" t="s">
        <v>13982</v>
      </c>
      <c r="F103" t="s">
        <v>22</v>
      </c>
      <c r="G103" t="s">
        <v>22</v>
      </c>
      <c r="H103" s="124" t="s">
        <v>240</v>
      </c>
      <c r="I103" s="124" t="s">
        <v>240</v>
      </c>
      <c r="J103" t="str">
        <f t="shared" si="4"/>
        <v>a17.1</v>
      </c>
      <c r="K103" t="str">
        <f t="shared" si="5"/>
        <v>a17.2</v>
      </c>
      <c r="L103" t="str">
        <f t="shared" si="6"/>
        <v>a17</v>
      </c>
      <c r="M103" t="str">
        <f t="shared" si="7"/>
        <v>a19.2</v>
      </c>
    </row>
    <row r="104" spans="1:13" x14ac:dyDescent="0.35">
      <c r="A104" t="s">
        <v>13983</v>
      </c>
      <c r="B104" t="s">
        <v>13984</v>
      </c>
      <c r="C104" t="s">
        <v>22</v>
      </c>
      <c r="D104" t="s">
        <v>13985</v>
      </c>
      <c r="F104" t="s">
        <v>22</v>
      </c>
      <c r="G104" t="s">
        <v>22</v>
      </c>
      <c r="H104" s="124" t="s">
        <v>240</v>
      </c>
      <c r="I104" s="124" t="s">
        <v>240</v>
      </c>
      <c r="J104" t="str">
        <f t="shared" si="4"/>
        <v>a17.1</v>
      </c>
      <c r="K104" t="str">
        <f t="shared" si="5"/>
        <v>a17.2</v>
      </c>
      <c r="L104" t="str">
        <f t="shared" si="6"/>
        <v>a17</v>
      </c>
      <c r="M104" t="str">
        <f t="shared" si="7"/>
        <v>a19.2</v>
      </c>
    </row>
    <row r="105" spans="1:13" x14ac:dyDescent="0.35">
      <c r="A105" t="s">
        <v>13986</v>
      </c>
      <c r="B105" t="s">
        <v>63</v>
      </c>
      <c r="C105" t="s">
        <v>22</v>
      </c>
      <c r="D105" t="s">
        <v>9441</v>
      </c>
      <c r="F105" t="s">
        <v>22</v>
      </c>
      <c r="G105" t="s">
        <v>22</v>
      </c>
      <c r="H105" s="124" t="s">
        <v>252</v>
      </c>
      <c r="I105" s="124" t="s">
        <v>252</v>
      </c>
      <c r="J105" t="str">
        <f t="shared" si="4"/>
        <v>a16.1</v>
      </c>
      <c r="K105" t="str">
        <f t="shared" si="5"/>
        <v>a16.2</v>
      </c>
      <c r="L105" t="str">
        <f t="shared" si="6"/>
        <v>a16</v>
      </c>
      <c r="M105" t="str">
        <f t="shared" si="7"/>
        <v>a19.1</v>
      </c>
    </row>
    <row r="106" spans="1:13" x14ac:dyDescent="0.35">
      <c r="A106" t="s">
        <v>13987</v>
      </c>
      <c r="B106" s="88" t="s">
        <v>13988</v>
      </c>
      <c r="C106" t="s">
        <v>22</v>
      </c>
      <c r="D106" t="s">
        <v>13989</v>
      </c>
      <c r="F106" t="s">
        <v>22</v>
      </c>
      <c r="G106" t="s">
        <v>22</v>
      </c>
      <c r="H106" s="124" t="s">
        <v>252</v>
      </c>
      <c r="I106" s="124" t="s">
        <v>252</v>
      </c>
      <c r="J106" t="str">
        <f t="shared" si="4"/>
        <v>a16.1</v>
      </c>
      <c r="K106" t="str">
        <f t="shared" si="5"/>
        <v>a16.2</v>
      </c>
      <c r="L106" t="str">
        <f t="shared" si="6"/>
        <v>a16</v>
      </c>
      <c r="M106" t="str">
        <f t="shared" si="7"/>
        <v>a19.1</v>
      </c>
    </row>
    <row r="107" spans="1:13" x14ac:dyDescent="0.35">
      <c r="A107" t="s">
        <v>13990</v>
      </c>
      <c r="B107" t="s">
        <v>13991</v>
      </c>
      <c r="C107" t="s">
        <v>22</v>
      </c>
      <c r="D107" t="s">
        <v>13992</v>
      </c>
      <c r="F107" t="s">
        <v>22</v>
      </c>
      <c r="G107" t="s">
        <v>22</v>
      </c>
      <c r="H107" s="124" t="s">
        <v>240</v>
      </c>
      <c r="I107" s="124" t="s">
        <v>240</v>
      </c>
      <c r="J107" t="str">
        <f t="shared" si="4"/>
        <v>a17.1</v>
      </c>
      <c r="K107" t="str">
        <f t="shared" si="5"/>
        <v>a17.2</v>
      </c>
      <c r="L107" t="str">
        <f t="shared" si="6"/>
        <v>a17</v>
      </c>
      <c r="M107" t="str">
        <f t="shared" si="7"/>
        <v>a19.2</v>
      </c>
    </row>
    <row r="108" spans="1:13" x14ac:dyDescent="0.35">
      <c r="A108" t="s">
        <v>13993</v>
      </c>
      <c r="B108" t="s">
        <v>13994</v>
      </c>
      <c r="C108" t="s">
        <v>22</v>
      </c>
      <c r="D108" t="s">
        <v>13995</v>
      </c>
      <c r="F108" t="s">
        <v>22</v>
      </c>
      <c r="G108" t="s">
        <v>13996</v>
      </c>
      <c r="H108" s="124" t="s">
        <v>240</v>
      </c>
      <c r="I108" s="124" t="s">
        <v>240</v>
      </c>
      <c r="J108" t="str">
        <f t="shared" si="4"/>
        <v>a17.1</v>
      </c>
      <c r="K108" t="str">
        <f t="shared" si="5"/>
        <v>a17.2</v>
      </c>
      <c r="L108" t="str">
        <f t="shared" si="6"/>
        <v>a17</v>
      </c>
      <c r="M108" t="str">
        <f t="shared" si="7"/>
        <v>a19.2</v>
      </c>
    </row>
    <row r="109" spans="1:13" x14ac:dyDescent="0.35">
      <c r="A109" t="s">
        <v>13997</v>
      </c>
      <c r="B109" t="s">
        <v>13998</v>
      </c>
      <c r="C109" t="s">
        <v>22</v>
      </c>
      <c r="D109" t="s">
        <v>13999</v>
      </c>
      <c r="F109" t="s">
        <v>22</v>
      </c>
      <c r="G109" t="s">
        <v>22</v>
      </c>
      <c r="H109" s="124" t="s">
        <v>252</v>
      </c>
      <c r="I109" s="124" t="s">
        <v>252</v>
      </c>
      <c r="J109" t="str">
        <f t="shared" si="4"/>
        <v>a16.1</v>
      </c>
      <c r="K109" t="str">
        <f t="shared" si="5"/>
        <v>a16.2</v>
      </c>
      <c r="L109" t="str">
        <f t="shared" si="6"/>
        <v>a16</v>
      </c>
      <c r="M109" t="str">
        <f t="shared" si="7"/>
        <v>a19.1</v>
      </c>
    </row>
    <row r="110" spans="1:13" x14ac:dyDescent="0.35">
      <c r="A110" t="s">
        <v>14000</v>
      </c>
      <c r="B110" t="s">
        <v>14001</v>
      </c>
      <c r="C110" t="s">
        <v>22</v>
      </c>
      <c r="D110" t="s">
        <v>14002</v>
      </c>
      <c r="F110" t="s">
        <v>22</v>
      </c>
      <c r="G110" t="s">
        <v>22</v>
      </c>
      <c r="H110" s="124" t="s">
        <v>252</v>
      </c>
      <c r="I110" s="124" t="s">
        <v>252</v>
      </c>
      <c r="J110" t="str">
        <f t="shared" si="4"/>
        <v>a16.1</v>
      </c>
      <c r="K110" t="str">
        <f t="shared" si="5"/>
        <v>a16.2</v>
      </c>
      <c r="L110" t="str">
        <f t="shared" si="6"/>
        <v>a16</v>
      </c>
      <c r="M110" t="str">
        <f t="shared" si="7"/>
        <v>a19.1</v>
      </c>
    </row>
    <row r="111" spans="1:13" x14ac:dyDescent="0.35">
      <c r="A111" t="s">
        <v>14003</v>
      </c>
      <c r="B111" t="s">
        <v>14004</v>
      </c>
      <c r="C111" t="s">
        <v>22</v>
      </c>
      <c r="D111" t="s">
        <v>14005</v>
      </c>
      <c r="F111" t="s">
        <v>22</v>
      </c>
      <c r="G111" t="s">
        <v>22</v>
      </c>
      <c r="H111" s="124" t="s">
        <v>252</v>
      </c>
      <c r="I111" s="124" t="s">
        <v>252</v>
      </c>
      <c r="J111" t="str">
        <f t="shared" si="4"/>
        <v>a16.1</v>
      </c>
      <c r="K111" t="str">
        <f t="shared" si="5"/>
        <v>a16.2</v>
      </c>
      <c r="L111" t="str">
        <f t="shared" si="6"/>
        <v>a16</v>
      </c>
      <c r="M111" t="str">
        <f t="shared" si="7"/>
        <v>a19.1</v>
      </c>
    </row>
    <row r="112" spans="1:13" x14ac:dyDescent="0.35">
      <c r="A112" t="s">
        <v>14006</v>
      </c>
      <c r="B112" t="s">
        <v>14007</v>
      </c>
      <c r="C112" t="s">
        <v>22</v>
      </c>
      <c r="D112" t="s">
        <v>14008</v>
      </c>
      <c r="F112" t="s">
        <v>22</v>
      </c>
      <c r="G112" t="s">
        <v>22</v>
      </c>
      <c r="H112" s="124" t="s">
        <v>252</v>
      </c>
      <c r="I112" s="124" t="s">
        <v>252</v>
      </c>
      <c r="J112" t="str">
        <f t="shared" si="4"/>
        <v>a16.1</v>
      </c>
      <c r="K112" t="str">
        <f t="shared" si="5"/>
        <v>a16.2</v>
      </c>
      <c r="L112" t="str">
        <f t="shared" si="6"/>
        <v>a16</v>
      </c>
      <c r="M112" t="str">
        <f t="shared" si="7"/>
        <v>a19.1</v>
      </c>
    </row>
    <row r="113" spans="1:13" x14ac:dyDescent="0.35">
      <c r="A113" t="s">
        <v>14009</v>
      </c>
      <c r="B113" t="s">
        <v>14010</v>
      </c>
      <c r="C113" t="s">
        <v>22</v>
      </c>
      <c r="D113" t="s">
        <v>14011</v>
      </c>
      <c r="F113" t="s">
        <v>22</v>
      </c>
      <c r="G113" t="s">
        <v>22</v>
      </c>
      <c r="H113" s="124" t="s">
        <v>252</v>
      </c>
      <c r="I113" s="124" t="s">
        <v>252</v>
      </c>
      <c r="J113" t="str">
        <f t="shared" si="4"/>
        <v>a16.1</v>
      </c>
      <c r="K113" t="str">
        <f t="shared" si="5"/>
        <v>a16.2</v>
      </c>
      <c r="L113" t="str">
        <f t="shared" si="6"/>
        <v>a16</v>
      </c>
      <c r="M113" t="str">
        <f t="shared" si="7"/>
        <v>a19.1</v>
      </c>
    </row>
    <row r="114" spans="1:13" x14ac:dyDescent="0.35">
      <c r="A114" t="s">
        <v>14012</v>
      </c>
      <c r="B114" t="s">
        <v>14013</v>
      </c>
      <c r="C114" t="s">
        <v>22</v>
      </c>
      <c r="D114" t="s">
        <v>14014</v>
      </c>
      <c r="F114" t="s">
        <v>22</v>
      </c>
      <c r="G114" t="s">
        <v>22</v>
      </c>
      <c r="H114" s="124" t="s">
        <v>240</v>
      </c>
      <c r="I114" s="124" t="s">
        <v>240</v>
      </c>
      <c r="J114" t="str">
        <f t="shared" si="4"/>
        <v>a17.1</v>
      </c>
      <c r="K114" t="str">
        <f t="shared" si="5"/>
        <v>a17.2</v>
      </c>
      <c r="L114" t="str">
        <f t="shared" si="6"/>
        <v>a17</v>
      </c>
      <c r="M114" t="str">
        <f t="shared" si="7"/>
        <v>a19.2</v>
      </c>
    </row>
    <row r="115" spans="1:13" x14ac:dyDescent="0.35">
      <c r="A115" t="s">
        <v>14015</v>
      </c>
      <c r="B115" t="s">
        <v>14016</v>
      </c>
      <c r="C115" t="s">
        <v>22</v>
      </c>
      <c r="D115" t="s">
        <v>14017</v>
      </c>
      <c r="F115" t="s">
        <v>22</v>
      </c>
      <c r="G115" t="s">
        <v>22</v>
      </c>
      <c r="H115" s="124" t="s">
        <v>252</v>
      </c>
      <c r="I115" s="124" t="s">
        <v>252</v>
      </c>
      <c r="J115" t="str">
        <f t="shared" si="4"/>
        <v>a16.1</v>
      </c>
      <c r="K115" t="str">
        <f t="shared" si="5"/>
        <v>a16.2</v>
      </c>
      <c r="L115" t="str">
        <f t="shared" si="6"/>
        <v>a16</v>
      </c>
      <c r="M115" t="str">
        <f t="shared" si="7"/>
        <v>a19.1</v>
      </c>
    </row>
    <row r="116" spans="1:13" x14ac:dyDescent="0.35">
      <c r="A116" t="s">
        <v>14018</v>
      </c>
      <c r="B116" t="s">
        <v>14019</v>
      </c>
      <c r="C116" t="s">
        <v>22</v>
      </c>
      <c r="D116" t="s">
        <v>14020</v>
      </c>
      <c r="F116" t="s">
        <v>22</v>
      </c>
      <c r="G116" t="s">
        <v>22</v>
      </c>
      <c r="H116" s="124" t="s">
        <v>252</v>
      </c>
      <c r="I116" s="124" t="s">
        <v>252</v>
      </c>
      <c r="J116" t="str">
        <f t="shared" si="4"/>
        <v>a16.1</v>
      </c>
      <c r="K116" t="str">
        <f t="shared" si="5"/>
        <v>a16.2</v>
      </c>
      <c r="L116" t="str">
        <f t="shared" si="6"/>
        <v>a16</v>
      </c>
      <c r="M116" t="str">
        <f t="shared" si="7"/>
        <v>a19.1</v>
      </c>
    </row>
    <row r="117" spans="1:13" x14ac:dyDescent="0.35">
      <c r="A117" t="s">
        <v>14021</v>
      </c>
      <c r="B117" t="s">
        <v>14022</v>
      </c>
      <c r="C117" t="s">
        <v>22</v>
      </c>
      <c r="D117" t="s">
        <v>14023</v>
      </c>
      <c r="F117" t="s">
        <v>22</v>
      </c>
      <c r="G117" t="s">
        <v>22</v>
      </c>
      <c r="H117" s="124" t="s">
        <v>252</v>
      </c>
      <c r="I117" s="124" t="s">
        <v>252</v>
      </c>
      <c r="J117" t="str">
        <f t="shared" si="4"/>
        <v>a16.1</v>
      </c>
      <c r="K117" t="str">
        <f t="shared" si="5"/>
        <v>a16.2</v>
      </c>
      <c r="L117" t="str">
        <f t="shared" si="6"/>
        <v>a16</v>
      </c>
      <c r="M117" t="str">
        <f t="shared" si="7"/>
        <v>a19.1</v>
      </c>
    </row>
    <row r="118" spans="1:13" x14ac:dyDescent="0.35">
      <c r="A118" t="s">
        <v>14024</v>
      </c>
      <c r="B118" t="s">
        <v>14025</v>
      </c>
      <c r="C118" t="s">
        <v>22</v>
      </c>
      <c r="D118" t="s">
        <v>14026</v>
      </c>
      <c r="F118" t="s">
        <v>22</v>
      </c>
      <c r="G118" t="s">
        <v>22</v>
      </c>
      <c r="H118" s="124" t="s">
        <v>240</v>
      </c>
      <c r="I118" s="124" t="s">
        <v>240</v>
      </c>
      <c r="J118" t="str">
        <f t="shared" si="4"/>
        <v>a17.1</v>
      </c>
      <c r="K118" t="str">
        <f t="shared" si="5"/>
        <v>a17.2</v>
      </c>
      <c r="L118" t="str">
        <f t="shared" si="6"/>
        <v>a17</v>
      </c>
      <c r="M118" t="str">
        <f t="shared" si="7"/>
        <v>a19.2</v>
      </c>
    </row>
    <row r="119" spans="1:13" x14ac:dyDescent="0.35">
      <c r="A119" t="s">
        <v>14027</v>
      </c>
      <c r="B119" t="s">
        <v>14028</v>
      </c>
      <c r="C119" t="s">
        <v>22</v>
      </c>
      <c r="D119" t="s">
        <v>14029</v>
      </c>
      <c r="F119" t="s">
        <v>22</v>
      </c>
      <c r="G119" t="s">
        <v>22</v>
      </c>
      <c r="H119" s="124" t="s">
        <v>240</v>
      </c>
      <c r="I119" s="124" t="s">
        <v>240</v>
      </c>
      <c r="J119" t="str">
        <f t="shared" si="4"/>
        <v>a17.1</v>
      </c>
      <c r="K119" t="str">
        <f t="shared" si="5"/>
        <v>a17.2</v>
      </c>
      <c r="L119" t="str">
        <f t="shared" si="6"/>
        <v>a17</v>
      </c>
      <c r="M119" t="str">
        <f t="shared" si="7"/>
        <v>a19.2</v>
      </c>
    </row>
    <row r="120" spans="1:13" x14ac:dyDescent="0.35">
      <c r="A120" t="s">
        <v>14030</v>
      </c>
      <c r="B120" t="s">
        <v>14031</v>
      </c>
      <c r="C120" t="s">
        <v>22</v>
      </c>
      <c r="F120" t="s">
        <v>22</v>
      </c>
      <c r="G120" t="s">
        <v>22</v>
      </c>
      <c r="H120" s="124" t="s">
        <v>240</v>
      </c>
      <c r="I120" s="124" t="s">
        <v>240</v>
      </c>
      <c r="J120" t="str">
        <f t="shared" si="4"/>
        <v>a17.1</v>
      </c>
      <c r="K120" t="str">
        <f t="shared" si="5"/>
        <v>a17.2</v>
      </c>
      <c r="L120" t="str">
        <f t="shared" si="6"/>
        <v>a17</v>
      </c>
      <c r="M120" t="str">
        <f t="shared" si="7"/>
        <v>a19.2</v>
      </c>
    </row>
    <row r="121" spans="1:13" x14ac:dyDescent="0.35">
      <c r="A121" t="s">
        <v>14032</v>
      </c>
      <c r="B121" t="s">
        <v>14033</v>
      </c>
      <c r="C121" t="s">
        <v>22</v>
      </c>
      <c r="D121" t="s">
        <v>14034</v>
      </c>
      <c r="F121" t="s">
        <v>22</v>
      </c>
      <c r="G121" t="s">
        <v>22</v>
      </c>
      <c r="H121" s="124" t="s">
        <v>240</v>
      </c>
      <c r="I121" s="124" t="s">
        <v>240</v>
      </c>
      <c r="J121" t="str">
        <f t="shared" si="4"/>
        <v>a17.1</v>
      </c>
      <c r="K121" t="str">
        <f t="shared" si="5"/>
        <v>a17.2</v>
      </c>
      <c r="L121" t="str">
        <f t="shared" si="6"/>
        <v>a17</v>
      </c>
      <c r="M121" t="str">
        <f t="shared" si="7"/>
        <v>a19.2</v>
      </c>
    </row>
    <row r="122" spans="1:13" x14ac:dyDescent="0.35">
      <c r="A122" t="s">
        <v>14035</v>
      </c>
      <c r="B122" t="s">
        <v>14036</v>
      </c>
      <c r="C122" t="s">
        <v>22</v>
      </c>
      <c r="D122" t="s">
        <v>14037</v>
      </c>
      <c r="F122" t="s">
        <v>22</v>
      </c>
      <c r="G122" t="s">
        <v>22</v>
      </c>
      <c r="H122" s="124" t="s">
        <v>252</v>
      </c>
      <c r="I122" s="124" t="s">
        <v>252</v>
      </c>
      <c r="J122" t="str">
        <f t="shared" si="4"/>
        <v>a16.1</v>
      </c>
      <c r="K122" t="str">
        <f t="shared" si="5"/>
        <v>a16.2</v>
      </c>
      <c r="L122" t="str">
        <f t="shared" si="6"/>
        <v>a16</v>
      </c>
      <c r="M122" t="str">
        <f t="shared" si="7"/>
        <v>a19.1</v>
      </c>
    </row>
    <row r="123" spans="1:13" x14ac:dyDescent="0.35">
      <c r="A123" t="s">
        <v>14038</v>
      </c>
      <c r="B123" t="s">
        <v>9856</v>
      </c>
      <c r="C123" t="s">
        <v>22</v>
      </c>
      <c r="D123" t="s">
        <v>9859</v>
      </c>
      <c r="F123" t="s">
        <v>22</v>
      </c>
      <c r="G123" t="s">
        <v>22</v>
      </c>
      <c r="H123" s="124" t="s">
        <v>240</v>
      </c>
      <c r="I123" s="124" t="s">
        <v>240</v>
      </c>
      <c r="J123" t="str">
        <f t="shared" si="4"/>
        <v>a17.1</v>
      </c>
      <c r="K123" t="str">
        <f t="shared" si="5"/>
        <v>a17.2</v>
      </c>
      <c r="L123" t="str">
        <f t="shared" si="6"/>
        <v>a17</v>
      </c>
      <c r="M123" t="str">
        <f t="shared" si="7"/>
        <v>a19.2</v>
      </c>
    </row>
    <row r="124" spans="1:13" x14ac:dyDescent="0.35">
      <c r="A124" t="s">
        <v>14039</v>
      </c>
      <c r="B124" t="s">
        <v>14040</v>
      </c>
      <c r="C124" t="s">
        <v>22</v>
      </c>
      <c r="D124" t="s">
        <v>14041</v>
      </c>
      <c r="F124" t="s">
        <v>22</v>
      </c>
      <c r="G124" t="s">
        <v>22</v>
      </c>
      <c r="H124" s="124" t="s">
        <v>240</v>
      </c>
      <c r="I124" s="124" t="s">
        <v>240</v>
      </c>
      <c r="J124" t="str">
        <f t="shared" si="4"/>
        <v>a17.1</v>
      </c>
      <c r="K124" t="str">
        <f t="shared" si="5"/>
        <v>a17.2</v>
      </c>
      <c r="L124" t="str">
        <f t="shared" si="6"/>
        <v>a17</v>
      </c>
      <c r="M124" t="str">
        <f t="shared" si="7"/>
        <v>a19.2</v>
      </c>
    </row>
    <row r="125" spans="1:13" x14ac:dyDescent="0.35">
      <c r="A125" t="s">
        <v>14042</v>
      </c>
      <c r="B125" t="s">
        <v>14043</v>
      </c>
      <c r="C125" t="s">
        <v>22</v>
      </c>
      <c r="D125" t="s">
        <v>14044</v>
      </c>
      <c r="F125" t="s">
        <v>22</v>
      </c>
      <c r="G125" t="s">
        <v>22</v>
      </c>
      <c r="H125" s="124" t="s">
        <v>240</v>
      </c>
      <c r="I125" s="124" t="s">
        <v>240</v>
      </c>
      <c r="J125" t="str">
        <f t="shared" si="4"/>
        <v>a17.1</v>
      </c>
      <c r="K125" t="str">
        <f t="shared" si="5"/>
        <v>a17.2</v>
      </c>
      <c r="L125" t="str">
        <f t="shared" si="6"/>
        <v>a17</v>
      </c>
      <c r="M125" t="str">
        <f t="shared" si="7"/>
        <v>a19.2</v>
      </c>
    </row>
    <row r="126" spans="1:13" x14ac:dyDescent="0.35">
      <c r="A126" t="s">
        <v>14045</v>
      </c>
      <c r="B126" t="s">
        <v>14046</v>
      </c>
      <c r="C126" t="s">
        <v>22</v>
      </c>
      <c r="D126" t="s">
        <v>14047</v>
      </c>
      <c r="F126" t="s">
        <v>22</v>
      </c>
      <c r="G126" t="s">
        <v>22</v>
      </c>
      <c r="H126" s="124" t="s">
        <v>240</v>
      </c>
      <c r="I126" s="124" t="s">
        <v>240</v>
      </c>
      <c r="J126" t="str">
        <f t="shared" si="4"/>
        <v>a17.1</v>
      </c>
      <c r="K126" t="str">
        <f t="shared" si="5"/>
        <v>a17.2</v>
      </c>
      <c r="L126" t="str">
        <f t="shared" si="6"/>
        <v>a17</v>
      </c>
      <c r="M126" t="str">
        <f t="shared" si="7"/>
        <v>a19.2</v>
      </c>
    </row>
    <row r="127" spans="1:13" x14ac:dyDescent="0.35">
      <c r="A127" t="s">
        <v>14048</v>
      </c>
      <c r="B127" t="s">
        <v>14049</v>
      </c>
      <c r="C127" t="s">
        <v>22</v>
      </c>
      <c r="F127" t="s">
        <v>22</v>
      </c>
      <c r="G127" t="s">
        <v>22</v>
      </c>
      <c r="H127" s="124" t="s">
        <v>240</v>
      </c>
      <c r="I127" s="124" t="s">
        <v>240</v>
      </c>
      <c r="J127" t="str">
        <f t="shared" si="4"/>
        <v>a17.1</v>
      </c>
      <c r="K127" t="str">
        <f t="shared" si="5"/>
        <v>a17.2</v>
      </c>
      <c r="L127" t="str">
        <f t="shared" si="6"/>
        <v>a17</v>
      </c>
      <c r="M127" t="str">
        <f t="shared" si="7"/>
        <v>a19.2</v>
      </c>
    </row>
    <row r="128" spans="1:13" x14ac:dyDescent="0.35">
      <c r="A128" t="s">
        <v>14050</v>
      </c>
      <c r="B128" t="s">
        <v>14051</v>
      </c>
      <c r="C128" t="s">
        <v>22</v>
      </c>
      <c r="D128" t="s">
        <v>14052</v>
      </c>
      <c r="F128" t="s">
        <v>22</v>
      </c>
      <c r="G128" t="s">
        <v>22</v>
      </c>
      <c r="H128" s="124" t="s">
        <v>252</v>
      </c>
      <c r="I128" s="124" t="s">
        <v>252</v>
      </c>
      <c r="J128" t="str">
        <f t="shared" si="4"/>
        <v>a16.1</v>
      </c>
      <c r="K128" t="str">
        <f t="shared" si="5"/>
        <v>a16.2</v>
      </c>
      <c r="L128" t="str">
        <f t="shared" si="6"/>
        <v>a16</v>
      </c>
      <c r="M128" t="str">
        <f t="shared" si="7"/>
        <v>a19.1</v>
      </c>
    </row>
    <row r="129" spans="1:13" x14ac:dyDescent="0.35">
      <c r="A129" t="s">
        <v>14053</v>
      </c>
      <c r="B129" t="s">
        <v>14054</v>
      </c>
      <c r="C129" t="s">
        <v>22</v>
      </c>
      <c r="F129" t="s">
        <v>22</v>
      </c>
      <c r="G129" t="s">
        <v>22</v>
      </c>
      <c r="H129" s="124" t="s">
        <v>252</v>
      </c>
      <c r="I129" s="124" t="s">
        <v>252</v>
      </c>
      <c r="J129" t="str">
        <f t="shared" si="4"/>
        <v>a16.1</v>
      </c>
      <c r="K129" t="str">
        <f t="shared" si="5"/>
        <v>a16.2</v>
      </c>
      <c r="L129" t="str">
        <f t="shared" si="6"/>
        <v>a16</v>
      </c>
      <c r="M129" t="str">
        <f t="shared" si="7"/>
        <v>a19.1</v>
      </c>
    </row>
    <row r="130" spans="1:13" x14ac:dyDescent="0.35">
      <c r="A130" t="s">
        <v>14055</v>
      </c>
      <c r="B130" t="s">
        <v>14056</v>
      </c>
      <c r="C130" t="s">
        <v>22</v>
      </c>
      <c r="D130" t="s">
        <v>14057</v>
      </c>
      <c r="F130" t="s">
        <v>22</v>
      </c>
      <c r="G130" t="s">
        <v>22</v>
      </c>
      <c r="H130" s="124" t="s">
        <v>240</v>
      </c>
      <c r="I130" s="124" t="s">
        <v>252</v>
      </c>
      <c r="J130" t="str">
        <f t="shared" ref="J130:J193" si="8">IF(H130="Yes","a16.1",IF(H130="No","a17.1","a15.1"))</f>
        <v>a17.1</v>
      </c>
      <c r="K130" t="str">
        <f t="shared" ref="K130:K193" si="9">IF(H130="Yes","a16.2",IF(H130="No","a17.2","a15.2"))</f>
        <v>a17.2</v>
      </c>
      <c r="L130" t="str">
        <f t="shared" ref="L130:L193" si="10">IF(H130="Yes","a16",IF(H130="No","a17","a15"))</f>
        <v>a17</v>
      </c>
      <c r="M130" t="str">
        <f t="shared" ref="M130:M193" si="11">IF(H130="Yes","a19.1",IF(H130="No","a19.2","a19.3"))</f>
        <v>a19.2</v>
      </c>
    </row>
    <row r="131" spans="1:13" x14ac:dyDescent="0.35">
      <c r="A131" t="s">
        <v>14058</v>
      </c>
      <c r="B131" t="s">
        <v>14059</v>
      </c>
      <c r="C131" t="s">
        <v>22</v>
      </c>
      <c r="D131" t="s">
        <v>14060</v>
      </c>
      <c r="F131" t="s">
        <v>22</v>
      </c>
      <c r="G131" t="s">
        <v>22</v>
      </c>
      <c r="H131" s="124" t="s">
        <v>252</v>
      </c>
      <c r="I131" s="124" t="s">
        <v>252</v>
      </c>
      <c r="J131" t="str">
        <f t="shared" si="8"/>
        <v>a16.1</v>
      </c>
      <c r="K131" t="str">
        <f t="shared" si="9"/>
        <v>a16.2</v>
      </c>
      <c r="L131" t="str">
        <f t="shared" si="10"/>
        <v>a16</v>
      </c>
      <c r="M131" t="str">
        <f t="shared" si="11"/>
        <v>a19.1</v>
      </c>
    </row>
    <row r="132" spans="1:13" x14ac:dyDescent="0.35">
      <c r="A132" t="s">
        <v>14061</v>
      </c>
      <c r="B132" t="s">
        <v>14062</v>
      </c>
      <c r="C132" t="s">
        <v>22</v>
      </c>
      <c r="D132" t="s">
        <v>14063</v>
      </c>
      <c r="F132" t="s">
        <v>22</v>
      </c>
      <c r="G132" t="s">
        <v>22</v>
      </c>
      <c r="H132" s="124" t="s">
        <v>252</v>
      </c>
      <c r="I132" s="124" t="s">
        <v>252</v>
      </c>
      <c r="J132" t="str">
        <f t="shared" si="8"/>
        <v>a16.1</v>
      </c>
      <c r="K132" t="str">
        <f t="shared" si="9"/>
        <v>a16.2</v>
      </c>
      <c r="L132" t="str">
        <f t="shared" si="10"/>
        <v>a16</v>
      </c>
      <c r="M132" t="str">
        <f t="shared" si="11"/>
        <v>a19.1</v>
      </c>
    </row>
    <row r="133" spans="1:13" x14ac:dyDescent="0.35">
      <c r="A133" t="s">
        <v>14064</v>
      </c>
      <c r="B133" t="s">
        <v>14065</v>
      </c>
      <c r="C133" t="s">
        <v>22</v>
      </c>
      <c r="D133" t="s">
        <v>14066</v>
      </c>
      <c r="F133" t="s">
        <v>22</v>
      </c>
      <c r="G133" t="s">
        <v>22</v>
      </c>
      <c r="H133" s="124" t="s">
        <v>252</v>
      </c>
      <c r="I133" s="124" t="s">
        <v>252</v>
      </c>
      <c r="J133" t="str">
        <f t="shared" si="8"/>
        <v>a16.1</v>
      </c>
      <c r="K133" t="str">
        <f t="shared" si="9"/>
        <v>a16.2</v>
      </c>
      <c r="L133" t="str">
        <f t="shared" si="10"/>
        <v>a16</v>
      </c>
      <c r="M133" t="str">
        <f t="shared" si="11"/>
        <v>a19.1</v>
      </c>
    </row>
    <row r="134" spans="1:13" x14ac:dyDescent="0.35">
      <c r="A134" t="s">
        <v>14067</v>
      </c>
      <c r="B134" t="s">
        <v>14068</v>
      </c>
      <c r="C134" t="s">
        <v>22</v>
      </c>
      <c r="F134" t="s">
        <v>22</v>
      </c>
      <c r="G134" t="s">
        <v>22</v>
      </c>
      <c r="H134" s="124" t="s">
        <v>252</v>
      </c>
      <c r="I134" s="124" t="s">
        <v>252</v>
      </c>
      <c r="J134" t="str">
        <f t="shared" si="8"/>
        <v>a16.1</v>
      </c>
      <c r="K134" t="str">
        <f t="shared" si="9"/>
        <v>a16.2</v>
      </c>
      <c r="L134" t="str">
        <f t="shared" si="10"/>
        <v>a16</v>
      </c>
      <c r="M134" t="str">
        <f t="shared" si="11"/>
        <v>a19.1</v>
      </c>
    </row>
    <row r="135" spans="1:13" x14ac:dyDescent="0.35">
      <c r="A135" t="s">
        <v>14069</v>
      </c>
      <c r="B135" t="s">
        <v>14070</v>
      </c>
      <c r="C135" t="s">
        <v>22</v>
      </c>
      <c r="D135" t="s">
        <v>14071</v>
      </c>
      <c r="F135" t="s">
        <v>22</v>
      </c>
      <c r="G135" t="s">
        <v>22</v>
      </c>
      <c r="H135" s="124" t="s">
        <v>240</v>
      </c>
      <c r="I135" s="124" t="s">
        <v>240</v>
      </c>
      <c r="J135" t="str">
        <f t="shared" si="8"/>
        <v>a17.1</v>
      </c>
      <c r="K135" t="str">
        <f t="shared" si="9"/>
        <v>a17.2</v>
      </c>
      <c r="L135" t="str">
        <f t="shared" si="10"/>
        <v>a17</v>
      </c>
      <c r="M135" t="str">
        <f t="shared" si="11"/>
        <v>a19.2</v>
      </c>
    </row>
    <row r="136" spans="1:13" x14ac:dyDescent="0.35">
      <c r="A136" t="s">
        <v>14072</v>
      </c>
      <c r="B136" t="s">
        <v>14073</v>
      </c>
      <c r="C136" t="s">
        <v>22</v>
      </c>
      <c r="F136" t="s">
        <v>22</v>
      </c>
      <c r="G136" t="s">
        <v>22</v>
      </c>
      <c r="H136" s="124" t="s">
        <v>240</v>
      </c>
      <c r="I136" s="124" t="s">
        <v>240</v>
      </c>
      <c r="J136" t="str">
        <f t="shared" si="8"/>
        <v>a17.1</v>
      </c>
      <c r="K136" t="str">
        <f t="shared" si="9"/>
        <v>a17.2</v>
      </c>
      <c r="L136" t="str">
        <f t="shared" si="10"/>
        <v>a17</v>
      </c>
      <c r="M136" t="str">
        <f t="shared" si="11"/>
        <v>a19.2</v>
      </c>
    </row>
    <row r="137" spans="1:13" x14ac:dyDescent="0.35">
      <c r="A137" t="s">
        <v>14074</v>
      </c>
      <c r="B137" t="s">
        <v>14075</v>
      </c>
      <c r="C137" t="s">
        <v>22</v>
      </c>
      <c r="D137" t="s">
        <v>14076</v>
      </c>
      <c r="F137" t="s">
        <v>22</v>
      </c>
      <c r="G137" t="s">
        <v>22</v>
      </c>
      <c r="H137" s="124" t="s">
        <v>240</v>
      </c>
      <c r="I137" s="124" t="s">
        <v>240</v>
      </c>
      <c r="J137" t="str">
        <f t="shared" si="8"/>
        <v>a17.1</v>
      </c>
      <c r="K137" t="str">
        <f t="shared" si="9"/>
        <v>a17.2</v>
      </c>
      <c r="L137" t="str">
        <f t="shared" si="10"/>
        <v>a17</v>
      </c>
      <c r="M137" t="str">
        <f t="shared" si="11"/>
        <v>a19.2</v>
      </c>
    </row>
    <row r="138" spans="1:13" x14ac:dyDescent="0.35">
      <c r="A138" t="s">
        <v>14077</v>
      </c>
      <c r="B138" t="s">
        <v>105</v>
      </c>
      <c r="C138" t="s">
        <v>22</v>
      </c>
      <c r="D138" t="s">
        <v>14078</v>
      </c>
      <c r="F138" t="s">
        <v>22</v>
      </c>
      <c r="G138" t="s">
        <v>22</v>
      </c>
      <c r="H138" s="124" t="s">
        <v>240</v>
      </c>
      <c r="I138" s="124" t="s">
        <v>240</v>
      </c>
      <c r="J138" t="str">
        <f t="shared" si="8"/>
        <v>a17.1</v>
      </c>
      <c r="K138" t="str">
        <f t="shared" si="9"/>
        <v>a17.2</v>
      </c>
      <c r="L138" t="str">
        <f t="shared" si="10"/>
        <v>a17</v>
      </c>
      <c r="M138" t="str">
        <f t="shared" si="11"/>
        <v>a19.2</v>
      </c>
    </row>
    <row r="139" spans="1:13" x14ac:dyDescent="0.35">
      <c r="A139" t="s">
        <v>14079</v>
      </c>
      <c r="B139" t="s">
        <v>14080</v>
      </c>
      <c r="C139" t="s">
        <v>22</v>
      </c>
      <c r="D139" t="s">
        <v>14081</v>
      </c>
      <c r="F139" t="s">
        <v>22</v>
      </c>
      <c r="G139" t="s">
        <v>22</v>
      </c>
      <c r="H139" s="124" t="s">
        <v>240</v>
      </c>
      <c r="I139" s="124" t="s">
        <v>240</v>
      </c>
      <c r="J139" t="str">
        <f t="shared" si="8"/>
        <v>a17.1</v>
      </c>
      <c r="K139" t="str">
        <f t="shared" si="9"/>
        <v>a17.2</v>
      </c>
      <c r="L139" t="str">
        <f t="shared" si="10"/>
        <v>a17</v>
      </c>
      <c r="M139" t="str">
        <f t="shared" si="11"/>
        <v>a19.2</v>
      </c>
    </row>
    <row r="140" spans="1:13" x14ac:dyDescent="0.35">
      <c r="A140" t="s">
        <v>14082</v>
      </c>
      <c r="B140" t="s">
        <v>14083</v>
      </c>
      <c r="C140" t="s">
        <v>22</v>
      </c>
      <c r="D140" t="s">
        <v>13855</v>
      </c>
      <c r="F140" t="s">
        <v>22</v>
      </c>
      <c r="G140" t="s">
        <v>22</v>
      </c>
      <c r="H140" s="124" t="s">
        <v>240</v>
      </c>
      <c r="I140" s="124" t="s">
        <v>240</v>
      </c>
      <c r="J140" t="str">
        <f t="shared" si="8"/>
        <v>a17.1</v>
      </c>
      <c r="K140" t="str">
        <f t="shared" si="9"/>
        <v>a17.2</v>
      </c>
      <c r="L140" t="str">
        <f t="shared" si="10"/>
        <v>a17</v>
      </c>
      <c r="M140" t="str">
        <f t="shared" si="11"/>
        <v>a19.2</v>
      </c>
    </row>
    <row r="141" spans="1:13" x14ac:dyDescent="0.35">
      <c r="A141" t="s">
        <v>14084</v>
      </c>
      <c r="B141" t="s">
        <v>14085</v>
      </c>
      <c r="C141" t="s">
        <v>22</v>
      </c>
      <c r="D141" t="s">
        <v>14086</v>
      </c>
      <c r="F141" t="s">
        <v>22</v>
      </c>
      <c r="G141" t="s">
        <v>14087</v>
      </c>
      <c r="H141" s="124" t="s">
        <v>252</v>
      </c>
      <c r="I141" s="124" t="s">
        <v>252</v>
      </c>
      <c r="J141" t="str">
        <f t="shared" si="8"/>
        <v>a16.1</v>
      </c>
      <c r="K141" t="str">
        <f t="shared" si="9"/>
        <v>a16.2</v>
      </c>
      <c r="L141" t="str">
        <f t="shared" si="10"/>
        <v>a16</v>
      </c>
      <c r="M141" t="str">
        <f t="shared" si="11"/>
        <v>a19.1</v>
      </c>
    </row>
    <row r="142" spans="1:13" x14ac:dyDescent="0.35">
      <c r="A142" t="s">
        <v>14088</v>
      </c>
      <c r="B142" t="s">
        <v>8852</v>
      </c>
      <c r="C142" t="s">
        <v>22</v>
      </c>
      <c r="D142" t="s">
        <v>8856</v>
      </c>
      <c r="F142" t="s">
        <v>14089</v>
      </c>
      <c r="G142" t="s">
        <v>22</v>
      </c>
      <c r="H142" s="124" t="s">
        <v>240</v>
      </c>
      <c r="I142" s="124" t="s">
        <v>240</v>
      </c>
      <c r="J142" t="str">
        <f t="shared" si="8"/>
        <v>a17.1</v>
      </c>
      <c r="K142" t="str">
        <f t="shared" si="9"/>
        <v>a17.2</v>
      </c>
      <c r="L142" t="str">
        <f t="shared" si="10"/>
        <v>a17</v>
      </c>
      <c r="M142" t="str">
        <f t="shared" si="11"/>
        <v>a19.2</v>
      </c>
    </row>
    <row r="143" spans="1:13" x14ac:dyDescent="0.35">
      <c r="A143" t="s">
        <v>14090</v>
      </c>
      <c r="B143" s="91" t="s">
        <v>14091</v>
      </c>
      <c r="C143" t="s">
        <v>22</v>
      </c>
      <c r="D143" t="s">
        <v>14092</v>
      </c>
      <c r="F143" t="s">
        <v>22</v>
      </c>
      <c r="G143" t="s">
        <v>22</v>
      </c>
      <c r="H143" s="124" t="s">
        <v>240</v>
      </c>
      <c r="I143" s="124" t="s">
        <v>240</v>
      </c>
      <c r="J143" t="str">
        <f t="shared" si="8"/>
        <v>a17.1</v>
      </c>
      <c r="K143" t="str">
        <f t="shared" si="9"/>
        <v>a17.2</v>
      </c>
      <c r="L143" t="str">
        <f t="shared" si="10"/>
        <v>a17</v>
      </c>
      <c r="M143" t="str">
        <f t="shared" si="11"/>
        <v>a19.2</v>
      </c>
    </row>
    <row r="144" spans="1:13" x14ac:dyDescent="0.35">
      <c r="A144" t="s">
        <v>14093</v>
      </c>
      <c r="B144" t="s">
        <v>14094</v>
      </c>
      <c r="C144" t="s">
        <v>22</v>
      </c>
      <c r="D144" t="s">
        <v>22</v>
      </c>
      <c r="F144" t="s">
        <v>22</v>
      </c>
      <c r="G144" t="s">
        <v>22</v>
      </c>
      <c r="H144" s="124" t="s">
        <v>252</v>
      </c>
      <c r="I144" s="124" t="s">
        <v>6579</v>
      </c>
      <c r="J144" t="str">
        <f t="shared" si="8"/>
        <v>a16.1</v>
      </c>
      <c r="K144" t="str">
        <f t="shared" si="9"/>
        <v>a16.2</v>
      </c>
      <c r="L144" t="str">
        <f t="shared" si="10"/>
        <v>a16</v>
      </c>
      <c r="M144" t="str">
        <f t="shared" si="11"/>
        <v>a19.1</v>
      </c>
    </row>
    <row r="145" spans="1:13" x14ac:dyDescent="0.35">
      <c r="A145" t="s">
        <v>14095</v>
      </c>
      <c r="B145" t="s">
        <v>14096</v>
      </c>
      <c r="C145" t="s">
        <v>22</v>
      </c>
      <c r="D145" t="s">
        <v>22</v>
      </c>
      <c r="F145" t="s">
        <v>22</v>
      </c>
      <c r="G145" t="s">
        <v>22</v>
      </c>
      <c r="H145" s="124" t="s">
        <v>240</v>
      </c>
      <c r="I145" s="124" t="s">
        <v>240</v>
      </c>
      <c r="J145" t="str">
        <f t="shared" si="8"/>
        <v>a17.1</v>
      </c>
      <c r="K145" t="str">
        <f t="shared" si="9"/>
        <v>a17.2</v>
      </c>
      <c r="L145" t="str">
        <f t="shared" si="10"/>
        <v>a17</v>
      </c>
      <c r="M145" t="str">
        <f t="shared" si="11"/>
        <v>a19.2</v>
      </c>
    </row>
    <row r="146" spans="1:13" x14ac:dyDescent="0.35">
      <c r="A146" t="s">
        <v>14097</v>
      </c>
      <c r="B146" t="s">
        <v>14098</v>
      </c>
      <c r="C146" t="s">
        <v>14099</v>
      </c>
      <c r="D146" t="s">
        <v>14100</v>
      </c>
      <c r="F146" t="s">
        <v>22</v>
      </c>
      <c r="G146" t="s">
        <v>22</v>
      </c>
      <c r="H146" s="124" t="s">
        <v>252</v>
      </c>
      <c r="I146" s="124" t="s">
        <v>252</v>
      </c>
      <c r="J146" t="str">
        <f t="shared" si="8"/>
        <v>a16.1</v>
      </c>
      <c r="K146" t="str">
        <f t="shared" si="9"/>
        <v>a16.2</v>
      </c>
      <c r="L146" t="str">
        <f t="shared" si="10"/>
        <v>a16</v>
      </c>
      <c r="M146" t="str">
        <f t="shared" si="11"/>
        <v>a19.1</v>
      </c>
    </row>
    <row r="147" spans="1:13" x14ac:dyDescent="0.35">
      <c r="A147" t="s">
        <v>14101</v>
      </c>
      <c r="B147" t="s">
        <v>14102</v>
      </c>
      <c r="C147" t="s">
        <v>22</v>
      </c>
      <c r="D147" t="s">
        <v>14103</v>
      </c>
      <c r="F147" t="s">
        <v>22</v>
      </c>
      <c r="G147" t="s">
        <v>22</v>
      </c>
      <c r="H147" s="124" t="s">
        <v>240</v>
      </c>
      <c r="I147" s="124" t="s">
        <v>240</v>
      </c>
      <c r="J147" t="str">
        <f t="shared" si="8"/>
        <v>a17.1</v>
      </c>
      <c r="K147" t="str">
        <f t="shared" si="9"/>
        <v>a17.2</v>
      </c>
      <c r="L147" t="str">
        <f t="shared" si="10"/>
        <v>a17</v>
      </c>
      <c r="M147" t="str">
        <f t="shared" si="11"/>
        <v>a19.2</v>
      </c>
    </row>
    <row r="148" spans="1:13" x14ac:dyDescent="0.35">
      <c r="A148" t="s">
        <v>14104</v>
      </c>
      <c r="B148" t="s">
        <v>14105</v>
      </c>
      <c r="C148" t="s">
        <v>22</v>
      </c>
      <c r="D148" t="s">
        <v>14106</v>
      </c>
      <c r="F148" t="s">
        <v>22</v>
      </c>
      <c r="G148" t="s">
        <v>22</v>
      </c>
      <c r="H148" s="124" t="s">
        <v>240</v>
      </c>
      <c r="I148" s="124" t="s">
        <v>240</v>
      </c>
      <c r="J148" t="str">
        <f t="shared" si="8"/>
        <v>a17.1</v>
      </c>
      <c r="K148" t="str">
        <f t="shared" si="9"/>
        <v>a17.2</v>
      </c>
      <c r="L148" t="str">
        <f t="shared" si="10"/>
        <v>a17</v>
      </c>
      <c r="M148" t="str">
        <f t="shared" si="11"/>
        <v>a19.2</v>
      </c>
    </row>
    <row r="149" spans="1:13" x14ac:dyDescent="0.35">
      <c r="A149" t="s">
        <v>14107</v>
      </c>
      <c r="B149" t="s">
        <v>14108</v>
      </c>
      <c r="C149" t="s">
        <v>22</v>
      </c>
      <c r="D149" t="s">
        <v>14109</v>
      </c>
      <c r="F149" t="s">
        <v>22</v>
      </c>
      <c r="G149" t="s">
        <v>22</v>
      </c>
      <c r="H149" s="124" t="s">
        <v>252</v>
      </c>
      <c r="I149" s="124" t="s">
        <v>252</v>
      </c>
      <c r="J149" t="str">
        <f t="shared" si="8"/>
        <v>a16.1</v>
      </c>
      <c r="K149" t="str">
        <f t="shared" si="9"/>
        <v>a16.2</v>
      </c>
      <c r="L149" t="str">
        <f t="shared" si="10"/>
        <v>a16</v>
      </c>
      <c r="M149" t="str">
        <f t="shared" si="11"/>
        <v>a19.1</v>
      </c>
    </row>
    <row r="150" spans="1:13" x14ac:dyDescent="0.35">
      <c r="A150" t="s">
        <v>14110</v>
      </c>
      <c r="B150" t="s">
        <v>14111</v>
      </c>
      <c r="C150" t="s">
        <v>22</v>
      </c>
      <c r="D150" t="s">
        <v>14112</v>
      </c>
      <c r="F150" t="s">
        <v>22</v>
      </c>
      <c r="G150" t="s">
        <v>22</v>
      </c>
      <c r="H150" s="124" t="s">
        <v>252</v>
      </c>
      <c r="I150" s="124" t="s">
        <v>252</v>
      </c>
      <c r="J150" t="str">
        <f t="shared" si="8"/>
        <v>a16.1</v>
      </c>
      <c r="K150" t="str">
        <f t="shared" si="9"/>
        <v>a16.2</v>
      </c>
      <c r="L150" t="str">
        <f t="shared" si="10"/>
        <v>a16</v>
      </c>
      <c r="M150" t="str">
        <f t="shared" si="11"/>
        <v>a19.1</v>
      </c>
    </row>
    <row r="151" spans="1:13" x14ac:dyDescent="0.35">
      <c r="A151" t="s">
        <v>14113</v>
      </c>
      <c r="B151" t="s">
        <v>14114</v>
      </c>
      <c r="C151" t="s">
        <v>22</v>
      </c>
      <c r="D151" t="s">
        <v>14115</v>
      </c>
      <c r="F151" t="s">
        <v>22</v>
      </c>
      <c r="G151" t="s">
        <v>22</v>
      </c>
      <c r="H151" s="124" t="s">
        <v>252</v>
      </c>
      <c r="I151" s="124" t="s">
        <v>252</v>
      </c>
      <c r="J151" t="str">
        <f t="shared" si="8"/>
        <v>a16.1</v>
      </c>
      <c r="K151" t="str">
        <f t="shared" si="9"/>
        <v>a16.2</v>
      </c>
      <c r="L151" t="str">
        <f t="shared" si="10"/>
        <v>a16</v>
      </c>
      <c r="M151" t="str">
        <f t="shared" si="11"/>
        <v>a19.1</v>
      </c>
    </row>
    <row r="152" spans="1:13" x14ac:dyDescent="0.35">
      <c r="A152" t="s">
        <v>14116</v>
      </c>
      <c r="B152" t="s">
        <v>14117</v>
      </c>
      <c r="C152" t="s">
        <v>22</v>
      </c>
      <c r="D152" t="s">
        <v>14118</v>
      </c>
      <c r="F152" t="s">
        <v>22</v>
      </c>
      <c r="G152" t="s">
        <v>22</v>
      </c>
      <c r="H152" s="124" t="s">
        <v>252</v>
      </c>
      <c r="I152" s="124" t="s">
        <v>252</v>
      </c>
      <c r="J152" t="str">
        <f t="shared" si="8"/>
        <v>a16.1</v>
      </c>
      <c r="K152" t="str">
        <f t="shared" si="9"/>
        <v>a16.2</v>
      </c>
      <c r="L152" t="str">
        <f t="shared" si="10"/>
        <v>a16</v>
      </c>
      <c r="M152" t="str">
        <f t="shared" si="11"/>
        <v>a19.1</v>
      </c>
    </row>
    <row r="153" spans="1:13" x14ac:dyDescent="0.35">
      <c r="A153" t="s">
        <v>14119</v>
      </c>
      <c r="B153" t="s">
        <v>14120</v>
      </c>
      <c r="C153" t="s">
        <v>22</v>
      </c>
      <c r="D153" t="s">
        <v>14121</v>
      </c>
      <c r="E153" s="124"/>
      <c r="F153" t="s">
        <v>22</v>
      </c>
      <c r="G153" t="s">
        <v>22</v>
      </c>
      <c r="H153" s="124" t="s">
        <v>252</v>
      </c>
      <c r="I153" s="124" t="s">
        <v>252</v>
      </c>
      <c r="J153" t="str">
        <f t="shared" si="8"/>
        <v>a16.1</v>
      </c>
      <c r="K153" t="str">
        <f t="shared" si="9"/>
        <v>a16.2</v>
      </c>
      <c r="L153" t="str">
        <f t="shared" si="10"/>
        <v>a16</v>
      </c>
      <c r="M153" t="str">
        <f t="shared" si="11"/>
        <v>a19.1</v>
      </c>
    </row>
    <row r="154" spans="1:13" x14ac:dyDescent="0.35">
      <c r="A154" t="s">
        <v>14122</v>
      </c>
      <c r="B154" t="s">
        <v>14123</v>
      </c>
      <c r="C154" t="s">
        <v>22</v>
      </c>
      <c r="D154" t="s">
        <v>14124</v>
      </c>
      <c r="F154" t="s">
        <v>22</v>
      </c>
      <c r="G154" t="s">
        <v>22</v>
      </c>
      <c r="H154" s="124" t="s">
        <v>240</v>
      </c>
      <c r="I154" s="124" t="s">
        <v>240</v>
      </c>
      <c r="J154" t="str">
        <f t="shared" si="8"/>
        <v>a17.1</v>
      </c>
      <c r="K154" t="str">
        <f t="shared" si="9"/>
        <v>a17.2</v>
      </c>
      <c r="L154" t="str">
        <f t="shared" si="10"/>
        <v>a17</v>
      </c>
      <c r="M154" t="str">
        <f t="shared" si="11"/>
        <v>a19.2</v>
      </c>
    </row>
    <row r="155" spans="1:13" x14ac:dyDescent="0.35">
      <c r="A155" t="s">
        <v>14125</v>
      </c>
      <c r="B155" t="s">
        <v>14126</v>
      </c>
      <c r="C155" t="s">
        <v>22</v>
      </c>
      <c r="D155" t="s">
        <v>14127</v>
      </c>
      <c r="F155" t="s">
        <v>14128</v>
      </c>
      <c r="G155" t="s">
        <v>22</v>
      </c>
      <c r="H155" s="124" t="s">
        <v>252</v>
      </c>
      <c r="I155" s="124" t="s">
        <v>240</v>
      </c>
      <c r="J155" t="str">
        <f t="shared" si="8"/>
        <v>a16.1</v>
      </c>
      <c r="K155" t="str">
        <f t="shared" si="9"/>
        <v>a16.2</v>
      </c>
      <c r="L155" t="str">
        <f t="shared" si="10"/>
        <v>a16</v>
      </c>
      <c r="M155" t="str">
        <f t="shared" si="11"/>
        <v>a19.1</v>
      </c>
    </row>
    <row r="156" spans="1:13" x14ac:dyDescent="0.35">
      <c r="A156" t="s">
        <v>14129</v>
      </c>
      <c r="B156" t="s">
        <v>14130</v>
      </c>
      <c r="C156" t="s">
        <v>22</v>
      </c>
      <c r="D156" t="s">
        <v>14131</v>
      </c>
      <c r="F156" t="s">
        <v>14132</v>
      </c>
      <c r="G156" t="s">
        <v>22</v>
      </c>
      <c r="H156" s="124" t="s">
        <v>240</v>
      </c>
      <c r="I156" s="124" t="s">
        <v>240</v>
      </c>
      <c r="J156" t="str">
        <f t="shared" si="8"/>
        <v>a17.1</v>
      </c>
      <c r="K156" t="str">
        <f t="shared" si="9"/>
        <v>a17.2</v>
      </c>
      <c r="L156" t="str">
        <f t="shared" si="10"/>
        <v>a17</v>
      </c>
      <c r="M156" t="str">
        <f t="shared" si="11"/>
        <v>a19.2</v>
      </c>
    </row>
    <row r="157" spans="1:13" x14ac:dyDescent="0.35">
      <c r="A157" t="s">
        <v>14133</v>
      </c>
      <c r="B157" t="s">
        <v>14134</v>
      </c>
      <c r="C157" t="s">
        <v>22</v>
      </c>
      <c r="D157" t="s">
        <v>14135</v>
      </c>
      <c r="F157" t="s">
        <v>22</v>
      </c>
      <c r="G157" t="s">
        <v>22</v>
      </c>
      <c r="H157" s="124" t="s">
        <v>252</v>
      </c>
      <c r="I157" s="124" t="s">
        <v>252</v>
      </c>
      <c r="J157" t="str">
        <f t="shared" si="8"/>
        <v>a16.1</v>
      </c>
      <c r="K157" t="str">
        <f t="shared" si="9"/>
        <v>a16.2</v>
      </c>
      <c r="L157" t="str">
        <f t="shared" si="10"/>
        <v>a16</v>
      </c>
      <c r="M157" t="str">
        <f t="shared" si="11"/>
        <v>a19.1</v>
      </c>
    </row>
    <row r="158" spans="1:13" x14ac:dyDescent="0.35">
      <c r="A158" t="s">
        <v>14136</v>
      </c>
      <c r="B158" t="s">
        <v>14137</v>
      </c>
      <c r="C158" t="s">
        <v>22</v>
      </c>
      <c r="D158" t="s">
        <v>14138</v>
      </c>
      <c r="F158" t="s">
        <v>22</v>
      </c>
      <c r="G158" t="s">
        <v>22</v>
      </c>
      <c r="H158" s="124" t="s">
        <v>240</v>
      </c>
      <c r="I158" s="124" t="s">
        <v>240</v>
      </c>
      <c r="J158" t="str">
        <f t="shared" si="8"/>
        <v>a17.1</v>
      </c>
      <c r="K158" t="str">
        <f t="shared" si="9"/>
        <v>a17.2</v>
      </c>
      <c r="L158" t="str">
        <f t="shared" si="10"/>
        <v>a17</v>
      </c>
      <c r="M158" t="str">
        <f t="shared" si="11"/>
        <v>a19.2</v>
      </c>
    </row>
    <row r="159" spans="1:13" x14ac:dyDescent="0.35">
      <c r="A159" t="s">
        <v>14139</v>
      </c>
      <c r="B159" t="s">
        <v>14140</v>
      </c>
      <c r="C159" t="s">
        <v>14141</v>
      </c>
      <c r="D159" t="s">
        <v>14142</v>
      </c>
      <c r="F159" t="s">
        <v>22</v>
      </c>
      <c r="G159" t="s">
        <v>22</v>
      </c>
      <c r="H159" s="124" t="s">
        <v>240</v>
      </c>
      <c r="I159" s="124" t="s">
        <v>240</v>
      </c>
      <c r="J159" t="str">
        <f t="shared" si="8"/>
        <v>a17.1</v>
      </c>
      <c r="K159" t="str">
        <f t="shared" si="9"/>
        <v>a17.2</v>
      </c>
      <c r="L159" t="str">
        <f t="shared" si="10"/>
        <v>a17</v>
      </c>
      <c r="M159" t="str">
        <f t="shared" si="11"/>
        <v>a19.2</v>
      </c>
    </row>
    <row r="160" spans="1:13" x14ac:dyDescent="0.35">
      <c r="A160" t="s">
        <v>14143</v>
      </c>
      <c r="B160" t="s">
        <v>14144</v>
      </c>
      <c r="C160" t="s">
        <v>22</v>
      </c>
      <c r="D160" t="s">
        <v>14145</v>
      </c>
      <c r="F160" t="s">
        <v>22</v>
      </c>
      <c r="G160" t="s">
        <v>22</v>
      </c>
      <c r="H160" s="124" t="s">
        <v>240</v>
      </c>
      <c r="I160" s="124" t="s">
        <v>240</v>
      </c>
      <c r="J160" t="str">
        <f t="shared" si="8"/>
        <v>a17.1</v>
      </c>
      <c r="K160" t="str">
        <f t="shared" si="9"/>
        <v>a17.2</v>
      </c>
      <c r="L160" t="str">
        <f t="shared" si="10"/>
        <v>a17</v>
      </c>
      <c r="M160" t="str">
        <f t="shared" si="11"/>
        <v>a19.2</v>
      </c>
    </row>
    <row r="161" spans="1:13" x14ac:dyDescent="0.35">
      <c r="A161" t="s">
        <v>14146</v>
      </c>
      <c r="B161" t="s">
        <v>14147</v>
      </c>
      <c r="C161" t="s">
        <v>22</v>
      </c>
      <c r="D161" t="s">
        <v>14148</v>
      </c>
      <c r="F161" t="s">
        <v>22</v>
      </c>
      <c r="G161" t="s">
        <v>22</v>
      </c>
      <c r="H161" s="124" t="s">
        <v>240</v>
      </c>
      <c r="I161" s="124" t="s">
        <v>240</v>
      </c>
      <c r="J161" t="str">
        <f t="shared" si="8"/>
        <v>a17.1</v>
      </c>
      <c r="K161" t="str">
        <f t="shared" si="9"/>
        <v>a17.2</v>
      </c>
      <c r="L161" t="str">
        <f t="shared" si="10"/>
        <v>a17</v>
      </c>
      <c r="M161" t="str">
        <f t="shared" si="11"/>
        <v>a19.2</v>
      </c>
    </row>
    <row r="162" spans="1:13" x14ac:dyDescent="0.35">
      <c r="A162" t="s">
        <v>14149</v>
      </c>
      <c r="B162" t="s">
        <v>14150</v>
      </c>
      <c r="C162" t="s">
        <v>22</v>
      </c>
      <c r="D162" t="s">
        <v>14151</v>
      </c>
      <c r="F162" t="s">
        <v>22</v>
      </c>
      <c r="G162" t="s">
        <v>22</v>
      </c>
      <c r="H162" s="124" t="s">
        <v>252</v>
      </c>
      <c r="I162" s="124" t="s">
        <v>252</v>
      </c>
      <c r="J162" t="str">
        <f t="shared" si="8"/>
        <v>a16.1</v>
      </c>
      <c r="K162" t="str">
        <f t="shared" si="9"/>
        <v>a16.2</v>
      </c>
      <c r="L162" t="str">
        <f t="shared" si="10"/>
        <v>a16</v>
      </c>
      <c r="M162" t="str">
        <f t="shared" si="11"/>
        <v>a19.1</v>
      </c>
    </row>
    <row r="163" spans="1:13" x14ac:dyDescent="0.35">
      <c r="A163" t="s">
        <v>14152</v>
      </c>
      <c r="B163" t="s">
        <v>14153</v>
      </c>
      <c r="C163" t="s">
        <v>22</v>
      </c>
      <c r="D163" t="s">
        <v>14154</v>
      </c>
      <c r="F163" t="s">
        <v>22</v>
      </c>
      <c r="G163" t="s">
        <v>22</v>
      </c>
      <c r="H163" s="124" t="s">
        <v>240</v>
      </c>
      <c r="I163" s="124" t="s">
        <v>240</v>
      </c>
      <c r="J163" t="str">
        <f t="shared" si="8"/>
        <v>a17.1</v>
      </c>
      <c r="K163" t="str">
        <f t="shared" si="9"/>
        <v>a17.2</v>
      </c>
      <c r="L163" t="str">
        <f t="shared" si="10"/>
        <v>a17</v>
      </c>
      <c r="M163" t="str">
        <f t="shared" si="11"/>
        <v>a19.2</v>
      </c>
    </row>
    <row r="164" spans="1:13" x14ac:dyDescent="0.35">
      <c r="A164" t="s">
        <v>14155</v>
      </c>
      <c r="B164" t="s">
        <v>14156</v>
      </c>
      <c r="C164" t="s">
        <v>22</v>
      </c>
      <c r="D164" t="s">
        <v>14157</v>
      </c>
      <c r="F164" t="s">
        <v>22</v>
      </c>
      <c r="G164" t="s">
        <v>14158</v>
      </c>
      <c r="H164" s="124" t="s">
        <v>252</v>
      </c>
      <c r="I164" s="124" t="s">
        <v>252</v>
      </c>
      <c r="J164" t="str">
        <f t="shared" si="8"/>
        <v>a16.1</v>
      </c>
      <c r="K164" t="str">
        <f t="shared" si="9"/>
        <v>a16.2</v>
      </c>
      <c r="L164" t="str">
        <f t="shared" si="10"/>
        <v>a16</v>
      </c>
      <c r="M164" t="str">
        <f t="shared" si="11"/>
        <v>a19.1</v>
      </c>
    </row>
    <row r="165" spans="1:13" x14ac:dyDescent="0.35">
      <c r="A165" t="s">
        <v>14159</v>
      </c>
      <c r="B165" t="s">
        <v>14160</v>
      </c>
      <c r="C165" t="s">
        <v>22</v>
      </c>
      <c r="D165" t="s">
        <v>14161</v>
      </c>
      <c r="F165" t="s">
        <v>22</v>
      </c>
      <c r="G165" t="s">
        <v>14162</v>
      </c>
      <c r="H165" s="124" t="s">
        <v>252</v>
      </c>
      <c r="I165" s="124" t="s">
        <v>252</v>
      </c>
      <c r="J165" t="str">
        <f t="shared" si="8"/>
        <v>a16.1</v>
      </c>
      <c r="K165" t="str">
        <f t="shared" si="9"/>
        <v>a16.2</v>
      </c>
      <c r="L165" t="str">
        <f t="shared" si="10"/>
        <v>a16</v>
      </c>
      <c r="M165" t="str">
        <f t="shared" si="11"/>
        <v>a19.1</v>
      </c>
    </row>
    <row r="166" spans="1:13" x14ac:dyDescent="0.35">
      <c r="A166" t="s">
        <v>14163</v>
      </c>
      <c r="B166" t="s">
        <v>10286</v>
      </c>
      <c r="C166" t="s">
        <v>22</v>
      </c>
      <c r="D166" t="s">
        <v>10288</v>
      </c>
      <c r="F166" t="s">
        <v>22</v>
      </c>
      <c r="G166" t="s">
        <v>22</v>
      </c>
      <c r="H166" s="124" t="s">
        <v>252</v>
      </c>
      <c r="I166" s="124" t="s">
        <v>252</v>
      </c>
      <c r="J166" t="str">
        <f t="shared" si="8"/>
        <v>a16.1</v>
      </c>
      <c r="K166" t="str">
        <f t="shared" si="9"/>
        <v>a16.2</v>
      </c>
      <c r="L166" t="str">
        <f t="shared" si="10"/>
        <v>a16</v>
      </c>
      <c r="M166" t="str">
        <f t="shared" si="11"/>
        <v>a19.1</v>
      </c>
    </row>
    <row r="167" spans="1:13" x14ac:dyDescent="0.35">
      <c r="A167" t="s">
        <v>14164</v>
      </c>
      <c r="B167" t="s">
        <v>14165</v>
      </c>
      <c r="C167" t="s">
        <v>22</v>
      </c>
      <c r="D167" t="s">
        <v>14166</v>
      </c>
      <c r="F167" t="s">
        <v>22</v>
      </c>
      <c r="G167" t="s">
        <v>22</v>
      </c>
      <c r="H167" s="124" t="s">
        <v>252</v>
      </c>
      <c r="I167" s="124" t="s">
        <v>252</v>
      </c>
      <c r="J167" t="str">
        <f t="shared" si="8"/>
        <v>a16.1</v>
      </c>
      <c r="K167" t="str">
        <f t="shared" si="9"/>
        <v>a16.2</v>
      </c>
      <c r="L167" t="str">
        <f t="shared" si="10"/>
        <v>a16</v>
      </c>
      <c r="M167" t="str">
        <f t="shared" si="11"/>
        <v>a19.1</v>
      </c>
    </row>
    <row r="168" spans="1:13" x14ac:dyDescent="0.35">
      <c r="A168" t="s">
        <v>14167</v>
      </c>
      <c r="B168" t="s">
        <v>14168</v>
      </c>
      <c r="C168" t="s">
        <v>14169</v>
      </c>
      <c r="D168" t="s">
        <v>14170</v>
      </c>
      <c r="F168" t="s">
        <v>22</v>
      </c>
      <c r="G168" t="s">
        <v>22</v>
      </c>
      <c r="H168" s="124" t="s">
        <v>252</v>
      </c>
      <c r="I168" s="124" t="s">
        <v>252</v>
      </c>
      <c r="J168" t="str">
        <f t="shared" si="8"/>
        <v>a16.1</v>
      </c>
      <c r="K168" t="str">
        <f t="shared" si="9"/>
        <v>a16.2</v>
      </c>
      <c r="L168" t="str">
        <f t="shared" si="10"/>
        <v>a16</v>
      </c>
      <c r="M168" t="str">
        <f t="shared" si="11"/>
        <v>a19.1</v>
      </c>
    </row>
    <row r="169" spans="1:13" x14ac:dyDescent="0.35">
      <c r="A169" t="s">
        <v>14171</v>
      </c>
      <c r="B169" t="s">
        <v>14172</v>
      </c>
      <c r="C169" t="s">
        <v>14173</v>
      </c>
      <c r="D169" t="s">
        <v>14174</v>
      </c>
      <c r="F169" t="s">
        <v>22</v>
      </c>
      <c r="G169" t="s">
        <v>14175</v>
      </c>
      <c r="H169" s="124" t="s">
        <v>252</v>
      </c>
      <c r="I169" s="124" t="s">
        <v>252</v>
      </c>
      <c r="J169" t="str">
        <f t="shared" si="8"/>
        <v>a16.1</v>
      </c>
      <c r="K169" t="str">
        <f t="shared" si="9"/>
        <v>a16.2</v>
      </c>
      <c r="L169" t="str">
        <f t="shared" si="10"/>
        <v>a16</v>
      </c>
      <c r="M169" t="str">
        <f t="shared" si="11"/>
        <v>a19.1</v>
      </c>
    </row>
    <row r="170" spans="1:13" x14ac:dyDescent="0.35">
      <c r="A170" t="s">
        <v>14176</v>
      </c>
      <c r="B170" t="s">
        <v>14177</v>
      </c>
      <c r="C170" t="s">
        <v>22</v>
      </c>
      <c r="D170" t="s">
        <v>14178</v>
      </c>
      <c r="F170" t="s">
        <v>14179</v>
      </c>
      <c r="G170" t="s">
        <v>22</v>
      </c>
      <c r="H170" s="124" t="s">
        <v>252</v>
      </c>
      <c r="I170" s="124" t="s">
        <v>240</v>
      </c>
      <c r="J170" t="str">
        <f t="shared" si="8"/>
        <v>a16.1</v>
      </c>
      <c r="K170" t="str">
        <f t="shared" si="9"/>
        <v>a16.2</v>
      </c>
      <c r="L170" t="str">
        <f t="shared" si="10"/>
        <v>a16</v>
      </c>
      <c r="M170" t="str">
        <f t="shared" si="11"/>
        <v>a19.1</v>
      </c>
    </row>
    <row r="171" spans="1:13" x14ac:dyDescent="0.35">
      <c r="A171" t="s">
        <v>14180</v>
      </c>
      <c r="B171" t="s">
        <v>14181</v>
      </c>
      <c r="C171" t="s">
        <v>22</v>
      </c>
      <c r="D171" t="s">
        <v>14182</v>
      </c>
      <c r="F171" t="s">
        <v>22</v>
      </c>
      <c r="G171" t="s">
        <v>22</v>
      </c>
      <c r="H171" s="124" t="s">
        <v>252</v>
      </c>
      <c r="I171" s="124" t="s">
        <v>240</v>
      </c>
      <c r="J171" t="str">
        <f t="shared" si="8"/>
        <v>a16.1</v>
      </c>
      <c r="K171" t="str">
        <f t="shared" si="9"/>
        <v>a16.2</v>
      </c>
      <c r="L171" t="str">
        <f t="shared" si="10"/>
        <v>a16</v>
      </c>
      <c r="M171" t="str">
        <f t="shared" si="11"/>
        <v>a19.1</v>
      </c>
    </row>
    <row r="172" spans="1:13" x14ac:dyDescent="0.35">
      <c r="A172" t="s">
        <v>14183</v>
      </c>
      <c r="B172" t="s">
        <v>8914</v>
      </c>
      <c r="C172" t="s">
        <v>22</v>
      </c>
      <c r="D172" t="s">
        <v>14184</v>
      </c>
      <c r="F172" t="s">
        <v>22</v>
      </c>
      <c r="G172" t="s">
        <v>22</v>
      </c>
      <c r="H172" s="124" t="s">
        <v>240</v>
      </c>
      <c r="I172" s="124" t="s">
        <v>240</v>
      </c>
      <c r="J172" t="str">
        <f t="shared" si="8"/>
        <v>a17.1</v>
      </c>
      <c r="K172" t="str">
        <f t="shared" si="9"/>
        <v>a17.2</v>
      </c>
      <c r="L172" t="str">
        <f t="shared" si="10"/>
        <v>a17</v>
      </c>
      <c r="M172" t="str">
        <f t="shared" si="11"/>
        <v>a19.2</v>
      </c>
    </row>
    <row r="173" spans="1:13" x14ac:dyDescent="0.35">
      <c r="A173" t="s">
        <v>14185</v>
      </c>
      <c r="B173" t="s">
        <v>14186</v>
      </c>
      <c r="C173" t="s">
        <v>22</v>
      </c>
      <c r="D173" t="s">
        <v>14187</v>
      </c>
      <c r="F173" t="s">
        <v>22</v>
      </c>
      <c r="G173" t="s">
        <v>22</v>
      </c>
      <c r="H173" s="124" t="s">
        <v>240</v>
      </c>
      <c r="I173" s="124" t="s">
        <v>240</v>
      </c>
      <c r="J173" t="str">
        <f t="shared" si="8"/>
        <v>a17.1</v>
      </c>
      <c r="K173" t="str">
        <f t="shared" si="9"/>
        <v>a17.2</v>
      </c>
      <c r="L173" t="str">
        <f t="shared" si="10"/>
        <v>a17</v>
      </c>
      <c r="M173" t="str">
        <f t="shared" si="11"/>
        <v>a19.2</v>
      </c>
    </row>
    <row r="174" spans="1:13" x14ac:dyDescent="0.35">
      <c r="A174" t="s">
        <v>14188</v>
      </c>
      <c r="B174" t="s">
        <v>14189</v>
      </c>
      <c r="C174" t="s">
        <v>22</v>
      </c>
      <c r="D174" t="s">
        <v>14190</v>
      </c>
      <c r="F174" t="s">
        <v>22</v>
      </c>
      <c r="G174" t="s">
        <v>22</v>
      </c>
      <c r="H174" s="124" t="s">
        <v>252</v>
      </c>
      <c r="I174" s="124" t="s">
        <v>252</v>
      </c>
      <c r="J174" t="str">
        <f t="shared" si="8"/>
        <v>a16.1</v>
      </c>
      <c r="K174" t="str">
        <f t="shared" si="9"/>
        <v>a16.2</v>
      </c>
      <c r="L174" t="str">
        <f t="shared" si="10"/>
        <v>a16</v>
      </c>
      <c r="M174" t="str">
        <f t="shared" si="11"/>
        <v>a19.1</v>
      </c>
    </row>
    <row r="175" spans="1:13" x14ac:dyDescent="0.35">
      <c r="A175" t="s">
        <v>14191</v>
      </c>
      <c r="B175" t="s">
        <v>14192</v>
      </c>
      <c r="C175" t="s">
        <v>22</v>
      </c>
      <c r="D175" t="s">
        <v>14193</v>
      </c>
      <c r="F175" t="s">
        <v>22</v>
      </c>
      <c r="G175" t="s">
        <v>22</v>
      </c>
      <c r="H175" s="124" t="s">
        <v>240</v>
      </c>
      <c r="I175" s="124" t="s">
        <v>240</v>
      </c>
      <c r="J175" t="str">
        <f t="shared" si="8"/>
        <v>a17.1</v>
      </c>
      <c r="K175" t="str">
        <f t="shared" si="9"/>
        <v>a17.2</v>
      </c>
      <c r="L175" t="str">
        <f t="shared" si="10"/>
        <v>a17</v>
      </c>
      <c r="M175" t="str">
        <f t="shared" si="11"/>
        <v>a19.2</v>
      </c>
    </row>
    <row r="176" spans="1:13" x14ac:dyDescent="0.35">
      <c r="A176" t="s">
        <v>14194</v>
      </c>
      <c r="B176" t="s">
        <v>9170</v>
      </c>
      <c r="C176" t="s">
        <v>22</v>
      </c>
      <c r="D176" t="s">
        <v>9172</v>
      </c>
      <c r="F176" t="s">
        <v>22</v>
      </c>
      <c r="G176" t="s">
        <v>22</v>
      </c>
      <c r="H176" s="124" t="s">
        <v>252</v>
      </c>
      <c r="I176" s="124" t="s">
        <v>252</v>
      </c>
      <c r="J176" t="str">
        <f t="shared" si="8"/>
        <v>a16.1</v>
      </c>
      <c r="K176" t="str">
        <f t="shared" si="9"/>
        <v>a16.2</v>
      </c>
      <c r="L176" t="str">
        <f t="shared" si="10"/>
        <v>a16</v>
      </c>
      <c r="M176" t="str">
        <f t="shared" si="11"/>
        <v>a19.1</v>
      </c>
    </row>
    <row r="177" spans="1:13" x14ac:dyDescent="0.35">
      <c r="A177" t="s">
        <v>14195</v>
      </c>
      <c r="B177" t="s">
        <v>14196</v>
      </c>
      <c r="C177" t="s">
        <v>22</v>
      </c>
      <c r="D177" t="s">
        <v>13948</v>
      </c>
      <c r="F177" t="s">
        <v>22</v>
      </c>
      <c r="G177" t="s">
        <v>14197</v>
      </c>
      <c r="H177" s="124" t="s">
        <v>252</v>
      </c>
      <c r="I177" s="124" t="s">
        <v>252</v>
      </c>
      <c r="J177" t="str">
        <f t="shared" si="8"/>
        <v>a16.1</v>
      </c>
      <c r="K177" t="str">
        <f t="shared" si="9"/>
        <v>a16.2</v>
      </c>
      <c r="L177" t="str">
        <f t="shared" si="10"/>
        <v>a16</v>
      </c>
      <c r="M177" t="str">
        <f t="shared" si="11"/>
        <v>a19.1</v>
      </c>
    </row>
    <row r="178" spans="1:13" x14ac:dyDescent="0.35">
      <c r="A178" t="s">
        <v>14198</v>
      </c>
      <c r="B178" t="s">
        <v>14199</v>
      </c>
      <c r="C178" t="s">
        <v>22</v>
      </c>
      <c r="D178" t="s">
        <v>14200</v>
      </c>
      <c r="F178" t="s">
        <v>22</v>
      </c>
      <c r="G178" t="s">
        <v>22</v>
      </c>
      <c r="H178" s="124" t="s">
        <v>240</v>
      </c>
      <c r="I178" s="124" t="s">
        <v>240</v>
      </c>
      <c r="J178" t="str">
        <f t="shared" si="8"/>
        <v>a17.1</v>
      </c>
      <c r="K178" t="str">
        <f t="shared" si="9"/>
        <v>a17.2</v>
      </c>
      <c r="L178" t="str">
        <f t="shared" si="10"/>
        <v>a17</v>
      </c>
      <c r="M178" t="str">
        <f t="shared" si="11"/>
        <v>a19.2</v>
      </c>
    </row>
    <row r="179" spans="1:13" x14ac:dyDescent="0.35">
      <c r="A179" t="s">
        <v>14201</v>
      </c>
      <c r="B179" t="s">
        <v>14202</v>
      </c>
      <c r="C179" t="s">
        <v>22</v>
      </c>
      <c r="D179" t="s">
        <v>14203</v>
      </c>
      <c r="F179" t="s">
        <v>22</v>
      </c>
      <c r="G179" t="s">
        <v>22</v>
      </c>
      <c r="H179" s="124" t="s">
        <v>240</v>
      </c>
      <c r="I179" s="124" t="s">
        <v>240</v>
      </c>
      <c r="J179" t="str">
        <f t="shared" si="8"/>
        <v>a17.1</v>
      </c>
      <c r="K179" t="str">
        <f t="shared" si="9"/>
        <v>a17.2</v>
      </c>
      <c r="L179" t="str">
        <f t="shared" si="10"/>
        <v>a17</v>
      </c>
      <c r="M179" t="str">
        <f t="shared" si="11"/>
        <v>a19.2</v>
      </c>
    </row>
    <row r="180" spans="1:13" x14ac:dyDescent="0.35">
      <c r="A180" t="s">
        <v>14204</v>
      </c>
      <c r="B180" t="s">
        <v>14205</v>
      </c>
      <c r="C180" t="s">
        <v>22</v>
      </c>
      <c r="D180" t="s">
        <v>14206</v>
      </c>
      <c r="F180" t="s">
        <v>14207</v>
      </c>
      <c r="G180" t="s">
        <v>22</v>
      </c>
      <c r="H180" s="124" t="s">
        <v>240</v>
      </c>
      <c r="I180" s="124" t="s">
        <v>240</v>
      </c>
      <c r="J180" t="str">
        <f t="shared" si="8"/>
        <v>a17.1</v>
      </c>
      <c r="K180" t="str">
        <f t="shared" si="9"/>
        <v>a17.2</v>
      </c>
      <c r="L180" t="str">
        <f t="shared" si="10"/>
        <v>a17</v>
      </c>
      <c r="M180" t="str">
        <f t="shared" si="11"/>
        <v>a19.2</v>
      </c>
    </row>
    <row r="181" spans="1:13" x14ac:dyDescent="0.35">
      <c r="A181" t="s">
        <v>14208</v>
      </c>
      <c r="B181" t="s">
        <v>14209</v>
      </c>
      <c r="C181" t="s">
        <v>14210</v>
      </c>
      <c r="D181" t="s">
        <v>14211</v>
      </c>
      <c r="F181" t="s">
        <v>22</v>
      </c>
      <c r="G181" t="s">
        <v>22</v>
      </c>
      <c r="H181" s="124" t="s">
        <v>240</v>
      </c>
      <c r="I181" s="124" t="s">
        <v>240</v>
      </c>
      <c r="J181" t="str">
        <f t="shared" si="8"/>
        <v>a17.1</v>
      </c>
      <c r="K181" t="str">
        <f t="shared" si="9"/>
        <v>a17.2</v>
      </c>
      <c r="L181" t="str">
        <f t="shared" si="10"/>
        <v>a17</v>
      </c>
      <c r="M181" t="str">
        <f t="shared" si="11"/>
        <v>a19.2</v>
      </c>
    </row>
    <row r="182" spans="1:13" x14ac:dyDescent="0.35">
      <c r="A182" t="s">
        <v>14212</v>
      </c>
      <c r="B182" t="s">
        <v>9614</v>
      </c>
      <c r="C182" t="s">
        <v>22</v>
      </c>
      <c r="D182" t="s">
        <v>9616</v>
      </c>
      <c r="F182" t="s">
        <v>22</v>
      </c>
      <c r="G182" t="s">
        <v>22</v>
      </c>
      <c r="H182" s="124" t="s">
        <v>252</v>
      </c>
      <c r="I182" s="124" t="s">
        <v>252</v>
      </c>
      <c r="J182" t="str">
        <f t="shared" si="8"/>
        <v>a16.1</v>
      </c>
      <c r="K182" t="str">
        <f t="shared" si="9"/>
        <v>a16.2</v>
      </c>
      <c r="L182" t="str">
        <f t="shared" si="10"/>
        <v>a16</v>
      </c>
      <c r="M182" t="str">
        <f t="shared" si="11"/>
        <v>a19.1</v>
      </c>
    </row>
    <row r="183" spans="1:13" x14ac:dyDescent="0.35">
      <c r="A183" t="s">
        <v>14213</v>
      </c>
      <c r="B183" t="s">
        <v>14214</v>
      </c>
      <c r="C183" t="s">
        <v>22</v>
      </c>
      <c r="D183" t="s">
        <v>14215</v>
      </c>
      <c r="F183" t="s">
        <v>14216</v>
      </c>
      <c r="G183" t="s">
        <v>22</v>
      </c>
      <c r="H183" s="124" t="s">
        <v>252</v>
      </c>
      <c r="I183" s="124" t="s">
        <v>252</v>
      </c>
      <c r="J183" t="str">
        <f t="shared" si="8"/>
        <v>a16.1</v>
      </c>
      <c r="K183" t="str">
        <f t="shared" si="9"/>
        <v>a16.2</v>
      </c>
      <c r="L183" t="str">
        <f t="shared" si="10"/>
        <v>a16</v>
      </c>
      <c r="M183" t="str">
        <f t="shared" si="11"/>
        <v>a19.1</v>
      </c>
    </row>
    <row r="184" spans="1:13" x14ac:dyDescent="0.35">
      <c r="A184" t="s">
        <v>14217</v>
      </c>
      <c r="B184" t="s">
        <v>14218</v>
      </c>
      <c r="C184" t="s">
        <v>22</v>
      </c>
      <c r="D184" t="s">
        <v>14219</v>
      </c>
      <c r="F184" t="s">
        <v>22</v>
      </c>
      <c r="G184" t="s">
        <v>22</v>
      </c>
      <c r="H184" s="124" t="s">
        <v>252</v>
      </c>
      <c r="I184" s="124" t="s">
        <v>252</v>
      </c>
      <c r="J184" t="str">
        <f t="shared" si="8"/>
        <v>a16.1</v>
      </c>
      <c r="K184" t="str">
        <f t="shared" si="9"/>
        <v>a16.2</v>
      </c>
      <c r="L184" t="str">
        <f t="shared" si="10"/>
        <v>a16</v>
      </c>
      <c r="M184" t="str">
        <f t="shared" si="11"/>
        <v>a19.1</v>
      </c>
    </row>
    <row r="185" spans="1:13" x14ac:dyDescent="0.35">
      <c r="A185" t="s">
        <v>14220</v>
      </c>
      <c r="B185" t="s">
        <v>14221</v>
      </c>
      <c r="C185" t="s">
        <v>22</v>
      </c>
      <c r="D185" t="s">
        <v>14222</v>
      </c>
      <c r="F185" t="s">
        <v>22</v>
      </c>
      <c r="G185" t="s">
        <v>22</v>
      </c>
      <c r="H185" s="124" t="s">
        <v>252</v>
      </c>
      <c r="I185" s="124" t="s">
        <v>252</v>
      </c>
      <c r="J185" t="str">
        <f t="shared" si="8"/>
        <v>a16.1</v>
      </c>
      <c r="K185" t="str">
        <f t="shared" si="9"/>
        <v>a16.2</v>
      </c>
      <c r="L185" t="str">
        <f t="shared" si="10"/>
        <v>a16</v>
      </c>
      <c r="M185" t="str">
        <f t="shared" si="11"/>
        <v>a19.1</v>
      </c>
    </row>
    <row r="186" spans="1:13" x14ac:dyDescent="0.35">
      <c r="A186" t="s">
        <v>14223</v>
      </c>
      <c r="B186" t="s">
        <v>9187</v>
      </c>
      <c r="C186" t="s">
        <v>22</v>
      </c>
      <c r="D186" t="s">
        <v>9189</v>
      </c>
      <c r="F186" t="s">
        <v>22</v>
      </c>
      <c r="G186" t="s">
        <v>22</v>
      </c>
      <c r="H186" s="124" t="s">
        <v>252</v>
      </c>
      <c r="I186" s="124" t="s">
        <v>252</v>
      </c>
      <c r="J186" t="str">
        <f t="shared" si="8"/>
        <v>a16.1</v>
      </c>
      <c r="K186" t="str">
        <f t="shared" si="9"/>
        <v>a16.2</v>
      </c>
      <c r="L186" t="str">
        <f t="shared" si="10"/>
        <v>a16</v>
      </c>
      <c r="M186" t="str">
        <f t="shared" si="11"/>
        <v>a19.1</v>
      </c>
    </row>
    <row r="187" spans="1:13" x14ac:dyDescent="0.35">
      <c r="A187" t="s">
        <v>14224</v>
      </c>
      <c r="B187" t="s">
        <v>14225</v>
      </c>
      <c r="C187" t="s">
        <v>22</v>
      </c>
      <c r="F187" t="s">
        <v>22</v>
      </c>
      <c r="G187" t="s">
        <v>22</v>
      </c>
      <c r="H187" s="124" t="s">
        <v>252</v>
      </c>
      <c r="I187" s="124" t="s">
        <v>252</v>
      </c>
      <c r="J187" t="str">
        <f t="shared" si="8"/>
        <v>a16.1</v>
      </c>
      <c r="K187" t="str">
        <f t="shared" si="9"/>
        <v>a16.2</v>
      </c>
      <c r="L187" t="str">
        <f t="shared" si="10"/>
        <v>a16</v>
      </c>
      <c r="M187" t="str">
        <f t="shared" si="11"/>
        <v>a19.1</v>
      </c>
    </row>
    <row r="188" spans="1:13" x14ac:dyDescent="0.35">
      <c r="A188" t="s">
        <v>14226</v>
      </c>
      <c r="B188" t="s">
        <v>14227</v>
      </c>
      <c r="C188" t="s">
        <v>14228</v>
      </c>
      <c r="D188" t="s">
        <v>14229</v>
      </c>
      <c r="F188" t="s">
        <v>22</v>
      </c>
      <c r="G188" t="s">
        <v>22</v>
      </c>
      <c r="H188" s="124" t="s">
        <v>252</v>
      </c>
      <c r="I188" s="124" t="s">
        <v>252</v>
      </c>
      <c r="J188" t="str">
        <f t="shared" si="8"/>
        <v>a16.1</v>
      </c>
      <c r="K188" t="str">
        <f t="shared" si="9"/>
        <v>a16.2</v>
      </c>
      <c r="L188" t="str">
        <f t="shared" si="10"/>
        <v>a16</v>
      </c>
      <c r="M188" t="str">
        <f t="shared" si="11"/>
        <v>a19.1</v>
      </c>
    </row>
    <row r="189" spans="1:13" x14ac:dyDescent="0.35">
      <c r="A189" t="s">
        <v>14230</v>
      </c>
      <c r="B189" t="s">
        <v>14231</v>
      </c>
      <c r="C189" t="s">
        <v>22</v>
      </c>
      <c r="D189" t="s">
        <v>14232</v>
      </c>
      <c r="F189" t="s">
        <v>22</v>
      </c>
      <c r="G189" t="s">
        <v>22</v>
      </c>
      <c r="H189" s="124" t="s">
        <v>240</v>
      </c>
      <c r="I189" s="124" t="s">
        <v>240</v>
      </c>
      <c r="J189" t="str">
        <f t="shared" si="8"/>
        <v>a17.1</v>
      </c>
      <c r="K189" t="str">
        <f t="shared" si="9"/>
        <v>a17.2</v>
      </c>
      <c r="L189" t="str">
        <f t="shared" si="10"/>
        <v>a17</v>
      </c>
      <c r="M189" t="str">
        <f t="shared" si="11"/>
        <v>a19.2</v>
      </c>
    </row>
    <row r="190" spans="1:13" x14ac:dyDescent="0.35">
      <c r="A190" t="s">
        <v>14233</v>
      </c>
      <c r="B190" t="s">
        <v>14234</v>
      </c>
      <c r="C190" t="s">
        <v>22</v>
      </c>
      <c r="D190" t="s">
        <v>14235</v>
      </c>
      <c r="F190" t="s">
        <v>22</v>
      </c>
      <c r="G190" t="s">
        <v>22</v>
      </c>
      <c r="H190" s="124" t="s">
        <v>240</v>
      </c>
      <c r="I190" s="124" t="s">
        <v>240</v>
      </c>
      <c r="J190" t="str">
        <f t="shared" si="8"/>
        <v>a17.1</v>
      </c>
      <c r="K190" t="str">
        <f t="shared" si="9"/>
        <v>a17.2</v>
      </c>
      <c r="L190" t="str">
        <f t="shared" si="10"/>
        <v>a17</v>
      </c>
      <c r="M190" t="str">
        <f t="shared" si="11"/>
        <v>a19.2</v>
      </c>
    </row>
    <row r="191" spans="1:13" x14ac:dyDescent="0.35">
      <c r="A191" t="s">
        <v>14236</v>
      </c>
      <c r="B191" t="s">
        <v>14237</v>
      </c>
      <c r="C191" t="s">
        <v>22</v>
      </c>
      <c r="D191" t="s">
        <v>14238</v>
      </c>
      <c r="F191" t="s">
        <v>22</v>
      </c>
      <c r="G191" t="s">
        <v>14239</v>
      </c>
      <c r="H191" s="124" t="s">
        <v>240</v>
      </c>
      <c r="I191" s="124" t="s">
        <v>240</v>
      </c>
      <c r="J191" t="str">
        <f t="shared" si="8"/>
        <v>a17.1</v>
      </c>
      <c r="K191" t="str">
        <f t="shared" si="9"/>
        <v>a17.2</v>
      </c>
      <c r="L191" t="str">
        <f t="shared" si="10"/>
        <v>a17</v>
      </c>
      <c r="M191" t="str">
        <f t="shared" si="11"/>
        <v>a19.2</v>
      </c>
    </row>
    <row r="192" spans="1:13" x14ac:dyDescent="0.35">
      <c r="A192" t="s">
        <v>14240</v>
      </c>
      <c r="B192" t="s">
        <v>14241</v>
      </c>
      <c r="C192" t="s">
        <v>22</v>
      </c>
      <c r="D192" t="s">
        <v>14242</v>
      </c>
      <c r="F192" t="s">
        <v>22</v>
      </c>
      <c r="G192" t="s">
        <v>22</v>
      </c>
      <c r="H192" s="124" t="s">
        <v>252</v>
      </c>
      <c r="I192" s="124" t="s">
        <v>252</v>
      </c>
      <c r="J192" t="str">
        <f t="shared" si="8"/>
        <v>a16.1</v>
      </c>
      <c r="K192" t="str">
        <f t="shared" si="9"/>
        <v>a16.2</v>
      </c>
      <c r="L192" t="str">
        <f t="shared" si="10"/>
        <v>a16</v>
      </c>
      <c r="M192" t="str">
        <f t="shared" si="11"/>
        <v>a19.1</v>
      </c>
    </row>
    <row r="193" spans="1:13" x14ac:dyDescent="0.35">
      <c r="A193" t="s">
        <v>14243</v>
      </c>
      <c r="B193" s="88" t="s">
        <v>14244</v>
      </c>
      <c r="C193" t="s">
        <v>22</v>
      </c>
      <c r="D193" t="s">
        <v>14245</v>
      </c>
      <c r="F193" t="s">
        <v>14246</v>
      </c>
      <c r="G193" t="s">
        <v>22</v>
      </c>
      <c r="H193" s="124" t="s">
        <v>240</v>
      </c>
      <c r="I193" s="124" t="s">
        <v>240</v>
      </c>
      <c r="J193" t="str">
        <f t="shared" si="8"/>
        <v>a17.1</v>
      </c>
      <c r="K193" t="str">
        <f t="shared" si="9"/>
        <v>a17.2</v>
      </c>
      <c r="L193" t="str">
        <f t="shared" si="10"/>
        <v>a17</v>
      </c>
      <c r="M193" t="str">
        <f t="shared" si="11"/>
        <v>a19.2</v>
      </c>
    </row>
    <row r="194" spans="1:13" x14ac:dyDescent="0.35">
      <c r="A194" t="s">
        <v>14247</v>
      </c>
      <c r="B194" t="s">
        <v>10490</v>
      </c>
      <c r="C194" t="s">
        <v>22</v>
      </c>
      <c r="D194" t="s">
        <v>10493</v>
      </c>
      <c r="F194" t="s">
        <v>22</v>
      </c>
      <c r="G194" t="s">
        <v>22</v>
      </c>
      <c r="H194" s="124" t="s">
        <v>240</v>
      </c>
      <c r="I194" s="124" t="s">
        <v>240</v>
      </c>
      <c r="J194" t="str">
        <f t="shared" ref="J194:J218" si="12">IF(H194="Yes","a16.1",IF(H194="No","a17.1","a15.1"))</f>
        <v>a17.1</v>
      </c>
      <c r="K194" t="str">
        <f t="shared" ref="K194:K218" si="13">IF(H194="Yes","a16.2",IF(H194="No","a17.2","a15.2"))</f>
        <v>a17.2</v>
      </c>
      <c r="L194" t="str">
        <f t="shared" ref="L194:L218" si="14">IF(H194="Yes","a16",IF(H194="No","a17","a15"))</f>
        <v>a17</v>
      </c>
      <c r="M194" t="str">
        <f t="shared" ref="M194:M218" si="15">IF(H194="Yes","a19.1",IF(H194="No","a19.2","a19.3"))</f>
        <v>a19.2</v>
      </c>
    </row>
    <row r="195" spans="1:13" x14ac:dyDescent="0.35">
      <c r="A195" t="s">
        <v>14248</v>
      </c>
      <c r="B195" t="s">
        <v>14249</v>
      </c>
      <c r="C195" t="s">
        <v>22</v>
      </c>
      <c r="D195" t="s">
        <v>14250</v>
      </c>
      <c r="F195" t="s">
        <v>22</v>
      </c>
      <c r="G195" t="s">
        <v>22</v>
      </c>
      <c r="H195" s="124" t="s">
        <v>252</v>
      </c>
      <c r="I195" s="124" t="s">
        <v>252</v>
      </c>
      <c r="J195" t="str">
        <f t="shared" si="12"/>
        <v>a16.1</v>
      </c>
      <c r="K195" t="str">
        <f t="shared" si="13"/>
        <v>a16.2</v>
      </c>
      <c r="L195" t="str">
        <f t="shared" si="14"/>
        <v>a16</v>
      </c>
      <c r="M195" t="str">
        <f t="shared" si="15"/>
        <v>a19.1</v>
      </c>
    </row>
    <row r="196" spans="1:13" x14ac:dyDescent="0.35">
      <c r="A196" t="s">
        <v>14251</v>
      </c>
      <c r="B196" t="s">
        <v>14252</v>
      </c>
      <c r="C196" t="s">
        <v>22</v>
      </c>
      <c r="D196" t="s">
        <v>14253</v>
      </c>
      <c r="F196" t="s">
        <v>14254</v>
      </c>
      <c r="G196" t="s">
        <v>22</v>
      </c>
      <c r="H196" s="124" t="s">
        <v>252</v>
      </c>
      <c r="I196" s="124" t="s">
        <v>252</v>
      </c>
      <c r="J196" t="str">
        <f t="shared" si="12"/>
        <v>a16.1</v>
      </c>
      <c r="K196" t="str">
        <f t="shared" si="13"/>
        <v>a16.2</v>
      </c>
      <c r="L196" t="str">
        <f t="shared" si="14"/>
        <v>a16</v>
      </c>
      <c r="M196" t="str">
        <f t="shared" si="15"/>
        <v>a19.1</v>
      </c>
    </row>
    <row r="197" spans="1:13" x14ac:dyDescent="0.35">
      <c r="A197" t="s">
        <v>14255</v>
      </c>
      <c r="B197" t="s">
        <v>14256</v>
      </c>
      <c r="C197" t="s">
        <v>22</v>
      </c>
      <c r="D197" t="s">
        <v>14257</v>
      </c>
      <c r="F197" t="s">
        <v>22</v>
      </c>
      <c r="G197" t="s">
        <v>22</v>
      </c>
      <c r="H197" s="124" t="s">
        <v>252</v>
      </c>
      <c r="I197" s="124" t="s">
        <v>252</v>
      </c>
      <c r="J197" t="str">
        <f t="shared" si="12"/>
        <v>a16.1</v>
      </c>
      <c r="K197" t="str">
        <f t="shared" si="13"/>
        <v>a16.2</v>
      </c>
      <c r="L197" t="str">
        <f t="shared" si="14"/>
        <v>a16</v>
      </c>
      <c r="M197" t="str">
        <f t="shared" si="15"/>
        <v>a19.1</v>
      </c>
    </row>
    <row r="198" spans="1:13" x14ac:dyDescent="0.35">
      <c r="A198" t="s">
        <v>14258</v>
      </c>
      <c r="B198" t="s">
        <v>14259</v>
      </c>
      <c r="C198" t="s">
        <v>22</v>
      </c>
      <c r="D198" t="s">
        <v>14260</v>
      </c>
      <c r="F198" t="s">
        <v>22</v>
      </c>
      <c r="G198" t="s">
        <v>14261</v>
      </c>
      <c r="H198" s="124" t="s">
        <v>240</v>
      </c>
      <c r="I198" s="124" t="s">
        <v>240</v>
      </c>
      <c r="J198" t="str">
        <f t="shared" si="12"/>
        <v>a17.1</v>
      </c>
      <c r="K198" t="str">
        <f t="shared" si="13"/>
        <v>a17.2</v>
      </c>
      <c r="L198" t="str">
        <f t="shared" si="14"/>
        <v>a17</v>
      </c>
      <c r="M198" t="str">
        <f t="shared" si="15"/>
        <v>a19.2</v>
      </c>
    </row>
    <row r="199" spans="1:13" x14ac:dyDescent="0.35">
      <c r="A199" t="s">
        <v>14262</v>
      </c>
      <c r="B199" t="s">
        <v>14263</v>
      </c>
      <c r="C199" t="s">
        <v>22</v>
      </c>
      <c r="D199" t="s">
        <v>14264</v>
      </c>
      <c r="F199" t="s">
        <v>14265</v>
      </c>
      <c r="G199" t="s">
        <v>22</v>
      </c>
      <c r="H199" s="124" t="s">
        <v>240</v>
      </c>
      <c r="I199" s="124" t="s">
        <v>240</v>
      </c>
      <c r="J199" t="str">
        <f t="shared" si="12"/>
        <v>a17.1</v>
      </c>
      <c r="K199" t="str">
        <f t="shared" si="13"/>
        <v>a17.2</v>
      </c>
      <c r="L199" t="str">
        <f t="shared" si="14"/>
        <v>a17</v>
      </c>
      <c r="M199" t="str">
        <f t="shared" si="15"/>
        <v>a19.2</v>
      </c>
    </row>
    <row r="200" spans="1:13" x14ac:dyDescent="0.35">
      <c r="A200" t="s">
        <v>14266</v>
      </c>
      <c r="B200" t="s">
        <v>57</v>
      </c>
      <c r="C200" t="s">
        <v>22</v>
      </c>
      <c r="D200" t="s">
        <v>14267</v>
      </c>
      <c r="F200" t="s">
        <v>14268</v>
      </c>
      <c r="G200" t="s">
        <v>22</v>
      </c>
      <c r="H200" s="124" t="s">
        <v>240</v>
      </c>
      <c r="I200" s="124" t="s">
        <v>240</v>
      </c>
      <c r="J200" t="str">
        <f t="shared" si="12"/>
        <v>a17.1</v>
      </c>
      <c r="K200" t="str">
        <f t="shared" si="13"/>
        <v>a17.2</v>
      </c>
      <c r="L200" t="str">
        <f t="shared" si="14"/>
        <v>a17</v>
      </c>
      <c r="M200" t="str">
        <f t="shared" si="15"/>
        <v>a19.2</v>
      </c>
    </row>
    <row r="201" spans="1:13" x14ac:dyDescent="0.35">
      <c r="A201" t="s">
        <v>14269</v>
      </c>
      <c r="B201" t="s">
        <v>59</v>
      </c>
      <c r="C201" t="s">
        <v>22</v>
      </c>
      <c r="D201" t="s">
        <v>14270</v>
      </c>
      <c r="F201" t="s">
        <v>22</v>
      </c>
      <c r="G201" t="s">
        <v>14271</v>
      </c>
      <c r="H201" s="124" t="s">
        <v>240</v>
      </c>
      <c r="I201" s="124" t="s">
        <v>240</v>
      </c>
      <c r="J201" t="str">
        <f t="shared" si="12"/>
        <v>a17.1</v>
      </c>
      <c r="K201" t="str">
        <f t="shared" si="13"/>
        <v>a17.2</v>
      </c>
      <c r="L201" t="str">
        <f t="shared" si="14"/>
        <v>a17</v>
      </c>
      <c r="M201" t="str">
        <f t="shared" si="15"/>
        <v>a19.2</v>
      </c>
    </row>
    <row r="202" spans="1:13" x14ac:dyDescent="0.35">
      <c r="A202" t="s">
        <v>14272</v>
      </c>
      <c r="B202" t="s">
        <v>14273</v>
      </c>
      <c r="C202" t="s">
        <v>22</v>
      </c>
      <c r="D202" t="s">
        <v>14274</v>
      </c>
      <c r="F202" t="s">
        <v>22</v>
      </c>
      <c r="G202" t="s">
        <v>22</v>
      </c>
      <c r="H202" s="124" t="s">
        <v>252</v>
      </c>
      <c r="I202" s="124" t="s">
        <v>252</v>
      </c>
      <c r="J202" t="str">
        <f t="shared" si="12"/>
        <v>a16.1</v>
      </c>
      <c r="K202" t="str">
        <f t="shared" si="13"/>
        <v>a16.2</v>
      </c>
      <c r="L202" t="str">
        <f t="shared" si="14"/>
        <v>a16</v>
      </c>
      <c r="M202" t="str">
        <f t="shared" si="15"/>
        <v>a19.1</v>
      </c>
    </row>
    <row r="203" spans="1:13" x14ac:dyDescent="0.35">
      <c r="A203" t="s">
        <v>14275</v>
      </c>
      <c r="B203" t="s">
        <v>14276</v>
      </c>
      <c r="C203" t="s">
        <v>22</v>
      </c>
      <c r="D203" t="s">
        <v>14277</v>
      </c>
      <c r="F203" t="s">
        <v>14278</v>
      </c>
      <c r="G203" t="s">
        <v>22</v>
      </c>
      <c r="H203" s="124" t="s">
        <v>240</v>
      </c>
      <c r="I203" s="124" t="s">
        <v>240</v>
      </c>
      <c r="J203" t="str">
        <f t="shared" si="12"/>
        <v>a17.1</v>
      </c>
      <c r="K203" t="str">
        <f t="shared" si="13"/>
        <v>a17.2</v>
      </c>
      <c r="L203" t="str">
        <f t="shared" si="14"/>
        <v>a17</v>
      </c>
      <c r="M203" t="str">
        <f t="shared" si="15"/>
        <v>a19.2</v>
      </c>
    </row>
    <row r="204" spans="1:13" x14ac:dyDescent="0.35">
      <c r="A204" t="s">
        <v>14279</v>
      </c>
      <c r="B204" t="s">
        <v>14280</v>
      </c>
      <c r="C204" t="s">
        <v>14281</v>
      </c>
      <c r="D204" t="s">
        <v>14282</v>
      </c>
      <c r="F204" t="s">
        <v>22</v>
      </c>
      <c r="G204" t="s">
        <v>22</v>
      </c>
      <c r="H204" s="124" t="s">
        <v>240</v>
      </c>
      <c r="I204" s="124" t="s">
        <v>240</v>
      </c>
      <c r="J204" t="str">
        <f t="shared" si="12"/>
        <v>a17.1</v>
      </c>
      <c r="K204" t="str">
        <f t="shared" si="13"/>
        <v>a17.2</v>
      </c>
      <c r="L204" t="str">
        <f t="shared" si="14"/>
        <v>a17</v>
      </c>
      <c r="M204" t="str">
        <f t="shared" si="15"/>
        <v>a19.2</v>
      </c>
    </row>
    <row r="205" spans="1:13" x14ac:dyDescent="0.35">
      <c r="A205" t="s">
        <v>14283</v>
      </c>
      <c r="B205" t="s">
        <v>14284</v>
      </c>
      <c r="C205" t="s">
        <v>22</v>
      </c>
      <c r="D205" t="s">
        <v>14285</v>
      </c>
      <c r="F205" t="s">
        <v>22</v>
      </c>
      <c r="G205" t="s">
        <v>22</v>
      </c>
      <c r="H205" s="124" t="s">
        <v>240</v>
      </c>
      <c r="I205" s="124" t="s">
        <v>240</v>
      </c>
      <c r="J205" t="str">
        <f t="shared" si="12"/>
        <v>a17.1</v>
      </c>
      <c r="K205" t="str">
        <f t="shared" si="13"/>
        <v>a17.2</v>
      </c>
      <c r="L205" t="str">
        <f t="shared" si="14"/>
        <v>a17</v>
      </c>
      <c r="M205" t="str">
        <f t="shared" si="15"/>
        <v>a19.2</v>
      </c>
    </row>
    <row r="206" spans="1:13" x14ac:dyDescent="0.35">
      <c r="A206" t="s">
        <v>14286</v>
      </c>
      <c r="B206" t="s">
        <v>14287</v>
      </c>
      <c r="C206" t="s">
        <v>22</v>
      </c>
      <c r="D206" t="s">
        <v>14288</v>
      </c>
      <c r="F206" t="s">
        <v>22</v>
      </c>
      <c r="G206" t="s">
        <v>22</v>
      </c>
      <c r="H206" s="124" t="s">
        <v>240</v>
      </c>
      <c r="I206" s="124" t="s">
        <v>240</v>
      </c>
      <c r="J206" t="str">
        <f t="shared" si="12"/>
        <v>a17.1</v>
      </c>
      <c r="K206" t="str">
        <f t="shared" si="13"/>
        <v>a17.2</v>
      </c>
      <c r="L206" t="str">
        <f t="shared" si="14"/>
        <v>a17</v>
      </c>
      <c r="M206" t="str">
        <f t="shared" si="15"/>
        <v>a19.2</v>
      </c>
    </row>
    <row r="207" spans="1:13" x14ac:dyDescent="0.35">
      <c r="A207" t="s">
        <v>14289</v>
      </c>
      <c r="B207" t="s">
        <v>14290</v>
      </c>
      <c r="C207" t="s">
        <v>22</v>
      </c>
      <c r="D207" t="s">
        <v>14291</v>
      </c>
      <c r="F207" t="s">
        <v>22</v>
      </c>
      <c r="G207" t="s">
        <v>22</v>
      </c>
      <c r="H207" s="124" t="s">
        <v>252</v>
      </c>
      <c r="I207" s="124" t="s">
        <v>252</v>
      </c>
      <c r="J207" t="str">
        <f t="shared" si="12"/>
        <v>a16.1</v>
      </c>
      <c r="K207" t="str">
        <f t="shared" si="13"/>
        <v>a16.2</v>
      </c>
      <c r="L207" t="str">
        <f t="shared" si="14"/>
        <v>a16</v>
      </c>
      <c r="M207" t="str">
        <f t="shared" si="15"/>
        <v>a19.1</v>
      </c>
    </row>
    <row r="208" spans="1:13" x14ac:dyDescent="0.35">
      <c r="A208" t="s">
        <v>14292</v>
      </c>
      <c r="B208" t="s">
        <v>14293</v>
      </c>
      <c r="C208" t="s">
        <v>14294</v>
      </c>
      <c r="D208" t="s">
        <v>14295</v>
      </c>
      <c r="F208" t="s">
        <v>22</v>
      </c>
      <c r="G208" t="s">
        <v>14296</v>
      </c>
      <c r="H208" s="124" t="s">
        <v>252</v>
      </c>
      <c r="I208" s="124" t="s">
        <v>252</v>
      </c>
      <c r="J208" t="str">
        <f t="shared" si="12"/>
        <v>a16.1</v>
      </c>
      <c r="K208" t="str">
        <f t="shared" si="13"/>
        <v>a16.2</v>
      </c>
      <c r="L208" t="str">
        <f t="shared" si="14"/>
        <v>a16</v>
      </c>
      <c r="M208" t="str">
        <f t="shared" si="15"/>
        <v>a19.1</v>
      </c>
    </row>
    <row r="209" spans="1:13" x14ac:dyDescent="0.35">
      <c r="A209" t="s">
        <v>14297</v>
      </c>
      <c r="B209" t="s">
        <v>14298</v>
      </c>
      <c r="C209" t="s">
        <v>22</v>
      </c>
      <c r="D209" t="s">
        <v>14299</v>
      </c>
      <c r="F209" t="s">
        <v>22</v>
      </c>
      <c r="G209" t="s">
        <v>22</v>
      </c>
      <c r="H209" s="124" t="s">
        <v>252</v>
      </c>
      <c r="I209" s="124" t="s">
        <v>252</v>
      </c>
      <c r="J209" t="str">
        <f t="shared" si="12"/>
        <v>a16.1</v>
      </c>
      <c r="K209" t="str">
        <f t="shared" si="13"/>
        <v>a16.2</v>
      </c>
      <c r="L209" t="str">
        <f t="shared" si="14"/>
        <v>a16</v>
      </c>
      <c r="M209" t="str">
        <f t="shared" si="15"/>
        <v>a19.1</v>
      </c>
    </row>
    <row r="210" spans="1:13" x14ac:dyDescent="0.35">
      <c r="A210" t="s">
        <v>14300</v>
      </c>
      <c r="B210" t="s">
        <v>14301</v>
      </c>
      <c r="C210" t="s">
        <v>22</v>
      </c>
      <c r="D210" t="s">
        <v>14302</v>
      </c>
      <c r="F210" t="s">
        <v>22</v>
      </c>
      <c r="G210" t="s">
        <v>22</v>
      </c>
      <c r="H210" s="124" t="s">
        <v>252</v>
      </c>
      <c r="I210" s="124" t="s">
        <v>252</v>
      </c>
      <c r="J210" t="str">
        <f t="shared" si="12"/>
        <v>a16.1</v>
      </c>
      <c r="K210" t="str">
        <f t="shared" si="13"/>
        <v>a16.2</v>
      </c>
      <c r="L210" t="str">
        <f t="shared" si="14"/>
        <v>a16</v>
      </c>
      <c r="M210" t="str">
        <f t="shared" si="15"/>
        <v>a19.1</v>
      </c>
    </row>
    <row r="211" spans="1:13" x14ac:dyDescent="0.35">
      <c r="A211" t="s">
        <v>14303</v>
      </c>
      <c r="B211" t="s">
        <v>14304</v>
      </c>
      <c r="C211" t="s">
        <v>22</v>
      </c>
      <c r="D211" t="s">
        <v>14305</v>
      </c>
      <c r="F211" t="s">
        <v>22</v>
      </c>
      <c r="G211" t="s">
        <v>22</v>
      </c>
      <c r="H211" s="124" t="s">
        <v>252</v>
      </c>
      <c r="I211" s="124" t="s">
        <v>252</v>
      </c>
      <c r="J211" t="str">
        <f t="shared" si="12"/>
        <v>a16.1</v>
      </c>
      <c r="K211" t="str">
        <f t="shared" si="13"/>
        <v>a16.2</v>
      </c>
      <c r="L211" t="str">
        <f t="shared" si="14"/>
        <v>a16</v>
      </c>
      <c r="M211" t="str">
        <f t="shared" si="15"/>
        <v>a19.1</v>
      </c>
    </row>
    <row r="212" spans="1:13" x14ac:dyDescent="0.35">
      <c r="A212" t="s">
        <v>14306</v>
      </c>
      <c r="B212" t="s">
        <v>14307</v>
      </c>
      <c r="C212" t="s">
        <v>22</v>
      </c>
      <c r="D212" t="s">
        <v>14308</v>
      </c>
      <c r="F212" t="s">
        <v>22</v>
      </c>
      <c r="G212" t="s">
        <v>14309</v>
      </c>
      <c r="H212" s="124" t="s">
        <v>240</v>
      </c>
      <c r="I212" s="124" t="s">
        <v>240</v>
      </c>
      <c r="J212" t="str">
        <f t="shared" si="12"/>
        <v>a17.1</v>
      </c>
      <c r="K212" t="str">
        <f t="shared" si="13"/>
        <v>a17.2</v>
      </c>
      <c r="L212" t="str">
        <f t="shared" si="14"/>
        <v>a17</v>
      </c>
      <c r="M212" t="str">
        <f t="shared" si="15"/>
        <v>a19.2</v>
      </c>
    </row>
    <row r="213" spans="1:13" x14ac:dyDescent="0.35">
      <c r="A213" t="s">
        <v>14310</v>
      </c>
      <c r="B213" t="s">
        <v>14311</v>
      </c>
      <c r="C213" t="s">
        <v>22</v>
      </c>
      <c r="D213" t="s">
        <v>14312</v>
      </c>
      <c r="F213" t="s">
        <v>22</v>
      </c>
      <c r="G213" t="s">
        <v>14313</v>
      </c>
      <c r="H213" s="124" t="s">
        <v>240</v>
      </c>
      <c r="I213" s="124" t="s">
        <v>240</v>
      </c>
      <c r="J213" t="str">
        <f t="shared" si="12"/>
        <v>a17.1</v>
      </c>
      <c r="K213" t="str">
        <f t="shared" si="13"/>
        <v>a17.2</v>
      </c>
      <c r="L213" t="str">
        <f t="shared" si="14"/>
        <v>a17</v>
      </c>
      <c r="M213" t="str">
        <f t="shared" si="15"/>
        <v>a19.2</v>
      </c>
    </row>
    <row r="214" spans="1:13" x14ac:dyDescent="0.35">
      <c r="A214" t="s">
        <v>14314</v>
      </c>
      <c r="B214" t="s">
        <v>14315</v>
      </c>
      <c r="C214" t="s">
        <v>22</v>
      </c>
      <c r="D214" t="s">
        <v>14316</v>
      </c>
      <c r="F214" t="s">
        <v>22</v>
      </c>
      <c r="G214" t="s">
        <v>22</v>
      </c>
      <c r="H214" s="124" t="s">
        <v>240</v>
      </c>
      <c r="I214" s="124" t="s">
        <v>240</v>
      </c>
      <c r="J214" t="str">
        <f t="shared" si="12"/>
        <v>a17.1</v>
      </c>
      <c r="K214" t="str">
        <f t="shared" si="13"/>
        <v>a17.2</v>
      </c>
      <c r="L214" t="str">
        <f t="shared" si="14"/>
        <v>a17</v>
      </c>
      <c r="M214" t="str">
        <f t="shared" si="15"/>
        <v>a19.2</v>
      </c>
    </row>
    <row r="215" spans="1:13" x14ac:dyDescent="0.35">
      <c r="A215" t="s">
        <v>14317</v>
      </c>
      <c r="B215" t="s">
        <v>14318</v>
      </c>
      <c r="C215" t="s">
        <v>22</v>
      </c>
      <c r="D215" t="s">
        <v>14319</v>
      </c>
      <c r="F215" t="s">
        <v>22</v>
      </c>
      <c r="G215" t="s">
        <v>22</v>
      </c>
      <c r="H215" s="124" t="s">
        <v>240</v>
      </c>
      <c r="I215" s="124" t="s">
        <v>240</v>
      </c>
      <c r="J215" t="str">
        <f t="shared" si="12"/>
        <v>a17.1</v>
      </c>
      <c r="K215" t="str">
        <f t="shared" si="13"/>
        <v>a17.2</v>
      </c>
      <c r="L215" t="str">
        <f t="shared" si="14"/>
        <v>a17</v>
      </c>
      <c r="M215" t="str">
        <f t="shared" si="15"/>
        <v>a19.2</v>
      </c>
    </row>
    <row r="216" spans="1:13" x14ac:dyDescent="0.35">
      <c r="A216" t="s">
        <v>14320</v>
      </c>
      <c r="B216" t="s">
        <v>10457</v>
      </c>
      <c r="C216" t="s">
        <v>22</v>
      </c>
      <c r="D216" t="s">
        <v>10458</v>
      </c>
      <c r="F216" t="s">
        <v>22</v>
      </c>
      <c r="G216" t="s">
        <v>22</v>
      </c>
      <c r="H216" s="124" t="s">
        <v>240</v>
      </c>
      <c r="I216" s="124" t="s">
        <v>240</v>
      </c>
      <c r="J216" t="str">
        <f t="shared" si="12"/>
        <v>a17.1</v>
      </c>
      <c r="K216" t="str">
        <f t="shared" si="13"/>
        <v>a17.2</v>
      </c>
      <c r="L216" t="str">
        <f t="shared" si="14"/>
        <v>a17</v>
      </c>
      <c r="M216" t="str">
        <f t="shared" si="15"/>
        <v>a19.2</v>
      </c>
    </row>
    <row r="217" spans="1:13" x14ac:dyDescent="0.35">
      <c r="A217" t="s">
        <v>14321</v>
      </c>
      <c r="B217" t="s">
        <v>14322</v>
      </c>
      <c r="C217" t="s">
        <v>22</v>
      </c>
      <c r="D217" t="s">
        <v>14323</v>
      </c>
      <c r="F217" t="s">
        <v>22</v>
      </c>
      <c r="G217" t="s">
        <v>22</v>
      </c>
      <c r="H217" s="124" t="s">
        <v>240</v>
      </c>
      <c r="I217" s="124" t="s">
        <v>252</v>
      </c>
      <c r="J217" t="str">
        <f t="shared" si="12"/>
        <v>a17.1</v>
      </c>
      <c r="K217" t="str">
        <f t="shared" si="13"/>
        <v>a17.2</v>
      </c>
      <c r="L217" t="str">
        <f t="shared" si="14"/>
        <v>a17</v>
      </c>
      <c r="M217" t="str">
        <f t="shared" si="15"/>
        <v>a19.2</v>
      </c>
    </row>
    <row r="218" spans="1:13" x14ac:dyDescent="0.35">
      <c r="A218" t="s">
        <v>14324</v>
      </c>
      <c r="B218" t="s">
        <v>14325</v>
      </c>
      <c r="C218" t="s">
        <v>22</v>
      </c>
      <c r="D218" t="s">
        <v>14326</v>
      </c>
      <c r="F218" t="s">
        <v>22</v>
      </c>
      <c r="G218" t="s">
        <v>22</v>
      </c>
      <c r="H218" s="124" t="s">
        <v>240</v>
      </c>
      <c r="I218" s="124" t="s">
        <v>240</v>
      </c>
      <c r="J218" t="str">
        <f t="shared" si="12"/>
        <v>a17.1</v>
      </c>
      <c r="K218" t="str">
        <f t="shared" si="13"/>
        <v>a17.2</v>
      </c>
      <c r="L218" t="str">
        <f t="shared" si="14"/>
        <v>a17</v>
      </c>
      <c r="M218" t="str">
        <f t="shared" si="15"/>
        <v>a19.2</v>
      </c>
    </row>
  </sheetData>
  <autoFilter ref="A1:M218" xr:uid="{00000000-0001-0000-0D00-000000000000}">
    <sortState xmlns:xlrd2="http://schemas.microsoft.com/office/spreadsheetml/2017/richdata2" ref="A2:M218">
      <sortCondition ref="A1:A218"/>
    </sortState>
  </autoFilter>
  <conditionalFormatting sqref="A1:A1048576">
    <cfRule type="expression" dxfId="35" priority="1">
      <formula>COUNTIF($A:$A,A1)&gt;1</formula>
    </cfRule>
  </conditionalFormatting>
  <conditionalFormatting sqref="B1:B1048576">
    <cfRule type="duplicateValues" dxfId="34" priority="2"/>
  </conditionalFormatting>
  <pageMargins left="0.7" right="0.7" top="0.75" bottom="0.75" header="0.3" footer="0.3"/>
  <pageSetup paperSize="9" orientation="portrait" horizontalDpi="300" verticalDpi="300"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94"/>
  <sheetViews>
    <sheetView zoomScale="85" zoomScaleNormal="85" workbookViewId="0">
      <pane xSplit="1" ySplit="1" topLeftCell="B366" activePane="bottomRight" state="frozen"/>
      <selection pane="topRight" activeCell="B1" sqref="B1"/>
      <selection pane="bottomLeft" activeCell="A2" sqref="A2"/>
      <selection pane="bottomRight" activeCell="A411" sqref="A411"/>
    </sheetView>
  </sheetViews>
  <sheetFormatPr defaultColWidth="10.81640625" defaultRowHeight="14.5" x14ac:dyDescent="0.35"/>
  <cols>
    <col min="1" max="1" width="27.453125" customWidth="1"/>
    <col min="2" max="2" width="31.7265625" customWidth="1"/>
    <col min="5" max="5" width="32.453125" customWidth="1"/>
    <col min="13" max="13" width="53.54296875" customWidth="1"/>
  </cols>
  <sheetData>
    <row r="1" spans="1:16" s="1" customFormat="1" x14ac:dyDescent="0.35">
      <c r="A1" s="1" t="s">
        <v>1168</v>
      </c>
      <c r="B1" s="1" t="s">
        <v>1170</v>
      </c>
      <c r="C1" s="1" t="s">
        <v>1173</v>
      </c>
      <c r="D1" s="1" t="s">
        <v>1176</v>
      </c>
      <c r="E1" s="1" t="s">
        <v>1178</v>
      </c>
      <c r="F1" s="1" t="s">
        <v>14327</v>
      </c>
      <c r="G1" s="1" t="s">
        <v>1182</v>
      </c>
      <c r="H1" s="1" t="s">
        <v>1186</v>
      </c>
      <c r="I1" s="1" t="s">
        <v>1189</v>
      </c>
      <c r="J1" s="1" t="s">
        <v>1196</v>
      </c>
      <c r="K1" s="1" t="s">
        <v>1198</v>
      </c>
      <c r="L1" s="1" t="s">
        <v>1200</v>
      </c>
      <c r="M1" s="1" t="s">
        <v>14328</v>
      </c>
      <c r="N1" s="1" t="s">
        <v>14329</v>
      </c>
      <c r="O1" s="1" t="s">
        <v>14330</v>
      </c>
      <c r="P1" s="1" t="s">
        <v>14331</v>
      </c>
    </row>
    <row r="2" spans="1:16" x14ac:dyDescent="0.35">
      <c r="A2" t="s">
        <v>10149</v>
      </c>
      <c r="B2" t="s">
        <v>14332</v>
      </c>
      <c r="C2" t="s">
        <v>22</v>
      </c>
      <c r="D2" t="s">
        <v>22</v>
      </c>
      <c r="E2" t="s">
        <v>13352</v>
      </c>
      <c r="F2" t="s">
        <v>13351</v>
      </c>
      <c r="G2" t="s">
        <v>22</v>
      </c>
      <c r="H2" t="s">
        <v>22</v>
      </c>
      <c r="I2" t="s">
        <v>22</v>
      </c>
      <c r="J2" t="s">
        <v>22</v>
      </c>
      <c r="K2" t="s">
        <v>22</v>
      </c>
      <c r="L2" t="s">
        <v>22</v>
      </c>
      <c r="M2" t="s">
        <v>14332</v>
      </c>
      <c r="N2" t="s">
        <v>22</v>
      </c>
      <c r="O2" t="s">
        <v>22</v>
      </c>
    </row>
    <row r="3" spans="1:16" x14ac:dyDescent="0.35">
      <c r="A3" t="s">
        <v>9531</v>
      </c>
      <c r="B3" t="s">
        <v>14333</v>
      </c>
      <c r="C3" t="s">
        <v>22</v>
      </c>
      <c r="D3" t="s">
        <v>22</v>
      </c>
      <c r="E3" t="s">
        <v>14334</v>
      </c>
      <c r="F3" t="s">
        <v>13347</v>
      </c>
      <c r="G3" t="s">
        <v>22</v>
      </c>
      <c r="H3" t="s">
        <v>7052</v>
      </c>
      <c r="I3" t="s">
        <v>22</v>
      </c>
      <c r="J3" t="s">
        <v>22</v>
      </c>
      <c r="K3" t="s">
        <v>22</v>
      </c>
      <c r="L3" t="s">
        <v>22</v>
      </c>
      <c r="M3" t="s">
        <v>14333</v>
      </c>
      <c r="N3" t="s">
        <v>22</v>
      </c>
      <c r="O3" t="s">
        <v>22</v>
      </c>
    </row>
    <row r="4" spans="1:16" x14ac:dyDescent="0.35">
      <c r="A4" t="s">
        <v>9531</v>
      </c>
      <c r="B4" t="s">
        <v>14335</v>
      </c>
      <c r="C4" t="s">
        <v>22</v>
      </c>
      <c r="D4" t="s">
        <v>22</v>
      </c>
      <c r="E4" t="s">
        <v>14334</v>
      </c>
      <c r="F4" t="s">
        <v>13347</v>
      </c>
      <c r="G4" t="s">
        <v>22</v>
      </c>
      <c r="H4" t="s">
        <v>7052</v>
      </c>
      <c r="I4" t="s">
        <v>22</v>
      </c>
      <c r="J4" t="s">
        <v>22</v>
      </c>
      <c r="K4" t="s">
        <v>22</v>
      </c>
      <c r="L4" t="s">
        <v>22</v>
      </c>
      <c r="M4" t="s">
        <v>14335</v>
      </c>
      <c r="N4" t="s">
        <v>22</v>
      </c>
      <c r="O4" t="s">
        <v>22</v>
      </c>
    </row>
    <row r="5" spans="1:16" x14ac:dyDescent="0.35">
      <c r="A5" t="s">
        <v>9531</v>
      </c>
      <c r="B5" t="s">
        <v>14336</v>
      </c>
      <c r="C5" t="s">
        <v>22</v>
      </c>
      <c r="D5" t="s">
        <v>22</v>
      </c>
      <c r="E5" t="s">
        <v>14334</v>
      </c>
      <c r="F5" t="s">
        <v>13347</v>
      </c>
      <c r="G5" t="s">
        <v>22</v>
      </c>
      <c r="H5" t="s">
        <v>7052</v>
      </c>
      <c r="I5" t="s">
        <v>22</v>
      </c>
      <c r="J5" t="s">
        <v>22</v>
      </c>
      <c r="K5" t="s">
        <v>22</v>
      </c>
      <c r="L5" t="s">
        <v>22</v>
      </c>
      <c r="M5" t="s">
        <v>14336</v>
      </c>
      <c r="N5" t="s">
        <v>22</v>
      </c>
      <c r="O5" t="s">
        <v>22</v>
      </c>
    </row>
    <row r="6" spans="1:16" x14ac:dyDescent="0.35">
      <c r="A6" t="s">
        <v>9531</v>
      </c>
      <c r="B6" t="s">
        <v>14337</v>
      </c>
      <c r="C6" t="s">
        <v>22</v>
      </c>
      <c r="D6" t="s">
        <v>22</v>
      </c>
      <c r="E6" t="s">
        <v>14334</v>
      </c>
      <c r="F6" t="s">
        <v>13347</v>
      </c>
      <c r="G6" t="s">
        <v>22</v>
      </c>
      <c r="H6" t="s">
        <v>7052</v>
      </c>
      <c r="I6" t="s">
        <v>22</v>
      </c>
      <c r="J6" t="s">
        <v>22</v>
      </c>
      <c r="K6" t="s">
        <v>22</v>
      </c>
      <c r="L6" t="s">
        <v>22</v>
      </c>
      <c r="M6" t="s">
        <v>14337</v>
      </c>
      <c r="N6" t="s">
        <v>22</v>
      </c>
      <c r="O6" t="s">
        <v>22</v>
      </c>
    </row>
    <row r="7" spans="1:16" x14ac:dyDescent="0.35">
      <c r="A7" t="s">
        <v>9531</v>
      </c>
      <c r="B7" t="s">
        <v>14338</v>
      </c>
      <c r="C7" t="s">
        <v>22</v>
      </c>
      <c r="D7" t="s">
        <v>22</v>
      </c>
      <c r="E7" t="s">
        <v>13352</v>
      </c>
      <c r="F7" t="s">
        <v>13351</v>
      </c>
      <c r="G7" t="s">
        <v>22</v>
      </c>
      <c r="H7" t="s">
        <v>7052</v>
      </c>
      <c r="I7" t="s">
        <v>22</v>
      </c>
      <c r="J7" t="s">
        <v>22</v>
      </c>
      <c r="K7" t="s">
        <v>22</v>
      </c>
      <c r="L7" t="s">
        <v>22</v>
      </c>
      <c r="M7" t="s">
        <v>14338</v>
      </c>
      <c r="N7" t="s">
        <v>22</v>
      </c>
      <c r="O7" t="s">
        <v>22</v>
      </c>
    </row>
    <row r="8" spans="1:16" x14ac:dyDescent="0.35">
      <c r="A8" t="s">
        <v>9531</v>
      </c>
      <c r="B8" t="s">
        <v>14339</v>
      </c>
      <c r="C8" t="s">
        <v>22</v>
      </c>
      <c r="D8" t="s">
        <v>22</v>
      </c>
      <c r="E8" t="s">
        <v>13352</v>
      </c>
      <c r="F8" t="s">
        <v>13351</v>
      </c>
      <c r="G8" t="s">
        <v>22</v>
      </c>
      <c r="H8" t="s">
        <v>7052</v>
      </c>
      <c r="I8" t="s">
        <v>22</v>
      </c>
      <c r="J8" t="s">
        <v>22</v>
      </c>
      <c r="K8" t="s">
        <v>22</v>
      </c>
      <c r="L8" t="s">
        <v>22</v>
      </c>
      <c r="M8" t="s">
        <v>14339</v>
      </c>
      <c r="N8" t="s">
        <v>22</v>
      </c>
      <c r="O8" t="s">
        <v>22</v>
      </c>
    </row>
    <row r="9" spans="1:16" x14ac:dyDescent="0.35">
      <c r="A9" t="s">
        <v>9531</v>
      </c>
      <c r="B9" t="s">
        <v>14340</v>
      </c>
      <c r="C9" t="s">
        <v>22</v>
      </c>
      <c r="D9" t="s">
        <v>22</v>
      </c>
      <c r="E9" t="s">
        <v>13352</v>
      </c>
      <c r="F9" t="s">
        <v>13351</v>
      </c>
      <c r="G9" t="s">
        <v>22</v>
      </c>
      <c r="H9" t="s">
        <v>7052</v>
      </c>
      <c r="I9" t="s">
        <v>22</v>
      </c>
      <c r="J9" t="s">
        <v>22</v>
      </c>
      <c r="K9" t="s">
        <v>22</v>
      </c>
      <c r="L9" t="s">
        <v>22</v>
      </c>
      <c r="M9" t="s">
        <v>14340</v>
      </c>
      <c r="N9" t="s">
        <v>22</v>
      </c>
      <c r="O9" t="s">
        <v>22</v>
      </c>
    </row>
    <row r="10" spans="1:16" x14ac:dyDescent="0.35">
      <c r="A10" t="s">
        <v>9531</v>
      </c>
      <c r="B10" t="s">
        <v>14341</v>
      </c>
      <c r="C10" t="s">
        <v>22</v>
      </c>
      <c r="D10" t="s">
        <v>22</v>
      </c>
      <c r="E10" t="s">
        <v>13352</v>
      </c>
      <c r="F10" t="s">
        <v>13351</v>
      </c>
      <c r="G10" t="s">
        <v>22</v>
      </c>
      <c r="H10" t="s">
        <v>7052</v>
      </c>
      <c r="I10" t="s">
        <v>22</v>
      </c>
      <c r="J10" t="s">
        <v>22</v>
      </c>
      <c r="K10" t="s">
        <v>22</v>
      </c>
      <c r="L10" t="s">
        <v>22</v>
      </c>
      <c r="M10" t="s">
        <v>14341</v>
      </c>
      <c r="N10" t="s">
        <v>22</v>
      </c>
      <c r="O10" t="s">
        <v>22</v>
      </c>
    </row>
    <row r="11" spans="1:16" x14ac:dyDescent="0.35">
      <c r="A11" t="s">
        <v>9531</v>
      </c>
      <c r="B11" t="s">
        <v>14342</v>
      </c>
      <c r="C11" t="s">
        <v>22</v>
      </c>
      <c r="D11" t="s">
        <v>22</v>
      </c>
      <c r="E11" t="s">
        <v>13352</v>
      </c>
      <c r="F11" t="s">
        <v>13351</v>
      </c>
      <c r="G11" t="s">
        <v>22</v>
      </c>
      <c r="H11" t="s">
        <v>7052</v>
      </c>
      <c r="I11" t="s">
        <v>22</v>
      </c>
      <c r="J11" t="s">
        <v>22</v>
      </c>
      <c r="K11" t="s">
        <v>22</v>
      </c>
      <c r="L11" t="s">
        <v>22</v>
      </c>
      <c r="M11" t="s">
        <v>14342</v>
      </c>
      <c r="N11" t="s">
        <v>22</v>
      </c>
      <c r="O11" t="s">
        <v>22</v>
      </c>
    </row>
    <row r="12" spans="1:16" x14ac:dyDescent="0.35">
      <c r="A12" t="s">
        <v>9531</v>
      </c>
      <c r="B12" t="s">
        <v>14343</v>
      </c>
      <c r="C12" t="s">
        <v>22</v>
      </c>
      <c r="D12" t="s">
        <v>22</v>
      </c>
      <c r="E12" t="s">
        <v>13352</v>
      </c>
      <c r="F12" t="s">
        <v>13351</v>
      </c>
      <c r="G12" t="s">
        <v>22</v>
      </c>
      <c r="H12" t="s">
        <v>7052</v>
      </c>
      <c r="I12" t="s">
        <v>22</v>
      </c>
      <c r="J12" t="s">
        <v>22</v>
      </c>
      <c r="K12" t="s">
        <v>22</v>
      </c>
      <c r="L12" t="s">
        <v>22</v>
      </c>
      <c r="M12" t="s">
        <v>14343</v>
      </c>
      <c r="N12" t="s">
        <v>22</v>
      </c>
      <c r="O12" t="s">
        <v>22</v>
      </c>
    </row>
    <row r="13" spans="1:16" x14ac:dyDescent="0.35">
      <c r="A13" t="s">
        <v>9531</v>
      </c>
      <c r="B13" t="s">
        <v>14344</v>
      </c>
      <c r="C13" t="s">
        <v>22</v>
      </c>
      <c r="D13" t="s">
        <v>22</v>
      </c>
      <c r="E13" t="s">
        <v>14334</v>
      </c>
      <c r="F13" t="s">
        <v>13347</v>
      </c>
      <c r="G13" t="s">
        <v>22</v>
      </c>
      <c r="H13" t="s">
        <v>7052</v>
      </c>
      <c r="I13" t="s">
        <v>22</v>
      </c>
      <c r="J13" t="s">
        <v>22</v>
      </c>
      <c r="K13" t="s">
        <v>22</v>
      </c>
      <c r="L13" t="s">
        <v>22</v>
      </c>
      <c r="M13" t="s">
        <v>14344</v>
      </c>
      <c r="N13" t="s">
        <v>22</v>
      </c>
      <c r="O13" t="s">
        <v>22</v>
      </c>
    </row>
    <row r="14" spans="1:16" x14ac:dyDescent="0.35">
      <c r="A14" t="s">
        <v>9531</v>
      </c>
      <c r="B14" t="s">
        <v>14345</v>
      </c>
      <c r="C14" t="s">
        <v>22</v>
      </c>
      <c r="D14" t="s">
        <v>22</v>
      </c>
      <c r="E14" t="s">
        <v>13352</v>
      </c>
      <c r="F14" t="s">
        <v>13351</v>
      </c>
      <c r="G14" t="s">
        <v>22</v>
      </c>
      <c r="H14" t="s">
        <v>7052</v>
      </c>
      <c r="I14" t="s">
        <v>22</v>
      </c>
      <c r="J14" t="s">
        <v>22</v>
      </c>
      <c r="K14" t="s">
        <v>22</v>
      </c>
      <c r="L14" t="s">
        <v>22</v>
      </c>
      <c r="M14" t="s">
        <v>14345</v>
      </c>
      <c r="N14" t="s">
        <v>22</v>
      </c>
      <c r="O14" t="s">
        <v>22</v>
      </c>
    </row>
    <row r="15" spans="1:16" x14ac:dyDescent="0.35">
      <c r="A15" t="s">
        <v>9531</v>
      </c>
      <c r="B15" t="s">
        <v>14346</v>
      </c>
      <c r="C15" t="s">
        <v>22</v>
      </c>
      <c r="D15" t="s">
        <v>22</v>
      </c>
      <c r="E15" t="s">
        <v>13352</v>
      </c>
      <c r="F15" t="s">
        <v>13351</v>
      </c>
      <c r="G15" t="s">
        <v>22</v>
      </c>
      <c r="H15" t="s">
        <v>7052</v>
      </c>
      <c r="I15" t="s">
        <v>22</v>
      </c>
      <c r="J15" t="s">
        <v>22</v>
      </c>
      <c r="K15" t="s">
        <v>22</v>
      </c>
      <c r="L15" t="s">
        <v>22</v>
      </c>
      <c r="M15" t="s">
        <v>14346</v>
      </c>
      <c r="N15" t="s">
        <v>22</v>
      </c>
      <c r="O15" t="s">
        <v>22</v>
      </c>
    </row>
    <row r="16" spans="1:16" x14ac:dyDescent="0.35">
      <c r="A16" t="s">
        <v>9531</v>
      </c>
      <c r="B16" t="s">
        <v>14347</v>
      </c>
      <c r="C16" t="s">
        <v>22</v>
      </c>
      <c r="D16" t="s">
        <v>22</v>
      </c>
      <c r="E16" t="s">
        <v>14334</v>
      </c>
      <c r="F16" t="s">
        <v>13347</v>
      </c>
      <c r="G16" t="s">
        <v>22</v>
      </c>
      <c r="H16" t="s">
        <v>7052</v>
      </c>
      <c r="I16" t="s">
        <v>22</v>
      </c>
      <c r="J16" t="s">
        <v>22</v>
      </c>
      <c r="K16" t="s">
        <v>22</v>
      </c>
      <c r="L16" t="s">
        <v>22</v>
      </c>
      <c r="M16" t="s">
        <v>14347</v>
      </c>
      <c r="N16" t="s">
        <v>22</v>
      </c>
      <c r="O16" t="s">
        <v>22</v>
      </c>
    </row>
    <row r="17" spans="1:15" x14ac:dyDescent="0.35">
      <c r="A17" t="s">
        <v>9531</v>
      </c>
      <c r="B17" t="s">
        <v>14348</v>
      </c>
      <c r="C17" t="s">
        <v>22</v>
      </c>
      <c r="D17" t="s">
        <v>22</v>
      </c>
      <c r="E17" t="s">
        <v>14349</v>
      </c>
      <c r="F17" t="s">
        <v>13347</v>
      </c>
      <c r="G17" t="s">
        <v>22</v>
      </c>
      <c r="H17" t="s">
        <v>7052</v>
      </c>
      <c r="I17" t="s">
        <v>7033</v>
      </c>
      <c r="J17" t="s">
        <v>14350</v>
      </c>
      <c r="K17" t="s">
        <v>22</v>
      </c>
      <c r="L17" t="s">
        <v>22</v>
      </c>
      <c r="M17" t="s">
        <v>14348</v>
      </c>
      <c r="N17" t="s">
        <v>22</v>
      </c>
      <c r="O17" t="s">
        <v>22</v>
      </c>
    </row>
    <row r="18" spans="1:15" x14ac:dyDescent="0.35">
      <c r="A18" t="s">
        <v>9531</v>
      </c>
      <c r="B18" t="s">
        <v>14351</v>
      </c>
      <c r="C18" t="s">
        <v>22</v>
      </c>
      <c r="D18" t="s">
        <v>22</v>
      </c>
      <c r="E18" t="s">
        <v>13352</v>
      </c>
      <c r="F18" t="s">
        <v>13351</v>
      </c>
      <c r="G18" t="s">
        <v>22</v>
      </c>
      <c r="H18" t="s">
        <v>7052</v>
      </c>
      <c r="I18" t="s">
        <v>22</v>
      </c>
      <c r="J18" t="s">
        <v>22</v>
      </c>
      <c r="K18" t="s">
        <v>22</v>
      </c>
      <c r="L18" t="s">
        <v>22</v>
      </c>
      <c r="M18" t="s">
        <v>14351</v>
      </c>
      <c r="N18" t="s">
        <v>22</v>
      </c>
      <c r="O18" t="s">
        <v>22</v>
      </c>
    </row>
    <row r="19" spans="1:15" x14ac:dyDescent="0.35">
      <c r="A19" t="s">
        <v>9863</v>
      </c>
      <c r="B19" t="s">
        <v>14352</v>
      </c>
      <c r="C19" t="s">
        <v>22</v>
      </c>
      <c r="D19" t="s">
        <v>22</v>
      </c>
      <c r="E19" t="s">
        <v>13352</v>
      </c>
      <c r="F19" t="s">
        <v>13351</v>
      </c>
      <c r="G19" t="s">
        <v>22</v>
      </c>
      <c r="H19" t="s">
        <v>14353</v>
      </c>
      <c r="I19" t="s">
        <v>22</v>
      </c>
      <c r="J19" t="s">
        <v>22</v>
      </c>
      <c r="K19" t="s">
        <v>22</v>
      </c>
      <c r="L19" t="s">
        <v>22</v>
      </c>
      <c r="M19" t="s">
        <v>14352</v>
      </c>
      <c r="N19" t="s">
        <v>22</v>
      </c>
      <c r="O19" t="s">
        <v>22</v>
      </c>
    </row>
    <row r="20" spans="1:15" x14ac:dyDescent="0.35">
      <c r="A20" t="s">
        <v>9863</v>
      </c>
      <c r="B20" t="s">
        <v>14354</v>
      </c>
      <c r="C20" t="s">
        <v>22</v>
      </c>
      <c r="D20" t="s">
        <v>22</v>
      </c>
      <c r="E20" t="s">
        <v>13352</v>
      </c>
      <c r="F20" t="s">
        <v>13347</v>
      </c>
      <c r="G20" t="s">
        <v>22</v>
      </c>
      <c r="H20" t="s">
        <v>14353</v>
      </c>
      <c r="I20" t="s">
        <v>22</v>
      </c>
      <c r="J20" t="s">
        <v>22</v>
      </c>
      <c r="K20" t="s">
        <v>22</v>
      </c>
      <c r="L20" t="s">
        <v>22</v>
      </c>
      <c r="M20" t="s">
        <v>14354</v>
      </c>
      <c r="N20" t="s">
        <v>22</v>
      </c>
      <c r="O20" t="s">
        <v>22</v>
      </c>
    </row>
    <row r="21" spans="1:15" x14ac:dyDescent="0.35">
      <c r="A21" t="s">
        <v>9863</v>
      </c>
      <c r="B21" t="s">
        <v>14355</v>
      </c>
      <c r="C21" t="s">
        <v>22</v>
      </c>
      <c r="D21" t="s">
        <v>22</v>
      </c>
      <c r="E21" t="s">
        <v>14349</v>
      </c>
      <c r="F21" t="s">
        <v>13347</v>
      </c>
      <c r="G21" t="s">
        <v>22</v>
      </c>
      <c r="H21" t="s">
        <v>7046</v>
      </c>
      <c r="I21" t="s">
        <v>7033</v>
      </c>
      <c r="J21" t="s">
        <v>22</v>
      </c>
      <c r="K21" t="s">
        <v>22</v>
      </c>
      <c r="L21" t="s">
        <v>22</v>
      </c>
      <c r="M21" t="s">
        <v>14355</v>
      </c>
      <c r="N21" t="s">
        <v>22</v>
      </c>
      <c r="O21" t="s">
        <v>22</v>
      </c>
    </row>
    <row r="22" spans="1:15" x14ac:dyDescent="0.35">
      <c r="A22" t="s">
        <v>9863</v>
      </c>
      <c r="B22" t="s">
        <v>14356</v>
      </c>
      <c r="C22" t="s">
        <v>22</v>
      </c>
      <c r="D22" t="s">
        <v>22</v>
      </c>
      <c r="E22" t="s">
        <v>13352</v>
      </c>
      <c r="F22" t="s">
        <v>13351</v>
      </c>
      <c r="G22" t="s">
        <v>22</v>
      </c>
      <c r="H22" t="s">
        <v>14353</v>
      </c>
      <c r="I22" t="s">
        <v>22</v>
      </c>
      <c r="J22" t="s">
        <v>22</v>
      </c>
      <c r="K22" t="s">
        <v>22</v>
      </c>
      <c r="L22" t="s">
        <v>22</v>
      </c>
      <c r="M22" t="s">
        <v>14356</v>
      </c>
      <c r="N22" t="s">
        <v>22</v>
      </c>
      <c r="O22" t="s">
        <v>22</v>
      </c>
    </row>
    <row r="23" spans="1:15" x14ac:dyDescent="0.35">
      <c r="A23" t="s">
        <v>9863</v>
      </c>
      <c r="B23" t="s">
        <v>14357</v>
      </c>
      <c r="C23" t="s">
        <v>22</v>
      </c>
      <c r="D23" t="s">
        <v>22</v>
      </c>
      <c r="E23" t="s">
        <v>14334</v>
      </c>
      <c r="F23" t="s">
        <v>13351</v>
      </c>
      <c r="G23" t="s">
        <v>22</v>
      </c>
      <c r="H23" t="s">
        <v>7046</v>
      </c>
      <c r="I23" t="s">
        <v>22</v>
      </c>
      <c r="J23" t="s">
        <v>22</v>
      </c>
      <c r="K23" t="s">
        <v>22</v>
      </c>
      <c r="L23" t="s">
        <v>22</v>
      </c>
      <c r="M23" t="s">
        <v>14357</v>
      </c>
      <c r="N23" t="s">
        <v>22</v>
      </c>
      <c r="O23" t="s">
        <v>22</v>
      </c>
    </row>
    <row r="24" spans="1:15" x14ac:dyDescent="0.35">
      <c r="A24" t="s">
        <v>9863</v>
      </c>
      <c r="B24" t="s">
        <v>14358</v>
      </c>
      <c r="C24" t="s">
        <v>22</v>
      </c>
      <c r="D24" t="s">
        <v>22</v>
      </c>
      <c r="E24" t="s">
        <v>14334</v>
      </c>
      <c r="F24" t="s">
        <v>13347</v>
      </c>
      <c r="G24" t="s">
        <v>22</v>
      </c>
      <c r="H24" t="s">
        <v>22</v>
      </c>
      <c r="I24" t="s">
        <v>22</v>
      </c>
      <c r="J24" t="s">
        <v>22</v>
      </c>
      <c r="K24" t="s">
        <v>22</v>
      </c>
      <c r="L24" t="s">
        <v>22</v>
      </c>
      <c r="M24" t="s">
        <v>14358</v>
      </c>
      <c r="N24" t="s">
        <v>22</v>
      </c>
      <c r="O24" t="s">
        <v>22</v>
      </c>
    </row>
    <row r="25" spans="1:15" x14ac:dyDescent="0.35">
      <c r="A25" t="s">
        <v>9863</v>
      </c>
      <c r="B25" t="s">
        <v>14359</v>
      </c>
      <c r="C25" t="s">
        <v>22</v>
      </c>
      <c r="D25" t="s">
        <v>22</v>
      </c>
      <c r="E25" t="s">
        <v>14334</v>
      </c>
      <c r="F25" t="s">
        <v>13347</v>
      </c>
      <c r="G25" t="s">
        <v>22</v>
      </c>
      <c r="H25" t="s">
        <v>22</v>
      </c>
      <c r="I25" t="s">
        <v>22</v>
      </c>
      <c r="J25" t="s">
        <v>22</v>
      </c>
      <c r="K25" t="s">
        <v>22</v>
      </c>
      <c r="L25" t="s">
        <v>22</v>
      </c>
      <c r="M25" t="s">
        <v>14359</v>
      </c>
      <c r="N25" t="s">
        <v>22</v>
      </c>
      <c r="O25" t="s">
        <v>22</v>
      </c>
    </row>
    <row r="26" spans="1:15" x14ac:dyDescent="0.35">
      <c r="A26" t="s">
        <v>9863</v>
      </c>
      <c r="B26" t="s">
        <v>14360</v>
      </c>
      <c r="C26" t="s">
        <v>22</v>
      </c>
      <c r="D26" t="s">
        <v>22</v>
      </c>
      <c r="E26" t="s">
        <v>13352</v>
      </c>
      <c r="F26" t="s">
        <v>13351</v>
      </c>
      <c r="G26" t="s">
        <v>22</v>
      </c>
      <c r="H26" t="s">
        <v>14353</v>
      </c>
      <c r="I26" t="s">
        <v>22</v>
      </c>
      <c r="J26" t="s">
        <v>22</v>
      </c>
      <c r="K26" t="s">
        <v>22</v>
      </c>
      <c r="L26" t="s">
        <v>22</v>
      </c>
      <c r="M26" t="s">
        <v>14360</v>
      </c>
      <c r="N26" t="s">
        <v>22</v>
      </c>
      <c r="O26" t="s">
        <v>22</v>
      </c>
    </row>
    <row r="27" spans="1:15" x14ac:dyDescent="0.35">
      <c r="A27" t="s">
        <v>9863</v>
      </c>
      <c r="B27" t="s">
        <v>14361</v>
      </c>
      <c r="C27" t="s">
        <v>22</v>
      </c>
      <c r="D27" t="s">
        <v>22</v>
      </c>
      <c r="E27" t="s">
        <v>14349</v>
      </c>
      <c r="F27" t="s">
        <v>13347</v>
      </c>
      <c r="G27" t="s">
        <v>22</v>
      </c>
      <c r="H27" t="s">
        <v>7046</v>
      </c>
      <c r="I27" t="s">
        <v>7033</v>
      </c>
      <c r="J27" t="s">
        <v>22</v>
      </c>
      <c r="K27" t="s">
        <v>22</v>
      </c>
      <c r="L27" t="s">
        <v>22</v>
      </c>
      <c r="M27" t="s">
        <v>14361</v>
      </c>
      <c r="N27" t="s">
        <v>22</v>
      </c>
      <c r="O27" t="s">
        <v>22</v>
      </c>
    </row>
    <row r="28" spans="1:15" x14ac:dyDescent="0.35">
      <c r="A28" t="s">
        <v>9863</v>
      </c>
      <c r="B28" t="s">
        <v>14362</v>
      </c>
      <c r="C28" t="s">
        <v>22</v>
      </c>
      <c r="D28" t="s">
        <v>22</v>
      </c>
      <c r="E28" t="s">
        <v>14334</v>
      </c>
      <c r="F28" t="s">
        <v>13347</v>
      </c>
      <c r="G28" t="s">
        <v>22</v>
      </c>
      <c r="H28" t="s">
        <v>7046</v>
      </c>
      <c r="I28" t="s">
        <v>22</v>
      </c>
      <c r="J28" t="s">
        <v>22</v>
      </c>
      <c r="K28" t="s">
        <v>22</v>
      </c>
      <c r="L28" t="s">
        <v>22</v>
      </c>
      <c r="M28" t="s">
        <v>14362</v>
      </c>
      <c r="N28" t="s">
        <v>22</v>
      </c>
      <c r="O28" t="s">
        <v>22</v>
      </c>
    </row>
    <row r="29" spans="1:15" x14ac:dyDescent="0.35">
      <c r="A29" t="s">
        <v>9030</v>
      </c>
      <c r="B29" t="s">
        <v>14363</v>
      </c>
      <c r="C29" t="s">
        <v>22</v>
      </c>
      <c r="D29" t="s">
        <v>22</v>
      </c>
      <c r="E29" t="s">
        <v>14334</v>
      </c>
      <c r="F29" t="s">
        <v>13347</v>
      </c>
      <c r="G29" t="s">
        <v>22</v>
      </c>
      <c r="H29" t="s">
        <v>7052</v>
      </c>
      <c r="I29" t="s">
        <v>22</v>
      </c>
      <c r="J29" t="s">
        <v>22</v>
      </c>
      <c r="K29" t="s">
        <v>22</v>
      </c>
      <c r="L29" t="s">
        <v>22</v>
      </c>
      <c r="M29" t="s">
        <v>14363</v>
      </c>
      <c r="N29" t="s">
        <v>22</v>
      </c>
      <c r="O29" t="s">
        <v>22</v>
      </c>
    </row>
    <row r="30" spans="1:15" x14ac:dyDescent="0.35">
      <c r="A30" t="s">
        <v>9030</v>
      </c>
      <c r="B30" t="s">
        <v>14364</v>
      </c>
      <c r="C30" t="s">
        <v>22</v>
      </c>
      <c r="D30" t="s">
        <v>22</v>
      </c>
      <c r="E30" t="s">
        <v>14334</v>
      </c>
      <c r="F30" t="s">
        <v>13347</v>
      </c>
      <c r="G30" t="s">
        <v>22</v>
      </c>
      <c r="H30" t="s">
        <v>7052</v>
      </c>
      <c r="I30" t="s">
        <v>22</v>
      </c>
      <c r="J30" t="s">
        <v>22</v>
      </c>
      <c r="K30" t="s">
        <v>22</v>
      </c>
      <c r="L30" t="s">
        <v>22</v>
      </c>
      <c r="M30" t="s">
        <v>14364</v>
      </c>
      <c r="N30" t="s">
        <v>22</v>
      </c>
      <c r="O30" t="s">
        <v>22</v>
      </c>
    </row>
    <row r="31" spans="1:15" x14ac:dyDescent="0.35">
      <c r="A31" t="s">
        <v>9030</v>
      </c>
      <c r="B31" t="s">
        <v>14365</v>
      </c>
      <c r="C31" t="s">
        <v>22</v>
      </c>
      <c r="D31" t="s">
        <v>22</v>
      </c>
      <c r="E31" t="s">
        <v>14334</v>
      </c>
      <c r="F31" t="s">
        <v>13347</v>
      </c>
      <c r="G31" t="s">
        <v>22</v>
      </c>
      <c r="H31" t="s">
        <v>7052</v>
      </c>
      <c r="I31" t="s">
        <v>22</v>
      </c>
      <c r="J31" t="s">
        <v>22</v>
      </c>
      <c r="K31" t="s">
        <v>22</v>
      </c>
      <c r="L31" t="s">
        <v>22</v>
      </c>
      <c r="M31" t="s">
        <v>14365</v>
      </c>
      <c r="N31" t="s">
        <v>22</v>
      </c>
      <c r="O31" t="s">
        <v>22</v>
      </c>
    </row>
    <row r="32" spans="1:15" x14ac:dyDescent="0.35">
      <c r="A32" t="s">
        <v>9030</v>
      </c>
      <c r="B32" t="s">
        <v>14366</v>
      </c>
      <c r="C32" t="s">
        <v>22</v>
      </c>
      <c r="D32" t="s">
        <v>22</v>
      </c>
      <c r="E32" t="s">
        <v>14334</v>
      </c>
      <c r="F32" t="s">
        <v>13347</v>
      </c>
      <c r="G32" t="s">
        <v>22</v>
      </c>
      <c r="H32" t="s">
        <v>7052</v>
      </c>
      <c r="I32" t="s">
        <v>22</v>
      </c>
      <c r="J32" t="s">
        <v>22</v>
      </c>
      <c r="K32" t="s">
        <v>22</v>
      </c>
      <c r="L32" t="s">
        <v>22</v>
      </c>
      <c r="M32" t="s">
        <v>14366</v>
      </c>
      <c r="N32" t="s">
        <v>22</v>
      </c>
      <c r="O32" t="s">
        <v>22</v>
      </c>
    </row>
    <row r="33" spans="1:15" x14ac:dyDescent="0.35">
      <c r="A33" t="s">
        <v>9030</v>
      </c>
      <c r="B33" t="s">
        <v>14367</v>
      </c>
      <c r="C33" t="s">
        <v>22</v>
      </c>
      <c r="D33" t="s">
        <v>22</v>
      </c>
      <c r="E33" t="s">
        <v>14334</v>
      </c>
      <c r="F33" t="s">
        <v>13347</v>
      </c>
      <c r="G33" t="s">
        <v>22</v>
      </c>
      <c r="H33" t="s">
        <v>7052</v>
      </c>
      <c r="I33" t="s">
        <v>22</v>
      </c>
      <c r="J33" t="s">
        <v>22</v>
      </c>
      <c r="K33" t="s">
        <v>22</v>
      </c>
      <c r="L33" t="s">
        <v>22</v>
      </c>
      <c r="M33" t="s">
        <v>14367</v>
      </c>
      <c r="N33" t="s">
        <v>22</v>
      </c>
      <c r="O33" t="s">
        <v>22</v>
      </c>
    </row>
    <row r="34" spans="1:15" x14ac:dyDescent="0.35">
      <c r="A34" t="s">
        <v>9030</v>
      </c>
      <c r="B34" t="s">
        <v>14368</v>
      </c>
      <c r="C34" t="s">
        <v>22</v>
      </c>
      <c r="D34" t="s">
        <v>22</v>
      </c>
      <c r="E34" t="s">
        <v>14334</v>
      </c>
      <c r="F34" t="s">
        <v>13347</v>
      </c>
      <c r="G34" t="s">
        <v>22</v>
      </c>
      <c r="H34" t="s">
        <v>7046</v>
      </c>
      <c r="I34" t="s">
        <v>22</v>
      </c>
      <c r="J34" t="s">
        <v>22</v>
      </c>
      <c r="K34" t="s">
        <v>22</v>
      </c>
      <c r="L34" t="s">
        <v>22</v>
      </c>
      <c r="M34" t="s">
        <v>14368</v>
      </c>
      <c r="N34" t="s">
        <v>22</v>
      </c>
      <c r="O34" t="s">
        <v>22</v>
      </c>
    </row>
    <row r="35" spans="1:15" x14ac:dyDescent="0.35">
      <c r="A35" t="s">
        <v>9030</v>
      </c>
      <c r="B35" t="s">
        <v>14369</v>
      </c>
      <c r="C35" t="s">
        <v>22</v>
      </c>
      <c r="D35" t="s">
        <v>22</v>
      </c>
      <c r="E35" t="s">
        <v>14334</v>
      </c>
      <c r="F35" t="s">
        <v>13347</v>
      </c>
      <c r="G35" t="s">
        <v>22</v>
      </c>
      <c r="H35" t="s">
        <v>7052</v>
      </c>
      <c r="I35" t="s">
        <v>22</v>
      </c>
      <c r="J35" t="s">
        <v>22</v>
      </c>
      <c r="K35" t="s">
        <v>22</v>
      </c>
      <c r="L35" t="s">
        <v>22</v>
      </c>
      <c r="M35" t="s">
        <v>14369</v>
      </c>
      <c r="N35" t="s">
        <v>22</v>
      </c>
      <c r="O35" t="s">
        <v>22</v>
      </c>
    </row>
    <row r="36" spans="1:15" x14ac:dyDescent="0.35">
      <c r="A36" t="s">
        <v>9030</v>
      </c>
      <c r="B36" t="s">
        <v>14370</v>
      </c>
      <c r="C36" t="s">
        <v>22</v>
      </c>
      <c r="D36" t="s">
        <v>22</v>
      </c>
      <c r="E36" t="s">
        <v>14334</v>
      </c>
      <c r="F36" t="s">
        <v>13347</v>
      </c>
      <c r="G36" t="s">
        <v>22</v>
      </c>
      <c r="H36" t="s">
        <v>22</v>
      </c>
      <c r="I36" t="s">
        <v>22</v>
      </c>
      <c r="J36" t="s">
        <v>22</v>
      </c>
      <c r="K36" t="s">
        <v>22</v>
      </c>
      <c r="L36" t="s">
        <v>22</v>
      </c>
      <c r="M36" t="s">
        <v>14370</v>
      </c>
      <c r="N36" t="s">
        <v>22</v>
      </c>
      <c r="O36" t="s">
        <v>22</v>
      </c>
    </row>
    <row r="37" spans="1:15" x14ac:dyDescent="0.35">
      <c r="A37" t="s">
        <v>9030</v>
      </c>
      <c r="B37" t="s">
        <v>14371</v>
      </c>
      <c r="C37" t="s">
        <v>22</v>
      </c>
      <c r="D37" t="s">
        <v>22</v>
      </c>
      <c r="E37" t="s">
        <v>14334</v>
      </c>
      <c r="F37" t="s">
        <v>13347</v>
      </c>
      <c r="G37" t="s">
        <v>22</v>
      </c>
      <c r="H37" t="s">
        <v>22</v>
      </c>
      <c r="I37" t="s">
        <v>22</v>
      </c>
      <c r="J37" t="s">
        <v>22</v>
      </c>
      <c r="K37" t="s">
        <v>22</v>
      </c>
      <c r="L37" t="s">
        <v>22</v>
      </c>
      <c r="M37" t="s">
        <v>14371</v>
      </c>
      <c r="N37" t="s">
        <v>22</v>
      </c>
      <c r="O37" t="s">
        <v>22</v>
      </c>
    </row>
    <row r="38" spans="1:15" x14ac:dyDescent="0.35">
      <c r="A38" t="s">
        <v>9030</v>
      </c>
      <c r="B38" s="91" t="s">
        <v>14372</v>
      </c>
      <c r="C38" t="s">
        <v>22</v>
      </c>
      <c r="D38" t="s">
        <v>22</v>
      </c>
      <c r="E38" t="s">
        <v>14334</v>
      </c>
      <c r="F38" t="s">
        <v>13347</v>
      </c>
      <c r="G38" t="s">
        <v>22</v>
      </c>
      <c r="H38" t="s">
        <v>7052</v>
      </c>
      <c r="I38" t="s">
        <v>22</v>
      </c>
      <c r="J38" t="s">
        <v>22</v>
      </c>
      <c r="K38" t="s">
        <v>22</v>
      </c>
      <c r="L38" t="s">
        <v>22</v>
      </c>
      <c r="M38" t="s">
        <v>14372</v>
      </c>
      <c r="N38" t="s">
        <v>22</v>
      </c>
      <c r="O38" t="s">
        <v>22</v>
      </c>
    </row>
    <row r="39" spans="1:15" x14ac:dyDescent="0.35">
      <c r="A39" t="s">
        <v>9030</v>
      </c>
      <c r="B39" t="s">
        <v>14373</v>
      </c>
      <c r="C39" t="s">
        <v>22</v>
      </c>
      <c r="D39" t="s">
        <v>22</v>
      </c>
      <c r="E39" t="s">
        <v>14334</v>
      </c>
      <c r="F39" t="s">
        <v>13347</v>
      </c>
      <c r="G39" t="s">
        <v>22</v>
      </c>
      <c r="H39" t="s">
        <v>22</v>
      </c>
      <c r="I39" t="s">
        <v>22</v>
      </c>
      <c r="J39" t="s">
        <v>22</v>
      </c>
      <c r="K39" t="s">
        <v>22</v>
      </c>
      <c r="L39" t="s">
        <v>22</v>
      </c>
      <c r="M39" t="s">
        <v>14373</v>
      </c>
      <c r="N39" t="s">
        <v>22</v>
      </c>
      <c r="O39" t="s">
        <v>22</v>
      </c>
    </row>
    <row r="40" spans="1:15" x14ac:dyDescent="0.35">
      <c r="A40" t="s">
        <v>9030</v>
      </c>
      <c r="B40" t="s">
        <v>14374</v>
      </c>
      <c r="C40" t="s">
        <v>22</v>
      </c>
      <c r="D40" t="s">
        <v>22</v>
      </c>
      <c r="E40" t="s">
        <v>14334</v>
      </c>
      <c r="F40" t="s">
        <v>13347</v>
      </c>
      <c r="G40" t="s">
        <v>22</v>
      </c>
      <c r="H40" t="s">
        <v>22</v>
      </c>
      <c r="I40" t="s">
        <v>22</v>
      </c>
      <c r="J40" t="s">
        <v>22</v>
      </c>
      <c r="K40" t="s">
        <v>22</v>
      </c>
      <c r="L40" t="s">
        <v>22</v>
      </c>
      <c r="M40" t="s">
        <v>14374</v>
      </c>
      <c r="N40" t="s">
        <v>22</v>
      </c>
      <c r="O40" t="s">
        <v>22</v>
      </c>
    </row>
    <row r="41" spans="1:15" x14ac:dyDescent="0.35">
      <c r="A41" t="s">
        <v>9030</v>
      </c>
      <c r="B41" t="s">
        <v>14375</v>
      </c>
      <c r="C41" t="s">
        <v>22</v>
      </c>
      <c r="D41" t="s">
        <v>22</v>
      </c>
      <c r="E41" t="s">
        <v>14334</v>
      </c>
      <c r="F41" t="s">
        <v>13347</v>
      </c>
      <c r="G41" t="s">
        <v>22</v>
      </c>
      <c r="H41" t="s">
        <v>22</v>
      </c>
      <c r="I41" t="s">
        <v>22</v>
      </c>
      <c r="J41" t="s">
        <v>22</v>
      </c>
      <c r="K41" t="s">
        <v>22</v>
      </c>
      <c r="L41" t="s">
        <v>22</v>
      </c>
      <c r="M41" t="s">
        <v>14375</v>
      </c>
      <c r="N41" t="s">
        <v>22</v>
      </c>
      <c r="O41" t="s">
        <v>22</v>
      </c>
    </row>
    <row r="42" spans="1:15" x14ac:dyDescent="0.35">
      <c r="A42" t="s">
        <v>9030</v>
      </c>
      <c r="B42" t="s">
        <v>14376</v>
      </c>
      <c r="C42" t="s">
        <v>22</v>
      </c>
      <c r="D42" t="s">
        <v>22</v>
      </c>
      <c r="E42" t="s">
        <v>14334</v>
      </c>
      <c r="F42" t="s">
        <v>13347</v>
      </c>
      <c r="G42" t="s">
        <v>22</v>
      </c>
      <c r="H42" t="s">
        <v>22</v>
      </c>
      <c r="I42" t="s">
        <v>22</v>
      </c>
      <c r="J42" t="s">
        <v>22</v>
      </c>
      <c r="K42" t="s">
        <v>22</v>
      </c>
      <c r="L42" t="s">
        <v>22</v>
      </c>
      <c r="M42" t="s">
        <v>14376</v>
      </c>
      <c r="N42" t="s">
        <v>22</v>
      </c>
      <c r="O42" t="s">
        <v>22</v>
      </c>
    </row>
    <row r="43" spans="1:15" x14ac:dyDescent="0.35">
      <c r="A43" t="s">
        <v>9030</v>
      </c>
      <c r="B43" t="s">
        <v>14377</v>
      </c>
      <c r="C43" t="s">
        <v>22</v>
      </c>
      <c r="D43" t="s">
        <v>22</v>
      </c>
      <c r="E43" t="s">
        <v>14334</v>
      </c>
      <c r="F43" t="s">
        <v>13347</v>
      </c>
      <c r="G43" t="s">
        <v>22</v>
      </c>
      <c r="H43" t="s">
        <v>22</v>
      </c>
      <c r="I43" t="s">
        <v>22</v>
      </c>
      <c r="J43" t="s">
        <v>22</v>
      </c>
      <c r="K43" t="s">
        <v>22</v>
      </c>
      <c r="L43" t="s">
        <v>22</v>
      </c>
      <c r="M43" t="s">
        <v>14377</v>
      </c>
      <c r="N43" t="s">
        <v>22</v>
      </c>
      <c r="O43" t="s">
        <v>22</v>
      </c>
    </row>
    <row r="44" spans="1:15" x14ac:dyDescent="0.35">
      <c r="A44" t="s">
        <v>9030</v>
      </c>
      <c r="B44" t="s">
        <v>14378</v>
      </c>
      <c r="C44" t="s">
        <v>22</v>
      </c>
      <c r="D44" t="s">
        <v>22</v>
      </c>
      <c r="E44" t="s">
        <v>14334</v>
      </c>
      <c r="F44" t="s">
        <v>13347</v>
      </c>
      <c r="G44" t="s">
        <v>22</v>
      </c>
      <c r="H44" t="s">
        <v>22</v>
      </c>
      <c r="I44" t="s">
        <v>22</v>
      </c>
      <c r="J44" t="s">
        <v>22</v>
      </c>
      <c r="K44" t="s">
        <v>22</v>
      </c>
      <c r="L44" t="s">
        <v>22</v>
      </c>
      <c r="M44" t="s">
        <v>14378</v>
      </c>
      <c r="N44" t="s">
        <v>22</v>
      </c>
      <c r="O44" t="s">
        <v>22</v>
      </c>
    </row>
    <row r="45" spans="1:15" x14ac:dyDescent="0.35">
      <c r="A45" t="s">
        <v>9030</v>
      </c>
      <c r="B45" t="s">
        <v>14379</v>
      </c>
      <c r="C45" t="s">
        <v>22</v>
      </c>
      <c r="D45" t="s">
        <v>22</v>
      </c>
      <c r="E45" t="s">
        <v>14334</v>
      </c>
      <c r="F45" t="s">
        <v>13347</v>
      </c>
      <c r="G45" t="s">
        <v>22</v>
      </c>
      <c r="H45" t="s">
        <v>22</v>
      </c>
      <c r="I45" t="s">
        <v>22</v>
      </c>
      <c r="J45" t="s">
        <v>22</v>
      </c>
      <c r="K45" t="s">
        <v>22</v>
      </c>
      <c r="L45" t="s">
        <v>22</v>
      </c>
      <c r="M45" t="s">
        <v>14379</v>
      </c>
      <c r="N45" t="s">
        <v>22</v>
      </c>
      <c r="O45" t="s">
        <v>22</v>
      </c>
    </row>
    <row r="46" spans="1:15" x14ac:dyDescent="0.35">
      <c r="A46" t="s">
        <v>9030</v>
      </c>
      <c r="B46" t="s">
        <v>14380</v>
      </c>
      <c r="C46" t="s">
        <v>22</v>
      </c>
      <c r="D46" t="s">
        <v>22</v>
      </c>
      <c r="E46" t="s">
        <v>14334</v>
      </c>
      <c r="F46" t="s">
        <v>13347</v>
      </c>
      <c r="G46" t="s">
        <v>22</v>
      </c>
      <c r="H46" t="s">
        <v>22</v>
      </c>
      <c r="I46" t="s">
        <v>22</v>
      </c>
      <c r="J46" t="s">
        <v>22</v>
      </c>
      <c r="K46" t="s">
        <v>22</v>
      </c>
      <c r="L46" t="s">
        <v>22</v>
      </c>
      <c r="M46" t="s">
        <v>14380</v>
      </c>
      <c r="N46" t="s">
        <v>22</v>
      </c>
      <c r="O46" t="s">
        <v>22</v>
      </c>
    </row>
    <row r="47" spans="1:15" x14ac:dyDescent="0.35">
      <c r="A47" t="s">
        <v>9030</v>
      </c>
      <c r="B47" t="s">
        <v>14381</v>
      </c>
      <c r="C47" t="s">
        <v>22</v>
      </c>
      <c r="D47" t="s">
        <v>22</v>
      </c>
      <c r="E47" t="s">
        <v>14334</v>
      </c>
      <c r="F47" t="s">
        <v>13347</v>
      </c>
      <c r="G47" t="s">
        <v>22</v>
      </c>
      <c r="H47" t="s">
        <v>22</v>
      </c>
      <c r="I47" t="s">
        <v>22</v>
      </c>
      <c r="J47" t="s">
        <v>22</v>
      </c>
      <c r="K47" t="s">
        <v>22</v>
      </c>
      <c r="L47" t="s">
        <v>22</v>
      </c>
      <c r="M47" t="s">
        <v>14381</v>
      </c>
      <c r="N47" t="s">
        <v>22</v>
      </c>
      <c r="O47" t="s">
        <v>22</v>
      </c>
    </row>
    <row r="48" spans="1:15" x14ac:dyDescent="0.35">
      <c r="A48" t="s">
        <v>9030</v>
      </c>
      <c r="B48" t="s">
        <v>14382</v>
      </c>
      <c r="C48" t="s">
        <v>22</v>
      </c>
      <c r="D48" t="s">
        <v>22</v>
      </c>
      <c r="E48" t="s">
        <v>14334</v>
      </c>
      <c r="F48" t="s">
        <v>13347</v>
      </c>
      <c r="G48" t="s">
        <v>22</v>
      </c>
      <c r="H48" t="s">
        <v>22</v>
      </c>
      <c r="I48" t="s">
        <v>22</v>
      </c>
      <c r="J48" t="s">
        <v>22</v>
      </c>
      <c r="K48" t="s">
        <v>22</v>
      </c>
      <c r="L48" t="s">
        <v>22</v>
      </c>
      <c r="M48" t="s">
        <v>14382</v>
      </c>
      <c r="N48" t="s">
        <v>22</v>
      </c>
      <c r="O48" t="s">
        <v>22</v>
      </c>
    </row>
    <row r="49" spans="1:15" x14ac:dyDescent="0.35">
      <c r="A49" t="s">
        <v>9030</v>
      </c>
      <c r="B49" t="s">
        <v>14383</v>
      </c>
      <c r="C49" t="s">
        <v>22</v>
      </c>
      <c r="D49" t="s">
        <v>22</v>
      </c>
      <c r="E49" t="s">
        <v>14334</v>
      </c>
      <c r="F49" t="s">
        <v>13347</v>
      </c>
      <c r="G49" t="s">
        <v>22</v>
      </c>
      <c r="H49" t="s">
        <v>22</v>
      </c>
      <c r="I49" t="s">
        <v>22</v>
      </c>
      <c r="J49" t="s">
        <v>22</v>
      </c>
      <c r="K49" t="s">
        <v>22</v>
      </c>
      <c r="L49" t="s">
        <v>22</v>
      </c>
      <c r="M49" t="s">
        <v>14383</v>
      </c>
      <c r="N49" t="s">
        <v>22</v>
      </c>
      <c r="O49" t="s">
        <v>22</v>
      </c>
    </row>
    <row r="50" spans="1:15" x14ac:dyDescent="0.35">
      <c r="A50" t="s">
        <v>9030</v>
      </c>
      <c r="B50" t="s">
        <v>14384</v>
      </c>
      <c r="C50" t="s">
        <v>22</v>
      </c>
      <c r="D50" t="s">
        <v>22</v>
      </c>
      <c r="E50" t="s">
        <v>14334</v>
      </c>
      <c r="F50" t="s">
        <v>13347</v>
      </c>
      <c r="G50" t="s">
        <v>22</v>
      </c>
      <c r="H50" t="s">
        <v>22</v>
      </c>
      <c r="I50" t="s">
        <v>22</v>
      </c>
      <c r="J50" t="s">
        <v>22</v>
      </c>
      <c r="K50" t="s">
        <v>22</v>
      </c>
      <c r="L50" t="s">
        <v>22</v>
      </c>
      <c r="M50" t="s">
        <v>14384</v>
      </c>
      <c r="N50" t="s">
        <v>22</v>
      </c>
      <c r="O50" t="s">
        <v>22</v>
      </c>
    </row>
    <row r="51" spans="1:15" x14ac:dyDescent="0.35">
      <c r="A51" t="s">
        <v>9030</v>
      </c>
      <c r="B51" t="s">
        <v>14385</v>
      </c>
      <c r="C51" t="s">
        <v>22</v>
      </c>
      <c r="D51" t="s">
        <v>22</v>
      </c>
      <c r="E51" t="s">
        <v>14334</v>
      </c>
      <c r="F51" t="s">
        <v>13347</v>
      </c>
      <c r="G51" t="s">
        <v>22</v>
      </c>
      <c r="H51" t="s">
        <v>22</v>
      </c>
      <c r="I51" t="s">
        <v>22</v>
      </c>
      <c r="J51" t="s">
        <v>22</v>
      </c>
      <c r="K51" t="s">
        <v>22</v>
      </c>
      <c r="L51" t="s">
        <v>22</v>
      </c>
      <c r="M51" t="s">
        <v>14384</v>
      </c>
      <c r="N51" t="s">
        <v>22</v>
      </c>
      <c r="O51" t="s">
        <v>22</v>
      </c>
    </row>
    <row r="52" spans="1:15" x14ac:dyDescent="0.35">
      <c r="A52" t="s">
        <v>9030</v>
      </c>
      <c r="B52" t="s">
        <v>14386</v>
      </c>
      <c r="C52" t="s">
        <v>22</v>
      </c>
      <c r="D52" t="s">
        <v>22</v>
      </c>
      <c r="E52" t="s">
        <v>14334</v>
      </c>
      <c r="F52" t="s">
        <v>13347</v>
      </c>
      <c r="G52" t="s">
        <v>22</v>
      </c>
      <c r="H52" t="s">
        <v>22</v>
      </c>
      <c r="I52" t="s">
        <v>22</v>
      </c>
      <c r="J52" t="s">
        <v>22</v>
      </c>
      <c r="K52" t="s">
        <v>22</v>
      </c>
      <c r="L52" t="s">
        <v>22</v>
      </c>
      <c r="M52" t="s">
        <v>14386</v>
      </c>
      <c r="N52" t="s">
        <v>22</v>
      </c>
      <c r="O52" t="s">
        <v>22</v>
      </c>
    </row>
    <row r="53" spans="1:15" x14ac:dyDescent="0.35">
      <c r="A53" t="s">
        <v>9030</v>
      </c>
      <c r="B53" t="s">
        <v>14387</v>
      </c>
      <c r="C53" t="s">
        <v>22</v>
      </c>
      <c r="D53" t="s">
        <v>22</v>
      </c>
      <c r="E53" t="s">
        <v>14334</v>
      </c>
      <c r="F53" t="s">
        <v>13347</v>
      </c>
      <c r="G53" t="s">
        <v>22</v>
      </c>
      <c r="H53" t="s">
        <v>7052</v>
      </c>
      <c r="I53" t="s">
        <v>22</v>
      </c>
      <c r="J53" t="s">
        <v>22</v>
      </c>
      <c r="K53" t="s">
        <v>22</v>
      </c>
      <c r="L53" t="s">
        <v>22</v>
      </c>
      <c r="M53" t="s">
        <v>14387</v>
      </c>
      <c r="N53" t="s">
        <v>22</v>
      </c>
      <c r="O53" t="s">
        <v>22</v>
      </c>
    </row>
    <row r="54" spans="1:15" x14ac:dyDescent="0.35">
      <c r="A54" t="s">
        <v>9030</v>
      </c>
      <c r="B54" t="s">
        <v>14388</v>
      </c>
      <c r="C54" t="s">
        <v>22</v>
      </c>
      <c r="D54" t="s">
        <v>22</v>
      </c>
      <c r="E54" t="s">
        <v>14334</v>
      </c>
      <c r="F54" t="s">
        <v>13351</v>
      </c>
      <c r="G54" t="s">
        <v>22</v>
      </c>
      <c r="H54" t="s">
        <v>22</v>
      </c>
      <c r="I54" t="s">
        <v>22</v>
      </c>
      <c r="J54" t="s">
        <v>22</v>
      </c>
      <c r="K54" t="s">
        <v>22</v>
      </c>
      <c r="L54" t="s">
        <v>22</v>
      </c>
      <c r="M54" t="s">
        <v>14388</v>
      </c>
      <c r="N54" t="s">
        <v>22</v>
      </c>
      <c r="O54" t="s">
        <v>22</v>
      </c>
    </row>
    <row r="55" spans="1:15" x14ac:dyDescent="0.35">
      <c r="A55" t="s">
        <v>9030</v>
      </c>
      <c r="B55" t="s">
        <v>14389</v>
      </c>
      <c r="C55" t="s">
        <v>22</v>
      </c>
      <c r="D55" t="s">
        <v>22</v>
      </c>
      <c r="E55" t="s">
        <v>14334</v>
      </c>
      <c r="F55" t="s">
        <v>13351</v>
      </c>
      <c r="G55" t="s">
        <v>22</v>
      </c>
      <c r="H55" t="s">
        <v>22</v>
      </c>
      <c r="I55" t="s">
        <v>22</v>
      </c>
      <c r="J55" t="s">
        <v>22</v>
      </c>
      <c r="K55" t="s">
        <v>22</v>
      </c>
      <c r="L55" t="s">
        <v>22</v>
      </c>
      <c r="M55" t="s">
        <v>14389</v>
      </c>
      <c r="N55" t="s">
        <v>22</v>
      </c>
      <c r="O55" t="s">
        <v>22</v>
      </c>
    </row>
    <row r="56" spans="1:15" x14ac:dyDescent="0.35">
      <c r="A56" t="s">
        <v>9030</v>
      </c>
      <c r="B56" t="s">
        <v>14390</v>
      </c>
      <c r="C56" t="s">
        <v>22</v>
      </c>
      <c r="D56" t="s">
        <v>22</v>
      </c>
      <c r="E56" t="s">
        <v>14334</v>
      </c>
      <c r="F56" t="s">
        <v>13351</v>
      </c>
      <c r="G56" t="s">
        <v>22</v>
      </c>
      <c r="H56" t="s">
        <v>22</v>
      </c>
      <c r="I56" t="s">
        <v>22</v>
      </c>
      <c r="J56" t="s">
        <v>22</v>
      </c>
      <c r="K56" t="s">
        <v>22</v>
      </c>
      <c r="L56" t="s">
        <v>22</v>
      </c>
      <c r="M56" t="s">
        <v>14390</v>
      </c>
      <c r="N56" t="s">
        <v>22</v>
      </c>
      <c r="O56" t="s">
        <v>22</v>
      </c>
    </row>
    <row r="57" spans="1:15" x14ac:dyDescent="0.35">
      <c r="A57" t="s">
        <v>9030</v>
      </c>
      <c r="B57" t="s">
        <v>14391</v>
      </c>
      <c r="C57" t="s">
        <v>22</v>
      </c>
      <c r="D57" t="s">
        <v>22</v>
      </c>
      <c r="E57" t="s">
        <v>14334</v>
      </c>
      <c r="F57" t="s">
        <v>13351</v>
      </c>
      <c r="G57" t="s">
        <v>22</v>
      </c>
      <c r="H57" t="s">
        <v>22</v>
      </c>
      <c r="I57" t="s">
        <v>22</v>
      </c>
      <c r="J57" t="s">
        <v>22</v>
      </c>
      <c r="K57" t="s">
        <v>22</v>
      </c>
      <c r="L57" t="s">
        <v>22</v>
      </c>
      <c r="M57" t="s">
        <v>14391</v>
      </c>
      <c r="N57" t="s">
        <v>22</v>
      </c>
      <c r="O57" t="s">
        <v>22</v>
      </c>
    </row>
    <row r="58" spans="1:15" x14ac:dyDescent="0.35">
      <c r="A58" t="s">
        <v>9030</v>
      </c>
      <c r="B58" t="s">
        <v>14392</v>
      </c>
      <c r="C58" t="s">
        <v>22</v>
      </c>
      <c r="D58" t="s">
        <v>22</v>
      </c>
      <c r="E58" t="s">
        <v>14334</v>
      </c>
      <c r="F58" t="s">
        <v>13351</v>
      </c>
      <c r="G58" t="s">
        <v>22</v>
      </c>
      <c r="H58" t="s">
        <v>22</v>
      </c>
      <c r="I58" t="s">
        <v>22</v>
      </c>
      <c r="J58" t="s">
        <v>22</v>
      </c>
      <c r="K58" t="s">
        <v>22</v>
      </c>
      <c r="L58" t="s">
        <v>22</v>
      </c>
      <c r="M58" t="s">
        <v>14392</v>
      </c>
      <c r="N58" t="s">
        <v>22</v>
      </c>
      <c r="O58" t="s">
        <v>22</v>
      </c>
    </row>
    <row r="59" spans="1:15" x14ac:dyDescent="0.35">
      <c r="A59" t="s">
        <v>9030</v>
      </c>
      <c r="B59" t="s">
        <v>14393</v>
      </c>
      <c r="C59" t="s">
        <v>22</v>
      </c>
      <c r="D59" t="s">
        <v>22</v>
      </c>
      <c r="E59" t="s">
        <v>14334</v>
      </c>
      <c r="F59" t="s">
        <v>13351</v>
      </c>
      <c r="G59" t="s">
        <v>22</v>
      </c>
      <c r="H59" t="s">
        <v>7052</v>
      </c>
      <c r="I59" t="s">
        <v>22</v>
      </c>
      <c r="J59" t="s">
        <v>22</v>
      </c>
      <c r="K59" t="s">
        <v>22</v>
      </c>
      <c r="L59" t="s">
        <v>22</v>
      </c>
      <c r="M59" t="s">
        <v>14393</v>
      </c>
      <c r="N59" t="s">
        <v>22</v>
      </c>
      <c r="O59" t="s">
        <v>22</v>
      </c>
    </row>
    <row r="60" spans="1:15" x14ac:dyDescent="0.35">
      <c r="A60" t="s">
        <v>9030</v>
      </c>
      <c r="B60" t="s">
        <v>14394</v>
      </c>
      <c r="C60" t="s">
        <v>22</v>
      </c>
      <c r="D60" t="s">
        <v>22</v>
      </c>
      <c r="E60" t="s">
        <v>14334</v>
      </c>
      <c r="F60" t="s">
        <v>13351</v>
      </c>
      <c r="G60" t="s">
        <v>22</v>
      </c>
      <c r="H60" t="s">
        <v>22</v>
      </c>
      <c r="I60" t="s">
        <v>22</v>
      </c>
      <c r="J60" t="s">
        <v>22</v>
      </c>
      <c r="K60" t="s">
        <v>22</v>
      </c>
      <c r="L60" t="s">
        <v>22</v>
      </c>
      <c r="M60" t="s">
        <v>14394</v>
      </c>
      <c r="N60" t="s">
        <v>22</v>
      </c>
      <c r="O60" t="s">
        <v>22</v>
      </c>
    </row>
    <row r="61" spans="1:15" x14ac:dyDescent="0.35">
      <c r="A61" t="s">
        <v>9030</v>
      </c>
      <c r="B61" t="s">
        <v>7054</v>
      </c>
      <c r="C61" t="s">
        <v>22</v>
      </c>
      <c r="D61" t="s">
        <v>22</v>
      </c>
      <c r="E61" t="s">
        <v>13352</v>
      </c>
      <c r="F61" t="s">
        <v>13351</v>
      </c>
      <c r="G61" t="s">
        <v>22</v>
      </c>
      <c r="H61" t="s">
        <v>22</v>
      </c>
      <c r="I61" t="s">
        <v>22</v>
      </c>
      <c r="J61" t="s">
        <v>22</v>
      </c>
      <c r="K61" t="s">
        <v>22</v>
      </c>
      <c r="L61" t="s">
        <v>22</v>
      </c>
      <c r="M61" t="s">
        <v>14395</v>
      </c>
      <c r="N61" t="s">
        <v>22</v>
      </c>
      <c r="O61" t="s">
        <v>22</v>
      </c>
    </row>
    <row r="62" spans="1:15" x14ac:dyDescent="0.35">
      <c r="A62" t="s">
        <v>9030</v>
      </c>
      <c r="B62" t="s">
        <v>14396</v>
      </c>
      <c r="C62" t="s">
        <v>22</v>
      </c>
      <c r="D62" t="s">
        <v>22</v>
      </c>
      <c r="E62" t="s">
        <v>14334</v>
      </c>
      <c r="F62" t="s">
        <v>13351</v>
      </c>
      <c r="G62" t="s">
        <v>22</v>
      </c>
      <c r="H62" t="s">
        <v>7052</v>
      </c>
      <c r="I62" t="s">
        <v>22</v>
      </c>
      <c r="J62" t="s">
        <v>22</v>
      </c>
      <c r="K62" t="s">
        <v>22</v>
      </c>
      <c r="L62" t="s">
        <v>22</v>
      </c>
      <c r="M62" t="s">
        <v>14396</v>
      </c>
      <c r="N62" t="s">
        <v>22</v>
      </c>
      <c r="O62" t="s">
        <v>22</v>
      </c>
    </row>
    <row r="63" spans="1:15" x14ac:dyDescent="0.35">
      <c r="A63" t="s">
        <v>9030</v>
      </c>
      <c r="B63" t="s">
        <v>14397</v>
      </c>
      <c r="C63" t="s">
        <v>22</v>
      </c>
      <c r="D63" t="s">
        <v>22</v>
      </c>
      <c r="E63" t="s">
        <v>14334</v>
      </c>
      <c r="F63" t="s">
        <v>13351</v>
      </c>
      <c r="G63" t="s">
        <v>22</v>
      </c>
      <c r="H63" t="s">
        <v>22</v>
      </c>
      <c r="I63" t="s">
        <v>22</v>
      </c>
      <c r="J63" t="s">
        <v>22</v>
      </c>
      <c r="K63" t="s">
        <v>22</v>
      </c>
      <c r="L63" t="s">
        <v>22</v>
      </c>
      <c r="M63" t="s">
        <v>14397</v>
      </c>
      <c r="N63" t="s">
        <v>22</v>
      </c>
      <c r="O63" t="s">
        <v>22</v>
      </c>
    </row>
    <row r="64" spans="1:15" x14ac:dyDescent="0.35">
      <c r="A64" t="s">
        <v>9030</v>
      </c>
      <c r="B64" t="s">
        <v>14398</v>
      </c>
      <c r="C64" t="s">
        <v>22</v>
      </c>
      <c r="D64" t="s">
        <v>22</v>
      </c>
      <c r="E64" t="s">
        <v>14334</v>
      </c>
      <c r="F64" t="s">
        <v>13347</v>
      </c>
      <c r="G64" t="s">
        <v>22</v>
      </c>
      <c r="H64" t="s">
        <v>22</v>
      </c>
      <c r="I64" t="s">
        <v>22</v>
      </c>
      <c r="J64" t="s">
        <v>22</v>
      </c>
      <c r="K64" t="s">
        <v>22</v>
      </c>
      <c r="L64" t="s">
        <v>22</v>
      </c>
      <c r="M64" t="s">
        <v>14398</v>
      </c>
      <c r="N64" t="s">
        <v>22</v>
      </c>
      <c r="O64" t="s">
        <v>22</v>
      </c>
    </row>
    <row r="65" spans="1:15" x14ac:dyDescent="0.35">
      <c r="A65" t="s">
        <v>9030</v>
      </c>
      <c r="B65" t="s">
        <v>14399</v>
      </c>
      <c r="C65" t="s">
        <v>22</v>
      </c>
      <c r="D65" t="s">
        <v>22</v>
      </c>
      <c r="E65" t="s">
        <v>14334</v>
      </c>
      <c r="F65" t="s">
        <v>13351</v>
      </c>
      <c r="G65" t="s">
        <v>22</v>
      </c>
      <c r="H65" t="s">
        <v>22</v>
      </c>
      <c r="I65" t="s">
        <v>22</v>
      </c>
      <c r="J65" t="s">
        <v>22</v>
      </c>
      <c r="K65" t="s">
        <v>22</v>
      </c>
      <c r="L65" t="s">
        <v>22</v>
      </c>
      <c r="M65" t="s">
        <v>14399</v>
      </c>
      <c r="N65" t="s">
        <v>22</v>
      </c>
      <c r="O65" t="s">
        <v>22</v>
      </c>
    </row>
    <row r="66" spans="1:15" x14ac:dyDescent="0.35">
      <c r="A66" t="s">
        <v>9030</v>
      </c>
      <c r="B66" t="s">
        <v>14400</v>
      </c>
      <c r="C66" t="s">
        <v>22</v>
      </c>
      <c r="D66" t="s">
        <v>22</v>
      </c>
      <c r="E66" t="s">
        <v>14334</v>
      </c>
      <c r="F66" t="s">
        <v>13351</v>
      </c>
      <c r="G66" t="s">
        <v>22</v>
      </c>
      <c r="H66" t="s">
        <v>22</v>
      </c>
      <c r="I66" t="s">
        <v>22</v>
      </c>
      <c r="J66" t="s">
        <v>22</v>
      </c>
      <c r="K66" t="s">
        <v>22</v>
      </c>
      <c r="L66" t="s">
        <v>22</v>
      </c>
      <c r="M66" t="s">
        <v>14400</v>
      </c>
      <c r="N66" t="s">
        <v>22</v>
      </c>
      <c r="O66" t="s">
        <v>22</v>
      </c>
    </row>
    <row r="67" spans="1:15" x14ac:dyDescent="0.35">
      <c r="A67" t="s">
        <v>9030</v>
      </c>
      <c r="B67" s="91" t="s">
        <v>14401</v>
      </c>
      <c r="C67" t="s">
        <v>22</v>
      </c>
      <c r="D67" t="s">
        <v>22</v>
      </c>
      <c r="E67" t="s">
        <v>14334</v>
      </c>
      <c r="F67" t="s">
        <v>13347</v>
      </c>
      <c r="G67" t="s">
        <v>22</v>
      </c>
      <c r="H67" t="s">
        <v>7052</v>
      </c>
      <c r="I67" t="s">
        <v>22</v>
      </c>
      <c r="J67" t="s">
        <v>22</v>
      </c>
      <c r="K67" t="s">
        <v>22</v>
      </c>
      <c r="L67" t="s">
        <v>22</v>
      </c>
      <c r="M67" t="s">
        <v>14401</v>
      </c>
      <c r="N67" t="s">
        <v>22</v>
      </c>
      <c r="O67" t="s">
        <v>22</v>
      </c>
    </row>
    <row r="68" spans="1:15" x14ac:dyDescent="0.35">
      <c r="A68" t="s">
        <v>9030</v>
      </c>
      <c r="B68" t="s">
        <v>14402</v>
      </c>
      <c r="C68" t="s">
        <v>22</v>
      </c>
      <c r="D68" t="s">
        <v>22</v>
      </c>
      <c r="E68" t="s">
        <v>14334</v>
      </c>
      <c r="F68" t="s">
        <v>13351</v>
      </c>
      <c r="G68" t="s">
        <v>22</v>
      </c>
      <c r="H68" t="s">
        <v>22</v>
      </c>
      <c r="I68" t="s">
        <v>22</v>
      </c>
      <c r="J68" t="s">
        <v>22</v>
      </c>
      <c r="K68" t="s">
        <v>22</v>
      </c>
      <c r="L68" t="s">
        <v>22</v>
      </c>
      <c r="M68" t="s">
        <v>14402</v>
      </c>
      <c r="N68" t="s">
        <v>22</v>
      </c>
      <c r="O68" t="s">
        <v>22</v>
      </c>
    </row>
    <row r="69" spans="1:15" x14ac:dyDescent="0.35">
      <c r="A69" t="s">
        <v>9030</v>
      </c>
      <c r="B69" t="s">
        <v>14403</v>
      </c>
      <c r="C69" t="s">
        <v>22</v>
      </c>
      <c r="D69" t="s">
        <v>22</v>
      </c>
      <c r="E69" t="s">
        <v>13352</v>
      </c>
      <c r="F69" t="s">
        <v>13351</v>
      </c>
      <c r="G69" t="s">
        <v>22</v>
      </c>
      <c r="H69" t="s">
        <v>7054</v>
      </c>
      <c r="I69" t="s">
        <v>22</v>
      </c>
      <c r="J69" t="s">
        <v>22</v>
      </c>
      <c r="K69" t="s">
        <v>22</v>
      </c>
      <c r="L69" t="s">
        <v>22</v>
      </c>
      <c r="M69" t="s">
        <v>14403</v>
      </c>
      <c r="N69" t="s">
        <v>22</v>
      </c>
      <c r="O69" t="s">
        <v>22</v>
      </c>
    </row>
    <row r="70" spans="1:15" x14ac:dyDescent="0.35">
      <c r="A70" t="s">
        <v>9030</v>
      </c>
      <c r="B70" t="s">
        <v>14404</v>
      </c>
      <c r="C70" t="s">
        <v>22</v>
      </c>
      <c r="D70" t="s">
        <v>22</v>
      </c>
      <c r="E70" t="s">
        <v>14334</v>
      </c>
      <c r="F70" t="s">
        <v>13351</v>
      </c>
      <c r="G70" t="s">
        <v>22</v>
      </c>
      <c r="H70" t="s">
        <v>22</v>
      </c>
      <c r="I70" t="s">
        <v>22</v>
      </c>
      <c r="J70" t="s">
        <v>22</v>
      </c>
      <c r="K70" t="s">
        <v>22</v>
      </c>
      <c r="L70" t="s">
        <v>22</v>
      </c>
      <c r="M70" t="s">
        <v>14404</v>
      </c>
      <c r="N70" t="s">
        <v>22</v>
      </c>
      <c r="O70" t="s">
        <v>22</v>
      </c>
    </row>
    <row r="71" spans="1:15" x14ac:dyDescent="0.35">
      <c r="A71" t="s">
        <v>9030</v>
      </c>
      <c r="B71" t="s">
        <v>14405</v>
      </c>
      <c r="C71" t="s">
        <v>22</v>
      </c>
      <c r="D71" t="s">
        <v>22</v>
      </c>
      <c r="E71" t="s">
        <v>13352</v>
      </c>
      <c r="F71" t="s">
        <v>13351</v>
      </c>
      <c r="G71" t="s">
        <v>22</v>
      </c>
      <c r="H71" t="s">
        <v>7054</v>
      </c>
      <c r="I71" t="s">
        <v>22</v>
      </c>
      <c r="J71" t="s">
        <v>22</v>
      </c>
      <c r="K71" t="s">
        <v>22</v>
      </c>
      <c r="L71" t="s">
        <v>22</v>
      </c>
      <c r="M71" t="s">
        <v>14405</v>
      </c>
      <c r="N71" t="s">
        <v>22</v>
      </c>
      <c r="O71" t="s">
        <v>22</v>
      </c>
    </row>
    <row r="72" spans="1:15" x14ac:dyDescent="0.35">
      <c r="A72" t="s">
        <v>9030</v>
      </c>
      <c r="B72" t="s">
        <v>14406</v>
      </c>
      <c r="C72" t="s">
        <v>22</v>
      </c>
      <c r="D72" t="s">
        <v>22</v>
      </c>
      <c r="E72" t="s">
        <v>13352</v>
      </c>
      <c r="F72" t="s">
        <v>13351</v>
      </c>
      <c r="G72" t="s">
        <v>22</v>
      </c>
      <c r="H72" t="s">
        <v>7054</v>
      </c>
      <c r="I72" t="s">
        <v>22</v>
      </c>
      <c r="J72" t="s">
        <v>22</v>
      </c>
      <c r="K72" t="s">
        <v>22</v>
      </c>
      <c r="L72" t="s">
        <v>22</v>
      </c>
      <c r="M72" t="s">
        <v>14406</v>
      </c>
      <c r="N72" t="s">
        <v>22</v>
      </c>
      <c r="O72" t="s">
        <v>22</v>
      </c>
    </row>
    <row r="73" spans="1:15" x14ac:dyDescent="0.35">
      <c r="A73" t="s">
        <v>9030</v>
      </c>
      <c r="B73" t="s">
        <v>14407</v>
      </c>
      <c r="C73" t="s">
        <v>22</v>
      </c>
      <c r="D73" t="s">
        <v>22</v>
      </c>
      <c r="E73" t="s">
        <v>13352</v>
      </c>
      <c r="F73" t="s">
        <v>13351</v>
      </c>
      <c r="G73" t="s">
        <v>22</v>
      </c>
      <c r="H73" t="s">
        <v>7054</v>
      </c>
      <c r="I73" t="s">
        <v>22</v>
      </c>
      <c r="J73" t="s">
        <v>22</v>
      </c>
      <c r="K73" t="s">
        <v>22</v>
      </c>
      <c r="L73" t="s">
        <v>22</v>
      </c>
      <c r="M73" t="s">
        <v>14407</v>
      </c>
      <c r="N73" t="s">
        <v>22</v>
      </c>
      <c r="O73" t="s">
        <v>22</v>
      </c>
    </row>
    <row r="74" spans="1:15" x14ac:dyDescent="0.35">
      <c r="A74" t="s">
        <v>9030</v>
      </c>
      <c r="B74" t="s">
        <v>14408</v>
      </c>
      <c r="C74" t="s">
        <v>22</v>
      </c>
      <c r="D74" t="s">
        <v>22</v>
      </c>
      <c r="E74" t="s">
        <v>14334</v>
      </c>
      <c r="F74" t="s">
        <v>13347</v>
      </c>
      <c r="G74" t="s">
        <v>22</v>
      </c>
      <c r="H74" t="s">
        <v>490</v>
      </c>
      <c r="I74" t="s">
        <v>490</v>
      </c>
      <c r="J74" t="s">
        <v>22</v>
      </c>
      <c r="K74" t="s">
        <v>22</v>
      </c>
      <c r="L74" t="s">
        <v>22</v>
      </c>
      <c r="M74" t="s">
        <v>14408</v>
      </c>
      <c r="N74" t="s">
        <v>22</v>
      </c>
      <c r="O74" t="s">
        <v>22</v>
      </c>
    </row>
    <row r="75" spans="1:15" x14ac:dyDescent="0.35">
      <c r="A75" t="s">
        <v>9030</v>
      </c>
      <c r="B75" t="s">
        <v>14409</v>
      </c>
      <c r="C75" t="s">
        <v>22</v>
      </c>
      <c r="D75" t="s">
        <v>22</v>
      </c>
      <c r="E75" t="s">
        <v>14334</v>
      </c>
      <c r="F75" t="s">
        <v>13351</v>
      </c>
      <c r="G75" t="s">
        <v>22</v>
      </c>
      <c r="H75" t="s">
        <v>7052</v>
      </c>
      <c r="I75" t="s">
        <v>22</v>
      </c>
      <c r="J75" t="s">
        <v>22</v>
      </c>
      <c r="K75" t="s">
        <v>22</v>
      </c>
      <c r="L75" t="s">
        <v>22</v>
      </c>
      <c r="M75" t="s">
        <v>14409</v>
      </c>
      <c r="N75" t="s">
        <v>22</v>
      </c>
      <c r="O75" t="s">
        <v>22</v>
      </c>
    </row>
    <row r="76" spans="1:15" x14ac:dyDescent="0.35">
      <c r="A76" t="s">
        <v>9030</v>
      </c>
      <c r="B76" t="s">
        <v>14410</v>
      </c>
      <c r="C76" t="s">
        <v>22</v>
      </c>
      <c r="D76" t="s">
        <v>22</v>
      </c>
      <c r="E76" t="s">
        <v>14334</v>
      </c>
      <c r="F76" t="s">
        <v>13351</v>
      </c>
      <c r="G76" t="s">
        <v>22</v>
      </c>
      <c r="H76" t="s">
        <v>7052</v>
      </c>
      <c r="I76" t="s">
        <v>22</v>
      </c>
      <c r="J76" t="s">
        <v>22</v>
      </c>
      <c r="K76" t="s">
        <v>22</v>
      </c>
      <c r="L76" t="s">
        <v>22</v>
      </c>
      <c r="M76" t="s">
        <v>14410</v>
      </c>
      <c r="N76" t="s">
        <v>22</v>
      </c>
      <c r="O76" t="s">
        <v>22</v>
      </c>
    </row>
    <row r="77" spans="1:15" x14ac:dyDescent="0.35">
      <c r="A77" t="s">
        <v>9030</v>
      </c>
      <c r="B77" t="s">
        <v>14411</v>
      </c>
      <c r="C77" t="s">
        <v>22</v>
      </c>
      <c r="D77" t="s">
        <v>22</v>
      </c>
      <c r="E77" t="s">
        <v>14334</v>
      </c>
      <c r="F77" t="s">
        <v>13351</v>
      </c>
      <c r="G77" t="s">
        <v>22</v>
      </c>
      <c r="H77" t="s">
        <v>22</v>
      </c>
      <c r="I77" t="s">
        <v>22</v>
      </c>
      <c r="J77" t="s">
        <v>22</v>
      </c>
      <c r="K77" t="s">
        <v>22</v>
      </c>
      <c r="L77" t="s">
        <v>22</v>
      </c>
      <c r="M77" t="s">
        <v>14411</v>
      </c>
      <c r="N77" t="s">
        <v>22</v>
      </c>
      <c r="O77" t="s">
        <v>22</v>
      </c>
    </row>
    <row r="78" spans="1:15" x14ac:dyDescent="0.35">
      <c r="A78" t="s">
        <v>9030</v>
      </c>
      <c r="B78" t="s">
        <v>14412</v>
      </c>
      <c r="C78" t="s">
        <v>22</v>
      </c>
      <c r="D78" t="s">
        <v>22</v>
      </c>
      <c r="E78" t="s">
        <v>13352</v>
      </c>
      <c r="F78" t="s">
        <v>13351</v>
      </c>
      <c r="G78" t="s">
        <v>22</v>
      </c>
      <c r="H78" t="s">
        <v>7054</v>
      </c>
      <c r="I78" t="s">
        <v>22</v>
      </c>
      <c r="J78" t="s">
        <v>22</v>
      </c>
      <c r="K78" t="s">
        <v>22</v>
      </c>
      <c r="L78" t="s">
        <v>22</v>
      </c>
      <c r="M78" t="s">
        <v>14412</v>
      </c>
      <c r="N78" t="s">
        <v>22</v>
      </c>
      <c r="O78" t="s">
        <v>22</v>
      </c>
    </row>
    <row r="79" spans="1:15" x14ac:dyDescent="0.35">
      <c r="A79" t="s">
        <v>9030</v>
      </c>
      <c r="B79" t="s">
        <v>14413</v>
      </c>
      <c r="C79" t="s">
        <v>22</v>
      </c>
      <c r="D79" t="s">
        <v>22</v>
      </c>
      <c r="E79" t="s">
        <v>13352</v>
      </c>
      <c r="F79" t="s">
        <v>13351</v>
      </c>
      <c r="G79" t="s">
        <v>22</v>
      </c>
      <c r="H79" t="s">
        <v>22</v>
      </c>
      <c r="I79" t="s">
        <v>22</v>
      </c>
      <c r="J79" t="s">
        <v>22</v>
      </c>
      <c r="K79" t="s">
        <v>22</v>
      </c>
      <c r="L79" t="s">
        <v>22</v>
      </c>
      <c r="M79" t="s">
        <v>14413</v>
      </c>
      <c r="N79" t="s">
        <v>22</v>
      </c>
      <c r="O79" t="s">
        <v>22</v>
      </c>
    </row>
    <row r="80" spans="1:15" x14ac:dyDescent="0.35">
      <c r="A80" t="s">
        <v>9030</v>
      </c>
      <c r="B80" t="s">
        <v>14414</v>
      </c>
      <c r="C80" t="s">
        <v>22</v>
      </c>
      <c r="D80" t="s">
        <v>22</v>
      </c>
      <c r="E80" t="s">
        <v>14334</v>
      </c>
      <c r="F80" t="s">
        <v>13351</v>
      </c>
      <c r="G80" t="s">
        <v>22</v>
      </c>
      <c r="H80" t="s">
        <v>22</v>
      </c>
      <c r="I80" t="s">
        <v>22</v>
      </c>
      <c r="J80" t="s">
        <v>22</v>
      </c>
      <c r="K80" t="s">
        <v>22</v>
      </c>
      <c r="L80" t="s">
        <v>22</v>
      </c>
      <c r="M80" t="s">
        <v>14414</v>
      </c>
      <c r="N80" t="s">
        <v>22</v>
      </c>
      <c r="O80" t="s">
        <v>22</v>
      </c>
    </row>
    <row r="81" spans="1:15" x14ac:dyDescent="0.35">
      <c r="A81" t="s">
        <v>14415</v>
      </c>
      <c r="B81" t="s">
        <v>14416</v>
      </c>
      <c r="C81" t="s">
        <v>22</v>
      </c>
      <c r="D81" t="s">
        <v>22</v>
      </c>
      <c r="E81" t="s">
        <v>14349</v>
      </c>
      <c r="F81" t="s">
        <v>13347</v>
      </c>
      <c r="G81" t="s">
        <v>22</v>
      </c>
      <c r="H81" t="s">
        <v>490</v>
      </c>
      <c r="I81" t="s">
        <v>14417</v>
      </c>
      <c r="J81" t="s">
        <v>14418</v>
      </c>
      <c r="K81" t="s">
        <v>22</v>
      </c>
      <c r="L81" t="s">
        <v>22</v>
      </c>
      <c r="M81" t="s">
        <v>14416</v>
      </c>
      <c r="N81" t="s">
        <v>22</v>
      </c>
      <c r="O81" t="s">
        <v>22</v>
      </c>
    </row>
    <row r="82" spans="1:15" x14ac:dyDescent="0.35">
      <c r="A82" t="s">
        <v>14419</v>
      </c>
      <c r="B82" t="s">
        <v>14420</v>
      </c>
      <c r="C82" t="s">
        <v>22</v>
      </c>
      <c r="D82" t="s">
        <v>22</v>
      </c>
      <c r="E82" t="s">
        <v>14334</v>
      </c>
      <c r="F82" t="s">
        <v>13347</v>
      </c>
      <c r="G82" t="s">
        <v>22</v>
      </c>
      <c r="H82" t="s">
        <v>7046</v>
      </c>
      <c r="I82" t="s">
        <v>22</v>
      </c>
      <c r="J82" t="s">
        <v>22</v>
      </c>
      <c r="K82" t="s">
        <v>22</v>
      </c>
      <c r="L82" t="s">
        <v>22</v>
      </c>
      <c r="M82" t="s">
        <v>14420</v>
      </c>
      <c r="N82" t="s">
        <v>22</v>
      </c>
      <c r="O82" t="s">
        <v>22</v>
      </c>
    </row>
    <row r="83" spans="1:15" x14ac:dyDescent="0.35">
      <c r="A83" t="s">
        <v>14421</v>
      </c>
      <c r="B83" t="s">
        <v>14422</v>
      </c>
      <c r="C83" t="s">
        <v>22</v>
      </c>
      <c r="D83" t="s">
        <v>22</v>
      </c>
      <c r="E83" t="s">
        <v>14334</v>
      </c>
      <c r="F83" t="s">
        <v>13347</v>
      </c>
      <c r="G83" t="s">
        <v>22</v>
      </c>
      <c r="H83" t="s">
        <v>7052</v>
      </c>
      <c r="I83" t="s">
        <v>22</v>
      </c>
      <c r="J83" t="s">
        <v>22</v>
      </c>
      <c r="K83" t="s">
        <v>22</v>
      </c>
      <c r="L83" t="s">
        <v>22</v>
      </c>
      <c r="M83" t="s">
        <v>14422</v>
      </c>
      <c r="N83" t="s">
        <v>22</v>
      </c>
      <c r="O83" t="s">
        <v>22</v>
      </c>
    </row>
    <row r="84" spans="1:15" x14ac:dyDescent="0.35">
      <c r="A84" t="s">
        <v>9549</v>
      </c>
      <c r="B84" t="s">
        <v>14423</v>
      </c>
      <c r="C84" t="s">
        <v>22</v>
      </c>
      <c r="D84" t="s">
        <v>22</v>
      </c>
      <c r="E84" t="s">
        <v>14349</v>
      </c>
      <c r="F84" t="s">
        <v>13347</v>
      </c>
      <c r="G84" t="s">
        <v>22</v>
      </c>
      <c r="H84" t="s">
        <v>7052</v>
      </c>
      <c r="I84" t="s">
        <v>14424</v>
      </c>
      <c r="J84" t="s">
        <v>22</v>
      </c>
      <c r="K84" t="s">
        <v>22</v>
      </c>
      <c r="L84" t="s">
        <v>22</v>
      </c>
      <c r="M84" t="s">
        <v>14423</v>
      </c>
      <c r="N84" t="s">
        <v>22</v>
      </c>
      <c r="O84" t="s">
        <v>22</v>
      </c>
    </row>
    <row r="85" spans="1:15" x14ac:dyDescent="0.35">
      <c r="A85" t="s">
        <v>9549</v>
      </c>
      <c r="B85" t="s">
        <v>14425</v>
      </c>
      <c r="C85" t="s">
        <v>22</v>
      </c>
      <c r="D85" t="s">
        <v>22</v>
      </c>
      <c r="E85" t="s">
        <v>14349</v>
      </c>
      <c r="F85" t="s">
        <v>13347</v>
      </c>
      <c r="G85" t="s">
        <v>22</v>
      </c>
      <c r="H85" t="s">
        <v>7052</v>
      </c>
      <c r="I85" t="s">
        <v>14424</v>
      </c>
      <c r="J85" t="s">
        <v>22</v>
      </c>
      <c r="K85" t="s">
        <v>22</v>
      </c>
      <c r="L85" t="s">
        <v>22</v>
      </c>
      <c r="M85" t="s">
        <v>14425</v>
      </c>
      <c r="N85" t="s">
        <v>22</v>
      </c>
      <c r="O85" t="s">
        <v>22</v>
      </c>
    </row>
    <row r="86" spans="1:15" x14ac:dyDescent="0.35">
      <c r="A86" t="s">
        <v>9549</v>
      </c>
      <c r="B86" t="s">
        <v>14426</v>
      </c>
      <c r="C86" t="s">
        <v>22</v>
      </c>
      <c r="D86" t="s">
        <v>22</v>
      </c>
      <c r="E86" t="s">
        <v>14334</v>
      </c>
      <c r="F86" t="s">
        <v>13347</v>
      </c>
      <c r="G86" t="s">
        <v>22</v>
      </c>
      <c r="H86" t="s">
        <v>7052</v>
      </c>
      <c r="I86" t="s">
        <v>22</v>
      </c>
      <c r="J86" t="s">
        <v>22</v>
      </c>
      <c r="K86" t="s">
        <v>22</v>
      </c>
      <c r="L86" t="s">
        <v>22</v>
      </c>
      <c r="M86" t="s">
        <v>14426</v>
      </c>
      <c r="N86" t="s">
        <v>22</v>
      </c>
      <c r="O86" t="s">
        <v>22</v>
      </c>
    </row>
    <row r="87" spans="1:15" x14ac:dyDescent="0.35">
      <c r="A87" t="s">
        <v>9549</v>
      </c>
      <c r="B87" t="s">
        <v>14427</v>
      </c>
      <c r="C87" t="s">
        <v>22</v>
      </c>
      <c r="D87" t="s">
        <v>22</v>
      </c>
      <c r="E87" t="s">
        <v>14334</v>
      </c>
      <c r="F87" t="s">
        <v>13347</v>
      </c>
      <c r="G87" t="s">
        <v>22</v>
      </c>
      <c r="H87" t="s">
        <v>7052</v>
      </c>
      <c r="I87" t="s">
        <v>22</v>
      </c>
      <c r="J87" t="s">
        <v>22</v>
      </c>
      <c r="K87" t="s">
        <v>22</v>
      </c>
      <c r="L87" t="s">
        <v>22</v>
      </c>
      <c r="M87" t="s">
        <v>14427</v>
      </c>
      <c r="N87" t="s">
        <v>22</v>
      </c>
      <c r="O87" t="s">
        <v>22</v>
      </c>
    </row>
    <row r="88" spans="1:15" x14ac:dyDescent="0.35">
      <c r="A88" t="s">
        <v>9549</v>
      </c>
      <c r="B88" t="s">
        <v>14428</v>
      </c>
      <c r="C88" t="s">
        <v>22</v>
      </c>
      <c r="D88" t="s">
        <v>22</v>
      </c>
      <c r="E88" t="s">
        <v>13352</v>
      </c>
      <c r="F88" t="s">
        <v>13351</v>
      </c>
      <c r="G88" t="s">
        <v>22</v>
      </c>
      <c r="H88" t="s">
        <v>7052</v>
      </c>
      <c r="I88" t="s">
        <v>22</v>
      </c>
      <c r="J88" t="s">
        <v>22</v>
      </c>
      <c r="K88" t="s">
        <v>22</v>
      </c>
      <c r="L88" t="s">
        <v>22</v>
      </c>
      <c r="M88" t="s">
        <v>14428</v>
      </c>
      <c r="N88" t="s">
        <v>22</v>
      </c>
      <c r="O88" t="s">
        <v>22</v>
      </c>
    </row>
    <row r="89" spans="1:15" x14ac:dyDescent="0.35">
      <c r="A89" t="s">
        <v>9549</v>
      </c>
      <c r="B89" t="s">
        <v>14429</v>
      </c>
      <c r="C89" t="s">
        <v>22</v>
      </c>
      <c r="D89" t="s">
        <v>22</v>
      </c>
      <c r="E89" t="s">
        <v>13352</v>
      </c>
      <c r="F89" t="s">
        <v>13347</v>
      </c>
      <c r="G89" t="s">
        <v>22</v>
      </c>
      <c r="H89" t="s">
        <v>22</v>
      </c>
      <c r="I89" t="s">
        <v>22</v>
      </c>
      <c r="J89" t="s">
        <v>22</v>
      </c>
      <c r="K89" t="s">
        <v>22</v>
      </c>
      <c r="L89" t="s">
        <v>22</v>
      </c>
      <c r="M89" t="s">
        <v>14429</v>
      </c>
      <c r="N89" t="s">
        <v>22</v>
      </c>
      <c r="O89" t="s">
        <v>22</v>
      </c>
    </row>
    <row r="90" spans="1:15" x14ac:dyDescent="0.35">
      <c r="A90" t="s">
        <v>9553</v>
      </c>
      <c r="B90" t="s">
        <v>14430</v>
      </c>
      <c r="C90" t="s">
        <v>22</v>
      </c>
      <c r="D90" t="s">
        <v>22</v>
      </c>
      <c r="E90" t="s">
        <v>14334</v>
      </c>
      <c r="F90" t="s">
        <v>13347</v>
      </c>
      <c r="G90" t="s">
        <v>22</v>
      </c>
      <c r="H90" t="s">
        <v>7052</v>
      </c>
      <c r="I90" t="s">
        <v>22</v>
      </c>
      <c r="J90" t="s">
        <v>22</v>
      </c>
      <c r="K90" t="s">
        <v>22</v>
      </c>
      <c r="L90" t="s">
        <v>22</v>
      </c>
      <c r="M90" t="s">
        <v>14430</v>
      </c>
      <c r="N90" t="s">
        <v>22</v>
      </c>
      <c r="O90" t="s">
        <v>22</v>
      </c>
    </row>
    <row r="91" spans="1:15" x14ac:dyDescent="0.35">
      <c r="A91" t="s">
        <v>9553</v>
      </c>
      <c r="B91" t="s">
        <v>14431</v>
      </c>
      <c r="C91" t="s">
        <v>22</v>
      </c>
      <c r="D91" t="s">
        <v>22</v>
      </c>
      <c r="E91" t="s">
        <v>14334</v>
      </c>
      <c r="F91" t="s">
        <v>13347</v>
      </c>
      <c r="G91" t="s">
        <v>22</v>
      </c>
      <c r="H91" t="s">
        <v>7052</v>
      </c>
      <c r="I91" t="s">
        <v>22</v>
      </c>
      <c r="J91" t="s">
        <v>22</v>
      </c>
      <c r="K91" t="s">
        <v>22</v>
      </c>
      <c r="L91" t="s">
        <v>22</v>
      </c>
      <c r="M91" t="s">
        <v>14430</v>
      </c>
      <c r="N91" t="s">
        <v>22</v>
      </c>
      <c r="O91" t="s">
        <v>22</v>
      </c>
    </row>
    <row r="92" spans="1:15" x14ac:dyDescent="0.35">
      <c r="A92" t="s">
        <v>9557</v>
      </c>
      <c r="B92" t="s">
        <v>14432</v>
      </c>
      <c r="C92" t="s">
        <v>22</v>
      </c>
      <c r="D92" t="s">
        <v>22</v>
      </c>
      <c r="E92" t="s">
        <v>14334</v>
      </c>
      <c r="F92" t="s">
        <v>13347</v>
      </c>
      <c r="G92" t="s">
        <v>22</v>
      </c>
      <c r="H92" t="s">
        <v>7052</v>
      </c>
      <c r="I92" t="s">
        <v>22</v>
      </c>
      <c r="J92" t="s">
        <v>22</v>
      </c>
      <c r="K92" t="s">
        <v>22</v>
      </c>
      <c r="L92" t="s">
        <v>22</v>
      </c>
      <c r="M92" t="s">
        <v>14432</v>
      </c>
      <c r="N92" t="s">
        <v>22</v>
      </c>
      <c r="O92" t="s">
        <v>22</v>
      </c>
    </row>
    <row r="93" spans="1:15" x14ac:dyDescent="0.35">
      <c r="A93" t="s">
        <v>9561</v>
      </c>
      <c r="B93" t="s">
        <v>14433</v>
      </c>
      <c r="C93" t="s">
        <v>22</v>
      </c>
      <c r="D93" t="s">
        <v>22</v>
      </c>
      <c r="E93" t="s">
        <v>14334</v>
      </c>
      <c r="F93" t="s">
        <v>13347</v>
      </c>
      <c r="G93" t="s">
        <v>22</v>
      </c>
      <c r="H93" t="s">
        <v>7046</v>
      </c>
      <c r="I93" t="s">
        <v>22</v>
      </c>
      <c r="J93" t="s">
        <v>22</v>
      </c>
      <c r="K93" t="s">
        <v>22</v>
      </c>
      <c r="L93" t="s">
        <v>22</v>
      </c>
      <c r="M93" t="s">
        <v>14433</v>
      </c>
      <c r="N93" t="s">
        <v>22</v>
      </c>
      <c r="O93" t="s">
        <v>22</v>
      </c>
    </row>
    <row r="94" spans="1:15" x14ac:dyDescent="0.35">
      <c r="A94" t="s">
        <v>9561</v>
      </c>
      <c r="B94" t="s">
        <v>14434</v>
      </c>
      <c r="C94" t="s">
        <v>22</v>
      </c>
      <c r="D94" t="s">
        <v>22</v>
      </c>
      <c r="E94" t="s">
        <v>14334</v>
      </c>
      <c r="F94" t="s">
        <v>13347</v>
      </c>
      <c r="G94" t="s">
        <v>22</v>
      </c>
      <c r="H94" t="s">
        <v>7052</v>
      </c>
      <c r="I94" t="s">
        <v>22</v>
      </c>
      <c r="J94" t="s">
        <v>22</v>
      </c>
      <c r="K94" t="s">
        <v>22</v>
      </c>
      <c r="L94" t="s">
        <v>22</v>
      </c>
      <c r="M94" t="s">
        <v>14434</v>
      </c>
      <c r="N94" t="s">
        <v>22</v>
      </c>
      <c r="O94" t="s">
        <v>22</v>
      </c>
    </row>
    <row r="95" spans="1:15" x14ac:dyDescent="0.35">
      <c r="A95" t="s">
        <v>8761</v>
      </c>
      <c r="B95" t="s">
        <v>14435</v>
      </c>
      <c r="C95" t="s">
        <v>22</v>
      </c>
      <c r="D95" t="s">
        <v>22</v>
      </c>
      <c r="E95" t="s">
        <v>22</v>
      </c>
      <c r="F95" t="s">
        <v>13109</v>
      </c>
      <c r="G95" t="s">
        <v>13110</v>
      </c>
      <c r="H95" t="s">
        <v>22</v>
      </c>
      <c r="I95" t="s">
        <v>22</v>
      </c>
      <c r="J95" t="s">
        <v>22</v>
      </c>
      <c r="K95" t="s">
        <v>22</v>
      </c>
      <c r="L95" t="s">
        <v>22</v>
      </c>
      <c r="M95" t="s">
        <v>14435</v>
      </c>
      <c r="N95" t="s">
        <v>22</v>
      </c>
      <c r="O95" t="s">
        <v>22</v>
      </c>
    </row>
    <row r="96" spans="1:15" x14ac:dyDescent="0.35">
      <c r="A96" t="s">
        <v>10174</v>
      </c>
      <c r="B96" t="s">
        <v>14436</v>
      </c>
      <c r="C96" t="s">
        <v>22</v>
      </c>
      <c r="D96" t="s">
        <v>22</v>
      </c>
      <c r="E96" t="s">
        <v>14334</v>
      </c>
      <c r="F96" t="s">
        <v>13347</v>
      </c>
      <c r="G96" t="s">
        <v>22</v>
      </c>
      <c r="H96" t="s">
        <v>7052</v>
      </c>
      <c r="I96" t="s">
        <v>490</v>
      </c>
      <c r="J96" t="s">
        <v>22</v>
      </c>
      <c r="K96" t="s">
        <v>22</v>
      </c>
      <c r="L96" t="s">
        <v>22</v>
      </c>
      <c r="M96" t="s">
        <v>14436</v>
      </c>
      <c r="N96" t="s">
        <v>22</v>
      </c>
      <c r="O96" t="s">
        <v>22</v>
      </c>
    </row>
    <row r="97" spans="1:15" x14ac:dyDescent="0.35">
      <c r="A97" t="s">
        <v>10174</v>
      </c>
      <c r="B97" t="s">
        <v>14437</v>
      </c>
      <c r="C97" t="s">
        <v>22</v>
      </c>
      <c r="D97" t="s">
        <v>22</v>
      </c>
      <c r="E97" t="s">
        <v>13352</v>
      </c>
      <c r="F97" t="s">
        <v>13351</v>
      </c>
      <c r="G97" t="s">
        <v>22</v>
      </c>
      <c r="H97" t="s">
        <v>7054</v>
      </c>
      <c r="I97" t="s">
        <v>22</v>
      </c>
      <c r="J97" t="s">
        <v>22</v>
      </c>
      <c r="K97" t="s">
        <v>22</v>
      </c>
      <c r="L97" t="s">
        <v>22</v>
      </c>
      <c r="M97" t="s">
        <v>14438</v>
      </c>
      <c r="N97" t="s">
        <v>22</v>
      </c>
      <c r="O97" t="s">
        <v>22</v>
      </c>
    </row>
    <row r="98" spans="1:15" x14ac:dyDescent="0.35">
      <c r="A98" t="s">
        <v>10905</v>
      </c>
      <c r="B98" t="s">
        <v>14439</v>
      </c>
      <c r="C98" t="s">
        <v>22</v>
      </c>
      <c r="D98" t="s">
        <v>22</v>
      </c>
      <c r="E98" t="s">
        <v>14334</v>
      </c>
      <c r="F98" t="s">
        <v>13347</v>
      </c>
      <c r="G98" t="s">
        <v>22</v>
      </c>
      <c r="H98" t="s">
        <v>22</v>
      </c>
      <c r="I98" t="s">
        <v>22</v>
      </c>
      <c r="J98" t="s">
        <v>22</v>
      </c>
      <c r="K98" t="s">
        <v>22</v>
      </c>
      <c r="L98" t="s">
        <v>22</v>
      </c>
      <c r="M98" t="s">
        <v>14439</v>
      </c>
      <c r="N98" t="s">
        <v>22</v>
      </c>
      <c r="O98" t="s">
        <v>22</v>
      </c>
    </row>
    <row r="99" spans="1:15" x14ac:dyDescent="0.35">
      <c r="A99" t="s">
        <v>10905</v>
      </c>
      <c r="B99" t="s">
        <v>14440</v>
      </c>
      <c r="C99" t="s">
        <v>22</v>
      </c>
      <c r="D99" t="s">
        <v>22</v>
      </c>
      <c r="E99" t="s">
        <v>14334</v>
      </c>
      <c r="F99" t="s">
        <v>13347</v>
      </c>
      <c r="G99" t="s">
        <v>22</v>
      </c>
      <c r="H99" t="s">
        <v>7046</v>
      </c>
      <c r="I99" t="s">
        <v>22</v>
      </c>
      <c r="J99" t="s">
        <v>22</v>
      </c>
      <c r="K99" t="s">
        <v>22</v>
      </c>
      <c r="L99" t="s">
        <v>22</v>
      </c>
      <c r="M99" t="s">
        <v>14440</v>
      </c>
      <c r="N99" t="s">
        <v>22</v>
      </c>
      <c r="O99" t="s">
        <v>22</v>
      </c>
    </row>
    <row r="100" spans="1:15" x14ac:dyDescent="0.35">
      <c r="A100" t="s">
        <v>10905</v>
      </c>
      <c r="B100" t="s">
        <v>14441</v>
      </c>
      <c r="C100" t="s">
        <v>22</v>
      </c>
      <c r="D100" t="s">
        <v>22</v>
      </c>
      <c r="E100" t="s">
        <v>14334</v>
      </c>
      <c r="F100" t="s">
        <v>13347</v>
      </c>
      <c r="G100" t="s">
        <v>22</v>
      </c>
      <c r="H100" t="s">
        <v>7052</v>
      </c>
      <c r="I100" t="s">
        <v>22</v>
      </c>
      <c r="J100" t="s">
        <v>22</v>
      </c>
      <c r="K100" t="s">
        <v>22</v>
      </c>
      <c r="L100" t="s">
        <v>22</v>
      </c>
      <c r="M100" t="s">
        <v>14441</v>
      </c>
      <c r="N100" t="s">
        <v>22</v>
      </c>
      <c r="O100" t="s">
        <v>22</v>
      </c>
    </row>
    <row r="101" spans="1:15" x14ac:dyDescent="0.35">
      <c r="A101" t="s">
        <v>10905</v>
      </c>
      <c r="B101" t="s">
        <v>14442</v>
      </c>
      <c r="C101" t="s">
        <v>22</v>
      </c>
      <c r="D101" t="s">
        <v>22</v>
      </c>
      <c r="E101" t="s">
        <v>14334</v>
      </c>
      <c r="F101" t="s">
        <v>13347</v>
      </c>
      <c r="G101" t="s">
        <v>22</v>
      </c>
      <c r="H101" t="s">
        <v>22</v>
      </c>
      <c r="I101" t="s">
        <v>22</v>
      </c>
      <c r="J101" t="s">
        <v>22</v>
      </c>
      <c r="K101" t="s">
        <v>22</v>
      </c>
      <c r="L101" t="s">
        <v>22</v>
      </c>
      <c r="M101" t="s">
        <v>14443</v>
      </c>
      <c r="N101" t="s">
        <v>22</v>
      </c>
      <c r="O101" t="s">
        <v>22</v>
      </c>
    </row>
    <row r="102" spans="1:15" x14ac:dyDescent="0.35">
      <c r="A102" t="s">
        <v>10905</v>
      </c>
      <c r="B102" t="s">
        <v>14444</v>
      </c>
      <c r="C102" t="s">
        <v>22</v>
      </c>
      <c r="D102" t="s">
        <v>22</v>
      </c>
      <c r="E102" t="s">
        <v>14334</v>
      </c>
      <c r="F102" t="s">
        <v>13347</v>
      </c>
      <c r="G102" t="s">
        <v>22</v>
      </c>
      <c r="H102" t="s">
        <v>22</v>
      </c>
      <c r="I102" t="s">
        <v>22</v>
      </c>
      <c r="J102" t="s">
        <v>22</v>
      </c>
      <c r="K102" t="s">
        <v>22</v>
      </c>
      <c r="L102" t="s">
        <v>22</v>
      </c>
      <c r="M102" t="s">
        <v>14445</v>
      </c>
      <c r="N102" t="s">
        <v>22</v>
      </c>
      <c r="O102" t="s">
        <v>22</v>
      </c>
    </row>
    <row r="103" spans="1:15" x14ac:dyDescent="0.35">
      <c r="A103" t="s">
        <v>10905</v>
      </c>
      <c r="B103" t="s">
        <v>14446</v>
      </c>
      <c r="C103" t="s">
        <v>22</v>
      </c>
      <c r="D103" t="s">
        <v>22</v>
      </c>
      <c r="E103" t="s">
        <v>14334</v>
      </c>
      <c r="F103" t="s">
        <v>13347</v>
      </c>
      <c r="G103" t="s">
        <v>22</v>
      </c>
      <c r="H103" t="s">
        <v>7052</v>
      </c>
      <c r="I103" t="s">
        <v>22</v>
      </c>
      <c r="J103" t="s">
        <v>22</v>
      </c>
      <c r="K103" t="s">
        <v>22</v>
      </c>
      <c r="L103" t="s">
        <v>22</v>
      </c>
      <c r="M103" t="s">
        <v>14446</v>
      </c>
      <c r="N103" t="s">
        <v>22</v>
      </c>
      <c r="O103" t="s">
        <v>22</v>
      </c>
    </row>
    <row r="104" spans="1:15" x14ac:dyDescent="0.35">
      <c r="A104" t="s">
        <v>10905</v>
      </c>
      <c r="B104" t="s">
        <v>14447</v>
      </c>
      <c r="C104" t="s">
        <v>22</v>
      </c>
      <c r="D104" t="s">
        <v>22</v>
      </c>
      <c r="E104" t="s">
        <v>14334</v>
      </c>
      <c r="F104" t="s">
        <v>13347</v>
      </c>
      <c r="G104" t="s">
        <v>22</v>
      </c>
      <c r="H104" t="s">
        <v>22</v>
      </c>
      <c r="I104" t="s">
        <v>22</v>
      </c>
      <c r="J104" t="s">
        <v>22</v>
      </c>
      <c r="K104" t="s">
        <v>22</v>
      </c>
      <c r="L104" t="s">
        <v>22</v>
      </c>
      <c r="M104" t="s">
        <v>14447</v>
      </c>
      <c r="N104" t="s">
        <v>22</v>
      </c>
      <c r="O104" t="s">
        <v>22</v>
      </c>
    </row>
    <row r="105" spans="1:15" x14ac:dyDescent="0.35">
      <c r="A105" t="s">
        <v>10905</v>
      </c>
      <c r="B105" t="s">
        <v>14448</v>
      </c>
      <c r="C105" t="s">
        <v>22</v>
      </c>
      <c r="D105" t="s">
        <v>22</v>
      </c>
      <c r="E105" t="s">
        <v>13352</v>
      </c>
      <c r="F105" t="s">
        <v>13351</v>
      </c>
      <c r="G105" t="s">
        <v>22</v>
      </c>
      <c r="H105" t="s">
        <v>490</v>
      </c>
      <c r="I105" t="s">
        <v>490</v>
      </c>
      <c r="J105" t="s">
        <v>22</v>
      </c>
      <c r="K105" t="s">
        <v>22</v>
      </c>
      <c r="L105" t="s">
        <v>22</v>
      </c>
      <c r="M105" t="s">
        <v>14448</v>
      </c>
      <c r="N105" t="s">
        <v>22</v>
      </c>
      <c r="O105" t="s">
        <v>22</v>
      </c>
    </row>
    <row r="106" spans="1:15" x14ac:dyDescent="0.35">
      <c r="A106" t="s">
        <v>10905</v>
      </c>
      <c r="B106" t="s">
        <v>14449</v>
      </c>
      <c r="C106" t="s">
        <v>22</v>
      </c>
      <c r="D106" t="s">
        <v>22</v>
      </c>
      <c r="E106" t="s">
        <v>14334</v>
      </c>
      <c r="F106" t="s">
        <v>13347</v>
      </c>
      <c r="G106" t="s">
        <v>22</v>
      </c>
      <c r="H106" t="s">
        <v>7052</v>
      </c>
      <c r="I106" t="s">
        <v>22</v>
      </c>
      <c r="J106" t="s">
        <v>22</v>
      </c>
      <c r="K106" t="s">
        <v>22</v>
      </c>
      <c r="L106" t="s">
        <v>22</v>
      </c>
      <c r="M106" t="s">
        <v>14449</v>
      </c>
      <c r="N106" t="s">
        <v>22</v>
      </c>
      <c r="O106" t="s">
        <v>22</v>
      </c>
    </row>
    <row r="107" spans="1:15" x14ac:dyDescent="0.35">
      <c r="A107" t="s">
        <v>10905</v>
      </c>
      <c r="B107" t="s">
        <v>14450</v>
      </c>
      <c r="C107" t="s">
        <v>22</v>
      </c>
      <c r="D107" t="s">
        <v>22</v>
      </c>
      <c r="E107" t="s">
        <v>14334</v>
      </c>
      <c r="F107" t="s">
        <v>13347</v>
      </c>
      <c r="G107" t="s">
        <v>22</v>
      </c>
      <c r="H107" t="s">
        <v>7052</v>
      </c>
      <c r="I107" t="s">
        <v>22</v>
      </c>
      <c r="J107" t="s">
        <v>22</v>
      </c>
      <c r="K107" t="s">
        <v>22</v>
      </c>
      <c r="L107" t="s">
        <v>22</v>
      </c>
      <c r="M107" t="s">
        <v>14450</v>
      </c>
      <c r="N107" t="s">
        <v>22</v>
      </c>
      <c r="O107" t="s">
        <v>22</v>
      </c>
    </row>
    <row r="108" spans="1:15" x14ac:dyDescent="0.35">
      <c r="A108" t="s">
        <v>10417</v>
      </c>
      <c r="B108" t="s">
        <v>14451</v>
      </c>
      <c r="C108" t="s">
        <v>22</v>
      </c>
      <c r="D108" t="s">
        <v>22</v>
      </c>
      <c r="E108" t="s">
        <v>13352</v>
      </c>
      <c r="F108" t="s">
        <v>13351</v>
      </c>
      <c r="G108" t="s">
        <v>22</v>
      </c>
      <c r="H108" t="s">
        <v>7054</v>
      </c>
      <c r="I108" t="s">
        <v>22</v>
      </c>
      <c r="J108" t="s">
        <v>22</v>
      </c>
      <c r="K108" t="s">
        <v>22</v>
      </c>
      <c r="L108" t="s">
        <v>22</v>
      </c>
      <c r="M108" t="s">
        <v>14451</v>
      </c>
      <c r="N108" t="s">
        <v>22</v>
      </c>
      <c r="O108" t="s">
        <v>22</v>
      </c>
    </row>
    <row r="109" spans="1:15" x14ac:dyDescent="0.35">
      <c r="A109" t="s">
        <v>10423</v>
      </c>
      <c r="B109" t="s">
        <v>14452</v>
      </c>
      <c r="C109" t="s">
        <v>22</v>
      </c>
      <c r="D109" t="s">
        <v>22</v>
      </c>
      <c r="E109" t="s">
        <v>14334</v>
      </c>
      <c r="F109" t="s">
        <v>13347</v>
      </c>
      <c r="G109" t="s">
        <v>22</v>
      </c>
      <c r="H109" t="s">
        <v>22</v>
      </c>
      <c r="I109" t="s">
        <v>22</v>
      </c>
      <c r="J109" t="s">
        <v>22</v>
      </c>
      <c r="K109" t="s">
        <v>22</v>
      </c>
      <c r="L109" t="s">
        <v>22</v>
      </c>
      <c r="M109" t="s">
        <v>14452</v>
      </c>
      <c r="N109" t="s">
        <v>22</v>
      </c>
      <c r="O109" t="s">
        <v>22</v>
      </c>
    </row>
    <row r="110" spans="1:15" x14ac:dyDescent="0.35">
      <c r="A110" t="s">
        <v>10917</v>
      </c>
      <c r="B110" t="s">
        <v>14453</v>
      </c>
      <c r="C110" t="s">
        <v>22</v>
      </c>
      <c r="D110" t="s">
        <v>22</v>
      </c>
      <c r="E110" t="s">
        <v>14334</v>
      </c>
      <c r="F110" t="s">
        <v>13347</v>
      </c>
      <c r="G110" t="s">
        <v>22</v>
      </c>
      <c r="H110" t="s">
        <v>490</v>
      </c>
      <c r="I110" t="s">
        <v>22</v>
      </c>
      <c r="J110" t="s">
        <v>22</v>
      </c>
      <c r="K110" t="s">
        <v>22</v>
      </c>
      <c r="L110" t="s">
        <v>22</v>
      </c>
      <c r="M110" t="s">
        <v>14453</v>
      </c>
      <c r="N110" t="s">
        <v>22</v>
      </c>
      <c r="O110" t="s">
        <v>22</v>
      </c>
    </row>
    <row r="111" spans="1:15" x14ac:dyDescent="0.35">
      <c r="A111" t="s">
        <v>10917</v>
      </c>
      <c r="B111" t="s">
        <v>14454</v>
      </c>
      <c r="C111" t="s">
        <v>22</v>
      </c>
      <c r="D111" t="s">
        <v>22</v>
      </c>
      <c r="E111" t="s">
        <v>14334</v>
      </c>
      <c r="F111" t="s">
        <v>13347</v>
      </c>
      <c r="G111" t="s">
        <v>22</v>
      </c>
      <c r="H111" t="s">
        <v>22</v>
      </c>
      <c r="I111" t="s">
        <v>22</v>
      </c>
      <c r="J111" t="s">
        <v>22</v>
      </c>
      <c r="K111" t="s">
        <v>22</v>
      </c>
      <c r="L111" t="s">
        <v>22</v>
      </c>
      <c r="M111" t="s">
        <v>14455</v>
      </c>
      <c r="N111" t="s">
        <v>22</v>
      </c>
      <c r="O111" t="s">
        <v>22</v>
      </c>
    </row>
    <row r="112" spans="1:15" x14ac:dyDescent="0.35">
      <c r="A112" t="s">
        <v>10917</v>
      </c>
      <c r="B112" t="s">
        <v>14456</v>
      </c>
      <c r="C112" t="s">
        <v>22</v>
      </c>
      <c r="D112" t="s">
        <v>22</v>
      </c>
      <c r="E112" t="s">
        <v>14334</v>
      </c>
      <c r="F112" t="s">
        <v>13347</v>
      </c>
      <c r="G112" t="s">
        <v>22</v>
      </c>
      <c r="H112" t="s">
        <v>490</v>
      </c>
      <c r="I112" t="s">
        <v>22</v>
      </c>
      <c r="J112" t="s">
        <v>22</v>
      </c>
      <c r="K112" t="s">
        <v>22</v>
      </c>
      <c r="L112" t="s">
        <v>22</v>
      </c>
      <c r="M112" t="s">
        <v>14456</v>
      </c>
      <c r="N112" t="s">
        <v>22</v>
      </c>
      <c r="O112" t="s">
        <v>22</v>
      </c>
    </row>
    <row r="113" spans="1:15" x14ac:dyDescent="0.35">
      <c r="A113" t="s">
        <v>10917</v>
      </c>
      <c r="B113" t="s">
        <v>14457</v>
      </c>
      <c r="C113" t="s">
        <v>22</v>
      </c>
      <c r="D113" t="s">
        <v>22</v>
      </c>
      <c r="E113" t="s">
        <v>13352</v>
      </c>
      <c r="F113" t="s">
        <v>13351</v>
      </c>
      <c r="G113" t="s">
        <v>22</v>
      </c>
      <c r="H113" t="s">
        <v>490</v>
      </c>
      <c r="I113" t="s">
        <v>22</v>
      </c>
      <c r="J113" t="s">
        <v>22</v>
      </c>
      <c r="K113" t="s">
        <v>22</v>
      </c>
      <c r="L113" t="s">
        <v>22</v>
      </c>
      <c r="M113" t="s">
        <v>14457</v>
      </c>
      <c r="N113" t="s">
        <v>22</v>
      </c>
      <c r="O113" t="s">
        <v>22</v>
      </c>
    </row>
    <row r="114" spans="1:15" x14ac:dyDescent="0.35">
      <c r="A114" t="s">
        <v>10917</v>
      </c>
      <c r="B114" t="s">
        <v>14458</v>
      </c>
      <c r="C114" t="s">
        <v>22</v>
      </c>
      <c r="D114" t="s">
        <v>22</v>
      </c>
      <c r="E114" t="s">
        <v>13352</v>
      </c>
      <c r="F114" t="s">
        <v>13351</v>
      </c>
      <c r="G114" t="s">
        <v>22</v>
      </c>
      <c r="H114" t="s">
        <v>490</v>
      </c>
      <c r="I114" t="s">
        <v>22</v>
      </c>
      <c r="J114" t="s">
        <v>22</v>
      </c>
      <c r="K114" t="s">
        <v>22</v>
      </c>
      <c r="L114" t="s">
        <v>22</v>
      </c>
      <c r="M114" t="s">
        <v>14458</v>
      </c>
      <c r="N114" t="s">
        <v>22</v>
      </c>
      <c r="O114" t="s">
        <v>22</v>
      </c>
    </row>
    <row r="115" spans="1:15" x14ac:dyDescent="0.35">
      <c r="A115" t="s">
        <v>10917</v>
      </c>
      <c r="B115" t="s">
        <v>14459</v>
      </c>
      <c r="C115" t="s">
        <v>22</v>
      </c>
      <c r="D115" t="s">
        <v>22</v>
      </c>
      <c r="E115" t="s">
        <v>13352</v>
      </c>
      <c r="F115" t="s">
        <v>13351</v>
      </c>
      <c r="G115" t="s">
        <v>22</v>
      </c>
      <c r="H115" t="s">
        <v>7054</v>
      </c>
      <c r="I115" t="s">
        <v>22</v>
      </c>
      <c r="J115" t="s">
        <v>22</v>
      </c>
      <c r="K115" t="s">
        <v>22</v>
      </c>
      <c r="L115" t="s">
        <v>22</v>
      </c>
      <c r="M115" t="s">
        <v>14459</v>
      </c>
      <c r="N115" t="s">
        <v>22</v>
      </c>
      <c r="O115" t="s">
        <v>22</v>
      </c>
    </row>
    <row r="116" spans="1:15" x14ac:dyDescent="0.35">
      <c r="A116" t="s">
        <v>10917</v>
      </c>
      <c r="B116" t="s">
        <v>14460</v>
      </c>
      <c r="C116" t="s">
        <v>22</v>
      </c>
      <c r="D116" t="s">
        <v>22</v>
      </c>
      <c r="E116" t="s">
        <v>13352</v>
      </c>
      <c r="F116" t="s">
        <v>13351</v>
      </c>
      <c r="G116" t="s">
        <v>22</v>
      </c>
      <c r="H116" t="s">
        <v>490</v>
      </c>
      <c r="I116" t="s">
        <v>22</v>
      </c>
      <c r="J116" t="s">
        <v>22</v>
      </c>
      <c r="K116" t="s">
        <v>22</v>
      </c>
      <c r="L116" t="s">
        <v>22</v>
      </c>
      <c r="M116" t="s">
        <v>14460</v>
      </c>
      <c r="N116" t="s">
        <v>22</v>
      </c>
      <c r="O116" t="s">
        <v>22</v>
      </c>
    </row>
    <row r="117" spans="1:15" x14ac:dyDescent="0.35">
      <c r="A117" t="s">
        <v>10917</v>
      </c>
      <c r="B117" t="s">
        <v>14461</v>
      </c>
      <c r="C117" t="s">
        <v>22</v>
      </c>
      <c r="D117" t="s">
        <v>22</v>
      </c>
      <c r="E117" t="s">
        <v>13352</v>
      </c>
      <c r="F117" t="s">
        <v>13351</v>
      </c>
      <c r="G117" t="s">
        <v>22</v>
      </c>
      <c r="H117" t="s">
        <v>490</v>
      </c>
      <c r="I117" t="s">
        <v>22</v>
      </c>
      <c r="J117" t="s">
        <v>22</v>
      </c>
      <c r="K117" t="s">
        <v>22</v>
      </c>
      <c r="L117" t="s">
        <v>22</v>
      </c>
      <c r="M117" t="s">
        <v>14461</v>
      </c>
      <c r="N117" t="s">
        <v>22</v>
      </c>
      <c r="O117" t="s">
        <v>22</v>
      </c>
    </row>
    <row r="118" spans="1:15" x14ac:dyDescent="0.35">
      <c r="A118" t="s">
        <v>10917</v>
      </c>
      <c r="B118" t="s">
        <v>14462</v>
      </c>
      <c r="C118" t="s">
        <v>22</v>
      </c>
      <c r="D118" t="s">
        <v>22</v>
      </c>
      <c r="E118" t="s">
        <v>13352</v>
      </c>
      <c r="F118" t="s">
        <v>13351</v>
      </c>
      <c r="G118" t="s">
        <v>22</v>
      </c>
      <c r="H118" t="s">
        <v>490</v>
      </c>
      <c r="I118" t="s">
        <v>22</v>
      </c>
      <c r="J118" t="s">
        <v>22</v>
      </c>
      <c r="K118" t="s">
        <v>22</v>
      </c>
      <c r="L118" t="s">
        <v>22</v>
      </c>
      <c r="M118" t="s">
        <v>14462</v>
      </c>
      <c r="N118" t="s">
        <v>22</v>
      </c>
      <c r="O118" t="s">
        <v>22</v>
      </c>
    </row>
    <row r="119" spans="1:15" x14ac:dyDescent="0.35">
      <c r="A119" t="s">
        <v>10917</v>
      </c>
      <c r="B119" t="s">
        <v>14463</v>
      </c>
      <c r="C119" t="s">
        <v>22</v>
      </c>
      <c r="D119" t="s">
        <v>22</v>
      </c>
      <c r="E119" t="s">
        <v>13352</v>
      </c>
      <c r="F119" t="s">
        <v>13351</v>
      </c>
      <c r="G119" t="s">
        <v>22</v>
      </c>
      <c r="H119" t="s">
        <v>7054</v>
      </c>
      <c r="I119" t="s">
        <v>22</v>
      </c>
      <c r="J119" t="s">
        <v>22</v>
      </c>
      <c r="K119" t="s">
        <v>22</v>
      </c>
      <c r="L119" t="s">
        <v>22</v>
      </c>
      <c r="M119" t="s">
        <v>14463</v>
      </c>
      <c r="N119" t="s">
        <v>22</v>
      </c>
      <c r="O119" t="s">
        <v>22</v>
      </c>
    </row>
    <row r="120" spans="1:15" x14ac:dyDescent="0.35">
      <c r="A120" t="s">
        <v>10917</v>
      </c>
      <c r="B120" t="s">
        <v>14464</v>
      </c>
      <c r="C120" t="s">
        <v>22</v>
      </c>
      <c r="D120" t="s">
        <v>22</v>
      </c>
      <c r="E120" t="s">
        <v>14334</v>
      </c>
      <c r="F120" t="s">
        <v>13347</v>
      </c>
      <c r="G120" t="s">
        <v>22</v>
      </c>
      <c r="H120" t="s">
        <v>490</v>
      </c>
      <c r="I120" t="s">
        <v>22</v>
      </c>
      <c r="J120" t="s">
        <v>22</v>
      </c>
      <c r="K120" t="s">
        <v>22</v>
      </c>
      <c r="L120" t="s">
        <v>22</v>
      </c>
      <c r="M120" t="s">
        <v>14464</v>
      </c>
      <c r="N120" t="s">
        <v>22</v>
      </c>
      <c r="O120" t="s">
        <v>22</v>
      </c>
    </row>
    <row r="121" spans="1:15" x14ac:dyDescent="0.35">
      <c r="A121" t="s">
        <v>10917</v>
      </c>
      <c r="B121" t="s">
        <v>14465</v>
      </c>
      <c r="C121" t="s">
        <v>22</v>
      </c>
      <c r="D121" t="s">
        <v>22</v>
      </c>
      <c r="E121" t="s">
        <v>14334</v>
      </c>
      <c r="F121" t="s">
        <v>13347</v>
      </c>
      <c r="G121" t="s">
        <v>22</v>
      </c>
      <c r="H121" t="s">
        <v>490</v>
      </c>
      <c r="I121" t="s">
        <v>22</v>
      </c>
      <c r="J121" t="s">
        <v>22</v>
      </c>
      <c r="K121" t="s">
        <v>22</v>
      </c>
      <c r="L121" t="s">
        <v>22</v>
      </c>
      <c r="M121" t="s">
        <v>14465</v>
      </c>
      <c r="N121" t="s">
        <v>22</v>
      </c>
      <c r="O121" t="s">
        <v>22</v>
      </c>
    </row>
    <row r="122" spans="1:15" x14ac:dyDescent="0.35">
      <c r="A122" t="s">
        <v>10917</v>
      </c>
      <c r="B122" t="s">
        <v>14466</v>
      </c>
      <c r="C122" t="s">
        <v>22</v>
      </c>
      <c r="D122" t="s">
        <v>22</v>
      </c>
      <c r="E122" t="s">
        <v>14334</v>
      </c>
      <c r="F122" t="s">
        <v>13347</v>
      </c>
      <c r="G122" t="s">
        <v>22</v>
      </c>
      <c r="H122" t="s">
        <v>490</v>
      </c>
      <c r="I122" t="s">
        <v>22</v>
      </c>
      <c r="J122" t="s">
        <v>22</v>
      </c>
      <c r="K122" t="s">
        <v>22</v>
      </c>
      <c r="L122" t="s">
        <v>22</v>
      </c>
      <c r="M122" t="s">
        <v>14466</v>
      </c>
      <c r="N122" t="s">
        <v>22</v>
      </c>
      <c r="O122" t="s">
        <v>22</v>
      </c>
    </row>
    <row r="123" spans="1:15" x14ac:dyDescent="0.35">
      <c r="A123" t="s">
        <v>10917</v>
      </c>
      <c r="B123" t="s">
        <v>14467</v>
      </c>
      <c r="C123" t="s">
        <v>22</v>
      </c>
      <c r="D123" t="s">
        <v>22</v>
      </c>
      <c r="E123" t="s">
        <v>14334</v>
      </c>
      <c r="F123" t="s">
        <v>13347</v>
      </c>
      <c r="G123" t="s">
        <v>22</v>
      </c>
      <c r="H123" t="s">
        <v>490</v>
      </c>
      <c r="I123" t="s">
        <v>22</v>
      </c>
      <c r="J123" t="s">
        <v>22</v>
      </c>
      <c r="K123" t="s">
        <v>22</v>
      </c>
      <c r="L123" t="s">
        <v>22</v>
      </c>
      <c r="M123" t="s">
        <v>14467</v>
      </c>
      <c r="N123" t="s">
        <v>22</v>
      </c>
      <c r="O123" t="s">
        <v>22</v>
      </c>
    </row>
    <row r="124" spans="1:15" x14ac:dyDescent="0.35">
      <c r="A124" t="s">
        <v>10917</v>
      </c>
      <c r="B124" t="s">
        <v>14468</v>
      </c>
      <c r="C124" t="s">
        <v>22</v>
      </c>
      <c r="D124" t="s">
        <v>22</v>
      </c>
      <c r="E124" t="s">
        <v>14334</v>
      </c>
      <c r="F124" t="s">
        <v>13347</v>
      </c>
      <c r="G124" t="s">
        <v>22</v>
      </c>
      <c r="H124" t="s">
        <v>490</v>
      </c>
      <c r="I124" t="s">
        <v>22</v>
      </c>
      <c r="J124" t="s">
        <v>22</v>
      </c>
      <c r="K124" t="s">
        <v>22</v>
      </c>
      <c r="L124" t="s">
        <v>22</v>
      </c>
      <c r="M124" t="s">
        <v>14468</v>
      </c>
      <c r="N124" t="s">
        <v>22</v>
      </c>
      <c r="O124" t="s">
        <v>22</v>
      </c>
    </row>
    <row r="125" spans="1:15" x14ac:dyDescent="0.35">
      <c r="A125" t="s">
        <v>10917</v>
      </c>
      <c r="B125" t="s">
        <v>14469</v>
      </c>
      <c r="C125" t="s">
        <v>22</v>
      </c>
      <c r="D125" t="s">
        <v>22</v>
      </c>
      <c r="E125" t="s">
        <v>14334</v>
      </c>
      <c r="F125" t="s">
        <v>13347</v>
      </c>
      <c r="G125" t="s">
        <v>22</v>
      </c>
      <c r="H125" t="s">
        <v>490</v>
      </c>
      <c r="I125" t="s">
        <v>22</v>
      </c>
      <c r="J125" t="s">
        <v>22</v>
      </c>
      <c r="K125" t="s">
        <v>22</v>
      </c>
      <c r="L125" t="s">
        <v>22</v>
      </c>
      <c r="M125" t="s">
        <v>14469</v>
      </c>
      <c r="N125" t="s">
        <v>22</v>
      </c>
      <c r="O125" t="s">
        <v>22</v>
      </c>
    </row>
    <row r="126" spans="1:15" x14ac:dyDescent="0.35">
      <c r="A126" t="s">
        <v>10917</v>
      </c>
      <c r="B126" t="s">
        <v>14470</v>
      </c>
      <c r="C126" t="s">
        <v>22</v>
      </c>
      <c r="D126" t="s">
        <v>22</v>
      </c>
      <c r="E126" t="s">
        <v>14334</v>
      </c>
      <c r="F126" t="s">
        <v>13347</v>
      </c>
      <c r="G126" t="s">
        <v>22</v>
      </c>
      <c r="H126" t="s">
        <v>490</v>
      </c>
      <c r="I126" t="s">
        <v>22</v>
      </c>
      <c r="J126" t="s">
        <v>22</v>
      </c>
      <c r="K126" t="s">
        <v>22</v>
      </c>
      <c r="L126" t="s">
        <v>22</v>
      </c>
      <c r="M126" t="s">
        <v>14470</v>
      </c>
      <c r="N126" t="s">
        <v>22</v>
      </c>
      <c r="O126" t="s">
        <v>22</v>
      </c>
    </row>
    <row r="127" spans="1:15" x14ac:dyDescent="0.35">
      <c r="A127" t="s">
        <v>10917</v>
      </c>
      <c r="B127" t="s">
        <v>14471</v>
      </c>
      <c r="C127" t="s">
        <v>22</v>
      </c>
      <c r="D127" t="s">
        <v>22</v>
      </c>
      <c r="E127" t="s">
        <v>14334</v>
      </c>
      <c r="F127" t="s">
        <v>13347</v>
      </c>
      <c r="G127" t="s">
        <v>22</v>
      </c>
      <c r="H127" t="s">
        <v>490</v>
      </c>
      <c r="I127" t="s">
        <v>22</v>
      </c>
      <c r="J127" t="s">
        <v>22</v>
      </c>
      <c r="K127" t="s">
        <v>22</v>
      </c>
      <c r="L127" t="s">
        <v>22</v>
      </c>
      <c r="M127" t="s">
        <v>14471</v>
      </c>
      <c r="N127" t="s">
        <v>22</v>
      </c>
      <c r="O127" t="s">
        <v>22</v>
      </c>
    </row>
    <row r="128" spans="1:15" x14ac:dyDescent="0.35">
      <c r="A128" t="s">
        <v>10917</v>
      </c>
      <c r="B128" t="s">
        <v>14472</v>
      </c>
      <c r="C128" t="s">
        <v>22</v>
      </c>
      <c r="D128" t="s">
        <v>22</v>
      </c>
      <c r="E128" t="s">
        <v>14334</v>
      </c>
      <c r="F128" t="s">
        <v>13347</v>
      </c>
      <c r="G128" t="s">
        <v>22</v>
      </c>
      <c r="H128" t="s">
        <v>490</v>
      </c>
      <c r="I128" t="s">
        <v>22</v>
      </c>
      <c r="J128" t="s">
        <v>22</v>
      </c>
      <c r="K128" t="s">
        <v>22</v>
      </c>
      <c r="L128" t="s">
        <v>22</v>
      </c>
      <c r="M128" t="s">
        <v>14472</v>
      </c>
      <c r="N128" t="s">
        <v>22</v>
      </c>
      <c r="O128" t="s">
        <v>22</v>
      </c>
    </row>
    <row r="129" spans="1:15" x14ac:dyDescent="0.35">
      <c r="A129" t="s">
        <v>10917</v>
      </c>
      <c r="B129" t="s">
        <v>14473</v>
      </c>
      <c r="C129" t="s">
        <v>22</v>
      </c>
      <c r="D129" t="s">
        <v>22</v>
      </c>
      <c r="E129" t="s">
        <v>14334</v>
      </c>
      <c r="F129" t="s">
        <v>13347</v>
      </c>
      <c r="G129" t="s">
        <v>22</v>
      </c>
      <c r="H129" t="s">
        <v>490</v>
      </c>
      <c r="I129" t="s">
        <v>22</v>
      </c>
      <c r="J129" t="s">
        <v>22</v>
      </c>
      <c r="K129" t="s">
        <v>22</v>
      </c>
      <c r="L129" t="s">
        <v>22</v>
      </c>
      <c r="M129" t="s">
        <v>14473</v>
      </c>
      <c r="N129" t="s">
        <v>22</v>
      </c>
      <c r="O129" t="s">
        <v>22</v>
      </c>
    </row>
    <row r="130" spans="1:15" x14ac:dyDescent="0.35">
      <c r="A130" t="s">
        <v>10917</v>
      </c>
      <c r="B130" t="s">
        <v>14474</v>
      </c>
      <c r="C130" t="s">
        <v>22</v>
      </c>
      <c r="D130" t="s">
        <v>22</v>
      </c>
      <c r="E130" t="s">
        <v>14334</v>
      </c>
      <c r="F130" t="s">
        <v>13347</v>
      </c>
      <c r="G130" t="s">
        <v>22</v>
      </c>
      <c r="H130" t="s">
        <v>490</v>
      </c>
      <c r="I130" t="s">
        <v>22</v>
      </c>
      <c r="J130" t="s">
        <v>22</v>
      </c>
      <c r="K130" t="s">
        <v>22</v>
      </c>
      <c r="L130" t="s">
        <v>22</v>
      </c>
      <c r="M130" t="s">
        <v>14474</v>
      </c>
      <c r="N130" t="s">
        <v>22</v>
      </c>
      <c r="O130" t="s">
        <v>22</v>
      </c>
    </row>
    <row r="131" spans="1:15" x14ac:dyDescent="0.35">
      <c r="A131" t="s">
        <v>10917</v>
      </c>
      <c r="B131" t="s">
        <v>14475</v>
      </c>
      <c r="C131" t="s">
        <v>22</v>
      </c>
      <c r="D131" t="s">
        <v>22</v>
      </c>
      <c r="E131" t="s">
        <v>14334</v>
      </c>
      <c r="F131" t="s">
        <v>13347</v>
      </c>
      <c r="G131" t="s">
        <v>22</v>
      </c>
      <c r="H131" t="s">
        <v>490</v>
      </c>
      <c r="I131" t="s">
        <v>22</v>
      </c>
      <c r="J131" t="s">
        <v>22</v>
      </c>
      <c r="K131" t="s">
        <v>22</v>
      </c>
      <c r="L131" t="s">
        <v>22</v>
      </c>
      <c r="M131" t="s">
        <v>14475</v>
      </c>
      <c r="N131" t="s">
        <v>22</v>
      </c>
      <c r="O131" t="s">
        <v>22</v>
      </c>
    </row>
    <row r="132" spans="1:15" x14ac:dyDescent="0.35">
      <c r="A132" t="s">
        <v>10917</v>
      </c>
      <c r="B132" t="s">
        <v>14476</v>
      </c>
      <c r="C132" t="s">
        <v>22</v>
      </c>
      <c r="D132" t="s">
        <v>22</v>
      </c>
      <c r="E132" t="s">
        <v>14334</v>
      </c>
      <c r="F132" t="s">
        <v>13347</v>
      </c>
      <c r="G132" t="s">
        <v>22</v>
      </c>
      <c r="H132" t="s">
        <v>490</v>
      </c>
      <c r="I132" t="s">
        <v>22</v>
      </c>
      <c r="J132" t="s">
        <v>22</v>
      </c>
      <c r="K132" t="s">
        <v>22</v>
      </c>
      <c r="L132" t="s">
        <v>22</v>
      </c>
      <c r="M132" t="s">
        <v>14476</v>
      </c>
      <c r="N132" t="s">
        <v>22</v>
      </c>
      <c r="O132" t="s">
        <v>22</v>
      </c>
    </row>
    <row r="133" spans="1:15" x14ac:dyDescent="0.35">
      <c r="A133" t="s">
        <v>10917</v>
      </c>
      <c r="B133" t="s">
        <v>14477</v>
      </c>
      <c r="C133" t="s">
        <v>22</v>
      </c>
      <c r="D133" t="s">
        <v>22</v>
      </c>
      <c r="E133" t="s">
        <v>14334</v>
      </c>
      <c r="F133" t="s">
        <v>13347</v>
      </c>
      <c r="G133" t="s">
        <v>22</v>
      </c>
      <c r="H133" t="s">
        <v>490</v>
      </c>
      <c r="I133" t="s">
        <v>22</v>
      </c>
      <c r="J133" t="s">
        <v>22</v>
      </c>
      <c r="K133" t="s">
        <v>22</v>
      </c>
      <c r="L133" t="s">
        <v>22</v>
      </c>
      <c r="M133" t="s">
        <v>14477</v>
      </c>
      <c r="N133" t="s">
        <v>22</v>
      </c>
      <c r="O133" t="s">
        <v>22</v>
      </c>
    </row>
    <row r="134" spans="1:15" x14ac:dyDescent="0.35">
      <c r="A134" t="s">
        <v>10917</v>
      </c>
      <c r="B134" t="s">
        <v>14478</v>
      </c>
      <c r="C134" t="s">
        <v>22</v>
      </c>
      <c r="D134" t="s">
        <v>22</v>
      </c>
      <c r="E134" t="s">
        <v>14334</v>
      </c>
      <c r="F134" t="s">
        <v>13347</v>
      </c>
      <c r="G134" t="s">
        <v>22</v>
      </c>
      <c r="H134" t="s">
        <v>490</v>
      </c>
      <c r="I134" t="s">
        <v>22</v>
      </c>
      <c r="J134" t="s">
        <v>22</v>
      </c>
      <c r="K134" t="s">
        <v>22</v>
      </c>
      <c r="L134" t="s">
        <v>22</v>
      </c>
      <c r="M134" t="s">
        <v>14478</v>
      </c>
      <c r="N134" t="s">
        <v>22</v>
      </c>
      <c r="O134" t="s">
        <v>22</v>
      </c>
    </row>
    <row r="135" spans="1:15" x14ac:dyDescent="0.35">
      <c r="A135" t="s">
        <v>10917</v>
      </c>
      <c r="B135" t="s">
        <v>14479</v>
      </c>
      <c r="C135" t="s">
        <v>22</v>
      </c>
      <c r="D135" t="s">
        <v>22</v>
      </c>
      <c r="E135" t="s">
        <v>14334</v>
      </c>
      <c r="F135" t="s">
        <v>13347</v>
      </c>
      <c r="G135" t="s">
        <v>22</v>
      </c>
      <c r="H135" t="s">
        <v>490</v>
      </c>
      <c r="I135" t="s">
        <v>22</v>
      </c>
      <c r="J135" t="s">
        <v>22</v>
      </c>
      <c r="K135" t="s">
        <v>22</v>
      </c>
      <c r="L135" t="s">
        <v>22</v>
      </c>
      <c r="M135" t="s">
        <v>14480</v>
      </c>
      <c r="N135" t="s">
        <v>22</v>
      </c>
      <c r="O135" t="s">
        <v>22</v>
      </c>
    </row>
    <row r="136" spans="1:15" x14ac:dyDescent="0.35">
      <c r="A136" t="s">
        <v>10917</v>
      </c>
      <c r="B136" t="s">
        <v>14481</v>
      </c>
      <c r="C136" t="s">
        <v>22</v>
      </c>
      <c r="D136" t="s">
        <v>22</v>
      </c>
      <c r="E136" t="s">
        <v>14334</v>
      </c>
      <c r="F136" t="s">
        <v>13347</v>
      </c>
      <c r="G136" t="s">
        <v>22</v>
      </c>
      <c r="H136" t="s">
        <v>490</v>
      </c>
      <c r="I136" t="s">
        <v>22</v>
      </c>
      <c r="J136" t="s">
        <v>22</v>
      </c>
      <c r="K136" t="s">
        <v>22</v>
      </c>
      <c r="L136" t="s">
        <v>22</v>
      </c>
      <c r="M136" t="s">
        <v>14481</v>
      </c>
      <c r="N136" t="s">
        <v>22</v>
      </c>
      <c r="O136" t="s">
        <v>22</v>
      </c>
    </row>
    <row r="137" spans="1:15" x14ac:dyDescent="0.35">
      <c r="A137" t="s">
        <v>10924</v>
      </c>
      <c r="B137" t="s">
        <v>14482</v>
      </c>
      <c r="C137" t="s">
        <v>22</v>
      </c>
      <c r="D137" t="s">
        <v>22</v>
      </c>
      <c r="E137" t="s">
        <v>14334</v>
      </c>
      <c r="F137" t="s">
        <v>13351</v>
      </c>
      <c r="G137" t="s">
        <v>22</v>
      </c>
      <c r="H137" t="s">
        <v>7052</v>
      </c>
      <c r="I137" t="s">
        <v>22</v>
      </c>
      <c r="J137" t="s">
        <v>22</v>
      </c>
      <c r="K137" t="s">
        <v>22</v>
      </c>
      <c r="L137" t="s">
        <v>22</v>
      </c>
      <c r="M137" t="s">
        <v>14482</v>
      </c>
      <c r="N137" t="s">
        <v>22</v>
      </c>
      <c r="O137" t="s">
        <v>22</v>
      </c>
    </row>
    <row r="138" spans="1:15" x14ac:dyDescent="0.35">
      <c r="A138" t="s">
        <v>14483</v>
      </c>
      <c r="B138" t="s">
        <v>14484</v>
      </c>
      <c r="C138" t="s">
        <v>22</v>
      </c>
      <c r="D138" t="s">
        <v>22</v>
      </c>
      <c r="E138" t="s">
        <v>13352</v>
      </c>
      <c r="F138" t="s">
        <v>13351</v>
      </c>
      <c r="G138" t="s">
        <v>22</v>
      </c>
      <c r="H138" t="s">
        <v>22</v>
      </c>
      <c r="I138" t="s">
        <v>22</v>
      </c>
      <c r="J138" t="s">
        <v>22</v>
      </c>
      <c r="K138" t="s">
        <v>22</v>
      </c>
      <c r="L138" t="s">
        <v>22</v>
      </c>
      <c r="M138" t="s">
        <v>14484</v>
      </c>
      <c r="N138" t="s">
        <v>22</v>
      </c>
      <c r="O138" t="s">
        <v>22</v>
      </c>
    </row>
    <row r="139" spans="1:15" x14ac:dyDescent="0.35">
      <c r="A139" t="s">
        <v>14483</v>
      </c>
      <c r="B139" t="s">
        <v>14485</v>
      </c>
      <c r="C139" t="s">
        <v>22</v>
      </c>
      <c r="D139" t="s">
        <v>22</v>
      </c>
      <c r="E139" t="s">
        <v>14334</v>
      </c>
      <c r="F139" t="s">
        <v>13347</v>
      </c>
      <c r="G139" t="s">
        <v>22</v>
      </c>
      <c r="H139" t="s">
        <v>22</v>
      </c>
      <c r="I139" t="s">
        <v>22</v>
      </c>
      <c r="J139" t="s">
        <v>22</v>
      </c>
      <c r="K139" t="s">
        <v>22</v>
      </c>
      <c r="L139" t="s">
        <v>22</v>
      </c>
      <c r="M139" t="s">
        <v>14485</v>
      </c>
      <c r="N139" t="s">
        <v>22</v>
      </c>
      <c r="O139" t="s">
        <v>22</v>
      </c>
    </row>
    <row r="140" spans="1:15" x14ac:dyDescent="0.35">
      <c r="A140" t="s">
        <v>14483</v>
      </c>
      <c r="B140" t="s">
        <v>14486</v>
      </c>
      <c r="C140" t="s">
        <v>22</v>
      </c>
      <c r="D140" t="s">
        <v>22</v>
      </c>
      <c r="E140" t="s">
        <v>14334</v>
      </c>
      <c r="F140" t="s">
        <v>13347</v>
      </c>
      <c r="G140" t="s">
        <v>22</v>
      </c>
      <c r="H140" t="s">
        <v>22</v>
      </c>
      <c r="I140" t="s">
        <v>22</v>
      </c>
      <c r="J140" t="s">
        <v>22</v>
      </c>
      <c r="K140" t="s">
        <v>22</v>
      </c>
      <c r="L140" t="s">
        <v>22</v>
      </c>
      <c r="M140" t="s">
        <v>14486</v>
      </c>
      <c r="N140" t="s">
        <v>22</v>
      </c>
      <c r="O140" t="s">
        <v>22</v>
      </c>
    </row>
    <row r="141" spans="1:15" x14ac:dyDescent="0.35">
      <c r="A141" t="s">
        <v>14483</v>
      </c>
      <c r="B141" t="s">
        <v>14487</v>
      </c>
      <c r="C141" t="s">
        <v>22</v>
      </c>
      <c r="D141" t="s">
        <v>22</v>
      </c>
      <c r="E141" t="s">
        <v>14334</v>
      </c>
      <c r="F141" t="s">
        <v>13347</v>
      </c>
      <c r="G141" t="s">
        <v>22</v>
      </c>
      <c r="H141" t="s">
        <v>22</v>
      </c>
      <c r="I141" t="s">
        <v>22</v>
      </c>
      <c r="J141" t="s">
        <v>22</v>
      </c>
      <c r="K141" t="s">
        <v>22</v>
      </c>
      <c r="L141" t="s">
        <v>22</v>
      </c>
      <c r="M141" t="s">
        <v>14487</v>
      </c>
      <c r="N141" t="s">
        <v>22</v>
      </c>
      <c r="O141" t="s">
        <v>22</v>
      </c>
    </row>
    <row r="142" spans="1:15" x14ac:dyDescent="0.35">
      <c r="A142" t="s">
        <v>14483</v>
      </c>
      <c r="B142" t="s">
        <v>14488</v>
      </c>
      <c r="C142" t="s">
        <v>22</v>
      </c>
      <c r="D142" t="s">
        <v>22</v>
      </c>
      <c r="E142" t="s">
        <v>14334</v>
      </c>
      <c r="F142" t="s">
        <v>13347</v>
      </c>
      <c r="G142" t="s">
        <v>22</v>
      </c>
      <c r="H142" t="s">
        <v>22</v>
      </c>
      <c r="I142" t="s">
        <v>22</v>
      </c>
      <c r="J142" t="s">
        <v>22</v>
      </c>
      <c r="K142" t="s">
        <v>22</v>
      </c>
      <c r="L142" t="s">
        <v>22</v>
      </c>
      <c r="M142" t="s">
        <v>14488</v>
      </c>
      <c r="N142" t="s">
        <v>22</v>
      </c>
      <c r="O142" t="s">
        <v>22</v>
      </c>
    </row>
    <row r="143" spans="1:15" x14ac:dyDescent="0.35">
      <c r="A143" t="s">
        <v>14483</v>
      </c>
      <c r="B143" t="s">
        <v>14489</v>
      </c>
      <c r="C143" t="s">
        <v>22</v>
      </c>
      <c r="D143" t="s">
        <v>22</v>
      </c>
      <c r="E143" t="s">
        <v>14334</v>
      </c>
      <c r="F143" t="s">
        <v>13347</v>
      </c>
      <c r="G143" t="s">
        <v>22</v>
      </c>
      <c r="H143" t="s">
        <v>22</v>
      </c>
      <c r="I143" t="s">
        <v>22</v>
      </c>
      <c r="J143" t="s">
        <v>22</v>
      </c>
      <c r="K143" t="s">
        <v>22</v>
      </c>
      <c r="L143" t="s">
        <v>22</v>
      </c>
      <c r="M143" t="s">
        <v>14489</v>
      </c>
      <c r="N143" t="s">
        <v>22</v>
      </c>
      <c r="O143" t="s">
        <v>22</v>
      </c>
    </row>
    <row r="144" spans="1:15" x14ac:dyDescent="0.35">
      <c r="A144" t="s">
        <v>14483</v>
      </c>
      <c r="B144" t="s">
        <v>14490</v>
      </c>
      <c r="C144" t="s">
        <v>22</v>
      </c>
      <c r="D144" t="s">
        <v>22</v>
      </c>
      <c r="E144" t="s">
        <v>14334</v>
      </c>
      <c r="F144" t="s">
        <v>13347</v>
      </c>
      <c r="G144" t="s">
        <v>22</v>
      </c>
      <c r="H144" t="s">
        <v>22</v>
      </c>
      <c r="I144" t="s">
        <v>22</v>
      </c>
      <c r="J144" t="s">
        <v>22</v>
      </c>
      <c r="K144" t="s">
        <v>22</v>
      </c>
      <c r="L144" t="s">
        <v>22</v>
      </c>
      <c r="M144" t="s">
        <v>14490</v>
      </c>
      <c r="N144" t="s">
        <v>22</v>
      </c>
      <c r="O144" t="s">
        <v>22</v>
      </c>
    </row>
    <row r="145" spans="1:15" x14ac:dyDescent="0.35">
      <c r="A145" t="s">
        <v>14483</v>
      </c>
      <c r="B145" t="s">
        <v>14491</v>
      </c>
      <c r="C145" t="s">
        <v>22</v>
      </c>
      <c r="D145" t="s">
        <v>22</v>
      </c>
      <c r="E145" t="s">
        <v>14334</v>
      </c>
      <c r="F145" t="s">
        <v>13347</v>
      </c>
      <c r="G145" t="s">
        <v>22</v>
      </c>
      <c r="H145" t="s">
        <v>22</v>
      </c>
      <c r="I145" t="s">
        <v>22</v>
      </c>
      <c r="J145" t="s">
        <v>22</v>
      </c>
      <c r="K145" t="s">
        <v>22</v>
      </c>
      <c r="L145" t="s">
        <v>22</v>
      </c>
      <c r="M145" t="s">
        <v>14491</v>
      </c>
      <c r="N145" t="s">
        <v>22</v>
      </c>
      <c r="O145" t="s">
        <v>22</v>
      </c>
    </row>
    <row r="146" spans="1:15" x14ac:dyDescent="0.35">
      <c r="A146" t="s">
        <v>14483</v>
      </c>
      <c r="B146" t="s">
        <v>14492</v>
      </c>
      <c r="C146" t="s">
        <v>22</v>
      </c>
      <c r="D146" t="s">
        <v>22</v>
      </c>
      <c r="E146" t="s">
        <v>14334</v>
      </c>
      <c r="F146" t="s">
        <v>13347</v>
      </c>
      <c r="G146" t="s">
        <v>22</v>
      </c>
      <c r="H146" t="s">
        <v>22</v>
      </c>
      <c r="I146" t="s">
        <v>22</v>
      </c>
      <c r="J146" t="s">
        <v>22</v>
      </c>
      <c r="K146" t="s">
        <v>22</v>
      </c>
      <c r="L146" t="s">
        <v>22</v>
      </c>
      <c r="M146" t="s">
        <v>14492</v>
      </c>
      <c r="N146" t="s">
        <v>22</v>
      </c>
      <c r="O146" t="s">
        <v>22</v>
      </c>
    </row>
    <row r="147" spans="1:15" x14ac:dyDescent="0.35">
      <c r="A147" t="s">
        <v>14483</v>
      </c>
      <c r="B147" t="s">
        <v>14493</v>
      </c>
      <c r="C147" t="s">
        <v>22</v>
      </c>
      <c r="D147" t="s">
        <v>22</v>
      </c>
      <c r="E147" t="s">
        <v>14334</v>
      </c>
      <c r="F147" t="s">
        <v>13347</v>
      </c>
      <c r="G147" t="s">
        <v>22</v>
      </c>
      <c r="H147" t="s">
        <v>22</v>
      </c>
      <c r="I147" t="s">
        <v>22</v>
      </c>
      <c r="J147" t="s">
        <v>22</v>
      </c>
      <c r="K147" t="s">
        <v>22</v>
      </c>
      <c r="L147" t="s">
        <v>22</v>
      </c>
      <c r="M147" t="s">
        <v>14493</v>
      </c>
      <c r="N147" t="s">
        <v>22</v>
      </c>
      <c r="O147" t="s">
        <v>22</v>
      </c>
    </row>
    <row r="148" spans="1:15" x14ac:dyDescent="0.35">
      <c r="A148" t="s">
        <v>14483</v>
      </c>
      <c r="B148" t="s">
        <v>14494</v>
      </c>
      <c r="C148" t="s">
        <v>22</v>
      </c>
      <c r="D148" t="s">
        <v>22</v>
      </c>
      <c r="E148" t="s">
        <v>14334</v>
      </c>
      <c r="F148" t="s">
        <v>13347</v>
      </c>
      <c r="G148" t="s">
        <v>22</v>
      </c>
      <c r="H148" t="s">
        <v>22</v>
      </c>
      <c r="I148" t="s">
        <v>22</v>
      </c>
      <c r="J148" t="s">
        <v>22</v>
      </c>
      <c r="K148" t="s">
        <v>22</v>
      </c>
      <c r="L148" t="s">
        <v>22</v>
      </c>
      <c r="M148" t="s">
        <v>14494</v>
      </c>
      <c r="N148" t="s">
        <v>22</v>
      </c>
      <c r="O148" t="s">
        <v>22</v>
      </c>
    </row>
    <row r="149" spans="1:15" x14ac:dyDescent="0.35">
      <c r="A149" t="s">
        <v>14483</v>
      </c>
      <c r="B149" t="s">
        <v>14495</v>
      </c>
      <c r="C149" t="s">
        <v>22</v>
      </c>
      <c r="D149" t="s">
        <v>22</v>
      </c>
      <c r="E149" t="s">
        <v>14334</v>
      </c>
      <c r="F149" t="s">
        <v>13347</v>
      </c>
      <c r="G149" t="s">
        <v>22</v>
      </c>
      <c r="H149" t="s">
        <v>22</v>
      </c>
      <c r="I149" t="s">
        <v>22</v>
      </c>
      <c r="J149" t="s">
        <v>22</v>
      </c>
      <c r="K149" t="s">
        <v>22</v>
      </c>
      <c r="L149" t="s">
        <v>22</v>
      </c>
      <c r="M149" t="s">
        <v>14495</v>
      </c>
      <c r="N149" t="s">
        <v>22</v>
      </c>
      <c r="O149" t="s">
        <v>22</v>
      </c>
    </row>
    <row r="150" spans="1:15" x14ac:dyDescent="0.35">
      <c r="A150" t="s">
        <v>14483</v>
      </c>
      <c r="B150" t="s">
        <v>14496</v>
      </c>
      <c r="C150" t="s">
        <v>22</v>
      </c>
      <c r="D150" t="s">
        <v>22</v>
      </c>
      <c r="E150" t="s">
        <v>14334</v>
      </c>
      <c r="F150" t="s">
        <v>13347</v>
      </c>
      <c r="G150" t="s">
        <v>22</v>
      </c>
      <c r="H150" t="s">
        <v>22</v>
      </c>
      <c r="I150" t="s">
        <v>22</v>
      </c>
      <c r="J150" t="s">
        <v>22</v>
      </c>
      <c r="K150" t="s">
        <v>22</v>
      </c>
      <c r="L150" t="s">
        <v>22</v>
      </c>
      <c r="M150" t="s">
        <v>14496</v>
      </c>
      <c r="N150" t="s">
        <v>22</v>
      </c>
      <c r="O150" t="s">
        <v>22</v>
      </c>
    </row>
    <row r="151" spans="1:15" x14ac:dyDescent="0.35">
      <c r="A151" t="s">
        <v>14483</v>
      </c>
      <c r="B151" t="s">
        <v>14497</v>
      </c>
      <c r="C151" t="s">
        <v>22</v>
      </c>
      <c r="D151" t="s">
        <v>22</v>
      </c>
      <c r="E151" t="s">
        <v>14334</v>
      </c>
      <c r="F151" t="s">
        <v>13347</v>
      </c>
      <c r="G151" t="s">
        <v>22</v>
      </c>
      <c r="H151" t="s">
        <v>22</v>
      </c>
      <c r="I151" t="s">
        <v>22</v>
      </c>
      <c r="J151" t="s">
        <v>22</v>
      </c>
      <c r="K151" t="s">
        <v>22</v>
      </c>
      <c r="L151" t="s">
        <v>22</v>
      </c>
      <c r="M151" t="s">
        <v>14497</v>
      </c>
      <c r="N151" t="s">
        <v>22</v>
      </c>
      <c r="O151" t="s">
        <v>22</v>
      </c>
    </row>
    <row r="152" spans="1:15" x14ac:dyDescent="0.35">
      <c r="A152" t="s">
        <v>14483</v>
      </c>
      <c r="B152" t="s">
        <v>14498</v>
      </c>
      <c r="C152" t="s">
        <v>22</v>
      </c>
      <c r="D152" t="s">
        <v>22</v>
      </c>
      <c r="E152" t="s">
        <v>14334</v>
      </c>
      <c r="F152" t="s">
        <v>13347</v>
      </c>
      <c r="G152" t="s">
        <v>22</v>
      </c>
      <c r="H152" t="s">
        <v>22</v>
      </c>
      <c r="I152" t="s">
        <v>22</v>
      </c>
      <c r="J152" t="s">
        <v>22</v>
      </c>
      <c r="K152" t="s">
        <v>22</v>
      </c>
      <c r="L152" t="s">
        <v>22</v>
      </c>
      <c r="M152" t="s">
        <v>14498</v>
      </c>
      <c r="N152" t="s">
        <v>22</v>
      </c>
      <c r="O152" t="s">
        <v>22</v>
      </c>
    </row>
    <row r="153" spans="1:15" x14ac:dyDescent="0.35">
      <c r="A153" t="s">
        <v>14483</v>
      </c>
      <c r="B153" t="s">
        <v>14499</v>
      </c>
      <c r="C153" t="s">
        <v>22</v>
      </c>
      <c r="D153" t="s">
        <v>22</v>
      </c>
      <c r="E153" t="s">
        <v>14334</v>
      </c>
      <c r="F153" t="s">
        <v>13347</v>
      </c>
      <c r="G153" t="s">
        <v>22</v>
      </c>
      <c r="H153" t="s">
        <v>490</v>
      </c>
      <c r="I153" t="s">
        <v>22</v>
      </c>
      <c r="J153" t="s">
        <v>22</v>
      </c>
      <c r="K153" t="s">
        <v>22</v>
      </c>
      <c r="L153" t="s">
        <v>22</v>
      </c>
      <c r="M153" t="s">
        <v>14499</v>
      </c>
      <c r="N153" t="s">
        <v>22</v>
      </c>
      <c r="O153" t="s">
        <v>22</v>
      </c>
    </row>
    <row r="154" spans="1:15" x14ac:dyDescent="0.35">
      <c r="A154" t="s">
        <v>10789</v>
      </c>
      <c r="B154">
        <v>2619</v>
      </c>
      <c r="C154" t="s">
        <v>22</v>
      </c>
      <c r="D154" t="s">
        <v>22</v>
      </c>
      <c r="E154" t="s">
        <v>14334</v>
      </c>
      <c r="F154" t="s">
        <v>13347</v>
      </c>
      <c r="G154" t="s">
        <v>22</v>
      </c>
      <c r="H154" t="s">
        <v>22</v>
      </c>
      <c r="I154" t="s">
        <v>22</v>
      </c>
      <c r="J154" t="s">
        <v>22</v>
      </c>
      <c r="K154" t="s">
        <v>22</v>
      </c>
      <c r="L154" t="s">
        <v>22</v>
      </c>
      <c r="M154">
        <v>2619</v>
      </c>
      <c r="N154" t="s">
        <v>22</v>
      </c>
      <c r="O154" t="s">
        <v>22</v>
      </c>
    </row>
    <row r="155" spans="1:15" x14ac:dyDescent="0.35">
      <c r="A155" t="s">
        <v>10789</v>
      </c>
      <c r="B155">
        <v>8017</v>
      </c>
      <c r="C155" t="s">
        <v>22</v>
      </c>
      <c r="D155" t="s">
        <v>22</v>
      </c>
      <c r="E155" t="s">
        <v>14334</v>
      </c>
      <c r="F155" t="s">
        <v>13347</v>
      </c>
      <c r="G155" t="s">
        <v>22</v>
      </c>
      <c r="H155" t="s">
        <v>22</v>
      </c>
      <c r="I155" t="s">
        <v>22</v>
      </c>
      <c r="J155" t="s">
        <v>22</v>
      </c>
      <c r="K155" t="s">
        <v>22</v>
      </c>
      <c r="L155" t="s">
        <v>22</v>
      </c>
      <c r="M155">
        <v>8017</v>
      </c>
      <c r="N155" t="s">
        <v>22</v>
      </c>
      <c r="O155" t="s">
        <v>22</v>
      </c>
    </row>
    <row r="156" spans="1:15" x14ac:dyDescent="0.35">
      <c r="A156" t="s">
        <v>10789</v>
      </c>
      <c r="B156">
        <v>8034</v>
      </c>
      <c r="C156" t="s">
        <v>22</v>
      </c>
      <c r="D156" t="s">
        <v>22</v>
      </c>
      <c r="E156" t="s">
        <v>14334</v>
      </c>
      <c r="F156" t="s">
        <v>13347</v>
      </c>
      <c r="G156" t="s">
        <v>22</v>
      </c>
      <c r="H156" t="s">
        <v>22</v>
      </c>
      <c r="I156" t="s">
        <v>22</v>
      </c>
      <c r="J156" t="s">
        <v>22</v>
      </c>
      <c r="K156" t="s">
        <v>22</v>
      </c>
      <c r="L156" t="s">
        <v>22</v>
      </c>
      <c r="M156">
        <v>8034</v>
      </c>
      <c r="N156" t="s">
        <v>22</v>
      </c>
      <c r="O156" t="s">
        <v>22</v>
      </c>
    </row>
    <row r="157" spans="1:15" x14ac:dyDescent="0.35">
      <c r="A157" t="s">
        <v>10789</v>
      </c>
      <c r="B157">
        <v>53101</v>
      </c>
      <c r="C157" t="s">
        <v>22</v>
      </c>
      <c r="D157" t="s">
        <v>22</v>
      </c>
      <c r="E157" t="s">
        <v>14334</v>
      </c>
      <c r="F157" t="s">
        <v>13347</v>
      </c>
      <c r="G157" t="s">
        <v>22</v>
      </c>
      <c r="H157" t="s">
        <v>22</v>
      </c>
      <c r="I157" t="s">
        <v>22</v>
      </c>
      <c r="J157" t="s">
        <v>22</v>
      </c>
      <c r="K157" t="s">
        <v>22</v>
      </c>
      <c r="L157" t="s">
        <v>22</v>
      </c>
      <c r="M157">
        <v>53101</v>
      </c>
      <c r="N157" t="s">
        <v>22</v>
      </c>
      <c r="O157" t="s">
        <v>22</v>
      </c>
    </row>
    <row r="158" spans="1:15" x14ac:dyDescent="0.35">
      <c r="A158" t="s">
        <v>10789</v>
      </c>
      <c r="B158" t="s">
        <v>14500</v>
      </c>
      <c r="C158" t="s">
        <v>22</v>
      </c>
      <c r="D158" t="s">
        <v>22</v>
      </c>
      <c r="E158" t="s">
        <v>14334</v>
      </c>
      <c r="F158" t="s">
        <v>13347</v>
      </c>
      <c r="G158" t="s">
        <v>22</v>
      </c>
      <c r="H158" t="s">
        <v>22</v>
      </c>
      <c r="I158" t="s">
        <v>22</v>
      </c>
      <c r="J158" t="s">
        <v>22</v>
      </c>
      <c r="K158" t="s">
        <v>22</v>
      </c>
      <c r="L158" t="s">
        <v>22</v>
      </c>
      <c r="M158" t="s">
        <v>14500</v>
      </c>
      <c r="N158" t="s">
        <v>22</v>
      </c>
      <c r="O158" t="s">
        <v>22</v>
      </c>
    </row>
    <row r="159" spans="1:15" x14ac:dyDescent="0.35">
      <c r="A159" t="s">
        <v>10789</v>
      </c>
      <c r="B159" t="s">
        <v>14501</v>
      </c>
      <c r="C159" t="s">
        <v>22</v>
      </c>
      <c r="D159" t="s">
        <v>22</v>
      </c>
      <c r="E159" t="s">
        <v>14334</v>
      </c>
      <c r="F159" t="s">
        <v>13347</v>
      </c>
      <c r="G159" t="s">
        <v>22</v>
      </c>
      <c r="H159" t="s">
        <v>22</v>
      </c>
      <c r="I159" t="s">
        <v>22</v>
      </c>
      <c r="J159" t="s">
        <v>22</v>
      </c>
      <c r="K159" t="s">
        <v>22</v>
      </c>
      <c r="L159" t="s">
        <v>22</v>
      </c>
      <c r="M159" t="s">
        <v>14501</v>
      </c>
      <c r="N159" t="s">
        <v>22</v>
      </c>
      <c r="O159" t="s">
        <v>22</v>
      </c>
    </row>
    <row r="160" spans="1:15" x14ac:dyDescent="0.35">
      <c r="A160" t="s">
        <v>10789</v>
      </c>
      <c r="B160" t="s">
        <v>14502</v>
      </c>
      <c r="C160" t="s">
        <v>22</v>
      </c>
      <c r="D160" t="s">
        <v>22</v>
      </c>
      <c r="E160" t="s">
        <v>14334</v>
      </c>
      <c r="F160" t="s">
        <v>13347</v>
      </c>
      <c r="G160" t="s">
        <v>22</v>
      </c>
      <c r="H160" t="s">
        <v>22</v>
      </c>
      <c r="I160" t="s">
        <v>22</v>
      </c>
      <c r="J160" t="s">
        <v>22</v>
      </c>
      <c r="K160" t="s">
        <v>22</v>
      </c>
      <c r="L160" t="s">
        <v>22</v>
      </c>
      <c r="M160" t="s">
        <v>14502</v>
      </c>
      <c r="N160" t="s">
        <v>22</v>
      </c>
      <c r="O160" t="s">
        <v>22</v>
      </c>
    </row>
    <row r="161" spans="1:15" x14ac:dyDescent="0.35">
      <c r="A161" t="s">
        <v>10789</v>
      </c>
      <c r="B161" t="s">
        <v>14503</v>
      </c>
      <c r="C161" t="s">
        <v>22</v>
      </c>
      <c r="D161" t="s">
        <v>22</v>
      </c>
      <c r="E161" t="s">
        <v>13352</v>
      </c>
      <c r="F161" t="s">
        <v>13351</v>
      </c>
      <c r="G161" t="s">
        <v>22</v>
      </c>
      <c r="H161" t="s">
        <v>22</v>
      </c>
      <c r="I161" t="s">
        <v>22</v>
      </c>
      <c r="J161" t="s">
        <v>22</v>
      </c>
      <c r="K161" t="s">
        <v>22</v>
      </c>
      <c r="L161" t="s">
        <v>22</v>
      </c>
      <c r="M161" t="s">
        <v>14503</v>
      </c>
      <c r="N161" t="s">
        <v>22</v>
      </c>
      <c r="O161" t="s">
        <v>22</v>
      </c>
    </row>
    <row r="162" spans="1:15" x14ac:dyDescent="0.35">
      <c r="A162" t="s">
        <v>10789</v>
      </c>
      <c r="B162" t="s">
        <v>14504</v>
      </c>
      <c r="C162" t="s">
        <v>22</v>
      </c>
      <c r="D162" t="s">
        <v>22</v>
      </c>
      <c r="E162" t="s">
        <v>14334</v>
      </c>
      <c r="F162" t="s">
        <v>13347</v>
      </c>
      <c r="G162" t="s">
        <v>22</v>
      </c>
      <c r="H162" t="s">
        <v>22</v>
      </c>
      <c r="I162" t="s">
        <v>22</v>
      </c>
      <c r="J162" t="s">
        <v>22</v>
      </c>
      <c r="K162" t="s">
        <v>22</v>
      </c>
      <c r="L162" t="s">
        <v>22</v>
      </c>
      <c r="M162" t="s">
        <v>14504</v>
      </c>
      <c r="N162" t="s">
        <v>22</v>
      </c>
      <c r="O162" t="s">
        <v>22</v>
      </c>
    </row>
    <row r="163" spans="1:15" x14ac:dyDescent="0.35">
      <c r="A163" t="s">
        <v>10789</v>
      </c>
      <c r="B163" t="s">
        <v>14505</v>
      </c>
      <c r="C163" t="s">
        <v>22</v>
      </c>
      <c r="D163" t="s">
        <v>22</v>
      </c>
      <c r="E163" t="s">
        <v>14334</v>
      </c>
      <c r="F163" t="s">
        <v>13347</v>
      </c>
      <c r="G163" t="s">
        <v>22</v>
      </c>
      <c r="H163" t="s">
        <v>22</v>
      </c>
      <c r="I163" t="s">
        <v>22</v>
      </c>
      <c r="J163" t="s">
        <v>22</v>
      </c>
      <c r="K163" t="s">
        <v>22</v>
      </c>
      <c r="L163" t="s">
        <v>22</v>
      </c>
      <c r="M163" t="s">
        <v>14505</v>
      </c>
      <c r="N163" t="s">
        <v>22</v>
      </c>
      <c r="O163" t="s">
        <v>22</v>
      </c>
    </row>
    <row r="164" spans="1:15" x14ac:dyDescent="0.35">
      <c r="A164" t="s">
        <v>10789</v>
      </c>
      <c r="B164" t="s">
        <v>14506</v>
      </c>
      <c r="C164" t="s">
        <v>22</v>
      </c>
      <c r="D164" t="s">
        <v>22</v>
      </c>
      <c r="E164" t="s">
        <v>14334</v>
      </c>
      <c r="F164" t="s">
        <v>13347</v>
      </c>
      <c r="G164" t="s">
        <v>22</v>
      </c>
      <c r="H164" t="s">
        <v>22</v>
      </c>
      <c r="I164" t="s">
        <v>22</v>
      </c>
      <c r="J164" t="s">
        <v>22</v>
      </c>
      <c r="K164" t="s">
        <v>22</v>
      </c>
      <c r="L164" t="s">
        <v>22</v>
      </c>
      <c r="M164" t="s">
        <v>14506</v>
      </c>
      <c r="N164" t="s">
        <v>22</v>
      </c>
      <c r="O164" t="s">
        <v>22</v>
      </c>
    </row>
    <row r="165" spans="1:15" x14ac:dyDescent="0.35">
      <c r="A165" t="s">
        <v>10789</v>
      </c>
      <c r="B165" t="s">
        <v>14507</v>
      </c>
      <c r="C165" t="s">
        <v>22</v>
      </c>
      <c r="D165" t="s">
        <v>22</v>
      </c>
      <c r="E165" t="s">
        <v>14334</v>
      </c>
      <c r="F165" t="s">
        <v>13347</v>
      </c>
      <c r="G165" t="s">
        <v>22</v>
      </c>
      <c r="H165" t="s">
        <v>22</v>
      </c>
      <c r="I165" t="s">
        <v>22</v>
      </c>
      <c r="J165" t="s">
        <v>22</v>
      </c>
      <c r="K165" t="s">
        <v>22</v>
      </c>
      <c r="L165" t="s">
        <v>22</v>
      </c>
      <c r="M165" t="s">
        <v>14507</v>
      </c>
      <c r="N165" t="s">
        <v>22</v>
      </c>
      <c r="O165" t="s">
        <v>22</v>
      </c>
    </row>
    <row r="166" spans="1:15" x14ac:dyDescent="0.35">
      <c r="A166" t="s">
        <v>10789</v>
      </c>
      <c r="B166" t="s">
        <v>14508</v>
      </c>
      <c r="C166" t="s">
        <v>22</v>
      </c>
      <c r="D166" t="s">
        <v>22</v>
      </c>
      <c r="E166" t="s">
        <v>14334</v>
      </c>
      <c r="F166" t="s">
        <v>13347</v>
      </c>
      <c r="G166" t="s">
        <v>22</v>
      </c>
      <c r="H166" t="s">
        <v>22</v>
      </c>
      <c r="I166" t="s">
        <v>22</v>
      </c>
      <c r="J166" t="s">
        <v>22</v>
      </c>
      <c r="K166" t="s">
        <v>22</v>
      </c>
      <c r="L166" t="s">
        <v>22</v>
      </c>
      <c r="M166" t="s">
        <v>14508</v>
      </c>
      <c r="N166" t="s">
        <v>22</v>
      </c>
      <c r="O166" t="s">
        <v>22</v>
      </c>
    </row>
    <row r="167" spans="1:15" x14ac:dyDescent="0.35">
      <c r="A167" t="s">
        <v>10789</v>
      </c>
      <c r="B167" t="s">
        <v>14509</v>
      </c>
      <c r="C167" t="s">
        <v>22</v>
      </c>
      <c r="D167" t="s">
        <v>22</v>
      </c>
      <c r="E167" t="s">
        <v>14334</v>
      </c>
      <c r="F167" t="s">
        <v>13347</v>
      </c>
      <c r="G167" t="s">
        <v>22</v>
      </c>
      <c r="H167" t="s">
        <v>22</v>
      </c>
      <c r="I167" t="s">
        <v>22</v>
      </c>
      <c r="J167" t="s">
        <v>22</v>
      </c>
      <c r="K167" t="s">
        <v>22</v>
      </c>
      <c r="L167" t="s">
        <v>22</v>
      </c>
      <c r="M167" t="s">
        <v>14509</v>
      </c>
      <c r="N167" t="s">
        <v>22</v>
      </c>
      <c r="O167" t="s">
        <v>22</v>
      </c>
    </row>
    <row r="168" spans="1:15" x14ac:dyDescent="0.35">
      <c r="A168" t="s">
        <v>10789</v>
      </c>
      <c r="B168" t="s">
        <v>14510</v>
      </c>
      <c r="C168" t="s">
        <v>22</v>
      </c>
      <c r="D168" t="s">
        <v>22</v>
      </c>
      <c r="E168" t="s">
        <v>14334</v>
      </c>
      <c r="F168" t="s">
        <v>13347</v>
      </c>
      <c r="G168" t="s">
        <v>22</v>
      </c>
      <c r="H168" t="s">
        <v>22</v>
      </c>
      <c r="I168" t="s">
        <v>22</v>
      </c>
      <c r="J168" t="s">
        <v>22</v>
      </c>
      <c r="K168" t="s">
        <v>22</v>
      </c>
      <c r="L168" t="s">
        <v>22</v>
      </c>
      <c r="M168" t="s">
        <v>14510</v>
      </c>
      <c r="N168" t="s">
        <v>22</v>
      </c>
      <c r="O168" t="s">
        <v>22</v>
      </c>
    </row>
    <row r="169" spans="1:15" x14ac:dyDescent="0.35">
      <c r="A169" t="s">
        <v>10789</v>
      </c>
      <c r="B169" t="s">
        <v>14511</v>
      </c>
      <c r="C169" t="s">
        <v>22</v>
      </c>
      <c r="D169" t="s">
        <v>22</v>
      </c>
      <c r="E169" t="s">
        <v>14334</v>
      </c>
      <c r="F169" t="s">
        <v>13347</v>
      </c>
      <c r="G169" t="s">
        <v>22</v>
      </c>
      <c r="H169" t="s">
        <v>22</v>
      </c>
      <c r="I169" t="s">
        <v>22</v>
      </c>
      <c r="J169" t="s">
        <v>22</v>
      </c>
      <c r="K169" t="s">
        <v>22</v>
      </c>
      <c r="L169" t="s">
        <v>22</v>
      </c>
      <c r="M169" t="s">
        <v>14511</v>
      </c>
      <c r="N169" t="s">
        <v>22</v>
      </c>
      <c r="O169" t="s">
        <v>22</v>
      </c>
    </row>
    <row r="170" spans="1:15" x14ac:dyDescent="0.35">
      <c r="A170" t="s">
        <v>10789</v>
      </c>
      <c r="B170" t="s">
        <v>14512</v>
      </c>
      <c r="C170" t="s">
        <v>22</v>
      </c>
      <c r="D170" t="s">
        <v>22</v>
      </c>
      <c r="E170" t="s">
        <v>14334</v>
      </c>
      <c r="F170" t="s">
        <v>13347</v>
      </c>
      <c r="G170" t="s">
        <v>22</v>
      </c>
      <c r="H170" t="s">
        <v>22</v>
      </c>
      <c r="I170" t="s">
        <v>22</v>
      </c>
      <c r="J170" t="s">
        <v>22</v>
      </c>
      <c r="K170" t="s">
        <v>22</v>
      </c>
      <c r="L170" t="s">
        <v>22</v>
      </c>
      <c r="M170" t="s">
        <v>14512</v>
      </c>
      <c r="N170" t="s">
        <v>22</v>
      </c>
      <c r="O170" t="s">
        <v>22</v>
      </c>
    </row>
    <row r="171" spans="1:15" x14ac:dyDescent="0.35">
      <c r="A171" t="s">
        <v>10789</v>
      </c>
      <c r="B171" t="s">
        <v>14513</v>
      </c>
      <c r="C171" t="s">
        <v>22</v>
      </c>
      <c r="D171" t="s">
        <v>22</v>
      </c>
      <c r="E171" t="s">
        <v>14334</v>
      </c>
      <c r="F171" t="s">
        <v>13347</v>
      </c>
      <c r="G171" t="s">
        <v>22</v>
      </c>
      <c r="H171" t="s">
        <v>22</v>
      </c>
      <c r="I171" t="s">
        <v>22</v>
      </c>
      <c r="J171" t="s">
        <v>22</v>
      </c>
      <c r="K171" t="s">
        <v>22</v>
      </c>
      <c r="L171" t="s">
        <v>22</v>
      </c>
      <c r="M171" t="s">
        <v>14513</v>
      </c>
      <c r="N171" t="s">
        <v>22</v>
      </c>
      <c r="O171" t="s">
        <v>22</v>
      </c>
    </row>
    <row r="172" spans="1:15" x14ac:dyDescent="0.35">
      <c r="A172" t="s">
        <v>10789</v>
      </c>
      <c r="B172" t="s">
        <v>14514</v>
      </c>
      <c r="C172" t="s">
        <v>22</v>
      </c>
      <c r="D172" t="s">
        <v>22</v>
      </c>
      <c r="E172" t="s">
        <v>14334</v>
      </c>
      <c r="F172" t="s">
        <v>13347</v>
      </c>
      <c r="G172" t="s">
        <v>22</v>
      </c>
      <c r="H172" t="s">
        <v>22</v>
      </c>
      <c r="I172" t="s">
        <v>22</v>
      </c>
      <c r="J172" t="s">
        <v>22</v>
      </c>
      <c r="K172" t="s">
        <v>22</v>
      </c>
      <c r="L172" t="s">
        <v>22</v>
      </c>
      <c r="M172" t="s">
        <v>14514</v>
      </c>
      <c r="N172" t="s">
        <v>22</v>
      </c>
      <c r="O172" t="s">
        <v>22</v>
      </c>
    </row>
    <row r="173" spans="1:15" x14ac:dyDescent="0.35">
      <c r="A173" t="s">
        <v>10789</v>
      </c>
      <c r="B173" t="s">
        <v>14515</v>
      </c>
      <c r="C173" t="s">
        <v>22</v>
      </c>
      <c r="D173" t="s">
        <v>22</v>
      </c>
      <c r="E173" t="s">
        <v>14334</v>
      </c>
      <c r="F173" t="s">
        <v>13347</v>
      </c>
      <c r="G173" t="s">
        <v>22</v>
      </c>
      <c r="H173" t="s">
        <v>7052</v>
      </c>
      <c r="I173" t="s">
        <v>22</v>
      </c>
      <c r="J173" t="s">
        <v>22</v>
      </c>
      <c r="K173" t="s">
        <v>22</v>
      </c>
      <c r="L173" t="s">
        <v>22</v>
      </c>
      <c r="M173" t="s">
        <v>14515</v>
      </c>
      <c r="N173" t="s">
        <v>22</v>
      </c>
      <c r="O173" t="s">
        <v>22</v>
      </c>
    </row>
    <row r="174" spans="1:15" x14ac:dyDescent="0.35">
      <c r="A174" t="s">
        <v>10789</v>
      </c>
      <c r="B174" t="s">
        <v>14516</v>
      </c>
      <c r="C174" t="s">
        <v>22</v>
      </c>
      <c r="D174" t="s">
        <v>22</v>
      </c>
      <c r="E174" t="s">
        <v>14334</v>
      </c>
      <c r="F174" t="s">
        <v>13351</v>
      </c>
      <c r="G174" t="s">
        <v>22</v>
      </c>
      <c r="H174" t="s">
        <v>22</v>
      </c>
      <c r="I174" t="s">
        <v>22</v>
      </c>
      <c r="J174" t="s">
        <v>22</v>
      </c>
      <c r="K174" t="s">
        <v>22</v>
      </c>
      <c r="L174" t="s">
        <v>22</v>
      </c>
      <c r="M174" t="s">
        <v>14516</v>
      </c>
      <c r="N174" t="s">
        <v>22</v>
      </c>
      <c r="O174" t="s">
        <v>22</v>
      </c>
    </row>
    <row r="175" spans="1:15" x14ac:dyDescent="0.35">
      <c r="A175" t="s">
        <v>10789</v>
      </c>
      <c r="B175" t="s">
        <v>14517</v>
      </c>
      <c r="C175" t="s">
        <v>22</v>
      </c>
      <c r="D175" t="s">
        <v>22</v>
      </c>
      <c r="E175" t="s">
        <v>13352</v>
      </c>
      <c r="F175" t="s">
        <v>13351</v>
      </c>
      <c r="G175" t="s">
        <v>22</v>
      </c>
      <c r="H175" t="s">
        <v>22</v>
      </c>
      <c r="I175" t="s">
        <v>22</v>
      </c>
      <c r="J175" t="s">
        <v>22</v>
      </c>
      <c r="K175" t="s">
        <v>22</v>
      </c>
      <c r="L175" t="s">
        <v>22</v>
      </c>
      <c r="M175" t="s">
        <v>14518</v>
      </c>
      <c r="N175" t="s">
        <v>22</v>
      </c>
      <c r="O175" t="s">
        <v>22</v>
      </c>
    </row>
    <row r="176" spans="1:15" x14ac:dyDescent="0.35">
      <c r="A176" t="s">
        <v>10789</v>
      </c>
      <c r="B176" t="s">
        <v>14519</v>
      </c>
      <c r="C176" t="s">
        <v>22</v>
      </c>
      <c r="D176" t="s">
        <v>22</v>
      </c>
      <c r="E176" t="s">
        <v>14334</v>
      </c>
      <c r="F176" t="s">
        <v>13347</v>
      </c>
      <c r="G176" t="s">
        <v>22</v>
      </c>
      <c r="H176" t="s">
        <v>490</v>
      </c>
      <c r="I176" t="s">
        <v>7033</v>
      </c>
      <c r="J176" t="s">
        <v>22</v>
      </c>
      <c r="K176" t="s">
        <v>22</v>
      </c>
      <c r="L176" t="s">
        <v>22</v>
      </c>
      <c r="M176" t="s">
        <v>14519</v>
      </c>
      <c r="N176" t="s">
        <v>22</v>
      </c>
      <c r="O176" t="s">
        <v>22</v>
      </c>
    </row>
    <row r="177" spans="1:15" x14ac:dyDescent="0.35">
      <c r="A177" t="s">
        <v>10789</v>
      </c>
      <c r="B177" t="s">
        <v>14520</v>
      </c>
      <c r="C177" t="s">
        <v>22</v>
      </c>
      <c r="D177" t="s">
        <v>22</v>
      </c>
      <c r="E177" t="s">
        <v>14334</v>
      </c>
      <c r="F177" t="s">
        <v>13347</v>
      </c>
      <c r="G177" t="s">
        <v>22</v>
      </c>
      <c r="H177" t="s">
        <v>22</v>
      </c>
      <c r="I177" t="s">
        <v>22</v>
      </c>
      <c r="J177" t="s">
        <v>22</v>
      </c>
      <c r="K177" t="s">
        <v>22</v>
      </c>
      <c r="L177" t="s">
        <v>22</v>
      </c>
      <c r="M177" t="s">
        <v>14520</v>
      </c>
      <c r="N177" t="s">
        <v>22</v>
      </c>
      <c r="O177" t="s">
        <v>22</v>
      </c>
    </row>
    <row r="178" spans="1:15" x14ac:dyDescent="0.35">
      <c r="A178" t="s">
        <v>10789</v>
      </c>
      <c r="B178" t="s">
        <v>14521</v>
      </c>
      <c r="C178" t="s">
        <v>22</v>
      </c>
      <c r="D178" t="s">
        <v>22</v>
      </c>
      <c r="E178" t="s">
        <v>14334</v>
      </c>
      <c r="F178" t="s">
        <v>13347</v>
      </c>
      <c r="G178" t="s">
        <v>22</v>
      </c>
      <c r="H178" t="s">
        <v>22</v>
      </c>
      <c r="I178" t="s">
        <v>22</v>
      </c>
      <c r="J178" t="s">
        <v>22</v>
      </c>
      <c r="K178" t="s">
        <v>22</v>
      </c>
      <c r="L178" t="s">
        <v>22</v>
      </c>
      <c r="M178" t="s">
        <v>14521</v>
      </c>
      <c r="N178" t="s">
        <v>22</v>
      </c>
      <c r="O178" t="s">
        <v>22</v>
      </c>
    </row>
    <row r="179" spans="1:15" x14ac:dyDescent="0.35">
      <c r="A179" t="s">
        <v>10789</v>
      </c>
      <c r="B179" t="s">
        <v>14522</v>
      </c>
      <c r="C179" t="s">
        <v>22</v>
      </c>
      <c r="D179" t="s">
        <v>22</v>
      </c>
      <c r="E179" t="s">
        <v>13352</v>
      </c>
      <c r="F179" t="s">
        <v>13347</v>
      </c>
      <c r="G179" t="s">
        <v>22</v>
      </c>
      <c r="H179" t="s">
        <v>7054</v>
      </c>
      <c r="I179" t="s">
        <v>22</v>
      </c>
      <c r="J179" t="s">
        <v>22</v>
      </c>
      <c r="K179" t="s">
        <v>22</v>
      </c>
      <c r="L179" t="s">
        <v>22</v>
      </c>
      <c r="M179" t="s">
        <v>14522</v>
      </c>
      <c r="N179" t="s">
        <v>22</v>
      </c>
      <c r="O179" t="s">
        <v>22</v>
      </c>
    </row>
    <row r="180" spans="1:15" x14ac:dyDescent="0.35">
      <c r="A180" t="s">
        <v>10789</v>
      </c>
      <c r="B180" t="s">
        <v>14523</v>
      </c>
      <c r="C180" t="s">
        <v>22</v>
      </c>
      <c r="D180" t="s">
        <v>22</v>
      </c>
      <c r="E180" t="s">
        <v>14334</v>
      </c>
      <c r="F180" t="s">
        <v>13347</v>
      </c>
      <c r="G180" t="s">
        <v>22</v>
      </c>
      <c r="H180" t="s">
        <v>22</v>
      </c>
      <c r="I180" t="s">
        <v>22</v>
      </c>
      <c r="J180" t="s">
        <v>22</v>
      </c>
      <c r="K180" t="s">
        <v>22</v>
      </c>
      <c r="L180" t="s">
        <v>22</v>
      </c>
      <c r="M180" t="s">
        <v>14523</v>
      </c>
      <c r="N180" t="s">
        <v>22</v>
      </c>
      <c r="O180" t="s">
        <v>22</v>
      </c>
    </row>
    <row r="181" spans="1:15" x14ac:dyDescent="0.35">
      <c r="A181" t="s">
        <v>10789</v>
      </c>
      <c r="B181" t="s">
        <v>14524</v>
      </c>
      <c r="C181" t="s">
        <v>22</v>
      </c>
      <c r="D181" t="s">
        <v>22</v>
      </c>
      <c r="E181" t="s">
        <v>13352</v>
      </c>
      <c r="F181" t="s">
        <v>13351</v>
      </c>
      <c r="G181" t="s">
        <v>22</v>
      </c>
      <c r="H181" t="s">
        <v>22</v>
      </c>
      <c r="I181" t="s">
        <v>22</v>
      </c>
      <c r="J181" t="s">
        <v>22</v>
      </c>
      <c r="K181" t="s">
        <v>22</v>
      </c>
      <c r="L181" t="s">
        <v>22</v>
      </c>
      <c r="M181" t="s">
        <v>14524</v>
      </c>
      <c r="N181" t="s">
        <v>22</v>
      </c>
      <c r="O181" t="s">
        <v>22</v>
      </c>
    </row>
    <row r="182" spans="1:15" x14ac:dyDescent="0.35">
      <c r="A182" t="s">
        <v>10789</v>
      </c>
      <c r="B182" t="s">
        <v>14525</v>
      </c>
      <c r="C182" t="s">
        <v>22</v>
      </c>
      <c r="D182" t="s">
        <v>22</v>
      </c>
      <c r="E182" t="s">
        <v>14334</v>
      </c>
      <c r="F182" t="s">
        <v>13347</v>
      </c>
      <c r="G182" t="s">
        <v>22</v>
      </c>
      <c r="H182" t="s">
        <v>22</v>
      </c>
      <c r="I182" t="s">
        <v>22</v>
      </c>
      <c r="J182" t="s">
        <v>22</v>
      </c>
      <c r="K182" t="s">
        <v>22</v>
      </c>
      <c r="L182" t="s">
        <v>22</v>
      </c>
      <c r="M182" t="s">
        <v>14525</v>
      </c>
      <c r="N182" t="s">
        <v>22</v>
      </c>
      <c r="O182" t="s">
        <v>22</v>
      </c>
    </row>
    <row r="183" spans="1:15" x14ac:dyDescent="0.35">
      <c r="A183" t="s">
        <v>10789</v>
      </c>
      <c r="B183" t="s">
        <v>14526</v>
      </c>
      <c r="C183" t="s">
        <v>22</v>
      </c>
      <c r="D183" t="s">
        <v>22</v>
      </c>
      <c r="E183" t="s">
        <v>14349</v>
      </c>
      <c r="F183" t="s">
        <v>13347</v>
      </c>
      <c r="G183" t="s">
        <v>22</v>
      </c>
      <c r="H183" t="s">
        <v>22</v>
      </c>
      <c r="I183" t="s">
        <v>7033</v>
      </c>
      <c r="J183" t="s">
        <v>14527</v>
      </c>
      <c r="K183" t="s">
        <v>22</v>
      </c>
      <c r="L183" t="s">
        <v>22</v>
      </c>
      <c r="M183" t="s">
        <v>14526</v>
      </c>
      <c r="N183" t="s">
        <v>22</v>
      </c>
      <c r="O183" t="s">
        <v>22</v>
      </c>
    </row>
    <row r="184" spans="1:15" x14ac:dyDescent="0.35">
      <c r="A184" t="s">
        <v>10789</v>
      </c>
      <c r="B184" t="s">
        <v>14528</v>
      </c>
      <c r="C184" t="s">
        <v>22</v>
      </c>
      <c r="D184" t="s">
        <v>22</v>
      </c>
      <c r="E184" t="s">
        <v>14334</v>
      </c>
      <c r="F184" t="s">
        <v>13347</v>
      </c>
      <c r="G184" t="s">
        <v>22</v>
      </c>
      <c r="H184" t="s">
        <v>22</v>
      </c>
      <c r="I184" t="s">
        <v>22</v>
      </c>
      <c r="J184" t="s">
        <v>22</v>
      </c>
      <c r="K184" t="s">
        <v>22</v>
      </c>
      <c r="L184" t="s">
        <v>22</v>
      </c>
      <c r="M184" t="s">
        <v>14528</v>
      </c>
      <c r="N184" t="s">
        <v>22</v>
      </c>
      <c r="O184" t="s">
        <v>22</v>
      </c>
    </row>
    <row r="185" spans="1:15" x14ac:dyDescent="0.35">
      <c r="A185" t="s">
        <v>10789</v>
      </c>
      <c r="B185" t="s">
        <v>14529</v>
      </c>
      <c r="C185" t="s">
        <v>22</v>
      </c>
      <c r="D185" t="s">
        <v>22</v>
      </c>
      <c r="E185" t="s">
        <v>14334</v>
      </c>
      <c r="F185" t="s">
        <v>13347</v>
      </c>
      <c r="G185" t="s">
        <v>22</v>
      </c>
      <c r="H185" t="s">
        <v>7054</v>
      </c>
      <c r="I185" t="s">
        <v>14530</v>
      </c>
      <c r="J185" t="s">
        <v>14531</v>
      </c>
      <c r="K185" t="s">
        <v>14532</v>
      </c>
      <c r="L185" t="s">
        <v>22</v>
      </c>
      <c r="M185" t="s">
        <v>14529</v>
      </c>
      <c r="N185" t="s">
        <v>22</v>
      </c>
      <c r="O185" t="s">
        <v>22</v>
      </c>
    </row>
    <row r="186" spans="1:15" x14ac:dyDescent="0.35">
      <c r="A186" t="s">
        <v>10789</v>
      </c>
      <c r="B186" t="s">
        <v>14533</v>
      </c>
      <c r="C186" t="s">
        <v>22</v>
      </c>
      <c r="D186" t="s">
        <v>22</v>
      </c>
      <c r="E186" t="s">
        <v>14334</v>
      </c>
      <c r="F186" t="s">
        <v>13347</v>
      </c>
      <c r="G186" t="s">
        <v>22</v>
      </c>
      <c r="H186" t="s">
        <v>7052</v>
      </c>
      <c r="I186" t="s">
        <v>22</v>
      </c>
      <c r="J186" t="s">
        <v>22</v>
      </c>
      <c r="K186" t="s">
        <v>22</v>
      </c>
      <c r="L186" t="s">
        <v>22</v>
      </c>
      <c r="M186" t="s">
        <v>14533</v>
      </c>
      <c r="N186" t="s">
        <v>22</v>
      </c>
      <c r="O186" t="s">
        <v>22</v>
      </c>
    </row>
    <row r="187" spans="1:15" x14ac:dyDescent="0.35">
      <c r="A187" t="s">
        <v>10789</v>
      </c>
      <c r="B187" t="s">
        <v>14534</v>
      </c>
      <c r="C187" t="s">
        <v>22</v>
      </c>
      <c r="D187" t="s">
        <v>22</v>
      </c>
      <c r="E187" t="s">
        <v>13352</v>
      </c>
      <c r="F187" t="s">
        <v>13351</v>
      </c>
      <c r="G187" t="s">
        <v>22</v>
      </c>
      <c r="H187" t="s">
        <v>22</v>
      </c>
      <c r="I187" t="s">
        <v>22</v>
      </c>
      <c r="J187" t="s">
        <v>22</v>
      </c>
      <c r="K187" t="s">
        <v>22</v>
      </c>
      <c r="L187" t="s">
        <v>22</v>
      </c>
      <c r="M187" t="s">
        <v>14534</v>
      </c>
      <c r="N187" t="s">
        <v>22</v>
      </c>
      <c r="O187" t="s">
        <v>22</v>
      </c>
    </row>
    <row r="188" spans="1:15" x14ac:dyDescent="0.35">
      <c r="A188" t="s">
        <v>10789</v>
      </c>
      <c r="B188" t="s">
        <v>14535</v>
      </c>
      <c r="C188" t="s">
        <v>22</v>
      </c>
      <c r="D188" t="s">
        <v>22</v>
      </c>
      <c r="E188" t="s">
        <v>14334</v>
      </c>
      <c r="F188" t="s">
        <v>13347</v>
      </c>
      <c r="G188" t="s">
        <v>22</v>
      </c>
      <c r="H188" t="s">
        <v>22</v>
      </c>
      <c r="I188" t="s">
        <v>22</v>
      </c>
      <c r="J188" t="s">
        <v>22</v>
      </c>
      <c r="K188" t="s">
        <v>22</v>
      </c>
      <c r="L188" t="s">
        <v>22</v>
      </c>
      <c r="M188" t="s">
        <v>14535</v>
      </c>
      <c r="N188" t="s">
        <v>22</v>
      </c>
      <c r="O188" t="s">
        <v>22</v>
      </c>
    </row>
    <row r="189" spans="1:15" x14ac:dyDescent="0.35">
      <c r="A189" t="s">
        <v>10789</v>
      </c>
      <c r="B189" t="s">
        <v>14536</v>
      </c>
      <c r="C189" t="s">
        <v>22</v>
      </c>
      <c r="D189" t="s">
        <v>22</v>
      </c>
      <c r="E189" t="s">
        <v>14349</v>
      </c>
      <c r="F189" t="s">
        <v>13347</v>
      </c>
      <c r="G189" t="s">
        <v>22</v>
      </c>
      <c r="H189" t="s">
        <v>22</v>
      </c>
      <c r="I189" t="s">
        <v>7025</v>
      </c>
      <c r="J189" t="s">
        <v>22</v>
      </c>
      <c r="K189" t="s">
        <v>22</v>
      </c>
      <c r="L189" t="s">
        <v>22</v>
      </c>
      <c r="M189" t="s">
        <v>14536</v>
      </c>
      <c r="N189" t="s">
        <v>22</v>
      </c>
      <c r="O189" t="s">
        <v>22</v>
      </c>
    </row>
    <row r="190" spans="1:15" x14ac:dyDescent="0.35">
      <c r="A190" t="s">
        <v>10789</v>
      </c>
      <c r="B190" t="s">
        <v>14537</v>
      </c>
      <c r="C190" t="s">
        <v>22</v>
      </c>
      <c r="D190" t="s">
        <v>22</v>
      </c>
      <c r="E190" t="s">
        <v>13352</v>
      </c>
      <c r="F190" t="s">
        <v>13351</v>
      </c>
      <c r="G190" t="s">
        <v>22</v>
      </c>
      <c r="H190" t="s">
        <v>22</v>
      </c>
      <c r="I190" t="s">
        <v>22</v>
      </c>
      <c r="J190" t="s">
        <v>22</v>
      </c>
      <c r="K190" t="s">
        <v>22</v>
      </c>
      <c r="L190" t="s">
        <v>22</v>
      </c>
      <c r="M190" t="s">
        <v>14537</v>
      </c>
      <c r="N190" t="s">
        <v>22</v>
      </c>
      <c r="O190" t="s">
        <v>22</v>
      </c>
    </row>
    <row r="191" spans="1:15" x14ac:dyDescent="0.35">
      <c r="A191" t="s">
        <v>10789</v>
      </c>
      <c r="B191" t="s">
        <v>14538</v>
      </c>
      <c r="C191" t="s">
        <v>22</v>
      </c>
      <c r="D191" t="s">
        <v>22</v>
      </c>
      <c r="E191" t="s">
        <v>14334</v>
      </c>
      <c r="F191" t="s">
        <v>13347</v>
      </c>
      <c r="G191" t="s">
        <v>22</v>
      </c>
      <c r="H191" t="s">
        <v>22</v>
      </c>
      <c r="I191" t="s">
        <v>22</v>
      </c>
      <c r="J191" t="s">
        <v>22</v>
      </c>
      <c r="K191" t="s">
        <v>22</v>
      </c>
      <c r="L191" t="s">
        <v>22</v>
      </c>
      <c r="M191" t="s">
        <v>14538</v>
      </c>
      <c r="N191" t="s">
        <v>22</v>
      </c>
      <c r="O191" t="s">
        <v>22</v>
      </c>
    </row>
    <row r="192" spans="1:15" x14ac:dyDescent="0.35">
      <c r="A192" t="s">
        <v>10789</v>
      </c>
      <c r="B192" t="s">
        <v>14539</v>
      </c>
      <c r="C192" t="s">
        <v>22</v>
      </c>
      <c r="D192" t="s">
        <v>22</v>
      </c>
      <c r="E192" t="s">
        <v>14334</v>
      </c>
      <c r="F192" t="s">
        <v>13347</v>
      </c>
      <c r="G192" t="s">
        <v>22</v>
      </c>
      <c r="H192" t="s">
        <v>7046</v>
      </c>
      <c r="I192" t="s">
        <v>7033</v>
      </c>
      <c r="J192" t="s">
        <v>22</v>
      </c>
      <c r="K192" t="s">
        <v>22</v>
      </c>
      <c r="L192" t="s">
        <v>22</v>
      </c>
      <c r="M192" t="s">
        <v>14539</v>
      </c>
      <c r="N192" t="s">
        <v>22</v>
      </c>
      <c r="O192" t="s">
        <v>22</v>
      </c>
    </row>
    <row r="193" spans="1:15" x14ac:dyDescent="0.35">
      <c r="A193" t="s">
        <v>10789</v>
      </c>
      <c r="B193" t="s">
        <v>14540</v>
      </c>
      <c r="C193" t="s">
        <v>22</v>
      </c>
      <c r="D193" t="s">
        <v>22</v>
      </c>
      <c r="E193" t="s">
        <v>14349</v>
      </c>
      <c r="F193" t="s">
        <v>13347</v>
      </c>
      <c r="G193" t="s">
        <v>22</v>
      </c>
      <c r="H193" t="s">
        <v>22</v>
      </c>
      <c r="I193" t="s">
        <v>7035</v>
      </c>
      <c r="J193" t="s">
        <v>7033</v>
      </c>
      <c r="K193" t="s">
        <v>22</v>
      </c>
      <c r="L193" t="s">
        <v>22</v>
      </c>
      <c r="M193" t="s">
        <v>14541</v>
      </c>
      <c r="N193" t="s">
        <v>22</v>
      </c>
      <c r="O193" t="s">
        <v>22</v>
      </c>
    </row>
    <row r="194" spans="1:15" x14ac:dyDescent="0.35">
      <c r="A194" t="s">
        <v>10789</v>
      </c>
      <c r="B194" t="s">
        <v>14542</v>
      </c>
      <c r="C194" t="s">
        <v>22</v>
      </c>
      <c r="D194" t="s">
        <v>22</v>
      </c>
      <c r="E194" t="s">
        <v>14349</v>
      </c>
      <c r="F194" t="s">
        <v>13347</v>
      </c>
      <c r="G194" t="s">
        <v>22</v>
      </c>
      <c r="H194" t="s">
        <v>22</v>
      </c>
      <c r="I194" t="s">
        <v>7035</v>
      </c>
      <c r="J194" t="s">
        <v>7033</v>
      </c>
      <c r="K194" t="s">
        <v>22</v>
      </c>
      <c r="L194" t="s">
        <v>22</v>
      </c>
      <c r="M194" t="s">
        <v>14543</v>
      </c>
      <c r="N194" t="s">
        <v>22</v>
      </c>
      <c r="O194" t="s">
        <v>22</v>
      </c>
    </row>
    <row r="195" spans="1:15" x14ac:dyDescent="0.35">
      <c r="A195" t="s">
        <v>10789</v>
      </c>
      <c r="B195" t="s">
        <v>14544</v>
      </c>
      <c r="C195" t="s">
        <v>22</v>
      </c>
      <c r="D195" t="s">
        <v>22</v>
      </c>
      <c r="E195" t="s">
        <v>14334</v>
      </c>
      <c r="F195" t="s">
        <v>13347</v>
      </c>
      <c r="G195" t="s">
        <v>22</v>
      </c>
      <c r="H195" t="s">
        <v>7046</v>
      </c>
      <c r="I195" t="s">
        <v>7033</v>
      </c>
      <c r="J195" t="s">
        <v>22</v>
      </c>
      <c r="K195" t="s">
        <v>22</v>
      </c>
      <c r="L195" t="s">
        <v>22</v>
      </c>
      <c r="M195" t="s">
        <v>14544</v>
      </c>
      <c r="N195" t="s">
        <v>22</v>
      </c>
      <c r="O195" t="s">
        <v>22</v>
      </c>
    </row>
    <row r="196" spans="1:15" x14ac:dyDescent="0.35">
      <c r="A196" t="s">
        <v>10789</v>
      </c>
      <c r="B196" t="s">
        <v>14545</v>
      </c>
      <c r="C196" t="s">
        <v>22</v>
      </c>
      <c r="D196" t="s">
        <v>22</v>
      </c>
      <c r="E196" t="s">
        <v>14349</v>
      </c>
      <c r="F196" t="s">
        <v>13347</v>
      </c>
      <c r="G196" t="s">
        <v>22</v>
      </c>
      <c r="H196" t="s">
        <v>22</v>
      </c>
      <c r="I196" t="s">
        <v>7035</v>
      </c>
      <c r="J196" t="s">
        <v>7033</v>
      </c>
      <c r="K196" t="s">
        <v>22</v>
      </c>
      <c r="L196" t="s">
        <v>22</v>
      </c>
      <c r="M196" t="s">
        <v>14546</v>
      </c>
      <c r="N196" t="s">
        <v>22</v>
      </c>
      <c r="O196" t="s">
        <v>22</v>
      </c>
    </row>
    <row r="197" spans="1:15" x14ac:dyDescent="0.35">
      <c r="A197" t="s">
        <v>10789</v>
      </c>
      <c r="B197" t="s">
        <v>14547</v>
      </c>
      <c r="C197" t="s">
        <v>22</v>
      </c>
      <c r="D197" t="s">
        <v>22</v>
      </c>
      <c r="E197" t="s">
        <v>14349</v>
      </c>
      <c r="F197" t="s">
        <v>13347</v>
      </c>
      <c r="G197" t="s">
        <v>22</v>
      </c>
      <c r="H197" t="s">
        <v>22</v>
      </c>
      <c r="I197" t="s">
        <v>7035</v>
      </c>
      <c r="J197" t="s">
        <v>7033</v>
      </c>
      <c r="K197" t="s">
        <v>22</v>
      </c>
      <c r="L197" t="s">
        <v>22</v>
      </c>
      <c r="M197" t="s">
        <v>14548</v>
      </c>
      <c r="N197" t="s">
        <v>22</v>
      </c>
      <c r="O197" t="s">
        <v>22</v>
      </c>
    </row>
    <row r="198" spans="1:15" x14ac:dyDescent="0.35">
      <c r="A198" t="s">
        <v>10789</v>
      </c>
      <c r="B198" t="s">
        <v>14549</v>
      </c>
      <c r="C198" t="s">
        <v>22</v>
      </c>
      <c r="D198" t="s">
        <v>22</v>
      </c>
      <c r="E198" t="s">
        <v>14349</v>
      </c>
      <c r="F198" t="s">
        <v>13347</v>
      </c>
      <c r="G198" t="s">
        <v>22</v>
      </c>
      <c r="H198" t="s">
        <v>22</v>
      </c>
      <c r="I198" t="s">
        <v>7035</v>
      </c>
      <c r="J198" t="s">
        <v>7033</v>
      </c>
      <c r="K198" t="s">
        <v>22</v>
      </c>
      <c r="L198" t="s">
        <v>22</v>
      </c>
      <c r="M198" t="s">
        <v>14550</v>
      </c>
      <c r="N198" t="s">
        <v>22</v>
      </c>
      <c r="O198" t="s">
        <v>22</v>
      </c>
    </row>
    <row r="199" spans="1:15" x14ac:dyDescent="0.35">
      <c r="A199" t="s">
        <v>10789</v>
      </c>
      <c r="B199" t="s">
        <v>14551</v>
      </c>
      <c r="C199" t="s">
        <v>22</v>
      </c>
      <c r="D199" t="s">
        <v>22</v>
      </c>
      <c r="E199" t="s">
        <v>14334</v>
      </c>
      <c r="F199" t="s">
        <v>13347</v>
      </c>
      <c r="G199" t="s">
        <v>22</v>
      </c>
      <c r="H199" t="s">
        <v>7046</v>
      </c>
      <c r="I199" t="s">
        <v>7033</v>
      </c>
      <c r="J199" t="s">
        <v>22</v>
      </c>
      <c r="K199" t="s">
        <v>22</v>
      </c>
      <c r="L199" t="s">
        <v>22</v>
      </c>
      <c r="M199" t="s">
        <v>14551</v>
      </c>
      <c r="N199" t="s">
        <v>22</v>
      </c>
      <c r="O199" t="s">
        <v>22</v>
      </c>
    </row>
    <row r="200" spans="1:15" x14ac:dyDescent="0.35">
      <c r="A200" t="s">
        <v>10789</v>
      </c>
      <c r="B200" t="s">
        <v>14552</v>
      </c>
      <c r="C200" t="s">
        <v>22</v>
      </c>
      <c r="D200" t="s">
        <v>22</v>
      </c>
      <c r="E200" t="s">
        <v>14349</v>
      </c>
      <c r="F200" t="s">
        <v>13347</v>
      </c>
      <c r="G200" t="s">
        <v>22</v>
      </c>
      <c r="H200" t="s">
        <v>22</v>
      </c>
      <c r="I200" t="s">
        <v>7035</v>
      </c>
      <c r="J200" t="s">
        <v>7033</v>
      </c>
      <c r="K200" t="s">
        <v>22</v>
      </c>
      <c r="L200" t="s">
        <v>22</v>
      </c>
      <c r="M200" t="s">
        <v>14553</v>
      </c>
      <c r="N200" t="s">
        <v>22</v>
      </c>
      <c r="O200" t="s">
        <v>22</v>
      </c>
    </row>
    <row r="201" spans="1:15" x14ac:dyDescent="0.35">
      <c r="A201" t="s">
        <v>10789</v>
      </c>
      <c r="B201" t="s">
        <v>14554</v>
      </c>
      <c r="C201" t="s">
        <v>22</v>
      </c>
      <c r="D201" t="s">
        <v>22</v>
      </c>
      <c r="E201" t="s">
        <v>14349</v>
      </c>
      <c r="F201" t="s">
        <v>13347</v>
      </c>
      <c r="G201" t="s">
        <v>22</v>
      </c>
      <c r="H201" t="s">
        <v>22</v>
      </c>
      <c r="I201" t="s">
        <v>7035</v>
      </c>
      <c r="J201" t="s">
        <v>7033</v>
      </c>
      <c r="K201" t="s">
        <v>22</v>
      </c>
      <c r="L201" t="s">
        <v>22</v>
      </c>
      <c r="M201" t="s">
        <v>14555</v>
      </c>
      <c r="N201" t="s">
        <v>22</v>
      </c>
      <c r="O201" t="s">
        <v>22</v>
      </c>
    </row>
    <row r="202" spans="1:15" x14ac:dyDescent="0.35">
      <c r="A202" t="s">
        <v>10789</v>
      </c>
      <c r="B202" t="s">
        <v>14556</v>
      </c>
      <c r="C202" t="s">
        <v>22</v>
      </c>
      <c r="D202" t="s">
        <v>22</v>
      </c>
      <c r="E202" t="s">
        <v>14349</v>
      </c>
      <c r="F202" t="s">
        <v>13347</v>
      </c>
      <c r="G202" t="s">
        <v>22</v>
      </c>
      <c r="H202" t="s">
        <v>22</v>
      </c>
      <c r="I202" t="s">
        <v>7035</v>
      </c>
      <c r="J202" t="s">
        <v>7033</v>
      </c>
      <c r="K202" t="s">
        <v>22</v>
      </c>
      <c r="L202" t="s">
        <v>22</v>
      </c>
      <c r="M202" t="s">
        <v>14557</v>
      </c>
      <c r="N202" t="s">
        <v>22</v>
      </c>
      <c r="O202" t="s">
        <v>22</v>
      </c>
    </row>
    <row r="203" spans="1:15" x14ac:dyDescent="0.35">
      <c r="A203" t="s">
        <v>10789</v>
      </c>
      <c r="B203" t="s">
        <v>14558</v>
      </c>
      <c r="C203" t="s">
        <v>22</v>
      </c>
      <c r="D203" t="s">
        <v>22</v>
      </c>
      <c r="E203" t="s">
        <v>14349</v>
      </c>
      <c r="F203" t="s">
        <v>13347</v>
      </c>
      <c r="G203" t="s">
        <v>22</v>
      </c>
      <c r="H203" t="s">
        <v>22</v>
      </c>
      <c r="I203" t="s">
        <v>7035</v>
      </c>
      <c r="J203" t="s">
        <v>7033</v>
      </c>
      <c r="K203" t="s">
        <v>22</v>
      </c>
      <c r="L203" t="s">
        <v>22</v>
      </c>
      <c r="M203" t="s">
        <v>14559</v>
      </c>
      <c r="N203" t="s">
        <v>22</v>
      </c>
      <c r="O203" t="s">
        <v>22</v>
      </c>
    </row>
    <row r="204" spans="1:15" x14ac:dyDescent="0.35">
      <c r="A204" t="s">
        <v>10789</v>
      </c>
      <c r="B204" t="s">
        <v>14560</v>
      </c>
      <c r="C204" t="s">
        <v>22</v>
      </c>
      <c r="D204" t="s">
        <v>22</v>
      </c>
      <c r="E204" t="s">
        <v>14334</v>
      </c>
      <c r="F204" t="s">
        <v>13347</v>
      </c>
      <c r="G204" t="s">
        <v>22</v>
      </c>
      <c r="H204" t="s">
        <v>7046</v>
      </c>
      <c r="I204" t="s">
        <v>7033</v>
      </c>
      <c r="J204" t="s">
        <v>22</v>
      </c>
      <c r="K204" t="s">
        <v>22</v>
      </c>
      <c r="L204" t="s">
        <v>22</v>
      </c>
      <c r="M204" t="s">
        <v>14560</v>
      </c>
      <c r="N204" t="s">
        <v>22</v>
      </c>
      <c r="O204" t="s">
        <v>22</v>
      </c>
    </row>
    <row r="205" spans="1:15" x14ac:dyDescent="0.35">
      <c r="A205" t="s">
        <v>10789</v>
      </c>
      <c r="B205" t="s">
        <v>14561</v>
      </c>
      <c r="C205" t="s">
        <v>22</v>
      </c>
      <c r="D205" t="s">
        <v>22</v>
      </c>
      <c r="E205" t="s">
        <v>14349</v>
      </c>
      <c r="F205" t="s">
        <v>13347</v>
      </c>
      <c r="G205" t="s">
        <v>22</v>
      </c>
      <c r="H205" t="s">
        <v>22</v>
      </c>
      <c r="I205" t="s">
        <v>7035</v>
      </c>
      <c r="J205" t="s">
        <v>7033</v>
      </c>
      <c r="K205" t="s">
        <v>22</v>
      </c>
      <c r="L205" t="s">
        <v>22</v>
      </c>
      <c r="M205" t="s">
        <v>14562</v>
      </c>
      <c r="N205" t="s">
        <v>22</v>
      </c>
      <c r="O205" t="s">
        <v>22</v>
      </c>
    </row>
    <row r="206" spans="1:15" x14ac:dyDescent="0.35">
      <c r="A206" t="s">
        <v>10789</v>
      </c>
      <c r="B206" t="s">
        <v>14563</v>
      </c>
      <c r="C206" t="s">
        <v>22</v>
      </c>
      <c r="D206" t="s">
        <v>22</v>
      </c>
      <c r="E206" t="s">
        <v>14349</v>
      </c>
      <c r="F206" t="s">
        <v>13347</v>
      </c>
      <c r="G206" t="s">
        <v>22</v>
      </c>
      <c r="H206" t="s">
        <v>22</v>
      </c>
      <c r="I206" t="s">
        <v>7035</v>
      </c>
      <c r="J206" t="s">
        <v>7033</v>
      </c>
      <c r="K206" t="s">
        <v>22</v>
      </c>
      <c r="L206" t="s">
        <v>22</v>
      </c>
      <c r="M206" t="s">
        <v>14564</v>
      </c>
      <c r="N206" t="s">
        <v>22</v>
      </c>
      <c r="O206" t="s">
        <v>22</v>
      </c>
    </row>
    <row r="207" spans="1:15" x14ac:dyDescent="0.35">
      <c r="A207" t="s">
        <v>10789</v>
      </c>
      <c r="B207" t="s">
        <v>14565</v>
      </c>
      <c r="C207" t="s">
        <v>22</v>
      </c>
      <c r="D207" t="s">
        <v>22</v>
      </c>
      <c r="E207" t="s">
        <v>14349</v>
      </c>
      <c r="F207" t="s">
        <v>13347</v>
      </c>
      <c r="G207" t="s">
        <v>22</v>
      </c>
      <c r="H207" t="s">
        <v>22</v>
      </c>
      <c r="I207" t="s">
        <v>7035</v>
      </c>
      <c r="J207" t="s">
        <v>7033</v>
      </c>
      <c r="K207" t="s">
        <v>22</v>
      </c>
      <c r="L207" t="s">
        <v>22</v>
      </c>
      <c r="M207" t="s">
        <v>14566</v>
      </c>
      <c r="N207" t="s">
        <v>22</v>
      </c>
      <c r="O207" t="s">
        <v>22</v>
      </c>
    </row>
    <row r="208" spans="1:15" x14ac:dyDescent="0.35">
      <c r="A208" t="s">
        <v>10789</v>
      </c>
      <c r="B208" t="s">
        <v>14567</v>
      </c>
      <c r="C208" t="s">
        <v>22</v>
      </c>
      <c r="D208" t="s">
        <v>22</v>
      </c>
      <c r="E208" t="s">
        <v>14349</v>
      </c>
      <c r="F208" t="s">
        <v>13347</v>
      </c>
      <c r="G208" t="s">
        <v>22</v>
      </c>
      <c r="H208" t="s">
        <v>22</v>
      </c>
      <c r="I208" t="s">
        <v>7035</v>
      </c>
      <c r="J208" t="s">
        <v>7033</v>
      </c>
      <c r="K208" t="s">
        <v>22</v>
      </c>
      <c r="L208" t="s">
        <v>22</v>
      </c>
      <c r="M208" t="s">
        <v>14568</v>
      </c>
      <c r="N208" t="s">
        <v>22</v>
      </c>
      <c r="O208" t="s">
        <v>22</v>
      </c>
    </row>
    <row r="209" spans="1:15" x14ac:dyDescent="0.35">
      <c r="A209" t="s">
        <v>10789</v>
      </c>
      <c r="B209" t="s">
        <v>14569</v>
      </c>
      <c r="C209" t="s">
        <v>22</v>
      </c>
      <c r="D209" t="s">
        <v>22</v>
      </c>
      <c r="E209" t="s">
        <v>14349</v>
      </c>
      <c r="F209" t="s">
        <v>13347</v>
      </c>
      <c r="G209" t="s">
        <v>22</v>
      </c>
      <c r="H209" t="s">
        <v>22</v>
      </c>
      <c r="I209" t="s">
        <v>7035</v>
      </c>
      <c r="J209" t="s">
        <v>7033</v>
      </c>
      <c r="K209" t="s">
        <v>22</v>
      </c>
      <c r="L209" t="s">
        <v>22</v>
      </c>
      <c r="M209" t="s">
        <v>14570</v>
      </c>
      <c r="N209" t="s">
        <v>22</v>
      </c>
      <c r="O209" t="s">
        <v>22</v>
      </c>
    </row>
    <row r="210" spans="1:15" x14ac:dyDescent="0.35">
      <c r="A210" t="s">
        <v>10789</v>
      </c>
      <c r="B210" t="s">
        <v>14571</v>
      </c>
      <c r="C210" t="s">
        <v>22</v>
      </c>
      <c r="D210" t="s">
        <v>22</v>
      </c>
      <c r="E210" t="s">
        <v>14334</v>
      </c>
      <c r="F210" t="s">
        <v>13347</v>
      </c>
      <c r="G210" t="s">
        <v>22</v>
      </c>
      <c r="H210" t="s">
        <v>7046</v>
      </c>
      <c r="I210" t="s">
        <v>7033</v>
      </c>
      <c r="J210" t="s">
        <v>22</v>
      </c>
      <c r="K210" t="s">
        <v>22</v>
      </c>
      <c r="L210" t="s">
        <v>22</v>
      </c>
      <c r="M210" t="s">
        <v>14571</v>
      </c>
      <c r="N210" t="s">
        <v>22</v>
      </c>
      <c r="O210" t="s">
        <v>22</v>
      </c>
    </row>
    <row r="211" spans="1:15" x14ac:dyDescent="0.35">
      <c r="A211" t="s">
        <v>10789</v>
      </c>
      <c r="B211" t="s">
        <v>14572</v>
      </c>
      <c r="C211" t="s">
        <v>22</v>
      </c>
      <c r="D211" t="s">
        <v>22</v>
      </c>
      <c r="E211" t="s">
        <v>14349</v>
      </c>
      <c r="F211" t="s">
        <v>13347</v>
      </c>
      <c r="G211" t="s">
        <v>22</v>
      </c>
      <c r="H211" t="s">
        <v>22</v>
      </c>
      <c r="I211" t="s">
        <v>7035</v>
      </c>
      <c r="J211" t="s">
        <v>7033</v>
      </c>
      <c r="K211" t="s">
        <v>22</v>
      </c>
      <c r="L211" t="s">
        <v>22</v>
      </c>
      <c r="M211" t="s">
        <v>14573</v>
      </c>
      <c r="N211" t="s">
        <v>22</v>
      </c>
      <c r="O211" t="s">
        <v>22</v>
      </c>
    </row>
    <row r="212" spans="1:15" x14ac:dyDescent="0.35">
      <c r="A212" t="s">
        <v>10789</v>
      </c>
      <c r="B212" t="s">
        <v>14574</v>
      </c>
      <c r="C212" t="s">
        <v>22</v>
      </c>
      <c r="D212" t="s">
        <v>22</v>
      </c>
      <c r="E212" t="s">
        <v>14349</v>
      </c>
      <c r="F212" t="s">
        <v>13347</v>
      </c>
      <c r="G212" t="s">
        <v>22</v>
      </c>
      <c r="H212" t="s">
        <v>22</v>
      </c>
      <c r="I212" t="s">
        <v>7035</v>
      </c>
      <c r="J212" t="s">
        <v>7033</v>
      </c>
      <c r="K212" t="s">
        <v>22</v>
      </c>
      <c r="L212" t="s">
        <v>22</v>
      </c>
      <c r="M212" t="s">
        <v>14575</v>
      </c>
      <c r="N212" t="s">
        <v>22</v>
      </c>
      <c r="O212" t="s">
        <v>22</v>
      </c>
    </row>
    <row r="213" spans="1:15" x14ac:dyDescent="0.35">
      <c r="A213" t="s">
        <v>10789</v>
      </c>
      <c r="B213" t="s">
        <v>14576</v>
      </c>
      <c r="C213" t="s">
        <v>22</v>
      </c>
      <c r="D213" t="s">
        <v>22</v>
      </c>
      <c r="E213" t="s">
        <v>14349</v>
      </c>
      <c r="F213" t="s">
        <v>13347</v>
      </c>
      <c r="G213" t="s">
        <v>22</v>
      </c>
      <c r="H213" t="s">
        <v>22</v>
      </c>
      <c r="I213" t="s">
        <v>7035</v>
      </c>
      <c r="J213" t="s">
        <v>7033</v>
      </c>
      <c r="K213" t="s">
        <v>22</v>
      </c>
      <c r="L213" t="s">
        <v>22</v>
      </c>
      <c r="M213" t="s">
        <v>14577</v>
      </c>
      <c r="N213" t="s">
        <v>22</v>
      </c>
      <c r="O213" t="s">
        <v>22</v>
      </c>
    </row>
    <row r="214" spans="1:15" x14ac:dyDescent="0.35">
      <c r="A214" t="s">
        <v>10789</v>
      </c>
      <c r="B214" t="s">
        <v>14578</v>
      </c>
      <c r="C214" t="s">
        <v>22</v>
      </c>
      <c r="D214" t="s">
        <v>22</v>
      </c>
      <c r="E214" t="s">
        <v>14349</v>
      </c>
      <c r="F214" t="s">
        <v>13347</v>
      </c>
      <c r="G214" t="s">
        <v>22</v>
      </c>
      <c r="H214" t="s">
        <v>22</v>
      </c>
      <c r="I214" t="s">
        <v>7035</v>
      </c>
      <c r="J214" t="s">
        <v>7033</v>
      </c>
      <c r="K214" t="s">
        <v>22</v>
      </c>
      <c r="L214" t="s">
        <v>22</v>
      </c>
      <c r="M214" t="s">
        <v>14579</v>
      </c>
      <c r="N214" t="s">
        <v>22</v>
      </c>
      <c r="O214" t="s">
        <v>22</v>
      </c>
    </row>
    <row r="215" spans="1:15" x14ac:dyDescent="0.35">
      <c r="A215" t="s">
        <v>10789</v>
      </c>
      <c r="B215" t="s">
        <v>14580</v>
      </c>
      <c r="C215" t="s">
        <v>22</v>
      </c>
      <c r="D215" t="s">
        <v>22</v>
      </c>
      <c r="E215" t="s">
        <v>14349</v>
      </c>
      <c r="F215" t="s">
        <v>13347</v>
      </c>
      <c r="G215" t="s">
        <v>22</v>
      </c>
      <c r="H215" t="s">
        <v>22</v>
      </c>
      <c r="I215" t="s">
        <v>7035</v>
      </c>
      <c r="J215" t="s">
        <v>7033</v>
      </c>
      <c r="K215" t="s">
        <v>22</v>
      </c>
      <c r="L215" t="s">
        <v>22</v>
      </c>
      <c r="M215" t="s">
        <v>14581</v>
      </c>
      <c r="N215" t="s">
        <v>22</v>
      </c>
      <c r="O215" t="s">
        <v>22</v>
      </c>
    </row>
    <row r="216" spans="1:15" x14ac:dyDescent="0.35">
      <c r="A216" t="s">
        <v>10789</v>
      </c>
      <c r="B216" t="s">
        <v>14582</v>
      </c>
      <c r="C216" t="s">
        <v>22</v>
      </c>
      <c r="D216" t="s">
        <v>22</v>
      </c>
      <c r="E216" t="s">
        <v>14349</v>
      </c>
      <c r="F216" t="s">
        <v>13347</v>
      </c>
      <c r="G216" t="s">
        <v>22</v>
      </c>
      <c r="H216" t="s">
        <v>22</v>
      </c>
      <c r="I216" t="s">
        <v>7035</v>
      </c>
      <c r="J216" t="s">
        <v>7033</v>
      </c>
      <c r="K216" t="s">
        <v>22</v>
      </c>
      <c r="L216" t="s">
        <v>22</v>
      </c>
      <c r="M216" t="s">
        <v>14583</v>
      </c>
      <c r="N216" t="s">
        <v>22</v>
      </c>
      <c r="O216" t="s">
        <v>22</v>
      </c>
    </row>
    <row r="217" spans="1:15" x14ac:dyDescent="0.35">
      <c r="A217" t="s">
        <v>10789</v>
      </c>
      <c r="B217" t="s">
        <v>14584</v>
      </c>
      <c r="C217" t="s">
        <v>22</v>
      </c>
      <c r="D217" t="s">
        <v>22</v>
      </c>
      <c r="E217" t="s">
        <v>14349</v>
      </c>
      <c r="F217" t="s">
        <v>13347</v>
      </c>
      <c r="G217" t="s">
        <v>22</v>
      </c>
      <c r="H217" t="s">
        <v>22</v>
      </c>
      <c r="I217" t="s">
        <v>7035</v>
      </c>
      <c r="J217" t="s">
        <v>7033</v>
      </c>
      <c r="K217" t="s">
        <v>22</v>
      </c>
      <c r="L217" t="s">
        <v>22</v>
      </c>
      <c r="M217" t="s">
        <v>14585</v>
      </c>
      <c r="N217" t="s">
        <v>22</v>
      </c>
      <c r="O217" t="s">
        <v>22</v>
      </c>
    </row>
    <row r="218" spans="1:15" x14ac:dyDescent="0.35">
      <c r="A218" t="s">
        <v>10789</v>
      </c>
      <c r="B218" t="s">
        <v>14586</v>
      </c>
      <c r="C218" t="s">
        <v>22</v>
      </c>
      <c r="D218" t="s">
        <v>22</v>
      </c>
      <c r="E218" t="s">
        <v>13352</v>
      </c>
      <c r="F218" t="s">
        <v>13351</v>
      </c>
      <c r="G218" t="s">
        <v>22</v>
      </c>
      <c r="H218" t="s">
        <v>22</v>
      </c>
      <c r="I218" t="s">
        <v>22</v>
      </c>
      <c r="J218" t="s">
        <v>22</v>
      </c>
      <c r="K218" t="s">
        <v>22</v>
      </c>
      <c r="L218">
        <v>305</v>
      </c>
      <c r="M218" t="s">
        <v>14586</v>
      </c>
      <c r="N218" t="s">
        <v>22</v>
      </c>
      <c r="O218" t="s">
        <v>22</v>
      </c>
    </row>
    <row r="219" spans="1:15" x14ac:dyDescent="0.35">
      <c r="A219" t="s">
        <v>10789</v>
      </c>
      <c r="B219" t="s">
        <v>14587</v>
      </c>
      <c r="C219" t="s">
        <v>22</v>
      </c>
      <c r="D219" t="s">
        <v>22</v>
      </c>
      <c r="E219" t="s">
        <v>14334</v>
      </c>
      <c r="F219" t="s">
        <v>13347</v>
      </c>
      <c r="G219" t="s">
        <v>22</v>
      </c>
      <c r="H219" t="s">
        <v>22</v>
      </c>
      <c r="I219" t="s">
        <v>22</v>
      </c>
      <c r="J219" t="s">
        <v>22</v>
      </c>
      <c r="K219" t="s">
        <v>22</v>
      </c>
      <c r="L219" t="s">
        <v>22</v>
      </c>
      <c r="M219" t="s">
        <v>14587</v>
      </c>
      <c r="N219" t="s">
        <v>22</v>
      </c>
      <c r="O219" t="s">
        <v>22</v>
      </c>
    </row>
    <row r="220" spans="1:15" x14ac:dyDescent="0.35">
      <c r="A220" t="s">
        <v>10789</v>
      </c>
      <c r="B220" t="s">
        <v>14588</v>
      </c>
      <c r="C220" t="s">
        <v>22</v>
      </c>
      <c r="D220" t="s">
        <v>22</v>
      </c>
      <c r="E220" t="s">
        <v>14334</v>
      </c>
      <c r="F220" t="s">
        <v>13347</v>
      </c>
      <c r="G220" t="s">
        <v>22</v>
      </c>
      <c r="H220" t="s">
        <v>22</v>
      </c>
      <c r="I220" t="s">
        <v>22</v>
      </c>
      <c r="J220" t="s">
        <v>22</v>
      </c>
      <c r="K220" t="s">
        <v>22</v>
      </c>
      <c r="L220" t="s">
        <v>22</v>
      </c>
      <c r="M220" t="s">
        <v>14589</v>
      </c>
      <c r="N220" t="s">
        <v>22</v>
      </c>
      <c r="O220" t="s">
        <v>22</v>
      </c>
    </row>
    <row r="221" spans="1:15" x14ac:dyDescent="0.35">
      <c r="A221" t="s">
        <v>10789</v>
      </c>
      <c r="B221" t="s">
        <v>14590</v>
      </c>
      <c r="C221" t="s">
        <v>22</v>
      </c>
      <c r="D221" t="s">
        <v>22</v>
      </c>
      <c r="E221" t="s">
        <v>13352</v>
      </c>
      <c r="F221" t="s">
        <v>13351</v>
      </c>
      <c r="G221" t="s">
        <v>22</v>
      </c>
      <c r="H221" t="s">
        <v>7052</v>
      </c>
      <c r="I221" t="s">
        <v>7029</v>
      </c>
      <c r="J221" t="s">
        <v>14591</v>
      </c>
      <c r="K221" t="s">
        <v>14592</v>
      </c>
      <c r="L221">
        <v>305</v>
      </c>
      <c r="M221" t="s">
        <v>14590</v>
      </c>
      <c r="N221" t="s">
        <v>22</v>
      </c>
      <c r="O221" t="s">
        <v>22</v>
      </c>
    </row>
    <row r="222" spans="1:15" x14ac:dyDescent="0.35">
      <c r="A222" t="s">
        <v>10789</v>
      </c>
      <c r="B222" t="s">
        <v>14589</v>
      </c>
      <c r="C222" t="s">
        <v>22</v>
      </c>
      <c r="D222" t="s">
        <v>22</v>
      </c>
      <c r="E222" t="s">
        <v>14334</v>
      </c>
      <c r="F222" t="s">
        <v>13347</v>
      </c>
      <c r="G222" t="s">
        <v>22</v>
      </c>
      <c r="H222" t="s">
        <v>7052</v>
      </c>
      <c r="I222" t="s">
        <v>22</v>
      </c>
      <c r="J222" t="s">
        <v>22</v>
      </c>
      <c r="K222" t="s">
        <v>22</v>
      </c>
      <c r="L222" t="s">
        <v>22</v>
      </c>
      <c r="M222" t="s">
        <v>14588</v>
      </c>
      <c r="N222" t="s">
        <v>22</v>
      </c>
      <c r="O222" t="s">
        <v>22</v>
      </c>
    </row>
    <row r="223" spans="1:15" x14ac:dyDescent="0.35">
      <c r="A223" t="s">
        <v>10789</v>
      </c>
      <c r="B223" t="s">
        <v>14593</v>
      </c>
      <c r="C223" t="s">
        <v>22</v>
      </c>
      <c r="D223" t="s">
        <v>22</v>
      </c>
      <c r="E223" t="s">
        <v>14349</v>
      </c>
      <c r="F223" t="s">
        <v>13347</v>
      </c>
      <c r="G223" t="s">
        <v>22</v>
      </c>
      <c r="H223" t="s">
        <v>22</v>
      </c>
      <c r="I223" t="s">
        <v>7025</v>
      </c>
      <c r="J223" t="s">
        <v>22</v>
      </c>
      <c r="K223" t="s">
        <v>22</v>
      </c>
      <c r="L223" t="s">
        <v>22</v>
      </c>
      <c r="M223" t="s">
        <v>14593</v>
      </c>
      <c r="N223" t="s">
        <v>22</v>
      </c>
      <c r="O223" t="s">
        <v>22</v>
      </c>
    </row>
    <row r="224" spans="1:15" x14ac:dyDescent="0.35">
      <c r="A224" t="s">
        <v>10789</v>
      </c>
      <c r="B224" t="s">
        <v>14594</v>
      </c>
      <c r="C224" t="s">
        <v>22</v>
      </c>
      <c r="D224" t="s">
        <v>22</v>
      </c>
      <c r="E224" t="s">
        <v>14334</v>
      </c>
      <c r="F224" t="s">
        <v>13347</v>
      </c>
      <c r="G224" t="s">
        <v>22</v>
      </c>
      <c r="H224" t="s">
        <v>22</v>
      </c>
      <c r="I224" t="s">
        <v>22</v>
      </c>
      <c r="J224" t="s">
        <v>22</v>
      </c>
      <c r="K224" t="s">
        <v>22</v>
      </c>
      <c r="L224" t="s">
        <v>22</v>
      </c>
      <c r="M224" t="s">
        <v>14594</v>
      </c>
      <c r="N224" t="s">
        <v>22</v>
      </c>
      <c r="O224" t="s">
        <v>22</v>
      </c>
    </row>
    <row r="225" spans="1:15" x14ac:dyDescent="0.35">
      <c r="A225" t="s">
        <v>10789</v>
      </c>
      <c r="B225" t="s">
        <v>14595</v>
      </c>
      <c r="C225" t="s">
        <v>22</v>
      </c>
      <c r="D225" t="s">
        <v>22</v>
      </c>
      <c r="E225" t="s">
        <v>13352</v>
      </c>
      <c r="F225" t="s">
        <v>13351</v>
      </c>
      <c r="G225" t="s">
        <v>22</v>
      </c>
      <c r="H225" t="s">
        <v>7054</v>
      </c>
      <c r="I225" t="s">
        <v>22</v>
      </c>
      <c r="J225" t="s">
        <v>22</v>
      </c>
      <c r="K225" t="s">
        <v>22</v>
      </c>
      <c r="L225" t="s">
        <v>22</v>
      </c>
      <c r="M225" t="s">
        <v>14595</v>
      </c>
      <c r="N225" t="s">
        <v>22</v>
      </c>
      <c r="O225" t="s">
        <v>22</v>
      </c>
    </row>
    <row r="226" spans="1:15" x14ac:dyDescent="0.35">
      <c r="A226" t="s">
        <v>10789</v>
      </c>
      <c r="B226" t="s">
        <v>14596</v>
      </c>
      <c r="C226" t="s">
        <v>22</v>
      </c>
      <c r="D226" t="s">
        <v>22</v>
      </c>
      <c r="E226" t="s">
        <v>14334</v>
      </c>
      <c r="F226" t="s">
        <v>13347</v>
      </c>
      <c r="G226" t="s">
        <v>22</v>
      </c>
      <c r="H226" t="s">
        <v>22</v>
      </c>
      <c r="I226" t="s">
        <v>22</v>
      </c>
      <c r="J226" t="s">
        <v>22</v>
      </c>
      <c r="K226" t="s">
        <v>22</v>
      </c>
      <c r="L226" t="s">
        <v>22</v>
      </c>
      <c r="M226" t="s">
        <v>14596</v>
      </c>
      <c r="N226" t="s">
        <v>22</v>
      </c>
      <c r="O226" t="s">
        <v>22</v>
      </c>
    </row>
    <row r="227" spans="1:15" x14ac:dyDescent="0.35">
      <c r="A227" t="s">
        <v>10789</v>
      </c>
      <c r="B227" t="s">
        <v>7054</v>
      </c>
      <c r="C227" t="s">
        <v>22</v>
      </c>
      <c r="D227" t="s">
        <v>22</v>
      </c>
      <c r="E227" t="s">
        <v>13352</v>
      </c>
      <c r="F227" t="s">
        <v>13351</v>
      </c>
      <c r="G227" t="s">
        <v>22</v>
      </c>
      <c r="H227" t="s">
        <v>7054</v>
      </c>
      <c r="I227" t="s">
        <v>22</v>
      </c>
      <c r="J227" t="s">
        <v>22</v>
      </c>
      <c r="K227" t="s">
        <v>22</v>
      </c>
      <c r="L227" t="s">
        <v>22</v>
      </c>
      <c r="M227" t="s">
        <v>14395</v>
      </c>
      <c r="N227" t="s">
        <v>22</v>
      </c>
      <c r="O227" t="s">
        <v>22</v>
      </c>
    </row>
    <row r="228" spans="1:15" x14ac:dyDescent="0.35">
      <c r="A228" t="s">
        <v>10789</v>
      </c>
      <c r="B228" t="s">
        <v>7054</v>
      </c>
      <c r="C228" t="s">
        <v>22</v>
      </c>
      <c r="D228" t="s">
        <v>22</v>
      </c>
      <c r="E228" t="s">
        <v>13352</v>
      </c>
      <c r="F228" t="s">
        <v>13351</v>
      </c>
      <c r="G228" t="s">
        <v>22</v>
      </c>
      <c r="H228" t="s">
        <v>22</v>
      </c>
      <c r="I228" t="s">
        <v>22</v>
      </c>
      <c r="J228" t="s">
        <v>22</v>
      </c>
      <c r="K228" t="s">
        <v>22</v>
      </c>
      <c r="L228" t="s">
        <v>22</v>
      </c>
      <c r="M228" t="s">
        <v>14395</v>
      </c>
      <c r="N228" t="s">
        <v>22</v>
      </c>
      <c r="O228" t="s">
        <v>22</v>
      </c>
    </row>
    <row r="229" spans="1:15" x14ac:dyDescent="0.35">
      <c r="A229" t="s">
        <v>10789</v>
      </c>
      <c r="B229" t="s">
        <v>14597</v>
      </c>
      <c r="C229" t="s">
        <v>22</v>
      </c>
      <c r="D229" t="s">
        <v>22</v>
      </c>
      <c r="E229" t="s">
        <v>13352</v>
      </c>
      <c r="F229" t="s">
        <v>13351</v>
      </c>
      <c r="G229" t="s">
        <v>22</v>
      </c>
      <c r="H229" t="s">
        <v>22</v>
      </c>
      <c r="I229" t="s">
        <v>22</v>
      </c>
      <c r="J229" t="s">
        <v>22</v>
      </c>
      <c r="K229" t="s">
        <v>22</v>
      </c>
      <c r="L229" t="s">
        <v>22</v>
      </c>
      <c r="M229" t="s">
        <v>14597</v>
      </c>
      <c r="N229" t="s">
        <v>22</v>
      </c>
      <c r="O229" t="s">
        <v>22</v>
      </c>
    </row>
    <row r="230" spans="1:15" x14ac:dyDescent="0.35">
      <c r="A230" t="s">
        <v>10789</v>
      </c>
      <c r="B230" t="s">
        <v>14598</v>
      </c>
      <c r="C230" t="s">
        <v>22</v>
      </c>
      <c r="D230" t="s">
        <v>22</v>
      </c>
      <c r="E230" t="s">
        <v>14334</v>
      </c>
      <c r="F230" t="s">
        <v>13347</v>
      </c>
      <c r="G230" t="s">
        <v>22</v>
      </c>
      <c r="H230" t="s">
        <v>22</v>
      </c>
      <c r="I230" t="s">
        <v>22</v>
      </c>
      <c r="J230" t="s">
        <v>22</v>
      </c>
      <c r="K230" t="s">
        <v>22</v>
      </c>
      <c r="L230" t="s">
        <v>22</v>
      </c>
      <c r="M230" t="s">
        <v>14598</v>
      </c>
      <c r="N230" t="s">
        <v>22</v>
      </c>
      <c r="O230" t="s">
        <v>22</v>
      </c>
    </row>
    <row r="231" spans="1:15" x14ac:dyDescent="0.35">
      <c r="A231" t="s">
        <v>10789</v>
      </c>
      <c r="B231" t="s">
        <v>14599</v>
      </c>
      <c r="C231" t="s">
        <v>22</v>
      </c>
      <c r="D231" t="s">
        <v>22</v>
      </c>
      <c r="E231" t="s">
        <v>13352</v>
      </c>
      <c r="F231" t="s">
        <v>13351</v>
      </c>
      <c r="G231" t="s">
        <v>22</v>
      </c>
      <c r="H231" t="s">
        <v>22</v>
      </c>
      <c r="I231" t="s">
        <v>22</v>
      </c>
      <c r="J231" t="s">
        <v>22</v>
      </c>
      <c r="K231" t="s">
        <v>22</v>
      </c>
      <c r="L231" t="s">
        <v>22</v>
      </c>
      <c r="M231" t="s">
        <v>14599</v>
      </c>
      <c r="N231" t="s">
        <v>22</v>
      </c>
      <c r="O231" t="s">
        <v>22</v>
      </c>
    </row>
    <row r="232" spans="1:15" x14ac:dyDescent="0.35">
      <c r="A232" t="s">
        <v>10789</v>
      </c>
      <c r="B232" t="s">
        <v>14600</v>
      </c>
      <c r="C232" t="s">
        <v>22</v>
      </c>
      <c r="D232" t="s">
        <v>22</v>
      </c>
      <c r="E232" t="s">
        <v>13352</v>
      </c>
      <c r="F232" t="s">
        <v>13351</v>
      </c>
      <c r="G232" t="s">
        <v>22</v>
      </c>
      <c r="H232" t="s">
        <v>7054</v>
      </c>
      <c r="I232" t="s">
        <v>22</v>
      </c>
      <c r="J232" t="s">
        <v>22</v>
      </c>
      <c r="K232" t="s">
        <v>22</v>
      </c>
      <c r="L232" t="s">
        <v>22</v>
      </c>
      <c r="M232" t="s">
        <v>14600</v>
      </c>
      <c r="N232" t="s">
        <v>22</v>
      </c>
      <c r="O232" t="s">
        <v>22</v>
      </c>
    </row>
    <row r="233" spans="1:15" x14ac:dyDescent="0.35">
      <c r="A233" t="s">
        <v>10789</v>
      </c>
      <c r="B233" t="s">
        <v>14601</v>
      </c>
      <c r="C233" t="s">
        <v>22</v>
      </c>
      <c r="D233" t="s">
        <v>22</v>
      </c>
      <c r="E233" t="s">
        <v>14334</v>
      </c>
      <c r="F233" t="s">
        <v>13347</v>
      </c>
      <c r="G233" t="s">
        <v>22</v>
      </c>
      <c r="H233" t="s">
        <v>22</v>
      </c>
      <c r="I233" t="s">
        <v>22</v>
      </c>
      <c r="J233" t="s">
        <v>22</v>
      </c>
      <c r="K233" t="s">
        <v>22</v>
      </c>
      <c r="L233" t="s">
        <v>22</v>
      </c>
      <c r="M233" t="s">
        <v>14601</v>
      </c>
      <c r="N233" t="s">
        <v>22</v>
      </c>
      <c r="O233" t="s">
        <v>22</v>
      </c>
    </row>
    <row r="234" spans="1:15" x14ac:dyDescent="0.35">
      <c r="A234" t="s">
        <v>10789</v>
      </c>
      <c r="B234" t="s">
        <v>14602</v>
      </c>
      <c r="C234" t="s">
        <v>22</v>
      </c>
      <c r="D234" t="s">
        <v>22</v>
      </c>
      <c r="E234" t="s">
        <v>14334</v>
      </c>
      <c r="F234" t="s">
        <v>13347</v>
      </c>
      <c r="G234" t="s">
        <v>22</v>
      </c>
      <c r="H234" t="s">
        <v>22</v>
      </c>
      <c r="I234" t="s">
        <v>22</v>
      </c>
      <c r="J234" t="s">
        <v>22</v>
      </c>
      <c r="K234" t="s">
        <v>22</v>
      </c>
      <c r="L234" t="s">
        <v>22</v>
      </c>
      <c r="M234" t="s">
        <v>14602</v>
      </c>
      <c r="N234" t="s">
        <v>22</v>
      </c>
      <c r="O234" t="s">
        <v>22</v>
      </c>
    </row>
    <row r="235" spans="1:15" x14ac:dyDescent="0.35">
      <c r="A235" t="s">
        <v>10789</v>
      </c>
      <c r="B235" t="s">
        <v>14603</v>
      </c>
      <c r="C235" t="s">
        <v>22</v>
      </c>
      <c r="D235" t="s">
        <v>22</v>
      </c>
      <c r="E235" t="s">
        <v>14334</v>
      </c>
      <c r="F235" t="s">
        <v>13347</v>
      </c>
      <c r="G235" t="s">
        <v>22</v>
      </c>
      <c r="H235" t="s">
        <v>22</v>
      </c>
      <c r="I235" t="s">
        <v>22</v>
      </c>
      <c r="J235" t="s">
        <v>22</v>
      </c>
      <c r="K235" t="s">
        <v>22</v>
      </c>
      <c r="L235" t="s">
        <v>22</v>
      </c>
      <c r="M235" t="s">
        <v>14603</v>
      </c>
      <c r="N235" t="s">
        <v>22</v>
      </c>
      <c r="O235" t="s">
        <v>22</v>
      </c>
    </row>
    <row r="236" spans="1:15" x14ac:dyDescent="0.35">
      <c r="A236" t="s">
        <v>10789</v>
      </c>
      <c r="B236" t="s">
        <v>14604</v>
      </c>
      <c r="C236" t="s">
        <v>22</v>
      </c>
      <c r="D236" t="s">
        <v>22</v>
      </c>
      <c r="E236" t="s">
        <v>14334</v>
      </c>
      <c r="F236" t="s">
        <v>13347</v>
      </c>
      <c r="G236" t="s">
        <v>22</v>
      </c>
      <c r="H236" t="s">
        <v>22</v>
      </c>
      <c r="I236" t="s">
        <v>22</v>
      </c>
      <c r="J236" t="s">
        <v>22</v>
      </c>
      <c r="K236" t="s">
        <v>22</v>
      </c>
      <c r="L236" t="s">
        <v>22</v>
      </c>
      <c r="M236" t="s">
        <v>14603</v>
      </c>
      <c r="N236" t="s">
        <v>22</v>
      </c>
      <c r="O236" t="s">
        <v>22</v>
      </c>
    </row>
    <row r="237" spans="1:15" x14ac:dyDescent="0.35">
      <c r="A237" t="s">
        <v>10789</v>
      </c>
      <c r="B237" t="s">
        <v>14605</v>
      </c>
      <c r="C237" t="s">
        <v>22</v>
      </c>
      <c r="D237" t="s">
        <v>22</v>
      </c>
      <c r="E237" t="s">
        <v>14334</v>
      </c>
      <c r="F237" t="s">
        <v>13347</v>
      </c>
      <c r="G237" t="s">
        <v>22</v>
      </c>
      <c r="H237" t="s">
        <v>22</v>
      </c>
      <c r="I237" t="s">
        <v>22</v>
      </c>
      <c r="J237" t="s">
        <v>22</v>
      </c>
      <c r="K237" t="s">
        <v>22</v>
      </c>
      <c r="L237" t="s">
        <v>22</v>
      </c>
      <c r="M237" t="s">
        <v>14605</v>
      </c>
      <c r="N237" t="s">
        <v>22</v>
      </c>
      <c r="O237" t="s">
        <v>22</v>
      </c>
    </row>
    <row r="238" spans="1:15" x14ac:dyDescent="0.35">
      <c r="A238" t="s">
        <v>10789</v>
      </c>
      <c r="B238" t="s">
        <v>14606</v>
      </c>
      <c r="C238" t="s">
        <v>22</v>
      </c>
      <c r="D238" t="s">
        <v>22</v>
      </c>
      <c r="E238" t="s">
        <v>14334</v>
      </c>
      <c r="F238" t="s">
        <v>13347</v>
      </c>
      <c r="G238" t="s">
        <v>22</v>
      </c>
      <c r="H238" t="s">
        <v>22</v>
      </c>
      <c r="I238" t="s">
        <v>22</v>
      </c>
      <c r="J238" t="s">
        <v>22</v>
      </c>
      <c r="K238" t="s">
        <v>22</v>
      </c>
      <c r="L238" t="s">
        <v>22</v>
      </c>
      <c r="M238" t="s">
        <v>14607</v>
      </c>
      <c r="N238" t="s">
        <v>22</v>
      </c>
      <c r="O238" t="s">
        <v>22</v>
      </c>
    </row>
    <row r="239" spans="1:15" x14ac:dyDescent="0.35">
      <c r="A239" t="s">
        <v>10789</v>
      </c>
      <c r="B239" t="s">
        <v>14608</v>
      </c>
      <c r="C239" t="s">
        <v>22</v>
      </c>
      <c r="D239" t="s">
        <v>22</v>
      </c>
      <c r="E239" t="s">
        <v>14334</v>
      </c>
      <c r="F239" t="s">
        <v>13347</v>
      </c>
      <c r="G239" t="s">
        <v>22</v>
      </c>
      <c r="H239" t="s">
        <v>22</v>
      </c>
      <c r="I239" t="s">
        <v>22</v>
      </c>
      <c r="J239" t="s">
        <v>22</v>
      </c>
      <c r="K239" t="s">
        <v>22</v>
      </c>
      <c r="L239" t="s">
        <v>22</v>
      </c>
      <c r="M239" t="s">
        <v>14608</v>
      </c>
      <c r="N239" t="s">
        <v>22</v>
      </c>
      <c r="O239" t="s">
        <v>22</v>
      </c>
    </row>
    <row r="240" spans="1:15" x14ac:dyDescent="0.35">
      <c r="A240" t="s">
        <v>10789</v>
      </c>
      <c r="B240" t="s">
        <v>14609</v>
      </c>
      <c r="C240" t="s">
        <v>22</v>
      </c>
      <c r="D240" t="s">
        <v>22</v>
      </c>
      <c r="E240" t="s">
        <v>14334</v>
      </c>
      <c r="F240" t="s">
        <v>13347</v>
      </c>
      <c r="G240" t="s">
        <v>22</v>
      </c>
      <c r="H240" t="s">
        <v>22</v>
      </c>
      <c r="I240" t="s">
        <v>22</v>
      </c>
      <c r="J240" t="s">
        <v>22</v>
      </c>
      <c r="K240" t="s">
        <v>22</v>
      </c>
      <c r="L240" t="s">
        <v>22</v>
      </c>
      <c r="M240" t="s">
        <v>14609</v>
      </c>
      <c r="N240" t="s">
        <v>22</v>
      </c>
      <c r="O240" t="s">
        <v>22</v>
      </c>
    </row>
    <row r="241" spans="1:15" x14ac:dyDescent="0.35">
      <c r="A241" t="s">
        <v>10789</v>
      </c>
      <c r="B241" t="s">
        <v>14610</v>
      </c>
      <c r="C241" t="s">
        <v>22</v>
      </c>
      <c r="D241" t="s">
        <v>22</v>
      </c>
      <c r="E241" t="s">
        <v>14349</v>
      </c>
      <c r="F241" t="s">
        <v>13347</v>
      </c>
      <c r="G241" t="s">
        <v>22</v>
      </c>
      <c r="H241" t="s">
        <v>22</v>
      </c>
      <c r="I241" t="s">
        <v>22</v>
      </c>
      <c r="J241" t="s">
        <v>22</v>
      </c>
      <c r="K241" t="s">
        <v>22</v>
      </c>
      <c r="L241" t="s">
        <v>22</v>
      </c>
      <c r="M241" t="s">
        <v>14610</v>
      </c>
      <c r="N241" t="s">
        <v>22</v>
      </c>
      <c r="O241" t="s">
        <v>22</v>
      </c>
    </row>
    <row r="242" spans="1:15" x14ac:dyDescent="0.35">
      <c r="A242" t="s">
        <v>10789</v>
      </c>
      <c r="B242" t="s">
        <v>14611</v>
      </c>
      <c r="C242" t="s">
        <v>22</v>
      </c>
      <c r="D242" t="s">
        <v>22</v>
      </c>
      <c r="E242" t="s">
        <v>14349</v>
      </c>
      <c r="F242" t="s">
        <v>13347</v>
      </c>
      <c r="G242" t="s">
        <v>22</v>
      </c>
      <c r="H242" t="s">
        <v>22</v>
      </c>
      <c r="I242" t="s">
        <v>7033</v>
      </c>
      <c r="J242" t="s">
        <v>7025</v>
      </c>
      <c r="K242" t="s">
        <v>22</v>
      </c>
      <c r="L242" t="s">
        <v>22</v>
      </c>
      <c r="M242" t="s">
        <v>14611</v>
      </c>
      <c r="N242" t="s">
        <v>22</v>
      </c>
      <c r="O242" t="s">
        <v>22</v>
      </c>
    </row>
    <row r="243" spans="1:15" x14ac:dyDescent="0.35">
      <c r="A243" t="s">
        <v>10789</v>
      </c>
      <c r="B243" t="s">
        <v>14612</v>
      </c>
      <c r="C243" t="s">
        <v>22</v>
      </c>
      <c r="D243" t="s">
        <v>22</v>
      </c>
      <c r="E243" t="s">
        <v>14334</v>
      </c>
      <c r="F243" t="s">
        <v>13347</v>
      </c>
      <c r="G243" t="s">
        <v>22</v>
      </c>
      <c r="H243" t="s">
        <v>22</v>
      </c>
      <c r="I243" t="s">
        <v>22</v>
      </c>
      <c r="J243" t="s">
        <v>22</v>
      </c>
      <c r="K243" t="s">
        <v>22</v>
      </c>
      <c r="L243" t="s">
        <v>22</v>
      </c>
      <c r="M243" t="s">
        <v>14613</v>
      </c>
      <c r="N243" t="s">
        <v>22</v>
      </c>
      <c r="O243" t="s">
        <v>22</v>
      </c>
    </row>
    <row r="244" spans="1:15" x14ac:dyDescent="0.35">
      <c r="A244" t="s">
        <v>10789</v>
      </c>
      <c r="B244" t="s">
        <v>14614</v>
      </c>
      <c r="C244" t="s">
        <v>22</v>
      </c>
      <c r="D244" t="s">
        <v>22</v>
      </c>
      <c r="E244" t="s">
        <v>13352</v>
      </c>
      <c r="F244" t="s">
        <v>13351</v>
      </c>
      <c r="G244" t="s">
        <v>22</v>
      </c>
      <c r="H244" t="s">
        <v>22</v>
      </c>
      <c r="I244" t="s">
        <v>14615</v>
      </c>
      <c r="J244" t="s">
        <v>22</v>
      </c>
      <c r="K244" t="s">
        <v>22</v>
      </c>
      <c r="L244" t="s">
        <v>22</v>
      </c>
      <c r="M244" t="s">
        <v>14614</v>
      </c>
      <c r="N244" t="s">
        <v>22</v>
      </c>
      <c r="O244" t="s">
        <v>22</v>
      </c>
    </row>
    <row r="245" spans="1:15" x14ac:dyDescent="0.35">
      <c r="A245" t="s">
        <v>10789</v>
      </c>
      <c r="B245" t="s">
        <v>14616</v>
      </c>
      <c r="C245" t="s">
        <v>22</v>
      </c>
      <c r="D245" t="s">
        <v>22</v>
      </c>
      <c r="E245" t="s">
        <v>14334</v>
      </c>
      <c r="F245" t="s">
        <v>13347</v>
      </c>
      <c r="G245" t="s">
        <v>22</v>
      </c>
      <c r="H245" t="s">
        <v>22</v>
      </c>
      <c r="I245" t="s">
        <v>14530</v>
      </c>
      <c r="J245" t="s">
        <v>14531</v>
      </c>
      <c r="K245" t="s">
        <v>14532</v>
      </c>
      <c r="L245" t="s">
        <v>22</v>
      </c>
      <c r="M245" t="s">
        <v>14616</v>
      </c>
      <c r="N245" t="s">
        <v>22</v>
      </c>
      <c r="O245" t="s">
        <v>22</v>
      </c>
    </row>
    <row r="246" spans="1:15" x14ac:dyDescent="0.35">
      <c r="A246" t="s">
        <v>10789</v>
      </c>
      <c r="B246" t="s">
        <v>14617</v>
      </c>
      <c r="C246" t="s">
        <v>22</v>
      </c>
      <c r="D246" t="s">
        <v>22</v>
      </c>
      <c r="E246" t="s">
        <v>14334</v>
      </c>
      <c r="F246" t="s">
        <v>13347</v>
      </c>
      <c r="G246" t="s">
        <v>22</v>
      </c>
      <c r="H246" t="s">
        <v>490</v>
      </c>
      <c r="I246" t="s">
        <v>7033</v>
      </c>
      <c r="J246" t="s">
        <v>22</v>
      </c>
      <c r="K246" t="s">
        <v>22</v>
      </c>
      <c r="L246" t="s">
        <v>22</v>
      </c>
      <c r="M246" t="s">
        <v>14617</v>
      </c>
      <c r="N246" t="s">
        <v>22</v>
      </c>
      <c r="O246" t="s">
        <v>22</v>
      </c>
    </row>
    <row r="247" spans="1:15" x14ac:dyDescent="0.35">
      <c r="A247" t="s">
        <v>10789</v>
      </c>
      <c r="B247" t="s">
        <v>14618</v>
      </c>
      <c r="C247" t="s">
        <v>22</v>
      </c>
      <c r="D247" t="s">
        <v>22</v>
      </c>
      <c r="E247" t="s">
        <v>14334</v>
      </c>
      <c r="F247" t="s">
        <v>13347</v>
      </c>
      <c r="G247" t="s">
        <v>22</v>
      </c>
      <c r="H247" t="s">
        <v>490</v>
      </c>
      <c r="I247" t="s">
        <v>7033</v>
      </c>
      <c r="J247" t="s">
        <v>22</v>
      </c>
      <c r="K247" t="s">
        <v>22</v>
      </c>
      <c r="L247" t="s">
        <v>22</v>
      </c>
      <c r="M247" t="s">
        <v>14618</v>
      </c>
      <c r="N247" t="s">
        <v>22</v>
      </c>
      <c r="O247" t="s">
        <v>22</v>
      </c>
    </row>
    <row r="248" spans="1:15" x14ac:dyDescent="0.35">
      <c r="A248" t="s">
        <v>10789</v>
      </c>
      <c r="B248" t="s">
        <v>14619</v>
      </c>
      <c r="C248" t="s">
        <v>22</v>
      </c>
      <c r="D248" t="s">
        <v>22</v>
      </c>
      <c r="E248" t="s">
        <v>14349</v>
      </c>
      <c r="F248" t="s">
        <v>13347</v>
      </c>
      <c r="G248" t="s">
        <v>22</v>
      </c>
      <c r="H248" t="s">
        <v>22</v>
      </c>
      <c r="I248" t="s">
        <v>7035</v>
      </c>
      <c r="J248" t="s">
        <v>7033</v>
      </c>
      <c r="K248" t="s">
        <v>22</v>
      </c>
      <c r="L248" t="s">
        <v>22</v>
      </c>
      <c r="M248" t="s">
        <v>14620</v>
      </c>
      <c r="N248" t="s">
        <v>22</v>
      </c>
      <c r="O248" t="s">
        <v>22</v>
      </c>
    </row>
    <row r="249" spans="1:15" x14ac:dyDescent="0.35">
      <c r="A249" t="s">
        <v>10789</v>
      </c>
      <c r="B249" t="s">
        <v>14621</v>
      </c>
      <c r="C249" t="s">
        <v>22</v>
      </c>
      <c r="D249" t="s">
        <v>22</v>
      </c>
      <c r="E249" t="s">
        <v>14349</v>
      </c>
      <c r="F249" t="s">
        <v>13347</v>
      </c>
      <c r="G249" t="s">
        <v>22</v>
      </c>
      <c r="H249" t="s">
        <v>22</v>
      </c>
      <c r="I249" t="s">
        <v>7035</v>
      </c>
      <c r="J249" t="s">
        <v>7033</v>
      </c>
      <c r="K249" t="s">
        <v>22</v>
      </c>
      <c r="L249" t="s">
        <v>22</v>
      </c>
      <c r="M249" t="s">
        <v>14622</v>
      </c>
      <c r="N249" t="s">
        <v>22</v>
      </c>
      <c r="O249" t="s">
        <v>22</v>
      </c>
    </row>
    <row r="250" spans="1:15" x14ac:dyDescent="0.35">
      <c r="A250" t="s">
        <v>10789</v>
      </c>
      <c r="B250" t="s">
        <v>14623</v>
      </c>
      <c r="C250" t="s">
        <v>22</v>
      </c>
      <c r="D250" t="s">
        <v>22</v>
      </c>
      <c r="E250" t="s">
        <v>14349</v>
      </c>
      <c r="F250" t="s">
        <v>13347</v>
      </c>
      <c r="G250" t="s">
        <v>22</v>
      </c>
      <c r="H250" t="s">
        <v>22</v>
      </c>
      <c r="I250" t="s">
        <v>7035</v>
      </c>
      <c r="J250" t="s">
        <v>7033</v>
      </c>
      <c r="K250" t="s">
        <v>22</v>
      </c>
      <c r="L250" t="s">
        <v>22</v>
      </c>
      <c r="M250" t="s">
        <v>14624</v>
      </c>
      <c r="N250" t="s">
        <v>22</v>
      </c>
      <c r="O250" t="s">
        <v>22</v>
      </c>
    </row>
    <row r="251" spans="1:15" x14ac:dyDescent="0.35">
      <c r="A251" t="s">
        <v>10789</v>
      </c>
      <c r="B251" t="s">
        <v>14625</v>
      </c>
      <c r="C251" t="s">
        <v>22</v>
      </c>
      <c r="D251" t="s">
        <v>22</v>
      </c>
      <c r="E251" t="s">
        <v>14349</v>
      </c>
      <c r="F251" t="s">
        <v>13347</v>
      </c>
      <c r="G251" t="s">
        <v>22</v>
      </c>
      <c r="H251" t="s">
        <v>22</v>
      </c>
      <c r="I251" t="s">
        <v>7035</v>
      </c>
      <c r="J251" t="s">
        <v>7033</v>
      </c>
      <c r="K251" t="s">
        <v>22</v>
      </c>
      <c r="L251" t="s">
        <v>22</v>
      </c>
      <c r="M251" t="s">
        <v>14626</v>
      </c>
      <c r="N251" t="s">
        <v>22</v>
      </c>
      <c r="O251" t="s">
        <v>22</v>
      </c>
    </row>
    <row r="252" spans="1:15" x14ac:dyDescent="0.35">
      <c r="A252" t="s">
        <v>10789</v>
      </c>
      <c r="B252" t="s">
        <v>14627</v>
      </c>
      <c r="C252" t="s">
        <v>22</v>
      </c>
      <c r="D252" t="s">
        <v>22</v>
      </c>
      <c r="E252" t="s">
        <v>14349</v>
      </c>
      <c r="F252" t="s">
        <v>13347</v>
      </c>
      <c r="G252" t="s">
        <v>22</v>
      </c>
      <c r="H252" t="s">
        <v>22</v>
      </c>
      <c r="I252" t="s">
        <v>7035</v>
      </c>
      <c r="J252" t="s">
        <v>7033</v>
      </c>
      <c r="K252" t="s">
        <v>22</v>
      </c>
      <c r="L252" t="s">
        <v>22</v>
      </c>
      <c r="M252" t="s">
        <v>14628</v>
      </c>
      <c r="N252" t="s">
        <v>22</v>
      </c>
      <c r="O252" t="s">
        <v>22</v>
      </c>
    </row>
    <row r="253" spans="1:15" x14ac:dyDescent="0.35">
      <c r="A253" t="s">
        <v>10789</v>
      </c>
      <c r="B253" t="s">
        <v>14629</v>
      </c>
      <c r="C253" t="s">
        <v>22</v>
      </c>
      <c r="D253" t="s">
        <v>22</v>
      </c>
      <c r="E253" t="s">
        <v>14349</v>
      </c>
      <c r="F253" t="s">
        <v>13347</v>
      </c>
      <c r="G253" t="s">
        <v>22</v>
      </c>
      <c r="H253" t="s">
        <v>22</v>
      </c>
      <c r="I253" t="s">
        <v>7035</v>
      </c>
      <c r="J253" t="s">
        <v>7033</v>
      </c>
      <c r="K253" t="s">
        <v>22</v>
      </c>
      <c r="L253" t="s">
        <v>22</v>
      </c>
      <c r="M253" t="s">
        <v>14630</v>
      </c>
      <c r="N253" t="s">
        <v>22</v>
      </c>
      <c r="O253" t="s">
        <v>22</v>
      </c>
    </row>
    <row r="254" spans="1:15" x14ac:dyDescent="0.35">
      <c r="A254" t="s">
        <v>10789</v>
      </c>
      <c r="B254" t="s">
        <v>14631</v>
      </c>
      <c r="C254" t="s">
        <v>22</v>
      </c>
      <c r="D254" t="s">
        <v>22</v>
      </c>
      <c r="E254" t="s">
        <v>14349</v>
      </c>
      <c r="F254" t="s">
        <v>13347</v>
      </c>
      <c r="G254" t="s">
        <v>22</v>
      </c>
      <c r="H254" t="s">
        <v>22</v>
      </c>
      <c r="I254" t="s">
        <v>7035</v>
      </c>
      <c r="J254" t="s">
        <v>7033</v>
      </c>
      <c r="K254" t="s">
        <v>22</v>
      </c>
      <c r="L254" t="s">
        <v>22</v>
      </c>
      <c r="M254" t="s">
        <v>14632</v>
      </c>
      <c r="N254" t="s">
        <v>22</v>
      </c>
      <c r="O254" t="s">
        <v>22</v>
      </c>
    </row>
    <row r="255" spans="1:15" x14ac:dyDescent="0.35">
      <c r="A255" t="s">
        <v>10789</v>
      </c>
      <c r="B255" t="s">
        <v>14633</v>
      </c>
      <c r="C255" t="s">
        <v>22</v>
      </c>
      <c r="D255" t="s">
        <v>22</v>
      </c>
      <c r="E255" t="s">
        <v>14349</v>
      </c>
      <c r="F255" t="s">
        <v>13347</v>
      </c>
      <c r="G255" t="s">
        <v>22</v>
      </c>
      <c r="H255" t="s">
        <v>22</v>
      </c>
      <c r="I255" t="s">
        <v>7035</v>
      </c>
      <c r="J255" t="s">
        <v>7033</v>
      </c>
      <c r="K255" t="s">
        <v>22</v>
      </c>
      <c r="L255" t="s">
        <v>22</v>
      </c>
      <c r="M255" t="s">
        <v>14634</v>
      </c>
      <c r="N255" t="s">
        <v>22</v>
      </c>
      <c r="O255" t="s">
        <v>22</v>
      </c>
    </row>
    <row r="256" spans="1:15" x14ac:dyDescent="0.35">
      <c r="A256" t="s">
        <v>10789</v>
      </c>
      <c r="B256" t="s">
        <v>14635</v>
      </c>
      <c r="C256" t="s">
        <v>22</v>
      </c>
      <c r="D256" t="s">
        <v>22</v>
      </c>
      <c r="E256" t="s">
        <v>14334</v>
      </c>
      <c r="F256" t="s">
        <v>13347</v>
      </c>
      <c r="G256" t="s">
        <v>22</v>
      </c>
      <c r="H256" t="s">
        <v>490</v>
      </c>
      <c r="I256" t="s">
        <v>7033</v>
      </c>
      <c r="J256" t="s">
        <v>14530</v>
      </c>
      <c r="K256" t="s">
        <v>14531</v>
      </c>
      <c r="L256" t="s">
        <v>22</v>
      </c>
      <c r="M256" t="s">
        <v>14635</v>
      </c>
      <c r="N256" t="s">
        <v>22</v>
      </c>
      <c r="O256" t="s">
        <v>22</v>
      </c>
    </row>
    <row r="257" spans="1:15" x14ac:dyDescent="0.35">
      <c r="A257" t="s">
        <v>10789</v>
      </c>
      <c r="B257" t="s">
        <v>14636</v>
      </c>
      <c r="C257" t="s">
        <v>22</v>
      </c>
      <c r="D257" t="s">
        <v>22</v>
      </c>
      <c r="E257" t="s">
        <v>14334</v>
      </c>
      <c r="F257" t="s">
        <v>13347</v>
      </c>
      <c r="G257" t="s">
        <v>22</v>
      </c>
      <c r="H257" t="s">
        <v>7052</v>
      </c>
      <c r="I257" t="s">
        <v>22</v>
      </c>
      <c r="J257" t="s">
        <v>22</v>
      </c>
      <c r="K257" t="s">
        <v>22</v>
      </c>
      <c r="L257" t="s">
        <v>22</v>
      </c>
      <c r="M257" t="s">
        <v>14636</v>
      </c>
      <c r="N257" t="s">
        <v>22</v>
      </c>
      <c r="O257" t="s">
        <v>22</v>
      </c>
    </row>
    <row r="258" spans="1:15" x14ac:dyDescent="0.35">
      <c r="A258" t="s">
        <v>10789</v>
      </c>
      <c r="B258" t="s">
        <v>14637</v>
      </c>
      <c r="C258" t="s">
        <v>22</v>
      </c>
      <c r="D258" t="s">
        <v>22</v>
      </c>
      <c r="E258" t="s">
        <v>13352</v>
      </c>
      <c r="F258" t="s">
        <v>13351</v>
      </c>
      <c r="G258" t="s">
        <v>22</v>
      </c>
      <c r="H258" t="s">
        <v>7054</v>
      </c>
      <c r="I258" t="s">
        <v>22</v>
      </c>
      <c r="J258" t="s">
        <v>22</v>
      </c>
      <c r="K258" t="s">
        <v>22</v>
      </c>
      <c r="L258" t="s">
        <v>22</v>
      </c>
      <c r="M258" t="s">
        <v>14637</v>
      </c>
      <c r="N258" t="s">
        <v>22</v>
      </c>
      <c r="O258" t="s">
        <v>22</v>
      </c>
    </row>
    <row r="259" spans="1:15" x14ac:dyDescent="0.35">
      <c r="A259" t="s">
        <v>10789</v>
      </c>
      <c r="B259" t="s">
        <v>14638</v>
      </c>
      <c r="C259" t="s">
        <v>22</v>
      </c>
      <c r="D259" t="s">
        <v>22</v>
      </c>
      <c r="E259" t="s">
        <v>13352</v>
      </c>
      <c r="F259" t="s">
        <v>13351</v>
      </c>
      <c r="G259" t="s">
        <v>22</v>
      </c>
      <c r="H259" t="s">
        <v>7054</v>
      </c>
      <c r="I259" t="s">
        <v>22</v>
      </c>
      <c r="J259" t="s">
        <v>22</v>
      </c>
      <c r="K259" t="s">
        <v>22</v>
      </c>
      <c r="L259" t="s">
        <v>22</v>
      </c>
      <c r="M259" t="s">
        <v>14639</v>
      </c>
      <c r="N259" t="s">
        <v>22</v>
      </c>
      <c r="O259" t="s">
        <v>22</v>
      </c>
    </row>
    <row r="260" spans="1:15" x14ac:dyDescent="0.35">
      <c r="A260" t="s">
        <v>10789</v>
      </c>
      <c r="B260" t="s">
        <v>14640</v>
      </c>
      <c r="C260" t="s">
        <v>22</v>
      </c>
      <c r="D260" t="s">
        <v>22</v>
      </c>
      <c r="E260" t="s">
        <v>13352</v>
      </c>
      <c r="F260" t="s">
        <v>13351</v>
      </c>
      <c r="G260" t="s">
        <v>22</v>
      </c>
      <c r="H260" t="s">
        <v>7052</v>
      </c>
      <c r="I260" t="s">
        <v>14641</v>
      </c>
      <c r="J260" t="s">
        <v>14642</v>
      </c>
      <c r="K260" t="s">
        <v>14643</v>
      </c>
      <c r="L260">
        <v>495</v>
      </c>
      <c r="M260" t="s">
        <v>14640</v>
      </c>
      <c r="N260" t="s">
        <v>22</v>
      </c>
      <c r="O260" t="s">
        <v>22</v>
      </c>
    </row>
    <row r="261" spans="1:15" x14ac:dyDescent="0.35">
      <c r="A261" t="s">
        <v>10789</v>
      </c>
      <c r="B261" t="s">
        <v>14644</v>
      </c>
      <c r="C261" t="s">
        <v>22</v>
      </c>
      <c r="D261" t="s">
        <v>22</v>
      </c>
      <c r="E261" t="s">
        <v>22</v>
      </c>
      <c r="F261" t="s">
        <v>13351</v>
      </c>
      <c r="G261" t="s">
        <v>22</v>
      </c>
      <c r="H261" t="s">
        <v>22</v>
      </c>
      <c r="I261" t="s">
        <v>22</v>
      </c>
      <c r="J261" t="s">
        <v>22</v>
      </c>
      <c r="K261" t="s">
        <v>22</v>
      </c>
      <c r="L261" t="s">
        <v>22</v>
      </c>
      <c r="M261" t="s">
        <v>14644</v>
      </c>
      <c r="N261" t="s">
        <v>22</v>
      </c>
      <c r="O261" t="s">
        <v>22</v>
      </c>
    </row>
    <row r="262" spans="1:15" x14ac:dyDescent="0.35">
      <c r="A262" t="s">
        <v>10789</v>
      </c>
      <c r="B262" t="s">
        <v>14645</v>
      </c>
      <c r="C262" t="s">
        <v>22</v>
      </c>
      <c r="D262" t="s">
        <v>22</v>
      </c>
      <c r="E262" t="s">
        <v>14334</v>
      </c>
      <c r="F262" t="s">
        <v>13347</v>
      </c>
      <c r="G262" t="s">
        <v>22</v>
      </c>
      <c r="H262" t="s">
        <v>22</v>
      </c>
      <c r="I262" t="s">
        <v>22</v>
      </c>
      <c r="J262" t="s">
        <v>22</v>
      </c>
      <c r="K262" t="s">
        <v>22</v>
      </c>
      <c r="L262" t="s">
        <v>22</v>
      </c>
      <c r="M262" t="s">
        <v>14645</v>
      </c>
      <c r="N262" t="s">
        <v>22</v>
      </c>
      <c r="O262" t="s">
        <v>22</v>
      </c>
    </row>
    <row r="263" spans="1:15" x14ac:dyDescent="0.35">
      <c r="A263" t="s">
        <v>10789</v>
      </c>
      <c r="B263" t="s">
        <v>14646</v>
      </c>
      <c r="C263" t="s">
        <v>22</v>
      </c>
      <c r="D263" t="s">
        <v>22</v>
      </c>
      <c r="E263" t="s">
        <v>14334</v>
      </c>
      <c r="F263" t="s">
        <v>13347</v>
      </c>
      <c r="G263" t="s">
        <v>22</v>
      </c>
      <c r="H263" t="s">
        <v>22</v>
      </c>
      <c r="I263" t="s">
        <v>22</v>
      </c>
      <c r="J263" t="s">
        <v>22</v>
      </c>
      <c r="K263" t="s">
        <v>22</v>
      </c>
      <c r="L263" t="s">
        <v>22</v>
      </c>
      <c r="M263" t="s">
        <v>14646</v>
      </c>
      <c r="N263" t="s">
        <v>22</v>
      </c>
      <c r="O263" t="s">
        <v>22</v>
      </c>
    </row>
    <row r="264" spans="1:15" x14ac:dyDescent="0.35">
      <c r="A264" t="s">
        <v>10789</v>
      </c>
      <c r="B264" t="s">
        <v>14647</v>
      </c>
      <c r="C264" t="s">
        <v>22</v>
      </c>
      <c r="D264" t="s">
        <v>22</v>
      </c>
      <c r="E264" t="s">
        <v>14334</v>
      </c>
      <c r="F264" t="s">
        <v>13347</v>
      </c>
      <c r="G264" t="s">
        <v>22</v>
      </c>
      <c r="H264" t="s">
        <v>22</v>
      </c>
      <c r="I264" t="s">
        <v>22</v>
      </c>
      <c r="J264" t="s">
        <v>22</v>
      </c>
      <c r="K264" t="s">
        <v>22</v>
      </c>
      <c r="L264" t="s">
        <v>22</v>
      </c>
      <c r="M264" t="s">
        <v>14647</v>
      </c>
      <c r="N264" t="s">
        <v>22</v>
      </c>
      <c r="O264" t="s">
        <v>22</v>
      </c>
    </row>
    <row r="265" spans="1:15" x14ac:dyDescent="0.35">
      <c r="A265" t="s">
        <v>10789</v>
      </c>
      <c r="B265" t="s">
        <v>14648</v>
      </c>
      <c r="C265" t="s">
        <v>22</v>
      </c>
      <c r="D265" t="s">
        <v>22</v>
      </c>
      <c r="E265" t="s">
        <v>14349</v>
      </c>
      <c r="F265" t="s">
        <v>13347</v>
      </c>
      <c r="G265" t="s">
        <v>22</v>
      </c>
      <c r="H265" t="s">
        <v>490</v>
      </c>
      <c r="I265" t="s">
        <v>14649</v>
      </c>
      <c r="J265" t="s">
        <v>22</v>
      </c>
      <c r="K265" t="s">
        <v>22</v>
      </c>
      <c r="L265" t="s">
        <v>22</v>
      </c>
      <c r="M265" t="s">
        <v>14648</v>
      </c>
      <c r="N265" t="s">
        <v>22</v>
      </c>
      <c r="O265" t="s">
        <v>22</v>
      </c>
    </row>
    <row r="266" spans="1:15" x14ac:dyDescent="0.35">
      <c r="A266" t="s">
        <v>10789</v>
      </c>
      <c r="B266" t="s">
        <v>14650</v>
      </c>
      <c r="C266" t="s">
        <v>22</v>
      </c>
      <c r="D266" t="s">
        <v>22</v>
      </c>
      <c r="E266" t="s">
        <v>14334</v>
      </c>
      <c r="F266" t="s">
        <v>13347</v>
      </c>
      <c r="G266" t="s">
        <v>22</v>
      </c>
      <c r="H266" t="s">
        <v>490</v>
      </c>
      <c r="I266" t="s">
        <v>7033</v>
      </c>
      <c r="J266" t="s">
        <v>22</v>
      </c>
      <c r="K266" t="s">
        <v>22</v>
      </c>
      <c r="L266" t="s">
        <v>22</v>
      </c>
      <c r="M266" t="s">
        <v>14651</v>
      </c>
      <c r="N266" t="s">
        <v>22</v>
      </c>
      <c r="O266" t="s">
        <v>22</v>
      </c>
    </row>
    <row r="267" spans="1:15" x14ac:dyDescent="0.35">
      <c r="A267" t="s">
        <v>10789</v>
      </c>
      <c r="B267" t="s">
        <v>14652</v>
      </c>
      <c r="C267" t="s">
        <v>22</v>
      </c>
      <c r="D267" t="s">
        <v>22</v>
      </c>
      <c r="E267" t="s">
        <v>14349</v>
      </c>
      <c r="F267" t="s">
        <v>13347</v>
      </c>
      <c r="G267" t="s">
        <v>22</v>
      </c>
      <c r="H267" t="s">
        <v>22</v>
      </c>
      <c r="I267" t="s">
        <v>7035</v>
      </c>
      <c r="J267" t="s">
        <v>7033</v>
      </c>
      <c r="K267" t="s">
        <v>22</v>
      </c>
      <c r="L267" t="s">
        <v>22</v>
      </c>
      <c r="M267" t="s">
        <v>14653</v>
      </c>
      <c r="N267" t="s">
        <v>22</v>
      </c>
      <c r="O267" t="s">
        <v>22</v>
      </c>
    </row>
    <row r="268" spans="1:15" x14ac:dyDescent="0.35">
      <c r="A268" t="s">
        <v>10789</v>
      </c>
      <c r="B268" t="s">
        <v>14654</v>
      </c>
      <c r="C268" t="s">
        <v>22</v>
      </c>
      <c r="D268" t="s">
        <v>22</v>
      </c>
      <c r="E268" t="s">
        <v>14349</v>
      </c>
      <c r="F268" t="s">
        <v>13347</v>
      </c>
      <c r="G268" t="s">
        <v>22</v>
      </c>
      <c r="H268" t="s">
        <v>22</v>
      </c>
      <c r="I268" t="s">
        <v>7035</v>
      </c>
      <c r="J268" t="s">
        <v>7033</v>
      </c>
      <c r="K268" t="s">
        <v>22</v>
      </c>
      <c r="L268" t="s">
        <v>22</v>
      </c>
      <c r="M268" t="s">
        <v>14655</v>
      </c>
      <c r="N268" t="s">
        <v>22</v>
      </c>
      <c r="O268" t="s">
        <v>22</v>
      </c>
    </row>
    <row r="269" spans="1:15" x14ac:dyDescent="0.35">
      <c r="A269" t="s">
        <v>10789</v>
      </c>
      <c r="B269" t="s">
        <v>14656</v>
      </c>
      <c r="C269" t="s">
        <v>22</v>
      </c>
      <c r="D269" t="s">
        <v>22</v>
      </c>
      <c r="E269" t="s">
        <v>14349</v>
      </c>
      <c r="F269" t="s">
        <v>13347</v>
      </c>
      <c r="G269" t="s">
        <v>22</v>
      </c>
      <c r="H269" t="s">
        <v>22</v>
      </c>
      <c r="I269" t="s">
        <v>7035</v>
      </c>
      <c r="J269" t="s">
        <v>7033</v>
      </c>
      <c r="K269" t="s">
        <v>22</v>
      </c>
      <c r="L269" t="s">
        <v>22</v>
      </c>
      <c r="M269" t="s">
        <v>14657</v>
      </c>
      <c r="N269" t="s">
        <v>22</v>
      </c>
      <c r="O269" t="s">
        <v>22</v>
      </c>
    </row>
    <row r="270" spans="1:15" x14ac:dyDescent="0.35">
      <c r="A270" t="s">
        <v>10789</v>
      </c>
      <c r="B270" t="s">
        <v>14658</v>
      </c>
      <c r="C270" t="s">
        <v>22</v>
      </c>
      <c r="D270" t="s">
        <v>22</v>
      </c>
      <c r="E270" t="s">
        <v>14349</v>
      </c>
      <c r="F270" t="s">
        <v>13347</v>
      </c>
      <c r="G270" t="s">
        <v>22</v>
      </c>
      <c r="H270" t="s">
        <v>22</v>
      </c>
      <c r="I270" t="s">
        <v>7035</v>
      </c>
      <c r="J270" t="s">
        <v>7033</v>
      </c>
      <c r="K270" t="s">
        <v>22</v>
      </c>
      <c r="L270" t="s">
        <v>22</v>
      </c>
      <c r="M270" t="s">
        <v>14659</v>
      </c>
      <c r="N270" t="s">
        <v>22</v>
      </c>
      <c r="O270" t="s">
        <v>22</v>
      </c>
    </row>
    <row r="271" spans="1:15" x14ac:dyDescent="0.35">
      <c r="A271" t="s">
        <v>10789</v>
      </c>
      <c r="B271" t="s">
        <v>14660</v>
      </c>
      <c r="C271" t="s">
        <v>22</v>
      </c>
      <c r="D271" t="s">
        <v>22</v>
      </c>
      <c r="E271" t="s">
        <v>14349</v>
      </c>
      <c r="F271" t="s">
        <v>13347</v>
      </c>
      <c r="G271" t="s">
        <v>22</v>
      </c>
      <c r="H271" t="s">
        <v>22</v>
      </c>
      <c r="I271" t="s">
        <v>7035</v>
      </c>
      <c r="J271" t="s">
        <v>7033</v>
      </c>
      <c r="K271" t="s">
        <v>22</v>
      </c>
      <c r="L271" t="s">
        <v>22</v>
      </c>
      <c r="M271" t="s">
        <v>14661</v>
      </c>
      <c r="N271" t="s">
        <v>22</v>
      </c>
      <c r="O271" t="s">
        <v>22</v>
      </c>
    </row>
    <row r="272" spans="1:15" x14ac:dyDescent="0.35">
      <c r="A272" t="s">
        <v>10789</v>
      </c>
      <c r="B272" t="s">
        <v>14662</v>
      </c>
      <c r="C272" t="s">
        <v>22</v>
      </c>
      <c r="D272" t="s">
        <v>22</v>
      </c>
      <c r="E272" t="s">
        <v>14334</v>
      </c>
      <c r="F272" t="s">
        <v>13347</v>
      </c>
      <c r="G272" t="s">
        <v>22</v>
      </c>
      <c r="H272" t="s">
        <v>7052</v>
      </c>
      <c r="I272" t="s">
        <v>22</v>
      </c>
      <c r="J272" t="s">
        <v>22</v>
      </c>
      <c r="K272" t="s">
        <v>22</v>
      </c>
      <c r="L272" t="s">
        <v>22</v>
      </c>
      <c r="M272" t="s">
        <v>14662</v>
      </c>
      <c r="N272" t="s">
        <v>22</v>
      </c>
      <c r="O272" t="s">
        <v>22</v>
      </c>
    </row>
    <row r="273" spans="1:15" x14ac:dyDescent="0.35">
      <c r="A273" t="s">
        <v>10789</v>
      </c>
      <c r="B273" t="s">
        <v>14663</v>
      </c>
      <c r="C273" t="s">
        <v>22</v>
      </c>
      <c r="D273" t="s">
        <v>22</v>
      </c>
      <c r="E273" t="s">
        <v>14334</v>
      </c>
      <c r="F273" t="s">
        <v>13347</v>
      </c>
      <c r="G273" t="s">
        <v>22</v>
      </c>
      <c r="H273" t="s">
        <v>22</v>
      </c>
      <c r="I273" t="s">
        <v>22</v>
      </c>
      <c r="J273" t="s">
        <v>22</v>
      </c>
      <c r="K273" t="s">
        <v>22</v>
      </c>
      <c r="L273" t="s">
        <v>22</v>
      </c>
      <c r="M273" t="s">
        <v>14663</v>
      </c>
      <c r="N273" t="s">
        <v>22</v>
      </c>
      <c r="O273" t="s">
        <v>22</v>
      </c>
    </row>
    <row r="274" spans="1:15" x14ac:dyDescent="0.35">
      <c r="A274" t="s">
        <v>10789</v>
      </c>
      <c r="B274" t="s">
        <v>14664</v>
      </c>
      <c r="C274" t="s">
        <v>22</v>
      </c>
      <c r="D274" t="s">
        <v>22</v>
      </c>
      <c r="E274" t="s">
        <v>14334</v>
      </c>
      <c r="F274" t="s">
        <v>13347</v>
      </c>
      <c r="G274" t="s">
        <v>22</v>
      </c>
      <c r="H274" t="s">
        <v>7052</v>
      </c>
      <c r="I274" t="s">
        <v>22</v>
      </c>
      <c r="J274" t="s">
        <v>22</v>
      </c>
      <c r="K274" t="s">
        <v>22</v>
      </c>
      <c r="L274" t="s">
        <v>22</v>
      </c>
      <c r="M274" t="s">
        <v>14664</v>
      </c>
      <c r="N274" t="s">
        <v>22</v>
      </c>
      <c r="O274" t="s">
        <v>22</v>
      </c>
    </row>
    <row r="275" spans="1:15" x14ac:dyDescent="0.35">
      <c r="A275" t="s">
        <v>10789</v>
      </c>
      <c r="B275" t="s">
        <v>14665</v>
      </c>
      <c r="C275" t="s">
        <v>22</v>
      </c>
      <c r="D275" t="s">
        <v>22</v>
      </c>
      <c r="E275" t="s">
        <v>14334</v>
      </c>
      <c r="F275" t="s">
        <v>13347</v>
      </c>
      <c r="G275" t="s">
        <v>22</v>
      </c>
      <c r="H275" t="s">
        <v>22</v>
      </c>
      <c r="I275" t="s">
        <v>22</v>
      </c>
      <c r="J275" t="s">
        <v>22</v>
      </c>
      <c r="K275" t="s">
        <v>22</v>
      </c>
      <c r="L275" t="s">
        <v>22</v>
      </c>
      <c r="M275" t="s">
        <v>14665</v>
      </c>
      <c r="N275" t="s">
        <v>22</v>
      </c>
      <c r="O275" t="s">
        <v>22</v>
      </c>
    </row>
    <row r="276" spans="1:15" x14ac:dyDescent="0.35">
      <c r="A276" t="s">
        <v>10789</v>
      </c>
      <c r="B276" t="s">
        <v>14666</v>
      </c>
      <c r="C276" t="s">
        <v>22</v>
      </c>
      <c r="D276" t="s">
        <v>22</v>
      </c>
      <c r="E276" t="s">
        <v>14334</v>
      </c>
      <c r="F276" t="s">
        <v>13347</v>
      </c>
      <c r="G276" t="s">
        <v>22</v>
      </c>
      <c r="H276" t="s">
        <v>22</v>
      </c>
      <c r="I276" t="s">
        <v>22</v>
      </c>
      <c r="J276" t="s">
        <v>22</v>
      </c>
      <c r="K276" t="s">
        <v>22</v>
      </c>
      <c r="L276" t="s">
        <v>22</v>
      </c>
      <c r="M276" t="s">
        <v>14666</v>
      </c>
      <c r="N276" t="s">
        <v>22</v>
      </c>
      <c r="O276" t="s">
        <v>22</v>
      </c>
    </row>
    <row r="277" spans="1:15" x14ac:dyDescent="0.35">
      <c r="A277" t="s">
        <v>10789</v>
      </c>
      <c r="B277" t="s">
        <v>14667</v>
      </c>
      <c r="C277" t="s">
        <v>22</v>
      </c>
      <c r="D277" t="s">
        <v>22</v>
      </c>
      <c r="E277" t="s">
        <v>14334</v>
      </c>
      <c r="F277" t="s">
        <v>13347</v>
      </c>
      <c r="G277" t="s">
        <v>22</v>
      </c>
      <c r="H277" t="s">
        <v>7052</v>
      </c>
      <c r="I277" t="s">
        <v>7029</v>
      </c>
      <c r="J277" t="s">
        <v>14591</v>
      </c>
      <c r="K277" t="s">
        <v>14592</v>
      </c>
      <c r="L277">
        <v>305</v>
      </c>
      <c r="M277" t="s">
        <v>14667</v>
      </c>
      <c r="N277" t="s">
        <v>22</v>
      </c>
      <c r="O277" t="s">
        <v>22</v>
      </c>
    </row>
    <row r="278" spans="1:15" x14ac:dyDescent="0.35">
      <c r="A278" t="s">
        <v>10789</v>
      </c>
      <c r="B278" t="s">
        <v>14668</v>
      </c>
      <c r="C278" t="s">
        <v>22</v>
      </c>
      <c r="D278" t="s">
        <v>22</v>
      </c>
      <c r="E278" t="s">
        <v>14334</v>
      </c>
      <c r="F278" t="s">
        <v>13347</v>
      </c>
      <c r="G278" t="s">
        <v>22</v>
      </c>
      <c r="H278" t="s">
        <v>22</v>
      </c>
      <c r="I278" t="s">
        <v>22</v>
      </c>
      <c r="J278" t="s">
        <v>22</v>
      </c>
      <c r="K278" t="s">
        <v>22</v>
      </c>
      <c r="L278" t="s">
        <v>22</v>
      </c>
      <c r="M278" t="s">
        <v>14667</v>
      </c>
      <c r="N278" t="s">
        <v>22</v>
      </c>
      <c r="O278" t="s">
        <v>22</v>
      </c>
    </row>
    <row r="279" spans="1:15" x14ac:dyDescent="0.35">
      <c r="A279" t="s">
        <v>10789</v>
      </c>
      <c r="B279" t="s">
        <v>14669</v>
      </c>
      <c r="C279" t="s">
        <v>22</v>
      </c>
      <c r="D279" t="s">
        <v>22</v>
      </c>
      <c r="E279" t="s">
        <v>14334</v>
      </c>
      <c r="F279" t="s">
        <v>13347</v>
      </c>
      <c r="G279" t="s">
        <v>22</v>
      </c>
      <c r="H279" t="s">
        <v>22</v>
      </c>
      <c r="I279" t="s">
        <v>22</v>
      </c>
      <c r="J279" t="s">
        <v>22</v>
      </c>
      <c r="K279" t="s">
        <v>22</v>
      </c>
      <c r="L279" t="s">
        <v>22</v>
      </c>
      <c r="M279" t="s">
        <v>14669</v>
      </c>
      <c r="N279" t="s">
        <v>22</v>
      </c>
      <c r="O279" t="s">
        <v>22</v>
      </c>
    </row>
    <row r="280" spans="1:15" x14ac:dyDescent="0.35">
      <c r="A280" t="s">
        <v>10789</v>
      </c>
      <c r="B280" t="s">
        <v>14670</v>
      </c>
      <c r="C280" t="s">
        <v>22</v>
      </c>
      <c r="D280" t="s">
        <v>22</v>
      </c>
      <c r="E280" t="s">
        <v>14334</v>
      </c>
      <c r="F280" t="s">
        <v>13347</v>
      </c>
      <c r="G280" t="s">
        <v>22</v>
      </c>
      <c r="H280" t="s">
        <v>22</v>
      </c>
      <c r="I280" t="s">
        <v>22</v>
      </c>
      <c r="J280" t="s">
        <v>22</v>
      </c>
      <c r="K280" t="s">
        <v>22</v>
      </c>
      <c r="L280" t="s">
        <v>22</v>
      </c>
      <c r="M280" t="s">
        <v>14669</v>
      </c>
      <c r="N280" t="s">
        <v>22</v>
      </c>
      <c r="O280" t="s">
        <v>22</v>
      </c>
    </row>
    <row r="281" spans="1:15" x14ac:dyDescent="0.35">
      <c r="A281" t="s">
        <v>10789</v>
      </c>
      <c r="B281" t="s">
        <v>14671</v>
      </c>
      <c r="C281" t="s">
        <v>22</v>
      </c>
      <c r="D281" t="s">
        <v>22</v>
      </c>
      <c r="E281" t="s">
        <v>14334</v>
      </c>
      <c r="F281" t="s">
        <v>13347</v>
      </c>
      <c r="G281" t="s">
        <v>22</v>
      </c>
      <c r="H281" t="s">
        <v>22</v>
      </c>
      <c r="I281" t="s">
        <v>22</v>
      </c>
      <c r="J281" t="s">
        <v>22</v>
      </c>
      <c r="K281" t="s">
        <v>22</v>
      </c>
      <c r="L281" t="s">
        <v>22</v>
      </c>
      <c r="M281" t="s">
        <v>14671</v>
      </c>
      <c r="N281" t="s">
        <v>22</v>
      </c>
      <c r="O281" t="s">
        <v>22</v>
      </c>
    </row>
    <row r="282" spans="1:15" x14ac:dyDescent="0.35">
      <c r="A282" t="s">
        <v>10789</v>
      </c>
      <c r="B282" t="s">
        <v>14672</v>
      </c>
      <c r="C282" t="s">
        <v>22</v>
      </c>
      <c r="D282" t="s">
        <v>22</v>
      </c>
      <c r="E282" t="s">
        <v>14334</v>
      </c>
      <c r="F282" t="s">
        <v>13347</v>
      </c>
      <c r="G282" t="s">
        <v>22</v>
      </c>
      <c r="H282" t="s">
        <v>22</v>
      </c>
      <c r="I282" t="s">
        <v>22</v>
      </c>
      <c r="J282" t="s">
        <v>22</v>
      </c>
      <c r="K282" t="s">
        <v>22</v>
      </c>
      <c r="L282" t="s">
        <v>22</v>
      </c>
      <c r="M282" t="s">
        <v>14672</v>
      </c>
      <c r="N282" t="s">
        <v>22</v>
      </c>
      <c r="O282" t="s">
        <v>22</v>
      </c>
    </row>
    <row r="283" spans="1:15" x14ac:dyDescent="0.35">
      <c r="A283" t="s">
        <v>10789</v>
      </c>
      <c r="B283" t="s">
        <v>14673</v>
      </c>
      <c r="C283" t="s">
        <v>22</v>
      </c>
      <c r="D283" t="s">
        <v>22</v>
      </c>
      <c r="E283" t="s">
        <v>14334</v>
      </c>
      <c r="F283" t="s">
        <v>13347</v>
      </c>
      <c r="G283" t="s">
        <v>22</v>
      </c>
      <c r="H283" t="s">
        <v>7052</v>
      </c>
      <c r="I283" t="s">
        <v>22</v>
      </c>
      <c r="J283" t="s">
        <v>22</v>
      </c>
      <c r="K283" t="s">
        <v>22</v>
      </c>
      <c r="L283" t="s">
        <v>22</v>
      </c>
      <c r="M283" t="s">
        <v>14673</v>
      </c>
      <c r="N283" t="s">
        <v>22</v>
      </c>
      <c r="O283" t="s">
        <v>22</v>
      </c>
    </row>
    <row r="284" spans="1:15" x14ac:dyDescent="0.35">
      <c r="A284" t="s">
        <v>10789</v>
      </c>
      <c r="B284" t="s">
        <v>14674</v>
      </c>
      <c r="C284" t="s">
        <v>22</v>
      </c>
      <c r="D284" t="s">
        <v>22</v>
      </c>
      <c r="E284" t="s">
        <v>14334</v>
      </c>
      <c r="F284" t="s">
        <v>13347</v>
      </c>
      <c r="G284" t="s">
        <v>22</v>
      </c>
      <c r="H284" t="s">
        <v>22</v>
      </c>
      <c r="I284" t="s">
        <v>22</v>
      </c>
      <c r="J284" t="s">
        <v>22</v>
      </c>
      <c r="K284" t="s">
        <v>22</v>
      </c>
      <c r="L284" t="s">
        <v>22</v>
      </c>
      <c r="M284" t="s">
        <v>14674</v>
      </c>
      <c r="N284" t="s">
        <v>22</v>
      </c>
      <c r="O284" t="s">
        <v>22</v>
      </c>
    </row>
    <row r="285" spans="1:15" x14ac:dyDescent="0.35">
      <c r="A285" t="s">
        <v>10789</v>
      </c>
      <c r="B285" t="s">
        <v>12922</v>
      </c>
      <c r="C285" t="s">
        <v>22</v>
      </c>
      <c r="D285" t="s">
        <v>22</v>
      </c>
      <c r="E285" t="s">
        <v>14334</v>
      </c>
      <c r="F285" t="s">
        <v>13347</v>
      </c>
      <c r="G285" t="s">
        <v>22</v>
      </c>
      <c r="H285" t="s">
        <v>22</v>
      </c>
      <c r="I285" t="s">
        <v>22</v>
      </c>
      <c r="J285" t="s">
        <v>22</v>
      </c>
      <c r="K285" t="s">
        <v>22</v>
      </c>
      <c r="L285" t="s">
        <v>22</v>
      </c>
      <c r="M285" t="s">
        <v>14675</v>
      </c>
      <c r="N285" t="s">
        <v>22</v>
      </c>
      <c r="O285" t="s">
        <v>22</v>
      </c>
    </row>
    <row r="286" spans="1:15" x14ac:dyDescent="0.35">
      <c r="A286" t="s">
        <v>10789</v>
      </c>
      <c r="B286" t="s">
        <v>14676</v>
      </c>
      <c r="C286" t="s">
        <v>22</v>
      </c>
      <c r="D286" t="s">
        <v>22</v>
      </c>
      <c r="E286" t="s">
        <v>13352</v>
      </c>
      <c r="F286" t="s">
        <v>13351</v>
      </c>
      <c r="G286" t="s">
        <v>22</v>
      </c>
      <c r="H286" t="s">
        <v>22</v>
      </c>
      <c r="I286" t="s">
        <v>22</v>
      </c>
      <c r="J286" t="s">
        <v>22</v>
      </c>
      <c r="K286" t="s">
        <v>22</v>
      </c>
      <c r="L286" t="s">
        <v>22</v>
      </c>
      <c r="M286" t="s">
        <v>14676</v>
      </c>
      <c r="N286" t="s">
        <v>22</v>
      </c>
      <c r="O286" t="s">
        <v>22</v>
      </c>
    </row>
    <row r="287" spans="1:15" x14ac:dyDescent="0.35">
      <c r="A287" t="s">
        <v>10789</v>
      </c>
      <c r="B287" t="s">
        <v>14677</v>
      </c>
      <c r="C287" t="s">
        <v>22</v>
      </c>
      <c r="D287" t="s">
        <v>22</v>
      </c>
      <c r="E287" t="s">
        <v>14334</v>
      </c>
      <c r="F287" t="s">
        <v>13347</v>
      </c>
      <c r="G287" t="s">
        <v>22</v>
      </c>
      <c r="H287" t="s">
        <v>22</v>
      </c>
      <c r="I287" t="s">
        <v>22</v>
      </c>
      <c r="J287" t="s">
        <v>22</v>
      </c>
      <c r="K287" t="s">
        <v>22</v>
      </c>
      <c r="L287" t="s">
        <v>22</v>
      </c>
      <c r="M287" t="s">
        <v>14677</v>
      </c>
      <c r="N287" t="s">
        <v>22</v>
      </c>
      <c r="O287" t="s">
        <v>22</v>
      </c>
    </row>
    <row r="288" spans="1:15" x14ac:dyDescent="0.35">
      <c r="A288" t="s">
        <v>10789</v>
      </c>
      <c r="B288" t="s">
        <v>14678</v>
      </c>
      <c r="C288" t="s">
        <v>22</v>
      </c>
      <c r="D288" t="s">
        <v>22</v>
      </c>
      <c r="E288" t="s">
        <v>14334</v>
      </c>
      <c r="F288" t="s">
        <v>13347</v>
      </c>
      <c r="G288" t="s">
        <v>22</v>
      </c>
      <c r="H288" t="s">
        <v>22</v>
      </c>
      <c r="I288" t="s">
        <v>22</v>
      </c>
      <c r="J288" t="s">
        <v>22</v>
      </c>
      <c r="K288" t="s">
        <v>22</v>
      </c>
      <c r="L288" t="s">
        <v>22</v>
      </c>
      <c r="M288" t="s">
        <v>14678</v>
      </c>
      <c r="N288" t="s">
        <v>22</v>
      </c>
      <c r="O288" t="s">
        <v>22</v>
      </c>
    </row>
    <row r="289" spans="1:15" x14ac:dyDescent="0.35">
      <c r="A289" t="s">
        <v>10435</v>
      </c>
      <c r="B289" t="s">
        <v>14679</v>
      </c>
      <c r="C289" t="s">
        <v>22</v>
      </c>
      <c r="D289" t="s">
        <v>22</v>
      </c>
      <c r="E289" t="s">
        <v>14334</v>
      </c>
      <c r="F289" t="s">
        <v>13347</v>
      </c>
      <c r="G289" t="s">
        <v>22</v>
      </c>
      <c r="H289" t="s">
        <v>7046</v>
      </c>
      <c r="I289" t="s">
        <v>22</v>
      </c>
      <c r="J289" t="s">
        <v>22</v>
      </c>
      <c r="K289" t="s">
        <v>22</v>
      </c>
      <c r="L289" t="s">
        <v>22</v>
      </c>
      <c r="M289" t="s">
        <v>14679</v>
      </c>
      <c r="N289" t="s">
        <v>22</v>
      </c>
      <c r="O289" t="s">
        <v>22</v>
      </c>
    </row>
    <row r="290" spans="1:15" x14ac:dyDescent="0.35">
      <c r="A290" t="s">
        <v>8769</v>
      </c>
      <c r="B290" s="52" t="s">
        <v>14680</v>
      </c>
      <c r="C290" t="s">
        <v>22</v>
      </c>
      <c r="D290" t="s">
        <v>22</v>
      </c>
      <c r="E290" t="s">
        <v>22</v>
      </c>
      <c r="F290" t="s">
        <v>13109</v>
      </c>
      <c r="G290" t="s">
        <v>13110</v>
      </c>
      <c r="H290" t="s">
        <v>22</v>
      </c>
      <c r="I290" t="s">
        <v>22</v>
      </c>
      <c r="J290" t="s">
        <v>22</v>
      </c>
      <c r="K290" t="s">
        <v>22</v>
      </c>
      <c r="L290" t="s">
        <v>22</v>
      </c>
      <c r="M290" t="s">
        <v>14681</v>
      </c>
      <c r="N290" t="s">
        <v>22</v>
      </c>
      <c r="O290" t="s">
        <v>22</v>
      </c>
    </row>
    <row r="291" spans="1:15" x14ac:dyDescent="0.35">
      <c r="A291" t="s">
        <v>8769</v>
      </c>
      <c r="B291" t="s">
        <v>14682</v>
      </c>
      <c r="C291" t="s">
        <v>22</v>
      </c>
      <c r="D291" t="s">
        <v>22</v>
      </c>
      <c r="E291" t="s">
        <v>22</v>
      </c>
      <c r="F291" t="s">
        <v>9477</v>
      </c>
      <c r="G291" t="s">
        <v>13037</v>
      </c>
      <c r="H291" t="s">
        <v>22</v>
      </c>
      <c r="I291" t="s">
        <v>22</v>
      </c>
      <c r="J291" t="s">
        <v>22</v>
      </c>
      <c r="K291" t="s">
        <v>22</v>
      </c>
      <c r="L291" t="s">
        <v>22</v>
      </c>
      <c r="M291" t="s">
        <v>14683</v>
      </c>
      <c r="N291" t="s">
        <v>22</v>
      </c>
      <c r="O291" t="s">
        <v>22</v>
      </c>
    </row>
    <row r="292" spans="1:15" x14ac:dyDescent="0.35">
      <c r="A292" t="s">
        <v>8769</v>
      </c>
      <c r="B292" t="s">
        <v>14684</v>
      </c>
      <c r="C292" t="s">
        <v>22</v>
      </c>
      <c r="D292" t="s">
        <v>22</v>
      </c>
      <c r="E292" t="s">
        <v>22</v>
      </c>
      <c r="F292" t="s">
        <v>9477</v>
      </c>
      <c r="G292" t="s">
        <v>13037</v>
      </c>
      <c r="H292" t="s">
        <v>22</v>
      </c>
      <c r="I292" t="s">
        <v>22</v>
      </c>
      <c r="J292" t="s">
        <v>22</v>
      </c>
      <c r="K292" t="s">
        <v>22</v>
      </c>
      <c r="L292" t="s">
        <v>22</v>
      </c>
      <c r="M292" t="s">
        <v>14685</v>
      </c>
      <c r="N292" t="s">
        <v>22</v>
      </c>
      <c r="O292" t="s">
        <v>22</v>
      </c>
    </row>
    <row r="293" spans="1:15" x14ac:dyDescent="0.35">
      <c r="A293" t="s">
        <v>8769</v>
      </c>
      <c r="B293" t="s">
        <v>14686</v>
      </c>
      <c r="C293" t="s">
        <v>22</v>
      </c>
      <c r="D293" t="s">
        <v>22</v>
      </c>
      <c r="E293" t="s">
        <v>22</v>
      </c>
      <c r="F293" t="s">
        <v>9477</v>
      </c>
      <c r="G293" t="s">
        <v>13037</v>
      </c>
      <c r="H293" t="s">
        <v>22</v>
      </c>
      <c r="I293" t="s">
        <v>22</v>
      </c>
      <c r="J293" t="s">
        <v>22</v>
      </c>
      <c r="K293" t="s">
        <v>22</v>
      </c>
      <c r="L293" t="s">
        <v>22</v>
      </c>
      <c r="M293" t="s">
        <v>14687</v>
      </c>
      <c r="N293" t="s">
        <v>22</v>
      </c>
      <c r="O293" t="s">
        <v>22</v>
      </c>
    </row>
    <row r="294" spans="1:15" x14ac:dyDescent="0.35">
      <c r="A294" t="s">
        <v>8769</v>
      </c>
      <c r="B294" t="s">
        <v>14688</v>
      </c>
      <c r="C294" t="s">
        <v>22</v>
      </c>
      <c r="D294" t="s">
        <v>22</v>
      </c>
      <c r="E294" t="s">
        <v>22</v>
      </c>
      <c r="F294" t="s">
        <v>9477</v>
      </c>
      <c r="G294" t="s">
        <v>13037</v>
      </c>
      <c r="H294" t="s">
        <v>22</v>
      </c>
      <c r="I294" t="s">
        <v>22</v>
      </c>
      <c r="J294" t="s">
        <v>22</v>
      </c>
      <c r="K294" t="s">
        <v>22</v>
      </c>
      <c r="L294" t="s">
        <v>22</v>
      </c>
      <c r="M294" t="s">
        <v>14689</v>
      </c>
      <c r="N294" t="s">
        <v>22</v>
      </c>
      <c r="O294" t="s">
        <v>22</v>
      </c>
    </row>
    <row r="295" spans="1:15" x14ac:dyDescent="0.35">
      <c r="A295" t="s">
        <v>8769</v>
      </c>
      <c r="B295" t="s">
        <v>14690</v>
      </c>
      <c r="C295" t="s">
        <v>22</v>
      </c>
      <c r="D295" t="s">
        <v>22</v>
      </c>
      <c r="E295" t="s">
        <v>22</v>
      </c>
      <c r="F295" t="s">
        <v>9477</v>
      </c>
      <c r="G295" t="s">
        <v>13037</v>
      </c>
      <c r="H295" t="s">
        <v>22</v>
      </c>
      <c r="I295" t="s">
        <v>22</v>
      </c>
      <c r="J295" t="s">
        <v>22</v>
      </c>
      <c r="K295" t="s">
        <v>22</v>
      </c>
      <c r="L295" t="s">
        <v>22</v>
      </c>
      <c r="M295" t="s">
        <v>14691</v>
      </c>
      <c r="N295" t="s">
        <v>22</v>
      </c>
      <c r="O295" t="s">
        <v>22</v>
      </c>
    </row>
    <row r="296" spans="1:15" x14ac:dyDescent="0.35">
      <c r="A296" t="s">
        <v>8769</v>
      </c>
      <c r="B296" t="s">
        <v>14692</v>
      </c>
      <c r="C296" t="s">
        <v>22</v>
      </c>
      <c r="D296" t="s">
        <v>22</v>
      </c>
      <c r="E296" t="s">
        <v>22</v>
      </c>
      <c r="F296" t="s">
        <v>9477</v>
      </c>
      <c r="G296" t="s">
        <v>13037</v>
      </c>
      <c r="H296" t="s">
        <v>22</v>
      </c>
      <c r="I296" t="s">
        <v>22</v>
      </c>
      <c r="J296" t="s">
        <v>22</v>
      </c>
      <c r="K296" t="s">
        <v>22</v>
      </c>
      <c r="L296" t="s">
        <v>22</v>
      </c>
      <c r="M296" t="s">
        <v>14693</v>
      </c>
      <c r="N296" t="s">
        <v>22</v>
      </c>
      <c r="O296" t="s">
        <v>22</v>
      </c>
    </row>
    <row r="297" spans="1:15" x14ac:dyDescent="0.35">
      <c r="A297" t="s">
        <v>8769</v>
      </c>
      <c r="B297" t="s">
        <v>14694</v>
      </c>
      <c r="C297" t="s">
        <v>22</v>
      </c>
      <c r="D297" t="s">
        <v>22</v>
      </c>
      <c r="E297" t="s">
        <v>22</v>
      </c>
      <c r="F297" t="s">
        <v>13109</v>
      </c>
      <c r="G297" t="s">
        <v>13110</v>
      </c>
      <c r="H297" t="s">
        <v>22</v>
      </c>
      <c r="I297" t="s">
        <v>22</v>
      </c>
      <c r="J297" t="s">
        <v>22</v>
      </c>
      <c r="K297" t="s">
        <v>22</v>
      </c>
      <c r="L297" t="s">
        <v>22</v>
      </c>
      <c r="M297" t="s">
        <v>14694</v>
      </c>
      <c r="N297" t="s">
        <v>22</v>
      </c>
      <c r="O297" t="s">
        <v>22</v>
      </c>
    </row>
    <row r="298" spans="1:15" x14ac:dyDescent="0.35">
      <c r="A298" t="s">
        <v>8769</v>
      </c>
      <c r="B298" t="s">
        <v>14695</v>
      </c>
      <c r="C298" t="s">
        <v>22</v>
      </c>
      <c r="D298" t="s">
        <v>22</v>
      </c>
      <c r="E298" t="s">
        <v>22</v>
      </c>
      <c r="F298" t="s">
        <v>13109</v>
      </c>
      <c r="G298" t="s">
        <v>13110</v>
      </c>
      <c r="H298" t="s">
        <v>22</v>
      </c>
      <c r="I298" t="s">
        <v>22</v>
      </c>
      <c r="J298" t="s">
        <v>22</v>
      </c>
      <c r="K298" t="s">
        <v>22</v>
      </c>
      <c r="L298" t="s">
        <v>22</v>
      </c>
      <c r="M298" t="s">
        <v>14695</v>
      </c>
      <c r="N298" t="s">
        <v>22</v>
      </c>
      <c r="O298" t="s">
        <v>22</v>
      </c>
    </row>
    <row r="299" spans="1:15" x14ac:dyDescent="0.35">
      <c r="A299" t="s">
        <v>8769</v>
      </c>
      <c r="B299" t="s">
        <v>14696</v>
      </c>
      <c r="C299" t="s">
        <v>22</v>
      </c>
      <c r="D299" t="s">
        <v>22</v>
      </c>
      <c r="E299" t="s">
        <v>22</v>
      </c>
      <c r="F299" t="s">
        <v>9477</v>
      </c>
      <c r="G299" t="s">
        <v>13037</v>
      </c>
      <c r="H299" t="s">
        <v>22</v>
      </c>
      <c r="I299" t="s">
        <v>22</v>
      </c>
      <c r="J299" t="s">
        <v>22</v>
      </c>
      <c r="K299" t="s">
        <v>22</v>
      </c>
      <c r="L299" t="s">
        <v>22</v>
      </c>
      <c r="M299" t="s">
        <v>14697</v>
      </c>
      <c r="N299" t="s">
        <v>22</v>
      </c>
      <c r="O299" t="s">
        <v>22</v>
      </c>
    </row>
    <row r="300" spans="1:15" x14ac:dyDescent="0.35">
      <c r="A300" t="s">
        <v>8769</v>
      </c>
      <c r="B300" t="s">
        <v>14698</v>
      </c>
      <c r="C300" t="s">
        <v>22</v>
      </c>
      <c r="D300" t="s">
        <v>22</v>
      </c>
      <c r="E300" t="s">
        <v>22</v>
      </c>
      <c r="F300" t="s">
        <v>13109</v>
      </c>
      <c r="G300" t="s">
        <v>13110</v>
      </c>
      <c r="H300" t="s">
        <v>22</v>
      </c>
      <c r="I300" t="s">
        <v>22</v>
      </c>
      <c r="J300" t="s">
        <v>22</v>
      </c>
      <c r="K300" t="s">
        <v>22</v>
      </c>
      <c r="L300" t="s">
        <v>22</v>
      </c>
      <c r="M300" t="s">
        <v>14699</v>
      </c>
      <c r="N300" t="s">
        <v>22</v>
      </c>
      <c r="O300" t="s">
        <v>22</v>
      </c>
    </row>
    <row r="301" spans="1:15" x14ac:dyDescent="0.35">
      <c r="A301" t="s">
        <v>8769</v>
      </c>
      <c r="B301" t="s">
        <v>14700</v>
      </c>
      <c r="C301" t="s">
        <v>22</v>
      </c>
      <c r="D301" t="s">
        <v>22</v>
      </c>
      <c r="E301" t="s">
        <v>22</v>
      </c>
      <c r="F301" t="s">
        <v>9477</v>
      </c>
      <c r="G301" t="s">
        <v>13037</v>
      </c>
      <c r="H301" t="s">
        <v>22</v>
      </c>
      <c r="I301" t="s">
        <v>22</v>
      </c>
      <c r="J301" t="s">
        <v>22</v>
      </c>
      <c r="K301" t="s">
        <v>22</v>
      </c>
      <c r="L301" t="s">
        <v>22</v>
      </c>
      <c r="M301" t="s">
        <v>14701</v>
      </c>
      <c r="N301" t="s">
        <v>22</v>
      </c>
      <c r="O301" t="s">
        <v>22</v>
      </c>
    </row>
    <row r="302" spans="1:15" x14ac:dyDescent="0.35">
      <c r="A302" t="s">
        <v>8769</v>
      </c>
      <c r="B302" t="s">
        <v>14702</v>
      </c>
      <c r="C302" t="s">
        <v>22</v>
      </c>
      <c r="D302" t="s">
        <v>22</v>
      </c>
      <c r="E302" t="s">
        <v>22</v>
      </c>
      <c r="F302" t="s">
        <v>13109</v>
      </c>
      <c r="G302" t="s">
        <v>13110</v>
      </c>
      <c r="H302" t="s">
        <v>22</v>
      </c>
      <c r="I302" t="s">
        <v>22</v>
      </c>
      <c r="J302" t="s">
        <v>22</v>
      </c>
      <c r="K302" t="s">
        <v>22</v>
      </c>
      <c r="L302" t="s">
        <v>22</v>
      </c>
      <c r="M302" t="s">
        <v>14702</v>
      </c>
      <c r="N302" t="s">
        <v>22</v>
      </c>
      <c r="O302" t="s">
        <v>22</v>
      </c>
    </row>
    <row r="303" spans="1:15" x14ac:dyDescent="0.35">
      <c r="A303" t="s">
        <v>8769</v>
      </c>
      <c r="B303" t="s">
        <v>14703</v>
      </c>
      <c r="C303" t="s">
        <v>22</v>
      </c>
      <c r="D303" t="s">
        <v>22</v>
      </c>
      <c r="E303" t="s">
        <v>22</v>
      </c>
      <c r="F303" t="s">
        <v>9477</v>
      </c>
      <c r="G303" t="s">
        <v>13037</v>
      </c>
      <c r="H303" t="s">
        <v>22</v>
      </c>
      <c r="I303" t="s">
        <v>22</v>
      </c>
      <c r="J303" t="s">
        <v>22</v>
      </c>
      <c r="K303" t="s">
        <v>22</v>
      </c>
      <c r="L303" t="s">
        <v>22</v>
      </c>
      <c r="M303" t="s">
        <v>14704</v>
      </c>
      <c r="N303" t="s">
        <v>22</v>
      </c>
      <c r="O303" t="s">
        <v>22</v>
      </c>
    </row>
    <row r="304" spans="1:15" x14ac:dyDescent="0.35">
      <c r="A304" t="s">
        <v>8769</v>
      </c>
      <c r="B304" t="s">
        <v>14705</v>
      </c>
      <c r="C304" t="s">
        <v>22</v>
      </c>
      <c r="D304" t="s">
        <v>22</v>
      </c>
      <c r="E304" t="s">
        <v>22</v>
      </c>
      <c r="F304" t="s">
        <v>13109</v>
      </c>
      <c r="G304" t="s">
        <v>13110</v>
      </c>
      <c r="H304" t="s">
        <v>22</v>
      </c>
      <c r="I304" t="s">
        <v>22</v>
      </c>
      <c r="J304" t="s">
        <v>22</v>
      </c>
      <c r="K304" t="s">
        <v>22</v>
      </c>
      <c r="L304" t="s">
        <v>22</v>
      </c>
      <c r="M304" t="s">
        <v>14706</v>
      </c>
      <c r="N304" t="s">
        <v>22</v>
      </c>
      <c r="O304" t="s">
        <v>22</v>
      </c>
    </row>
    <row r="305" spans="1:15" x14ac:dyDescent="0.35">
      <c r="A305" t="s">
        <v>8769</v>
      </c>
      <c r="B305" t="s">
        <v>14707</v>
      </c>
      <c r="C305" t="s">
        <v>22</v>
      </c>
      <c r="D305" t="s">
        <v>22</v>
      </c>
      <c r="E305" t="s">
        <v>22</v>
      </c>
      <c r="F305" t="s">
        <v>9477</v>
      </c>
      <c r="G305" t="s">
        <v>13037</v>
      </c>
      <c r="H305" t="s">
        <v>22</v>
      </c>
      <c r="I305" t="s">
        <v>22</v>
      </c>
      <c r="J305" t="s">
        <v>22</v>
      </c>
      <c r="K305" t="s">
        <v>22</v>
      </c>
      <c r="L305" t="s">
        <v>22</v>
      </c>
      <c r="M305" t="s">
        <v>14708</v>
      </c>
      <c r="N305" t="s">
        <v>22</v>
      </c>
      <c r="O305" t="s">
        <v>22</v>
      </c>
    </row>
    <row r="306" spans="1:15" x14ac:dyDescent="0.35">
      <c r="A306" t="s">
        <v>8769</v>
      </c>
      <c r="B306" t="s">
        <v>14709</v>
      </c>
      <c r="C306" t="s">
        <v>22</v>
      </c>
      <c r="D306" t="s">
        <v>22</v>
      </c>
      <c r="E306" t="s">
        <v>22</v>
      </c>
      <c r="F306" t="s">
        <v>9477</v>
      </c>
      <c r="G306" t="s">
        <v>13037</v>
      </c>
      <c r="H306" t="s">
        <v>22</v>
      </c>
      <c r="I306" t="s">
        <v>22</v>
      </c>
      <c r="J306" t="s">
        <v>22</v>
      </c>
      <c r="K306" t="s">
        <v>22</v>
      </c>
      <c r="L306" t="s">
        <v>22</v>
      </c>
      <c r="M306" t="s">
        <v>14710</v>
      </c>
      <c r="N306" t="s">
        <v>22</v>
      </c>
      <c r="O306" t="s">
        <v>22</v>
      </c>
    </row>
    <row r="307" spans="1:15" x14ac:dyDescent="0.35">
      <c r="A307" t="s">
        <v>8769</v>
      </c>
      <c r="B307" t="s">
        <v>14711</v>
      </c>
      <c r="C307" t="s">
        <v>22</v>
      </c>
      <c r="D307" t="s">
        <v>22</v>
      </c>
      <c r="E307" t="s">
        <v>22</v>
      </c>
      <c r="F307" t="s">
        <v>9477</v>
      </c>
      <c r="G307" t="s">
        <v>13037</v>
      </c>
      <c r="H307" t="s">
        <v>22</v>
      </c>
      <c r="I307" t="s">
        <v>22</v>
      </c>
      <c r="J307" t="s">
        <v>22</v>
      </c>
      <c r="K307" t="s">
        <v>22</v>
      </c>
      <c r="L307" t="s">
        <v>22</v>
      </c>
      <c r="M307" t="s">
        <v>14712</v>
      </c>
      <c r="N307" t="s">
        <v>22</v>
      </c>
      <c r="O307" t="s">
        <v>22</v>
      </c>
    </row>
    <row r="308" spans="1:15" x14ac:dyDescent="0.35">
      <c r="A308" t="s">
        <v>8769</v>
      </c>
      <c r="B308" t="s">
        <v>14713</v>
      </c>
      <c r="C308" t="s">
        <v>22</v>
      </c>
      <c r="D308" t="s">
        <v>22</v>
      </c>
      <c r="E308" t="s">
        <v>22</v>
      </c>
      <c r="F308" t="s">
        <v>9477</v>
      </c>
      <c r="G308" t="s">
        <v>13037</v>
      </c>
      <c r="H308" t="s">
        <v>22</v>
      </c>
      <c r="I308" t="s">
        <v>22</v>
      </c>
      <c r="J308" t="s">
        <v>22</v>
      </c>
      <c r="K308" t="s">
        <v>22</v>
      </c>
      <c r="L308" t="s">
        <v>22</v>
      </c>
      <c r="M308" t="s">
        <v>14714</v>
      </c>
      <c r="N308" t="s">
        <v>22</v>
      </c>
      <c r="O308" t="s">
        <v>22</v>
      </c>
    </row>
    <row r="309" spans="1:15" x14ac:dyDescent="0.35">
      <c r="A309" t="s">
        <v>8769</v>
      </c>
      <c r="B309" t="s">
        <v>14715</v>
      </c>
      <c r="C309" t="s">
        <v>22</v>
      </c>
      <c r="D309" t="s">
        <v>22</v>
      </c>
      <c r="E309" t="s">
        <v>22</v>
      </c>
      <c r="F309" t="s">
        <v>9477</v>
      </c>
      <c r="G309" t="s">
        <v>13037</v>
      </c>
      <c r="H309" t="s">
        <v>22</v>
      </c>
      <c r="I309" t="s">
        <v>22</v>
      </c>
      <c r="J309" t="s">
        <v>22</v>
      </c>
      <c r="K309" t="s">
        <v>22</v>
      </c>
      <c r="L309" t="s">
        <v>22</v>
      </c>
      <c r="M309" t="s">
        <v>14716</v>
      </c>
      <c r="N309" t="s">
        <v>22</v>
      </c>
      <c r="O309" t="s">
        <v>22</v>
      </c>
    </row>
    <row r="310" spans="1:15" x14ac:dyDescent="0.35">
      <c r="A310" t="s">
        <v>8769</v>
      </c>
      <c r="B310" t="s">
        <v>14717</v>
      </c>
      <c r="C310" t="s">
        <v>22</v>
      </c>
      <c r="D310" t="s">
        <v>22</v>
      </c>
      <c r="E310" t="s">
        <v>22</v>
      </c>
      <c r="F310" t="s">
        <v>13109</v>
      </c>
      <c r="G310" t="s">
        <v>13110</v>
      </c>
      <c r="H310" t="s">
        <v>22</v>
      </c>
      <c r="I310" t="s">
        <v>22</v>
      </c>
      <c r="J310" t="s">
        <v>22</v>
      </c>
      <c r="K310" t="s">
        <v>22</v>
      </c>
      <c r="L310" t="s">
        <v>22</v>
      </c>
      <c r="M310" t="s">
        <v>14717</v>
      </c>
      <c r="N310" t="s">
        <v>22</v>
      </c>
      <c r="O310" t="s">
        <v>22</v>
      </c>
    </row>
    <row r="311" spans="1:15" x14ac:dyDescent="0.35">
      <c r="A311" t="s">
        <v>8769</v>
      </c>
      <c r="B311" t="s">
        <v>14718</v>
      </c>
      <c r="C311" t="s">
        <v>22</v>
      </c>
      <c r="D311" t="s">
        <v>22</v>
      </c>
      <c r="E311" t="s">
        <v>22</v>
      </c>
      <c r="F311" t="s">
        <v>13109</v>
      </c>
      <c r="G311" t="s">
        <v>13110</v>
      </c>
      <c r="H311" t="s">
        <v>22</v>
      </c>
      <c r="I311" t="s">
        <v>22</v>
      </c>
      <c r="J311" t="s">
        <v>22</v>
      </c>
      <c r="K311" t="s">
        <v>22</v>
      </c>
      <c r="L311" t="s">
        <v>22</v>
      </c>
      <c r="M311" t="s">
        <v>14718</v>
      </c>
      <c r="N311" t="s">
        <v>22</v>
      </c>
      <c r="O311" t="s">
        <v>22</v>
      </c>
    </row>
    <row r="312" spans="1:15" x14ac:dyDescent="0.35">
      <c r="A312" t="s">
        <v>8769</v>
      </c>
      <c r="B312" t="s">
        <v>14719</v>
      </c>
      <c r="C312" t="s">
        <v>22</v>
      </c>
      <c r="D312" t="s">
        <v>22</v>
      </c>
      <c r="E312" t="s">
        <v>22</v>
      </c>
      <c r="F312" t="s">
        <v>13109</v>
      </c>
      <c r="G312" t="s">
        <v>13110</v>
      </c>
      <c r="H312" t="s">
        <v>22</v>
      </c>
      <c r="I312" t="s">
        <v>22</v>
      </c>
      <c r="J312" t="s">
        <v>22</v>
      </c>
      <c r="K312" t="s">
        <v>22</v>
      </c>
      <c r="L312" t="s">
        <v>22</v>
      </c>
      <c r="M312" t="s">
        <v>14718</v>
      </c>
      <c r="N312" t="s">
        <v>22</v>
      </c>
      <c r="O312" t="s">
        <v>22</v>
      </c>
    </row>
    <row r="313" spans="1:15" x14ac:dyDescent="0.35">
      <c r="A313" t="s">
        <v>8769</v>
      </c>
      <c r="B313" t="s">
        <v>14720</v>
      </c>
      <c r="C313" t="s">
        <v>22</v>
      </c>
      <c r="D313" t="s">
        <v>22</v>
      </c>
      <c r="E313" t="s">
        <v>22</v>
      </c>
      <c r="F313" t="s">
        <v>9464</v>
      </c>
      <c r="G313" t="s">
        <v>13033</v>
      </c>
      <c r="H313" t="s">
        <v>22</v>
      </c>
      <c r="I313" t="s">
        <v>22</v>
      </c>
      <c r="J313" t="s">
        <v>22</v>
      </c>
      <c r="K313" t="s">
        <v>22</v>
      </c>
      <c r="L313" t="s">
        <v>22</v>
      </c>
      <c r="M313" t="s">
        <v>14721</v>
      </c>
      <c r="N313" t="s">
        <v>22</v>
      </c>
      <c r="O313" t="s">
        <v>22</v>
      </c>
    </row>
    <row r="314" spans="1:15" x14ac:dyDescent="0.35">
      <c r="A314" t="s">
        <v>8769</v>
      </c>
      <c r="B314" t="s">
        <v>14722</v>
      </c>
      <c r="C314" t="s">
        <v>22</v>
      </c>
      <c r="D314" t="s">
        <v>22</v>
      </c>
      <c r="E314" t="s">
        <v>22</v>
      </c>
      <c r="F314" t="s">
        <v>9477</v>
      </c>
      <c r="G314" t="s">
        <v>13037</v>
      </c>
      <c r="H314" t="s">
        <v>22</v>
      </c>
      <c r="I314" t="s">
        <v>22</v>
      </c>
      <c r="J314" t="s">
        <v>22</v>
      </c>
      <c r="K314" t="s">
        <v>22</v>
      </c>
      <c r="L314" t="s">
        <v>22</v>
      </c>
      <c r="M314" t="s">
        <v>14723</v>
      </c>
      <c r="N314" t="s">
        <v>22</v>
      </c>
      <c r="O314" t="s">
        <v>22</v>
      </c>
    </row>
    <row r="315" spans="1:15" x14ac:dyDescent="0.35">
      <c r="A315" t="s">
        <v>8769</v>
      </c>
      <c r="B315" t="s">
        <v>14724</v>
      </c>
      <c r="C315" t="s">
        <v>22</v>
      </c>
      <c r="D315" t="s">
        <v>22</v>
      </c>
      <c r="E315" t="s">
        <v>22</v>
      </c>
      <c r="F315" t="s">
        <v>13109</v>
      </c>
      <c r="G315" t="s">
        <v>13110</v>
      </c>
      <c r="H315" t="s">
        <v>7054</v>
      </c>
      <c r="I315" t="s">
        <v>22</v>
      </c>
      <c r="J315" t="s">
        <v>22</v>
      </c>
      <c r="K315" t="s">
        <v>22</v>
      </c>
      <c r="L315" t="s">
        <v>22</v>
      </c>
      <c r="M315" t="s">
        <v>14724</v>
      </c>
      <c r="N315" t="s">
        <v>22</v>
      </c>
      <c r="O315" t="s">
        <v>22</v>
      </c>
    </row>
    <row r="316" spans="1:15" x14ac:dyDescent="0.35">
      <c r="A316" t="s">
        <v>8769</v>
      </c>
      <c r="B316" t="s">
        <v>14725</v>
      </c>
      <c r="C316" t="s">
        <v>22</v>
      </c>
      <c r="D316" t="s">
        <v>22</v>
      </c>
      <c r="E316" t="s">
        <v>22</v>
      </c>
      <c r="F316" t="s">
        <v>9477</v>
      </c>
      <c r="G316" t="s">
        <v>13037</v>
      </c>
      <c r="H316" t="s">
        <v>7046</v>
      </c>
      <c r="I316" t="s">
        <v>22</v>
      </c>
      <c r="J316" t="s">
        <v>22</v>
      </c>
      <c r="K316" t="s">
        <v>22</v>
      </c>
      <c r="L316" t="s">
        <v>22</v>
      </c>
      <c r="M316" t="s">
        <v>14726</v>
      </c>
      <c r="N316" t="s">
        <v>22</v>
      </c>
      <c r="O316" t="s">
        <v>22</v>
      </c>
    </row>
    <row r="317" spans="1:15" x14ac:dyDescent="0.35">
      <c r="A317" t="s">
        <v>8769</v>
      </c>
      <c r="B317" t="s">
        <v>14727</v>
      </c>
      <c r="C317" t="s">
        <v>22</v>
      </c>
      <c r="D317" t="s">
        <v>22</v>
      </c>
      <c r="E317" t="s">
        <v>22</v>
      </c>
      <c r="F317" t="s">
        <v>9477</v>
      </c>
      <c r="G317" t="s">
        <v>13037</v>
      </c>
      <c r="H317" t="s">
        <v>22</v>
      </c>
      <c r="I317" t="s">
        <v>22</v>
      </c>
      <c r="J317" t="s">
        <v>22</v>
      </c>
      <c r="K317" t="s">
        <v>22</v>
      </c>
      <c r="L317" t="s">
        <v>22</v>
      </c>
      <c r="M317" t="s">
        <v>14728</v>
      </c>
      <c r="N317" t="s">
        <v>22</v>
      </c>
      <c r="O317" t="s">
        <v>22</v>
      </c>
    </row>
    <row r="318" spans="1:15" x14ac:dyDescent="0.35">
      <c r="A318" t="s">
        <v>8769</v>
      </c>
      <c r="B318" t="s">
        <v>14729</v>
      </c>
      <c r="C318" t="s">
        <v>22</v>
      </c>
      <c r="D318" t="s">
        <v>22</v>
      </c>
      <c r="E318" t="s">
        <v>22</v>
      </c>
      <c r="F318" t="s">
        <v>9464</v>
      </c>
      <c r="G318" t="s">
        <v>13033</v>
      </c>
      <c r="H318" t="s">
        <v>22</v>
      </c>
      <c r="I318" t="s">
        <v>22</v>
      </c>
      <c r="J318" t="s">
        <v>22</v>
      </c>
      <c r="K318" t="s">
        <v>22</v>
      </c>
      <c r="L318" t="s">
        <v>22</v>
      </c>
      <c r="M318" t="s">
        <v>14729</v>
      </c>
      <c r="N318" t="s">
        <v>22</v>
      </c>
      <c r="O318" t="s">
        <v>22</v>
      </c>
    </row>
    <row r="319" spans="1:15" x14ac:dyDescent="0.35">
      <c r="A319" t="s">
        <v>8769</v>
      </c>
      <c r="B319" t="s">
        <v>14730</v>
      </c>
      <c r="C319" t="s">
        <v>22</v>
      </c>
      <c r="D319" t="s">
        <v>22</v>
      </c>
      <c r="E319" t="s">
        <v>22</v>
      </c>
      <c r="F319" t="s">
        <v>9477</v>
      </c>
      <c r="G319" t="s">
        <v>13037</v>
      </c>
      <c r="H319" t="s">
        <v>7046</v>
      </c>
      <c r="I319" t="s">
        <v>22</v>
      </c>
      <c r="J319" t="s">
        <v>22</v>
      </c>
      <c r="K319" t="s">
        <v>22</v>
      </c>
      <c r="L319" t="s">
        <v>22</v>
      </c>
      <c r="M319" t="s">
        <v>14731</v>
      </c>
      <c r="N319" t="s">
        <v>22</v>
      </c>
      <c r="O319" t="s">
        <v>22</v>
      </c>
    </row>
    <row r="320" spans="1:15" x14ac:dyDescent="0.35">
      <c r="A320" t="s">
        <v>8769</v>
      </c>
      <c r="B320" t="s">
        <v>14732</v>
      </c>
      <c r="C320" t="s">
        <v>22</v>
      </c>
      <c r="D320" t="s">
        <v>22</v>
      </c>
      <c r="E320" t="s">
        <v>22</v>
      </c>
      <c r="F320" t="s">
        <v>9477</v>
      </c>
      <c r="G320" t="s">
        <v>13037</v>
      </c>
      <c r="H320" t="s">
        <v>22</v>
      </c>
      <c r="I320" t="s">
        <v>22</v>
      </c>
      <c r="J320" t="s">
        <v>22</v>
      </c>
      <c r="K320" t="s">
        <v>22</v>
      </c>
      <c r="L320" t="s">
        <v>22</v>
      </c>
      <c r="M320" t="s">
        <v>14733</v>
      </c>
      <c r="N320" t="s">
        <v>22</v>
      </c>
      <c r="O320" t="s">
        <v>22</v>
      </c>
    </row>
    <row r="321" spans="1:15" x14ac:dyDescent="0.35">
      <c r="A321" t="s">
        <v>8769</v>
      </c>
      <c r="B321" t="s">
        <v>14734</v>
      </c>
      <c r="C321" t="s">
        <v>22</v>
      </c>
      <c r="D321" t="s">
        <v>22</v>
      </c>
      <c r="E321" t="s">
        <v>22</v>
      </c>
      <c r="F321" t="s">
        <v>9477</v>
      </c>
      <c r="G321" t="s">
        <v>13037</v>
      </c>
      <c r="H321" t="s">
        <v>22</v>
      </c>
      <c r="I321" t="s">
        <v>22</v>
      </c>
      <c r="J321" t="s">
        <v>22</v>
      </c>
      <c r="K321" t="s">
        <v>22</v>
      </c>
      <c r="L321" t="s">
        <v>22</v>
      </c>
      <c r="M321" t="s">
        <v>14735</v>
      </c>
      <c r="N321" t="s">
        <v>22</v>
      </c>
      <c r="O321" t="s">
        <v>22</v>
      </c>
    </row>
    <row r="322" spans="1:15" x14ac:dyDescent="0.35">
      <c r="A322" t="s">
        <v>8769</v>
      </c>
      <c r="B322" t="s">
        <v>14736</v>
      </c>
      <c r="C322" t="s">
        <v>22</v>
      </c>
      <c r="D322" t="s">
        <v>22</v>
      </c>
      <c r="E322" t="s">
        <v>22</v>
      </c>
      <c r="F322" t="s">
        <v>9477</v>
      </c>
      <c r="G322" t="s">
        <v>13037</v>
      </c>
      <c r="H322" t="s">
        <v>22</v>
      </c>
      <c r="I322" t="s">
        <v>22</v>
      </c>
      <c r="J322" t="s">
        <v>22</v>
      </c>
      <c r="K322" t="s">
        <v>22</v>
      </c>
      <c r="L322" t="s">
        <v>22</v>
      </c>
      <c r="M322" t="s">
        <v>14737</v>
      </c>
      <c r="N322" t="s">
        <v>22</v>
      </c>
      <c r="O322" t="s">
        <v>22</v>
      </c>
    </row>
    <row r="323" spans="1:15" x14ac:dyDescent="0.35">
      <c r="A323" t="s">
        <v>8769</v>
      </c>
      <c r="B323" t="s">
        <v>14738</v>
      </c>
      <c r="C323" t="s">
        <v>22</v>
      </c>
      <c r="D323" t="s">
        <v>22</v>
      </c>
      <c r="E323" t="s">
        <v>22</v>
      </c>
      <c r="F323" t="s">
        <v>9477</v>
      </c>
      <c r="G323" t="s">
        <v>13037</v>
      </c>
      <c r="H323" t="s">
        <v>22</v>
      </c>
      <c r="I323" t="s">
        <v>22</v>
      </c>
      <c r="J323" t="s">
        <v>22</v>
      </c>
      <c r="K323" t="s">
        <v>22</v>
      </c>
      <c r="L323" t="s">
        <v>22</v>
      </c>
      <c r="M323" t="s">
        <v>14739</v>
      </c>
      <c r="N323" t="s">
        <v>22</v>
      </c>
      <c r="O323" t="s">
        <v>22</v>
      </c>
    </row>
    <row r="324" spans="1:15" x14ac:dyDescent="0.35">
      <c r="A324" t="s">
        <v>8769</v>
      </c>
      <c r="B324" t="s">
        <v>14740</v>
      </c>
      <c r="C324" t="s">
        <v>22</v>
      </c>
      <c r="D324" t="s">
        <v>22</v>
      </c>
      <c r="E324" t="s">
        <v>22</v>
      </c>
      <c r="F324" t="s">
        <v>9477</v>
      </c>
      <c r="G324" t="s">
        <v>13037</v>
      </c>
      <c r="H324" t="s">
        <v>22</v>
      </c>
      <c r="I324" t="s">
        <v>22</v>
      </c>
      <c r="J324" t="s">
        <v>22</v>
      </c>
      <c r="K324" t="s">
        <v>22</v>
      </c>
      <c r="L324" t="s">
        <v>22</v>
      </c>
      <c r="M324" t="s">
        <v>14741</v>
      </c>
      <c r="N324" t="s">
        <v>22</v>
      </c>
      <c r="O324" t="s">
        <v>22</v>
      </c>
    </row>
    <row r="325" spans="1:15" x14ac:dyDescent="0.35">
      <c r="A325" t="s">
        <v>8769</v>
      </c>
      <c r="B325" t="s">
        <v>14742</v>
      </c>
      <c r="C325" t="s">
        <v>22</v>
      </c>
      <c r="D325" t="s">
        <v>22</v>
      </c>
      <c r="E325" t="s">
        <v>22</v>
      </c>
      <c r="F325" t="s">
        <v>9477</v>
      </c>
      <c r="G325" t="s">
        <v>13037</v>
      </c>
      <c r="H325" t="s">
        <v>22</v>
      </c>
      <c r="I325" t="s">
        <v>22</v>
      </c>
      <c r="J325" t="s">
        <v>22</v>
      </c>
      <c r="K325" t="s">
        <v>22</v>
      </c>
      <c r="L325" t="s">
        <v>22</v>
      </c>
      <c r="M325" t="s">
        <v>14743</v>
      </c>
      <c r="N325" t="s">
        <v>22</v>
      </c>
      <c r="O325" t="s">
        <v>22</v>
      </c>
    </row>
    <row r="326" spans="1:15" x14ac:dyDescent="0.35">
      <c r="A326" t="s">
        <v>8769</v>
      </c>
      <c r="B326" t="s">
        <v>14744</v>
      </c>
      <c r="C326" t="s">
        <v>22</v>
      </c>
      <c r="D326" t="s">
        <v>22</v>
      </c>
      <c r="E326" t="s">
        <v>22</v>
      </c>
      <c r="F326" t="s">
        <v>9464</v>
      </c>
      <c r="G326" t="s">
        <v>13033</v>
      </c>
      <c r="H326" t="s">
        <v>22</v>
      </c>
      <c r="I326" t="s">
        <v>22</v>
      </c>
      <c r="J326" t="s">
        <v>22</v>
      </c>
      <c r="K326" t="s">
        <v>22</v>
      </c>
      <c r="L326" t="s">
        <v>22</v>
      </c>
      <c r="M326" t="s">
        <v>14744</v>
      </c>
      <c r="N326" t="s">
        <v>22</v>
      </c>
      <c r="O326" t="s">
        <v>22</v>
      </c>
    </row>
    <row r="327" spans="1:15" x14ac:dyDescent="0.35">
      <c r="A327" t="s">
        <v>8769</v>
      </c>
      <c r="B327" t="s">
        <v>14745</v>
      </c>
      <c r="C327" t="s">
        <v>22</v>
      </c>
      <c r="D327" t="s">
        <v>22</v>
      </c>
      <c r="E327" t="s">
        <v>22</v>
      </c>
      <c r="F327" t="s">
        <v>9464</v>
      </c>
      <c r="G327" t="s">
        <v>13033</v>
      </c>
      <c r="H327" t="s">
        <v>22</v>
      </c>
      <c r="I327" t="s">
        <v>22</v>
      </c>
      <c r="J327" t="s">
        <v>22</v>
      </c>
      <c r="K327" t="s">
        <v>22</v>
      </c>
      <c r="L327" t="s">
        <v>22</v>
      </c>
      <c r="M327" t="s">
        <v>14745</v>
      </c>
      <c r="N327" t="s">
        <v>22</v>
      </c>
      <c r="O327" t="s">
        <v>22</v>
      </c>
    </row>
    <row r="328" spans="1:15" x14ac:dyDescent="0.35">
      <c r="A328" t="s">
        <v>8769</v>
      </c>
      <c r="B328" t="s">
        <v>14746</v>
      </c>
      <c r="C328" t="s">
        <v>22</v>
      </c>
      <c r="D328" t="s">
        <v>22</v>
      </c>
      <c r="E328" t="s">
        <v>22</v>
      </c>
      <c r="F328" t="s">
        <v>9477</v>
      </c>
      <c r="G328" t="s">
        <v>13037</v>
      </c>
      <c r="H328" t="s">
        <v>22</v>
      </c>
      <c r="I328" t="s">
        <v>22</v>
      </c>
      <c r="J328" t="s">
        <v>22</v>
      </c>
      <c r="K328" t="s">
        <v>22</v>
      </c>
      <c r="L328" t="s">
        <v>22</v>
      </c>
      <c r="M328" t="s">
        <v>14747</v>
      </c>
      <c r="N328" t="s">
        <v>22</v>
      </c>
      <c r="O328" t="s">
        <v>22</v>
      </c>
    </row>
    <row r="329" spans="1:15" x14ac:dyDescent="0.35">
      <c r="A329" t="s">
        <v>8769</v>
      </c>
      <c r="B329" t="s">
        <v>14748</v>
      </c>
      <c r="C329" t="s">
        <v>22</v>
      </c>
      <c r="D329" t="s">
        <v>22</v>
      </c>
      <c r="E329" t="s">
        <v>22</v>
      </c>
      <c r="F329" t="s">
        <v>9464</v>
      </c>
      <c r="G329" t="s">
        <v>13033</v>
      </c>
      <c r="H329" t="s">
        <v>22</v>
      </c>
      <c r="I329" t="s">
        <v>22</v>
      </c>
      <c r="J329" t="s">
        <v>22</v>
      </c>
      <c r="K329" t="s">
        <v>22</v>
      </c>
      <c r="L329" t="s">
        <v>22</v>
      </c>
      <c r="M329" t="s">
        <v>14749</v>
      </c>
      <c r="N329" t="s">
        <v>22</v>
      </c>
      <c r="O329" t="s">
        <v>22</v>
      </c>
    </row>
    <row r="330" spans="1:15" x14ac:dyDescent="0.35">
      <c r="A330" t="s">
        <v>8769</v>
      </c>
      <c r="B330" t="s">
        <v>14750</v>
      </c>
      <c r="C330" t="s">
        <v>22</v>
      </c>
      <c r="D330" t="s">
        <v>22</v>
      </c>
      <c r="E330" t="s">
        <v>22</v>
      </c>
      <c r="F330" t="s">
        <v>9464</v>
      </c>
      <c r="G330" t="s">
        <v>13033</v>
      </c>
      <c r="H330" t="s">
        <v>22</v>
      </c>
      <c r="I330" t="s">
        <v>22</v>
      </c>
      <c r="J330" t="s">
        <v>22</v>
      </c>
      <c r="K330" t="s">
        <v>22</v>
      </c>
      <c r="L330" t="s">
        <v>22</v>
      </c>
      <c r="M330" t="s">
        <v>14750</v>
      </c>
      <c r="N330" t="s">
        <v>22</v>
      </c>
      <c r="O330" t="s">
        <v>22</v>
      </c>
    </row>
    <row r="331" spans="1:15" x14ac:dyDescent="0.35">
      <c r="A331" t="s">
        <v>8769</v>
      </c>
      <c r="B331" t="s">
        <v>14751</v>
      </c>
      <c r="C331" t="s">
        <v>22</v>
      </c>
      <c r="D331" t="s">
        <v>22</v>
      </c>
      <c r="E331" t="s">
        <v>22</v>
      </c>
      <c r="F331" t="s">
        <v>9477</v>
      </c>
      <c r="G331" t="s">
        <v>13037</v>
      </c>
      <c r="H331" t="s">
        <v>22</v>
      </c>
      <c r="I331" t="s">
        <v>22</v>
      </c>
      <c r="J331" t="s">
        <v>22</v>
      </c>
      <c r="K331" t="s">
        <v>22</v>
      </c>
      <c r="L331" t="s">
        <v>22</v>
      </c>
      <c r="M331" t="s">
        <v>14752</v>
      </c>
      <c r="N331" t="s">
        <v>22</v>
      </c>
      <c r="O331" t="s">
        <v>22</v>
      </c>
    </row>
    <row r="332" spans="1:15" x14ac:dyDescent="0.35">
      <c r="A332" t="s">
        <v>8769</v>
      </c>
      <c r="B332" t="s">
        <v>14753</v>
      </c>
      <c r="C332" t="s">
        <v>22</v>
      </c>
      <c r="D332" t="s">
        <v>22</v>
      </c>
      <c r="E332" t="s">
        <v>22</v>
      </c>
      <c r="F332" t="s">
        <v>9477</v>
      </c>
      <c r="G332" t="s">
        <v>13037</v>
      </c>
      <c r="H332" t="s">
        <v>22</v>
      </c>
      <c r="I332" t="s">
        <v>22</v>
      </c>
      <c r="J332" t="s">
        <v>22</v>
      </c>
      <c r="K332" t="s">
        <v>22</v>
      </c>
      <c r="L332" t="s">
        <v>22</v>
      </c>
      <c r="M332" t="s">
        <v>14754</v>
      </c>
      <c r="N332" t="s">
        <v>22</v>
      </c>
      <c r="O332" t="s">
        <v>22</v>
      </c>
    </row>
    <row r="333" spans="1:15" x14ac:dyDescent="0.35">
      <c r="A333" t="s">
        <v>8769</v>
      </c>
      <c r="B333" t="s">
        <v>14755</v>
      </c>
      <c r="C333" t="s">
        <v>22</v>
      </c>
      <c r="D333" t="s">
        <v>22</v>
      </c>
      <c r="E333" t="s">
        <v>22</v>
      </c>
      <c r="F333" t="s">
        <v>9477</v>
      </c>
      <c r="G333" t="s">
        <v>13037</v>
      </c>
      <c r="H333" t="s">
        <v>22</v>
      </c>
      <c r="I333" t="s">
        <v>22</v>
      </c>
      <c r="J333" t="s">
        <v>22</v>
      </c>
      <c r="K333" t="s">
        <v>22</v>
      </c>
      <c r="L333" t="s">
        <v>22</v>
      </c>
      <c r="M333" t="s">
        <v>14756</v>
      </c>
      <c r="N333" t="s">
        <v>22</v>
      </c>
      <c r="O333" t="s">
        <v>22</v>
      </c>
    </row>
    <row r="334" spans="1:15" x14ac:dyDescent="0.35">
      <c r="A334" t="s">
        <v>8769</v>
      </c>
      <c r="B334" t="s">
        <v>14757</v>
      </c>
      <c r="C334" t="s">
        <v>22</v>
      </c>
      <c r="D334" t="s">
        <v>22</v>
      </c>
      <c r="E334" t="s">
        <v>22</v>
      </c>
      <c r="F334" t="s">
        <v>9477</v>
      </c>
      <c r="G334" t="s">
        <v>13037</v>
      </c>
      <c r="H334" t="s">
        <v>22</v>
      </c>
      <c r="I334" t="s">
        <v>22</v>
      </c>
      <c r="J334" t="s">
        <v>22</v>
      </c>
      <c r="K334" t="s">
        <v>22</v>
      </c>
      <c r="L334" t="s">
        <v>22</v>
      </c>
      <c r="M334" t="s">
        <v>14758</v>
      </c>
      <c r="N334" t="s">
        <v>22</v>
      </c>
      <c r="O334" t="s">
        <v>22</v>
      </c>
    </row>
    <row r="335" spans="1:15" x14ac:dyDescent="0.35">
      <c r="A335" t="s">
        <v>8769</v>
      </c>
      <c r="B335" t="s">
        <v>14759</v>
      </c>
      <c r="C335" t="s">
        <v>22</v>
      </c>
      <c r="D335" t="s">
        <v>22</v>
      </c>
      <c r="E335" t="s">
        <v>22</v>
      </c>
      <c r="F335" t="s">
        <v>13109</v>
      </c>
      <c r="G335" t="s">
        <v>13110</v>
      </c>
      <c r="H335" t="s">
        <v>22</v>
      </c>
      <c r="I335" t="s">
        <v>22</v>
      </c>
      <c r="J335" t="s">
        <v>22</v>
      </c>
      <c r="K335" t="s">
        <v>22</v>
      </c>
      <c r="L335" t="s">
        <v>22</v>
      </c>
      <c r="M335" t="s">
        <v>14760</v>
      </c>
      <c r="N335" t="s">
        <v>22</v>
      </c>
      <c r="O335" t="s">
        <v>22</v>
      </c>
    </row>
    <row r="336" spans="1:15" x14ac:dyDescent="0.35">
      <c r="A336" t="s">
        <v>8769</v>
      </c>
      <c r="B336" t="s">
        <v>14761</v>
      </c>
      <c r="C336" t="s">
        <v>22</v>
      </c>
      <c r="D336" t="s">
        <v>22</v>
      </c>
      <c r="E336" t="s">
        <v>22</v>
      </c>
      <c r="F336" t="s">
        <v>9477</v>
      </c>
      <c r="G336" t="s">
        <v>13037</v>
      </c>
      <c r="H336" t="s">
        <v>22</v>
      </c>
      <c r="I336" t="s">
        <v>22</v>
      </c>
      <c r="J336" t="s">
        <v>22</v>
      </c>
      <c r="K336" t="s">
        <v>22</v>
      </c>
      <c r="L336" t="s">
        <v>22</v>
      </c>
      <c r="M336" t="s">
        <v>14762</v>
      </c>
      <c r="N336" t="s">
        <v>22</v>
      </c>
      <c r="O336" t="s">
        <v>22</v>
      </c>
    </row>
    <row r="337" spans="1:15" x14ac:dyDescent="0.35">
      <c r="A337" t="s">
        <v>8769</v>
      </c>
      <c r="B337" t="s">
        <v>14763</v>
      </c>
      <c r="C337" t="s">
        <v>22</v>
      </c>
      <c r="D337" t="s">
        <v>22</v>
      </c>
      <c r="E337" t="s">
        <v>22</v>
      </c>
      <c r="F337" t="s">
        <v>9477</v>
      </c>
      <c r="G337" t="s">
        <v>13037</v>
      </c>
      <c r="H337" t="s">
        <v>22</v>
      </c>
      <c r="I337" t="s">
        <v>22</v>
      </c>
      <c r="J337" t="s">
        <v>22</v>
      </c>
      <c r="K337" t="s">
        <v>22</v>
      </c>
      <c r="L337" t="s">
        <v>22</v>
      </c>
      <c r="M337" t="s">
        <v>14764</v>
      </c>
      <c r="N337" t="s">
        <v>22</v>
      </c>
      <c r="O337" t="s">
        <v>22</v>
      </c>
    </row>
    <row r="338" spans="1:15" x14ac:dyDescent="0.35">
      <c r="A338" t="s">
        <v>8769</v>
      </c>
      <c r="B338" t="s">
        <v>14765</v>
      </c>
      <c r="C338" t="s">
        <v>22</v>
      </c>
      <c r="D338" t="s">
        <v>22</v>
      </c>
      <c r="E338" t="s">
        <v>22</v>
      </c>
      <c r="F338" t="s">
        <v>9464</v>
      </c>
      <c r="G338" t="s">
        <v>13033</v>
      </c>
      <c r="H338" t="s">
        <v>22</v>
      </c>
      <c r="I338" t="s">
        <v>22</v>
      </c>
      <c r="J338" t="s">
        <v>22</v>
      </c>
      <c r="K338" t="s">
        <v>22</v>
      </c>
      <c r="L338" t="s">
        <v>22</v>
      </c>
      <c r="M338" t="s">
        <v>14765</v>
      </c>
      <c r="N338" t="s">
        <v>22</v>
      </c>
      <c r="O338" t="s">
        <v>22</v>
      </c>
    </row>
    <row r="339" spans="1:15" x14ac:dyDescent="0.35">
      <c r="A339" t="s">
        <v>8769</v>
      </c>
      <c r="B339" t="s">
        <v>14766</v>
      </c>
      <c r="C339" t="s">
        <v>22</v>
      </c>
      <c r="D339" t="s">
        <v>22</v>
      </c>
      <c r="E339" t="s">
        <v>22</v>
      </c>
      <c r="F339" t="s">
        <v>9464</v>
      </c>
      <c r="G339" t="s">
        <v>13033</v>
      </c>
      <c r="H339" t="s">
        <v>22</v>
      </c>
      <c r="I339" t="s">
        <v>22</v>
      </c>
      <c r="J339" t="s">
        <v>22</v>
      </c>
      <c r="K339" t="s">
        <v>22</v>
      </c>
      <c r="L339" t="s">
        <v>22</v>
      </c>
      <c r="M339" t="s">
        <v>14766</v>
      </c>
      <c r="N339" t="s">
        <v>22</v>
      </c>
      <c r="O339" t="s">
        <v>22</v>
      </c>
    </row>
    <row r="340" spans="1:15" x14ac:dyDescent="0.35">
      <c r="A340" t="s">
        <v>8769</v>
      </c>
      <c r="B340" t="s">
        <v>14767</v>
      </c>
      <c r="C340" t="s">
        <v>22</v>
      </c>
      <c r="D340" t="s">
        <v>22</v>
      </c>
      <c r="E340" t="s">
        <v>22</v>
      </c>
      <c r="F340" t="s">
        <v>13109</v>
      </c>
      <c r="G340" t="s">
        <v>13110</v>
      </c>
      <c r="H340" t="s">
        <v>7054</v>
      </c>
      <c r="I340" t="s">
        <v>22</v>
      </c>
      <c r="J340" t="s">
        <v>22</v>
      </c>
      <c r="K340" t="s">
        <v>22</v>
      </c>
      <c r="L340" t="s">
        <v>22</v>
      </c>
      <c r="M340" t="s">
        <v>14768</v>
      </c>
      <c r="N340" t="s">
        <v>22</v>
      </c>
      <c r="O340" t="s">
        <v>22</v>
      </c>
    </row>
    <row r="341" spans="1:15" x14ac:dyDescent="0.35">
      <c r="A341" t="s">
        <v>8769</v>
      </c>
      <c r="B341" t="s">
        <v>14769</v>
      </c>
      <c r="C341" t="s">
        <v>22</v>
      </c>
      <c r="D341" t="s">
        <v>22</v>
      </c>
      <c r="E341" t="s">
        <v>22</v>
      </c>
      <c r="F341" t="s">
        <v>13109</v>
      </c>
      <c r="G341" t="s">
        <v>13110</v>
      </c>
      <c r="H341" t="s">
        <v>22</v>
      </c>
      <c r="I341" t="s">
        <v>22</v>
      </c>
      <c r="J341" t="s">
        <v>22</v>
      </c>
      <c r="K341" t="s">
        <v>22</v>
      </c>
      <c r="L341" t="s">
        <v>22</v>
      </c>
      <c r="M341" t="s">
        <v>14769</v>
      </c>
      <c r="N341" t="s">
        <v>22</v>
      </c>
      <c r="O341" t="s">
        <v>22</v>
      </c>
    </row>
    <row r="342" spans="1:15" x14ac:dyDescent="0.35">
      <c r="A342" t="s">
        <v>8769</v>
      </c>
      <c r="B342" t="s">
        <v>14770</v>
      </c>
      <c r="C342" t="s">
        <v>22</v>
      </c>
      <c r="D342" t="s">
        <v>22</v>
      </c>
      <c r="E342" t="s">
        <v>22</v>
      </c>
      <c r="F342" t="s">
        <v>9477</v>
      </c>
      <c r="G342" t="s">
        <v>13037</v>
      </c>
      <c r="H342" t="s">
        <v>22</v>
      </c>
      <c r="I342" t="s">
        <v>22</v>
      </c>
      <c r="J342" t="s">
        <v>22</v>
      </c>
      <c r="K342" t="s">
        <v>22</v>
      </c>
      <c r="L342" t="s">
        <v>22</v>
      </c>
      <c r="M342" t="s">
        <v>14771</v>
      </c>
      <c r="N342" t="s">
        <v>22</v>
      </c>
      <c r="O342" t="s">
        <v>22</v>
      </c>
    </row>
    <row r="343" spans="1:15" x14ac:dyDescent="0.35">
      <c r="A343" t="s">
        <v>8769</v>
      </c>
      <c r="B343" t="s">
        <v>14772</v>
      </c>
      <c r="C343" t="s">
        <v>22</v>
      </c>
      <c r="D343" t="s">
        <v>22</v>
      </c>
      <c r="E343" t="s">
        <v>22</v>
      </c>
      <c r="F343" t="s">
        <v>9477</v>
      </c>
      <c r="G343" t="s">
        <v>13037</v>
      </c>
      <c r="H343" t="s">
        <v>22</v>
      </c>
      <c r="I343" t="s">
        <v>22</v>
      </c>
      <c r="J343" t="s">
        <v>22</v>
      </c>
      <c r="K343" t="s">
        <v>22</v>
      </c>
      <c r="L343" t="s">
        <v>22</v>
      </c>
      <c r="M343" t="s">
        <v>14773</v>
      </c>
      <c r="N343" t="s">
        <v>22</v>
      </c>
      <c r="O343" t="s">
        <v>22</v>
      </c>
    </row>
    <row r="344" spans="1:15" x14ac:dyDescent="0.35">
      <c r="A344" t="s">
        <v>8769</v>
      </c>
      <c r="B344" t="s">
        <v>14774</v>
      </c>
      <c r="C344" t="s">
        <v>22</v>
      </c>
      <c r="D344" t="s">
        <v>22</v>
      </c>
      <c r="E344" t="s">
        <v>22</v>
      </c>
      <c r="F344" t="s">
        <v>9477</v>
      </c>
      <c r="G344" t="s">
        <v>13037</v>
      </c>
      <c r="H344" t="s">
        <v>22</v>
      </c>
      <c r="I344" t="s">
        <v>22</v>
      </c>
      <c r="J344" t="s">
        <v>22</v>
      </c>
      <c r="K344" t="s">
        <v>22</v>
      </c>
      <c r="L344" t="s">
        <v>22</v>
      </c>
      <c r="M344" t="s">
        <v>14775</v>
      </c>
      <c r="N344" t="s">
        <v>22</v>
      </c>
      <c r="O344" t="s">
        <v>22</v>
      </c>
    </row>
    <row r="345" spans="1:15" x14ac:dyDescent="0.35">
      <c r="A345" t="s">
        <v>8769</v>
      </c>
      <c r="B345" t="s">
        <v>14776</v>
      </c>
      <c r="C345" t="s">
        <v>22</v>
      </c>
      <c r="D345" t="s">
        <v>22</v>
      </c>
      <c r="E345" t="s">
        <v>22</v>
      </c>
      <c r="F345" t="s">
        <v>9477</v>
      </c>
      <c r="G345" t="s">
        <v>13037</v>
      </c>
      <c r="H345" t="s">
        <v>22</v>
      </c>
      <c r="I345" t="s">
        <v>22</v>
      </c>
      <c r="J345" t="s">
        <v>22</v>
      </c>
      <c r="K345" t="s">
        <v>22</v>
      </c>
      <c r="L345" t="s">
        <v>22</v>
      </c>
      <c r="M345" t="s">
        <v>14776</v>
      </c>
      <c r="N345" t="s">
        <v>22</v>
      </c>
      <c r="O345" t="s">
        <v>22</v>
      </c>
    </row>
    <row r="346" spans="1:15" x14ac:dyDescent="0.35">
      <c r="A346" t="s">
        <v>8769</v>
      </c>
      <c r="B346" t="s">
        <v>14777</v>
      </c>
      <c r="C346" t="s">
        <v>22</v>
      </c>
      <c r="D346" t="s">
        <v>22</v>
      </c>
      <c r="E346" t="s">
        <v>22</v>
      </c>
      <c r="F346" t="s">
        <v>9464</v>
      </c>
      <c r="G346" t="s">
        <v>13033</v>
      </c>
      <c r="H346" t="s">
        <v>22</v>
      </c>
      <c r="I346" t="s">
        <v>22</v>
      </c>
      <c r="J346" t="s">
        <v>22</v>
      </c>
      <c r="K346" t="s">
        <v>22</v>
      </c>
      <c r="L346" t="s">
        <v>22</v>
      </c>
      <c r="M346" t="s">
        <v>14777</v>
      </c>
      <c r="N346" t="s">
        <v>22</v>
      </c>
      <c r="O346" t="s">
        <v>22</v>
      </c>
    </row>
    <row r="347" spans="1:15" x14ac:dyDescent="0.35">
      <c r="A347" t="s">
        <v>8769</v>
      </c>
      <c r="B347" t="s">
        <v>14778</v>
      </c>
      <c r="C347" t="s">
        <v>22</v>
      </c>
      <c r="D347" t="s">
        <v>22</v>
      </c>
      <c r="E347" t="s">
        <v>22</v>
      </c>
      <c r="F347" t="s">
        <v>13109</v>
      </c>
      <c r="G347" t="s">
        <v>13110</v>
      </c>
      <c r="H347" t="s">
        <v>22</v>
      </c>
      <c r="I347" t="s">
        <v>22</v>
      </c>
      <c r="J347" t="s">
        <v>22</v>
      </c>
      <c r="K347" t="s">
        <v>22</v>
      </c>
      <c r="L347" t="s">
        <v>22</v>
      </c>
      <c r="M347" t="s">
        <v>14778</v>
      </c>
      <c r="N347" t="s">
        <v>22</v>
      </c>
      <c r="O347" t="s">
        <v>22</v>
      </c>
    </row>
    <row r="348" spans="1:15" x14ac:dyDescent="0.35">
      <c r="A348" t="s">
        <v>8769</v>
      </c>
      <c r="B348" t="s">
        <v>14779</v>
      </c>
      <c r="C348" t="s">
        <v>22</v>
      </c>
      <c r="D348" t="s">
        <v>22</v>
      </c>
      <c r="E348" t="s">
        <v>22</v>
      </c>
      <c r="F348" t="s">
        <v>9477</v>
      </c>
      <c r="G348" t="s">
        <v>13037</v>
      </c>
      <c r="H348" t="s">
        <v>22</v>
      </c>
      <c r="I348" t="s">
        <v>22</v>
      </c>
      <c r="J348" t="s">
        <v>22</v>
      </c>
      <c r="K348" t="s">
        <v>22</v>
      </c>
      <c r="L348" t="s">
        <v>22</v>
      </c>
      <c r="M348" t="s">
        <v>14780</v>
      </c>
      <c r="N348" t="s">
        <v>22</v>
      </c>
      <c r="O348" t="s">
        <v>22</v>
      </c>
    </row>
    <row r="349" spans="1:15" x14ac:dyDescent="0.35">
      <c r="A349" t="s">
        <v>8769</v>
      </c>
      <c r="B349" t="s">
        <v>14781</v>
      </c>
      <c r="C349" t="s">
        <v>22</v>
      </c>
      <c r="D349" t="s">
        <v>22</v>
      </c>
      <c r="E349" t="s">
        <v>22</v>
      </c>
      <c r="F349" t="s">
        <v>9477</v>
      </c>
      <c r="G349" t="s">
        <v>13037</v>
      </c>
      <c r="H349" t="s">
        <v>22</v>
      </c>
      <c r="I349" t="s">
        <v>22</v>
      </c>
      <c r="J349" t="s">
        <v>22</v>
      </c>
      <c r="K349" t="s">
        <v>22</v>
      </c>
      <c r="L349" t="s">
        <v>22</v>
      </c>
      <c r="M349" t="s">
        <v>14780</v>
      </c>
      <c r="N349" t="s">
        <v>22</v>
      </c>
      <c r="O349" t="s">
        <v>22</v>
      </c>
    </row>
    <row r="350" spans="1:15" x14ac:dyDescent="0.35">
      <c r="A350" t="s">
        <v>8769</v>
      </c>
      <c r="B350" t="s">
        <v>14782</v>
      </c>
      <c r="C350" t="s">
        <v>22</v>
      </c>
      <c r="D350" t="s">
        <v>22</v>
      </c>
      <c r="E350" t="s">
        <v>22</v>
      </c>
      <c r="F350" t="s">
        <v>13109</v>
      </c>
      <c r="G350" t="s">
        <v>13110</v>
      </c>
      <c r="H350" t="s">
        <v>22</v>
      </c>
      <c r="I350" t="s">
        <v>7033</v>
      </c>
      <c r="J350" t="s">
        <v>22</v>
      </c>
      <c r="K350" t="s">
        <v>22</v>
      </c>
      <c r="L350" t="s">
        <v>22</v>
      </c>
      <c r="M350" t="s">
        <v>14782</v>
      </c>
      <c r="N350" t="s">
        <v>22</v>
      </c>
      <c r="O350" t="s">
        <v>22</v>
      </c>
    </row>
    <row r="351" spans="1:15" x14ac:dyDescent="0.35">
      <c r="A351" t="s">
        <v>8769</v>
      </c>
      <c r="B351" t="s">
        <v>14783</v>
      </c>
      <c r="C351" t="s">
        <v>22</v>
      </c>
      <c r="D351" t="s">
        <v>22</v>
      </c>
      <c r="E351" t="s">
        <v>22</v>
      </c>
      <c r="F351" t="s">
        <v>9477</v>
      </c>
      <c r="G351" t="s">
        <v>13037</v>
      </c>
      <c r="H351" t="s">
        <v>22</v>
      </c>
      <c r="I351" t="s">
        <v>22</v>
      </c>
      <c r="J351" t="s">
        <v>22</v>
      </c>
      <c r="K351" t="s">
        <v>22</v>
      </c>
      <c r="L351" t="s">
        <v>22</v>
      </c>
      <c r="M351" t="s">
        <v>14784</v>
      </c>
      <c r="N351" t="s">
        <v>22</v>
      </c>
      <c r="O351" t="s">
        <v>22</v>
      </c>
    </row>
    <row r="352" spans="1:15" x14ac:dyDescent="0.35">
      <c r="A352" t="s">
        <v>8769</v>
      </c>
      <c r="B352" t="s">
        <v>14785</v>
      </c>
      <c r="C352" t="s">
        <v>22</v>
      </c>
      <c r="D352" t="s">
        <v>22</v>
      </c>
      <c r="E352" t="s">
        <v>22</v>
      </c>
      <c r="F352" t="s">
        <v>9477</v>
      </c>
      <c r="G352" t="s">
        <v>13037</v>
      </c>
      <c r="H352" t="s">
        <v>22</v>
      </c>
      <c r="I352" t="s">
        <v>22</v>
      </c>
      <c r="J352" t="s">
        <v>22</v>
      </c>
      <c r="K352" t="s">
        <v>22</v>
      </c>
      <c r="L352" t="s">
        <v>22</v>
      </c>
      <c r="M352" t="s">
        <v>14786</v>
      </c>
      <c r="N352" t="s">
        <v>22</v>
      </c>
      <c r="O352" t="s">
        <v>22</v>
      </c>
    </row>
    <row r="353" spans="1:15" x14ac:dyDescent="0.35">
      <c r="A353" t="s">
        <v>8769</v>
      </c>
      <c r="B353" t="s">
        <v>14787</v>
      </c>
      <c r="C353" t="s">
        <v>22</v>
      </c>
      <c r="D353" t="s">
        <v>22</v>
      </c>
      <c r="E353" t="s">
        <v>22</v>
      </c>
      <c r="F353" t="s">
        <v>13109</v>
      </c>
      <c r="G353" t="s">
        <v>13110</v>
      </c>
      <c r="H353" t="s">
        <v>22</v>
      </c>
      <c r="I353" t="s">
        <v>22</v>
      </c>
      <c r="J353" t="s">
        <v>22</v>
      </c>
      <c r="K353" t="s">
        <v>22</v>
      </c>
      <c r="L353" t="s">
        <v>22</v>
      </c>
      <c r="M353" t="s">
        <v>14787</v>
      </c>
      <c r="N353" t="s">
        <v>22</v>
      </c>
      <c r="O353" t="s">
        <v>22</v>
      </c>
    </row>
    <row r="354" spans="1:15" x14ac:dyDescent="0.35">
      <c r="A354" t="s">
        <v>8769</v>
      </c>
      <c r="B354" t="s">
        <v>14788</v>
      </c>
      <c r="C354" t="s">
        <v>22</v>
      </c>
      <c r="D354" t="s">
        <v>22</v>
      </c>
      <c r="E354" t="s">
        <v>22</v>
      </c>
      <c r="F354" t="s">
        <v>9477</v>
      </c>
      <c r="G354" t="s">
        <v>13037</v>
      </c>
      <c r="H354" t="s">
        <v>22</v>
      </c>
      <c r="I354" t="s">
        <v>22</v>
      </c>
      <c r="J354" t="s">
        <v>22</v>
      </c>
      <c r="K354" t="s">
        <v>22</v>
      </c>
      <c r="L354" t="s">
        <v>22</v>
      </c>
      <c r="M354" t="s">
        <v>14789</v>
      </c>
      <c r="N354" t="s">
        <v>22</v>
      </c>
      <c r="O354" t="s">
        <v>22</v>
      </c>
    </row>
    <row r="355" spans="1:15" x14ac:dyDescent="0.35">
      <c r="A355" t="s">
        <v>8769</v>
      </c>
      <c r="B355" t="s">
        <v>14790</v>
      </c>
      <c r="C355" t="s">
        <v>22</v>
      </c>
      <c r="D355" t="s">
        <v>22</v>
      </c>
      <c r="E355" t="s">
        <v>22</v>
      </c>
      <c r="F355" t="s">
        <v>13109</v>
      </c>
      <c r="G355" t="s">
        <v>13110</v>
      </c>
      <c r="H355" t="s">
        <v>22</v>
      </c>
      <c r="I355" t="s">
        <v>22</v>
      </c>
      <c r="J355" t="s">
        <v>22</v>
      </c>
      <c r="K355" t="s">
        <v>22</v>
      </c>
      <c r="L355" t="s">
        <v>22</v>
      </c>
      <c r="M355" t="s">
        <v>14790</v>
      </c>
      <c r="N355" t="s">
        <v>22</v>
      </c>
      <c r="O355" t="s">
        <v>22</v>
      </c>
    </row>
    <row r="356" spans="1:15" x14ac:dyDescent="0.35">
      <c r="A356" t="s">
        <v>8769</v>
      </c>
      <c r="B356" t="s">
        <v>14791</v>
      </c>
      <c r="C356" t="s">
        <v>22</v>
      </c>
      <c r="D356" t="s">
        <v>22</v>
      </c>
      <c r="E356" t="s">
        <v>22</v>
      </c>
      <c r="F356" t="s">
        <v>9477</v>
      </c>
      <c r="G356" t="s">
        <v>13037</v>
      </c>
      <c r="H356" t="s">
        <v>22</v>
      </c>
      <c r="I356" t="s">
        <v>22</v>
      </c>
      <c r="J356" t="s">
        <v>22</v>
      </c>
      <c r="K356" t="s">
        <v>22</v>
      </c>
      <c r="L356" t="s">
        <v>22</v>
      </c>
      <c r="M356" t="s">
        <v>14792</v>
      </c>
      <c r="N356" t="s">
        <v>22</v>
      </c>
      <c r="O356" t="s">
        <v>22</v>
      </c>
    </row>
    <row r="357" spans="1:15" x14ac:dyDescent="0.35">
      <c r="A357" t="s">
        <v>8769</v>
      </c>
      <c r="B357" t="s">
        <v>14793</v>
      </c>
      <c r="C357" t="s">
        <v>22</v>
      </c>
      <c r="D357" t="s">
        <v>22</v>
      </c>
      <c r="E357" t="s">
        <v>22</v>
      </c>
      <c r="F357" t="s">
        <v>13109</v>
      </c>
      <c r="G357" t="s">
        <v>13110</v>
      </c>
      <c r="H357" t="s">
        <v>7054</v>
      </c>
      <c r="I357" t="s">
        <v>22</v>
      </c>
      <c r="J357" t="s">
        <v>22</v>
      </c>
      <c r="K357" t="s">
        <v>22</v>
      </c>
      <c r="L357" t="s">
        <v>22</v>
      </c>
      <c r="M357" t="s">
        <v>14793</v>
      </c>
      <c r="N357" t="s">
        <v>22</v>
      </c>
      <c r="O357" t="s">
        <v>22</v>
      </c>
    </row>
    <row r="358" spans="1:15" x14ac:dyDescent="0.35">
      <c r="A358" t="s">
        <v>8769</v>
      </c>
      <c r="B358" t="s">
        <v>14794</v>
      </c>
      <c r="C358" t="s">
        <v>22</v>
      </c>
      <c r="D358" t="s">
        <v>22</v>
      </c>
      <c r="E358" t="s">
        <v>22</v>
      </c>
      <c r="F358" t="s">
        <v>13109</v>
      </c>
      <c r="G358" t="s">
        <v>13110</v>
      </c>
      <c r="H358" t="s">
        <v>22</v>
      </c>
      <c r="I358" t="s">
        <v>22</v>
      </c>
      <c r="J358" t="s">
        <v>22</v>
      </c>
      <c r="K358" t="s">
        <v>22</v>
      </c>
      <c r="L358" t="s">
        <v>22</v>
      </c>
      <c r="M358" t="s">
        <v>14795</v>
      </c>
      <c r="N358" t="s">
        <v>22</v>
      </c>
      <c r="O358" t="s">
        <v>22</v>
      </c>
    </row>
    <row r="359" spans="1:15" x14ac:dyDescent="0.35">
      <c r="A359" t="s">
        <v>8769</v>
      </c>
      <c r="B359" t="s">
        <v>14796</v>
      </c>
      <c r="C359" t="s">
        <v>22</v>
      </c>
      <c r="D359" t="s">
        <v>22</v>
      </c>
      <c r="E359" t="s">
        <v>22</v>
      </c>
      <c r="F359" t="s">
        <v>13109</v>
      </c>
      <c r="G359" t="s">
        <v>13110</v>
      </c>
      <c r="H359" t="s">
        <v>22</v>
      </c>
      <c r="I359" t="s">
        <v>22</v>
      </c>
      <c r="J359" t="s">
        <v>22</v>
      </c>
      <c r="K359" t="s">
        <v>22</v>
      </c>
      <c r="L359" t="s">
        <v>22</v>
      </c>
      <c r="M359" t="s">
        <v>14796</v>
      </c>
      <c r="N359" t="s">
        <v>22</v>
      </c>
      <c r="O359" t="s">
        <v>22</v>
      </c>
    </row>
    <row r="360" spans="1:15" x14ac:dyDescent="0.35">
      <c r="A360" t="s">
        <v>8769</v>
      </c>
      <c r="B360" t="s">
        <v>14797</v>
      </c>
      <c r="C360" t="s">
        <v>22</v>
      </c>
      <c r="D360" t="s">
        <v>22</v>
      </c>
      <c r="E360" t="s">
        <v>22</v>
      </c>
      <c r="F360" t="s">
        <v>9464</v>
      </c>
      <c r="G360" t="s">
        <v>13033</v>
      </c>
      <c r="H360" t="s">
        <v>7046</v>
      </c>
      <c r="I360" t="s">
        <v>22</v>
      </c>
      <c r="J360" t="s">
        <v>22</v>
      </c>
      <c r="K360" t="s">
        <v>22</v>
      </c>
      <c r="L360" t="s">
        <v>22</v>
      </c>
      <c r="M360" t="s">
        <v>14798</v>
      </c>
      <c r="N360" t="s">
        <v>22</v>
      </c>
      <c r="O360" t="s">
        <v>22</v>
      </c>
    </row>
    <row r="361" spans="1:15" x14ac:dyDescent="0.35">
      <c r="A361" t="s">
        <v>8769</v>
      </c>
      <c r="B361" t="s">
        <v>14799</v>
      </c>
      <c r="C361" t="s">
        <v>22</v>
      </c>
      <c r="D361" t="s">
        <v>22</v>
      </c>
      <c r="E361" t="s">
        <v>22</v>
      </c>
      <c r="F361" t="s">
        <v>9464</v>
      </c>
      <c r="G361" t="s">
        <v>13033</v>
      </c>
      <c r="H361" t="s">
        <v>7046</v>
      </c>
      <c r="I361" t="s">
        <v>22</v>
      </c>
      <c r="J361" t="s">
        <v>22</v>
      </c>
      <c r="K361" t="s">
        <v>22</v>
      </c>
      <c r="L361" t="s">
        <v>22</v>
      </c>
      <c r="M361" t="s">
        <v>14798</v>
      </c>
      <c r="N361" t="s">
        <v>22</v>
      </c>
      <c r="O361" t="s">
        <v>22</v>
      </c>
    </row>
    <row r="362" spans="1:15" x14ac:dyDescent="0.35">
      <c r="A362" t="s">
        <v>8769</v>
      </c>
      <c r="B362" t="s">
        <v>14800</v>
      </c>
      <c r="C362" t="s">
        <v>22</v>
      </c>
      <c r="D362" t="s">
        <v>22</v>
      </c>
      <c r="E362" t="s">
        <v>22</v>
      </c>
      <c r="F362" t="s">
        <v>9464</v>
      </c>
      <c r="G362" t="s">
        <v>13033</v>
      </c>
      <c r="H362" t="s">
        <v>22</v>
      </c>
      <c r="I362" t="s">
        <v>22</v>
      </c>
      <c r="J362" t="s">
        <v>22</v>
      </c>
      <c r="K362" t="s">
        <v>22</v>
      </c>
      <c r="L362" t="s">
        <v>22</v>
      </c>
      <c r="M362" t="s">
        <v>14801</v>
      </c>
      <c r="N362" t="s">
        <v>22</v>
      </c>
      <c r="O362" t="s">
        <v>22</v>
      </c>
    </row>
    <row r="363" spans="1:15" x14ac:dyDescent="0.35">
      <c r="A363" t="s">
        <v>8769</v>
      </c>
      <c r="B363" t="s">
        <v>14802</v>
      </c>
      <c r="C363" t="s">
        <v>22</v>
      </c>
      <c r="D363" t="s">
        <v>22</v>
      </c>
      <c r="E363" t="s">
        <v>22</v>
      </c>
      <c r="F363" t="s">
        <v>13109</v>
      </c>
      <c r="G363" t="s">
        <v>13110</v>
      </c>
      <c r="H363" t="s">
        <v>22</v>
      </c>
      <c r="I363" t="s">
        <v>22</v>
      </c>
      <c r="J363" t="s">
        <v>22</v>
      </c>
      <c r="K363" t="s">
        <v>22</v>
      </c>
      <c r="L363" t="s">
        <v>22</v>
      </c>
      <c r="M363" t="s">
        <v>14802</v>
      </c>
      <c r="N363" t="s">
        <v>22</v>
      </c>
      <c r="O363" t="s">
        <v>22</v>
      </c>
    </row>
    <row r="364" spans="1:15" x14ac:dyDescent="0.35">
      <c r="A364" t="s">
        <v>8769</v>
      </c>
      <c r="B364" t="s">
        <v>14803</v>
      </c>
      <c r="C364" t="s">
        <v>22</v>
      </c>
      <c r="D364" t="s">
        <v>22</v>
      </c>
      <c r="E364" t="s">
        <v>22</v>
      </c>
      <c r="F364" t="s">
        <v>13109</v>
      </c>
      <c r="G364" t="s">
        <v>13110</v>
      </c>
      <c r="H364" t="s">
        <v>22</v>
      </c>
      <c r="I364" t="s">
        <v>22</v>
      </c>
      <c r="J364" t="s">
        <v>22</v>
      </c>
      <c r="K364" t="s">
        <v>22</v>
      </c>
      <c r="L364" t="s">
        <v>22</v>
      </c>
      <c r="M364" t="s">
        <v>14803</v>
      </c>
      <c r="N364" t="s">
        <v>22</v>
      </c>
      <c r="O364" t="s">
        <v>22</v>
      </c>
    </row>
    <row r="365" spans="1:15" x14ac:dyDescent="0.35">
      <c r="A365" t="s">
        <v>8769</v>
      </c>
      <c r="B365" t="s">
        <v>14804</v>
      </c>
      <c r="C365" t="s">
        <v>22</v>
      </c>
      <c r="D365" t="s">
        <v>22</v>
      </c>
      <c r="E365" t="s">
        <v>22</v>
      </c>
      <c r="F365" t="s">
        <v>9477</v>
      </c>
      <c r="G365" t="s">
        <v>13037</v>
      </c>
      <c r="H365" t="s">
        <v>22</v>
      </c>
      <c r="I365" t="s">
        <v>22</v>
      </c>
      <c r="J365" t="s">
        <v>22</v>
      </c>
      <c r="K365" t="s">
        <v>22</v>
      </c>
      <c r="L365" t="s">
        <v>22</v>
      </c>
      <c r="M365" t="s">
        <v>14805</v>
      </c>
      <c r="N365" t="s">
        <v>22</v>
      </c>
      <c r="O365" t="s">
        <v>22</v>
      </c>
    </row>
    <row r="366" spans="1:15" x14ac:dyDescent="0.35">
      <c r="A366" t="s">
        <v>8769</v>
      </c>
      <c r="B366" t="s">
        <v>14806</v>
      </c>
      <c r="C366" t="s">
        <v>22</v>
      </c>
      <c r="D366" t="s">
        <v>22</v>
      </c>
      <c r="E366" t="s">
        <v>22</v>
      </c>
      <c r="F366" t="s">
        <v>13109</v>
      </c>
      <c r="G366" t="s">
        <v>13110</v>
      </c>
      <c r="H366" t="s">
        <v>22</v>
      </c>
      <c r="I366" t="s">
        <v>22</v>
      </c>
      <c r="J366" t="s">
        <v>22</v>
      </c>
      <c r="K366" t="s">
        <v>22</v>
      </c>
      <c r="L366" t="s">
        <v>22</v>
      </c>
      <c r="M366" t="s">
        <v>14807</v>
      </c>
      <c r="N366" t="s">
        <v>22</v>
      </c>
      <c r="O366" t="s">
        <v>22</v>
      </c>
    </row>
    <row r="367" spans="1:15" x14ac:dyDescent="0.35">
      <c r="A367" t="s">
        <v>8769</v>
      </c>
      <c r="B367" t="s">
        <v>14808</v>
      </c>
      <c r="C367" t="s">
        <v>22</v>
      </c>
      <c r="D367" t="s">
        <v>22</v>
      </c>
      <c r="E367" t="s">
        <v>22</v>
      </c>
      <c r="F367" t="s">
        <v>13109</v>
      </c>
      <c r="G367" t="s">
        <v>13110</v>
      </c>
      <c r="H367" t="s">
        <v>22</v>
      </c>
      <c r="I367" t="s">
        <v>22</v>
      </c>
      <c r="J367" t="s">
        <v>22</v>
      </c>
      <c r="K367" t="s">
        <v>22</v>
      </c>
      <c r="L367" t="s">
        <v>22</v>
      </c>
      <c r="M367" t="s">
        <v>14808</v>
      </c>
      <c r="N367" t="s">
        <v>22</v>
      </c>
      <c r="O367" t="s">
        <v>22</v>
      </c>
    </row>
    <row r="368" spans="1:15" x14ac:dyDescent="0.35">
      <c r="A368" t="s">
        <v>8769</v>
      </c>
      <c r="B368" t="s">
        <v>14809</v>
      </c>
      <c r="C368" t="s">
        <v>22</v>
      </c>
      <c r="D368" t="s">
        <v>22</v>
      </c>
      <c r="E368" t="s">
        <v>22</v>
      </c>
      <c r="F368" t="s">
        <v>13109</v>
      </c>
      <c r="G368" t="s">
        <v>13110</v>
      </c>
      <c r="H368" t="s">
        <v>22</v>
      </c>
      <c r="I368" t="s">
        <v>22</v>
      </c>
      <c r="J368" t="s">
        <v>22</v>
      </c>
      <c r="K368" t="s">
        <v>22</v>
      </c>
      <c r="L368" t="s">
        <v>22</v>
      </c>
      <c r="M368" t="s">
        <v>14809</v>
      </c>
      <c r="N368" t="s">
        <v>22</v>
      </c>
      <c r="O368" t="s">
        <v>22</v>
      </c>
    </row>
    <row r="369" spans="1:15" x14ac:dyDescent="0.35">
      <c r="A369" t="s">
        <v>8769</v>
      </c>
      <c r="B369" t="s">
        <v>14810</v>
      </c>
      <c r="C369" t="s">
        <v>22</v>
      </c>
      <c r="D369" t="s">
        <v>22</v>
      </c>
      <c r="E369" t="s">
        <v>22</v>
      </c>
      <c r="F369" t="s">
        <v>13109</v>
      </c>
      <c r="G369" t="s">
        <v>13110</v>
      </c>
      <c r="H369" t="s">
        <v>22</v>
      </c>
      <c r="I369" t="s">
        <v>22</v>
      </c>
      <c r="J369" t="s">
        <v>22</v>
      </c>
      <c r="K369" t="s">
        <v>22</v>
      </c>
      <c r="L369" t="s">
        <v>22</v>
      </c>
      <c r="M369" t="s">
        <v>14811</v>
      </c>
      <c r="N369" t="s">
        <v>22</v>
      </c>
      <c r="O369" t="s">
        <v>22</v>
      </c>
    </row>
    <row r="370" spans="1:15" x14ac:dyDescent="0.35">
      <c r="A370" t="s">
        <v>8769</v>
      </c>
      <c r="B370" t="s">
        <v>14812</v>
      </c>
      <c r="C370" t="s">
        <v>22</v>
      </c>
      <c r="D370" t="s">
        <v>22</v>
      </c>
      <c r="E370" t="s">
        <v>22</v>
      </c>
      <c r="F370" t="s">
        <v>13109</v>
      </c>
      <c r="G370" t="s">
        <v>13110</v>
      </c>
      <c r="H370" t="s">
        <v>22</v>
      </c>
      <c r="I370" t="s">
        <v>22</v>
      </c>
      <c r="J370" t="s">
        <v>22</v>
      </c>
      <c r="K370" t="s">
        <v>22</v>
      </c>
      <c r="L370" t="s">
        <v>22</v>
      </c>
      <c r="M370" t="s">
        <v>14812</v>
      </c>
      <c r="N370" t="s">
        <v>22</v>
      </c>
      <c r="O370" t="s">
        <v>22</v>
      </c>
    </row>
    <row r="371" spans="1:15" x14ac:dyDescent="0.35">
      <c r="A371" t="s">
        <v>8769</v>
      </c>
      <c r="B371" t="s">
        <v>14813</v>
      </c>
      <c r="C371" t="s">
        <v>22</v>
      </c>
      <c r="D371" t="s">
        <v>22</v>
      </c>
      <c r="E371" t="s">
        <v>22</v>
      </c>
      <c r="F371" t="s">
        <v>9477</v>
      </c>
      <c r="G371" t="s">
        <v>13037</v>
      </c>
      <c r="H371" t="s">
        <v>22</v>
      </c>
      <c r="I371" t="s">
        <v>22</v>
      </c>
      <c r="J371" t="s">
        <v>22</v>
      </c>
      <c r="K371" t="s">
        <v>22</v>
      </c>
      <c r="L371" t="s">
        <v>22</v>
      </c>
      <c r="M371" t="s">
        <v>14814</v>
      </c>
      <c r="N371" t="s">
        <v>22</v>
      </c>
      <c r="O371" t="s">
        <v>22</v>
      </c>
    </row>
    <row r="372" spans="1:15" x14ac:dyDescent="0.35">
      <c r="A372" t="s">
        <v>8769</v>
      </c>
      <c r="B372" t="s">
        <v>14815</v>
      </c>
      <c r="C372" t="s">
        <v>22</v>
      </c>
      <c r="D372" t="s">
        <v>22</v>
      </c>
      <c r="E372" t="s">
        <v>22</v>
      </c>
      <c r="F372" t="s">
        <v>13109</v>
      </c>
      <c r="G372" t="s">
        <v>13110</v>
      </c>
      <c r="H372" t="s">
        <v>22</v>
      </c>
      <c r="I372" t="s">
        <v>22</v>
      </c>
      <c r="J372" t="s">
        <v>22</v>
      </c>
      <c r="K372" t="s">
        <v>22</v>
      </c>
      <c r="L372" t="s">
        <v>22</v>
      </c>
      <c r="M372" t="s">
        <v>14815</v>
      </c>
      <c r="N372" t="s">
        <v>22</v>
      </c>
      <c r="O372" t="s">
        <v>22</v>
      </c>
    </row>
    <row r="373" spans="1:15" x14ac:dyDescent="0.35">
      <c r="A373" t="s">
        <v>8769</v>
      </c>
      <c r="B373" t="s">
        <v>14816</v>
      </c>
      <c r="C373" t="s">
        <v>22</v>
      </c>
      <c r="D373" t="s">
        <v>22</v>
      </c>
      <c r="E373" t="s">
        <v>22</v>
      </c>
      <c r="F373" t="s">
        <v>9477</v>
      </c>
      <c r="G373" t="s">
        <v>13037</v>
      </c>
      <c r="H373" t="s">
        <v>22</v>
      </c>
      <c r="I373" t="s">
        <v>22</v>
      </c>
      <c r="J373" t="s">
        <v>22</v>
      </c>
      <c r="K373" t="s">
        <v>22</v>
      </c>
      <c r="L373" t="s">
        <v>22</v>
      </c>
      <c r="M373" t="s">
        <v>14817</v>
      </c>
      <c r="N373" t="s">
        <v>22</v>
      </c>
      <c r="O373" t="s">
        <v>22</v>
      </c>
    </row>
    <row r="374" spans="1:15" x14ac:dyDescent="0.35">
      <c r="A374" t="s">
        <v>8769</v>
      </c>
      <c r="B374" t="s">
        <v>14818</v>
      </c>
      <c r="C374" t="s">
        <v>22</v>
      </c>
      <c r="D374" t="s">
        <v>22</v>
      </c>
      <c r="E374" t="s">
        <v>22</v>
      </c>
      <c r="F374" t="s">
        <v>9477</v>
      </c>
      <c r="G374" t="s">
        <v>13037</v>
      </c>
      <c r="H374" t="s">
        <v>22</v>
      </c>
      <c r="I374" t="s">
        <v>22</v>
      </c>
      <c r="J374" t="s">
        <v>22</v>
      </c>
      <c r="K374" t="s">
        <v>22</v>
      </c>
      <c r="L374" t="s">
        <v>22</v>
      </c>
      <c r="M374" t="s">
        <v>14819</v>
      </c>
      <c r="N374" t="s">
        <v>22</v>
      </c>
      <c r="O374" t="s">
        <v>22</v>
      </c>
    </row>
    <row r="375" spans="1:15" x14ac:dyDescent="0.35">
      <c r="A375" t="s">
        <v>8769</v>
      </c>
      <c r="B375" t="s">
        <v>14820</v>
      </c>
      <c r="C375" t="s">
        <v>22</v>
      </c>
      <c r="D375" t="s">
        <v>22</v>
      </c>
      <c r="E375" t="s">
        <v>22</v>
      </c>
      <c r="F375" t="s">
        <v>13109</v>
      </c>
      <c r="G375" t="s">
        <v>13110</v>
      </c>
      <c r="H375" t="s">
        <v>22</v>
      </c>
      <c r="I375" t="s">
        <v>22</v>
      </c>
      <c r="J375" t="s">
        <v>22</v>
      </c>
      <c r="K375" t="s">
        <v>22</v>
      </c>
      <c r="L375" t="s">
        <v>22</v>
      </c>
      <c r="M375" t="s">
        <v>14821</v>
      </c>
      <c r="N375" t="s">
        <v>22</v>
      </c>
      <c r="O375" t="s">
        <v>22</v>
      </c>
    </row>
    <row r="376" spans="1:15" x14ac:dyDescent="0.35">
      <c r="A376" t="s">
        <v>8769</v>
      </c>
      <c r="B376" t="s">
        <v>14822</v>
      </c>
      <c r="C376" t="s">
        <v>22</v>
      </c>
      <c r="D376" t="s">
        <v>22</v>
      </c>
      <c r="E376" t="s">
        <v>22</v>
      </c>
      <c r="F376" t="s">
        <v>13109</v>
      </c>
      <c r="G376" t="s">
        <v>13110</v>
      </c>
      <c r="H376" t="s">
        <v>22</v>
      </c>
      <c r="I376" t="s">
        <v>22</v>
      </c>
      <c r="J376" t="s">
        <v>22</v>
      </c>
      <c r="K376" t="s">
        <v>22</v>
      </c>
      <c r="L376" t="s">
        <v>22</v>
      </c>
      <c r="M376" t="s">
        <v>14823</v>
      </c>
      <c r="N376" t="s">
        <v>22</v>
      </c>
      <c r="O376" t="s">
        <v>22</v>
      </c>
    </row>
    <row r="377" spans="1:15" x14ac:dyDescent="0.35">
      <c r="A377" t="s">
        <v>8769</v>
      </c>
      <c r="B377" t="s">
        <v>14824</v>
      </c>
      <c r="C377" t="s">
        <v>22</v>
      </c>
      <c r="D377" t="s">
        <v>22</v>
      </c>
      <c r="E377" t="s">
        <v>22</v>
      </c>
      <c r="F377" t="s">
        <v>13109</v>
      </c>
      <c r="G377" t="s">
        <v>13110</v>
      </c>
      <c r="H377" t="s">
        <v>22</v>
      </c>
      <c r="I377" t="s">
        <v>22</v>
      </c>
      <c r="J377" t="s">
        <v>22</v>
      </c>
      <c r="K377" t="s">
        <v>22</v>
      </c>
      <c r="L377" t="s">
        <v>22</v>
      </c>
      <c r="M377" t="s">
        <v>14824</v>
      </c>
      <c r="N377" t="s">
        <v>22</v>
      </c>
      <c r="O377" t="s">
        <v>22</v>
      </c>
    </row>
    <row r="378" spans="1:15" x14ac:dyDescent="0.35">
      <c r="A378" t="s">
        <v>8769</v>
      </c>
      <c r="B378" t="s">
        <v>14825</v>
      </c>
      <c r="C378" t="s">
        <v>22</v>
      </c>
      <c r="D378" t="s">
        <v>22</v>
      </c>
      <c r="E378" t="s">
        <v>22</v>
      </c>
      <c r="F378" t="s">
        <v>9477</v>
      </c>
      <c r="G378" t="s">
        <v>13037</v>
      </c>
      <c r="H378" t="s">
        <v>22</v>
      </c>
      <c r="I378" t="s">
        <v>22</v>
      </c>
      <c r="J378" t="s">
        <v>22</v>
      </c>
      <c r="K378" t="s">
        <v>22</v>
      </c>
      <c r="L378" t="s">
        <v>22</v>
      </c>
      <c r="M378" t="s">
        <v>14826</v>
      </c>
      <c r="N378" t="s">
        <v>22</v>
      </c>
      <c r="O378" t="s">
        <v>22</v>
      </c>
    </row>
    <row r="379" spans="1:15" x14ac:dyDescent="0.35">
      <c r="A379" t="s">
        <v>10934</v>
      </c>
      <c r="B379" t="s">
        <v>14827</v>
      </c>
      <c r="C379" t="s">
        <v>22</v>
      </c>
      <c r="D379" t="s">
        <v>22</v>
      </c>
      <c r="E379" t="s">
        <v>14334</v>
      </c>
      <c r="F379" t="s">
        <v>13347</v>
      </c>
      <c r="G379" t="s">
        <v>22</v>
      </c>
      <c r="H379" t="s">
        <v>22</v>
      </c>
      <c r="I379" t="s">
        <v>22</v>
      </c>
      <c r="J379" t="s">
        <v>22</v>
      </c>
      <c r="K379" t="s">
        <v>22</v>
      </c>
      <c r="L379" t="s">
        <v>22</v>
      </c>
      <c r="M379" t="s">
        <v>14828</v>
      </c>
      <c r="N379" t="s">
        <v>22</v>
      </c>
      <c r="O379" t="s">
        <v>22</v>
      </c>
    </row>
    <row r="380" spans="1:15" x14ac:dyDescent="0.35">
      <c r="A380" t="s">
        <v>10568</v>
      </c>
      <c r="B380" t="s">
        <v>14829</v>
      </c>
      <c r="C380" t="s">
        <v>22</v>
      </c>
      <c r="D380" t="s">
        <v>22</v>
      </c>
      <c r="E380" t="s">
        <v>22</v>
      </c>
      <c r="F380" t="s">
        <v>9464</v>
      </c>
      <c r="G380" t="s">
        <v>13033</v>
      </c>
      <c r="H380" t="s">
        <v>22</v>
      </c>
      <c r="I380" t="s">
        <v>22</v>
      </c>
      <c r="J380" t="s">
        <v>22</v>
      </c>
      <c r="K380" t="s">
        <v>22</v>
      </c>
      <c r="L380" t="s">
        <v>22</v>
      </c>
      <c r="M380" t="s">
        <v>14829</v>
      </c>
      <c r="N380" t="s">
        <v>22</v>
      </c>
      <c r="O380" t="s">
        <v>22</v>
      </c>
    </row>
    <row r="381" spans="1:15" x14ac:dyDescent="0.35">
      <c r="A381" t="s">
        <v>10568</v>
      </c>
      <c r="B381" t="s">
        <v>14830</v>
      </c>
      <c r="C381" t="s">
        <v>22</v>
      </c>
      <c r="D381" t="s">
        <v>22</v>
      </c>
      <c r="E381" t="s">
        <v>22</v>
      </c>
      <c r="F381" t="s">
        <v>9464</v>
      </c>
      <c r="G381" t="s">
        <v>13033</v>
      </c>
      <c r="H381" t="s">
        <v>22</v>
      </c>
      <c r="I381" t="s">
        <v>22</v>
      </c>
      <c r="J381" t="s">
        <v>22</v>
      </c>
      <c r="K381" t="s">
        <v>22</v>
      </c>
      <c r="L381" t="s">
        <v>22</v>
      </c>
      <c r="M381" t="s">
        <v>14830</v>
      </c>
      <c r="N381" t="s">
        <v>22</v>
      </c>
      <c r="O381" t="s">
        <v>22</v>
      </c>
    </row>
    <row r="382" spans="1:15" x14ac:dyDescent="0.35">
      <c r="A382" t="s">
        <v>10568</v>
      </c>
      <c r="B382" t="s">
        <v>14831</v>
      </c>
      <c r="C382" t="s">
        <v>22</v>
      </c>
      <c r="D382" t="s">
        <v>22</v>
      </c>
      <c r="E382" t="s">
        <v>22</v>
      </c>
      <c r="F382" t="s">
        <v>9464</v>
      </c>
      <c r="G382" t="s">
        <v>13033</v>
      </c>
      <c r="H382" t="s">
        <v>22</v>
      </c>
      <c r="I382" t="s">
        <v>22</v>
      </c>
      <c r="J382" t="s">
        <v>22</v>
      </c>
      <c r="K382" t="s">
        <v>22</v>
      </c>
      <c r="L382" t="s">
        <v>22</v>
      </c>
      <c r="M382" t="s">
        <v>14831</v>
      </c>
      <c r="N382" t="s">
        <v>22</v>
      </c>
      <c r="O382" t="s">
        <v>22</v>
      </c>
    </row>
    <row r="383" spans="1:15" x14ac:dyDescent="0.35">
      <c r="A383" t="s">
        <v>10568</v>
      </c>
      <c r="B383" t="s">
        <v>14832</v>
      </c>
      <c r="C383" t="s">
        <v>22</v>
      </c>
      <c r="D383" t="s">
        <v>22</v>
      </c>
      <c r="E383" t="s">
        <v>22</v>
      </c>
      <c r="F383" t="s">
        <v>9464</v>
      </c>
      <c r="G383" t="s">
        <v>13033</v>
      </c>
      <c r="H383" t="s">
        <v>22</v>
      </c>
      <c r="I383" t="s">
        <v>22</v>
      </c>
      <c r="J383" t="s">
        <v>22</v>
      </c>
      <c r="K383" t="s">
        <v>22</v>
      </c>
      <c r="L383" t="s">
        <v>22</v>
      </c>
      <c r="M383" t="s">
        <v>14832</v>
      </c>
      <c r="N383" t="s">
        <v>22</v>
      </c>
      <c r="O383" t="s">
        <v>22</v>
      </c>
    </row>
    <row r="384" spans="1:15" x14ac:dyDescent="0.35">
      <c r="A384" t="s">
        <v>10568</v>
      </c>
      <c r="B384" t="s">
        <v>14833</v>
      </c>
      <c r="C384" t="s">
        <v>22</v>
      </c>
      <c r="D384" t="s">
        <v>22</v>
      </c>
      <c r="E384" t="s">
        <v>22</v>
      </c>
      <c r="F384" t="s">
        <v>9464</v>
      </c>
      <c r="G384" t="s">
        <v>13033</v>
      </c>
      <c r="H384" t="s">
        <v>22</v>
      </c>
      <c r="I384" t="s">
        <v>22</v>
      </c>
      <c r="J384" t="s">
        <v>22</v>
      </c>
      <c r="K384" t="s">
        <v>22</v>
      </c>
      <c r="L384" t="s">
        <v>22</v>
      </c>
      <c r="M384" t="s">
        <v>14834</v>
      </c>
      <c r="N384" t="s">
        <v>22</v>
      </c>
      <c r="O384" t="s">
        <v>22</v>
      </c>
    </row>
    <row r="385" spans="1:15" x14ac:dyDescent="0.35">
      <c r="A385" t="s">
        <v>10568</v>
      </c>
      <c r="B385" t="s">
        <v>14835</v>
      </c>
      <c r="C385" t="s">
        <v>22</v>
      </c>
      <c r="D385" t="s">
        <v>22</v>
      </c>
      <c r="E385" t="s">
        <v>22</v>
      </c>
      <c r="F385" t="s">
        <v>9464</v>
      </c>
      <c r="G385" t="s">
        <v>13033</v>
      </c>
      <c r="H385" t="s">
        <v>22</v>
      </c>
      <c r="I385" t="s">
        <v>22</v>
      </c>
      <c r="J385" t="s">
        <v>22</v>
      </c>
      <c r="K385" t="s">
        <v>22</v>
      </c>
      <c r="L385" t="s">
        <v>22</v>
      </c>
      <c r="M385" t="s">
        <v>14836</v>
      </c>
      <c r="N385" t="s">
        <v>22</v>
      </c>
      <c r="O385" t="s">
        <v>22</v>
      </c>
    </row>
    <row r="386" spans="1:15" x14ac:dyDescent="0.35">
      <c r="A386" t="s">
        <v>10568</v>
      </c>
      <c r="B386" t="s">
        <v>14837</v>
      </c>
      <c r="C386" t="s">
        <v>22</v>
      </c>
      <c r="D386" t="s">
        <v>22</v>
      </c>
      <c r="E386" t="s">
        <v>22</v>
      </c>
      <c r="F386" t="s">
        <v>9464</v>
      </c>
      <c r="G386" t="s">
        <v>13033</v>
      </c>
      <c r="H386" t="s">
        <v>22</v>
      </c>
      <c r="I386" t="s">
        <v>22</v>
      </c>
      <c r="J386" t="s">
        <v>22</v>
      </c>
      <c r="K386" t="s">
        <v>22</v>
      </c>
      <c r="L386" t="s">
        <v>22</v>
      </c>
      <c r="M386" t="s">
        <v>14838</v>
      </c>
      <c r="N386" t="s">
        <v>22</v>
      </c>
      <c r="O386" t="s">
        <v>22</v>
      </c>
    </row>
    <row r="387" spans="1:15" x14ac:dyDescent="0.35">
      <c r="A387" t="s">
        <v>10568</v>
      </c>
      <c r="B387" t="s">
        <v>14839</v>
      </c>
      <c r="C387" t="s">
        <v>22</v>
      </c>
      <c r="D387" t="s">
        <v>22</v>
      </c>
      <c r="E387" t="s">
        <v>22</v>
      </c>
      <c r="F387" t="s">
        <v>9464</v>
      </c>
      <c r="G387" t="s">
        <v>13033</v>
      </c>
      <c r="H387" t="s">
        <v>22</v>
      </c>
      <c r="I387" t="s">
        <v>22</v>
      </c>
      <c r="J387" t="s">
        <v>22</v>
      </c>
      <c r="K387" t="s">
        <v>22</v>
      </c>
      <c r="L387" t="s">
        <v>22</v>
      </c>
      <c r="M387" t="s">
        <v>14839</v>
      </c>
      <c r="N387" t="s">
        <v>22</v>
      </c>
      <c r="O387" t="s">
        <v>22</v>
      </c>
    </row>
    <row r="388" spans="1:15" x14ac:dyDescent="0.35">
      <c r="A388" t="s">
        <v>10568</v>
      </c>
      <c r="B388" t="s">
        <v>14840</v>
      </c>
      <c r="C388" t="s">
        <v>22</v>
      </c>
      <c r="D388" t="s">
        <v>22</v>
      </c>
      <c r="E388" t="s">
        <v>22</v>
      </c>
      <c r="F388" t="s">
        <v>9464</v>
      </c>
      <c r="G388" t="s">
        <v>13033</v>
      </c>
      <c r="H388" t="s">
        <v>22</v>
      </c>
      <c r="I388" t="s">
        <v>22</v>
      </c>
      <c r="J388" t="s">
        <v>22</v>
      </c>
      <c r="K388" t="s">
        <v>22</v>
      </c>
      <c r="L388" t="s">
        <v>22</v>
      </c>
      <c r="M388" t="s">
        <v>14840</v>
      </c>
      <c r="N388" t="s">
        <v>22</v>
      </c>
      <c r="O388" t="s">
        <v>22</v>
      </c>
    </row>
    <row r="389" spans="1:15" x14ac:dyDescent="0.35">
      <c r="A389" t="s">
        <v>10568</v>
      </c>
      <c r="B389" t="s">
        <v>14841</v>
      </c>
      <c r="C389" t="s">
        <v>22</v>
      </c>
      <c r="D389" t="s">
        <v>22</v>
      </c>
      <c r="E389" t="s">
        <v>22</v>
      </c>
      <c r="F389" t="s">
        <v>9464</v>
      </c>
      <c r="G389" t="s">
        <v>13033</v>
      </c>
      <c r="H389" t="s">
        <v>22</v>
      </c>
      <c r="I389" t="s">
        <v>22</v>
      </c>
      <c r="J389" t="s">
        <v>22</v>
      </c>
      <c r="K389" t="s">
        <v>22</v>
      </c>
      <c r="L389" t="s">
        <v>22</v>
      </c>
      <c r="M389" t="s">
        <v>14842</v>
      </c>
      <c r="N389" t="s">
        <v>22</v>
      </c>
      <c r="O389" t="s">
        <v>22</v>
      </c>
    </row>
    <row r="390" spans="1:15" x14ac:dyDescent="0.35">
      <c r="A390" t="s">
        <v>10568</v>
      </c>
      <c r="B390" t="s">
        <v>14843</v>
      </c>
      <c r="C390" t="s">
        <v>22</v>
      </c>
      <c r="D390" t="s">
        <v>22</v>
      </c>
      <c r="E390" t="s">
        <v>22</v>
      </c>
      <c r="F390" t="s">
        <v>9464</v>
      </c>
      <c r="G390" t="s">
        <v>13033</v>
      </c>
      <c r="H390" t="s">
        <v>22</v>
      </c>
      <c r="I390" t="s">
        <v>22</v>
      </c>
      <c r="J390" t="s">
        <v>22</v>
      </c>
      <c r="K390" t="s">
        <v>22</v>
      </c>
      <c r="L390" t="s">
        <v>22</v>
      </c>
      <c r="M390" t="s">
        <v>14844</v>
      </c>
      <c r="N390" t="s">
        <v>22</v>
      </c>
      <c r="O390" t="s">
        <v>22</v>
      </c>
    </row>
    <row r="391" spans="1:15" x14ac:dyDescent="0.35">
      <c r="A391" t="s">
        <v>10568</v>
      </c>
      <c r="B391" t="s">
        <v>14845</v>
      </c>
      <c r="C391" t="s">
        <v>22</v>
      </c>
      <c r="D391" t="s">
        <v>22</v>
      </c>
      <c r="E391" t="s">
        <v>22</v>
      </c>
      <c r="F391" t="s">
        <v>13109</v>
      </c>
      <c r="G391" t="s">
        <v>490</v>
      </c>
      <c r="H391" t="s">
        <v>22</v>
      </c>
      <c r="I391" t="s">
        <v>22</v>
      </c>
      <c r="J391" t="s">
        <v>22</v>
      </c>
      <c r="K391" t="s">
        <v>22</v>
      </c>
      <c r="L391" t="s">
        <v>22</v>
      </c>
      <c r="M391" t="s">
        <v>14846</v>
      </c>
      <c r="N391" t="s">
        <v>22</v>
      </c>
      <c r="O391" t="s">
        <v>22</v>
      </c>
    </row>
    <row r="392" spans="1:15" x14ac:dyDescent="0.35">
      <c r="A392" t="s">
        <v>10568</v>
      </c>
      <c r="B392" t="s">
        <v>14847</v>
      </c>
      <c r="C392" t="s">
        <v>22</v>
      </c>
      <c r="D392" t="s">
        <v>22</v>
      </c>
      <c r="E392" t="s">
        <v>22</v>
      </c>
      <c r="F392" t="s">
        <v>13109</v>
      </c>
      <c r="G392" t="s">
        <v>490</v>
      </c>
      <c r="H392" t="s">
        <v>22</v>
      </c>
      <c r="I392" t="s">
        <v>22</v>
      </c>
      <c r="J392" t="s">
        <v>22</v>
      </c>
      <c r="K392" t="s">
        <v>22</v>
      </c>
      <c r="L392" t="s">
        <v>22</v>
      </c>
      <c r="M392" t="s">
        <v>14848</v>
      </c>
      <c r="N392" t="s">
        <v>22</v>
      </c>
      <c r="O392" t="s">
        <v>22</v>
      </c>
    </row>
    <row r="393" spans="1:15" x14ac:dyDescent="0.35">
      <c r="A393" t="s">
        <v>10568</v>
      </c>
      <c r="B393" t="s">
        <v>14849</v>
      </c>
      <c r="C393" t="s">
        <v>22</v>
      </c>
      <c r="D393" t="s">
        <v>22</v>
      </c>
      <c r="E393" t="s">
        <v>22</v>
      </c>
      <c r="F393" t="s">
        <v>9464</v>
      </c>
      <c r="G393" t="s">
        <v>13033</v>
      </c>
      <c r="H393" t="s">
        <v>22</v>
      </c>
      <c r="I393" t="s">
        <v>22</v>
      </c>
      <c r="J393" t="s">
        <v>22</v>
      </c>
      <c r="K393" t="s">
        <v>22</v>
      </c>
      <c r="L393" t="s">
        <v>22</v>
      </c>
      <c r="M393" t="s">
        <v>14849</v>
      </c>
      <c r="N393" t="s">
        <v>22</v>
      </c>
      <c r="O393" t="s">
        <v>22</v>
      </c>
    </row>
    <row r="394" spans="1:15" x14ac:dyDescent="0.35">
      <c r="A394" t="s">
        <v>10568</v>
      </c>
      <c r="B394" t="s">
        <v>14850</v>
      </c>
      <c r="C394" t="s">
        <v>22</v>
      </c>
      <c r="D394" t="s">
        <v>22</v>
      </c>
      <c r="E394" t="s">
        <v>22</v>
      </c>
      <c r="F394" t="s">
        <v>9464</v>
      </c>
      <c r="G394" t="s">
        <v>13033</v>
      </c>
      <c r="H394" t="s">
        <v>22</v>
      </c>
      <c r="I394" t="s">
        <v>22</v>
      </c>
      <c r="J394" t="s">
        <v>22</v>
      </c>
      <c r="K394" t="s">
        <v>22</v>
      </c>
      <c r="L394" t="s">
        <v>22</v>
      </c>
      <c r="M394" t="s">
        <v>14850</v>
      </c>
      <c r="N394" t="s">
        <v>22</v>
      </c>
      <c r="O394" t="s">
        <v>22</v>
      </c>
    </row>
    <row r="395" spans="1:15" x14ac:dyDescent="0.35">
      <c r="A395" t="s">
        <v>10568</v>
      </c>
      <c r="B395" t="s">
        <v>14851</v>
      </c>
      <c r="C395" t="s">
        <v>22</v>
      </c>
      <c r="D395" t="s">
        <v>22</v>
      </c>
      <c r="E395" t="s">
        <v>22</v>
      </c>
      <c r="F395" t="s">
        <v>13109</v>
      </c>
      <c r="G395" t="s">
        <v>13110</v>
      </c>
      <c r="H395" t="s">
        <v>22</v>
      </c>
      <c r="I395" t="s">
        <v>22</v>
      </c>
      <c r="J395" t="s">
        <v>22</v>
      </c>
      <c r="K395" t="s">
        <v>22</v>
      </c>
      <c r="L395" t="s">
        <v>22</v>
      </c>
      <c r="M395" t="s">
        <v>14851</v>
      </c>
      <c r="N395" t="s">
        <v>22</v>
      </c>
      <c r="O395" t="s">
        <v>22</v>
      </c>
    </row>
    <row r="396" spans="1:15" x14ac:dyDescent="0.35">
      <c r="A396" t="s">
        <v>10568</v>
      </c>
      <c r="B396" t="s">
        <v>14852</v>
      </c>
      <c r="C396" t="s">
        <v>22</v>
      </c>
      <c r="D396" t="s">
        <v>22</v>
      </c>
      <c r="E396" t="s">
        <v>22</v>
      </c>
      <c r="F396" t="s">
        <v>9464</v>
      </c>
      <c r="G396" t="s">
        <v>13033</v>
      </c>
      <c r="H396" t="s">
        <v>22</v>
      </c>
      <c r="I396" t="s">
        <v>22</v>
      </c>
      <c r="J396" t="s">
        <v>22</v>
      </c>
      <c r="K396" t="s">
        <v>22</v>
      </c>
      <c r="L396" t="s">
        <v>22</v>
      </c>
      <c r="M396" t="s">
        <v>14852</v>
      </c>
      <c r="N396" t="s">
        <v>22</v>
      </c>
      <c r="O396" t="s">
        <v>22</v>
      </c>
    </row>
    <row r="397" spans="1:15" x14ac:dyDescent="0.35">
      <c r="A397" t="s">
        <v>10568</v>
      </c>
      <c r="B397" t="s">
        <v>14853</v>
      </c>
      <c r="C397" t="s">
        <v>22</v>
      </c>
      <c r="D397" t="s">
        <v>22</v>
      </c>
      <c r="E397" t="s">
        <v>22</v>
      </c>
      <c r="F397" t="s">
        <v>9464</v>
      </c>
      <c r="G397" t="s">
        <v>13033</v>
      </c>
      <c r="H397" t="s">
        <v>22</v>
      </c>
      <c r="I397" t="s">
        <v>22</v>
      </c>
      <c r="J397" t="s">
        <v>22</v>
      </c>
      <c r="K397" t="s">
        <v>22</v>
      </c>
      <c r="L397" t="s">
        <v>22</v>
      </c>
      <c r="M397" t="s">
        <v>14854</v>
      </c>
      <c r="N397" t="s">
        <v>22</v>
      </c>
      <c r="O397" t="s">
        <v>22</v>
      </c>
    </row>
    <row r="398" spans="1:15" x14ac:dyDescent="0.35">
      <c r="A398" t="s">
        <v>10568</v>
      </c>
      <c r="B398" t="s">
        <v>14855</v>
      </c>
      <c r="C398" t="s">
        <v>22</v>
      </c>
      <c r="D398" t="s">
        <v>22</v>
      </c>
      <c r="E398" t="s">
        <v>22</v>
      </c>
      <c r="F398" t="s">
        <v>9464</v>
      </c>
      <c r="G398" t="s">
        <v>13033</v>
      </c>
      <c r="H398" t="s">
        <v>22</v>
      </c>
      <c r="I398" t="s">
        <v>22</v>
      </c>
      <c r="J398" t="s">
        <v>22</v>
      </c>
      <c r="K398" t="s">
        <v>22</v>
      </c>
      <c r="L398" t="s">
        <v>22</v>
      </c>
      <c r="M398" t="s">
        <v>14856</v>
      </c>
      <c r="N398" t="s">
        <v>22</v>
      </c>
      <c r="O398" t="s">
        <v>22</v>
      </c>
    </row>
    <row r="399" spans="1:15" x14ac:dyDescent="0.35">
      <c r="A399" t="s">
        <v>10568</v>
      </c>
      <c r="B399" t="s">
        <v>14857</v>
      </c>
      <c r="C399" t="s">
        <v>22</v>
      </c>
      <c r="D399" t="s">
        <v>22</v>
      </c>
      <c r="E399" t="s">
        <v>22</v>
      </c>
      <c r="F399" t="s">
        <v>9464</v>
      </c>
      <c r="G399" t="s">
        <v>13033</v>
      </c>
      <c r="H399" t="s">
        <v>22</v>
      </c>
      <c r="I399" t="s">
        <v>22</v>
      </c>
      <c r="J399" t="s">
        <v>22</v>
      </c>
      <c r="K399" t="s">
        <v>22</v>
      </c>
      <c r="L399" t="s">
        <v>22</v>
      </c>
      <c r="M399" t="s">
        <v>14857</v>
      </c>
      <c r="N399" t="s">
        <v>22</v>
      </c>
      <c r="O399" t="s">
        <v>22</v>
      </c>
    </row>
    <row r="400" spans="1:15" x14ac:dyDescent="0.35">
      <c r="A400" t="s">
        <v>10568</v>
      </c>
      <c r="B400" t="s">
        <v>14858</v>
      </c>
      <c r="C400" t="s">
        <v>22</v>
      </c>
      <c r="D400" t="s">
        <v>22</v>
      </c>
      <c r="E400" t="s">
        <v>22</v>
      </c>
      <c r="F400" t="s">
        <v>9464</v>
      </c>
      <c r="G400" t="s">
        <v>13033</v>
      </c>
      <c r="H400" t="s">
        <v>22</v>
      </c>
      <c r="I400" t="s">
        <v>22</v>
      </c>
      <c r="J400" t="s">
        <v>22</v>
      </c>
      <c r="K400" t="s">
        <v>22</v>
      </c>
      <c r="L400" t="s">
        <v>22</v>
      </c>
      <c r="M400" t="s">
        <v>14859</v>
      </c>
      <c r="N400" t="s">
        <v>22</v>
      </c>
      <c r="O400" t="s">
        <v>22</v>
      </c>
    </row>
    <row r="401" spans="1:15" x14ac:dyDescent="0.35">
      <c r="A401" t="s">
        <v>10568</v>
      </c>
      <c r="B401" t="s">
        <v>14860</v>
      </c>
      <c r="C401" t="s">
        <v>22</v>
      </c>
      <c r="D401" t="s">
        <v>22</v>
      </c>
      <c r="E401" t="s">
        <v>22</v>
      </c>
      <c r="F401" t="s">
        <v>9464</v>
      </c>
      <c r="G401" t="s">
        <v>13033</v>
      </c>
      <c r="H401" t="s">
        <v>22</v>
      </c>
      <c r="I401" t="s">
        <v>22</v>
      </c>
      <c r="J401" t="s">
        <v>22</v>
      </c>
      <c r="K401" t="s">
        <v>22</v>
      </c>
      <c r="L401" t="s">
        <v>22</v>
      </c>
      <c r="M401" t="s">
        <v>14859</v>
      </c>
      <c r="N401" t="s">
        <v>22</v>
      </c>
      <c r="O401" t="s">
        <v>22</v>
      </c>
    </row>
    <row r="402" spans="1:15" x14ac:dyDescent="0.35">
      <c r="A402" t="s">
        <v>10568</v>
      </c>
      <c r="B402" t="s">
        <v>14861</v>
      </c>
      <c r="C402" t="s">
        <v>22</v>
      </c>
      <c r="D402" t="s">
        <v>22</v>
      </c>
      <c r="E402" t="s">
        <v>22</v>
      </c>
      <c r="F402" t="s">
        <v>9464</v>
      </c>
      <c r="G402" t="s">
        <v>13033</v>
      </c>
      <c r="H402" t="s">
        <v>22</v>
      </c>
      <c r="I402" t="s">
        <v>22</v>
      </c>
      <c r="J402" t="s">
        <v>22</v>
      </c>
      <c r="K402" t="s">
        <v>22</v>
      </c>
      <c r="L402" t="s">
        <v>22</v>
      </c>
      <c r="M402" t="s">
        <v>14861</v>
      </c>
      <c r="N402" t="s">
        <v>22</v>
      </c>
      <c r="O402" t="s">
        <v>22</v>
      </c>
    </row>
    <row r="403" spans="1:15" x14ac:dyDescent="0.35">
      <c r="A403" t="s">
        <v>10568</v>
      </c>
      <c r="B403" t="s">
        <v>14862</v>
      </c>
      <c r="C403" t="s">
        <v>22</v>
      </c>
      <c r="D403" t="s">
        <v>22</v>
      </c>
      <c r="E403" t="s">
        <v>22</v>
      </c>
      <c r="F403" t="s">
        <v>9464</v>
      </c>
      <c r="G403" t="s">
        <v>13033</v>
      </c>
      <c r="H403" t="s">
        <v>22</v>
      </c>
      <c r="I403" t="s">
        <v>22</v>
      </c>
      <c r="J403" t="s">
        <v>22</v>
      </c>
      <c r="K403" t="s">
        <v>22</v>
      </c>
      <c r="L403" t="s">
        <v>22</v>
      </c>
      <c r="M403" t="s">
        <v>14863</v>
      </c>
      <c r="N403" t="s">
        <v>22</v>
      </c>
      <c r="O403" t="s">
        <v>22</v>
      </c>
    </row>
    <row r="404" spans="1:15" x14ac:dyDescent="0.35">
      <c r="A404" t="s">
        <v>10568</v>
      </c>
      <c r="B404" t="s">
        <v>14864</v>
      </c>
      <c r="C404" t="s">
        <v>22</v>
      </c>
      <c r="D404" t="s">
        <v>22</v>
      </c>
      <c r="E404" t="s">
        <v>22</v>
      </c>
      <c r="F404" t="s">
        <v>9477</v>
      </c>
      <c r="G404" t="s">
        <v>13037</v>
      </c>
      <c r="H404" t="s">
        <v>22</v>
      </c>
      <c r="I404" t="s">
        <v>22</v>
      </c>
      <c r="J404" t="s">
        <v>22</v>
      </c>
      <c r="K404" t="s">
        <v>22</v>
      </c>
      <c r="L404" t="s">
        <v>22</v>
      </c>
      <c r="M404" t="s">
        <v>14864</v>
      </c>
      <c r="N404" t="s">
        <v>22</v>
      </c>
      <c r="O404" t="s">
        <v>22</v>
      </c>
    </row>
    <row r="405" spans="1:15" x14ac:dyDescent="0.35">
      <c r="A405" t="s">
        <v>10568</v>
      </c>
      <c r="B405" t="s">
        <v>14865</v>
      </c>
      <c r="C405" t="s">
        <v>22</v>
      </c>
      <c r="D405" t="s">
        <v>22</v>
      </c>
      <c r="E405" t="s">
        <v>22</v>
      </c>
      <c r="F405" t="s">
        <v>13109</v>
      </c>
      <c r="G405" t="s">
        <v>13110</v>
      </c>
      <c r="H405" t="s">
        <v>22</v>
      </c>
      <c r="I405" t="s">
        <v>22</v>
      </c>
      <c r="J405" t="s">
        <v>22</v>
      </c>
      <c r="K405" t="s">
        <v>22</v>
      </c>
      <c r="L405" t="s">
        <v>22</v>
      </c>
      <c r="M405" t="s">
        <v>14865</v>
      </c>
      <c r="N405" t="s">
        <v>22</v>
      </c>
      <c r="O405" t="s">
        <v>22</v>
      </c>
    </row>
    <row r="406" spans="1:15" x14ac:dyDescent="0.35">
      <c r="A406" t="s">
        <v>10568</v>
      </c>
      <c r="B406" t="s">
        <v>14866</v>
      </c>
      <c r="C406" t="s">
        <v>22</v>
      </c>
      <c r="D406" t="s">
        <v>22</v>
      </c>
      <c r="E406" t="s">
        <v>22</v>
      </c>
      <c r="F406" t="s">
        <v>13109</v>
      </c>
      <c r="G406" t="s">
        <v>13110</v>
      </c>
      <c r="H406" t="s">
        <v>22</v>
      </c>
      <c r="I406" t="s">
        <v>22</v>
      </c>
      <c r="J406" t="s">
        <v>22</v>
      </c>
      <c r="K406" t="s">
        <v>22</v>
      </c>
      <c r="L406" t="s">
        <v>22</v>
      </c>
      <c r="M406" t="s">
        <v>14866</v>
      </c>
      <c r="N406" t="s">
        <v>22</v>
      </c>
      <c r="O406" t="s">
        <v>22</v>
      </c>
    </row>
    <row r="407" spans="1:15" x14ac:dyDescent="0.35">
      <c r="A407" t="s">
        <v>10568</v>
      </c>
      <c r="B407" t="s">
        <v>14867</v>
      </c>
      <c r="C407" t="s">
        <v>22</v>
      </c>
      <c r="D407" t="s">
        <v>22</v>
      </c>
      <c r="E407" t="s">
        <v>22</v>
      </c>
      <c r="F407" t="s">
        <v>9477</v>
      </c>
      <c r="G407" t="s">
        <v>13037</v>
      </c>
      <c r="H407" t="s">
        <v>22</v>
      </c>
      <c r="I407" t="s">
        <v>22</v>
      </c>
      <c r="J407" t="s">
        <v>22</v>
      </c>
      <c r="K407" t="s">
        <v>22</v>
      </c>
      <c r="L407" t="s">
        <v>22</v>
      </c>
      <c r="M407" t="s">
        <v>14868</v>
      </c>
      <c r="N407" t="s">
        <v>22</v>
      </c>
      <c r="O407" t="s">
        <v>22</v>
      </c>
    </row>
    <row r="408" spans="1:15" x14ac:dyDescent="0.35">
      <c r="A408" t="s">
        <v>10568</v>
      </c>
      <c r="B408" t="s">
        <v>14869</v>
      </c>
      <c r="C408" t="s">
        <v>22</v>
      </c>
      <c r="D408" t="s">
        <v>22</v>
      </c>
      <c r="E408" t="s">
        <v>22</v>
      </c>
      <c r="F408" t="s">
        <v>9477</v>
      </c>
      <c r="G408" t="s">
        <v>13037</v>
      </c>
      <c r="H408" t="s">
        <v>22</v>
      </c>
      <c r="I408" t="s">
        <v>22</v>
      </c>
      <c r="J408" t="s">
        <v>22</v>
      </c>
      <c r="K408" t="s">
        <v>22</v>
      </c>
      <c r="L408" t="s">
        <v>22</v>
      </c>
      <c r="M408" t="s">
        <v>14870</v>
      </c>
      <c r="N408" t="s">
        <v>22</v>
      </c>
      <c r="O408" t="s">
        <v>22</v>
      </c>
    </row>
    <row r="409" spans="1:15" x14ac:dyDescent="0.35">
      <c r="A409" t="s">
        <v>10568</v>
      </c>
      <c r="B409" t="s">
        <v>14871</v>
      </c>
      <c r="C409" t="s">
        <v>22</v>
      </c>
      <c r="D409" t="s">
        <v>22</v>
      </c>
      <c r="E409" t="s">
        <v>22</v>
      </c>
      <c r="F409" t="s">
        <v>13109</v>
      </c>
      <c r="G409" t="s">
        <v>490</v>
      </c>
      <c r="H409" t="s">
        <v>22</v>
      </c>
      <c r="I409" t="s">
        <v>22</v>
      </c>
      <c r="J409" t="s">
        <v>22</v>
      </c>
      <c r="K409" t="s">
        <v>22</v>
      </c>
      <c r="L409" t="s">
        <v>22</v>
      </c>
      <c r="M409" t="s">
        <v>14872</v>
      </c>
      <c r="N409" t="s">
        <v>22</v>
      </c>
      <c r="O409" t="s">
        <v>22</v>
      </c>
    </row>
    <row r="410" spans="1:15" x14ac:dyDescent="0.35">
      <c r="A410" t="s">
        <v>10568</v>
      </c>
      <c r="B410" t="s">
        <v>14873</v>
      </c>
      <c r="C410" t="s">
        <v>22</v>
      </c>
      <c r="D410" t="s">
        <v>22</v>
      </c>
      <c r="E410" t="s">
        <v>22</v>
      </c>
      <c r="F410" t="s">
        <v>9464</v>
      </c>
      <c r="G410" t="s">
        <v>13033</v>
      </c>
      <c r="H410" t="s">
        <v>22</v>
      </c>
      <c r="I410" t="s">
        <v>22</v>
      </c>
      <c r="J410" t="s">
        <v>22</v>
      </c>
      <c r="K410" t="s">
        <v>22</v>
      </c>
      <c r="L410" t="s">
        <v>22</v>
      </c>
      <c r="M410" t="s">
        <v>14873</v>
      </c>
      <c r="N410" t="s">
        <v>22</v>
      </c>
      <c r="O410" t="s">
        <v>22</v>
      </c>
    </row>
    <row r="411" spans="1:15" x14ac:dyDescent="0.35">
      <c r="A411" t="s">
        <v>10568</v>
      </c>
      <c r="B411" t="s">
        <v>14874</v>
      </c>
      <c r="C411" t="s">
        <v>22</v>
      </c>
      <c r="D411" t="s">
        <v>22</v>
      </c>
      <c r="E411" t="s">
        <v>22</v>
      </c>
      <c r="F411" t="s">
        <v>9464</v>
      </c>
      <c r="G411" t="s">
        <v>13033</v>
      </c>
      <c r="H411" t="s">
        <v>22</v>
      </c>
      <c r="I411" t="s">
        <v>22</v>
      </c>
      <c r="J411" t="s">
        <v>22</v>
      </c>
      <c r="K411" t="s">
        <v>22</v>
      </c>
      <c r="L411" t="s">
        <v>22</v>
      </c>
      <c r="M411" t="s">
        <v>14874</v>
      </c>
      <c r="N411" t="s">
        <v>22</v>
      </c>
      <c r="O411" t="s">
        <v>22</v>
      </c>
    </row>
    <row r="412" spans="1:15" x14ac:dyDescent="0.35">
      <c r="A412" t="s">
        <v>10568</v>
      </c>
      <c r="B412" t="s">
        <v>14875</v>
      </c>
      <c r="C412" t="s">
        <v>22</v>
      </c>
      <c r="D412" t="s">
        <v>22</v>
      </c>
      <c r="E412" t="s">
        <v>22</v>
      </c>
      <c r="F412" t="s">
        <v>9477</v>
      </c>
      <c r="G412" t="s">
        <v>13037</v>
      </c>
      <c r="H412" t="s">
        <v>22</v>
      </c>
      <c r="I412" t="s">
        <v>22</v>
      </c>
      <c r="J412" t="s">
        <v>22</v>
      </c>
      <c r="K412" t="s">
        <v>22</v>
      </c>
      <c r="L412" t="s">
        <v>22</v>
      </c>
      <c r="M412" t="s">
        <v>14876</v>
      </c>
      <c r="N412" t="s">
        <v>22</v>
      </c>
      <c r="O412" t="s">
        <v>22</v>
      </c>
    </row>
    <row r="413" spans="1:15" x14ac:dyDescent="0.35">
      <c r="A413" t="s">
        <v>10568</v>
      </c>
      <c r="B413" t="s">
        <v>14877</v>
      </c>
      <c r="C413" t="s">
        <v>22</v>
      </c>
      <c r="D413" t="s">
        <v>22</v>
      </c>
      <c r="E413" t="s">
        <v>22</v>
      </c>
      <c r="F413" t="s">
        <v>9464</v>
      </c>
      <c r="G413" t="s">
        <v>13033</v>
      </c>
      <c r="H413" t="s">
        <v>22</v>
      </c>
      <c r="I413" t="s">
        <v>22</v>
      </c>
      <c r="J413" t="s">
        <v>22</v>
      </c>
      <c r="K413" t="s">
        <v>22</v>
      </c>
      <c r="L413" t="s">
        <v>22</v>
      </c>
      <c r="M413" t="s">
        <v>14877</v>
      </c>
      <c r="N413" t="s">
        <v>22</v>
      </c>
      <c r="O413" t="s">
        <v>22</v>
      </c>
    </row>
    <row r="414" spans="1:15" x14ac:dyDescent="0.35">
      <c r="A414" t="s">
        <v>10568</v>
      </c>
      <c r="B414" t="s">
        <v>14878</v>
      </c>
      <c r="C414" t="s">
        <v>22</v>
      </c>
      <c r="D414" t="s">
        <v>22</v>
      </c>
      <c r="E414" t="s">
        <v>22</v>
      </c>
      <c r="F414" t="s">
        <v>9464</v>
      </c>
      <c r="G414" t="s">
        <v>13033</v>
      </c>
      <c r="H414" t="s">
        <v>22</v>
      </c>
      <c r="I414" t="s">
        <v>22</v>
      </c>
      <c r="J414" t="s">
        <v>22</v>
      </c>
      <c r="K414" t="s">
        <v>22</v>
      </c>
      <c r="L414" t="s">
        <v>22</v>
      </c>
      <c r="M414" t="s">
        <v>14878</v>
      </c>
      <c r="N414" t="s">
        <v>22</v>
      </c>
      <c r="O414" t="s">
        <v>22</v>
      </c>
    </row>
    <row r="415" spans="1:15" x14ac:dyDescent="0.35">
      <c r="A415" t="s">
        <v>10568</v>
      </c>
      <c r="B415" t="s">
        <v>14879</v>
      </c>
      <c r="C415" t="s">
        <v>22</v>
      </c>
      <c r="D415" t="s">
        <v>22</v>
      </c>
      <c r="E415" t="s">
        <v>22</v>
      </c>
      <c r="F415" t="s">
        <v>9464</v>
      </c>
      <c r="G415" t="s">
        <v>13033</v>
      </c>
      <c r="H415" t="s">
        <v>22</v>
      </c>
      <c r="I415" t="s">
        <v>22</v>
      </c>
      <c r="J415" t="s">
        <v>22</v>
      </c>
      <c r="K415" t="s">
        <v>22</v>
      </c>
      <c r="L415" t="s">
        <v>22</v>
      </c>
      <c r="M415" t="s">
        <v>14880</v>
      </c>
      <c r="N415" t="s">
        <v>22</v>
      </c>
      <c r="O415" t="s">
        <v>22</v>
      </c>
    </row>
    <row r="416" spans="1:15" x14ac:dyDescent="0.35">
      <c r="A416" t="s">
        <v>10568</v>
      </c>
      <c r="B416" t="s">
        <v>14881</v>
      </c>
      <c r="C416" t="s">
        <v>22</v>
      </c>
      <c r="D416" t="s">
        <v>22</v>
      </c>
      <c r="E416" t="s">
        <v>22</v>
      </c>
      <c r="F416" t="s">
        <v>9464</v>
      </c>
      <c r="G416" t="s">
        <v>13033</v>
      </c>
      <c r="H416" t="s">
        <v>22</v>
      </c>
      <c r="I416" t="s">
        <v>22</v>
      </c>
      <c r="J416" t="s">
        <v>22</v>
      </c>
      <c r="K416" t="s">
        <v>22</v>
      </c>
      <c r="L416" t="s">
        <v>22</v>
      </c>
      <c r="M416" t="s">
        <v>14882</v>
      </c>
      <c r="N416" t="s">
        <v>22</v>
      </c>
      <c r="O416" t="s">
        <v>22</v>
      </c>
    </row>
    <row r="417" spans="1:15" x14ac:dyDescent="0.35">
      <c r="A417" t="s">
        <v>10568</v>
      </c>
      <c r="B417" t="s">
        <v>14883</v>
      </c>
      <c r="C417" t="s">
        <v>22</v>
      </c>
      <c r="D417" t="s">
        <v>22</v>
      </c>
      <c r="E417" t="s">
        <v>22</v>
      </c>
      <c r="F417" t="s">
        <v>9464</v>
      </c>
      <c r="G417" t="s">
        <v>13033</v>
      </c>
      <c r="H417" t="s">
        <v>22</v>
      </c>
      <c r="I417" t="s">
        <v>22</v>
      </c>
      <c r="J417" t="s">
        <v>22</v>
      </c>
      <c r="K417" t="s">
        <v>22</v>
      </c>
      <c r="L417" t="s">
        <v>22</v>
      </c>
      <c r="M417" t="s">
        <v>14883</v>
      </c>
      <c r="N417" t="s">
        <v>22</v>
      </c>
      <c r="O417" t="s">
        <v>22</v>
      </c>
    </row>
    <row r="418" spans="1:15" x14ac:dyDescent="0.35">
      <c r="A418" t="s">
        <v>10568</v>
      </c>
      <c r="B418" t="s">
        <v>14884</v>
      </c>
      <c r="C418" t="s">
        <v>22</v>
      </c>
      <c r="D418" t="s">
        <v>22</v>
      </c>
      <c r="E418" t="s">
        <v>22</v>
      </c>
      <c r="F418" t="s">
        <v>13109</v>
      </c>
      <c r="G418" t="s">
        <v>13110</v>
      </c>
      <c r="H418" t="s">
        <v>22</v>
      </c>
      <c r="I418" t="s">
        <v>22</v>
      </c>
      <c r="J418" t="s">
        <v>22</v>
      </c>
      <c r="K418" t="s">
        <v>22</v>
      </c>
      <c r="L418" t="s">
        <v>22</v>
      </c>
      <c r="M418" t="s">
        <v>14884</v>
      </c>
      <c r="N418" t="s">
        <v>22</v>
      </c>
      <c r="O418" t="s">
        <v>22</v>
      </c>
    </row>
    <row r="419" spans="1:15" x14ac:dyDescent="0.35">
      <c r="A419" t="s">
        <v>10568</v>
      </c>
      <c r="B419" t="s">
        <v>14885</v>
      </c>
      <c r="C419" t="s">
        <v>22</v>
      </c>
      <c r="D419" t="s">
        <v>22</v>
      </c>
      <c r="E419" t="s">
        <v>22</v>
      </c>
      <c r="F419" t="s">
        <v>13109</v>
      </c>
      <c r="G419" t="s">
        <v>13110</v>
      </c>
      <c r="H419" t="s">
        <v>22</v>
      </c>
      <c r="I419" t="s">
        <v>22</v>
      </c>
      <c r="J419" t="s">
        <v>22</v>
      </c>
      <c r="K419" t="s">
        <v>22</v>
      </c>
      <c r="L419" t="s">
        <v>22</v>
      </c>
      <c r="M419" t="s">
        <v>14885</v>
      </c>
      <c r="N419" t="s">
        <v>22</v>
      </c>
      <c r="O419" t="s">
        <v>22</v>
      </c>
    </row>
    <row r="420" spans="1:15" x14ac:dyDescent="0.35">
      <c r="A420" t="s">
        <v>10180</v>
      </c>
      <c r="B420" t="s">
        <v>14886</v>
      </c>
      <c r="C420" t="s">
        <v>22</v>
      </c>
      <c r="D420" t="s">
        <v>22</v>
      </c>
      <c r="E420" t="s">
        <v>14334</v>
      </c>
      <c r="F420" t="s">
        <v>13347</v>
      </c>
      <c r="G420" t="s">
        <v>22</v>
      </c>
      <c r="H420" t="s">
        <v>22</v>
      </c>
      <c r="I420" t="s">
        <v>22</v>
      </c>
      <c r="J420" t="s">
        <v>22</v>
      </c>
      <c r="K420" t="s">
        <v>22</v>
      </c>
      <c r="L420">
        <v>130</v>
      </c>
      <c r="M420" t="s">
        <v>14886</v>
      </c>
      <c r="N420" t="s">
        <v>22</v>
      </c>
      <c r="O420" t="s">
        <v>22</v>
      </c>
    </row>
    <row r="421" spans="1:15" x14ac:dyDescent="0.35">
      <c r="A421" t="s">
        <v>10180</v>
      </c>
      <c r="B421" t="s">
        <v>14887</v>
      </c>
      <c r="C421" t="s">
        <v>22</v>
      </c>
      <c r="D421" t="s">
        <v>22</v>
      </c>
      <c r="E421" t="s">
        <v>14334</v>
      </c>
      <c r="F421" t="s">
        <v>13347</v>
      </c>
      <c r="G421" t="s">
        <v>22</v>
      </c>
      <c r="H421" t="s">
        <v>22</v>
      </c>
      <c r="I421" t="s">
        <v>22</v>
      </c>
      <c r="J421" t="s">
        <v>22</v>
      </c>
      <c r="K421" t="s">
        <v>22</v>
      </c>
      <c r="L421" t="s">
        <v>22</v>
      </c>
      <c r="M421" t="s">
        <v>14887</v>
      </c>
      <c r="N421" t="s">
        <v>22</v>
      </c>
      <c r="O421" t="s">
        <v>22</v>
      </c>
    </row>
    <row r="422" spans="1:15" x14ac:dyDescent="0.35">
      <c r="A422" t="s">
        <v>10180</v>
      </c>
      <c r="B422" t="s">
        <v>14888</v>
      </c>
      <c r="C422" t="s">
        <v>22</v>
      </c>
      <c r="D422" t="s">
        <v>22</v>
      </c>
      <c r="E422" t="s">
        <v>14334</v>
      </c>
      <c r="F422" t="s">
        <v>13347</v>
      </c>
      <c r="G422" t="s">
        <v>22</v>
      </c>
      <c r="H422" t="s">
        <v>22</v>
      </c>
      <c r="I422" t="s">
        <v>22</v>
      </c>
      <c r="J422" t="s">
        <v>22</v>
      </c>
      <c r="K422" t="s">
        <v>22</v>
      </c>
      <c r="L422" t="s">
        <v>22</v>
      </c>
      <c r="M422" t="s">
        <v>14888</v>
      </c>
      <c r="N422" t="s">
        <v>22</v>
      </c>
      <c r="O422" t="s">
        <v>22</v>
      </c>
    </row>
    <row r="423" spans="1:15" x14ac:dyDescent="0.35">
      <c r="A423" t="s">
        <v>10180</v>
      </c>
      <c r="B423" t="s">
        <v>14889</v>
      </c>
      <c r="C423" t="s">
        <v>22</v>
      </c>
      <c r="D423" t="s">
        <v>22</v>
      </c>
      <c r="E423" t="s">
        <v>14334</v>
      </c>
      <c r="F423" t="s">
        <v>13347</v>
      </c>
      <c r="G423" t="s">
        <v>22</v>
      </c>
      <c r="H423" t="s">
        <v>22</v>
      </c>
      <c r="I423" t="s">
        <v>22</v>
      </c>
      <c r="J423" t="s">
        <v>22</v>
      </c>
      <c r="K423" t="s">
        <v>22</v>
      </c>
      <c r="L423">
        <v>120.5</v>
      </c>
      <c r="M423" t="s">
        <v>14889</v>
      </c>
      <c r="N423" t="s">
        <v>22</v>
      </c>
      <c r="O423" t="s">
        <v>22</v>
      </c>
    </row>
    <row r="424" spans="1:15" x14ac:dyDescent="0.35">
      <c r="A424" t="s">
        <v>10180</v>
      </c>
      <c r="B424" t="s">
        <v>14890</v>
      </c>
      <c r="C424" t="s">
        <v>22</v>
      </c>
      <c r="D424" t="s">
        <v>22</v>
      </c>
      <c r="E424" t="s">
        <v>14334</v>
      </c>
      <c r="F424" t="s">
        <v>13347</v>
      </c>
      <c r="G424" t="s">
        <v>22</v>
      </c>
      <c r="H424" t="s">
        <v>22</v>
      </c>
      <c r="I424" t="s">
        <v>22</v>
      </c>
      <c r="J424" t="s">
        <v>22</v>
      </c>
      <c r="K424" t="s">
        <v>22</v>
      </c>
      <c r="L424" t="s">
        <v>22</v>
      </c>
      <c r="M424" t="s">
        <v>14890</v>
      </c>
      <c r="N424" t="s">
        <v>22</v>
      </c>
      <c r="O424" t="s">
        <v>22</v>
      </c>
    </row>
    <row r="425" spans="1:15" x14ac:dyDescent="0.35">
      <c r="A425" t="s">
        <v>10180</v>
      </c>
      <c r="B425" t="s">
        <v>14891</v>
      </c>
      <c r="C425" t="s">
        <v>22</v>
      </c>
      <c r="D425" t="s">
        <v>22</v>
      </c>
      <c r="E425" t="s">
        <v>14334</v>
      </c>
      <c r="F425" t="s">
        <v>13347</v>
      </c>
      <c r="G425" t="s">
        <v>22</v>
      </c>
      <c r="H425" t="s">
        <v>22</v>
      </c>
      <c r="I425" t="s">
        <v>22</v>
      </c>
      <c r="J425" t="s">
        <v>22</v>
      </c>
      <c r="K425" t="s">
        <v>22</v>
      </c>
      <c r="L425" t="s">
        <v>22</v>
      </c>
      <c r="M425" t="s">
        <v>14891</v>
      </c>
      <c r="N425" t="s">
        <v>22</v>
      </c>
      <c r="O425" t="s">
        <v>22</v>
      </c>
    </row>
    <row r="426" spans="1:15" x14ac:dyDescent="0.35">
      <c r="A426" t="s">
        <v>10180</v>
      </c>
      <c r="B426" t="s">
        <v>14892</v>
      </c>
      <c r="C426" t="s">
        <v>22</v>
      </c>
      <c r="D426" t="s">
        <v>22</v>
      </c>
      <c r="E426" t="s">
        <v>14334</v>
      </c>
      <c r="F426" t="s">
        <v>13347</v>
      </c>
      <c r="G426" t="s">
        <v>22</v>
      </c>
      <c r="H426" t="s">
        <v>22</v>
      </c>
      <c r="I426" t="s">
        <v>22</v>
      </c>
      <c r="J426" t="s">
        <v>22</v>
      </c>
      <c r="K426" t="s">
        <v>22</v>
      </c>
      <c r="L426" t="s">
        <v>22</v>
      </c>
      <c r="M426" t="s">
        <v>14892</v>
      </c>
      <c r="N426" t="s">
        <v>22</v>
      </c>
      <c r="O426" t="s">
        <v>22</v>
      </c>
    </row>
    <row r="427" spans="1:15" x14ac:dyDescent="0.35">
      <c r="A427" t="s">
        <v>10180</v>
      </c>
      <c r="B427" t="s">
        <v>14893</v>
      </c>
      <c r="C427" t="s">
        <v>22</v>
      </c>
      <c r="D427" t="s">
        <v>22</v>
      </c>
      <c r="E427" t="s">
        <v>14334</v>
      </c>
      <c r="F427" t="s">
        <v>13347</v>
      </c>
      <c r="G427" t="s">
        <v>22</v>
      </c>
      <c r="H427" t="s">
        <v>22</v>
      </c>
      <c r="I427" t="s">
        <v>22</v>
      </c>
      <c r="J427" t="s">
        <v>22</v>
      </c>
      <c r="K427" t="s">
        <v>22</v>
      </c>
      <c r="L427" t="s">
        <v>22</v>
      </c>
      <c r="M427" t="s">
        <v>14893</v>
      </c>
      <c r="N427" t="s">
        <v>22</v>
      </c>
      <c r="O427" t="s">
        <v>22</v>
      </c>
    </row>
    <row r="428" spans="1:15" x14ac:dyDescent="0.35">
      <c r="A428" t="s">
        <v>10180</v>
      </c>
      <c r="B428" t="s">
        <v>14894</v>
      </c>
      <c r="C428" t="s">
        <v>22</v>
      </c>
      <c r="D428" t="s">
        <v>22</v>
      </c>
      <c r="E428" t="s">
        <v>14334</v>
      </c>
      <c r="F428" t="s">
        <v>13347</v>
      </c>
      <c r="G428" t="s">
        <v>22</v>
      </c>
      <c r="H428" t="s">
        <v>22</v>
      </c>
      <c r="I428" t="s">
        <v>22</v>
      </c>
      <c r="J428" t="s">
        <v>22</v>
      </c>
      <c r="K428" t="s">
        <v>22</v>
      </c>
      <c r="L428" t="s">
        <v>22</v>
      </c>
      <c r="M428" t="s">
        <v>14894</v>
      </c>
      <c r="N428" t="s">
        <v>22</v>
      </c>
      <c r="O428" t="s">
        <v>22</v>
      </c>
    </row>
    <row r="429" spans="1:15" x14ac:dyDescent="0.35">
      <c r="A429" t="s">
        <v>10180</v>
      </c>
      <c r="B429" t="s">
        <v>14895</v>
      </c>
      <c r="C429" t="s">
        <v>22</v>
      </c>
      <c r="D429" t="s">
        <v>22</v>
      </c>
      <c r="E429" t="s">
        <v>14334</v>
      </c>
      <c r="F429" t="s">
        <v>13347</v>
      </c>
      <c r="G429" t="s">
        <v>22</v>
      </c>
      <c r="H429" t="s">
        <v>22</v>
      </c>
      <c r="I429" t="s">
        <v>22</v>
      </c>
      <c r="J429" t="s">
        <v>22</v>
      </c>
      <c r="K429" t="s">
        <v>22</v>
      </c>
      <c r="L429" t="s">
        <v>22</v>
      </c>
      <c r="M429" t="s">
        <v>14895</v>
      </c>
      <c r="N429" t="s">
        <v>22</v>
      </c>
      <c r="O429" t="s">
        <v>22</v>
      </c>
    </row>
    <row r="430" spans="1:15" x14ac:dyDescent="0.35">
      <c r="A430" t="s">
        <v>10180</v>
      </c>
      <c r="B430" t="s">
        <v>14896</v>
      </c>
      <c r="C430" t="s">
        <v>22</v>
      </c>
      <c r="D430" t="s">
        <v>22</v>
      </c>
      <c r="E430" t="s">
        <v>14334</v>
      </c>
      <c r="F430" t="s">
        <v>13347</v>
      </c>
      <c r="G430" t="s">
        <v>22</v>
      </c>
      <c r="H430" t="s">
        <v>22</v>
      </c>
      <c r="I430" t="s">
        <v>22</v>
      </c>
      <c r="J430" t="s">
        <v>22</v>
      </c>
      <c r="K430" t="s">
        <v>22</v>
      </c>
      <c r="L430" t="s">
        <v>22</v>
      </c>
      <c r="M430" t="s">
        <v>14896</v>
      </c>
      <c r="N430" t="s">
        <v>22</v>
      </c>
      <c r="O430" t="s">
        <v>22</v>
      </c>
    </row>
    <row r="431" spans="1:15" x14ac:dyDescent="0.35">
      <c r="A431" t="s">
        <v>10180</v>
      </c>
      <c r="B431" t="s">
        <v>14897</v>
      </c>
      <c r="C431" t="s">
        <v>22</v>
      </c>
      <c r="D431" t="s">
        <v>22</v>
      </c>
      <c r="E431" t="s">
        <v>22</v>
      </c>
      <c r="F431" t="s">
        <v>13109</v>
      </c>
      <c r="G431" t="s">
        <v>13110</v>
      </c>
      <c r="H431" t="s">
        <v>22</v>
      </c>
      <c r="I431" t="s">
        <v>22</v>
      </c>
      <c r="J431" t="s">
        <v>22</v>
      </c>
      <c r="K431" t="s">
        <v>22</v>
      </c>
      <c r="L431" t="s">
        <v>22</v>
      </c>
      <c r="M431" t="s">
        <v>14898</v>
      </c>
      <c r="N431" t="s">
        <v>22</v>
      </c>
      <c r="O431" t="s">
        <v>22</v>
      </c>
    </row>
    <row r="432" spans="1:15" x14ac:dyDescent="0.35">
      <c r="A432" t="s">
        <v>10180</v>
      </c>
      <c r="B432" t="s">
        <v>14899</v>
      </c>
      <c r="C432" t="s">
        <v>22</v>
      </c>
      <c r="D432" t="s">
        <v>22</v>
      </c>
      <c r="E432" t="s">
        <v>13352</v>
      </c>
      <c r="F432" t="s">
        <v>13351</v>
      </c>
      <c r="G432" t="s">
        <v>22</v>
      </c>
      <c r="H432" t="s">
        <v>22</v>
      </c>
      <c r="I432" t="s">
        <v>22</v>
      </c>
      <c r="J432" t="s">
        <v>22</v>
      </c>
      <c r="K432" t="s">
        <v>22</v>
      </c>
      <c r="L432" t="s">
        <v>22</v>
      </c>
      <c r="M432" t="s">
        <v>14900</v>
      </c>
      <c r="N432" t="s">
        <v>22</v>
      </c>
      <c r="O432" t="s">
        <v>22</v>
      </c>
    </row>
    <row r="433" spans="1:15" x14ac:dyDescent="0.35">
      <c r="A433" t="s">
        <v>10180</v>
      </c>
      <c r="B433" t="s">
        <v>14901</v>
      </c>
      <c r="C433" t="s">
        <v>22</v>
      </c>
      <c r="D433" t="s">
        <v>22</v>
      </c>
      <c r="E433" t="s">
        <v>14334</v>
      </c>
      <c r="F433" t="s">
        <v>13347</v>
      </c>
      <c r="G433" t="s">
        <v>22</v>
      </c>
      <c r="H433" t="s">
        <v>7052</v>
      </c>
      <c r="I433" t="s">
        <v>22</v>
      </c>
      <c r="J433" t="s">
        <v>22</v>
      </c>
      <c r="K433" t="s">
        <v>22</v>
      </c>
      <c r="L433" t="s">
        <v>22</v>
      </c>
      <c r="M433" t="s">
        <v>14901</v>
      </c>
      <c r="N433" t="s">
        <v>22</v>
      </c>
      <c r="O433" t="s">
        <v>22</v>
      </c>
    </row>
    <row r="434" spans="1:15" x14ac:dyDescent="0.35">
      <c r="A434" t="s">
        <v>10180</v>
      </c>
      <c r="B434" t="s">
        <v>14902</v>
      </c>
      <c r="C434" t="s">
        <v>22</v>
      </c>
      <c r="D434" t="s">
        <v>22</v>
      </c>
      <c r="E434" t="s">
        <v>14334</v>
      </c>
      <c r="F434" t="s">
        <v>13347</v>
      </c>
      <c r="G434" t="s">
        <v>22</v>
      </c>
      <c r="H434" t="s">
        <v>22</v>
      </c>
      <c r="I434" t="s">
        <v>22</v>
      </c>
      <c r="J434" t="s">
        <v>22</v>
      </c>
      <c r="K434" t="s">
        <v>22</v>
      </c>
      <c r="L434">
        <v>115</v>
      </c>
      <c r="M434" t="s">
        <v>14902</v>
      </c>
      <c r="N434" t="s">
        <v>22</v>
      </c>
      <c r="O434" t="s">
        <v>22</v>
      </c>
    </row>
    <row r="435" spans="1:15" x14ac:dyDescent="0.35">
      <c r="A435" t="s">
        <v>10951</v>
      </c>
      <c r="B435" t="s">
        <v>14903</v>
      </c>
      <c r="C435" t="s">
        <v>22</v>
      </c>
      <c r="D435" t="s">
        <v>22</v>
      </c>
      <c r="E435" t="s">
        <v>14334</v>
      </c>
      <c r="F435" t="s">
        <v>13351</v>
      </c>
      <c r="G435" t="s">
        <v>22</v>
      </c>
      <c r="H435" t="s">
        <v>7052</v>
      </c>
      <c r="I435" t="s">
        <v>22</v>
      </c>
      <c r="J435" t="s">
        <v>22</v>
      </c>
      <c r="K435" t="s">
        <v>22</v>
      </c>
      <c r="L435" t="s">
        <v>22</v>
      </c>
      <c r="M435" t="s">
        <v>14903</v>
      </c>
      <c r="N435" t="s">
        <v>22</v>
      </c>
      <c r="O435" t="s">
        <v>22</v>
      </c>
    </row>
    <row r="436" spans="1:15" x14ac:dyDescent="0.35">
      <c r="A436" t="s">
        <v>10951</v>
      </c>
      <c r="B436" t="s">
        <v>14904</v>
      </c>
      <c r="C436" t="s">
        <v>22</v>
      </c>
      <c r="D436" t="s">
        <v>22</v>
      </c>
      <c r="E436" t="s">
        <v>13352</v>
      </c>
      <c r="F436" t="s">
        <v>13351</v>
      </c>
      <c r="G436" t="s">
        <v>22</v>
      </c>
      <c r="H436" t="s">
        <v>22</v>
      </c>
      <c r="I436" t="s">
        <v>22</v>
      </c>
      <c r="J436" t="s">
        <v>22</v>
      </c>
      <c r="K436" t="s">
        <v>22</v>
      </c>
      <c r="L436" t="s">
        <v>22</v>
      </c>
      <c r="M436" t="s">
        <v>14904</v>
      </c>
      <c r="N436" t="s">
        <v>22</v>
      </c>
      <c r="O436" t="s">
        <v>22</v>
      </c>
    </row>
    <row r="437" spans="1:15" x14ac:dyDescent="0.35">
      <c r="A437" t="s">
        <v>9586</v>
      </c>
      <c r="B437" t="s">
        <v>14905</v>
      </c>
      <c r="C437" t="s">
        <v>22</v>
      </c>
      <c r="D437" t="s">
        <v>22</v>
      </c>
      <c r="E437" t="s">
        <v>13352</v>
      </c>
      <c r="F437" t="s">
        <v>13351</v>
      </c>
      <c r="G437" t="s">
        <v>22</v>
      </c>
      <c r="H437" t="s">
        <v>7052</v>
      </c>
      <c r="I437" t="s">
        <v>22</v>
      </c>
      <c r="J437" t="s">
        <v>22</v>
      </c>
      <c r="K437" t="s">
        <v>22</v>
      </c>
      <c r="L437" t="s">
        <v>22</v>
      </c>
      <c r="M437" t="s">
        <v>14905</v>
      </c>
      <c r="N437" t="s">
        <v>22</v>
      </c>
      <c r="O437" t="s">
        <v>22</v>
      </c>
    </row>
    <row r="438" spans="1:15" x14ac:dyDescent="0.35">
      <c r="A438" t="s">
        <v>9586</v>
      </c>
      <c r="B438" t="s">
        <v>22</v>
      </c>
      <c r="C438" t="s">
        <v>14905</v>
      </c>
      <c r="D438" t="s">
        <v>22</v>
      </c>
      <c r="E438" t="s">
        <v>13352</v>
      </c>
      <c r="F438" t="s">
        <v>13351</v>
      </c>
      <c r="G438" t="s">
        <v>22</v>
      </c>
      <c r="H438" t="s">
        <v>22</v>
      </c>
      <c r="I438" t="s">
        <v>22</v>
      </c>
      <c r="J438" t="s">
        <v>22</v>
      </c>
      <c r="K438" t="s">
        <v>22</v>
      </c>
      <c r="L438" t="s">
        <v>22</v>
      </c>
      <c r="M438" t="s">
        <v>22</v>
      </c>
      <c r="N438" t="s">
        <v>14905</v>
      </c>
      <c r="O438" t="s">
        <v>22</v>
      </c>
    </row>
    <row r="439" spans="1:15" x14ac:dyDescent="0.35">
      <c r="A439" t="s">
        <v>8851</v>
      </c>
      <c r="B439" t="s">
        <v>14906</v>
      </c>
      <c r="C439" t="s">
        <v>22</v>
      </c>
      <c r="D439" t="s">
        <v>22</v>
      </c>
      <c r="E439" t="s">
        <v>14334</v>
      </c>
      <c r="F439" t="s">
        <v>13347</v>
      </c>
      <c r="G439" t="s">
        <v>22</v>
      </c>
      <c r="H439" t="s">
        <v>7046</v>
      </c>
      <c r="I439" t="s">
        <v>22</v>
      </c>
      <c r="J439" t="s">
        <v>22</v>
      </c>
      <c r="K439" t="s">
        <v>22</v>
      </c>
      <c r="L439" t="s">
        <v>22</v>
      </c>
      <c r="M439" t="s">
        <v>14906</v>
      </c>
      <c r="N439" t="s">
        <v>22</v>
      </c>
      <c r="O439" t="s">
        <v>22</v>
      </c>
    </row>
    <row r="440" spans="1:15" x14ac:dyDescent="0.35">
      <c r="A440" t="s">
        <v>8851</v>
      </c>
      <c r="B440" t="s">
        <v>14907</v>
      </c>
      <c r="C440" t="s">
        <v>22</v>
      </c>
      <c r="D440" t="s">
        <v>22</v>
      </c>
      <c r="E440" t="s">
        <v>14334</v>
      </c>
      <c r="F440" t="s">
        <v>13347</v>
      </c>
      <c r="G440" t="s">
        <v>22</v>
      </c>
      <c r="H440" t="s">
        <v>22</v>
      </c>
      <c r="I440" t="s">
        <v>22</v>
      </c>
      <c r="J440" t="s">
        <v>22</v>
      </c>
      <c r="K440" t="s">
        <v>22</v>
      </c>
      <c r="L440" t="s">
        <v>22</v>
      </c>
      <c r="M440" t="s">
        <v>14908</v>
      </c>
      <c r="N440" t="s">
        <v>22</v>
      </c>
      <c r="O440" t="s">
        <v>22</v>
      </c>
    </row>
    <row r="441" spans="1:15" x14ac:dyDescent="0.35">
      <c r="A441" t="s">
        <v>8851</v>
      </c>
      <c r="B441" t="s">
        <v>14909</v>
      </c>
      <c r="C441" t="s">
        <v>22</v>
      </c>
      <c r="D441" t="s">
        <v>22</v>
      </c>
      <c r="E441" t="s">
        <v>14334</v>
      </c>
      <c r="F441" t="s">
        <v>13347</v>
      </c>
      <c r="G441" t="s">
        <v>22</v>
      </c>
      <c r="H441" t="s">
        <v>7046</v>
      </c>
      <c r="I441" t="s">
        <v>22</v>
      </c>
      <c r="J441" t="s">
        <v>22</v>
      </c>
      <c r="K441" t="s">
        <v>22</v>
      </c>
      <c r="L441" t="s">
        <v>22</v>
      </c>
      <c r="M441" t="s">
        <v>14910</v>
      </c>
      <c r="N441" t="s">
        <v>22</v>
      </c>
      <c r="O441" t="s">
        <v>22</v>
      </c>
    </row>
    <row r="442" spans="1:15" ht="13.5" customHeight="1" x14ac:dyDescent="0.35">
      <c r="A442" t="s">
        <v>8851</v>
      </c>
      <c r="B442" t="s">
        <v>14911</v>
      </c>
      <c r="C442" t="s">
        <v>22</v>
      </c>
      <c r="D442" t="s">
        <v>22</v>
      </c>
      <c r="E442" t="s">
        <v>14334</v>
      </c>
      <c r="F442" t="s">
        <v>13347</v>
      </c>
      <c r="G442" t="s">
        <v>22</v>
      </c>
      <c r="H442" t="s">
        <v>7046</v>
      </c>
      <c r="I442" t="s">
        <v>22</v>
      </c>
      <c r="J442" t="s">
        <v>22</v>
      </c>
      <c r="K442" t="s">
        <v>22</v>
      </c>
      <c r="L442" t="s">
        <v>22</v>
      </c>
      <c r="M442" t="s">
        <v>14911</v>
      </c>
      <c r="N442" t="s">
        <v>22</v>
      </c>
      <c r="O442" t="s">
        <v>22</v>
      </c>
    </row>
    <row r="443" spans="1:15" ht="13.5" customHeight="1" x14ac:dyDescent="0.35">
      <c r="A443" t="s">
        <v>8851</v>
      </c>
      <c r="B443" t="s">
        <v>14912</v>
      </c>
      <c r="C443" t="s">
        <v>22</v>
      </c>
      <c r="D443" t="s">
        <v>22</v>
      </c>
      <c r="E443" t="s">
        <v>14334</v>
      </c>
      <c r="F443" t="s">
        <v>13347</v>
      </c>
      <c r="G443" t="s">
        <v>22</v>
      </c>
      <c r="H443" t="s">
        <v>7046</v>
      </c>
      <c r="I443" t="s">
        <v>22</v>
      </c>
      <c r="J443" t="s">
        <v>22</v>
      </c>
      <c r="K443" t="s">
        <v>22</v>
      </c>
      <c r="L443" t="s">
        <v>22</v>
      </c>
      <c r="M443" t="s">
        <v>14912</v>
      </c>
      <c r="N443" t="s">
        <v>22</v>
      </c>
      <c r="O443" t="s">
        <v>22</v>
      </c>
    </row>
    <row r="444" spans="1:15" x14ac:dyDescent="0.35">
      <c r="A444" t="s">
        <v>8851</v>
      </c>
      <c r="B444" t="s">
        <v>14913</v>
      </c>
      <c r="C444" t="s">
        <v>22</v>
      </c>
      <c r="D444" t="s">
        <v>22</v>
      </c>
      <c r="E444" t="s">
        <v>14334</v>
      </c>
      <c r="F444" t="s">
        <v>13347</v>
      </c>
      <c r="G444" t="s">
        <v>22</v>
      </c>
      <c r="H444" t="s">
        <v>7046</v>
      </c>
      <c r="I444" t="s">
        <v>22</v>
      </c>
      <c r="J444" t="s">
        <v>22</v>
      </c>
      <c r="K444" t="s">
        <v>22</v>
      </c>
      <c r="L444" t="s">
        <v>22</v>
      </c>
      <c r="M444" t="s">
        <v>14913</v>
      </c>
      <c r="N444" t="s">
        <v>22</v>
      </c>
      <c r="O444" t="s">
        <v>22</v>
      </c>
    </row>
    <row r="445" spans="1:15" x14ac:dyDescent="0.35">
      <c r="A445" t="s">
        <v>8851</v>
      </c>
      <c r="B445" t="s">
        <v>14914</v>
      </c>
      <c r="C445" t="s">
        <v>22</v>
      </c>
      <c r="D445" t="s">
        <v>22</v>
      </c>
      <c r="E445" t="s">
        <v>14334</v>
      </c>
      <c r="F445" t="s">
        <v>13347</v>
      </c>
      <c r="G445" t="s">
        <v>22</v>
      </c>
      <c r="H445" t="s">
        <v>7046</v>
      </c>
      <c r="I445" t="s">
        <v>22</v>
      </c>
      <c r="J445" t="s">
        <v>22</v>
      </c>
      <c r="K445" t="s">
        <v>22</v>
      </c>
      <c r="L445" t="s">
        <v>22</v>
      </c>
      <c r="M445" t="s">
        <v>14914</v>
      </c>
      <c r="N445" t="s">
        <v>22</v>
      </c>
      <c r="O445" t="s">
        <v>22</v>
      </c>
    </row>
    <row r="446" spans="1:15" x14ac:dyDescent="0.35">
      <c r="A446" t="s">
        <v>8869</v>
      </c>
      <c r="B446">
        <v>182</v>
      </c>
      <c r="C446" t="s">
        <v>22</v>
      </c>
      <c r="D446" t="s">
        <v>22</v>
      </c>
      <c r="E446" t="s">
        <v>14334</v>
      </c>
      <c r="F446" t="s">
        <v>13347</v>
      </c>
      <c r="G446" t="s">
        <v>22</v>
      </c>
      <c r="H446" t="s">
        <v>7046</v>
      </c>
      <c r="I446" t="s">
        <v>22</v>
      </c>
      <c r="J446" t="s">
        <v>22</v>
      </c>
      <c r="K446" t="s">
        <v>22</v>
      </c>
      <c r="L446" t="s">
        <v>22</v>
      </c>
      <c r="M446">
        <v>182</v>
      </c>
      <c r="N446" t="s">
        <v>22</v>
      </c>
      <c r="O446" t="s">
        <v>22</v>
      </c>
    </row>
    <row r="447" spans="1:15" x14ac:dyDescent="0.35">
      <c r="A447" t="s">
        <v>8869</v>
      </c>
      <c r="B447">
        <v>197</v>
      </c>
      <c r="C447" t="s">
        <v>22</v>
      </c>
      <c r="D447" t="s">
        <v>22</v>
      </c>
      <c r="E447" t="s">
        <v>14334</v>
      </c>
      <c r="F447" t="s">
        <v>13347</v>
      </c>
      <c r="G447" t="s">
        <v>22</v>
      </c>
      <c r="H447" t="s">
        <v>7046</v>
      </c>
      <c r="I447" t="s">
        <v>22</v>
      </c>
      <c r="J447" t="s">
        <v>22</v>
      </c>
      <c r="K447" t="s">
        <v>22</v>
      </c>
      <c r="L447" t="s">
        <v>22</v>
      </c>
      <c r="M447">
        <v>197</v>
      </c>
      <c r="N447" t="s">
        <v>22</v>
      </c>
      <c r="O447" t="s">
        <v>22</v>
      </c>
    </row>
    <row r="448" spans="1:15" x14ac:dyDescent="0.35">
      <c r="A448" t="s">
        <v>8869</v>
      </c>
      <c r="B448">
        <v>461</v>
      </c>
      <c r="C448" t="s">
        <v>22</v>
      </c>
      <c r="D448" t="s">
        <v>22</v>
      </c>
      <c r="E448" t="s">
        <v>14334</v>
      </c>
      <c r="F448" t="s">
        <v>13347</v>
      </c>
      <c r="G448" t="s">
        <v>22</v>
      </c>
      <c r="H448" t="s">
        <v>7046</v>
      </c>
      <c r="I448" t="s">
        <v>22</v>
      </c>
      <c r="J448" t="s">
        <v>22</v>
      </c>
      <c r="K448" t="s">
        <v>22</v>
      </c>
      <c r="L448" t="s">
        <v>22</v>
      </c>
      <c r="M448">
        <v>461</v>
      </c>
      <c r="N448" t="s">
        <v>22</v>
      </c>
      <c r="O448" t="s">
        <v>22</v>
      </c>
    </row>
    <row r="449" spans="1:15" x14ac:dyDescent="0.35">
      <c r="A449" t="s">
        <v>8869</v>
      </c>
      <c r="B449">
        <v>477</v>
      </c>
      <c r="C449" t="s">
        <v>22</v>
      </c>
      <c r="D449" t="s">
        <v>22</v>
      </c>
      <c r="E449" t="s">
        <v>14334</v>
      </c>
      <c r="F449" t="s">
        <v>13347</v>
      </c>
      <c r="G449" t="s">
        <v>22</v>
      </c>
      <c r="H449" t="s">
        <v>7046</v>
      </c>
      <c r="I449" t="s">
        <v>22</v>
      </c>
      <c r="J449" t="s">
        <v>22</v>
      </c>
      <c r="K449" t="s">
        <v>22</v>
      </c>
      <c r="L449" t="s">
        <v>22</v>
      </c>
      <c r="M449">
        <v>477</v>
      </c>
      <c r="N449" t="s">
        <v>22</v>
      </c>
      <c r="O449" t="s">
        <v>22</v>
      </c>
    </row>
    <row r="450" spans="1:15" x14ac:dyDescent="0.35">
      <c r="A450" t="s">
        <v>8869</v>
      </c>
      <c r="B450">
        <v>505</v>
      </c>
      <c r="C450" t="s">
        <v>22</v>
      </c>
      <c r="D450" t="s">
        <v>22</v>
      </c>
      <c r="E450" t="s">
        <v>14334</v>
      </c>
      <c r="F450" t="s">
        <v>13347</v>
      </c>
      <c r="G450" t="s">
        <v>22</v>
      </c>
      <c r="H450" t="s">
        <v>7046</v>
      </c>
      <c r="I450" t="s">
        <v>22</v>
      </c>
      <c r="J450" t="s">
        <v>22</v>
      </c>
      <c r="K450" t="s">
        <v>22</v>
      </c>
      <c r="L450" t="s">
        <v>22</v>
      </c>
      <c r="M450">
        <v>505</v>
      </c>
      <c r="N450" t="s">
        <v>22</v>
      </c>
      <c r="O450" t="s">
        <v>22</v>
      </c>
    </row>
    <row r="451" spans="1:15" x14ac:dyDescent="0.35">
      <c r="A451" t="s">
        <v>8869</v>
      </c>
      <c r="B451" t="s">
        <v>8829</v>
      </c>
      <c r="C451" t="s">
        <v>22</v>
      </c>
      <c r="D451" t="s">
        <v>22</v>
      </c>
      <c r="E451" t="s">
        <v>14334</v>
      </c>
      <c r="F451" t="s">
        <v>13347</v>
      </c>
      <c r="G451" t="s">
        <v>22</v>
      </c>
      <c r="H451" t="s">
        <v>22</v>
      </c>
      <c r="I451" t="s">
        <v>22</v>
      </c>
      <c r="J451" t="s">
        <v>22</v>
      </c>
      <c r="K451" t="s">
        <v>22</v>
      </c>
      <c r="L451" t="s">
        <v>22</v>
      </c>
      <c r="M451" t="s">
        <v>8829</v>
      </c>
      <c r="N451" t="s">
        <v>22</v>
      </c>
      <c r="O451" t="s">
        <v>22</v>
      </c>
    </row>
    <row r="452" spans="1:15" x14ac:dyDescent="0.35">
      <c r="A452" t="s">
        <v>8869</v>
      </c>
      <c r="B452" t="s">
        <v>14915</v>
      </c>
      <c r="C452" t="s">
        <v>22</v>
      </c>
      <c r="D452" t="s">
        <v>22</v>
      </c>
      <c r="E452" t="s">
        <v>14334</v>
      </c>
      <c r="F452" t="s">
        <v>13347</v>
      </c>
      <c r="G452" t="s">
        <v>22</v>
      </c>
      <c r="H452" t="s">
        <v>22</v>
      </c>
      <c r="I452" t="s">
        <v>22</v>
      </c>
      <c r="J452" t="s">
        <v>22</v>
      </c>
      <c r="K452" t="s">
        <v>22</v>
      </c>
      <c r="L452" t="s">
        <v>22</v>
      </c>
      <c r="M452" t="s">
        <v>14915</v>
      </c>
      <c r="N452" t="s">
        <v>22</v>
      </c>
      <c r="O452" t="s">
        <v>22</v>
      </c>
    </row>
    <row r="453" spans="1:15" x14ac:dyDescent="0.35">
      <c r="A453" t="s">
        <v>8869</v>
      </c>
      <c r="B453" t="s">
        <v>14916</v>
      </c>
      <c r="C453" t="s">
        <v>22</v>
      </c>
      <c r="D453" t="s">
        <v>22</v>
      </c>
      <c r="E453" t="s">
        <v>14334</v>
      </c>
      <c r="F453" t="s">
        <v>13347</v>
      </c>
      <c r="G453" t="s">
        <v>22</v>
      </c>
      <c r="H453" t="s">
        <v>22</v>
      </c>
      <c r="I453" t="s">
        <v>22</v>
      </c>
      <c r="J453" t="s">
        <v>22</v>
      </c>
      <c r="K453" t="s">
        <v>22</v>
      </c>
      <c r="L453" t="s">
        <v>22</v>
      </c>
      <c r="M453" t="s">
        <v>14916</v>
      </c>
      <c r="N453" t="s">
        <v>22</v>
      </c>
      <c r="O453" t="s">
        <v>22</v>
      </c>
    </row>
    <row r="454" spans="1:15" x14ac:dyDescent="0.35">
      <c r="A454" t="s">
        <v>8869</v>
      </c>
      <c r="B454" t="s">
        <v>14917</v>
      </c>
      <c r="C454" t="s">
        <v>22</v>
      </c>
      <c r="D454" t="s">
        <v>22</v>
      </c>
      <c r="E454" t="s">
        <v>14334</v>
      </c>
      <c r="F454" t="s">
        <v>13347</v>
      </c>
      <c r="G454" t="s">
        <v>22</v>
      </c>
      <c r="H454" t="s">
        <v>22</v>
      </c>
      <c r="I454" t="s">
        <v>22</v>
      </c>
      <c r="J454" t="s">
        <v>22</v>
      </c>
      <c r="K454" t="s">
        <v>22</v>
      </c>
      <c r="L454" t="s">
        <v>22</v>
      </c>
      <c r="M454" t="s">
        <v>14917</v>
      </c>
      <c r="N454" t="s">
        <v>22</v>
      </c>
      <c r="O454" t="s">
        <v>22</v>
      </c>
    </row>
    <row r="455" spans="1:15" x14ac:dyDescent="0.35">
      <c r="A455" t="s">
        <v>8869</v>
      </c>
      <c r="B455" t="s">
        <v>14918</v>
      </c>
      <c r="C455" t="s">
        <v>22</v>
      </c>
      <c r="D455" t="s">
        <v>22</v>
      </c>
      <c r="E455" t="s">
        <v>14334</v>
      </c>
      <c r="F455" t="s">
        <v>13347</v>
      </c>
      <c r="G455" t="s">
        <v>22</v>
      </c>
      <c r="H455" t="s">
        <v>22</v>
      </c>
      <c r="I455" t="s">
        <v>22</v>
      </c>
      <c r="J455" t="s">
        <v>22</v>
      </c>
      <c r="K455" t="s">
        <v>22</v>
      </c>
      <c r="L455" t="s">
        <v>22</v>
      </c>
      <c r="M455" t="s">
        <v>14918</v>
      </c>
      <c r="N455" t="s">
        <v>22</v>
      </c>
      <c r="O455" t="s">
        <v>22</v>
      </c>
    </row>
    <row r="456" spans="1:15" x14ac:dyDescent="0.35">
      <c r="A456" t="s">
        <v>8869</v>
      </c>
      <c r="B456" t="s">
        <v>14919</v>
      </c>
      <c r="C456" t="s">
        <v>22</v>
      </c>
      <c r="D456" t="s">
        <v>22</v>
      </c>
      <c r="E456" t="s">
        <v>14334</v>
      </c>
      <c r="F456" t="s">
        <v>13347</v>
      </c>
      <c r="G456" t="s">
        <v>22</v>
      </c>
      <c r="H456" t="s">
        <v>22</v>
      </c>
      <c r="I456" t="s">
        <v>22</v>
      </c>
      <c r="J456" t="s">
        <v>22</v>
      </c>
      <c r="K456" t="s">
        <v>22</v>
      </c>
      <c r="L456" t="s">
        <v>22</v>
      </c>
      <c r="M456" t="s">
        <v>14919</v>
      </c>
      <c r="N456" t="s">
        <v>22</v>
      </c>
      <c r="O456" t="s">
        <v>22</v>
      </c>
    </row>
    <row r="457" spans="1:15" x14ac:dyDescent="0.35">
      <c r="A457" t="s">
        <v>8869</v>
      </c>
      <c r="B457" t="s">
        <v>14920</v>
      </c>
      <c r="C457" t="s">
        <v>22</v>
      </c>
      <c r="D457" t="s">
        <v>22</v>
      </c>
      <c r="E457" t="s">
        <v>14334</v>
      </c>
      <c r="F457" t="s">
        <v>13347</v>
      </c>
      <c r="G457" t="s">
        <v>22</v>
      </c>
      <c r="H457" t="s">
        <v>7054</v>
      </c>
      <c r="I457" t="s">
        <v>22</v>
      </c>
      <c r="J457" t="s">
        <v>22</v>
      </c>
      <c r="K457" t="s">
        <v>22</v>
      </c>
      <c r="L457" t="s">
        <v>22</v>
      </c>
      <c r="M457" t="s">
        <v>14920</v>
      </c>
      <c r="N457" t="s">
        <v>22</v>
      </c>
      <c r="O457" t="s">
        <v>22</v>
      </c>
    </row>
    <row r="458" spans="1:15" x14ac:dyDescent="0.35">
      <c r="A458" t="s">
        <v>8869</v>
      </c>
      <c r="B458" t="s">
        <v>14921</v>
      </c>
      <c r="C458" t="s">
        <v>22</v>
      </c>
      <c r="D458" t="s">
        <v>22</v>
      </c>
      <c r="E458" t="s">
        <v>13352</v>
      </c>
      <c r="F458" t="s">
        <v>13347</v>
      </c>
      <c r="G458" t="s">
        <v>22</v>
      </c>
      <c r="H458" t="s">
        <v>7052</v>
      </c>
      <c r="I458" t="s">
        <v>22</v>
      </c>
      <c r="J458" t="s">
        <v>22</v>
      </c>
      <c r="K458" t="s">
        <v>22</v>
      </c>
      <c r="L458" t="s">
        <v>22</v>
      </c>
      <c r="M458" t="s">
        <v>14921</v>
      </c>
      <c r="N458" t="s">
        <v>22</v>
      </c>
      <c r="O458" t="s">
        <v>22</v>
      </c>
    </row>
    <row r="459" spans="1:15" x14ac:dyDescent="0.35">
      <c r="A459" t="s">
        <v>8869</v>
      </c>
      <c r="B459" t="s">
        <v>14922</v>
      </c>
      <c r="C459" t="s">
        <v>22</v>
      </c>
      <c r="D459" t="s">
        <v>22</v>
      </c>
      <c r="E459" t="s">
        <v>14334</v>
      </c>
      <c r="F459" t="s">
        <v>13347</v>
      </c>
      <c r="G459" t="s">
        <v>22</v>
      </c>
      <c r="H459" t="s">
        <v>22</v>
      </c>
      <c r="I459" t="s">
        <v>22</v>
      </c>
      <c r="J459" t="s">
        <v>22</v>
      </c>
      <c r="K459" t="s">
        <v>22</v>
      </c>
      <c r="L459" t="s">
        <v>22</v>
      </c>
      <c r="M459" t="s">
        <v>14922</v>
      </c>
      <c r="N459" t="s">
        <v>22</v>
      </c>
      <c r="O459" t="s">
        <v>22</v>
      </c>
    </row>
    <row r="460" spans="1:15" x14ac:dyDescent="0.35">
      <c r="A460" t="s">
        <v>8869</v>
      </c>
      <c r="B460" t="s">
        <v>14923</v>
      </c>
      <c r="C460" t="s">
        <v>22</v>
      </c>
      <c r="D460" t="s">
        <v>22</v>
      </c>
      <c r="E460" t="s">
        <v>14334</v>
      </c>
      <c r="F460" t="s">
        <v>13347</v>
      </c>
      <c r="G460" t="s">
        <v>22</v>
      </c>
      <c r="H460" t="s">
        <v>22</v>
      </c>
      <c r="I460" t="s">
        <v>22</v>
      </c>
      <c r="J460" t="s">
        <v>22</v>
      </c>
      <c r="K460" t="s">
        <v>22</v>
      </c>
      <c r="L460" t="s">
        <v>22</v>
      </c>
      <c r="M460" t="s">
        <v>14923</v>
      </c>
      <c r="N460" t="s">
        <v>22</v>
      </c>
      <c r="O460" t="s">
        <v>22</v>
      </c>
    </row>
    <row r="461" spans="1:15" x14ac:dyDescent="0.35">
      <c r="A461" t="s">
        <v>8869</v>
      </c>
      <c r="B461" t="s">
        <v>14924</v>
      </c>
      <c r="C461" t="s">
        <v>22</v>
      </c>
      <c r="D461" t="s">
        <v>22</v>
      </c>
      <c r="E461" t="s">
        <v>14334</v>
      </c>
      <c r="F461" t="s">
        <v>13347</v>
      </c>
      <c r="G461" t="s">
        <v>22</v>
      </c>
      <c r="H461" t="s">
        <v>7052</v>
      </c>
      <c r="I461" t="s">
        <v>22</v>
      </c>
      <c r="J461" t="s">
        <v>22</v>
      </c>
      <c r="K461" t="s">
        <v>22</v>
      </c>
      <c r="L461" t="s">
        <v>22</v>
      </c>
      <c r="M461" t="s">
        <v>14924</v>
      </c>
      <c r="N461" t="s">
        <v>22</v>
      </c>
      <c r="O461" t="s">
        <v>22</v>
      </c>
    </row>
    <row r="462" spans="1:15" x14ac:dyDescent="0.35">
      <c r="A462" t="s">
        <v>8869</v>
      </c>
      <c r="B462" t="s">
        <v>14925</v>
      </c>
      <c r="C462" t="s">
        <v>22</v>
      </c>
      <c r="D462" t="s">
        <v>22</v>
      </c>
      <c r="E462" t="s">
        <v>14349</v>
      </c>
      <c r="F462" t="s">
        <v>13347</v>
      </c>
      <c r="G462" t="s">
        <v>22</v>
      </c>
      <c r="H462" t="s">
        <v>22</v>
      </c>
      <c r="I462" t="s">
        <v>22</v>
      </c>
      <c r="J462" t="s">
        <v>22</v>
      </c>
      <c r="K462" t="s">
        <v>22</v>
      </c>
      <c r="L462" t="s">
        <v>22</v>
      </c>
      <c r="M462" t="s">
        <v>14925</v>
      </c>
      <c r="N462" t="s">
        <v>22</v>
      </c>
      <c r="O462" t="s">
        <v>22</v>
      </c>
    </row>
    <row r="463" spans="1:15" x14ac:dyDescent="0.35">
      <c r="A463" t="s">
        <v>8869</v>
      </c>
      <c r="B463" t="s">
        <v>8832</v>
      </c>
      <c r="C463" t="s">
        <v>22</v>
      </c>
      <c r="D463" t="s">
        <v>22</v>
      </c>
      <c r="E463" t="s">
        <v>13352</v>
      </c>
      <c r="F463" t="s">
        <v>13351</v>
      </c>
      <c r="G463" t="s">
        <v>22</v>
      </c>
      <c r="H463" t="s">
        <v>22</v>
      </c>
      <c r="I463" t="s">
        <v>22</v>
      </c>
      <c r="J463" t="s">
        <v>22</v>
      </c>
      <c r="K463" t="s">
        <v>22</v>
      </c>
      <c r="L463" t="s">
        <v>22</v>
      </c>
      <c r="M463" t="s">
        <v>8832</v>
      </c>
      <c r="N463" t="s">
        <v>22</v>
      </c>
      <c r="O463" t="s">
        <v>22</v>
      </c>
    </row>
    <row r="464" spans="1:15" x14ac:dyDescent="0.35">
      <c r="A464" t="s">
        <v>8869</v>
      </c>
      <c r="B464" t="s">
        <v>14926</v>
      </c>
      <c r="C464" t="s">
        <v>22</v>
      </c>
      <c r="D464" t="s">
        <v>22</v>
      </c>
      <c r="E464" t="s">
        <v>13352</v>
      </c>
      <c r="F464" t="s">
        <v>13351</v>
      </c>
      <c r="G464" t="s">
        <v>22</v>
      </c>
      <c r="H464" t="s">
        <v>22</v>
      </c>
      <c r="I464" t="s">
        <v>22</v>
      </c>
      <c r="J464" t="s">
        <v>22</v>
      </c>
      <c r="K464" t="s">
        <v>22</v>
      </c>
      <c r="L464" t="s">
        <v>22</v>
      </c>
      <c r="M464" t="s">
        <v>14926</v>
      </c>
      <c r="N464" t="s">
        <v>22</v>
      </c>
      <c r="O464" t="s">
        <v>22</v>
      </c>
    </row>
    <row r="465" spans="1:15" x14ac:dyDescent="0.35">
      <c r="A465" t="s">
        <v>8869</v>
      </c>
      <c r="B465" t="s">
        <v>14927</v>
      </c>
      <c r="C465" t="s">
        <v>22</v>
      </c>
      <c r="D465" t="s">
        <v>22</v>
      </c>
      <c r="E465" t="s">
        <v>14334</v>
      </c>
      <c r="F465" t="s">
        <v>13351</v>
      </c>
      <c r="G465" t="s">
        <v>22</v>
      </c>
      <c r="H465" t="s">
        <v>7052</v>
      </c>
      <c r="I465" t="s">
        <v>22</v>
      </c>
      <c r="J465" t="s">
        <v>22</v>
      </c>
      <c r="K465" t="s">
        <v>22</v>
      </c>
      <c r="L465" t="s">
        <v>22</v>
      </c>
      <c r="M465" t="s">
        <v>14927</v>
      </c>
      <c r="N465" t="s">
        <v>22</v>
      </c>
      <c r="O465" t="s">
        <v>22</v>
      </c>
    </row>
    <row r="466" spans="1:15" x14ac:dyDescent="0.35">
      <c r="A466" t="s">
        <v>8869</v>
      </c>
      <c r="B466" t="s">
        <v>14928</v>
      </c>
      <c r="C466" t="s">
        <v>22</v>
      </c>
      <c r="D466" t="s">
        <v>22</v>
      </c>
      <c r="E466" t="s">
        <v>13352</v>
      </c>
      <c r="F466" t="s">
        <v>13351</v>
      </c>
      <c r="G466" t="s">
        <v>22</v>
      </c>
      <c r="H466" t="s">
        <v>7046</v>
      </c>
      <c r="I466" t="s">
        <v>14929</v>
      </c>
      <c r="J466" t="s">
        <v>14424</v>
      </c>
      <c r="K466" t="s">
        <v>22</v>
      </c>
      <c r="L466" t="s">
        <v>22</v>
      </c>
      <c r="M466" t="s">
        <v>14928</v>
      </c>
      <c r="N466" t="s">
        <v>22</v>
      </c>
      <c r="O466" t="s">
        <v>22</v>
      </c>
    </row>
    <row r="467" spans="1:15" x14ac:dyDescent="0.35">
      <c r="A467" t="s">
        <v>8869</v>
      </c>
      <c r="B467" t="s">
        <v>14930</v>
      </c>
      <c r="C467" t="s">
        <v>22</v>
      </c>
      <c r="D467" t="s">
        <v>22</v>
      </c>
      <c r="E467" t="s">
        <v>14334</v>
      </c>
      <c r="F467" t="s">
        <v>13347</v>
      </c>
      <c r="G467" t="s">
        <v>22</v>
      </c>
      <c r="H467" t="s">
        <v>7052</v>
      </c>
      <c r="I467" t="s">
        <v>22</v>
      </c>
      <c r="J467" t="s">
        <v>22</v>
      </c>
      <c r="K467" t="s">
        <v>22</v>
      </c>
      <c r="L467" t="s">
        <v>22</v>
      </c>
      <c r="M467" t="s">
        <v>14930</v>
      </c>
      <c r="N467" t="s">
        <v>22</v>
      </c>
      <c r="O467" t="s">
        <v>22</v>
      </c>
    </row>
    <row r="468" spans="1:15" x14ac:dyDescent="0.35">
      <c r="A468" t="s">
        <v>8869</v>
      </c>
      <c r="B468" t="s">
        <v>14931</v>
      </c>
      <c r="C468" t="s">
        <v>22</v>
      </c>
      <c r="D468" t="s">
        <v>22</v>
      </c>
      <c r="E468" t="s">
        <v>14334</v>
      </c>
      <c r="F468" t="s">
        <v>13347</v>
      </c>
      <c r="G468" t="s">
        <v>22</v>
      </c>
      <c r="H468" t="s">
        <v>22</v>
      </c>
      <c r="I468" t="s">
        <v>22</v>
      </c>
      <c r="J468" t="s">
        <v>22</v>
      </c>
      <c r="K468" t="s">
        <v>22</v>
      </c>
      <c r="L468" t="s">
        <v>22</v>
      </c>
      <c r="M468" t="s">
        <v>14931</v>
      </c>
      <c r="N468" t="s">
        <v>22</v>
      </c>
      <c r="O468" t="s">
        <v>22</v>
      </c>
    </row>
    <row r="469" spans="1:15" x14ac:dyDescent="0.35">
      <c r="A469" t="s">
        <v>8869</v>
      </c>
      <c r="B469" t="s">
        <v>8929</v>
      </c>
      <c r="C469" t="s">
        <v>22</v>
      </c>
      <c r="D469" t="s">
        <v>22</v>
      </c>
      <c r="E469" t="s">
        <v>13352</v>
      </c>
      <c r="F469" t="s">
        <v>13351</v>
      </c>
      <c r="G469" t="s">
        <v>22</v>
      </c>
      <c r="H469" t="s">
        <v>22</v>
      </c>
      <c r="I469" t="s">
        <v>22</v>
      </c>
      <c r="J469" t="s">
        <v>22</v>
      </c>
      <c r="K469" t="s">
        <v>22</v>
      </c>
      <c r="L469" t="s">
        <v>22</v>
      </c>
      <c r="M469" t="s">
        <v>8929</v>
      </c>
      <c r="N469" t="s">
        <v>22</v>
      </c>
      <c r="O469" t="s">
        <v>22</v>
      </c>
    </row>
    <row r="470" spans="1:15" x14ac:dyDescent="0.35">
      <c r="A470" t="s">
        <v>8869</v>
      </c>
      <c r="B470" t="s">
        <v>14932</v>
      </c>
      <c r="C470" t="s">
        <v>22</v>
      </c>
      <c r="D470" t="s">
        <v>22</v>
      </c>
      <c r="E470" t="s">
        <v>14334</v>
      </c>
      <c r="F470" t="s">
        <v>13347</v>
      </c>
      <c r="G470" t="s">
        <v>22</v>
      </c>
      <c r="H470" t="s">
        <v>22</v>
      </c>
      <c r="I470" t="s">
        <v>22</v>
      </c>
      <c r="J470" t="s">
        <v>22</v>
      </c>
      <c r="K470" t="s">
        <v>22</v>
      </c>
      <c r="L470" t="s">
        <v>22</v>
      </c>
      <c r="M470" t="s">
        <v>14932</v>
      </c>
      <c r="N470" t="s">
        <v>22</v>
      </c>
      <c r="O470" t="s">
        <v>22</v>
      </c>
    </row>
    <row r="471" spans="1:15" x14ac:dyDescent="0.35">
      <c r="A471" t="s">
        <v>10188</v>
      </c>
      <c r="B471" t="s">
        <v>14933</v>
      </c>
      <c r="C471" t="s">
        <v>22</v>
      </c>
      <c r="D471" t="s">
        <v>22</v>
      </c>
      <c r="E471" t="s">
        <v>14334</v>
      </c>
      <c r="F471" t="s">
        <v>13347</v>
      </c>
      <c r="G471" t="s">
        <v>22</v>
      </c>
      <c r="H471" t="s">
        <v>22</v>
      </c>
      <c r="I471" t="s">
        <v>22</v>
      </c>
      <c r="J471" t="s">
        <v>22</v>
      </c>
      <c r="K471" t="s">
        <v>22</v>
      </c>
      <c r="L471" t="s">
        <v>22</v>
      </c>
      <c r="M471" t="s">
        <v>14933</v>
      </c>
      <c r="N471" t="s">
        <v>22</v>
      </c>
      <c r="O471" t="s">
        <v>22</v>
      </c>
    </row>
    <row r="472" spans="1:15" x14ac:dyDescent="0.35">
      <c r="A472" t="s">
        <v>10188</v>
      </c>
      <c r="B472" t="s">
        <v>14934</v>
      </c>
      <c r="C472" t="s">
        <v>22</v>
      </c>
      <c r="D472" t="s">
        <v>22</v>
      </c>
      <c r="E472" t="s">
        <v>14334</v>
      </c>
      <c r="F472" t="s">
        <v>13347</v>
      </c>
      <c r="G472" t="s">
        <v>22</v>
      </c>
      <c r="H472" t="s">
        <v>22</v>
      </c>
      <c r="I472" t="s">
        <v>22</v>
      </c>
      <c r="J472" t="s">
        <v>22</v>
      </c>
      <c r="K472" t="s">
        <v>22</v>
      </c>
      <c r="L472" t="s">
        <v>22</v>
      </c>
      <c r="M472" t="s">
        <v>14934</v>
      </c>
      <c r="N472" t="s">
        <v>22</v>
      </c>
      <c r="O472" t="s">
        <v>22</v>
      </c>
    </row>
    <row r="473" spans="1:15" x14ac:dyDescent="0.35">
      <c r="A473" t="s">
        <v>10188</v>
      </c>
      <c r="B473" t="s">
        <v>14935</v>
      </c>
      <c r="C473" t="s">
        <v>22</v>
      </c>
      <c r="D473" t="s">
        <v>22</v>
      </c>
      <c r="E473" t="s">
        <v>14334</v>
      </c>
      <c r="F473" t="s">
        <v>13347</v>
      </c>
      <c r="G473" t="s">
        <v>22</v>
      </c>
      <c r="H473" t="s">
        <v>7052</v>
      </c>
      <c r="I473" t="s">
        <v>22</v>
      </c>
      <c r="J473" t="s">
        <v>22</v>
      </c>
      <c r="K473" t="s">
        <v>22</v>
      </c>
      <c r="L473" t="s">
        <v>22</v>
      </c>
      <c r="M473" t="s">
        <v>14935</v>
      </c>
      <c r="N473" t="s">
        <v>22</v>
      </c>
      <c r="O473" t="s">
        <v>22</v>
      </c>
    </row>
    <row r="474" spans="1:15" x14ac:dyDescent="0.35">
      <c r="A474" t="s">
        <v>10188</v>
      </c>
      <c r="B474" t="s">
        <v>14936</v>
      </c>
      <c r="C474" t="s">
        <v>22</v>
      </c>
      <c r="D474" t="s">
        <v>22</v>
      </c>
      <c r="E474" t="s">
        <v>14334</v>
      </c>
      <c r="F474" t="s">
        <v>13347</v>
      </c>
      <c r="G474" t="s">
        <v>22</v>
      </c>
      <c r="H474" t="s">
        <v>7052</v>
      </c>
      <c r="I474" t="s">
        <v>22</v>
      </c>
      <c r="J474" t="s">
        <v>22</v>
      </c>
      <c r="K474" t="s">
        <v>22</v>
      </c>
      <c r="L474" t="s">
        <v>22</v>
      </c>
      <c r="M474" t="s">
        <v>14936</v>
      </c>
      <c r="N474" t="s">
        <v>22</v>
      </c>
      <c r="O474" t="s">
        <v>22</v>
      </c>
    </row>
    <row r="475" spans="1:15" x14ac:dyDescent="0.35">
      <c r="A475" t="s">
        <v>10188</v>
      </c>
      <c r="B475" t="s">
        <v>14937</v>
      </c>
      <c r="C475" t="s">
        <v>22</v>
      </c>
      <c r="D475" t="s">
        <v>22</v>
      </c>
      <c r="E475" t="s">
        <v>13352</v>
      </c>
      <c r="F475" t="s">
        <v>13351</v>
      </c>
      <c r="G475" t="s">
        <v>22</v>
      </c>
      <c r="H475" t="s">
        <v>22</v>
      </c>
      <c r="I475" t="s">
        <v>22</v>
      </c>
      <c r="J475" t="s">
        <v>22</v>
      </c>
      <c r="K475" t="s">
        <v>22</v>
      </c>
      <c r="L475" t="s">
        <v>22</v>
      </c>
      <c r="M475" t="s">
        <v>14937</v>
      </c>
      <c r="N475" t="s">
        <v>22</v>
      </c>
      <c r="O475" t="s">
        <v>22</v>
      </c>
    </row>
    <row r="476" spans="1:15" x14ac:dyDescent="0.35">
      <c r="A476" t="s">
        <v>10188</v>
      </c>
      <c r="B476" t="s">
        <v>14938</v>
      </c>
      <c r="C476" t="s">
        <v>22</v>
      </c>
      <c r="D476" t="s">
        <v>22</v>
      </c>
      <c r="E476" t="s">
        <v>14334</v>
      </c>
      <c r="F476" t="s">
        <v>13347</v>
      </c>
      <c r="G476" t="s">
        <v>22</v>
      </c>
      <c r="H476" t="s">
        <v>22</v>
      </c>
      <c r="I476" t="s">
        <v>22</v>
      </c>
      <c r="J476" t="s">
        <v>22</v>
      </c>
      <c r="K476" t="s">
        <v>22</v>
      </c>
      <c r="L476" t="s">
        <v>22</v>
      </c>
      <c r="M476" t="s">
        <v>14938</v>
      </c>
      <c r="N476" t="s">
        <v>22</v>
      </c>
      <c r="O476" t="s">
        <v>22</v>
      </c>
    </row>
    <row r="477" spans="1:15" x14ac:dyDescent="0.35">
      <c r="A477" t="s">
        <v>10188</v>
      </c>
      <c r="B477" t="s">
        <v>14939</v>
      </c>
      <c r="C477" t="s">
        <v>22</v>
      </c>
      <c r="D477" t="s">
        <v>22</v>
      </c>
      <c r="E477" t="s">
        <v>14334</v>
      </c>
      <c r="F477" t="s">
        <v>13347</v>
      </c>
      <c r="G477" t="s">
        <v>22</v>
      </c>
      <c r="H477" t="s">
        <v>22</v>
      </c>
      <c r="I477" t="s">
        <v>22</v>
      </c>
      <c r="J477" t="s">
        <v>22</v>
      </c>
      <c r="K477" t="s">
        <v>22</v>
      </c>
      <c r="L477" t="s">
        <v>22</v>
      </c>
      <c r="M477" t="s">
        <v>14939</v>
      </c>
      <c r="N477" t="s">
        <v>22</v>
      </c>
      <c r="O477" t="s">
        <v>22</v>
      </c>
    </row>
    <row r="478" spans="1:15" x14ac:dyDescent="0.35">
      <c r="A478" t="s">
        <v>10188</v>
      </c>
      <c r="B478" t="s">
        <v>14940</v>
      </c>
      <c r="C478" t="s">
        <v>22</v>
      </c>
      <c r="D478" t="s">
        <v>22</v>
      </c>
      <c r="E478" t="s">
        <v>14334</v>
      </c>
      <c r="F478" t="s">
        <v>13347</v>
      </c>
      <c r="G478" t="s">
        <v>22</v>
      </c>
      <c r="H478" t="s">
        <v>22</v>
      </c>
      <c r="I478" t="s">
        <v>22</v>
      </c>
      <c r="J478" t="s">
        <v>22</v>
      </c>
      <c r="K478" t="s">
        <v>22</v>
      </c>
      <c r="L478" t="s">
        <v>22</v>
      </c>
      <c r="M478" t="s">
        <v>14940</v>
      </c>
      <c r="N478" t="s">
        <v>22</v>
      </c>
      <c r="O478" t="s">
        <v>22</v>
      </c>
    </row>
    <row r="479" spans="1:15" x14ac:dyDescent="0.35">
      <c r="A479" t="s">
        <v>10188</v>
      </c>
      <c r="B479" t="s">
        <v>14941</v>
      </c>
      <c r="C479" t="s">
        <v>22</v>
      </c>
      <c r="D479" t="s">
        <v>22</v>
      </c>
      <c r="E479" t="s">
        <v>14334</v>
      </c>
      <c r="F479" t="s">
        <v>13347</v>
      </c>
      <c r="G479" t="s">
        <v>22</v>
      </c>
      <c r="H479" t="s">
        <v>22</v>
      </c>
      <c r="I479" t="s">
        <v>22</v>
      </c>
      <c r="J479" t="s">
        <v>22</v>
      </c>
      <c r="K479" t="s">
        <v>22</v>
      </c>
      <c r="L479" t="s">
        <v>22</v>
      </c>
      <c r="M479" t="s">
        <v>14941</v>
      </c>
      <c r="N479" t="s">
        <v>22</v>
      </c>
      <c r="O479" t="s">
        <v>22</v>
      </c>
    </row>
    <row r="480" spans="1:15" x14ac:dyDescent="0.35">
      <c r="A480" t="s">
        <v>10188</v>
      </c>
      <c r="B480" t="s">
        <v>14942</v>
      </c>
      <c r="C480" t="s">
        <v>22</v>
      </c>
      <c r="D480" t="s">
        <v>22</v>
      </c>
      <c r="E480" t="s">
        <v>14334</v>
      </c>
      <c r="F480" t="s">
        <v>13347</v>
      </c>
      <c r="G480" t="s">
        <v>22</v>
      </c>
      <c r="H480" t="s">
        <v>22</v>
      </c>
      <c r="I480" t="s">
        <v>22</v>
      </c>
      <c r="J480" t="s">
        <v>22</v>
      </c>
      <c r="K480" t="s">
        <v>22</v>
      </c>
      <c r="L480" t="s">
        <v>22</v>
      </c>
      <c r="M480" t="s">
        <v>14942</v>
      </c>
      <c r="N480" t="s">
        <v>22</v>
      </c>
      <c r="O480" t="s">
        <v>22</v>
      </c>
    </row>
    <row r="481" spans="1:15" x14ac:dyDescent="0.35">
      <c r="A481" t="s">
        <v>10188</v>
      </c>
      <c r="B481" t="s">
        <v>14943</v>
      </c>
      <c r="E481" t="s">
        <v>14334</v>
      </c>
      <c r="F481" t="s">
        <v>13347</v>
      </c>
      <c r="G481" t="s">
        <v>22</v>
      </c>
      <c r="H481" t="s">
        <v>22</v>
      </c>
      <c r="I481" t="s">
        <v>22</v>
      </c>
      <c r="J481" t="s">
        <v>22</v>
      </c>
      <c r="K481" t="s">
        <v>22</v>
      </c>
      <c r="L481" t="s">
        <v>22</v>
      </c>
      <c r="M481" s="87" t="s">
        <v>14943</v>
      </c>
      <c r="N481" t="s">
        <v>22</v>
      </c>
      <c r="O481" t="s">
        <v>22</v>
      </c>
    </row>
    <row r="482" spans="1:15" x14ac:dyDescent="0.35">
      <c r="A482" t="s">
        <v>10188</v>
      </c>
      <c r="B482" t="s">
        <v>14944</v>
      </c>
      <c r="C482" t="s">
        <v>22</v>
      </c>
      <c r="D482" t="s">
        <v>22</v>
      </c>
      <c r="E482" t="s">
        <v>14334</v>
      </c>
      <c r="F482" t="s">
        <v>13347</v>
      </c>
      <c r="G482" t="s">
        <v>22</v>
      </c>
      <c r="H482" t="s">
        <v>490</v>
      </c>
      <c r="I482" t="s">
        <v>490</v>
      </c>
      <c r="J482" t="s">
        <v>22</v>
      </c>
      <c r="K482" t="s">
        <v>22</v>
      </c>
      <c r="L482" t="s">
        <v>22</v>
      </c>
      <c r="M482" t="s">
        <v>14944</v>
      </c>
      <c r="N482" t="s">
        <v>22</v>
      </c>
      <c r="O482" t="s">
        <v>22</v>
      </c>
    </row>
    <row r="483" spans="1:15" x14ac:dyDescent="0.35">
      <c r="A483" t="s">
        <v>10188</v>
      </c>
      <c r="B483" t="s">
        <v>14945</v>
      </c>
      <c r="C483" t="s">
        <v>22</v>
      </c>
      <c r="D483" t="s">
        <v>22</v>
      </c>
      <c r="E483" t="s">
        <v>14334</v>
      </c>
      <c r="F483" t="s">
        <v>13347</v>
      </c>
      <c r="G483" t="s">
        <v>22</v>
      </c>
      <c r="H483" t="s">
        <v>490</v>
      </c>
      <c r="I483" t="s">
        <v>490</v>
      </c>
      <c r="J483" t="s">
        <v>22</v>
      </c>
      <c r="K483" t="s">
        <v>22</v>
      </c>
      <c r="L483" t="s">
        <v>22</v>
      </c>
      <c r="M483" t="s">
        <v>14945</v>
      </c>
      <c r="N483" t="s">
        <v>22</v>
      </c>
      <c r="O483" t="s">
        <v>22</v>
      </c>
    </row>
    <row r="484" spans="1:15" x14ac:dyDescent="0.35">
      <c r="A484" t="s">
        <v>10188</v>
      </c>
      <c r="B484" t="s">
        <v>14946</v>
      </c>
      <c r="C484" t="s">
        <v>22</v>
      </c>
      <c r="D484" t="s">
        <v>22</v>
      </c>
      <c r="E484" t="s">
        <v>14334</v>
      </c>
      <c r="F484" t="s">
        <v>13347</v>
      </c>
      <c r="G484" t="s">
        <v>22</v>
      </c>
      <c r="H484" t="s">
        <v>22</v>
      </c>
      <c r="I484" t="s">
        <v>22</v>
      </c>
      <c r="J484" t="s">
        <v>22</v>
      </c>
      <c r="K484" t="s">
        <v>22</v>
      </c>
      <c r="L484" t="s">
        <v>22</v>
      </c>
      <c r="M484" t="s">
        <v>14946</v>
      </c>
      <c r="N484" t="s">
        <v>22</v>
      </c>
      <c r="O484" t="s">
        <v>22</v>
      </c>
    </row>
    <row r="485" spans="1:15" x14ac:dyDescent="0.35">
      <c r="A485" t="s">
        <v>10188</v>
      </c>
      <c r="B485" t="s">
        <v>14947</v>
      </c>
      <c r="C485" t="s">
        <v>22</v>
      </c>
      <c r="D485" t="s">
        <v>22</v>
      </c>
      <c r="E485" t="s">
        <v>14334</v>
      </c>
      <c r="F485" t="s">
        <v>13347</v>
      </c>
      <c r="G485" t="s">
        <v>22</v>
      </c>
      <c r="H485" t="s">
        <v>22</v>
      </c>
      <c r="I485" t="s">
        <v>22</v>
      </c>
      <c r="J485" t="s">
        <v>22</v>
      </c>
      <c r="K485" t="s">
        <v>22</v>
      </c>
      <c r="L485" t="s">
        <v>22</v>
      </c>
      <c r="M485" t="s">
        <v>14947</v>
      </c>
      <c r="N485" t="s">
        <v>22</v>
      </c>
      <c r="O485" t="s">
        <v>22</v>
      </c>
    </row>
    <row r="486" spans="1:15" x14ac:dyDescent="0.35">
      <c r="A486" t="s">
        <v>10188</v>
      </c>
      <c r="B486" t="s">
        <v>14948</v>
      </c>
      <c r="C486" t="s">
        <v>22</v>
      </c>
      <c r="D486" t="s">
        <v>22</v>
      </c>
      <c r="E486" t="s">
        <v>14334</v>
      </c>
      <c r="F486" t="s">
        <v>13347</v>
      </c>
      <c r="G486" t="s">
        <v>22</v>
      </c>
      <c r="H486" t="s">
        <v>7052</v>
      </c>
      <c r="I486" t="s">
        <v>22</v>
      </c>
      <c r="J486" t="s">
        <v>22</v>
      </c>
      <c r="K486" t="s">
        <v>22</v>
      </c>
      <c r="L486" t="s">
        <v>22</v>
      </c>
      <c r="M486" t="s">
        <v>14948</v>
      </c>
      <c r="N486" t="s">
        <v>22</v>
      </c>
      <c r="O486" t="s">
        <v>22</v>
      </c>
    </row>
    <row r="487" spans="1:15" x14ac:dyDescent="0.35">
      <c r="A487" t="s">
        <v>10188</v>
      </c>
      <c r="B487" t="s">
        <v>14949</v>
      </c>
      <c r="C487" t="s">
        <v>22</v>
      </c>
      <c r="D487" t="s">
        <v>22</v>
      </c>
      <c r="E487" t="s">
        <v>14334</v>
      </c>
      <c r="F487" t="s">
        <v>13347</v>
      </c>
      <c r="G487" t="s">
        <v>22</v>
      </c>
      <c r="H487" t="s">
        <v>22</v>
      </c>
      <c r="I487" t="s">
        <v>22</v>
      </c>
      <c r="J487" t="s">
        <v>22</v>
      </c>
      <c r="K487" t="s">
        <v>22</v>
      </c>
      <c r="L487" t="s">
        <v>22</v>
      </c>
      <c r="M487" t="s">
        <v>14949</v>
      </c>
      <c r="N487" t="s">
        <v>22</v>
      </c>
      <c r="O487" t="s">
        <v>22</v>
      </c>
    </row>
    <row r="488" spans="1:15" x14ac:dyDescent="0.35">
      <c r="A488" t="s">
        <v>10188</v>
      </c>
      <c r="B488" t="s">
        <v>14950</v>
      </c>
      <c r="C488" t="s">
        <v>22</v>
      </c>
      <c r="D488" t="s">
        <v>22</v>
      </c>
      <c r="E488" t="s">
        <v>14951</v>
      </c>
      <c r="F488" t="s">
        <v>13347</v>
      </c>
      <c r="G488" t="s">
        <v>22</v>
      </c>
      <c r="H488" t="s">
        <v>490</v>
      </c>
      <c r="I488" t="s">
        <v>22</v>
      </c>
      <c r="J488" t="s">
        <v>22</v>
      </c>
      <c r="K488" t="s">
        <v>22</v>
      </c>
      <c r="L488">
        <v>90</v>
      </c>
      <c r="M488" t="s">
        <v>14950</v>
      </c>
      <c r="N488" t="s">
        <v>22</v>
      </c>
      <c r="O488" t="s">
        <v>22</v>
      </c>
    </row>
    <row r="489" spans="1:15" x14ac:dyDescent="0.35">
      <c r="A489" t="s">
        <v>10188</v>
      </c>
      <c r="B489" t="s">
        <v>14952</v>
      </c>
      <c r="C489" t="s">
        <v>22</v>
      </c>
      <c r="D489" t="s">
        <v>22</v>
      </c>
      <c r="E489" t="s">
        <v>14334</v>
      </c>
      <c r="F489" t="s">
        <v>13347</v>
      </c>
      <c r="G489" t="s">
        <v>22</v>
      </c>
      <c r="H489" t="s">
        <v>490</v>
      </c>
      <c r="I489" t="s">
        <v>22</v>
      </c>
      <c r="J489" t="s">
        <v>22</v>
      </c>
      <c r="K489" t="s">
        <v>22</v>
      </c>
      <c r="L489">
        <v>95</v>
      </c>
      <c r="M489" t="s">
        <v>14952</v>
      </c>
      <c r="N489" t="s">
        <v>22</v>
      </c>
      <c r="O489" t="s">
        <v>22</v>
      </c>
    </row>
    <row r="490" spans="1:15" x14ac:dyDescent="0.35">
      <c r="A490" t="s">
        <v>10188</v>
      </c>
      <c r="B490" t="s">
        <v>14953</v>
      </c>
      <c r="C490" t="s">
        <v>22</v>
      </c>
      <c r="D490" t="s">
        <v>22</v>
      </c>
      <c r="E490" t="s">
        <v>14334</v>
      </c>
      <c r="F490" t="s">
        <v>13347</v>
      </c>
      <c r="G490" t="s">
        <v>22</v>
      </c>
      <c r="H490" t="s">
        <v>7052</v>
      </c>
      <c r="I490" t="s">
        <v>22</v>
      </c>
      <c r="J490" t="s">
        <v>22</v>
      </c>
      <c r="K490" t="s">
        <v>22</v>
      </c>
      <c r="L490" t="s">
        <v>22</v>
      </c>
      <c r="M490" t="s">
        <v>14953</v>
      </c>
      <c r="N490" t="s">
        <v>22</v>
      </c>
      <c r="O490" t="s">
        <v>22</v>
      </c>
    </row>
    <row r="491" spans="1:15" x14ac:dyDescent="0.35">
      <c r="A491" t="s">
        <v>10188</v>
      </c>
      <c r="B491" t="s">
        <v>14954</v>
      </c>
      <c r="C491" t="s">
        <v>22</v>
      </c>
      <c r="D491" t="s">
        <v>22</v>
      </c>
      <c r="E491" t="s">
        <v>14334</v>
      </c>
      <c r="F491" t="s">
        <v>13347</v>
      </c>
      <c r="G491" t="s">
        <v>22</v>
      </c>
      <c r="H491" t="s">
        <v>7052</v>
      </c>
      <c r="I491" t="s">
        <v>22</v>
      </c>
      <c r="J491" t="s">
        <v>22</v>
      </c>
      <c r="K491" t="s">
        <v>22</v>
      </c>
      <c r="L491">
        <v>95</v>
      </c>
      <c r="M491" t="s">
        <v>14954</v>
      </c>
      <c r="N491" t="s">
        <v>22</v>
      </c>
      <c r="O491" t="s">
        <v>22</v>
      </c>
    </row>
    <row r="492" spans="1:15" x14ac:dyDescent="0.35">
      <c r="A492" t="s">
        <v>10188</v>
      </c>
      <c r="B492" t="s">
        <v>14955</v>
      </c>
      <c r="C492" t="s">
        <v>22</v>
      </c>
      <c r="D492" t="s">
        <v>22</v>
      </c>
      <c r="E492" t="s">
        <v>14334</v>
      </c>
      <c r="F492" t="s">
        <v>13347</v>
      </c>
      <c r="G492" t="s">
        <v>22</v>
      </c>
      <c r="H492" t="s">
        <v>7052</v>
      </c>
      <c r="I492" t="s">
        <v>22</v>
      </c>
      <c r="J492" t="s">
        <v>22</v>
      </c>
      <c r="K492" t="s">
        <v>22</v>
      </c>
      <c r="L492" t="s">
        <v>22</v>
      </c>
      <c r="M492" t="s">
        <v>14955</v>
      </c>
      <c r="N492" t="s">
        <v>22</v>
      </c>
      <c r="O492" t="s">
        <v>22</v>
      </c>
    </row>
    <row r="493" spans="1:15" x14ac:dyDescent="0.35">
      <c r="A493" t="s">
        <v>10188</v>
      </c>
      <c r="B493" t="s">
        <v>14956</v>
      </c>
      <c r="C493" t="s">
        <v>22</v>
      </c>
      <c r="D493" t="s">
        <v>22</v>
      </c>
      <c r="E493" t="s">
        <v>14334</v>
      </c>
      <c r="F493" t="s">
        <v>13347</v>
      </c>
      <c r="G493" t="s">
        <v>22</v>
      </c>
      <c r="H493" t="s">
        <v>490</v>
      </c>
      <c r="I493" t="s">
        <v>22</v>
      </c>
      <c r="J493" t="s">
        <v>22</v>
      </c>
      <c r="K493" t="s">
        <v>22</v>
      </c>
      <c r="L493" t="s">
        <v>22</v>
      </c>
      <c r="M493" t="s">
        <v>14956</v>
      </c>
      <c r="N493" t="s">
        <v>22</v>
      </c>
      <c r="O493" t="s">
        <v>22</v>
      </c>
    </row>
    <row r="494" spans="1:15" x14ac:dyDescent="0.35">
      <c r="A494" t="s">
        <v>10188</v>
      </c>
      <c r="B494" t="s">
        <v>14957</v>
      </c>
      <c r="C494" t="s">
        <v>22</v>
      </c>
      <c r="D494" t="s">
        <v>22</v>
      </c>
      <c r="E494" t="s">
        <v>14334</v>
      </c>
      <c r="F494" t="s">
        <v>13347</v>
      </c>
      <c r="G494" t="s">
        <v>22</v>
      </c>
      <c r="H494" t="s">
        <v>7052</v>
      </c>
      <c r="I494" t="s">
        <v>22</v>
      </c>
      <c r="J494" t="s">
        <v>22</v>
      </c>
      <c r="K494" t="s">
        <v>22</v>
      </c>
      <c r="L494" t="s">
        <v>22</v>
      </c>
      <c r="M494" t="s">
        <v>14957</v>
      </c>
      <c r="N494" t="s">
        <v>22</v>
      </c>
      <c r="O494" t="s">
        <v>22</v>
      </c>
    </row>
    <row r="495" spans="1:15" x14ac:dyDescent="0.35">
      <c r="A495" t="s">
        <v>10188</v>
      </c>
      <c r="B495" t="s">
        <v>14958</v>
      </c>
      <c r="C495" t="s">
        <v>22</v>
      </c>
      <c r="D495" t="s">
        <v>22</v>
      </c>
      <c r="E495" t="s">
        <v>14334</v>
      </c>
      <c r="F495" t="s">
        <v>13347</v>
      </c>
      <c r="G495" t="s">
        <v>22</v>
      </c>
      <c r="H495" t="s">
        <v>490</v>
      </c>
      <c r="I495" t="s">
        <v>22</v>
      </c>
      <c r="J495" t="s">
        <v>22</v>
      </c>
      <c r="K495" t="s">
        <v>22</v>
      </c>
      <c r="L495">
        <v>95</v>
      </c>
      <c r="M495" t="s">
        <v>14958</v>
      </c>
      <c r="N495" t="s">
        <v>22</v>
      </c>
      <c r="O495" t="s">
        <v>22</v>
      </c>
    </row>
    <row r="496" spans="1:15" x14ac:dyDescent="0.35">
      <c r="A496" t="s">
        <v>10188</v>
      </c>
      <c r="B496" t="s">
        <v>14959</v>
      </c>
      <c r="C496" t="s">
        <v>22</v>
      </c>
      <c r="D496" t="s">
        <v>22</v>
      </c>
      <c r="E496" t="s">
        <v>14334</v>
      </c>
      <c r="F496" t="s">
        <v>13347</v>
      </c>
      <c r="G496" t="s">
        <v>22</v>
      </c>
      <c r="H496" t="s">
        <v>7052</v>
      </c>
      <c r="I496" t="s">
        <v>22</v>
      </c>
      <c r="J496" t="s">
        <v>22</v>
      </c>
      <c r="K496" t="s">
        <v>22</v>
      </c>
      <c r="L496" t="s">
        <v>22</v>
      </c>
      <c r="M496" t="s">
        <v>14959</v>
      </c>
      <c r="N496" t="s">
        <v>22</v>
      </c>
      <c r="O496" t="s">
        <v>22</v>
      </c>
    </row>
    <row r="497" spans="1:15" x14ac:dyDescent="0.35">
      <c r="A497" t="s">
        <v>10188</v>
      </c>
      <c r="B497" t="s">
        <v>14960</v>
      </c>
      <c r="C497" t="s">
        <v>22</v>
      </c>
      <c r="D497" t="s">
        <v>22</v>
      </c>
      <c r="E497" t="s">
        <v>14334</v>
      </c>
      <c r="F497" t="s">
        <v>13347</v>
      </c>
      <c r="G497" t="s">
        <v>22</v>
      </c>
      <c r="H497" t="s">
        <v>22</v>
      </c>
      <c r="I497" t="s">
        <v>22</v>
      </c>
      <c r="J497" t="s">
        <v>22</v>
      </c>
      <c r="K497" t="s">
        <v>22</v>
      </c>
      <c r="L497" t="s">
        <v>22</v>
      </c>
      <c r="M497" t="s">
        <v>14960</v>
      </c>
      <c r="N497" t="s">
        <v>22</v>
      </c>
      <c r="O497" t="s">
        <v>22</v>
      </c>
    </row>
    <row r="498" spans="1:15" x14ac:dyDescent="0.35">
      <c r="A498" t="s">
        <v>10188</v>
      </c>
      <c r="B498" t="s">
        <v>14961</v>
      </c>
      <c r="C498" t="s">
        <v>22</v>
      </c>
      <c r="D498" t="s">
        <v>22</v>
      </c>
      <c r="E498" t="s">
        <v>13352</v>
      </c>
      <c r="F498" t="s">
        <v>13351</v>
      </c>
      <c r="G498" t="s">
        <v>22</v>
      </c>
      <c r="H498" t="s">
        <v>7054</v>
      </c>
      <c r="I498" t="s">
        <v>22</v>
      </c>
      <c r="J498" t="s">
        <v>22</v>
      </c>
      <c r="K498" t="s">
        <v>22</v>
      </c>
      <c r="L498" t="s">
        <v>22</v>
      </c>
      <c r="M498" t="s">
        <v>14961</v>
      </c>
      <c r="N498" t="s">
        <v>22</v>
      </c>
      <c r="O498" t="s">
        <v>22</v>
      </c>
    </row>
    <row r="499" spans="1:15" x14ac:dyDescent="0.35">
      <c r="A499" t="s">
        <v>10188</v>
      </c>
      <c r="B499" t="s">
        <v>14962</v>
      </c>
      <c r="C499" t="s">
        <v>22</v>
      </c>
      <c r="D499" t="s">
        <v>22</v>
      </c>
      <c r="E499" t="s">
        <v>14334</v>
      </c>
      <c r="F499" t="s">
        <v>13347</v>
      </c>
      <c r="G499" t="s">
        <v>22</v>
      </c>
      <c r="H499" t="s">
        <v>22</v>
      </c>
      <c r="I499" t="s">
        <v>22</v>
      </c>
      <c r="J499" t="s">
        <v>22</v>
      </c>
      <c r="K499" t="s">
        <v>22</v>
      </c>
      <c r="L499" t="s">
        <v>22</v>
      </c>
      <c r="M499" t="s">
        <v>14962</v>
      </c>
      <c r="N499" t="s">
        <v>22</v>
      </c>
      <c r="O499" t="s">
        <v>22</v>
      </c>
    </row>
    <row r="500" spans="1:15" x14ac:dyDescent="0.35">
      <c r="A500" t="s">
        <v>10188</v>
      </c>
      <c r="B500" t="s">
        <v>14963</v>
      </c>
      <c r="C500" t="s">
        <v>22</v>
      </c>
      <c r="D500" t="s">
        <v>22</v>
      </c>
      <c r="E500" t="s">
        <v>14334</v>
      </c>
      <c r="F500" t="s">
        <v>13347</v>
      </c>
      <c r="G500" t="s">
        <v>22</v>
      </c>
      <c r="H500" t="s">
        <v>22</v>
      </c>
      <c r="I500" t="s">
        <v>22</v>
      </c>
      <c r="J500" t="s">
        <v>22</v>
      </c>
      <c r="K500" t="s">
        <v>22</v>
      </c>
      <c r="L500" t="s">
        <v>22</v>
      </c>
      <c r="M500" t="s">
        <v>14963</v>
      </c>
      <c r="N500" t="s">
        <v>22</v>
      </c>
      <c r="O500" t="s">
        <v>22</v>
      </c>
    </row>
    <row r="501" spans="1:15" x14ac:dyDescent="0.35">
      <c r="A501" t="s">
        <v>10188</v>
      </c>
      <c r="B501" t="s">
        <v>14964</v>
      </c>
      <c r="C501" t="s">
        <v>22</v>
      </c>
      <c r="D501" t="s">
        <v>22</v>
      </c>
      <c r="E501" t="s">
        <v>14334</v>
      </c>
      <c r="F501" t="s">
        <v>13347</v>
      </c>
      <c r="G501" t="s">
        <v>22</v>
      </c>
      <c r="H501" t="s">
        <v>7052</v>
      </c>
      <c r="I501" t="s">
        <v>490</v>
      </c>
      <c r="J501" t="s">
        <v>22</v>
      </c>
      <c r="K501" t="s">
        <v>22</v>
      </c>
      <c r="L501" t="s">
        <v>22</v>
      </c>
      <c r="M501" t="s">
        <v>14964</v>
      </c>
      <c r="N501" t="s">
        <v>22</v>
      </c>
      <c r="O501" t="s">
        <v>22</v>
      </c>
    </row>
    <row r="502" spans="1:15" x14ac:dyDescent="0.35">
      <c r="A502" t="s">
        <v>10188</v>
      </c>
      <c r="B502" t="s">
        <v>14965</v>
      </c>
      <c r="C502" t="s">
        <v>22</v>
      </c>
      <c r="D502" t="s">
        <v>22</v>
      </c>
      <c r="E502" t="s">
        <v>14334</v>
      </c>
      <c r="F502" t="s">
        <v>13347</v>
      </c>
      <c r="G502" t="s">
        <v>22</v>
      </c>
      <c r="H502" t="s">
        <v>7046</v>
      </c>
      <c r="I502" t="s">
        <v>22</v>
      </c>
      <c r="J502" t="s">
        <v>22</v>
      </c>
      <c r="K502" t="s">
        <v>22</v>
      </c>
      <c r="L502" t="s">
        <v>22</v>
      </c>
      <c r="M502" t="s">
        <v>14965</v>
      </c>
      <c r="N502" t="s">
        <v>22</v>
      </c>
      <c r="O502" t="s">
        <v>22</v>
      </c>
    </row>
    <row r="503" spans="1:15" x14ac:dyDescent="0.35">
      <c r="A503" t="s">
        <v>10188</v>
      </c>
      <c r="B503" t="s">
        <v>14966</v>
      </c>
      <c r="C503" t="s">
        <v>22</v>
      </c>
      <c r="D503" t="s">
        <v>22</v>
      </c>
      <c r="E503" t="s">
        <v>14334</v>
      </c>
      <c r="F503" t="s">
        <v>13347</v>
      </c>
      <c r="G503" t="s">
        <v>22</v>
      </c>
      <c r="H503" t="s">
        <v>22</v>
      </c>
      <c r="I503" t="s">
        <v>22</v>
      </c>
      <c r="J503" t="s">
        <v>22</v>
      </c>
      <c r="K503" t="s">
        <v>22</v>
      </c>
      <c r="L503" t="s">
        <v>22</v>
      </c>
      <c r="M503" t="s">
        <v>14967</v>
      </c>
      <c r="N503" t="s">
        <v>22</v>
      </c>
      <c r="O503" t="s">
        <v>22</v>
      </c>
    </row>
    <row r="504" spans="1:15" x14ac:dyDescent="0.35">
      <c r="A504" t="s">
        <v>10188</v>
      </c>
      <c r="B504" t="s">
        <v>14968</v>
      </c>
      <c r="C504" t="s">
        <v>22</v>
      </c>
      <c r="D504" t="s">
        <v>22</v>
      </c>
      <c r="E504" t="s">
        <v>14334</v>
      </c>
      <c r="F504" t="s">
        <v>13347</v>
      </c>
      <c r="G504" t="s">
        <v>22</v>
      </c>
      <c r="H504" t="s">
        <v>22</v>
      </c>
      <c r="I504" t="s">
        <v>22</v>
      </c>
      <c r="J504" t="s">
        <v>22</v>
      </c>
      <c r="K504" t="s">
        <v>22</v>
      </c>
      <c r="L504" t="s">
        <v>22</v>
      </c>
      <c r="M504" t="s">
        <v>14968</v>
      </c>
      <c r="N504" t="s">
        <v>22</v>
      </c>
      <c r="O504" t="s">
        <v>22</v>
      </c>
    </row>
    <row r="505" spans="1:15" x14ac:dyDescent="0.35">
      <c r="A505" t="s">
        <v>10188</v>
      </c>
      <c r="B505" t="s">
        <v>14969</v>
      </c>
      <c r="C505" t="s">
        <v>22</v>
      </c>
      <c r="D505" t="s">
        <v>22</v>
      </c>
      <c r="E505" t="s">
        <v>14334</v>
      </c>
      <c r="F505" t="s">
        <v>13347</v>
      </c>
      <c r="G505" t="s">
        <v>22</v>
      </c>
      <c r="H505" t="s">
        <v>22</v>
      </c>
      <c r="I505" t="s">
        <v>22</v>
      </c>
      <c r="J505" t="s">
        <v>22</v>
      </c>
      <c r="K505" t="s">
        <v>22</v>
      </c>
      <c r="L505" t="s">
        <v>22</v>
      </c>
      <c r="M505" t="s">
        <v>14969</v>
      </c>
      <c r="N505" t="s">
        <v>22</v>
      </c>
      <c r="O505" t="s">
        <v>22</v>
      </c>
    </row>
    <row r="506" spans="1:15" x14ac:dyDescent="0.35">
      <c r="A506" t="s">
        <v>10188</v>
      </c>
      <c r="B506" t="s">
        <v>14970</v>
      </c>
      <c r="C506" t="s">
        <v>22</v>
      </c>
      <c r="D506" t="s">
        <v>22</v>
      </c>
      <c r="E506" t="s">
        <v>14334</v>
      </c>
      <c r="F506" t="s">
        <v>13347</v>
      </c>
      <c r="G506" t="s">
        <v>22</v>
      </c>
      <c r="H506" t="s">
        <v>7052</v>
      </c>
      <c r="I506" t="s">
        <v>22</v>
      </c>
      <c r="J506" t="s">
        <v>22</v>
      </c>
      <c r="K506" t="s">
        <v>22</v>
      </c>
      <c r="L506" t="s">
        <v>22</v>
      </c>
      <c r="M506" t="s">
        <v>14970</v>
      </c>
      <c r="N506" t="s">
        <v>22</v>
      </c>
      <c r="O506" t="s">
        <v>22</v>
      </c>
    </row>
    <row r="507" spans="1:15" x14ac:dyDescent="0.35">
      <c r="A507" t="s">
        <v>10188</v>
      </c>
      <c r="B507" t="s">
        <v>14971</v>
      </c>
      <c r="C507" t="s">
        <v>22</v>
      </c>
      <c r="D507" t="s">
        <v>22</v>
      </c>
      <c r="E507" t="s">
        <v>14334</v>
      </c>
      <c r="F507" t="s">
        <v>13347</v>
      </c>
      <c r="G507" t="s">
        <v>22</v>
      </c>
      <c r="H507" t="s">
        <v>22</v>
      </c>
      <c r="I507" t="s">
        <v>22</v>
      </c>
      <c r="J507" t="s">
        <v>22</v>
      </c>
      <c r="K507" t="s">
        <v>22</v>
      </c>
      <c r="L507">
        <v>90</v>
      </c>
      <c r="M507" t="s">
        <v>14971</v>
      </c>
      <c r="N507" t="s">
        <v>22</v>
      </c>
      <c r="O507" t="s">
        <v>22</v>
      </c>
    </row>
    <row r="508" spans="1:15" x14ac:dyDescent="0.35">
      <c r="A508" t="s">
        <v>10188</v>
      </c>
      <c r="B508" t="s">
        <v>14972</v>
      </c>
      <c r="C508" t="s">
        <v>22</v>
      </c>
      <c r="D508" t="s">
        <v>22</v>
      </c>
      <c r="E508" t="s">
        <v>14334</v>
      </c>
      <c r="F508" t="s">
        <v>13347</v>
      </c>
      <c r="G508" t="s">
        <v>22</v>
      </c>
      <c r="H508" t="s">
        <v>22</v>
      </c>
      <c r="I508" t="s">
        <v>22</v>
      </c>
      <c r="J508" t="s">
        <v>22</v>
      </c>
      <c r="K508" t="s">
        <v>22</v>
      </c>
      <c r="L508" t="s">
        <v>22</v>
      </c>
      <c r="M508" t="s">
        <v>14972</v>
      </c>
      <c r="N508" t="s">
        <v>22</v>
      </c>
      <c r="O508" t="s">
        <v>22</v>
      </c>
    </row>
    <row r="509" spans="1:15" x14ac:dyDescent="0.35">
      <c r="A509" t="s">
        <v>10188</v>
      </c>
      <c r="B509" t="s">
        <v>14973</v>
      </c>
      <c r="C509" t="s">
        <v>22</v>
      </c>
      <c r="D509" t="s">
        <v>22</v>
      </c>
      <c r="E509" t="s">
        <v>14334</v>
      </c>
      <c r="F509" t="s">
        <v>13347</v>
      </c>
      <c r="G509" t="s">
        <v>22</v>
      </c>
      <c r="H509" t="s">
        <v>22</v>
      </c>
      <c r="I509" t="s">
        <v>22</v>
      </c>
      <c r="J509" t="s">
        <v>22</v>
      </c>
      <c r="K509" t="s">
        <v>22</v>
      </c>
      <c r="L509" t="s">
        <v>22</v>
      </c>
      <c r="M509" t="s">
        <v>14973</v>
      </c>
      <c r="N509" t="s">
        <v>22</v>
      </c>
      <c r="O509" t="s">
        <v>22</v>
      </c>
    </row>
    <row r="510" spans="1:15" x14ac:dyDescent="0.35">
      <c r="A510" t="s">
        <v>10188</v>
      </c>
      <c r="B510" t="s">
        <v>14974</v>
      </c>
      <c r="C510" t="s">
        <v>22</v>
      </c>
      <c r="D510" t="s">
        <v>22</v>
      </c>
      <c r="E510" t="s">
        <v>14349</v>
      </c>
      <c r="F510" t="s">
        <v>13347</v>
      </c>
      <c r="G510" t="s">
        <v>22</v>
      </c>
      <c r="H510" t="s">
        <v>22</v>
      </c>
      <c r="I510" t="s">
        <v>14975</v>
      </c>
      <c r="J510" t="s">
        <v>22</v>
      </c>
      <c r="K510" t="s">
        <v>22</v>
      </c>
      <c r="L510">
        <v>95</v>
      </c>
      <c r="M510" t="s">
        <v>14974</v>
      </c>
      <c r="N510" t="s">
        <v>22</v>
      </c>
      <c r="O510" t="s">
        <v>22</v>
      </c>
    </row>
    <row r="511" spans="1:15" x14ac:dyDescent="0.35">
      <c r="A511" t="s">
        <v>10188</v>
      </c>
      <c r="B511" t="s">
        <v>14976</v>
      </c>
      <c r="C511" t="s">
        <v>22</v>
      </c>
      <c r="D511" t="s">
        <v>22</v>
      </c>
      <c r="E511" t="s">
        <v>14349</v>
      </c>
      <c r="F511" t="s">
        <v>13347</v>
      </c>
      <c r="G511" t="s">
        <v>22</v>
      </c>
      <c r="H511" t="s">
        <v>22</v>
      </c>
      <c r="I511" t="s">
        <v>22</v>
      </c>
      <c r="J511" t="s">
        <v>22</v>
      </c>
      <c r="K511" t="s">
        <v>22</v>
      </c>
      <c r="L511" t="s">
        <v>22</v>
      </c>
      <c r="M511" t="s">
        <v>14977</v>
      </c>
      <c r="N511" t="s">
        <v>22</v>
      </c>
      <c r="O511" t="s">
        <v>22</v>
      </c>
    </row>
    <row r="512" spans="1:15" x14ac:dyDescent="0.35">
      <c r="A512" t="s">
        <v>10188</v>
      </c>
      <c r="B512" t="s">
        <v>14978</v>
      </c>
      <c r="C512" t="s">
        <v>22</v>
      </c>
      <c r="D512" t="s">
        <v>22</v>
      </c>
      <c r="E512" t="s">
        <v>14334</v>
      </c>
      <c r="F512" t="s">
        <v>13347</v>
      </c>
      <c r="G512" t="s">
        <v>22</v>
      </c>
      <c r="H512" t="s">
        <v>22</v>
      </c>
      <c r="I512" t="s">
        <v>22</v>
      </c>
      <c r="J512" t="s">
        <v>22</v>
      </c>
      <c r="K512" t="s">
        <v>22</v>
      </c>
      <c r="L512" t="s">
        <v>22</v>
      </c>
      <c r="M512" t="s">
        <v>14978</v>
      </c>
      <c r="N512" t="s">
        <v>22</v>
      </c>
      <c r="O512" t="s">
        <v>22</v>
      </c>
    </row>
    <row r="513" spans="1:15" x14ac:dyDescent="0.35">
      <c r="A513" t="s">
        <v>10188</v>
      </c>
      <c r="B513" t="s">
        <v>14979</v>
      </c>
      <c r="C513" t="s">
        <v>22</v>
      </c>
      <c r="D513" t="s">
        <v>22</v>
      </c>
      <c r="E513" t="s">
        <v>14334</v>
      </c>
      <c r="F513" t="s">
        <v>13347</v>
      </c>
      <c r="G513" t="s">
        <v>22</v>
      </c>
      <c r="H513" t="s">
        <v>22</v>
      </c>
      <c r="I513" t="s">
        <v>22</v>
      </c>
      <c r="J513" t="s">
        <v>22</v>
      </c>
      <c r="K513" t="s">
        <v>22</v>
      </c>
      <c r="L513" t="s">
        <v>22</v>
      </c>
      <c r="M513" t="s">
        <v>14979</v>
      </c>
      <c r="N513" t="s">
        <v>22</v>
      </c>
      <c r="O513" t="s">
        <v>22</v>
      </c>
    </row>
    <row r="514" spans="1:15" x14ac:dyDescent="0.35">
      <c r="A514" t="s">
        <v>10188</v>
      </c>
      <c r="B514" t="s">
        <v>14980</v>
      </c>
      <c r="C514" t="s">
        <v>22</v>
      </c>
      <c r="D514" t="s">
        <v>22</v>
      </c>
      <c r="E514" t="s">
        <v>14334</v>
      </c>
      <c r="F514" t="s">
        <v>13347</v>
      </c>
      <c r="G514" t="s">
        <v>22</v>
      </c>
      <c r="H514" t="s">
        <v>22</v>
      </c>
      <c r="I514" t="s">
        <v>22</v>
      </c>
      <c r="J514" t="s">
        <v>22</v>
      </c>
      <c r="K514" t="s">
        <v>22</v>
      </c>
      <c r="L514" t="s">
        <v>22</v>
      </c>
      <c r="M514" t="s">
        <v>14980</v>
      </c>
      <c r="N514" t="s">
        <v>22</v>
      </c>
      <c r="O514" t="s">
        <v>22</v>
      </c>
    </row>
    <row r="515" spans="1:15" x14ac:dyDescent="0.35">
      <c r="A515" t="s">
        <v>10188</v>
      </c>
      <c r="B515" t="s">
        <v>14981</v>
      </c>
      <c r="C515" t="s">
        <v>22</v>
      </c>
      <c r="D515" t="s">
        <v>22</v>
      </c>
      <c r="E515" t="s">
        <v>14334</v>
      </c>
      <c r="F515" t="s">
        <v>13347</v>
      </c>
      <c r="G515" t="s">
        <v>22</v>
      </c>
      <c r="H515" t="s">
        <v>22</v>
      </c>
      <c r="I515" t="s">
        <v>22</v>
      </c>
      <c r="J515" t="s">
        <v>22</v>
      </c>
      <c r="K515" t="s">
        <v>22</v>
      </c>
      <c r="L515" t="s">
        <v>22</v>
      </c>
      <c r="M515" t="s">
        <v>14981</v>
      </c>
      <c r="N515" t="s">
        <v>22</v>
      </c>
      <c r="O515" t="s">
        <v>22</v>
      </c>
    </row>
    <row r="516" spans="1:15" x14ac:dyDescent="0.35">
      <c r="A516" t="s">
        <v>10188</v>
      </c>
      <c r="B516" t="s">
        <v>14982</v>
      </c>
      <c r="C516" t="s">
        <v>22</v>
      </c>
      <c r="D516" t="s">
        <v>22</v>
      </c>
      <c r="E516" t="s">
        <v>14334</v>
      </c>
      <c r="F516" t="s">
        <v>13347</v>
      </c>
      <c r="G516" t="s">
        <v>22</v>
      </c>
      <c r="H516" t="s">
        <v>22</v>
      </c>
      <c r="I516" t="s">
        <v>7035</v>
      </c>
      <c r="J516" t="s">
        <v>22</v>
      </c>
      <c r="K516" t="s">
        <v>22</v>
      </c>
      <c r="L516" t="s">
        <v>22</v>
      </c>
      <c r="M516" t="s">
        <v>14982</v>
      </c>
      <c r="N516" t="s">
        <v>22</v>
      </c>
      <c r="O516" t="s">
        <v>22</v>
      </c>
    </row>
    <row r="517" spans="1:15" x14ac:dyDescent="0.35">
      <c r="A517" t="s">
        <v>10188</v>
      </c>
      <c r="B517" t="s">
        <v>14983</v>
      </c>
      <c r="C517" t="s">
        <v>22</v>
      </c>
      <c r="D517" t="s">
        <v>22</v>
      </c>
      <c r="E517" t="s">
        <v>14334</v>
      </c>
      <c r="F517" t="s">
        <v>13347</v>
      </c>
      <c r="G517" t="s">
        <v>22</v>
      </c>
      <c r="H517" t="s">
        <v>7046</v>
      </c>
      <c r="I517" t="s">
        <v>22</v>
      </c>
      <c r="J517" t="s">
        <v>22</v>
      </c>
      <c r="K517" t="s">
        <v>22</v>
      </c>
      <c r="L517" t="s">
        <v>22</v>
      </c>
      <c r="M517" t="s">
        <v>14983</v>
      </c>
      <c r="N517" t="s">
        <v>22</v>
      </c>
      <c r="O517" t="s">
        <v>22</v>
      </c>
    </row>
    <row r="518" spans="1:15" x14ac:dyDescent="0.35">
      <c r="A518" t="s">
        <v>10188</v>
      </c>
      <c r="B518" t="s">
        <v>14984</v>
      </c>
      <c r="C518" t="s">
        <v>22</v>
      </c>
      <c r="D518" t="s">
        <v>22</v>
      </c>
      <c r="E518" t="s">
        <v>14334</v>
      </c>
      <c r="F518" t="s">
        <v>13347</v>
      </c>
      <c r="G518" t="s">
        <v>22</v>
      </c>
      <c r="H518" t="s">
        <v>22</v>
      </c>
      <c r="I518" t="s">
        <v>22</v>
      </c>
      <c r="J518" t="s">
        <v>22</v>
      </c>
      <c r="K518" t="s">
        <v>22</v>
      </c>
      <c r="L518" t="s">
        <v>22</v>
      </c>
      <c r="M518" t="s">
        <v>14985</v>
      </c>
      <c r="N518" t="s">
        <v>22</v>
      </c>
      <c r="O518" t="s">
        <v>22</v>
      </c>
    </row>
    <row r="519" spans="1:15" x14ac:dyDescent="0.35">
      <c r="A519" t="s">
        <v>10188</v>
      </c>
      <c r="B519" t="s">
        <v>14986</v>
      </c>
      <c r="C519" t="s">
        <v>22</v>
      </c>
      <c r="D519" t="s">
        <v>22</v>
      </c>
      <c r="E519" t="s">
        <v>14334</v>
      </c>
      <c r="F519" t="s">
        <v>13347</v>
      </c>
      <c r="G519" t="s">
        <v>22</v>
      </c>
      <c r="H519" t="s">
        <v>7052</v>
      </c>
      <c r="I519" t="s">
        <v>22</v>
      </c>
      <c r="J519" t="s">
        <v>22</v>
      </c>
      <c r="K519" t="s">
        <v>22</v>
      </c>
      <c r="L519" t="s">
        <v>22</v>
      </c>
      <c r="M519" t="s">
        <v>14986</v>
      </c>
      <c r="N519" t="s">
        <v>22</v>
      </c>
      <c r="O519" t="s">
        <v>22</v>
      </c>
    </row>
    <row r="520" spans="1:15" x14ac:dyDescent="0.35">
      <c r="A520" t="s">
        <v>10188</v>
      </c>
      <c r="B520" t="s">
        <v>14987</v>
      </c>
      <c r="C520" t="s">
        <v>22</v>
      </c>
      <c r="D520" t="s">
        <v>22</v>
      </c>
      <c r="E520" t="s">
        <v>14334</v>
      </c>
      <c r="F520" t="s">
        <v>13347</v>
      </c>
      <c r="G520" t="s">
        <v>22</v>
      </c>
      <c r="H520" t="s">
        <v>22</v>
      </c>
      <c r="I520" t="s">
        <v>14988</v>
      </c>
      <c r="J520" t="s">
        <v>22</v>
      </c>
      <c r="K520" t="s">
        <v>22</v>
      </c>
      <c r="L520" t="s">
        <v>22</v>
      </c>
      <c r="M520" t="s">
        <v>14987</v>
      </c>
      <c r="N520" t="s">
        <v>22</v>
      </c>
      <c r="O520" t="s">
        <v>22</v>
      </c>
    </row>
    <row r="521" spans="1:15" x14ac:dyDescent="0.35">
      <c r="A521" t="s">
        <v>10188</v>
      </c>
      <c r="B521" t="s">
        <v>14989</v>
      </c>
      <c r="C521" t="s">
        <v>22</v>
      </c>
      <c r="D521" t="s">
        <v>22</v>
      </c>
      <c r="E521" t="s">
        <v>14334</v>
      </c>
      <c r="F521" t="s">
        <v>13347</v>
      </c>
      <c r="G521" t="s">
        <v>22</v>
      </c>
      <c r="H521" t="s">
        <v>7052</v>
      </c>
      <c r="I521" t="s">
        <v>22</v>
      </c>
      <c r="J521" t="s">
        <v>22</v>
      </c>
      <c r="K521" t="s">
        <v>22</v>
      </c>
      <c r="L521">
        <v>75</v>
      </c>
      <c r="M521" t="s">
        <v>14989</v>
      </c>
      <c r="N521" t="s">
        <v>22</v>
      </c>
      <c r="O521" t="s">
        <v>22</v>
      </c>
    </row>
    <row r="522" spans="1:15" x14ac:dyDescent="0.35">
      <c r="A522" t="s">
        <v>10188</v>
      </c>
      <c r="B522" t="s">
        <v>14990</v>
      </c>
      <c r="C522" t="s">
        <v>22</v>
      </c>
      <c r="D522" t="s">
        <v>22</v>
      </c>
      <c r="E522" t="s">
        <v>14334</v>
      </c>
      <c r="F522" t="s">
        <v>13351</v>
      </c>
      <c r="G522" t="s">
        <v>22</v>
      </c>
      <c r="H522" t="s">
        <v>7052</v>
      </c>
      <c r="I522" t="s">
        <v>22</v>
      </c>
      <c r="J522" t="s">
        <v>22</v>
      </c>
      <c r="K522" t="s">
        <v>22</v>
      </c>
      <c r="L522" t="s">
        <v>22</v>
      </c>
      <c r="M522" t="s">
        <v>14990</v>
      </c>
      <c r="N522" t="s">
        <v>22</v>
      </c>
      <c r="O522" t="s">
        <v>22</v>
      </c>
    </row>
    <row r="523" spans="1:15" x14ac:dyDescent="0.35">
      <c r="A523" t="s">
        <v>10188</v>
      </c>
      <c r="B523" t="s">
        <v>14991</v>
      </c>
      <c r="C523" t="s">
        <v>22</v>
      </c>
      <c r="D523" t="s">
        <v>22</v>
      </c>
      <c r="E523" t="s">
        <v>13352</v>
      </c>
      <c r="F523" t="s">
        <v>13351</v>
      </c>
      <c r="G523" t="s">
        <v>22</v>
      </c>
      <c r="H523" t="s">
        <v>22</v>
      </c>
      <c r="I523" t="s">
        <v>22</v>
      </c>
      <c r="J523" t="s">
        <v>22</v>
      </c>
      <c r="K523" t="s">
        <v>22</v>
      </c>
      <c r="L523" t="s">
        <v>22</v>
      </c>
      <c r="M523" t="s">
        <v>14991</v>
      </c>
      <c r="N523" t="s">
        <v>22</v>
      </c>
      <c r="O523" t="s">
        <v>22</v>
      </c>
    </row>
    <row r="524" spans="1:15" x14ac:dyDescent="0.35">
      <c r="A524" t="s">
        <v>10188</v>
      </c>
      <c r="B524" t="s">
        <v>14992</v>
      </c>
      <c r="C524" t="s">
        <v>22</v>
      </c>
      <c r="D524" t="s">
        <v>22</v>
      </c>
      <c r="E524" t="s">
        <v>14334</v>
      </c>
      <c r="F524" t="s">
        <v>13347</v>
      </c>
      <c r="G524" t="s">
        <v>22</v>
      </c>
      <c r="H524" t="s">
        <v>22</v>
      </c>
      <c r="I524" t="s">
        <v>22</v>
      </c>
      <c r="J524" t="s">
        <v>22</v>
      </c>
      <c r="K524" t="s">
        <v>22</v>
      </c>
      <c r="L524" t="s">
        <v>22</v>
      </c>
      <c r="M524" t="s">
        <v>14992</v>
      </c>
      <c r="N524" t="s">
        <v>22</v>
      </c>
      <c r="O524" t="s">
        <v>22</v>
      </c>
    </row>
    <row r="525" spans="1:15" x14ac:dyDescent="0.35">
      <c r="A525" t="s">
        <v>10188</v>
      </c>
      <c r="B525" t="s">
        <v>14993</v>
      </c>
      <c r="C525" t="s">
        <v>22</v>
      </c>
      <c r="D525" t="s">
        <v>22</v>
      </c>
      <c r="E525" t="s">
        <v>14334</v>
      </c>
      <c r="F525" t="s">
        <v>13347</v>
      </c>
      <c r="G525" t="s">
        <v>22</v>
      </c>
      <c r="H525" t="s">
        <v>22</v>
      </c>
      <c r="I525" t="s">
        <v>22</v>
      </c>
      <c r="J525" t="s">
        <v>22</v>
      </c>
      <c r="K525" t="s">
        <v>22</v>
      </c>
      <c r="L525" t="s">
        <v>22</v>
      </c>
      <c r="M525" t="s">
        <v>14993</v>
      </c>
      <c r="N525" t="s">
        <v>22</v>
      </c>
      <c r="O525" t="s">
        <v>22</v>
      </c>
    </row>
    <row r="526" spans="1:15" x14ac:dyDescent="0.35">
      <c r="A526" t="s">
        <v>10188</v>
      </c>
      <c r="B526" t="s">
        <v>14994</v>
      </c>
      <c r="C526" t="s">
        <v>22</v>
      </c>
      <c r="D526" t="s">
        <v>22</v>
      </c>
      <c r="E526" t="s">
        <v>14334</v>
      </c>
      <c r="F526" t="s">
        <v>13347</v>
      </c>
      <c r="G526" t="s">
        <v>22</v>
      </c>
      <c r="H526" t="s">
        <v>7052</v>
      </c>
      <c r="I526" t="s">
        <v>22</v>
      </c>
      <c r="J526" t="s">
        <v>22</v>
      </c>
      <c r="K526" t="s">
        <v>22</v>
      </c>
      <c r="L526">
        <v>90</v>
      </c>
      <c r="M526" t="s">
        <v>14994</v>
      </c>
      <c r="N526" t="s">
        <v>22</v>
      </c>
      <c r="O526" t="s">
        <v>22</v>
      </c>
    </row>
    <row r="527" spans="1:15" x14ac:dyDescent="0.35">
      <c r="A527" t="s">
        <v>10188</v>
      </c>
      <c r="B527" t="s">
        <v>14995</v>
      </c>
      <c r="C527" t="s">
        <v>22</v>
      </c>
      <c r="D527" t="s">
        <v>22</v>
      </c>
      <c r="E527" t="s">
        <v>14334</v>
      </c>
      <c r="F527" t="s">
        <v>13347</v>
      </c>
      <c r="G527" t="s">
        <v>22</v>
      </c>
      <c r="H527" t="s">
        <v>22</v>
      </c>
      <c r="I527" t="s">
        <v>22</v>
      </c>
      <c r="J527" t="s">
        <v>22</v>
      </c>
      <c r="K527" t="s">
        <v>22</v>
      </c>
      <c r="L527" t="s">
        <v>22</v>
      </c>
      <c r="M527" t="s">
        <v>14995</v>
      </c>
      <c r="N527" t="s">
        <v>22</v>
      </c>
      <c r="O527" t="s">
        <v>22</v>
      </c>
    </row>
    <row r="528" spans="1:15" x14ac:dyDescent="0.35">
      <c r="A528" t="s">
        <v>10188</v>
      </c>
      <c r="B528" t="s">
        <v>14996</v>
      </c>
      <c r="C528" t="s">
        <v>22</v>
      </c>
      <c r="D528" t="s">
        <v>22</v>
      </c>
      <c r="E528" t="s">
        <v>14334</v>
      </c>
      <c r="F528" t="s">
        <v>13347</v>
      </c>
      <c r="G528" t="s">
        <v>22</v>
      </c>
      <c r="H528" t="s">
        <v>22</v>
      </c>
      <c r="I528" t="s">
        <v>22</v>
      </c>
      <c r="J528" t="s">
        <v>22</v>
      </c>
      <c r="K528" t="s">
        <v>22</v>
      </c>
      <c r="L528" t="s">
        <v>22</v>
      </c>
      <c r="M528" t="s">
        <v>14996</v>
      </c>
      <c r="N528" t="s">
        <v>22</v>
      </c>
      <c r="O528" t="s">
        <v>22</v>
      </c>
    </row>
    <row r="529" spans="1:15" x14ac:dyDescent="0.35">
      <c r="A529" t="s">
        <v>10188</v>
      </c>
      <c r="B529" t="s">
        <v>14997</v>
      </c>
      <c r="C529" t="s">
        <v>22</v>
      </c>
      <c r="D529" t="s">
        <v>22</v>
      </c>
      <c r="E529" t="s">
        <v>14951</v>
      </c>
      <c r="F529" t="s">
        <v>13347</v>
      </c>
      <c r="G529" t="s">
        <v>22</v>
      </c>
      <c r="H529" t="s">
        <v>490</v>
      </c>
      <c r="I529" t="s">
        <v>22</v>
      </c>
      <c r="J529" t="s">
        <v>22</v>
      </c>
      <c r="K529" t="s">
        <v>22</v>
      </c>
      <c r="L529">
        <v>85</v>
      </c>
      <c r="M529" t="s">
        <v>14997</v>
      </c>
      <c r="N529" t="s">
        <v>22</v>
      </c>
      <c r="O529" t="s">
        <v>22</v>
      </c>
    </row>
    <row r="530" spans="1:15" x14ac:dyDescent="0.35">
      <c r="A530" t="s">
        <v>10188</v>
      </c>
      <c r="B530" t="s">
        <v>14998</v>
      </c>
      <c r="C530" t="s">
        <v>22</v>
      </c>
      <c r="D530" t="s">
        <v>22</v>
      </c>
      <c r="E530" t="s">
        <v>14349</v>
      </c>
      <c r="F530" t="s">
        <v>13347</v>
      </c>
      <c r="G530" t="s">
        <v>22</v>
      </c>
      <c r="H530" t="s">
        <v>22</v>
      </c>
      <c r="I530" t="s">
        <v>22</v>
      </c>
      <c r="J530" t="s">
        <v>22</v>
      </c>
      <c r="K530" t="s">
        <v>22</v>
      </c>
      <c r="L530" t="s">
        <v>22</v>
      </c>
      <c r="M530" t="s">
        <v>14998</v>
      </c>
      <c r="N530" t="s">
        <v>22</v>
      </c>
      <c r="O530" t="s">
        <v>22</v>
      </c>
    </row>
    <row r="531" spans="1:15" x14ac:dyDescent="0.35">
      <c r="A531" t="s">
        <v>10188</v>
      </c>
      <c r="B531" t="s">
        <v>14999</v>
      </c>
      <c r="C531" t="s">
        <v>22</v>
      </c>
      <c r="D531" t="s">
        <v>22</v>
      </c>
      <c r="E531" t="s">
        <v>14349</v>
      </c>
      <c r="F531" t="s">
        <v>13347</v>
      </c>
      <c r="G531" t="s">
        <v>22</v>
      </c>
      <c r="H531" t="s">
        <v>22</v>
      </c>
      <c r="I531" t="s">
        <v>15000</v>
      </c>
      <c r="J531" t="s">
        <v>22</v>
      </c>
      <c r="K531" t="s">
        <v>22</v>
      </c>
      <c r="L531" t="s">
        <v>22</v>
      </c>
      <c r="M531" t="s">
        <v>14999</v>
      </c>
      <c r="N531" t="s">
        <v>22</v>
      </c>
      <c r="O531" t="s">
        <v>22</v>
      </c>
    </row>
    <row r="532" spans="1:15" x14ac:dyDescent="0.35">
      <c r="A532" t="s">
        <v>10188</v>
      </c>
      <c r="B532" t="s">
        <v>15001</v>
      </c>
      <c r="C532" t="s">
        <v>22</v>
      </c>
      <c r="D532" t="s">
        <v>22</v>
      </c>
      <c r="E532" t="s">
        <v>14334</v>
      </c>
      <c r="F532" t="s">
        <v>13347</v>
      </c>
      <c r="G532" t="s">
        <v>22</v>
      </c>
      <c r="H532" t="s">
        <v>22</v>
      </c>
      <c r="I532" t="s">
        <v>22</v>
      </c>
      <c r="J532" t="s">
        <v>22</v>
      </c>
      <c r="K532" t="s">
        <v>22</v>
      </c>
      <c r="L532" t="s">
        <v>22</v>
      </c>
      <c r="M532" t="s">
        <v>15002</v>
      </c>
      <c r="N532" t="s">
        <v>22</v>
      </c>
      <c r="O532" t="s">
        <v>22</v>
      </c>
    </row>
    <row r="533" spans="1:15" x14ac:dyDescent="0.35">
      <c r="A533" t="s">
        <v>10188</v>
      </c>
      <c r="B533" t="s">
        <v>15003</v>
      </c>
      <c r="C533" t="s">
        <v>22</v>
      </c>
      <c r="D533" t="s">
        <v>22</v>
      </c>
      <c r="E533" t="s">
        <v>14334</v>
      </c>
      <c r="F533" t="s">
        <v>13347</v>
      </c>
      <c r="G533" t="s">
        <v>22</v>
      </c>
      <c r="H533" t="s">
        <v>22</v>
      </c>
      <c r="I533" t="s">
        <v>22</v>
      </c>
      <c r="J533" t="s">
        <v>22</v>
      </c>
      <c r="K533" t="s">
        <v>22</v>
      </c>
      <c r="L533" t="s">
        <v>22</v>
      </c>
      <c r="M533" t="s">
        <v>15003</v>
      </c>
      <c r="N533" t="s">
        <v>22</v>
      </c>
      <c r="O533" t="s">
        <v>22</v>
      </c>
    </row>
    <row r="534" spans="1:15" x14ac:dyDescent="0.35">
      <c r="A534" t="s">
        <v>10188</v>
      </c>
      <c r="B534" t="s">
        <v>15004</v>
      </c>
      <c r="C534" t="s">
        <v>22</v>
      </c>
      <c r="D534" t="s">
        <v>22</v>
      </c>
      <c r="E534" t="s">
        <v>14951</v>
      </c>
      <c r="F534" t="s">
        <v>13347</v>
      </c>
      <c r="G534" t="s">
        <v>22</v>
      </c>
      <c r="H534" t="s">
        <v>7052</v>
      </c>
      <c r="I534" t="s">
        <v>15005</v>
      </c>
      <c r="J534" t="s">
        <v>22</v>
      </c>
      <c r="K534" t="s">
        <v>22</v>
      </c>
      <c r="L534">
        <v>73.5</v>
      </c>
      <c r="M534" t="s">
        <v>15004</v>
      </c>
      <c r="N534" t="s">
        <v>22</v>
      </c>
      <c r="O534" t="s">
        <v>22</v>
      </c>
    </row>
    <row r="535" spans="1:15" x14ac:dyDescent="0.35">
      <c r="A535" t="s">
        <v>10188</v>
      </c>
      <c r="B535" t="s">
        <v>15006</v>
      </c>
      <c r="C535" t="s">
        <v>22</v>
      </c>
      <c r="D535" t="s">
        <v>22</v>
      </c>
      <c r="E535" t="s">
        <v>14334</v>
      </c>
      <c r="F535" t="s">
        <v>13347</v>
      </c>
      <c r="G535" t="s">
        <v>22</v>
      </c>
      <c r="H535" t="s">
        <v>7052</v>
      </c>
      <c r="I535" t="s">
        <v>22</v>
      </c>
      <c r="J535" t="s">
        <v>22</v>
      </c>
      <c r="K535" t="s">
        <v>22</v>
      </c>
      <c r="L535" t="s">
        <v>22</v>
      </c>
      <c r="M535" t="s">
        <v>15007</v>
      </c>
      <c r="N535" t="s">
        <v>22</v>
      </c>
      <c r="O535" t="s">
        <v>22</v>
      </c>
    </row>
    <row r="536" spans="1:15" x14ac:dyDescent="0.35">
      <c r="A536" t="s">
        <v>10188</v>
      </c>
      <c r="B536" t="s">
        <v>15008</v>
      </c>
      <c r="C536" t="s">
        <v>22</v>
      </c>
      <c r="D536" t="s">
        <v>22</v>
      </c>
      <c r="E536" t="s">
        <v>14334</v>
      </c>
      <c r="F536" t="s">
        <v>13347</v>
      </c>
      <c r="G536" t="s">
        <v>22</v>
      </c>
      <c r="H536" t="s">
        <v>22</v>
      </c>
      <c r="I536" t="s">
        <v>22</v>
      </c>
      <c r="J536" t="s">
        <v>22</v>
      </c>
      <c r="K536" t="s">
        <v>22</v>
      </c>
      <c r="L536" t="s">
        <v>22</v>
      </c>
      <c r="M536" t="s">
        <v>15008</v>
      </c>
      <c r="N536" t="s">
        <v>22</v>
      </c>
      <c r="O536" t="s">
        <v>22</v>
      </c>
    </row>
    <row r="537" spans="1:15" x14ac:dyDescent="0.35">
      <c r="A537" t="s">
        <v>10188</v>
      </c>
      <c r="B537" t="s">
        <v>15009</v>
      </c>
      <c r="C537" t="s">
        <v>22</v>
      </c>
      <c r="D537" t="s">
        <v>22</v>
      </c>
      <c r="E537" t="s">
        <v>14334</v>
      </c>
      <c r="F537" t="s">
        <v>13347</v>
      </c>
      <c r="G537" t="s">
        <v>22</v>
      </c>
      <c r="H537" t="s">
        <v>7052</v>
      </c>
      <c r="I537" t="s">
        <v>22</v>
      </c>
      <c r="J537" t="s">
        <v>22</v>
      </c>
      <c r="K537" t="s">
        <v>22</v>
      </c>
      <c r="L537" t="s">
        <v>22</v>
      </c>
      <c r="M537" t="s">
        <v>15009</v>
      </c>
      <c r="N537" t="s">
        <v>22</v>
      </c>
      <c r="O537" t="s">
        <v>22</v>
      </c>
    </row>
    <row r="538" spans="1:15" x14ac:dyDescent="0.35">
      <c r="A538" t="s">
        <v>10188</v>
      </c>
      <c r="B538" t="s">
        <v>15010</v>
      </c>
      <c r="C538" t="s">
        <v>22</v>
      </c>
      <c r="D538" t="s">
        <v>22</v>
      </c>
      <c r="E538" t="s">
        <v>14334</v>
      </c>
      <c r="F538" t="s">
        <v>13347</v>
      </c>
      <c r="G538" t="s">
        <v>22</v>
      </c>
      <c r="H538" t="s">
        <v>22</v>
      </c>
      <c r="I538" t="s">
        <v>22</v>
      </c>
      <c r="J538" t="s">
        <v>22</v>
      </c>
      <c r="K538" t="s">
        <v>22</v>
      </c>
      <c r="L538" t="s">
        <v>22</v>
      </c>
      <c r="M538" t="s">
        <v>15010</v>
      </c>
      <c r="N538" t="s">
        <v>22</v>
      </c>
      <c r="O538" t="s">
        <v>22</v>
      </c>
    </row>
    <row r="539" spans="1:15" x14ac:dyDescent="0.35">
      <c r="A539" t="s">
        <v>10188</v>
      </c>
      <c r="B539" t="s">
        <v>15011</v>
      </c>
      <c r="C539" t="s">
        <v>22</v>
      </c>
      <c r="D539" t="s">
        <v>22</v>
      </c>
      <c r="E539" t="s">
        <v>14334</v>
      </c>
      <c r="F539" t="s">
        <v>13347</v>
      </c>
      <c r="G539" t="s">
        <v>22</v>
      </c>
      <c r="H539" t="s">
        <v>22</v>
      </c>
      <c r="I539" t="s">
        <v>22</v>
      </c>
      <c r="J539" t="s">
        <v>22</v>
      </c>
      <c r="K539" t="s">
        <v>22</v>
      </c>
      <c r="L539" t="s">
        <v>22</v>
      </c>
      <c r="M539" t="s">
        <v>15011</v>
      </c>
      <c r="N539" t="s">
        <v>22</v>
      </c>
      <c r="O539" t="s">
        <v>22</v>
      </c>
    </row>
    <row r="540" spans="1:15" x14ac:dyDescent="0.35">
      <c r="A540" t="s">
        <v>10188</v>
      </c>
      <c r="B540" t="s">
        <v>15012</v>
      </c>
      <c r="C540" t="s">
        <v>22</v>
      </c>
      <c r="D540" t="s">
        <v>22</v>
      </c>
      <c r="E540" t="s">
        <v>14334</v>
      </c>
      <c r="F540" t="s">
        <v>13347</v>
      </c>
      <c r="G540" t="s">
        <v>22</v>
      </c>
      <c r="H540" t="s">
        <v>22</v>
      </c>
      <c r="I540" t="s">
        <v>22</v>
      </c>
      <c r="J540" t="s">
        <v>22</v>
      </c>
      <c r="K540" t="s">
        <v>22</v>
      </c>
      <c r="L540" t="s">
        <v>22</v>
      </c>
      <c r="M540" t="s">
        <v>15012</v>
      </c>
      <c r="N540" t="s">
        <v>22</v>
      </c>
      <c r="O540" t="s">
        <v>22</v>
      </c>
    </row>
    <row r="541" spans="1:15" x14ac:dyDescent="0.35">
      <c r="A541" t="s">
        <v>10188</v>
      </c>
      <c r="B541" t="s">
        <v>15013</v>
      </c>
      <c r="C541" t="s">
        <v>22</v>
      </c>
      <c r="D541" t="s">
        <v>22</v>
      </c>
      <c r="E541" t="s">
        <v>14334</v>
      </c>
      <c r="F541" t="s">
        <v>13347</v>
      </c>
      <c r="G541" t="s">
        <v>22</v>
      </c>
      <c r="H541" t="s">
        <v>490</v>
      </c>
      <c r="I541" t="s">
        <v>22</v>
      </c>
      <c r="J541" t="s">
        <v>22</v>
      </c>
      <c r="K541" t="s">
        <v>22</v>
      </c>
      <c r="L541" t="s">
        <v>22</v>
      </c>
      <c r="M541" t="s">
        <v>15013</v>
      </c>
      <c r="N541" t="s">
        <v>22</v>
      </c>
      <c r="O541" t="s">
        <v>22</v>
      </c>
    </row>
    <row r="542" spans="1:15" x14ac:dyDescent="0.35">
      <c r="A542" t="s">
        <v>10188</v>
      </c>
      <c r="B542" t="s">
        <v>15014</v>
      </c>
      <c r="C542" t="s">
        <v>22</v>
      </c>
      <c r="D542" t="s">
        <v>22</v>
      </c>
      <c r="E542" t="s">
        <v>13352</v>
      </c>
      <c r="F542" t="s">
        <v>13347</v>
      </c>
      <c r="G542" t="s">
        <v>22</v>
      </c>
      <c r="H542" t="s">
        <v>7054</v>
      </c>
      <c r="I542" t="s">
        <v>22</v>
      </c>
      <c r="J542" t="s">
        <v>22</v>
      </c>
      <c r="K542" t="s">
        <v>22</v>
      </c>
      <c r="L542" t="s">
        <v>22</v>
      </c>
      <c r="M542" t="s">
        <v>15014</v>
      </c>
      <c r="N542" t="s">
        <v>22</v>
      </c>
      <c r="O542" t="s">
        <v>22</v>
      </c>
    </row>
    <row r="543" spans="1:15" x14ac:dyDescent="0.35">
      <c r="A543" t="s">
        <v>10188</v>
      </c>
      <c r="B543" t="s">
        <v>15015</v>
      </c>
      <c r="C543" t="s">
        <v>22</v>
      </c>
      <c r="D543" t="s">
        <v>22</v>
      </c>
      <c r="E543" t="s">
        <v>14334</v>
      </c>
      <c r="F543" t="s">
        <v>13347</v>
      </c>
      <c r="G543" t="s">
        <v>22</v>
      </c>
      <c r="H543" t="s">
        <v>7052</v>
      </c>
      <c r="I543" t="s">
        <v>22</v>
      </c>
      <c r="J543" t="s">
        <v>22</v>
      </c>
      <c r="K543" t="s">
        <v>22</v>
      </c>
      <c r="L543" t="s">
        <v>22</v>
      </c>
      <c r="M543" t="s">
        <v>15015</v>
      </c>
    </row>
    <row r="544" spans="1:15" x14ac:dyDescent="0.35">
      <c r="A544" t="s">
        <v>10188</v>
      </c>
      <c r="C544" t="s">
        <v>22</v>
      </c>
      <c r="D544" t="s">
        <v>22</v>
      </c>
      <c r="E544" t="s">
        <v>14334</v>
      </c>
      <c r="F544" t="s">
        <v>13347</v>
      </c>
      <c r="G544" t="s">
        <v>22</v>
      </c>
      <c r="H544" t="s">
        <v>22</v>
      </c>
      <c r="I544" t="s">
        <v>7035</v>
      </c>
      <c r="J544" t="s">
        <v>22</v>
      </c>
      <c r="K544" t="s">
        <v>22</v>
      </c>
      <c r="L544" t="s">
        <v>22</v>
      </c>
      <c r="M544" s="109" t="s">
        <v>15016</v>
      </c>
    </row>
    <row r="545" spans="1:15" x14ac:dyDescent="0.35">
      <c r="A545" t="s">
        <v>10188</v>
      </c>
      <c r="B545" t="s">
        <v>15017</v>
      </c>
      <c r="C545" t="s">
        <v>22</v>
      </c>
      <c r="D545" t="s">
        <v>22</v>
      </c>
      <c r="E545" t="s">
        <v>14334</v>
      </c>
      <c r="F545" t="s">
        <v>13347</v>
      </c>
      <c r="G545" t="s">
        <v>22</v>
      </c>
      <c r="H545" t="s">
        <v>7054</v>
      </c>
      <c r="I545" t="s">
        <v>22</v>
      </c>
      <c r="J545" t="s">
        <v>22</v>
      </c>
      <c r="K545" t="s">
        <v>22</v>
      </c>
      <c r="L545" t="s">
        <v>22</v>
      </c>
      <c r="M545" t="s">
        <v>15017</v>
      </c>
      <c r="N545" t="s">
        <v>22</v>
      </c>
      <c r="O545" t="s">
        <v>22</v>
      </c>
    </row>
    <row r="546" spans="1:15" x14ac:dyDescent="0.35">
      <c r="A546" t="s">
        <v>10188</v>
      </c>
      <c r="B546" t="s">
        <v>15018</v>
      </c>
      <c r="C546" t="s">
        <v>22</v>
      </c>
      <c r="D546" t="s">
        <v>22</v>
      </c>
      <c r="E546" t="s">
        <v>14334</v>
      </c>
      <c r="F546" t="s">
        <v>13347</v>
      </c>
      <c r="G546" t="s">
        <v>22</v>
      </c>
      <c r="H546" t="s">
        <v>7052</v>
      </c>
      <c r="I546" t="s">
        <v>22</v>
      </c>
      <c r="J546" t="s">
        <v>22</v>
      </c>
      <c r="K546" t="s">
        <v>22</v>
      </c>
      <c r="L546" t="s">
        <v>22</v>
      </c>
      <c r="M546" t="s">
        <v>15018</v>
      </c>
      <c r="N546" t="s">
        <v>22</v>
      </c>
      <c r="O546" t="s">
        <v>22</v>
      </c>
    </row>
    <row r="547" spans="1:15" x14ac:dyDescent="0.35">
      <c r="A547" t="s">
        <v>10188</v>
      </c>
      <c r="B547" t="s">
        <v>15019</v>
      </c>
      <c r="C547" t="s">
        <v>22</v>
      </c>
      <c r="D547" t="s">
        <v>22</v>
      </c>
      <c r="E547" t="s">
        <v>14951</v>
      </c>
      <c r="F547" t="s">
        <v>13347</v>
      </c>
      <c r="G547" t="s">
        <v>22</v>
      </c>
      <c r="H547" t="s">
        <v>490</v>
      </c>
      <c r="I547" t="s">
        <v>22</v>
      </c>
      <c r="J547" t="s">
        <v>22</v>
      </c>
      <c r="K547" t="s">
        <v>22</v>
      </c>
      <c r="L547">
        <v>84</v>
      </c>
      <c r="M547" t="s">
        <v>15019</v>
      </c>
      <c r="N547" t="s">
        <v>22</v>
      </c>
      <c r="O547" t="s">
        <v>22</v>
      </c>
    </row>
    <row r="548" spans="1:15" x14ac:dyDescent="0.35">
      <c r="A548" t="s">
        <v>10188</v>
      </c>
      <c r="B548" t="s">
        <v>15020</v>
      </c>
      <c r="C548" t="s">
        <v>22</v>
      </c>
      <c r="D548" t="s">
        <v>22</v>
      </c>
      <c r="E548" t="s">
        <v>14951</v>
      </c>
      <c r="F548" t="s">
        <v>13347</v>
      </c>
      <c r="G548" t="s">
        <v>22</v>
      </c>
      <c r="H548" t="s">
        <v>22</v>
      </c>
      <c r="I548" t="s">
        <v>7029</v>
      </c>
      <c r="J548" t="s">
        <v>22</v>
      </c>
      <c r="K548" t="s">
        <v>22</v>
      </c>
      <c r="L548" t="s">
        <v>22</v>
      </c>
      <c r="M548" t="s">
        <v>15020</v>
      </c>
      <c r="N548" t="s">
        <v>22</v>
      </c>
      <c r="O548" t="s">
        <v>22</v>
      </c>
    </row>
    <row r="549" spans="1:15" x14ac:dyDescent="0.35">
      <c r="A549" t="s">
        <v>10188</v>
      </c>
      <c r="B549" t="s">
        <v>15021</v>
      </c>
      <c r="C549" t="s">
        <v>22</v>
      </c>
      <c r="D549" t="s">
        <v>22</v>
      </c>
      <c r="E549" t="s">
        <v>13352</v>
      </c>
      <c r="F549" t="s">
        <v>13351</v>
      </c>
      <c r="G549" t="s">
        <v>22</v>
      </c>
      <c r="H549" t="s">
        <v>22</v>
      </c>
      <c r="I549" t="s">
        <v>22</v>
      </c>
      <c r="J549" t="s">
        <v>22</v>
      </c>
      <c r="K549" t="s">
        <v>22</v>
      </c>
      <c r="L549" t="s">
        <v>22</v>
      </c>
      <c r="M549" s="91" t="s">
        <v>15021</v>
      </c>
    </row>
    <row r="550" spans="1:15" x14ac:dyDescent="0.35">
      <c r="A550" t="s">
        <v>10188</v>
      </c>
      <c r="B550" t="s">
        <v>15022</v>
      </c>
      <c r="C550" t="s">
        <v>22</v>
      </c>
      <c r="D550" t="s">
        <v>22</v>
      </c>
      <c r="E550" t="s">
        <v>14334</v>
      </c>
      <c r="F550" t="s">
        <v>13347</v>
      </c>
      <c r="G550" t="s">
        <v>22</v>
      </c>
      <c r="H550" t="s">
        <v>7052</v>
      </c>
      <c r="I550" t="s">
        <v>22</v>
      </c>
      <c r="J550" t="s">
        <v>22</v>
      </c>
      <c r="K550" t="s">
        <v>22</v>
      </c>
      <c r="L550">
        <v>90</v>
      </c>
      <c r="M550" t="s">
        <v>15022</v>
      </c>
      <c r="N550" t="s">
        <v>22</v>
      </c>
      <c r="O550" t="s">
        <v>22</v>
      </c>
    </row>
    <row r="551" spans="1:15" x14ac:dyDescent="0.35">
      <c r="A551" t="s">
        <v>10188</v>
      </c>
      <c r="E551" t="s">
        <v>13352</v>
      </c>
      <c r="F551" t="s">
        <v>13351</v>
      </c>
      <c r="M551" s="91" t="s">
        <v>15023</v>
      </c>
    </row>
    <row r="552" spans="1:15" x14ac:dyDescent="0.35">
      <c r="A552" t="s">
        <v>10188</v>
      </c>
      <c r="B552" t="s">
        <v>15024</v>
      </c>
      <c r="C552" t="s">
        <v>22</v>
      </c>
      <c r="D552" t="s">
        <v>22</v>
      </c>
      <c r="E552" t="s">
        <v>14334</v>
      </c>
      <c r="F552" t="s">
        <v>13347</v>
      </c>
      <c r="G552" t="s">
        <v>22</v>
      </c>
      <c r="H552" t="s">
        <v>22</v>
      </c>
      <c r="I552" t="s">
        <v>22</v>
      </c>
      <c r="J552" t="s">
        <v>22</v>
      </c>
      <c r="K552" t="s">
        <v>22</v>
      </c>
      <c r="L552" t="s">
        <v>22</v>
      </c>
      <c r="M552" t="s">
        <v>15024</v>
      </c>
      <c r="N552" t="s">
        <v>22</v>
      </c>
      <c r="O552" t="s">
        <v>22</v>
      </c>
    </row>
    <row r="553" spans="1:15" x14ac:dyDescent="0.35">
      <c r="A553" t="s">
        <v>10188</v>
      </c>
      <c r="B553" t="s">
        <v>15025</v>
      </c>
      <c r="C553" t="s">
        <v>22</v>
      </c>
      <c r="D553" t="s">
        <v>22</v>
      </c>
      <c r="E553" t="s">
        <v>13352</v>
      </c>
      <c r="F553" t="s">
        <v>13347</v>
      </c>
      <c r="G553" t="s">
        <v>22</v>
      </c>
      <c r="H553" t="s">
        <v>22</v>
      </c>
      <c r="I553" t="s">
        <v>22</v>
      </c>
      <c r="J553" t="s">
        <v>22</v>
      </c>
      <c r="K553" t="s">
        <v>22</v>
      </c>
      <c r="L553" t="s">
        <v>22</v>
      </c>
      <c r="M553" t="s">
        <v>15026</v>
      </c>
      <c r="N553" t="s">
        <v>22</v>
      </c>
      <c r="O553" t="s">
        <v>22</v>
      </c>
    </row>
    <row r="554" spans="1:15" x14ac:dyDescent="0.35">
      <c r="A554" t="s">
        <v>10188</v>
      </c>
      <c r="B554" t="s">
        <v>15027</v>
      </c>
      <c r="C554" t="s">
        <v>22</v>
      </c>
      <c r="D554" t="s">
        <v>22</v>
      </c>
      <c r="E554" t="s">
        <v>13352</v>
      </c>
      <c r="F554" t="s">
        <v>13347</v>
      </c>
      <c r="G554" t="s">
        <v>22</v>
      </c>
      <c r="H554" t="s">
        <v>7054</v>
      </c>
      <c r="I554" t="s">
        <v>22</v>
      </c>
      <c r="J554" t="s">
        <v>22</v>
      </c>
      <c r="K554" t="s">
        <v>22</v>
      </c>
      <c r="L554" t="s">
        <v>22</v>
      </c>
      <c r="M554" t="s">
        <v>15027</v>
      </c>
      <c r="N554" t="s">
        <v>22</v>
      </c>
      <c r="O554" t="s">
        <v>22</v>
      </c>
    </row>
    <row r="555" spans="1:15" x14ac:dyDescent="0.35">
      <c r="A555" t="s">
        <v>10188</v>
      </c>
      <c r="B555" t="s">
        <v>15028</v>
      </c>
      <c r="C555" t="s">
        <v>22</v>
      </c>
      <c r="D555" t="s">
        <v>22</v>
      </c>
      <c r="E555" t="s">
        <v>14334</v>
      </c>
      <c r="F555" t="s">
        <v>13347</v>
      </c>
      <c r="G555" t="s">
        <v>22</v>
      </c>
      <c r="H555" t="s">
        <v>7046</v>
      </c>
      <c r="I555" t="s">
        <v>22</v>
      </c>
      <c r="J555" t="s">
        <v>22</v>
      </c>
      <c r="K555" t="s">
        <v>22</v>
      </c>
      <c r="L555" t="s">
        <v>22</v>
      </c>
      <c r="M555" t="s">
        <v>15028</v>
      </c>
      <c r="N555" t="s">
        <v>22</v>
      </c>
      <c r="O555" t="s">
        <v>22</v>
      </c>
    </row>
    <row r="556" spans="1:15" x14ac:dyDescent="0.35">
      <c r="A556" t="s">
        <v>10188</v>
      </c>
      <c r="B556" t="s">
        <v>15029</v>
      </c>
      <c r="C556" t="s">
        <v>22</v>
      </c>
      <c r="D556" t="s">
        <v>22</v>
      </c>
      <c r="E556" t="s">
        <v>14349</v>
      </c>
      <c r="F556" t="s">
        <v>13347</v>
      </c>
      <c r="G556" t="s">
        <v>22</v>
      </c>
      <c r="H556" t="s">
        <v>490</v>
      </c>
      <c r="I556" t="s">
        <v>15030</v>
      </c>
      <c r="J556" t="s">
        <v>22</v>
      </c>
      <c r="K556" t="s">
        <v>22</v>
      </c>
      <c r="L556" t="s">
        <v>22</v>
      </c>
      <c r="M556" t="s">
        <v>15029</v>
      </c>
      <c r="N556" t="s">
        <v>22</v>
      </c>
      <c r="O556" t="s">
        <v>22</v>
      </c>
    </row>
    <row r="557" spans="1:15" x14ac:dyDescent="0.35">
      <c r="A557" t="s">
        <v>10188</v>
      </c>
      <c r="B557" t="s">
        <v>15031</v>
      </c>
      <c r="C557" t="s">
        <v>22</v>
      </c>
      <c r="D557" t="s">
        <v>22</v>
      </c>
      <c r="E557" t="s">
        <v>14349</v>
      </c>
      <c r="F557" t="s">
        <v>13347</v>
      </c>
      <c r="G557" t="s">
        <v>22</v>
      </c>
      <c r="H557" t="s">
        <v>7052</v>
      </c>
      <c r="I557" t="s">
        <v>22</v>
      </c>
      <c r="J557" t="s">
        <v>22</v>
      </c>
      <c r="K557" t="s">
        <v>22</v>
      </c>
      <c r="L557">
        <v>85</v>
      </c>
      <c r="M557" t="s">
        <v>15031</v>
      </c>
      <c r="N557" t="s">
        <v>22</v>
      </c>
      <c r="O557" t="s">
        <v>22</v>
      </c>
    </row>
    <row r="558" spans="1:15" x14ac:dyDescent="0.35">
      <c r="A558" t="s">
        <v>10188</v>
      </c>
      <c r="B558" t="s">
        <v>15032</v>
      </c>
      <c r="C558" t="s">
        <v>22</v>
      </c>
      <c r="D558" t="s">
        <v>22</v>
      </c>
      <c r="E558" t="s">
        <v>13352</v>
      </c>
      <c r="F558" t="s">
        <v>13347</v>
      </c>
      <c r="G558" t="s">
        <v>22</v>
      </c>
      <c r="H558" t="s">
        <v>7054</v>
      </c>
      <c r="I558" t="s">
        <v>22</v>
      </c>
      <c r="J558" t="s">
        <v>22</v>
      </c>
      <c r="K558" t="s">
        <v>22</v>
      </c>
      <c r="L558" t="s">
        <v>22</v>
      </c>
      <c r="M558" t="s">
        <v>15032</v>
      </c>
      <c r="N558" t="s">
        <v>22</v>
      </c>
      <c r="O558" t="s">
        <v>22</v>
      </c>
    </row>
    <row r="559" spans="1:15" x14ac:dyDescent="0.35">
      <c r="A559" t="s">
        <v>10188</v>
      </c>
      <c r="B559" t="s">
        <v>15033</v>
      </c>
      <c r="C559" t="s">
        <v>22</v>
      </c>
      <c r="D559" t="s">
        <v>22</v>
      </c>
      <c r="E559" t="s">
        <v>14334</v>
      </c>
      <c r="F559" t="s">
        <v>13347</v>
      </c>
      <c r="G559" t="s">
        <v>22</v>
      </c>
      <c r="H559" t="s">
        <v>22</v>
      </c>
      <c r="I559" t="s">
        <v>22</v>
      </c>
      <c r="J559" t="s">
        <v>22</v>
      </c>
      <c r="K559" t="s">
        <v>22</v>
      </c>
      <c r="L559" t="s">
        <v>22</v>
      </c>
      <c r="M559" t="s">
        <v>15033</v>
      </c>
      <c r="N559" t="s">
        <v>22</v>
      </c>
      <c r="O559" t="s">
        <v>22</v>
      </c>
    </row>
    <row r="560" spans="1:15" x14ac:dyDescent="0.35">
      <c r="A560" t="s">
        <v>10188</v>
      </c>
      <c r="B560" t="s">
        <v>15034</v>
      </c>
      <c r="C560" t="s">
        <v>22</v>
      </c>
      <c r="D560" t="s">
        <v>22</v>
      </c>
      <c r="E560" t="s">
        <v>13352</v>
      </c>
      <c r="F560" t="s">
        <v>13351</v>
      </c>
      <c r="G560" t="s">
        <v>22</v>
      </c>
      <c r="H560" t="s">
        <v>22</v>
      </c>
      <c r="I560" t="s">
        <v>22</v>
      </c>
      <c r="J560" t="s">
        <v>22</v>
      </c>
      <c r="K560" t="s">
        <v>22</v>
      </c>
      <c r="L560" t="s">
        <v>22</v>
      </c>
      <c r="M560" t="s">
        <v>15034</v>
      </c>
      <c r="N560" t="s">
        <v>22</v>
      </c>
      <c r="O560" t="s">
        <v>22</v>
      </c>
    </row>
    <row r="561" spans="1:15" x14ac:dyDescent="0.35">
      <c r="A561" t="s">
        <v>10188</v>
      </c>
      <c r="B561" t="s">
        <v>15035</v>
      </c>
      <c r="C561" t="s">
        <v>22</v>
      </c>
      <c r="D561" t="s">
        <v>22</v>
      </c>
      <c r="E561" t="s">
        <v>13352</v>
      </c>
      <c r="F561" t="s">
        <v>13351</v>
      </c>
      <c r="G561" t="s">
        <v>22</v>
      </c>
      <c r="H561" t="s">
        <v>22</v>
      </c>
      <c r="I561" t="s">
        <v>22</v>
      </c>
      <c r="J561" t="s">
        <v>22</v>
      </c>
      <c r="K561" t="s">
        <v>22</v>
      </c>
      <c r="L561" t="s">
        <v>22</v>
      </c>
      <c r="M561" t="s">
        <v>15035</v>
      </c>
      <c r="N561" t="s">
        <v>22</v>
      </c>
      <c r="O561" t="s">
        <v>22</v>
      </c>
    </row>
    <row r="562" spans="1:15" x14ac:dyDescent="0.35">
      <c r="A562" t="s">
        <v>10188</v>
      </c>
      <c r="B562" t="s">
        <v>15036</v>
      </c>
      <c r="C562" t="s">
        <v>22</v>
      </c>
      <c r="D562" t="s">
        <v>22</v>
      </c>
      <c r="E562" t="s">
        <v>14334</v>
      </c>
      <c r="F562" t="s">
        <v>13347</v>
      </c>
      <c r="G562" t="s">
        <v>22</v>
      </c>
      <c r="H562" t="s">
        <v>22</v>
      </c>
      <c r="I562" t="s">
        <v>22</v>
      </c>
      <c r="J562" t="s">
        <v>22</v>
      </c>
      <c r="K562" t="s">
        <v>22</v>
      </c>
      <c r="L562" t="s">
        <v>22</v>
      </c>
      <c r="M562" t="s">
        <v>15036</v>
      </c>
      <c r="N562" t="s">
        <v>22</v>
      </c>
      <c r="O562" t="s">
        <v>22</v>
      </c>
    </row>
    <row r="563" spans="1:15" x14ac:dyDescent="0.35">
      <c r="A563" t="s">
        <v>10188</v>
      </c>
      <c r="B563" t="s">
        <v>15037</v>
      </c>
      <c r="C563" t="s">
        <v>22</v>
      </c>
      <c r="D563" t="s">
        <v>22</v>
      </c>
      <c r="E563" t="s">
        <v>14334</v>
      </c>
      <c r="F563" t="s">
        <v>13347</v>
      </c>
      <c r="G563" t="s">
        <v>22</v>
      </c>
      <c r="H563" t="s">
        <v>7052</v>
      </c>
      <c r="I563" t="s">
        <v>22</v>
      </c>
      <c r="J563" t="s">
        <v>22</v>
      </c>
      <c r="K563" t="s">
        <v>22</v>
      </c>
      <c r="L563" t="s">
        <v>22</v>
      </c>
      <c r="M563" t="s">
        <v>15037</v>
      </c>
      <c r="N563" t="s">
        <v>22</v>
      </c>
      <c r="O563" t="s">
        <v>22</v>
      </c>
    </row>
    <row r="564" spans="1:15" x14ac:dyDescent="0.35">
      <c r="A564" t="s">
        <v>10188</v>
      </c>
      <c r="B564" t="s">
        <v>15038</v>
      </c>
      <c r="C564" t="s">
        <v>22</v>
      </c>
      <c r="D564" t="s">
        <v>22</v>
      </c>
      <c r="E564" t="s">
        <v>14334</v>
      </c>
      <c r="F564" t="s">
        <v>13347</v>
      </c>
      <c r="G564" t="s">
        <v>22</v>
      </c>
      <c r="H564" t="s">
        <v>22</v>
      </c>
      <c r="I564" t="s">
        <v>22</v>
      </c>
      <c r="J564" t="s">
        <v>22</v>
      </c>
      <c r="K564" t="s">
        <v>22</v>
      </c>
      <c r="L564" t="s">
        <v>22</v>
      </c>
      <c r="M564" t="s">
        <v>15038</v>
      </c>
      <c r="N564" t="s">
        <v>22</v>
      </c>
      <c r="O564" t="s">
        <v>22</v>
      </c>
    </row>
    <row r="565" spans="1:15" x14ac:dyDescent="0.35">
      <c r="A565" t="s">
        <v>10188</v>
      </c>
      <c r="B565" t="s">
        <v>15039</v>
      </c>
      <c r="C565" t="s">
        <v>22</v>
      </c>
      <c r="D565" t="s">
        <v>22</v>
      </c>
      <c r="E565" t="s">
        <v>14951</v>
      </c>
      <c r="F565" t="s">
        <v>13347</v>
      </c>
      <c r="G565" t="s">
        <v>22</v>
      </c>
      <c r="H565" t="s">
        <v>490</v>
      </c>
      <c r="I565" t="s">
        <v>14975</v>
      </c>
      <c r="J565" t="s">
        <v>22</v>
      </c>
      <c r="K565" t="s">
        <v>22</v>
      </c>
      <c r="L565">
        <v>95</v>
      </c>
      <c r="M565" t="s">
        <v>15039</v>
      </c>
      <c r="N565" t="s">
        <v>22</v>
      </c>
      <c r="O565" t="s">
        <v>22</v>
      </c>
    </row>
    <row r="566" spans="1:15" x14ac:dyDescent="0.35">
      <c r="A566" t="s">
        <v>10188</v>
      </c>
      <c r="B566" t="s">
        <v>15040</v>
      </c>
      <c r="C566" t="s">
        <v>22</v>
      </c>
      <c r="D566" t="s">
        <v>22</v>
      </c>
      <c r="E566" t="s">
        <v>14334</v>
      </c>
      <c r="F566" t="s">
        <v>13347</v>
      </c>
      <c r="G566" t="s">
        <v>22</v>
      </c>
      <c r="H566" t="s">
        <v>7054</v>
      </c>
      <c r="I566" t="s">
        <v>22</v>
      </c>
      <c r="J566" t="s">
        <v>22</v>
      </c>
      <c r="K566" t="s">
        <v>22</v>
      </c>
      <c r="L566" t="s">
        <v>22</v>
      </c>
      <c r="M566" t="s">
        <v>15040</v>
      </c>
      <c r="N566" t="s">
        <v>22</v>
      </c>
      <c r="O566" t="s">
        <v>22</v>
      </c>
    </row>
    <row r="567" spans="1:15" x14ac:dyDescent="0.35">
      <c r="A567" t="s">
        <v>10188</v>
      </c>
      <c r="B567" t="s">
        <v>15041</v>
      </c>
      <c r="C567" t="s">
        <v>22</v>
      </c>
      <c r="D567" t="s">
        <v>22</v>
      </c>
      <c r="E567" t="s">
        <v>14334</v>
      </c>
      <c r="F567" t="s">
        <v>13347</v>
      </c>
      <c r="G567" t="s">
        <v>22</v>
      </c>
      <c r="H567" t="s">
        <v>22</v>
      </c>
      <c r="I567" t="s">
        <v>22</v>
      </c>
      <c r="J567" t="s">
        <v>22</v>
      </c>
      <c r="K567" t="s">
        <v>22</v>
      </c>
      <c r="L567" t="s">
        <v>22</v>
      </c>
      <c r="M567" t="s">
        <v>15041</v>
      </c>
      <c r="N567" t="s">
        <v>22</v>
      </c>
      <c r="O567" t="s">
        <v>22</v>
      </c>
    </row>
    <row r="568" spans="1:15" x14ac:dyDescent="0.35">
      <c r="A568" t="s">
        <v>10188</v>
      </c>
      <c r="B568" t="s">
        <v>15042</v>
      </c>
      <c r="C568" t="s">
        <v>22</v>
      </c>
      <c r="D568" t="s">
        <v>22</v>
      </c>
      <c r="E568" t="s">
        <v>14334</v>
      </c>
      <c r="F568" t="s">
        <v>13347</v>
      </c>
      <c r="G568" t="s">
        <v>22</v>
      </c>
      <c r="H568" t="s">
        <v>22</v>
      </c>
      <c r="I568" t="s">
        <v>22</v>
      </c>
      <c r="J568" t="s">
        <v>22</v>
      </c>
      <c r="K568" t="s">
        <v>22</v>
      </c>
      <c r="L568" t="s">
        <v>22</v>
      </c>
      <c r="M568" t="s">
        <v>15041</v>
      </c>
      <c r="N568" t="s">
        <v>22</v>
      </c>
      <c r="O568" t="s">
        <v>22</v>
      </c>
    </row>
    <row r="569" spans="1:15" x14ac:dyDescent="0.35">
      <c r="A569" t="s">
        <v>10188</v>
      </c>
      <c r="B569" t="s">
        <v>15043</v>
      </c>
      <c r="C569" t="s">
        <v>22</v>
      </c>
      <c r="D569" t="s">
        <v>22</v>
      </c>
      <c r="E569" t="s">
        <v>14334</v>
      </c>
      <c r="F569" t="s">
        <v>13347</v>
      </c>
      <c r="G569" t="s">
        <v>22</v>
      </c>
      <c r="H569" t="s">
        <v>490</v>
      </c>
      <c r="I569" t="s">
        <v>22</v>
      </c>
      <c r="J569" t="s">
        <v>22</v>
      </c>
      <c r="K569" t="s">
        <v>22</v>
      </c>
      <c r="L569">
        <v>110</v>
      </c>
      <c r="M569" t="s">
        <v>15044</v>
      </c>
      <c r="N569" t="s">
        <v>22</v>
      </c>
      <c r="O569" t="s">
        <v>22</v>
      </c>
    </row>
    <row r="570" spans="1:15" x14ac:dyDescent="0.35">
      <c r="A570" t="s">
        <v>10188</v>
      </c>
      <c r="B570" t="s">
        <v>15045</v>
      </c>
      <c r="C570" t="s">
        <v>22</v>
      </c>
      <c r="D570" t="s">
        <v>22</v>
      </c>
      <c r="E570" t="s">
        <v>14334</v>
      </c>
      <c r="F570" t="s">
        <v>13347</v>
      </c>
      <c r="G570" t="s">
        <v>22</v>
      </c>
      <c r="H570" t="s">
        <v>7052</v>
      </c>
      <c r="I570" t="s">
        <v>22</v>
      </c>
      <c r="J570" t="s">
        <v>22</v>
      </c>
      <c r="K570" t="s">
        <v>22</v>
      </c>
      <c r="L570" t="s">
        <v>22</v>
      </c>
      <c r="M570" t="s">
        <v>15045</v>
      </c>
      <c r="N570" t="s">
        <v>22</v>
      </c>
      <c r="O570" t="s">
        <v>22</v>
      </c>
    </row>
    <row r="571" spans="1:15" x14ac:dyDescent="0.35">
      <c r="A571" t="s">
        <v>10188</v>
      </c>
      <c r="B571" t="s">
        <v>15046</v>
      </c>
      <c r="C571" t="s">
        <v>22</v>
      </c>
      <c r="D571" t="s">
        <v>22</v>
      </c>
      <c r="E571" t="s">
        <v>14334</v>
      </c>
      <c r="F571" t="s">
        <v>13347</v>
      </c>
      <c r="G571" t="s">
        <v>22</v>
      </c>
      <c r="H571" t="s">
        <v>7052</v>
      </c>
      <c r="I571" t="s">
        <v>22</v>
      </c>
      <c r="J571" t="s">
        <v>22</v>
      </c>
      <c r="K571" t="s">
        <v>22</v>
      </c>
      <c r="L571" t="s">
        <v>22</v>
      </c>
      <c r="M571" s="91" t="s">
        <v>15046</v>
      </c>
      <c r="N571" t="s">
        <v>22</v>
      </c>
      <c r="O571" t="s">
        <v>22</v>
      </c>
    </row>
    <row r="572" spans="1:15" x14ac:dyDescent="0.35">
      <c r="A572" t="s">
        <v>10188</v>
      </c>
      <c r="B572" t="s">
        <v>15047</v>
      </c>
      <c r="C572" t="s">
        <v>22</v>
      </c>
      <c r="D572" t="s">
        <v>22</v>
      </c>
      <c r="E572" t="s">
        <v>14334</v>
      </c>
      <c r="F572" t="s">
        <v>13347</v>
      </c>
      <c r="G572" t="s">
        <v>22</v>
      </c>
      <c r="H572" t="s">
        <v>7052</v>
      </c>
      <c r="I572" t="s">
        <v>22</v>
      </c>
      <c r="J572" t="s">
        <v>22</v>
      </c>
      <c r="K572" t="s">
        <v>22</v>
      </c>
      <c r="L572" t="s">
        <v>22</v>
      </c>
      <c r="M572" t="s">
        <v>15047</v>
      </c>
      <c r="N572" t="s">
        <v>22</v>
      </c>
      <c r="O572" t="s">
        <v>22</v>
      </c>
    </row>
    <row r="573" spans="1:15" x14ac:dyDescent="0.35">
      <c r="A573" t="s">
        <v>10188</v>
      </c>
      <c r="B573" t="s">
        <v>15048</v>
      </c>
      <c r="C573" t="s">
        <v>22</v>
      </c>
      <c r="D573" t="s">
        <v>22</v>
      </c>
      <c r="E573" t="s">
        <v>14334</v>
      </c>
      <c r="F573" t="s">
        <v>13347</v>
      </c>
      <c r="G573" t="s">
        <v>22</v>
      </c>
      <c r="H573" t="s">
        <v>22</v>
      </c>
      <c r="I573" t="s">
        <v>22</v>
      </c>
      <c r="J573" t="s">
        <v>22</v>
      </c>
      <c r="K573" t="s">
        <v>22</v>
      </c>
      <c r="L573" t="s">
        <v>22</v>
      </c>
      <c r="M573" t="s">
        <v>15048</v>
      </c>
      <c r="N573" t="s">
        <v>22</v>
      </c>
      <c r="O573" t="s">
        <v>22</v>
      </c>
    </row>
    <row r="574" spans="1:15" x14ac:dyDescent="0.35">
      <c r="A574" t="s">
        <v>10188</v>
      </c>
      <c r="B574" t="s">
        <v>15049</v>
      </c>
      <c r="C574" t="s">
        <v>22</v>
      </c>
      <c r="D574" t="s">
        <v>22</v>
      </c>
      <c r="E574" t="s">
        <v>14334</v>
      </c>
      <c r="F574" t="s">
        <v>13347</v>
      </c>
      <c r="G574" t="s">
        <v>22</v>
      </c>
      <c r="H574" t="s">
        <v>22</v>
      </c>
      <c r="I574" t="s">
        <v>22</v>
      </c>
      <c r="J574" t="s">
        <v>22</v>
      </c>
      <c r="K574" t="s">
        <v>22</v>
      </c>
      <c r="L574" t="s">
        <v>22</v>
      </c>
      <c r="M574" t="s">
        <v>15050</v>
      </c>
      <c r="N574" t="s">
        <v>22</v>
      </c>
      <c r="O574" t="s">
        <v>22</v>
      </c>
    </row>
    <row r="575" spans="1:15" x14ac:dyDescent="0.35">
      <c r="A575" t="s">
        <v>10188</v>
      </c>
      <c r="B575" t="s">
        <v>15051</v>
      </c>
      <c r="C575" t="s">
        <v>22</v>
      </c>
      <c r="D575" t="s">
        <v>22</v>
      </c>
      <c r="E575" t="s">
        <v>14334</v>
      </c>
      <c r="F575" t="s">
        <v>13347</v>
      </c>
      <c r="G575" t="s">
        <v>22</v>
      </c>
      <c r="H575" t="s">
        <v>7054</v>
      </c>
      <c r="I575" t="s">
        <v>22</v>
      </c>
      <c r="J575" t="s">
        <v>22</v>
      </c>
      <c r="K575" t="s">
        <v>22</v>
      </c>
      <c r="L575">
        <v>80</v>
      </c>
      <c r="M575" t="s">
        <v>15051</v>
      </c>
      <c r="N575" t="s">
        <v>22</v>
      </c>
      <c r="O575" t="s">
        <v>22</v>
      </c>
    </row>
    <row r="576" spans="1:15" x14ac:dyDescent="0.35">
      <c r="A576" t="s">
        <v>10188</v>
      </c>
      <c r="B576" t="s">
        <v>15052</v>
      </c>
      <c r="C576" t="s">
        <v>22</v>
      </c>
      <c r="D576" t="s">
        <v>22</v>
      </c>
      <c r="E576" t="s">
        <v>14334</v>
      </c>
      <c r="F576" t="s">
        <v>13347</v>
      </c>
      <c r="G576" t="s">
        <v>22</v>
      </c>
      <c r="H576" t="s">
        <v>7052</v>
      </c>
      <c r="I576" t="s">
        <v>22</v>
      </c>
      <c r="J576" t="s">
        <v>22</v>
      </c>
      <c r="K576" t="s">
        <v>22</v>
      </c>
      <c r="L576" t="s">
        <v>22</v>
      </c>
      <c r="M576" t="s">
        <v>15052</v>
      </c>
      <c r="N576" t="s">
        <v>22</v>
      </c>
      <c r="O576" t="s">
        <v>22</v>
      </c>
    </row>
    <row r="577" spans="1:15" x14ac:dyDescent="0.35">
      <c r="A577" t="s">
        <v>10188</v>
      </c>
      <c r="B577" t="s">
        <v>15053</v>
      </c>
      <c r="C577" t="s">
        <v>22</v>
      </c>
      <c r="D577" t="s">
        <v>22</v>
      </c>
      <c r="E577" t="s">
        <v>14334</v>
      </c>
      <c r="F577" t="s">
        <v>13347</v>
      </c>
      <c r="G577" t="s">
        <v>22</v>
      </c>
      <c r="H577" t="s">
        <v>22</v>
      </c>
      <c r="I577" t="s">
        <v>22</v>
      </c>
      <c r="J577" t="s">
        <v>22</v>
      </c>
      <c r="K577" t="s">
        <v>22</v>
      </c>
      <c r="L577" t="s">
        <v>22</v>
      </c>
      <c r="M577" t="s">
        <v>15053</v>
      </c>
      <c r="N577" t="s">
        <v>22</v>
      </c>
      <c r="O577" t="s">
        <v>22</v>
      </c>
    </row>
    <row r="578" spans="1:15" x14ac:dyDescent="0.35">
      <c r="A578" t="s">
        <v>10188</v>
      </c>
      <c r="B578" t="s">
        <v>15054</v>
      </c>
      <c r="C578" t="s">
        <v>22</v>
      </c>
      <c r="D578" t="s">
        <v>22</v>
      </c>
      <c r="E578" t="s">
        <v>14334</v>
      </c>
      <c r="F578" t="s">
        <v>13347</v>
      </c>
      <c r="G578" t="s">
        <v>22</v>
      </c>
      <c r="H578" t="s">
        <v>22</v>
      </c>
      <c r="I578" t="s">
        <v>22</v>
      </c>
      <c r="J578" t="s">
        <v>22</v>
      </c>
      <c r="K578" t="s">
        <v>22</v>
      </c>
      <c r="L578" t="s">
        <v>22</v>
      </c>
      <c r="M578" t="s">
        <v>15054</v>
      </c>
      <c r="N578" t="s">
        <v>22</v>
      </c>
      <c r="O578" t="s">
        <v>22</v>
      </c>
    </row>
    <row r="579" spans="1:15" x14ac:dyDescent="0.35">
      <c r="A579" t="s">
        <v>10188</v>
      </c>
      <c r="B579" t="s">
        <v>15055</v>
      </c>
      <c r="C579" t="s">
        <v>22</v>
      </c>
      <c r="D579" t="s">
        <v>22</v>
      </c>
      <c r="E579" t="s">
        <v>14334</v>
      </c>
      <c r="F579" t="s">
        <v>13347</v>
      </c>
      <c r="G579" t="s">
        <v>22</v>
      </c>
      <c r="H579" t="s">
        <v>22</v>
      </c>
      <c r="I579" t="s">
        <v>22</v>
      </c>
      <c r="J579" t="s">
        <v>22</v>
      </c>
      <c r="K579" t="s">
        <v>22</v>
      </c>
      <c r="L579" t="s">
        <v>22</v>
      </c>
      <c r="M579" t="s">
        <v>15055</v>
      </c>
      <c r="N579" t="s">
        <v>22</v>
      </c>
      <c r="O579" t="s">
        <v>22</v>
      </c>
    </row>
    <row r="580" spans="1:15" x14ac:dyDescent="0.35">
      <c r="A580" t="s">
        <v>10188</v>
      </c>
      <c r="B580" t="s">
        <v>15056</v>
      </c>
      <c r="C580" t="s">
        <v>22</v>
      </c>
      <c r="D580" t="s">
        <v>22</v>
      </c>
      <c r="E580" t="s">
        <v>14334</v>
      </c>
      <c r="F580" t="s">
        <v>13347</v>
      </c>
      <c r="G580" t="s">
        <v>22</v>
      </c>
      <c r="H580" t="s">
        <v>22</v>
      </c>
      <c r="I580" t="s">
        <v>22</v>
      </c>
      <c r="J580" t="s">
        <v>22</v>
      </c>
      <c r="K580" t="s">
        <v>22</v>
      </c>
      <c r="L580" t="s">
        <v>22</v>
      </c>
      <c r="M580" t="s">
        <v>15056</v>
      </c>
      <c r="N580" t="s">
        <v>22</v>
      </c>
      <c r="O580" t="s">
        <v>22</v>
      </c>
    </row>
    <row r="581" spans="1:15" x14ac:dyDescent="0.35">
      <c r="A581" t="s">
        <v>10188</v>
      </c>
      <c r="B581" t="s">
        <v>15057</v>
      </c>
      <c r="C581" t="s">
        <v>22</v>
      </c>
      <c r="D581" t="s">
        <v>22</v>
      </c>
      <c r="E581" t="s">
        <v>14334</v>
      </c>
      <c r="F581" t="s">
        <v>13347</v>
      </c>
      <c r="G581" t="s">
        <v>22</v>
      </c>
      <c r="H581" t="s">
        <v>22</v>
      </c>
      <c r="I581" t="s">
        <v>22</v>
      </c>
      <c r="J581" t="s">
        <v>22</v>
      </c>
      <c r="K581" t="s">
        <v>22</v>
      </c>
      <c r="L581" t="s">
        <v>22</v>
      </c>
      <c r="M581" t="s">
        <v>15057</v>
      </c>
      <c r="N581" t="s">
        <v>22</v>
      </c>
      <c r="O581" t="s">
        <v>22</v>
      </c>
    </row>
    <row r="582" spans="1:15" x14ac:dyDescent="0.35">
      <c r="A582" t="s">
        <v>10188</v>
      </c>
      <c r="B582" t="s">
        <v>15058</v>
      </c>
      <c r="C582" t="s">
        <v>22</v>
      </c>
      <c r="D582" t="s">
        <v>22</v>
      </c>
      <c r="E582" t="s">
        <v>14334</v>
      </c>
      <c r="F582" t="s">
        <v>13347</v>
      </c>
      <c r="G582" t="s">
        <v>22</v>
      </c>
      <c r="H582" t="s">
        <v>22</v>
      </c>
      <c r="I582" t="s">
        <v>22</v>
      </c>
      <c r="J582" t="s">
        <v>22</v>
      </c>
      <c r="K582" t="s">
        <v>22</v>
      </c>
      <c r="L582" t="s">
        <v>22</v>
      </c>
      <c r="M582" t="s">
        <v>15058</v>
      </c>
      <c r="N582" t="s">
        <v>22</v>
      </c>
      <c r="O582" t="s">
        <v>22</v>
      </c>
    </row>
    <row r="583" spans="1:15" x14ac:dyDescent="0.35">
      <c r="A583" t="s">
        <v>10188</v>
      </c>
      <c r="B583" t="s">
        <v>15059</v>
      </c>
      <c r="C583" t="s">
        <v>22</v>
      </c>
      <c r="D583" t="s">
        <v>22</v>
      </c>
      <c r="E583" t="s">
        <v>14334</v>
      </c>
      <c r="F583" t="s">
        <v>13347</v>
      </c>
      <c r="G583" t="s">
        <v>22</v>
      </c>
      <c r="H583" t="s">
        <v>22</v>
      </c>
      <c r="I583" t="s">
        <v>22</v>
      </c>
      <c r="J583" t="s">
        <v>22</v>
      </c>
      <c r="K583" t="s">
        <v>22</v>
      </c>
      <c r="L583" t="s">
        <v>22</v>
      </c>
      <c r="M583" t="s">
        <v>15059</v>
      </c>
      <c r="N583" t="s">
        <v>22</v>
      </c>
      <c r="O583" t="s">
        <v>22</v>
      </c>
    </row>
    <row r="584" spans="1:15" x14ac:dyDescent="0.35">
      <c r="A584" t="s">
        <v>10188</v>
      </c>
      <c r="B584" t="s">
        <v>15060</v>
      </c>
      <c r="C584" t="s">
        <v>22</v>
      </c>
      <c r="D584" t="s">
        <v>22</v>
      </c>
      <c r="E584" t="s">
        <v>14951</v>
      </c>
      <c r="F584" t="s">
        <v>13347</v>
      </c>
      <c r="G584" t="s">
        <v>22</v>
      </c>
      <c r="H584" t="s">
        <v>490</v>
      </c>
      <c r="I584" t="s">
        <v>22</v>
      </c>
      <c r="J584" t="s">
        <v>22</v>
      </c>
      <c r="K584" t="s">
        <v>22</v>
      </c>
      <c r="L584">
        <v>75</v>
      </c>
      <c r="M584" t="s">
        <v>15060</v>
      </c>
      <c r="N584" t="s">
        <v>22</v>
      </c>
      <c r="O584" t="s">
        <v>22</v>
      </c>
    </row>
    <row r="585" spans="1:15" x14ac:dyDescent="0.35">
      <c r="A585" t="s">
        <v>10188</v>
      </c>
      <c r="B585" t="s">
        <v>15061</v>
      </c>
      <c r="C585" t="s">
        <v>22</v>
      </c>
      <c r="D585" t="s">
        <v>22</v>
      </c>
      <c r="E585" t="s">
        <v>14951</v>
      </c>
      <c r="F585" t="s">
        <v>13347</v>
      </c>
      <c r="G585" t="s">
        <v>22</v>
      </c>
      <c r="H585" t="s">
        <v>490</v>
      </c>
      <c r="I585" t="s">
        <v>22</v>
      </c>
      <c r="J585" t="s">
        <v>22</v>
      </c>
      <c r="K585" t="s">
        <v>22</v>
      </c>
      <c r="L585">
        <v>75</v>
      </c>
      <c r="M585" t="s">
        <v>15060</v>
      </c>
      <c r="N585" t="s">
        <v>22</v>
      </c>
      <c r="O585" t="s">
        <v>22</v>
      </c>
    </row>
    <row r="586" spans="1:15" x14ac:dyDescent="0.35">
      <c r="A586" t="s">
        <v>10188</v>
      </c>
      <c r="B586" t="s">
        <v>15062</v>
      </c>
      <c r="C586" t="s">
        <v>22</v>
      </c>
      <c r="D586" t="s">
        <v>22</v>
      </c>
      <c r="E586" t="s">
        <v>14334</v>
      </c>
      <c r="F586" t="s">
        <v>13347</v>
      </c>
      <c r="G586" t="s">
        <v>22</v>
      </c>
      <c r="H586" t="s">
        <v>7052</v>
      </c>
      <c r="I586" t="s">
        <v>22</v>
      </c>
      <c r="J586" t="s">
        <v>22</v>
      </c>
      <c r="K586" t="s">
        <v>22</v>
      </c>
      <c r="L586" t="s">
        <v>22</v>
      </c>
      <c r="M586" t="s">
        <v>15062</v>
      </c>
      <c r="N586" t="s">
        <v>22</v>
      </c>
      <c r="O586" t="s">
        <v>22</v>
      </c>
    </row>
    <row r="587" spans="1:15" x14ac:dyDescent="0.35">
      <c r="A587" t="s">
        <v>10188</v>
      </c>
      <c r="B587" t="s">
        <v>15063</v>
      </c>
      <c r="C587" t="s">
        <v>22</v>
      </c>
      <c r="D587" t="s">
        <v>22</v>
      </c>
      <c r="E587" t="s">
        <v>14334</v>
      </c>
      <c r="F587" t="s">
        <v>13347</v>
      </c>
      <c r="G587" t="s">
        <v>22</v>
      </c>
      <c r="H587" t="s">
        <v>22</v>
      </c>
      <c r="I587" t="s">
        <v>22</v>
      </c>
      <c r="J587" t="s">
        <v>22</v>
      </c>
      <c r="K587" t="s">
        <v>22</v>
      </c>
      <c r="L587" t="s">
        <v>22</v>
      </c>
      <c r="M587" t="s">
        <v>15063</v>
      </c>
      <c r="N587" t="s">
        <v>22</v>
      </c>
      <c r="O587" t="s">
        <v>22</v>
      </c>
    </row>
    <row r="588" spans="1:15" x14ac:dyDescent="0.35">
      <c r="A588" t="s">
        <v>10188</v>
      </c>
      <c r="B588" t="s">
        <v>15064</v>
      </c>
      <c r="C588" t="s">
        <v>22</v>
      </c>
      <c r="D588" t="s">
        <v>22</v>
      </c>
      <c r="E588" t="s">
        <v>13352</v>
      </c>
      <c r="F588" t="s">
        <v>13351</v>
      </c>
      <c r="G588" t="s">
        <v>22</v>
      </c>
      <c r="H588" t="s">
        <v>22</v>
      </c>
      <c r="I588" t="s">
        <v>22</v>
      </c>
      <c r="J588" t="s">
        <v>22</v>
      </c>
      <c r="K588" t="s">
        <v>22</v>
      </c>
      <c r="L588" t="s">
        <v>22</v>
      </c>
      <c r="M588" t="s">
        <v>15064</v>
      </c>
      <c r="N588" t="s">
        <v>22</v>
      </c>
      <c r="O588" t="s">
        <v>22</v>
      </c>
    </row>
    <row r="589" spans="1:15" x14ac:dyDescent="0.35">
      <c r="A589" t="s">
        <v>10188</v>
      </c>
      <c r="B589" t="s">
        <v>15065</v>
      </c>
      <c r="C589" t="s">
        <v>22</v>
      </c>
      <c r="D589" t="s">
        <v>22</v>
      </c>
      <c r="E589" t="s">
        <v>14334</v>
      </c>
      <c r="F589" t="s">
        <v>13351</v>
      </c>
      <c r="G589" t="s">
        <v>22</v>
      </c>
      <c r="H589" t="s">
        <v>7052</v>
      </c>
      <c r="I589" t="s">
        <v>22</v>
      </c>
      <c r="J589" t="s">
        <v>22</v>
      </c>
      <c r="K589" t="s">
        <v>22</v>
      </c>
      <c r="L589" t="s">
        <v>22</v>
      </c>
      <c r="M589" t="s">
        <v>15065</v>
      </c>
      <c r="N589" t="s">
        <v>22</v>
      </c>
      <c r="O589" t="s">
        <v>22</v>
      </c>
    </row>
    <row r="590" spans="1:15" x14ac:dyDescent="0.35">
      <c r="A590" t="s">
        <v>10188</v>
      </c>
      <c r="B590" t="s">
        <v>15066</v>
      </c>
      <c r="C590" t="s">
        <v>22</v>
      </c>
      <c r="D590" t="s">
        <v>22</v>
      </c>
      <c r="E590" t="s">
        <v>14334</v>
      </c>
      <c r="F590" t="s">
        <v>13347</v>
      </c>
      <c r="G590" t="s">
        <v>22</v>
      </c>
      <c r="H590" t="s">
        <v>22</v>
      </c>
      <c r="I590" t="s">
        <v>22</v>
      </c>
      <c r="J590" t="s">
        <v>22</v>
      </c>
      <c r="K590" t="s">
        <v>22</v>
      </c>
      <c r="L590" t="s">
        <v>22</v>
      </c>
      <c r="M590" t="s">
        <v>15066</v>
      </c>
      <c r="N590" t="s">
        <v>22</v>
      </c>
      <c r="O590" t="s">
        <v>22</v>
      </c>
    </row>
    <row r="591" spans="1:15" x14ac:dyDescent="0.35">
      <c r="A591" t="s">
        <v>10188</v>
      </c>
      <c r="B591" t="s">
        <v>15067</v>
      </c>
      <c r="C591" t="s">
        <v>22</v>
      </c>
      <c r="D591" t="s">
        <v>22</v>
      </c>
      <c r="E591" t="s">
        <v>14334</v>
      </c>
      <c r="F591" t="s">
        <v>13347</v>
      </c>
      <c r="G591" t="s">
        <v>22</v>
      </c>
      <c r="H591" t="s">
        <v>22</v>
      </c>
      <c r="I591" t="s">
        <v>7025</v>
      </c>
      <c r="J591" t="s">
        <v>22</v>
      </c>
      <c r="K591" t="s">
        <v>22</v>
      </c>
      <c r="L591" t="s">
        <v>22</v>
      </c>
      <c r="M591" t="s">
        <v>15067</v>
      </c>
      <c r="N591" t="s">
        <v>22</v>
      </c>
      <c r="O591" t="s">
        <v>22</v>
      </c>
    </row>
    <row r="592" spans="1:15" x14ac:dyDescent="0.35">
      <c r="A592" t="s">
        <v>10188</v>
      </c>
      <c r="B592" t="s">
        <v>15068</v>
      </c>
      <c r="C592" t="s">
        <v>22</v>
      </c>
      <c r="D592" t="s">
        <v>22</v>
      </c>
      <c r="E592" t="s">
        <v>14334</v>
      </c>
      <c r="F592" t="s">
        <v>13347</v>
      </c>
      <c r="G592" t="s">
        <v>22</v>
      </c>
      <c r="H592" t="s">
        <v>22</v>
      </c>
      <c r="I592" t="s">
        <v>15069</v>
      </c>
      <c r="J592" t="s">
        <v>22</v>
      </c>
      <c r="K592" t="s">
        <v>22</v>
      </c>
      <c r="L592" t="s">
        <v>22</v>
      </c>
      <c r="M592" t="s">
        <v>15068</v>
      </c>
      <c r="N592" t="s">
        <v>22</v>
      </c>
      <c r="O592" t="s">
        <v>22</v>
      </c>
    </row>
    <row r="593" spans="1:15" x14ac:dyDescent="0.35">
      <c r="A593" t="s">
        <v>10188</v>
      </c>
      <c r="B593" t="s">
        <v>15070</v>
      </c>
      <c r="C593" t="s">
        <v>22</v>
      </c>
      <c r="D593" t="s">
        <v>22</v>
      </c>
      <c r="E593" t="s">
        <v>13352</v>
      </c>
      <c r="F593" t="s">
        <v>13351</v>
      </c>
      <c r="G593" t="s">
        <v>22</v>
      </c>
      <c r="H593" t="s">
        <v>22</v>
      </c>
      <c r="I593" t="s">
        <v>22</v>
      </c>
      <c r="J593" t="s">
        <v>22</v>
      </c>
      <c r="K593" t="s">
        <v>22</v>
      </c>
      <c r="L593" t="s">
        <v>22</v>
      </c>
      <c r="M593" t="s">
        <v>15070</v>
      </c>
      <c r="N593" t="s">
        <v>22</v>
      </c>
      <c r="O593" t="s">
        <v>22</v>
      </c>
    </row>
    <row r="594" spans="1:15" x14ac:dyDescent="0.35">
      <c r="A594" t="s">
        <v>10188</v>
      </c>
      <c r="B594" t="s">
        <v>15071</v>
      </c>
      <c r="C594" t="s">
        <v>22</v>
      </c>
      <c r="D594" t="s">
        <v>22</v>
      </c>
      <c r="E594" t="s">
        <v>14334</v>
      </c>
      <c r="F594" t="s">
        <v>13347</v>
      </c>
      <c r="G594" t="s">
        <v>22</v>
      </c>
      <c r="H594" t="s">
        <v>22</v>
      </c>
      <c r="I594" t="s">
        <v>22</v>
      </c>
      <c r="J594" t="s">
        <v>22</v>
      </c>
      <c r="K594" t="s">
        <v>22</v>
      </c>
      <c r="L594" t="s">
        <v>22</v>
      </c>
      <c r="M594" t="s">
        <v>15072</v>
      </c>
      <c r="N594" t="s">
        <v>22</v>
      </c>
      <c r="O594" t="s">
        <v>22</v>
      </c>
    </row>
    <row r="595" spans="1:15" x14ac:dyDescent="0.35">
      <c r="A595" t="s">
        <v>10188</v>
      </c>
      <c r="B595" t="s">
        <v>15071</v>
      </c>
      <c r="C595" t="s">
        <v>22</v>
      </c>
      <c r="D595" t="s">
        <v>22</v>
      </c>
      <c r="E595" t="s">
        <v>14334</v>
      </c>
      <c r="F595" t="s">
        <v>13347</v>
      </c>
      <c r="G595" t="s">
        <v>22</v>
      </c>
      <c r="H595" t="s">
        <v>22</v>
      </c>
      <c r="I595" t="s">
        <v>22</v>
      </c>
      <c r="J595" t="s">
        <v>22</v>
      </c>
      <c r="K595" t="s">
        <v>22</v>
      </c>
      <c r="L595" t="s">
        <v>22</v>
      </c>
      <c r="M595" t="s">
        <v>15072</v>
      </c>
      <c r="N595" t="s">
        <v>22</v>
      </c>
      <c r="O595" t="s">
        <v>22</v>
      </c>
    </row>
    <row r="596" spans="1:15" x14ac:dyDescent="0.35">
      <c r="A596" t="s">
        <v>10188</v>
      </c>
      <c r="B596" t="s">
        <v>15073</v>
      </c>
      <c r="C596" t="s">
        <v>22</v>
      </c>
      <c r="D596" t="s">
        <v>22</v>
      </c>
      <c r="E596" t="s">
        <v>14334</v>
      </c>
      <c r="F596" t="s">
        <v>13347</v>
      </c>
      <c r="G596" t="s">
        <v>22</v>
      </c>
      <c r="H596" t="s">
        <v>7052</v>
      </c>
      <c r="I596" t="s">
        <v>22</v>
      </c>
      <c r="J596" t="s">
        <v>22</v>
      </c>
      <c r="K596" t="s">
        <v>22</v>
      </c>
      <c r="L596" t="s">
        <v>22</v>
      </c>
      <c r="M596" t="s">
        <v>15073</v>
      </c>
      <c r="N596" t="s">
        <v>22</v>
      </c>
      <c r="O596" t="s">
        <v>22</v>
      </c>
    </row>
    <row r="597" spans="1:15" x14ac:dyDescent="0.35">
      <c r="A597" t="s">
        <v>10188</v>
      </c>
      <c r="B597" t="s">
        <v>15074</v>
      </c>
      <c r="C597" t="s">
        <v>22</v>
      </c>
      <c r="D597" t="s">
        <v>22</v>
      </c>
      <c r="E597" t="s">
        <v>14951</v>
      </c>
      <c r="F597" t="s">
        <v>13347</v>
      </c>
      <c r="G597" t="s">
        <v>22</v>
      </c>
      <c r="H597" t="s">
        <v>490</v>
      </c>
      <c r="I597" t="s">
        <v>22</v>
      </c>
      <c r="J597" t="s">
        <v>22</v>
      </c>
      <c r="K597" t="s">
        <v>22</v>
      </c>
      <c r="L597">
        <v>95</v>
      </c>
      <c r="M597" t="s">
        <v>15074</v>
      </c>
      <c r="N597" t="s">
        <v>22</v>
      </c>
      <c r="O597" t="s">
        <v>22</v>
      </c>
    </row>
    <row r="598" spans="1:15" x14ac:dyDescent="0.35">
      <c r="A598" t="s">
        <v>10188</v>
      </c>
      <c r="B598" t="s">
        <v>15075</v>
      </c>
      <c r="C598" t="s">
        <v>22</v>
      </c>
      <c r="D598" t="s">
        <v>22</v>
      </c>
      <c r="E598" t="s">
        <v>14334</v>
      </c>
      <c r="F598" t="s">
        <v>13347</v>
      </c>
      <c r="G598" t="s">
        <v>22</v>
      </c>
      <c r="H598" t="s">
        <v>22</v>
      </c>
      <c r="I598" t="s">
        <v>22</v>
      </c>
      <c r="J598" t="s">
        <v>22</v>
      </c>
      <c r="K598" t="s">
        <v>22</v>
      </c>
      <c r="L598" t="s">
        <v>22</v>
      </c>
      <c r="M598" t="s">
        <v>15075</v>
      </c>
      <c r="N598" t="s">
        <v>22</v>
      </c>
      <c r="O598" t="s">
        <v>22</v>
      </c>
    </row>
    <row r="599" spans="1:15" x14ac:dyDescent="0.35">
      <c r="A599" t="s">
        <v>10188</v>
      </c>
      <c r="B599" t="s">
        <v>15076</v>
      </c>
      <c r="C599" t="s">
        <v>22</v>
      </c>
      <c r="D599" t="s">
        <v>22</v>
      </c>
      <c r="E599" t="s">
        <v>14334</v>
      </c>
      <c r="F599" t="s">
        <v>13347</v>
      </c>
      <c r="G599" t="s">
        <v>22</v>
      </c>
      <c r="H599" t="s">
        <v>7052</v>
      </c>
      <c r="I599" t="s">
        <v>22</v>
      </c>
      <c r="J599" t="s">
        <v>22</v>
      </c>
      <c r="K599" t="s">
        <v>22</v>
      </c>
      <c r="L599" t="s">
        <v>22</v>
      </c>
      <c r="M599" t="s">
        <v>15076</v>
      </c>
      <c r="N599" t="s">
        <v>22</v>
      </c>
      <c r="O599" t="s">
        <v>22</v>
      </c>
    </row>
    <row r="600" spans="1:15" x14ac:dyDescent="0.35">
      <c r="A600" t="s">
        <v>10188</v>
      </c>
      <c r="B600" t="s">
        <v>15077</v>
      </c>
      <c r="C600" t="s">
        <v>22</v>
      </c>
      <c r="D600" t="s">
        <v>22</v>
      </c>
      <c r="E600" t="s">
        <v>14951</v>
      </c>
      <c r="F600" t="s">
        <v>13347</v>
      </c>
      <c r="G600" t="s">
        <v>22</v>
      </c>
      <c r="H600" t="s">
        <v>490</v>
      </c>
      <c r="I600" t="s">
        <v>22</v>
      </c>
      <c r="J600" t="s">
        <v>22</v>
      </c>
      <c r="K600" t="s">
        <v>22</v>
      </c>
      <c r="L600">
        <v>85</v>
      </c>
      <c r="M600" t="s">
        <v>15077</v>
      </c>
      <c r="N600" t="s">
        <v>22</v>
      </c>
      <c r="O600" t="s">
        <v>22</v>
      </c>
    </row>
    <row r="601" spans="1:15" x14ac:dyDescent="0.35">
      <c r="A601" t="s">
        <v>10188</v>
      </c>
      <c r="B601" t="s">
        <v>15078</v>
      </c>
      <c r="C601" t="s">
        <v>22</v>
      </c>
      <c r="D601" t="s">
        <v>22</v>
      </c>
      <c r="E601" t="s">
        <v>14334</v>
      </c>
      <c r="F601" t="s">
        <v>13347</v>
      </c>
      <c r="G601" t="s">
        <v>22</v>
      </c>
      <c r="H601" t="s">
        <v>22</v>
      </c>
      <c r="I601" t="s">
        <v>22</v>
      </c>
      <c r="J601" t="s">
        <v>22</v>
      </c>
      <c r="K601" t="s">
        <v>22</v>
      </c>
      <c r="L601" t="s">
        <v>22</v>
      </c>
      <c r="M601" t="s">
        <v>15078</v>
      </c>
      <c r="N601" t="s">
        <v>22</v>
      </c>
      <c r="O601" t="s">
        <v>22</v>
      </c>
    </row>
    <row r="602" spans="1:15" x14ac:dyDescent="0.35">
      <c r="A602" t="s">
        <v>10188</v>
      </c>
      <c r="B602" t="s">
        <v>15079</v>
      </c>
      <c r="C602" t="s">
        <v>22</v>
      </c>
      <c r="D602" t="s">
        <v>22</v>
      </c>
      <c r="E602" t="s">
        <v>14334</v>
      </c>
      <c r="F602" t="s">
        <v>13347</v>
      </c>
      <c r="G602" t="s">
        <v>22</v>
      </c>
      <c r="H602" t="s">
        <v>22</v>
      </c>
      <c r="I602" t="s">
        <v>22</v>
      </c>
      <c r="J602" t="s">
        <v>22</v>
      </c>
      <c r="K602" t="s">
        <v>22</v>
      </c>
      <c r="L602" t="s">
        <v>22</v>
      </c>
      <c r="M602" t="s">
        <v>15080</v>
      </c>
      <c r="N602" t="s">
        <v>22</v>
      </c>
      <c r="O602" t="s">
        <v>22</v>
      </c>
    </row>
    <row r="603" spans="1:15" x14ac:dyDescent="0.35">
      <c r="A603" t="s">
        <v>9598</v>
      </c>
      <c r="B603" t="s">
        <v>15081</v>
      </c>
      <c r="C603" t="s">
        <v>22</v>
      </c>
      <c r="D603" t="s">
        <v>22</v>
      </c>
      <c r="E603" t="s">
        <v>13352</v>
      </c>
      <c r="F603" t="s">
        <v>13347</v>
      </c>
      <c r="G603" t="s">
        <v>22</v>
      </c>
      <c r="H603" t="s">
        <v>7052</v>
      </c>
      <c r="I603" t="s">
        <v>22</v>
      </c>
      <c r="J603" t="s">
        <v>22</v>
      </c>
      <c r="K603" t="s">
        <v>22</v>
      </c>
      <c r="L603" t="s">
        <v>22</v>
      </c>
      <c r="M603" t="s">
        <v>15081</v>
      </c>
      <c r="N603" t="s">
        <v>22</v>
      </c>
      <c r="O603" t="s">
        <v>22</v>
      </c>
    </row>
    <row r="604" spans="1:15" x14ac:dyDescent="0.35">
      <c r="A604" t="s">
        <v>10798</v>
      </c>
      <c r="B604" t="s">
        <v>15082</v>
      </c>
      <c r="C604" t="s">
        <v>22</v>
      </c>
      <c r="D604" t="s">
        <v>22</v>
      </c>
      <c r="E604" t="s">
        <v>14334</v>
      </c>
      <c r="F604" t="s">
        <v>13347</v>
      </c>
      <c r="G604" t="s">
        <v>22</v>
      </c>
      <c r="H604" t="s">
        <v>22</v>
      </c>
      <c r="I604" t="s">
        <v>22</v>
      </c>
      <c r="J604" t="s">
        <v>22</v>
      </c>
      <c r="K604" t="s">
        <v>22</v>
      </c>
      <c r="L604" t="s">
        <v>22</v>
      </c>
      <c r="M604" t="s">
        <v>15082</v>
      </c>
      <c r="N604" t="s">
        <v>22</v>
      </c>
      <c r="O604" t="s">
        <v>22</v>
      </c>
    </row>
    <row r="605" spans="1:15" x14ac:dyDescent="0.35">
      <c r="A605" t="s">
        <v>10798</v>
      </c>
      <c r="B605" t="s">
        <v>15083</v>
      </c>
      <c r="C605" t="s">
        <v>22</v>
      </c>
      <c r="D605" t="s">
        <v>22</v>
      </c>
      <c r="E605" t="s">
        <v>13352</v>
      </c>
      <c r="F605" t="s">
        <v>13351</v>
      </c>
      <c r="G605" t="s">
        <v>22</v>
      </c>
      <c r="H605" t="s">
        <v>22</v>
      </c>
      <c r="I605" t="s">
        <v>22</v>
      </c>
      <c r="J605" t="s">
        <v>22</v>
      </c>
      <c r="K605" t="s">
        <v>22</v>
      </c>
      <c r="L605" t="s">
        <v>22</v>
      </c>
      <c r="M605" t="s">
        <v>15083</v>
      </c>
      <c r="N605" t="s">
        <v>22</v>
      </c>
      <c r="O605" t="s">
        <v>22</v>
      </c>
    </row>
    <row r="606" spans="1:15" x14ac:dyDescent="0.35">
      <c r="A606" t="s">
        <v>10798</v>
      </c>
      <c r="B606" t="s">
        <v>15084</v>
      </c>
      <c r="C606" t="s">
        <v>22</v>
      </c>
      <c r="D606" t="s">
        <v>22</v>
      </c>
      <c r="E606" t="s">
        <v>14334</v>
      </c>
      <c r="F606" t="s">
        <v>13347</v>
      </c>
      <c r="G606" t="s">
        <v>22</v>
      </c>
      <c r="H606" t="s">
        <v>22</v>
      </c>
      <c r="I606" t="s">
        <v>22</v>
      </c>
      <c r="J606" t="s">
        <v>22</v>
      </c>
      <c r="K606" t="s">
        <v>22</v>
      </c>
      <c r="L606" t="s">
        <v>22</v>
      </c>
      <c r="M606" t="s">
        <v>15084</v>
      </c>
      <c r="N606" t="s">
        <v>22</v>
      </c>
      <c r="O606" t="s">
        <v>22</v>
      </c>
    </row>
    <row r="607" spans="1:15" x14ac:dyDescent="0.35">
      <c r="A607" t="s">
        <v>10798</v>
      </c>
      <c r="B607" t="s">
        <v>15085</v>
      </c>
      <c r="C607" t="s">
        <v>22</v>
      </c>
      <c r="D607" t="s">
        <v>22</v>
      </c>
      <c r="E607" t="s">
        <v>14334</v>
      </c>
      <c r="F607" t="s">
        <v>13347</v>
      </c>
      <c r="G607" t="s">
        <v>22</v>
      </c>
      <c r="H607" t="s">
        <v>22</v>
      </c>
      <c r="I607" t="s">
        <v>22</v>
      </c>
      <c r="J607" t="s">
        <v>22</v>
      </c>
      <c r="K607" t="s">
        <v>22</v>
      </c>
      <c r="L607" t="s">
        <v>22</v>
      </c>
      <c r="M607" t="s">
        <v>15085</v>
      </c>
      <c r="N607" t="s">
        <v>22</v>
      </c>
      <c r="O607" t="s">
        <v>22</v>
      </c>
    </row>
    <row r="608" spans="1:15" x14ac:dyDescent="0.35">
      <c r="A608" t="s">
        <v>10798</v>
      </c>
      <c r="B608" t="s">
        <v>15086</v>
      </c>
      <c r="C608" t="s">
        <v>22</v>
      </c>
      <c r="D608" t="s">
        <v>22</v>
      </c>
      <c r="E608" t="s">
        <v>13352</v>
      </c>
      <c r="F608" t="s">
        <v>13351</v>
      </c>
      <c r="G608" t="s">
        <v>22</v>
      </c>
      <c r="H608" t="s">
        <v>22</v>
      </c>
      <c r="I608" t="s">
        <v>22</v>
      </c>
      <c r="J608" t="s">
        <v>22</v>
      </c>
      <c r="K608" t="s">
        <v>22</v>
      </c>
      <c r="L608" t="s">
        <v>22</v>
      </c>
      <c r="M608" t="s">
        <v>15086</v>
      </c>
      <c r="N608" t="s">
        <v>22</v>
      </c>
      <c r="O608" t="s">
        <v>22</v>
      </c>
    </row>
    <row r="609" spans="1:15" x14ac:dyDescent="0.35">
      <c r="A609" t="s">
        <v>10798</v>
      </c>
      <c r="B609" t="s">
        <v>15087</v>
      </c>
      <c r="C609" t="s">
        <v>22</v>
      </c>
      <c r="D609" t="s">
        <v>22</v>
      </c>
      <c r="E609" t="s">
        <v>14334</v>
      </c>
      <c r="F609" t="s">
        <v>13347</v>
      </c>
      <c r="G609" t="s">
        <v>22</v>
      </c>
      <c r="H609" t="s">
        <v>22</v>
      </c>
      <c r="I609" t="s">
        <v>22</v>
      </c>
      <c r="J609" t="s">
        <v>22</v>
      </c>
      <c r="K609" t="s">
        <v>22</v>
      </c>
      <c r="L609" t="s">
        <v>22</v>
      </c>
      <c r="M609" t="s">
        <v>15087</v>
      </c>
      <c r="N609" t="s">
        <v>22</v>
      </c>
      <c r="O609" t="s">
        <v>22</v>
      </c>
    </row>
    <row r="610" spans="1:15" x14ac:dyDescent="0.35">
      <c r="A610" t="s">
        <v>10798</v>
      </c>
      <c r="B610" t="s">
        <v>15088</v>
      </c>
      <c r="C610" t="s">
        <v>22</v>
      </c>
      <c r="D610" t="s">
        <v>22</v>
      </c>
      <c r="E610" t="s">
        <v>13352</v>
      </c>
      <c r="F610" t="s">
        <v>13351</v>
      </c>
      <c r="G610" t="s">
        <v>22</v>
      </c>
      <c r="H610" t="s">
        <v>22</v>
      </c>
      <c r="I610" t="s">
        <v>22</v>
      </c>
      <c r="J610" t="s">
        <v>22</v>
      </c>
      <c r="K610" t="s">
        <v>22</v>
      </c>
      <c r="L610" t="s">
        <v>22</v>
      </c>
      <c r="M610" t="s">
        <v>15089</v>
      </c>
      <c r="N610" t="s">
        <v>22</v>
      </c>
      <c r="O610" t="s">
        <v>22</v>
      </c>
    </row>
    <row r="611" spans="1:15" x14ac:dyDescent="0.35">
      <c r="A611" t="s">
        <v>10798</v>
      </c>
      <c r="B611" t="s">
        <v>15090</v>
      </c>
      <c r="C611" t="s">
        <v>22</v>
      </c>
      <c r="D611" t="s">
        <v>22</v>
      </c>
      <c r="E611" t="s">
        <v>22</v>
      </c>
      <c r="F611" t="s">
        <v>13351</v>
      </c>
      <c r="G611" t="s">
        <v>22</v>
      </c>
      <c r="H611" t="s">
        <v>22</v>
      </c>
      <c r="I611" t="s">
        <v>22</v>
      </c>
      <c r="J611" t="s">
        <v>22</v>
      </c>
      <c r="K611" t="s">
        <v>22</v>
      </c>
      <c r="L611" t="s">
        <v>22</v>
      </c>
      <c r="M611" t="s">
        <v>15090</v>
      </c>
      <c r="N611" t="s">
        <v>22</v>
      </c>
      <c r="O611" t="s">
        <v>22</v>
      </c>
    </row>
    <row r="612" spans="1:15" x14ac:dyDescent="0.35">
      <c r="A612" t="s">
        <v>10798</v>
      </c>
      <c r="B612" t="s">
        <v>15091</v>
      </c>
      <c r="C612" t="s">
        <v>22</v>
      </c>
      <c r="D612" t="s">
        <v>22</v>
      </c>
      <c r="E612" t="s">
        <v>14334</v>
      </c>
      <c r="F612" t="s">
        <v>13347</v>
      </c>
      <c r="G612" t="s">
        <v>22</v>
      </c>
      <c r="H612" t="s">
        <v>22</v>
      </c>
      <c r="I612" t="s">
        <v>22</v>
      </c>
      <c r="J612" t="s">
        <v>22</v>
      </c>
      <c r="K612" t="s">
        <v>22</v>
      </c>
      <c r="L612" t="s">
        <v>22</v>
      </c>
      <c r="M612" t="s">
        <v>15091</v>
      </c>
      <c r="N612" t="s">
        <v>22</v>
      </c>
      <c r="O612" t="s">
        <v>22</v>
      </c>
    </row>
    <row r="613" spans="1:15" x14ac:dyDescent="0.35">
      <c r="A613" t="s">
        <v>10798</v>
      </c>
      <c r="B613" t="s">
        <v>15092</v>
      </c>
      <c r="C613" t="s">
        <v>22</v>
      </c>
      <c r="D613" t="s">
        <v>22</v>
      </c>
      <c r="E613" t="s">
        <v>13352</v>
      </c>
      <c r="F613" t="s">
        <v>13347</v>
      </c>
      <c r="G613" t="s">
        <v>22</v>
      </c>
      <c r="H613" t="s">
        <v>7054</v>
      </c>
      <c r="I613" t="s">
        <v>22</v>
      </c>
      <c r="J613" t="s">
        <v>22</v>
      </c>
      <c r="K613" t="s">
        <v>22</v>
      </c>
      <c r="L613" t="s">
        <v>22</v>
      </c>
      <c r="M613" t="s">
        <v>15092</v>
      </c>
      <c r="N613" t="s">
        <v>22</v>
      </c>
      <c r="O613" t="s">
        <v>22</v>
      </c>
    </row>
    <row r="614" spans="1:15" x14ac:dyDescent="0.35">
      <c r="A614" t="s">
        <v>10798</v>
      </c>
      <c r="B614" t="s">
        <v>15093</v>
      </c>
      <c r="C614" t="s">
        <v>22</v>
      </c>
      <c r="D614" t="s">
        <v>22</v>
      </c>
      <c r="E614" t="s">
        <v>13352</v>
      </c>
      <c r="F614" t="s">
        <v>13347</v>
      </c>
      <c r="G614" t="s">
        <v>22</v>
      </c>
      <c r="H614" t="s">
        <v>7054</v>
      </c>
      <c r="I614" t="s">
        <v>22</v>
      </c>
      <c r="J614" t="s">
        <v>22</v>
      </c>
      <c r="K614" t="s">
        <v>22</v>
      </c>
      <c r="L614" t="s">
        <v>22</v>
      </c>
      <c r="M614" t="s">
        <v>15093</v>
      </c>
      <c r="N614" t="s">
        <v>22</v>
      </c>
      <c r="O614" t="s">
        <v>22</v>
      </c>
    </row>
    <row r="615" spans="1:15" x14ac:dyDescent="0.35">
      <c r="A615" t="s">
        <v>10798</v>
      </c>
      <c r="B615" t="s">
        <v>15094</v>
      </c>
      <c r="C615" t="s">
        <v>22</v>
      </c>
      <c r="D615" t="s">
        <v>22</v>
      </c>
      <c r="E615" t="s">
        <v>14334</v>
      </c>
      <c r="F615" t="s">
        <v>13347</v>
      </c>
      <c r="G615" t="s">
        <v>22</v>
      </c>
      <c r="H615" t="s">
        <v>22</v>
      </c>
      <c r="I615" t="s">
        <v>22</v>
      </c>
      <c r="J615" t="s">
        <v>22</v>
      </c>
      <c r="K615" t="s">
        <v>22</v>
      </c>
      <c r="L615" t="s">
        <v>22</v>
      </c>
      <c r="M615" t="s">
        <v>15095</v>
      </c>
      <c r="N615" t="s">
        <v>22</v>
      </c>
      <c r="O615" t="s">
        <v>22</v>
      </c>
    </row>
    <row r="616" spans="1:15" x14ac:dyDescent="0.35">
      <c r="A616" t="s">
        <v>10798</v>
      </c>
      <c r="B616" t="s">
        <v>15096</v>
      </c>
      <c r="C616" t="s">
        <v>22</v>
      </c>
      <c r="D616" t="s">
        <v>22</v>
      </c>
      <c r="E616" t="s">
        <v>13352</v>
      </c>
      <c r="F616" t="s">
        <v>13351</v>
      </c>
      <c r="G616" t="s">
        <v>22</v>
      </c>
      <c r="H616" t="s">
        <v>22</v>
      </c>
      <c r="I616" t="s">
        <v>22</v>
      </c>
      <c r="J616" t="s">
        <v>22</v>
      </c>
      <c r="K616" t="s">
        <v>22</v>
      </c>
      <c r="L616" t="s">
        <v>22</v>
      </c>
      <c r="M616" t="s">
        <v>15096</v>
      </c>
      <c r="N616" t="s">
        <v>22</v>
      </c>
      <c r="O616" t="s">
        <v>22</v>
      </c>
    </row>
    <row r="617" spans="1:15" x14ac:dyDescent="0.35">
      <c r="A617" t="s">
        <v>10798</v>
      </c>
      <c r="B617" t="s">
        <v>15097</v>
      </c>
      <c r="C617" t="s">
        <v>22</v>
      </c>
      <c r="D617" t="s">
        <v>22</v>
      </c>
      <c r="E617" t="s">
        <v>14334</v>
      </c>
      <c r="F617" t="s">
        <v>13347</v>
      </c>
      <c r="G617" t="s">
        <v>22</v>
      </c>
      <c r="H617" t="s">
        <v>22</v>
      </c>
      <c r="I617" t="s">
        <v>22</v>
      </c>
      <c r="J617" t="s">
        <v>22</v>
      </c>
      <c r="K617" t="s">
        <v>22</v>
      </c>
      <c r="L617" t="s">
        <v>22</v>
      </c>
      <c r="M617" t="s">
        <v>15098</v>
      </c>
      <c r="N617" t="s">
        <v>22</v>
      </c>
      <c r="O617" t="s">
        <v>22</v>
      </c>
    </row>
    <row r="618" spans="1:15" x14ac:dyDescent="0.35">
      <c r="A618" t="s">
        <v>10798</v>
      </c>
      <c r="B618" t="s">
        <v>15099</v>
      </c>
      <c r="C618" t="s">
        <v>22</v>
      </c>
      <c r="D618" t="s">
        <v>22</v>
      </c>
      <c r="E618" t="s">
        <v>14334</v>
      </c>
      <c r="F618" t="s">
        <v>13347</v>
      </c>
      <c r="G618" t="s">
        <v>22</v>
      </c>
      <c r="H618" t="s">
        <v>22</v>
      </c>
      <c r="I618" t="s">
        <v>22</v>
      </c>
      <c r="J618" t="s">
        <v>22</v>
      </c>
      <c r="K618" t="s">
        <v>22</v>
      </c>
      <c r="L618" t="s">
        <v>22</v>
      </c>
      <c r="M618" t="s">
        <v>15099</v>
      </c>
      <c r="N618" t="s">
        <v>22</v>
      </c>
      <c r="O618" t="s">
        <v>22</v>
      </c>
    </row>
    <row r="619" spans="1:15" x14ac:dyDescent="0.35">
      <c r="A619" t="s">
        <v>8580</v>
      </c>
      <c r="B619" t="s">
        <v>22</v>
      </c>
      <c r="C619" t="s">
        <v>22</v>
      </c>
      <c r="D619" t="s">
        <v>22</v>
      </c>
      <c r="E619" t="s">
        <v>22</v>
      </c>
      <c r="F619" t="s">
        <v>22</v>
      </c>
      <c r="G619" t="s">
        <v>22</v>
      </c>
      <c r="H619" t="s">
        <v>22</v>
      </c>
      <c r="I619" t="s">
        <v>22</v>
      </c>
      <c r="J619" t="s">
        <v>22</v>
      </c>
      <c r="K619" t="s">
        <v>22</v>
      </c>
      <c r="L619" t="s">
        <v>22</v>
      </c>
      <c r="M619" t="s">
        <v>22</v>
      </c>
      <c r="N619" t="s">
        <v>22</v>
      </c>
      <c r="O619" t="s">
        <v>22</v>
      </c>
    </row>
    <row r="620" spans="1:15" x14ac:dyDescent="0.35">
      <c r="A620" t="s">
        <v>9408</v>
      </c>
      <c r="B620" t="s">
        <v>15100</v>
      </c>
      <c r="C620" t="s">
        <v>22</v>
      </c>
      <c r="D620" t="s">
        <v>22</v>
      </c>
      <c r="E620" t="s">
        <v>14334</v>
      </c>
      <c r="F620" t="s">
        <v>13347</v>
      </c>
      <c r="G620" t="s">
        <v>22</v>
      </c>
      <c r="H620" t="s">
        <v>22</v>
      </c>
      <c r="I620" t="s">
        <v>22</v>
      </c>
      <c r="J620" t="s">
        <v>22</v>
      </c>
      <c r="K620" t="s">
        <v>22</v>
      </c>
      <c r="L620" t="s">
        <v>22</v>
      </c>
      <c r="M620" t="s">
        <v>15100</v>
      </c>
      <c r="N620" t="s">
        <v>22</v>
      </c>
      <c r="O620" t="s">
        <v>22</v>
      </c>
    </row>
    <row r="621" spans="1:15" x14ac:dyDescent="0.35">
      <c r="A621" t="s">
        <v>9408</v>
      </c>
      <c r="B621" s="91" t="s">
        <v>15101</v>
      </c>
      <c r="C621" t="s">
        <v>22</v>
      </c>
      <c r="D621" t="s">
        <v>22</v>
      </c>
      <c r="E621" t="s">
        <v>14334</v>
      </c>
      <c r="F621" t="s">
        <v>13347</v>
      </c>
      <c r="G621" t="s">
        <v>22</v>
      </c>
      <c r="H621" t="s">
        <v>7052</v>
      </c>
      <c r="I621" t="s">
        <v>22</v>
      </c>
      <c r="J621" t="s">
        <v>22</v>
      </c>
      <c r="K621" t="s">
        <v>22</v>
      </c>
      <c r="L621">
        <v>150</v>
      </c>
      <c r="M621" t="s">
        <v>15101</v>
      </c>
      <c r="N621" t="s">
        <v>22</v>
      </c>
      <c r="O621" t="s">
        <v>22</v>
      </c>
    </row>
    <row r="622" spans="1:15" x14ac:dyDescent="0.35">
      <c r="A622" t="s">
        <v>9408</v>
      </c>
      <c r="B622" t="s">
        <v>15102</v>
      </c>
      <c r="C622" t="s">
        <v>22</v>
      </c>
      <c r="D622" t="s">
        <v>22</v>
      </c>
      <c r="E622" t="s">
        <v>14334</v>
      </c>
      <c r="F622" t="s">
        <v>13347</v>
      </c>
      <c r="G622" t="s">
        <v>22</v>
      </c>
      <c r="H622" t="s">
        <v>22</v>
      </c>
      <c r="I622" t="s">
        <v>22</v>
      </c>
      <c r="J622" t="s">
        <v>22</v>
      </c>
      <c r="K622" t="s">
        <v>22</v>
      </c>
      <c r="L622" t="s">
        <v>22</v>
      </c>
      <c r="M622" t="s">
        <v>15102</v>
      </c>
      <c r="N622" t="s">
        <v>22</v>
      </c>
      <c r="O622" t="s">
        <v>22</v>
      </c>
    </row>
    <row r="623" spans="1:15" x14ac:dyDescent="0.35">
      <c r="A623" t="s">
        <v>9408</v>
      </c>
      <c r="B623" t="s">
        <v>15103</v>
      </c>
      <c r="C623" t="s">
        <v>22</v>
      </c>
      <c r="D623" t="s">
        <v>22</v>
      </c>
      <c r="E623" t="s">
        <v>14334</v>
      </c>
      <c r="F623" t="s">
        <v>13347</v>
      </c>
      <c r="G623" t="s">
        <v>22</v>
      </c>
      <c r="H623" t="s">
        <v>22</v>
      </c>
      <c r="I623" t="s">
        <v>22</v>
      </c>
      <c r="J623" t="s">
        <v>22</v>
      </c>
      <c r="K623" t="s">
        <v>22</v>
      </c>
      <c r="L623" t="s">
        <v>22</v>
      </c>
      <c r="M623" t="s">
        <v>15103</v>
      </c>
      <c r="N623" t="s">
        <v>22</v>
      </c>
      <c r="O623" t="s">
        <v>22</v>
      </c>
    </row>
    <row r="624" spans="1:15" x14ac:dyDescent="0.35">
      <c r="A624" t="s">
        <v>9408</v>
      </c>
      <c r="B624" t="s">
        <v>15104</v>
      </c>
      <c r="C624" t="s">
        <v>22</v>
      </c>
      <c r="D624" t="s">
        <v>22</v>
      </c>
      <c r="E624" t="s">
        <v>14334</v>
      </c>
      <c r="F624" t="s">
        <v>13347</v>
      </c>
      <c r="G624" t="s">
        <v>22</v>
      </c>
      <c r="H624" t="s">
        <v>7052</v>
      </c>
      <c r="I624" t="s">
        <v>22</v>
      </c>
      <c r="J624" t="s">
        <v>22</v>
      </c>
      <c r="K624" t="s">
        <v>22</v>
      </c>
      <c r="L624" t="s">
        <v>22</v>
      </c>
      <c r="M624" t="s">
        <v>15104</v>
      </c>
      <c r="N624" t="s">
        <v>22</v>
      </c>
      <c r="O624" t="s">
        <v>22</v>
      </c>
    </row>
    <row r="625" spans="1:15" x14ac:dyDescent="0.35">
      <c r="A625" t="s">
        <v>9408</v>
      </c>
      <c r="B625" t="s">
        <v>15105</v>
      </c>
      <c r="C625" t="s">
        <v>22</v>
      </c>
      <c r="D625" t="s">
        <v>22</v>
      </c>
      <c r="E625" t="s">
        <v>14349</v>
      </c>
      <c r="F625" t="s">
        <v>13347</v>
      </c>
      <c r="G625" t="s">
        <v>22</v>
      </c>
      <c r="H625" t="s">
        <v>22</v>
      </c>
      <c r="I625" t="s">
        <v>15106</v>
      </c>
      <c r="J625" t="s">
        <v>22</v>
      </c>
      <c r="K625" t="s">
        <v>22</v>
      </c>
      <c r="L625" t="s">
        <v>22</v>
      </c>
      <c r="M625" t="s">
        <v>15105</v>
      </c>
      <c r="N625" t="s">
        <v>22</v>
      </c>
      <c r="O625" t="s">
        <v>22</v>
      </c>
    </row>
    <row r="626" spans="1:15" x14ac:dyDescent="0.35">
      <c r="A626" t="s">
        <v>9408</v>
      </c>
      <c r="B626" t="s">
        <v>15107</v>
      </c>
      <c r="C626" t="s">
        <v>22</v>
      </c>
      <c r="D626" t="s">
        <v>22</v>
      </c>
      <c r="E626" t="s">
        <v>14334</v>
      </c>
      <c r="F626" t="s">
        <v>13347</v>
      </c>
      <c r="G626" t="s">
        <v>22</v>
      </c>
      <c r="H626" t="s">
        <v>22</v>
      </c>
      <c r="I626" t="s">
        <v>22</v>
      </c>
      <c r="J626" t="s">
        <v>22</v>
      </c>
      <c r="K626" t="s">
        <v>22</v>
      </c>
      <c r="L626" t="s">
        <v>22</v>
      </c>
      <c r="M626" t="s">
        <v>15107</v>
      </c>
      <c r="N626" t="s">
        <v>22</v>
      </c>
      <c r="O626" t="s">
        <v>22</v>
      </c>
    </row>
    <row r="627" spans="1:15" x14ac:dyDescent="0.35">
      <c r="A627" t="s">
        <v>9408</v>
      </c>
      <c r="B627" t="s">
        <v>15108</v>
      </c>
      <c r="C627" t="s">
        <v>22</v>
      </c>
      <c r="D627" t="s">
        <v>22</v>
      </c>
      <c r="E627" t="s">
        <v>14334</v>
      </c>
      <c r="F627" t="s">
        <v>13347</v>
      </c>
      <c r="G627" t="s">
        <v>22</v>
      </c>
      <c r="H627" t="s">
        <v>7052</v>
      </c>
      <c r="I627" t="s">
        <v>22</v>
      </c>
      <c r="J627" t="s">
        <v>22</v>
      </c>
      <c r="K627" t="s">
        <v>22</v>
      </c>
      <c r="L627" t="s">
        <v>22</v>
      </c>
      <c r="M627" t="s">
        <v>15109</v>
      </c>
      <c r="N627" t="s">
        <v>22</v>
      </c>
      <c r="O627" t="s">
        <v>22</v>
      </c>
    </row>
    <row r="628" spans="1:15" x14ac:dyDescent="0.35">
      <c r="A628" t="s">
        <v>9408</v>
      </c>
      <c r="B628" t="s">
        <v>15110</v>
      </c>
      <c r="C628" t="s">
        <v>22</v>
      </c>
      <c r="D628" t="s">
        <v>22</v>
      </c>
      <c r="E628" t="s">
        <v>14951</v>
      </c>
      <c r="F628" t="s">
        <v>13347</v>
      </c>
      <c r="G628" t="s">
        <v>22</v>
      </c>
      <c r="H628" t="s">
        <v>7046</v>
      </c>
      <c r="I628" t="s">
        <v>15111</v>
      </c>
      <c r="J628" t="s">
        <v>15112</v>
      </c>
      <c r="K628" t="s">
        <v>22</v>
      </c>
      <c r="L628" t="s">
        <v>22</v>
      </c>
      <c r="M628" t="s">
        <v>15113</v>
      </c>
      <c r="N628" t="s">
        <v>22</v>
      </c>
      <c r="O628" t="s">
        <v>22</v>
      </c>
    </row>
    <row r="629" spans="1:15" x14ac:dyDescent="0.35">
      <c r="A629" t="s">
        <v>9408</v>
      </c>
      <c r="B629" t="s">
        <v>15114</v>
      </c>
      <c r="C629" t="s">
        <v>22</v>
      </c>
      <c r="D629" t="s">
        <v>22</v>
      </c>
      <c r="E629" t="s">
        <v>14334</v>
      </c>
      <c r="F629" t="s">
        <v>13347</v>
      </c>
      <c r="G629" t="s">
        <v>22</v>
      </c>
      <c r="H629" t="s">
        <v>22</v>
      </c>
      <c r="I629" t="s">
        <v>22</v>
      </c>
      <c r="J629" t="s">
        <v>22</v>
      </c>
      <c r="K629" t="s">
        <v>22</v>
      </c>
      <c r="L629" t="s">
        <v>22</v>
      </c>
      <c r="M629" t="s">
        <v>15114</v>
      </c>
      <c r="N629" t="s">
        <v>22</v>
      </c>
      <c r="O629" t="s">
        <v>22</v>
      </c>
    </row>
    <row r="630" spans="1:15" x14ac:dyDescent="0.35">
      <c r="A630" t="s">
        <v>9408</v>
      </c>
      <c r="B630" t="s">
        <v>15115</v>
      </c>
      <c r="C630" t="s">
        <v>22</v>
      </c>
      <c r="D630" t="s">
        <v>22</v>
      </c>
      <c r="E630" t="s">
        <v>14334</v>
      </c>
      <c r="F630" t="s">
        <v>13347</v>
      </c>
      <c r="G630" t="s">
        <v>22</v>
      </c>
      <c r="H630" t="s">
        <v>22</v>
      </c>
      <c r="I630" t="s">
        <v>22</v>
      </c>
      <c r="J630" t="s">
        <v>22</v>
      </c>
      <c r="K630" t="s">
        <v>22</v>
      </c>
      <c r="L630" t="s">
        <v>22</v>
      </c>
      <c r="M630" t="s">
        <v>15115</v>
      </c>
      <c r="N630" t="s">
        <v>22</v>
      </c>
      <c r="O630" t="s">
        <v>22</v>
      </c>
    </row>
    <row r="631" spans="1:15" x14ac:dyDescent="0.35">
      <c r="A631" t="s">
        <v>9408</v>
      </c>
      <c r="B631" t="s">
        <v>15116</v>
      </c>
      <c r="C631" t="s">
        <v>22</v>
      </c>
      <c r="D631" t="s">
        <v>22</v>
      </c>
      <c r="E631" t="s">
        <v>14334</v>
      </c>
      <c r="F631" t="s">
        <v>13347</v>
      </c>
      <c r="G631" t="s">
        <v>22</v>
      </c>
      <c r="H631" t="s">
        <v>22</v>
      </c>
      <c r="I631" t="s">
        <v>22</v>
      </c>
      <c r="J631" t="s">
        <v>22</v>
      </c>
      <c r="K631" t="s">
        <v>22</v>
      </c>
      <c r="L631" t="s">
        <v>22</v>
      </c>
      <c r="M631" t="s">
        <v>15116</v>
      </c>
      <c r="N631" t="s">
        <v>22</v>
      </c>
      <c r="O631" t="s">
        <v>22</v>
      </c>
    </row>
    <row r="632" spans="1:15" x14ac:dyDescent="0.35">
      <c r="A632" t="s">
        <v>9408</v>
      </c>
      <c r="B632" t="s">
        <v>15117</v>
      </c>
      <c r="C632" t="s">
        <v>22</v>
      </c>
      <c r="D632" t="s">
        <v>22</v>
      </c>
      <c r="E632" t="s">
        <v>13352</v>
      </c>
      <c r="F632" t="s">
        <v>13351</v>
      </c>
      <c r="G632" t="s">
        <v>22</v>
      </c>
      <c r="H632" t="s">
        <v>7054</v>
      </c>
      <c r="I632" t="s">
        <v>15118</v>
      </c>
      <c r="J632" t="s">
        <v>15119</v>
      </c>
      <c r="K632" t="s">
        <v>22</v>
      </c>
      <c r="L632" t="s">
        <v>22</v>
      </c>
      <c r="M632" t="s">
        <v>15117</v>
      </c>
      <c r="N632" t="s">
        <v>22</v>
      </c>
      <c r="O632" t="s">
        <v>22</v>
      </c>
    </row>
    <row r="633" spans="1:15" x14ac:dyDescent="0.35">
      <c r="A633" t="s">
        <v>9408</v>
      </c>
      <c r="B633" t="s">
        <v>15120</v>
      </c>
      <c r="C633" t="s">
        <v>22</v>
      </c>
      <c r="D633" t="s">
        <v>22</v>
      </c>
      <c r="E633" t="s">
        <v>13352</v>
      </c>
      <c r="F633" t="s">
        <v>13351</v>
      </c>
      <c r="G633" t="s">
        <v>22</v>
      </c>
      <c r="H633" t="s">
        <v>7054</v>
      </c>
      <c r="I633" t="s">
        <v>15118</v>
      </c>
      <c r="J633" t="s">
        <v>15119</v>
      </c>
      <c r="K633" t="s">
        <v>22</v>
      </c>
      <c r="L633" t="s">
        <v>22</v>
      </c>
      <c r="M633" t="s">
        <v>15120</v>
      </c>
      <c r="N633" t="s">
        <v>22</v>
      </c>
      <c r="O633" t="s">
        <v>22</v>
      </c>
    </row>
    <row r="634" spans="1:15" x14ac:dyDescent="0.35">
      <c r="A634" t="s">
        <v>9408</v>
      </c>
      <c r="B634" t="s">
        <v>15121</v>
      </c>
      <c r="C634" t="s">
        <v>22</v>
      </c>
      <c r="D634" t="s">
        <v>22</v>
      </c>
      <c r="E634" t="s">
        <v>14951</v>
      </c>
      <c r="F634" t="s">
        <v>13347</v>
      </c>
      <c r="G634" t="s">
        <v>22</v>
      </c>
      <c r="H634" t="s">
        <v>7052</v>
      </c>
      <c r="I634" t="s">
        <v>22</v>
      </c>
      <c r="J634" t="s">
        <v>15122</v>
      </c>
      <c r="K634" t="s">
        <v>22</v>
      </c>
      <c r="L634" t="s">
        <v>22</v>
      </c>
      <c r="M634" t="s">
        <v>15121</v>
      </c>
      <c r="N634" t="s">
        <v>22</v>
      </c>
      <c r="O634" t="s">
        <v>22</v>
      </c>
    </row>
    <row r="635" spans="1:15" x14ac:dyDescent="0.35">
      <c r="A635" t="s">
        <v>9408</v>
      </c>
      <c r="B635" t="s">
        <v>15123</v>
      </c>
      <c r="C635" t="s">
        <v>22</v>
      </c>
      <c r="D635" t="s">
        <v>22</v>
      </c>
      <c r="E635" t="s">
        <v>14334</v>
      </c>
      <c r="F635" t="s">
        <v>13347</v>
      </c>
      <c r="G635" t="s">
        <v>22</v>
      </c>
      <c r="H635" t="s">
        <v>7052</v>
      </c>
      <c r="I635" t="s">
        <v>22</v>
      </c>
      <c r="J635" t="s">
        <v>22</v>
      </c>
      <c r="K635" t="s">
        <v>22</v>
      </c>
      <c r="L635">
        <v>150</v>
      </c>
      <c r="M635" t="s">
        <v>15123</v>
      </c>
      <c r="N635" t="s">
        <v>22</v>
      </c>
      <c r="O635" t="s">
        <v>22</v>
      </c>
    </row>
    <row r="636" spans="1:15" x14ac:dyDescent="0.35">
      <c r="A636" t="s">
        <v>9408</v>
      </c>
      <c r="B636" t="s">
        <v>15124</v>
      </c>
      <c r="C636" t="s">
        <v>22</v>
      </c>
      <c r="D636" t="s">
        <v>22</v>
      </c>
      <c r="E636" t="s">
        <v>14334</v>
      </c>
      <c r="F636" t="s">
        <v>13347</v>
      </c>
      <c r="G636" t="s">
        <v>22</v>
      </c>
      <c r="H636" t="s">
        <v>22</v>
      </c>
      <c r="I636" t="s">
        <v>22</v>
      </c>
      <c r="J636" t="s">
        <v>22</v>
      </c>
      <c r="K636" t="s">
        <v>22</v>
      </c>
      <c r="L636" t="s">
        <v>22</v>
      </c>
      <c r="M636" t="s">
        <v>15124</v>
      </c>
      <c r="N636" t="s">
        <v>22</v>
      </c>
      <c r="O636" t="s">
        <v>22</v>
      </c>
    </row>
    <row r="637" spans="1:15" x14ac:dyDescent="0.35">
      <c r="A637" t="s">
        <v>9408</v>
      </c>
      <c r="B637" t="s">
        <v>15125</v>
      </c>
      <c r="C637" t="s">
        <v>22</v>
      </c>
      <c r="D637" t="s">
        <v>22</v>
      </c>
      <c r="E637" t="s">
        <v>14334</v>
      </c>
      <c r="F637" t="s">
        <v>13347</v>
      </c>
      <c r="G637" t="s">
        <v>22</v>
      </c>
      <c r="H637" t="s">
        <v>22</v>
      </c>
      <c r="I637" t="s">
        <v>22</v>
      </c>
      <c r="J637" t="s">
        <v>22</v>
      </c>
      <c r="K637" t="s">
        <v>22</v>
      </c>
      <c r="L637" t="s">
        <v>22</v>
      </c>
      <c r="M637" t="s">
        <v>15125</v>
      </c>
      <c r="N637" t="s">
        <v>22</v>
      </c>
      <c r="O637" t="s">
        <v>22</v>
      </c>
    </row>
    <row r="638" spans="1:15" x14ac:dyDescent="0.35">
      <c r="A638" t="s">
        <v>9408</v>
      </c>
      <c r="B638" t="s">
        <v>15126</v>
      </c>
      <c r="C638" t="s">
        <v>22</v>
      </c>
      <c r="D638" t="s">
        <v>22</v>
      </c>
      <c r="E638" t="s">
        <v>14334</v>
      </c>
      <c r="F638" t="s">
        <v>13347</v>
      </c>
      <c r="G638" t="s">
        <v>22</v>
      </c>
      <c r="H638" t="s">
        <v>22</v>
      </c>
      <c r="I638" t="s">
        <v>22</v>
      </c>
      <c r="J638" t="s">
        <v>22</v>
      </c>
      <c r="K638" t="s">
        <v>22</v>
      </c>
      <c r="L638" t="s">
        <v>22</v>
      </c>
      <c r="M638" t="s">
        <v>15126</v>
      </c>
      <c r="N638" t="s">
        <v>22</v>
      </c>
      <c r="O638" t="s">
        <v>22</v>
      </c>
    </row>
    <row r="639" spans="1:15" x14ac:dyDescent="0.35">
      <c r="A639" t="s">
        <v>9408</v>
      </c>
      <c r="B639" t="s">
        <v>15127</v>
      </c>
      <c r="C639" t="s">
        <v>22</v>
      </c>
      <c r="D639" t="s">
        <v>22</v>
      </c>
      <c r="E639" t="s">
        <v>14334</v>
      </c>
      <c r="F639" t="s">
        <v>13347</v>
      </c>
      <c r="G639" t="s">
        <v>22</v>
      </c>
      <c r="H639" t="s">
        <v>7046</v>
      </c>
      <c r="I639" t="s">
        <v>22</v>
      </c>
      <c r="J639" t="s">
        <v>22</v>
      </c>
      <c r="K639" t="s">
        <v>22</v>
      </c>
      <c r="L639" t="s">
        <v>22</v>
      </c>
      <c r="M639" t="s">
        <v>15127</v>
      </c>
      <c r="N639" t="s">
        <v>22</v>
      </c>
      <c r="O639" t="s">
        <v>22</v>
      </c>
    </row>
    <row r="640" spans="1:15" x14ac:dyDescent="0.35">
      <c r="A640" t="s">
        <v>9408</v>
      </c>
      <c r="B640" t="s">
        <v>15128</v>
      </c>
      <c r="C640" t="s">
        <v>22</v>
      </c>
      <c r="D640" t="s">
        <v>22</v>
      </c>
      <c r="E640" t="s">
        <v>14334</v>
      </c>
      <c r="F640" t="s">
        <v>13347</v>
      </c>
      <c r="G640" t="s">
        <v>22</v>
      </c>
      <c r="H640" t="s">
        <v>7046</v>
      </c>
      <c r="I640" t="s">
        <v>22</v>
      </c>
      <c r="J640" t="s">
        <v>22</v>
      </c>
      <c r="K640" t="s">
        <v>22</v>
      </c>
      <c r="L640" t="s">
        <v>22</v>
      </c>
      <c r="M640" t="s">
        <v>15128</v>
      </c>
      <c r="N640" t="s">
        <v>22</v>
      </c>
      <c r="O640" t="s">
        <v>22</v>
      </c>
    </row>
    <row r="641" spans="1:15" x14ac:dyDescent="0.35">
      <c r="A641" t="s">
        <v>9408</v>
      </c>
      <c r="B641" t="s">
        <v>15129</v>
      </c>
      <c r="C641" t="s">
        <v>22</v>
      </c>
      <c r="D641" t="s">
        <v>22</v>
      </c>
      <c r="E641" t="s">
        <v>14334</v>
      </c>
      <c r="F641" t="s">
        <v>13347</v>
      </c>
      <c r="G641" t="s">
        <v>22</v>
      </c>
      <c r="H641" t="s">
        <v>22</v>
      </c>
      <c r="I641" t="s">
        <v>22</v>
      </c>
      <c r="J641" t="s">
        <v>22</v>
      </c>
      <c r="K641" t="s">
        <v>22</v>
      </c>
      <c r="L641" t="s">
        <v>22</v>
      </c>
      <c r="M641" t="s">
        <v>15129</v>
      </c>
      <c r="N641" t="s">
        <v>22</v>
      </c>
      <c r="O641" t="s">
        <v>22</v>
      </c>
    </row>
    <row r="642" spans="1:15" x14ac:dyDescent="0.35">
      <c r="A642" t="s">
        <v>9408</v>
      </c>
      <c r="B642" t="s">
        <v>15130</v>
      </c>
      <c r="C642" t="s">
        <v>22</v>
      </c>
      <c r="D642" t="s">
        <v>22</v>
      </c>
      <c r="E642" t="s">
        <v>14334</v>
      </c>
      <c r="F642" t="s">
        <v>13347</v>
      </c>
      <c r="G642" t="s">
        <v>22</v>
      </c>
      <c r="H642" t="s">
        <v>22</v>
      </c>
      <c r="I642" t="s">
        <v>22</v>
      </c>
      <c r="J642" t="s">
        <v>22</v>
      </c>
      <c r="K642" t="s">
        <v>22</v>
      </c>
      <c r="L642" t="s">
        <v>22</v>
      </c>
      <c r="M642" t="s">
        <v>15130</v>
      </c>
      <c r="N642" t="s">
        <v>22</v>
      </c>
      <c r="O642" t="s">
        <v>22</v>
      </c>
    </row>
    <row r="643" spans="1:15" x14ac:dyDescent="0.35">
      <c r="A643" t="s">
        <v>9408</v>
      </c>
      <c r="B643" t="s">
        <v>15131</v>
      </c>
      <c r="C643" t="s">
        <v>22</v>
      </c>
      <c r="D643" t="s">
        <v>22</v>
      </c>
      <c r="E643" t="s">
        <v>14334</v>
      </c>
      <c r="F643" t="s">
        <v>13347</v>
      </c>
      <c r="G643" t="s">
        <v>22</v>
      </c>
      <c r="H643" t="s">
        <v>22</v>
      </c>
      <c r="I643" t="s">
        <v>22</v>
      </c>
      <c r="J643" t="s">
        <v>22</v>
      </c>
      <c r="K643" t="s">
        <v>22</v>
      </c>
      <c r="L643" t="s">
        <v>22</v>
      </c>
      <c r="M643" t="s">
        <v>15131</v>
      </c>
      <c r="N643" t="s">
        <v>22</v>
      </c>
      <c r="O643" t="s">
        <v>22</v>
      </c>
    </row>
    <row r="644" spans="1:15" x14ac:dyDescent="0.35">
      <c r="A644" t="s">
        <v>9408</v>
      </c>
      <c r="B644" t="s">
        <v>15132</v>
      </c>
      <c r="C644" t="s">
        <v>22</v>
      </c>
      <c r="D644" t="s">
        <v>22</v>
      </c>
      <c r="E644" t="s">
        <v>14334</v>
      </c>
      <c r="F644" t="s">
        <v>13347</v>
      </c>
      <c r="G644" t="s">
        <v>22</v>
      </c>
      <c r="H644" t="s">
        <v>22</v>
      </c>
      <c r="I644" t="s">
        <v>22</v>
      </c>
      <c r="J644" t="s">
        <v>22</v>
      </c>
      <c r="K644" t="s">
        <v>22</v>
      </c>
      <c r="L644" t="s">
        <v>22</v>
      </c>
      <c r="M644" t="s">
        <v>15132</v>
      </c>
      <c r="N644" t="s">
        <v>22</v>
      </c>
      <c r="O644" t="s">
        <v>22</v>
      </c>
    </row>
    <row r="645" spans="1:15" x14ac:dyDescent="0.35">
      <c r="A645" t="s">
        <v>9408</v>
      </c>
      <c r="B645" t="s">
        <v>15133</v>
      </c>
      <c r="C645" t="s">
        <v>22</v>
      </c>
      <c r="D645" t="s">
        <v>22</v>
      </c>
      <c r="E645" t="s">
        <v>14334</v>
      </c>
      <c r="F645" t="s">
        <v>13347</v>
      </c>
      <c r="G645" t="s">
        <v>22</v>
      </c>
      <c r="H645" t="s">
        <v>22</v>
      </c>
      <c r="I645" t="s">
        <v>22</v>
      </c>
      <c r="J645" t="s">
        <v>22</v>
      </c>
      <c r="K645" t="s">
        <v>22</v>
      </c>
      <c r="L645" t="s">
        <v>22</v>
      </c>
      <c r="M645" t="s">
        <v>15133</v>
      </c>
      <c r="N645" t="s">
        <v>22</v>
      </c>
      <c r="O645" t="s">
        <v>22</v>
      </c>
    </row>
    <row r="646" spans="1:15" x14ac:dyDescent="0.35">
      <c r="A646" t="s">
        <v>9408</v>
      </c>
      <c r="B646" t="s">
        <v>15134</v>
      </c>
      <c r="C646" t="s">
        <v>22</v>
      </c>
      <c r="D646" t="s">
        <v>22</v>
      </c>
      <c r="E646" t="s">
        <v>14334</v>
      </c>
      <c r="F646" t="s">
        <v>13347</v>
      </c>
      <c r="G646" t="s">
        <v>22</v>
      </c>
      <c r="H646" t="s">
        <v>22</v>
      </c>
      <c r="I646" t="s">
        <v>22</v>
      </c>
      <c r="J646" t="s">
        <v>22</v>
      </c>
      <c r="K646" t="s">
        <v>22</v>
      </c>
      <c r="L646" t="s">
        <v>22</v>
      </c>
      <c r="M646" t="s">
        <v>15134</v>
      </c>
      <c r="N646" t="s">
        <v>22</v>
      </c>
      <c r="O646" t="s">
        <v>22</v>
      </c>
    </row>
    <row r="647" spans="1:15" x14ac:dyDescent="0.35">
      <c r="A647" t="s">
        <v>9408</v>
      </c>
      <c r="B647" t="s">
        <v>15135</v>
      </c>
      <c r="C647" t="s">
        <v>22</v>
      </c>
      <c r="D647" t="s">
        <v>22</v>
      </c>
      <c r="E647" t="s">
        <v>14334</v>
      </c>
      <c r="F647" t="s">
        <v>13347</v>
      </c>
      <c r="G647" t="s">
        <v>22</v>
      </c>
      <c r="H647" t="s">
        <v>22</v>
      </c>
      <c r="I647" t="s">
        <v>22</v>
      </c>
      <c r="J647" t="s">
        <v>22</v>
      </c>
      <c r="K647" t="s">
        <v>22</v>
      </c>
      <c r="L647" t="s">
        <v>22</v>
      </c>
      <c r="M647" t="s">
        <v>15136</v>
      </c>
      <c r="N647" t="s">
        <v>22</v>
      </c>
      <c r="O647" t="s">
        <v>22</v>
      </c>
    </row>
    <row r="648" spans="1:15" x14ac:dyDescent="0.35">
      <c r="A648" t="s">
        <v>9408</v>
      </c>
      <c r="B648" t="s">
        <v>15137</v>
      </c>
      <c r="C648" t="s">
        <v>22</v>
      </c>
      <c r="D648" t="s">
        <v>22</v>
      </c>
      <c r="E648" t="s">
        <v>14334</v>
      </c>
      <c r="F648" t="s">
        <v>13347</v>
      </c>
      <c r="G648" t="s">
        <v>22</v>
      </c>
      <c r="H648" t="s">
        <v>22</v>
      </c>
      <c r="I648" t="s">
        <v>22</v>
      </c>
      <c r="J648" t="s">
        <v>22</v>
      </c>
      <c r="K648" t="s">
        <v>22</v>
      </c>
      <c r="L648" t="s">
        <v>22</v>
      </c>
      <c r="M648" t="s">
        <v>15137</v>
      </c>
      <c r="N648" t="s">
        <v>22</v>
      </c>
      <c r="O648" t="s">
        <v>22</v>
      </c>
    </row>
    <row r="649" spans="1:15" x14ac:dyDescent="0.35">
      <c r="A649" t="s">
        <v>10197</v>
      </c>
      <c r="B649">
        <v>355</v>
      </c>
      <c r="C649" t="s">
        <v>22</v>
      </c>
      <c r="D649" t="s">
        <v>22</v>
      </c>
      <c r="E649" t="s">
        <v>14334</v>
      </c>
      <c r="F649" t="s">
        <v>13347</v>
      </c>
      <c r="G649" t="s">
        <v>22</v>
      </c>
      <c r="H649" t="s">
        <v>490</v>
      </c>
      <c r="I649" t="s">
        <v>22</v>
      </c>
      <c r="J649" t="s">
        <v>22</v>
      </c>
      <c r="K649" t="s">
        <v>22</v>
      </c>
      <c r="L649" t="s">
        <v>22</v>
      </c>
      <c r="M649">
        <v>355</v>
      </c>
      <c r="N649" t="s">
        <v>22</v>
      </c>
      <c r="O649" t="s">
        <v>22</v>
      </c>
    </row>
    <row r="650" spans="1:15" x14ac:dyDescent="0.35">
      <c r="A650" t="s">
        <v>10197</v>
      </c>
      <c r="B650">
        <v>2460</v>
      </c>
      <c r="C650" t="s">
        <v>22</v>
      </c>
      <c r="D650" t="s">
        <v>22</v>
      </c>
      <c r="E650" t="s">
        <v>14349</v>
      </c>
      <c r="F650" t="s">
        <v>13347</v>
      </c>
      <c r="G650" t="s">
        <v>22</v>
      </c>
      <c r="H650" t="s">
        <v>22</v>
      </c>
      <c r="I650" t="s">
        <v>15138</v>
      </c>
      <c r="J650" t="s">
        <v>22</v>
      </c>
      <c r="K650" t="s">
        <v>22</v>
      </c>
      <c r="L650" t="s">
        <v>22</v>
      </c>
      <c r="M650">
        <v>2460</v>
      </c>
      <c r="N650" t="s">
        <v>22</v>
      </c>
      <c r="O650" t="s">
        <v>22</v>
      </c>
    </row>
    <row r="651" spans="1:15" x14ac:dyDescent="0.35">
      <c r="A651" t="s">
        <v>10197</v>
      </c>
      <c r="B651">
        <v>5431</v>
      </c>
      <c r="C651" t="s">
        <v>22</v>
      </c>
      <c r="D651" t="s">
        <v>22</v>
      </c>
      <c r="E651" t="s">
        <v>14349</v>
      </c>
      <c r="F651" t="s">
        <v>13347</v>
      </c>
      <c r="G651" t="s">
        <v>22</v>
      </c>
      <c r="H651" t="s">
        <v>22</v>
      </c>
      <c r="I651" t="s">
        <v>15139</v>
      </c>
      <c r="J651" t="s">
        <v>22</v>
      </c>
      <c r="K651" t="s">
        <v>22</v>
      </c>
      <c r="L651" t="s">
        <v>22</v>
      </c>
      <c r="M651">
        <v>5431</v>
      </c>
      <c r="N651" t="s">
        <v>22</v>
      </c>
      <c r="O651" t="s">
        <v>22</v>
      </c>
    </row>
    <row r="652" spans="1:15" x14ac:dyDescent="0.35">
      <c r="A652" t="s">
        <v>10197</v>
      </c>
      <c r="B652">
        <v>5857</v>
      </c>
      <c r="C652" t="s">
        <v>22</v>
      </c>
      <c r="D652" t="s">
        <v>22</v>
      </c>
      <c r="E652" t="s">
        <v>14334</v>
      </c>
      <c r="F652" t="s">
        <v>13347</v>
      </c>
      <c r="G652" t="s">
        <v>22</v>
      </c>
      <c r="H652" t="s">
        <v>22</v>
      </c>
      <c r="I652" t="s">
        <v>22</v>
      </c>
      <c r="J652" t="s">
        <v>22</v>
      </c>
      <c r="K652" t="s">
        <v>22</v>
      </c>
      <c r="L652" t="s">
        <v>22</v>
      </c>
      <c r="M652">
        <v>5857</v>
      </c>
      <c r="N652" t="s">
        <v>22</v>
      </c>
      <c r="O652" t="s">
        <v>22</v>
      </c>
    </row>
    <row r="653" spans="1:15" x14ac:dyDescent="0.35">
      <c r="A653" t="s">
        <v>10197</v>
      </c>
      <c r="B653">
        <v>9334</v>
      </c>
      <c r="C653" t="s">
        <v>22</v>
      </c>
      <c r="D653" t="s">
        <v>22</v>
      </c>
      <c r="E653" t="s">
        <v>14334</v>
      </c>
      <c r="F653" t="s">
        <v>13347</v>
      </c>
      <c r="G653" t="s">
        <v>22</v>
      </c>
      <c r="H653" t="s">
        <v>22</v>
      </c>
      <c r="I653" t="s">
        <v>22</v>
      </c>
      <c r="J653" t="s">
        <v>22</v>
      </c>
      <c r="K653" t="s">
        <v>22</v>
      </c>
      <c r="L653" t="s">
        <v>22</v>
      </c>
      <c r="M653">
        <v>9334</v>
      </c>
      <c r="N653" t="s">
        <v>22</v>
      </c>
      <c r="O653" t="s">
        <v>22</v>
      </c>
    </row>
    <row r="654" spans="1:15" x14ac:dyDescent="0.35">
      <c r="A654" t="s">
        <v>10197</v>
      </c>
      <c r="B654" t="s">
        <v>15140</v>
      </c>
      <c r="C654" t="s">
        <v>22</v>
      </c>
      <c r="D654" t="s">
        <v>22</v>
      </c>
      <c r="E654" t="s">
        <v>14334</v>
      </c>
      <c r="F654" t="s">
        <v>13347</v>
      </c>
      <c r="G654" t="s">
        <v>22</v>
      </c>
      <c r="H654" t="s">
        <v>7052</v>
      </c>
      <c r="I654" t="s">
        <v>22</v>
      </c>
      <c r="J654" t="s">
        <v>22</v>
      </c>
      <c r="K654" t="s">
        <v>22</v>
      </c>
      <c r="L654" t="s">
        <v>22</v>
      </c>
      <c r="M654" t="s">
        <v>15141</v>
      </c>
      <c r="N654" t="s">
        <v>22</v>
      </c>
      <c r="O654" t="s">
        <v>22</v>
      </c>
    </row>
    <row r="655" spans="1:15" x14ac:dyDescent="0.35">
      <c r="A655" t="s">
        <v>10197</v>
      </c>
      <c r="B655" t="s">
        <v>15142</v>
      </c>
      <c r="C655" t="s">
        <v>22</v>
      </c>
      <c r="D655" t="s">
        <v>22</v>
      </c>
      <c r="E655" t="s">
        <v>14334</v>
      </c>
      <c r="F655" t="s">
        <v>13347</v>
      </c>
      <c r="G655" t="s">
        <v>22</v>
      </c>
      <c r="H655" t="s">
        <v>22</v>
      </c>
      <c r="I655" t="s">
        <v>22</v>
      </c>
      <c r="J655" t="s">
        <v>22</v>
      </c>
      <c r="K655" t="s">
        <v>22</v>
      </c>
      <c r="L655" t="s">
        <v>22</v>
      </c>
      <c r="M655" t="s">
        <v>15142</v>
      </c>
      <c r="N655" t="s">
        <v>22</v>
      </c>
      <c r="O655" t="s">
        <v>22</v>
      </c>
    </row>
    <row r="656" spans="1:15" x14ac:dyDescent="0.35">
      <c r="A656" t="s">
        <v>10197</v>
      </c>
      <c r="B656" t="s">
        <v>15143</v>
      </c>
      <c r="C656" t="s">
        <v>22</v>
      </c>
      <c r="D656" t="s">
        <v>22</v>
      </c>
      <c r="E656" t="s">
        <v>14334</v>
      </c>
      <c r="F656" t="s">
        <v>13351</v>
      </c>
      <c r="G656" t="s">
        <v>22</v>
      </c>
      <c r="H656" t="s">
        <v>22</v>
      </c>
      <c r="I656" t="s">
        <v>22</v>
      </c>
      <c r="J656" t="s">
        <v>22</v>
      </c>
      <c r="K656" t="s">
        <v>22</v>
      </c>
      <c r="L656" t="s">
        <v>22</v>
      </c>
      <c r="M656" t="s">
        <v>15143</v>
      </c>
      <c r="N656" t="s">
        <v>22</v>
      </c>
      <c r="O656" t="s">
        <v>22</v>
      </c>
    </row>
    <row r="657" spans="1:15" x14ac:dyDescent="0.35">
      <c r="A657" t="s">
        <v>10197</v>
      </c>
      <c r="B657" t="s">
        <v>15144</v>
      </c>
      <c r="C657" t="s">
        <v>22</v>
      </c>
      <c r="D657" t="s">
        <v>22</v>
      </c>
      <c r="E657" t="s">
        <v>13352</v>
      </c>
      <c r="F657" t="s">
        <v>13351</v>
      </c>
      <c r="G657" t="s">
        <v>22</v>
      </c>
      <c r="H657" t="s">
        <v>7054</v>
      </c>
      <c r="I657" t="s">
        <v>22</v>
      </c>
      <c r="J657" t="s">
        <v>22</v>
      </c>
      <c r="K657" t="s">
        <v>22</v>
      </c>
      <c r="L657" t="s">
        <v>22</v>
      </c>
      <c r="M657" t="s">
        <v>15144</v>
      </c>
      <c r="N657" t="s">
        <v>22</v>
      </c>
      <c r="O657" t="s">
        <v>22</v>
      </c>
    </row>
    <row r="658" spans="1:15" x14ac:dyDescent="0.35">
      <c r="A658" t="s">
        <v>10197</v>
      </c>
      <c r="B658" t="s">
        <v>15145</v>
      </c>
      <c r="C658" t="s">
        <v>22</v>
      </c>
      <c r="D658" t="s">
        <v>22</v>
      </c>
      <c r="E658" t="s">
        <v>13352</v>
      </c>
      <c r="F658" t="s">
        <v>13351</v>
      </c>
      <c r="G658" t="s">
        <v>22</v>
      </c>
      <c r="H658" t="s">
        <v>7054</v>
      </c>
      <c r="I658" t="s">
        <v>22</v>
      </c>
      <c r="J658" t="s">
        <v>22</v>
      </c>
      <c r="K658" t="s">
        <v>22</v>
      </c>
      <c r="L658" t="s">
        <v>22</v>
      </c>
      <c r="M658" t="s">
        <v>15145</v>
      </c>
      <c r="N658" t="s">
        <v>22</v>
      </c>
      <c r="O658" t="s">
        <v>22</v>
      </c>
    </row>
    <row r="659" spans="1:15" x14ac:dyDescent="0.35">
      <c r="A659" t="s">
        <v>10197</v>
      </c>
      <c r="B659" t="s">
        <v>15146</v>
      </c>
      <c r="C659" t="s">
        <v>22</v>
      </c>
      <c r="D659" t="s">
        <v>22</v>
      </c>
      <c r="E659" t="s">
        <v>13352</v>
      </c>
      <c r="F659" t="s">
        <v>13351</v>
      </c>
      <c r="G659" t="s">
        <v>22</v>
      </c>
      <c r="H659" t="s">
        <v>7054</v>
      </c>
      <c r="I659" t="s">
        <v>22</v>
      </c>
      <c r="J659" t="s">
        <v>22</v>
      </c>
      <c r="K659" t="s">
        <v>22</v>
      </c>
      <c r="L659" t="s">
        <v>22</v>
      </c>
      <c r="M659" t="s">
        <v>15146</v>
      </c>
      <c r="N659" t="s">
        <v>22</v>
      </c>
      <c r="O659" t="s">
        <v>22</v>
      </c>
    </row>
    <row r="660" spans="1:15" x14ac:dyDescent="0.35">
      <c r="A660" t="s">
        <v>10197</v>
      </c>
      <c r="B660" t="s">
        <v>15147</v>
      </c>
      <c r="C660" t="s">
        <v>22</v>
      </c>
      <c r="D660" t="s">
        <v>22</v>
      </c>
      <c r="E660" t="s">
        <v>14334</v>
      </c>
      <c r="F660" t="s">
        <v>13347</v>
      </c>
      <c r="G660" t="s">
        <v>22</v>
      </c>
      <c r="H660" t="s">
        <v>22</v>
      </c>
      <c r="I660" t="s">
        <v>22</v>
      </c>
      <c r="J660" t="s">
        <v>22</v>
      </c>
      <c r="K660" t="s">
        <v>22</v>
      </c>
      <c r="L660" t="s">
        <v>22</v>
      </c>
      <c r="M660" t="s">
        <v>15147</v>
      </c>
      <c r="N660" t="s">
        <v>22</v>
      </c>
      <c r="O660" t="s">
        <v>22</v>
      </c>
    </row>
    <row r="661" spans="1:15" x14ac:dyDescent="0.35">
      <c r="A661" t="s">
        <v>10197</v>
      </c>
      <c r="B661" t="s">
        <v>15148</v>
      </c>
      <c r="C661" t="s">
        <v>22</v>
      </c>
      <c r="D661" t="s">
        <v>22</v>
      </c>
      <c r="E661" t="s">
        <v>14334</v>
      </c>
      <c r="F661" t="s">
        <v>13347</v>
      </c>
      <c r="G661" t="s">
        <v>22</v>
      </c>
      <c r="H661" t="s">
        <v>22</v>
      </c>
      <c r="I661" t="s">
        <v>22</v>
      </c>
      <c r="J661" t="s">
        <v>22</v>
      </c>
      <c r="K661" t="s">
        <v>22</v>
      </c>
      <c r="L661" t="s">
        <v>22</v>
      </c>
      <c r="M661" t="s">
        <v>15148</v>
      </c>
      <c r="N661" t="s">
        <v>22</v>
      </c>
      <c r="O661" t="s">
        <v>22</v>
      </c>
    </row>
    <row r="662" spans="1:15" x14ac:dyDescent="0.35">
      <c r="A662" t="s">
        <v>10197</v>
      </c>
      <c r="B662" t="s">
        <v>15149</v>
      </c>
      <c r="C662" t="s">
        <v>22</v>
      </c>
      <c r="D662" t="s">
        <v>22</v>
      </c>
      <c r="E662" t="s">
        <v>14334</v>
      </c>
      <c r="F662" t="s">
        <v>13347</v>
      </c>
      <c r="G662" t="s">
        <v>22</v>
      </c>
      <c r="H662" t="s">
        <v>7052</v>
      </c>
      <c r="I662" t="s">
        <v>22</v>
      </c>
      <c r="J662" t="s">
        <v>22</v>
      </c>
      <c r="K662" t="s">
        <v>22</v>
      </c>
      <c r="L662" t="s">
        <v>22</v>
      </c>
      <c r="M662" t="s">
        <v>15149</v>
      </c>
      <c r="N662" t="s">
        <v>22</v>
      </c>
      <c r="O662" t="s">
        <v>22</v>
      </c>
    </row>
    <row r="663" spans="1:15" x14ac:dyDescent="0.35">
      <c r="A663" t="s">
        <v>10197</v>
      </c>
      <c r="B663" t="s">
        <v>15150</v>
      </c>
      <c r="C663" t="s">
        <v>22</v>
      </c>
      <c r="D663" t="s">
        <v>22</v>
      </c>
      <c r="E663" t="s">
        <v>14334</v>
      </c>
      <c r="F663" t="s">
        <v>13347</v>
      </c>
      <c r="G663" t="s">
        <v>22</v>
      </c>
      <c r="H663" t="s">
        <v>490</v>
      </c>
      <c r="I663" t="s">
        <v>22</v>
      </c>
      <c r="J663" t="s">
        <v>22</v>
      </c>
      <c r="K663" t="s">
        <v>22</v>
      </c>
      <c r="L663" t="s">
        <v>22</v>
      </c>
      <c r="M663" t="s">
        <v>15150</v>
      </c>
      <c r="N663" t="s">
        <v>22</v>
      </c>
      <c r="O663" t="s">
        <v>22</v>
      </c>
    </row>
    <row r="664" spans="1:15" x14ac:dyDescent="0.35">
      <c r="A664" t="s">
        <v>10197</v>
      </c>
      <c r="B664" t="s">
        <v>15151</v>
      </c>
      <c r="C664" t="s">
        <v>22</v>
      </c>
      <c r="D664" t="s">
        <v>22</v>
      </c>
      <c r="E664" t="s">
        <v>14951</v>
      </c>
      <c r="F664" t="s">
        <v>13347</v>
      </c>
      <c r="G664" t="s">
        <v>22</v>
      </c>
      <c r="H664" t="s">
        <v>490</v>
      </c>
      <c r="I664" t="s">
        <v>7029</v>
      </c>
      <c r="J664" t="s">
        <v>14424</v>
      </c>
      <c r="K664" t="s">
        <v>22</v>
      </c>
      <c r="L664">
        <v>65</v>
      </c>
      <c r="M664" t="s">
        <v>15151</v>
      </c>
      <c r="N664" t="s">
        <v>22</v>
      </c>
      <c r="O664" t="s">
        <v>22</v>
      </c>
    </row>
    <row r="665" spans="1:15" x14ac:dyDescent="0.35">
      <c r="A665" t="s">
        <v>10197</v>
      </c>
      <c r="E665" t="s">
        <v>14334</v>
      </c>
      <c r="F665" t="s">
        <v>13347</v>
      </c>
      <c r="I665" s="91" t="s">
        <v>7029</v>
      </c>
      <c r="J665" s="91" t="s">
        <v>7035</v>
      </c>
      <c r="M665" s="109" t="s">
        <v>15152</v>
      </c>
    </row>
    <row r="666" spans="1:15" x14ac:dyDescent="0.35">
      <c r="A666" t="s">
        <v>10197</v>
      </c>
      <c r="B666" t="s">
        <v>15153</v>
      </c>
      <c r="C666" t="s">
        <v>22</v>
      </c>
      <c r="D666" t="s">
        <v>22</v>
      </c>
      <c r="E666" t="s">
        <v>14334</v>
      </c>
      <c r="F666" t="s">
        <v>13347</v>
      </c>
      <c r="G666" t="s">
        <v>22</v>
      </c>
      <c r="H666" t="s">
        <v>7052</v>
      </c>
      <c r="I666" t="s">
        <v>22</v>
      </c>
      <c r="J666" t="s">
        <v>22</v>
      </c>
      <c r="K666" t="s">
        <v>22</v>
      </c>
      <c r="L666" t="s">
        <v>22</v>
      </c>
      <c r="M666" t="s">
        <v>15153</v>
      </c>
      <c r="N666" t="s">
        <v>22</v>
      </c>
      <c r="O666" t="s">
        <v>22</v>
      </c>
    </row>
    <row r="667" spans="1:15" x14ac:dyDescent="0.35">
      <c r="A667" t="s">
        <v>10197</v>
      </c>
      <c r="B667" t="s">
        <v>15154</v>
      </c>
      <c r="C667" t="s">
        <v>22</v>
      </c>
      <c r="D667" t="s">
        <v>22</v>
      </c>
      <c r="E667" t="s">
        <v>14334</v>
      </c>
      <c r="F667" t="s">
        <v>13347</v>
      </c>
      <c r="G667" t="s">
        <v>22</v>
      </c>
      <c r="H667" t="s">
        <v>22</v>
      </c>
      <c r="I667" t="s">
        <v>22</v>
      </c>
      <c r="J667" t="s">
        <v>22</v>
      </c>
      <c r="K667" t="s">
        <v>22</v>
      </c>
      <c r="L667" t="s">
        <v>22</v>
      </c>
      <c r="M667" t="s">
        <v>15154</v>
      </c>
      <c r="N667" t="s">
        <v>22</v>
      </c>
      <c r="O667" t="s">
        <v>22</v>
      </c>
    </row>
    <row r="668" spans="1:15" x14ac:dyDescent="0.35">
      <c r="A668" t="s">
        <v>10197</v>
      </c>
      <c r="B668" t="s">
        <v>15155</v>
      </c>
      <c r="C668" t="s">
        <v>22</v>
      </c>
      <c r="D668" t="s">
        <v>22</v>
      </c>
      <c r="E668" t="s">
        <v>14334</v>
      </c>
      <c r="F668" t="s">
        <v>13347</v>
      </c>
      <c r="G668" t="s">
        <v>22</v>
      </c>
      <c r="H668" t="s">
        <v>22</v>
      </c>
      <c r="I668" t="s">
        <v>22</v>
      </c>
      <c r="J668" t="s">
        <v>22</v>
      </c>
      <c r="K668" t="s">
        <v>22</v>
      </c>
      <c r="L668" t="s">
        <v>22</v>
      </c>
      <c r="M668" t="s">
        <v>15155</v>
      </c>
      <c r="N668" t="s">
        <v>22</v>
      </c>
      <c r="O668" t="s">
        <v>22</v>
      </c>
    </row>
    <row r="669" spans="1:15" x14ac:dyDescent="0.35">
      <c r="A669" t="s">
        <v>10197</v>
      </c>
      <c r="B669" t="s">
        <v>15156</v>
      </c>
      <c r="C669" t="s">
        <v>22</v>
      </c>
      <c r="D669" t="s">
        <v>22</v>
      </c>
      <c r="E669" t="s">
        <v>14334</v>
      </c>
      <c r="F669" t="s">
        <v>13347</v>
      </c>
      <c r="G669" t="s">
        <v>22</v>
      </c>
      <c r="H669" t="s">
        <v>22</v>
      </c>
      <c r="I669" t="s">
        <v>22</v>
      </c>
      <c r="J669" t="s">
        <v>22</v>
      </c>
      <c r="K669" t="s">
        <v>22</v>
      </c>
      <c r="L669" t="s">
        <v>22</v>
      </c>
      <c r="M669" t="s">
        <v>15156</v>
      </c>
      <c r="N669" t="s">
        <v>22</v>
      </c>
      <c r="O669" t="s">
        <v>22</v>
      </c>
    </row>
    <row r="670" spans="1:15" x14ac:dyDescent="0.35">
      <c r="A670" t="s">
        <v>10197</v>
      </c>
      <c r="B670" t="s">
        <v>15157</v>
      </c>
      <c r="C670" t="s">
        <v>22</v>
      </c>
      <c r="D670" t="s">
        <v>22</v>
      </c>
      <c r="E670" t="s">
        <v>14951</v>
      </c>
      <c r="F670" t="s">
        <v>13347</v>
      </c>
      <c r="G670" t="s">
        <v>22</v>
      </c>
      <c r="H670" t="s">
        <v>22</v>
      </c>
      <c r="I670" t="s">
        <v>7029</v>
      </c>
      <c r="J670" t="s">
        <v>22</v>
      </c>
      <c r="K670" t="s">
        <v>22</v>
      </c>
      <c r="L670" t="s">
        <v>22</v>
      </c>
      <c r="M670" t="s">
        <v>15157</v>
      </c>
      <c r="N670" t="s">
        <v>22</v>
      </c>
      <c r="O670" t="s">
        <v>22</v>
      </c>
    </row>
    <row r="671" spans="1:15" x14ac:dyDescent="0.35">
      <c r="A671" t="s">
        <v>10197</v>
      </c>
      <c r="B671" t="s">
        <v>15158</v>
      </c>
      <c r="C671" t="s">
        <v>22</v>
      </c>
      <c r="D671" t="s">
        <v>22</v>
      </c>
      <c r="E671" t="s">
        <v>14334</v>
      </c>
      <c r="F671" t="s">
        <v>13347</v>
      </c>
      <c r="G671" t="s">
        <v>22</v>
      </c>
      <c r="H671" t="s">
        <v>7052</v>
      </c>
      <c r="I671" t="s">
        <v>7033</v>
      </c>
      <c r="J671" t="s">
        <v>7035</v>
      </c>
      <c r="K671" t="s">
        <v>22</v>
      </c>
      <c r="L671" t="s">
        <v>22</v>
      </c>
      <c r="M671" t="s">
        <v>15158</v>
      </c>
      <c r="N671" t="s">
        <v>22</v>
      </c>
      <c r="O671" t="s">
        <v>22</v>
      </c>
    </row>
    <row r="672" spans="1:15" x14ac:dyDescent="0.35">
      <c r="A672" t="s">
        <v>10197</v>
      </c>
      <c r="B672" t="s">
        <v>15159</v>
      </c>
      <c r="C672" t="s">
        <v>22</v>
      </c>
      <c r="D672" t="s">
        <v>22</v>
      </c>
      <c r="E672" t="s">
        <v>14334</v>
      </c>
      <c r="F672" t="s">
        <v>13347</v>
      </c>
      <c r="G672" t="s">
        <v>22</v>
      </c>
      <c r="H672" t="s">
        <v>22</v>
      </c>
      <c r="I672" t="s">
        <v>22</v>
      </c>
      <c r="J672" t="s">
        <v>22</v>
      </c>
      <c r="K672" t="s">
        <v>22</v>
      </c>
      <c r="L672" t="s">
        <v>22</v>
      </c>
      <c r="M672" t="s">
        <v>15160</v>
      </c>
      <c r="N672" t="s">
        <v>22</v>
      </c>
      <c r="O672" t="s">
        <v>22</v>
      </c>
    </row>
    <row r="673" spans="1:15" x14ac:dyDescent="0.35">
      <c r="A673" t="s">
        <v>10197</v>
      </c>
      <c r="B673" t="s">
        <v>15160</v>
      </c>
      <c r="C673" t="s">
        <v>22</v>
      </c>
      <c r="D673" t="s">
        <v>22</v>
      </c>
      <c r="E673" t="s">
        <v>14334</v>
      </c>
      <c r="F673" t="s">
        <v>13347</v>
      </c>
      <c r="G673" t="s">
        <v>22</v>
      </c>
      <c r="H673" t="s">
        <v>22</v>
      </c>
      <c r="I673" t="s">
        <v>22</v>
      </c>
      <c r="J673" t="s">
        <v>22</v>
      </c>
      <c r="K673" t="s">
        <v>22</v>
      </c>
      <c r="L673" t="s">
        <v>22</v>
      </c>
      <c r="M673" t="s">
        <v>15160</v>
      </c>
      <c r="N673" t="s">
        <v>22</v>
      </c>
      <c r="O673" t="s">
        <v>22</v>
      </c>
    </row>
    <row r="674" spans="1:15" x14ac:dyDescent="0.35">
      <c r="A674" t="s">
        <v>10197</v>
      </c>
      <c r="B674" t="s">
        <v>15161</v>
      </c>
      <c r="C674" t="s">
        <v>22</v>
      </c>
      <c r="D674" t="s">
        <v>22</v>
      </c>
      <c r="E674" t="s">
        <v>14334</v>
      </c>
      <c r="F674" t="s">
        <v>13347</v>
      </c>
      <c r="G674" t="s">
        <v>22</v>
      </c>
      <c r="H674" t="s">
        <v>22</v>
      </c>
      <c r="I674" t="s">
        <v>22</v>
      </c>
      <c r="J674" t="s">
        <v>22</v>
      </c>
      <c r="K674" t="s">
        <v>22</v>
      </c>
      <c r="L674" t="s">
        <v>22</v>
      </c>
      <c r="M674" t="s">
        <v>15162</v>
      </c>
      <c r="N674" t="s">
        <v>22</v>
      </c>
      <c r="O674" t="s">
        <v>22</v>
      </c>
    </row>
    <row r="675" spans="1:15" x14ac:dyDescent="0.35">
      <c r="A675" t="s">
        <v>10197</v>
      </c>
      <c r="B675" t="s">
        <v>15163</v>
      </c>
      <c r="C675" t="s">
        <v>22</v>
      </c>
      <c r="D675" t="s">
        <v>22</v>
      </c>
      <c r="E675" t="s">
        <v>14334</v>
      </c>
      <c r="F675" t="s">
        <v>13347</v>
      </c>
      <c r="G675" t="s">
        <v>22</v>
      </c>
      <c r="H675" t="s">
        <v>22</v>
      </c>
      <c r="I675" t="s">
        <v>22</v>
      </c>
      <c r="J675" t="s">
        <v>22</v>
      </c>
      <c r="K675" t="s">
        <v>22</v>
      </c>
      <c r="L675" t="s">
        <v>22</v>
      </c>
      <c r="M675" t="s">
        <v>15163</v>
      </c>
      <c r="N675" t="s">
        <v>22</v>
      </c>
      <c r="O675" t="s">
        <v>22</v>
      </c>
    </row>
    <row r="676" spans="1:15" x14ac:dyDescent="0.35">
      <c r="A676" t="s">
        <v>10197</v>
      </c>
      <c r="B676" t="s">
        <v>15164</v>
      </c>
      <c r="C676" t="s">
        <v>22</v>
      </c>
      <c r="D676" t="s">
        <v>22</v>
      </c>
      <c r="E676" t="s">
        <v>14334</v>
      </c>
      <c r="F676" t="s">
        <v>13347</v>
      </c>
      <c r="G676" t="s">
        <v>22</v>
      </c>
      <c r="H676" t="s">
        <v>22</v>
      </c>
      <c r="I676" t="s">
        <v>22</v>
      </c>
      <c r="J676" t="s">
        <v>22</v>
      </c>
      <c r="K676" t="s">
        <v>22</v>
      </c>
      <c r="L676" t="s">
        <v>22</v>
      </c>
      <c r="M676" t="s">
        <v>15164</v>
      </c>
      <c r="N676" t="s">
        <v>22</v>
      </c>
      <c r="O676" t="s">
        <v>22</v>
      </c>
    </row>
    <row r="677" spans="1:15" x14ac:dyDescent="0.35">
      <c r="A677" t="s">
        <v>10197</v>
      </c>
      <c r="B677" t="s">
        <v>15165</v>
      </c>
      <c r="C677" t="s">
        <v>22</v>
      </c>
      <c r="D677" t="s">
        <v>22</v>
      </c>
      <c r="E677" t="s">
        <v>14334</v>
      </c>
      <c r="F677" t="s">
        <v>13347</v>
      </c>
      <c r="G677" t="s">
        <v>22</v>
      </c>
      <c r="H677" t="s">
        <v>7052</v>
      </c>
      <c r="I677" t="s">
        <v>22</v>
      </c>
      <c r="J677" t="s">
        <v>22</v>
      </c>
      <c r="K677" t="s">
        <v>22</v>
      </c>
      <c r="L677" t="s">
        <v>22</v>
      </c>
      <c r="M677" t="s">
        <v>15165</v>
      </c>
      <c r="N677" t="s">
        <v>22</v>
      </c>
      <c r="O677" t="s">
        <v>22</v>
      </c>
    </row>
    <row r="678" spans="1:15" x14ac:dyDescent="0.35">
      <c r="A678" t="s">
        <v>10197</v>
      </c>
      <c r="B678" t="s">
        <v>15166</v>
      </c>
      <c r="C678" t="s">
        <v>22</v>
      </c>
      <c r="D678" t="s">
        <v>22</v>
      </c>
      <c r="E678" t="s">
        <v>14334</v>
      </c>
      <c r="F678" t="s">
        <v>13347</v>
      </c>
      <c r="G678" t="s">
        <v>22</v>
      </c>
      <c r="H678" t="s">
        <v>22</v>
      </c>
      <c r="I678" t="s">
        <v>22</v>
      </c>
      <c r="J678" t="s">
        <v>22</v>
      </c>
      <c r="K678" t="s">
        <v>22</v>
      </c>
      <c r="L678" t="s">
        <v>22</v>
      </c>
      <c r="M678" t="s">
        <v>15167</v>
      </c>
      <c r="N678" t="s">
        <v>22</v>
      </c>
      <c r="O678" t="s">
        <v>22</v>
      </c>
    </row>
    <row r="679" spans="1:15" x14ac:dyDescent="0.35">
      <c r="A679" t="s">
        <v>10197</v>
      </c>
      <c r="B679" t="s">
        <v>15168</v>
      </c>
      <c r="C679" t="s">
        <v>22</v>
      </c>
      <c r="D679" t="s">
        <v>22</v>
      </c>
      <c r="E679" t="s">
        <v>14334</v>
      </c>
      <c r="F679" t="s">
        <v>13347</v>
      </c>
      <c r="G679" t="s">
        <v>22</v>
      </c>
      <c r="H679" t="s">
        <v>22</v>
      </c>
      <c r="I679" t="s">
        <v>22</v>
      </c>
      <c r="J679" t="s">
        <v>22</v>
      </c>
      <c r="K679" t="s">
        <v>22</v>
      </c>
      <c r="L679" t="s">
        <v>22</v>
      </c>
      <c r="M679" t="s">
        <v>15168</v>
      </c>
      <c r="N679" t="s">
        <v>22</v>
      </c>
      <c r="O679" t="s">
        <v>22</v>
      </c>
    </row>
    <row r="680" spans="1:15" x14ac:dyDescent="0.35">
      <c r="A680" t="s">
        <v>10197</v>
      </c>
      <c r="B680" t="s">
        <v>15169</v>
      </c>
      <c r="C680" t="s">
        <v>22</v>
      </c>
      <c r="D680" t="s">
        <v>22</v>
      </c>
      <c r="E680" t="s">
        <v>490</v>
      </c>
      <c r="F680" t="s">
        <v>13351</v>
      </c>
      <c r="G680" t="s">
        <v>22</v>
      </c>
      <c r="H680" t="s">
        <v>22</v>
      </c>
      <c r="I680" t="s">
        <v>22</v>
      </c>
      <c r="J680" t="s">
        <v>22</v>
      </c>
      <c r="K680" t="s">
        <v>22</v>
      </c>
      <c r="L680" t="s">
        <v>22</v>
      </c>
      <c r="M680" t="s">
        <v>15169</v>
      </c>
      <c r="N680" t="s">
        <v>22</v>
      </c>
      <c r="O680" t="s">
        <v>22</v>
      </c>
    </row>
    <row r="681" spans="1:15" x14ac:dyDescent="0.35">
      <c r="A681" t="s">
        <v>10197</v>
      </c>
      <c r="B681" t="s">
        <v>15170</v>
      </c>
      <c r="C681" t="s">
        <v>22</v>
      </c>
      <c r="D681" t="s">
        <v>22</v>
      </c>
      <c r="E681" t="s">
        <v>490</v>
      </c>
      <c r="F681" t="s">
        <v>13351</v>
      </c>
      <c r="G681" t="s">
        <v>22</v>
      </c>
      <c r="H681" t="s">
        <v>7052</v>
      </c>
      <c r="I681" t="s">
        <v>22</v>
      </c>
      <c r="J681" t="s">
        <v>22</v>
      </c>
      <c r="K681" t="s">
        <v>22</v>
      </c>
      <c r="L681" t="s">
        <v>22</v>
      </c>
      <c r="M681" t="s">
        <v>15170</v>
      </c>
      <c r="N681" t="s">
        <v>22</v>
      </c>
      <c r="O681" t="s">
        <v>22</v>
      </c>
    </row>
    <row r="682" spans="1:15" x14ac:dyDescent="0.35">
      <c r="A682" t="s">
        <v>10197</v>
      </c>
      <c r="B682" t="s">
        <v>15171</v>
      </c>
      <c r="C682" t="s">
        <v>22</v>
      </c>
      <c r="D682" t="s">
        <v>22</v>
      </c>
      <c r="E682" t="s">
        <v>14334</v>
      </c>
      <c r="F682" t="s">
        <v>13347</v>
      </c>
      <c r="G682" t="s">
        <v>22</v>
      </c>
      <c r="H682" t="s">
        <v>22</v>
      </c>
      <c r="I682" t="s">
        <v>22</v>
      </c>
      <c r="J682" t="s">
        <v>22</v>
      </c>
      <c r="K682" t="s">
        <v>22</v>
      </c>
      <c r="L682" t="s">
        <v>22</v>
      </c>
      <c r="M682" t="s">
        <v>15171</v>
      </c>
      <c r="N682" t="s">
        <v>22</v>
      </c>
      <c r="O682" t="s">
        <v>22</v>
      </c>
    </row>
    <row r="683" spans="1:15" x14ac:dyDescent="0.35">
      <c r="A683" t="s">
        <v>10197</v>
      </c>
      <c r="B683" t="s">
        <v>15172</v>
      </c>
      <c r="C683" t="s">
        <v>22</v>
      </c>
      <c r="D683" t="s">
        <v>22</v>
      </c>
      <c r="E683" t="s">
        <v>15173</v>
      </c>
      <c r="F683" t="s">
        <v>9900</v>
      </c>
      <c r="G683" t="s">
        <v>22</v>
      </c>
      <c r="H683" t="s">
        <v>22</v>
      </c>
      <c r="I683" t="s">
        <v>22</v>
      </c>
      <c r="J683" t="s">
        <v>22</v>
      </c>
      <c r="K683" t="s">
        <v>22</v>
      </c>
      <c r="L683" t="s">
        <v>22</v>
      </c>
      <c r="M683" t="s">
        <v>15174</v>
      </c>
      <c r="N683" t="s">
        <v>22</v>
      </c>
      <c r="O683" t="s">
        <v>22</v>
      </c>
    </row>
    <row r="684" spans="1:15" x14ac:dyDescent="0.35">
      <c r="A684" t="s">
        <v>10197</v>
      </c>
      <c r="B684" t="s">
        <v>14953</v>
      </c>
      <c r="C684" t="s">
        <v>22</v>
      </c>
      <c r="D684" t="s">
        <v>22</v>
      </c>
      <c r="E684" t="s">
        <v>14334</v>
      </c>
      <c r="F684" t="s">
        <v>13347</v>
      </c>
      <c r="G684" t="s">
        <v>22</v>
      </c>
      <c r="H684" t="s">
        <v>22</v>
      </c>
      <c r="I684" t="s">
        <v>22</v>
      </c>
      <c r="J684" t="s">
        <v>22</v>
      </c>
      <c r="K684" t="s">
        <v>22</v>
      </c>
      <c r="L684" t="s">
        <v>22</v>
      </c>
      <c r="M684" t="s">
        <v>14953</v>
      </c>
      <c r="N684" t="s">
        <v>22</v>
      </c>
      <c r="O684" t="s">
        <v>22</v>
      </c>
    </row>
    <row r="685" spans="1:15" x14ac:dyDescent="0.35">
      <c r="A685" t="s">
        <v>10197</v>
      </c>
      <c r="B685" t="s">
        <v>15175</v>
      </c>
      <c r="C685" t="s">
        <v>22</v>
      </c>
      <c r="D685" t="s">
        <v>22</v>
      </c>
      <c r="E685" t="s">
        <v>14334</v>
      </c>
      <c r="F685" t="s">
        <v>13347</v>
      </c>
      <c r="G685" t="s">
        <v>22</v>
      </c>
      <c r="H685" t="s">
        <v>22</v>
      </c>
      <c r="I685" t="s">
        <v>22</v>
      </c>
      <c r="J685" t="s">
        <v>22</v>
      </c>
      <c r="K685" t="s">
        <v>22</v>
      </c>
      <c r="M685" t="s">
        <v>15175</v>
      </c>
      <c r="N685" t="s">
        <v>22</v>
      </c>
      <c r="O685" t="s">
        <v>22</v>
      </c>
    </row>
    <row r="686" spans="1:15" x14ac:dyDescent="0.35">
      <c r="A686" t="s">
        <v>10197</v>
      </c>
      <c r="B686" t="s">
        <v>15176</v>
      </c>
      <c r="C686" t="s">
        <v>22</v>
      </c>
      <c r="D686" t="s">
        <v>22</v>
      </c>
      <c r="E686" t="s">
        <v>14951</v>
      </c>
      <c r="F686" t="s">
        <v>13347</v>
      </c>
      <c r="G686" t="s">
        <v>22</v>
      </c>
      <c r="H686" t="s">
        <v>22</v>
      </c>
      <c r="I686" t="s">
        <v>22</v>
      </c>
      <c r="J686" t="s">
        <v>22</v>
      </c>
      <c r="K686" t="s">
        <v>22</v>
      </c>
      <c r="L686">
        <v>85</v>
      </c>
      <c r="M686" t="s">
        <v>15176</v>
      </c>
      <c r="N686" t="s">
        <v>22</v>
      </c>
      <c r="O686" t="s">
        <v>22</v>
      </c>
    </row>
    <row r="687" spans="1:15" x14ac:dyDescent="0.35">
      <c r="A687" t="s">
        <v>10197</v>
      </c>
      <c r="B687" t="s">
        <v>15177</v>
      </c>
      <c r="C687" t="s">
        <v>22</v>
      </c>
      <c r="D687" t="s">
        <v>22</v>
      </c>
      <c r="E687" t="s">
        <v>14951</v>
      </c>
      <c r="F687" t="s">
        <v>13347</v>
      </c>
      <c r="G687" t="s">
        <v>22</v>
      </c>
      <c r="H687" t="s">
        <v>22</v>
      </c>
      <c r="I687" t="s">
        <v>22</v>
      </c>
      <c r="J687" t="s">
        <v>22</v>
      </c>
      <c r="K687" t="s">
        <v>22</v>
      </c>
      <c r="L687">
        <v>86</v>
      </c>
      <c r="M687" t="s">
        <v>15176</v>
      </c>
      <c r="N687" t="s">
        <v>22</v>
      </c>
      <c r="O687" t="s">
        <v>22</v>
      </c>
    </row>
    <row r="688" spans="1:15" x14ac:dyDescent="0.35">
      <c r="A688" t="s">
        <v>10197</v>
      </c>
      <c r="B688" t="s">
        <v>15178</v>
      </c>
      <c r="C688" t="s">
        <v>22</v>
      </c>
      <c r="D688" t="s">
        <v>22</v>
      </c>
      <c r="E688" t="s">
        <v>14334</v>
      </c>
      <c r="F688" t="s">
        <v>13347</v>
      </c>
      <c r="G688" t="s">
        <v>22</v>
      </c>
      <c r="H688" t="s">
        <v>22</v>
      </c>
      <c r="I688" t="s">
        <v>15138</v>
      </c>
      <c r="J688" t="s">
        <v>22</v>
      </c>
      <c r="K688" t="s">
        <v>22</v>
      </c>
      <c r="L688" t="s">
        <v>22</v>
      </c>
      <c r="M688" t="s">
        <v>15178</v>
      </c>
      <c r="N688" t="s">
        <v>22</v>
      </c>
      <c r="O688" t="s">
        <v>22</v>
      </c>
    </row>
    <row r="689" spans="1:15" x14ac:dyDescent="0.35">
      <c r="A689" t="s">
        <v>10197</v>
      </c>
      <c r="B689" t="s">
        <v>15179</v>
      </c>
      <c r="C689" t="s">
        <v>22</v>
      </c>
      <c r="D689" t="s">
        <v>22</v>
      </c>
      <c r="E689" t="s">
        <v>14334</v>
      </c>
      <c r="F689" t="s">
        <v>13347</v>
      </c>
      <c r="G689" t="s">
        <v>22</v>
      </c>
      <c r="H689" t="s">
        <v>22</v>
      </c>
      <c r="I689" t="s">
        <v>22</v>
      </c>
      <c r="J689" t="s">
        <v>22</v>
      </c>
      <c r="K689" t="s">
        <v>22</v>
      </c>
      <c r="L689" t="s">
        <v>22</v>
      </c>
      <c r="M689" t="s">
        <v>15179</v>
      </c>
      <c r="N689" t="s">
        <v>22</v>
      </c>
      <c r="O689" t="s">
        <v>22</v>
      </c>
    </row>
    <row r="690" spans="1:15" x14ac:dyDescent="0.35">
      <c r="A690" t="s">
        <v>10197</v>
      </c>
      <c r="B690" t="s">
        <v>15180</v>
      </c>
      <c r="C690" t="s">
        <v>22</v>
      </c>
      <c r="D690" t="s">
        <v>22</v>
      </c>
      <c r="E690" t="s">
        <v>14334</v>
      </c>
      <c r="F690" t="s">
        <v>13347</v>
      </c>
      <c r="G690" t="s">
        <v>22</v>
      </c>
      <c r="H690" t="s">
        <v>22</v>
      </c>
      <c r="I690" t="s">
        <v>22</v>
      </c>
      <c r="J690" t="s">
        <v>22</v>
      </c>
      <c r="K690" t="s">
        <v>22</v>
      </c>
      <c r="L690">
        <v>90</v>
      </c>
      <c r="M690" t="s">
        <v>15180</v>
      </c>
      <c r="N690" t="s">
        <v>22</v>
      </c>
      <c r="O690" t="s">
        <v>22</v>
      </c>
    </row>
    <row r="691" spans="1:15" x14ac:dyDescent="0.35">
      <c r="A691" t="s">
        <v>10197</v>
      </c>
      <c r="B691" t="s">
        <v>15181</v>
      </c>
      <c r="C691" t="s">
        <v>22</v>
      </c>
      <c r="D691" t="s">
        <v>22</v>
      </c>
      <c r="E691" t="s">
        <v>14334</v>
      </c>
      <c r="F691" t="s">
        <v>13347</v>
      </c>
      <c r="G691" t="s">
        <v>22</v>
      </c>
      <c r="H691" t="s">
        <v>490</v>
      </c>
      <c r="I691" t="s">
        <v>22</v>
      </c>
      <c r="J691" t="s">
        <v>22</v>
      </c>
      <c r="K691" t="s">
        <v>22</v>
      </c>
      <c r="L691" t="s">
        <v>22</v>
      </c>
      <c r="M691" t="s">
        <v>15181</v>
      </c>
      <c r="N691" t="s">
        <v>22</v>
      </c>
      <c r="O691" t="s">
        <v>22</v>
      </c>
    </row>
    <row r="692" spans="1:15" x14ac:dyDescent="0.35">
      <c r="A692" t="s">
        <v>10197</v>
      </c>
      <c r="B692" t="s">
        <v>15182</v>
      </c>
      <c r="C692" t="s">
        <v>22</v>
      </c>
      <c r="D692" t="s">
        <v>22</v>
      </c>
      <c r="E692" t="s">
        <v>14334</v>
      </c>
      <c r="F692" t="s">
        <v>13347</v>
      </c>
      <c r="G692" t="s">
        <v>22</v>
      </c>
      <c r="H692" t="s">
        <v>7052</v>
      </c>
      <c r="I692" t="s">
        <v>22</v>
      </c>
      <c r="J692" t="s">
        <v>22</v>
      </c>
      <c r="K692" t="s">
        <v>22</v>
      </c>
      <c r="L692" t="s">
        <v>22</v>
      </c>
      <c r="M692" t="s">
        <v>15182</v>
      </c>
      <c r="N692" t="s">
        <v>22</v>
      </c>
      <c r="O692" t="s">
        <v>22</v>
      </c>
    </row>
    <row r="693" spans="1:15" x14ac:dyDescent="0.35">
      <c r="A693" t="s">
        <v>10197</v>
      </c>
      <c r="B693" t="s">
        <v>15183</v>
      </c>
      <c r="C693" t="s">
        <v>22</v>
      </c>
      <c r="D693" t="s">
        <v>22</v>
      </c>
      <c r="E693" t="s">
        <v>14334</v>
      </c>
      <c r="F693" t="s">
        <v>13347</v>
      </c>
      <c r="G693" t="s">
        <v>22</v>
      </c>
      <c r="H693" t="s">
        <v>22</v>
      </c>
      <c r="I693" t="s">
        <v>22</v>
      </c>
      <c r="J693" t="s">
        <v>22</v>
      </c>
      <c r="K693" t="s">
        <v>22</v>
      </c>
      <c r="L693" t="s">
        <v>22</v>
      </c>
      <c r="M693" t="s">
        <v>15183</v>
      </c>
      <c r="N693" t="s">
        <v>22</v>
      </c>
      <c r="O693" t="s">
        <v>22</v>
      </c>
    </row>
    <row r="694" spans="1:15" x14ac:dyDescent="0.35">
      <c r="A694" t="s">
        <v>10197</v>
      </c>
      <c r="B694" t="s">
        <v>15184</v>
      </c>
      <c r="C694" t="s">
        <v>22</v>
      </c>
      <c r="D694" t="s">
        <v>22</v>
      </c>
      <c r="E694" t="s">
        <v>14334</v>
      </c>
      <c r="F694" t="s">
        <v>13347</v>
      </c>
      <c r="G694" t="s">
        <v>22</v>
      </c>
      <c r="H694" t="s">
        <v>7052</v>
      </c>
      <c r="I694" t="s">
        <v>15185</v>
      </c>
      <c r="J694" t="s">
        <v>22</v>
      </c>
      <c r="K694" t="s">
        <v>22</v>
      </c>
      <c r="L694" t="s">
        <v>22</v>
      </c>
      <c r="M694" t="s">
        <v>15184</v>
      </c>
      <c r="N694" t="s">
        <v>22</v>
      </c>
      <c r="O694" t="s">
        <v>22</v>
      </c>
    </row>
    <row r="695" spans="1:15" x14ac:dyDescent="0.35">
      <c r="A695" t="s">
        <v>10197</v>
      </c>
      <c r="B695" t="s">
        <v>15186</v>
      </c>
      <c r="C695" t="s">
        <v>22</v>
      </c>
      <c r="D695" t="s">
        <v>22</v>
      </c>
      <c r="E695" t="s">
        <v>13352</v>
      </c>
      <c r="F695" t="s">
        <v>13351</v>
      </c>
      <c r="G695" t="s">
        <v>22</v>
      </c>
      <c r="H695" t="s">
        <v>22</v>
      </c>
      <c r="I695" t="s">
        <v>22</v>
      </c>
      <c r="J695" t="s">
        <v>22</v>
      </c>
      <c r="K695" t="s">
        <v>22</v>
      </c>
      <c r="L695" t="s">
        <v>22</v>
      </c>
      <c r="M695" t="s">
        <v>15186</v>
      </c>
      <c r="N695" t="s">
        <v>22</v>
      </c>
      <c r="O695" t="s">
        <v>22</v>
      </c>
    </row>
    <row r="696" spans="1:15" x14ac:dyDescent="0.35">
      <c r="A696" t="s">
        <v>10197</v>
      </c>
      <c r="B696" t="s">
        <v>15187</v>
      </c>
      <c r="C696" t="s">
        <v>22</v>
      </c>
      <c r="D696" t="s">
        <v>22</v>
      </c>
      <c r="E696" t="s">
        <v>14334</v>
      </c>
      <c r="F696" t="s">
        <v>13347</v>
      </c>
      <c r="G696" t="s">
        <v>22</v>
      </c>
      <c r="H696" t="s">
        <v>490</v>
      </c>
      <c r="I696" t="s">
        <v>22</v>
      </c>
      <c r="J696" t="s">
        <v>22</v>
      </c>
      <c r="K696" t="s">
        <v>22</v>
      </c>
      <c r="L696" t="s">
        <v>22</v>
      </c>
      <c r="M696" t="s">
        <v>15187</v>
      </c>
      <c r="N696" t="s">
        <v>22</v>
      </c>
      <c r="O696" t="s">
        <v>22</v>
      </c>
    </row>
    <row r="697" spans="1:15" x14ac:dyDescent="0.35">
      <c r="A697" t="s">
        <v>10197</v>
      </c>
      <c r="B697" t="s">
        <v>15188</v>
      </c>
      <c r="C697" t="s">
        <v>22</v>
      </c>
      <c r="D697" t="s">
        <v>22</v>
      </c>
      <c r="E697" t="s">
        <v>14334</v>
      </c>
      <c r="F697" t="s">
        <v>13347</v>
      </c>
      <c r="G697" t="s">
        <v>22</v>
      </c>
      <c r="H697" t="s">
        <v>22</v>
      </c>
      <c r="I697" t="s">
        <v>22</v>
      </c>
      <c r="J697" t="s">
        <v>22</v>
      </c>
      <c r="K697" t="s">
        <v>22</v>
      </c>
      <c r="L697" t="s">
        <v>22</v>
      </c>
      <c r="M697" t="s">
        <v>15188</v>
      </c>
      <c r="N697" t="s">
        <v>22</v>
      </c>
      <c r="O697" t="s">
        <v>22</v>
      </c>
    </row>
    <row r="698" spans="1:15" x14ac:dyDescent="0.35">
      <c r="A698" t="s">
        <v>10197</v>
      </c>
      <c r="B698" t="s">
        <v>15189</v>
      </c>
      <c r="C698" t="s">
        <v>22</v>
      </c>
      <c r="D698" t="s">
        <v>22</v>
      </c>
      <c r="E698" t="s">
        <v>14334</v>
      </c>
      <c r="F698" t="s">
        <v>13347</v>
      </c>
      <c r="G698" t="s">
        <v>22</v>
      </c>
      <c r="H698" t="s">
        <v>22</v>
      </c>
      <c r="I698" t="s">
        <v>22</v>
      </c>
      <c r="J698" t="s">
        <v>22</v>
      </c>
      <c r="K698" t="s">
        <v>22</v>
      </c>
      <c r="L698" t="s">
        <v>22</v>
      </c>
      <c r="M698" t="s">
        <v>15189</v>
      </c>
      <c r="N698" t="s">
        <v>22</v>
      </c>
      <c r="O698" t="s">
        <v>22</v>
      </c>
    </row>
    <row r="699" spans="1:15" x14ac:dyDescent="0.35">
      <c r="A699" t="s">
        <v>10197</v>
      </c>
      <c r="B699" t="s">
        <v>15190</v>
      </c>
      <c r="C699" t="s">
        <v>22</v>
      </c>
      <c r="D699" t="s">
        <v>22</v>
      </c>
      <c r="E699" t="s">
        <v>13352</v>
      </c>
      <c r="F699" t="s">
        <v>13351</v>
      </c>
      <c r="G699" t="s">
        <v>22</v>
      </c>
      <c r="H699" t="s">
        <v>7054</v>
      </c>
      <c r="I699" t="s">
        <v>22</v>
      </c>
      <c r="J699" t="s">
        <v>22</v>
      </c>
      <c r="K699" t="s">
        <v>22</v>
      </c>
      <c r="L699" t="s">
        <v>22</v>
      </c>
      <c r="M699" t="s">
        <v>15190</v>
      </c>
      <c r="N699" t="s">
        <v>22</v>
      </c>
      <c r="O699" t="s">
        <v>22</v>
      </c>
    </row>
    <row r="700" spans="1:15" x14ac:dyDescent="0.35">
      <c r="A700" t="s">
        <v>10197</v>
      </c>
      <c r="B700" t="s">
        <v>15191</v>
      </c>
      <c r="C700" t="s">
        <v>22</v>
      </c>
      <c r="D700" t="s">
        <v>22</v>
      </c>
      <c r="E700" t="s">
        <v>14334</v>
      </c>
      <c r="F700" t="s">
        <v>13347</v>
      </c>
      <c r="G700" t="s">
        <v>22</v>
      </c>
      <c r="H700" t="s">
        <v>22</v>
      </c>
      <c r="I700" t="s">
        <v>22</v>
      </c>
      <c r="J700" t="s">
        <v>22</v>
      </c>
      <c r="K700" t="s">
        <v>22</v>
      </c>
      <c r="L700" t="s">
        <v>22</v>
      </c>
      <c r="M700" t="s">
        <v>15191</v>
      </c>
      <c r="N700" t="s">
        <v>22</v>
      </c>
      <c r="O700" t="s">
        <v>22</v>
      </c>
    </row>
    <row r="701" spans="1:15" x14ac:dyDescent="0.35">
      <c r="A701" t="s">
        <v>10197</v>
      </c>
      <c r="B701" t="s">
        <v>15192</v>
      </c>
      <c r="C701" t="s">
        <v>22</v>
      </c>
      <c r="D701" t="s">
        <v>22</v>
      </c>
      <c r="E701" t="s">
        <v>14334</v>
      </c>
      <c r="F701" t="s">
        <v>13347</v>
      </c>
      <c r="G701" t="s">
        <v>22</v>
      </c>
      <c r="H701" t="s">
        <v>22</v>
      </c>
      <c r="I701" t="s">
        <v>15193</v>
      </c>
      <c r="J701" t="s">
        <v>22</v>
      </c>
      <c r="K701" t="s">
        <v>22</v>
      </c>
      <c r="L701" t="s">
        <v>22</v>
      </c>
      <c r="M701" t="s">
        <v>15194</v>
      </c>
      <c r="N701" t="s">
        <v>22</v>
      </c>
      <c r="O701" t="s">
        <v>22</v>
      </c>
    </row>
    <row r="702" spans="1:15" x14ac:dyDescent="0.35">
      <c r="A702" t="s">
        <v>10197</v>
      </c>
      <c r="B702" t="s">
        <v>15195</v>
      </c>
      <c r="C702" t="s">
        <v>22</v>
      </c>
      <c r="D702" t="s">
        <v>22</v>
      </c>
      <c r="E702" t="s">
        <v>14334</v>
      </c>
      <c r="F702" t="s">
        <v>13347</v>
      </c>
      <c r="G702" t="s">
        <v>22</v>
      </c>
      <c r="H702" t="s">
        <v>7052</v>
      </c>
      <c r="I702" t="s">
        <v>22</v>
      </c>
      <c r="J702" t="s">
        <v>22</v>
      </c>
      <c r="K702" t="s">
        <v>22</v>
      </c>
      <c r="L702" t="s">
        <v>22</v>
      </c>
      <c r="M702" t="s">
        <v>15195</v>
      </c>
      <c r="N702" t="s">
        <v>22</v>
      </c>
      <c r="O702" t="s">
        <v>22</v>
      </c>
    </row>
    <row r="703" spans="1:15" x14ac:dyDescent="0.35">
      <c r="A703" t="s">
        <v>10197</v>
      </c>
      <c r="B703" t="s">
        <v>15196</v>
      </c>
      <c r="C703" t="s">
        <v>22</v>
      </c>
      <c r="D703" t="s">
        <v>22</v>
      </c>
      <c r="E703" t="s">
        <v>14334</v>
      </c>
      <c r="F703" t="s">
        <v>13347</v>
      </c>
      <c r="G703" t="s">
        <v>22</v>
      </c>
      <c r="H703" t="s">
        <v>7052</v>
      </c>
      <c r="I703" t="s">
        <v>22</v>
      </c>
      <c r="J703" t="s">
        <v>22</v>
      </c>
      <c r="K703" t="s">
        <v>22</v>
      </c>
      <c r="L703" t="s">
        <v>22</v>
      </c>
      <c r="M703" t="s">
        <v>15196</v>
      </c>
      <c r="N703" t="s">
        <v>22</v>
      </c>
      <c r="O703" t="s">
        <v>22</v>
      </c>
    </row>
    <row r="704" spans="1:15" x14ac:dyDescent="0.35">
      <c r="A704" t="s">
        <v>10197</v>
      </c>
      <c r="B704" t="s">
        <v>15197</v>
      </c>
      <c r="C704" t="s">
        <v>22</v>
      </c>
      <c r="D704" t="s">
        <v>22</v>
      </c>
      <c r="E704" t="s">
        <v>14334</v>
      </c>
      <c r="F704" t="s">
        <v>13347</v>
      </c>
      <c r="G704" t="s">
        <v>22</v>
      </c>
      <c r="H704" t="s">
        <v>22</v>
      </c>
      <c r="I704" t="s">
        <v>22</v>
      </c>
      <c r="J704" t="s">
        <v>22</v>
      </c>
      <c r="K704" t="s">
        <v>22</v>
      </c>
      <c r="L704" t="s">
        <v>22</v>
      </c>
      <c r="M704" t="s">
        <v>15197</v>
      </c>
      <c r="N704" t="s">
        <v>22</v>
      </c>
      <c r="O704" t="s">
        <v>22</v>
      </c>
    </row>
    <row r="705" spans="1:15" x14ac:dyDescent="0.35">
      <c r="A705" t="s">
        <v>10197</v>
      </c>
      <c r="B705" t="s">
        <v>15198</v>
      </c>
      <c r="C705" t="s">
        <v>22</v>
      </c>
      <c r="D705" t="s">
        <v>22</v>
      </c>
      <c r="E705" t="s">
        <v>14334</v>
      </c>
      <c r="F705" t="s">
        <v>13347</v>
      </c>
      <c r="G705" t="s">
        <v>22</v>
      </c>
      <c r="H705" t="s">
        <v>22</v>
      </c>
      <c r="I705" t="s">
        <v>15193</v>
      </c>
      <c r="J705" t="s">
        <v>22</v>
      </c>
      <c r="K705" t="s">
        <v>22</v>
      </c>
      <c r="L705" t="s">
        <v>22</v>
      </c>
      <c r="M705" t="s">
        <v>15198</v>
      </c>
      <c r="N705" t="s">
        <v>22</v>
      </c>
      <c r="O705" t="s">
        <v>22</v>
      </c>
    </row>
    <row r="706" spans="1:15" x14ac:dyDescent="0.35">
      <c r="A706" t="s">
        <v>10197</v>
      </c>
      <c r="B706" t="s">
        <v>15199</v>
      </c>
      <c r="C706" t="s">
        <v>22</v>
      </c>
      <c r="D706" t="s">
        <v>22</v>
      </c>
      <c r="E706" t="s">
        <v>22</v>
      </c>
      <c r="F706" t="s">
        <v>13347</v>
      </c>
      <c r="G706" t="s">
        <v>22</v>
      </c>
      <c r="H706" t="s">
        <v>22</v>
      </c>
      <c r="I706" t="s">
        <v>22</v>
      </c>
      <c r="J706" t="s">
        <v>22</v>
      </c>
      <c r="K706" t="s">
        <v>22</v>
      </c>
      <c r="L706" t="s">
        <v>22</v>
      </c>
      <c r="M706" t="s">
        <v>15199</v>
      </c>
      <c r="N706" t="s">
        <v>22</v>
      </c>
      <c r="O706" t="s">
        <v>22</v>
      </c>
    </row>
    <row r="707" spans="1:15" x14ac:dyDescent="0.35">
      <c r="A707" t="s">
        <v>10197</v>
      </c>
      <c r="B707" t="s">
        <v>15200</v>
      </c>
      <c r="C707" t="s">
        <v>22</v>
      </c>
      <c r="D707" t="s">
        <v>22</v>
      </c>
      <c r="E707" t="s">
        <v>14334</v>
      </c>
      <c r="F707" t="s">
        <v>13347</v>
      </c>
      <c r="G707" t="s">
        <v>22</v>
      </c>
      <c r="H707" t="s">
        <v>22</v>
      </c>
      <c r="I707" t="s">
        <v>22</v>
      </c>
      <c r="J707" t="s">
        <v>22</v>
      </c>
      <c r="K707" t="s">
        <v>22</v>
      </c>
      <c r="L707" t="s">
        <v>22</v>
      </c>
      <c r="M707" t="s">
        <v>15201</v>
      </c>
      <c r="N707" t="s">
        <v>22</v>
      </c>
      <c r="O707" t="s">
        <v>22</v>
      </c>
    </row>
    <row r="708" spans="1:15" x14ac:dyDescent="0.35">
      <c r="A708" t="s">
        <v>10197</v>
      </c>
      <c r="B708" t="s">
        <v>15202</v>
      </c>
      <c r="C708" t="s">
        <v>22</v>
      </c>
      <c r="D708" t="s">
        <v>22</v>
      </c>
      <c r="E708" t="s">
        <v>14334</v>
      </c>
      <c r="F708" t="s">
        <v>13347</v>
      </c>
      <c r="G708" t="s">
        <v>22</v>
      </c>
      <c r="H708" t="s">
        <v>7052</v>
      </c>
      <c r="I708" t="s">
        <v>22</v>
      </c>
      <c r="J708" t="s">
        <v>22</v>
      </c>
      <c r="K708" t="s">
        <v>22</v>
      </c>
      <c r="L708" t="s">
        <v>22</v>
      </c>
      <c r="M708" t="s">
        <v>15202</v>
      </c>
      <c r="N708" t="s">
        <v>22</v>
      </c>
      <c r="O708" t="s">
        <v>22</v>
      </c>
    </row>
    <row r="709" spans="1:15" x14ac:dyDescent="0.35">
      <c r="A709" t="s">
        <v>10197</v>
      </c>
      <c r="B709" t="s">
        <v>15203</v>
      </c>
      <c r="C709" t="s">
        <v>22</v>
      </c>
      <c r="D709" t="s">
        <v>22</v>
      </c>
      <c r="E709" t="s">
        <v>14334</v>
      </c>
      <c r="F709" t="s">
        <v>13347</v>
      </c>
      <c r="G709" t="s">
        <v>22</v>
      </c>
      <c r="H709" t="s">
        <v>7052</v>
      </c>
      <c r="I709" t="s">
        <v>22</v>
      </c>
      <c r="J709" t="s">
        <v>22</v>
      </c>
      <c r="K709" t="s">
        <v>22</v>
      </c>
      <c r="L709" t="s">
        <v>22</v>
      </c>
      <c r="M709" t="s">
        <v>15203</v>
      </c>
      <c r="N709" t="s">
        <v>22</v>
      </c>
      <c r="O709" t="s">
        <v>22</v>
      </c>
    </row>
    <row r="710" spans="1:15" x14ac:dyDescent="0.35">
      <c r="A710" t="s">
        <v>10197</v>
      </c>
      <c r="B710" t="s">
        <v>14888</v>
      </c>
      <c r="C710" t="s">
        <v>22</v>
      </c>
      <c r="D710" t="s">
        <v>22</v>
      </c>
      <c r="E710" t="s">
        <v>14334</v>
      </c>
      <c r="F710" t="s">
        <v>13347</v>
      </c>
      <c r="G710" t="s">
        <v>22</v>
      </c>
      <c r="H710" t="s">
        <v>22</v>
      </c>
      <c r="I710" t="s">
        <v>22</v>
      </c>
      <c r="J710" t="s">
        <v>22</v>
      </c>
      <c r="K710" t="s">
        <v>22</v>
      </c>
      <c r="L710" t="s">
        <v>22</v>
      </c>
      <c r="M710" t="s">
        <v>14888</v>
      </c>
      <c r="N710" t="s">
        <v>22</v>
      </c>
      <c r="O710" t="s">
        <v>22</v>
      </c>
    </row>
    <row r="711" spans="1:15" x14ac:dyDescent="0.35">
      <c r="A711" t="s">
        <v>10197</v>
      </c>
      <c r="B711" t="s">
        <v>15204</v>
      </c>
      <c r="C711" t="s">
        <v>22</v>
      </c>
      <c r="D711" t="s">
        <v>22</v>
      </c>
      <c r="E711" t="s">
        <v>14334</v>
      </c>
      <c r="F711" t="s">
        <v>13347</v>
      </c>
      <c r="G711" t="s">
        <v>22</v>
      </c>
      <c r="H711" t="s">
        <v>22</v>
      </c>
      <c r="I711" t="s">
        <v>22</v>
      </c>
      <c r="J711" t="s">
        <v>22</v>
      </c>
      <c r="K711" t="s">
        <v>22</v>
      </c>
      <c r="L711" t="s">
        <v>22</v>
      </c>
      <c r="M711" t="s">
        <v>15204</v>
      </c>
      <c r="N711" t="s">
        <v>22</v>
      </c>
      <c r="O711" t="s">
        <v>22</v>
      </c>
    </row>
    <row r="712" spans="1:15" x14ac:dyDescent="0.35">
      <c r="A712" t="s">
        <v>10197</v>
      </c>
      <c r="B712" t="s">
        <v>15205</v>
      </c>
      <c r="C712" t="s">
        <v>22</v>
      </c>
      <c r="D712" t="s">
        <v>22</v>
      </c>
      <c r="E712" t="s">
        <v>14334</v>
      </c>
      <c r="F712" t="s">
        <v>13347</v>
      </c>
      <c r="G712" t="s">
        <v>22</v>
      </c>
      <c r="H712" t="s">
        <v>22</v>
      </c>
      <c r="I712" t="s">
        <v>22</v>
      </c>
      <c r="J712" t="s">
        <v>22</v>
      </c>
      <c r="K712" t="s">
        <v>22</v>
      </c>
      <c r="L712" t="s">
        <v>22</v>
      </c>
      <c r="M712" t="s">
        <v>15205</v>
      </c>
      <c r="N712" t="s">
        <v>22</v>
      </c>
      <c r="O712" t="s">
        <v>22</v>
      </c>
    </row>
    <row r="713" spans="1:15" x14ac:dyDescent="0.35">
      <c r="A713" t="s">
        <v>10197</v>
      </c>
      <c r="B713" t="s">
        <v>15206</v>
      </c>
      <c r="C713" t="s">
        <v>22</v>
      </c>
      <c r="D713" t="s">
        <v>22</v>
      </c>
      <c r="E713" t="s">
        <v>13352</v>
      </c>
      <c r="F713" t="s">
        <v>13351</v>
      </c>
      <c r="G713" t="s">
        <v>22</v>
      </c>
      <c r="H713" t="s">
        <v>22</v>
      </c>
      <c r="I713" t="s">
        <v>15193</v>
      </c>
      <c r="J713" t="s">
        <v>22</v>
      </c>
      <c r="K713" t="s">
        <v>22</v>
      </c>
      <c r="L713" t="s">
        <v>22</v>
      </c>
      <c r="M713" t="s">
        <v>15206</v>
      </c>
      <c r="N713" t="s">
        <v>22</v>
      </c>
      <c r="O713" t="s">
        <v>22</v>
      </c>
    </row>
    <row r="714" spans="1:15" x14ac:dyDescent="0.35">
      <c r="A714" t="s">
        <v>10197</v>
      </c>
      <c r="B714" t="s">
        <v>15207</v>
      </c>
      <c r="C714" t="s">
        <v>22</v>
      </c>
      <c r="D714" t="s">
        <v>22</v>
      </c>
      <c r="E714" t="s">
        <v>14334</v>
      </c>
      <c r="F714" t="s">
        <v>13347</v>
      </c>
      <c r="G714" t="s">
        <v>22</v>
      </c>
      <c r="H714" t="s">
        <v>22</v>
      </c>
      <c r="I714" t="s">
        <v>22</v>
      </c>
      <c r="J714" t="s">
        <v>22</v>
      </c>
      <c r="K714" t="s">
        <v>22</v>
      </c>
      <c r="L714" t="s">
        <v>22</v>
      </c>
      <c r="M714" t="s">
        <v>15207</v>
      </c>
      <c r="N714" t="s">
        <v>22</v>
      </c>
      <c r="O714" t="s">
        <v>22</v>
      </c>
    </row>
    <row r="715" spans="1:15" x14ac:dyDescent="0.35">
      <c r="A715" t="s">
        <v>10197</v>
      </c>
      <c r="B715" t="s">
        <v>15208</v>
      </c>
      <c r="C715" t="s">
        <v>22</v>
      </c>
      <c r="D715" t="s">
        <v>22</v>
      </c>
      <c r="E715" t="s">
        <v>14349</v>
      </c>
      <c r="F715" t="s">
        <v>13347</v>
      </c>
      <c r="G715" t="s">
        <v>22</v>
      </c>
      <c r="H715" t="s">
        <v>490</v>
      </c>
      <c r="I715" t="s">
        <v>15193</v>
      </c>
      <c r="J715" t="s">
        <v>22</v>
      </c>
      <c r="K715" t="s">
        <v>22</v>
      </c>
      <c r="L715" t="s">
        <v>22</v>
      </c>
      <c r="M715" t="s">
        <v>15208</v>
      </c>
      <c r="N715" t="s">
        <v>22</v>
      </c>
      <c r="O715" t="s">
        <v>22</v>
      </c>
    </row>
    <row r="716" spans="1:15" x14ac:dyDescent="0.35">
      <c r="A716" t="s">
        <v>10197</v>
      </c>
      <c r="B716" t="s">
        <v>15209</v>
      </c>
      <c r="C716" t="s">
        <v>22</v>
      </c>
      <c r="D716" t="s">
        <v>22</v>
      </c>
      <c r="E716" t="s">
        <v>14349</v>
      </c>
      <c r="F716" t="s">
        <v>13347</v>
      </c>
      <c r="G716" t="s">
        <v>22</v>
      </c>
      <c r="H716" t="s">
        <v>490</v>
      </c>
      <c r="I716" t="s">
        <v>15139</v>
      </c>
      <c r="J716" t="s">
        <v>22</v>
      </c>
      <c r="K716" t="s">
        <v>22</v>
      </c>
      <c r="L716" t="s">
        <v>22</v>
      </c>
      <c r="M716" t="s">
        <v>15209</v>
      </c>
      <c r="N716" t="s">
        <v>22</v>
      </c>
      <c r="O716" t="s">
        <v>22</v>
      </c>
    </row>
    <row r="717" spans="1:15" x14ac:dyDescent="0.35">
      <c r="A717" t="s">
        <v>10197</v>
      </c>
      <c r="B717" t="s">
        <v>15210</v>
      </c>
      <c r="C717" t="s">
        <v>22</v>
      </c>
      <c r="D717" t="s">
        <v>22</v>
      </c>
      <c r="E717" t="s">
        <v>14334</v>
      </c>
      <c r="F717" t="s">
        <v>13347</v>
      </c>
      <c r="G717" t="s">
        <v>22</v>
      </c>
      <c r="H717" t="s">
        <v>22</v>
      </c>
      <c r="I717" t="s">
        <v>22</v>
      </c>
      <c r="J717" t="s">
        <v>22</v>
      </c>
      <c r="K717" t="s">
        <v>22</v>
      </c>
      <c r="L717" t="s">
        <v>22</v>
      </c>
      <c r="M717" t="s">
        <v>15210</v>
      </c>
      <c r="N717" t="s">
        <v>22</v>
      </c>
      <c r="O717" t="s">
        <v>22</v>
      </c>
    </row>
    <row r="718" spans="1:15" x14ac:dyDescent="0.35">
      <c r="A718" t="s">
        <v>10197</v>
      </c>
      <c r="B718" t="s">
        <v>15211</v>
      </c>
      <c r="C718" t="s">
        <v>22</v>
      </c>
      <c r="D718" t="s">
        <v>22</v>
      </c>
      <c r="E718" t="s">
        <v>14334</v>
      </c>
      <c r="F718" t="s">
        <v>13347</v>
      </c>
      <c r="G718" t="s">
        <v>22</v>
      </c>
      <c r="H718" t="s">
        <v>22</v>
      </c>
      <c r="I718" t="s">
        <v>22</v>
      </c>
      <c r="J718" t="s">
        <v>22</v>
      </c>
      <c r="K718" t="s">
        <v>22</v>
      </c>
      <c r="L718" t="s">
        <v>22</v>
      </c>
      <c r="M718" t="s">
        <v>15210</v>
      </c>
      <c r="N718" t="s">
        <v>22</v>
      </c>
      <c r="O718" t="s">
        <v>22</v>
      </c>
    </row>
    <row r="719" spans="1:15" x14ac:dyDescent="0.35">
      <c r="A719" t="s">
        <v>10197</v>
      </c>
      <c r="B719" t="s">
        <v>15212</v>
      </c>
      <c r="C719" t="s">
        <v>22</v>
      </c>
      <c r="D719" t="s">
        <v>22</v>
      </c>
      <c r="E719" t="s">
        <v>13352</v>
      </c>
      <c r="F719" t="s">
        <v>13351</v>
      </c>
      <c r="G719" t="s">
        <v>22</v>
      </c>
      <c r="H719" t="s">
        <v>7054</v>
      </c>
      <c r="I719" t="s">
        <v>22</v>
      </c>
      <c r="J719" t="s">
        <v>22</v>
      </c>
      <c r="K719" t="s">
        <v>22</v>
      </c>
      <c r="L719" t="s">
        <v>22</v>
      </c>
      <c r="M719" t="s">
        <v>15212</v>
      </c>
      <c r="N719" t="s">
        <v>22</v>
      </c>
      <c r="O719" t="s">
        <v>22</v>
      </c>
    </row>
    <row r="720" spans="1:15" x14ac:dyDescent="0.35">
      <c r="A720" t="s">
        <v>10197</v>
      </c>
      <c r="B720" t="s">
        <v>15213</v>
      </c>
      <c r="C720" t="s">
        <v>22</v>
      </c>
      <c r="D720" t="s">
        <v>22</v>
      </c>
      <c r="E720" t="s">
        <v>14334</v>
      </c>
      <c r="F720" t="s">
        <v>13347</v>
      </c>
      <c r="G720" t="s">
        <v>22</v>
      </c>
      <c r="H720" t="s">
        <v>22</v>
      </c>
      <c r="I720" t="s">
        <v>22</v>
      </c>
      <c r="J720" t="s">
        <v>22</v>
      </c>
      <c r="K720" t="s">
        <v>22</v>
      </c>
      <c r="L720" t="s">
        <v>22</v>
      </c>
      <c r="M720" t="s">
        <v>15214</v>
      </c>
      <c r="N720" t="s">
        <v>22</v>
      </c>
      <c r="O720" t="s">
        <v>22</v>
      </c>
    </row>
    <row r="721" spans="1:15" x14ac:dyDescent="0.35">
      <c r="A721" t="s">
        <v>10197</v>
      </c>
      <c r="B721" t="s">
        <v>15215</v>
      </c>
      <c r="C721" t="s">
        <v>22</v>
      </c>
      <c r="D721" t="s">
        <v>22</v>
      </c>
      <c r="E721" t="s">
        <v>13352</v>
      </c>
      <c r="F721" t="s">
        <v>13351</v>
      </c>
      <c r="G721" t="s">
        <v>22</v>
      </c>
      <c r="H721" t="s">
        <v>7054</v>
      </c>
      <c r="I721" t="s">
        <v>22</v>
      </c>
      <c r="J721" t="s">
        <v>22</v>
      </c>
      <c r="K721" t="s">
        <v>22</v>
      </c>
      <c r="L721" t="s">
        <v>22</v>
      </c>
      <c r="M721" t="s">
        <v>15215</v>
      </c>
      <c r="N721" t="s">
        <v>22</v>
      </c>
      <c r="O721" t="s">
        <v>22</v>
      </c>
    </row>
    <row r="722" spans="1:15" x14ac:dyDescent="0.35">
      <c r="A722" t="s">
        <v>10197</v>
      </c>
      <c r="B722" t="s">
        <v>15216</v>
      </c>
      <c r="C722" t="s">
        <v>22</v>
      </c>
      <c r="D722" t="s">
        <v>22</v>
      </c>
      <c r="E722" t="s">
        <v>14334</v>
      </c>
      <c r="F722" t="s">
        <v>13347</v>
      </c>
      <c r="G722" t="s">
        <v>22</v>
      </c>
      <c r="H722" t="s">
        <v>22</v>
      </c>
      <c r="I722" t="s">
        <v>22</v>
      </c>
      <c r="J722" t="s">
        <v>22</v>
      </c>
      <c r="K722" t="s">
        <v>22</v>
      </c>
      <c r="L722" t="s">
        <v>22</v>
      </c>
      <c r="M722" t="s">
        <v>15217</v>
      </c>
      <c r="N722" t="s">
        <v>22</v>
      </c>
      <c r="O722" t="s">
        <v>22</v>
      </c>
    </row>
    <row r="723" spans="1:15" x14ac:dyDescent="0.35">
      <c r="A723" t="s">
        <v>10197</v>
      </c>
      <c r="B723" t="s">
        <v>15218</v>
      </c>
      <c r="C723" t="s">
        <v>22</v>
      </c>
      <c r="D723" t="s">
        <v>22</v>
      </c>
      <c r="E723" t="s">
        <v>14334</v>
      </c>
      <c r="F723" t="s">
        <v>13347</v>
      </c>
      <c r="G723" t="s">
        <v>22</v>
      </c>
      <c r="H723" t="s">
        <v>7052</v>
      </c>
      <c r="I723" t="s">
        <v>22</v>
      </c>
      <c r="J723" t="s">
        <v>22</v>
      </c>
      <c r="K723" t="s">
        <v>22</v>
      </c>
      <c r="L723" t="s">
        <v>22</v>
      </c>
      <c r="M723" t="s">
        <v>15218</v>
      </c>
      <c r="N723" t="s">
        <v>22</v>
      </c>
      <c r="O723" t="s">
        <v>22</v>
      </c>
    </row>
    <row r="724" spans="1:15" x14ac:dyDescent="0.35">
      <c r="A724" t="s">
        <v>10197</v>
      </c>
      <c r="B724" t="s">
        <v>15219</v>
      </c>
      <c r="C724" t="s">
        <v>22</v>
      </c>
      <c r="D724" t="s">
        <v>22</v>
      </c>
      <c r="E724" t="s">
        <v>14334</v>
      </c>
      <c r="F724" t="s">
        <v>13347</v>
      </c>
      <c r="G724" t="s">
        <v>22</v>
      </c>
      <c r="H724" t="s">
        <v>7052</v>
      </c>
      <c r="I724" t="s">
        <v>22</v>
      </c>
      <c r="J724" t="s">
        <v>22</v>
      </c>
      <c r="K724" t="s">
        <v>22</v>
      </c>
      <c r="L724" t="s">
        <v>22</v>
      </c>
      <c r="M724" t="s">
        <v>15219</v>
      </c>
      <c r="N724" t="s">
        <v>22</v>
      </c>
      <c r="O724" t="s">
        <v>22</v>
      </c>
    </row>
    <row r="725" spans="1:15" x14ac:dyDescent="0.35">
      <c r="A725" t="s">
        <v>10197</v>
      </c>
      <c r="B725" t="s">
        <v>15220</v>
      </c>
      <c r="C725" t="s">
        <v>22</v>
      </c>
      <c r="D725" t="s">
        <v>22</v>
      </c>
      <c r="E725" t="s">
        <v>14334</v>
      </c>
      <c r="F725" t="s">
        <v>13347</v>
      </c>
      <c r="G725" t="s">
        <v>22</v>
      </c>
      <c r="H725" t="s">
        <v>7052</v>
      </c>
      <c r="I725" t="s">
        <v>22</v>
      </c>
      <c r="J725" t="s">
        <v>22</v>
      </c>
      <c r="K725" t="s">
        <v>22</v>
      </c>
      <c r="L725" t="s">
        <v>22</v>
      </c>
      <c r="M725" t="s">
        <v>15220</v>
      </c>
      <c r="N725" t="s">
        <v>22</v>
      </c>
      <c r="O725" t="s">
        <v>22</v>
      </c>
    </row>
    <row r="726" spans="1:15" x14ac:dyDescent="0.35">
      <c r="A726" t="s">
        <v>10197</v>
      </c>
      <c r="B726" t="s">
        <v>15221</v>
      </c>
      <c r="C726" t="s">
        <v>22</v>
      </c>
      <c r="D726" t="s">
        <v>22</v>
      </c>
      <c r="E726" t="s">
        <v>14334</v>
      </c>
      <c r="F726" t="s">
        <v>13347</v>
      </c>
      <c r="G726" t="s">
        <v>22</v>
      </c>
      <c r="H726" t="s">
        <v>22</v>
      </c>
      <c r="I726" t="s">
        <v>22</v>
      </c>
      <c r="J726" t="s">
        <v>22</v>
      </c>
      <c r="K726" t="s">
        <v>22</v>
      </c>
      <c r="L726" t="s">
        <v>22</v>
      </c>
      <c r="M726" t="s">
        <v>15221</v>
      </c>
      <c r="N726" t="s">
        <v>22</v>
      </c>
      <c r="O726" t="s">
        <v>22</v>
      </c>
    </row>
    <row r="727" spans="1:15" x14ac:dyDescent="0.35">
      <c r="A727" t="s">
        <v>10197</v>
      </c>
      <c r="B727" t="s">
        <v>15222</v>
      </c>
      <c r="C727" t="s">
        <v>22</v>
      </c>
      <c r="D727" t="s">
        <v>22</v>
      </c>
      <c r="E727" t="s">
        <v>14334</v>
      </c>
      <c r="F727" t="s">
        <v>13347</v>
      </c>
      <c r="G727" t="s">
        <v>22</v>
      </c>
      <c r="H727" t="s">
        <v>7052</v>
      </c>
      <c r="I727" t="s">
        <v>22</v>
      </c>
      <c r="J727" t="s">
        <v>22</v>
      </c>
      <c r="K727" t="s">
        <v>22</v>
      </c>
      <c r="L727" t="s">
        <v>22</v>
      </c>
      <c r="M727" t="s">
        <v>15222</v>
      </c>
      <c r="N727" t="s">
        <v>22</v>
      </c>
      <c r="O727" t="s">
        <v>22</v>
      </c>
    </row>
    <row r="728" spans="1:15" x14ac:dyDescent="0.35">
      <c r="A728" t="s">
        <v>10197</v>
      </c>
      <c r="B728" t="s">
        <v>15223</v>
      </c>
      <c r="C728" t="s">
        <v>22</v>
      </c>
      <c r="D728" t="s">
        <v>22</v>
      </c>
      <c r="E728" t="s">
        <v>14334</v>
      </c>
      <c r="F728" t="s">
        <v>13347</v>
      </c>
      <c r="G728" t="s">
        <v>22</v>
      </c>
      <c r="H728" t="s">
        <v>490</v>
      </c>
      <c r="I728" t="s">
        <v>7052</v>
      </c>
      <c r="J728" t="s">
        <v>22</v>
      </c>
      <c r="K728" t="s">
        <v>22</v>
      </c>
      <c r="L728" t="s">
        <v>22</v>
      </c>
      <c r="M728" t="s">
        <v>15223</v>
      </c>
      <c r="N728" t="s">
        <v>22</v>
      </c>
      <c r="O728" t="s">
        <v>22</v>
      </c>
    </row>
    <row r="729" spans="1:15" x14ac:dyDescent="0.35">
      <c r="A729" t="s">
        <v>10197</v>
      </c>
      <c r="B729" t="s">
        <v>15224</v>
      </c>
      <c r="C729" t="s">
        <v>22</v>
      </c>
      <c r="D729" t="s">
        <v>22</v>
      </c>
      <c r="E729" t="s">
        <v>14334</v>
      </c>
      <c r="F729" t="s">
        <v>13347</v>
      </c>
      <c r="G729" t="s">
        <v>22</v>
      </c>
      <c r="H729" t="s">
        <v>7052</v>
      </c>
      <c r="I729" t="s">
        <v>490</v>
      </c>
      <c r="J729" t="s">
        <v>22</v>
      </c>
      <c r="K729" t="s">
        <v>22</v>
      </c>
      <c r="L729">
        <v>77.5</v>
      </c>
      <c r="M729" t="s">
        <v>15225</v>
      </c>
      <c r="N729" t="s">
        <v>22</v>
      </c>
      <c r="O729" t="s">
        <v>22</v>
      </c>
    </row>
    <row r="730" spans="1:15" x14ac:dyDescent="0.35">
      <c r="A730" t="s">
        <v>10197</v>
      </c>
      <c r="B730" t="s">
        <v>15226</v>
      </c>
      <c r="C730" t="s">
        <v>22</v>
      </c>
      <c r="D730" t="s">
        <v>22</v>
      </c>
      <c r="E730" t="s">
        <v>14334</v>
      </c>
      <c r="F730" t="s">
        <v>13347</v>
      </c>
      <c r="G730" t="s">
        <v>22</v>
      </c>
      <c r="H730" t="s">
        <v>7052</v>
      </c>
      <c r="I730" t="s">
        <v>22</v>
      </c>
      <c r="J730" t="s">
        <v>22</v>
      </c>
      <c r="K730" t="s">
        <v>22</v>
      </c>
      <c r="L730" t="s">
        <v>22</v>
      </c>
      <c r="M730" t="s">
        <v>15226</v>
      </c>
      <c r="N730" t="s">
        <v>22</v>
      </c>
      <c r="O730" t="s">
        <v>22</v>
      </c>
    </row>
    <row r="731" spans="1:15" x14ac:dyDescent="0.35">
      <c r="A731" t="s">
        <v>10197</v>
      </c>
      <c r="B731" t="s">
        <v>15227</v>
      </c>
      <c r="C731" t="s">
        <v>22</v>
      </c>
      <c r="D731" t="s">
        <v>22</v>
      </c>
      <c r="E731" t="s">
        <v>14334</v>
      </c>
      <c r="F731" t="s">
        <v>13347</v>
      </c>
      <c r="G731" t="s">
        <v>22</v>
      </c>
      <c r="H731" t="s">
        <v>22</v>
      </c>
      <c r="I731" t="s">
        <v>22</v>
      </c>
      <c r="J731" t="s">
        <v>22</v>
      </c>
      <c r="K731" t="s">
        <v>22</v>
      </c>
      <c r="L731" t="s">
        <v>22</v>
      </c>
      <c r="M731" t="s">
        <v>15227</v>
      </c>
      <c r="N731" t="s">
        <v>22</v>
      </c>
      <c r="O731" t="s">
        <v>22</v>
      </c>
    </row>
    <row r="732" spans="1:15" x14ac:dyDescent="0.35">
      <c r="A732" t="s">
        <v>10197</v>
      </c>
      <c r="B732" t="s">
        <v>15228</v>
      </c>
      <c r="C732" t="s">
        <v>22</v>
      </c>
      <c r="D732" t="s">
        <v>22</v>
      </c>
      <c r="E732" t="s">
        <v>14334</v>
      </c>
      <c r="F732" t="s">
        <v>13347</v>
      </c>
      <c r="G732" t="s">
        <v>22</v>
      </c>
      <c r="H732" t="s">
        <v>7052</v>
      </c>
      <c r="I732" t="s">
        <v>490</v>
      </c>
      <c r="J732" t="s">
        <v>22</v>
      </c>
      <c r="K732" t="s">
        <v>22</v>
      </c>
      <c r="L732">
        <v>67.5</v>
      </c>
      <c r="M732" t="s">
        <v>15227</v>
      </c>
      <c r="N732" t="s">
        <v>22</v>
      </c>
      <c r="O732" t="s">
        <v>22</v>
      </c>
    </row>
    <row r="733" spans="1:15" x14ac:dyDescent="0.35">
      <c r="A733" t="s">
        <v>10197</v>
      </c>
      <c r="B733" t="s">
        <v>15229</v>
      </c>
      <c r="C733" t="s">
        <v>22</v>
      </c>
      <c r="D733" t="s">
        <v>22</v>
      </c>
      <c r="E733" t="s">
        <v>14334</v>
      </c>
      <c r="F733" t="s">
        <v>13347</v>
      </c>
      <c r="G733" t="s">
        <v>22</v>
      </c>
      <c r="H733" t="s">
        <v>7052</v>
      </c>
      <c r="I733" t="s">
        <v>490</v>
      </c>
      <c r="J733" t="s">
        <v>22</v>
      </c>
      <c r="K733" t="s">
        <v>22</v>
      </c>
      <c r="L733">
        <v>67.5</v>
      </c>
      <c r="M733" t="s">
        <v>15227</v>
      </c>
      <c r="N733" t="s">
        <v>22</v>
      </c>
      <c r="O733" t="s">
        <v>22</v>
      </c>
    </row>
    <row r="734" spans="1:15" x14ac:dyDescent="0.35">
      <c r="A734" t="s">
        <v>10197</v>
      </c>
      <c r="B734" t="s">
        <v>15230</v>
      </c>
      <c r="C734" t="s">
        <v>22</v>
      </c>
      <c r="D734" t="s">
        <v>22</v>
      </c>
      <c r="E734" t="s">
        <v>14334</v>
      </c>
      <c r="F734" t="s">
        <v>13347</v>
      </c>
      <c r="G734" t="s">
        <v>22</v>
      </c>
      <c r="H734" t="s">
        <v>22</v>
      </c>
      <c r="I734" t="s">
        <v>22</v>
      </c>
      <c r="J734" t="s">
        <v>22</v>
      </c>
      <c r="K734" t="s">
        <v>22</v>
      </c>
      <c r="L734" t="s">
        <v>22</v>
      </c>
      <c r="M734" t="s">
        <v>15231</v>
      </c>
      <c r="N734" t="s">
        <v>22</v>
      </c>
      <c r="O734" t="s">
        <v>22</v>
      </c>
    </row>
    <row r="735" spans="1:15" x14ac:dyDescent="0.35">
      <c r="A735" t="s">
        <v>10197</v>
      </c>
      <c r="B735" t="s">
        <v>15232</v>
      </c>
      <c r="C735" t="s">
        <v>22</v>
      </c>
      <c r="D735" t="s">
        <v>22</v>
      </c>
      <c r="E735" t="s">
        <v>14334</v>
      </c>
      <c r="F735" t="s">
        <v>13347</v>
      </c>
      <c r="G735" t="s">
        <v>22</v>
      </c>
      <c r="H735" t="s">
        <v>22</v>
      </c>
      <c r="I735" t="s">
        <v>22</v>
      </c>
      <c r="J735" t="s">
        <v>22</v>
      </c>
      <c r="K735" t="s">
        <v>22</v>
      </c>
      <c r="L735" t="s">
        <v>22</v>
      </c>
      <c r="M735" t="s">
        <v>15232</v>
      </c>
      <c r="N735" t="s">
        <v>22</v>
      </c>
      <c r="O735" t="s">
        <v>22</v>
      </c>
    </row>
    <row r="736" spans="1:15" x14ac:dyDescent="0.35">
      <c r="A736" t="s">
        <v>10197</v>
      </c>
      <c r="B736" t="s">
        <v>15233</v>
      </c>
      <c r="C736" t="s">
        <v>22</v>
      </c>
      <c r="D736" t="s">
        <v>22</v>
      </c>
      <c r="E736" t="s">
        <v>14334</v>
      </c>
      <c r="F736" t="s">
        <v>13347</v>
      </c>
      <c r="G736" t="s">
        <v>22</v>
      </c>
      <c r="H736" t="s">
        <v>22</v>
      </c>
      <c r="I736" t="s">
        <v>22</v>
      </c>
      <c r="J736" t="s">
        <v>22</v>
      </c>
      <c r="K736" t="s">
        <v>22</v>
      </c>
      <c r="L736" t="s">
        <v>22</v>
      </c>
      <c r="M736" t="s">
        <v>15233</v>
      </c>
      <c r="N736" t="s">
        <v>22</v>
      </c>
      <c r="O736" t="s">
        <v>22</v>
      </c>
    </row>
    <row r="737" spans="1:15" x14ac:dyDescent="0.35">
      <c r="A737" t="s">
        <v>10197</v>
      </c>
      <c r="B737" t="s">
        <v>15234</v>
      </c>
      <c r="C737" t="s">
        <v>22</v>
      </c>
      <c r="D737" t="s">
        <v>22</v>
      </c>
      <c r="E737" t="s">
        <v>14334</v>
      </c>
      <c r="F737" t="s">
        <v>13347</v>
      </c>
      <c r="G737" t="s">
        <v>22</v>
      </c>
      <c r="H737" t="s">
        <v>22</v>
      </c>
      <c r="I737" t="s">
        <v>22</v>
      </c>
      <c r="J737" t="s">
        <v>22</v>
      </c>
      <c r="K737" t="s">
        <v>22</v>
      </c>
      <c r="L737" t="s">
        <v>22</v>
      </c>
      <c r="M737" t="s">
        <v>15234</v>
      </c>
      <c r="N737" t="s">
        <v>22</v>
      </c>
      <c r="O737" t="s">
        <v>22</v>
      </c>
    </row>
    <row r="738" spans="1:15" x14ac:dyDescent="0.35">
      <c r="A738" t="s">
        <v>10197</v>
      </c>
      <c r="B738" t="s">
        <v>15235</v>
      </c>
      <c r="C738" t="s">
        <v>22</v>
      </c>
      <c r="D738" t="s">
        <v>22</v>
      </c>
      <c r="E738" t="s">
        <v>14334</v>
      </c>
      <c r="F738" t="s">
        <v>13347</v>
      </c>
      <c r="G738" t="s">
        <v>22</v>
      </c>
      <c r="H738" t="s">
        <v>22</v>
      </c>
      <c r="I738" t="s">
        <v>22</v>
      </c>
      <c r="J738" t="s">
        <v>22</v>
      </c>
      <c r="K738" t="s">
        <v>22</v>
      </c>
      <c r="L738" t="s">
        <v>22</v>
      </c>
      <c r="M738" t="s">
        <v>15234</v>
      </c>
      <c r="N738" t="s">
        <v>22</v>
      </c>
      <c r="O738" t="s">
        <v>22</v>
      </c>
    </row>
    <row r="739" spans="1:15" x14ac:dyDescent="0.35">
      <c r="A739" t="s">
        <v>10197</v>
      </c>
      <c r="B739" t="s">
        <v>15236</v>
      </c>
      <c r="C739" t="s">
        <v>22</v>
      </c>
      <c r="D739" t="s">
        <v>22</v>
      </c>
      <c r="E739" t="s">
        <v>14334</v>
      </c>
      <c r="F739" t="s">
        <v>13347</v>
      </c>
      <c r="G739" t="s">
        <v>22</v>
      </c>
      <c r="H739" t="s">
        <v>22</v>
      </c>
      <c r="I739" t="s">
        <v>22</v>
      </c>
      <c r="J739" t="s">
        <v>22</v>
      </c>
      <c r="K739" t="s">
        <v>22</v>
      </c>
      <c r="L739" t="s">
        <v>22</v>
      </c>
      <c r="M739" t="s">
        <v>15236</v>
      </c>
      <c r="N739" t="s">
        <v>22</v>
      </c>
      <c r="O739" t="s">
        <v>22</v>
      </c>
    </row>
    <row r="740" spans="1:15" x14ac:dyDescent="0.35">
      <c r="A740" t="s">
        <v>10197</v>
      </c>
      <c r="B740" t="s">
        <v>15237</v>
      </c>
      <c r="C740" t="s">
        <v>22</v>
      </c>
      <c r="D740" t="s">
        <v>22</v>
      </c>
      <c r="E740" t="s">
        <v>14334</v>
      </c>
      <c r="F740" t="s">
        <v>13347</v>
      </c>
      <c r="G740" t="s">
        <v>22</v>
      </c>
      <c r="H740" t="s">
        <v>22</v>
      </c>
      <c r="I740" t="s">
        <v>22</v>
      </c>
      <c r="J740" t="s">
        <v>22</v>
      </c>
      <c r="K740" t="s">
        <v>22</v>
      </c>
      <c r="L740" t="s">
        <v>22</v>
      </c>
      <c r="M740" t="s">
        <v>15237</v>
      </c>
      <c r="N740" t="s">
        <v>22</v>
      </c>
      <c r="O740" t="s">
        <v>22</v>
      </c>
    </row>
    <row r="741" spans="1:15" x14ac:dyDescent="0.35">
      <c r="A741" t="s">
        <v>10197</v>
      </c>
      <c r="B741" t="s">
        <v>15238</v>
      </c>
      <c r="C741" t="s">
        <v>22</v>
      </c>
      <c r="D741" t="s">
        <v>22</v>
      </c>
      <c r="E741" t="s">
        <v>14334</v>
      </c>
      <c r="F741" t="s">
        <v>13347</v>
      </c>
      <c r="G741" t="s">
        <v>22</v>
      </c>
      <c r="H741" t="s">
        <v>22</v>
      </c>
      <c r="I741" t="s">
        <v>22</v>
      </c>
      <c r="J741" t="s">
        <v>22</v>
      </c>
      <c r="K741" t="s">
        <v>22</v>
      </c>
      <c r="L741" t="s">
        <v>22</v>
      </c>
      <c r="M741" t="s">
        <v>15237</v>
      </c>
      <c r="N741" t="s">
        <v>22</v>
      </c>
      <c r="O741" t="s">
        <v>22</v>
      </c>
    </row>
    <row r="742" spans="1:15" x14ac:dyDescent="0.35">
      <c r="A742" t="s">
        <v>10197</v>
      </c>
      <c r="B742" t="s">
        <v>15239</v>
      </c>
      <c r="C742" t="s">
        <v>22</v>
      </c>
      <c r="D742" t="s">
        <v>22</v>
      </c>
      <c r="E742" t="s">
        <v>14334</v>
      </c>
      <c r="F742" t="s">
        <v>13347</v>
      </c>
      <c r="G742" t="s">
        <v>22</v>
      </c>
      <c r="H742" t="s">
        <v>22</v>
      </c>
      <c r="I742" t="s">
        <v>22</v>
      </c>
      <c r="J742" t="s">
        <v>22</v>
      </c>
      <c r="K742" t="s">
        <v>22</v>
      </c>
      <c r="L742" t="s">
        <v>22</v>
      </c>
      <c r="M742" t="s">
        <v>15240</v>
      </c>
      <c r="N742" t="s">
        <v>22</v>
      </c>
      <c r="O742" t="s">
        <v>22</v>
      </c>
    </row>
    <row r="743" spans="1:15" x14ac:dyDescent="0.35">
      <c r="A743" t="s">
        <v>10197</v>
      </c>
      <c r="B743" t="s">
        <v>15241</v>
      </c>
      <c r="C743" t="s">
        <v>22</v>
      </c>
      <c r="D743" t="s">
        <v>22</v>
      </c>
      <c r="E743" t="s">
        <v>14334</v>
      </c>
      <c r="F743" t="s">
        <v>13347</v>
      </c>
      <c r="G743" t="s">
        <v>22</v>
      </c>
      <c r="H743" t="s">
        <v>22</v>
      </c>
      <c r="I743" t="s">
        <v>22</v>
      </c>
      <c r="J743" t="s">
        <v>22</v>
      </c>
      <c r="K743" t="s">
        <v>22</v>
      </c>
      <c r="L743" t="s">
        <v>22</v>
      </c>
      <c r="M743" t="s">
        <v>15241</v>
      </c>
      <c r="N743" t="s">
        <v>22</v>
      </c>
      <c r="O743" t="s">
        <v>22</v>
      </c>
    </row>
    <row r="744" spans="1:15" x14ac:dyDescent="0.35">
      <c r="A744" t="s">
        <v>10197</v>
      </c>
      <c r="B744" t="s">
        <v>15242</v>
      </c>
      <c r="C744" t="s">
        <v>22</v>
      </c>
      <c r="D744" t="s">
        <v>22</v>
      </c>
      <c r="E744" t="s">
        <v>14334</v>
      </c>
      <c r="F744" t="s">
        <v>13347</v>
      </c>
      <c r="G744" t="s">
        <v>22</v>
      </c>
      <c r="H744" t="s">
        <v>22</v>
      </c>
      <c r="I744" t="s">
        <v>22</v>
      </c>
      <c r="J744" t="s">
        <v>22</v>
      </c>
      <c r="K744" t="s">
        <v>22</v>
      </c>
      <c r="L744" t="s">
        <v>22</v>
      </c>
      <c r="M744" t="s">
        <v>15242</v>
      </c>
      <c r="N744" t="s">
        <v>22</v>
      </c>
      <c r="O744" t="s">
        <v>22</v>
      </c>
    </row>
    <row r="745" spans="1:15" x14ac:dyDescent="0.35">
      <c r="A745" t="s">
        <v>10197</v>
      </c>
      <c r="B745" t="s">
        <v>15243</v>
      </c>
      <c r="C745" t="s">
        <v>22</v>
      </c>
      <c r="D745" t="s">
        <v>22</v>
      </c>
      <c r="E745" t="s">
        <v>14334</v>
      </c>
      <c r="F745" t="s">
        <v>13347</v>
      </c>
      <c r="G745" t="s">
        <v>22</v>
      </c>
      <c r="H745" t="s">
        <v>22</v>
      </c>
      <c r="I745" t="s">
        <v>22</v>
      </c>
      <c r="J745" t="s">
        <v>22</v>
      </c>
      <c r="K745" t="s">
        <v>22</v>
      </c>
      <c r="L745" t="s">
        <v>22</v>
      </c>
      <c r="M745" t="s">
        <v>15243</v>
      </c>
      <c r="N745" t="s">
        <v>22</v>
      </c>
      <c r="O745" t="s">
        <v>22</v>
      </c>
    </row>
    <row r="746" spans="1:15" x14ac:dyDescent="0.35">
      <c r="A746" t="s">
        <v>10197</v>
      </c>
      <c r="B746" t="s">
        <v>15244</v>
      </c>
      <c r="C746" t="s">
        <v>22</v>
      </c>
      <c r="D746" t="s">
        <v>22</v>
      </c>
      <c r="E746" t="s">
        <v>14334</v>
      </c>
      <c r="F746" t="s">
        <v>13347</v>
      </c>
      <c r="G746" t="s">
        <v>22</v>
      </c>
      <c r="H746" t="s">
        <v>22</v>
      </c>
      <c r="I746" t="s">
        <v>22</v>
      </c>
      <c r="J746" t="s">
        <v>22</v>
      </c>
      <c r="K746" t="s">
        <v>22</v>
      </c>
      <c r="L746" t="s">
        <v>22</v>
      </c>
      <c r="M746" t="s">
        <v>15244</v>
      </c>
      <c r="N746" t="s">
        <v>22</v>
      </c>
      <c r="O746" t="s">
        <v>22</v>
      </c>
    </row>
    <row r="747" spans="1:15" x14ac:dyDescent="0.35">
      <c r="A747" t="s">
        <v>10197</v>
      </c>
      <c r="B747" t="s">
        <v>15245</v>
      </c>
      <c r="C747" t="s">
        <v>22</v>
      </c>
      <c r="D747" t="s">
        <v>22</v>
      </c>
      <c r="E747" t="s">
        <v>14349</v>
      </c>
      <c r="F747" t="s">
        <v>13347</v>
      </c>
      <c r="G747" t="s">
        <v>22</v>
      </c>
      <c r="H747" t="s">
        <v>22</v>
      </c>
      <c r="I747" t="s">
        <v>22</v>
      </c>
      <c r="J747" t="s">
        <v>22</v>
      </c>
      <c r="K747" t="s">
        <v>22</v>
      </c>
      <c r="L747">
        <v>70</v>
      </c>
      <c r="M747" t="s">
        <v>15246</v>
      </c>
      <c r="N747" t="s">
        <v>22</v>
      </c>
      <c r="O747" t="s">
        <v>22</v>
      </c>
    </row>
    <row r="748" spans="1:15" x14ac:dyDescent="0.35">
      <c r="A748" t="s">
        <v>10197</v>
      </c>
      <c r="B748" t="s">
        <v>15247</v>
      </c>
      <c r="C748" t="s">
        <v>22</v>
      </c>
      <c r="D748" t="s">
        <v>22</v>
      </c>
      <c r="E748" t="s">
        <v>14334</v>
      </c>
      <c r="F748" t="s">
        <v>13347</v>
      </c>
      <c r="G748" t="s">
        <v>22</v>
      </c>
      <c r="H748" t="s">
        <v>22</v>
      </c>
      <c r="I748" t="s">
        <v>22</v>
      </c>
      <c r="J748" t="s">
        <v>22</v>
      </c>
      <c r="K748" t="s">
        <v>22</v>
      </c>
      <c r="L748" t="s">
        <v>22</v>
      </c>
      <c r="M748" t="s">
        <v>15247</v>
      </c>
      <c r="N748" t="s">
        <v>22</v>
      </c>
      <c r="O748" t="s">
        <v>22</v>
      </c>
    </row>
    <row r="749" spans="1:15" x14ac:dyDescent="0.35">
      <c r="A749" t="s">
        <v>10197</v>
      </c>
      <c r="B749" t="s">
        <v>15248</v>
      </c>
      <c r="C749" t="s">
        <v>22</v>
      </c>
      <c r="D749" t="s">
        <v>22</v>
      </c>
      <c r="E749" t="s">
        <v>14334</v>
      </c>
      <c r="F749" t="s">
        <v>13347</v>
      </c>
      <c r="G749" t="s">
        <v>22</v>
      </c>
      <c r="H749" t="s">
        <v>7052</v>
      </c>
      <c r="I749" t="s">
        <v>14641</v>
      </c>
      <c r="J749" t="s">
        <v>22</v>
      </c>
      <c r="K749" t="s">
        <v>22</v>
      </c>
      <c r="L749" t="s">
        <v>22</v>
      </c>
      <c r="M749" t="s">
        <v>15248</v>
      </c>
      <c r="N749" t="s">
        <v>22</v>
      </c>
      <c r="O749" t="s">
        <v>22</v>
      </c>
    </row>
    <row r="750" spans="1:15" x14ac:dyDescent="0.35">
      <c r="A750" t="s">
        <v>10197</v>
      </c>
      <c r="B750" t="s">
        <v>15249</v>
      </c>
      <c r="C750" t="s">
        <v>22</v>
      </c>
      <c r="D750" t="s">
        <v>22</v>
      </c>
      <c r="E750" t="s">
        <v>14349</v>
      </c>
      <c r="F750" t="s">
        <v>13347</v>
      </c>
      <c r="G750" t="s">
        <v>22</v>
      </c>
      <c r="H750" t="s">
        <v>490</v>
      </c>
      <c r="I750" t="s">
        <v>14641</v>
      </c>
      <c r="J750" t="s">
        <v>22</v>
      </c>
      <c r="K750" t="s">
        <v>22</v>
      </c>
      <c r="L750" t="s">
        <v>22</v>
      </c>
      <c r="M750" t="s">
        <v>15248</v>
      </c>
      <c r="N750" t="s">
        <v>22</v>
      </c>
      <c r="O750" t="s">
        <v>22</v>
      </c>
    </row>
    <row r="751" spans="1:15" x14ac:dyDescent="0.35">
      <c r="A751" t="s">
        <v>10197</v>
      </c>
      <c r="B751" t="s">
        <v>15250</v>
      </c>
      <c r="C751" t="s">
        <v>22</v>
      </c>
      <c r="D751" t="s">
        <v>22</v>
      </c>
      <c r="E751" t="s">
        <v>14334</v>
      </c>
      <c r="F751" t="s">
        <v>13347</v>
      </c>
      <c r="G751" t="s">
        <v>22</v>
      </c>
      <c r="H751" t="s">
        <v>22</v>
      </c>
      <c r="I751" t="s">
        <v>22</v>
      </c>
      <c r="J751" t="s">
        <v>22</v>
      </c>
      <c r="K751" t="s">
        <v>22</v>
      </c>
      <c r="L751" t="s">
        <v>22</v>
      </c>
      <c r="M751" t="s">
        <v>15251</v>
      </c>
      <c r="N751" t="s">
        <v>22</v>
      </c>
      <c r="O751" t="s">
        <v>22</v>
      </c>
    </row>
    <row r="752" spans="1:15" x14ac:dyDescent="0.35">
      <c r="A752" t="s">
        <v>10197</v>
      </c>
      <c r="B752" t="s">
        <v>15252</v>
      </c>
      <c r="C752" t="s">
        <v>22</v>
      </c>
      <c r="D752" t="s">
        <v>22</v>
      </c>
      <c r="E752" t="s">
        <v>14334</v>
      </c>
      <c r="F752" t="s">
        <v>13347</v>
      </c>
      <c r="G752" t="s">
        <v>22</v>
      </c>
      <c r="H752" t="s">
        <v>7052</v>
      </c>
      <c r="I752" t="s">
        <v>15253</v>
      </c>
      <c r="J752" t="s">
        <v>22</v>
      </c>
      <c r="K752" t="s">
        <v>22</v>
      </c>
      <c r="L752" t="s">
        <v>22</v>
      </c>
      <c r="M752" t="s">
        <v>15254</v>
      </c>
      <c r="N752" t="s">
        <v>22</v>
      </c>
      <c r="O752" t="s">
        <v>22</v>
      </c>
    </row>
    <row r="753" spans="1:15" x14ac:dyDescent="0.35">
      <c r="A753" t="s">
        <v>10197</v>
      </c>
      <c r="B753" t="s">
        <v>15255</v>
      </c>
      <c r="C753" t="s">
        <v>22</v>
      </c>
      <c r="D753" t="s">
        <v>22</v>
      </c>
      <c r="E753" t="s">
        <v>14349</v>
      </c>
      <c r="F753" t="s">
        <v>13347</v>
      </c>
      <c r="G753" t="s">
        <v>22</v>
      </c>
      <c r="H753" t="s">
        <v>7052</v>
      </c>
      <c r="I753" t="s">
        <v>15253</v>
      </c>
      <c r="J753" t="s">
        <v>22</v>
      </c>
      <c r="K753" t="s">
        <v>22</v>
      </c>
      <c r="L753" t="s">
        <v>22</v>
      </c>
      <c r="M753" t="s">
        <v>15255</v>
      </c>
      <c r="N753" t="s">
        <v>22</v>
      </c>
      <c r="O753" t="s">
        <v>22</v>
      </c>
    </row>
    <row r="754" spans="1:15" x14ac:dyDescent="0.35">
      <c r="A754" t="s">
        <v>10197</v>
      </c>
      <c r="B754" t="s">
        <v>15256</v>
      </c>
      <c r="C754" t="s">
        <v>22</v>
      </c>
      <c r="D754" t="s">
        <v>22</v>
      </c>
      <c r="E754" t="s">
        <v>14334</v>
      </c>
      <c r="F754" t="s">
        <v>13347</v>
      </c>
      <c r="G754" t="s">
        <v>22</v>
      </c>
      <c r="H754" t="s">
        <v>22</v>
      </c>
      <c r="I754" t="s">
        <v>22</v>
      </c>
      <c r="J754" t="s">
        <v>22</v>
      </c>
      <c r="K754" t="s">
        <v>22</v>
      </c>
      <c r="L754" t="s">
        <v>22</v>
      </c>
      <c r="M754" t="s">
        <v>15256</v>
      </c>
      <c r="N754" t="s">
        <v>22</v>
      </c>
      <c r="O754" t="s">
        <v>22</v>
      </c>
    </row>
    <row r="755" spans="1:15" x14ac:dyDescent="0.35">
      <c r="A755" t="s">
        <v>10197</v>
      </c>
      <c r="B755" t="s">
        <v>15257</v>
      </c>
      <c r="C755" t="s">
        <v>22</v>
      </c>
      <c r="D755" t="s">
        <v>22</v>
      </c>
      <c r="E755" t="s">
        <v>14334</v>
      </c>
      <c r="F755" t="s">
        <v>13347</v>
      </c>
      <c r="G755" t="s">
        <v>22</v>
      </c>
      <c r="H755" t="s">
        <v>22</v>
      </c>
      <c r="I755" t="s">
        <v>22</v>
      </c>
      <c r="J755" t="s">
        <v>22</v>
      </c>
      <c r="K755" t="s">
        <v>22</v>
      </c>
      <c r="L755" t="s">
        <v>22</v>
      </c>
      <c r="M755" t="s">
        <v>15258</v>
      </c>
      <c r="N755" t="s">
        <v>22</v>
      </c>
      <c r="O755" t="s">
        <v>22</v>
      </c>
    </row>
    <row r="756" spans="1:15" x14ac:dyDescent="0.35">
      <c r="A756" t="s">
        <v>10197</v>
      </c>
      <c r="B756" t="s">
        <v>15259</v>
      </c>
      <c r="C756" t="s">
        <v>22</v>
      </c>
      <c r="D756" t="s">
        <v>22</v>
      </c>
      <c r="E756" t="s">
        <v>14349</v>
      </c>
      <c r="F756" t="s">
        <v>13347</v>
      </c>
      <c r="G756" t="s">
        <v>22</v>
      </c>
      <c r="H756" t="s">
        <v>22</v>
      </c>
      <c r="I756" t="s">
        <v>15139</v>
      </c>
      <c r="J756" t="s">
        <v>22</v>
      </c>
      <c r="K756" t="s">
        <v>22</v>
      </c>
      <c r="L756" t="s">
        <v>22</v>
      </c>
      <c r="M756" t="s">
        <v>15260</v>
      </c>
      <c r="N756" t="s">
        <v>22</v>
      </c>
      <c r="O756" t="s">
        <v>22</v>
      </c>
    </row>
    <row r="757" spans="1:15" x14ac:dyDescent="0.35">
      <c r="A757" t="s">
        <v>10197</v>
      </c>
      <c r="B757" t="s">
        <v>15261</v>
      </c>
      <c r="C757" t="s">
        <v>22</v>
      </c>
      <c r="D757" t="s">
        <v>22</v>
      </c>
      <c r="E757" t="s">
        <v>14334</v>
      </c>
      <c r="F757" t="s">
        <v>13347</v>
      </c>
      <c r="G757" t="s">
        <v>22</v>
      </c>
      <c r="H757" t="s">
        <v>22</v>
      </c>
      <c r="I757" t="s">
        <v>22</v>
      </c>
      <c r="J757" t="s">
        <v>22</v>
      </c>
      <c r="K757" t="s">
        <v>22</v>
      </c>
      <c r="L757" t="s">
        <v>22</v>
      </c>
      <c r="M757" t="s">
        <v>15261</v>
      </c>
      <c r="N757" t="s">
        <v>22</v>
      </c>
      <c r="O757" t="s">
        <v>22</v>
      </c>
    </row>
    <row r="758" spans="1:15" x14ac:dyDescent="0.35">
      <c r="A758" t="s">
        <v>10197</v>
      </c>
      <c r="B758" t="s">
        <v>15262</v>
      </c>
      <c r="C758" t="s">
        <v>22</v>
      </c>
      <c r="D758" t="s">
        <v>22</v>
      </c>
      <c r="E758" t="s">
        <v>14334</v>
      </c>
      <c r="F758" t="s">
        <v>13347</v>
      </c>
      <c r="G758" t="s">
        <v>22</v>
      </c>
      <c r="H758" t="s">
        <v>22</v>
      </c>
      <c r="I758" t="s">
        <v>22</v>
      </c>
      <c r="J758" t="s">
        <v>22</v>
      </c>
      <c r="K758" t="s">
        <v>22</v>
      </c>
      <c r="L758" t="s">
        <v>22</v>
      </c>
      <c r="M758" t="s">
        <v>15262</v>
      </c>
      <c r="N758" t="s">
        <v>22</v>
      </c>
      <c r="O758" t="s">
        <v>22</v>
      </c>
    </row>
    <row r="759" spans="1:15" x14ac:dyDescent="0.35">
      <c r="A759" t="s">
        <v>10197</v>
      </c>
      <c r="B759" t="s">
        <v>15263</v>
      </c>
      <c r="C759" t="s">
        <v>22</v>
      </c>
      <c r="D759" t="s">
        <v>22</v>
      </c>
      <c r="E759" t="s">
        <v>14334</v>
      </c>
      <c r="F759" t="s">
        <v>13347</v>
      </c>
      <c r="G759" t="s">
        <v>22</v>
      </c>
      <c r="H759" t="s">
        <v>22</v>
      </c>
      <c r="I759" t="s">
        <v>22</v>
      </c>
      <c r="J759" t="s">
        <v>22</v>
      </c>
      <c r="K759" t="s">
        <v>22</v>
      </c>
      <c r="L759" t="s">
        <v>22</v>
      </c>
      <c r="M759" t="s">
        <v>15262</v>
      </c>
      <c r="N759" t="s">
        <v>22</v>
      </c>
      <c r="O759" t="s">
        <v>22</v>
      </c>
    </row>
    <row r="760" spans="1:15" x14ac:dyDescent="0.35">
      <c r="A760" t="s">
        <v>10197</v>
      </c>
      <c r="B760" t="s">
        <v>15264</v>
      </c>
      <c r="C760" t="s">
        <v>22</v>
      </c>
      <c r="D760" t="s">
        <v>22</v>
      </c>
      <c r="E760" t="s">
        <v>14334</v>
      </c>
      <c r="F760" t="s">
        <v>13347</v>
      </c>
      <c r="G760" t="s">
        <v>22</v>
      </c>
      <c r="H760" t="s">
        <v>22</v>
      </c>
      <c r="I760" t="s">
        <v>22</v>
      </c>
      <c r="J760" t="s">
        <v>22</v>
      </c>
      <c r="K760" t="s">
        <v>22</v>
      </c>
      <c r="L760" t="s">
        <v>22</v>
      </c>
      <c r="M760" t="s">
        <v>15264</v>
      </c>
      <c r="N760" t="s">
        <v>22</v>
      </c>
      <c r="O760" t="s">
        <v>22</v>
      </c>
    </row>
    <row r="761" spans="1:15" x14ac:dyDescent="0.35">
      <c r="A761" t="s">
        <v>10197</v>
      </c>
      <c r="B761" t="s">
        <v>15265</v>
      </c>
      <c r="C761" t="s">
        <v>22</v>
      </c>
      <c r="D761" t="s">
        <v>22</v>
      </c>
      <c r="E761" t="s">
        <v>14349</v>
      </c>
      <c r="F761" t="s">
        <v>13347</v>
      </c>
      <c r="G761" t="s">
        <v>22</v>
      </c>
      <c r="H761" t="s">
        <v>22</v>
      </c>
      <c r="I761" t="s">
        <v>15139</v>
      </c>
      <c r="J761" t="s">
        <v>22</v>
      </c>
      <c r="K761" t="s">
        <v>22</v>
      </c>
      <c r="L761" t="s">
        <v>22</v>
      </c>
      <c r="M761" t="s">
        <v>15266</v>
      </c>
      <c r="N761" t="s">
        <v>22</v>
      </c>
      <c r="O761" t="s">
        <v>22</v>
      </c>
    </row>
    <row r="762" spans="1:15" x14ac:dyDescent="0.35">
      <c r="A762" t="s">
        <v>10197</v>
      </c>
      <c r="B762" t="s">
        <v>15267</v>
      </c>
      <c r="C762" t="s">
        <v>22</v>
      </c>
      <c r="D762" t="s">
        <v>22</v>
      </c>
      <c r="E762" t="s">
        <v>14951</v>
      </c>
      <c r="F762" t="s">
        <v>13347</v>
      </c>
      <c r="G762" t="s">
        <v>22</v>
      </c>
      <c r="H762" t="s">
        <v>490</v>
      </c>
      <c r="I762" t="s">
        <v>7029</v>
      </c>
      <c r="J762" t="s">
        <v>22</v>
      </c>
      <c r="K762" t="s">
        <v>22</v>
      </c>
      <c r="L762" t="s">
        <v>22</v>
      </c>
      <c r="M762" t="s">
        <v>15268</v>
      </c>
      <c r="N762" t="s">
        <v>22</v>
      </c>
      <c r="O762" t="s">
        <v>22</v>
      </c>
    </row>
    <row r="763" spans="1:15" x14ac:dyDescent="0.35">
      <c r="A763" t="s">
        <v>10197</v>
      </c>
      <c r="B763" t="s">
        <v>15269</v>
      </c>
      <c r="C763" t="s">
        <v>22</v>
      </c>
      <c r="D763" t="s">
        <v>22</v>
      </c>
      <c r="E763" t="s">
        <v>14951</v>
      </c>
      <c r="F763" t="s">
        <v>13347</v>
      </c>
      <c r="G763" t="s">
        <v>22</v>
      </c>
      <c r="H763" t="s">
        <v>7046</v>
      </c>
      <c r="I763" t="s">
        <v>22</v>
      </c>
      <c r="J763" t="s">
        <v>22</v>
      </c>
      <c r="K763" t="s">
        <v>22</v>
      </c>
      <c r="L763" t="s">
        <v>22</v>
      </c>
      <c r="M763" t="s">
        <v>15269</v>
      </c>
      <c r="N763" t="s">
        <v>22</v>
      </c>
      <c r="O763" t="s">
        <v>22</v>
      </c>
    </row>
    <row r="764" spans="1:15" x14ac:dyDescent="0.35">
      <c r="A764" t="s">
        <v>10197</v>
      </c>
      <c r="B764" t="s">
        <v>15270</v>
      </c>
      <c r="C764" t="s">
        <v>22</v>
      </c>
      <c r="D764" t="s">
        <v>22</v>
      </c>
      <c r="E764" t="s">
        <v>14349</v>
      </c>
      <c r="F764" t="s">
        <v>13347</v>
      </c>
      <c r="G764" t="s">
        <v>22</v>
      </c>
      <c r="H764" t="s">
        <v>490</v>
      </c>
      <c r="I764" t="s">
        <v>15139</v>
      </c>
      <c r="J764" t="s">
        <v>22</v>
      </c>
      <c r="K764" t="s">
        <v>22</v>
      </c>
      <c r="L764" t="s">
        <v>22</v>
      </c>
      <c r="M764" t="s">
        <v>15271</v>
      </c>
      <c r="N764" t="s">
        <v>22</v>
      </c>
      <c r="O764" t="s">
        <v>22</v>
      </c>
    </row>
    <row r="765" spans="1:15" x14ac:dyDescent="0.35">
      <c r="A765" t="s">
        <v>10197</v>
      </c>
      <c r="B765" t="s">
        <v>15272</v>
      </c>
      <c r="C765" t="s">
        <v>22</v>
      </c>
      <c r="D765" t="s">
        <v>22</v>
      </c>
      <c r="E765" t="s">
        <v>14334</v>
      </c>
      <c r="F765" t="s">
        <v>13347</v>
      </c>
      <c r="G765" t="s">
        <v>22</v>
      </c>
      <c r="H765" t="s">
        <v>7052</v>
      </c>
      <c r="I765" t="s">
        <v>22</v>
      </c>
      <c r="J765" t="s">
        <v>22</v>
      </c>
      <c r="K765" t="s">
        <v>22</v>
      </c>
      <c r="L765" t="s">
        <v>22</v>
      </c>
      <c r="M765" t="s">
        <v>15272</v>
      </c>
      <c r="N765" t="s">
        <v>22</v>
      </c>
      <c r="O765" t="s">
        <v>22</v>
      </c>
    </row>
    <row r="766" spans="1:15" x14ac:dyDescent="0.35">
      <c r="A766" t="s">
        <v>10197</v>
      </c>
      <c r="B766" t="s">
        <v>15273</v>
      </c>
      <c r="C766" t="s">
        <v>22</v>
      </c>
      <c r="D766" t="s">
        <v>22</v>
      </c>
      <c r="E766" t="s">
        <v>14349</v>
      </c>
      <c r="F766" t="s">
        <v>13347</v>
      </c>
      <c r="G766" t="s">
        <v>22</v>
      </c>
      <c r="H766" t="s">
        <v>7052</v>
      </c>
      <c r="I766" t="s">
        <v>15253</v>
      </c>
      <c r="J766" t="s">
        <v>22</v>
      </c>
      <c r="K766" t="s">
        <v>22</v>
      </c>
      <c r="L766" t="s">
        <v>22</v>
      </c>
      <c r="M766" t="s">
        <v>15273</v>
      </c>
      <c r="N766" t="s">
        <v>22</v>
      </c>
      <c r="O766" t="s">
        <v>22</v>
      </c>
    </row>
    <row r="767" spans="1:15" x14ac:dyDescent="0.35">
      <c r="A767" t="s">
        <v>10197</v>
      </c>
      <c r="B767" t="s">
        <v>15274</v>
      </c>
      <c r="C767" t="s">
        <v>22</v>
      </c>
      <c r="D767" t="s">
        <v>22</v>
      </c>
      <c r="E767" t="s">
        <v>14951</v>
      </c>
      <c r="F767" t="s">
        <v>13347</v>
      </c>
      <c r="G767" t="s">
        <v>22</v>
      </c>
      <c r="H767" t="s">
        <v>490</v>
      </c>
      <c r="I767" t="s">
        <v>7029</v>
      </c>
      <c r="J767" t="s">
        <v>22</v>
      </c>
      <c r="K767" t="s">
        <v>22</v>
      </c>
      <c r="L767" t="s">
        <v>22</v>
      </c>
      <c r="M767" t="s">
        <v>15275</v>
      </c>
      <c r="N767" t="s">
        <v>22</v>
      </c>
      <c r="O767" t="s">
        <v>22</v>
      </c>
    </row>
    <row r="768" spans="1:15" x14ac:dyDescent="0.35">
      <c r="A768" t="s">
        <v>10197</v>
      </c>
      <c r="B768" t="s">
        <v>15276</v>
      </c>
      <c r="C768" t="s">
        <v>22</v>
      </c>
      <c r="D768" t="s">
        <v>22</v>
      </c>
      <c r="E768" t="s">
        <v>14334</v>
      </c>
      <c r="F768" t="s">
        <v>13347</v>
      </c>
      <c r="G768" t="s">
        <v>22</v>
      </c>
      <c r="H768" t="s">
        <v>22</v>
      </c>
      <c r="I768" t="s">
        <v>22</v>
      </c>
      <c r="J768" t="s">
        <v>22</v>
      </c>
      <c r="K768" t="s">
        <v>22</v>
      </c>
      <c r="L768" t="s">
        <v>22</v>
      </c>
      <c r="M768" t="s">
        <v>15277</v>
      </c>
      <c r="N768" t="s">
        <v>22</v>
      </c>
      <c r="O768" t="s">
        <v>22</v>
      </c>
    </row>
    <row r="769" spans="1:15" x14ac:dyDescent="0.35">
      <c r="A769" t="s">
        <v>10197</v>
      </c>
      <c r="B769" t="s">
        <v>15278</v>
      </c>
      <c r="C769" t="s">
        <v>22</v>
      </c>
      <c r="D769" t="s">
        <v>22</v>
      </c>
      <c r="E769" t="s">
        <v>14349</v>
      </c>
      <c r="F769" t="s">
        <v>13347</v>
      </c>
      <c r="G769" t="s">
        <v>22</v>
      </c>
      <c r="H769" t="s">
        <v>490</v>
      </c>
      <c r="I769" t="s">
        <v>15139</v>
      </c>
      <c r="J769" t="s">
        <v>22</v>
      </c>
      <c r="K769" t="s">
        <v>22</v>
      </c>
      <c r="L769" t="s">
        <v>22</v>
      </c>
      <c r="M769" t="s">
        <v>15279</v>
      </c>
      <c r="N769" t="s">
        <v>22</v>
      </c>
      <c r="O769" t="s">
        <v>22</v>
      </c>
    </row>
    <row r="770" spans="1:15" x14ac:dyDescent="0.35">
      <c r="A770" t="s">
        <v>10197</v>
      </c>
      <c r="B770" t="s">
        <v>15280</v>
      </c>
      <c r="C770" t="s">
        <v>22</v>
      </c>
      <c r="D770" t="s">
        <v>22</v>
      </c>
      <c r="E770" t="s">
        <v>14334</v>
      </c>
      <c r="F770" t="s">
        <v>13347</v>
      </c>
      <c r="G770" t="s">
        <v>22</v>
      </c>
      <c r="H770" t="s">
        <v>22</v>
      </c>
      <c r="I770" t="s">
        <v>22</v>
      </c>
      <c r="J770" t="s">
        <v>22</v>
      </c>
      <c r="K770" t="s">
        <v>22</v>
      </c>
      <c r="L770" t="s">
        <v>22</v>
      </c>
      <c r="M770" t="s">
        <v>15281</v>
      </c>
      <c r="N770" t="s">
        <v>22</v>
      </c>
      <c r="O770" t="s">
        <v>22</v>
      </c>
    </row>
    <row r="771" spans="1:15" x14ac:dyDescent="0.35">
      <c r="A771" t="s">
        <v>10197</v>
      </c>
      <c r="B771" t="s">
        <v>15282</v>
      </c>
      <c r="C771" t="s">
        <v>22</v>
      </c>
      <c r="D771" t="s">
        <v>22</v>
      </c>
      <c r="E771" t="s">
        <v>14334</v>
      </c>
      <c r="F771" t="s">
        <v>13347</v>
      </c>
      <c r="G771" t="s">
        <v>22</v>
      </c>
      <c r="H771" t="s">
        <v>7052</v>
      </c>
      <c r="I771" t="s">
        <v>14641</v>
      </c>
      <c r="J771" t="s">
        <v>22</v>
      </c>
      <c r="K771" t="s">
        <v>22</v>
      </c>
      <c r="L771" t="s">
        <v>22</v>
      </c>
      <c r="M771" t="s">
        <v>15282</v>
      </c>
      <c r="N771" t="s">
        <v>22</v>
      </c>
      <c r="O771" t="s">
        <v>22</v>
      </c>
    </row>
    <row r="772" spans="1:15" x14ac:dyDescent="0.35">
      <c r="A772" t="s">
        <v>10197</v>
      </c>
      <c r="B772" t="s">
        <v>15283</v>
      </c>
      <c r="C772" t="s">
        <v>22</v>
      </c>
      <c r="D772" t="s">
        <v>22</v>
      </c>
      <c r="E772" t="s">
        <v>14334</v>
      </c>
      <c r="F772" t="s">
        <v>13347</v>
      </c>
      <c r="G772" t="s">
        <v>22</v>
      </c>
      <c r="H772" t="s">
        <v>7052</v>
      </c>
      <c r="I772" t="s">
        <v>14641</v>
      </c>
      <c r="J772" t="s">
        <v>22</v>
      </c>
      <c r="K772" t="s">
        <v>22</v>
      </c>
      <c r="L772" t="s">
        <v>22</v>
      </c>
      <c r="M772" t="s">
        <v>15282</v>
      </c>
      <c r="N772" t="s">
        <v>22</v>
      </c>
      <c r="O772" t="s">
        <v>22</v>
      </c>
    </row>
    <row r="773" spans="1:15" x14ac:dyDescent="0.35">
      <c r="A773" t="s">
        <v>10197</v>
      </c>
      <c r="B773" t="s">
        <v>15284</v>
      </c>
      <c r="C773" t="s">
        <v>22</v>
      </c>
      <c r="D773" t="s">
        <v>22</v>
      </c>
      <c r="E773" t="s">
        <v>14334</v>
      </c>
      <c r="F773" t="s">
        <v>13347</v>
      </c>
      <c r="G773" t="s">
        <v>22</v>
      </c>
      <c r="H773" t="s">
        <v>7052</v>
      </c>
      <c r="I773" t="s">
        <v>14641</v>
      </c>
      <c r="J773" t="s">
        <v>7033</v>
      </c>
      <c r="K773" t="s">
        <v>15285</v>
      </c>
      <c r="L773" t="s">
        <v>22</v>
      </c>
      <c r="M773" t="s">
        <v>15286</v>
      </c>
      <c r="N773" t="s">
        <v>22</v>
      </c>
      <c r="O773" t="s">
        <v>22</v>
      </c>
    </row>
    <row r="774" spans="1:15" x14ac:dyDescent="0.35">
      <c r="A774" t="s">
        <v>10197</v>
      </c>
      <c r="B774" t="s">
        <v>15287</v>
      </c>
      <c r="C774" t="s">
        <v>22</v>
      </c>
      <c r="D774" t="s">
        <v>22</v>
      </c>
      <c r="E774" t="s">
        <v>14334</v>
      </c>
      <c r="F774" t="s">
        <v>13347</v>
      </c>
      <c r="G774" t="s">
        <v>22</v>
      </c>
      <c r="H774" t="s">
        <v>22</v>
      </c>
      <c r="I774" t="s">
        <v>22</v>
      </c>
      <c r="J774" t="s">
        <v>22</v>
      </c>
      <c r="K774" t="s">
        <v>22</v>
      </c>
      <c r="L774" t="s">
        <v>22</v>
      </c>
      <c r="M774" t="s">
        <v>15287</v>
      </c>
      <c r="N774" t="s">
        <v>22</v>
      </c>
      <c r="O774" t="s">
        <v>22</v>
      </c>
    </row>
    <row r="775" spans="1:15" x14ac:dyDescent="0.35">
      <c r="A775" t="s">
        <v>10197</v>
      </c>
      <c r="B775" t="s">
        <v>15288</v>
      </c>
      <c r="C775" t="s">
        <v>22</v>
      </c>
      <c r="D775" t="s">
        <v>22</v>
      </c>
      <c r="E775" t="s">
        <v>14951</v>
      </c>
      <c r="F775" t="s">
        <v>13347</v>
      </c>
      <c r="G775" t="s">
        <v>22</v>
      </c>
      <c r="H775" t="s">
        <v>490</v>
      </c>
      <c r="I775" t="s">
        <v>7029</v>
      </c>
      <c r="J775" t="s">
        <v>22</v>
      </c>
      <c r="K775" t="s">
        <v>22</v>
      </c>
      <c r="L775" t="s">
        <v>22</v>
      </c>
      <c r="M775" t="s">
        <v>15288</v>
      </c>
      <c r="N775" t="s">
        <v>22</v>
      </c>
      <c r="O775" t="s">
        <v>22</v>
      </c>
    </row>
    <row r="776" spans="1:15" x14ac:dyDescent="0.35">
      <c r="A776" t="s">
        <v>10197</v>
      </c>
      <c r="B776" t="s">
        <v>15289</v>
      </c>
      <c r="C776" t="s">
        <v>22</v>
      </c>
      <c r="D776" t="s">
        <v>22</v>
      </c>
      <c r="E776" t="s">
        <v>14349</v>
      </c>
      <c r="F776" t="s">
        <v>13347</v>
      </c>
      <c r="G776" t="s">
        <v>22</v>
      </c>
      <c r="H776" t="s">
        <v>490</v>
      </c>
      <c r="I776" t="s">
        <v>14641</v>
      </c>
      <c r="J776" t="s">
        <v>22</v>
      </c>
      <c r="K776" t="s">
        <v>22</v>
      </c>
      <c r="L776" t="s">
        <v>22</v>
      </c>
      <c r="M776" t="s">
        <v>15289</v>
      </c>
      <c r="N776" t="s">
        <v>22</v>
      </c>
      <c r="O776" t="s">
        <v>22</v>
      </c>
    </row>
    <row r="777" spans="1:15" x14ac:dyDescent="0.35">
      <c r="A777" t="s">
        <v>10197</v>
      </c>
      <c r="B777" t="s">
        <v>15290</v>
      </c>
      <c r="C777" t="s">
        <v>22</v>
      </c>
      <c r="D777" t="s">
        <v>22</v>
      </c>
      <c r="E777" t="s">
        <v>14349</v>
      </c>
      <c r="F777" t="s">
        <v>13347</v>
      </c>
      <c r="G777" t="s">
        <v>22</v>
      </c>
      <c r="H777" t="s">
        <v>490</v>
      </c>
      <c r="I777" t="s">
        <v>14641</v>
      </c>
      <c r="J777" t="s">
        <v>22</v>
      </c>
      <c r="K777" t="s">
        <v>22</v>
      </c>
      <c r="L777" t="s">
        <v>22</v>
      </c>
      <c r="M777" t="s">
        <v>15290</v>
      </c>
      <c r="N777" t="s">
        <v>22</v>
      </c>
      <c r="O777" t="s">
        <v>22</v>
      </c>
    </row>
    <row r="778" spans="1:15" x14ac:dyDescent="0.35">
      <c r="A778" t="s">
        <v>10197</v>
      </c>
      <c r="B778" t="s">
        <v>15291</v>
      </c>
      <c r="C778" t="s">
        <v>22</v>
      </c>
      <c r="D778" t="s">
        <v>22</v>
      </c>
      <c r="E778" t="s">
        <v>14334</v>
      </c>
      <c r="F778" t="s">
        <v>13347</v>
      </c>
      <c r="G778" t="s">
        <v>22</v>
      </c>
      <c r="H778" t="s">
        <v>490</v>
      </c>
      <c r="I778" t="s">
        <v>7029</v>
      </c>
      <c r="J778" t="s">
        <v>22</v>
      </c>
      <c r="K778" t="s">
        <v>22</v>
      </c>
      <c r="L778" t="s">
        <v>22</v>
      </c>
      <c r="M778" t="s">
        <v>15291</v>
      </c>
      <c r="N778" t="s">
        <v>22</v>
      </c>
      <c r="O778" t="s">
        <v>22</v>
      </c>
    </row>
    <row r="779" spans="1:15" x14ac:dyDescent="0.35">
      <c r="A779" t="s">
        <v>10197</v>
      </c>
      <c r="B779" t="s">
        <v>15292</v>
      </c>
      <c r="C779" t="s">
        <v>22</v>
      </c>
      <c r="D779" t="s">
        <v>22</v>
      </c>
      <c r="E779" t="s">
        <v>14951</v>
      </c>
      <c r="F779" t="s">
        <v>13347</v>
      </c>
      <c r="G779" t="s">
        <v>22</v>
      </c>
      <c r="H779" t="s">
        <v>490</v>
      </c>
      <c r="I779" t="s">
        <v>7029</v>
      </c>
      <c r="J779" t="s">
        <v>22</v>
      </c>
      <c r="K779" t="s">
        <v>22</v>
      </c>
      <c r="L779" t="s">
        <v>22</v>
      </c>
      <c r="M779" t="s">
        <v>15292</v>
      </c>
      <c r="N779" t="s">
        <v>22</v>
      </c>
      <c r="O779" t="s">
        <v>22</v>
      </c>
    </row>
    <row r="780" spans="1:15" x14ac:dyDescent="0.35">
      <c r="A780" t="s">
        <v>10197</v>
      </c>
      <c r="B780" t="s">
        <v>15293</v>
      </c>
      <c r="C780" t="s">
        <v>22</v>
      </c>
      <c r="D780" t="s">
        <v>22</v>
      </c>
      <c r="E780" t="s">
        <v>14334</v>
      </c>
      <c r="F780" t="s">
        <v>13347</v>
      </c>
      <c r="G780" t="s">
        <v>22</v>
      </c>
      <c r="H780" t="s">
        <v>490</v>
      </c>
      <c r="I780" t="s">
        <v>14641</v>
      </c>
      <c r="J780" t="s">
        <v>22</v>
      </c>
      <c r="K780" t="s">
        <v>22</v>
      </c>
      <c r="L780" t="s">
        <v>22</v>
      </c>
      <c r="M780" t="s">
        <v>15293</v>
      </c>
      <c r="N780" t="s">
        <v>22</v>
      </c>
      <c r="O780" t="s">
        <v>22</v>
      </c>
    </row>
    <row r="781" spans="1:15" x14ac:dyDescent="0.35">
      <c r="A781" t="s">
        <v>10197</v>
      </c>
      <c r="B781" t="s">
        <v>15294</v>
      </c>
      <c r="C781" t="s">
        <v>22</v>
      </c>
      <c r="D781" t="s">
        <v>22</v>
      </c>
      <c r="E781" t="s">
        <v>14349</v>
      </c>
      <c r="F781" t="s">
        <v>13347</v>
      </c>
      <c r="G781" t="s">
        <v>22</v>
      </c>
      <c r="H781" t="s">
        <v>490</v>
      </c>
      <c r="I781" t="s">
        <v>14641</v>
      </c>
      <c r="J781" t="s">
        <v>22</v>
      </c>
      <c r="K781" t="s">
        <v>22</v>
      </c>
      <c r="L781" t="s">
        <v>22</v>
      </c>
      <c r="M781" t="s">
        <v>15294</v>
      </c>
      <c r="N781" t="s">
        <v>22</v>
      </c>
      <c r="O781" t="s">
        <v>22</v>
      </c>
    </row>
    <row r="782" spans="1:15" x14ac:dyDescent="0.35">
      <c r="A782" t="s">
        <v>10197</v>
      </c>
      <c r="B782" t="s">
        <v>15295</v>
      </c>
      <c r="C782" t="s">
        <v>22</v>
      </c>
      <c r="D782" t="s">
        <v>22</v>
      </c>
      <c r="E782" t="s">
        <v>14349</v>
      </c>
      <c r="F782" t="s">
        <v>13347</v>
      </c>
      <c r="G782" t="s">
        <v>22</v>
      </c>
      <c r="H782" t="s">
        <v>490</v>
      </c>
      <c r="I782" t="s">
        <v>14641</v>
      </c>
      <c r="J782" t="s">
        <v>22</v>
      </c>
      <c r="K782" t="s">
        <v>22</v>
      </c>
      <c r="L782" t="s">
        <v>22</v>
      </c>
      <c r="M782" t="s">
        <v>15295</v>
      </c>
      <c r="N782" t="s">
        <v>22</v>
      </c>
      <c r="O782" t="s">
        <v>22</v>
      </c>
    </row>
    <row r="783" spans="1:15" x14ac:dyDescent="0.35">
      <c r="A783" t="s">
        <v>10197</v>
      </c>
      <c r="B783" t="s">
        <v>15296</v>
      </c>
      <c r="C783" t="s">
        <v>22</v>
      </c>
      <c r="D783" t="s">
        <v>22</v>
      </c>
      <c r="E783" t="s">
        <v>14951</v>
      </c>
      <c r="F783" t="s">
        <v>13347</v>
      </c>
      <c r="G783" t="s">
        <v>22</v>
      </c>
      <c r="H783" t="s">
        <v>490</v>
      </c>
      <c r="I783" t="s">
        <v>7029</v>
      </c>
      <c r="J783" t="s">
        <v>22</v>
      </c>
      <c r="K783" t="s">
        <v>22</v>
      </c>
      <c r="L783" t="s">
        <v>22</v>
      </c>
      <c r="M783" t="s">
        <v>15296</v>
      </c>
      <c r="N783" t="s">
        <v>22</v>
      </c>
      <c r="O783" t="s">
        <v>22</v>
      </c>
    </row>
    <row r="784" spans="1:15" x14ac:dyDescent="0.35">
      <c r="A784" t="s">
        <v>10197</v>
      </c>
      <c r="B784" t="s">
        <v>15297</v>
      </c>
      <c r="C784" t="s">
        <v>22</v>
      </c>
      <c r="D784" t="s">
        <v>22</v>
      </c>
      <c r="E784" t="s">
        <v>14951</v>
      </c>
      <c r="F784" t="s">
        <v>13347</v>
      </c>
      <c r="G784" t="s">
        <v>22</v>
      </c>
      <c r="H784" t="s">
        <v>490</v>
      </c>
      <c r="I784" t="s">
        <v>7029</v>
      </c>
      <c r="J784" t="s">
        <v>22</v>
      </c>
      <c r="K784" t="s">
        <v>22</v>
      </c>
      <c r="L784" t="s">
        <v>22</v>
      </c>
      <c r="M784" t="s">
        <v>15297</v>
      </c>
      <c r="N784" t="s">
        <v>22</v>
      </c>
      <c r="O784" t="s">
        <v>22</v>
      </c>
    </row>
    <row r="785" spans="1:15" x14ac:dyDescent="0.35">
      <c r="A785" t="s">
        <v>10197</v>
      </c>
      <c r="B785" t="s">
        <v>15298</v>
      </c>
      <c r="C785" t="s">
        <v>22</v>
      </c>
      <c r="D785" t="s">
        <v>22</v>
      </c>
      <c r="E785" t="s">
        <v>14349</v>
      </c>
      <c r="F785" t="s">
        <v>13347</v>
      </c>
      <c r="G785" t="s">
        <v>22</v>
      </c>
      <c r="H785" t="s">
        <v>490</v>
      </c>
      <c r="I785" t="s">
        <v>14641</v>
      </c>
      <c r="J785" t="s">
        <v>22</v>
      </c>
      <c r="K785" t="s">
        <v>22</v>
      </c>
      <c r="L785" t="s">
        <v>22</v>
      </c>
      <c r="M785" t="s">
        <v>15298</v>
      </c>
      <c r="N785" t="s">
        <v>22</v>
      </c>
      <c r="O785" t="s">
        <v>22</v>
      </c>
    </row>
    <row r="786" spans="1:15" x14ac:dyDescent="0.35">
      <c r="A786" t="s">
        <v>10197</v>
      </c>
      <c r="B786" t="s">
        <v>15299</v>
      </c>
      <c r="C786" t="s">
        <v>22</v>
      </c>
      <c r="D786" t="s">
        <v>22</v>
      </c>
      <c r="E786" t="s">
        <v>14334</v>
      </c>
      <c r="F786" t="s">
        <v>13347</v>
      </c>
      <c r="G786" t="s">
        <v>22</v>
      </c>
      <c r="H786" t="s">
        <v>490</v>
      </c>
      <c r="I786" t="s">
        <v>14641</v>
      </c>
      <c r="J786" t="s">
        <v>22</v>
      </c>
      <c r="K786" t="s">
        <v>22</v>
      </c>
      <c r="L786" t="s">
        <v>22</v>
      </c>
      <c r="M786" t="s">
        <v>15299</v>
      </c>
      <c r="N786" t="s">
        <v>22</v>
      </c>
      <c r="O786" t="s">
        <v>22</v>
      </c>
    </row>
    <row r="787" spans="1:15" x14ac:dyDescent="0.35">
      <c r="A787" t="s">
        <v>10197</v>
      </c>
      <c r="B787" t="s">
        <v>15300</v>
      </c>
      <c r="C787" t="s">
        <v>22</v>
      </c>
      <c r="D787" t="s">
        <v>22</v>
      </c>
      <c r="E787" t="s">
        <v>14334</v>
      </c>
      <c r="F787" t="s">
        <v>13347</v>
      </c>
      <c r="G787" t="s">
        <v>22</v>
      </c>
      <c r="H787" t="s">
        <v>490</v>
      </c>
      <c r="I787" t="s">
        <v>14641</v>
      </c>
      <c r="J787" t="s">
        <v>22</v>
      </c>
      <c r="K787" t="s">
        <v>22</v>
      </c>
      <c r="L787" t="s">
        <v>22</v>
      </c>
      <c r="M787" t="s">
        <v>15300</v>
      </c>
      <c r="N787" t="s">
        <v>22</v>
      </c>
      <c r="O787" t="s">
        <v>22</v>
      </c>
    </row>
    <row r="788" spans="1:15" x14ac:dyDescent="0.35">
      <c r="A788" t="s">
        <v>10197</v>
      </c>
      <c r="B788" t="s">
        <v>15301</v>
      </c>
      <c r="C788" t="s">
        <v>22</v>
      </c>
      <c r="D788" t="s">
        <v>22</v>
      </c>
      <c r="E788" t="s">
        <v>14951</v>
      </c>
      <c r="F788" t="s">
        <v>13347</v>
      </c>
      <c r="G788" t="s">
        <v>22</v>
      </c>
      <c r="H788" t="s">
        <v>490</v>
      </c>
      <c r="I788" t="s">
        <v>7029</v>
      </c>
      <c r="J788" t="s">
        <v>22</v>
      </c>
      <c r="K788" t="s">
        <v>22</v>
      </c>
      <c r="L788" t="s">
        <v>22</v>
      </c>
      <c r="M788" t="s">
        <v>15301</v>
      </c>
      <c r="N788" t="s">
        <v>22</v>
      </c>
      <c r="O788" t="s">
        <v>22</v>
      </c>
    </row>
    <row r="789" spans="1:15" x14ac:dyDescent="0.35">
      <c r="A789" t="s">
        <v>10197</v>
      </c>
      <c r="B789" t="s">
        <v>15302</v>
      </c>
      <c r="C789" t="s">
        <v>22</v>
      </c>
      <c r="D789" t="s">
        <v>22</v>
      </c>
      <c r="E789" t="s">
        <v>14951</v>
      </c>
      <c r="F789" t="s">
        <v>13347</v>
      </c>
      <c r="G789" t="s">
        <v>22</v>
      </c>
      <c r="H789" t="s">
        <v>490</v>
      </c>
      <c r="I789" t="s">
        <v>7029</v>
      </c>
      <c r="J789" t="s">
        <v>22</v>
      </c>
      <c r="K789" t="s">
        <v>22</v>
      </c>
      <c r="L789" t="s">
        <v>22</v>
      </c>
      <c r="M789" t="s">
        <v>15302</v>
      </c>
      <c r="N789" t="s">
        <v>22</v>
      </c>
      <c r="O789" t="s">
        <v>22</v>
      </c>
    </row>
    <row r="790" spans="1:15" x14ac:dyDescent="0.35">
      <c r="A790" t="s">
        <v>10197</v>
      </c>
      <c r="B790" t="s">
        <v>15303</v>
      </c>
      <c r="C790" t="s">
        <v>22</v>
      </c>
      <c r="D790" t="s">
        <v>22</v>
      </c>
      <c r="E790" t="s">
        <v>14951</v>
      </c>
      <c r="F790" t="s">
        <v>13347</v>
      </c>
      <c r="G790" t="s">
        <v>22</v>
      </c>
      <c r="H790" t="s">
        <v>490</v>
      </c>
      <c r="I790" t="s">
        <v>7029</v>
      </c>
      <c r="J790" t="s">
        <v>22</v>
      </c>
      <c r="K790" t="s">
        <v>22</v>
      </c>
      <c r="L790" t="s">
        <v>22</v>
      </c>
      <c r="M790" t="s">
        <v>15303</v>
      </c>
      <c r="N790" t="s">
        <v>22</v>
      </c>
      <c r="O790" t="s">
        <v>22</v>
      </c>
    </row>
    <row r="791" spans="1:15" x14ac:dyDescent="0.35">
      <c r="A791" t="s">
        <v>10197</v>
      </c>
      <c r="B791" t="s">
        <v>15304</v>
      </c>
      <c r="C791" t="s">
        <v>22</v>
      </c>
      <c r="D791" t="s">
        <v>22</v>
      </c>
      <c r="E791" t="s">
        <v>14951</v>
      </c>
      <c r="F791" t="s">
        <v>13347</v>
      </c>
      <c r="G791" t="s">
        <v>22</v>
      </c>
      <c r="H791" t="s">
        <v>490</v>
      </c>
      <c r="I791" t="s">
        <v>7029</v>
      </c>
      <c r="J791" t="s">
        <v>22</v>
      </c>
      <c r="K791" t="s">
        <v>22</v>
      </c>
      <c r="L791" t="s">
        <v>22</v>
      </c>
      <c r="M791" t="s">
        <v>15304</v>
      </c>
      <c r="N791" t="s">
        <v>22</v>
      </c>
      <c r="O791" t="s">
        <v>22</v>
      </c>
    </row>
    <row r="792" spans="1:15" x14ac:dyDescent="0.35">
      <c r="A792" t="s">
        <v>10197</v>
      </c>
      <c r="B792" t="s">
        <v>15305</v>
      </c>
      <c r="C792" t="s">
        <v>22</v>
      </c>
      <c r="D792" t="s">
        <v>22</v>
      </c>
      <c r="E792" t="s">
        <v>14951</v>
      </c>
      <c r="F792" t="s">
        <v>13347</v>
      </c>
      <c r="G792" t="s">
        <v>22</v>
      </c>
      <c r="H792" t="s">
        <v>490</v>
      </c>
      <c r="I792" t="s">
        <v>7029</v>
      </c>
      <c r="J792" t="s">
        <v>22</v>
      </c>
      <c r="K792" t="s">
        <v>22</v>
      </c>
      <c r="L792" t="s">
        <v>22</v>
      </c>
      <c r="M792" t="s">
        <v>15305</v>
      </c>
      <c r="N792" t="s">
        <v>22</v>
      </c>
      <c r="O792" t="s">
        <v>22</v>
      </c>
    </row>
    <row r="793" spans="1:15" x14ac:dyDescent="0.35">
      <c r="A793" t="s">
        <v>10197</v>
      </c>
      <c r="B793" t="s">
        <v>15306</v>
      </c>
      <c r="C793" t="s">
        <v>22</v>
      </c>
      <c r="D793" t="s">
        <v>22</v>
      </c>
      <c r="E793" t="s">
        <v>14951</v>
      </c>
      <c r="F793" t="s">
        <v>13347</v>
      </c>
      <c r="G793" t="s">
        <v>22</v>
      </c>
      <c r="H793" t="s">
        <v>490</v>
      </c>
      <c r="I793" t="s">
        <v>7029</v>
      </c>
      <c r="J793" t="s">
        <v>22</v>
      </c>
      <c r="K793" t="s">
        <v>22</v>
      </c>
      <c r="L793" t="s">
        <v>22</v>
      </c>
      <c r="M793" t="s">
        <v>15306</v>
      </c>
      <c r="N793" t="s">
        <v>22</v>
      </c>
      <c r="O793" t="s">
        <v>22</v>
      </c>
    </row>
    <row r="794" spans="1:15" x14ac:dyDescent="0.35">
      <c r="A794" t="s">
        <v>10197</v>
      </c>
      <c r="B794" t="s">
        <v>15307</v>
      </c>
      <c r="C794" t="s">
        <v>22</v>
      </c>
      <c r="D794" t="s">
        <v>22</v>
      </c>
      <c r="E794" t="s">
        <v>14951</v>
      </c>
      <c r="F794" t="s">
        <v>13347</v>
      </c>
      <c r="G794" t="s">
        <v>22</v>
      </c>
      <c r="H794" t="s">
        <v>490</v>
      </c>
      <c r="I794" t="s">
        <v>7029</v>
      </c>
      <c r="J794" t="s">
        <v>22</v>
      </c>
      <c r="K794" t="s">
        <v>22</v>
      </c>
      <c r="L794" t="s">
        <v>22</v>
      </c>
      <c r="M794" t="s">
        <v>15307</v>
      </c>
      <c r="N794" t="s">
        <v>22</v>
      </c>
      <c r="O794" t="s">
        <v>22</v>
      </c>
    </row>
    <row r="795" spans="1:15" x14ac:dyDescent="0.35">
      <c r="A795" t="s">
        <v>10197</v>
      </c>
      <c r="B795" t="s">
        <v>15308</v>
      </c>
      <c r="C795" t="s">
        <v>22</v>
      </c>
      <c r="D795" t="s">
        <v>22</v>
      </c>
      <c r="E795" t="s">
        <v>14334</v>
      </c>
      <c r="F795" t="s">
        <v>13347</v>
      </c>
      <c r="G795" t="s">
        <v>22</v>
      </c>
      <c r="H795" t="s">
        <v>22</v>
      </c>
      <c r="I795" t="s">
        <v>22</v>
      </c>
      <c r="J795" t="s">
        <v>22</v>
      </c>
      <c r="K795" t="s">
        <v>22</v>
      </c>
      <c r="L795" t="s">
        <v>22</v>
      </c>
      <c r="M795" t="s">
        <v>15308</v>
      </c>
      <c r="N795" t="s">
        <v>22</v>
      </c>
      <c r="O795" t="s">
        <v>22</v>
      </c>
    </row>
    <row r="796" spans="1:15" x14ac:dyDescent="0.35">
      <c r="A796" t="s">
        <v>10197</v>
      </c>
      <c r="B796" t="s">
        <v>15309</v>
      </c>
      <c r="C796" t="s">
        <v>22</v>
      </c>
      <c r="D796" t="s">
        <v>22</v>
      </c>
      <c r="E796" t="s">
        <v>14334</v>
      </c>
      <c r="F796" t="s">
        <v>13347</v>
      </c>
      <c r="G796" t="s">
        <v>22</v>
      </c>
      <c r="H796" t="s">
        <v>22</v>
      </c>
      <c r="I796" t="s">
        <v>22</v>
      </c>
      <c r="J796" t="s">
        <v>22</v>
      </c>
      <c r="K796" t="s">
        <v>22</v>
      </c>
      <c r="L796" t="s">
        <v>22</v>
      </c>
      <c r="M796" t="s">
        <v>15309</v>
      </c>
      <c r="N796" t="s">
        <v>22</v>
      </c>
      <c r="O796" t="s">
        <v>22</v>
      </c>
    </row>
    <row r="797" spans="1:15" x14ac:dyDescent="0.35">
      <c r="A797" t="s">
        <v>10197</v>
      </c>
      <c r="B797" t="s">
        <v>15310</v>
      </c>
      <c r="C797" t="s">
        <v>22</v>
      </c>
      <c r="D797" t="s">
        <v>22</v>
      </c>
      <c r="E797" t="s">
        <v>14334</v>
      </c>
      <c r="F797" t="s">
        <v>13347</v>
      </c>
      <c r="G797" t="s">
        <v>22</v>
      </c>
      <c r="H797" t="s">
        <v>7052</v>
      </c>
      <c r="I797" t="s">
        <v>22</v>
      </c>
      <c r="J797" t="s">
        <v>22</v>
      </c>
      <c r="K797" t="s">
        <v>22</v>
      </c>
      <c r="L797" t="s">
        <v>22</v>
      </c>
      <c r="M797" t="s">
        <v>15310</v>
      </c>
      <c r="N797" t="s">
        <v>22</v>
      </c>
      <c r="O797" t="s">
        <v>22</v>
      </c>
    </row>
    <row r="798" spans="1:15" x14ac:dyDescent="0.35">
      <c r="A798" t="s">
        <v>10197</v>
      </c>
      <c r="B798" t="s">
        <v>15311</v>
      </c>
      <c r="C798" t="s">
        <v>22</v>
      </c>
      <c r="D798" t="s">
        <v>22</v>
      </c>
      <c r="E798" t="s">
        <v>14334</v>
      </c>
      <c r="F798" t="s">
        <v>13347</v>
      </c>
      <c r="G798" t="s">
        <v>22</v>
      </c>
      <c r="H798" t="s">
        <v>7052</v>
      </c>
      <c r="I798" t="s">
        <v>22</v>
      </c>
      <c r="J798" t="s">
        <v>22</v>
      </c>
      <c r="K798" t="s">
        <v>22</v>
      </c>
      <c r="L798" t="s">
        <v>22</v>
      </c>
      <c r="M798" t="s">
        <v>15311</v>
      </c>
      <c r="N798" t="s">
        <v>22</v>
      </c>
      <c r="O798" t="s">
        <v>22</v>
      </c>
    </row>
    <row r="799" spans="1:15" x14ac:dyDescent="0.35">
      <c r="A799" t="s">
        <v>10197</v>
      </c>
      <c r="B799" t="s">
        <v>15312</v>
      </c>
      <c r="C799" t="s">
        <v>22</v>
      </c>
      <c r="D799" t="s">
        <v>22</v>
      </c>
      <c r="E799" t="s">
        <v>14334</v>
      </c>
      <c r="F799" t="s">
        <v>13347</v>
      </c>
      <c r="G799" t="s">
        <v>22</v>
      </c>
      <c r="H799" t="s">
        <v>7052</v>
      </c>
      <c r="I799" t="s">
        <v>22</v>
      </c>
      <c r="J799" t="s">
        <v>22</v>
      </c>
      <c r="K799" t="s">
        <v>22</v>
      </c>
      <c r="L799" t="s">
        <v>22</v>
      </c>
      <c r="M799" t="s">
        <v>15312</v>
      </c>
      <c r="N799" t="s">
        <v>22</v>
      </c>
      <c r="O799" t="s">
        <v>22</v>
      </c>
    </row>
    <row r="800" spans="1:15" x14ac:dyDescent="0.35">
      <c r="A800" t="s">
        <v>10197</v>
      </c>
      <c r="B800" t="s">
        <v>15313</v>
      </c>
      <c r="C800" t="s">
        <v>22</v>
      </c>
      <c r="D800" t="s">
        <v>22</v>
      </c>
      <c r="E800" t="s">
        <v>14334</v>
      </c>
      <c r="F800" t="s">
        <v>13347</v>
      </c>
      <c r="G800" t="s">
        <v>22</v>
      </c>
      <c r="H800" t="s">
        <v>7033</v>
      </c>
      <c r="I800" t="s">
        <v>15285</v>
      </c>
      <c r="J800" t="s">
        <v>22</v>
      </c>
      <c r="K800" t="s">
        <v>22</v>
      </c>
      <c r="L800" t="s">
        <v>22</v>
      </c>
      <c r="M800" t="s">
        <v>15313</v>
      </c>
      <c r="N800" t="s">
        <v>22</v>
      </c>
      <c r="O800" t="s">
        <v>22</v>
      </c>
    </row>
    <row r="801" spans="1:15" x14ac:dyDescent="0.35">
      <c r="A801" t="s">
        <v>10197</v>
      </c>
      <c r="B801" t="s">
        <v>15314</v>
      </c>
      <c r="C801" t="s">
        <v>22</v>
      </c>
      <c r="D801" t="s">
        <v>22</v>
      </c>
      <c r="E801" t="s">
        <v>14334</v>
      </c>
      <c r="F801" t="s">
        <v>13347</v>
      </c>
      <c r="G801" t="s">
        <v>22</v>
      </c>
      <c r="H801" t="s">
        <v>22</v>
      </c>
      <c r="I801" t="s">
        <v>22</v>
      </c>
      <c r="J801" t="s">
        <v>22</v>
      </c>
      <c r="K801" t="s">
        <v>22</v>
      </c>
      <c r="L801" t="s">
        <v>22</v>
      </c>
      <c r="M801" t="s">
        <v>15314</v>
      </c>
      <c r="N801" t="s">
        <v>22</v>
      </c>
      <c r="O801" t="s">
        <v>22</v>
      </c>
    </row>
    <row r="802" spans="1:15" x14ac:dyDescent="0.35">
      <c r="A802" t="s">
        <v>10197</v>
      </c>
      <c r="B802" t="s">
        <v>15315</v>
      </c>
      <c r="C802" t="s">
        <v>22</v>
      </c>
      <c r="D802" t="s">
        <v>22</v>
      </c>
      <c r="E802" t="s">
        <v>14334</v>
      </c>
      <c r="F802" t="s">
        <v>13347</v>
      </c>
      <c r="G802" t="s">
        <v>22</v>
      </c>
      <c r="H802" t="s">
        <v>7052</v>
      </c>
      <c r="I802" t="s">
        <v>22</v>
      </c>
      <c r="J802" t="s">
        <v>22</v>
      </c>
      <c r="K802" t="s">
        <v>22</v>
      </c>
      <c r="L802" t="s">
        <v>22</v>
      </c>
      <c r="M802" t="s">
        <v>15316</v>
      </c>
      <c r="N802" t="s">
        <v>22</v>
      </c>
      <c r="O802" t="s">
        <v>22</v>
      </c>
    </row>
    <row r="803" spans="1:15" x14ac:dyDescent="0.35">
      <c r="A803" t="s">
        <v>10197</v>
      </c>
      <c r="B803" t="s">
        <v>15317</v>
      </c>
      <c r="C803" t="s">
        <v>22</v>
      </c>
      <c r="D803" t="s">
        <v>22</v>
      </c>
      <c r="E803" t="s">
        <v>13352</v>
      </c>
      <c r="F803" t="s">
        <v>13351</v>
      </c>
      <c r="G803" t="s">
        <v>22</v>
      </c>
      <c r="H803" t="s">
        <v>22</v>
      </c>
      <c r="I803" t="s">
        <v>22</v>
      </c>
      <c r="J803" t="s">
        <v>22</v>
      </c>
      <c r="K803" t="s">
        <v>22</v>
      </c>
      <c r="L803" t="s">
        <v>22</v>
      </c>
      <c r="M803" t="s">
        <v>15317</v>
      </c>
      <c r="N803" t="s">
        <v>22</v>
      </c>
      <c r="O803" t="s">
        <v>22</v>
      </c>
    </row>
    <row r="804" spans="1:15" x14ac:dyDescent="0.35">
      <c r="A804" t="s">
        <v>10197</v>
      </c>
      <c r="B804" t="s">
        <v>15318</v>
      </c>
      <c r="C804" t="s">
        <v>22</v>
      </c>
      <c r="D804" t="s">
        <v>22</v>
      </c>
      <c r="E804" t="s">
        <v>13352</v>
      </c>
      <c r="F804" t="s">
        <v>13351</v>
      </c>
      <c r="G804" t="s">
        <v>22</v>
      </c>
      <c r="H804" t="s">
        <v>7054</v>
      </c>
      <c r="I804" t="s">
        <v>22</v>
      </c>
      <c r="J804" t="s">
        <v>22</v>
      </c>
      <c r="K804" t="s">
        <v>22</v>
      </c>
      <c r="L804" t="s">
        <v>22</v>
      </c>
      <c r="M804" t="s">
        <v>15318</v>
      </c>
      <c r="N804" t="s">
        <v>22</v>
      </c>
      <c r="O804" t="s">
        <v>22</v>
      </c>
    </row>
    <row r="805" spans="1:15" x14ac:dyDescent="0.35">
      <c r="A805" t="s">
        <v>10197</v>
      </c>
      <c r="B805" t="s">
        <v>15319</v>
      </c>
      <c r="C805" t="s">
        <v>22</v>
      </c>
      <c r="D805" t="s">
        <v>22</v>
      </c>
      <c r="E805" t="s">
        <v>14334</v>
      </c>
      <c r="F805" t="s">
        <v>13347</v>
      </c>
      <c r="G805" t="s">
        <v>22</v>
      </c>
      <c r="H805" t="s">
        <v>7046</v>
      </c>
      <c r="I805" t="s">
        <v>22</v>
      </c>
      <c r="J805" t="s">
        <v>22</v>
      </c>
      <c r="K805" t="s">
        <v>22</v>
      </c>
      <c r="L805" t="s">
        <v>22</v>
      </c>
      <c r="M805" t="s">
        <v>15319</v>
      </c>
      <c r="N805" t="s">
        <v>22</v>
      </c>
      <c r="O805" t="s">
        <v>22</v>
      </c>
    </row>
    <row r="806" spans="1:15" x14ac:dyDescent="0.35">
      <c r="A806" t="s">
        <v>10197</v>
      </c>
      <c r="B806" t="s">
        <v>15320</v>
      </c>
      <c r="C806" t="s">
        <v>22</v>
      </c>
      <c r="D806" t="s">
        <v>22</v>
      </c>
      <c r="E806" t="s">
        <v>14334</v>
      </c>
      <c r="F806" t="s">
        <v>13347</v>
      </c>
      <c r="G806" t="s">
        <v>22</v>
      </c>
      <c r="H806" t="s">
        <v>7052</v>
      </c>
      <c r="I806" t="s">
        <v>22</v>
      </c>
      <c r="J806" t="s">
        <v>22</v>
      </c>
      <c r="K806" t="s">
        <v>22</v>
      </c>
      <c r="L806" t="s">
        <v>22</v>
      </c>
      <c r="M806" t="s">
        <v>15320</v>
      </c>
      <c r="N806" t="s">
        <v>22</v>
      </c>
      <c r="O806" t="s">
        <v>22</v>
      </c>
    </row>
    <row r="807" spans="1:15" x14ac:dyDescent="0.35">
      <c r="A807" t="s">
        <v>10197</v>
      </c>
      <c r="B807" t="s">
        <v>15321</v>
      </c>
      <c r="C807" t="s">
        <v>22</v>
      </c>
      <c r="D807" t="s">
        <v>22</v>
      </c>
      <c r="E807" t="s">
        <v>14334</v>
      </c>
      <c r="F807" t="s">
        <v>13347</v>
      </c>
      <c r="G807" t="s">
        <v>22</v>
      </c>
      <c r="H807" t="s">
        <v>22</v>
      </c>
      <c r="I807" t="s">
        <v>15138</v>
      </c>
      <c r="J807" t="s">
        <v>22</v>
      </c>
      <c r="K807" t="s">
        <v>22</v>
      </c>
      <c r="L807" t="s">
        <v>22</v>
      </c>
      <c r="M807" t="s">
        <v>15322</v>
      </c>
      <c r="N807" t="s">
        <v>22</v>
      </c>
      <c r="O807" t="s">
        <v>22</v>
      </c>
    </row>
    <row r="808" spans="1:15" x14ac:dyDescent="0.35">
      <c r="A808" t="s">
        <v>10197</v>
      </c>
      <c r="B808" t="s">
        <v>15323</v>
      </c>
      <c r="C808" t="s">
        <v>22</v>
      </c>
      <c r="D808" t="s">
        <v>22</v>
      </c>
      <c r="E808" t="s">
        <v>14334</v>
      </c>
      <c r="F808" t="s">
        <v>13347</v>
      </c>
      <c r="G808" t="s">
        <v>22</v>
      </c>
      <c r="H808" t="s">
        <v>7046</v>
      </c>
      <c r="I808" t="s">
        <v>22</v>
      </c>
      <c r="J808" t="s">
        <v>22</v>
      </c>
      <c r="K808" t="s">
        <v>22</v>
      </c>
      <c r="L808" t="s">
        <v>22</v>
      </c>
      <c r="M808" t="s">
        <v>15323</v>
      </c>
      <c r="N808" t="s">
        <v>22</v>
      </c>
      <c r="O808" t="s">
        <v>22</v>
      </c>
    </row>
    <row r="809" spans="1:15" x14ac:dyDescent="0.35">
      <c r="A809" t="s">
        <v>10197</v>
      </c>
      <c r="B809" t="s">
        <v>15324</v>
      </c>
      <c r="C809" t="s">
        <v>22</v>
      </c>
      <c r="D809" t="s">
        <v>22</v>
      </c>
      <c r="E809" t="s">
        <v>14334</v>
      </c>
      <c r="F809" t="s">
        <v>13347</v>
      </c>
      <c r="G809" t="s">
        <v>22</v>
      </c>
      <c r="H809" t="s">
        <v>22</v>
      </c>
      <c r="I809" t="s">
        <v>22</v>
      </c>
      <c r="J809" t="s">
        <v>22</v>
      </c>
      <c r="K809" t="s">
        <v>22</v>
      </c>
      <c r="L809" t="s">
        <v>22</v>
      </c>
      <c r="M809" t="s">
        <v>15324</v>
      </c>
      <c r="N809" t="s">
        <v>22</v>
      </c>
      <c r="O809" t="s">
        <v>22</v>
      </c>
    </row>
    <row r="810" spans="1:15" x14ac:dyDescent="0.35">
      <c r="A810" t="s">
        <v>10197</v>
      </c>
      <c r="B810" t="s">
        <v>15325</v>
      </c>
      <c r="C810" t="s">
        <v>22</v>
      </c>
      <c r="D810" t="s">
        <v>22</v>
      </c>
      <c r="E810" t="s">
        <v>14951</v>
      </c>
      <c r="F810" t="s">
        <v>13347</v>
      </c>
      <c r="G810" t="s">
        <v>22</v>
      </c>
      <c r="H810" t="s">
        <v>22</v>
      </c>
      <c r="I810" t="s">
        <v>7029</v>
      </c>
      <c r="J810" t="s">
        <v>22</v>
      </c>
      <c r="K810" t="s">
        <v>22</v>
      </c>
      <c r="L810">
        <v>70</v>
      </c>
      <c r="M810" t="s">
        <v>15325</v>
      </c>
      <c r="N810" t="s">
        <v>22</v>
      </c>
      <c r="O810" t="s">
        <v>22</v>
      </c>
    </row>
    <row r="811" spans="1:15" x14ac:dyDescent="0.35">
      <c r="A811" t="s">
        <v>10197</v>
      </c>
      <c r="B811" t="s">
        <v>15326</v>
      </c>
      <c r="C811" t="s">
        <v>22</v>
      </c>
      <c r="D811" t="s">
        <v>22</v>
      </c>
      <c r="E811" t="s">
        <v>14951</v>
      </c>
      <c r="F811" t="s">
        <v>13347</v>
      </c>
      <c r="G811" t="s">
        <v>22</v>
      </c>
      <c r="H811" t="s">
        <v>22</v>
      </c>
      <c r="I811" t="s">
        <v>22</v>
      </c>
      <c r="J811" t="s">
        <v>22</v>
      </c>
      <c r="K811" t="s">
        <v>22</v>
      </c>
      <c r="L811" t="s">
        <v>22</v>
      </c>
      <c r="M811" t="s">
        <v>15326</v>
      </c>
      <c r="N811" t="s">
        <v>22</v>
      </c>
      <c r="O811" t="s">
        <v>22</v>
      </c>
    </row>
    <row r="812" spans="1:15" x14ac:dyDescent="0.35">
      <c r="A812" t="s">
        <v>10197</v>
      </c>
      <c r="B812" t="s">
        <v>15327</v>
      </c>
      <c r="C812" t="s">
        <v>22</v>
      </c>
      <c r="D812" t="s">
        <v>22</v>
      </c>
      <c r="E812" t="s">
        <v>14951</v>
      </c>
      <c r="F812" t="s">
        <v>13347</v>
      </c>
      <c r="G812" t="s">
        <v>22</v>
      </c>
      <c r="H812" t="s">
        <v>22</v>
      </c>
      <c r="I812" t="s">
        <v>7029</v>
      </c>
      <c r="J812" t="s">
        <v>22</v>
      </c>
      <c r="K812" t="s">
        <v>22</v>
      </c>
      <c r="L812">
        <v>70</v>
      </c>
      <c r="M812" t="s">
        <v>15328</v>
      </c>
      <c r="N812" t="s">
        <v>22</v>
      </c>
      <c r="O812" t="s">
        <v>22</v>
      </c>
    </row>
    <row r="813" spans="1:15" x14ac:dyDescent="0.35">
      <c r="A813" t="s">
        <v>10197</v>
      </c>
      <c r="B813" t="s">
        <v>15329</v>
      </c>
      <c r="C813" t="s">
        <v>22</v>
      </c>
      <c r="D813" t="s">
        <v>22</v>
      </c>
      <c r="E813" t="s">
        <v>14334</v>
      </c>
      <c r="F813" t="s">
        <v>13347</v>
      </c>
      <c r="G813" t="s">
        <v>22</v>
      </c>
      <c r="H813" t="s">
        <v>22</v>
      </c>
      <c r="I813" t="s">
        <v>22</v>
      </c>
      <c r="J813" t="s">
        <v>22</v>
      </c>
      <c r="K813" t="s">
        <v>22</v>
      </c>
      <c r="L813" t="s">
        <v>22</v>
      </c>
      <c r="M813" t="s">
        <v>15328</v>
      </c>
      <c r="N813" t="s">
        <v>22</v>
      </c>
      <c r="O813" t="s">
        <v>22</v>
      </c>
    </row>
    <row r="814" spans="1:15" x14ac:dyDescent="0.35">
      <c r="A814" t="s">
        <v>10197</v>
      </c>
      <c r="B814" t="s">
        <v>15330</v>
      </c>
      <c r="C814" t="s">
        <v>22</v>
      </c>
      <c r="D814" t="s">
        <v>22</v>
      </c>
      <c r="E814" t="s">
        <v>14334</v>
      </c>
      <c r="F814" t="s">
        <v>13347</v>
      </c>
      <c r="G814" t="s">
        <v>22</v>
      </c>
      <c r="H814" t="s">
        <v>7046</v>
      </c>
      <c r="I814" t="s">
        <v>22</v>
      </c>
      <c r="J814" t="s">
        <v>22</v>
      </c>
      <c r="K814" t="s">
        <v>22</v>
      </c>
      <c r="L814" t="s">
        <v>22</v>
      </c>
      <c r="M814" t="s">
        <v>15330</v>
      </c>
      <c r="N814" t="s">
        <v>22</v>
      </c>
      <c r="O814" t="s">
        <v>22</v>
      </c>
    </row>
    <row r="815" spans="1:15" x14ac:dyDescent="0.35">
      <c r="A815" t="s">
        <v>10197</v>
      </c>
      <c r="B815" t="s">
        <v>15331</v>
      </c>
      <c r="C815" t="s">
        <v>22</v>
      </c>
      <c r="D815" t="s">
        <v>22</v>
      </c>
      <c r="E815" t="s">
        <v>14334</v>
      </c>
      <c r="F815" t="s">
        <v>13347</v>
      </c>
      <c r="G815" t="s">
        <v>22</v>
      </c>
      <c r="H815" t="s">
        <v>22</v>
      </c>
      <c r="I815" t="s">
        <v>22</v>
      </c>
      <c r="J815" t="s">
        <v>22</v>
      </c>
      <c r="K815" t="s">
        <v>22</v>
      </c>
      <c r="L815" t="s">
        <v>22</v>
      </c>
      <c r="M815" t="s">
        <v>15331</v>
      </c>
      <c r="N815" t="s">
        <v>22</v>
      </c>
      <c r="O815" t="s">
        <v>22</v>
      </c>
    </row>
    <row r="816" spans="1:15" x14ac:dyDescent="0.35">
      <c r="A816" t="s">
        <v>10197</v>
      </c>
      <c r="B816" t="s">
        <v>15332</v>
      </c>
      <c r="C816" t="s">
        <v>22</v>
      </c>
      <c r="D816" t="s">
        <v>22</v>
      </c>
      <c r="E816" t="s">
        <v>14334</v>
      </c>
      <c r="F816" t="s">
        <v>13347</v>
      </c>
      <c r="G816" t="s">
        <v>22</v>
      </c>
      <c r="H816" t="s">
        <v>22</v>
      </c>
      <c r="I816" t="s">
        <v>22</v>
      </c>
      <c r="J816" t="s">
        <v>22</v>
      </c>
      <c r="K816" t="s">
        <v>22</v>
      </c>
      <c r="L816" t="s">
        <v>22</v>
      </c>
      <c r="M816" t="s">
        <v>15332</v>
      </c>
      <c r="N816" t="s">
        <v>22</v>
      </c>
      <c r="O816" t="s">
        <v>22</v>
      </c>
    </row>
    <row r="817" spans="1:15" x14ac:dyDescent="0.35">
      <c r="A817" t="s">
        <v>10197</v>
      </c>
      <c r="B817" t="s">
        <v>14451</v>
      </c>
      <c r="C817" t="s">
        <v>22</v>
      </c>
      <c r="D817" t="s">
        <v>22</v>
      </c>
      <c r="E817" t="s">
        <v>13352</v>
      </c>
      <c r="F817" t="s">
        <v>13351</v>
      </c>
      <c r="G817" t="s">
        <v>22</v>
      </c>
      <c r="H817" t="s">
        <v>7054</v>
      </c>
      <c r="I817" t="s">
        <v>22</v>
      </c>
      <c r="J817" t="s">
        <v>22</v>
      </c>
      <c r="K817" t="s">
        <v>22</v>
      </c>
      <c r="L817" t="s">
        <v>22</v>
      </c>
      <c r="M817" t="s">
        <v>14451</v>
      </c>
      <c r="N817" t="s">
        <v>22</v>
      </c>
      <c r="O817" t="s">
        <v>22</v>
      </c>
    </row>
    <row r="818" spans="1:15" x14ac:dyDescent="0.35">
      <c r="A818" t="s">
        <v>10197</v>
      </c>
      <c r="B818" t="s">
        <v>15333</v>
      </c>
      <c r="C818" t="s">
        <v>22</v>
      </c>
      <c r="D818" t="s">
        <v>22</v>
      </c>
      <c r="E818" t="s">
        <v>13352</v>
      </c>
      <c r="F818" t="s">
        <v>13351</v>
      </c>
      <c r="G818" t="s">
        <v>22</v>
      </c>
      <c r="H818" t="s">
        <v>7054</v>
      </c>
      <c r="I818" t="s">
        <v>22</v>
      </c>
      <c r="J818" t="s">
        <v>22</v>
      </c>
      <c r="K818" t="s">
        <v>22</v>
      </c>
      <c r="L818" t="s">
        <v>22</v>
      </c>
      <c r="M818" t="s">
        <v>15333</v>
      </c>
      <c r="N818" t="s">
        <v>22</v>
      </c>
      <c r="O818" t="s">
        <v>22</v>
      </c>
    </row>
    <row r="819" spans="1:15" x14ac:dyDescent="0.35">
      <c r="A819" t="s">
        <v>10197</v>
      </c>
      <c r="B819" t="s">
        <v>15334</v>
      </c>
      <c r="C819" t="s">
        <v>22</v>
      </c>
      <c r="D819" t="s">
        <v>22</v>
      </c>
      <c r="E819" t="s">
        <v>13352</v>
      </c>
      <c r="F819" t="s">
        <v>13351</v>
      </c>
      <c r="G819" t="s">
        <v>22</v>
      </c>
      <c r="H819" t="s">
        <v>7054</v>
      </c>
      <c r="I819" t="s">
        <v>22</v>
      </c>
      <c r="J819" t="s">
        <v>22</v>
      </c>
      <c r="K819" t="s">
        <v>22</v>
      </c>
      <c r="L819" t="s">
        <v>22</v>
      </c>
      <c r="M819" t="s">
        <v>15334</v>
      </c>
      <c r="N819" t="s">
        <v>22</v>
      </c>
      <c r="O819" t="s">
        <v>22</v>
      </c>
    </row>
    <row r="820" spans="1:15" x14ac:dyDescent="0.35">
      <c r="A820" t="s">
        <v>10197</v>
      </c>
      <c r="B820" t="s">
        <v>15335</v>
      </c>
      <c r="C820" t="s">
        <v>22</v>
      </c>
      <c r="D820" t="s">
        <v>22</v>
      </c>
      <c r="E820" t="s">
        <v>13352</v>
      </c>
      <c r="F820" t="s">
        <v>13351</v>
      </c>
      <c r="G820" t="s">
        <v>22</v>
      </c>
      <c r="H820" t="s">
        <v>7054</v>
      </c>
      <c r="I820" t="s">
        <v>22</v>
      </c>
      <c r="J820" t="s">
        <v>22</v>
      </c>
      <c r="K820" t="s">
        <v>22</v>
      </c>
      <c r="L820" t="s">
        <v>22</v>
      </c>
      <c r="M820" t="s">
        <v>15335</v>
      </c>
      <c r="N820" t="s">
        <v>22</v>
      </c>
      <c r="O820" t="s">
        <v>22</v>
      </c>
    </row>
    <row r="821" spans="1:15" x14ac:dyDescent="0.35">
      <c r="A821" t="s">
        <v>10197</v>
      </c>
      <c r="B821" t="s">
        <v>15336</v>
      </c>
      <c r="C821" t="s">
        <v>22</v>
      </c>
      <c r="D821" t="s">
        <v>22</v>
      </c>
      <c r="E821" t="s">
        <v>13352</v>
      </c>
      <c r="F821" t="s">
        <v>13351</v>
      </c>
      <c r="G821" t="s">
        <v>22</v>
      </c>
      <c r="H821" t="s">
        <v>7054</v>
      </c>
      <c r="I821" t="s">
        <v>22</v>
      </c>
      <c r="J821" t="s">
        <v>22</v>
      </c>
      <c r="K821" t="s">
        <v>22</v>
      </c>
      <c r="L821" t="s">
        <v>22</v>
      </c>
      <c r="M821" t="s">
        <v>15336</v>
      </c>
      <c r="N821" t="s">
        <v>22</v>
      </c>
      <c r="O821" t="s">
        <v>22</v>
      </c>
    </row>
    <row r="822" spans="1:15" x14ac:dyDescent="0.35">
      <c r="A822" t="s">
        <v>10197</v>
      </c>
      <c r="B822" t="s">
        <v>15337</v>
      </c>
      <c r="C822" t="s">
        <v>22</v>
      </c>
      <c r="D822" t="s">
        <v>22</v>
      </c>
      <c r="E822" t="s">
        <v>13352</v>
      </c>
      <c r="F822" t="s">
        <v>13351</v>
      </c>
      <c r="G822" t="s">
        <v>22</v>
      </c>
      <c r="H822" t="s">
        <v>7054</v>
      </c>
      <c r="I822" t="s">
        <v>22</v>
      </c>
      <c r="J822" t="s">
        <v>22</v>
      </c>
      <c r="K822" t="s">
        <v>22</v>
      </c>
      <c r="L822" t="s">
        <v>22</v>
      </c>
      <c r="M822" t="s">
        <v>15337</v>
      </c>
      <c r="N822" t="s">
        <v>22</v>
      </c>
      <c r="O822" t="s">
        <v>22</v>
      </c>
    </row>
    <row r="823" spans="1:15" x14ac:dyDescent="0.35">
      <c r="A823" t="s">
        <v>10197</v>
      </c>
      <c r="B823" t="s">
        <v>15338</v>
      </c>
      <c r="C823" t="s">
        <v>22</v>
      </c>
      <c r="D823" t="s">
        <v>22</v>
      </c>
      <c r="E823" t="s">
        <v>13352</v>
      </c>
      <c r="F823" t="s">
        <v>13351</v>
      </c>
      <c r="G823" t="s">
        <v>22</v>
      </c>
      <c r="H823" t="s">
        <v>7054</v>
      </c>
      <c r="I823" t="s">
        <v>22</v>
      </c>
      <c r="J823" t="s">
        <v>22</v>
      </c>
      <c r="K823" t="s">
        <v>22</v>
      </c>
      <c r="L823" t="s">
        <v>22</v>
      </c>
      <c r="M823" t="s">
        <v>15338</v>
      </c>
      <c r="N823" t="s">
        <v>22</v>
      </c>
      <c r="O823" t="s">
        <v>22</v>
      </c>
    </row>
    <row r="824" spans="1:15" x14ac:dyDescent="0.35">
      <c r="A824" t="s">
        <v>10197</v>
      </c>
      <c r="B824" t="s">
        <v>15339</v>
      </c>
      <c r="C824" t="s">
        <v>22</v>
      </c>
      <c r="D824" t="s">
        <v>22</v>
      </c>
      <c r="E824" t="s">
        <v>13352</v>
      </c>
      <c r="F824" t="s">
        <v>13351</v>
      </c>
      <c r="G824" t="s">
        <v>22</v>
      </c>
      <c r="H824" t="s">
        <v>7054</v>
      </c>
      <c r="I824" t="s">
        <v>22</v>
      </c>
      <c r="J824" t="s">
        <v>22</v>
      </c>
      <c r="K824" t="s">
        <v>22</v>
      </c>
      <c r="L824" t="s">
        <v>22</v>
      </c>
      <c r="M824" t="s">
        <v>15339</v>
      </c>
      <c r="N824" t="s">
        <v>22</v>
      </c>
      <c r="O824" t="s">
        <v>22</v>
      </c>
    </row>
    <row r="825" spans="1:15" x14ac:dyDescent="0.35">
      <c r="A825" t="s">
        <v>10197</v>
      </c>
      <c r="B825" t="s">
        <v>15340</v>
      </c>
      <c r="C825" t="s">
        <v>22</v>
      </c>
      <c r="D825" t="s">
        <v>22</v>
      </c>
      <c r="E825" t="s">
        <v>13352</v>
      </c>
      <c r="F825" t="s">
        <v>13351</v>
      </c>
      <c r="G825" t="s">
        <v>22</v>
      </c>
      <c r="H825" t="s">
        <v>7054</v>
      </c>
      <c r="I825" t="s">
        <v>22</v>
      </c>
      <c r="J825" t="s">
        <v>22</v>
      </c>
      <c r="K825" t="s">
        <v>22</v>
      </c>
      <c r="L825" t="s">
        <v>22</v>
      </c>
      <c r="M825" t="s">
        <v>15340</v>
      </c>
      <c r="N825" t="s">
        <v>22</v>
      </c>
      <c r="O825" t="s">
        <v>22</v>
      </c>
    </row>
    <row r="826" spans="1:15" x14ac:dyDescent="0.35">
      <c r="A826" t="s">
        <v>10197</v>
      </c>
      <c r="B826" t="s">
        <v>15341</v>
      </c>
      <c r="C826" t="s">
        <v>22</v>
      </c>
      <c r="D826" t="s">
        <v>22</v>
      </c>
      <c r="E826" t="s">
        <v>13352</v>
      </c>
      <c r="F826" t="s">
        <v>13351</v>
      </c>
      <c r="G826" t="s">
        <v>22</v>
      </c>
      <c r="H826" t="s">
        <v>7054</v>
      </c>
      <c r="I826" t="s">
        <v>22</v>
      </c>
      <c r="J826" t="s">
        <v>22</v>
      </c>
      <c r="K826" t="s">
        <v>22</v>
      </c>
      <c r="L826" t="s">
        <v>22</v>
      </c>
      <c r="M826" t="s">
        <v>15341</v>
      </c>
      <c r="N826" t="s">
        <v>22</v>
      </c>
      <c r="O826" t="s">
        <v>22</v>
      </c>
    </row>
    <row r="827" spans="1:15" x14ac:dyDescent="0.35">
      <c r="A827" t="s">
        <v>10197</v>
      </c>
      <c r="B827" t="s">
        <v>15342</v>
      </c>
      <c r="C827" t="s">
        <v>22</v>
      </c>
      <c r="D827" t="s">
        <v>22</v>
      </c>
      <c r="E827" t="s">
        <v>13352</v>
      </c>
      <c r="F827" t="s">
        <v>13351</v>
      </c>
      <c r="G827" t="s">
        <v>22</v>
      </c>
      <c r="H827" t="s">
        <v>7054</v>
      </c>
      <c r="I827" t="s">
        <v>22</v>
      </c>
      <c r="J827" t="s">
        <v>22</v>
      </c>
      <c r="K827" t="s">
        <v>22</v>
      </c>
      <c r="L827" t="s">
        <v>22</v>
      </c>
      <c r="M827" t="s">
        <v>15342</v>
      </c>
      <c r="N827" t="s">
        <v>22</v>
      </c>
      <c r="O827" t="s">
        <v>22</v>
      </c>
    </row>
    <row r="828" spans="1:15" x14ac:dyDescent="0.35">
      <c r="A828" t="s">
        <v>10197</v>
      </c>
      <c r="B828" t="s">
        <v>15343</v>
      </c>
      <c r="C828" t="s">
        <v>22</v>
      </c>
      <c r="D828" t="s">
        <v>22</v>
      </c>
      <c r="E828" t="s">
        <v>13352</v>
      </c>
      <c r="F828" t="s">
        <v>13351</v>
      </c>
      <c r="G828" t="s">
        <v>22</v>
      </c>
      <c r="H828" t="s">
        <v>7054</v>
      </c>
      <c r="I828" t="s">
        <v>22</v>
      </c>
      <c r="J828" t="s">
        <v>22</v>
      </c>
      <c r="K828" t="s">
        <v>22</v>
      </c>
      <c r="L828" t="s">
        <v>22</v>
      </c>
      <c r="M828" t="s">
        <v>15343</v>
      </c>
      <c r="N828" t="s">
        <v>22</v>
      </c>
      <c r="O828" t="s">
        <v>22</v>
      </c>
    </row>
    <row r="829" spans="1:15" x14ac:dyDescent="0.35">
      <c r="A829" t="s">
        <v>10197</v>
      </c>
      <c r="B829" t="s">
        <v>14451</v>
      </c>
      <c r="C829" t="s">
        <v>22</v>
      </c>
      <c r="D829" t="s">
        <v>22</v>
      </c>
      <c r="E829" t="s">
        <v>13352</v>
      </c>
      <c r="F829" t="s">
        <v>13351</v>
      </c>
      <c r="G829" t="s">
        <v>22</v>
      </c>
      <c r="H829" t="s">
        <v>22</v>
      </c>
      <c r="I829" t="s">
        <v>22</v>
      </c>
      <c r="J829" t="s">
        <v>22</v>
      </c>
      <c r="K829" t="s">
        <v>22</v>
      </c>
      <c r="L829" t="s">
        <v>22</v>
      </c>
      <c r="M829" t="s">
        <v>14451</v>
      </c>
      <c r="N829" t="s">
        <v>22</v>
      </c>
      <c r="O829" t="s">
        <v>22</v>
      </c>
    </row>
    <row r="830" spans="1:15" x14ac:dyDescent="0.35">
      <c r="A830" t="s">
        <v>10197</v>
      </c>
      <c r="B830" t="s">
        <v>15344</v>
      </c>
      <c r="C830" t="s">
        <v>22</v>
      </c>
      <c r="D830" t="s">
        <v>22</v>
      </c>
      <c r="E830" t="s">
        <v>13352</v>
      </c>
      <c r="F830" t="s">
        <v>13351</v>
      </c>
      <c r="G830" t="s">
        <v>22</v>
      </c>
      <c r="H830" t="s">
        <v>22</v>
      </c>
      <c r="I830" t="s">
        <v>22</v>
      </c>
      <c r="J830" t="s">
        <v>22</v>
      </c>
      <c r="K830" t="s">
        <v>22</v>
      </c>
      <c r="L830" t="s">
        <v>22</v>
      </c>
      <c r="M830" t="s">
        <v>15344</v>
      </c>
      <c r="N830" t="s">
        <v>22</v>
      </c>
      <c r="O830" t="s">
        <v>22</v>
      </c>
    </row>
    <row r="831" spans="1:15" x14ac:dyDescent="0.35">
      <c r="A831" t="s">
        <v>10197</v>
      </c>
      <c r="B831" t="s">
        <v>15345</v>
      </c>
      <c r="C831" t="s">
        <v>22</v>
      </c>
      <c r="D831" t="s">
        <v>22</v>
      </c>
      <c r="E831" t="s">
        <v>13352</v>
      </c>
      <c r="F831" t="s">
        <v>13351</v>
      </c>
      <c r="G831" t="s">
        <v>22</v>
      </c>
      <c r="H831" t="s">
        <v>7054</v>
      </c>
      <c r="I831" t="s">
        <v>22</v>
      </c>
      <c r="J831" t="s">
        <v>22</v>
      </c>
      <c r="K831" t="s">
        <v>22</v>
      </c>
      <c r="L831" t="s">
        <v>22</v>
      </c>
      <c r="M831" t="s">
        <v>15345</v>
      </c>
      <c r="N831" t="s">
        <v>22</v>
      </c>
      <c r="O831" t="s">
        <v>22</v>
      </c>
    </row>
    <row r="832" spans="1:15" x14ac:dyDescent="0.35">
      <c r="A832" t="s">
        <v>10197</v>
      </c>
      <c r="B832" t="s">
        <v>15346</v>
      </c>
      <c r="C832" t="s">
        <v>22</v>
      </c>
      <c r="D832" t="s">
        <v>22</v>
      </c>
      <c r="E832" t="s">
        <v>14334</v>
      </c>
      <c r="F832" t="s">
        <v>13351</v>
      </c>
      <c r="G832" t="s">
        <v>22</v>
      </c>
      <c r="H832" t="s">
        <v>7052</v>
      </c>
      <c r="I832" t="s">
        <v>22</v>
      </c>
      <c r="J832" t="s">
        <v>22</v>
      </c>
      <c r="K832" t="s">
        <v>22</v>
      </c>
      <c r="L832" t="s">
        <v>22</v>
      </c>
      <c r="M832" t="s">
        <v>15346</v>
      </c>
      <c r="N832" t="s">
        <v>22</v>
      </c>
      <c r="O832" t="s">
        <v>22</v>
      </c>
    </row>
    <row r="833" spans="1:15" x14ac:dyDescent="0.35">
      <c r="A833" t="s">
        <v>10197</v>
      </c>
      <c r="B833" t="s">
        <v>15347</v>
      </c>
      <c r="C833" t="s">
        <v>22</v>
      </c>
      <c r="D833" t="s">
        <v>22</v>
      </c>
      <c r="E833" t="s">
        <v>14334</v>
      </c>
      <c r="F833" t="s">
        <v>13347</v>
      </c>
      <c r="G833" t="s">
        <v>22</v>
      </c>
      <c r="H833" t="s">
        <v>22</v>
      </c>
      <c r="I833" t="s">
        <v>15139</v>
      </c>
      <c r="J833" t="s">
        <v>22</v>
      </c>
      <c r="K833" t="s">
        <v>22</v>
      </c>
      <c r="L833" t="s">
        <v>22</v>
      </c>
      <c r="M833" t="s">
        <v>15347</v>
      </c>
      <c r="N833" t="s">
        <v>22</v>
      </c>
      <c r="O833" t="s">
        <v>22</v>
      </c>
    </row>
    <row r="834" spans="1:15" x14ac:dyDescent="0.35">
      <c r="A834" t="s">
        <v>10197</v>
      </c>
      <c r="B834" t="s">
        <v>15348</v>
      </c>
      <c r="C834" t="s">
        <v>22</v>
      </c>
      <c r="D834" t="s">
        <v>22</v>
      </c>
      <c r="E834" t="s">
        <v>14951</v>
      </c>
      <c r="F834" t="s">
        <v>13347</v>
      </c>
      <c r="G834" t="s">
        <v>22</v>
      </c>
      <c r="H834" t="s">
        <v>22</v>
      </c>
      <c r="I834" t="s">
        <v>15139</v>
      </c>
      <c r="J834" t="s">
        <v>7035</v>
      </c>
      <c r="K834" t="s">
        <v>22</v>
      </c>
      <c r="L834" t="s">
        <v>22</v>
      </c>
      <c r="M834" t="s">
        <v>15348</v>
      </c>
      <c r="N834" t="s">
        <v>22</v>
      </c>
      <c r="O834" t="s">
        <v>22</v>
      </c>
    </row>
    <row r="835" spans="1:15" x14ac:dyDescent="0.35">
      <c r="A835" t="s">
        <v>10197</v>
      </c>
      <c r="B835" t="s">
        <v>15349</v>
      </c>
      <c r="C835" t="s">
        <v>22</v>
      </c>
      <c r="D835" t="s">
        <v>22</v>
      </c>
      <c r="E835" t="s">
        <v>14951</v>
      </c>
      <c r="F835" t="s">
        <v>13347</v>
      </c>
      <c r="G835" t="s">
        <v>22</v>
      </c>
      <c r="H835" t="s">
        <v>7052</v>
      </c>
      <c r="I835" t="s">
        <v>15005</v>
      </c>
      <c r="J835" t="s">
        <v>22</v>
      </c>
      <c r="K835" t="s">
        <v>22</v>
      </c>
      <c r="L835">
        <v>88</v>
      </c>
      <c r="M835" t="s">
        <v>15349</v>
      </c>
      <c r="N835" t="s">
        <v>22</v>
      </c>
      <c r="O835" t="s">
        <v>22</v>
      </c>
    </row>
    <row r="836" spans="1:15" x14ac:dyDescent="0.35">
      <c r="A836" t="s">
        <v>10197</v>
      </c>
      <c r="B836" t="s">
        <v>15350</v>
      </c>
      <c r="C836" t="s">
        <v>22</v>
      </c>
      <c r="D836" t="s">
        <v>22</v>
      </c>
      <c r="E836" t="s">
        <v>14334</v>
      </c>
      <c r="F836" t="s">
        <v>13347</v>
      </c>
      <c r="G836" t="s">
        <v>22</v>
      </c>
      <c r="H836" t="s">
        <v>22</v>
      </c>
      <c r="I836" t="s">
        <v>15139</v>
      </c>
      <c r="J836" t="s">
        <v>22</v>
      </c>
      <c r="K836" t="s">
        <v>22</v>
      </c>
      <c r="L836">
        <v>88</v>
      </c>
      <c r="M836" t="s">
        <v>15350</v>
      </c>
      <c r="N836" t="s">
        <v>22</v>
      </c>
      <c r="O836" t="s">
        <v>22</v>
      </c>
    </row>
    <row r="837" spans="1:15" x14ac:dyDescent="0.35">
      <c r="A837" t="s">
        <v>10197</v>
      </c>
      <c r="B837" t="s">
        <v>15351</v>
      </c>
      <c r="C837" t="s">
        <v>22</v>
      </c>
      <c r="D837" t="s">
        <v>22</v>
      </c>
      <c r="E837" t="s">
        <v>14334</v>
      </c>
      <c r="F837" t="s">
        <v>13347</v>
      </c>
      <c r="G837" t="s">
        <v>22</v>
      </c>
      <c r="H837" t="s">
        <v>22</v>
      </c>
      <c r="I837" t="s">
        <v>15139</v>
      </c>
      <c r="J837" t="s">
        <v>22</v>
      </c>
      <c r="K837" t="s">
        <v>22</v>
      </c>
      <c r="L837" t="s">
        <v>22</v>
      </c>
      <c r="M837" t="s">
        <v>15351</v>
      </c>
      <c r="N837" t="s">
        <v>22</v>
      </c>
      <c r="O837" t="s">
        <v>22</v>
      </c>
    </row>
    <row r="838" spans="1:15" x14ac:dyDescent="0.35">
      <c r="A838" t="s">
        <v>10197</v>
      </c>
      <c r="B838" t="s">
        <v>15352</v>
      </c>
      <c r="C838" t="s">
        <v>22</v>
      </c>
      <c r="D838" t="s">
        <v>22</v>
      </c>
      <c r="E838" t="s">
        <v>14334</v>
      </c>
      <c r="F838" t="s">
        <v>13347</v>
      </c>
      <c r="G838" t="s">
        <v>22</v>
      </c>
      <c r="H838" t="s">
        <v>22</v>
      </c>
      <c r="I838" t="s">
        <v>15139</v>
      </c>
      <c r="J838" t="s">
        <v>22</v>
      </c>
      <c r="K838" t="s">
        <v>22</v>
      </c>
      <c r="L838" t="s">
        <v>22</v>
      </c>
      <c r="M838" t="s">
        <v>15352</v>
      </c>
      <c r="N838" t="s">
        <v>22</v>
      </c>
      <c r="O838" t="s">
        <v>22</v>
      </c>
    </row>
    <row r="839" spans="1:15" x14ac:dyDescent="0.35">
      <c r="A839" t="s">
        <v>10197</v>
      </c>
      <c r="B839" t="s">
        <v>15353</v>
      </c>
      <c r="C839" t="s">
        <v>22</v>
      </c>
      <c r="D839" t="s">
        <v>22</v>
      </c>
      <c r="E839" t="s">
        <v>14334</v>
      </c>
      <c r="F839" t="s">
        <v>13347</v>
      </c>
      <c r="G839" t="s">
        <v>22</v>
      </c>
      <c r="H839" t="s">
        <v>22</v>
      </c>
      <c r="I839" t="s">
        <v>22</v>
      </c>
      <c r="J839" t="s">
        <v>22</v>
      </c>
      <c r="K839" t="s">
        <v>22</v>
      </c>
      <c r="L839" t="s">
        <v>22</v>
      </c>
      <c r="M839" t="s">
        <v>15353</v>
      </c>
      <c r="N839" t="s">
        <v>22</v>
      </c>
      <c r="O839" t="s">
        <v>22</v>
      </c>
    </row>
    <row r="840" spans="1:15" x14ac:dyDescent="0.35">
      <c r="A840" t="s">
        <v>10197</v>
      </c>
      <c r="B840" t="s">
        <v>15354</v>
      </c>
      <c r="C840" t="s">
        <v>22</v>
      </c>
      <c r="D840" t="s">
        <v>22</v>
      </c>
      <c r="E840" t="s">
        <v>14334</v>
      </c>
      <c r="F840" t="s">
        <v>13347</v>
      </c>
      <c r="G840" t="s">
        <v>22</v>
      </c>
      <c r="H840" t="s">
        <v>7052</v>
      </c>
      <c r="I840" t="s">
        <v>22</v>
      </c>
      <c r="J840" t="s">
        <v>22</v>
      </c>
      <c r="K840" t="s">
        <v>22</v>
      </c>
      <c r="L840" t="s">
        <v>22</v>
      </c>
      <c r="M840" t="s">
        <v>15354</v>
      </c>
      <c r="N840" t="s">
        <v>22</v>
      </c>
      <c r="O840" t="s">
        <v>22</v>
      </c>
    </row>
    <row r="841" spans="1:15" x14ac:dyDescent="0.35">
      <c r="A841" t="s">
        <v>10197</v>
      </c>
      <c r="B841" t="s">
        <v>15355</v>
      </c>
      <c r="C841" t="s">
        <v>22</v>
      </c>
      <c r="D841" t="s">
        <v>22</v>
      </c>
      <c r="E841" t="s">
        <v>14334</v>
      </c>
      <c r="F841" t="s">
        <v>13347</v>
      </c>
      <c r="G841" t="s">
        <v>22</v>
      </c>
      <c r="H841" t="s">
        <v>7052</v>
      </c>
      <c r="I841" t="s">
        <v>22</v>
      </c>
      <c r="J841" t="s">
        <v>22</v>
      </c>
      <c r="K841" t="s">
        <v>22</v>
      </c>
      <c r="L841" t="s">
        <v>22</v>
      </c>
      <c r="M841" t="s">
        <v>15355</v>
      </c>
      <c r="N841" t="s">
        <v>22</v>
      </c>
      <c r="O841" t="s">
        <v>22</v>
      </c>
    </row>
    <row r="842" spans="1:15" x14ac:dyDescent="0.35">
      <c r="A842" t="s">
        <v>10197</v>
      </c>
      <c r="B842" t="s">
        <v>15356</v>
      </c>
      <c r="C842" t="s">
        <v>22</v>
      </c>
      <c r="D842" t="s">
        <v>22</v>
      </c>
      <c r="E842" t="s">
        <v>14334</v>
      </c>
      <c r="F842" t="s">
        <v>13347</v>
      </c>
      <c r="G842" t="s">
        <v>22</v>
      </c>
      <c r="H842" t="s">
        <v>22</v>
      </c>
      <c r="I842" t="s">
        <v>22</v>
      </c>
      <c r="J842" t="s">
        <v>22</v>
      </c>
      <c r="K842" t="s">
        <v>22</v>
      </c>
      <c r="L842" t="s">
        <v>22</v>
      </c>
      <c r="M842" t="s">
        <v>15356</v>
      </c>
      <c r="N842" t="s">
        <v>22</v>
      </c>
      <c r="O842" t="s">
        <v>22</v>
      </c>
    </row>
    <row r="843" spans="1:15" x14ac:dyDescent="0.35">
      <c r="A843" t="s">
        <v>10197</v>
      </c>
      <c r="B843" t="s">
        <v>15357</v>
      </c>
      <c r="C843" t="s">
        <v>22</v>
      </c>
      <c r="D843" t="s">
        <v>22</v>
      </c>
      <c r="E843" t="s">
        <v>13352</v>
      </c>
      <c r="F843" t="s">
        <v>13351</v>
      </c>
      <c r="G843" t="s">
        <v>22</v>
      </c>
      <c r="H843" t="s">
        <v>7054</v>
      </c>
      <c r="I843" t="s">
        <v>22</v>
      </c>
      <c r="J843" t="s">
        <v>22</v>
      </c>
      <c r="K843" t="s">
        <v>22</v>
      </c>
      <c r="L843" t="s">
        <v>22</v>
      </c>
      <c r="M843" t="s">
        <v>15357</v>
      </c>
      <c r="N843" t="s">
        <v>22</v>
      </c>
      <c r="O843" t="s">
        <v>22</v>
      </c>
    </row>
    <row r="844" spans="1:15" x14ac:dyDescent="0.35">
      <c r="A844" t="s">
        <v>10197</v>
      </c>
      <c r="B844" t="s">
        <v>15358</v>
      </c>
      <c r="C844" t="s">
        <v>22</v>
      </c>
      <c r="D844" t="s">
        <v>22</v>
      </c>
      <c r="E844" t="s">
        <v>13352</v>
      </c>
      <c r="F844" t="s">
        <v>13347</v>
      </c>
      <c r="G844" t="s">
        <v>22</v>
      </c>
      <c r="H844" t="s">
        <v>7054</v>
      </c>
      <c r="I844" t="s">
        <v>22</v>
      </c>
      <c r="J844" t="s">
        <v>22</v>
      </c>
      <c r="K844" t="s">
        <v>22</v>
      </c>
      <c r="L844" t="s">
        <v>22</v>
      </c>
      <c r="M844" t="s">
        <v>15358</v>
      </c>
      <c r="N844" t="s">
        <v>22</v>
      </c>
      <c r="O844" t="s">
        <v>22</v>
      </c>
    </row>
    <row r="845" spans="1:15" x14ac:dyDescent="0.35">
      <c r="A845" t="s">
        <v>10197</v>
      </c>
      <c r="B845" t="s">
        <v>15359</v>
      </c>
      <c r="C845" t="s">
        <v>22</v>
      </c>
      <c r="D845" t="s">
        <v>22</v>
      </c>
      <c r="E845" t="s">
        <v>14334</v>
      </c>
      <c r="F845" t="s">
        <v>13347</v>
      </c>
      <c r="G845" t="s">
        <v>22</v>
      </c>
      <c r="H845" t="s">
        <v>22</v>
      </c>
      <c r="I845" t="s">
        <v>22</v>
      </c>
      <c r="J845" t="s">
        <v>22</v>
      </c>
      <c r="K845" t="s">
        <v>22</v>
      </c>
      <c r="L845" t="s">
        <v>22</v>
      </c>
      <c r="M845" t="s">
        <v>15359</v>
      </c>
      <c r="N845" t="s">
        <v>22</v>
      </c>
      <c r="O845" t="s">
        <v>22</v>
      </c>
    </row>
    <row r="846" spans="1:15" x14ac:dyDescent="0.35">
      <c r="A846" t="s">
        <v>10197</v>
      </c>
      <c r="B846" t="s">
        <v>15360</v>
      </c>
      <c r="C846" t="s">
        <v>22</v>
      </c>
      <c r="D846" t="s">
        <v>22</v>
      </c>
      <c r="E846" t="s">
        <v>14334</v>
      </c>
      <c r="F846" t="s">
        <v>13347</v>
      </c>
      <c r="G846" t="s">
        <v>22</v>
      </c>
      <c r="H846" t="s">
        <v>7052</v>
      </c>
      <c r="I846" t="s">
        <v>7035</v>
      </c>
      <c r="J846" t="s">
        <v>22</v>
      </c>
      <c r="K846" t="s">
        <v>22</v>
      </c>
      <c r="L846">
        <v>65</v>
      </c>
      <c r="M846" t="s">
        <v>15361</v>
      </c>
      <c r="N846" t="s">
        <v>22</v>
      </c>
      <c r="O846" t="s">
        <v>22</v>
      </c>
    </row>
    <row r="847" spans="1:15" x14ac:dyDescent="0.35">
      <c r="A847" t="s">
        <v>10197</v>
      </c>
      <c r="B847" t="s">
        <v>15362</v>
      </c>
      <c r="C847" t="s">
        <v>22</v>
      </c>
      <c r="D847" t="s">
        <v>22</v>
      </c>
      <c r="E847" t="s">
        <v>14334</v>
      </c>
      <c r="F847" t="s">
        <v>13347</v>
      </c>
      <c r="G847" t="s">
        <v>22</v>
      </c>
      <c r="H847" t="s">
        <v>22</v>
      </c>
      <c r="I847" t="s">
        <v>22</v>
      </c>
      <c r="J847" t="s">
        <v>22</v>
      </c>
      <c r="K847" t="s">
        <v>22</v>
      </c>
      <c r="L847" t="s">
        <v>22</v>
      </c>
      <c r="M847" t="s">
        <v>15362</v>
      </c>
      <c r="N847" t="s">
        <v>22</v>
      </c>
      <c r="O847" t="s">
        <v>22</v>
      </c>
    </row>
    <row r="848" spans="1:15" x14ac:dyDescent="0.35">
      <c r="A848" t="s">
        <v>10197</v>
      </c>
      <c r="B848" t="s">
        <v>15363</v>
      </c>
      <c r="C848" t="s">
        <v>22</v>
      </c>
      <c r="D848" t="s">
        <v>22</v>
      </c>
      <c r="E848" t="s">
        <v>14334</v>
      </c>
      <c r="F848" t="s">
        <v>13347</v>
      </c>
      <c r="G848" t="s">
        <v>22</v>
      </c>
      <c r="H848" t="s">
        <v>22</v>
      </c>
      <c r="I848" t="s">
        <v>22</v>
      </c>
      <c r="J848" t="s">
        <v>22</v>
      </c>
      <c r="K848" t="s">
        <v>22</v>
      </c>
      <c r="L848" t="s">
        <v>22</v>
      </c>
      <c r="M848" t="s">
        <v>15363</v>
      </c>
      <c r="N848" t="s">
        <v>22</v>
      </c>
      <c r="O848" t="s">
        <v>22</v>
      </c>
    </row>
    <row r="849" spans="1:15" x14ac:dyDescent="0.35">
      <c r="A849" t="s">
        <v>10197</v>
      </c>
      <c r="B849" t="s">
        <v>15364</v>
      </c>
      <c r="C849" t="s">
        <v>22</v>
      </c>
      <c r="D849" t="s">
        <v>22</v>
      </c>
      <c r="E849" t="s">
        <v>14334</v>
      </c>
      <c r="F849" t="s">
        <v>13347</v>
      </c>
      <c r="G849" t="s">
        <v>22</v>
      </c>
      <c r="H849" t="s">
        <v>7052</v>
      </c>
      <c r="I849" t="s">
        <v>14424</v>
      </c>
      <c r="J849" t="s">
        <v>22</v>
      </c>
      <c r="K849" t="s">
        <v>22</v>
      </c>
      <c r="L849">
        <v>60</v>
      </c>
      <c r="M849" t="s">
        <v>15364</v>
      </c>
      <c r="N849" t="s">
        <v>22</v>
      </c>
      <c r="O849" t="s">
        <v>22</v>
      </c>
    </row>
    <row r="850" spans="1:15" x14ac:dyDescent="0.35">
      <c r="A850" t="s">
        <v>10197</v>
      </c>
      <c r="B850" t="s">
        <v>15365</v>
      </c>
      <c r="C850" t="s">
        <v>22</v>
      </c>
      <c r="D850" t="s">
        <v>22</v>
      </c>
      <c r="E850" t="s">
        <v>14334</v>
      </c>
      <c r="F850" t="s">
        <v>13347</v>
      </c>
      <c r="G850" t="s">
        <v>22</v>
      </c>
      <c r="H850" t="s">
        <v>22</v>
      </c>
      <c r="I850" t="s">
        <v>22</v>
      </c>
      <c r="J850" t="s">
        <v>22</v>
      </c>
      <c r="K850" t="s">
        <v>22</v>
      </c>
      <c r="L850" t="s">
        <v>22</v>
      </c>
      <c r="M850" t="s">
        <v>15365</v>
      </c>
      <c r="N850" t="s">
        <v>22</v>
      </c>
      <c r="O850" t="s">
        <v>22</v>
      </c>
    </row>
    <row r="851" spans="1:15" x14ac:dyDescent="0.35">
      <c r="A851" t="s">
        <v>10197</v>
      </c>
      <c r="B851" t="s">
        <v>15366</v>
      </c>
      <c r="C851" t="s">
        <v>22</v>
      </c>
      <c r="D851" t="s">
        <v>22</v>
      </c>
      <c r="E851" t="s">
        <v>13352</v>
      </c>
      <c r="F851" t="s">
        <v>13351</v>
      </c>
      <c r="G851" t="s">
        <v>22</v>
      </c>
      <c r="H851" t="s">
        <v>22</v>
      </c>
      <c r="I851" t="s">
        <v>15138</v>
      </c>
      <c r="J851" t="s">
        <v>22</v>
      </c>
      <c r="K851" t="s">
        <v>22</v>
      </c>
      <c r="L851" t="s">
        <v>22</v>
      </c>
      <c r="M851" t="s">
        <v>15366</v>
      </c>
      <c r="N851" t="s">
        <v>22</v>
      </c>
      <c r="O851" t="s">
        <v>22</v>
      </c>
    </row>
    <row r="852" spans="1:15" x14ac:dyDescent="0.35">
      <c r="A852" t="s">
        <v>10197</v>
      </c>
      <c r="B852" t="s">
        <v>15367</v>
      </c>
      <c r="C852" t="s">
        <v>22</v>
      </c>
      <c r="D852" t="s">
        <v>22</v>
      </c>
      <c r="E852" t="s">
        <v>14349</v>
      </c>
      <c r="F852" t="s">
        <v>13347</v>
      </c>
      <c r="G852" t="s">
        <v>22</v>
      </c>
      <c r="H852" t="s">
        <v>490</v>
      </c>
      <c r="I852" t="s">
        <v>15253</v>
      </c>
      <c r="J852" t="s">
        <v>14424</v>
      </c>
      <c r="K852" t="s">
        <v>22</v>
      </c>
      <c r="L852">
        <v>75</v>
      </c>
      <c r="M852" t="s">
        <v>15367</v>
      </c>
      <c r="N852" t="s">
        <v>22</v>
      </c>
      <c r="O852" t="s">
        <v>22</v>
      </c>
    </row>
    <row r="853" spans="1:15" x14ac:dyDescent="0.35">
      <c r="A853" t="s">
        <v>10197</v>
      </c>
      <c r="B853" t="s">
        <v>15368</v>
      </c>
      <c r="C853" t="s">
        <v>22</v>
      </c>
      <c r="D853" t="s">
        <v>22</v>
      </c>
      <c r="E853" t="s">
        <v>14349</v>
      </c>
      <c r="F853" t="s">
        <v>13347</v>
      </c>
      <c r="G853" t="s">
        <v>22</v>
      </c>
      <c r="H853" t="s">
        <v>490</v>
      </c>
      <c r="I853" t="s">
        <v>15253</v>
      </c>
      <c r="J853" t="s">
        <v>14424</v>
      </c>
      <c r="K853" t="s">
        <v>22</v>
      </c>
      <c r="L853">
        <v>75</v>
      </c>
      <c r="M853" t="s">
        <v>15367</v>
      </c>
      <c r="N853" t="s">
        <v>22</v>
      </c>
      <c r="O853" t="s">
        <v>22</v>
      </c>
    </row>
    <row r="854" spans="1:15" x14ac:dyDescent="0.35">
      <c r="A854" t="s">
        <v>10197</v>
      </c>
      <c r="B854" t="s">
        <v>15369</v>
      </c>
      <c r="C854" t="s">
        <v>22</v>
      </c>
      <c r="D854" t="s">
        <v>22</v>
      </c>
      <c r="E854" t="s">
        <v>14349</v>
      </c>
      <c r="F854" t="s">
        <v>13347</v>
      </c>
      <c r="G854" t="s">
        <v>22</v>
      </c>
      <c r="H854" t="s">
        <v>490</v>
      </c>
      <c r="I854" t="s">
        <v>15253</v>
      </c>
      <c r="J854" t="s">
        <v>14424</v>
      </c>
      <c r="K854" t="s">
        <v>22</v>
      </c>
      <c r="L854">
        <v>75</v>
      </c>
      <c r="M854" t="s">
        <v>15367</v>
      </c>
      <c r="N854" t="s">
        <v>22</v>
      </c>
      <c r="O854" t="s">
        <v>22</v>
      </c>
    </row>
    <row r="855" spans="1:15" x14ac:dyDescent="0.35">
      <c r="A855" t="s">
        <v>10197</v>
      </c>
      <c r="B855" t="s">
        <v>15370</v>
      </c>
      <c r="C855" t="s">
        <v>22</v>
      </c>
      <c r="D855" t="s">
        <v>22</v>
      </c>
      <c r="E855" t="s">
        <v>14334</v>
      </c>
      <c r="F855" t="s">
        <v>13347</v>
      </c>
      <c r="G855" t="s">
        <v>22</v>
      </c>
      <c r="H855" t="s">
        <v>22</v>
      </c>
      <c r="I855" t="s">
        <v>22</v>
      </c>
      <c r="J855" t="s">
        <v>22</v>
      </c>
      <c r="K855" t="s">
        <v>22</v>
      </c>
      <c r="L855" t="s">
        <v>22</v>
      </c>
      <c r="M855" t="s">
        <v>15370</v>
      </c>
      <c r="N855" t="s">
        <v>22</v>
      </c>
      <c r="O855" t="s">
        <v>22</v>
      </c>
    </row>
    <row r="856" spans="1:15" x14ac:dyDescent="0.35">
      <c r="A856" t="s">
        <v>10197</v>
      </c>
      <c r="B856" t="s">
        <v>15371</v>
      </c>
      <c r="C856" t="s">
        <v>22</v>
      </c>
      <c r="D856" t="s">
        <v>22</v>
      </c>
      <c r="E856" t="s">
        <v>14334</v>
      </c>
      <c r="F856" t="s">
        <v>13347</v>
      </c>
      <c r="G856" t="s">
        <v>22</v>
      </c>
      <c r="H856" t="s">
        <v>22</v>
      </c>
      <c r="I856" t="s">
        <v>22</v>
      </c>
      <c r="J856" t="s">
        <v>22</v>
      </c>
      <c r="K856" t="s">
        <v>22</v>
      </c>
      <c r="L856" t="s">
        <v>22</v>
      </c>
      <c r="M856" t="s">
        <v>15371</v>
      </c>
      <c r="N856" t="s">
        <v>22</v>
      </c>
      <c r="O856" t="s">
        <v>22</v>
      </c>
    </row>
    <row r="857" spans="1:15" x14ac:dyDescent="0.35">
      <c r="A857" t="s">
        <v>10197</v>
      </c>
      <c r="B857" t="s">
        <v>15372</v>
      </c>
      <c r="C857" t="s">
        <v>22</v>
      </c>
      <c r="D857" t="s">
        <v>22</v>
      </c>
      <c r="E857" t="s">
        <v>14334</v>
      </c>
      <c r="F857" t="s">
        <v>13347</v>
      </c>
      <c r="G857" t="s">
        <v>22</v>
      </c>
      <c r="H857" t="s">
        <v>7046</v>
      </c>
      <c r="I857" t="s">
        <v>22</v>
      </c>
      <c r="J857" t="s">
        <v>22</v>
      </c>
      <c r="K857" t="s">
        <v>22</v>
      </c>
      <c r="L857" t="s">
        <v>22</v>
      </c>
      <c r="M857" t="s">
        <v>15372</v>
      </c>
      <c r="N857" t="s">
        <v>22</v>
      </c>
      <c r="O857" t="s">
        <v>22</v>
      </c>
    </row>
    <row r="858" spans="1:15" x14ac:dyDescent="0.35">
      <c r="A858" t="s">
        <v>10197</v>
      </c>
      <c r="B858" t="s">
        <v>15373</v>
      </c>
      <c r="C858" t="s">
        <v>22</v>
      </c>
      <c r="D858" t="s">
        <v>22</v>
      </c>
      <c r="E858" t="s">
        <v>13352</v>
      </c>
      <c r="F858" t="s">
        <v>13351</v>
      </c>
      <c r="G858" t="s">
        <v>22</v>
      </c>
      <c r="H858" t="s">
        <v>7054</v>
      </c>
      <c r="I858" t="s">
        <v>22</v>
      </c>
      <c r="J858" t="s">
        <v>22</v>
      </c>
      <c r="K858" t="s">
        <v>22</v>
      </c>
      <c r="L858" t="s">
        <v>22</v>
      </c>
      <c r="M858" t="s">
        <v>15373</v>
      </c>
      <c r="N858" t="s">
        <v>22</v>
      </c>
      <c r="O858" t="s">
        <v>22</v>
      </c>
    </row>
    <row r="859" spans="1:15" x14ac:dyDescent="0.35">
      <c r="A859" t="s">
        <v>10197</v>
      </c>
      <c r="B859" t="s">
        <v>15374</v>
      </c>
      <c r="C859" t="s">
        <v>22</v>
      </c>
      <c r="D859" t="s">
        <v>22</v>
      </c>
      <c r="E859" t="s">
        <v>13352</v>
      </c>
      <c r="F859" t="s">
        <v>13351</v>
      </c>
      <c r="G859" t="s">
        <v>22</v>
      </c>
      <c r="H859" t="s">
        <v>22</v>
      </c>
      <c r="I859" t="s">
        <v>22</v>
      </c>
      <c r="J859" t="s">
        <v>22</v>
      </c>
      <c r="K859" t="s">
        <v>22</v>
      </c>
      <c r="L859" t="s">
        <v>22</v>
      </c>
      <c r="M859" t="s">
        <v>15374</v>
      </c>
      <c r="N859" t="s">
        <v>22</v>
      </c>
      <c r="O859" t="s">
        <v>22</v>
      </c>
    </row>
    <row r="860" spans="1:15" x14ac:dyDescent="0.35">
      <c r="A860" t="s">
        <v>10197</v>
      </c>
      <c r="B860" t="s">
        <v>15375</v>
      </c>
      <c r="C860" t="s">
        <v>22</v>
      </c>
      <c r="D860" t="s">
        <v>22</v>
      </c>
      <c r="E860" t="s">
        <v>15173</v>
      </c>
      <c r="F860" t="s">
        <v>9900</v>
      </c>
      <c r="G860" t="s">
        <v>22</v>
      </c>
      <c r="H860" t="s">
        <v>22</v>
      </c>
      <c r="I860" t="s">
        <v>7025</v>
      </c>
      <c r="J860" t="s">
        <v>22</v>
      </c>
      <c r="K860" t="s">
        <v>22</v>
      </c>
      <c r="L860" t="s">
        <v>22</v>
      </c>
      <c r="M860" t="s">
        <v>15375</v>
      </c>
      <c r="N860" t="s">
        <v>22</v>
      </c>
      <c r="O860" t="s">
        <v>22</v>
      </c>
    </row>
    <row r="861" spans="1:15" x14ac:dyDescent="0.35">
      <c r="A861" t="s">
        <v>10197</v>
      </c>
      <c r="B861" t="s">
        <v>15376</v>
      </c>
      <c r="C861" t="s">
        <v>22</v>
      </c>
      <c r="D861" t="s">
        <v>22</v>
      </c>
      <c r="E861" t="s">
        <v>14334</v>
      </c>
      <c r="F861" t="s">
        <v>13347</v>
      </c>
      <c r="G861" t="s">
        <v>22</v>
      </c>
      <c r="H861" t="s">
        <v>22</v>
      </c>
      <c r="I861" t="s">
        <v>22</v>
      </c>
      <c r="J861" t="s">
        <v>22</v>
      </c>
      <c r="K861" t="s">
        <v>22</v>
      </c>
      <c r="L861" t="s">
        <v>22</v>
      </c>
      <c r="M861" t="s">
        <v>15376</v>
      </c>
      <c r="N861" t="s">
        <v>22</v>
      </c>
      <c r="O861" t="s">
        <v>22</v>
      </c>
    </row>
    <row r="862" spans="1:15" x14ac:dyDescent="0.35">
      <c r="A862" t="s">
        <v>10197</v>
      </c>
      <c r="B862" t="s">
        <v>15377</v>
      </c>
      <c r="C862" t="s">
        <v>22</v>
      </c>
      <c r="D862" t="s">
        <v>22</v>
      </c>
      <c r="E862" t="s">
        <v>14334</v>
      </c>
      <c r="F862" t="s">
        <v>13347</v>
      </c>
      <c r="G862" t="s">
        <v>22</v>
      </c>
      <c r="H862" t="s">
        <v>22</v>
      </c>
      <c r="I862" t="s">
        <v>22</v>
      </c>
      <c r="J862" t="s">
        <v>22</v>
      </c>
      <c r="K862" t="s">
        <v>22</v>
      </c>
      <c r="L862" t="s">
        <v>22</v>
      </c>
      <c r="M862" t="s">
        <v>15377</v>
      </c>
      <c r="N862" t="s">
        <v>22</v>
      </c>
      <c r="O862" t="s">
        <v>22</v>
      </c>
    </row>
    <row r="863" spans="1:15" x14ac:dyDescent="0.35">
      <c r="A863" t="s">
        <v>10197</v>
      </c>
      <c r="B863" t="s">
        <v>15378</v>
      </c>
      <c r="C863" t="s">
        <v>22</v>
      </c>
      <c r="D863" t="s">
        <v>22</v>
      </c>
      <c r="E863" t="s">
        <v>14334</v>
      </c>
      <c r="F863" t="s">
        <v>13347</v>
      </c>
      <c r="G863" t="s">
        <v>22</v>
      </c>
      <c r="H863" t="s">
        <v>7052</v>
      </c>
      <c r="I863" t="s">
        <v>7035</v>
      </c>
      <c r="J863" t="s">
        <v>7033</v>
      </c>
      <c r="K863" t="s">
        <v>15379</v>
      </c>
      <c r="L863">
        <v>77</v>
      </c>
      <c r="M863" t="s">
        <v>15378</v>
      </c>
      <c r="N863" t="s">
        <v>22</v>
      </c>
      <c r="O863" t="s">
        <v>22</v>
      </c>
    </row>
    <row r="864" spans="1:15" x14ac:dyDescent="0.35">
      <c r="A864" t="s">
        <v>10197</v>
      </c>
      <c r="B864" t="s">
        <v>15380</v>
      </c>
      <c r="C864" t="s">
        <v>22</v>
      </c>
      <c r="D864" t="s">
        <v>22</v>
      </c>
      <c r="E864" t="s">
        <v>14334</v>
      </c>
      <c r="F864" t="s">
        <v>13347</v>
      </c>
      <c r="G864" t="s">
        <v>22</v>
      </c>
      <c r="H864" t="s">
        <v>22</v>
      </c>
      <c r="I864" t="s">
        <v>22</v>
      </c>
      <c r="J864" t="s">
        <v>22</v>
      </c>
      <c r="K864" t="s">
        <v>22</v>
      </c>
      <c r="L864" t="s">
        <v>22</v>
      </c>
      <c r="M864" t="s">
        <v>15380</v>
      </c>
      <c r="N864" t="s">
        <v>22</v>
      </c>
      <c r="O864" t="s">
        <v>22</v>
      </c>
    </row>
    <row r="865" spans="1:15" x14ac:dyDescent="0.35">
      <c r="A865" t="s">
        <v>10197</v>
      </c>
      <c r="B865" t="s">
        <v>4384</v>
      </c>
      <c r="C865" t="s">
        <v>22</v>
      </c>
      <c r="D865" t="s">
        <v>22</v>
      </c>
      <c r="E865" t="s">
        <v>13352</v>
      </c>
      <c r="F865" t="s">
        <v>13351</v>
      </c>
      <c r="G865" t="s">
        <v>22</v>
      </c>
      <c r="H865" t="s">
        <v>22</v>
      </c>
      <c r="I865" t="s">
        <v>22</v>
      </c>
      <c r="J865" t="s">
        <v>22</v>
      </c>
      <c r="K865" t="s">
        <v>22</v>
      </c>
      <c r="L865" t="s">
        <v>22</v>
      </c>
      <c r="M865" t="s">
        <v>4384</v>
      </c>
      <c r="N865" t="s">
        <v>22</v>
      </c>
      <c r="O865" t="s">
        <v>22</v>
      </c>
    </row>
    <row r="866" spans="1:15" x14ac:dyDescent="0.35">
      <c r="A866" t="s">
        <v>10197</v>
      </c>
      <c r="B866" t="s">
        <v>15381</v>
      </c>
      <c r="C866" t="s">
        <v>22</v>
      </c>
      <c r="D866" t="s">
        <v>22</v>
      </c>
      <c r="E866" t="s">
        <v>13352</v>
      </c>
      <c r="F866" t="s">
        <v>13351</v>
      </c>
      <c r="G866" t="s">
        <v>22</v>
      </c>
      <c r="H866" t="s">
        <v>22</v>
      </c>
      <c r="I866" t="s">
        <v>22</v>
      </c>
      <c r="J866" t="s">
        <v>22</v>
      </c>
      <c r="K866" t="s">
        <v>22</v>
      </c>
      <c r="L866" t="s">
        <v>22</v>
      </c>
      <c r="M866" t="s">
        <v>15381</v>
      </c>
      <c r="N866" t="s">
        <v>22</v>
      </c>
      <c r="O866" t="s">
        <v>22</v>
      </c>
    </row>
    <row r="867" spans="1:15" x14ac:dyDescent="0.35">
      <c r="A867" t="s">
        <v>10197</v>
      </c>
      <c r="B867" t="s">
        <v>15382</v>
      </c>
      <c r="C867" t="s">
        <v>22</v>
      </c>
      <c r="D867" t="s">
        <v>22</v>
      </c>
      <c r="E867" t="s">
        <v>14334</v>
      </c>
      <c r="F867" t="s">
        <v>13347</v>
      </c>
      <c r="G867" t="s">
        <v>22</v>
      </c>
      <c r="H867" t="s">
        <v>22</v>
      </c>
      <c r="I867" t="s">
        <v>22</v>
      </c>
      <c r="J867" t="s">
        <v>22</v>
      </c>
      <c r="K867" t="s">
        <v>22</v>
      </c>
      <c r="L867" t="s">
        <v>22</v>
      </c>
      <c r="M867" t="s">
        <v>15382</v>
      </c>
      <c r="N867" t="s">
        <v>22</v>
      </c>
      <c r="O867" t="s">
        <v>22</v>
      </c>
    </row>
    <row r="868" spans="1:15" x14ac:dyDescent="0.35">
      <c r="A868" t="s">
        <v>10197</v>
      </c>
      <c r="B868" t="s">
        <v>15383</v>
      </c>
      <c r="C868" t="s">
        <v>22</v>
      </c>
      <c r="D868" t="s">
        <v>22</v>
      </c>
      <c r="E868" t="s">
        <v>14334</v>
      </c>
      <c r="F868" t="s">
        <v>13347</v>
      </c>
      <c r="G868" t="s">
        <v>22</v>
      </c>
      <c r="H868" t="s">
        <v>22</v>
      </c>
      <c r="I868" t="s">
        <v>22</v>
      </c>
      <c r="J868" t="s">
        <v>22</v>
      </c>
      <c r="K868" t="s">
        <v>22</v>
      </c>
      <c r="L868" t="s">
        <v>22</v>
      </c>
      <c r="M868" t="s">
        <v>15383</v>
      </c>
      <c r="N868" t="s">
        <v>22</v>
      </c>
      <c r="O868" t="s">
        <v>22</v>
      </c>
    </row>
    <row r="869" spans="1:15" x14ac:dyDescent="0.35">
      <c r="A869" t="s">
        <v>10197</v>
      </c>
      <c r="B869" t="s">
        <v>15384</v>
      </c>
      <c r="C869" t="s">
        <v>22</v>
      </c>
      <c r="D869" t="s">
        <v>22</v>
      </c>
      <c r="E869" t="s">
        <v>14334</v>
      </c>
      <c r="F869" t="s">
        <v>13347</v>
      </c>
      <c r="G869" t="s">
        <v>22</v>
      </c>
      <c r="H869" t="s">
        <v>22</v>
      </c>
      <c r="I869" t="s">
        <v>22</v>
      </c>
      <c r="J869" t="s">
        <v>22</v>
      </c>
      <c r="K869" t="s">
        <v>22</v>
      </c>
      <c r="L869" t="s">
        <v>22</v>
      </c>
      <c r="M869" t="s">
        <v>15384</v>
      </c>
      <c r="N869" t="s">
        <v>22</v>
      </c>
      <c r="O869" t="s">
        <v>22</v>
      </c>
    </row>
    <row r="870" spans="1:15" x14ac:dyDescent="0.35">
      <c r="A870" t="s">
        <v>10197</v>
      </c>
      <c r="B870" t="s">
        <v>15385</v>
      </c>
      <c r="C870" t="s">
        <v>22</v>
      </c>
      <c r="D870" t="s">
        <v>22</v>
      </c>
      <c r="E870" t="s">
        <v>14349</v>
      </c>
      <c r="F870" t="s">
        <v>13347</v>
      </c>
      <c r="G870" t="s">
        <v>22</v>
      </c>
      <c r="H870" t="s">
        <v>490</v>
      </c>
      <c r="I870" t="s">
        <v>15139</v>
      </c>
      <c r="J870" t="s">
        <v>22</v>
      </c>
      <c r="K870" t="s">
        <v>22</v>
      </c>
      <c r="L870" t="s">
        <v>22</v>
      </c>
      <c r="M870" t="s">
        <v>15385</v>
      </c>
      <c r="N870" t="s">
        <v>22</v>
      </c>
      <c r="O870" t="s">
        <v>22</v>
      </c>
    </row>
    <row r="871" spans="1:15" x14ac:dyDescent="0.35">
      <c r="A871" t="s">
        <v>10197</v>
      </c>
      <c r="B871" t="s">
        <v>15386</v>
      </c>
      <c r="C871" t="s">
        <v>22</v>
      </c>
      <c r="D871" t="s">
        <v>22</v>
      </c>
      <c r="E871" t="s">
        <v>14334</v>
      </c>
      <c r="F871" t="s">
        <v>13347</v>
      </c>
      <c r="G871" t="s">
        <v>22</v>
      </c>
      <c r="H871" t="s">
        <v>22</v>
      </c>
      <c r="I871" t="s">
        <v>15138</v>
      </c>
      <c r="J871" t="s">
        <v>22</v>
      </c>
      <c r="K871" t="s">
        <v>22</v>
      </c>
      <c r="L871" t="s">
        <v>22</v>
      </c>
      <c r="M871" t="s">
        <v>15387</v>
      </c>
      <c r="N871" t="s">
        <v>22</v>
      </c>
      <c r="O871" t="s">
        <v>22</v>
      </c>
    </row>
    <row r="872" spans="1:15" x14ac:dyDescent="0.35">
      <c r="A872" t="s">
        <v>10197</v>
      </c>
      <c r="B872" t="s">
        <v>15388</v>
      </c>
      <c r="C872" t="s">
        <v>22</v>
      </c>
      <c r="D872" t="s">
        <v>22</v>
      </c>
      <c r="E872" t="s">
        <v>13352</v>
      </c>
      <c r="F872" t="s">
        <v>13351</v>
      </c>
      <c r="G872" t="s">
        <v>22</v>
      </c>
      <c r="H872" t="s">
        <v>22</v>
      </c>
      <c r="I872" t="s">
        <v>22</v>
      </c>
      <c r="J872" t="s">
        <v>22</v>
      </c>
      <c r="K872" t="s">
        <v>22</v>
      </c>
      <c r="L872" t="s">
        <v>22</v>
      </c>
      <c r="M872" t="s">
        <v>15388</v>
      </c>
      <c r="N872" t="s">
        <v>22</v>
      </c>
      <c r="O872" t="s">
        <v>22</v>
      </c>
    </row>
    <row r="873" spans="1:15" x14ac:dyDescent="0.35">
      <c r="A873" t="s">
        <v>10197</v>
      </c>
      <c r="B873" t="s">
        <v>15389</v>
      </c>
      <c r="C873" t="s">
        <v>22</v>
      </c>
      <c r="D873" t="s">
        <v>22</v>
      </c>
      <c r="E873" t="s">
        <v>13352</v>
      </c>
      <c r="F873" t="s">
        <v>13347</v>
      </c>
      <c r="G873" t="s">
        <v>22</v>
      </c>
      <c r="H873" t="s">
        <v>7054</v>
      </c>
      <c r="I873" t="s">
        <v>22</v>
      </c>
      <c r="J873" t="s">
        <v>22</v>
      </c>
      <c r="K873" t="s">
        <v>22</v>
      </c>
      <c r="L873" t="s">
        <v>22</v>
      </c>
      <c r="M873" t="s">
        <v>15389</v>
      </c>
      <c r="N873" t="s">
        <v>22</v>
      </c>
      <c r="O873" t="s">
        <v>22</v>
      </c>
    </row>
    <row r="874" spans="1:15" x14ac:dyDescent="0.35">
      <c r="A874" t="s">
        <v>10197</v>
      </c>
      <c r="B874" t="s">
        <v>15390</v>
      </c>
      <c r="C874" t="s">
        <v>22</v>
      </c>
      <c r="D874" t="s">
        <v>22</v>
      </c>
      <c r="E874" t="s">
        <v>14334</v>
      </c>
      <c r="F874" t="s">
        <v>13347</v>
      </c>
      <c r="G874" t="s">
        <v>22</v>
      </c>
      <c r="H874" t="s">
        <v>22</v>
      </c>
      <c r="I874" t="s">
        <v>22</v>
      </c>
      <c r="J874" t="s">
        <v>22</v>
      </c>
      <c r="K874" t="s">
        <v>22</v>
      </c>
      <c r="L874" t="s">
        <v>22</v>
      </c>
      <c r="M874" t="s">
        <v>15391</v>
      </c>
      <c r="N874" t="s">
        <v>22</v>
      </c>
      <c r="O874" t="s">
        <v>22</v>
      </c>
    </row>
    <row r="875" spans="1:15" x14ac:dyDescent="0.35">
      <c r="A875" t="s">
        <v>10197</v>
      </c>
      <c r="B875" t="s">
        <v>15392</v>
      </c>
      <c r="C875" t="s">
        <v>22</v>
      </c>
      <c r="D875" t="s">
        <v>22</v>
      </c>
      <c r="E875" t="s">
        <v>14334</v>
      </c>
      <c r="F875" t="s">
        <v>13347</v>
      </c>
      <c r="G875" t="s">
        <v>22</v>
      </c>
      <c r="H875" t="s">
        <v>22</v>
      </c>
      <c r="I875" t="s">
        <v>22</v>
      </c>
      <c r="J875" t="s">
        <v>22</v>
      </c>
      <c r="K875" t="s">
        <v>22</v>
      </c>
      <c r="L875" t="s">
        <v>22</v>
      </c>
      <c r="M875" t="s">
        <v>15392</v>
      </c>
      <c r="N875" t="s">
        <v>22</v>
      </c>
      <c r="O875" t="s">
        <v>22</v>
      </c>
    </row>
    <row r="876" spans="1:15" x14ac:dyDescent="0.35">
      <c r="A876" t="s">
        <v>10197</v>
      </c>
      <c r="B876" t="s">
        <v>15393</v>
      </c>
      <c r="C876" t="s">
        <v>22</v>
      </c>
      <c r="D876" t="s">
        <v>22</v>
      </c>
      <c r="E876" t="s">
        <v>14334</v>
      </c>
      <c r="F876" t="s">
        <v>13347</v>
      </c>
      <c r="G876" t="s">
        <v>22</v>
      </c>
      <c r="H876" t="s">
        <v>22</v>
      </c>
      <c r="I876" t="s">
        <v>22</v>
      </c>
      <c r="J876" t="s">
        <v>22</v>
      </c>
      <c r="K876" t="s">
        <v>22</v>
      </c>
      <c r="L876" t="s">
        <v>22</v>
      </c>
      <c r="M876" t="s">
        <v>15393</v>
      </c>
      <c r="N876" t="s">
        <v>22</v>
      </c>
      <c r="O876" t="s">
        <v>22</v>
      </c>
    </row>
    <row r="877" spans="1:15" x14ac:dyDescent="0.35">
      <c r="A877" t="s">
        <v>10197</v>
      </c>
      <c r="B877" t="s">
        <v>15394</v>
      </c>
      <c r="C877" t="s">
        <v>22</v>
      </c>
      <c r="D877" t="s">
        <v>22</v>
      </c>
      <c r="E877" t="s">
        <v>14334</v>
      </c>
      <c r="F877" t="s">
        <v>13347</v>
      </c>
      <c r="G877" t="s">
        <v>22</v>
      </c>
      <c r="H877" t="s">
        <v>22</v>
      </c>
      <c r="I877" t="s">
        <v>22</v>
      </c>
      <c r="J877" t="s">
        <v>22</v>
      </c>
      <c r="K877" t="s">
        <v>22</v>
      </c>
      <c r="L877" t="s">
        <v>22</v>
      </c>
      <c r="M877" t="s">
        <v>15395</v>
      </c>
      <c r="N877" t="s">
        <v>22</v>
      </c>
      <c r="O877" t="s">
        <v>22</v>
      </c>
    </row>
    <row r="878" spans="1:15" x14ac:dyDescent="0.35">
      <c r="A878" t="s">
        <v>10197</v>
      </c>
      <c r="B878" t="s">
        <v>15396</v>
      </c>
      <c r="C878" t="s">
        <v>22</v>
      </c>
      <c r="D878" t="s">
        <v>22</v>
      </c>
      <c r="E878" t="s">
        <v>14334</v>
      </c>
      <c r="F878" t="s">
        <v>13347</v>
      </c>
      <c r="G878" t="s">
        <v>22</v>
      </c>
      <c r="H878" t="s">
        <v>22</v>
      </c>
      <c r="I878" t="s">
        <v>22</v>
      </c>
      <c r="J878" t="s">
        <v>22</v>
      </c>
      <c r="K878" t="s">
        <v>22</v>
      </c>
      <c r="L878" t="s">
        <v>22</v>
      </c>
      <c r="M878" t="s">
        <v>15396</v>
      </c>
      <c r="N878" t="s">
        <v>22</v>
      </c>
      <c r="O878" t="s">
        <v>22</v>
      </c>
    </row>
    <row r="879" spans="1:15" x14ac:dyDescent="0.35">
      <c r="A879" t="s">
        <v>10197</v>
      </c>
      <c r="B879" t="s">
        <v>15397</v>
      </c>
      <c r="C879" t="s">
        <v>22</v>
      </c>
      <c r="D879" t="s">
        <v>22</v>
      </c>
      <c r="E879" t="s">
        <v>14334</v>
      </c>
      <c r="F879" t="s">
        <v>13347</v>
      </c>
      <c r="G879" t="s">
        <v>22</v>
      </c>
      <c r="H879" t="s">
        <v>22</v>
      </c>
      <c r="I879" t="s">
        <v>22</v>
      </c>
      <c r="J879" t="s">
        <v>22</v>
      </c>
      <c r="K879" t="s">
        <v>22</v>
      </c>
      <c r="L879" t="s">
        <v>22</v>
      </c>
      <c r="M879" t="s">
        <v>15397</v>
      </c>
      <c r="N879" t="s">
        <v>22</v>
      </c>
      <c r="O879" t="s">
        <v>22</v>
      </c>
    </row>
    <row r="880" spans="1:15" x14ac:dyDescent="0.35">
      <c r="A880" t="s">
        <v>10197</v>
      </c>
      <c r="B880" t="s">
        <v>15398</v>
      </c>
      <c r="C880" t="s">
        <v>22</v>
      </c>
      <c r="D880" t="s">
        <v>22</v>
      </c>
      <c r="E880" t="s">
        <v>14334</v>
      </c>
      <c r="F880" t="s">
        <v>13347</v>
      </c>
      <c r="G880" t="s">
        <v>22</v>
      </c>
      <c r="H880" t="s">
        <v>22</v>
      </c>
      <c r="I880" t="s">
        <v>22</v>
      </c>
      <c r="J880" t="s">
        <v>22</v>
      </c>
      <c r="K880" t="s">
        <v>22</v>
      </c>
      <c r="L880" t="s">
        <v>22</v>
      </c>
      <c r="M880" t="s">
        <v>15399</v>
      </c>
      <c r="N880" t="s">
        <v>22</v>
      </c>
      <c r="O880" t="s">
        <v>22</v>
      </c>
    </row>
    <row r="881" spans="1:15" x14ac:dyDescent="0.35">
      <c r="A881" t="s">
        <v>10197</v>
      </c>
      <c r="B881" t="s">
        <v>15400</v>
      </c>
      <c r="C881" t="s">
        <v>22</v>
      </c>
      <c r="D881" t="s">
        <v>22</v>
      </c>
      <c r="E881" t="s">
        <v>14334</v>
      </c>
      <c r="F881" t="s">
        <v>13347</v>
      </c>
      <c r="G881" t="s">
        <v>22</v>
      </c>
      <c r="H881" t="s">
        <v>22</v>
      </c>
      <c r="I881" t="s">
        <v>15139</v>
      </c>
      <c r="J881" t="s">
        <v>22</v>
      </c>
      <c r="K881" t="s">
        <v>22</v>
      </c>
      <c r="L881" t="s">
        <v>22</v>
      </c>
      <c r="M881" t="s">
        <v>15401</v>
      </c>
      <c r="N881" t="s">
        <v>22</v>
      </c>
      <c r="O881" t="s">
        <v>22</v>
      </c>
    </row>
    <row r="882" spans="1:15" x14ac:dyDescent="0.35">
      <c r="A882" t="s">
        <v>10197</v>
      </c>
      <c r="B882" t="s">
        <v>15402</v>
      </c>
      <c r="C882" t="s">
        <v>22</v>
      </c>
      <c r="D882" t="s">
        <v>22</v>
      </c>
      <c r="E882" t="s">
        <v>14334</v>
      </c>
      <c r="F882" t="s">
        <v>13347</v>
      </c>
      <c r="G882" t="s">
        <v>22</v>
      </c>
      <c r="H882" t="s">
        <v>22</v>
      </c>
      <c r="I882" t="s">
        <v>22</v>
      </c>
      <c r="J882" t="s">
        <v>22</v>
      </c>
      <c r="K882" t="s">
        <v>22</v>
      </c>
      <c r="L882" t="s">
        <v>22</v>
      </c>
      <c r="M882" t="s">
        <v>15402</v>
      </c>
      <c r="N882" t="s">
        <v>22</v>
      </c>
      <c r="O882" t="s">
        <v>22</v>
      </c>
    </row>
    <row r="883" spans="1:15" x14ac:dyDescent="0.35">
      <c r="A883" t="s">
        <v>10197</v>
      </c>
      <c r="B883" t="s">
        <v>15403</v>
      </c>
      <c r="C883" t="s">
        <v>22</v>
      </c>
      <c r="D883" t="s">
        <v>22</v>
      </c>
      <c r="E883" t="s">
        <v>14334</v>
      </c>
      <c r="F883" t="s">
        <v>13347</v>
      </c>
      <c r="G883" t="s">
        <v>22</v>
      </c>
      <c r="H883" t="s">
        <v>22</v>
      </c>
      <c r="I883" t="s">
        <v>22</v>
      </c>
      <c r="J883" t="s">
        <v>22</v>
      </c>
      <c r="K883" t="s">
        <v>22</v>
      </c>
      <c r="L883" t="s">
        <v>22</v>
      </c>
      <c r="M883" t="s">
        <v>15402</v>
      </c>
      <c r="N883" t="s">
        <v>22</v>
      </c>
      <c r="O883" t="s">
        <v>22</v>
      </c>
    </row>
    <row r="884" spans="1:15" x14ac:dyDescent="0.35">
      <c r="A884" t="s">
        <v>10197</v>
      </c>
      <c r="B884" t="s">
        <v>15404</v>
      </c>
      <c r="C884" t="s">
        <v>22</v>
      </c>
      <c r="D884" t="s">
        <v>22</v>
      </c>
      <c r="E884" t="s">
        <v>14334</v>
      </c>
      <c r="F884" t="s">
        <v>13347</v>
      </c>
      <c r="G884" t="s">
        <v>22</v>
      </c>
      <c r="H884" t="s">
        <v>22</v>
      </c>
      <c r="I884" t="s">
        <v>22</v>
      </c>
      <c r="J884" t="s">
        <v>22</v>
      </c>
      <c r="K884" t="s">
        <v>22</v>
      </c>
      <c r="L884" t="s">
        <v>22</v>
      </c>
      <c r="M884" t="s">
        <v>15404</v>
      </c>
      <c r="N884" t="s">
        <v>22</v>
      </c>
      <c r="O884" t="s">
        <v>22</v>
      </c>
    </row>
    <row r="885" spans="1:15" x14ac:dyDescent="0.35">
      <c r="A885" t="s">
        <v>10197</v>
      </c>
      <c r="B885" t="s">
        <v>15405</v>
      </c>
      <c r="C885" t="s">
        <v>22</v>
      </c>
      <c r="D885" t="s">
        <v>22</v>
      </c>
      <c r="E885" t="s">
        <v>14334</v>
      </c>
      <c r="F885" t="s">
        <v>13347</v>
      </c>
      <c r="G885" t="s">
        <v>22</v>
      </c>
      <c r="H885" t="s">
        <v>22</v>
      </c>
      <c r="I885" t="s">
        <v>22</v>
      </c>
      <c r="J885" t="s">
        <v>22</v>
      </c>
      <c r="K885" t="s">
        <v>22</v>
      </c>
      <c r="L885" t="s">
        <v>22</v>
      </c>
      <c r="M885" t="s">
        <v>15406</v>
      </c>
      <c r="N885" t="s">
        <v>22</v>
      </c>
      <c r="O885" t="s">
        <v>22</v>
      </c>
    </row>
    <row r="886" spans="1:15" x14ac:dyDescent="0.35">
      <c r="A886" t="s">
        <v>10197</v>
      </c>
      <c r="B886" t="s">
        <v>15407</v>
      </c>
      <c r="C886" t="s">
        <v>22</v>
      </c>
      <c r="D886" t="s">
        <v>22</v>
      </c>
      <c r="E886" t="s">
        <v>14334</v>
      </c>
      <c r="F886" t="s">
        <v>13347</v>
      </c>
      <c r="G886" t="s">
        <v>22</v>
      </c>
      <c r="H886" t="s">
        <v>22</v>
      </c>
      <c r="I886" t="s">
        <v>22</v>
      </c>
      <c r="J886" t="s">
        <v>22</v>
      </c>
      <c r="K886" t="s">
        <v>22</v>
      </c>
      <c r="L886" t="s">
        <v>22</v>
      </c>
      <c r="M886" t="s">
        <v>15407</v>
      </c>
      <c r="N886" t="s">
        <v>22</v>
      </c>
      <c r="O886" t="s">
        <v>22</v>
      </c>
    </row>
    <row r="887" spans="1:15" x14ac:dyDescent="0.35">
      <c r="A887" t="s">
        <v>10197</v>
      </c>
      <c r="B887" t="s">
        <v>15408</v>
      </c>
      <c r="C887" t="s">
        <v>22</v>
      </c>
      <c r="D887" t="s">
        <v>22</v>
      </c>
      <c r="E887" t="s">
        <v>14334</v>
      </c>
      <c r="F887" t="s">
        <v>13347</v>
      </c>
      <c r="G887" t="s">
        <v>22</v>
      </c>
      <c r="H887" t="s">
        <v>7052</v>
      </c>
      <c r="I887" t="s">
        <v>7035</v>
      </c>
      <c r="J887" t="s">
        <v>22</v>
      </c>
      <c r="K887" t="s">
        <v>22</v>
      </c>
      <c r="L887" t="s">
        <v>22</v>
      </c>
      <c r="M887" t="s">
        <v>15408</v>
      </c>
      <c r="N887" t="s">
        <v>22</v>
      </c>
      <c r="O887" t="s">
        <v>22</v>
      </c>
    </row>
    <row r="888" spans="1:15" x14ac:dyDescent="0.35">
      <c r="A888" t="s">
        <v>10197</v>
      </c>
      <c r="B888" t="s">
        <v>15409</v>
      </c>
      <c r="C888" t="s">
        <v>22</v>
      </c>
      <c r="D888" t="s">
        <v>22</v>
      </c>
      <c r="E888" t="s">
        <v>14334</v>
      </c>
      <c r="F888" t="s">
        <v>13347</v>
      </c>
      <c r="G888" t="s">
        <v>22</v>
      </c>
      <c r="H888" t="s">
        <v>22</v>
      </c>
      <c r="I888" t="s">
        <v>22</v>
      </c>
      <c r="J888" t="s">
        <v>22</v>
      </c>
      <c r="K888" t="s">
        <v>22</v>
      </c>
      <c r="L888" t="s">
        <v>22</v>
      </c>
      <c r="M888" t="s">
        <v>15409</v>
      </c>
      <c r="N888" t="s">
        <v>22</v>
      </c>
      <c r="O888" t="s">
        <v>22</v>
      </c>
    </row>
    <row r="889" spans="1:15" x14ac:dyDescent="0.35">
      <c r="A889" t="s">
        <v>10197</v>
      </c>
      <c r="B889" t="s">
        <v>15410</v>
      </c>
      <c r="C889" t="s">
        <v>22</v>
      </c>
      <c r="D889" t="s">
        <v>22</v>
      </c>
      <c r="E889" t="s">
        <v>14334</v>
      </c>
      <c r="F889" t="s">
        <v>13347</v>
      </c>
      <c r="G889" t="s">
        <v>22</v>
      </c>
      <c r="H889" t="s">
        <v>22</v>
      </c>
      <c r="I889" t="s">
        <v>22</v>
      </c>
      <c r="J889" t="s">
        <v>22</v>
      </c>
      <c r="K889" t="s">
        <v>22</v>
      </c>
      <c r="L889" t="s">
        <v>22</v>
      </c>
      <c r="M889" t="s">
        <v>15410</v>
      </c>
      <c r="N889" t="s">
        <v>22</v>
      </c>
      <c r="O889" t="s">
        <v>22</v>
      </c>
    </row>
    <row r="890" spans="1:15" x14ac:dyDescent="0.35">
      <c r="A890" t="s">
        <v>10197</v>
      </c>
      <c r="B890" t="s">
        <v>15411</v>
      </c>
      <c r="C890" t="s">
        <v>22</v>
      </c>
      <c r="D890" t="s">
        <v>22</v>
      </c>
      <c r="E890" t="s">
        <v>14334</v>
      </c>
      <c r="F890" t="s">
        <v>13347</v>
      </c>
      <c r="G890" t="s">
        <v>22</v>
      </c>
      <c r="H890" t="s">
        <v>22</v>
      </c>
      <c r="I890" t="s">
        <v>22</v>
      </c>
      <c r="J890" t="s">
        <v>22</v>
      </c>
      <c r="K890" t="s">
        <v>22</v>
      </c>
      <c r="L890" t="s">
        <v>22</v>
      </c>
      <c r="M890" t="s">
        <v>15411</v>
      </c>
      <c r="N890" t="s">
        <v>22</v>
      </c>
      <c r="O890" t="s">
        <v>22</v>
      </c>
    </row>
    <row r="891" spans="1:15" x14ac:dyDescent="0.35">
      <c r="A891" t="s">
        <v>10197</v>
      </c>
      <c r="B891" t="s">
        <v>15412</v>
      </c>
      <c r="C891" t="s">
        <v>22</v>
      </c>
      <c r="D891" t="s">
        <v>22</v>
      </c>
      <c r="E891" t="s">
        <v>14334</v>
      </c>
      <c r="F891" t="s">
        <v>13347</v>
      </c>
      <c r="G891" t="s">
        <v>22</v>
      </c>
      <c r="H891" t="s">
        <v>22</v>
      </c>
      <c r="I891" t="s">
        <v>15138</v>
      </c>
      <c r="J891" t="s">
        <v>22</v>
      </c>
      <c r="K891" t="s">
        <v>22</v>
      </c>
      <c r="L891" t="s">
        <v>22</v>
      </c>
      <c r="M891" t="s">
        <v>15412</v>
      </c>
      <c r="N891" t="s">
        <v>22</v>
      </c>
      <c r="O891" t="s">
        <v>22</v>
      </c>
    </row>
    <row r="892" spans="1:15" x14ac:dyDescent="0.35">
      <c r="A892" t="s">
        <v>10197</v>
      </c>
      <c r="B892" t="s">
        <v>15413</v>
      </c>
      <c r="C892" t="s">
        <v>22</v>
      </c>
      <c r="D892" t="s">
        <v>22</v>
      </c>
      <c r="E892" t="s">
        <v>490</v>
      </c>
      <c r="F892" t="s">
        <v>13351</v>
      </c>
      <c r="G892" t="s">
        <v>22</v>
      </c>
      <c r="H892" t="s">
        <v>22</v>
      </c>
      <c r="I892" t="s">
        <v>22</v>
      </c>
      <c r="J892" t="s">
        <v>22</v>
      </c>
      <c r="K892" t="s">
        <v>22</v>
      </c>
      <c r="L892" t="s">
        <v>22</v>
      </c>
      <c r="M892" t="s">
        <v>490</v>
      </c>
      <c r="N892" t="s">
        <v>22</v>
      </c>
      <c r="O892" t="s">
        <v>22</v>
      </c>
    </row>
    <row r="893" spans="1:15" x14ac:dyDescent="0.35">
      <c r="A893" t="s">
        <v>10197</v>
      </c>
      <c r="B893" t="s">
        <v>15414</v>
      </c>
      <c r="C893" t="s">
        <v>22</v>
      </c>
      <c r="D893" t="s">
        <v>22</v>
      </c>
      <c r="E893" t="s">
        <v>14334</v>
      </c>
      <c r="F893" t="s">
        <v>13347</v>
      </c>
      <c r="G893" t="s">
        <v>22</v>
      </c>
      <c r="H893" t="s">
        <v>22</v>
      </c>
      <c r="I893" t="s">
        <v>22</v>
      </c>
      <c r="J893" t="s">
        <v>22</v>
      </c>
      <c r="K893" t="s">
        <v>22</v>
      </c>
      <c r="L893" t="s">
        <v>22</v>
      </c>
      <c r="M893" t="s">
        <v>15415</v>
      </c>
      <c r="N893" t="s">
        <v>22</v>
      </c>
      <c r="O893" t="s">
        <v>22</v>
      </c>
    </row>
    <row r="894" spans="1:15" x14ac:dyDescent="0.35">
      <c r="A894" t="s">
        <v>10197</v>
      </c>
      <c r="B894" t="s">
        <v>15416</v>
      </c>
      <c r="C894" t="s">
        <v>22</v>
      </c>
      <c r="D894" t="s">
        <v>22</v>
      </c>
      <c r="E894" t="s">
        <v>14349</v>
      </c>
      <c r="F894" t="s">
        <v>13347</v>
      </c>
      <c r="G894" t="s">
        <v>22</v>
      </c>
      <c r="H894" t="s">
        <v>22</v>
      </c>
      <c r="I894" t="s">
        <v>15139</v>
      </c>
      <c r="J894" t="s">
        <v>22</v>
      </c>
      <c r="K894" t="s">
        <v>22</v>
      </c>
      <c r="L894" t="s">
        <v>22</v>
      </c>
      <c r="M894" t="s">
        <v>15417</v>
      </c>
      <c r="N894" t="s">
        <v>22</v>
      </c>
      <c r="O894" t="s">
        <v>22</v>
      </c>
    </row>
    <row r="895" spans="1:15" x14ac:dyDescent="0.35">
      <c r="A895" t="s">
        <v>10197</v>
      </c>
      <c r="B895" t="s">
        <v>15418</v>
      </c>
      <c r="C895" t="s">
        <v>22</v>
      </c>
      <c r="D895" t="s">
        <v>22</v>
      </c>
      <c r="E895" t="s">
        <v>14349</v>
      </c>
      <c r="F895" t="s">
        <v>13347</v>
      </c>
      <c r="G895" t="s">
        <v>22</v>
      </c>
      <c r="H895" t="s">
        <v>22</v>
      </c>
      <c r="I895" t="s">
        <v>15139</v>
      </c>
      <c r="J895" t="s">
        <v>22</v>
      </c>
      <c r="K895" t="s">
        <v>22</v>
      </c>
      <c r="L895" t="s">
        <v>22</v>
      </c>
      <c r="M895" t="s">
        <v>15419</v>
      </c>
      <c r="N895" t="s">
        <v>22</v>
      </c>
      <c r="O895" t="s">
        <v>22</v>
      </c>
    </row>
    <row r="896" spans="1:15" x14ac:dyDescent="0.35">
      <c r="A896" t="s">
        <v>10197</v>
      </c>
      <c r="B896" t="s">
        <v>15420</v>
      </c>
      <c r="C896" t="s">
        <v>22</v>
      </c>
      <c r="D896" t="s">
        <v>22</v>
      </c>
      <c r="E896" t="s">
        <v>14349</v>
      </c>
      <c r="F896" t="s">
        <v>13347</v>
      </c>
      <c r="G896" t="s">
        <v>22</v>
      </c>
      <c r="H896" t="s">
        <v>22</v>
      </c>
      <c r="I896" t="s">
        <v>15139</v>
      </c>
      <c r="J896" t="s">
        <v>22</v>
      </c>
      <c r="K896" t="s">
        <v>22</v>
      </c>
      <c r="L896" t="s">
        <v>22</v>
      </c>
      <c r="M896" t="s">
        <v>15421</v>
      </c>
      <c r="N896" t="s">
        <v>22</v>
      </c>
      <c r="O896" t="s">
        <v>22</v>
      </c>
    </row>
    <row r="897" spans="1:15" x14ac:dyDescent="0.35">
      <c r="A897" t="s">
        <v>10197</v>
      </c>
      <c r="B897" t="s">
        <v>15422</v>
      </c>
      <c r="C897" t="s">
        <v>22</v>
      </c>
      <c r="D897" t="s">
        <v>22</v>
      </c>
      <c r="E897" t="s">
        <v>14349</v>
      </c>
      <c r="F897" t="s">
        <v>13347</v>
      </c>
      <c r="G897" t="s">
        <v>22</v>
      </c>
      <c r="H897" t="s">
        <v>22</v>
      </c>
      <c r="I897" t="s">
        <v>15139</v>
      </c>
      <c r="J897" t="s">
        <v>22</v>
      </c>
      <c r="K897" t="s">
        <v>22</v>
      </c>
      <c r="L897" t="s">
        <v>22</v>
      </c>
      <c r="M897" t="s">
        <v>15423</v>
      </c>
      <c r="N897" t="s">
        <v>22</v>
      </c>
      <c r="O897" t="s">
        <v>22</v>
      </c>
    </row>
    <row r="898" spans="1:15" x14ac:dyDescent="0.35">
      <c r="A898" t="s">
        <v>10197</v>
      </c>
      <c r="B898" t="s">
        <v>15424</v>
      </c>
      <c r="C898" t="s">
        <v>22</v>
      </c>
      <c r="D898" t="s">
        <v>22</v>
      </c>
      <c r="E898" t="s">
        <v>14349</v>
      </c>
      <c r="F898" t="s">
        <v>13347</v>
      </c>
      <c r="G898" t="s">
        <v>22</v>
      </c>
      <c r="H898" t="s">
        <v>22</v>
      </c>
      <c r="I898" t="s">
        <v>15139</v>
      </c>
      <c r="J898" t="s">
        <v>22</v>
      </c>
      <c r="K898" t="s">
        <v>22</v>
      </c>
      <c r="L898" t="s">
        <v>22</v>
      </c>
      <c r="M898" t="s">
        <v>15425</v>
      </c>
      <c r="N898" t="s">
        <v>22</v>
      </c>
      <c r="O898" t="s">
        <v>22</v>
      </c>
    </row>
    <row r="899" spans="1:15" x14ac:dyDescent="0.35">
      <c r="A899" t="s">
        <v>10197</v>
      </c>
      <c r="B899" t="s">
        <v>15426</v>
      </c>
      <c r="C899" t="s">
        <v>22</v>
      </c>
      <c r="D899" t="s">
        <v>22</v>
      </c>
      <c r="E899" t="s">
        <v>13352</v>
      </c>
      <c r="F899" t="s">
        <v>13351</v>
      </c>
      <c r="G899" t="s">
        <v>22</v>
      </c>
      <c r="H899" t="s">
        <v>22</v>
      </c>
      <c r="I899" t="s">
        <v>15138</v>
      </c>
      <c r="J899" t="s">
        <v>22</v>
      </c>
      <c r="K899" t="s">
        <v>22</v>
      </c>
      <c r="L899" t="s">
        <v>22</v>
      </c>
      <c r="M899" t="s">
        <v>15426</v>
      </c>
      <c r="N899" t="s">
        <v>22</v>
      </c>
      <c r="O899" t="s">
        <v>22</v>
      </c>
    </row>
    <row r="900" spans="1:15" x14ac:dyDescent="0.35">
      <c r="A900" t="s">
        <v>10197</v>
      </c>
      <c r="B900" t="s">
        <v>15427</v>
      </c>
      <c r="C900" t="s">
        <v>22</v>
      </c>
      <c r="D900" t="s">
        <v>22</v>
      </c>
      <c r="E900" t="s">
        <v>14334</v>
      </c>
      <c r="F900" t="s">
        <v>13347</v>
      </c>
      <c r="G900" t="s">
        <v>22</v>
      </c>
      <c r="H900" t="s">
        <v>22</v>
      </c>
      <c r="I900" t="s">
        <v>22</v>
      </c>
      <c r="J900" t="s">
        <v>22</v>
      </c>
      <c r="K900" t="s">
        <v>22</v>
      </c>
      <c r="L900" t="s">
        <v>22</v>
      </c>
      <c r="M900" t="s">
        <v>15427</v>
      </c>
      <c r="N900" t="s">
        <v>22</v>
      </c>
      <c r="O900" t="s">
        <v>22</v>
      </c>
    </row>
    <row r="901" spans="1:15" x14ac:dyDescent="0.35">
      <c r="A901" t="s">
        <v>10197</v>
      </c>
      <c r="B901" t="s">
        <v>15428</v>
      </c>
      <c r="C901" t="s">
        <v>22</v>
      </c>
      <c r="D901" t="s">
        <v>22</v>
      </c>
      <c r="E901" t="s">
        <v>14334</v>
      </c>
      <c r="F901" t="s">
        <v>13347</v>
      </c>
      <c r="G901" t="s">
        <v>22</v>
      </c>
      <c r="H901" t="s">
        <v>22</v>
      </c>
      <c r="I901" t="s">
        <v>22</v>
      </c>
      <c r="J901" t="s">
        <v>22</v>
      </c>
      <c r="K901" t="s">
        <v>22</v>
      </c>
      <c r="L901" t="s">
        <v>22</v>
      </c>
      <c r="M901" t="s">
        <v>15428</v>
      </c>
      <c r="N901" t="s">
        <v>22</v>
      </c>
      <c r="O901" t="s">
        <v>22</v>
      </c>
    </row>
    <row r="902" spans="1:15" x14ac:dyDescent="0.35">
      <c r="A902" t="s">
        <v>10197</v>
      </c>
      <c r="B902" t="s">
        <v>15429</v>
      </c>
      <c r="C902" t="s">
        <v>22</v>
      </c>
      <c r="D902" t="s">
        <v>22</v>
      </c>
      <c r="E902" t="s">
        <v>14334</v>
      </c>
      <c r="F902" t="s">
        <v>13347</v>
      </c>
      <c r="G902" t="s">
        <v>22</v>
      </c>
      <c r="H902" t="s">
        <v>22</v>
      </c>
      <c r="I902" t="s">
        <v>22</v>
      </c>
      <c r="J902" t="s">
        <v>22</v>
      </c>
      <c r="K902" t="s">
        <v>22</v>
      </c>
      <c r="L902" t="s">
        <v>22</v>
      </c>
      <c r="M902" t="s">
        <v>15429</v>
      </c>
      <c r="N902" t="s">
        <v>22</v>
      </c>
      <c r="O902" t="s">
        <v>22</v>
      </c>
    </row>
    <row r="903" spans="1:15" x14ac:dyDescent="0.35">
      <c r="A903" t="s">
        <v>10197</v>
      </c>
      <c r="B903" t="s">
        <v>15430</v>
      </c>
      <c r="C903" t="s">
        <v>22</v>
      </c>
      <c r="D903" t="s">
        <v>22</v>
      </c>
      <c r="E903" t="s">
        <v>14334</v>
      </c>
      <c r="F903" t="s">
        <v>13347</v>
      </c>
      <c r="G903" t="s">
        <v>22</v>
      </c>
      <c r="H903" t="s">
        <v>22</v>
      </c>
      <c r="I903" t="s">
        <v>22</v>
      </c>
      <c r="J903" t="s">
        <v>22</v>
      </c>
      <c r="K903" t="s">
        <v>22</v>
      </c>
      <c r="L903" t="s">
        <v>22</v>
      </c>
      <c r="M903" t="s">
        <v>15430</v>
      </c>
      <c r="N903" t="s">
        <v>22</v>
      </c>
      <c r="O903" t="s">
        <v>22</v>
      </c>
    </row>
    <row r="904" spans="1:15" x14ac:dyDescent="0.35">
      <c r="A904" t="s">
        <v>10197</v>
      </c>
      <c r="B904" t="s">
        <v>15431</v>
      </c>
      <c r="C904" t="s">
        <v>22</v>
      </c>
      <c r="D904" t="s">
        <v>22</v>
      </c>
      <c r="E904" t="s">
        <v>14334</v>
      </c>
      <c r="F904" t="s">
        <v>13347</v>
      </c>
      <c r="G904" t="s">
        <v>22</v>
      </c>
      <c r="H904" t="s">
        <v>22</v>
      </c>
      <c r="I904" t="s">
        <v>22</v>
      </c>
      <c r="J904" t="s">
        <v>22</v>
      </c>
      <c r="K904" t="s">
        <v>22</v>
      </c>
      <c r="L904" t="s">
        <v>22</v>
      </c>
      <c r="M904" t="s">
        <v>15431</v>
      </c>
      <c r="N904" t="s">
        <v>22</v>
      </c>
      <c r="O904" t="s">
        <v>22</v>
      </c>
    </row>
    <row r="905" spans="1:15" x14ac:dyDescent="0.35">
      <c r="A905" t="s">
        <v>10197</v>
      </c>
      <c r="B905" t="s">
        <v>15432</v>
      </c>
      <c r="C905" t="s">
        <v>22</v>
      </c>
      <c r="D905" t="s">
        <v>22</v>
      </c>
      <c r="E905" t="s">
        <v>14334</v>
      </c>
      <c r="F905" t="s">
        <v>13347</v>
      </c>
      <c r="G905" t="s">
        <v>22</v>
      </c>
      <c r="H905" t="s">
        <v>22</v>
      </c>
      <c r="I905" t="s">
        <v>22</v>
      </c>
      <c r="J905" t="s">
        <v>22</v>
      </c>
      <c r="K905" t="s">
        <v>22</v>
      </c>
      <c r="L905" t="s">
        <v>22</v>
      </c>
      <c r="M905" t="s">
        <v>15432</v>
      </c>
      <c r="N905" t="s">
        <v>22</v>
      </c>
      <c r="O905" t="s">
        <v>22</v>
      </c>
    </row>
    <row r="906" spans="1:15" x14ac:dyDescent="0.35">
      <c r="A906" t="s">
        <v>10197</v>
      </c>
      <c r="B906" t="s">
        <v>15433</v>
      </c>
      <c r="C906" t="s">
        <v>22</v>
      </c>
      <c r="D906" t="s">
        <v>22</v>
      </c>
      <c r="E906" t="s">
        <v>14334</v>
      </c>
      <c r="F906" t="s">
        <v>13347</v>
      </c>
      <c r="G906" t="s">
        <v>22</v>
      </c>
      <c r="H906" t="s">
        <v>22</v>
      </c>
      <c r="I906" t="s">
        <v>22</v>
      </c>
      <c r="J906" t="s">
        <v>22</v>
      </c>
      <c r="K906" t="s">
        <v>22</v>
      </c>
      <c r="L906" t="s">
        <v>22</v>
      </c>
      <c r="M906" t="s">
        <v>15433</v>
      </c>
      <c r="N906" t="s">
        <v>22</v>
      </c>
      <c r="O906" t="s">
        <v>22</v>
      </c>
    </row>
    <row r="907" spans="1:15" x14ac:dyDescent="0.35">
      <c r="A907" t="s">
        <v>10197</v>
      </c>
      <c r="B907" t="s">
        <v>15434</v>
      </c>
      <c r="C907" t="s">
        <v>22</v>
      </c>
      <c r="D907" t="s">
        <v>22</v>
      </c>
      <c r="E907" t="s">
        <v>14334</v>
      </c>
      <c r="F907" t="s">
        <v>13347</v>
      </c>
      <c r="G907" t="s">
        <v>22</v>
      </c>
      <c r="H907" t="s">
        <v>22</v>
      </c>
      <c r="I907" t="s">
        <v>22</v>
      </c>
      <c r="J907" t="s">
        <v>22</v>
      </c>
      <c r="K907" t="s">
        <v>22</v>
      </c>
      <c r="L907" t="s">
        <v>22</v>
      </c>
      <c r="M907" t="s">
        <v>15434</v>
      </c>
      <c r="N907" t="s">
        <v>22</v>
      </c>
      <c r="O907" t="s">
        <v>22</v>
      </c>
    </row>
    <row r="908" spans="1:15" x14ac:dyDescent="0.35">
      <c r="A908" t="s">
        <v>10197</v>
      </c>
      <c r="B908" t="s">
        <v>15435</v>
      </c>
      <c r="C908" t="s">
        <v>22</v>
      </c>
      <c r="D908" t="s">
        <v>22</v>
      </c>
      <c r="E908" t="s">
        <v>14334</v>
      </c>
      <c r="F908" t="s">
        <v>13347</v>
      </c>
      <c r="G908" t="s">
        <v>22</v>
      </c>
      <c r="H908" t="s">
        <v>7052</v>
      </c>
      <c r="I908" t="s">
        <v>22</v>
      </c>
      <c r="J908" t="s">
        <v>22</v>
      </c>
      <c r="K908" t="s">
        <v>22</v>
      </c>
      <c r="L908" t="s">
        <v>22</v>
      </c>
      <c r="M908" t="s">
        <v>15435</v>
      </c>
      <c r="N908" t="s">
        <v>22</v>
      </c>
      <c r="O908" t="s">
        <v>22</v>
      </c>
    </row>
    <row r="909" spans="1:15" x14ac:dyDescent="0.35">
      <c r="A909" t="s">
        <v>10197</v>
      </c>
      <c r="B909" t="s">
        <v>15436</v>
      </c>
      <c r="C909" t="s">
        <v>22</v>
      </c>
      <c r="D909" t="s">
        <v>22</v>
      </c>
      <c r="E909" t="s">
        <v>14334</v>
      </c>
      <c r="F909" t="s">
        <v>13347</v>
      </c>
      <c r="G909" t="s">
        <v>22</v>
      </c>
      <c r="H909" t="s">
        <v>22</v>
      </c>
      <c r="I909" t="s">
        <v>22</v>
      </c>
      <c r="J909" t="s">
        <v>22</v>
      </c>
      <c r="K909" t="s">
        <v>22</v>
      </c>
      <c r="L909" t="s">
        <v>22</v>
      </c>
      <c r="M909" t="s">
        <v>15436</v>
      </c>
      <c r="N909" t="s">
        <v>22</v>
      </c>
      <c r="O909" t="s">
        <v>22</v>
      </c>
    </row>
    <row r="910" spans="1:15" x14ac:dyDescent="0.35">
      <c r="A910" t="s">
        <v>10967</v>
      </c>
      <c r="B910" t="s">
        <v>15437</v>
      </c>
      <c r="C910" t="s">
        <v>22</v>
      </c>
      <c r="D910" t="s">
        <v>22</v>
      </c>
      <c r="E910" t="s">
        <v>13352</v>
      </c>
      <c r="F910" t="s">
        <v>13351</v>
      </c>
      <c r="G910" t="s">
        <v>22</v>
      </c>
      <c r="H910" t="s">
        <v>22</v>
      </c>
      <c r="I910" t="s">
        <v>22</v>
      </c>
      <c r="J910" t="s">
        <v>22</v>
      </c>
      <c r="K910" t="s">
        <v>22</v>
      </c>
      <c r="L910" t="s">
        <v>22</v>
      </c>
      <c r="M910" t="s">
        <v>15438</v>
      </c>
      <c r="N910" t="s">
        <v>22</v>
      </c>
      <c r="O910" t="s">
        <v>22</v>
      </c>
    </row>
    <row r="911" spans="1:15" x14ac:dyDescent="0.35">
      <c r="A911" t="s">
        <v>1529</v>
      </c>
      <c r="B911" t="s">
        <v>15439</v>
      </c>
      <c r="C911" t="s">
        <v>22</v>
      </c>
      <c r="D911" t="s">
        <v>22</v>
      </c>
      <c r="E911" t="s">
        <v>14334</v>
      </c>
      <c r="F911" t="s">
        <v>13351</v>
      </c>
      <c r="G911" t="s">
        <v>22</v>
      </c>
      <c r="H911" t="s">
        <v>22</v>
      </c>
      <c r="I911" t="s">
        <v>22</v>
      </c>
      <c r="J911" t="s">
        <v>22</v>
      </c>
      <c r="K911" t="s">
        <v>22</v>
      </c>
      <c r="L911" t="s">
        <v>22</v>
      </c>
      <c r="M911" t="s">
        <v>15439</v>
      </c>
      <c r="N911" t="s">
        <v>22</v>
      </c>
      <c r="O911" t="s">
        <v>22</v>
      </c>
    </row>
    <row r="912" spans="1:15" x14ac:dyDescent="0.35">
      <c r="A912" t="s">
        <v>1529</v>
      </c>
      <c r="B912" t="s">
        <v>15440</v>
      </c>
      <c r="C912" t="s">
        <v>22</v>
      </c>
      <c r="D912" t="s">
        <v>22</v>
      </c>
      <c r="E912" t="s">
        <v>13352</v>
      </c>
      <c r="F912" t="s">
        <v>13351</v>
      </c>
      <c r="G912" t="s">
        <v>22</v>
      </c>
      <c r="H912" t="s">
        <v>22</v>
      </c>
      <c r="I912" t="s">
        <v>22</v>
      </c>
      <c r="J912" t="s">
        <v>22</v>
      </c>
      <c r="K912" t="s">
        <v>22</v>
      </c>
      <c r="L912" t="s">
        <v>22</v>
      </c>
      <c r="M912" t="s">
        <v>15440</v>
      </c>
      <c r="N912" t="s">
        <v>22</v>
      </c>
      <c r="O912" t="s">
        <v>22</v>
      </c>
    </row>
    <row r="913" spans="1:15" x14ac:dyDescent="0.35">
      <c r="A913" t="s">
        <v>10576</v>
      </c>
      <c r="B913" t="s">
        <v>15441</v>
      </c>
      <c r="C913" t="s">
        <v>22</v>
      </c>
      <c r="D913" t="s">
        <v>22</v>
      </c>
      <c r="E913" t="s">
        <v>22</v>
      </c>
      <c r="F913" t="s">
        <v>13109</v>
      </c>
      <c r="G913" t="s">
        <v>13110</v>
      </c>
      <c r="H913" t="s">
        <v>22</v>
      </c>
      <c r="I913" t="s">
        <v>22</v>
      </c>
      <c r="J913" t="s">
        <v>22</v>
      </c>
      <c r="K913" t="s">
        <v>22</v>
      </c>
      <c r="L913" t="s">
        <v>22</v>
      </c>
      <c r="M913" t="s">
        <v>15441</v>
      </c>
      <c r="N913" t="s">
        <v>22</v>
      </c>
      <c r="O913" t="s">
        <v>22</v>
      </c>
    </row>
    <row r="914" spans="1:15" x14ac:dyDescent="0.35">
      <c r="A914" t="s">
        <v>9049</v>
      </c>
      <c r="B914" t="s">
        <v>15442</v>
      </c>
      <c r="C914" t="s">
        <v>22</v>
      </c>
      <c r="D914" t="s">
        <v>22</v>
      </c>
      <c r="E914" t="s">
        <v>14334</v>
      </c>
      <c r="F914" t="s">
        <v>13351</v>
      </c>
      <c r="G914" t="s">
        <v>22</v>
      </c>
      <c r="H914" t="s">
        <v>7046</v>
      </c>
      <c r="I914" t="s">
        <v>22</v>
      </c>
      <c r="J914" t="s">
        <v>22</v>
      </c>
      <c r="K914" t="s">
        <v>22</v>
      </c>
      <c r="L914" t="s">
        <v>22</v>
      </c>
      <c r="M914" t="s">
        <v>15442</v>
      </c>
      <c r="N914" t="s">
        <v>22</v>
      </c>
      <c r="O914" t="s">
        <v>22</v>
      </c>
    </row>
    <row r="915" spans="1:15" x14ac:dyDescent="0.35">
      <c r="A915" t="s">
        <v>9049</v>
      </c>
      <c r="B915" t="s">
        <v>15443</v>
      </c>
      <c r="C915" t="s">
        <v>22</v>
      </c>
      <c r="D915" t="s">
        <v>22</v>
      </c>
      <c r="E915" t="s">
        <v>14334</v>
      </c>
      <c r="F915" t="s">
        <v>13347</v>
      </c>
      <c r="G915" t="s">
        <v>22</v>
      </c>
      <c r="H915" t="s">
        <v>22</v>
      </c>
      <c r="I915" t="s">
        <v>22</v>
      </c>
      <c r="J915" t="s">
        <v>22</v>
      </c>
      <c r="K915" t="s">
        <v>22</v>
      </c>
      <c r="L915" t="s">
        <v>22</v>
      </c>
      <c r="M915" t="s">
        <v>15444</v>
      </c>
      <c r="N915" t="s">
        <v>22</v>
      </c>
      <c r="O915" t="s">
        <v>22</v>
      </c>
    </row>
    <row r="916" spans="1:15" x14ac:dyDescent="0.35">
      <c r="A916" t="s">
        <v>9049</v>
      </c>
      <c r="B916" t="s">
        <v>15445</v>
      </c>
      <c r="C916" t="s">
        <v>22</v>
      </c>
      <c r="D916" t="s">
        <v>22</v>
      </c>
      <c r="E916" t="s">
        <v>13352</v>
      </c>
      <c r="F916" t="s">
        <v>13351</v>
      </c>
      <c r="G916" t="s">
        <v>22</v>
      </c>
      <c r="H916" t="s">
        <v>22</v>
      </c>
      <c r="I916" t="s">
        <v>22</v>
      </c>
      <c r="J916" t="s">
        <v>22</v>
      </c>
      <c r="K916" t="s">
        <v>22</v>
      </c>
      <c r="L916" t="s">
        <v>22</v>
      </c>
      <c r="M916" t="s">
        <v>15446</v>
      </c>
      <c r="N916" t="s">
        <v>22</v>
      </c>
      <c r="O916" t="s">
        <v>22</v>
      </c>
    </row>
    <row r="917" spans="1:15" x14ac:dyDescent="0.35">
      <c r="A917" t="s">
        <v>9049</v>
      </c>
      <c r="B917" t="s">
        <v>15447</v>
      </c>
      <c r="C917" t="s">
        <v>22</v>
      </c>
      <c r="D917" t="s">
        <v>22</v>
      </c>
      <c r="E917" t="s">
        <v>14334</v>
      </c>
      <c r="F917" t="s">
        <v>13351</v>
      </c>
      <c r="G917" t="s">
        <v>22</v>
      </c>
      <c r="H917" t="s">
        <v>7046</v>
      </c>
      <c r="I917" t="s">
        <v>22</v>
      </c>
      <c r="J917" t="s">
        <v>22</v>
      </c>
      <c r="K917" t="s">
        <v>22</v>
      </c>
      <c r="L917" t="s">
        <v>22</v>
      </c>
      <c r="M917" t="s">
        <v>15447</v>
      </c>
      <c r="N917" t="s">
        <v>22</v>
      </c>
      <c r="O917" t="s">
        <v>22</v>
      </c>
    </row>
    <row r="918" spans="1:15" x14ac:dyDescent="0.35">
      <c r="A918" t="s">
        <v>9049</v>
      </c>
      <c r="B918" t="s">
        <v>15448</v>
      </c>
      <c r="C918" t="s">
        <v>22</v>
      </c>
      <c r="D918" t="s">
        <v>22</v>
      </c>
      <c r="E918" t="s">
        <v>14334</v>
      </c>
      <c r="F918" t="s">
        <v>13351</v>
      </c>
      <c r="G918" t="s">
        <v>22</v>
      </c>
      <c r="H918" t="s">
        <v>7046</v>
      </c>
      <c r="I918" t="s">
        <v>22</v>
      </c>
      <c r="J918" t="s">
        <v>22</v>
      </c>
      <c r="K918" t="s">
        <v>22</v>
      </c>
      <c r="L918" t="s">
        <v>22</v>
      </c>
      <c r="M918" t="s">
        <v>15448</v>
      </c>
      <c r="N918" t="s">
        <v>22</v>
      </c>
      <c r="O918" t="s">
        <v>22</v>
      </c>
    </row>
    <row r="919" spans="1:15" x14ac:dyDescent="0.35">
      <c r="A919" t="s">
        <v>10975</v>
      </c>
      <c r="B919" t="s">
        <v>15449</v>
      </c>
      <c r="C919" t="s">
        <v>22</v>
      </c>
      <c r="D919" t="s">
        <v>22</v>
      </c>
      <c r="E919" t="s">
        <v>14951</v>
      </c>
      <c r="F919" t="s">
        <v>13347</v>
      </c>
      <c r="G919" t="s">
        <v>22</v>
      </c>
      <c r="H919" t="s">
        <v>22</v>
      </c>
      <c r="I919" t="s">
        <v>22</v>
      </c>
      <c r="J919" t="s">
        <v>22</v>
      </c>
      <c r="K919" t="s">
        <v>22</v>
      </c>
      <c r="L919" t="s">
        <v>22</v>
      </c>
      <c r="M919" t="s">
        <v>15449</v>
      </c>
      <c r="N919" t="s">
        <v>22</v>
      </c>
      <c r="O919" t="s">
        <v>22</v>
      </c>
    </row>
    <row r="920" spans="1:15" x14ac:dyDescent="0.35">
      <c r="A920" t="s">
        <v>10975</v>
      </c>
      <c r="B920" t="s">
        <v>15450</v>
      </c>
      <c r="C920" t="s">
        <v>22</v>
      </c>
      <c r="D920" t="s">
        <v>22</v>
      </c>
      <c r="E920" t="s">
        <v>14334</v>
      </c>
      <c r="F920" t="s">
        <v>13347</v>
      </c>
      <c r="G920" t="s">
        <v>22</v>
      </c>
      <c r="H920" t="s">
        <v>22</v>
      </c>
      <c r="I920" t="s">
        <v>22</v>
      </c>
      <c r="J920" t="s">
        <v>22</v>
      </c>
      <c r="K920" t="s">
        <v>22</v>
      </c>
      <c r="L920" t="s">
        <v>22</v>
      </c>
      <c r="M920" t="s">
        <v>15450</v>
      </c>
      <c r="N920" t="s">
        <v>22</v>
      </c>
      <c r="O920" t="s">
        <v>22</v>
      </c>
    </row>
    <row r="921" spans="1:15" x14ac:dyDescent="0.35">
      <c r="A921" t="s">
        <v>9624</v>
      </c>
      <c r="B921" t="s">
        <v>15451</v>
      </c>
      <c r="C921" t="s">
        <v>22</v>
      </c>
      <c r="D921" t="s">
        <v>22</v>
      </c>
      <c r="E921" t="s">
        <v>14334</v>
      </c>
      <c r="F921" t="s">
        <v>13347</v>
      </c>
      <c r="G921" t="s">
        <v>22</v>
      </c>
      <c r="H921" t="s">
        <v>22</v>
      </c>
      <c r="I921" t="s">
        <v>22</v>
      </c>
      <c r="J921" t="s">
        <v>22</v>
      </c>
      <c r="K921" t="s">
        <v>22</v>
      </c>
      <c r="L921" t="s">
        <v>22</v>
      </c>
      <c r="M921" t="s">
        <v>15452</v>
      </c>
      <c r="N921" t="s">
        <v>22</v>
      </c>
      <c r="O921" t="s">
        <v>22</v>
      </c>
    </row>
    <row r="922" spans="1:15" x14ac:dyDescent="0.35">
      <c r="A922" t="s">
        <v>9624</v>
      </c>
      <c r="B922" t="s">
        <v>15453</v>
      </c>
      <c r="C922" t="s">
        <v>22</v>
      </c>
      <c r="D922" t="s">
        <v>22</v>
      </c>
      <c r="E922" t="s">
        <v>14334</v>
      </c>
      <c r="F922" t="s">
        <v>13347</v>
      </c>
      <c r="G922" t="s">
        <v>22</v>
      </c>
      <c r="H922" t="s">
        <v>22</v>
      </c>
      <c r="I922" t="s">
        <v>22</v>
      </c>
      <c r="J922" t="s">
        <v>22</v>
      </c>
      <c r="K922" t="s">
        <v>22</v>
      </c>
      <c r="L922" t="s">
        <v>22</v>
      </c>
      <c r="M922" t="s">
        <v>15453</v>
      </c>
      <c r="N922" t="s">
        <v>22</v>
      </c>
      <c r="O922" t="s">
        <v>22</v>
      </c>
    </row>
    <row r="923" spans="1:15" x14ac:dyDescent="0.35">
      <c r="A923" t="s">
        <v>10447</v>
      </c>
      <c r="B923" t="s">
        <v>15454</v>
      </c>
      <c r="C923" t="s">
        <v>22</v>
      </c>
      <c r="D923" t="s">
        <v>22</v>
      </c>
      <c r="E923" t="s">
        <v>14334</v>
      </c>
      <c r="F923" t="s">
        <v>13347</v>
      </c>
      <c r="G923" t="s">
        <v>22</v>
      </c>
      <c r="H923" t="s">
        <v>22</v>
      </c>
      <c r="I923" t="s">
        <v>22</v>
      </c>
      <c r="J923" t="s">
        <v>22</v>
      </c>
      <c r="K923" t="s">
        <v>22</v>
      </c>
      <c r="L923" t="s">
        <v>22</v>
      </c>
      <c r="M923" t="s">
        <v>15454</v>
      </c>
      <c r="N923" t="s">
        <v>22</v>
      </c>
      <c r="O923" t="s">
        <v>22</v>
      </c>
    </row>
    <row r="924" spans="1:15" x14ac:dyDescent="0.35">
      <c r="A924" t="s">
        <v>10210</v>
      </c>
      <c r="B924" t="s">
        <v>15455</v>
      </c>
      <c r="C924" t="s">
        <v>22</v>
      </c>
      <c r="D924" t="s">
        <v>22</v>
      </c>
      <c r="E924" t="s">
        <v>13352</v>
      </c>
      <c r="F924" t="s">
        <v>13351</v>
      </c>
      <c r="G924" t="s">
        <v>22</v>
      </c>
      <c r="H924" t="s">
        <v>7054</v>
      </c>
      <c r="I924" t="s">
        <v>15456</v>
      </c>
      <c r="J924" t="s">
        <v>22</v>
      </c>
      <c r="K924" t="s">
        <v>22</v>
      </c>
      <c r="L924" t="s">
        <v>22</v>
      </c>
      <c r="M924" t="s">
        <v>15455</v>
      </c>
      <c r="N924" t="s">
        <v>22</v>
      </c>
      <c r="O924" t="s">
        <v>22</v>
      </c>
    </row>
    <row r="925" spans="1:15" x14ac:dyDescent="0.35">
      <c r="A925" t="s">
        <v>10210</v>
      </c>
      <c r="B925" t="s">
        <v>15457</v>
      </c>
      <c r="C925" t="s">
        <v>22</v>
      </c>
      <c r="D925" t="s">
        <v>22</v>
      </c>
      <c r="E925" t="s">
        <v>14334</v>
      </c>
      <c r="F925" t="s">
        <v>13347</v>
      </c>
      <c r="G925" t="s">
        <v>22</v>
      </c>
      <c r="H925" t="s">
        <v>490</v>
      </c>
      <c r="I925" t="s">
        <v>22</v>
      </c>
      <c r="J925" t="s">
        <v>22</v>
      </c>
      <c r="K925" t="s">
        <v>22</v>
      </c>
      <c r="L925" t="s">
        <v>22</v>
      </c>
      <c r="M925" t="s">
        <v>15457</v>
      </c>
      <c r="N925" t="s">
        <v>22</v>
      </c>
      <c r="O925" t="s">
        <v>22</v>
      </c>
    </row>
    <row r="926" spans="1:15" x14ac:dyDescent="0.35">
      <c r="A926" t="s">
        <v>10210</v>
      </c>
      <c r="B926" t="s">
        <v>15458</v>
      </c>
      <c r="C926" t="s">
        <v>22</v>
      </c>
      <c r="D926" t="s">
        <v>22</v>
      </c>
      <c r="E926" t="s">
        <v>14334</v>
      </c>
      <c r="F926" t="s">
        <v>13347</v>
      </c>
      <c r="G926" t="s">
        <v>22</v>
      </c>
      <c r="H926" t="s">
        <v>490</v>
      </c>
      <c r="I926" t="s">
        <v>7033</v>
      </c>
      <c r="J926" t="s">
        <v>22</v>
      </c>
      <c r="K926" t="s">
        <v>22</v>
      </c>
      <c r="L926" t="s">
        <v>22</v>
      </c>
      <c r="M926" t="s">
        <v>15458</v>
      </c>
      <c r="N926" t="s">
        <v>22</v>
      </c>
      <c r="O926" t="s">
        <v>22</v>
      </c>
    </row>
    <row r="927" spans="1:15" x14ac:dyDescent="0.35">
      <c r="A927" t="s">
        <v>10210</v>
      </c>
      <c r="B927" t="s">
        <v>15459</v>
      </c>
      <c r="C927" t="s">
        <v>22</v>
      </c>
      <c r="D927" t="s">
        <v>22</v>
      </c>
      <c r="E927" t="s">
        <v>14334</v>
      </c>
      <c r="F927" t="s">
        <v>13347</v>
      </c>
      <c r="G927" t="s">
        <v>22</v>
      </c>
      <c r="H927" t="s">
        <v>490</v>
      </c>
      <c r="I927" t="s">
        <v>7033</v>
      </c>
      <c r="J927" t="s">
        <v>22</v>
      </c>
      <c r="K927" t="s">
        <v>22</v>
      </c>
      <c r="L927" t="s">
        <v>22</v>
      </c>
      <c r="M927" t="s">
        <v>15459</v>
      </c>
      <c r="N927" t="s">
        <v>22</v>
      </c>
      <c r="O927" t="s">
        <v>22</v>
      </c>
    </row>
    <row r="928" spans="1:15" x14ac:dyDescent="0.35">
      <c r="A928" t="s">
        <v>10210</v>
      </c>
      <c r="B928" t="s">
        <v>15460</v>
      </c>
      <c r="C928" t="s">
        <v>22</v>
      </c>
      <c r="D928" t="s">
        <v>22</v>
      </c>
      <c r="E928" t="s">
        <v>14334</v>
      </c>
      <c r="F928" t="s">
        <v>13347</v>
      </c>
      <c r="G928" t="s">
        <v>22</v>
      </c>
      <c r="H928" t="s">
        <v>490</v>
      </c>
      <c r="I928" t="s">
        <v>7033</v>
      </c>
      <c r="J928" t="s">
        <v>22</v>
      </c>
      <c r="K928" t="s">
        <v>22</v>
      </c>
      <c r="L928" t="s">
        <v>22</v>
      </c>
      <c r="M928" t="s">
        <v>15460</v>
      </c>
      <c r="N928" t="s">
        <v>22</v>
      </c>
      <c r="O928" t="s">
        <v>22</v>
      </c>
    </row>
    <row r="929" spans="1:15" x14ac:dyDescent="0.35">
      <c r="A929" t="s">
        <v>10210</v>
      </c>
      <c r="B929" t="s">
        <v>15461</v>
      </c>
      <c r="C929" t="s">
        <v>22</v>
      </c>
      <c r="D929" t="s">
        <v>22</v>
      </c>
      <c r="E929" t="s">
        <v>14334</v>
      </c>
      <c r="F929" t="s">
        <v>13347</v>
      </c>
      <c r="G929" t="s">
        <v>22</v>
      </c>
      <c r="H929" t="s">
        <v>490</v>
      </c>
      <c r="I929" t="s">
        <v>7033</v>
      </c>
      <c r="J929" t="s">
        <v>22</v>
      </c>
      <c r="K929" t="s">
        <v>22</v>
      </c>
      <c r="L929" t="s">
        <v>22</v>
      </c>
      <c r="M929" t="s">
        <v>15460</v>
      </c>
      <c r="N929" t="s">
        <v>22</v>
      </c>
      <c r="O929" t="s">
        <v>22</v>
      </c>
    </row>
    <row r="930" spans="1:15" x14ac:dyDescent="0.35">
      <c r="A930" t="s">
        <v>10210</v>
      </c>
      <c r="B930" t="s">
        <v>15462</v>
      </c>
      <c r="C930" t="s">
        <v>22</v>
      </c>
      <c r="D930" t="s">
        <v>22</v>
      </c>
      <c r="E930" t="s">
        <v>14334</v>
      </c>
      <c r="F930" t="s">
        <v>13347</v>
      </c>
      <c r="G930" t="s">
        <v>22</v>
      </c>
      <c r="H930" t="s">
        <v>22</v>
      </c>
      <c r="I930" t="s">
        <v>22</v>
      </c>
      <c r="J930" t="s">
        <v>22</v>
      </c>
      <c r="K930" t="s">
        <v>22</v>
      </c>
      <c r="L930" t="s">
        <v>22</v>
      </c>
      <c r="M930" t="s">
        <v>15462</v>
      </c>
      <c r="N930" t="s">
        <v>22</v>
      </c>
      <c r="O930" t="s">
        <v>22</v>
      </c>
    </row>
    <row r="931" spans="1:15" x14ac:dyDescent="0.35">
      <c r="A931" t="s">
        <v>10210</v>
      </c>
      <c r="B931" t="s">
        <v>15463</v>
      </c>
      <c r="C931" t="s">
        <v>22</v>
      </c>
      <c r="D931" t="s">
        <v>22</v>
      </c>
      <c r="E931" t="s">
        <v>14334</v>
      </c>
      <c r="F931" t="s">
        <v>13347</v>
      </c>
      <c r="G931" t="s">
        <v>22</v>
      </c>
      <c r="H931" t="s">
        <v>490</v>
      </c>
      <c r="I931" t="s">
        <v>7033</v>
      </c>
      <c r="J931" t="s">
        <v>22</v>
      </c>
      <c r="K931" t="s">
        <v>22</v>
      </c>
      <c r="L931" t="s">
        <v>22</v>
      </c>
      <c r="M931" t="s">
        <v>15463</v>
      </c>
      <c r="N931" t="s">
        <v>22</v>
      </c>
      <c r="O931" t="s">
        <v>22</v>
      </c>
    </row>
    <row r="932" spans="1:15" x14ac:dyDescent="0.35">
      <c r="A932" t="s">
        <v>10210</v>
      </c>
      <c r="B932" t="s">
        <v>15464</v>
      </c>
      <c r="C932" t="s">
        <v>22</v>
      </c>
      <c r="D932" t="s">
        <v>22</v>
      </c>
      <c r="E932" t="s">
        <v>13352</v>
      </c>
      <c r="F932" t="s">
        <v>13351</v>
      </c>
      <c r="G932" t="s">
        <v>22</v>
      </c>
      <c r="H932" t="s">
        <v>7054</v>
      </c>
      <c r="I932" t="s">
        <v>7033</v>
      </c>
      <c r="J932" t="s">
        <v>22</v>
      </c>
      <c r="K932" t="s">
        <v>22</v>
      </c>
      <c r="L932" t="s">
        <v>22</v>
      </c>
      <c r="M932" t="s">
        <v>15465</v>
      </c>
      <c r="N932" t="s">
        <v>22</v>
      </c>
      <c r="O932" t="s">
        <v>22</v>
      </c>
    </row>
    <row r="933" spans="1:15" x14ac:dyDescent="0.35">
      <c r="A933" t="s">
        <v>10210</v>
      </c>
      <c r="B933" t="s">
        <v>15466</v>
      </c>
      <c r="C933" t="s">
        <v>22</v>
      </c>
      <c r="D933" t="s">
        <v>22</v>
      </c>
      <c r="E933" t="s">
        <v>14334</v>
      </c>
      <c r="F933" t="s">
        <v>13347</v>
      </c>
      <c r="G933" t="s">
        <v>22</v>
      </c>
      <c r="H933" t="s">
        <v>490</v>
      </c>
      <c r="I933" t="s">
        <v>22</v>
      </c>
      <c r="J933" t="s">
        <v>22</v>
      </c>
      <c r="K933" t="s">
        <v>22</v>
      </c>
      <c r="L933" t="s">
        <v>22</v>
      </c>
      <c r="M933" t="s">
        <v>15466</v>
      </c>
      <c r="N933" t="s">
        <v>22</v>
      </c>
      <c r="O933" t="s">
        <v>22</v>
      </c>
    </row>
    <row r="934" spans="1:15" x14ac:dyDescent="0.35">
      <c r="A934" t="s">
        <v>10210</v>
      </c>
      <c r="B934" t="s">
        <v>15467</v>
      </c>
      <c r="C934" t="s">
        <v>22</v>
      </c>
      <c r="D934" t="s">
        <v>22</v>
      </c>
      <c r="E934" t="s">
        <v>14334</v>
      </c>
      <c r="F934" t="s">
        <v>13347</v>
      </c>
      <c r="G934" t="s">
        <v>22</v>
      </c>
      <c r="H934" t="s">
        <v>490</v>
      </c>
      <c r="I934" t="s">
        <v>22</v>
      </c>
      <c r="J934" t="s">
        <v>22</v>
      </c>
      <c r="K934" t="s">
        <v>22</v>
      </c>
      <c r="L934" t="s">
        <v>22</v>
      </c>
      <c r="M934" t="s">
        <v>15467</v>
      </c>
      <c r="N934" t="s">
        <v>22</v>
      </c>
      <c r="O934" t="s">
        <v>22</v>
      </c>
    </row>
    <row r="935" spans="1:15" x14ac:dyDescent="0.35">
      <c r="A935" t="s">
        <v>10210</v>
      </c>
      <c r="B935" t="s">
        <v>15468</v>
      </c>
      <c r="C935" t="s">
        <v>22</v>
      </c>
      <c r="D935" t="s">
        <v>22</v>
      </c>
      <c r="E935" t="s">
        <v>14334</v>
      </c>
      <c r="F935" t="s">
        <v>13347</v>
      </c>
      <c r="G935" t="s">
        <v>22</v>
      </c>
      <c r="H935" t="s">
        <v>7052</v>
      </c>
      <c r="I935" t="s">
        <v>22</v>
      </c>
      <c r="J935" t="s">
        <v>22</v>
      </c>
      <c r="K935" t="s">
        <v>22</v>
      </c>
      <c r="L935" t="s">
        <v>22</v>
      </c>
      <c r="M935" t="s">
        <v>15468</v>
      </c>
      <c r="N935" t="s">
        <v>22</v>
      </c>
      <c r="O935" t="s">
        <v>22</v>
      </c>
    </row>
    <row r="936" spans="1:15" x14ac:dyDescent="0.35">
      <c r="A936" t="s">
        <v>10210</v>
      </c>
      <c r="B936" t="s">
        <v>15469</v>
      </c>
      <c r="C936" t="s">
        <v>22</v>
      </c>
      <c r="D936" t="s">
        <v>22</v>
      </c>
      <c r="E936" t="s">
        <v>14334</v>
      </c>
      <c r="F936" t="s">
        <v>13347</v>
      </c>
      <c r="G936" t="s">
        <v>22</v>
      </c>
      <c r="H936" t="s">
        <v>490</v>
      </c>
      <c r="I936" t="s">
        <v>7033</v>
      </c>
      <c r="J936" t="s">
        <v>22</v>
      </c>
      <c r="K936" t="s">
        <v>22</v>
      </c>
      <c r="L936" t="s">
        <v>22</v>
      </c>
      <c r="M936" t="s">
        <v>15469</v>
      </c>
      <c r="N936" t="s">
        <v>22</v>
      </c>
      <c r="O936" t="s">
        <v>22</v>
      </c>
    </row>
    <row r="937" spans="1:15" x14ac:dyDescent="0.35">
      <c r="A937" t="s">
        <v>10210</v>
      </c>
      <c r="B937" t="s">
        <v>14888</v>
      </c>
      <c r="C937" t="s">
        <v>22</v>
      </c>
      <c r="D937" t="s">
        <v>22</v>
      </c>
      <c r="E937" t="s">
        <v>14334</v>
      </c>
      <c r="F937" t="s">
        <v>13347</v>
      </c>
      <c r="G937" t="s">
        <v>22</v>
      </c>
      <c r="H937" t="s">
        <v>22</v>
      </c>
      <c r="I937" t="s">
        <v>22</v>
      </c>
      <c r="J937" t="s">
        <v>22</v>
      </c>
      <c r="K937" t="s">
        <v>22</v>
      </c>
      <c r="L937" t="s">
        <v>22</v>
      </c>
      <c r="M937" t="s">
        <v>14888</v>
      </c>
      <c r="N937" t="s">
        <v>22</v>
      </c>
      <c r="O937" t="s">
        <v>22</v>
      </c>
    </row>
    <row r="938" spans="1:15" x14ac:dyDescent="0.35">
      <c r="A938" t="s">
        <v>10210</v>
      </c>
      <c r="B938" t="s">
        <v>15470</v>
      </c>
      <c r="C938" t="s">
        <v>22</v>
      </c>
      <c r="D938" t="s">
        <v>22</v>
      </c>
      <c r="E938" t="s">
        <v>14334</v>
      </c>
      <c r="F938" t="s">
        <v>13347</v>
      </c>
      <c r="G938" t="s">
        <v>22</v>
      </c>
      <c r="H938" t="s">
        <v>22</v>
      </c>
      <c r="I938" t="s">
        <v>22</v>
      </c>
      <c r="J938" t="s">
        <v>22</v>
      </c>
      <c r="K938" t="s">
        <v>22</v>
      </c>
      <c r="L938" t="s">
        <v>22</v>
      </c>
      <c r="M938" t="s">
        <v>15470</v>
      </c>
      <c r="N938" t="s">
        <v>22</v>
      </c>
      <c r="O938" t="s">
        <v>22</v>
      </c>
    </row>
    <row r="939" spans="1:15" x14ac:dyDescent="0.35">
      <c r="A939" t="s">
        <v>10210</v>
      </c>
      <c r="B939" t="s">
        <v>15471</v>
      </c>
      <c r="C939" t="s">
        <v>22</v>
      </c>
      <c r="D939" t="s">
        <v>22</v>
      </c>
      <c r="E939" t="s">
        <v>14334</v>
      </c>
      <c r="F939" t="s">
        <v>13347</v>
      </c>
      <c r="G939" t="s">
        <v>22</v>
      </c>
      <c r="H939" t="s">
        <v>22</v>
      </c>
      <c r="I939" t="s">
        <v>22</v>
      </c>
      <c r="J939" t="s">
        <v>22</v>
      </c>
      <c r="K939" t="s">
        <v>22</v>
      </c>
      <c r="L939" t="s">
        <v>22</v>
      </c>
      <c r="M939" t="s">
        <v>15471</v>
      </c>
      <c r="N939" t="s">
        <v>22</v>
      </c>
      <c r="O939" t="s">
        <v>22</v>
      </c>
    </row>
    <row r="940" spans="1:15" x14ac:dyDescent="0.35">
      <c r="A940" t="s">
        <v>10210</v>
      </c>
      <c r="B940" t="s">
        <v>15472</v>
      </c>
      <c r="C940" t="s">
        <v>22</v>
      </c>
      <c r="D940" t="s">
        <v>22</v>
      </c>
      <c r="E940" t="s">
        <v>14334</v>
      </c>
      <c r="F940" t="s">
        <v>13347</v>
      </c>
      <c r="G940" t="s">
        <v>22</v>
      </c>
      <c r="H940" t="s">
        <v>7052</v>
      </c>
      <c r="I940" t="s">
        <v>22</v>
      </c>
      <c r="J940" t="s">
        <v>22</v>
      </c>
      <c r="K940" t="s">
        <v>22</v>
      </c>
      <c r="L940" t="s">
        <v>22</v>
      </c>
      <c r="M940" t="s">
        <v>15472</v>
      </c>
      <c r="N940" t="s">
        <v>22</v>
      </c>
      <c r="O940" t="s">
        <v>22</v>
      </c>
    </row>
    <row r="941" spans="1:15" x14ac:dyDescent="0.35">
      <c r="A941" t="s">
        <v>10210</v>
      </c>
      <c r="B941" t="s">
        <v>15473</v>
      </c>
      <c r="C941" t="s">
        <v>22</v>
      </c>
      <c r="D941" t="s">
        <v>22</v>
      </c>
      <c r="E941" t="s">
        <v>14334</v>
      </c>
      <c r="F941" t="s">
        <v>13347</v>
      </c>
      <c r="G941" t="s">
        <v>22</v>
      </c>
      <c r="H941" t="s">
        <v>7052</v>
      </c>
      <c r="I941" t="s">
        <v>22</v>
      </c>
      <c r="J941" t="s">
        <v>22</v>
      </c>
      <c r="K941" t="s">
        <v>22</v>
      </c>
      <c r="L941" t="s">
        <v>22</v>
      </c>
      <c r="M941" t="s">
        <v>15473</v>
      </c>
      <c r="N941" t="s">
        <v>22</v>
      </c>
      <c r="O941" t="s">
        <v>22</v>
      </c>
    </row>
    <row r="942" spans="1:15" x14ac:dyDescent="0.35">
      <c r="A942" t="s">
        <v>10210</v>
      </c>
      <c r="B942" t="s">
        <v>15474</v>
      </c>
      <c r="C942" t="s">
        <v>22</v>
      </c>
      <c r="D942" t="s">
        <v>22</v>
      </c>
      <c r="E942" t="s">
        <v>14334</v>
      </c>
      <c r="F942" t="s">
        <v>13347</v>
      </c>
      <c r="G942" t="s">
        <v>22</v>
      </c>
      <c r="H942" t="s">
        <v>7052</v>
      </c>
      <c r="I942" t="s">
        <v>22</v>
      </c>
      <c r="J942" t="s">
        <v>22</v>
      </c>
      <c r="K942" t="s">
        <v>22</v>
      </c>
      <c r="L942" t="s">
        <v>22</v>
      </c>
      <c r="M942" t="s">
        <v>15474</v>
      </c>
      <c r="N942" t="s">
        <v>22</v>
      </c>
      <c r="O942" t="s">
        <v>22</v>
      </c>
    </row>
    <row r="943" spans="1:15" x14ac:dyDescent="0.35">
      <c r="A943" t="s">
        <v>10210</v>
      </c>
      <c r="B943" t="s">
        <v>15475</v>
      </c>
      <c r="C943" t="s">
        <v>22</v>
      </c>
      <c r="D943" t="s">
        <v>22</v>
      </c>
      <c r="E943" t="s">
        <v>14334</v>
      </c>
      <c r="F943" t="s">
        <v>13347</v>
      </c>
      <c r="G943" t="s">
        <v>22</v>
      </c>
      <c r="H943" t="s">
        <v>490</v>
      </c>
      <c r="I943" t="s">
        <v>7033</v>
      </c>
      <c r="J943" t="s">
        <v>22</v>
      </c>
      <c r="K943" t="s">
        <v>22</v>
      </c>
      <c r="L943" t="s">
        <v>22</v>
      </c>
      <c r="M943" t="s">
        <v>15476</v>
      </c>
      <c r="N943" t="s">
        <v>22</v>
      </c>
      <c r="O943" t="s">
        <v>22</v>
      </c>
    </row>
    <row r="944" spans="1:15" x14ac:dyDescent="0.35">
      <c r="A944" t="s">
        <v>10210</v>
      </c>
      <c r="B944" t="s">
        <v>15477</v>
      </c>
      <c r="C944" t="s">
        <v>22</v>
      </c>
      <c r="D944" t="s">
        <v>22</v>
      </c>
      <c r="E944" t="s">
        <v>14334</v>
      </c>
      <c r="F944" t="s">
        <v>13347</v>
      </c>
      <c r="G944" t="s">
        <v>22</v>
      </c>
      <c r="H944" t="s">
        <v>490</v>
      </c>
      <c r="I944" t="s">
        <v>7033</v>
      </c>
      <c r="J944" t="s">
        <v>22</v>
      </c>
      <c r="K944" t="s">
        <v>22</v>
      </c>
      <c r="L944" t="s">
        <v>22</v>
      </c>
      <c r="M944" t="s">
        <v>15478</v>
      </c>
      <c r="N944" t="s">
        <v>22</v>
      </c>
      <c r="O944" t="s">
        <v>22</v>
      </c>
    </row>
    <row r="945" spans="1:15" x14ac:dyDescent="0.35">
      <c r="A945" t="s">
        <v>10210</v>
      </c>
      <c r="B945" t="s">
        <v>15479</v>
      </c>
      <c r="C945" t="s">
        <v>22</v>
      </c>
      <c r="D945" t="s">
        <v>22</v>
      </c>
      <c r="E945" t="s">
        <v>14334</v>
      </c>
      <c r="F945" t="s">
        <v>13347</v>
      </c>
      <c r="G945" t="s">
        <v>22</v>
      </c>
      <c r="H945" t="s">
        <v>490</v>
      </c>
      <c r="I945" t="s">
        <v>7033</v>
      </c>
      <c r="J945" t="s">
        <v>22</v>
      </c>
      <c r="K945" t="s">
        <v>22</v>
      </c>
      <c r="L945" t="s">
        <v>22</v>
      </c>
      <c r="M945" t="s">
        <v>15479</v>
      </c>
      <c r="N945" t="s">
        <v>22</v>
      </c>
      <c r="O945" t="s">
        <v>22</v>
      </c>
    </row>
    <row r="946" spans="1:15" x14ac:dyDescent="0.35">
      <c r="A946" t="s">
        <v>10210</v>
      </c>
      <c r="B946" t="s">
        <v>7054</v>
      </c>
      <c r="C946" t="s">
        <v>22</v>
      </c>
      <c r="D946" t="s">
        <v>22</v>
      </c>
      <c r="E946" t="s">
        <v>13352</v>
      </c>
      <c r="F946" t="s">
        <v>13351</v>
      </c>
      <c r="G946" t="s">
        <v>22</v>
      </c>
      <c r="H946" t="s">
        <v>7054</v>
      </c>
      <c r="I946" t="s">
        <v>22</v>
      </c>
      <c r="J946" t="s">
        <v>22</v>
      </c>
      <c r="K946" t="s">
        <v>22</v>
      </c>
      <c r="L946" t="s">
        <v>22</v>
      </c>
      <c r="M946" t="s">
        <v>14395</v>
      </c>
      <c r="N946" t="s">
        <v>22</v>
      </c>
      <c r="O946" t="s">
        <v>22</v>
      </c>
    </row>
    <row r="947" spans="1:15" x14ac:dyDescent="0.35">
      <c r="A947" t="s">
        <v>10210</v>
      </c>
      <c r="B947" t="s">
        <v>15480</v>
      </c>
      <c r="C947" t="s">
        <v>22</v>
      </c>
      <c r="D947" t="s">
        <v>22</v>
      </c>
      <c r="E947" t="s">
        <v>13352</v>
      </c>
      <c r="F947" t="s">
        <v>13351</v>
      </c>
      <c r="G947" t="s">
        <v>22</v>
      </c>
      <c r="H947" t="s">
        <v>490</v>
      </c>
      <c r="I947" t="s">
        <v>22</v>
      </c>
      <c r="J947" t="s">
        <v>22</v>
      </c>
      <c r="K947" t="s">
        <v>22</v>
      </c>
      <c r="L947" t="s">
        <v>22</v>
      </c>
      <c r="M947" t="s">
        <v>15480</v>
      </c>
      <c r="N947" t="s">
        <v>22</v>
      </c>
      <c r="O947" t="s">
        <v>22</v>
      </c>
    </row>
    <row r="948" spans="1:15" x14ac:dyDescent="0.35">
      <c r="A948" t="s">
        <v>10210</v>
      </c>
      <c r="B948" t="s">
        <v>15481</v>
      </c>
      <c r="C948" t="s">
        <v>22</v>
      </c>
      <c r="D948" t="s">
        <v>22</v>
      </c>
      <c r="E948" t="s">
        <v>14334</v>
      </c>
      <c r="F948" t="s">
        <v>13347</v>
      </c>
      <c r="G948" t="s">
        <v>22</v>
      </c>
      <c r="H948" t="s">
        <v>490</v>
      </c>
      <c r="I948" t="s">
        <v>7033</v>
      </c>
      <c r="J948" t="s">
        <v>22</v>
      </c>
      <c r="K948" t="s">
        <v>22</v>
      </c>
      <c r="L948" t="s">
        <v>22</v>
      </c>
      <c r="M948" t="s">
        <v>15481</v>
      </c>
      <c r="N948" t="s">
        <v>22</v>
      </c>
      <c r="O948" t="s">
        <v>22</v>
      </c>
    </row>
    <row r="949" spans="1:15" x14ac:dyDescent="0.35">
      <c r="A949" t="s">
        <v>10210</v>
      </c>
      <c r="B949" t="s">
        <v>15482</v>
      </c>
      <c r="C949" t="s">
        <v>22</v>
      </c>
      <c r="D949" t="s">
        <v>22</v>
      </c>
      <c r="E949" t="s">
        <v>13352</v>
      </c>
      <c r="F949" t="s">
        <v>13351</v>
      </c>
      <c r="G949" t="s">
        <v>22</v>
      </c>
      <c r="H949" t="s">
        <v>7054</v>
      </c>
      <c r="I949" t="s">
        <v>15456</v>
      </c>
      <c r="J949" t="s">
        <v>22</v>
      </c>
      <c r="K949" t="s">
        <v>22</v>
      </c>
      <c r="L949" t="s">
        <v>22</v>
      </c>
      <c r="M949" t="s">
        <v>15482</v>
      </c>
      <c r="N949" t="s">
        <v>22</v>
      </c>
      <c r="O949" t="s">
        <v>22</v>
      </c>
    </row>
    <row r="950" spans="1:15" x14ac:dyDescent="0.35">
      <c r="A950" t="s">
        <v>10210</v>
      </c>
      <c r="B950" t="s">
        <v>15483</v>
      </c>
      <c r="C950" t="s">
        <v>22</v>
      </c>
      <c r="D950" t="s">
        <v>22</v>
      </c>
      <c r="E950" t="s">
        <v>14334</v>
      </c>
      <c r="F950" t="s">
        <v>13347</v>
      </c>
      <c r="G950" t="s">
        <v>22</v>
      </c>
      <c r="H950" t="s">
        <v>490</v>
      </c>
      <c r="I950" t="s">
        <v>7033</v>
      </c>
      <c r="J950" t="s">
        <v>22</v>
      </c>
      <c r="K950" t="s">
        <v>22</v>
      </c>
      <c r="L950" t="s">
        <v>22</v>
      </c>
      <c r="M950" t="s">
        <v>15484</v>
      </c>
      <c r="N950" t="s">
        <v>22</v>
      </c>
      <c r="O950" t="s">
        <v>22</v>
      </c>
    </row>
    <row r="951" spans="1:15" x14ac:dyDescent="0.35">
      <c r="A951" t="s">
        <v>10210</v>
      </c>
      <c r="B951" t="s">
        <v>15484</v>
      </c>
      <c r="C951" t="s">
        <v>22</v>
      </c>
      <c r="D951" t="s">
        <v>22</v>
      </c>
      <c r="E951" t="s">
        <v>14334</v>
      </c>
      <c r="F951" t="s">
        <v>13347</v>
      </c>
      <c r="G951" t="s">
        <v>22</v>
      </c>
      <c r="H951" t="s">
        <v>490</v>
      </c>
      <c r="I951" t="s">
        <v>7033</v>
      </c>
      <c r="J951" t="s">
        <v>22</v>
      </c>
      <c r="K951" t="s">
        <v>22</v>
      </c>
      <c r="L951" t="s">
        <v>22</v>
      </c>
      <c r="M951" t="s">
        <v>15484</v>
      </c>
      <c r="N951" t="s">
        <v>22</v>
      </c>
      <c r="O951" t="s">
        <v>22</v>
      </c>
    </row>
    <row r="952" spans="1:15" x14ac:dyDescent="0.35">
      <c r="A952" t="s">
        <v>10210</v>
      </c>
      <c r="B952" t="s">
        <v>15485</v>
      </c>
      <c r="C952" t="s">
        <v>22</v>
      </c>
      <c r="D952" t="s">
        <v>22</v>
      </c>
      <c r="E952" t="s">
        <v>14334</v>
      </c>
      <c r="F952" t="s">
        <v>13347</v>
      </c>
      <c r="G952" t="s">
        <v>22</v>
      </c>
      <c r="H952" t="s">
        <v>22</v>
      </c>
      <c r="I952" t="s">
        <v>22</v>
      </c>
      <c r="J952" t="s">
        <v>22</v>
      </c>
      <c r="K952" t="s">
        <v>22</v>
      </c>
      <c r="L952" t="s">
        <v>22</v>
      </c>
      <c r="M952" t="s">
        <v>15485</v>
      </c>
      <c r="N952" t="s">
        <v>22</v>
      </c>
      <c r="O952" t="s">
        <v>22</v>
      </c>
    </row>
    <row r="953" spans="1:15" x14ac:dyDescent="0.35">
      <c r="A953" t="s">
        <v>10210</v>
      </c>
      <c r="B953" t="s">
        <v>15486</v>
      </c>
      <c r="C953" t="s">
        <v>22</v>
      </c>
      <c r="D953" t="s">
        <v>22</v>
      </c>
      <c r="E953" t="s">
        <v>14334</v>
      </c>
      <c r="F953" t="s">
        <v>13347</v>
      </c>
      <c r="G953" t="s">
        <v>22</v>
      </c>
      <c r="H953" t="s">
        <v>7052</v>
      </c>
      <c r="I953" t="s">
        <v>22</v>
      </c>
      <c r="J953" t="s">
        <v>22</v>
      </c>
      <c r="K953" t="s">
        <v>22</v>
      </c>
      <c r="L953" t="s">
        <v>22</v>
      </c>
      <c r="M953" t="s">
        <v>15486</v>
      </c>
      <c r="N953" t="s">
        <v>22</v>
      </c>
      <c r="O953" t="s">
        <v>22</v>
      </c>
    </row>
    <row r="954" spans="1:15" x14ac:dyDescent="0.35">
      <c r="A954" t="s">
        <v>10210</v>
      </c>
      <c r="B954" t="s">
        <v>15487</v>
      </c>
      <c r="C954" t="s">
        <v>22</v>
      </c>
      <c r="D954" t="s">
        <v>22</v>
      </c>
      <c r="E954" t="s">
        <v>14334</v>
      </c>
      <c r="F954" t="s">
        <v>13347</v>
      </c>
      <c r="G954" t="s">
        <v>22</v>
      </c>
      <c r="H954" t="s">
        <v>22</v>
      </c>
      <c r="I954" t="s">
        <v>22</v>
      </c>
      <c r="J954" t="s">
        <v>22</v>
      </c>
      <c r="K954" t="s">
        <v>22</v>
      </c>
      <c r="L954" t="s">
        <v>22</v>
      </c>
      <c r="M954" t="s">
        <v>15487</v>
      </c>
      <c r="N954" t="s">
        <v>22</v>
      </c>
      <c r="O954" t="s">
        <v>22</v>
      </c>
    </row>
    <row r="955" spans="1:15" x14ac:dyDescent="0.35">
      <c r="A955" t="s">
        <v>10210</v>
      </c>
      <c r="B955" t="s">
        <v>15488</v>
      </c>
      <c r="C955" t="s">
        <v>22</v>
      </c>
      <c r="D955" t="s">
        <v>22</v>
      </c>
      <c r="E955" t="s">
        <v>14334</v>
      </c>
      <c r="F955" t="s">
        <v>13351</v>
      </c>
      <c r="G955" t="s">
        <v>22</v>
      </c>
      <c r="H955" t="s">
        <v>22</v>
      </c>
      <c r="I955" t="s">
        <v>22</v>
      </c>
      <c r="J955" t="s">
        <v>22</v>
      </c>
      <c r="K955" t="s">
        <v>22</v>
      </c>
      <c r="L955" t="s">
        <v>22</v>
      </c>
      <c r="M955" t="s">
        <v>15488</v>
      </c>
      <c r="N955" t="s">
        <v>22</v>
      </c>
      <c r="O955" t="s">
        <v>22</v>
      </c>
    </row>
    <row r="956" spans="1:15" x14ac:dyDescent="0.35">
      <c r="A956" t="s">
        <v>10210</v>
      </c>
      <c r="B956" t="s">
        <v>15489</v>
      </c>
      <c r="C956" t="s">
        <v>22</v>
      </c>
      <c r="D956" t="s">
        <v>22</v>
      </c>
      <c r="E956" t="s">
        <v>14334</v>
      </c>
      <c r="F956" t="s">
        <v>13351</v>
      </c>
      <c r="G956" t="s">
        <v>22</v>
      </c>
      <c r="H956" t="s">
        <v>7052</v>
      </c>
      <c r="I956" t="s">
        <v>22</v>
      </c>
      <c r="J956" t="s">
        <v>22</v>
      </c>
      <c r="K956" t="s">
        <v>22</v>
      </c>
      <c r="L956" t="s">
        <v>22</v>
      </c>
      <c r="M956" t="s">
        <v>15489</v>
      </c>
      <c r="N956" t="s">
        <v>22</v>
      </c>
      <c r="O956" t="s">
        <v>22</v>
      </c>
    </row>
    <row r="957" spans="1:15" x14ac:dyDescent="0.35">
      <c r="A957" t="s">
        <v>10210</v>
      </c>
      <c r="B957" t="s">
        <v>15490</v>
      </c>
      <c r="C957" t="s">
        <v>22</v>
      </c>
      <c r="D957" t="s">
        <v>22</v>
      </c>
      <c r="E957" t="s">
        <v>14334</v>
      </c>
      <c r="F957" t="s">
        <v>13351</v>
      </c>
      <c r="G957" t="s">
        <v>22</v>
      </c>
      <c r="H957" t="s">
        <v>7052</v>
      </c>
      <c r="I957" t="s">
        <v>22</v>
      </c>
      <c r="J957" t="s">
        <v>22</v>
      </c>
      <c r="K957" t="s">
        <v>22</v>
      </c>
      <c r="L957" t="s">
        <v>22</v>
      </c>
      <c r="M957" t="s">
        <v>15490</v>
      </c>
      <c r="N957" t="s">
        <v>22</v>
      </c>
      <c r="O957" t="s">
        <v>22</v>
      </c>
    </row>
    <row r="958" spans="1:15" x14ac:dyDescent="0.35">
      <c r="A958" t="s">
        <v>10210</v>
      </c>
      <c r="B958" t="s">
        <v>15491</v>
      </c>
      <c r="C958" t="s">
        <v>22</v>
      </c>
      <c r="D958" t="s">
        <v>22</v>
      </c>
      <c r="E958" t="s">
        <v>14334</v>
      </c>
      <c r="F958" t="s">
        <v>13351</v>
      </c>
      <c r="G958" t="s">
        <v>22</v>
      </c>
      <c r="H958" t="s">
        <v>7052</v>
      </c>
      <c r="I958" t="s">
        <v>22</v>
      </c>
      <c r="J958" t="s">
        <v>22</v>
      </c>
      <c r="K958" t="s">
        <v>22</v>
      </c>
      <c r="L958" t="s">
        <v>22</v>
      </c>
      <c r="M958" t="s">
        <v>15491</v>
      </c>
      <c r="N958" t="s">
        <v>22</v>
      </c>
      <c r="O958" t="s">
        <v>22</v>
      </c>
    </row>
    <row r="959" spans="1:15" x14ac:dyDescent="0.35">
      <c r="A959" t="s">
        <v>10210</v>
      </c>
      <c r="B959" t="s">
        <v>15492</v>
      </c>
      <c r="C959" t="s">
        <v>22</v>
      </c>
      <c r="D959" t="s">
        <v>22</v>
      </c>
      <c r="E959" t="s">
        <v>13352</v>
      </c>
      <c r="F959" t="s">
        <v>13351</v>
      </c>
      <c r="G959" t="s">
        <v>22</v>
      </c>
      <c r="H959" t="s">
        <v>490</v>
      </c>
      <c r="I959" t="s">
        <v>22</v>
      </c>
      <c r="J959" t="s">
        <v>22</v>
      </c>
      <c r="K959" t="s">
        <v>22</v>
      </c>
      <c r="L959" t="s">
        <v>22</v>
      </c>
      <c r="M959" t="s">
        <v>15492</v>
      </c>
      <c r="N959" t="s">
        <v>22</v>
      </c>
      <c r="O959" t="s">
        <v>22</v>
      </c>
    </row>
    <row r="960" spans="1:15" x14ac:dyDescent="0.35">
      <c r="A960" t="s">
        <v>10210</v>
      </c>
      <c r="B960" t="s">
        <v>15493</v>
      </c>
      <c r="C960" t="s">
        <v>22</v>
      </c>
      <c r="D960" t="s">
        <v>22</v>
      </c>
      <c r="E960" t="s">
        <v>14334</v>
      </c>
      <c r="F960" t="s">
        <v>13347</v>
      </c>
      <c r="G960" t="s">
        <v>22</v>
      </c>
      <c r="H960" t="s">
        <v>490</v>
      </c>
      <c r="I960" t="s">
        <v>22</v>
      </c>
      <c r="J960" t="s">
        <v>22</v>
      </c>
      <c r="K960" t="s">
        <v>22</v>
      </c>
      <c r="L960" t="s">
        <v>22</v>
      </c>
      <c r="M960" t="s">
        <v>15493</v>
      </c>
      <c r="N960" t="s">
        <v>22</v>
      </c>
      <c r="O960" t="s">
        <v>22</v>
      </c>
    </row>
    <row r="961" spans="1:15" x14ac:dyDescent="0.35">
      <c r="A961" t="s">
        <v>10210</v>
      </c>
      <c r="B961" t="s">
        <v>15494</v>
      </c>
      <c r="C961" t="s">
        <v>22</v>
      </c>
      <c r="D961" t="s">
        <v>22</v>
      </c>
      <c r="E961" t="s">
        <v>14334</v>
      </c>
      <c r="F961" t="s">
        <v>13347</v>
      </c>
      <c r="G961" t="s">
        <v>22</v>
      </c>
      <c r="H961" t="s">
        <v>22</v>
      </c>
      <c r="I961" t="s">
        <v>22</v>
      </c>
      <c r="J961" t="s">
        <v>22</v>
      </c>
      <c r="K961" t="s">
        <v>22</v>
      </c>
      <c r="L961" t="s">
        <v>22</v>
      </c>
      <c r="M961" t="s">
        <v>15494</v>
      </c>
      <c r="N961" t="s">
        <v>22</v>
      </c>
      <c r="O961" t="s">
        <v>22</v>
      </c>
    </row>
    <row r="962" spans="1:15" x14ac:dyDescent="0.35">
      <c r="A962" t="s">
        <v>10210</v>
      </c>
      <c r="B962" t="s">
        <v>15495</v>
      </c>
      <c r="C962" t="s">
        <v>22</v>
      </c>
      <c r="D962" t="s">
        <v>22</v>
      </c>
      <c r="E962" t="s">
        <v>14334</v>
      </c>
      <c r="F962" t="s">
        <v>13347</v>
      </c>
      <c r="G962" t="s">
        <v>22</v>
      </c>
      <c r="H962" t="s">
        <v>22</v>
      </c>
      <c r="I962" t="s">
        <v>22</v>
      </c>
      <c r="J962" t="s">
        <v>22</v>
      </c>
      <c r="K962" t="s">
        <v>22</v>
      </c>
      <c r="L962" t="s">
        <v>22</v>
      </c>
      <c r="M962" t="s">
        <v>15495</v>
      </c>
      <c r="N962" t="s">
        <v>22</v>
      </c>
      <c r="O962" t="s">
        <v>22</v>
      </c>
    </row>
    <row r="963" spans="1:15" x14ac:dyDescent="0.35">
      <c r="A963" t="s">
        <v>10210</v>
      </c>
      <c r="B963" t="s">
        <v>15496</v>
      </c>
      <c r="C963" t="s">
        <v>22</v>
      </c>
      <c r="D963" t="s">
        <v>22</v>
      </c>
      <c r="E963" t="s">
        <v>14334</v>
      </c>
      <c r="F963" t="s">
        <v>13347</v>
      </c>
      <c r="G963" t="s">
        <v>22</v>
      </c>
      <c r="H963" t="s">
        <v>22</v>
      </c>
      <c r="I963" t="s">
        <v>22</v>
      </c>
      <c r="J963" t="s">
        <v>22</v>
      </c>
      <c r="K963" t="s">
        <v>22</v>
      </c>
      <c r="L963" t="s">
        <v>22</v>
      </c>
      <c r="M963" t="s">
        <v>15496</v>
      </c>
      <c r="N963" t="s">
        <v>22</v>
      </c>
      <c r="O963" t="s">
        <v>22</v>
      </c>
    </row>
    <row r="964" spans="1:15" x14ac:dyDescent="0.35">
      <c r="A964" t="s">
        <v>10210</v>
      </c>
      <c r="B964" t="s">
        <v>15497</v>
      </c>
      <c r="C964" t="s">
        <v>22</v>
      </c>
      <c r="D964" t="s">
        <v>22</v>
      </c>
      <c r="E964" t="s">
        <v>14334</v>
      </c>
      <c r="F964" t="s">
        <v>13347</v>
      </c>
      <c r="G964" t="s">
        <v>22</v>
      </c>
      <c r="H964" t="s">
        <v>22</v>
      </c>
      <c r="I964" t="s">
        <v>22</v>
      </c>
      <c r="J964" t="s">
        <v>22</v>
      </c>
      <c r="K964" t="s">
        <v>22</v>
      </c>
      <c r="L964" t="s">
        <v>22</v>
      </c>
      <c r="M964" t="s">
        <v>15497</v>
      </c>
      <c r="N964" t="s">
        <v>22</v>
      </c>
      <c r="O964" t="s">
        <v>22</v>
      </c>
    </row>
    <row r="965" spans="1:15" x14ac:dyDescent="0.35">
      <c r="A965" t="s">
        <v>10210</v>
      </c>
      <c r="B965" t="s">
        <v>15498</v>
      </c>
      <c r="C965" t="s">
        <v>22</v>
      </c>
      <c r="D965" t="s">
        <v>22</v>
      </c>
      <c r="E965" t="s">
        <v>14334</v>
      </c>
      <c r="F965" t="s">
        <v>13347</v>
      </c>
      <c r="G965" t="s">
        <v>22</v>
      </c>
      <c r="H965" t="s">
        <v>22</v>
      </c>
      <c r="I965" t="s">
        <v>22</v>
      </c>
      <c r="J965" t="s">
        <v>22</v>
      </c>
      <c r="K965" t="s">
        <v>22</v>
      </c>
      <c r="L965" t="s">
        <v>22</v>
      </c>
      <c r="M965" t="s">
        <v>15498</v>
      </c>
      <c r="N965" t="s">
        <v>22</v>
      </c>
      <c r="O965" t="s">
        <v>22</v>
      </c>
    </row>
    <row r="966" spans="1:15" x14ac:dyDescent="0.35">
      <c r="A966" t="s">
        <v>10210</v>
      </c>
      <c r="B966" t="s">
        <v>15499</v>
      </c>
      <c r="C966" t="s">
        <v>22</v>
      </c>
      <c r="D966" t="s">
        <v>22</v>
      </c>
      <c r="E966" t="s">
        <v>14334</v>
      </c>
      <c r="F966" t="s">
        <v>13347</v>
      </c>
      <c r="G966" t="s">
        <v>22</v>
      </c>
      <c r="H966" t="s">
        <v>22</v>
      </c>
      <c r="I966" t="s">
        <v>22</v>
      </c>
      <c r="J966" t="s">
        <v>22</v>
      </c>
      <c r="K966" t="s">
        <v>22</v>
      </c>
      <c r="L966" t="s">
        <v>22</v>
      </c>
      <c r="M966" t="s">
        <v>15499</v>
      </c>
      <c r="N966" t="s">
        <v>22</v>
      </c>
      <c r="O966" t="s">
        <v>22</v>
      </c>
    </row>
    <row r="967" spans="1:15" x14ac:dyDescent="0.35">
      <c r="A967" t="s">
        <v>10210</v>
      </c>
      <c r="B967" t="s">
        <v>15500</v>
      </c>
      <c r="C967" t="s">
        <v>22</v>
      </c>
      <c r="D967" t="s">
        <v>22</v>
      </c>
      <c r="E967" t="s">
        <v>14334</v>
      </c>
      <c r="F967" t="s">
        <v>13347</v>
      </c>
      <c r="G967" t="s">
        <v>22</v>
      </c>
      <c r="H967" t="s">
        <v>22</v>
      </c>
      <c r="I967" t="s">
        <v>22</v>
      </c>
      <c r="J967" t="s">
        <v>22</v>
      </c>
      <c r="K967" t="s">
        <v>22</v>
      </c>
      <c r="L967" t="s">
        <v>22</v>
      </c>
      <c r="M967" t="s">
        <v>15500</v>
      </c>
      <c r="N967" t="s">
        <v>22</v>
      </c>
      <c r="O967" t="s">
        <v>22</v>
      </c>
    </row>
    <row r="968" spans="1:15" x14ac:dyDescent="0.35">
      <c r="A968" t="s">
        <v>10717</v>
      </c>
      <c r="B968" s="87" t="s">
        <v>15501</v>
      </c>
      <c r="C968" t="s">
        <v>22</v>
      </c>
      <c r="D968" t="s">
        <v>22</v>
      </c>
      <c r="E968" t="s">
        <v>14334</v>
      </c>
      <c r="F968" t="s">
        <v>13347</v>
      </c>
      <c r="G968" t="s">
        <v>22</v>
      </c>
      <c r="H968" t="s">
        <v>7052</v>
      </c>
      <c r="I968" t="s">
        <v>22</v>
      </c>
      <c r="J968" t="s">
        <v>22</v>
      </c>
      <c r="K968" t="s">
        <v>22</v>
      </c>
      <c r="L968" t="s">
        <v>22</v>
      </c>
      <c r="M968" s="87" t="s">
        <v>15501</v>
      </c>
      <c r="N968" t="s">
        <v>22</v>
      </c>
      <c r="O968" t="s">
        <v>22</v>
      </c>
    </row>
    <row r="969" spans="1:15" x14ac:dyDescent="0.35">
      <c r="A969" t="s">
        <v>10217</v>
      </c>
      <c r="B969" s="87" t="s">
        <v>15502</v>
      </c>
      <c r="C969" t="s">
        <v>22</v>
      </c>
      <c r="D969" t="s">
        <v>22</v>
      </c>
      <c r="E969" t="s">
        <v>14334</v>
      </c>
      <c r="F969" t="s">
        <v>13347</v>
      </c>
      <c r="G969" t="s">
        <v>22</v>
      </c>
      <c r="H969" t="s">
        <v>22</v>
      </c>
      <c r="I969" t="s">
        <v>22</v>
      </c>
      <c r="J969" t="s">
        <v>22</v>
      </c>
      <c r="K969" t="s">
        <v>22</v>
      </c>
      <c r="L969" t="s">
        <v>22</v>
      </c>
      <c r="M969" s="87" t="s">
        <v>15502</v>
      </c>
      <c r="N969" t="s">
        <v>22</v>
      </c>
      <c r="O969" t="s">
        <v>22</v>
      </c>
    </row>
    <row r="970" spans="1:15" ht="29" x14ac:dyDescent="0.35">
      <c r="A970" t="s">
        <v>9056</v>
      </c>
      <c r="B970" s="87" t="s">
        <v>15503</v>
      </c>
      <c r="C970" t="s">
        <v>22</v>
      </c>
      <c r="D970" t="s">
        <v>22</v>
      </c>
      <c r="E970" t="s">
        <v>14334</v>
      </c>
      <c r="F970" t="s">
        <v>13347</v>
      </c>
      <c r="G970" t="s">
        <v>22</v>
      </c>
      <c r="H970" t="s">
        <v>7052</v>
      </c>
      <c r="I970" t="s">
        <v>22</v>
      </c>
      <c r="J970" t="s">
        <v>22</v>
      </c>
      <c r="K970" t="s">
        <v>22</v>
      </c>
      <c r="L970" t="s">
        <v>22</v>
      </c>
      <c r="M970" s="87" t="s">
        <v>15503</v>
      </c>
      <c r="N970" t="s">
        <v>22</v>
      </c>
      <c r="O970" t="s">
        <v>22</v>
      </c>
    </row>
    <row r="971" spans="1:15" x14ac:dyDescent="0.35">
      <c r="A971" t="s">
        <v>9056</v>
      </c>
      <c r="B971" t="s">
        <v>15504</v>
      </c>
      <c r="C971" t="s">
        <v>22</v>
      </c>
      <c r="D971" t="s">
        <v>22</v>
      </c>
      <c r="E971" t="s">
        <v>14334</v>
      </c>
      <c r="F971" t="s">
        <v>13347</v>
      </c>
      <c r="G971" t="s">
        <v>22</v>
      </c>
      <c r="H971" t="s">
        <v>22</v>
      </c>
      <c r="I971" t="s">
        <v>22</v>
      </c>
      <c r="J971" t="s">
        <v>22</v>
      </c>
      <c r="K971" t="s">
        <v>22</v>
      </c>
      <c r="L971" t="s">
        <v>22</v>
      </c>
      <c r="M971" t="s">
        <v>15504</v>
      </c>
      <c r="N971" t="s">
        <v>22</v>
      </c>
      <c r="O971" t="s">
        <v>22</v>
      </c>
    </row>
    <row r="972" spans="1:15" x14ac:dyDescent="0.35">
      <c r="A972" t="s">
        <v>9056</v>
      </c>
      <c r="B972" t="s">
        <v>15505</v>
      </c>
      <c r="C972" t="s">
        <v>22</v>
      </c>
      <c r="D972" t="s">
        <v>22</v>
      </c>
      <c r="E972" t="s">
        <v>14334</v>
      </c>
      <c r="F972" t="s">
        <v>13347</v>
      </c>
      <c r="G972" t="s">
        <v>22</v>
      </c>
      <c r="H972" t="s">
        <v>7052</v>
      </c>
      <c r="I972" t="s">
        <v>22</v>
      </c>
      <c r="J972" t="s">
        <v>22</v>
      </c>
      <c r="K972" t="s">
        <v>22</v>
      </c>
      <c r="L972" t="s">
        <v>22</v>
      </c>
      <c r="M972" t="s">
        <v>15505</v>
      </c>
      <c r="N972" t="s">
        <v>22</v>
      </c>
      <c r="O972" t="s">
        <v>22</v>
      </c>
    </row>
    <row r="973" spans="1:15" x14ac:dyDescent="0.35">
      <c r="A973" t="s">
        <v>9056</v>
      </c>
      <c r="B973" t="s">
        <v>15506</v>
      </c>
      <c r="C973" t="s">
        <v>22</v>
      </c>
      <c r="D973" t="s">
        <v>22</v>
      </c>
      <c r="E973" t="s">
        <v>14334</v>
      </c>
      <c r="F973" t="s">
        <v>13347</v>
      </c>
      <c r="G973" t="s">
        <v>22</v>
      </c>
      <c r="H973" t="s">
        <v>490</v>
      </c>
      <c r="I973" t="s">
        <v>490</v>
      </c>
      <c r="J973" t="s">
        <v>22</v>
      </c>
      <c r="K973" t="s">
        <v>22</v>
      </c>
      <c r="L973">
        <v>145</v>
      </c>
      <c r="M973" t="s">
        <v>15506</v>
      </c>
      <c r="N973" t="s">
        <v>22</v>
      </c>
      <c r="O973" t="s">
        <v>22</v>
      </c>
    </row>
    <row r="974" spans="1:15" x14ac:dyDescent="0.35">
      <c r="A974" t="s">
        <v>9056</v>
      </c>
      <c r="B974" t="s">
        <v>15507</v>
      </c>
      <c r="C974" t="s">
        <v>22</v>
      </c>
      <c r="D974" t="s">
        <v>22</v>
      </c>
      <c r="E974" t="s">
        <v>13352</v>
      </c>
      <c r="F974" t="s">
        <v>13347</v>
      </c>
      <c r="G974" t="s">
        <v>22</v>
      </c>
      <c r="H974" t="s">
        <v>7054</v>
      </c>
      <c r="I974" t="s">
        <v>22</v>
      </c>
      <c r="J974" t="s">
        <v>22</v>
      </c>
      <c r="K974" t="s">
        <v>22</v>
      </c>
      <c r="L974" t="s">
        <v>22</v>
      </c>
      <c r="M974" t="s">
        <v>15507</v>
      </c>
      <c r="N974" t="s">
        <v>22</v>
      </c>
      <c r="O974" t="s">
        <v>22</v>
      </c>
    </row>
    <row r="975" spans="1:15" x14ac:dyDescent="0.35">
      <c r="A975" t="s">
        <v>9056</v>
      </c>
      <c r="B975" t="s">
        <v>15508</v>
      </c>
      <c r="C975" t="s">
        <v>22</v>
      </c>
      <c r="D975" t="s">
        <v>22</v>
      </c>
      <c r="E975" t="s">
        <v>14334</v>
      </c>
      <c r="F975" t="s">
        <v>13347</v>
      </c>
      <c r="G975" t="s">
        <v>22</v>
      </c>
      <c r="H975" t="s">
        <v>7052</v>
      </c>
      <c r="I975" t="s">
        <v>22</v>
      </c>
      <c r="J975" t="s">
        <v>22</v>
      </c>
      <c r="K975" t="s">
        <v>22</v>
      </c>
      <c r="L975" t="s">
        <v>22</v>
      </c>
      <c r="M975" t="s">
        <v>15508</v>
      </c>
      <c r="N975" t="s">
        <v>22</v>
      </c>
      <c r="O975" t="s">
        <v>22</v>
      </c>
    </row>
    <row r="976" spans="1:15" x14ac:dyDescent="0.35">
      <c r="A976" t="s">
        <v>9056</v>
      </c>
      <c r="B976" t="s">
        <v>12556</v>
      </c>
      <c r="C976" t="s">
        <v>22</v>
      </c>
      <c r="D976" t="s">
        <v>22</v>
      </c>
      <c r="E976" t="s">
        <v>14334</v>
      </c>
      <c r="F976" t="s">
        <v>13351</v>
      </c>
      <c r="G976" t="s">
        <v>22</v>
      </c>
      <c r="H976" t="s">
        <v>22</v>
      </c>
      <c r="I976" t="s">
        <v>7035</v>
      </c>
      <c r="J976" t="s">
        <v>22</v>
      </c>
      <c r="K976" t="s">
        <v>22</v>
      </c>
      <c r="L976" t="s">
        <v>22</v>
      </c>
      <c r="M976" t="s">
        <v>12556</v>
      </c>
      <c r="N976" t="s">
        <v>22</v>
      </c>
      <c r="O976" t="s">
        <v>22</v>
      </c>
    </row>
    <row r="977" spans="1:15" x14ac:dyDescent="0.35">
      <c r="A977" t="s">
        <v>9056</v>
      </c>
      <c r="B977" t="s">
        <v>15509</v>
      </c>
      <c r="C977" t="s">
        <v>22</v>
      </c>
      <c r="D977" t="s">
        <v>22</v>
      </c>
      <c r="E977" t="s">
        <v>13352</v>
      </c>
      <c r="F977" t="s">
        <v>13351</v>
      </c>
      <c r="G977" t="s">
        <v>22</v>
      </c>
      <c r="H977" t="s">
        <v>22</v>
      </c>
      <c r="I977" t="s">
        <v>22</v>
      </c>
      <c r="J977" t="s">
        <v>22</v>
      </c>
      <c r="K977" t="s">
        <v>22</v>
      </c>
      <c r="L977" t="s">
        <v>22</v>
      </c>
      <c r="M977" t="s">
        <v>15509</v>
      </c>
      <c r="N977" t="s">
        <v>22</v>
      </c>
      <c r="O977" t="s">
        <v>22</v>
      </c>
    </row>
    <row r="978" spans="1:15" x14ac:dyDescent="0.35">
      <c r="A978" t="s">
        <v>9056</v>
      </c>
      <c r="B978" t="s">
        <v>15510</v>
      </c>
      <c r="C978" t="s">
        <v>22</v>
      </c>
      <c r="D978" t="s">
        <v>22</v>
      </c>
      <c r="E978" t="s">
        <v>14334</v>
      </c>
      <c r="F978" t="s">
        <v>13351</v>
      </c>
      <c r="G978" t="s">
        <v>22</v>
      </c>
      <c r="H978" t="s">
        <v>7052</v>
      </c>
      <c r="I978" t="s">
        <v>22</v>
      </c>
      <c r="J978" t="s">
        <v>22</v>
      </c>
      <c r="K978" t="s">
        <v>22</v>
      </c>
      <c r="L978" t="s">
        <v>22</v>
      </c>
      <c r="M978" t="s">
        <v>15510</v>
      </c>
      <c r="N978" t="s">
        <v>22</v>
      </c>
      <c r="O978" t="s">
        <v>22</v>
      </c>
    </row>
    <row r="979" spans="1:15" x14ac:dyDescent="0.35">
      <c r="A979" t="s">
        <v>9056</v>
      </c>
      <c r="B979" t="s">
        <v>15511</v>
      </c>
      <c r="C979" t="s">
        <v>22</v>
      </c>
      <c r="D979" t="s">
        <v>22</v>
      </c>
      <c r="E979" t="s">
        <v>14334</v>
      </c>
      <c r="F979" t="s">
        <v>13351</v>
      </c>
      <c r="G979" t="s">
        <v>22</v>
      </c>
      <c r="H979" t="s">
        <v>7052</v>
      </c>
      <c r="I979" t="s">
        <v>22</v>
      </c>
      <c r="J979" t="s">
        <v>22</v>
      </c>
      <c r="K979" t="s">
        <v>22</v>
      </c>
      <c r="L979" t="s">
        <v>22</v>
      </c>
      <c r="M979" t="s">
        <v>15511</v>
      </c>
      <c r="N979" t="s">
        <v>22</v>
      </c>
      <c r="O979" t="s">
        <v>22</v>
      </c>
    </row>
    <row r="980" spans="1:15" x14ac:dyDescent="0.35">
      <c r="A980" t="s">
        <v>9056</v>
      </c>
      <c r="B980" t="s">
        <v>15512</v>
      </c>
      <c r="C980" t="s">
        <v>22</v>
      </c>
      <c r="D980" t="s">
        <v>22</v>
      </c>
      <c r="E980" t="s">
        <v>13352</v>
      </c>
      <c r="F980" t="s">
        <v>13351</v>
      </c>
      <c r="G980" t="s">
        <v>22</v>
      </c>
      <c r="H980" t="s">
        <v>22</v>
      </c>
      <c r="I980" t="s">
        <v>22</v>
      </c>
      <c r="J980" t="s">
        <v>22</v>
      </c>
      <c r="K980" t="s">
        <v>22</v>
      </c>
      <c r="L980" t="s">
        <v>22</v>
      </c>
      <c r="M980" t="s">
        <v>15513</v>
      </c>
      <c r="N980" t="s">
        <v>22</v>
      </c>
      <c r="O980" t="s">
        <v>22</v>
      </c>
    </row>
    <row r="981" spans="1:15" x14ac:dyDescent="0.35">
      <c r="A981" t="s">
        <v>10646</v>
      </c>
      <c r="B981" t="s">
        <v>15514</v>
      </c>
      <c r="C981" t="s">
        <v>15515</v>
      </c>
      <c r="D981" t="s">
        <v>22</v>
      </c>
      <c r="E981" t="s">
        <v>22</v>
      </c>
      <c r="F981" t="s">
        <v>13109</v>
      </c>
      <c r="G981" t="s">
        <v>13110</v>
      </c>
      <c r="H981" t="s">
        <v>22</v>
      </c>
      <c r="I981" t="s">
        <v>22</v>
      </c>
      <c r="J981" t="s">
        <v>22</v>
      </c>
      <c r="K981" t="s">
        <v>22</v>
      </c>
      <c r="L981" t="s">
        <v>22</v>
      </c>
      <c r="M981" t="s">
        <v>15516</v>
      </c>
      <c r="N981" t="s">
        <v>15515</v>
      </c>
      <c r="O981" t="s">
        <v>22</v>
      </c>
    </row>
    <row r="982" spans="1:15" x14ac:dyDescent="0.35">
      <c r="A982" t="s">
        <v>10646</v>
      </c>
      <c r="B982" t="s">
        <v>15517</v>
      </c>
      <c r="C982" t="s">
        <v>22</v>
      </c>
      <c r="D982" t="s">
        <v>22</v>
      </c>
      <c r="E982" t="s">
        <v>22</v>
      </c>
      <c r="F982" t="s">
        <v>13109</v>
      </c>
      <c r="G982" t="s">
        <v>13110</v>
      </c>
      <c r="H982" t="s">
        <v>22</v>
      </c>
      <c r="I982" t="s">
        <v>22</v>
      </c>
      <c r="J982" t="s">
        <v>22</v>
      </c>
      <c r="K982" t="s">
        <v>22</v>
      </c>
      <c r="L982" t="s">
        <v>22</v>
      </c>
      <c r="M982" t="s">
        <v>15517</v>
      </c>
      <c r="N982" t="s">
        <v>22</v>
      </c>
      <c r="O982" t="s">
        <v>22</v>
      </c>
    </row>
    <row r="983" spans="1:15" x14ac:dyDescent="0.35">
      <c r="A983" t="s">
        <v>10646</v>
      </c>
      <c r="B983" t="s">
        <v>22</v>
      </c>
      <c r="C983" t="s">
        <v>15515</v>
      </c>
      <c r="D983" t="s">
        <v>22</v>
      </c>
      <c r="E983" t="s">
        <v>22</v>
      </c>
      <c r="F983" t="s">
        <v>13109</v>
      </c>
      <c r="G983" t="s">
        <v>13110</v>
      </c>
      <c r="H983" t="s">
        <v>22</v>
      </c>
      <c r="I983" t="s">
        <v>22</v>
      </c>
      <c r="J983" t="s">
        <v>22</v>
      </c>
      <c r="K983" t="s">
        <v>22</v>
      </c>
      <c r="L983" t="s">
        <v>22</v>
      </c>
      <c r="M983" t="s">
        <v>22</v>
      </c>
      <c r="N983" t="s">
        <v>15515</v>
      </c>
      <c r="O983" t="s">
        <v>22</v>
      </c>
    </row>
    <row r="984" spans="1:15" x14ac:dyDescent="0.35">
      <c r="A984" t="s">
        <v>10646</v>
      </c>
      <c r="B984" t="s">
        <v>22</v>
      </c>
      <c r="C984" t="s">
        <v>15518</v>
      </c>
      <c r="D984" t="s">
        <v>22</v>
      </c>
      <c r="E984" t="s">
        <v>22</v>
      </c>
      <c r="F984" t="s">
        <v>13109</v>
      </c>
      <c r="G984" t="s">
        <v>13110</v>
      </c>
      <c r="H984" t="s">
        <v>22</v>
      </c>
      <c r="I984" t="s">
        <v>22</v>
      </c>
      <c r="J984" t="s">
        <v>22</v>
      </c>
      <c r="K984" t="s">
        <v>22</v>
      </c>
      <c r="L984" t="s">
        <v>22</v>
      </c>
      <c r="M984" t="s">
        <v>22</v>
      </c>
      <c r="N984" t="s">
        <v>15518</v>
      </c>
      <c r="O984" t="s">
        <v>22</v>
      </c>
    </row>
    <row r="985" spans="1:15" x14ac:dyDescent="0.35">
      <c r="A985" t="s">
        <v>10646</v>
      </c>
      <c r="B985" t="s">
        <v>22</v>
      </c>
      <c r="C985" t="s">
        <v>15518</v>
      </c>
      <c r="D985" t="s">
        <v>22</v>
      </c>
      <c r="E985" t="s">
        <v>22</v>
      </c>
      <c r="F985" t="s">
        <v>13109</v>
      </c>
      <c r="G985" t="s">
        <v>490</v>
      </c>
      <c r="H985" t="s">
        <v>22</v>
      </c>
      <c r="I985" t="s">
        <v>22</v>
      </c>
      <c r="J985" t="s">
        <v>22</v>
      </c>
      <c r="K985" t="s">
        <v>22</v>
      </c>
      <c r="L985" t="s">
        <v>22</v>
      </c>
      <c r="M985" t="s">
        <v>22</v>
      </c>
      <c r="N985" t="s">
        <v>15518</v>
      </c>
      <c r="O985" t="s">
        <v>22</v>
      </c>
    </row>
    <row r="986" spans="1:15" x14ac:dyDescent="0.35">
      <c r="A986" t="s">
        <v>10646</v>
      </c>
      <c r="B986" t="s">
        <v>15518</v>
      </c>
      <c r="C986" t="s">
        <v>22</v>
      </c>
      <c r="D986" t="s">
        <v>22</v>
      </c>
      <c r="E986" t="s">
        <v>13352</v>
      </c>
      <c r="F986" t="s">
        <v>13351</v>
      </c>
      <c r="G986" t="s">
        <v>22</v>
      </c>
      <c r="H986" t="s">
        <v>22</v>
      </c>
      <c r="I986" t="s">
        <v>22</v>
      </c>
      <c r="J986" t="s">
        <v>22</v>
      </c>
      <c r="K986" t="s">
        <v>22</v>
      </c>
      <c r="L986" t="s">
        <v>22</v>
      </c>
      <c r="M986" t="s">
        <v>15518</v>
      </c>
      <c r="N986" t="s">
        <v>22</v>
      </c>
      <c r="O986" t="s">
        <v>22</v>
      </c>
    </row>
    <row r="987" spans="1:15" x14ac:dyDescent="0.35">
      <c r="A987" t="s">
        <v>9430</v>
      </c>
      <c r="B987" t="s">
        <v>15519</v>
      </c>
      <c r="C987" t="s">
        <v>22</v>
      </c>
      <c r="D987" t="s">
        <v>22</v>
      </c>
      <c r="E987" t="s">
        <v>14334</v>
      </c>
      <c r="F987" t="s">
        <v>13351</v>
      </c>
      <c r="G987" t="s">
        <v>22</v>
      </c>
      <c r="H987" t="s">
        <v>7052</v>
      </c>
      <c r="I987" t="s">
        <v>22</v>
      </c>
      <c r="J987" t="s">
        <v>22</v>
      </c>
      <c r="K987" t="s">
        <v>22</v>
      </c>
      <c r="L987" t="s">
        <v>22</v>
      </c>
      <c r="M987" t="s">
        <v>15519</v>
      </c>
      <c r="N987" t="s">
        <v>22</v>
      </c>
      <c r="O987" t="s">
        <v>22</v>
      </c>
    </row>
    <row r="988" spans="1:15" x14ac:dyDescent="0.35">
      <c r="A988" t="s">
        <v>9063</v>
      </c>
      <c r="B988" t="s">
        <v>15520</v>
      </c>
      <c r="C988" t="s">
        <v>22</v>
      </c>
      <c r="D988" t="s">
        <v>22</v>
      </c>
      <c r="E988" t="s">
        <v>13352</v>
      </c>
      <c r="F988" t="s">
        <v>13351</v>
      </c>
      <c r="G988" t="s">
        <v>22</v>
      </c>
      <c r="H988" t="s">
        <v>22</v>
      </c>
      <c r="I988" t="s">
        <v>22</v>
      </c>
      <c r="J988" t="s">
        <v>22</v>
      </c>
      <c r="K988" t="s">
        <v>22</v>
      </c>
      <c r="L988" t="s">
        <v>22</v>
      </c>
      <c r="M988" t="s">
        <v>15520</v>
      </c>
      <c r="N988" t="s">
        <v>22</v>
      </c>
      <c r="O988" t="s">
        <v>22</v>
      </c>
    </row>
    <row r="989" spans="1:15" x14ac:dyDescent="0.35">
      <c r="A989" t="s">
        <v>11005</v>
      </c>
      <c r="B989" t="s">
        <v>15521</v>
      </c>
      <c r="C989" t="s">
        <v>22</v>
      </c>
      <c r="D989" t="s">
        <v>22</v>
      </c>
      <c r="E989" t="s">
        <v>14334</v>
      </c>
      <c r="F989" t="s">
        <v>13347</v>
      </c>
      <c r="G989" t="s">
        <v>22</v>
      </c>
      <c r="H989" t="s">
        <v>7052</v>
      </c>
      <c r="I989" t="s">
        <v>22</v>
      </c>
      <c r="J989" t="s">
        <v>22</v>
      </c>
      <c r="K989" t="s">
        <v>22</v>
      </c>
      <c r="L989" t="s">
        <v>22</v>
      </c>
      <c r="M989" t="s">
        <v>15521</v>
      </c>
      <c r="N989" t="s">
        <v>22</v>
      </c>
      <c r="O989" t="s">
        <v>22</v>
      </c>
    </row>
    <row r="990" spans="1:15" x14ac:dyDescent="0.35">
      <c r="A990" t="s">
        <v>11005</v>
      </c>
      <c r="B990" t="s">
        <v>15522</v>
      </c>
      <c r="C990" t="s">
        <v>22</v>
      </c>
      <c r="D990" t="s">
        <v>22</v>
      </c>
      <c r="E990" t="s">
        <v>14334</v>
      </c>
      <c r="F990" t="s">
        <v>13347</v>
      </c>
      <c r="G990" t="s">
        <v>22</v>
      </c>
      <c r="H990" t="s">
        <v>7052</v>
      </c>
      <c r="I990" t="s">
        <v>22</v>
      </c>
      <c r="J990" t="s">
        <v>22</v>
      </c>
      <c r="K990" t="s">
        <v>22</v>
      </c>
      <c r="L990" t="s">
        <v>22</v>
      </c>
      <c r="M990" t="s">
        <v>15522</v>
      </c>
      <c r="N990" t="s">
        <v>22</v>
      </c>
      <c r="O990" t="s">
        <v>22</v>
      </c>
    </row>
    <row r="991" spans="1:15" x14ac:dyDescent="0.35">
      <c r="A991" t="s">
        <v>11005</v>
      </c>
      <c r="B991" t="s">
        <v>15523</v>
      </c>
      <c r="C991" t="s">
        <v>22</v>
      </c>
      <c r="D991" t="s">
        <v>22</v>
      </c>
      <c r="E991" t="s">
        <v>14334</v>
      </c>
      <c r="F991" t="s">
        <v>13347</v>
      </c>
      <c r="G991" t="s">
        <v>22</v>
      </c>
      <c r="H991" t="s">
        <v>7052</v>
      </c>
      <c r="I991" t="s">
        <v>22</v>
      </c>
      <c r="J991" t="s">
        <v>22</v>
      </c>
      <c r="K991" t="s">
        <v>22</v>
      </c>
      <c r="L991" t="s">
        <v>22</v>
      </c>
      <c r="M991" t="s">
        <v>15523</v>
      </c>
      <c r="N991" t="s">
        <v>22</v>
      </c>
      <c r="O991" t="s">
        <v>22</v>
      </c>
    </row>
    <row r="992" spans="1:15" x14ac:dyDescent="0.35">
      <c r="A992" t="s">
        <v>11005</v>
      </c>
      <c r="B992" t="s">
        <v>15524</v>
      </c>
      <c r="C992" t="s">
        <v>22</v>
      </c>
      <c r="D992" t="s">
        <v>22</v>
      </c>
      <c r="E992" t="s">
        <v>14334</v>
      </c>
      <c r="F992" t="s">
        <v>13347</v>
      </c>
      <c r="G992" t="s">
        <v>22</v>
      </c>
      <c r="H992" t="s">
        <v>7052</v>
      </c>
      <c r="I992" t="s">
        <v>22</v>
      </c>
      <c r="J992" t="s">
        <v>22</v>
      </c>
      <c r="K992" t="s">
        <v>22</v>
      </c>
      <c r="L992" t="s">
        <v>22</v>
      </c>
      <c r="M992" t="s">
        <v>15524</v>
      </c>
      <c r="N992" t="s">
        <v>22</v>
      </c>
      <c r="O992" t="s">
        <v>22</v>
      </c>
    </row>
    <row r="993" spans="1:15" x14ac:dyDescent="0.35">
      <c r="A993" t="s">
        <v>11005</v>
      </c>
      <c r="B993" t="s">
        <v>15525</v>
      </c>
      <c r="C993" t="s">
        <v>22</v>
      </c>
      <c r="D993" t="s">
        <v>22</v>
      </c>
      <c r="E993" t="s">
        <v>14334</v>
      </c>
      <c r="F993" t="s">
        <v>13347</v>
      </c>
      <c r="G993" t="s">
        <v>22</v>
      </c>
      <c r="H993" t="s">
        <v>7052</v>
      </c>
      <c r="I993" t="s">
        <v>22</v>
      </c>
      <c r="J993" t="s">
        <v>22</v>
      </c>
      <c r="K993" t="s">
        <v>22</v>
      </c>
      <c r="L993" t="s">
        <v>22</v>
      </c>
      <c r="M993" t="s">
        <v>15525</v>
      </c>
      <c r="N993" t="s">
        <v>22</v>
      </c>
      <c r="O993" t="s">
        <v>22</v>
      </c>
    </row>
    <row r="994" spans="1:15" x14ac:dyDescent="0.35">
      <c r="A994" t="s">
        <v>11005</v>
      </c>
      <c r="B994" t="s">
        <v>15526</v>
      </c>
      <c r="C994" t="s">
        <v>22</v>
      </c>
      <c r="D994" t="s">
        <v>22</v>
      </c>
      <c r="E994" t="s">
        <v>14334</v>
      </c>
      <c r="F994" t="s">
        <v>13347</v>
      </c>
      <c r="G994" t="s">
        <v>22</v>
      </c>
      <c r="H994" t="s">
        <v>7052</v>
      </c>
      <c r="I994" t="s">
        <v>22</v>
      </c>
      <c r="J994" t="s">
        <v>22</v>
      </c>
      <c r="K994" t="s">
        <v>22</v>
      </c>
      <c r="L994" t="s">
        <v>22</v>
      </c>
      <c r="M994" t="s">
        <v>15526</v>
      </c>
      <c r="N994" t="s">
        <v>22</v>
      </c>
      <c r="O994" t="s">
        <v>22</v>
      </c>
    </row>
    <row r="995" spans="1:15" x14ac:dyDescent="0.35">
      <c r="A995" t="s">
        <v>11005</v>
      </c>
      <c r="B995" t="s">
        <v>15527</v>
      </c>
      <c r="C995" t="s">
        <v>22</v>
      </c>
      <c r="D995" t="s">
        <v>22</v>
      </c>
      <c r="E995" t="s">
        <v>14334</v>
      </c>
      <c r="F995" t="s">
        <v>13347</v>
      </c>
      <c r="G995" t="s">
        <v>22</v>
      </c>
      <c r="H995" t="s">
        <v>7052</v>
      </c>
      <c r="I995" t="s">
        <v>22</v>
      </c>
      <c r="J995" t="s">
        <v>22</v>
      </c>
      <c r="K995" t="s">
        <v>22</v>
      </c>
      <c r="L995" t="s">
        <v>22</v>
      </c>
      <c r="M995" t="s">
        <v>15527</v>
      </c>
      <c r="N995" t="s">
        <v>22</v>
      </c>
      <c r="O995" t="s">
        <v>22</v>
      </c>
    </row>
    <row r="996" spans="1:15" x14ac:dyDescent="0.35">
      <c r="A996" t="s">
        <v>11005</v>
      </c>
      <c r="B996" t="s">
        <v>15528</v>
      </c>
      <c r="C996" t="s">
        <v>22</v>
      </c>
      <c r="D996" t="s">
        <v>22</v>
      </c>
      <c r="E996" t="s">
        <v>14334</v>
      </c>
      <c r="F996" t="s">
        <v>13347</v>
      </c>
      <c r="G996" t="s">
        <v>22</v>
      </c>
      <c r="H996" t="s">
        <v>7052</v>
      </c>
      <c r="I996" t="s">
        <v>22</v>
      </c>
      <c r="J996" t="s">
        <v>22</v>
      </c>
      <c r="K996" t="s">
        <v>22</v>
      </c>
      <c r="L996" t="s">
        <v>22</v>
      </c>
      <c r="M996" t="s">
        <v>15528</v>
      </c>
      <c r="N996" t="s">
        <v>22</v>
      </c>
      <c r="O996" t="s">
        <v>22</v>
      </c>
    </row>
    <row r="997" spans="1:15" x14ac:dyDescent="0.35">
      <c r="A997" t="s">
        <v>11005</v>
      </c>
      <c r="B997" t="s">
        <v>15529</v>
      </c>
      <c r="C997" t="s">
        <v>22</v>
      </c>
      <c r="D997" t="s">
        <v>22</v>
      </c>
      <c r="E997" t="s">
        <v>14334</v>
      </c>
      <c r="F997" t="s">
        <v>13347</v>
      </c>
      <c r="G997" t="s">
        <v>22</v>
      </c>
      <c r="H997" t="s">
        <v>7052</v>
      </c>
      <c r="I997" t="s">
        <v>22</v>
      </c>
      <c r="J997" t="s">
        <v>22</v>
      </c>
      <c r="K997" t="s">
        <v>22</v>
      </c>
      <c r="L997" t="s">
        <v>22</v>
      </c>
      <c r="M997" t="s">
        <v>15529</v>
      </c>
      <c r="N997" t="s">
        <v>22</v>
      </c>
      <c r="O997" t="s">
        <v>22</v>
      </c>
    </row>
    <row r="998" spans="1:15" x14ac:dyDescent="0.35">
      <c r="A998" t="s">
        <v>11005</v>
      </c>
      <c r="B998" t="s">
        <v>15530</v>
      </c>
      <c r="C998" t="s">
        <v>22</v>
      </c>
      <c r="D998" t="s">
        <v>22</v>
      </c>
      <c r="E998" t="s">
        <v>14334</v>
      </c>
      <c r="F998" t="s">
        <v>13347</v>
      </c>
      <c r="G998" t="s">
        <v>22</v>
      </c>
      <c r="H998" t="s">
        <v>7052</v>
      </c>
      <c r="I998" t="s">
        <v>22</v>
      </c>
      <c r="J998" t="s">
        <v>22</v>
      </c>
      <c r="K998" t="s">
        <v>22</v>
      </c>
      <c r="L998" t="s">
        <v>22</v>
      </c>
      <c r="M998" t="s">
        <v>15530</v>
      </c>
      <c r="N998" t="s">
        <v>22</v>
      </c>
      <c r="O998" t="s">
        <v>22</v>
      </c>
    </row>
    <row r="999" spans="1:15" x14ac:dyDescent="0.35">
      <c r="A999" t="s">
        <v>11005</v>
      </c>
      <c r="B999" t="s">
        <v>15531</v>
      </c>
      <c r="C999" t="s">
        <v>22</v>
      </c>
      <c r="D999" t="s">
        <v>22</v>
      </c>
      <c r="E999" t="s">
        <v>14334</v>
      </c>
      <c r="F999" t="s">
        <v>13347</v>
      </c>
      <c r="G999" t="s">
        <v>22</v>
      </c>
      <c r="H999" t="s">
        <v>7052</v>
      </c>
      <c r="I999" t="s">
        <v>22</v>
      </c>
      <c r="J999" t="s">
        <v>22</v>
      </c>
      <c r="K999" t="s">
        <v>22</v>
      </c>
      <c r="L999" t="s">
        <v>22</v>
      </c>
      <c r="M999" t="s">
        <v>15531</v>
      </c>
      <c r="N999" t="s">
        <v>22</v>
      </c>
      <c r="O999" t="s">
        <v>22</v>
      </c>
    </row>
    <row r="1000" spans="1:15" x14ac:dyDescent="0.35">
      <c r="A1000" t="s">
        <v>11005</v>
      </c>
      <c r="B1000" t="s">
        <v>15532</v>
      </c>
      <c r="C1000" t="s">
        <v>22</v>
      </c>
      <c r="D1000" t="s">
        <v>22</v>
      </c>
      <c r="E1000" t="s">
        <v>14334</v>
      </c>
      <c r="F1000" t="s">
        <v>13347</v>
      </c>
      <c r="G1000" t="s">
        <v>22</v>
      </c>
      <c r="H1000" t="s">
        <v>7052</v>
      </c>
      <c r="I1000" t="s">
        <v>22</v>
      </c>
      <c r="J1000" t="s">
        <v>22</v>
      </c>
      <c r="K1000" t="s">
        <v>22</v>
      </c>
      <c r="L1000" t="s">
        <v>22</v>
      </c>
      <c r="M1000" t="s">
        <v>15532</v>
      </c>
      <c r="N1000" t="s">
        <v>22</v>
      </c>
      <c r="O1000" t="s">
        <v>22</v>
      </c>
    </row>
    <row r="1001" spans="1:15" x14ac:dyDescent="0.35">
      <c r="A1001" t="s">
        <v>11005</v>
      </c>
      <c r="B1001" t="s">
        <v>15533</v>
      </c>
      <c r="C1001" t="s">
        <v>22</v>
      </c>
      <c r="D1001" t="s">
        <v>22</v>
      </c>
      <c r="E1001" t="s">
        <v>14334</v>
      </c>
      <c r="F1001" t="s">
        <v>13347</v>
      </c>
      <c r="G1001" t="s">
        <v>22</v>
      </c>
      <c r="H1001" t="s">
        <v>7052</v>
      </c>
      <c r="I1001" t="s">
        <v>22</v>
      </c>
      <c r="J1001" t="s">
        <v>22</v>
      </c>
      <c r="K1001" t="s">
        <v>22</v>
      </c>
      <c r="L1001" t="s">
        <v>22</v>
      </c>
      <c r="M1001" t="s">
        <v>15533</v>
      </c>
      <c r="N1001" t="s">
        <v>22</v>
      </c>
      <c r="O1001" t="s">
        <v>22</v>
      </c>
    </row>
    <row r="1002" spans="1:15" x14ac:dyDescent="0.35">
      <c r="A1002" t="s">
        <v>11005</v>
      </c>
      <c r="B1002" t="s">
        <v>15534</v>
      </c>
      <c r="C1002" t="s">
        <v>22</v>
      </c>
      <c r="D1002" t="s">
        <v>22</v>
      </c>
      <c r="E1002" t="s">
        <v>14334</v>
      </c>
      <c r="F1002" t="s">
        <v>13347</v>
      </c>
      <c r="G1002" t="s">
        <v>22</v>
      </c>
      <c r="H1002" t="s">
        <v>7052</v>
      </c>
      <c r="I1002" t="s">
        <v>22</v>
      </c>
      <c r="J1002" t="s">
        <v>22</v>
      </c>
      <c r="K1002" t="s">
        <v>22</v>
      </c>
      <c r="L1002" t="s">
        <v>22</v>
      </c>
      <c r="M1002" t="s">
        <v>15534</v>
      </c>
      <c r="N1002" t="s">
        <v>22</v>
      </c>
      <c r="O1002" t="s">
        <v>22</v>
      </c>
    </row>
    <row r="1003" spans="1:15" x14ac:dyDescent="0.35">
      <c r="A1003" t="s">
        <v>11005</v>
      </c>
      <c r="B1003" t="s">
        <v>15535</v>
      </c>
      <c r="C1003" t="s">
        <v>22</v>
      </c>
      <c r="D1003" t="s">
        <v>22</v>
      </c>
      <c r="E1003" t="s">
        <v>14334</v>
      </c>
      <c r="F1003" t="s">
        <v>13347</v>
      </c>
      <c r="G1003" t="s">
        <v>22</v>
      </c>
      <c r="H1003" t="s">
        <v>7052</v>
      </c>
      <c r="I1003" t="s">
        <v>22</v>
      </c>
      <c r="J1003" t="s">
        <v>22</v>
      </c>
      <c r="K1003" t="s">
        <v>22</v>
      </c>
      <c r="L1003" t="s">
        <v>22</v>
      </c>
      <c r="M1003" t="s">
        <v>15535</v>
      </c>
      <c r="N1003" t="s">
        <v>22</v>
      </c>
      <c r="O1003" t="s">
        <v>22</v>
      </c>
    </row>
    <row r="1004" spans="1:15" x14ac:dyDescent="0.35">
      <c r="A1004" t="s">
        <v>11005</v>
      </c>
      <c r="B1004" t="s">
        <v>15536</v>
      </c>
      <c r="C1004" t="s">
        <v>22</v>
      </c>
      <c r="D1004" t="s">
        <v>22</v>
      </c>
      <c r="E1004" t="s">
        <v>14334</v>
      </c>
      <c r="F1004" t="s">
        <v>13347</v>
      </c>
      <c r="G1004" t="s">
        <v>22</v>
      </c>
      <c r="H1004" t="s">
        <v>7052</v>
      </c>
      <c r="I1004" t="s">
        <v>22</v>
      </c>
      <c r="J1004" t="s">
        <v>22</v>
      </c>
      <c r="K1004" t="s">
        <v>22</v>
      </c>
      <c r="L1004" t="s">
        <v>22</v>
      </c>
      <c r="M1004" t="s">
        <v>15536</v>
      </c>
      <c r="N1004" t="s">
        <v>22</v>
      </c>
      <c r="O1004" t="s">
        <v>22</v>
      </c>
    </row>
    <row r="1005" spans="1:15" x14ac:dyDescent="0.35">
      <c r="A1005" t="s">
        <v>11005</v>
      </c>
      <c r="B1005" t="s">
        <v>15537</v>
      </c>
      <c r="C1005" t="s">
        <v>22</v>
      </c>
      <c r="D1005" t="s">
        <v>22</v>
      </c>
      <c r="E1005" t="s">
        <v>14334</v>
      </c>
      <c r="F1005" t="s">
        <v>13347</v>
      </c>
      <c r="G1005" t="s">
        <v>22</v>
      </c>
      <c r="H1005" t="s">
        <v>7052</v>
      </c>
      <c r="I1005" t="s">
        <v>22</v>
      </c>
      <c r="J1005" t="s">
        <v>22</v>
      </c>
      <c r="K1005" t="s">
        <v>22</v>
      </c>
      <c r="L1005" t="s">
        <v>22</v>
      </c>
      <c r="M1005" t="s">
        <v>15537</v>
      </c>
      <c r="N1005" t="s">
        <v>22</v>
      </c>
      <c r="O1005" t="s">
        <v>22</v>
      </c>
    </row>
    <row r="1006" spans="1:15" x14ac:dyDescent="0.35">
      <c r="A1006" t="s">
        <v>11005</v>
      </c>
      <c r="B1006" t="s">
        <v>15538</v>
      </c>
      <c r="C1006" t="s">
        <v>22</v>
      </c>
      <c r="D1006" t="s">
        <v>22</v>
      </c>
      <c r="E1006" t="s">
        <v>14334</v>
      </c>
      <c r="F1006" t="s">
        <v>13347</v>
      </c>
      <c r="G1006" t="s">
        <v>22</v>
      </c>
      <c r="H1006" t="s">
        <v>22</v>
      </c>
      <c r="I1006" t="s">
        <v>22</v>
      </c>
      <c r="J1006" t="s">
        <v>22</v>
      </c>
      <c r="K1006" t="s">
        <v>22</v>
      </c>
      <c r="L1006" t="s">
        <v>22</v>
      </c>
      <c r="M1006" t="s">
        <v>15538</v>
      </c>
      <c r="N1006" t="s">
        <v>22</v>
      </c>
      <c r="O1006" t="s">
        <v>22</v>
      </c>
    </row>
    <row r="1007" spans="1:15" x14ac:dyDescent="0.35">
      <c r="A1007" t="s">
        <v>11005</v>
      </c>
      <c r="B1007" t="s">
        <v>15539</v>
      </c>
      <c r="C1007" t="s">
        <v>22</v>
      </c>
      <c r="D1007" t="s">
        <v>22</v>
      </c>
      <c r="E1007" t="s">
        <v>14334</v>
      </c>
      <c r="F1007" t="s">
        <v>13347</v>
      </c>
      <c r="G1007" t="s">
        <v>22</v>
      </c>
      <c r="H1007" t="s">
        <v>22</v>
      </c>
      <c r="I1007" t="s">
        <v>22</v>
      </c>
      <c r="J1007" t="s">
        <v>22</v>
      </c>
      <c r="K1007" t="s">
        <v>22</v>
      </c>
      <c r="L1007" t="s">
        <v>22</v>
      </c>
      <c r="M1007" t="s">
        <v>15539</v>
      </c>
      <c r="N1007" t="s">
        <v>22</v>
      </c>
      <c r="O1007" t="s">
        <v>22</v>
      </c>
    </row>
    <row r="1008" spans="1:15" x14ac:dyDescent="0.35">
      <c r="A1008" t="s">
        <v>11005</v>
      </c>
      <c r="B1008" t="s">
        <v>15540</v>
      </c>
      <c r="C1008" t="s">
        <v>22</v>
      </c>
      <c r="D1008" t="s">
        <v>22</v>
      </c>
      <c r="E1008" t="s">
        <v>14334</v>
      </c>
      <c r="F1008" t="s">
        <v>13347</v>
      </c>
      <c r="G1008" t="s">
        <v>22</v>
      </c>
      <c r="H1008" t="s">
        <v>22</v>
      </c>
      <c r="I1008" t="s">
        <v>22</v>
      </c>
      <c r="J1008" t="s">
        <v>22</v>
      </c>
      <c r="K1008" t="s">
        <v>22</v>
      </c>
      <c r="L1008" t="s">
        <v>22</v>
      </c>
      <c r="M1008" t="s">
        <v>15540</v>
      </c>
      <c r="N1008" t="s">
        <v>22</v>
      </c>
      <c r="O1008" t="s">
        <v>22</v>
      </c>
    </row>
    <row r="1009" spans="1:15" x14ac:dyDescent="0.35">
      <c r="A1009" t="s">
        <v>11005</v>
      </c>
      <c r="B1009" t="s">
        <v>15541</v>
      </c>
      <c r="C1009" t="s">
        <v>22</v>
      </c>
      <c r="D1009" t="s">
        <v>22</v>
      </c>
      <c r="E1009" t="s">
        <v>14334</v>
      </c>
      <c r="F1009" t="s">
        <v>13347</v>
      </c>
      <c r="G1009" t="s">
        <v>22</v>
      </c>
      <c r="H1009" t="s">
        <v>22</v>
      </c>
      <c r="I1009" t="s">
        <v>22</v>
      </c>
      <c r="J1009" t="s">
        <v>22</v>
      </c>
      <c r="K1009" t="s">
        <v>22</v>
      </c>
      <c r="L1009" t="s">
        <v>22</v>
      </c>
      <c r="M1009" t="s">
        <v>15541</v>
      </c>
      <c r="N1009" t="s">
        <v>22</v>
      </c>
      <c r="O1009" t="s">
        <v>22</v>
      </c>
    </row>
    <row r="1010" spans="1:15" x14ac:dyDescent="0.35">
      <c r="A1010" t="s">
        <v>11005</v>
      </c>
      <c r="B1010" t="s">
        <v>15542</v>
      </c>
      <c r="C1010" t="s">
        <v>22</v>
      </c>
      <c r="D1010" t="s">
        <v>22</v>
      </c>
      <c r="E1010" t="s">
        <v>14334</v>
      </c>
      <c r="F1010" t="s">
        <v>13347</v>
      </c>
      <c r="G1010" t="s">
        <v>22</v>
      </c>
      <c r="H1010" t="s">
        <v>22</v>
      </c>
      <c r="I1010" t="s">
        <v>22</v>
      </c>
      <c r="J1010" t="s">
        <v>22</v>
      </c>
      <c r="K1010" t="s">
        <v>22</v>
      </c>
      <c r="L1010" t="s">
        <v>22</v>
      </c>
      <c r="M1010" t="s">
        <v>15542</v>
      </c>
      <c r="N1010" t="s">
        <v>22</v>
      </c>
      <c r="O1010" t="s">
        <v>22</v>
      </c>
    </row>
    <row r="1011" spans="1:15" x14ac:dyDescent="0.35">
      <c r="A1011" t="s">
        <v>11005</v>
      </c>
      <c r="B1011" t="s">
        <v>15543</v>
      </c>
      <c r="C1011" t="s">
        <v>22</v>
      </c>
      <c r="D1011" t="s">
        <v>22</v>
      </c>
      <c r="E1011" t="s">
        <v>14334</v>
      </c>
      <c r="F1011" t="s">
        <v>13347</v>
      </c>
      <c r="G1011" t="s">
        <v>22</v>
      </c>
      <c r="H1011" t="s">
        <v>22</v>
      </c>
      <c r="I1011" t="s">
        <v>22</v>
      </c>
      <c r="J1011" t="s">
        <v>22</v>
      </c>
      <c r="K1011" t="s">
        <v>22</v>
      </c>
      <c r="L1011" t="s">
        <v>22</v>
      </c>
      <c r="M1011" t="s">
        <v>15543</v>
      </c>
      <c r="N1011" t="s">
        <v>22</v>
      </c>
      <c r="O1011" t="s">
        <v>22</v>
      </c>
    </row>
    <row r="1012" spans="1:15" x14ac:dyDescent="0.35">
      <c r="A1012" t="s">
        <v>11005</v>
      </c>
      <c r="B1012" t="s">
        <v>15544</v>
      </c>
      <c r="C1012" t="s">
        <v>22</v>
      </c>
      <c r="D1012" t="s">
        <v>22</v>
      </c>
      <c r="E1012" t="s">
        <v>14334</v>
      </c>
      <c r="F1012" t="s">
        <v>13347</v>
      </c>
      <c r="G1012" t="s">
        <v>22</v>
      </c>
      <c r="H1012" t="s">
        <v>7052</v>
      </c>
      <c r="I1012" t="s">
        <v>22</v>
      </c>
      <c r="J1012" t="s">
        <v>22</v>
      </c>
      <c r="K1012" t="s">
        <v>22</v>
      </c>
      <c r="L1012" t="s">
        <v>22</v>
      </c>
      <c r="M1012" t="s">
        <v>15544</v>
      </c>
      <c r="N1012" t="s">
        <v>22</v>
      </c>
      <c r="O1012" t="s">
        <v>22</v>
      </c>
    </row>
    <row r="1013" spans="1:15" x14ac:dyDescent="0.35">
      <c r="A1013" t="s">
        <v>11005</v>
      </c>
      <c r="B1013" t="s">
        <v>15545</v>
      </c>
      <c r="C1013" t="s">
        <v>22</v>
      </c>
      <c r="D1013" t="s">
        <v>22</v>
      </c>
      <c r="E1013" t="s">
        <v>13352</v>
      </c>
      <c r="F1013" t="s">
        <v>13347</v>
      </c>
      <c r="G1013" t="s">
        <v>22</v>
      </c>
      <c r="H1013" t="s">
        <v>7054</v>
      </c>
      <c r="I1013" t="s">
        <v>22</v>
      </c>
      <c r="J1013" t="s">
        <v>22</v>
      </c>
      <c r="K1013" t="s">
        <v>22</v>
      </c>
      <c r="L1013" t="s">
        <v>22</v>
      </c>
      <c r="M1013" t="s">
        <v>15545</v>
      </c>
      <c r="N1013" t="s">
        <v>22</v>
      </c>
      <c r="O1013" t="s">
        <v>22</v>
      </c>
    </row>
    <row r="1014" spans="1:15" x14ac:dyDescent="0.35">
      <c r="A1014" t="s">
        <v>11005</v>
      </c>
      <c r="B1014" t="s">
        <v>15546</v>
      </c>
      <c r="C1014" t="s">
        <v>22</v>
      </c>
      <c r="D1014" t="s">
        <v>22</v>
      </c>
      <c r="E1014" t="s">
        <v>14334</v>
      </c>
      <c r="F1014" t="s">
        <v>13347</v>
      </c>
      <c r="G1014" t="s">
        <v>22</v>
      </c>
      <c r="H1014" t="s">
        <v>7052</v>
      </c>
      <c r="I1014" t="s">
        <v>22</v>
      </c>
      <c r="J1014" t="s">
        <v>22</v>
      </c>
      <c r="K1014" t="s">
        <v>22</v>
      </c>
      <c r="L1014" t="s">
        <v>22</v>
      </c>
      <c r="M1014" t="s">
        <v>15546</v>
      </c>
      <c r="N1014" t="s">
        <v>22</v>
      </c>
      <c r="O1014" t="s">
        <v>22</v>
      </c>
    </row>
    <row r="1015" spans="1:15" x14ac:dyDescent="0.35">
      <c r="A1015" t="s">
        <v>11005</v>
      </c>
      <c r="B1015" t="s">
        <v>15547</v>
      </c>
      <c r="C1015" t="s">
        <v>22</v>
      </c>
      <c r="D1015" t="s">
        <v>22</v>
      </c>
      <c r="E1015" t="s">
        <v>14334</v>
      </c>
      <c r="F1015" t="s">
        <v>13347</v>
      </c>
      <c r="G1015" t="s">
        <v>22</v>
      </c>
      <c r="H1015" t="s">
        <v>7052</v>
      </c>
      <c r="I1015" t="s">
        <v>22</v>
      </c>
      <c r="J1015" t="s">
        <v>22</v>
      </c>
      <c r="K1015" t="s">
        <v>22</v>
      </c>
      <c r="L1015" t="s">
        <v>22</v>
      </c>
      <c r="M1015" t="s">
        <v>15547</v>
      </c>
      <c r="N1015" t="s">
        <v>22</v>
      </c>
      <c r="O1015" t="s">
        <v>22</v>
      </c>
    </row>
    <row r="1016" spans="1:15" x14ac:dyDescent="0.35">
      <c r="A1016" t="s">
        <v>11005</v>
      </c>
      <c r="B1016" t="s">
        <v>15548</v>
      </c>
      <c r="C1016" t="s">
        <v>22</v>
      </c>
      <c r="D1016" t="s">
        <v>22</v>
      </c>
      <c r="E1016" t="s">
        <v>13352</v>
      </c>
      <c r="F1016" t="s">
        <v>13347</v>
      </c>
      <c r="G1016" t="s">
        <v>22</v>
      </c>
      <c r="H1016" t="s">
        <v>7054</v>
      </c>
      <c r="I1016" t="s">
        <v>22</v>
      </c>
      <c r="J1016" t="s">
        <v>22</v>
      </c>
      <c r="K1016" t="s">
        <v>22</v>
      </c>
      <c r="L1016" t="s">
        <v>22</v>
      </c>
      <c r="M1016" t="s">
        <v>15548</v>
      </c>
      <c r="N1016" t="s">
        <v>22</v>
      </c>
      <c r="O1016" t="s">
        <v>22</v>
      </c>
    </row>
    <row r="1017" spans="1:15" x14ac:dyDescent="0.35">
      <c r="A1017" t="s">
        <v>11005</v>
      </c>
      <c r="B1017" t="s">
        <v>15549</v>
      </c>
      <c r="C1017" t="s">
        <v>22</v>
      </c>
      <c r="D1017" t="s">
        <v>22</v>
      </c>
      <c r="E1017" t="s">
        <v>14334</v>
      </c>
      <c r="F1017" t="s">
        <v>13347</v>
      </c>
      <c r="G1017" t="s">
        <v>22</v>
      </c>
      <c r="H1017" t="s">
        <v>7052</v>
      </c>
      <c r="I1017" t="s">
        <v>22</v>
      </c>
      <c r="J1017" t="s">
        <v>22</v>
      </c>
      <c r="K1017" t="s">
        <v>22</v>
      </c>
      <c r="L1017" t="s">
        <v>22</v>
      </c>
      <c r="M1017" t="s">
        <v>15549</v>
      </c>
      <c r="N1017" t="s">
        <v>22</v>
      </c>
      <c r="O1017" t="s">
        <v>22</v>
      </c>
    </row>
    <row r="1018" spans="1:15" x14ac:dyDescent="0.35">
      <c r="A1018" t="s">
        <v>11005</v>
      </c>
      <c r="B1018" t="s">
        <v>15550</v>
      </c>
      <c r="C1018" t="s">
        <v>22</v>
      </c>
      <c r="D1018" t="s">
        <v>22</v>
      </c>
      <c r="E1018" t="s">
        <v>14334</v>
      </c>
      <c r="F1018" t="s">
        <v>13347</v>
      </c>
      <c r="G1018" t="s">
        <v>22</v>
      </c>
      <c r="H1018" t="s">
        <v>7052</v>
      </c>
      <c r="I1018" t="s">
        <v>22</v>
      </c>
      <c r="J1018" t="s">
        <v>22</v>
      </c>
      <c r="K1018" t="s">
        <v>22</v>
      </c>
      <c r="L1018" t="s">
        <v>22</v>
      </c>
      <c r="M1018" t="s">
        <v>15550</v>
      </c>
      <c r="N1018" t="s">
        <v>22</v>
      </c>
      <c r="O1018" t="s">
        <v>22</v>
      </c>
    </row>
    <row r="1019" spans="1:15" x14ac:dyDescent="0.35">
      <c r="A1019" t="s">
        <v>8791</v>
      </c>
      <c r="B1019" t="s">
        <v>15551</v>
      </c>
      <c r="C1019" t="s">
        <v>22</v>
      </c>
      <c r="D1019" t="s">
        <v>22</v>
      </c>
      <c r="E1019" t="s">
        <v>22</v>
      </c>
      <c r="F1019" t="s">
        <v>9477</v>
      </c>
      <c r="G1019" t="s">
        <v>13037</v>
      </c>
      <c r="H1019" t="s">
        <v>22</v>
      </c>
      <c r="I1019" t="s">
        <v>22</v>
      </c>
      <c r="J1019" t="s">
        <v>22</v>
      </c>
      <c r="K1019" t="s">
        <v>22</v>
      </c>
      <c r="L1019" t="s">
        <v>22</v>
      </c>
      <c r="M1019" t="s">
        <v>15552</v>
      </c>
      <c r="N1019" t="s">
        <v>22</v>
      </c>
      <c r="O1019" t="s">
        <v>22</v>
      </c>
    </row>
    <row r="1020" spans="1:15" x14ac:dyDescent="0.35">
      <c r="A1020" t="s">
        <v>8791</v>
      </c>
      <c r="B1020" t="s">
        <v>15553</v>
      </c>
      <c r="C1020" t="s">
        <v>22</v>
      </c>
      <c r="D1020" t="s">
        <v>22</v>
      </c>
      <c r="E1020" t="s">
        <v>22</v>
      </c>
      <c r="F1020" t="s">
        <v>13109</v>
      </c>
      <c r="G1020" t="s">
        <v>13110</v>
      </c>
      <c r="H1020" t="s">
        <v>22</v>
      </c>
      <c r="I1020" t="s">
        <v>22</v>
      </c>
      <c r="J1020" t="s">
        <v>22</v>
      </c>
      <c r="K1020" t="s">
        <v>22</v>
      </c>
      <c r="L1020" t="s">
        <v>22</v>
      </c>
      <c r="M1020" t="s">
        <v>15553</v>
      </c>
      <c r="N1020" t="s">
        <v>22</v>
      </c>
      <c r="O1020" t="s">
        <v>22</v>
      </c>
    </row>
    <row r="1021" spans="1:15" x14ac:dyDescent="0.35">
      <c r="A1021" t="s">
        <v>8791</v>
      </c>
      <c r="B1021" t="s">
        <v>15554</v>
      </c>
      <c r="C1021" t="s">
        <v>22</v>
      </c>
      <c r="D1021" t="s">
        <v>22</v>
      </c>
      <c r="E1021" t="s">
        <v>22</v>
      </c>
      <c r="F1021" t="s">
        <v>9477</v>
      </c>
      <c r="G1021" t="s">
        <v>13037</v>
      </c>
      <c r="H1021" t="s">
        <v>22</v>
      </c>
      <c r="I1021" t="s">
        <v>22</v>
      </c>
      <c r="J1021" t="s">
        <v>22</v>
      </c>
      <c r="K1021" t="s">
        <v>22</v>
      </c>
      <c r="L1021" t="s">
        <v>22</v>
      </c>
      <c r="M1021" t="s">
        <v>15555</v>
      </c>
      <c r="N1021" t="s">
        <v>22</v>
      </c>
      <c r="O1021" t="s">
        <v>22</v>
      </c>
    </row>
    <row r="1022" spans="1:15" x14ac:dyDescent="0.35">
      <c r="A1022" t="s">
        <v>8791</v>
      </c>
      <c r="B1022" t="s">
        <v>15556</v>
      </c>
      <c r="C1022" t="s">
        <v>22</v>
      </c>
      <c r="D1022" t="s">
        <v>22</v>
      </c>
      <c r="E1022" t="s">
        <v>22</v>
      </c>
      <c r="F1022" t="s">
        <v>13109</v>
      </c>
      <c r="G1022" t="s">
        <v>13110</v>
      </c>
      <c r="H1022" t="s">
        <v>22</v>
      </c>
      <c r="I1022" t="s">
        <v>22</v>
      </c>
      <c r="J1022" t="s">
        <v>22</v>
      </c>
      <c r="K1022" t="s">
        <v>22</v>
      </c>
      <c r="L1022" t="s">
        <v>22</v>
      </c>
      <c r="M1022" t="s">
        <v>15556</v>
      </c>
      <c r="N1022" t="s">
        <v>22</v>
      </c>
      <c r="O1022" t="s">
        <v>22</v>
      </c>
    </row>
    <row r="1023" spans="1:15" x14ac:dyDescent="0.35">
      <c r="A1023" t="s">
        <v>8791</v>
      </c>
      <c r="B1023" t="s">
        <v>15557</v>
      </c>
      <c r="C1023" t="s">
        <v>22</v>
      </c>
      <c r="D1023" t="s">
        <v>22</v>
      </c>
      <c r="E1023" t="s">
        <v>22</v>
      </c>
      <c r="F1023" t="s">
        <v>9464</v>
      </c>
      <c r="G1023" t="s">
        <v>13033</v>
      </c>
      <c r="H1023" t="s">
        <v>22</v>
      </c>
      <c r="I1023" t="s">
        <v>22</v>
      </c>
      <c r="J1023" t="s">
        <v>22</v>
      </c>
      <c r="K1023" t="s">
        <v>22</v>
      </c>
      <c r="L1023" t="s">
        <v>22</v>
      </c>
      <c r="M1023" t="s">
        <v>15557</v>
      </c>
      <c r="N1023" t="s">
        <v>22</v>
      </c>
      <c r="O1023" t="s">
        <v>22</v>
      </c>
    </row>
    <row r="1024" spans="1:15" x14ac:dyDescent="0.35">
      <c r="A1024" t="s">
        <v>8791</v>
      </c>
      <c r="B1024" t="s">
        <v>15558</v>
      </c>
      <c r="C1024" t="s">
        <v>22</v>
      </c>
      <c r="D1024" t="s">
        <v>22</v>
      </c>
      <c r="E1024" t="s">
        <v>22</v>
      </c>
      <c r="F1024" t="s">
        <v>9464</v>
      </c>
      <c r="G1024" t="s">
        <v>13033</v>
      </c>
      <c r="H1024" t="s">
        <v>22</v>
      </c>
      <c r="I1024" t="s">
        <v>22</v>
      </c>
      <c r="J1024" t="s">
        <v>22</v>
      </c>
      <c r="K1024" t="s">
        <v>22</v>
      </c>
      <c r="L1024" t="s">
        <v>22</v>
      </c>
      <c r="M1024" t="s">
        <v>15559</v>
      </c>
      <c r="N1024" t="s">
        <v>22</v>
      </c>
      <c r="O1024" t="s">
        <v>22</v>
      </c>
    </row>
    <row r="1025" spans="1:15" x14ac:dyDescent="0.35">
      <c r="A1025" t="s">
        <v>8791</v>
      </c>
      <c r="B1025" t="s">
        <v>15560</v>
      </c>
      <c r="C1025" t="s">
        <v>22</v>
      </c>
      <c r="D1025" t="s">
        <v>22</v>
      </c>
      <c r="E1025" t="s">
        <v>22</v>
      </c>
      <c r="F1025" t="s">
        <v>9477</v>
      </c>
      <c r="G1025" t="s">
        <v>13037</v>
      </c>
      <c r="H1025" t="s">
        <v>22</v>
      </c>
      <c r="I1025" t="s">
        <v>22</v>
      </c>
      <c r="J1025" t="s">
        <v>22</v>
      </c>
      <c r="K1025" t="s">
        <v>22</v>
      </c>
      <c r="L1025" t="s">
        <v>22</v>
      </c>
      <c r="M1025" t="s">
        <v>15561</v>
      </c>
      <c r="N1025" t="s">
        <v>22</v>
      </c>
      <c r="O1025" t="s">
        <v>22</v>
      </c>
    </row>
    <row r="1026" spans="1:15" x14ac:dyDescent="0.35">
      <c r="A1026" t="s">
        <v>8791</v>
      </c>
      <c r="B1026" t="s">
        <v>15562</v>
      </c>
      <c r="C1026" t="s">
        <v>22</v>
      </c>
      <c r="D1026" t="s">
        <v>22</v>
      </c>
      <c r="E1026" t="s">
        <v>22</v>
      </c>
      <c r="F1026" t="s">
        <v>9477</v>
      </c>
      <c r="G1026" t="s">
        <v>13037</v>
      </c>
      <c r="H1026" t="s">
        <v>22</v>
      </c>
      <c r="I1026" t="s">
        <v>22</v>
      </c>
      <c r="J1026" t="s">
        <v>22</v>
      </c>
      <c r="K1026" t="s">
        <v>22</v>
      </c>
      <c r="L1026" t="s">
        <v>22</v>
      </c>
      <c r="M1026" t="s">
        <v>15563</v>
      </c>
      <c r="N1026" t="s">
        <v>22</v>
      </c>
      <c r="O1026" t="s">
        <v>22</v>
      </c>
    </row>
    <row r="1027" spans="1:15" x14ac:dyDescent="0.35">
      <c r="A1027" t="s">
        <v>8791</v>
      </c>
      <c r="B1027" t="s">
        <v>15564</v>
      </c>
      <c r="C1027" t="s">
        <v>22</v>
      </c>
      <c r="D1027" t="s">
        <v>22</v>
      </c>
      <c r="E1027" t="s">
        <v>22</v>
      </c>
      <c r="F1027" t="s">
        <v>13109</v>
      </c>
      <c r="G1027" t="s">
        <v>13110</v>
      </c>
      <c r="H1027" t="s">
        <v>22</v>
      </c>
      <c r="I1027" t="s">
        <v>22</v>
      </c>
      <c r="J1027" t="s">
        <v>22</v>
      </c>
      <c r="K1027" t="s">
        <v>22</v>
      </c>
      <c r="L1027" t="s">
        <v>22</v>
      </c>
      <c r="M1027" t="s">
        <v>15565</v>
      </c>
      <c r="N1027" t="s">
        <v>22</v>
      </c>
      <c r="O1027" t="s">
        <v>22</v>
      </c>
    </row>
    <row r="1028" spans="1:15" x14ac:dyDescent="0.35">
      <c r="A1028" t="s">
        <v>8791</v>
      </c>
      <c r="B1028" t="s">
        <v>15566</v>
      </c>
      <c r="C1028" t="s">
        <v>22</v>
      </c>
      <c r="D1028" t="s">
        <v>22</v>
      </c>
      <c r="E1028" t="s">
        <v>22</v>
      </c>
      <c r="F1028" t="s">
        <v>13109</v>
      </c>
      <c r="G1028" t="s">
        <v>13110</v>
      </c>
      <c r="H1028" t="s">
        <v>22</v>
      </c>
      <c r="I1028" t="s">
        <v>22</v>
      </c>
      <c r="J1028" t="s">
        <v>22</v>
      </c>
      <c r="K1028" t="s">
        <v>22</v>
      </c>
      <c r="L1028" t="s">
        <v>22</v>
      </c>
      <c r="M1028" t="s">
        <v>15566</v>
      </c>
      <c r="N1028" t="s">
        <v>22</v>
      </c>
      <c r="O1028" t="s">
        <v>22</v>
      </c>
    </row>
    <row r="1029" spans="1:15" x14ac:dyDescent="0.35">
      <c r="A1029" t="s">
        <v>8791</v>
      </c>
      <c r="B1029" t="s">
        <v>15567</v>
      </c>
      <c r="C1029" t="s">
        <v>22</v>
      </c>
      <c r="D1029" t="s">
        <v>22</v>
      </c>
      <c r="E1029" t="s">
        <v>22</v>
      </c>
      <c r="F1029" t="s">
        <v>13109</v>
      </c>
      <c r="G1029" t="s">
        <v>13110</v>
      </c>
      <c r="H1029" t="s">
        <v>22</v>
      </c>
      <c r="I1029" t="s">
        <v>22</v>
      </c>
      <c r="J1029" t="s">
        <v>22</v>
      </c>
      <c r="K1029" t="s">
        <v>22</v>
      </c>
      <c r="L1029" t="s">
        <v>22</v>
      </c>
      <c r="M1029" t="s">
        <v>15567</v>
      </c>
      <c r="N1029" t="s">
        <v>22</v>
      </c>
      <c r="O1029" t="s">
        <v>22</v>
      </c>
    </row>
    <row r="1030" spans="1:15" x14ac:dyDescent="0.35">
      <c r="A1030" t="s">
        <v>8791</v>
      </c>
      <c r="B1030" t="s">
        <v>15568</v>
      </c>
      <c r="C1030" t="s">
        <v>22</v>
      </c>
      <c r="D1030" t="s">
        <v>22</v>
      </c>
      <c r="E1030" t="s">
        <v>22</v>
      </c>
      <c r="F1030" t="s">
        <v>13109</v>
      </c>
      <c r="G1030" t="s">
        <v>13110</v>
      </c>
      <c r="H1030" t="s">
        <v>22</v>
      </c>
      <c r="I1030" t="s">
        <v>22</v>
      </c>
      <c r="J1030" t="s">
        <v>22</v>
      </c>
      <c r="K1030" t="s">
        <v>22</v>
      </c>
      <c r="L1030" t="s">
        <v>22</v>
      </c>
      <c r="M1030" t="s">
        <v>15568</v>
      </c>
      <c r="N1030" t="s">
        <v>22</v>
      </c>
      <c r="O1030" t="s">
        <v>22</v>
      </c>
    </row>
    <row r="1031" spans="1:15" x14ac:dyDescent="0.35">
      <c r="A1031" t="s">
        <v>8791</v>
      </c>
      <c r="B1031" t="s">
        <v>15569</v>
      </c>
      <c r="C1031" t="s">
        <v>22</v>
      </c>
      <c r="D1031" t="s">
        <v>22</v>
      </c>
      <c r="E1031" t="s">
        <v>22</v>
      </c>
      <c r="F1031" t="s">
        <v>13109</v>
      </c>
      <c r="G1031" t="s">
        <v>13110</v>
      </c>
      <c r="H1031" t="s">
        <v>22</v>
      </c>
      <c r="I1031" t="s">
        <v>22</v>
      </c>
      <c r="J1031" t="s">
        <v>22</v>
      </c>
      <c r="K1031" t="s">
        <v>22</v>
      </c>
      <c r="L1031" t="s">
        <v>22</v>
      </c>
      <c r="M1031" t="s">
        <v>15570</v>
      </c>
      <c r="N1031" t="s">
        <v>22</v>
      </c>
      <c r="O1031" t="s">
        <v>22</v>
      </c>
    </row>
    <row r="1032" spans="1:15" x14ac:dyDescent="0.35">
      <c r="A1032" t="s">
        <v>8791</v>
      </c>
      <c r="B1032" t="s">
        <v>15571</v>
      </c>
      <c r="C1032" t="s">
        <v>22</v>
      </c>
      <c r="D1032" t="s">
        <v>22</v>
      </c>
      <c r="E1032" t="s">
        <v>22</v>
      </c>
      <c r="F1032" t="s">
        <v>9477</v>
      </c>
      <c r="G1032" t="s">
        <v>13037</v>
      </c>
      <c r="H1032" t="s">
        <v>22</v>
      </c>
      <c r="I1032" t="s">
        <v>22</v>
      </c>
      <c r="J1032" t="s">
        <v>22</v>
      </c>
      <c r="K1032" t="s">
        <v>22</v>
      </c>
      <c r="L1032" t="s">
        <v>22</v>
      </c>
      <c r="M1032" t="s">
        <v>15572</v>
      </c>
      <c r="N1032" t="s">
        <v>22</v>
      </c>
      <c r="O1032" t="s">
        <v>22</v>
      </c>
    </row>
    <row r="1033" spans="1:15" x14ac:dyDescent="0.35">
      <c r="A1033" t="s">
        <v>8791</v>
      </c>
      <c r="B1033" t="s">
        <v>15573</v>
      </c>
      <c r="C1033" t="s">
        <v>22</v>
      </c>
      <c r="D1033" t="s">
        <v>22</v>
      </c>
      <c r="E1033" t="s">
        <v>22</v>
      </c>
      <c r="F1033" t="s">
        <v>13109</v>
      </c>
      <c r="G1033" t="s">
        <v>13110</v>
      </c>
      <c r="H1033" t="s">
        <v>22</v>
      </c>
      <c r="I1033" t="s">
        <v>22</v>
      </c>
      <c r="J1033" t="s">
        <v>22</v>
      </c>
      <c r="K1033" t="s">
        <v>22</v>
      </c>
      <c r="L1033" t="s">
        <v>22</v>
      </c>
      <c r="M1033" t="s">
        <v>15574</v>
      </c>
      <c r="N1033" t="s">
        <v>22</v>
      </c>
      <c r="O1033" t="s">
        <v>22</v>
      </c>
    </row>
    <row r="1034" spans="1:15" x14ac:dyDescent="0.35">
      <c r="A1034" t="s">
        <v>8791</v>
      </c>
      <c r="B1034" t="s">
        <v>7054</v>
      </c>
      <c r="C1034" t="s">
        <v>22</v>
      </c>
      <c r="D1034" t="s">
        <v>22</v>
      </c>
      <c r="E1034" t="s">
        <v>22</v>
      </c>
      <c r="F1034" t="s">
        <v>13109</v>
      </c>
      <c r="G1034" t="s">
        <v>13110</v>
      </c>
      <c r="H1034" t="s">
        <v>22</v>
      </c>
      <c r="I1034" t="s">
        <v>22</v>
      </c>
      <c r="J1034" t="s">
        <v>22</v>
      </c>
      <c r="K1034" t="s">
        <v>22</v>
      </c>
      <c r="L1034" t="s">
        <v>22</v>
      </c>
      <c r="M1034" t="s">
        <v>14395</v>
      </c>
      <c r="N1034" t="s">
        <v>22</v>
      </c>
      <c r="O1034" t="s">
        <v>22</v>
      </c>
    </row>
    <row r="1035" spans="1:15" x14ac:dyDescent="0.35">
      <c r="A1035" t="s">
        <v>8791</v>
      </c>
      <c r="B1035" t="s">
        <v>15575</v>
      </c>
      <c r="C1035" t="s">
        <v>22</v>
      </c>
      <c r="D1035" t="s">
        <v>22</v>
      </c>
      <c r="E1035" t="s">
        <v>22</v>
      </c>
      <c r="F1035" t="s">
        <v>13109</v>
      </c>
      <c r="G1035" t="s">
        <v>13110</v>
      </c>
      <c r="H1035" t="s">
        <v>22</v>
      </c>
      <c r="I1035" t="s">
        <v>22</v>
      </c>
      <c r="J1035" t="s">
        <v>22</v>
      </c>
      <c r="K1035" t="s">
        <v>22</v>
      </c>
      <c r="L1035" t="s">
        <v>22</v>
      </c>
      <c r="M1035" t="s">
        <v>15576</v>
      </c>
      <c r="N1035" t="s">
        <v>22</v>
      </c>
      <c r="O1035" t="s">
        <v>22</v>
      </c>
    </row>
    <row r="1036" spans="1:15" x14ac:dyDescent="0.35">
      <c r="A1036" t="s">
        <v>8791</v>
      </c>
      <c r="B1036" t="s">
        <v>15577</v>
      </c>
      <c r="C1036" t="s">
        <v>22</v>
      </c>
      <c r="D1036" t="s">
        <v>22</v>
      </c>
      <c r="E1036" t="s">
        <v>22</v>
      </c>
      <c r="F1036" t="s">
        <v>13109</v>
      </c>
      <c r="G1036" t="s">
        <v>13110</v>
      </c>
      <c r="H1036" t="s">
        <v>22</v>
      </c>
      <c r="I1036" t="s">
        <v>22</v>
      </c>
      <c r="J1036" t="s">
        <v>22</v>
      </c>
      <c r="K1036" t="s">
        <v>22</v>
      </c>
      <c r="L1036" t="s">
        <v>22</v>
      </c>
      <c r="M1036" t="s">
        <v>15577</v>
      </c>
      <c r="N1036" t="s">
        <v>22</v>
      </c>
      <c r="O1036" t="s">
        <v>22</v>
      </c>
    </row>
    <row r="1037" spans="1:15" x14ac:dyDescent="0.35">
      <c r="A1037" t="s">
        <v>8791</v>
      </c>
      <c r="B1037" t="s">
        <v>15578</v>
      </c>
      <c r="C1037" t="s">
        <v>22</v>
      </c>
      <c r="D1037" t="s">
        <v>22</v>
      </c>
      <c r="E1037" t="s">
        <v>22</v>
      </c>
      <c r="F1037" t="s">
        <v>13109</v>
      </c>
      <c r="G1037" t="s">
        <v>13110</v>
      </c>
      <c r="H1037" t="s">
        <v>22</v>
      </c>
      <c r="I1037" t="s">
        <v>22</v>
      </c>
      <c r="J1037" t="s">
        <v>22</v>
      </c>
      <c r="K1037" t="s">
        <v>22</v>
      </c>
      <c r="L1037" t="s">
        <v>22</v>
      </c>
      <c r="M1037" t="s">
        <v>15578</v>
      </c>
      <c r="N1037" t="s">
        <v>22</v>
      </c>
      <c r="O1037" t="s">
        <v>22</v>
      </c>
    </row>
    <row r="1038" spans="1:15" x14ac:dyDescent="0.35">
      <c r="A1038" t="s">
        <v>8791</v>
      </c>
      <c r="B1038" t="s">
        <v>15579</v>
      </c>
      <c r="C1038" t="s">
        <v>22</v>
      </c>
      <c r="D1038" t="s">
        <v>22</v>
      </c>
      <c r="E1038" t="s">
        <v>22</v>
      </c>
      <c r="F1038" t="s">
        <v>13109</v>
      </c>
      <c r="G1038" t="s">
        <v>13110</v>
      </c>
      <c r="H1038" t="s">
        <v>22</v>
      </c>
      <c r="I1038" t="s">
        <v>22</v>
      </c>
      <c r="J1038" t="s">
        <v>22</v>
      </c>
      <c r="K1038" t="s">
        <v>22</v>
      </c>
      <c r="L1038" t="s">
        <v>22</v>
      </c>
      <c r="M1038" t="s">
        <v>15579</v>
      </c>
      <c r="N1038" t="s">
        <v>22</v>
      </c>
      <c r="O1038" t="s">
        <v>22</v>
      </c>
    </row>
    <row r="1039" spans="1:15" x14ac:dyDescent="0.35">
      <c r="A1039" t="s">
        <v>8791</v>
      </c>
      <c r="B1039" t="s">
        <v>15580</v>
      </c>
      <c r="C1039" t="s">
        <v>22</v>
      </c>
      <c r="D1039" t="s">
        <v>22</v>
      </c>
      <c r="E1039" t="s">
        <v>22</v>
      </c>
      <c r="F1039" t="s">
        <v>9477</v>
      </c>
      <c r="G1039" t="s">
        <v>13037</v>
      </c>
      <c r="H1039" t="s">
        <v>22</v>
      </c>
      <c r="I1039" t="s">
        <v>22</v>
      </c>
      <c r="J1039" t="s">
        <v>22</v>
      </c>
      <c r="K1039" t="s">
        <v>22</v>
      </c>
      <c r="L1039" t="s">
        <v>22</v>
      </c>
      <c r="M1039" t="s">
        <v>15581</v>
      </c>
      <c r="N1039" t="s">
        <v>22</v>
      </c>
      <c r="O1039" t="s">
        <v>22</v>
      </c>
    </row>
    <row r="1040" spans="1:15" x14ac:dyDescent="0.35">
      <c r="A1040" t="s">
        <v>8791</v>
      </c>
      <c r="B1040" t="s">
        <v>15582</v>
      </c>
      <c r="C1040" t="s">
        <v>22</v>
      </c>
      <c r="D1040" t="s">
        <v>22</v>
      </c>
      <c r="E1040" t="s">
        <v>22</v>
      </c>
      <c r="F1040" t="s">
        <v>13109</v>
      </c>
      <c r="G1040" t="s">
        <v>13110</v>
      </c>
      <c r="H1040" t="s">
        <v>22</v>
      </c>
      <c r="I1040" t="s">
        <v>22</v>
      </c>
      <c r="J1040" t="s">
        <v>22</v>
      </c>
      <c r="K1040" t="s">
        <v>22</v>
      </c>
      <c r="L1040" t="s">
        <v>22</v>
      </c>
      <c r="M1040" t="s">
        <v>15583</v>
      </c>
      <c r="N1040" t="s">
        <v>22</v>
      </c>
      <c r="O1040" t="s">
        <v>22</v>
      </c>
    </row>
    <row r="1041" spans="1:15" x14ac:dyDescent="0.35">
      <c r="A1041" t="s">
        <v>8791</v>
      </c>
      <c r="B1041" t="s">
        <v>14787</v>
      </c>
      <c r="C1041" t="s">
        <v>22</v>
      </c>
      <c r="D1041" t="s">
        <v>22</v>
      </c>
      <c r="E1041" t="s">
        <v>22</v>
      </c>
      <c r="F1041" t="s">
        <v>13109</v>
      </c>
      <c r="G1041" t="s">
        <v>13110</v>
      </c>
      <c r="H1041" t="s">
        <v>22</v>
      </c>
      <c r="I1041" t="s">
        <v>22</v>
      </c>
      <c r="J1041" t="s">
        <v>22</v>
      </c>
      <c r="K1041" t="s">
        <v>22</v>
      </c>
      <c r="L1041" t="s">
        <v>22</v>
      </c>
      <c r="M1041" t="s">
        <v>14787</v>
      </c>
      <c r="N1041" t="s">
        <v>22</v>
      </c>
      <c r="O1041" t="s">
        <v>22</v>
      </c>
    </row>
    <row r="1042" spans="1:15" x14ac:dyDescent="0.35">
      <c r="A1042" t="s">
        <v>8791</v>
      </c>
      <c r="B1042" t="s">
        <v>15584</v>
      </c>
      <c r="C1042" t="s">
        <v>22</v>
      </c>
      <c r="D1042" t="s">
        <v>22</v>
      </c>
      <c r="E1042" t="s">
        <v>22</v>
      </c>
      <c r="F1042" t="s">
        <v>9477</v>
      </c>
      <c r="G1042" t="s">
        <v>13037</v>
      </c>
      <c r="H1042" t="s">
        <v>22</v>
      </c>
      <c r="I1042" t="s">
        <v>22</v>
      </c>
      <c r="J1042" t="s">
        <v>22</v>
      </c>
      <c r="K1042" t="s">
        <v>22</v>
      </c>
      <c r="L1042" t="s">
        <v>22</v>
      </c>
      <c r="M1042" t="s">
        <v>15584</v>
      </c>
      <c r="N1042" t="s">
        <v>22</v>
      </c>
      <c r="O1042" t="s">
        <v>22</v>
      </c>
    </row>
    <row r="1043" spans="1:15" x14ac:dyDescent="0.35">
      <c r="A1043" t="s">
        <v>8791</v>
      </c>
      <c r="B1043" t="s">
        <v>15585</v>
      </c>
      <c r="C1043" t="s">
        <v>22</v>
      </c>
      <c r="D1043" t="s">
        <v>22</v>
      </c>
      <c r="E1043" t="s">
        <v>22</v>
      </c>
      <c r="F1043" t="s">
        <v>9477</v>
      </c>
      <c r="G1043" t="s">
        <v>13037</v>
      </c>
      <c r="H1043" t="s">
        <v>22</v>
      </c>
      <c r="I1043" t="s">
        <v>22</v>
      </c>
      <c r="J1043" t="s">
        <v>22</v>
      </c>
      <c r="K1043" t="s">
        <v>22</v>
      </c>
      <c r="L1043" t="s">
        <v>22</v>
      </c>
      <c r="M1043" t="s">
        <v>15586</v>
      </c>
      <c r="N1043" t="s">
        <v>22</v>
      </c>
      <c r="O1043" t="s">
        <v>22</v>
      </c>
    </row>
    <row r="1044" spans="1:15" x14ac:dyDescent="0.35">
      <c r="A1044" t="s">
        <v>8791</v>
      </c>
      <c r="B1044" t="s">
        <v>15587</v>
      </c>
      <c r="C1044" t="s">
        <v>22</v>
      </c>
      <c r="D1044" t="s">
        <v>22</v>
      </c>
      <c r="E1044" t="s">
        <v>22</v>
      </c>
      <c r="F1044" t="s">
        <v>9477</v>
      </c>
      <c r="G1044" t="s">
        <v>13037</v>
      </c>
      <c r="H1044" t="s">
        <v>22</v>
      </c>
      <c r="I1044" t="s">
        <v>22</v>
      </c>
      <c r="J1044" t="s">
        <v>22</v>
      </c>
      <c r="K1044" t="s">
        <v>22</v>
      </c>
      <c r="L1044" t="s">
        <v>22</v>
      </c>
      <c r="M1044" t="s">
        <v>15588</v>
      </c>
      <c r="N1044" t="s">
        <v>22</v>
      </c>
      <c r="O1044" t="s">
        <v>22</v>
      </c>
    </row>
    <row r="1045" spans="1:15" x14ac:dyDescent="0.35">
      <c r="A1045" t="s">
        <v>8791</v>
      </c>
      <c r="B1045" t="s">
        <v>15589</v>
      </c>
      <c r="C1045" t="s">
        <v>22</v>
      </c>
      <c r="D1045" t="s">
        <v>22</v>
      </c>
      <c r="E1045" t="s">
        <v>22</v>
      </c>
      <c r="F1045" t="s">
        <v>13109</v>
      </c>
      <c r="G1045" t="s">
        <v>13110</v>
      </c>
      <c r="H1045" t="s">
        <v>22</v>
      </c>
      <c r="I1045" t="s">
        <v>22</v>
      </c>
      <c r="J1045" t="s">
        <v>22</v>
      </c>
      <c r="K1045" t="s">
        <v>22</v>
      </c>
      <c r="L1045" t="s">
        <v>22</v>
      </c>
      <c r="M1045" t="s">
        <v>15589</v>
      </c>
      <c r="N1045" t="s">
        <v>22</v>
      </c>
      <c r="O1045" t="s">
        <v>22</v>
      </c>
    </row>
    <row r="1046" spans="1:15" x14ac:dyDescent="0.35">
      <c r="A1046" t="s">
        <v>8791</v>
      </c>
      <c r="B1046" t="s">
        <v>15590</v>
      </c>
      <c r="C1046" t="s">
        <v>22</v>
      </c>
      <c r="D1046" t="s">
        <v>22</v>
      </c>
      <c r="E1046" t="s">
        <v>22</v>
      </c>
      <c r="F1046" t="s">
        <v>13109</v>
      </c>
      <c r="G1046" t="s">
        <v>13110</v>
      </c>
      <c r="H1046" t="s">
        <v>22</v>
      </c>
      <c r="I1046" t="s">
        <v>22</v>
      </c>
      <c r="J1046" t="s">
        <v>22</v>
      </c>
      <c r="K1046" t="s">
        <v>22</v>
      </c>
      <c r="L1046" t="s">
        <v>22</v>
      </c>
      <c r="M1046" t="s">
        <v>15590</v>
      </c>
      <c r="N1046" t="s">
        <v>22</v>
      </c>
      <c r="O1046" t="s">
        <v>22</v>
      </c>
    </row>
    <row r="1047" spans="1:15" x14ac:dyDescent="0.35">
      <c r="A1047" t="s">
        <v>8791</v>
      </c>
      <c r="B1047" t="s">
        <v>15591</v>
      </c>
      <c r="C1047" t="s">
        <v>22</v>
      </c>
      <c r="D1047" t="s">
        <v>22</v>
      </c>
      <c r="E1047" t="s">
        <v>22</v>
      </c>
      <c r="F1047" t="s">
        <v>13109</v>
      </c>
      <c r="G1047" t="s">
        <v>13110</v>
      </c>
      <c r="H1047" t="s">
        <v>22</v>
      </c>
      <c r="I1047" t="s">
        <v>22</v>
      </c>
      <c r="J1047" t="s">
        <v>22</v>
      </c>
      <c r="K1047" t="s">
        <v>22</v>
      </c>
      <c r="L1047" t="s">
        <v>22</v>
      </c>
      <c r="M1047" t="s">
        <v>15592</v>
      </c>
      <c r="N1047" t="s">
        <v>22</v>
      </c>
      <c r="O1047" t="s">
        <v>22</v>
      </c>
    </row>
    <row r="1048" spans="1:15" x14ac:dyDescent="0.35">
      <c r="A1048" t="s">
        <v>8791</v>
      </c>
      <c r="B1048" t="s">
        <v>15592</v>
      </c>
      <c r="C1048" t="s">
        <v>22</v>
      </c>
      <c r="D1048" t="s">
        <v>22</v>
      </c>
      <c r="E1048" t="s">
        <v>22</v>
      </c>
      <c r="F1048" t="s">
        <v>13109</v>
      </c>
      <c r="G1048" t="s">
        <v>13110</v>
      </c>
      <c r="H1048" t="s">
        <v>22</v>
      </c>
      <c r="I1048" t="s">
        <v>22</v>
      </c>
      <c r="J1048" t="s">
        <v>22</v>
      </c>
      <c r="K1048" t="s">
        <v>22</v>
      </c>
      <c r="L1048" t="s">
        <v>22</v>
      </c>
      <c r="M1048" t="s">
        <v>15592</v>
      </c>
      <c r="N1048" t="s">
        <v>22</v>
      </c>
      <c r="O1048" t="s">
        <v>22</v>
      </c>
    </row>
    <row r="1049" spans="1:15" x14ac:dyDescent="0.35">
      <c r="A1049" t="s">
        <v>8791</v>
      </c>
      <c r="B1049" t="s">
        <v>15593</v>
      </c>
      <c r="C1049" t="s">
        <v>22</v>
      </c>
      <c r="D1049" t="s">
        <v>22</v>
      </c>
      <c r="E1049" t="s">
        <v>22</v>
      </c>
      <c r="F1049" t="s">
        <v>13109</v>
      </c>
      <c r="G1049" t="s">
        <v>13110</v>
      </c>
      <c r="H1049" t="s">
        <v>22</v>
      </c>
      <c r="I1049" t="s">
        <v>22</v>
      </c>
      <c r="J1049" t="s">
        <v>22</v>
      </c>
      <c r="K1049" t="s">
        <v>22</v>
      </c>
      <c r="L1049" t="s">
        <v>22</v>
      </c>
      <c r="M1049" t="s">
        <v>15593</v>
      </c>
      <c r="N1049" t="s">
        <v>22</v>
      </c>
      <c r="O1049" t="s">
        <v>22</v>
      </c>
    </row>
    <row r="1050" spans="1:15" x14ac:dyDescent="0.35">
      <c r="A1050" t="s">
        <v>8791</v>
      </c>
      <c r="B1050" t="s">
        <v>15594</v>
      </c>
      <c r="C1050" t="s">
        <v>22</v>
      </c>
      <c r="D1050" t="s">
        <v>22</v>
      </c>
      <c r="E1050" t="s">
        <v>22</v>
      </c>
      <c r="F1050" t="s">
        <v>13109</v>
      </c>
      <c r="G1050" t="s">
        <v>13110</v>
      </c>
      <c r="H1050" t="s">
        <v>22</v>
      </c>
      <c r="I1050" t="s">
        <v>22</v>
      </c>
      <c r="J1050" t="s">
        <v>22</v>
      </c>
      <c r="K1050" t="s">
        <v>22</v>
      </c>
      <c r="L1050" t="s">
        <v>22</v>
      </c>
      <c r="M1050" t="s">
        <v>15594</v>
      </c>
      <c r="N1050" t="s">
        <v>22</v>
      </c>
      <c r="O1050" t="s">
        <v>22</v>
      </c>
    </row>
    <row r="1051" spans="1:15" x14ac:dyDescent="0.35">
      <c r="A1051" t="s">
        <v>8791</v>
      </c>
      <c r="B1051" t="s">
        <v>15595</v>
      </c>
      <c r="C1051" t="s">
        <v>22</v>
      </c>
      <c r="D1051" t="s">
        <v>22</v>
      </c>
      <c r="E1051" t="s">
        <v>22</v>
      </c>
      <c r="F1051" t="s">
        <v>13109</v>
      </c>
      <c r="G1051" t="s">
        <v>13110</v>
      </c>
      <c r="H1051" t="s">
        <v>22</v>
      </c>
      <c r="I1051" t="s">
        <v>22</v>
      </c>
      <c r="J1051" t="s">
        <v>22</v>
      </c>
      <c r="K1051" t="s">
        <v>22</v>
      </c>
      <c r="L1051" t="s">
        <v>22</v>
      </c>
      <c r="M1051" t="s">
        <v>15595</v>
      </c>
      <c r="N1051" t="s">
        <v>22</v>
      </c>
      <c r="O1051" t="s">
        <v>22</v>
      </c>
    </row>
    <row r="1052" spans="1:15" x14ac:dyDescent="0.35">
      <c r="A1052" t="s">
        <v>8791</v>
      </c>
      <c r="B1052" t="s">
        <v>15596</v>
      </c>
      <c r="C1052" t="s">
        <v>22</v>
      </c>
      <c r="D1052" t="s">
        <v>22</v>
      </c>
      <c r="E1052" t="s">
        <v>22</v>
      </c>
      <c r="F1052" t="s">
        <v>9477</v>
      </c>
      <c r="G1052" t="s">
        <v>13037</v>
      </c>
      <c r="H1052" t="s">
        <v>22</v>
      </c>
      <c r="I1052" t="s">
        <v>22</v>
      </c>
      <c r="J1052" t="s">
        <v>22</v>
      </c>
      <c r="K1052" t="s">
        <v>22</v>
      </c>
      <c r="L1052" t="s">
        <v>22</v>
      </c>
      <c r="M1052" t="s">
        <v>15597</v>
      </c>
      <c r="N1052" t="s">
        <v>22</v>
      </c>
      <c r="O1052" t="s">
        <v>22</v>
      </c>
    </row>
    <row r="1053" spans="1:15" x14ac:dyDescent="0.35">
      <c r="A1053" t="s">
        <v>8791</v>
      </c>
      <c r="B1053" t="s">
        <v>15598</v>
      </c>
      <c r="C1053" t="s">
        <v>22</v>
      </c>
      <c r="D1053" t="s">
        <v>22</v>
      </c>
      <c r="E1053" t="s">
        <v>22</v>
      </c>
      <c r="F1053" t="s">
        <v>13109</v>
      </c>
      <c r="G1053" t="s">
        <v>13110</v>
      </c>
      <c r="H1053" t="s">
        <v>22</v>
      </c>
      <c r="I1053" t="s">
        <v>22</v>
      </c>
      <c r="J1053" t="s">
        <v>22</v>
      </c>
      <c r="K1053" t="s">
        <v>22</v>
      </c>
      <c r="L1053" t="s">
        <v>22</v>
      </c>
      <c r="M1053" t="s">
        <v>15598</v>
      </c>
      <c r="N1053" t="s">
        <v>22</v>
      </c>
      <c r="O1053" t="s">
        <v>22</v>
      </c>
    </row>
    <row r="1054" spans="1:15" x14ac:dyDescent="0.35">
      <c r="A1054" t="s">
        <v>8791</v>
      </c>
      <c r="B1054" t="s">
        <v>15599</v>
      </c>
      <c r="C1054" t="s">
        <v>22</v>
      </c>
      <c r="D1054" t="s">
        <v>22</v>
      </c>
      <c r="E1054" t="s">
        <v>22</v>
      </c>
      <c r="F1054" t="s">
        <v>13109</v>
      </c>
      <c r="G1054" t="s">
        <v>13110</v>
      </c>
      <c r="H1054" t="s">
        <v>22</v>
      </c>
      <c r="I1054" t="s">
        <v>22</v>
      </c>
      <c r="J1054" t="s">
        <v>22</v>
      </c>
      <c r="K1054" t="s">
        <v>22</v>
      </c>
      <c r="L1054" t="s">
        <v>22</v>
      </c>
      <c r="M1054" t="s">
        <v>15599</v>
      </c>
      <c r="N1054" t="s">
        <v>22</v>
      </c>
      <c r="O1054" t="s">
        <v>22</v>
      </c>
    </row>
    <row r="1055" spans="1:15" x14ac:dyDescent="0.35">
      <c r="A1055" t="s">
        <v>8791</v>
      </c>
      <c r="B1055" t="s">
        <v>15600</v>
      </c>
      <c r="C1055" t="s">
        <v>22</v>
      </c>
      <c r="D1055" t="s">
        <v>22</v>
      </c>
      <c r="E1055" t="s">
        <v>22</v>
      </c>
      <c r="F1055" t="s">
        <v>13109</v>
      </c>
      <c r="G1055" t="s">
        <v>13110</v>
      </c>
      <c r="H1055" t="s">
        <v>22</v>
      </c>
      <c r="I1055" t="s">
        <v>22</v>
      </c>
      <c r="J1055" t="s">
        <v>22</v>
      </c>
      <c r="K1055" t="s">
        <v>22</v>
      </c>
      <c r="L1055" t="s">
        <v>22</v>
      </c>
      <c r="M1055" t="s">
        <v>15600</v>
      </c>
      <c r="N1055" t="s">
        <v>22</v>
      </c>
      <c r="O1055" t="s">
        <v>22</v>
      </c>
    </row>
    <row r="1056" spans="1:15" x14ac:dyDescent="0.35">
      <c r="A1056" t="s">
        <v>8791</v>
      </c>
      <c r="B1056" t="s">
        <v>15601</v>
      </c>
      <c r="C1056" t="s">
        <v>22</v>
      </c>
      <c r="D1056" t="s">
        <v>22</v>
      </c>
      <c r="E1056" t="s">
        <v>22</v>
      </c>
      <c r="F1056" t="s">
        <v>9477</v>
      </c>
      <c r="G1056" t="s">
        <v>13037</v>
      </c>
      <c r="H1056" t="s">
        <v>22</v>
      </c>
      <c r="I1056" t="s">
        <v>22</v>
      </c>
      <c r="J1056" t="s">
        <v>22</v>
      </c>
      <c r="K1056" t="s">
        <v>22</v>
      </c>
      <c r="L1056" t="s">
        <v>22</v>
      </c>
      <c r="M1056" t="s">
        <v>15602</v>
      </c>
      <c r="N1056" t="s">
        <v>22</v>
      </c>
      <c r="O1056" t="s">
        <v>22</v>
      </c>
    </row>
    <row r="1057" spans="1:15" x14ac:dyDescent="0.35">
      <c r="A1057" t="s">
        <v>8791</v>
      </c>
      <c r="B1057" t="s">
        <v>14812</v>
      </c>
      <c r="C1057" t="s">
        <v>22</v>
      </c>
      <c r="D1057" t="s">
        <v>22</v>
      </c>
      <c r="E1057" t="s">
        <v>22</v>
      </c>
      <c r="F1057" t="s">
        <v>13109</v>
      </c>
      <c r="G1057" t="s">
        <v>13110</v>
      </c>
      <c r="H1057" t="s">
        <v>22</v>
      </c>
      <c r="I1057" t="s">
        <v>22</v>
      </c>
      <c r="J1057" t="s">
        <v>22</v>
      </c>
      <c r="K1057" t="s">
        <v>22</v>
      </c>
      <c r="L1057" t="s">
        <v>22</v>
      </c>
      <c r="M1057" t="s">
        <v>14812</v>
      </c>
      <c r="N1057" t="s">
        <v>22</v>
      </c>
      <c r="O1057" t="s">
        <v>22</v>
      </c>
    </row>
    <row r="1058" spans="1:15" x14ac:dyDescent="0.35">
      <c r="A1058" t="s">
        <v>8791</v>
      </c>
      <c r="B1058" t="s">
        <v>15603</v>
      </c>
      <c r="C1058" t="s">
        <v>22</v>
      </c>
      <c r="D1058" t="s">
        <v>22</v>
      </c>
      <c r="E1058" t="s">
        <v>22</v>
      </c>
      <c r="F1058" t="s">
        <v>13109</v>
      </c>
      <c r="G1058" t="s">
        <v>13110</v>
      </c>
      <c r="H1058" t="s">
        <v>22</v>
      </c>
      <c r="I1058" t="s">
        <v>22</v>
      </c>
      <c r="J1058" t="s">
        <v>22</v>
      </c>
      <c r="K1058" t="s">
        <v>22</v>
      </c>
      <c r="L1058" t="s">
        <v>22</v>
      </c>
      <c r="M1058" t="s">
        <v>15604</v>
      </c>
      <c r="N1058" t="s">
        <v>22</v>
      </c>
      <c r="O1058" t="s">
        <v>22</v>
      </c>
    </row>
    <row r="1059" spans="1:15" x14ac:dyDescent="0.35">
      <c r="A1059" t="s">
        <v>8791</v>
      </c>
      <c r="B1059" t="s">
        <v>15605</v>
      </c>
      <c r="C1059" t="s">
        <v>22</v>
      </c>
      <c r="D1059" t="s">
        <v>22</v>
      </c>
      <c r="E1059" t="s">
        <v>22</v>
      </c>
      <c r="F1059" t="s">
        <v>13109</v>
      </c>
      <c r="G1059" t="s">
        <v>13110</v>
      </c>
      <c r="H1059" t="s">
        <v>22</v>
      </c>
      <c r="I1059" t="s">
        <v>22</v>
      </c>
      <c r="J1059" t="s">
        <v>22</v>
      </c>
      <c r="K1059" t="s">
        <v>22</v>
      </c>
      <c r="L1059" t="s">
        <v>22</v>
      </c>
      <c r="M1059" t="s">
        <v>15606</v>
      </c>
      <c r="N1059" t="s">
        <v>22</v>
      </c>
      <c r="O1059" t="s">
        <v>22</v>
      </c>
    </row>
    <row r="1060" spans="1:15" x14ac:dyDescent="0.35">
      <c r="A1060" t="s">
        <v>8791</v>
      </c>
      <c r="B1060" t="s">
        <v>15607</v>
      </c>
      <c r="C1060" t="s">
        <v>22</v>
      </c>
      <c r="D1060" t="s">
        <v>22</v>
      </c>
      <c r="F1060" t="s">
        <v>13109</v>
      </c>
      <c r="G1060" t="s">
        <v>13110</v>
      </c>
      <c r="H1060" t="s">
        <v>22</v>
      </c>
      <c r="I1060" t="s">
        <v>22</v>
      </c>
      <c r="J1060" t="s">
        <v>22</v>
      </c>
      <c r="K1060" t="s">
        <v>22</v>
      </c>
      <c r="L1060" t="s">
        <v>22</v>
      </c>
      <c r="M1060" t="s">
        <v>15607</v>
      </c>
      <c r="N1060" t="s">
        <v>22</v>
      </c>
      <c r="O1060" t="s">
        <v>22</v>
      </c>
    </row>
    <row r="1061" spans="1:15" x14ac:dyDescent="0.35">
      <c r="A1061" t="s">
        <v>9942</v>
      </c>
      <c r="B1061" t="s">
        <v>15608</v>
      </c>
      <c r="C1061" t="s">
        <v>22</v>
      </c>
      <c r="D1061" t="s">
        <v>22</v>
      </c>
      <c r="E1061" t="s">
        <v>14334</v>
      </c>
      <c r="F1061" t="s">
        <v>13347</v>
      </c>
      <c r="G1061" t="s">
        <v>22</v>
      </c>
      <c r="H1061" t="s">
        <v>22</v>
      </c>
      <c r="I1061" t="s">
        <v>22</v>
      </c>
      <c r="J1061" t="s">
        <v>22</v>
      </c>
      <c r="K1061" t="s">
        <v>22</v>
      </c>
      <c r="L1061" t="s">
        <v>22</v>
      </c>
      <c r="M1061" t="s">
        <v>15608</v>
      </c>
      <c r="N1061" t="s">
        <v>22</v>
      </c>
      <c r="O1061" t="s">
        <v>22</v>
      </c>
    </row>
    <row r="1062" spans="1:15" x14ac:dyDescent="0.35">
      <c r="A1062" t="s">
        <v>9942</v>
      </c>
      <c r="B1062" t="s">
        <v>15609</v>
      </c>
      <c r="C1062" t="s">
        <v>22</v>
      </c>
      <c r="D1062" t="s">
        <v>22</v>
      </c>
      <c r="E1062" t="s">
        <v>14334</v>
      </c>
      <c r="F1062" t="s">
        <v>13347</v>
      </c>
      <c r="G1062" t="s">
        <v>22</v>
      </c>
      <c r="H1062" t="s">
        <v>22</v>
      </c>
      <c r="I1062" t="s">
        <v>22</v>
      </c>
      <c r="J1062" t="s">
        <v>22</v>
      </c>
      <c r="K1062" t="s">
        <v>22</v>
      </c>
      <c r="L1062" t="s">
        <v>22</v>
      </c>
      <c r="M1062" t="s">
        <v>15609</v>
      </c>
      <c r="N1062" t="s">
        <v>22</v>
      </c>
      <c r="O1062" t="s">
        <v>22</v>
      </c>
    </row>
    <row r="1063" spans="1:15" x14ac:dyDescent="0.35">
      <c r="A1063" t="s">
        <v>9942</v>
      </c>
      <c r="B1063" t="s">
        <v>15610</v>
      </c>
      <c r="C1063" t="s">
        <v>22</v>
      </c>
      <c r="D1063" t="s">
        <v>22</v>
      </c>
      <c r="E1063" t="s">
        <v>14334</v>
      </c>
      <c r="F1063" t="s">
        <v>13347</v>
      </c>
      <c r="G1063" t="s">
        <v>22</v>
      </c>
      <c r="H1063" t="s">
        <v>22</v>
      </c>
      <c r="I1063" t="s">
        <v>22</v>
      </c>
      <c r="J1063" t="s">
        <v>22</v>
      </c>
      <c r="K1063" t="s">
        <v>22</v>
      </c>
      <c r="L1063" t="s">
        <v>22</v>
      </c>
      <c r="M1063" t="s">
        <v>15611</v>
      </c>
      <c r="N1063" t="s">
        <v>22</v>
      </c>
      <c r="O1063" t="s">
        <v>22</v>
      </c>
    </row>
    <row r="1064" spans="1:15" x14ac:dyDescent="0.35">
      <c r="A1064" t="s">
        <v>9942</v>
      </c>
      <c r="B1064" t="s">
        <v>15612</v>
      </c>
      <c r="C1064" t="s">
        <v>22</v>
      </c>
      <c r="D1064" t="s">
        <v>22</v>
      </c>
      <c r="E1064" t="s">
        <v>13352</v>
      </c>
      <c r="F1064" t="s">
        <v>13347</v>
      </c>
      <c r="G1064" t="s">
        <v>22</v>
      </c>
      <c r="H1064" t="s">
        <v>7052</v>
      </c>
      <c r="I1064" t="s">
        <v>22</v>
      </c>
      <c r="J1064" t="s">
        <v>22</v>
      </c>
      <c r="K1064" t="s">
        <v>22</v>
      </c>
      <c r="L1064" t="s">
        <v>22</v>
      </c>
      <c r="M1064" t="s">
        <v>15612</v>
      </c>
      <c r="N1064" t="s">
        <v>22</v>
      </c>
      <c r="O1064" t="s">
        <v>22</v>
      </c>
    </row>
    <row r="1065" spans="1:15" x14ac:dyDescent="0.35">
      <c r="A1065" t="s">
        <v>15613</v>
      </c>
      <c r="B1065" t="s">
        <v>15614</v>
      </c>
      <c r="C1065" t="s">
        <v>22</v>
      </c>
      <c r="D1065" t="s">
        <v>22</v>
      </c>
      <c r="E1065" t="s">
        <v>14334</v>
      </c>
      <c r="F1065" t="s">
        <v>13347</v>
      </c>
      <c r="G1065" t="s">
        <v>22</v>
      </c>
      <c r="H1065" t="s">
        <v>22</v>
      </c>
      <c r="I1065" t="s">
        <v>22</v>
      </c>
      <c r="J1065" t="s">
        <v>22</v>
      </c>
      <c r="K1065" t="s">
        <v>22</v>
      </c>
      <c r="L1065" t="s">
        <v>22</v>
      </c>
      <c r="M1065" t="s">
        <v>15614</v>
      </c>
      <c r="N1065" t="s">
        <v>22</v>
      </c>
      <c r="O1065" t="s">
        <v>22</v>
      </c>
    </row>
    <row r="1066" spans="1:15" x14ac:dyDescent="0.35">
      <c r="A1066" t="s">
        <v>10223</v>
      </c>
      <c r="B1066">
        <v>28206</v>
      </c>
      <c r="C1066" t="s">
        <v>22</v>
      </c>
      <c r="D1066" t="s">
        <v>22</v>
      </c>
      <c r="E1066" t="s">
        <v>14334</v>
      </c>
      <c r="F1066" t="s">
        <v>13347</v>
      </c>
      <c r="G1066" t="s">
        <v>22</v>
      </c>
      <c r="H1066" t="s">
        <v>22</v>
      </c>
      <c r="I1066" t="s">
        <v>22</v>
      </c>
      <c r="J1066" t="s">
        <v>22</v>
      </c>
      <c r="K1066" t="s">
        <v>22</v>
      </c>
      <c r="L1066" t="s">
        <v>22</v>
      </c>
      <c r="M1066">
        <v>28206</v>
      </c>
      <c r="N1066" t="s">
        <v>22</v>
      </c>
      <c r="O1066" t="s">
        <v>22</v>
      </c>
    </row>
    <row r="1067" spans="1:15" x14ac:dyDescent="0.35">
      <c r="A1067" t="s">
        <v>10223</v>
      </c>
      <c r="B1067">
        <v>55437</v>
      </c>
      <c r="C1067" t="s">
        <v>22</v>
      </c>
      <c r="D1067" t="s">
        <v>22</v>
      </c>
      <c r="E1067" t="s">
        <v>14334</v>
      </c>
      <c r="F1067" t="s">
        <v>13347</v>
      </c>
      <c r="G1067" t="s">
        <v>22</v>
      </c>
      <c r="H1067" t="s">
        <v>22</v>
      </c>
      <c r="I1067" t="s">
        <v>22</v>
      </c>
      <c r="J1067" t="s">
        <v>22</v>
      </c>
      <c r="K1067" t="s">
        <v>22</v>
      </c>
      <c r="L1067" t="s">
        <v>22</v>
      </c>
      <c r="M1067">
        <v>55437</v>
      </c>
      <c r="N1067" t="s">
        <v>22</v>
      </c>
      <c r="O1067" t="s">
        <v>22</v>
      </c>
    </row>
    <row r="1068" spans="1:15" x14ac:dyDescent="0.35">
      <c r="A1068" t="s">
        <v>10223</v>
      </c>
      <c r="B1068">
        <v>69101</v>
      </c>
      <c r="C1068" t="s">
        <v>22</v>
      </c>
      <c r="D1068" t="s">
        <v>22</v>
      </c>
      <c r="E1068" t="s">
        <v>14334</v>
      </c>
      <c r="F1068" t="s">
        <v>13347</v>
      </c>
      <c r="G1068" t="s">
        <v>22</v>
      </c>
      <c r="H1068" t="s">
        <v>22</v>
      </c>
      <c r="I1068" t="s">
        <v>22</v>
      </c>
      <c r="J1068" t="s">
        <v>22</v>
      </c>
      <c r="K1068" t="s">
        <v>22</v>
      </c>
      <c r="L1068" t="s">
        <v>22</v>
      </c>
      <c r="M1068">
        <v>69101</v>
      </c>
      <c r="N1068" t="s">
        <v>22</v>
      </c>
      <c r="O1068" t="s">
        <v>22</v>
      </c>
    </row>
    <row r="1069" spans="1:15" x14ac:dyDescent="0.35">
      <c r="A1069" t="s">
        <v>10223</v>
      </c>
      <c r="B1069" t="s">
        <v>15615</v>
      </c>
      <c r="C1069" t="s">
        <v>22</v>
      </c>
      <c r="D1069" t="s">
        <v>22</v>
      </c>
      <c r="E1069" t="s">
        <v>14334</v>
      </c>
      <c r="F1069" t="s">
        <v>13347</v>
      </c>
      <c r="G1069" t="s">
        <v>22</v>
      </c>
      <c r="H1069" t="s">
        <v>22</v>
      </c>
      <c r="I1069" t="s">
        <v>22</v>
      </c>
      <c r="J1069" t="s">
        <v>22</v>
      </c>
      <c r="K1069" t="s">
        <v>22</v>
      </c>
      <c r="L1069" t="s">
        <v>22</v>
      </c>
      <c r="M1069" t="s">
        <v>15615</v>
      </c>
      <c r="N1069" t="s">
        <v>22</v>
      </c>
      <c r="O1069" t="s">
        <v>22</v>
      </c>
    </row>
    <row r="1070" spans="1:15" x14ac:dyDescent="0.35">
      <c r="A1070" t="s">
        <v>10223</v>
      </c>
      <c r="B1070" t="s">
        <v>15616</v>
      </c>
      <c r="C1070" t="s">
        <v>22</v>
      </c>
      <c r="D1070" t="s">
        <v>22</v>
      </c>
      <c r="E1070" t="s">
        <v>14334</v>
      </c>
      <c r="F1070" t="s">
        <v>13347</v>
      </c>
      <c r="G1070" t="s">
        <v>22</v>
      </c>
      <c r="H1070" t="s">
        <v>22</v>
      </c>
      <c r="I1070" t="s">
        <v>22</v>
      </c>
      <c r="J1070" t="s">
        <v>22</v>
      </c>
      <c r="K1070" t="s">
        <v>22</v>
      </c>
      <c r="L1070" t="s">
        <v>22</v>
      </c>
      <c r="M1070" t="s">
        <v>15616</v>
      </c>
      <c r="N1070" t="s">
        <v>22</v>
      </c>
      <c r="O1070" t="s">
        <v>22</v>
      </c>
    </row>
    <row r="1071" spans="1:15" x14ac:dyDescent="0.35">
      <c r="A1071" t="s">
        <v>10223</v>
      </c>
      <c r="B1071" t="s">
        <v>15617</v>
      </c>
      <c r="C1071" t="s">
        <v>22</v>
      </c>
      <c r="D1071" t="s">
        <v>22</v>
      </c>
      <c r="E1071" t="s">
        <v>14334</v>
      </c>
      <c r="F1071" t="s">
        <v>13347</v>
      </c>
      <c r="G1071" t="s">
        <v>22</v>
      </c>
      <c r="H1071" t="s">
        <v>22</v>
      </c>
      <c r="I1071" t="s">
        <v>22</v>
      </c>
      <c r="J1071" t="s">
        <v>22</v>
      </c>
      <c r="K1071" t="s">
        <v>22</v>
      </c>
      <c r="L1071" t="s">
        <v>22</v>
      </c>
      <c r="M1071" t="s">
        <v>15617</v>
      </c>
      <c r="N1071" t="s">
        <v>22</v>
      </c>
      <c r="O1071" t="s">
        <v>22</v>
      </c>
    </row>
    <row r="1072" spans="1:15" x14ac:dyDescent="0.35">
      <c r="A1072" t="s">
        <v>10223</v>
      </c>
      <c r="B1072" t="s">
        <v>15618</v>
      </c>
      <c r="C1072" t="s">
        <v>22</v>
      </c>
      <c r="D1072" t="s">
        <v>22</v>
      </c>
      <c r="E1072" t="s">
        <v>14334</v>
      </c>
      <c r="F1072" t="s">
        <v>13347</v>
      </c>
      <c r="G1072" t="s">
        <v>22</v>
      </c>
      <c r="H1072" t="s">
        <v>22</v>
      </c>
      <c r="I1072" t="s">
        <v>22</v>
      </c>
      <c r="J1072" t="s">
        <v>22</v>
      </c>
      <c r="K1072" t="s">
        <v>22</v>
      </c>
      <c r="L1072" t="s">
        <v>22</v>
      </c>
      <c r="M1072" t="s">
        <v>15618</v>
      </c>
      <c r="N1072" t="s">
        <v>22</v>
      </c>
      <c r="O1072" t="s">
        <v>22</v>
      </c>
    </row>
    <row r="1073" spans="1:15" x14ac:dyDescent="0.35">
      <c r="A1073" t="s">
        <v>10223</v>
      </c>
      <c r="B1073" t="s">
        <v>15619</v>
      </c>
      <c r="C1073" t="s">
        <v>22</v>
      </c>
      <c r="D1073" t="s">
        <v>22</v>
      </c>
      <c r="E1073" t="s">
        <v>14334</v>
      </c>
      <c r="F1073" t="s">
        <v>13347</v>
      </c>
      <c r="G1073" t="s">
        <v>22</v>
      </c>
      <c r="H1073" t="s">
        <v>22</v>
      </c>
      <c r="I1073" t="s">
        <v>22</v>
      </c>
      <c r="J1073" t="s">
        <v>22</v>
      </c>
      <c r="K1073" t="s">
        <v>22</v>
      </c>
      <c r="L1073" t="s">
        <v>22</v>
      </c>
      <c r="M1073" t="s">
        <v>15619</v>
      </c>
      <c r="N1073" t="s">
        <v>22</v>
      </c>
      <c r="O1073" t="s">
        <v>22</v>
      </c>
    </row>
    <row r="1074" spans="1:15" x14ac:dyDescent="0.35">
      <c r="A1074" t="s">
        <v>10223</v>
      </c>
      <c r="B1074" t="s">
        <v>15620</v>
      </c>
      <c r="C1074" t="s">
        <v>22</v>
      </c>
      <c r="D1074" t="s">
        <v>22</v>
      </c>
      <c r="E1074" t="s">
        <v>14334</v>
      </c>
      <c r="F1074" t="s">
        <v>13347</v>
      </c>
      <c r="G1074" t="s">
        <v>22</v>
      </c>
      <c r="H1074" t="s">
        <v>22</v>
      </c>
      <c r="I1074" t="s">
        <v>22</v>
      </c>
      <c r="J1074" t="s">
        <v>22</v>
      </c>
      <c r="K1074" t="s">
        <v>22</v>
      </c>
      <c r="L1074" t="s">
        <v>22</v>
      </c>
      <c r="M1074" t="s">
        <v>15620</v>
      </c>
      <c r="N1074" t="s">
        <v>22</v>
      </c>
      <c r="O1074" t="s">
        <v>22</v>
      </c>
    </row>
    <row r="1075" spans="1:15" x14ac:dyDescent="0.35">
      <c r="A1075" t="s">
        <v>10223</v>
      </c>
      <c r="B1075" t="s">
        <v>15621</v>
      </c>
      <c r="C1075" t="s">
        <v>22</v>
      </c>
      <c r="D1075" t="s">
        <v>22</v>
      </c>
      <c r="E1075" t="s">
        <v>14349</v>
      </c>
      <c r="F1075" t="s">
        <v>13347</v>
      </c>
      <c r="G1075" t="s">
        <v>22</v>
      </c>
      <c r="H1075" t="s">
        <v>490</v>
      </c>
      <c r="I1075" t="s">
        <v>15622</v>
      </c>
      <c r="J1075" t="s">
        <v>7029</v>
      </c>
      <c r="K1075" t="s">
        <v>22</v>
      </c>
      <c r="L1075" t="s">
        <v>22</v>
      </c>
      <c r="M1075" t="s">
        <v>15621</v>
      </c>
      <c r="N1075" t="s">
        <v>22</v>
      </c>
      <c r="O1075" t="s">
        <v>22</v>
      </c>
    </row>
    <row r="1076" spans="1:15" x14ac:dyDescent="0.35">
      <c r="A1076" t="s">
        <v>10223</v>
      </c>
      <c r="B1076" t="s">
        <v>15623</v>
      </c>
      <c r="C1076" t="s">
        <v>22</v>
      </c>
      <c r="D1076" t="s">
        <v>22</v>
      </c>
      <c r="E1076" t="s">
        <v>14349</v>
      </c>
      <c r="F1076" t="s">
        <v>13347</v>
      </c>
      <c r="G1076" t="s">
        <v>22</v>
      </c>
      <c r="H1076" t="s">
        <v>490</v>
      </c>
      <c r="I1076" t="s">
        <v>15622</v>
      </c>
      <c r="J1076" t="s">
        <v>7029</v>
      </c>
      <c r="K1076" t="s">
        <v>22</v>
      </c>
      <c r="L1076" t="s">
        <v>22</v>
      </c>
      <c r="M1076" t="s">
        <v>15623</v>
      </c>
      <c r="N1076" t="s">
        <v>22</v>
      </c>
      <c r="O1076" t="s">
        <v>22</v>
      </c>
    </row>
    <row r="1077" spans="1:15" x14ac:dyDescent="0.35">
      <c r="A1077" t="s">
        <v>10223</v>
      </c>
      <c r="B1077" t="s">
        <v>15624</v>
      </c>
      <c r="C1077" t="s">
        <v>22</v>
      </c>
      <c r="D1077" t="s">
        <v>22</v>
      </c>
      <c r="E1077" t="s">
        <v>14349</v>
      </c>
      <c r="F1077" t="s">
        <v>13347</v>
      </c>
      <c r="G1077" t="s">
        <v>22</v>
      </c>
      <c r="H1077" t="s">
        <v>490</v>
      </c>
      <c r="I1077" t="s">
        <v>15622</v>
      </c>
      <c r="J1077" t="s">
        <v>7029</v>
      </c>
      <c r="K1077" t="s">
        <v>22</v>
      </c>
      <c r="L1077" t="s">
        <v>22</v>
      </c>
      <c r="M1077" t="s">
        <v>15625</v>
      </c>
      <c r="N1077" t="s">
        <v>22</v>
      </c>
      <c r="O1077" t="s">
        <v>22</v>
      </c>
    </row>
    <row r="1078" spans="1:15" x14ac:dyDescent="0.35">
      <c r="A1078" t="s">
        <v>10223</v>
      </c>
      <c r="B1078" t="s">
        <v>15626</v>
      </c>
      <c r="C1078" t="s">
        <v>22</v>
      </c>
      <c r="D1078" t="s">
        <v>22</v>
      </c>
      <c r="E1078" t="s">
        <v>14349</v>
      </c>
      <c r="F1078" t="s">
        <v>13347</v>
      </c>
      <c r="G1078" t="s">
        <v>22</v>
      </c>
      <c r="H1078" t="s">
        <v>490</v>
      </c>
      <c r="I1078" t="s">
        <v>15622</v>
      </c>
      <c r="J1078" t="s">
        <v>7029</v>
      </c>
      <c r="K1078" t="s">
        <v>22</v>
      </c>
      <c r="L1078" t="s">
        <v>22</v>
      </c>
      <c r="M1078" t="s">
        <v>15626</v>
      </c>
      <c r="N1078" t="s">
        <v>22</v>
      </c>
      <c r="O1078" t="s">
        <v>22</v>
      </c>
    </row>
    <row r="1079" spans="1:15" x14ac:dyDescent="0.35">
      <c r="A1079" t="s">
        <v>10223</v>
      </c>
      <c r="B1079" t="s">
        <v>15627</v>
      </c>
      <c r="C1079" t="s">
        <v>22</v>
      </c>
      <c r="D1079" t="s">
        <v>22</v>
      </c>
      <c r="E1079" t="s">
        <v>14349</v>
      </c>
      <c r="F1079" t="s">
        <v>13347</v>
      </c>
      <c r="G1079" t="s">
        <v>22</v>
      </c>
      <c r="H1079" t="s">
        <v>490</v>
      </c>
      <c r="I1079" t="s">
        <v>15622</v>
      </c>
      <c r="J1079" t="s">
        <v>7029</v>
      </c>
      <c r="K1079" t="s">
        <v>22</v>
      </c>
      <c r="L1079" t="s">
        <v>22</v>
      </c>
      <c r="M1079" t="s">
        <v>15627</v>
      </c>
      <c r="N1079" t="s">
        <v>22</v>
      </c>
      <c r="O1079" t="s">
        <v>22</v>
      </c>
    </row>
    <row r="1080" spans="1:15" x14ac:dyDescent="0.35">
      <c r="A1080" t="s">
        <v>10223</v>
      </c>
      <c r="B1080" t="s">
        <v>15628</v>
      </c>
      <c r="C1080" t="s">
        <v>22</v>
      </c>
      <c r="D1080" t="s">
        <v>22</v>
      </c>
      <c r="E1080" t="s">
        <v>14349</v>
      </c>
      <c r="F1080" t="s">
        <v>13347</v>
      </c>
      <c r="G1080" t="s">
        <v>22</v>
      </c>
      <c r="H1080" t="s">
        <v>490</v>
      </c>
      <c r="I1080" t="s">
        <v>15622</v>
      </c>
      <c r="J1080" t="s">
        <v>7029</v>
      </c>
      <c r="K1080" t="s">
        <v>22</v>
      </c>
      <c r="L1080" t="s">
        <v>22</v>
      </c>
      <c r="M1080" t="s">
        <v>15628</v>
      </c>
      <c r="N1080" t="s">
        <v>22</v>
      </c>
      <c r="O1080" t="s">
        <v>22</v>
      </c>
    </row>
    <row r="1081" spans="1:15" x14ac:dyDescent="0.35">
      <c r="A1081" t="s">
        <v>10223</v>
      </c>
      <c r="B1081" t="s">
        <v>15629</v>
      </c>
      <c r="C1081" t="s">
        <v>22</v>
      </c>
      <c r="D1081" t="s">
        <v>22</v>
      </c>
      <c r="E1081" t="s">
        <v>14349</v>
      </c>
      <c r="F1081" t="s">
        <v>13347</v>
      </c>
      <c r="G1081" t="s">
        <v>22</v>
      </c>
      <c r="H1081" t="s">
        <v>490</v>
      </c>
      <c r="I1081" t="s">
        <v>15622</v>
      </c>
      <c r="J1081" t="s">
        <v>7029</v>
      </c>
      <c r="K1081" t="s">
        <v>22</v>
      </c>
      <c r="L1081" t="s">
        <v>22</v>
      </c>
      <c r="M1081" t="s">
        <v>15629</v>
      </c>
      <c r="N1081" t="s">
        <v>22</v>
      </c>
      <c r="O1081" t="s">
        <v>22</v>
      </c>
    </row>
    <row r="1082" spans="1:15" x14ac:dyDescent="0.35">
      <c r="A1082" t="s">
        <v>10223</v>
      </c>
      <c r="B1082" t="s">
        <v>15630</v>
      </c>
      <c r="C1082" t="s">
        <v>22</v>
      </c>
      <c r="D1082" t="s">
        <v>22</v>
      </c>
      <c r="E1082" t="s">
        <v>14349</v>
      </c>
      <c r="F1082" t="s">
        <v>13347</v>
      </c>
      <c r="G1082" t="s">
        <v>22</v>
      </c>
      <c r="H1082" t="s">
        <v>490</v>
      </c>
      <c r="I1082" t="s">
        <v>15622</v>
      </c>
      <c r="J1082" t="s">
        <v>7029</v>
      </c>
      <c r="K1082" t="s">
        <v>22</v>
      </c>
      <c r="L1082" t="s">
        <v>22</v>
      </c>
      <c r="M1082" t="s">
        <v>15630</v>
      </c>
      <c r="N1082" t="s">
        <v>22</v>
      </c>
      <c r="O1082" t="s">
        <v>22</v>
      </c>
    </row>
    <row r="1083" spans="1:15" x14ac:dyDescent="0.35">
      <c r="A1083" t="s">
        <v>10223</v>
      </c>
      <c r="B1083" t="s">
        <v>15631</v>
      </c>
      <c r="C1083" t="s">
        <v>22</v>
      </c>
      <c r="D1083" t="s">
        <v>22</v>
      </c>
      <c r="E1083" t="s">
        <v>14334</v>
      </c>
      <c r="F1083" t="s">
        <v>13347</v>
      </c>
      <c r="G1083" t="s">
        <v>22</v>
      </c>
      <c r="H1083" t="s">
        <v>22</v>
      </c>
      <c r="I1083" t="s">
        <v>22</v>
      </c>
      <c r="J1083" t="s">
        <v>22</v>
      </c>
      <c r="K1083" t="s">
        <v>22</v>
      </c>
      <c r="L1083" t="s">
        <v>22</v>
      </c>
      <c r="M1083" t="s">
        <v>15631</v>
      </c>
      <c r="N1083" t="s">
        <v>22</v>
      </c>
      <c r="O1083" t="s">
        <v>22</v>
      </c>
    </row>
    <row r="1084" spans="1:15" x14ac:dyDescent="0.35">
      <c r="A1084" t="s">
        <v>10223</v>
      </c>
      <c r="B1084" t="s">
        <v>15632</v>
      </c>
      <c r="C1084" t="s">
        <v>22</v>
      </c>
      <c r="D1084" t="s">
        <v>22</v>
      </c>
      <c r="E1084" t="s">
        <v>14334</v>
      </c>
      <c r="F1084" t="s">
        <v>13347</v>
      </c>
      <c r="G1084" t="s">
        <v>22</v>
      </c>
      <c r="H1084" t="s">
        <v>22</v>
      </c>
      <c r="I1084" t="s">
        <v>22</v>
      </c>
      <c r="J1084" t="s">
        <v>22</v>
      </c>
      <c r="K1084" t="s">
        <v>22</v>
      </c>
      <c r="L1084">
        <v>100</v>
      </c>
      <c r="M1084" t="s">
        <v>15632</v>
      </c>
      <c r="N1084" t="s">
        <v>22</v>
      </c>
      <c r="O1084" t="s">
        <v>22</v>
      </c>
    </row>
    <row r="1085" spans="1:15" x14ac:dyDescent="0.35">
      <c r="A1085" t="s">
        <v>10223</v>
      </c>
      <c r="B1085" t="s">
        <v>15633</v>
      </c>
      <c r="C1085" t="s">
        <v>22</v>
      </c>
      <c r="D1085" t="s">
        <v>22</v>
      </c>
      <c r="E1085" t="s">
        <v>14334</v>
      </c>
      <c r="F1085" t="s">
        <v>13347</v>
      </c>
      <c r="G1085" t="s">
        <v>22</v>
      </c>
      <c r="H1085" t="s">
        <v>22</v>
      </c>
      <c r="I1085" t="s">
        <v>22</v>
      </c>
      <c r="J1085" t="s">
        <v>22</v>
      </c>
      <c r="K1085" t="s">
        <v>22</v>
      </c>
      <c r="L1085" t="s">
        <v>22</v>
      </c>
      <c r="M1085" t="s">
        <v>15633</v>
      </c>
      <c r="N1085" t="s">
        <v>22</v>
      </c>
      <c r="O1085" t="s">
        <v>22</v>
      </c>
    </row>
    <row r="1086" spans="1:15" x14ac:dyDescent="0.35">
      <c r="A1086" t="s">
        <v>10223</v>
      </c>
      <c r="B1086" t="s">
        <v>15634</v>
      </c>
      <c r="C1086" t="s">
        <v>22</v>
      </c>
      <c r="D1086" t="s">
        <v>22</v>
      </c>
      <c r="E1086" t="s">
        <v>13352</v>
      </c>
      <c r="F1086" t="s">
        <v>13351</v>
      </c>
      <c r="G1086" t="s">
        <v>22</v>
      </c>
      <c r="H1086" t="s">
        <v>7054</v>
      </c>
      <c r="I1086" t="s">
        <v>22</v>
      </c>
      <c r="J1086" t="s">
        <v>22</v>
      </c>
      <c r="K1086" t="s">
        <v>22</v>
      </c>
      <c r="L1086" t="s">
        <v>22</v>
      </c>
      <c r="M1086" t="s">
        <v>15634</v>
      </c>
      <c r="N1086" t="s">
        <v>22</v>
      </c>
      <c r="O1086" t="s">
        <v>22</v>
      </c>
    </row>
    <row r="1087" spans="1:15" x14ac:dyDescent="0.35">
      <c r="A1087" t="s">
        <v>10223</v>
      </c>
      <c r="B1087" t="s">
        <v>15635</v>
      </c>
      <c r="C1087" t="s">
        <v>22</v>
      </c>
      <c r="D1087" t="s">
        <v>22</v>
      </c>
      <c r="E1087" t="s">
        <v>13352</v>
      </c>
      <c r="F1087" t="s">
        <v>13351</v>
      </c>
      <c r="G1087" t="s">
        <v>22</v>
      </c>
      <c r="H1087" t="s">
        <v>7054</v>
      </c>
      <c r="I1087" t="s">
        <v>22</v>
      </c>
      <c r="J1087" t="s">
        <v>22</v>
      </c>
      <c r="K1087" t="s">
        <v>22</v>
      </c>
      <c r="L1087" t="s">
        <v>22</v>
      </c>
      <c r="M1087" t="s">
        <v>15635</v>
      </c>
      <c r="N1087" t="s">
        <v>22</v>
      </c>
      <c r="O1087" t="s">
        <v>22</v>
      </c>
    </row>
    <row r="1088" spans="1:15" x14ac:dyDescent="0.35">
      <c r="A1088" t="s">
        <v>10223</v>
      </c>
      <c r="B1088" t="s">
        <v>15636</v>
      </c>
      <c r="C1088" t="s">
        <v>22</v>
      </c>
      <c r="D1088" t="s">
        <v>22</v>
      </c>
      <c r="E1088" t="s">
        <v>14334</v>
      </c>
      <c r="F1088" t="s">
        <v>13347</v>
      </c>
      <c r="G1088" t="s">
        <v>22</v>
      </c>
      <c r="H1088" t="s">
        <v>22</v>
      </c>
      <c r="I1088" t="s">
        <v>15637</v>
      </c>
      <c r="J1088" t="s">
        <v>22</v>
      </c>
      <c r="K1088" t="s">
        <v>22</v>
      </c>
      <c r="L1088" t="s">
        <v>22</v>
      </c>
      <c r="M1088" t="s">
        <v>15636</v>
      </c>
      <c r="N1088" t="s">
        <v>22</v>
      </c>
      <c r="O1088" t="s">
        <v>22</v>
      </c>
    </row>
    <row r="1089" spans="1:15" x14ac:dyDescent="0.35">
      <c r="A1089" t="s">
        <v>10223</v>
      </c>
      <c r="B1089" t="s">
        <v>15638</v>
      </c>
      <c r="C1089" t="s">
        <v>22</v>
      </c>
      <c r="D1089" t="s">
        <v>22</v>
      </c>
      <c r="E1089" t="s">
        <v>14334</v>
      </c>
      <c r="F1089" t="s">
        <v>13347</v>
      </c>
      <c r="G1089" t="s">
        <v>22</v>
      </c>
      <c r="H1089" t="s">
        <v>7054</v>
      </c>
      <c r="I1089" t="s">
        <v>22</v>
      </c>
      <c r="J1089" t="s">
        <v>22</v>
      </c>
      <c r="K1089" t="s">
        <v>22</v>
      </c>
      <c r="L1089" t="s">
        <v>22</v>
      </c>
      <c r="M1089" t="s">
        <v>15638</v>
      </c>
      <c r="N1089" t="s">
        <v>22</v>
      </c>
      <c r="O1089" t="s">
        <v>22</v>
      </c>
    </row>
    <row r="1090" spans="1:15" x14ac:dyDescent="0.35">
      <c r="A1090" t="s">
        <v>10223</v>
      </c>
      <c r="B1090" t="s">
        <v>15639</v>
      </c>
      <c r="C1090" t="s">
        <v>22</v>
      </c>
      <c r="D1090" t="s">
        <v>22</v>
      </c>
      <c r="E1090" t="s">
        <v>14334</v>
      </c>
      <c r="F1090" t="s">
        <v>13347</v>
      </c>
      <c r="G1090" t="s">
        <v>22</v>
      </c>
      <c r="H1090" t="s">
        <v>7054</v>
      </c>
      <c r="I1090" t="s">
        <v>22</v>
      </c>
      <c r="J1090" t="s">
        <v>22</v>
      </c>
      <c r="K1090" t="s">
        <v>22</v>
      </c>
      <c r="L1090" t="s">
        <v>22</v>
      </c>
      <c r="M1090" t="s">
        <v>15638</v>
      </c>
      <c r="N1090" t="s">
        <v>22</v>
      </c>
      <c r="O1090" t="s">
        <v>22</v>
      </c>
    </row>
    <row r="1091" spans="1:15" x14ac:dyDescent="0.35">
      <c r="A1091" t="s">
        <v>10223</v>
      </c>
      <c r="B1091" t="s">
        <v>15640</v>
      </c>
      <c r="C1091" t="s">
        <v>22</v>
      </c>
      <c r="D1091" t="s">
        <v>22</v>
      </c>
      <c r="E1091" t="s">
        <v>14334</v>
      </c>
      <c r="F1091" t="s">
        <v>13347</v>
      </c>
      <c r="G1091" t="s">
        <v>22</v>
      </c>
      <c r="H1091" t="s">
        <v>22</v>
      </c>
      <c r="I1091" t="s">
        <v>22</v>
      </c>
      <c r="J1091" t="s">
        <v>22</v>
      </c>
      <c r="K1091" t="s">
        <v>22</v>
      </c>
      <c r="L1091" t="s">
        <v>22</v>
      </c>
      <c r="M1091" t="s">
        <v>15640</v>
      </c>
      <c r="N1091" t="s">
        <v>22</v>
      </c>
      <c r="O1091" t="s">
        <v>22</v>
      </c>
    </row>
    <row r="1092" spans="1:15" x14ac:dyDescent="0.35">
      <c r="A1092" t="s">
        <v>10223</v>
      </c>
      <c r="B1092" t="s">
        <v>15641</v>
      </c>
      <c r="C1092" t="s">
        <v>22</v>
      </c>
      <c r="D1092" t="s">
        <v>22</v>
      </c>
      <c r="E1092" t="s">
        <v>14334</v>
      </c>
      <c r="F1092" t="s">
        <v>13347</v>
      </c>
      <c r="G1092" t="s">
        <v>22</v>
      </c>
      <c r="H1092" t="s">
        <v>22</v>
      </c>
      <c r="I1092" t="s">
        <v>22</v>
      </c>
      <c r="J1092" t="s">
        <v>22</v>
      </c>
      <c r="K1092" t="s">
        <v>22</v>
      </c>
      <c r="L1092" t="s">
        <v>22</v>
      </c>
      <c r="M1092" t="s">
        <v>15641</v>
      </c>
      <c r="N1092" t="s">
        <v>22</v>
      </c>
      <c r="O1092" t="s">
        <v>22</v>
      </c>
    </row>
    <row r="1093" spans="1:15" x14ac:dyDescent="0.35">
      <c r="A1093" t="s">
        <v>10223</v>
      </c>
      <c r="B1093" t="s">
        <v>15642</v>
      </c>
      <c r="C1093" t="s">
        <v>22</v>
      </c>
      <c r="D1093" t="s">
        <v>22</v>
      </c>
      <c r="E1093" t="s">
        <v>14334</v>
      </c>
      <c r="F1093" t="s">
        <v>13347</v>
      </c>
      <c r="G1093" t="s">
        <v>22</v>
      </c>
      <c r="H1093" t="s">
        <v>22</v>
      </c>
      <c r="I1093" t="s">
        <v>22</v>
      </c>
      <c r="J1093" t="s">
        <v>22</v>
      </c>
      <c r="K1093" t="s">
        <v>22</v>
      </c>
      <c r="L1093" t="s">
        <v>22</v>
      </c>
      <c r="M1093" t="s">
        <v>15642</v>
      </c>
      <c r="N1093" t="s">
        <v>22</v>
      </c>
      <c r="O1093" t="s">
        <v>22</v>
      </c>
    </row>
    <row r="1094" spans="1:15" x14ac:dyDescent="0.35">
      <c r="A1094" t="s">
        <v>10223</v>
      </c>
      <c r="B1094" t="s">
        <v>15643</v>
      </c>
      <c r="C1094" t="s">
        <v>22</v>
      </c>
      <c r="D1094" t="s">
        <v>22</v>
      </c>
      <c r="E1094" t="s">
        <v>14334</v>
      </c>
      <c r="F1094" t="s">
        <v>13347</v>
      </c>
      <c r="G1094" t="s">
        <v>22</v>
      </c>
      <c r="H1094" t="s">
        <v>22</v>
      </c>
      <c r="I1094" t="s">
        <v>22</v>
      </c>
      <c r="J1094" t="s">
        <v>22</v>
      </c>
      <c r="K1094" t="s">
        <v>22</v>
      </c>
      <c r="L1094" t="s">
        <v>22</v>
      </c>
      <c r="M1094" t="s">
        <v>15643</v>
      </c>
      <c r="N1094" t="s">
        <v>22</v>
      </c>
      <c r="O1094" t="s">
        <v>22</v>
      </c>
    </row>
    <row r="1095" spans="1:15" x14ac:dyDescent="0.35">
      <c r="A1095" t="s">
        <v>10223</v>
      </c>
      <c r="B1095" t="s">
        <v>15644</v>
      </c>
      <c r="C1095" t="s">
        <v>22</v>
      </c>
      <c r="D1095" t="s">
        <v>22</v>
      </c>
      <c r="E1095" t="s">
        <v>14334</v>
      </c>
      <c r="F1095" t="s">
        <v>13347</v>
      </c>
      <c r="G1095" t="s">
        <v>22</v>
      </c>
      <c r="H1095" t="s">
        <v>22</v>
      </c>
      <c r="I1095" t="s">
        <v>22</v>
      </c>
      <c r="J1095" t="s">
        <v>22</v>
      </c>
      <c r="K1095" t="s">
        <v>22</v>
      </c>
      <c r="L1095" t="s">
        <v>22</v>
      </c>
      <c r="M1095" t="s">
        <v>15644</v>
      </c>
      <c r="N1095" t="s">
        <v>22</v>
      </c>
      <c r="O1095" t="s">
        <v>22</v>
      </c>
    </row>
    <row r="1096" spans="1:15" x14ac:dyDescent="0.35">
      <c r="A1096" t="s">
        <v>10223</v>
      </c>
      <c r="B1096" t="s">
        <v>15645</v>
      </c>
      <c r="C1096" t="s">
        <v>22</v>
      </c>
      <c r="D1096" t="s">
        <v>22</v>
      </c>
      <c r="E1096" t="s">
        <v>14334</v>
      </c>
      <c r="F1096" t="s">
        <v>13347</v>
      </c>
      <c r="G1096" t="s">
        <v>22</v>
      </c>
      <c r="H1096" t="s">
        <v>22</v>
      </c>
      <c r="I1096" t="s">
        <v>22</v>
      </c>
      <c r="J1096" t="s">
        <v>22</v>
      </c>
      <c r="K1096" t="s">
        <v>22</v>
      </c>
      <c r="L1096" t="s">
        <v>22</v>
      </c>
      <c r="M1096" t="s">
        <v>15645</v>
      </c>
      <c r="N1096" t="s">
        <v>22</v>
      </c>
      <c r="O1096" t="s">
        <v>22</v>
      </c>
    </row>
    <row r="1097" spans="1:15" x14ac:dyDescent="0.35">
      <c r="A1097" t="s">
        <v>10223</v>
      </c>
      <c r="B1097" t="s">
        <v>15646</v>
      </c>
      <c r="C1097" t="s">
        <v>22</v>
      </c>
      <c r="D1097" t="s">
        <v>22</v>
      </c>
      <c r="E1097" t="s">
        <v>14334</v>
      </c>
      <c r="F1097" t="s">
        <v>13347</v>
      </c>
      <c r="G1097" t="s">
        <v>22</v>
      </c>
      <c r="H1097" t="s">
        <v>22</v>
      </c>
      <c r="I1097" t="s">
        <v>22</v>
      </c>
      <c r="J1097" t="s">
        <v>22</v>
      </c>
      <c r="K1097" t="s">
        <v>22</v>
      </c>
      <c r="L1097" t="s">
        <v>22</v>
      </c>
      <c r="M1097" t="s">
        <v>15646</v>
      </c>
      <c r="N1097" t="s">
        <v>22</v>
      </c>
      <c r="O1097" t="s">
        <v>22</v>
      </c>
    </row>
    <row r="1098" spans="1:15" x14ac:dyDescent="0.35">
      <c r="A1098" t="s">
        <v>10223</v>
      </c>
      <c r="B1098" t="s">
        <v>15647</v>
      </c>
      <c r="C1098" t="s">
        <v>22</v>
      </c>
      <c r="D1098" t="s">
        <v>22</v>
      </c>
      <c r="E1098" t="s">
        <v>14334</v>
      </c>
      <c r="F1098" t="s">
        <v>13347</v>
      </c>
      <c r="G1098" t="s">
        <v>22</v>
      </c>
      <c r="H1098" t="s">
        <v>22</v>
      </c>
      <c r="I1098" t="s">
        <v>22</v>
      </c>
      <c r="J1098" t="s">
        <v>22</v>
      </c>
      <c r="K1098" t="s">
        <v>22</v>
      </c>
      <c r="L1098" t="s">
        <v>22</v>
      </c>
      <c r="M1098" t="s">
        <v>15647</v>
      </c>
      <c r="N1098" t="s">
        <v>22</v>
      </c>
      <c r="O1098" t="s">
        <v>22</v>
      </c>
    </row>
    <row r="1099" spans="1:15" x14ac:dyDescent="0.35">
      <c r="A1099" t="s">
        <v>10223</v>
      </c>
      <c r="B1099" t="s">
        <v>15648</v>
      </c>
      <c r="C1099" t="s">
        <v>22</v>
      </c>
      <c r="D1099" t="s">
        <v>22</v>
      </c>
      <c r="E1099" t="s">
        <v>14334</v>
      </c>
      <c r="F1099" t="s">
        <v>13347</v>
      </c>
      <c r="G1099" t="s">
        <v>22</v>
      </c>
      <c r="H1099" t="s">
        <v>22</v>
      </c>
      <c r="I1099" t="s">
        <v>22</v>
      </c>
      <c r="J1099" t="s">
        <v>22</v>
      </c>
      <c r="K1099" t="s">
        <v>22</v>
      </c>
      <c r="L1099" t="s">
        <v>22</v>
      </c>
      <c r="M1099" t="s">
        <v>15648</v>
      </c>
      <c r="N1099" t="s">
        <v>22</v>
      </c>
      <c r="O1099" t="s">
        <v>22</v>
      </c>
    </row>
    <row r="1100" spans="1:15" x14ac:dyDescent="0.35">
      <c r="A1100" t="s">
        <v>10223</v>
      </c>
      <c r="B1100" t="s">
        <v>15649</v>
      </c>
      <c r="C1100" t="s">
        <v>22</v>
      </c>
      <c r="D1100" t="s">
        <v>22</v>
      </c>
      <c r="E1100" t="s">
        <v>14334</v>
      </c>
      <c r="F1100" t="s">
        <v>13347</v>
      </c>
      <c r="G1100" t="s">
        <v>22</v>
      </c>
      <c r="H1100" t="s">
        <v>22</v>
      </c>
      <c r="I1100" t="s">
        <v>22</v>
      </c>
      <c r="J1100" t="s">
        <v>22</v>
      </c>
      <c r="K1100" t="s">
        <v>22</v>
      </c>
      <c r="L1100" t="s">
        <v>22</v>
      </c>
      <c r="M1100" t="s">
        <v>15649</v>
      </c>
      <c r="N1100" t="s">
        <v>22</v>
      </c>
      <c r="O1100" t="s">
        <v>22</v>
      </c>
    </row>
    <row r="1101" spans="1:15" x14ac:dyDescent="0.35">
      <c r="A1101" t="s">
        <v>10223</v>
      </c>
      <c r="B1101" t="s">
        <v>15650</v>
      </c>
      <c r="C1101" t="s">
        <v>22</v>
      </c>
      <c r="D1101" t="s">
        <v>22</v>
      </c>
      <c r="E1101" t="s">
        <v>14334</v>
      </c>
      <c r="F1101" t="s">
        <v>13347</v>
      </c>
      <c r="G1101" t="s">
        <v>22</v>
      </c>
      <c r="H1101" t="s">
        <v>22</v>
      </c>
      <c r="I1101" t="s">
        <v>22</v>
      </c>
      <c r="J1101" t="s">
        <v>22</v>
      </c>
      <c r="K1101" t="s">
        <v>22</v>
      </c>
      <c r="L1101" t="s">
        <v>22</v>
      </c>
      <c r="M1101" t="s">
        <v>15650</v>
      </c>
      <c r="N1101" t="s">
        <v>22</v>
      </c>
      <c r="O1101" t="s">
        <v>22</v>
      </c>
    </row>
    <row r="1102" spans="1:15" x14ac:dyDescent="0.35">
      <c r="A1102" t="s">
        <v>10223</v>
      </c>
      <c r="B1102" t="s">
        <v>15651</v>
      </c>
      <c r="C1102" t="s">
        <v>22</v>
      </c>
      <c r="D1102" t="s">
        <v>22</v>
      </c>
      <c r="E1102" t="s">
        <v>14334</v>
      </c>
      <c r="F1102" t="s">
        <v>13347</v>
      </c>
      <c r="G1102" t="s">
        <v>22</v>
      </c>
      <c r="H1102" t="s">
        <v>22</v>
      </c>
      <c r="I1102" t="s">
        <v>22</v>
      </c>
      <c r="J1102" t="s">
        <v>22</v>
      </c>
      <c r="K1102" t="s">
        <v>22</v>
      </c>
      <c r="L1102" t="s">
        <v>22</v>
      </c>
      <c r="M1102" t="s">
        <v>15651</v>
      </c>
      <c r="N1102" t="s">
        <v>22</v>
      </c>
      <c r="O1102" t="s">
        <v>22</v>
      </c>
    </row>
    <row r="1103" spans="1:15" x14ac:dyDescent="0.35">
      <c r="A1103" t="s">
        <v>10223</v>
      </c>
      <c r="B1103" t="s">
        <v>15652</v>
      </c>
      <c r="C1103" t="s">
        <v>22</v>
      </c>
      <c r="D1103" t="s">
        <v>22</v>
      </c>
      <c r="E1103" t="s">
        <v>14334</v>
      </c>
      <c r="F1103" t="s">
        <v>13347</v>
      </c>
      <c r="G1103" t="s">
        <v>22</v>
      </c>
      <c r="H1103" t="s">
        <v>22</v>
      </c>
      <c r="I1103" t="s">
        <v>22</v>
      </c>
      <c r="J1103" t="s">
        <v>22</v>
      </c>
      <c r="K1103" t="s">
        <v>22</v>
      </c>
      <c r="L1103" t="s">
        <v>22</v>
      </c>
      <c r="M1103" t="s">
        <v>15652</v>
      </c>
      <c r="N1103" t="s">
        <v>22</v>
      </c>
      <c r="O1103" t="s">
        <v>22</v>
      </c>
    </row>
    <row r="1104" spans="1:15" x14ac:dyDescent="0.35">
      <c r="A1104" t="s">
        <v>10223</v>
      </c>
      <c r="B1104" t="s">
        <v>15653</v>
      </c>
      <c r="C1104" t="s">
        <v>22</v>
      </c>
      <c r="D1104" t="s">
        <v>22</v>
      </c>
      <c r="E1104" t="s">
        <v>14334</v>
      </c>
      <c r="F1104" t="s">
        <v>13347</v>
      </c>
      <c r="G1104" t="s">
        <v>22</v>
      </c>
      <c r="H1104" t="s">
        <v>22</v>
      </c>
      <c r="I1104" t="s">
        <v>22</v>
      </c>
      <c r="J1104" t="s">
        <v>22</v>
      </c>
      <c r="K1104" t="s">
        <v>22</v>
      </c>
      <c r="L1104" t="s">
        <v>22</v>
      </c>
      <c r="M1104" t="s">
        <v>15653</v>
      </c>
      <c r="N1104" t="s">
        <v>22</v>
      </c>
      <c r="O1104" t="s">
        <v>22</v>
      </c>
    </row>
    <row r="1105" spans="1:15" x14ac:dyDescent="0.35">
      <c r="A1105" t="s">
        <v>10223</v>
      </c>
      <c r="B1105" t="s">
        <v>15654</v>
      </c>
      <c r="C1105" t="s">
        <v>22</v>
      </c>
      <c r="D1105" t="s">
        <v>22</v>
      </c>
      <c r="E1105" t="s">
        <v>14334</v>
      </c>
      <c r="F1105" t="s">
        <v>13347</v>
      </c>
      <c r="G1105" t="s">
        <v>22</v>
      </c>
      <c r="H1105" t="s">
        <v>22</v>
      </c>
      <c r="I1105" t="s">
        <v>22</v>
      </c>
      <c r="J1105" t="s">
        <v>22</v>
      </c>
      <c r="K1105" t="s">
        <v>22</v>
      </c>
      <c r="L1105" t="s">
        <v>22</v>
      </c>
      <c r="M1105" t="s">
        <v>15654</v>
      </c>
      <c r="N1105" t="s">
        <v>22</v>
      </c>
      <c r="O1105" t="s">
        <v>22</v>
      </c>
    </row>
    <row r="1106" spans="1:15" x14ac:dyDescent="0.35">
      <c r="A1106" t="s">
        <v>10223</v>
      </c>
      <c r="B1106" t="s">
        <v>15655</v>
      </c>
      <c r="C1106" t="s">
        <v>22</v>
      </c>
      <c r="D1106" t="s">
        <v>22</v>
      </c>
      <c r="E1106" t="s">
        <v>14334</v>
      </c>
      <c r="F1106" t="s">
        <v>13347</v>
      </c>
      <c r="G1106" t="s">
        <v>22</v>
      </c>
      <c r="H1106" t="s">
        <v>22</v>
      </c>
      <c r="I1106" t="s">
        <v>22</v>
      </c>
      <c r="J1106" t="s">
        <v>22</v>
      </c>
      <c r="K1106" t="s">
        <v>22</v>
      </c>
      <c r="L1106" t="s">
        <v>22</v>
      </c>
      <c r="M1106" t="s">
        <v>15655</v>
      </c>
      <c r="N1106" t="s">
        <v>22</v>
      </c>
      <c r="O1106" t="s">
        <v>22</v>
      </c>
    </row>
    <row r="1107" spans="1:15" x14ac:dyDescent="0.35">
      <c r="A1107" t="s">
        <v>10223</v>
      </c>
      <c r="B1107" t="s">
        <v>15656</v>
      </c>
      <c r="C1107" t="s">
        <v>22</v>
      </c>
      <c r="D1107" t="s">
        <v>22</v>
      </c>
      <c r="E1107" t="s">
        <v>14334</v>
      </c>
      <c r="F1107" t="s">
        <v>13347</v>
      </c>
      <c r="G1107" t="s">
        <v>22</v>
      </c>
      <c r="H1107" t="s">
        <v>22</v>
      </c>
      <c r="I1107" t="s">
        <v>22</v>
      </c>
      <c r="J1107" t="s">
        <v>22</v>
      </c>
      <c r="K1107" t="s">
        <v>22</v>
      </c>
      <c r="L1107" t="s">
        <v>22</v>
      </c>
      <c r="M1107" t="s">
        <v>15656</v>
      </c>
      <c r="N1107" t="s">
        <v>22</v>
      </c>
      <c r="O1107" t="s">
        <v>22</v>
      </c>
    </row>
    <row r="1108" spans="1:15" x14ac:dyDescent="0.35">
      <c r="A1108" t="s">
        <v>10223</v>
      </c>
      <c r="B1108" t="s">
        <v>15657</v>
      </c>
      <c r="C1108" t="s">
        <v>22</v>
      </c>
      <c r="D1108" t="s">
        <v>22</v>
      </c>
      <c r="E1108" t="s">
        <v>14334</v>
      </c>
      <c r="F1108" t="s">
        <v>13347</v>
      </c>
      <c r="G1108" t="s">
        <v>22</v>
      </c>
      <c r="H1108" t="s">
        <v>22</v>
      </c>
      <c r="I1108" t="s">
        <v>22</v>
      </c>
      <c r="J1108" t="s">
        <v>22</v>
      </c>
      <c r="K1108" t="s">
        <v>22</v>
      </c>
      <c r="L1108" t="s">
        <v>22</v>
      </c>
      <c r="M1108" t="s">
        <v>15657</v>
      </c>
      <c r="N1108" t="s">
        <v>22</v>
      </c>
      <c r="O1108" t="s">
        <v>22</v>
      </c>
    </row>
    <row r="1109" spans="1:15" x14ac:dyDescent="0.35">
      <c r="A1109" t="s">
        <v>10223</v>
      </c>
      <c r="B1109" t="s">
        <v>15658</v>
      </c>
      <c r="C1109" t="s">
        <v>22</v>
      </c>
      <c r="D1109" t="s">
        <v>22</v>
      </c>
      <c r="E1109" t="s">
        <v>14334</v>
      </c>
      <c r="F1109" t="s">
        <v>13347</v>
      </c>
      <c r="G1109" t="s">
        <v>22</v>
      </c>
      <c r="H1109" t="s">
        <v>22</v>
      </c>
      <c r="I1109" t="s">
        <v>22</v>
      </c>
      <c r="J1109" t="s">
        <v>22</v>
      </c>
      <c r="K1109" t="s">
        <v>22</v>
      </c>
      <c r="L1109" t="s">
        <v>22</v>
      </c>
      <c r="M1109" t="s">
        <v>15658</v>
      </c>
      <c r="N1109" t="s">
        <v>22</v>
      </c>
      <c r="O1109" t="s">
        <v>22</v>
      </c>
    </row>
    <row r="1110" spans="1:15" x14ac:dyDescent="0.35">
      <c r="A1110" t="s">
        <v>10223</v>
      </c>
      <c r="B1110" t="s">
        <v>15659</v>
      </c>
      <c r="C1110" t="s">
        <v>22</v>
      </c>
      <c r="D1110" t="s">
        <v>22</v>
      </c>
      <c r="E1110" t="s">
        <v>14334</v>
      </c>
      <c r="F1110" t="s">
        <v>13347</v>
      </c>
      <c r="G1110" t="s">
        <v>22</v>
      </c>
      <c r="H1110" t="s">
        <v>22</v>
      </c>
      <c r="I1110" t="s">
        <v>22</v>
      </c>
      <c r="J1110" t="s">
        <v>22</v>
      </c>
      <c r="K1110" t="s">
        <v>22</v>
      </c>
      <c r="L1110" t="s">
        <v>22</v>
      </c>
      <c r="M1110" t="s">
        <v>15659</v>
      </c>
      <c r="N1110" t="s">
        <v>22</v>
      </c>
      <c r="O1110" t="s">
        <v>22</v>
      </c>
    </row>
    <row r="1111" spans="1:15" x14ac:dyDescent="0.35">
      <c r="A1111" t="s">
        <v>10223</v>
      </c>
      <c r="B1111" t="s">
        <v>15660</v>
      </c>
      <c r="C1111" t="s">
        <v>22</v>
      </c>
      <c r="D1111" t="s">
        <v>22</v>
      </c>
      <c r="E1111" t="s">
        <v>14334</v>
      </c>
      <c r="F1111" t="s">
        <v>13347</v>
      </c>
      <c r="G1111" t="s">
        <v>22</v>
      </c>
      <c r="H1111" t="s">
        <v>22</v>
      </c>
      <c r="I1111" t="s">
        <v>22</v>
      </c>
      <c r="J1111" t="s">
        <v>22</v>
      </c>
      <c r="K1111" t="s">
        <v>22</v>
      </c>
      <c r="L1111" t="s">
        <v>22</v>
      </c>
      <c r="M1111" t="s">
        <v>15660</v>
      </c>
      <c r="N1111" t="s">
        <v>22</v>
      </c>
      <c r="O1111" t="s">
        <v>22</v>
      </c>
    </row>
    <row r="1112" spans="1:15" x14ac:dyDescent="0.35">
      <c r="A1112" t="s">
        <v>10223</v>
      </c>
      <c r="B1112" t="s">
        <v>15661</v>
      </c>
      <c r="C1112" t="s">
        <v>22</v>
      </c>
      <c r="D1112" t="s">
        <v>22</v>
      </c>
      <c r="E1112" t="s">
        <v>14334</v>
      </c>
      <c r="F1112" t="s">
        <v>13347</v>
      </c>
      <c r="G1112" t="s">
        <v>22</v>
      </c>
      <c r="H1112" t="s">
        <v>22</v>
      </c>
      <c r="I1112" t="s">
        <v>22</v>
      </c>
      <c r="J1112" t="s">
        <v>22</v>
      </c>
      <c r="K1112" t="s">
        <v>22</v>
      </c>
      <c r="L1112" t="s">
        <v>22</v>
      </c>
      <c r="M1112" t="s">
        <v>15661</v>
      </c>
      <c r="N1112" t="s">
        <v>22</v>
      </c>
      <c r="O1112" t="s">
        <v>22</v>
      </c>
    </row>
    <row r="1113" spans="1:15" x14ac:dyDescent="0.35">
      <c r="A1113" t="s">
        <v>10223</v>
      </c>
      <c r="B1113" t="s">
        <v>15662</v>
      </c>
      <c r="C1113" t="s">
        <v>22</v>
      </c>
      <c r="D1113" t="s">
        <v>22</v>
      </c>
      <c r="E1113" t="s">
        <v>14334</v>
      </c>
      <c r="F1113" t="s">
        <v>13347</v>
      </c>
      <c r="G1113" t="s">
        <v>22</v>
      </c>
      <c r="H1113" t="s">
        <v>22</v>
      </c>
      <c r="I1113" t="s">
        <v>22</v>
      </c>
      <c r="J1113" t="s">
        <v>22</v>
      </c>
      <c r="K1113" t="s">
        <v>22</v>
      </c>
      <c r="L1113" t="s">
        <v>22</v>
      </c>
      <c r="M1113" t="s">
        <v>15662</v>
      </c>
      <c r="N1113" t="s">
        <v>22</v>
      </c>
      <c r="O1113" t="s">
        <v>22</v>
      </c>
    </row>
    <row r="1114" spans="1:15" x14ac:dyDescent="0.35">
      <c r="A1114" t="s">
        <v>10223</v>
      </c>
      <c r="B1114" t="s">
        <v>15663</v>
      </c>
      <c r="C1114" t="s">
        <v>22</v>
      </c>
      <c r="D1114" t="s">
        <v>22</v>
      </c>
      <c r="E1114" t="s">
        <v>14334</v>
      </c>
      <c r="F1114" t="s">
        <v>13347</v>
      </c>
      <c r="G1114" t="s">
        <v>22</v>
      </c>
      <c r="H1114" t="s">
        <v>22</v>
      </c>
      <c r="I1114" t="s">
        <v>22</v>
      </c>
      <c r="J1114" t="s">
        <v>22</v>
      </c>
      <c r="K1114" t="s">
        <v>22</v>
      </c>
      <c r="L1114" t="s">
        <v>22</v>
      </c>
      <c r="M1114" t="s">
        <v>15663</v>
      </c>
      <c r="N1114" t="s">
        <v>22</v>
      </c>
      <c r="O1114" t="s">
        <v>22</v>
      </c>
    </row>
    <row r="1115" spans="1:15" x14ac:dyDescent="0.35">
      <c r="A1115" t="s">
        <v>10223</v>
      </c>
      <c r="B1115" t="s">
        <v>15664</v>
      </c>
      <c r="C1115" t="s">
        <v>22</v>
      </c>
      <c r="D1115" t="s">
        <v>22</v>
      </c>
      <c r="E1115" t="s">
        <v>14334</v>
      </c>
      <c r="F1115" t="s">
        <v>13347</v>
      </c>
      <c r="G1115" t="s">
        <v>22</v>
      </c>
      <c r="H1115" t="s">
        <v>22</v>
      </c>
      <c r="I1115" t="s">
        <v>22</v>
      </c>
      <c r="J1115" t="s">
        <v>22</v>
      </c>
      <c r="K1115" t="s">
        <v>22</v>
      </c>
      <c r="L1115" t="s">
        <v>22</v>
      </c>
      <c r="M1115" t="s">
        <v>15664</v>
      </c>
      <c r="N1115" t="s">
        <v>22</v>
      </c>
      <c r="O1115" t="s">
        <v>22</v>
      </c>
    </row>
    <row r="1116" spans="1:15" x14ac:dyDescent="0.35">
      <c r="A1116" t="s">
        <v>10223</v>
      </c>
      <c r="B1116" t="s">
        <v>15665</v>
      </c>
      <c r="C1116" t="s">
        <v>22</v>
      </c>
      <c r="D1116" t="s">
        <v>22</v>
      </c>
      <c r="E1116" t="s">
        <v>14334</v>
      </c>
      <c r="F1116" t="s">
        <v>13347</v>
      </c>
      <c r="G1116" t="s">
        <v>22</v>
      </c>
      <c r="H1116" t="s">
        <v>22</v>
      </c>
      <c r="I1116" t="s">
        <v>22</v>
      </c>
      <c r="J1116" t="s">
        <v>22</v>
      </c>
      <c r="K1116" t="s">
        <v>22</v>
      </c>
      <c r="L1116" t="s">
        <v>22</v>
      </c>
      <c r="M1116" t="s">
        <v>15665</v>
      </c>
      <c r="N1116" t="s">
        <v>22</v>
      </c>
      <c r="O1116" t="s">
        <v>22</v>
      </c>
    </row>
    <row r="1117" spans="1:15" x14ac:dyDescent="0.35">
      <c r="A1117" t="s">
        <v>10223</v>
      </c>
      <c r="B1117" t="s">
        <v>15666</v>
      </c>
      <c r="C1117" t="s">
        <v>22</v>
      </c>
      <c r="D1117" t="s">
        <v>22</v>
      </c>
      <c r="E1117" t="s">
        <v>14334</v>
      </c>
      <c r="F1117" t="s">
        <v>13347</v>
      </c>
      <c r="G1117" t="s">
        <v>22</v>
      </c>
      <c r="H1117" t="s">
        <v>22</v>
      </c>
      <c r="I1117" t="s">
        <v>22</v>
      </c>
      <c r="J1117" t="s">
        <v>22</v>
      </c>
      <c r="K1117" t="s">
        <v>22</v>
      </c>
      <c r="L1117" t="s">
        <v>22</v>
      </c>
      <c r="M1117" t="s">
        <v>15666</v>
      </c>
      <c r="N1117" t="s">
        <v>22</v>
      </c>
      <c r="O1117" t="s">
        <v>22</v>
      </c>
    </row>
    <row r="1118" spans="1:15" x14ac:dyDescent="0.35">
      <c r="A1118" t="s">
        <v>10223</v>
      </c>
      <c r="B1118" t="s">
        <v>15667</v>
      </c>
      <c r="C1118" t="s">
        <v>22</v>
      </c>
      <c r="D1118" t="s">
        <v>22</v>
      </c>
      <c r="E1118" t="s">
        <v>14334</v>
      </c>
      <c r="F1118" t="s">
        <v>13347</v>
      </c>
      <c r="G1118" t="s">
        <v>22</v>
      </c>
      <c r="H1118" t="s">
        <v>22</v>
      </c>
      <c r="I1118" t="s">
        <v>22</v>
      </c>
      <c r="J1118" t="s">
        <v>22</v>
      </c>
      <c r="K1118" t="s">
        <v>22</v>
      </c>
      <c r="L1118" t="s">
        <v>22</v>
      </c>
      <c r="M1118" t="s">
        <v>15667</v>
      </c>
      <c r="N1118" t="s">
        <v>22</v>
      </c>
      <c r="O1118" t="s">
        <v>22</v>
      </c>
    </row>
    <row r="1119" spans="1:15" x14ac:dyDescent="0.35">
      <c r="A1119" t="s">
        <v>10223</v>
      </c>
      <c r="B1119" t="s">
        <v>15668</v>
      </c>
      <c r="C1119" t="s">
        <v>22</v>
      </c>
      <c r="D1119" t="s">
        <v>22</v>
      </c>
      <c r="E1119" t="s">
        <v>14334</v>
      </c>
      <c r="F1119" t="s">
        <v>13347</v>
      </c>
      <c r="G1119" t="s">
        <v>22</v>
      </c>
      <c r="H1119" t="s">
        <v>22</v>
      </c>
      <c r="I1119" t="s">
        <v>22</v>
      </c>
      <c r="J1119" t="s">
        <v>22</v>
      </c>
      <c r="K1119" t="s">
        <v>22</v>
      </c>
      <c r="L1119" t="s">
        <v>22</v>
      </c>
      <c r="M1119" t="s">
        <v>15668</v>
      </c>
      <c r="N1119" t="s">
        <v>22</v>
      </c>
      <c r="O1119" t="s">
        <v>22</v>
      </c>
    </row>
    <row r="1120" spans="1:15" x14ac:dyDescent="0.35">
      <c r="A1120" t="s">
        <v>10223</v>
      </c>
      <c r="B1120" t="s">
        <v>15669</v>
      </c>
      <c r="C1120" t="s">
        <v>22</v>
      </c>
      <c r="D1120" t="s">
        <v>22</v>
      </c>
      <c r="E1120" t="s">
        <v>14334</v>
      </c>
      <c r="F1120" t="s">
        <v>13347</v>
      </c>
      <c r="G1120" t="s">
        <v>22</v>
      </c>
      <c r="H1120" t="s">
        <v>22</v>
      </c>
      <c r="I1120" t="s">
        <v>22</v>
      </c>
      <c r="J1120" t="s">
        <v>22</v>
      </c>
      <c r="K1120" t="s">
        <v>22</v>
      </c>
      <c r="L1120" t="s">
        <v>22</v>
      </c>
      <c r="M1120" t="s">
        <v>15669</v>
      </c>
      <c r="N1120" t="s">
        <v>22</v>
      </c>
      <c r="O1120" t="s">
        <v>22</v>
      </c>
    </row>
    <row r="1121" spans="1:15" x14ac:dyDescent="0.35">
      <c r="A1121" t="s">
        <v>10223</v>
      </c>
      <c r="B1121" t="s">
        <v>15670</v>
      </c>
      <c r="C1121" t="s">
        <v>22</v>
      </c>
      <c r="D1121" t="s">
        <v>22</v>
      </c>
      <c r="E1121" t="s">
        <v>14334</v>
      </c>
      <c r="F1121" t="s">
        <v>13347</v>
      </c>
      <c r="G1121" t="s">
        <v>22</v>
      </c>
      <c r="H1121" t="s">
        <v>22</v>
      </c>
      <c r="I1121" t="s">
        <v>22</v>
      </c>
      <c r="J1121" t="s">
        <v>22</v>
      </c>
      <c r="K1121" t="s">
        <v>22</v>
      </c>
      <c r="L1121" t="s">
        <v>22</v>
      </c>
      <c r="M1121" t="s">
        <v>15670</v>
      </c>
      <c r="N1121" t="s">
        <v>22</v>
      </c>
      <c r="O1121" t="s">
        <v>22</v>
      </c>
    </row>
    <row r="1122" spans="1:15" x14ac:dyDescent="0.35">
      <c r="A1122" t="s">
        <v>10223</v>
      </c>
      <c r="B1122" t="s">
        <v>15671</v>
      </c>
      <c r="C1122" t="s">
        <v>22</v>
      </c>
      <c r="D1122" t="s">
        <v>22</v>
      </c>
      <c r="E1122" t="s">
        <v>14334</v>
      </c>
      <c r="F1122" t="s">
        <v>13347</v>
      </c>
      <c r="G1122" t="s">
        <v>22</v>
      </c>
      <c r="H1122" t="s">
        <v>22</v>
      </c>
      <c r="I1122" t="s">
        <v>22</v>
      </c>
      <c r="J1122" t="s">
        <v>22</v>
      </c>
      <c r="K1122" t="s">
        <v>22</v>
      </c>
      <c r="L1122" t="s">
        <v>22</v>
      </c>
      <c r="M1122" t="s">
        <v>15671</v>
      </c>
      <c r="N1122" t="s">
        <v>22</v>
      </c>
      <c r="O1122" t="s">
        <v>22</v>
      </c>
    </row>
    <row r="1123" spans="1:15" x14ac:dyDescent="0.35">
      <c r="A1123" t="s">
        <v>10223</v>
      </c>
      <c r="B1123" t="s">
        <v>15672</v>
      </c>
      <c r="C1123" t="s">
        <v>22</v>
      </c>
      <c r="D1123" t="s">
        <v>22</v>
      </c>
      <c r="E1123" t="s">
        <v>14334</v>
      </c>
      <c r="F1123" t="s">
        <v>13347</v>
      </c>
      <c r="G1123" t="s">
        <v>22</v>
      </c>
      <c r="H1123" t="s">
        <v>22</v>
      </c>
      <c r="I1123" t="s">
        <v>22</v>
      </c>
      <c r="J1123" t="s">
        <v>22</v>
      </c>
      <c r="K1123" t="s">
        <v>22</v>
      </c>
      <c r="L1123" t="s">
        <v>22</v>
      </c>
      <c r="M1123" t="s">
        <v>15672</v>
      </c>
      <c r="N1123" t="s">
        <v>22</v>
      </c>
      <c r="O1123" t="s">
        <v>22</v>
      </c>
    </row>
    <row r="1124" spans="1:15" x14ac:dyDescent="0.35">
      <c r="A1124" t="s">
        <v>10223</v>
      </c>
      <c r="B1124" t="s">
        <v>15673</v>
      </c>
      <c r="C1124" t="s">
        <v>22</v>
      </c>
      <c r="D1124" t="s">
        <v>22</v>
      </c>
      <c r="E1124" t="s">
        <v>14334</v>
      </c>
      <c r="F1124" t="s">
        <v>13347</v>
      </c>
      <c r="G1124" t="s">
        <v>22</v>
      </c>
      <c r="H1124" t="s">
        <v>22</v>
      </c>
      <c r="I1124" t="s">
        <v>22</v>
      </c>
      <c r="J1124" t="s">
        <v>22</v>
      </c>
      <c r="K1124" t="s">
        <v>22</v>
      </c>
      <c r="L1124" t="s">
        <v>22</v>
      </c>
      <c r="M1124" t="s">
        <v>15673</v>
      </c>
      <c r="N1124" t="s">
        <v>22</v>
      </c>
      <c r="O1124" t="s">
        <v>22</v>
      </c>
    </row>
    <row r="1125" spans="1:15" x14ac:dyDescent="0.35">
      <c r="A1125" t="s">
        <v>10223</v>
      </c>
      <c r="B1125" t="s">
        <v>15674</v>
      </c>
      <c r="C1125" t="s">
        <v>22</v>
      </c>
      <c r="D1125" t="s">
        <v>22</v>
      </c>
      <c r="E1125" t="s">
        <v>14334</v>
      </c>
      <c r="F1125" t="s">
        <v>13347</v>
      </c>
      <c r="G1125" t="s">
        <v>22</v>
      </c>
      <c r="H1125" t="s">
        <v>22</v>
      </c>
      <c r="I1125" t="s">
        <v>22</v>
      </c>
      <c r="J1125" t="s">
        <v>22</v>
      </c>
      <c r="K1125" t="s">
        <v>22</v>
      </c>
      <c r="L1125" t="s">
        <v>22</v>
      </c>
      <c r="M1125" t="s">
        <v>15674</v>
      </c>
      <c r="N1125" t="s">
        <v>22</v>
      </c>
      <c r="O1125" t="s">
        <v>22</v>
      </c>
    </row>
    <row r="1126" spans="1:15" x14ac:dyDescent="0.35">
      <c r="A1126" t="s">
        <v>10223</v>
      </c>
      <c r="B1126" t="s">
        <v>15675</v>
      </c>
      <c r="C1126" t="s">
        <v>22</v>
      </c>
      <c r="D1126" t="s">
        <v>22</v>
      </c>
      <c r="E1126" t="s">
        <v>14334</v>
      </c>
      <c r="F1126" t="s">
        <v>13347</v>
      </c>
      <c r="G1126" t="s">
        <v>22</v>
      </c>
      <c r="H1126" t="s">
        <v>22</v>
      </c>
      <c r="I1126" t="s">
        <v>22</v>
      </c>
      <c r="J1126" t="s">
        <v>22</v>
      </c>
      <c r="K1126" t="s">
        <v>22</v>
      </c>
      <c r="L1126" t="s">
        <v>22</v>
      </c>
      <c r="M1126" t="s">
        <v>15675</v>
      </c>
      <c r="N1126" t="s">
        <v>22</v>
      </c>
      <c r="O1126" t="s">
        <v>22</v>
      </c>
    </row>
    <row r="1127" spans="1:15" x14ac:dyDescent="0.35">
      <c r="A1127" t="s">
        <v>10223</v>
      </c>
      <c r="B1127" t="s">
        <v>15676</v>
      </c>
      <c r="C1127" t="s">
        <v>22</v>
      </c>
      <c r="D1127" t="s">
        <v>22</v>
      </c>
      <c r="E1127" t="s">
        <v>14334</v>
      </c>
      <c r="F1127" t="s">
        <v>13347</v>
      </c>
      <c r="G1127" t="s">
        <v>22</v>
      </c>
      <c r="H1127" t="s">
        <v>22</v>
      </c>
      <c r="I1127" t="s">
        <v>22</v>
      </c>
      <c r="J1127" t="s">
        <v>22</v>
      </c>
      <c r="K1127" t="s">
        <v>22</v>
      </c>
      <c r="L1127" t="s">
        <v>22</v>
      </c>
      <c r="M1127" t="s">
        <v>15676</v>
      </c>
      <c r="N1127" t="s">
        <v>22</v>
      </c>
      <c r="O1127" t="s">
        <v>22</v>
      </c>
    </row>
    <row r="1128" spans="1:15" x14ac:dyDescent="0.35">
      <c r="A1128" t="s">
        <v>10223</v>
      </c>
      <c r="B1128" t="s">
        <v>15677</v>
      </c>
      <c r="C1128" t="s">
        <v>22</v>
      </c>
      <c r="D1128" t="s">
        <v>22</v>
      </c>
      <c r="E1128" t="s">
        <v>14334</v>
      </c>
      <c r="F1128" t="s">
        <v>13347</v>
      </c>
      <c r="G1128" t="s">
        <v>22</v>
      </c>
      <c r="H1128" t="s">
        <v>22</v>
      </c>
      <c r="I1128" t="s">
        <v>22</v>
      </c>
      <c r="J1128" t="s">
        <v>22</v>
      </c>
      <c r="K1128" t="s">
        <v>22</v>
      </c>
      <c r="L1128" t="s">
        <v>22</v>
      </c>
      <c r="M1128" t="s">
        <v>15677</v>
      </c>
      <c r="N1128" t="s">
        <v>22</v>
      </c>
      <c r="O1128" t="s">
        <v>22</v>
      </c>
    </row>
    <row r="1129" spans="1:15" x14ac:dyDescent="0.35">
      <c r="A1129" t="s">
        <v>10223</v>
      </c>
      <c r="B1129" t="s">
        <v>15678</v>
      </c>
      <c r="C1129" t="s">
        <v>22</v>
      </c>
      <c r="D1129" t="s">
        <v>22</v>
      </c>
      <c r="E1129" t="s">
        <v>14334</v>
      </c>
      <c r="F1129" t="s">
        <v>13347</v>
      </c>
      <c r="G1129" t="s">
        <v>22</v>
      </c>
      <c r="H1129" t="s">
        <v>22</v>
      </c>
      <c r="I1129" t="s">
        <v>22</v>
      </c>
      <c r="J1129" t="s">
        <v>22</v>
      </c>
      <c r="K1129" t="s">
        <v>22</v>
      </c>
      <c r="L1129" t="s">
        <v>22</v>
      </c>
      <c r="M1129" t="s">
        <v>15678</v>
      </c>
      <c r="N1129" t="s">
        <v>22</v>
      </c>
      <c r="O1129" t="s">
        <v>22</v>
      </c>
    </row>
    <row r="1130" spans="1:15" x14ac:dyDescent="0.35">
      <c r="A1130" t="s">
        <v>10223</v>
      </c>
      <c r="B1130" t="s">
        <v>15679</v>
      </c>
      <c r="C1130" t="s">
        <v>22</v>
      </c>
      <c r="D1130" t="s">
        <v>22</v>
      </c>
      <c r="E1130" t="s">
        <v>13352</v>
      </c>
      <c r="F1130" t="s">
        <v>13347</v>
      </c>
      <c r="G1130" t="s">
        <v>22</v>
      </c>
      <c r="H1130" t="s">
        <v>7054</v>
      </c>
      <c r="I1130" t="s">
        <v>14641</v>
      </c>
      <c r="J1130" t="s">
        <v>22</v>
      </c>
      <c r="K1130" t="s">
        <v>22</v>
      </c>
      <c r="L1130" t="s">
        <v>22</v>
      </c>
      <c r="M1130" t="s">
        <v>15679</v>
      </c>
      <c r="N1130" t="s">
        <v>22</v>
      </c>
      <c r="O1130" t="s">
        <v>22</v>
      </c>
    </row>
    <row r="1131" spans="1:15" x14ac:dyDescent="0.35">
      <c r="A1131" t="s">
        <v>10223</v>
      </c>
      <c r="B1131" t="s">
        <v>15680</v>
      </c>
      <c r="C1131" t="s">
        <v>22</v>
      </c>
      <c r="D1131" t="s">
        <v>22</v>
      </c>
      <c r="E1131" t="s">
        <v>14334</v>
      </c>
      <c r="F1131" t="s">
        <v>13347</v>
      </c>
      <c r="G1131" t="s">
        <v>22</v>
      </c>
      <c r="H1131" t="s">
        <v>22</v>
      </c>
      <c r="I1131" t="s">
        <v>15681</v>
      </c>
      <c r="J1131" t="s">
        <v>22</v>
      </c>
      <c r="K1131" t="s">
        <v>22</v>
      </c>
      <c r="L1131" t="s">
        <v>22</v>
      </c>
      <c r="M1131" t="s">
        <v>15680</v>
      </c>
      <c r="N1131" t="s">
        <v>22</v>
      </c>
      <c r="O1131" t="s">
        <v>22</v>
      </c>
    </row>
    <row r="1132" spans="1:15" x14ac:dyDescent="0.35">
      <c r="A1132" t="s">
        <v>10223</v>
      </c>
      <c r="B1132" t="s">
        <v>15682</v>
      </c>
      <c r="C1132" t="s">
        <v>22</v>
      </c>
      <c r="D1132" t="s">
        <v>22</v>
      </c>
      <c r="E1132" t="s">
        <v>13352</v>
      </c>
      <c r="F1132" t="s">
        <v>13351</v>
      </c>
      <c r="G1132" t="s">
        <v>22</v>
      </c>
      <c r="H1132" t="s">
        <v>7054</v>
      </c>
      <c r="I1132" t="s">
        <v>22</v>
      </c>
      <c r="J1132" t="s">
        <v>7029</v>
      </c>
      <c r="K1132" t="s">
        <v>22</v>
      </c>
      <c r="L1132" t="s">
        <v>22</v>
      </c>
      <c r="M1132" t="s">
        <v>15682</v>
      </c>
      <c r="N1132" t="s">
        <v>22</v>
      </c>
      <c r="O1132" t="s">
        <v>22</v>
      </c>
    </row>
    <row r="1133" spans="1:15" x14ac:dyDescent="0.35">
      <c r="A1133" t="s">
        <v>10223</v>
      </c>
      <c r="B1133" t="s">
        <v>15683</v>
      </c>
      <c r="C1133" t="s">
        <v>22</v>
      </c>
      <c r="D1133" t="s">
        <v>22</v>
      </c>
      <c r="E1133" t="s">
        <v>14334</v>
      </c>
      <c r="F1133" t="s">
        <v>13347</v>
      </c>
      <c r="G1133" t="s">
        <v>22</v>
      </c>
      <c r="H1133" t="s">
        <v>7052</v>
      </c>
      <c r="I1133" t="s">
        <v>22</v>
      </c>
      <c r="J1133" t="s">
        <v>22</v>
      </c>
      <c r="K1133" t="s">
        <v>22</v>
      </c>
      <c r="L1133" t="s">
        <v>22</v>
      </c>
      <c r="M1133" t="s">
        <v>15683</v>
      </c>
      <c r="N1133" t="s">
        <v>22</v>
      </c>
      <c r="O1133" t="s">
        <v>22</v>
      </c>
    </row>
    <row r="1134" spans="1:15" x14ac:dyDescent="0.35">
      <c r="A1134" t="s">
        <v>10223</v>
      </c>
      <c r="B1134" t="s">
        <v>15684</v>
      </c>
      <c r="C1134" t="s">
        <v>22</v>
      </c>
      <c r="D1134" t="s">
        <v>22</v>
      </c>
      <c r="E1134" t="s">
        <v>14334</v>
      </c>
      <c r="F1134" t="s">
        <v>13347</v>
      </c>
      <c r="G1134" t="s">
        <v>22</v>
      </c>
      <c r="H1134" t="s">
        <v>7052</v>
      </c>
      <c r="I1134" t="s">
        <v>22</v>
      </c>
      <c r="J1134" t="s">
        <v>22</v>
      </c>
      <c r="K1134" t="s">
        <v>22</v>
      </c>
      <c r="L1134" t="s">
        <v>22</v>
      </c>
      <c r="M1134" t="s">
        <v>15684</v>
      </c>
      <c r="N1134" t="s">
        <v>22</v>
      </c>
      <c r="O1134" t="s">
        <v>22</v>
      </c>
    </row>
    <row r="1135" spans="1:15" x14ac:dyDescent="0.35">
      <c r="A1135" t="s">
        <v>10223</v>
      </c>
      <c r="B1135" t="s">
        <v>15685</v>
      </c>
      <c r="C1135" t="s">
        <v>22</v>
      </c>
      <c r="D1135" t="s">
        <v>22</v>
      </c>
      <c r="E1135" t="s">
        <v>14334</v>
      </c>
      <c r="F1135" t="s">
        <v>13347</v>
      </c>
      <c r="G1135" t="s">
        <v>22</v>
      </c>
      <c r="H1135" t="s">
        <v>22</v>
      </c>
      <c r="I1135" t="s">
        <v>22</v>
      </c>
      <c r="J1135" t="s">
        <v>22</v>
      </c>
      <c r="K1135" t="s">
        <v>22</v>
      </c>
      <c r="L1135" t="s">
        <v>22</v>
      </c>
      <c r="M1135" t="s">
        <v>15685</v>
      </c>
      <c r="N1135" t="s">
        <v>22</v>
      </c>
      <c r="O1135" t="s">
        <v>22</v>
      </c>
    </row>
    <row r="1136" spans="1:15" x14ac:dyDescent="0.35">
      <c r="A1136" t="s">
        <v>10223</v>
      </c>
      <c r="B1136" t="s">
        <v>15686</v>
      </c>
      <c r="C1136" t="s">
        <v>22</v>
      </c>
      <c r="D1136" t="s">
        <v>22</v>
      </c>
      <c r="E1136" t="s">
        <v>14334</v>
      </c>
      <c r="F1136" t="s">
        <v>13347</v>
      </c>
      <c r="G1136" t="s">
        <v>22</v>
      </c>
      <c r="H1136" t="s">
        <v>7052</v>
      </c>
      <c r="I1136" t="s">
        <v>22</v>
      </c>
      <c r="J1136" t="s">
        <v>22</v>
      </c>
      <c r="K1136" t="s">
        <v>22</v>
      </c>
      <c r="L1136" t="s">
        <v>22</v>
      </c>
      <c r="M1136" t="s">
        <v>15687</v>
      </c>
      <c r="N1136" t="s">
        <v>22</v>
      </c>
      <c r="O1136" t="s">
        <v>22</v>
      </c>
    </row>
    <row r="1137" spans="1:15" x14ac:dyDescent="0.35">
      <c r="A1137" t="s">
        <v>10223</v>
      </c>
      <c r="B1137" t="s">
        <v>15688</v>
      </c>
      <c r="C1137" t="s">
        <v>22</v>
      </c>
      <c r="D1137" t="s">
        <v>22</v>
      </c>
      <c r="E1137" t="s">
        <v>14334</v>
      </c>
      <c r="F1137" t="s">
        <v>13347</v>
      </c>
      <c r="G1137" t="s">
        <v>22</v>
      </c>
      <c r="H1137" t="s">
        <v>7046</v>
      </c>
      <c r="I1137" t="s">
        <v>22</v>
      </c>
      <c r="J1137" t="s">
        <v>22</v>
      </c>
      <c r="K1137" t="s">
        <v>22</v>
      </c>
      <c r="L1137" t="s">
        <v>22</v>
      </c>
      <c r="M1137" t="s">
        <v>15688</v>
      </c>
      <c r="N1137" t="s">
        <v>22</v>
      </c>
      <c r="O1137" t="s">
        <v>22</v>
      </c>
    </row>
    <row r="1138" spans="1:15" x14ac:dyDescent="0.35">
      <c r="A1138" t="s">
        <v>10223</v>
      </c>
      <c r="B1138" t="s">
        <v>15689</v>
      </c>
      <c r="C1138" t="s">
        <v>22</v>
      </c>
      <c r="D1138" t="s">
        <v>22</v>
      </c>
      <c r="E1138" t="s">
        <v>14334</v>
      </c>
      <c r="F1138" t="s">
        <v>13347</v>
      </c>
      <c r="G1138" t="s">
        <v>22</v>
      </c>
      <c r="H1138" t="s">
        <v>22</v>
      </c>
      <c r="I1138" t="s">
        <v>22</v>
      </c>
      <c r="J1138" t="s">
        <v>22</v>
      </c>
      <c r="K1138" t="s">
        <v>22</v>
      </c>
      <c r="L1138" t="s">
        <v>22</v>
      </c>
      <c r="M1138" t="s">
        <v>15689</v>
      </c>
      <c r="N1138" t="s">
        <v>22</v>
      </c>
      <c r="O1138" t="s">
        <v>22</v>
      </c>
    </row>
    <row r="1139" spans="1:15" x14ac:dyDescent="0.35">
      <c r="A1139" t="s">
        <v>10223</v>
      </c>
      <c r="B1139" t="s">
        <v>15690</v>
      </c>
      <c r="C1139" t="s">
        <v>22</v>
      </c>
      <c r="D1139" t="s">
        <v>22</v>
      </c>
      <c r="E1139" t="s">
        <v>14334</v>
      </c>
      <c r="F1139" t="s">
        <v>13347</v>
      </c>
      <c r="G1139" t="s">
        <v>22</v>
      </c>
      <c r="H1139" t="s">
        <v>22</v>
      </c>
      <c r="I1139" t="s">
        <v>22</v>
      </c>
      <c r="J1139" t="s">
        <v>22</v>
      </c>
      <c r="K1139" t="s">
        <v>22</v>
      </c>
      <c r="L1139">
        <v>85</v>
      </c>
      <c r="M1139" t="s">
        <v>15690</v>
      </c>
      <c r="N1139" t="s">
        <v>22</v>
      </c>
      <c r="O1139" t="s">
        <v>22</v>
      </c>
    </row>
    <row r="1140" spans="1:15" x14ac:dyDescent="0.35">
      <c r="A1140" t="s">
        <v>10223</v>
      </c>
      <c r="B1140" t="s">
        <v>15691</v>
      </c>
      <c r="C1140" t="s">
        <v>22</v>
      </c>
      <c r="D1140" t="s">
        <v>22</v>
      </c>
      <c r="E1140" t="s">
        <v>13352</v>
      </c>
      <c r="F1140" t="s">
        <v>13351</v>
      </c>
      <c r="G1140" t="s">
        <v>22</v>
      </c>
      <c r="H1140" t="s">
        <v>22</v>
      </c>
      <c r="I1140" t="s">
        <v>22</v>
      </c>
      <c r="J1140" t="s">
        <v>22</v>
      </c>
      <c r="K1140" t="s">
        <v>22</v>
      </c>
      <c r="L1140" t="s">
        <v>22</v>
      </c>
      <c r="M1140" t="s">
        <v>15691</v>
      </c>
      <c r="N1140" t="s">
        <v>22</v>
      </c>
      <c r="O1140" t="s">
        <v>22</v>
      </c>
    </row>
    <row r="1141" spans="1:15" x14ac:dyDescent="0.35">
      <c r="A1141" t="s">
        <v>10223</v>
      </c>
      <c r="B1141" t="s">
        <v>15692</v>
      </c>
      <c r="C1141" t="s">
        <v>22</v>
      </c>
      <c r="D1141" t="s">
        <v>22</v>
      </c>
      <c r="E1141" t="s">
        <v>14334</v>
      </c>
      <c r="F1141" t="s">
        <v>13347</v>
      </c>
      <c r="G1141" t="s">
        <v>22</v>
      </c>
      <c r="H1141" t="s">
        <v>7046</v>
      </c>
      <c r="I1141" t="s">
        <v>22</v>
      </c>
      <c r="J1141" t="s">
        <v>22</v>
      </c>
      <c r="K1141" t="s">
        <v>22</v>
      </c>
      <c r="L1141" t="s">
        <v>22</v>
      </c>
      <c r="M1141" t="s">
        <v>15693</v>
      </c>
      <c r="N1141" t="s">
        <v>22</v>
      </c>
      <c r="O1141" t="s">
        <v>22</v>
      </c>
    </row>
    <row r="1142" spans="1:15" x14ac:dyDescent="0.35">
      <c r="A1142" t="s">
        <v>10223</v>
      </c>
      <c r="B1142" t="s">
        <v>15694</v>
      </c>
      <c r="C1142" t="s">
        <v>22</v>
      </c>
      <c r="D1142" t="s">
        <v>22</v>
      </c>
      <c r="E1142" t="s">
        <v>14334</v>
      </c>
      <c r="F1142" t="s">
        <v>13347</v>
      </c>
      <c r="G1142" t="s">
        <v>22</v>
      </c>
      <c r="H1142" t="s">
        <v>7052</v>
      </c>
      <c r="I1142" t="s">
        <v>22</v>
      </c>
      <c r="J1142" t="s">
        <v>22</v>
      </c>
      <c r="K1142" t="s">
        <v>22</v>
      </c>
      <c r="L1142" t="s">
        <v>22</v>
      </c>
      <c r="M1142" t="s">
        <v>15694</v>
      </c>
      <c r="N1142" t="s">
        <v>22</v>
      </c>
      <c r="O1142" t="s">
        <v>22</v>
      </c>
    </row>
    <row r="1143" spans="1:15" x14ac:dyDescent="0.35">
      <c r="A1143" t="s">
        <v>10223</v>
      </c>
      <c r="B1143" t="s">
        <v>15695</v>
      </c>
      <c r="C1143" t="s">
        <v>22</v>
      </c>
      <c r="D1143" t="s">
        <v>22</v>
      </c>
      <c r="E1143" t="s">
        <v>14334</v>
      </c>
      <c r="F1143" t="s">
        <v>13347</v>
      </c>
      <c r="G1143" t="s">
        <v>22</v>
      </c>
      <c r="H1143" t="s">
        <v>22</v>
      </c>
      <c r="I1143" t="s">
        <v>22</v>
      </c>
      <c r="J1143" t="s">
        <v>22</v>
      </c>
      <c r="K1143" t="s">
        <v>22</v>
      </c>
      <c r="L1143" t="s">
        <v>22</v>
      </c>
      <c r="M1143" t="s">
        <v>15695</v>
      </c>
      <c r="N1143" t="s">
        <v>22</v>
      </c>
      <c r="O1143" t="s">
        <v>22</v>
      </c>
    </row>
    <row r="1144" spans="1:15" x14ac:dyDescent="0.35">
      <c r="A1144" t="s">
        <v>10223</v>
      </c>
      <c r="B1144" t="s">
        <v>15696</v>
      </c>
      <c r="C1144" t="s">
        <v>22</v>
      </c>
      <c r="D1144" t="s">
        <v>22</v>
      </c>
      <c r="E1144" t="s">
        <v>14334</v>
      </c>
      <c r="F1144" t="s">
        <v>13347</v>
      </c>
      <c r="G1144" t="s">
        <v>22</v>
      </c>
      <c r="H1144" t="s">
        <v>22</v>
      </c>
      <c r="I1144" t="s">
        <v>22</v>
      </c>
      <c r="J1144" t="s">
        <v>22</v>
      </c>
      <c r="K1144" t="s">
        <v>22</v>
      </c>
      <c r="L1144" t="s">
        <v>22</v>
      </c>
      <c r="M1144" t="s">
        <v>15696</v>
      </c>
      <c r="N1144" t="s">
        <v>22</v>
      </c>
      <c r="O1144" t="s">
        <v>22</v>
      </c>
    </row>
    <row r="1145" spans="1:15" x14ac:dyDescent="0.35">
      <c r="A1145" t="s">
        <v>10223</v>
      </c>
      <c r="B1145" t="s">
        <v>15697</v>
      </c>
      <c r="C1145" t="s">
        <v>22</v>
      </c>
      <c r="D1145" t="s">
        <v>22</v>
      </c>
      <c r="E1145" t="s">
        <v>14334</v>
      </c>
      <c r="F1145" t="s">
        <v>13347</v>
      </c>
      <c r="G1145" t="s">
        <v>22</v>
      </c>
      <c r="H1145" t="s">
        <v>22</v>
      </c>
      <c r="I1145" t="s">
        <v>22</v>
      </c>
      <c r="J1145" t="s">
        <v>22</v>
      </c>
      <c r="K1145" t="s">
        <v>22</v>
      </c>
      <c r="L1145" t="s">
        <v>22</v>
      </c>
      <c r="M1145" t="s">
        <v>15697</v>
      </c>
      <c r="N1145" t="s">
        <v>22</v>
      </c>
      <c r="O1145" t="s">
        <v>22</v>
      </c>
    </row>
    <row r="1146" spans="1:15" x14ac:dyDescent="0.35">
      <c r="A1146" t="s">
        <v>10223</v>
      </c>
      <c r="B1146" t="s">
        <v>15698</v>
      </c>
      <c r="C1146" t="s">
        <v>22</v>
      </c>
      <c r="D1146" t="s">
        <v>22</v>
      </c>
      <c r="E1146" t="s">
        <v>14334</v>
      </c>
      <c r="F1146" t="s">
        <v>13347</v>
      </c>
      <c r="G1146" t="s">
        <v>22</v>
      </c>
      <c r="H1146" t="s">
        <v>22</v>
      </c>
      <c r="I1146" t="s">
        <v>22</v>
      </c>
      <c r="J1146" t="s">
        <v>22</v>
      </c>
      <c r="K1146" t="s">
        <v>22</v>
      </c>
      <c r="L1146" t="s">
        <v>22</v>
      </c>
      <c r="M1146" t="s">
        <v>15698</v>
      </c>
      <c r="N1146" t="s">
        <v>22</v>
      </c>
      <c r="O1146" t="s">
        <v>22</v>
      </c>
    </row>
    <row r="1147" spans="1:15" x14ac:dyDescent="0.35">
      <c r="A1147" t="s">
        <v>10223</v>
      </c>
      <c r="B1147" t="s">
        <v>15699</v>
      </c>
      <c r="C1147" t="s">
        <v>22</v>
      </c>
      <c r="D1147" t="s">
        <v>22</v>
      </c>
      <c r="E1147" t="s">
        <v>14334</v>
      </c>
      <c r="F1147" t="s">
        <v>13347</v>
      </c>
      <c r="G1147" t="s">
        <v>22</v>
      </c>
      <c r="H1147" t="s">
        <v>22</v>
      </c>
      <c r="I1147" t="s">
        <v>22</v>
      </c>
      <c r="J1147" t="s">
        <v>22</v>
      </c>
      <c r="K1147" t="s">
        <v>22</v>
      </c>
      <c r="L1147" t="s">
        <v>22</v>
      </c>
      <c r="M1147" t="s">
        <v>15699</v>
      </c>
      <c r="N1147" t="s">
        <v>22</v>
      </c>
      <c r="O1147" t="s">
        <v>22</v>
      </c>
    </row>
    <row r="1148" spans="1:15" x14ac:dyDescent="0.35">
      <c r="A1148" t="s">
        <v>10223</v>
      </c>
      <c r="B1148" t="s">
        <v>15700</v>
      </c>
      <c r="C1148" t="s">
        <v>22</v>
      </c>
      <c r="D1148" t="s">
        <v>22</v>
      </c>
      <c r="E1148" t="s">
        <v>14334</v>
      </c>
      <c r="F1148" t="s">
        <v>13347</v>
      </c>
      <c r="G1148" t="s">
        <v>22</v>
      </c>
      <c r="H1148" t="s">
        <v>22</v>
      </c>
      <c r="I1148" t="s">
        <v>22</v>
      </c>
      <c r="J1148" t="s">
        <v>22</v>
      </c>
      <c r="K1148" t="s">
        <v>22</v>
      </c>
      <c r="L1148" t="s">
        <v>22</v>
      </c>
      <c r="M1148" t="s">
        <v>15700</v>
      </c>
      <c r="N1148" t="s">
        <v>22</v>
      </c>
      <c r="O1148" t="s">
        <v>22</v>
      </c>
    </row>
    <row r="1149" spans="1:15" x14ac:dyDescent="0.35">
      <c r="A1149" t="s">
        <v>10223</v>
      </c>
      <c r="B1149" t="s">
        <v>15701</v>
      </c>
      <c r="C1149" t="s">
        <v>22</v>
      </c>
      <c r="D1149" t="s">
        <v>22</v>
      </c>
      <c r="E1149" t="s">
        <v>14334</v>
      </c>
      <c r="F1149" t="s">
        <v>13347</v>
      </c>
      <c r="G1149" t="s">
        <v>22</v>
      </c>
      <c r="H1149" t="s">
        <v>22</v>
      </c>
      <c r="I1149" t="s">
        <v>22</v>
      </c>
      <c r="J1149" t="s">
        <v>22</v>
      </c>
      <c r="K1149" t="s">
        <v>22</v>
      </c>
      <c r="L1149" t="s">
        <v>22</v>
      </c>
      <c r="M1149" t="s">
        <v>15701</v>
      </c>
      <c r="N1149" t="s">
        <v>22</v>
      </c>
      <c r="O1149" t="s">
        <v>22</v>
      </c>
    </row>
    <row r="1150" spans="1:15" x14ac:dyDescent="0.35">
      <c r="A1150" t="s">
        <v>10223</v>
      </c>
      <c r="B1150" t="s">
        <v>15702</v>
      </c>
      <c r="C1150" t="s">
        <v>22</v>
      </c>
      <c r="D1150" t="s">
        <v>22</v>
      </c>
      <c r="E1150" t="s">
        <v>14334</v>
      </c>
      <c r="F1150" t="s">
        <v>13347</v>
      </c>
      <c r="G1150" t="s">
        <v>22</v>
      </c>
      <c r="H1150" t="s">
        <v>22</v>
      </c>
      <c r="I1150" t="s">
        <v>22</v>
      </c>
      <c r="J1150" t="s">
        <v>22</v>
      </c>
      <c r="K1150" t="s">
        <v>22</v>
      </c>
      <c r="L1150" t="s">
        <v>22</v>
      </c>
      <c r="M1150" t="s">
        <v>15702</v>
      </c>
      <c r="N1150" t="s">
        <v>22</v>
      </c>
      <c r="O1150" t="s">
        <v>22</v>
      </c>
    </row>
    <row r="1151" spans="1:15" x14ac:dyDescent="0.35">
      <c r="A1151" t="s">
        <v>10223</v>
      </c>
      <c r="B1151" t="s">
        <v>15703</v>
      </c>
      <c r="C1151" t="s">
        <v>22</v>
      </c>
      <c r="D1151" t="s">
        <v>22</v>
      </c>
      <c r="E1151" t="s">
        <v>14334</v>
      </c>
      <c r="F1151" t="s">
        <v>13347</v>
      </c>
      <c r="G1151" t="s">
        <v>22</v>
      </c>
      <c r="H1151" t="s">
        <v>22</v>
      </c>
      <c r="I1151" t="s">
        <v>22</v>
      </c>
      <c r="J1151" t="s">
        <v>22</v>
      </c>
      <c r="K1151" t="s">
        <v>22</v>
      </c>
      <c r="L1151" t="s">
        <v>22</v>
      </c>
      <c r="M1151" t="s">
        <v>15703</v>
      </c>
      <c r="N1151" t="s">
        <v>22</v>
      </c>
      <c r="O1151" t="s">
        <v>22</v>
      </c>
    </row>
    <row r="1152" spans="1:15" x14ac:dyDescent="0.35">
      <c r="A1152" t="s">
        <v>10223</v>
      </c>
      <c r="B1152" t="s">
        <v>15704</v>
      </c>
      <c r="C1152" t="s">
        <v>22</v>
      </c>
      <c r="D1152" t="s">
        <v>22</v>
      </c>
      <c r="E1152" t="s">
        <v>14334</v>
      </c>
      <c r="F1152" t="s">
        <v>13347</v>
      </c>
      <c r="G1152" t="s">
        <v>22</v>
      </c>
      <c r="H1152" t="s">
        <v>22</v>
      </c>
      <c r="I1152" t="s">
        <v>22</v>
      </c>
      <c r="J1152" t="s">
        <v>22</v>
      </c>
      <c r="K1152" t="s">
        <v>22</v>
      </c>
      <c r="L1152" t="s">
        <v>22</v>
      </c>
      <c r="M1152" t="s">
        <v>15704</v>
      </c>
      <c r="N1152" t="s">
        <v>22</v>
      </c>
      <c r="O1152" t="s">
        <v>22</v>
      </c>
    </row>
    <row r="1153" spans="1:15" x14ac:dyDescent="0.35">
      <c r="A1153" t="s">
        <v>10223</v>
      </c>
      <c r="B1153" t="s">
        <v>15705</v>
      </c>
      <c r="C1153" t="s">
        <v>22</v>
      </c>
      <c r="D1153" t="s">
        <v>22</v>
      </c>
      <c r="E1153" t="s">
        <v>14334</v>
      </c>
      <c r="F1153" t="s">
        <v>13347</v>
      </c>
      <c r="G1153" t="s">
        <v>22</v>
      </c>
      <c r="H1153" t="s">
        <v>7052</v>
      </c>
      <c r="I1153" t="s">
        <v>22</v>
      </c>
      <c r="J1153" t="s">
        <v>22</v>
      </c>
      <c r="K1153" t="s">
        <v>22</v>
      </c>
      <c r="L1153" t="s">
        <v>22</v>
      </c>
      <c r="M1153" t="s">
        <v>15705</v>
      </c>
      <c r="N1153" t="s">
        <v>22</v>
      </c>
      <c r="O1153" t="s">
        <v>22</v>
      </c>
    </row>
    <row r="1154" spans="1:15" x14ac:dyDescent="0.35">
      <c r="A1154" t="s">
        <v>10223</v>
      </c>
      <c r="B1154" t="s">
        <v>15706</v>
      </c>
      <c r="C1154" t="s">
        <v>22</v>
      </c>
      <c r="D1154" t="s">
        <v>22</v>
      </c>
      <c r="E1154" t="s">
        <v>14334</v>
      </c>
      <c r="F1154" t="s">
        <v>13347</v>
      </c>
      <c r="G1154" t="s">
        <v>22</v>
      </c>
      <c r="H1154" t="s">
        <v>22</v>
      </c>
      <c r="I1154" t="s">
        <v>22</v>
      </c>
      <c r="J1154" t="s">
        <v>22</v>
      </c>
      <c r="K1154" t="s">
        <v>22</v>
      </c>
      <c r="L1154" t="s">
        <v>22</v>
      </c>
      <c r="M1154" t="s">
        <v>15707</v>
      </c>
      <c r="N1154" t="s">
        <v>22</v>
      </c>
      <c r="O1154" t="s">
        <v>22</v>
      </c>
    </row>
    <row r="1155" spans="1:15" x14ac:dyDescent="0.35">
      <c r="A1155" t="s">
        <v>10223</v>
      </c>
      <c r="B1155" t="s">
        <v>15708</v>
      </c>
      <c r="C1155" t="s">
        <v>22</v>
      </c>
      <c r="D1155" t="s">
        <v>22</v>
      </c>
      <c r="E1155" t="s">
        <v>14334</v>
      </c>
      <c r="F1155" t="s">
        <v>13347</v>
      </c>
      <c r="G1155" t="s">
        <v>22</v>
      </c>
      <c r="H1155" t="s">
        <v>22</v>
      </c>
      <c r="I1155" t="s">
        <v>22</v>
      </c>
      <c r="J1155" t="s">
        <v>22</v>
      </c>
      <c r="K1155" t="s">
        <v>22</v>
      </c>
      <c r="L1155" t="s">
        <v>22</v>
      </c>
      <c r="M1155" t="s">
        <v>15708</v>
      </c>
      <c r="N1155" t="s">
        <v>22</v>
      </c>
      <c r="O1155" t="s">
        <v>22</v>
      </c>
    </row>
    <row r="1156" spans="1:15" x14ac:dyDescent="0.35">
      <c r="A1156" t="s">
        <v>10223</v>
      </c>
      <c r="B1156" t="s">
        <v>15709</v>
      </c>
      <c r="C1156" t="s">
        <v>22</v>
      </c>
      <c r="D1156" t="s">
        <v>22</v>
      </c>
      <c r="E1156" t="s">
        <v>14334</v>
      </c>
      <c r="F1156" t="s">
        <v>13347</v>
      </c>
      <c r="G1156" t="s">
        <v>22</v>
      </c>
      <c r="H1156" t="s">
        <v>7046</v>
      </c>
      <c r="I1156" t="s">
        <v>7029</v>
      </c>
      <c r="J1156" t="s">
        <v>15710</v>
      </c>
      <c r="K1156" t="s">
        <v>22</v>
      </c>
      <c r="L1156" t="s">
        <v>22</v>
      </c>
      <c r="M1156" t="s">
        <v>15709</v>
      </c>
      <c r="N1156" t="s">
        <v>22</v>
      </c>
      <c r="O1156" t="s">
        <v>22</v>
      </c>
    </row>
    <row r="1157" spans="1:15" x14ac:dyDescent="0.35">
      <c r="A1157" t="s">
        <v>10223</v>
      </c>
      <c r="B1157" t="s">
        <v>15711</v>
      </c>
      <c r="C1157" t="s">
        <v>22</v>
      </c>
      <c r="D1157" t="s">
        <v>22</v>
      </c>
      <c r="E1157" t="s">
        <v>14334</v>
      </c>
      <c r="F1157" t="s">
        <v>13347</v>
      </c>
      <c r="G1157" t="s">
        <v>22</v>
      </c>
      <c r="H1157" t="s">
        <v>22</v>
      </c>
      <c r="I1157" t="s">
        <v>22</v>
      </c>
      <c r="J1157" t="s">
        <v>22</v>
      </c>
      <c r="K1157" t="s">
        <v>22</v>
      </c>
      <c r="L1157" t="s">
        <v>22</v>
      </c>
      <c r="M1157" t="s">
        <v>15711</v>
      </c>
      <c r="N1157" t="s">
        <v>22</v>
      </c>
      <c r="O1157" t="s">
        <v>22</v>
      </c>
    </row>
    <row r="1158" spans="1:15" x14ac:dyDescent="0.35">
      <c r="A1158" t="s">
        <v>10223</v>
      </c>
      <c r="B1158" t="s">
        <v>15712</v>
      </c>
      <c r="C1158" t="s">
        <v>22</v>
      </c>
      <c r="D1158" t="s">
        <v>22</v>
      </c>
      <c r="E1158" t="s">
        <v>14334</v>
      </c>
      <c r="F1158" t="s">
        <v>13347</v>
      </c>
      <c r="G1158" t="s">
        <v>22</v>
      </c>
      <c r="H1158" t="s">
        <v>22</v>
      </c>
      <c r="I1158" t="s">
        <v>22</v>
      </c>
      <c r="J1158" t="s">
        <v>22</v>
      </c>
      <c r="K1158" t="s">
        <v>22</v>
      </c>
      <c r="L1158" t="s">
        <v>22</v>
      </c>
      <c r="M1158" t="s">
        <v>15712</v>
      </c>
      <c r="N1158" t="s">
        <v>22</v>
      </c>
      <c r="O1158" t="s">
        <v>22</v>
      </c>
    </row>
    <row r="1159" spans="1:15" x14ac:dyDescent="0.35">
      <c r="A1159" t="s">
        <v>10223</v>
      </c>
      <c r="B1159" t="s">
        <v>15713</v>
      </c>
      <c r="C1159" t="s">
        <v>22</v>
      </c>
      <c r="D1159" t="s">
        <v>22</v>
      </c>
      <c r="E1159" t="s">
        <v>14334</v>
      </c>
      <c r="F1159" t="s">
        <v>13347</v>
      </c>
      <c r="G1159" t="s">
        <v>22</v>
      </c>
      <c r="H1159" t="s">
        <v>22</v>
      </c>
      <c r="I1159" t="s">
        <v>22</v>
      </c>
      <c r="J1159" t="s">
        <v>22</v>
      </c>
      <c r="K1159" t="s">
        <v>22</v>
      </c>
      <c r="L1159" t="s">
        <v>22</v>
      </c>
      <c r="M1159" t="s">
        <v>15713</v>
      </c>
      <c r="N1159" t="s">
        <v>22</v>
      </c>
      <c r="O1159" t="s">
        <v>22</v>
      </c>
    </row>
    <row r="1160" spans="1:15" x14ac:dyDescent="0.35">
      <c r="A1160" t="s">
        <v>10223</v>
      </c>
      <c r="B1160" t="s">
        <v>15714</v>
      </c>
      <c r="C1160" t="s">
        <v>22</v>
      </c>
      <c r="D1160" t="s">
        <v>22</v>
      </c>
      <c r="E1160" t="s">
        <v>14334</v>
      </c>
      <c r="F1160" t="s">
        <v>13347</v>
      </c>
      <c r="G1160" t="s">
        <v>22</v>
      </c>
      <c r="H1160" t="s">
        <v>22</v>
      </c>
      <c r="I1160" t="s">
        <v>22</v>
      </c>
      <c r="J1160" t="s">
        <v>22</v>
      </c>
      <c r="K1160" t="s">
        <v>22</v>
      </c>
      <c r="L1160" t="s">
        <v>22</v>
      </c>
      <c r="M1160" t="s">
        <v>15714</v>
      </c>
      <c r="N1160" t="s">
        <v>22</v>
      </c>
      <c r="O1160" t="s">
        <v>22</v>
      </c>
    </row>
    <row r="1161" spans="1:15" x14ac:dyDescent="0.35">
      <c r="A1161" t="s">
        <v>10223</v>
      </c>
      <c r="B1161" t="s">
        <v>15715</v>
      </c>
      <c r="C1161" t="s">
        <v>22</v>
      </c>
      <c r="D1161" t="s">
        <v>22</v>
      </c>
      <c r="E1161" t="s">
        <v>14334</v>
      </c>
      <c r="F1161" t="s">
        <v>13347</v>
      </c>
      <c r="G1161" t="s">
        <v>22</v>
      </c>
      <c r="H1161" t="s">
        <v>22</v>
      </c>
      <c r="I1161" t="s">
        <v>22</v>
      </c>
      <c r="J1161" t="s">
        <v>22</v>
      </c>
      <c r="K1161" t="s">
        <v>22</v>
      </c>
      <c r="L1161" t="s">
        <v>22</v>
      </c>
      <c r="M1161" t="s">
        <v>15715</v>
      </c>
      <c r="N1161" t="s">
        <v>22</v>
      </c>
      <c r="O1161" t="s">
        <v>22</v>
      </c>
    </row>
    <row r="1162" spans="1:15" x14ac:dyDescent="0.35">
      <c r="A1162" t="s">
        <v>10223</v>
      </c>
      <c r="B1162" t="s">
        <v>15716</v>
      </c>
      <c r="C1162" t="s">
        <v>22</v>
      </c>
      <c r="D1162" t="s">
        <v>22</v>
      </c>
      <c r="E1162" t="s">
        <v>14334</v>
      </c>
      <c r="F1162" t="s">
        <v>13347</v>
      </c>
      <c r="G1162" t="s">
        <v>22</v>
      </c>
      <c r="H1162" t="s">
        <v>22</v>
      </c>
      <c r="I1162" t="s">
        <v>22</v>
      </c>
      <c r="J1162" t="s">
        <v>22</v>
      </c>
      <c r="K1162" t="s">
        <v>22</v>
      </c>
      <c r="L1162" t="s">
        <v>22</v>
      </c>
      <c r="M1162" t="s">
        <v>15716</v>
      </c>
      <c r="N1162" t="s">
        <v>22</v>
      </c>
      <c r="O1162" t="s">
        <v>22</v>
      </c>
    </row>
    <row r="1163" spans="1:15" x14ac:dyDescent="0.35">
      <c r="A1163" t="s">
        <v>10223</v>
      </c>
      <c r="B1163" t="s">
        <v>15717</v>
      </c>
      <c r="C1163" t="s">
        <v>22</v>
      </c>
      <c r="D1163" t="s">
        <v>22</v>
      </c>
      <c r="E1163" t="s">
        <v>14334</v>
      </c>
      <c r="F1163" t="s">
        <v>13347</v>
      </c>
      <c r="G1163" t="s">
        <v>22</v>
      </c>
      <c r="H1163" t="s">
        <v>22</v>
      </c>
      <c r="I1163" t="s">
        <v>22</v>
      </c>
      <c r="J1163" t="s">
        <v>22</v>
      </c>
      <c r="K1163" t="s">
        <v>22</v>
      </c>
      <c r="L1163" t="s">
        <v>22</v>
      </c>
      <c r="M1163" t="s">
        <v>15717</v>
      </c>
      <c r="N1163" t="s">
        <v>22</v>
      </c>
      <c r="O1163" t="s">
        <v>22</v>
      </c>
    </row>
    <row r="1164" spans="1:15" x14ac:dyDescent="0.35">
      <c r="A1164" t="s">
        <v>10223</v>
      </c>
      <c r="B1164" t="s">
        <v>15718</v>
      </c>
      <c r="C1164" t="s">
        <v>22</v>
      </c>
      <c r="D1164" t="s">
        <v>22</v>
      </c>
      <c r="E1164" t="s">
        <v>14334</v>
      </c>
      <c r="F1164" t="s">
        <v>13347</v>
      </c>
      <c r="G1164" t="s">
        <v>22</v>
      </c>
      <c r="H1164" t="s">
        <v>22</v>
      </c>
      <c r="I1164" t="s">
        <v>22</v>
      </c>
      <c r="J1164" t="s">
        <v>22</v>
      </c>
      <c r="K1164" t="s">
        <v>22</v>
      </c>
      <c r="L1164" t="s">
        <v>22</v>
      </c>
      <c r="M1164" t="s">
        <v>15718</v>
      </c>
      <c r="N1164" t="s">
        <v>22</v>
      </c>
      <c r="O1164" t="s">
        <v>22</v>
      </c>
    </row>
    <row r="1165" spans="1:15" x14ac:dyDescent="0.35">
      <c r="A1165" t="s">
        <v>10223</v>
      </c>
      <c r="B1165" t="s">
        <v>15719</v>
      </c>
      <c r="C1165" t="s">
        <v>22</v>
      </c>
      <c r="D1165" t="s">
        <v>22</v>
      </c>
      <c r="E1165" t="s">
        <v>14334</v>
      </c>
      <c r="F1165" t="s">
        <v>13347</v>
      </c>
      <c r="G1165" t="s">
        <v>22</v>
      </c>
      <c r="H1165" t="s">
        <v>22</v>
      </c>
      <c r="I1165" t="s">
        <v>22</v>
      </c>
      <c r="J1165" t="s">
        <v>22</v>
      </c>
      <c r="K1165" t="s">
        <v>22</v>
      </c>
      <c r="L1165" t="s">
        <v>22</v>
      </c>
      <c r="M1165" t="s">
        <v>15719</v>
      </c>
      <c r="N1165" t="s">
        <v>22</v>
      </c>
      <c r="O1165" t="s">
        <v>22</v>
      </c>
    </row>
    <row r="1166" spans="1:15" x14ac:dyDescent="0.35">
      <c r="A1166" t="s">
        <v>10223</v>
      </c>
      <c r="B1166" t="s">
        <v>15720</v>
      </c>
      <c r="C1166" t="s">
        <v>22</v>
      </c>
      <c r="D1166" t="s">
        <v>22</v>
      </c>
      <c r="E1166" t="s">
        <v>14349</v>
      </c>
      <c r="F1166" t="s">
        <v>13347</v>
      </c>
      <c r="G1166" t="s">
        <v>22</v>
      </c>
      <c r="H1166" t="s">
        <v>22</v>
      </c>
      <c r="I1166" t="s">
        <v>7035</v>
      </c>
      <c r="J1166" t="s">
        <v>22</v>
      </c>
      <c r="K1166" t="s">
        <v>22</v>
      </c>
      <c r="L1166" t="s">
        <v>22</v>
      </c>
      <c r="M1166" t="s">
        <v>15720</v>
      </c>
      <c r="N1166" t="s">
        <v>22</v>
      </c>
      <c r="O1166" t="s">
        <v>22</v>
      </c>
    </row>
    <row r="1167" spans="1:15" x14ac:dyDescent="0.35">
      <c r="A1167" t="s">
        <v>10223</v>
      </c>
      <c r="B1167" t="s">
        <v>15721</v>
      </c>
      <c r="C1167" t="s">
        <v>22</v>
      </c>
      <c r="D1167" t="s">
        <v>22</v>
      </c>
      <c r="E1167" t="s">
        <v>14334</v>
      </c>
      <c r="F1167" t="s">
        <v>13347</v>
      </c>
      <c r="G1167" t="s">
        <v>22</v>
      </c>
      <c r="H1167" t="s">
        <v>7052</v>
      </c>
      <c r="I1167" t="s">
        <v>22</v>
      </c>
      <c r="J1167" t="s">
        <v>22</v>
      </c>
      <c r="K1167" t="s">
        <v>22</v>
      </c>
      <c r="L1167" t="s">
        <v>22</v>
      </c>
      <c r="M1167" t="s">
        <v>15721</v>
      </c>
      <c r="N1167" t="s">
        <v>22</v>
      </c>
      <c r="O1167" t="s">
        <v>22</v>
      </c>
    </row>
    <row r="1168" spans="1:15" x14ac:dyDescent="0.35">
      <c r="A1168" t="s">
        <v>10223</v>
      </c>
      <c r="B1168" t="s">
        <v>15722</v>
      </c>
      <c r="C1168" t="s">
        <v>22</v>
      </c>
      <c r="D1168" t="s">
        <v>22</v>
      </c>
      <c r="E1168" t="s">
        <v>14334</v>
      </c>
      <c r="F1168" t="s">
        <v>13347</v>
      </c>
      <c r="G1168" t="s">
        <v>22</v>
      </c>
      <c r="H1168" t="s">
        <v>7052</v>
      </c>
      <c r="I1168" t="s">
        <v>22</v>
      </c>
      <c r="J1168" t="s">
        <v>22</v>
      </c>
      <c r="K1168" t="s">
        <v>22</v>
      </c>
      <c r="L1168" t="s">
        <v>22</v>
      </c>
      <c r="M1168" t="s">
        <v>15722</v>
      </c>
      <c r="N1168" t="s">
        <v>22</v>
      </c>
      <c r="O1168" t="s">
        <v>22</v>
      </c>
    </row>
    <row r="1169" spans="1:15" x14ac:dyDescent="0.35">
      <c r="A1169" t="s">
        <v>10223</v>
      </c>
      <c r="B1169" t="s">
        <v>15723</v>
      </c>
      <c r="C1169" t="s">
        <v>22</v>
      </c>
      <c r="D1169" t="s">
        <v>22</v>
      </c>
      <c r="E1169" t="s">
        <v>14334</v>
      </c>
      <c r="F1169" t="s">
        <v>13347</v>
      </c>
      <c r="G1169" t="s">
        <v>22</v>
      </c>
      <c r="H1169" t="s">
        <v>7052</v>
      </c>
      <c r="I1169" t="s">
        <v>22</v>
      </c>
      <c r="J1169" t="s">
        <v>22</v>
      </c>
      <c r="K1169" t="s">
        <v>22</v>
      </c>
      <c r="L1169" t="s">
        <v>22</v>
      </c>
      <c r="M1169" t="s">
        <v>15724</v>
      </c>
      <c r="N1169" t="s">
        <v>22</v>
      </c>
      <c r="O1169" t="s">
        <v>22</v>
      </c>
    </row>
    <row r="1170" spans="1:15" x14ac:dyDescent="0.35">
      <c r="A1170" t="s">
        <v>10223</v>
      </c>
      <c r="B1170" t="s">
        <v>15725</v>
      </c>
      <c r="C1170" t="s">
        <v>22</v>
      </c>
      <c r="D1170" t="s">
        <v>22</v>
      </c>
      <c r="E1170" t="s">
        <v>14334</v>
      </c>
      <c r="F1170" t="s">
        <v>13347</v>
      </c>
      <c r="G1170" t="s">
        <v>22</v>
      </c>
      <c r="H1170" t="s">
        <v>7052</v>
      </c>
      <c r="I1170" t="s">
        <v>22</v>
      </c>
      <c r="J1170" t="s">
        <v>22</v>
      </c>
      <c r="K1170" t="s">
        <v>22</v>
      </c>
      <c r="L1170" t="s">
        <v>22</v>
      </c>
      <c r="M1170" t="s">
        <v>15726</v>
      </c>
      <c r="N1170" t="s">
        <v>22</v>
      </c>
      <c r="O1170" t="s">
        <v>22</v>
      </c>
    </row>
    <row r="1171" spans="1:15" x14ac:dyDescent="0.35">
      <c r="A1171" t="s">
        <v>10223</v>
      </c>
      <c r="B1171" t="s">
        <v>15727</v>
      </c>
      <c r="C1171" t="s">
        <v>22</v>
      </c>
      <c r="D1171" t="s">
        <v>22</v>
      </c>
      <c r="E1171" t="s">
        <v>14334</v>
      </c>
      <c r="F1171" t="s">
        <v>13347</v>
      </c>
      <c r="G1171" t="s">
        <v>22</v>
      </c>
      <c r="H1171" t="s">
        <v>7052</v>
      </c>
      <c r="I1171" t="s">
        <v>22</v>
      </c>
      <c r="J1171" t="s">
        <v>22</v>
      </c>
      <c r="K1171" t="s">
        <v>22</v>
      </c>
      <c r="L1171" t="s">
        <v>22</v>
      </c>
      <c r="M1171" t="s">
        <v>15728</v>
      </c>
      <c r="N1171" t="s">
        <v>22</v>
      </c>
      <c r="O1171" t="s">
        <v>22</v>
      </c>
    </row>
    <row r="1172" spans="1:15" x14ac:dyDescent="0.35">
      <c r="A1172" t="s">
        <v>10223</v>
      </c>
      <c r="B1172" t="s">
        <v>15729</v>
      </c>
      <c r="C1172" t="s">
        <v>22</v>
      </c>
      <c r="D1172" t="s">
        <v>22</v>
      </c>
      <c r="E1172" t="s">
        <v>14334</v>
      </c>
      <c r="F1172" t="s">
        <v>13347</v>
      </c>
      <c r="G1172" t="s">
        <v>22</v>
      </c>
      <c r="H1172" t="s">
        <v>7052</v>
      </c>
      <c r="I1172" t="s">
        <v>22</v>
      </c>
      <c r="J1172" t="s">
        <v>22</v>
      </c>
      <c r="K1172" t="s">
        <v>22</v>
      </c>
      <c r="L1172" t="s">
        <v>22</v>
      </c>
      <c r="M1172" t="s">
        <v>15730</v>
      </c>
      <c r="N1172" t="s">
        <v>22</v>
      </c>
      <c r="O1172" t="s">
        <v>22</v>
      </c>
    </row>
    <row r="1173" spans="1:15" x14ac:dyDescent="0.35">
      <c r="A1173" t="s">
        <v>10223</v>
      </c>
      <c r="B1173" t="s">
        <v>15731</v>
      </c>
      <c r="C1173" t="s">
        <v>22</v>
      </c>
      <c r="D1173" t="s">
        <v>22</v>
      </c>
      <c r="E1173" t="s">
        <v>14334</v>
      </c>
      <c r="F1173" t="s">
        <v>13347</v>
      </c>
      <c r="G1173" t="s">
        <v>22</v>
      </c>
      <c r="H1173" t="s">
        <v>7052</v>
      </c>
      <c r="I1173" t="s">
        <v>22</v>
      </c>
      <c r="J1173" t="s">
        <v>22</v>
      </c>
      <c r="K1173" t="s">
        <v>22</v>
      </c>
      <c r="L1173" t="s">
        <v>22</v>
      </c>
      <c r="M1173" t="s">
        <v>15732</v>
      </c>
      <c r="N1173" t="s">
        <v>22</v>
      </c>
      <c r="O1173" t="s">
        <v>22</v>
      </c>
    </row>
    <row r="1174" spans="1:15" x14ac:dyDescent="0.35">
      <c r="A1174" t="s">
        <v>10223</v>
      </c>
      <c r="B1174" t="s">
        <v>15733</v>
      </c>
      <c r="C1174" t="s">
        <v>22</v>
      </c>
      <c r="D1174" t="s">
        <v>22</v>
      </c>
      <c r="E1174" t="s">
        <v>14334</v>
      </c>
      <c r="F1174" t="s">
        <v>13347</v>
      </c>
      <c r="G1174" t="s">
        <v>22</v>
      </c>
      <c r="H1174" t="s">
        <v>7052</v>
      </c>
      <c r="I1174" t="s">
        <v>22</v>
      </c>
      <c r="J1174" t="s">
        <v>22</v>
      </c>
      <c r="K1174" t="s">
        <v>22</v>
      </c>
      <c r="L1174" t="s">
        <v>22</v>
      </c>
      <c r="M1174" t="s">
        <v>15734</v>
      </c>
      <c r="N1174" t="s">
        <v>22</v>
      </c>
      <c r="O1174" t="s">
        <v>22</v>
      </c>
    </row>
    <row r="1175" spans="1:15" x14ac:dyDescent="0.35">
      <c r="A1175" t="s">
        <v>10223</v>
      </c>
      <c r="B1175" t="s">
        <v>15735</v>
      </c>
      <c r="C1175" t="s">
        <v>22</v>
      </c>
      <c r="D1175" t="s">
        <v>22</v>
      </c>
      <c r="E1175" t="s">
        <v>14334</v>
      </c>
      <c r="F1175" t="s">
        <v>13347</v>
      </c>
      <c r="G1175" t="s">
        <v>22</v>
      </c>
      <c r="H1175" t="s">
        <v>7052</v>
      </c>
      <c r="I1175" t="s">
        <v>22</v>
      </c>
      <c r="J1175" t="s">
        <v>22</v>
      </c>
      <c r="K1175" t="s">
        <v>22</v>
      </c>
      <c r="L1175" t="s">
        <v>22</v>
      </c>
      <c r="M1175" t="s">
        <v>15736</v>
      </c>
      <c r="N1175" t="s">
        <v>22</v>
      </c>
      <c r="O1175" t="s">
        <v>22</v>
      </c>
    </row>
    <row r="1176" spans="1:15" x14ac:dyDescent="0.35">
      <c r="A1176" t="s">
        <v>10223</v>
      </c>
      <c r="B1176" t="s">
        <v>15737</v>
      </c>
      <c r="C1176" t="s">
        <v>22</v>
      </c>
      <c r="D1176" t="s">
        <v>22</v>
      </c>
      <c r="E1176" t="s">
        <v>14334</v>
      </c>
      <c r="F1176" t="s">
        <v>13347</v>
      </c>
      <c r="G1176" t="s">
        <v>22</v>
      </c>
      <c r="H1176" t="s">
        <v>7052</v>
      </c>
      <c r="I1176" t="s">
        <v>22</v>
      </c>
      <c r="J1176" t="s">
        <v>22</v>
      </c>
      <c r="K1176" t="s">
        <v>22</v>
      </c>
      <c r="L1176" t="s">
        <v>22</v>
      </c>
      <c r="M1176" t="s">
        <v>15738</v>
      </c>
      <c r="N1176" t="s">
        <v>22</v>
      </c>
      <c r="O1176" t="s">
        <v>22</v>
      </c>
    </row>
    <row r="1177" spans="1:15" x14ac:dyDescent="0.35">
      <c r="A1177" t="s">
        <v>10223</v>
      </c>
      <c r="B1177" t="s">
        <v>15739</v>
      </c>
      <c r="C1177" t="s">
        <v>22</v>
      </c>
      <c r="D1177" t="s">
        <v>22</v>
      </c>
      <c r="E1177" t="s">
        <v>14334</v>
      </c>
      <c r="F1177" t="s">
        <v>13347</v>
      </c>
      <c r="G1177" t="s">
        <v>22</v>
      </c>
      <c r="H1177" t="s">
        <v>7052</v>
      </c>
      <c r="I1177" t="s">
        <v>22</v>
      </c>
      <c r="J1177" t="s">
        <v>22</v>
      </c>
      <c r="K1177" t="s">
        <v>22</v>
      </c>
      <c r="L1177" t="s">
        <v>22</v>
      </c>
      <c r="M1177" t="s">
        <v>15740</v>
      </c>
      <c r="N1177" t="s">
        <v>22</v>
      </c>
      <c r="O1177" t="s">
        <v>22</v>
      </c>
    </row>
    <row r="1178" spans="1:15" x14ac:dyDescent="0.35">
      <c r="A1178" t="s">
        <v>10223</v>
      </c>
      <c r="B1178" t="s">
        <v>15741</v>
      </c>
      <c r="C1178" t="s">
        <v>22</v>
      </c>
      <c r="D1178" t="s">
        <v>22</v>
      </c>
      <c r="E1178" t="s">
        <v>14334</v>
      </c>
      <c r="F1178" t="s">
        <v>13347</v>
      </c>
      <c r="G1178" t="s">
        <v>22</v>
      </c>
      <c r="H1178" t="s">
        <v>7052</v>
      </c>
      <c r="I1178" t="s">
        <v>22</v>
      </c>
      <c r="J1178" t="s">
        <v>22</v>
      </c>
      <c r="K1178" t="s">
        <v>22</v>
      </c>
      <c r="L1178" t="s">
        <v>22</v>
      </c>
      <c r="M1178" t="s">
        <v>15742</v>
      </c>
      <c r="N1178" t="s">
        <v>22</v>
      </c>
      <c r="O1178" t="s">
        <v>22</v>
      </c>
    </row>
    <row r="1179" spans="1:15" x14ac:dyDescent="0.35">
      <c r="A1179" t="s">
        <v>10223</v>
      </c>
      <c r="B1179" t="s">
        <v>15743</v>
      </c>
      <c r="C1179" t="s">
        <v>22</v>
      </c>
      <c r="D1179" t="s">
        <v>22</v>
      </c>
      <c r="E1179" t="s">
        <v>14334</v>
      </c>
      <c r="F1179" t="s">
        <v>13347</v>
      </c>
      <c r="G1179" t="s">
        <v>22</v>
      </c>
      <c r="H1179" t="s">
        <v>7052</v>
      </c>
      <c r="I1179" t="s">
        <v>22</v>
      </c>
      <c r="J1179" t="s">
        <v>22</v>
      </c>
      <c r="K1179" t="s">
        <v>22</v>
      </c>
      <c r="L1179" t="s">
        <v>22</v>
      </c>
      <c r="M1179" t="s">
        <v>15744</v>
      </c>
      <c r="N1179" t="s">
        <v>22</v>
      </c>
      <c r="O1179" t="s">
        <v>22</v>
      </c>
    </row>
    <row r="1180" spans="1:15" x14ac:dyDescent="0.35">
      <c r="A1180" t="s">
        <v>10223</v>
      </c>
      <c r="B1180" t="s">
        <v>15745</v>
      </c>
      <c r="C1180" t="s">
        <v>22</v>
      </c>
      <c r="D1180" t="s">
        <v>22</v>
      </c>
      <c r="E1180" t="s">
        <v>14334</v>
      </c>
      <c r="F1180" t="s">
        <v>13347</v>
      </c>
      <c r="G1180" t="s">
        <v>22</v>
      </c>
      <c r="H1180" t="s">
        <v>7052</v>
      </c>
      <c r="I1180" t="s">
        <v>22</v>
      </c>
      <c r="J1180" t="s">
        <v>22</v>
      </c>
      <c r="K1180" t="s">
        <v>22</v>
      </c>
      <c r="L1180" t="s">
        <v>22</v>
      </c>
      <c r="M1180" t="s">
        <v>15746</v>
      </c>
      <c r="N1180" t="s">
        <v>22</v>
      </c>
      <c r="O1180" t="s">
        <v>22</v>
      </c>
    </row>
    <row r="1181" spans="1:15" x14ac:dyDescent="0.35">
      <c r="A1181" t="s">
        <v>10223</v>
      </c>
      <c r="B1181" t="s">
        <v>15747</v>
      </c>
      <c r="C1181" t="s">
        <v>22</v>
      </c>
      <c r="D1181" t="s">
        <v>22</v>
      </c>
      <c r="E1181" t="s">
        <v>14334</v>
      </c>
      <c r="F1181" t="s">
        <v>13347</v>
      </c>
      <c r="G1181" t="s">
        <v>22</v>
      </c>
      <c r="H1181" t="s">
        <v>7052</v>
      </c>
      <c r="I1181" t="s">
        <v>22</v>
      </c>
      <c r="J1181" t="s">
        <v>22</v>
      </c>
      <c r="K1181" t="s">
        <v>22</v>
      </c>
      <c r="L1181" t="s">
        <v>22</v>
      </c>
      <c r="M1181" t="s">
        <v>15748</v>
      </c>
      <c r="N1181" t="s">
        <v>22</v>
      </c>
      <c r="O1181" t="s">
        <v>22</v>
      </c>
    </row>
    <row r="1182" spans="1:15" x14ac:dyDescent="0.35">
      <c r="A1182" t="s">
        <v>10223</v>
      </c>
      <c r="B1182" t="s">
        <v>15749</v>
      </c>
      <c r="C1182" t="s">
        <v>22</v>
      </c>
      <c r="D1182" t="s">
        <v>22</v>
      </c>
      <c r="E1182" t="s">
        <v>14334</v>
      </c>
      <c r="F1182" t="s">
        <v>13347</v>
      </c>
      <c r="G1182" t="s">
        <v>22</v>
      </c>
      <c r="H1182" t="s">
        <v>7052</v>
      </c>
      <c r="I1182" t="s">
        <v>22</v>
      </c>
      <c r="J1182" t="s">
        <v>22</v>
      </c>
      <c r="K1182" t="s">
        <v>22</v>
      </c>
      <c r="L1182" t="s">
        <v>22</v>
      </c>
      <c r="M1182" t="s">
        <v>15750</v>
      </c>
      <c r="N1182" t="s">
        <v>22</v>
      </c>
      <c r="O1182" t="s">
        <v>22</v>
      </c>
    </row>
    <row r="1183" spans="1:15" x14ac:dyDescent="0.35">
      <c r="A1183" t="s">
        <v>10223</v>
      </c>
      <c r="B1183" t="s">
        <v>15751</v>
      </c>
      <c r="C1183" t="s">
        <v>22</v>
      </c>
      <c r="D1183" t="s">
        <v>22</v>
      </c>
      <c r="E1183" t="s">
        <v>14334</v>
      </c>
      <c r="F1183" t="s">
        <v>13347</v>
      </c>
      <c r="G1183" t="s">
        <v>22</v>
      </c>
      <c r="H1183" t="s">
        <v>7052</v>
      </c>
      <c r="I1183" t="s">
        <v>22</v>
      </c>
      <c r="J1183" t="s">
        <v>22</v>
      </c>
      <c r="K1183" t="s">
        <v>22</v>
      </c>
      <c r="L1183" t="s">
        <v>22</v>
      </c>
      <c r="M1183" t="s">
        <v>15752</v>
      </c>
      <c r="N1183" t="s">
        <v>22</v>
      </c>
      <c r="O1183" t="s">
        <v>22</v>
      </c>
    </row>
    <row r="1184" spans="1:15" x14ac:dyDescent="0.35">
      <c r="A1184" t="s">
        <v>10223</v>
      </c>
      <c r="B1184" t="s">
        <v>15753</v>
      </c>
      <c r="C1184" t="s">
        <v>22</v>
      </c>
      <c r="D1184" t="s">
        <v>22</v>
      </c>
      <c r="E1184" t="s">
        <v>14334</v>
      </c>
      <c r="F1184" t="s">
        <v>13347</v>
      </c>
      <c r="G1184" t="s">
        <v>22</v>
      </c>
      <c r="H1184" t="s">
        <v>7052</v>
      </c>
      <c r="I1184" t="s">
        <v>22</v>
      </c>
      <c r="J1184" t="s">
        <v>22</v>
      </c>
      <c r="K1184" t="s">
        <v>22</v>
      </c>
      <c r="L1184" t="s">
        <v>22</v>
      </c>
      <c r="M1184" t="s">
        <v>15754</v>
      </c>
      <c r="N1184" t="s">
        <v>22</v>
      </c>
      <c r="O1184" t="s">
        <v>22</v>
      </c>
    </row>
    <row r="1185" spans="1:15" x14ac:dyDescent="0.35">
      <c r="A1185" t="s">
        <v>10223</v>
      </c>
      <c r="B1185" t="s">
        <v>15755</v>
      </c>
      <c r="C1185" t="s">
        <v>22</v>
      </c>
      <c r="D1185" t="s">
        <v>22</v>
      </c>
      <c r="E1185" t="s">
        <v>14334</v>
      </c>
      <c r="F1185" t="s">
        <v>13347</v>
      </c>
      <c r="G1185" t="s">
        <v>22</v>
      </c>
      <c r="H1185" t="s">
        <v>7052</v>
      </c>
      <c r="I1185" t="s">
        <v>22</v>
      </c>
      <c r="J1185" t="s">
        <v>22</v>
      </c>
      <c r="K1185" t="s">
        <v>22</v>
      </c>
      <c r="L1185" t="s">
        <v>22</v>
      </c>
      <c r="M1185" t="s">
        <v>15756</v>
      </c>
      <c r="N1185" t="s">
        <v>22</v>
      </c>
      <c r="O1185" t="s">
        <v>22</v>
      </c>
    </row>
    <row r="1186" spans="1:15" x14ac:dyDescent="0.35">
      <c r="A1186" t="s">
        <v>10223</v>
      </c>
      <c r="B1186" t="s">
        <v>15757</v>
      </c>
      <c r="C1186" t="s">
        <v>22</v>
      </c>
      <c r="D1186" t="s">
        <v>22</v>
      </c>
      <c r="E1186" t="s">
        <v>14334</v>
      </c>
      <c r="F1186" t="s">
        <v>13347</v>
      </c>
      <c r="G1186" t="s">
        <v>22</v>
      </c>
      <c r="H1186" t="s">
        <v>7052</v>
      </c>
      <c r="I1186" t="s">
        <v>22</v>
      </c>
      <c r="J1186" t="s">
        <v>22</v>
      </c>
      <c r="K1186" t="s">
        <v>22</v>
      </c>
      <c r="L1186" t="s">
        <v>22</v>
      </c>
      <c r="M1186" t="s">
        <v>15758</v>
      </c>
      <c r="N1186" t="s">
        <v>22</v>
      </c>
      <c r="O1186" t="s">
        <v>22</v>
      </c>
    </row>
    <row r="1187" spans="1:15" x14ac:dyDescent="0.35">
      <c r="A1187" t="s">
        <v>10223</v>
      </c>
      <c r="B1187" t="s">
        <v>15759</v>
      </c>
      <c r="C1187" t="s">
        <v>22</v>
      </c>
      <c r="D1187" t="s">
        <v>22</v>
      </c>
      <c r="E1187" t="s">
        <v>14334</v>
      </c>
      <c r="F1187" t="s">
        <v>13347</v>
      </c>
      <c r="G1187" t="s">
        <v>22</v>
      </c>
      <c r="H1187" t="s">
        <v>7052</v>
      </c>
      <c r="I1187" t="s">
        <v>22</v>
      </c>
      <c r="J1187" t="s">
        <v>22</v>
      </c>
      <c r="K1187" t="s">
        <v>22</v>
      </c>
      <c r="L1187" t="s">
        <v>22</v>
      </c>
      <c r="M1187" t="s">
        <v>15760</v>
      </c>
      <c r="N1187" t="s">
        <v>22</v>
      </c>
      <c r="O1187" t="s">
        <v>22</v>
      </c>
    </row>
    <row r="1188" spans="1:15" x14ac:dyDescent="0.35">
      <c r="A1188" t="s">
        <v>10223</v>
      </c>
      <c r="B1188" t="s">
        <v>15761</v>
      </c>
      <c r="C1188" t="s">
        <v>22</v>
      </c>
      <c r="D1188" t="s">
        <v>22</v>
      </c>
      <c r="E1188" t="s">
        <v>14334</v>
      </c>
      <c r="F1188" t="s">
        <v>13347</v>
      </c>
      <c r="G1188" t="s">
        <v>22</v>
      </c>
      <c r="H1188" t="s">
        <v>7052</v>
      </c>
      <c r="I1188" t="s">
        <v>22</v>
      </c>
      <c r="J1188" t="s">
        <v>22</v>
      </c>
      <c r="K1188" t="s">
        <v>22</v>
      </c>
      <c r="L1188" t="s">
        <v>22</v>
      </c>
      <c r="M1188" t="s">
        <v>15762</v>
      </c>
      <c r="N1188" t="s">
        <v>22</v>
      </c>
      <c r="O1188" t="s">
        <v>22</v>
      </c>
    </row>
    <row r="1189" spans="1:15" x14ac:dyDescent="0.35">
      <c r="A1189" t="s">
        <v>10223</v>
      </c>
      <c r="B1189" t="s">
        <v>15763</v>
      </c>
      <c r="C1189" t="s">
        <v>22</v>
      </c>
      <c r="D1189" t="s">
        <v>22</v>
      </c>
      <c r="E1189" t="s">
        <v>14334</v>
      </c>
      <c r="F1189" t="s">
        <v>13347</v>
      </c>
      <c r="G1189" t="s">
        <v>22</v>
      </c>
      <c r="H1189" t="s">
        <v>22</v>
      </c>
      <c r="I1189" t="s">
        <v>22</v>
      </c>
      <c r="J1189" t="s">
        <v>22</v>
      </c>
      <c r="K1189" t="s">
        <v>22</v>
      </c>
      <c r="L1189" t="s">
        <v>22</v>
      </c>
      <c r="M1189" t="s">
        <v>15763</v>
      </c>
      <c r="N1189" t="s">
        <v>22</v>
      </c>
      <c r="O1189" t="s">
        <v>22</v>
      </c>
    </row>
    <row r="1190" spans="1:15" x14ac:dyDescent="0.35">
      <c r="A1190" t="s">
        <v>10223</v>
      </c>
      <c r="B1190" t="s">
        <v>15764</v>
      </c>
      <c r="C1190" t="s">
        <v>22</v>
      </c>
      <c r="D1190" t="s">
        <v>22</v>
      </c>
      <c r="E1190" t="s">
        <v>14334</v>
      </c>
      <c r="F1190" t="s">
        <v>13347</v>
      </c>
      <c r="G1190" t="s">
        <v>22</v>
      </c>
      <c r="H1190" t="s">
        <v>22</v>
      </c>
      <c r="I1190" t="s">
        <v>22</v>
      </c>
      <c r="J1190" t="s">
        <v>22</v>
      </c>
      <c r="K1190" t="s">
        <v>22</v>
      </c>
      <c r="L1190" t="s">
        <v>22</v>
      </c>
      <c r="M1190" t="s">
        <v>15765</v>
      </c>
      <c r="N1190" t="s">
        <v>22</v>
      </c>
      <c r="O1190" t="s">
        <v>22</v>
      </c>
    </row>
    <row r="1191" spans="1:15" x14ac:dyDescent="0.35">
      <c r="A1191" t="s">
        <v>10223</v>
      </c>
      <c r="B1191" t="s">
        <v>15766</v>
      </c>
      <c r="C1191" t="s">
        <v>22</v>
      </c>
      <c r="D1191" t="s">
        <v>22</v>
      </c>
      <c r="E1191" t="s">
        <v>14334</v>
      </c>
      <c r="F1191" t="s">
        <v>13347</v>
      </c>
      <c r="G1191" t="s">
        <v>22</v>
      </c>
      <c r="H1191" t="s">
        <v>22</v>
      </c>
      <c r="I1191" t="s">
        <v>22</v>
      </c>
      <c r="J1191" t="s">
        <v>22</v>
      </c>
      <c r="K1191" t="s">
        <v>22</v>
      </c>
      <c r="L1191" t="s">
        <v>22</v>
      </c>
      <c r="M1191" t="s">
        <v>15766</v>
      </c>
      <c r="N1191" t="s">
        <v>22</v>
      </c>
      <c r="O1191" t="s">
        <v>22</v>
      </c>
    </row>
    <row r="1192" spans="1:15" x14ac:dyDescent="0.35">
      <c r="A1192" t="s">
        <v>10223</v>
      </c>
      <c r="B1192" t="s">
        <v>15767</v>
      </c>
      <c r="C1192" t="s">
        <v>22</v>
      </c>
      <c r="D1192" t="s">
        <v>22</v>
      </c>
      <c r="E1192" t="s">
        <v>14334</v>
      </c>
      <c r="F1192" t="s">
        <v>13347</v>
      </c>
      <c r="G1192" t="s">
        <v>22</v>
      </c>
      <c r="H1192" t="s">
        <v>22</v>
      </c>
      <c r="I1192" t="s">
        <v>22</v>
      </c>
      <c r="J1192" t="s">
        <v>22</v>
      </c>
      <c r="K1192" t="s">
        <v>22</v>
      </c>
      <c r="L1192" t="s">
        <v>22</v>
      </c>
      <c r="M1192" t="s">
        <v>15767</v>
      </c>
      <c r="N1192" t="s">
        <v>22</v>
      </c>
      <c r="O1192" t="s">
        <v>22</v>
      </c>
    </row>
    <row r="1193" spans="1:15" x14ac:dyDescent="0.35">
      <c r="A1193" t="s">
        <v>10223</v>
      </c>
      <c r="B1193" t="s">
        <v>15768</v>
      </c>
      <c r="C1193" t="s">
        <v>22</v>
      </c>
      <c r="D1193" t="s">
        <v>22</v>
      </c>
      <c r="E1193" t="s">
        <v>14334</v>
      </c>
      <c r="F1193" t="s">
        <v>13347</v>
      </c>
      <c r="G1193" t="s">
        <v>22</v>
      </c>
      <c r="H1193" t="s">
        <v>22</v>
      </c>
      <c r="I1193" t="s">
        <v>22</v>
      </c>
      <c r="J1193" t="s">
        <v>22</v>
      </c>
      <c r="K1193" t="s">
        <v>22</v>
      </c>
      <c r="L1193" t="s">
        <v>22</v>
      </c>
      <c r="M1193" t="s">
        <v>15768</v>
      </c>
      <c r="N1193" t="s">
        <v>22</v>
      </c>
      <c r="O1193" t="s">
        <v>22</v>
      </c>
    </row>
    <row r="1194" spans="1:15" x14ac:dyDescent="0.35">
      <c r="A1194" t="s">
        <v>10223</v>
      </c>
      <c r="B1194" t="s">
        <v>15769</v>
      </c>
      <c r="C1194" t="s">
        <v>22</v>
      </c>
      <c r="D1194" t="s">
        <v>22</v>
      </c>
      <c r="E1194" t="s">
        <v>14334</v>
      </c>
      <c r="F1194" t="s">
        <v>13347</v>
      </c>
      <c r="G1194" t="s">
        <v>22</v>
      </c>
      <c r="H1194" t="s">
        <v>22</v>
      </c>
      <c r="I1194" t="s">
        <v>22</v>
      </c>
      <c r="J1194" t="s">
        <v>22</v>
      </c>
      <c r="K1194" t="s">
        <v>22</v>
      </c>
      <c r="L1194" t="s">
        <v>22</v>
      </c>
      <c r="M1194" t="s">
        <v>15769</v>
      </c>
      <c r="N1194" t="s">
        <v>22</v>
      </c>
      <c r="O1194" t="s">
        <v>22</v>
      </c>
    </row>
    <row r="1195" spans="1:15" x14ac:dyDescent="0.35">
      <c r="A1195" t="s">
        <v>10223</v>
      </c>
      <c r="B1195" t="s">
        <v>15770</v>
      </c>
      <c r="C1195" t="s">
        <v>22</v>
      </c>
      <c r="D1195" t="s">
        <v>22</v>
      </c>
      <c r="E1195" t="s">
        <v>14334</v>
      </c>
      <c r="F1195" t="s">
        <v>13347</v>
      </c>
      <c r="G1195" t="s">
        <v>22</v>
      </c>
      <c r="H1195" t="s">
        <v>22</v>
      </c>
      <c r="I1195" t="s">
        <v>22</v>
      </c>
      <c r="J1195" t="s">
        <v>22</v>
      </c>
      <c r="K1195" t="s">
        <v>22</v>
      </c>
      <c r="L1195" t="s">
        <v>22</v>
      </c>
      <c r="M1195" t="s">
        <v>15770</v>
      </c>
      <c r="N1195" t="s">
        <v>22</v>
      </c>
      <c r="O1195" t="s">
        <v>22</v>
      </c>
    </row>
    <row r="1196" spans="1:15" x14ac:dyDescent="0.35">
      <c r="A1196" t="s">
        <v>10223</v>
      </c>
      <c r="B1196" t="s">
        <v>15771</v>
      </c>
      <c r="C1196" t="s">
        <v>22</v>
      </c>
      <c r="D1196" t="s">
        <v>22</v>
      </c>
      <c r="E1196" t="s">
        <v>14334</v>
      </c>
      <c r="F1196" t="s">
        <v>13347</v>
      </c>
      <c r="G1196" t="s">
        <v>22</v>
      </c>
      <c r="H1196" t="s">
        <v>22</v>
      </c>
      <c r="I1196" t="s">
        <v>22</v>
      </c>
      <c r="J1196" t="s">
        <v>22</v>
      </c>
      <c r="K1196" t="s">
        <v>22</v>
      </c>
      <c r="L1196" t="s">
        <v>22</v>
      </c>
      <c r="M1196" t="s">
        <v>15771</v>
      </c>
      <c r="N1196" t="s">
        <v>22</v>
      </c>
      <c r="O1196" t="s">
        <v>22</v>
      </c>
    </row>
    <row r="1197" spans="1:15" x14ac:dyDescent="0.35">
      <c r="A1197" t="s">
        <v>10223</v>
      </c>
      <c r="B1197" t="s">
        <v>15772</v>
      </c>
      <c r="C1197" t="s">
        <v>22</v>
      </c>
      <c r="D1197" t="s">
        <v>22</v>
      </c>
      <c r="E1197" t="s">
        <v>14334</v>
      </c>
      <c r="F1197" t="s">
        <v>13347</v>
      </c>
      <c r="G1197" t="s">
        <v>22</v>
      </c>
      <c r="H1197" t="s">
        <v>22</v>
      </c>
      <c r="I1197" t="s">
        <v>22</v>
      </c>
      <c r="J1197" t="s">
        <v>22</v>
      </c>
      <c r="K1197" t="s">
        <v>22</v>
      </c>
      <c r="L1197" t="s">
        <v>22</v>
      </c>
      <c r="M1197" t="s">
        <v>15772</v>
      </c>
      <c r="N1197" t="s">
        <v>22</v>
      </c>
      <c r="O1197" t="s">
        <v>22</v>
      </c>
    </row>
    <row r="1198" spans="1:15" x14ac:dyDescent="0.35">
      <c r="A1198" t="s">
        <v>10223</v>
      </c>
      <c r="B1198" t="s">
        <v>15773</v>
      </c>
      <c r="C1198" t="s">
        <v>22</v>
      </c>
      <c r="D1198" t="s">
        <v>22</v>
      </c>
      <c r="E1198" t="s">
        <v>14334</v>
      </c>
      <c r="F1198" t="s">
        <v>13347</v>
      </c>
      <c r="G1198" t="s">
        <v>22</v>
      </c>
      <c r="H1198" t="s">
        <v>22</v>
      </c>
      <c r="I1198" t="s">
        <v>22</v>
      </c>
      <c r="J1198" t="s">
        <v>22</v>
      </c>
      <c r="K1198" t="s">
        <v>22</v>
      </c>
      <c r="L1198" t="s">
        <v>22</v>
      </c>
      <c r="M1198" t="s">
        <v>15773</v>
      </c>
      <c r="N1198" t="s">
        <v>22</v>
      </c>
      <c r="O1198" t="s">
        <v>22</v>
      </c>
    </row>
    <row r="1199" spans="1:15" x14ac:dyDescent="0.35">
      <c r="A1199" t="s">
        <v>10223</v>
      </c>
      <c r="B1199" t="s">
        <v>15774</v>
      </c>
      <c r="C1199" t="s">
        <v>22</v>
      </c>
      <c r="D1199" t="s">
        <v>22</v>
      </c>
      <c r="E1199" t="s">
        <v>14334</v>
      </c>
      <c r="F1199" t="s">
        <v>13347</v>
      </c>
      <c r="G1199" t="s">
        <v>22</v>
      </c>
      <c r="H1199" t="s">
        <v>22</v>
      </c>
      <c r="I1199" t="s">
        <v>22</v>
      </c>
      <c r="J1199" t="s">
        <v>22</v>
      </c>
      <c r="K1199" t="s">
        <v>22</v>
      </c>
      <c r="L1199" t="s">
        <v>22</v>
      </c>
      <c r="M1199" t="s">
        <v>15774</v>
      </c>
      <c r="N1199" t="s">
        <v>22</v>
      </c>
      <c r="O1199" t="s">
        <v>22</v>
      </c>
    </row>
    <row r="1200" spans="1:15" x14ac:dyDescent="0.35">
      <c r="A1200" t="s">
        <v>10223</v>
      </c>
      <c r="B1200" t="s">
        <v>15775</v>
      </c>
      <c r="C1200" t="s">
        <v>22</v>
      </c>
      <c r="D1200" t="s">
        <v>22</v>
      </c>
      <c r="E1200" t="s">
        <v>14334</v>
      </c>
      <c r="F1200" t="s">
        <v>13347</v>
      </c>
      <c r="G1200" t="s">
        <v>22</v>
      </c>
      <c r="H1200" t="s">
        <v>22</v>
      </c>
      <c r="I1200" t="s">
        <v>22</v>
      </c>
      <c r="J1200" t="s">
        <v>22</v>
      </c>
      <c r="K1200" t="s">
        <v>22</v>
      </c>
      <c r="L1200" t="s">
        <v>22</v>
      </c>
      <c r="M1200" t="s">
        <v>15775</v>
      </c>
      <c r="N1200" t="s">
        <v>22</v>
      </c>
      <c r="O1200" t="s">
        <v>22</v>
      </c>
    </row>
    <row r="1201" spans="1:15" x14ac:dyDescent="0.35">
      <c r="A1201" t="s">
        <v>10223</v>
      </c>
      <c r="B1201" t="s">
        <v>15776</v>
      </c>
      <c r="C1201" t="s">
        <v>22</v>
      </c>
      <c r="D1201" t="s">
        <v>22</v>
      </c>
      <c r="E1201" t="s">
        <v>14334</v>
      </c>
      <c r="F1201" t="s">
        <v>13347</v>
      </c>
      <c r="G1201" t="s">
        <v>22</v>
      </c>
      <c r="H1201" t="s">
        <v>7052</v>
      </c>
      <c r="I1201" t="s">
        <v>22</v>
      </c>
      <c r="J1201" t="s">
        <v>22</v>
      </c>
      <c r="K1201" t="s">
        <v>22</v>
      </c>
      <c r="L1201" t="s">
        <v>22</v>
      </c>
      <c r="M1201" t="s">
        <v>15776</v>
      </c>
      <c r="N1201" t="s">
        <v>22</v>
      </c>
      <c r="O1201" t="s">
        <v>22</v>
      </c>
    </row>
    <row r="1202" spans="1:15" x14ac:dyDescent="0.35">
      <c r="A1202" t="s">
        <v>10223</v>
      </c>
      <c r="B1202" t="s">
        <v>15777</v>
      </c>
      <c r="C1202" t="s">
        <v>22</v>
      </c>
      <c r="D1202" t="s">
        <v>22</v>
      </c>
      <c r="E1202" t="s">
        <v>14334</v>
      </c>
      <c r="F1202" t="s">
        <v>13347</v>
      </c>
      <c r="G1202" t="s">
        <v>22</v>
      </c>
      <c r="H1202" t="s">
        <v>22</v>
      </c>
      <c r="I1202" t="s">
        <v>22</v>
      </c>
      <c r="J1202" t="s">
        <v>22</v>
      </c>
      <c r="K1202" t="s">
        <v>22</v>
      </c>
      <c r="L1202" t="s">
        <v>22</v>
      </c>
      <c r="M1202" t="s">
        <v>15777</v>
      </c>
      <c r="N1202" t="s">
        <v>22</v>
      </c>
      <c r="O1202" t="s">
        <v>22</v>
      </c>
    </row>
    <row r="1203" spans="1:15" x14ac:dyDescent="0.35">
      <c r="A1203" t="s">
        <v>10223</v>
      </c>
      <c r="B1203" t="s">
        <v>15778</v>
      </c>
      <c r="C1203" t="s">
        <v>22</v>
      </c>
      <c r="D1203" t="s">
        <v>22</v>
      </c>
      <c r="E1203" t="s">
        <v>14334</v>
      </c>
      <c r="F1203" t="s">
        <v>13347</v>
      </c>
      <c r="G1203" t="s">
        <v>22</v>
      </c>
      <c r="H1203" t="s">
        <v>22</v>
      </c>
      <c r="I1203" t="s">
        <v>22</v>
      </c>
      <c r="J1203" t="s">
        <v>22</v>
      </c>
      <c r="K1203" t="s">
        <v>22</v>
      </c>
      <c r="L1203" t="s">
        <v>22</v>
      </c>
      <c r="M1203" t="s">
        <v>15778</v>
      </c>
      <c r="N1203" t="s">
        <v>22</v>
      </c>
      <c r="O1203" t="s">
        <v>22</v>
      </c>
    </row>
    <row r="1204" spans="1:15" x14ac:dyDescent="0.35">
      <c r="A1204" t="s">
        <v>10223</v>
      </c>
      <c r="B1204" t="s">
        <v>15779</v>
      </c>
      <c r="C1204" t="s">
        <v>22</v>
      </c>
      <c r="D1204" t="s">
        <v>22</v>
      </c>
      <c r="E1204" t="s">
        <v>14334</v>
      </c>
      <c r="F1204" t="s">
        <v>13347</v>
      </c>
      <c r="G1204" t="s">
        <v>22</v>
      </c>
      <c r="H1204" t="s">
        <v>490</v>
      </c>
      <c r="I1204" t="s">
        <v>490</v>
      </c>
      <c r="J1204" t="s">
        <v>22</v>
      </c>
      <c r="K1204" t="s">
        <v>22</v>
      </c>
      <c r="L1204">
        <v>92.5</v>
      </c>
      <c r="M1204" t="s">
        <v>15779</v>
      </c>
      <c r="N1204" t="s">
        <v>22</v>
      </c>
      <c r="O1204" t="s">
        <v>22</v>
      </c>
    </row>
    <row r="1205" spans="1:15" x14ac:dyDescent="0.35">
      <c r="A1205" t="s">
        <v>10223</v>
      </c>
      <c r="B1205" t="s">
        <v>15780</v>
      </c>
      <c r="C1205" t="s">
        <v>22</v>
      </c>
      <c r="D1205" t="s">
        <v>22</v>
      </c>
      <c r="E1205" t="s">
        <v>13352</v>
      </c>
      <c r="F1205" t="s">
        <v>13351</v>
      </c>
      <c r="G1205" t="s">
        <v>22</v>
      </c>
      <c r="H1205" t="s">
        <v>7054</v>
      </c>
      <c r="I1205" t="s">
        <v>22</v>
      </c>
      <c r="J1205" t="s">
        <v>22</v>
      </c>
      <c r="K1205" t="s">
        <v>22</v>
      </c>
      <c r="L1205" t="s">
        <v>22</v>
      </c>
      <c r="M1205" t="s">
        <v>15780</v>
      </c>
      <c r="N1205" t="s">
        <v>22</v>
      </c>
      <c r="O1205" t="s">
        <v>22</v>
      </c>
    </row>
    <row r="1206" spans="1:15" x14ac:dyDescent="0.35">
      <c r="A1206" t="s">
        <v>10223</v>
      </c>
      <c r="B1206" t="s">
        <v>15781</v>
      </c>
      <c r="C1206" t="s">
        <v>22</v>
      </c>
      <c r="D1206" t="s">
        <v>22</v>
      </c>
      <c r="E1206" t="s">
        <v>13352</v>
      </c>
      <c r="F1206" t="s">
        <v>13351</v>
      </c>
      <c r="G1206" t="s">
        <v>22</v>
      </c>
      <c r="H1206" t="s">
        <v>7054</v>
      </c>
      <c r="I1206" t="s">
        <v>22</v>
      </c>
      <c r="J1206" t="s">
        <v>22</v>
      </c>
      <c r="K1206" t="s">
        <v>22</v>
      </c>
      <c r="L1206" t="s">
        <v>22</v>
      </c>
      <c r="M1206" t="s">
        <v>15781</v>
      </c>
      <c r="N1206" t="s">
        <v>22</v>
      </c>
      <c r="O1206" t="s">
        <v>22</v>
      </c>
    </row>
    <row r="1207" spans="1:15" x14ac:dyDescent="0.35">
      <c r="A1207" t="s">
        <v>10223</v>
      </c>
      <c r="B1207" t="s">
        <v>7054</v>
      </c>
      <c r="C1207" t="s">
        <v>22</v>
      </c>
      <c r="D1207" t="s">
        <v>22</v>
      </c>
      <c r="E1207" t="s">
        <v>13352</v>
      </c>
      <c r="F1207" t="s">
        <v>13351</v>
      </c>
      <c r="G1207" t="s">
        <v>22</v>
      </c>
      <c r="H1207" t="s">
        <v>22</v>
      </c>
      <c r="I1207" t="s">
        <v>22</v>
      </c>
      <c r="J1207" t="s">
        <v>22</v>
      </c>
      <c r="K1207" t="s">
        <v>22</v>
      </c>
      <c r="L1207" t="s">
        <v>22</v>
      </c>
      <c r="M1207" t="s">
        <v>14395</v>
      </c>
      <c r="N1207" t="s">
        <v>22</v>
      </c>
      <c r="O1207" t="s">
        <v>22</v>
      </c>
    </row>
    <row r="1208" spans="1:15" x14ac:dyDescent="0.35">
      <c r="A1208" t="s">
        <v>10223</v>
      </c>
      <c r="B1208" t="s">
        <v>15782</v>
      </c>
      <c r="C1208" t="s">
        <v>22</v>
      </c>
      <c r="D1208" t="s">
        <v>22</v>
      </c>
      <c r="E1208" t="s">
        <v>14334</v>
      </c>
      <c r="F1208" t="s">
        <v>13347</v>
      </c>
      <c r="G1208" t="s">
        <v>22</v>
      </c>
      <c r="H1208" t="s">
        <v>22</v>
      </c>
      <c r="I1208" t="s">
        <v>22</v>
      </c>
      <c r="J1208" t="s">
        <v>22</v>
      </c>
      <c r="K1208" t="s">
        <v>22</v>
      </c>
      <c r="L1208" t="s">
        <v>22</v>
      </c>
      <c r="M1208" t="s">
        <v>15782</v>
      </c>
      <c r="N1208" t="s">
        <v>22</v>
      </c>
      <c r="O1208" t="s">
        <v>22</v>
      </c>
    </row>
    <row r="1209" spans="1:15" x14ac:dyDescent="0.35">
      <c r="A1209" t="s">
        <v>10223</v>
      </c>
      <c r="B1209" t="s">
        <v>15783</v>
      </c>
      <c r="C1209" t="s">
        <v>22</v>
      </c>
      <c r="D1209" t="s">
        <v>22</v>
      </c>
      <c r="E1209" t="s">
        <v>14349</v>
      </c>
      <c r="F1209" t="s">
        <v>13347</v>
      </c>
      <c r="G1209" t="s">
        <v>22</v>
      </c>
      <c r="H1209" t="s">
        <v>22</v>
      </c>
      <c r="I1209" t="s">
        <v>22</v>
      </c>
      <c r="J1209" t="s">
        <v>22</v>
      </c>
      <c r="K1209" t="s">
        <v>22</v>
      </c>
      <c r="L1209" t="s">
        <v>22</v>
      </c>
      <c r="M1209" t="s">
        <v>15783</v>
      </c>
      <c r="N1209" t="s">
        <v>22</v>
      </c>
      <c r="O1209" t="s">
        <v>22</v>
      </c>
    </row>
    <row r="1210" spans="1:15" x14ac:dyDescent="0.35">
      <c r="A1210" t="s">
        <v>10223</v>
      </c>
      <c r="B1210" t="s">
        <v>15784</v>
      </c>
      <c r="C1210" t="s">
        <v>22</v>
      </c>
      <c r="D1210" t="s">
        <v>22</v>
      </c>
      <c r="E1210" t="s">
        <v>14334</v>
      </c>
      <c r="F1210" t="s">
        <v>13347</v>
      </c>
      <c r="G1210" t="s">
        <v>22</v>
      </c>
      <c r="H1210" t="s">
        <v>22</v>
      </c>
      <c r="I1210" t="s">
        <v>22</v>
      </c>
      <c r="J1210" t="s">
        <v>22</v>
      </c>
      <c r="K1210" t="s">
        <v>22</v>
      </c>
      <c r="L1210" t="s">
        <v>22</v>
      </c>
      <c r="M1210" t="s">
        <v>15784</v>
      </c>
      <c r="N1210" t="s">
        <v>22</v>
      </c>
      <c r="O1210" t="s">
        <v>22</v>
      </c>
    </row>
    <row r="1211" spans="1:15" x14ac:dyDescent="0.35">
      <c r="A1211" t="s">
        <v>10223</v>
      </c>
      <c r="B1211" t="s">
        <v>15785</v>
      </c>
      <c r="C1211" t="s">
        <v>22</v>
      </c>
      <c r="D1211" t="s">
        <v>22</v>
      </c>
      <c r="E1211" t="s">
        <v>13352</v>
      </c>
      <c r="F1211" t="s">
        <v>13351</v>
      </c>
      <c r="G1211" t="s">
        <v>22</v>
      </c>
      <c r="H1211" t="s">
        <v>7054</v>
      </c>
      <c r="I1211" t="s">
        <v>22</v>
      </c>
      <c r="J1211" t="s">
        <v>22</v>
      </c>
      <c r="K1211" t="s">
        <v>22</v>
      </c>
      <c r="L1211" t="s">
        <v>22</v>
      </c>
      <c r="M1211" t="s">
        <v>15786</v>
      </c>
      <c r="N1211" t="s">
        <v>22</v>
      </c>
      <c r="O1211" t="s">
        <v>22</v>
      </c>
    </row>
    <row r="1212" spans="1:15" x14ac:dyDescent="0.35">
      <c r="A1212" t="s">
        <v>10223</v>
      </c>
      <c r="B1212" t="s">
        <v>15786</v>
      </c>
      <c r="C1212" t="s">
        <v>22</v>
      </c>
      <c r="D1212" t="s">
        <v>22</v>
      </c>
      <c r="E1212" t="s">
        <v>13352</v>
      </c>
      <c r="F1212" t="s">
        <v>13351</v>
      </c>
      <c r="G1212" t="s">
        <v>22</v>
      </c>
      <c r="H1212" t="s">
        <v>7054</v>
      </c>
      <c r="I1212" t="s">
        <v>22</v>
      </c>
      <c r="J1212" t="s">
        <v>22</v>
      </c>
      <c r="K1212" t="s">
        <v>22</v>
      </c>
      <c r="L1212" t="s">
        <v>22</v>
      </c>
      <c r="M1212" t="s">
        <v>15786</v>
      </c>
      <c r="N1212" t="s">
        <v>22</v>
      </c>
      <c r="O1212" t="s">
        <v>22</v>
      </c>
    </row>
    <row r="1213" spans="1:15" x14ac:dyDescent="0.35">
      <c r="A1213" t="s">
        <v>10223</v>
      </c>
      <c r="B1213" t="s">
        <v>15787</v>
      </c>
      <c r="C1213" t="s">
        <v>22</v>
      </c>
      <c r="D1213" t="s">
        <v>22</v>
      </c>
      <c r="E1213" t="s">
        <v>14334</v>
      </c>
      <c r="F1213" t="s">
        <v>13347</v>
      </c>
      <c r="G1213" t="s">
        <v>22</v>
      </c>
      <c r="H1213" t="s">
        <v>22</v>
      </c>
      <c r="I1213" t="s">
        <v>22</v>
      </c>
      <c r="J1213" t="s">
        <v>22</v>
      </c>
      <c r="K1213" t="s">
        <v>22</v>
      </c>
      <c r="L1213" t="s">
        <v>22</v>
      </c>
      <c r="M1213" t="s">
        <v>15787</v>
      </c>
      <c r="N1213" t="s">
        <v>22</v>
      </c>
      <c r="O1213" t="s">
        <v>22</v>
      </c>
    </row>
    <row r="1214" spans="1:15" x14ac:dyDescent="0.35">
      <c r="A1214" t="s">
        <v>10223</v>
      </c>
      <c r="B1214" t="s">
        <v>15788</v>
      </c>
      <c r="C1214" t="s">
        <v>22</v>
      </c>
      <c r="D1214" t="s">
        <v>22</v>
      </c>
      <c r="E1214" t="s">
        <v>14334</v>
      </c>
      <c r="F1214" t="s">
        <v>13351</v>
      </c>
      <c r="G1214" t="s">
        <v>22</v>
      </c>
      <c r="H1214" t="s">
        <v>7052</v>
      </c>
      <c r="I1214" t="s">
        <v>22</v>
      </c>
      <c r="J1214" t="s">
        <v>22</v>
      </c>
      <c r="K1214" t="s">
        <v>22</v>
      </c>
      <c r="L1214" t="s">
        <v>22</v>
      </c>
      <c r="M1214" t="s">
        <v>15788</v>
      </c>
      <c r="N1214" t="s">
        <v>22</v>
      </c>
      <c r="O1214" t="s">
        <v>22</v>
      </c>
    </row>
    <row r="1215" spans="1:15" x14ac:dyDescent="0.35">
      <c r="A1215" t="s">
        <v>10223</v>
      </c>
      <c r="B1215" t="s">
        <v>15789</v>
      </c>
      <c r="C1215" t="s">
        <v>22</v>
      </c>
      <c r="D1215" t="s">
        <v>22</v>
      </c>
      <c r="E1215" t="s">
        <v>13352</v>
      </c>
      <c r="F1215" t="s">
        <v>13351</v>
      </c>
      <c r="G1215" t="s">
        <v>22</v>
      </c>
      <c r="H1215" t="s">
        <v>22</v>
      </c>
      <c r="I1215" t="s">
        <v>22</v>
      </c>
      <c r="J1215" t="s">
        <v>22</v>
      </c>
      <c r="K1215" t="s">
        <v>22</v>
      </c>
      <c r="L1215" t="s">
        <v>22</v>
      </c>
      <c r="M1215" t="s">
        <v>15789</v>
      </c>
      <c r="N1215" t="s">
        <v>22</v>
      </c>
      <c r="O1215" t="s">
        <v>22</v>
      </c>
    </row>
    <row r="1216" spans="1:15" x14ac:dyDescent="0.35">
      <c r="A1216" t="s">
        <v>10223</v>
      </c>
      <c r="B1216" t="s">
        <v>15790</v>
      </c>
      <c r="C1216" t="s">
        <v>22</v>
      </c>
      <c r="D1216" t="s">
        <v>22</v>
      </c>
      <c r="E1216" t="s">
        <v>14334</v>
      </c>
      <c r="F1216" t="s">
        <v>13347</v>
      </c>
      <c r="G1216" t="s">
        <v>22</v>
      </c>
      <c r="H1216" t="s">
        <v>22</v>
      </c>
      <c r="I1216" t="s">
        <v>22</v>
      </c>
      <c r="J1216" t="s">
        <v>22</v>
      </c>
      <c r="K1216" t="s">
        <v>22</v>
      </c>
      <c r="L1216" t="s">
        <v>22</v>
      </c>
      <c r="M1216" t="s">
        <v>15790</v>
      </c>
      <c r="N1216" t="s">
        <v>22</v>
      </c>
      <c r="O1216" t="s">
        <v>22</v>
      </c>
    </row>
    <row r="1217" spans="1:15" x14ac:dyDescent="0.35">
      <c r="A1217" t="s">
        <v>10223</v>
      </c>
      <c r="B1217" t="s">
        <v>15791</v>
      </c>
      <c r="C1217" t="s">
        <v>22</v>
      </c>
      <c r="D1217" t="s">
        <v>22</v>
      </c>
      <c r="E1217" t="s">
        <v>14334</v>
      </c>
      <c r="F1217" t="s">
        <v>13347</v>
      </c>
      <c r="G1217" t="s">
        <v>22</v>
      </c>
      <c r="H1217" t="s">
        <v>22</v>
      </c>
      <c r="I1217" t="s">
        <v>22</v>
      </c>
      <c r="J1217" t="s">
        <v>22</v>
      </c>
      <c r="K1217" t="s">
        <v>22</v>
      </c>
      <c r="L1217" t="s">
        <v>22</v>
      </c>
      <c r="M1217" t="s">
        <v>15791</v>
      </c>
      <c r="N1217" t="s">
        <v>22</v>
      </c>
      <c r="O1217" t="s">
        <v>22</v>
      </c>
    </row>
    <row r="1218" spans="1:15" x14ac:dyDescent="0.35">
      <c r="A1218" t="s">
        <v>10223</v>
      </c>
      <c r="B1218" t="s">
        <v>15792</v>
      </c>
      <c r="C1218" t="s">
        <v>22</v>
      </c>
      <c r="D1218" t="s">
        <v>22</v>
      </c>
      <c r="E1218" t="s">
        <v>14334</v>
      </c>
      <c r="F1218" t="s">
        <v>13347</v>
      </c>
      <c r="G1218" t="s">
        <v>22</v>
      </c>
      <c r="H1218" t="s">
        <v>22</v>
      </c>
      <c r="I1218" t="s">
        <v>22</v>
      </c>
      <c r="J1218" t="s">
        <v>22</v>
      </c>
      <c r="K1218" t="s">
        <v>22</v>
      </c>
      <c r="L1218" t="s">
        <v>22</v>
      </c>
      <c r="M1218" t="s">
        <v>15792</v>
      </c>
      <c r="N1218" t="s">
        <v>22</v>
      </c>
      <c r="O1218" t="s">
        <v>22</v>
      </c>
    </row>
    <row r="1219" spans="1:15" x14ac:dyDescent="0.35">
      <c r="A1219" t="s">
        <v>10223</v>
      </c>
      <c r="B1219" t="s">
        <v>15793</v>
      </c>
      <c r="C1219" t="s">
        <v>22</v>
      </c>
      <c r="D1219" t="s">
        <v>22</v>
      </c>
      <c r="E1219" t="s">
        <v>14334</v>
      </c>
      <c r="F1219" t="s">
        <v>13347</v>
      </c>
      <c r="G1219" t="s">
        <v>22</v>
      </c>
      <c r="H1219" t="s">
        <v>22</v>
      </c>
      <c r="I1219" t="s">
        <v>22</v>
      </c>
      <c r="J1219" t="s">
        <v>22</v>
      </c>
      <c r="K1219" t="s">
        <v>22</v>
      </c>
      <c r="L1219" t="s">
        <v>22</v>
      </c>
      <c r="M1219" t="s">
        <v>15793</v>
      </c>
      <c r="N1219" t="s">
        <v>22</v>
      </c>
      <c r="O1219" t="s">
        <v>22</v>
      </c>
    </row>
    <row r="1220" spans="1:15" x14ac:dyDescent="0.35">
      <c r="A1220" t="s">
        <v>10223</v>
      </c>
      <c r="B1220" t="s">
        <v>15794</v>
      </c>
      <c r="C1220" t="s">
        <v>22</v>
      </c>
      <c r="D1220" t="s">
        <v>22</v>
      </c>
      <c r="E1220" t="s">
        <v>14334</v>
      </c>
      <c r="F1220" t="s">
        <v>13347</v>
      </c>
      <c r="G1220" t="s">
        <v>22</v>
      </c>
      <c r="H1220" t="s">
        <v>22</v>
      </c>
      <c r="I1220" t="s">
        <v>22</v>
      </c>
      <c r="J1220" t="s">
        <v>22</v>
      </c>
      <c r="K1220" t="s">
        <v>22</v>
      </c>
      <c r="L1220" t="s">
        <v>22</v>
      </c>
      <c r="M1220" t="s">
        <v>15794</v>
      </c>
      <c r="N1220" t="s">
        <v>22</v>
      </c>
      <c r="O1220" t="s">
        <v>22</v>
      </c>
    </row>
    <row r="1221" spans="1:15" x14ac:dyDescent="0.35">
      <c r="A1221" t="s">
        <v>10223</v>
      </c>
      <c r="B1221" t="s">
        <v>15795</v>
      </c>
      <c r="C1221" t="s">
        <v>22</v>
      </c>
      <c r="D1221" t="s">
        <v>22</v>
      </c>
      <c r="E1221" t="s">
        <v>14334</v>
      </c>
      <c r="F1221" t="s">
        <v>13347</v>
      </c>
      <c r="G1221" t="s">
        <v>22</v>
      </c>
      <c r="H1221" t="s">
        <v>7052</v>
      </c>
      <c r="I1221" t="s">
        <v>22</v>
      </c>
      <c r="J1221" t="s">
        <v>22</v>
      </c>
      <c r="K1221" t="s">
        <v>22</v>
      </c>
      <c r="L1221">
        <v>130</v>
      </c>
      <c r="M1221" t="s">
        <v>15795</v>
      </c>
      <c r="N1221" t="s">
        <v>22</v>
      </c>
      <c r="O1221" t="s">
        <v>22</v>
      </c>
    </row>
    <row r="1222" spans="1:15" x14ac:dyDescent="0.35">
      <c r="A1222" t="s">
        <v>10223</v>
      </c>
      <c r="B1222" t="s">
        <v>15796</v>
      </c>
      <c r="C1222" t="s">
        <v>22</v>
      </c>
      <c r="D1222" t="s">
        <v>22</v>
      </c>
      <c r="E1222" t="s">
        <v>14334</v>
      </c>
      <c r="F1222" t="s">
        <v>13347</v>
      </c>
      <c r="G1222" t="s">
        <v>22</v>
      </c>
      <c r="H1222" t="s">
        <v>7052</v>
      </c>
      <c r="I1222" t="s">
        <v>22</v>
      </c>
      <c r="J1222" t="s">
        <v>22</v>
      </c>
      <c r="K1222" t="s">
        <v>22</v>
      </c>
      <c r="L1222" t="s">
        <v>22</v>
      </c>
      <c r="M1222" t="s">
        <v>15797</v>
      </c>
      <c r="N1222" t="s">
        <v>22</v>
      </c>
      <c r="O1222" t="s">
        <v>22</v>
      </c>
    </row>
    <row r="1223" spans="1:15" x14ac:dyDescent="0.35">
      <c r="A1223" t="s">
        <v>10223</v>
      </c>
      <c r="B1223" t="s">
        <v>15797</v>
      </c>
      <c r="C1223" t="s">
        <v>22</v>
      </c>
      <c r="D1223" t="s">
        <v>22</v>
      </c>
      <c r="E1223" t="s">
        <v>14334</v>
      </c>
      <c r="F1223" t="s">
        <v>13347</v>
      </c>
      <c r="G1223" t="s">
        <v>22</v>
      </c>
      <c r="H1223" t="s">
        <v>7052</v>
      </c>
      <c r="I1223" t="s">
        <v>22</v>
      </c>
      <c r="J1223" t="s">
        <v>22</v>
      </c>
      <c r="K1223" t="s">
        <v>22</v>
      </c>
      <c r="L1223" t="s">
        <v>22</v>
      </c>
      <c r="M1223" t="s">
        <v>15797</v>
      </c>
      <c r="N1223" t="s">
        <v>22</v>
      </c>
      <c r="O1223" t="s">
        <v>22</v>
      </c>
    </row>
    <row r="1224" spans="1:15" x14ac:dyDescent="0.35">
      <c r="A1224" t="s">
        <v>10223</v>
      </c>
      <c r="B1224" t="s">
        <v>15798</v>
      </c>
      <c r="C1224" t="s">
        <v>22</v>
      </c>
      <c r="D1224" t="s">
        <v>22</v>
      </c>
      <c r="E1224" t="s">
        <v>14334</v>
      </c>
      <c r="F1224" t="s">
        <v>13347</v>
      </c>
      <c r="G1224" t="s">
        <v>22</v>
      </c>
      <c r="H1224" t="s">
        <v>7052</v>
      </c>
      <c r="I1224" t="s">
        <v>22</v>
      </c>
      <c r="J1224" t="s">
        <v>22</v>
      </c>
      <c r="K1224" t="s">
        <v>22</v>
      </c>
      <c r="L1224" t="s">
        <v>22</v>
      </c>
      <c r="M1224" t="s">
        <v>15798</v>
      </c>
      <c r="N1224" t="s">
        <v>22</v>
      </c>
      <c r="O1224" t="s">
        <v>22</v>
      </c>
    </row>
    <row r="1225" spans="1:15" x14ac:dyDescent="0.35">
      <c r="A1225" t="s">
        <v>10223</v>
      </c>
      <c r="B1225" t="s">
        <v>15799</v>
      </c>
      <c r="C1225" t="s">
        <v>22</v>
      </c>
      <c r="D1225" t="s">
        <v>22</v>
      </c>
      <c r="E1225" t="s">
        <v>13352</v>
      </c>
      <c r="F1225" t="s">
        <v>13351</v>
      </c>
      <c r="G1225" t="s">
        <v>22</v>
      </c>
      <c r="H1225" t="s">
        <v>22</v>
      </c>
      <c r="I1225" t="s">
        <v>22</v>
      </c>
      <c r="J1225" t="s">
        <v>22</v>
      </c>
      <c r="K1225" t="s">
        <v>22</v>
      </c>
      <c r="L1225" t="s">
        <v>22</v>
      </c>
      <c r="M1225" t="s">
        <v>15799</v>
      </c>
      <c r="N1225" t="s">
        <v>22</v>
      </c>
      <c r="O1225" t="s">
        <v>22</v>
      </c>
    </row>
    <row r="1226" spans="1:15" x14ac:dyDescent="0.35">
      <c r="A1226" t="s">
        <v>10223</v>
      </c>
      <c r="B1226" t="s">
        <v>15800</v>
      </c>
      <c r="C1226" t="s">
        <v>22</v>
      </c>
      <c r="D1226" t="s">
        <v>22</v>
      </c>
      <c r="E1226" t="s">
        <v>14334</v>
      </c>
      <c r="F1226" t="s">
        <v>13347</v>
      </c>
      <c r="G1226" t="s">
        <v>22</v>
      </c>
      <c r="H1226" t="s">
        <v>22</v>
      </c>
      <c r="I1226" t="s">
        <v>22</v>
      </c>
      <c r="J1226" t="s">
        <v>22</v>
      </c>
      <c r="K1226" t="s">
        <v>22</v>
      </c>
      <c r="L1226" t="s">
        <v>22</v>
      </c>
      <c r="M1226" t="s">
        <v>15800</v>
      </c>
      <c r="N1226" t="s">
        <v>22</v>
      </c>
      <c r="O1226" t="s">
        <v>22</v>
      </c>
    </row>
    <row r="1227" spans="1:15" x14ac:dyDescent="0.35">
      <c r="A1227" t="s">
        <v>10223</v>
      </c>
      <c r="B1227" t="s">
        <v>15801</v>
      </c>
      <c r="C1227" t="s">
        <v>22</v>
      </c>
      <c r="D1227" t="s">
        <v>22</v>
      </c>
      <c r="E1227" t="s">
        <v>13352</v>
      </c>
      <c r="F1227" t="s">
        <v>13351</v>
      </c>
      <c r="G1227" t="s">
        <v>22</v>
      </c>
      <c r="H1227" t="s">
        <v>22</v>
      </c>
      <c r="I1227" t="s">
        <v>22</v>
      </c>
      <c r="J1227" t="s">
        <v>22</v>
      </c>
      <c r="K1227" t="s">
        <v>22</v>
      </c>
      <c r="L1227" t="s">
        <v>22</v>
      </c>
      <c r="M1227" t="s">
        <v>15801</v>
      </c>
      <c r="N1227" t="s">
        <v>22</v>
      </c>
      <c r="O1227" t="s">
        <v>22</v>
      </c>
    </row>
    <row r="1228" spans="1:15" x14ac:dyDescent="0.35">
      <c r="A1228" t="s">
        <v>10223</v>
      </c>
      <c r="B1228" t="s">
        <v>15802</v>
      </c>
      <c r="C1228" t="s">
        <v>22</v>
      </c>
      <c r="D1228" t="s">
        <v>22</v>
      </c>
      <c r="E1228" t="s">
        <v>14334</v>
      </c>
      <c r="F1228" t="s">
        <v>13347</v>
      </c>
      <c r="G1228" t="s">
        <v>22</v>
      </c>
      <c r="H1228" t="s">
        <v>22</v>
      </c>
      <c r="I1228" t="s">
        <v>22</v>
      </c>
      <c r="J1228" t="s">
        <v>22</v>
      </c>
      <c r="K1228" t="s">
        <v>22</v>
      </c>
      <c r="L1228" t="s">
        <v>22</v>
      </c>
      <c r="M1228" t="s">
        <v>15802</v>
      </c>
      <c r="N1228" t="s">
        <v>22</v>
      </c>
      <c r="O1228" t="s">
        <v>22</v>
      </c>
    </row>
    <row r="1229" spans="1:15" x14ac:dyDescent="0.35">
      <c r="A1229" t="s">
        <v>10223</v>
      </c>
      <c r="B1229" t="s">
        <v>15803</v>
      </c>
      <c r="C1229" t="s">
        <v>22</v>
      </c>
      <c r="D1229" t="s">
        <v>22</v>
      </c>
      <c r="E1229" t="s">
        <v>14334</v>
      </c>
      <c r="F1229" t="s">
        <v>13347</v>
      </c>
      <c r="G1229" t="s">
        <v>22</v>
      </c>
      <c r="H1229" t="s">
        <v>22</v>
      </c>
      <c r="I1229" t="s">
        <v>22</v>
      </c>
      <c r="J1229" t="s">
        <v>22</v>
      </c>
      <c r="K1229" t="s">
        <v>22</v>
      </c>
      <c r="L1229" t="s">
        <v>22</v>
      </c>
      <c r="M1229" t="s">
        <v>15803</v>
      </c>
      <c r="N1229" t="s">
        <v>22</v>
      </c>
      <c r="O1229" t="s">
        <v>22</v>
      </c>
    </row>
    <row r="1230" spans="1:15" x14ac:dyDescent="0.35">
      <c r="A1230" t="s">
        <v>10223</v>
      </c>
      <c r="B1230" t="s">
        <v>15804</v>
      </c>
      <c r="C1230" t="s">
        <v>22</v>
      </c>
      <c r="D1230" t="s">
        <v>22</v>
      </c>
      <c r="E1230" t="s">
        <v>14334</v>
      </c>
      <c r="F1230" t="s">
        <v>13347</v>
      </c>
      <c r="G1230" t="s">
        <v>22</v>
      </c>
      <c r="H1230" t="s">
        <v>22</v>
      </c>
      <c r="I1230" t="s">
        <v>22</v>
      </c>
      <c r="J1230" t="s">
        <v>22</v>
      </c>
      <c r="K1230" t="s">
        <v>22</v>
      </c>
      <c r="L1230" t="s">
        <v>22</v>
      </c>
      <c r="M1230" t="s">
        <v>15805</v>
      </c>
      <c r="N1230" t="s">
        <v>22</v>
      </c>
      <c r="O1230" t="s">
        <v>22</v>
      </c>
    </row>
    <row r="1231" spans="1:15" x14ac:dyDescent="0.35">
      <c r="A1231" t="s">
        <v>10223</v>
      </c>
      <c r="B1231" t="s">
        <v>15806</v>
      </c>
      <c r="C1231" t="s">
        <v>22</v>
      </c>
      <c r="D1231" t="s">
        <v>22</v>
      </c>
      <c r="E1231" t="s">
        <v>14334</v>
      </c>
      <c r="F1231" t="s">
        <v>13347</v>
      </c>
      <c r="G1231" t="s">
        <v>22</v>
      </c>
      <c r="H1231" t="s">
        <v>22</v>
      </c>
      <c r="I1231" t="s">
        <v>22</v>
      </c>
      <c r="J1231" t="s">
        <v>22</v>
      </c>
      <c r="K1231" t="s">
        <v>22</v>
      </c>
      <c r="L1231" t="s">
        <v>22</v>
      </c>
      <c r="M1231" t="s">
        <v>15806</v>
      </c>
      <c r="N1231" t="s">
        <v>22</v>
      </c>
      <c r="O1231" t="s">
        <v>22</v>
      </c>
    </row>
    <row r="1232" spans="1:15" x14ac:dyDescent="0.35">
      <c r="A1232" t="s">
        <v>8882</v>
      </c>
      <c r="B1232" t="s">
        <v>15807</v>
      </c>
      <c r="C1232" t="s">
        <v>22</v>
      </c>
      <c r="D1232" t="s">
        <v>22</v>
      </c>
      <c r="E1232" t="s">
        <v>14334</v>
      </c>
      <c r="F1232" t="s">
        <v>13347</v>
      </c>
      <c r="G1232" t="s">
        <v>22</v>
      </c>
      <c r="H1232" t="s">
        <v>22</v>
      </c>
      <c r="I1232" t="s">
        <v>22</v>
      </c>
      <c r="J1232" t="s">
        <v>22</v>
      </c>
      <c r="K1232" t="s">
        <v>22</v>
      </c>
      <c r="L1232" t="s">
        <v>22</v>
      </c>
      <c r="M1232" t="s">
        <v>15807</v>
      </c>
      <c r="N1232" t="s">
        <v>22</v>
      </c>
      <c r="O1232" t="s">
        <v>22</v>
      </c>
    </row>
    <row r="1233" spans="1:15" x14ac:dyDescent="0.35">
      <c r="A1233" t="s">
        <v>9659</v>
      </c>
      <c r="B1233" t="s">
        <v>15808</v>
      </c>
      <c r="C1233" t="s">
        <v>22</v>
      </c>
      <c r="D1233" t="s">
        <v>22</v>
      </c>
      <c r="E1233" t="s">
        <v>14334</v>
      </c>
      <c r="F1233" t="s">
        <v>13351</v>
      </c>
      <c r="G1233" t="s">
        <v>22</v>
      </c>
      <c r="H1233" t="s">
        <v>7052</v>
      </c>
      <c r="I1233" t="s">
        <v>22</v>
      </c>
      <c r="J1233" t="s">
        <v>22</v>
      </c>
      <c r="K1233" t="s">
        <v>22</v>
      </c>
      <c r="L1233" t="s">
        <v>22</v>
      </c>
      <c r="M1233" t="s">
        <v>15808</v>
      </c>
      <c r="N1233" t="s">
        <v>22</v>
      </c>
      <c r="O1233" t="s">
        <v>22</v>
      </c>
    </row>
    <row r="1234" spans="1:15" x14ac:dyDescent="0.35">
      <c r="A1234" t="s">
        <v>9659</v>
      </c>
      <c r="B1234" t="s">
        <v>15809</v>
      </c>
      <c r="C1234" t="s">
        <v>22</v>
      </c>
      <c r="D1234" t="s">
        <v>22</v>
      </c>
      <c r="E1234" t="s">
        <v>14334</v>
      </c>
      <c r="F1234" t="s">
        <v>13351</v>
      </c>
      <c r="G1234" t="s">
        <v>22</v>
      </c>
      <c r="H1234" t="s">
        <v>7052</v>
      </c>
      <c r="I1234" t="s">
        <v>22</v>
      </c>
      <c r="J1234" t="s">
        <v>22</v>
      </c>
      <c r="K1234" t="s">
        <v>22</v>
      </c>
      <c r="L1234" t="s">
        <v>22</v>
      </c>
      <c r="M1234" t="s">
        <v>15809</v>
      </c>
      <c r="N1234" t="s">
        <v>22</v>
      </c>
      <c r="O1234" t="s">
        <v>22</v>
      </c>
    </row>
    <row r="1235" spans="1:15" x14ac:dyDescent="0.35">
      <c r="A1235" t="s">
        <v>9659</v>
      </c>
      <c r="B1235" t="s">
        <v>15810</v>
      </c>
      <c r="C1235" t="s">
        <v>22</v>
      </c>
      <c r="D1235" t="s">
        <v>22</v>
      </c>
      <c r="E1235" t="s">
        <v>14334</v>
      </c>
      <c r="F1235" t="s">
        <v>13351</v>
      </c>
      <c r="G1235" t="s">
        <v>22</v>
      </c>
      <c r="H1235" t="s">
        <v>7052</v>
      </c>
      <c r="I1235" t="s">
        <v>22</v>
      </c>
      <c r="J1235" t="s">
        <v>22</v>
      </c>
      <c r="K1235" t="s">
        <v>22</v>
      </c>
      <c r="L1235" t="s">
        <v>22</v>
      </c>
      <c r="M1235" t="s">
        <v>15810</v>
      </c>
      <c r="N1235" t="s">
        <v>22</v>
      </c>
      <c r="O1235" t="s">
        <v>22</v>
      </c>
    </row>
    <row r="1236" spans="1:15" x14ac:dyDescent="0.35">
      <c r="A1236" t="s">
        <v>9659</v>
      </c>
      <c r="B1236" t="s">
        <v>15811</v>
      </c>
      <c r="C1236" t="s">
        <v>22</v>
      </c>
      <c r="D1236" t="s">
        <v>22</v>
      </c>
      <c r="E1236" t="s">
        <v>14334</v>
      </c>
      <c r="F1236" t="s">
        <v>13351</v>
      </c>
      <c r="G1236" t="s">
        <v>22</v>
      </c>
      <c r="H1236" t="s">
        <v>7052</v>
      </c>
      <c r="I1236" t="s">
        <v>22</v>
      </c>
      <c r="J1236" t="s">
        <v>22</v>
      </c>
      <c r="K1236" t="s">
        <v>22</v>
      </c>
      <c r="L1236" t="s">
        <v>22</v>
      </c>
      <c r="M1236" t="s">
        <v>15812</v>
      </c>
      <c r="N1236" t="s">
        <v>22</v>
      </c>
      <c r="O1236" t="s">
        <v>22</v>
      </c>
    </row>
    <row r="1237" spans="1:15" x14ac:dyDescent="0.35">
      <c r="A1237" t="s">
        <v>9659</v>
      </c>
      <c r="B1237" t="s">
        <v>15813</v>
      </c>
      <c r="C1237" t="s">
        <v>22</v>
      </c>
      <c r="D1237" t="s">
        <v>22</v>
      </c>
      <c r="E1237" t="s">
        <v>13352</v>
      </c>
      <c r="F1237" t="s">
        <v>13351</v>
      </c>
      <c r="G1237" t="s">
        <v>22</v>
      </c>
      <c r="H1237" t="s">
        <v>490</v>
      </c>
      <c r="I1237" t="s">
        <v>22</v>
      </c>
      <c r="J1237" t="s">
        <v>22</v>
      </c>
      <c r="K1237" t="s">
        <v>22</v>
      </c>
      <c r="L1237" t="s">
        <v>22</v>
      </c>
      <c r="M1237" t="s">
        <v>15813</v>
      </c>
      <c r="N1237" t="s">
        <v>22</v>
      </c>
      <c r="O1237" t="s">
        <v>22</v>
      </c>
    </row>
    <row r="1238" spans="1:15" x14ac:dyDescent="0.35">
      <c r="A1238" t="s">
        <v>9659</v>
      </c>
      <c r="B1238" t="s">
        <v>4388</v>
      </c>
      <c r="C1238" t="s">
        <v>22</v>
      </c>
      <c r="D1238" t="s">
        <v>22</v>
      </c>
      <c r="E1238" t="s">
        <v>13352</v>
      </c>
      <c r="F1238" t="s">
        <v>13351</v>
      </c>
      <c r="G1238" t="s">
        <v>22</v>
      </c>
      <c r="H1238" t="s">
        <v>7052</v>
      </c>
      <c r="I1238" t="s">
        <v>22</v>
      </c>
      <c r="J1238" t="s">
        <v>22</v>
      </c>
      <c r="K1238" t="s">
        <v>22</v>
      </c>
      <c r="L1238" t="s">
        <v>22</v>
      </c>
      <c r="M1238" t="s">
        <v>4388</v>
      </c>
      <c r="N1238" t="s">
        <v>22</v>
      </c>
      <c r="O1238" t="s">
        <v>22</v>
      </c>
    </row>
    <row r="1239" spans="1:15" x14ac:dyDescent="0.35">
      <c r="A1239" t="s">
        <v>9665</v>
      </c>
      <c r="B1239" t="s">
        <v>15814</v>
      </c>
      <c r="C1239" t="s">
        <v>22</v>
      </c>
      <c r="D1239" t="s">
        <v>22</v>
      </c>
      <c r="E1239" t="s">
        <v>14349</v>
      </c>
      <c r="F1239" t="s">
        <v>13347</v>
      </c>
      <c r="G1239" t="s">
        <v>22</v>
      </c>
      <c r="H1239" t="s">
        <v>22</v>
      </c>
      <c r="I1239" t="s">
        <v>7029</v>
      </c>
      <c r="J1239" t="s">
        <v>15815</v>
      </c>
      <c r="K1239" t="s">
        <v>22</v>
      </c>
      <c r="L1239" t="s">
        <v>22</v>
      </c>
      <c r="M1239" t="s">
        <v>15814</v>
      </c>
      <c r="N1239" t="s">
        <v>22</v>
      </c>
      <c r="O1239" t="s">
        <v>22</v>
      </c>
    </row>
    <row r="1240" spans="1:15" x14ac:dyDescent="0.35">
      <c r="A1240" t="s">
        <v>9665</v>
      </c>
      <c r="B1240" t="s">
        <v>15816</v>
      </c>
      <c r="C1240" t="s">
        <v>22</v>
      </c>
      <c r="D1240" t="s">
        <v>22</v>
      </c>
      <c r="E1240" t="s">
        <v>14349</v>
      </c>
      <c r="F1240" t="s">
        <v>13347</v>
      </c>
      <c r="G1240" t="s">
        <v>22</v>
      </c>
      <c r="H1240" t="s">
        <v>22</v>
      </c>
      <c r="I1240" t="s">
        <v>7029</v>
      </c>
      <c r="J1240" t="s">
        <v>15815</v>
      </c>
      <c r="K1240" t="s">
        <v>22</v>
      </c>
      <c r="L1240" t="s">
        <v>22</v>
      </c>
      <c r="M1240" t="s">
        <v>15816</v>
      </c>
      <c r="N1240" t="s">
        <v>22</v>
      </c>
      <c r="O1240" t="s">
        <v>22</v>
      </c>
    </row>
    <row r="1241" spans="1:15" x14ac:dyDescent="0.35">
      <c r="A1241" t="s">
        <v>9665</v>
      </c>
      <c r="B1241" t="s">
        <v>15817</v>
      </c>
      <c r="C1241" t="s">
        <v>22</v>
      </c>
      <c r="D1241" t="s">
        <v>22</v>
      </c>
      <c r="E1241" t="s">
        <v>13352</v>
      </c>
      <c r="F1241" t="s">
        <v>13351</v>
      </c>
      <c r="G1241" t="s">
        <v>22</v>
      </c>
      <c r="H1241" t="s">
        <v>490</v>
      </c>
      <c r="I1241" t="s">
        <v>22</v>
      </c>
      <c r="J1241" t="s">
        <v>22</v>
      </c>
      <c r="K1241" t="s">
        <v>22</v>
      </c>
      <c r="L1241" t="s">
        <v>22</v>
      </c>
      <c r="M1241" t="s">
        <v>15817</v>
      </c>
      <c r="N1241" t="s">
        <v>22</v>
      </c>
      <c r="O1241" t="s">
        <v>22</v>
      </c>
    </row>
    <row r="1242" spans="1:15" x14ac:dyDescent="0.35">
      <c r="A1242" t="s">
        <v>9665</v>
      </c>
      <c r="B1242" t="s">
        <v>15818</v>
      </c>
      <c r="C1242" t="s">
        <v>22</v>
      </c>
      <c r="D1242" t="s">
        <v>22</v>
      </c>
      <c r="E1242" t="s">
        <v>14334</v>
      </c>
      <c r="F1242" t="s">
        <v>13347</v>
      </c>
      <c r="G1242" t="s">
        <v>22</v>
      </c>
      <c r="H1242" t="s">
        <v>7052</v>
      </c>
      <c r="I1242" t="s">
        <v>22</v>
      </c>
      <c r="J1242" t="s">
        <v>22</v>
      </c>
      <c r="K1242" t="s">
        <v>22</v>
      </c>
      <c r="L1242" t="s">
        <v>22</v>
      </c>
      <c r="M1242" t="s">
        <v>15818</v>
      </c>
      <c r="N1242" t="s">
        <v>22</v>
      </c>
      <c r="O1242" t="s">
        <v>22</v>
      </c>
    </row>
    <row r="1243" spans="1:15" x14ac:dyDescent="0.35">
      <c r="A1243" t="s">
        <v>8897</v>
      </c>
      <c r="B1243" t="s">
        <v>15819</v>
      </c>
      <c r="C1243" t="s">
        <v>22</v>
      </c>
      <c r="D1243" t="s">
        <v>22</v>
      </c>
      <c r="G1243" t="s">
        <v>22</v>
      </c>
      <c r="H1243" t="s">
        <v>22</v>
      </c>
      <c r="I1243" t="s">
        <v>22</v>
      </c>
      <c r="J1243" t="s">
        <v>22</v>
      </c>
      <c r="K1243" t="s">
        <v>22</v>
      </c>
      <c r="L1243" t="s">
        <v>22</v>
      </c>
      <c r="M1243" t="s">
        <v>15819</v>
      </c>
      <c r="N1243" t="s">
        <v>22</v>
      </c>
      <c r="O1243" t="s">
        <v>22</v>
      </c>
    </row>
    <row r="1244" spans="1:15" x14ac:dyDescent="0.35">
      <c r="A1244" t="s">
        <v>8897</v>
      </c>
      <c r="B1244" t="s">
        <v>15820</v>
      </c>
      <c r="C1244" t="s">
        <v>22</v>
      </c>
      <c r="D1244" t="s">
        <v>22</v>
      </c>
      <c r="G1244" t="s">
        <v>22</v>
      </c>
      <c r="H1244" t="s">
        <v>22</v>
      </c>
      <c r="I1244" t="s">
        <v>22</v>
      </c>
      <c r="J1244" t="s">
        <v>22</v>
      </c>
      <c r="K1244" t="s">
        <v>22</v>
      </c>
      <c r="L1244" t="s">
        <v>22</v>
      </c>
      <c r="M1244" t="s">
        <v>15820</v>
      </c>
      <c r="N1244" t="s">
        <v>22</v>
      </c>
      <c r="O1244" t="s">
        <v>22</v>
      </c>
    </row>
    <row r="1245" spans="1:15" x14ac:dyDescent="0.35">
      <c r="A1245" t="s">
        <v>8897</v>
      </c>
      <c r="B1245" t="s">
        <v>15821</v>
      </c>
      <c r="C1245" t="s">
        <v>22</v>
      </c>
      <c r="D1245" t="s">
        <v>22</v>
      </c>
      <c r="E1245" t="s">
        <v>13352</v>
      </c>
      <c r="G1245" t="s">
        <v>22</v>
      </c>
      <c r="H1245" t="s">
        <v>7052</v>
      </c>
      <c r="I1245" t="s">
        <v>22</v>
      </c>
      <c r="J1245" t="s">
        <v>22</v>
      </c>
      <c r="K1245" t="s">
        <v>22</v>
      </c>
      <c r="L1245" t="s">
        <v>22</v>
      </c>
      <c r="M1245" t="s">
        <v>15821</v>
      </c>
      <c r="N1245" t="s">
        <v>22</v>
      </c>
      <c r="O1245" t="s">
        <v>22</v>
      </c>
    </row>
    <row r="1246" spans="1:15" x14ac:dyDescent="0.35">
      <c r="A1246" t="s">
        <v>9161</v>
      </c>
      <c r="B1246" t="s">
        <v>15822</v>
      </c>
      <c r="C1246" t="s">
        <v>22</v>
      </c>
      <c r="D1246" t="s">
        <v>22</v>
      </c>
      <c r="E1246" t="s">
        <v>14334</v>
      </c>
      <c r="F1246" t="s">
        <v>13347</v>
      </c>
      <c r="G1246" t="s">
        <v>22</v>
      </c>
      <c r="H1246" t="s">
        <v>7052</v>
      </c>
      <c r="I1246" t="s">
        <v>22</v>
      </c>
      <c r="J1246" t="s">
        <v>22</v>
      </c>
      <c r="K1246" t="s">
        <v>22</v>
      </c>
      <c r="L1246" t="s">
        <v>22</v>
      </c>
      <c r="M1246" t="s">
        <v>15081</v>
      </c>
      <c r="N1246" t="s">
        <v>22</v>
      </c>
      <c r="O1246" t="s">
        <v>22</v>
      </c>
    </row>
    <row r="1247" spans="1:15" x14ac:dyDescent="0.35">
      <c r="A1247" t="s">
        <v>9972</v>
      </c>
      <c r="B1247" t="s">
        <v>15823</v>
      </c>
      <c r="C1247" t="s">
        <v>22</v>
      </c>
      <c r="D1247" t="s">
        <v>22</v>
      </c>
      <c r="E1247" t="s">
        <v>14334</v>
      </c>
      <c r="F1247" t="s">
        <v>13347</v>
      </c>
      <c r="G1247" t="s">
        <v>22</v>
      </c>
      <c r="H1247" t="s">
        <v>22</v>
      </c>
      <c r="I1247" t="s">
        <v>22</v>
      </c>
      <c r="J1247" t="s">
        <v>22</v>
      </c>
      <c r="K1247" t="s">
        <v>22</v>
      </c>
      <c r="L1247" t="s">
        <v>22</v>
      </c>
      <c r="M1247" t="s">
        <v>15823</v>
      </c>
      <c r="N1247" t="s">
        <v>22</v>
      </c>
      <c r="O1247" t="s">
        <v>22</v>
      </c>
    </row>
    <row r="1248" spans="1:15" x14ac:dyDescent="0.35">
      <c r="A1248" t="s">
        <v>15824</v>
      </c>
      <c r="B1248" t="s">
        <v>15825</v>
      </c>
      <c r="C1248" t="s">
        <v>22</v>
      </c>
      <c r="D1248" t="s">
        <v>22</v>
      </c>
      <c r="E1248" t="s">
        <v>13352</v>
      </c>
      <c r="F1248" t="s">
        <v>13347</v>
      </c>
      <c r="G1248" t="s">
        <v>22</v>
      </c>
      <c r="H1248" t="s">
        <v>7054</v>
      </c>
      <c r="I1248" t="s">
        <v>22</v>
      </c>
      <c r="J1248" t="s">
        <v>22</v>
      </c>
      <c r="K1248" t="s">
        <v>22</v>
      </c>
      <c r="L1248" t="s">
        <v>22</v>
      </c>
      <c r="M1248" t="s">
        <v>15824</v>
      </c>
      <c r="N1248" t="s">
        <v>15825</v>
      </c>
      <c r="O1248" t="s">
        <v>22</v>
      </c>
    </row>
    <row r="1249" spans="1:15" x14ac:dyDescent="0.35">
      <c r="A1249" t="s">
        <v>15824</v>
      </c>
      <c r="B1249" t="s">
        <v>15826</v>
      </c>
      <c r="C1249" t="s">
        <v>22</v>
      </c>
      <c r="D1249" t="s">
        <v>22</v>
      </c>
      <c r="E1249" t="s">
        <v>14334</v>
      </c>
      <c r="F1249" t="s">
        <v>13347</v>
      </c>
      <c r="G1249" t="s">
        <v>22</v>
      </c>
      <c r="H1249" t="s">
        <v>7052</v>
      </c>
      <c r="I1249" t="s">
        <v>22</v>
      </c>
      <c r="J1249" t="s">
        <v>22</v>
      </c>
      <c r="K1249" t="s">
        <v>22</v>
      </c>
      <c r="L1249" t="s">
        <v>22</v>
      </c>
      <c r="M1249" t="s">
        <v>15824</v>
      </c>
      <c r="N1249" t="s">
        <v>15825</v>
      </c>
      <c r="O1249" t="s">
        <v>22</v>
      </c>
    </row>
    <row r="1250" spans="1:15" x14ac:dyDescent="0.35">
      <c r="A1250" t="s">
        <v>11018</v>
      </c>
      <c r="B1250" t="s">
        <v>15827</v>
      </c>
      <c r="C1250" t="s">
        <v>22</v>
      </c>
      <c r="D1250" t="s">
        <v>22</v>
      </c>
      <c r="E1250" t="s">
        <v>14334</v>
      </c>
      <c r="F1250" t="s">
        <v>13351</v>
      </c>
      <c r="G1250" t="s">
        <v>22</v>
      </c>
      <c r="H1250" t="s">
        <v>22</v>
      </c>
      <c r="I1250" t="s">
        <v>22</v>
      </c>
      <c r="J1250" t="s">
        <v>22</v>
      </c>
      <c r="K1250" t="s">
        <v>22</v>
      </c>
      <c r="L1250" t="s">
        <v>22</v>
      </c>
      <c r="M1250" t="s">
        <v>15827</v>
      </c>
      <c r="N1250" t="s">
        <v>15828</v>
      </c>
      <c r="O1250" t="s">
        <v>22</v>
      </c>
    </row>
    <row r="1251" spans="1:15" x14ac:dyDescent="0.35">
      <c r="A1251" t="s">
        <v>9675</v>
      </c>
      <c r="B1251" t="s">
        <v>22</v>
      </c>
      <c r="C1251" t="s">
        <v>15828</v>
      </c>
      <c r="D1251" t="s">
        <v>22</v>
      </c>
      <c r="E1251" t="s">
        <v>13352</v>
      </c>
      <c r="F1251" t="s">
        <v>13351</v>
      </c>
      <c r="G1251" t="s">
        <v>22</v>
      </c>
      <c r="H1251" t="s">
        <v>22</v>
      </c>
      <c r="I1251" t="s">
        <v>22</v>
      </c>
      <c r="J1251" t="s">
        <v>22</v>
      </c>
      <c r="K1251" t="s">
        <v>22</v>
      </c>
      <c r="L1251" t="s">
        <v>22</v>
      </c>
      <c r="M1251" t="s">
        <v>22</v>
      </c>
      <c r="N1251" t="s">
        <v>15828</v>
      </c>
      <c r="O1251" t="s">
        <v>22</v>
      </c>
    </row>
    <row r="1252" spans="1:15" x14ac:dyDescent="0.35">
      <c r="A1252" t="s">
        <v>10247</v>
      </c>
      <c r="B1252" t="s">
        <v>15829</v>
      </c>
      <c r="C1252" t="s">
        <v>22</v>
      </c>
      <c r="D1252" t="s">
        <v>22</v>
      </c>
      <c r="E1252" t="s">
        <v>14334</v>
      </c>
      <c r="F1252" t="s">
        <v>13347</v>
      </c>
      <c r="G1252" t="s">
        <v>22</v>
      </c>
      <c r="H1252" t="s">
        <v>22</v>
      </c>
      <c r="I1252" t="s">
        <v>22</v>
      </c>
      <c r="J1252" t="s">
        <v>22</v>
      </c>
      <c r="K1252" t="s">
        <v>22</v>
      </c>
      <c r="L1252" t="s">
        <v>22</v>
      </c>
      <c r="M1252" t="s">
        <v>15829</v>
      </c>
      <c r="N1252" t="s">
        <v>22</v>
      </c>
      <c r="O1252" t="s">
        <v>22</v>
      </c>
    </row>
    <row r="1253" spans="1:15" x14ac:dyDescent="0.35">
      <c r="A1253" t="s">
        <v>10247</v>
      </c>
      <c r="B1253" t="s">
        <v>15830</v>
      </c>
      <c r="C1253" t="s">
        <v>22</v>
      </c>
      <c r="D1253" t="s">
        <v>22</v>
      </c>
      <c r="E1253" t="s">
        <v>14334</v>
      </c>
      <c r="F1253" t="s">
        <v>13347</v>
      </c>
      <c r="G1253" t="s">
        <v>22</v>
      </c>
      <c r="H1253" t="s">
        <v>22</v>
      </c>
      <c r="I1253" t="s">
        <v>22</v>
      </c>
      <c r="J1253" t="s">
        <v>22</v>
      </c>
      <c r="K1253" t="s">
        <v>22</v>
      </c>
      <c r="L1253" t="s">
        <v>22</v>
      </c>
      <c r="M1253" t="s">
        <v>15830</v>
      </c>
      <c r="N1253" t="s">
        <v>22</v>
      </c>
      <c r="O1253" t="s">
        <v>22</v>
      </c>
    </row>
    <row r="1254" spans="1:15" x14ac:dyDescent="0.35">
      <c r="A1254" t="s">
        <v>10247</v>
      </c>
      <c r="B1254" t="s">
        <v>15831</v>
      </c>
      <c r="C1254" t="s">
        <v>22</v>
      </c>
      <c r="D1254" t="s">
        <v>22</v>
      </c>
      <c r="E1254" t="s">
        <v>14951</v>
      </c>
      <c r="F1254" t="s">
        <v>13347</v>
      </c>
      <c r="G1254" t="s">
        <v>22</v>
      </c>
      <c r="H1254" t="s">
        <v>7052</v>
      </c>
      <c r="I1254" t="s">
        <v>15005</v>
      </c>
      <c r="J1254" t="s">
        <v>22</v>
      </c>
      <c r="K1254" t="s">
        <v>22</v>
      </c>
      <c r="L1254">
        <v>101</v>
      </c>
      <c r="M1254" t="s">
        <v>15831</v>
      </c>
      <c r="N1254" t="s">
        <v>22</v>
      </c>
      <c r="O1254" t="s">
        <v>22</v>
      </c>
    </row>
    <row r="1255" spans="1:15" x14ac:dyDescent="0.35">
      <c r="A1255" t="s">
        <v>10247</v>
      </c>
      <c r="B1255" t="s">
        <v>15832</v>
      </c>
      <c r="C1255" t="s">
        <v>22</v>
      </c>
      <c r="D1255" t="s">
        <v>22</v>
      </c>
      <c r="E1255" t="s">
        <v>14334</v>
      </c>
      <c r="F1255" t="s">
        <v>13347</v>
      </c>
      <c r="G1255" t="s">
        <v>22</v>
      </c>
      <c r="H1255" t="s">
        <v>22</v>
      </c>
      <c r="I1255" t="s">
        <v>15681</v>
      </c>
      <c r="J1255" t="s">
        <v>22</v>
      </c>
      <c r="K1255" t="s">
        <v>22</v>
      </c>
      <c r="L1255" t="s">
        <v>22</v>
      </c>
      <c r="M1255" t="s">
        <v>15832</v>
      </c>
      <c r="N1255" t="s">
        <v>22</v>
      </c>
      <c r="O1255" t="s">
        <v>22</v>
      </c>
    </row>
    <row r="1256" spans="1:15" x14ac:dyDescent="0.35">
      <c r="A1256" t="s">
        <v>10247</v>
      </c>
      <c r="B1256" t="s">
        <v>15833</v>
      </c>
      <c r="C1256" t="s">
        <v>22</v>
      </c>
      <c r="D1256" t="s">
        <v>22</v>
      </c>
      <c r="E1256" t="s">
        <v>14334</v>
      </c>
      <c r="F1256" t="s">
        <v>13347</v>
      </c>
      <c r="G1256" t="s">
        <v>22</v>
      </c>
      <c r="H1256" t="s">
        <v>7052</v>
      </c>
      <c r="I1256" t="s">
        <v>22</v>
      </c>
      <c r="J1256" t="s">
        <v>22</v>
      </c>
      <c r="K1256" t="s">
        <v>22</v>
      </c>
      <c r="L1256" t="s">
        <v>22</v>
      </c>
      <c r="M1256" t="s">
        <v>15833</v>
      </c>
      <c r="N1256" t="s">
        <v>22</v>
      </c>
      <c r="O1256" t="s">
        <v>22</v>
      </c>
    </row>
    <row r="1257" spans="1:15" x14ac:dyDescent="0.35">
      <c r="A1257" t="s">
        <v>10247</v>
      </c>
      <c r="B1257" t="s">
        <v>15834</v>
      </c>
      <c r="C1257" t="s">
        <v>22</v>
      </c>
      <c r="D1257" t="s">
        <v>22</v>
      </c>
      <c r="E1257" t="s">
        <v>14334</v>
      </c>
      <c r="F1257" t="s">
        <v>13347</v>
      </c>
      <c r="G1257" t="s">
        <v>22</v>
      </c>
      <c r="H1257" t="s">
        <v>22</v>
      </c>
      <c r="I1257" t="s">
        <v>22</v>
      </c>
      <c r="J1257" t="s">
        <v>22</v>
      </c>
      <c r="K1257" t="s">
        <v>22</v>
      </c>
      <c r="L1257" t="s">
        <v>22</v>
      </c>
      <c r="M1257" t="s">
        <v>15834</v>
      </c>
      <c r="N1257" t="s">
        <v>22</v>
      </c>
      <c r="O1257" t="s">
        <v>22</v>
      </c>
    </row>
    <row r="1258" spans="1:15" x14ac:dyDescent="0.35">
      <c r="A1258" t="s">
        <v>10247</v>
      </c>
      <c r="B1258" t="s">
        <v>15835</v>
      </c>
      <c r="C1258" t="s">
        <v>22</v>
      </c>
      <c r="D1258" t="s">
        <v>22</v>
      </c>
      <c r="E1258" t="s">
        <v>14334</v>
      </c>
      <c r="F1258" t="s">
        <v>13347</v>
      </c>
      <c r="G1258" t="s">
        <v>22</v>
      </c>
      <c r="H1258" t="s">
        <v>22</v>
      </c>
      <c r="I1258" t="s">
        <v>22</v>
      </c>
      <c r="J1258" t="s">
        <v>22</v>
      </c>
      <c r="K1258" t="s">
        <v>22</v>
      </c>
      <c r="L1258" t="s">
        <v>22</v>
      </c>
      <c r="M1258" t="s">
        <v>15835</v>
      </c>
      <c r="N1258" t="s">
        <v>22</v>
      </c>
      <c r="O1258" t="s">
        <v>22</v>
      </c>
    </row>
    <row r="1259" spans="1:15" x14ac:dyDescent="0.35">
      <c r="A1259" t="s">
        <v>10247</v>
      </c>
      <c r="B1259" t="s">
        <v>15836</v>
      </c>
      <c r="C1259" t="s">
        <v>22</v>
      </c>
      <c r="D1259" t="s">
        <v>22</v>
      </c>
      <c r="E1259" t="s">
        <v>14334</v>
      </c>
      <c r="F1259" t="s">
        <v>13347</v>
      </c>
      <c r="G1259" t="s">
        <v>22</v>
      </c>
      <c r="H1259" t="s">
        <v>22</v>
      </c>
      <c r="I1259" t="s">
        <v>22</v>
      </c>
      <c r="J1259" t="s">
        <v>22</v>
      </c>
      <c r="K1259" t="s">
        <v>22</v>
      </c>
      <c r="L1259" t="s">
        <v>22</v>
      </c>
      <c r="M1259" t="s">
        <v>15837</v>
      </c>
      <c r="N1259" t="s">
        <v>22</v>
      </c>
      <c r="O1259" t="s">
        <v>22</v>
      </c>
    </row>
    <row r="1260" spans="1:15" x14ac:dyDescent="0.35">
      <c r="A1260" t="s">
        <v>10247</v>
      </c>
      <c r="B1260" t="s">
        <v>15838</v>
      </c>
      <c r="C1260" t="s">
        <v>22</v>
      </c>
      <c r="D1260" t="s">
        <v>22</v>
      </c>
      <c r="E1260" t="s">
        <v>14334</v>
      </c>
      <c r="F1260" t="s">
        <v>13347</v>
      </c>
      <c r="G1260" t="s">
        <v>22</v>
      </c>
      <c r="H1260" t="s">
        <v>22</v>
      </c>
      <c r="I1260" t="s">
        <v>22</v>
      </c>
      <c r="J1260" t="s">
        <v>22</v>
      </c>
      <c r="K1260" t="s">
        <v>22</v>
      </c>
      <c r="L1260" t="s">
        <v>22</v>
      </c>
      <c r="M1260" t="s">
        <v>15838</v>
      </c>
      <c r="N1260" t="s">
        <v>22</v>
      </c>
      <c r="O1260" t="s">
        <v>22</v>
      </c>
    </row>
    <row r="1261" spans="1:15" x14ac:dyDescent="0.35">
      <c r="A1261" t="s">
        <v>10247</v>
      </c>
      <c r="B1261" t="s">
        <v>15839</v>
      </c>
      <c r="C1261" t="s">
        <v>22</v>
      </c>
      <c r="D1261" t="s">
        <v>22</v>
      </c>
      <c r="E1261" t="s">
        <v>14334</v>
      </c>
      <c r="F1261" t="s">
        <v>13347</v>
      </c>
      <c r="G1261" t="s">
        <v>22</v>
      </c>
      <c r="H1261" t="s">
        <v>22</v>
      </c>
      <c r="I1261" t="s">
        <v>22</v>
      </c>
      <c r="J1261" t="s">
        <v>22</v>
      </c>
      <c r="K1261" t="s">
        <v>22</v>
      </c>
      <c r="L1261" t="s">
        <v>22</v>
      </c>
      <c r="M1261" t="s">
        <v>15839</v>
      </c>
      <c r="N1261" t="s">
        <v>22</v>
      </c>
      <c r="O1261" t="s">
        <v>22</v>
      </c>
    </row>
    <row r="1262" spans="1:15" x14ac:dyDescent="0.35">
      <c r="A1262" t="s">
        <v>10247</v>
      </c>
      <c r="B1262" t="s">
        <v>15840</v>
      </c>
      <c r="C1262" t="s">
        <v>22</v>
      </c>
      <c r="D1262" t="s">
        <v>22</v>
      </c>
      <c r="E1262" t="s">
        <v>14334</v>
      </c>
      <c r="F1262" t="s">
        <v>13347</v>
      </c>
      <c r="G1262" t="s">
        <v>22</v>
      </c>
      <c r="H1262" t="s">
        <v>22</v>
      </c>
      <c r="I1262" t="s">
        <v>22</v>
      </c>
      <c r="J1262" t="s">
        <v>22</v>
      </c>
      <c r="K1262" t="s">
        <v>22</v>
      </c>
      <c r="L1262" t="s">
        <v>22</v>
      </c>
      <c r="M1262" t="s">
        <v>15840</v>
      </c>
      <c r="N1262" t="s">
        <v>22</v>
      </c>
      <c r="O1262" t="s">
        <v>22</v>
      </c>
    </row>
    <row r="1263" spans="1:15" x14ac:dyDescent="0.35">
      <c r="A1263" t="s">
        <v>10247</v>
      </c>
      <c r="B1263" t="s">
        <v>15841</v>
      </c>
      <c r="C1263" t="s">
        <v>22</v>
      </c>
      <c r="D1263" t="s">
        <v>22</v>
      </c>
      <c r="E1263" t="s">
        <v>14334</v>
      </c>
      <c r="F1263" t="s">
        <v>13347</v>
      </c>
      <c r="G1263" t="s">
        <v>22</v>
      </c>
      <c r="H1263" t="s">
        <v>22</v>
      </c>
      <c r="I1263" t="s">
        <v>22</v>
      </c>
      <c r="J1263" t="s">
        <v>22</v>
      </c>
      <c r="K1263" t="s">
        <v>22</v>
      </c>
      <c r="L1263" t="s">
        <v>22</v>
      </c>
      <c r="M1263" t="s">
        <v>15841</v>
      </c>
      <c r="N1263" t="s">
        <v>22</v>
      </c>
      <c r="O1263" t="s">
        <v>22</v>
      </c>
    </row>
    <row r="1264" spans="1:15" x14ac:dyDescent="0.35">
      <c r="A1264" t="s">
        <v>10247</v>
      </c>
      <c r="B1264" t="s">
        <v>15842</v>
      </c>
      <c r="C1264" t="s">
        <v>22</v>
      </c>
      <c r="D1264" t="s">
        <v>22</v>
      </c>
      <c r="E1264" t="s">
        <v>14334</v>
      </c>
      <c r="F1264" t="s">
        <v>13347</v>
      </c>
      <c r="G1264" t="s">
        <v>22</v>
      </c>
      <c r="H1264" t="s">
        <v>22</v>
      </c>
      <c r="I1264" t="s">
        <v>22</v>
      </c>
      <c r="J1264" t="s">
        <v>22</v>
      </c>
      <c r="K1264" t="s">
        <v>22</v>
      </c>
      <c r="L1264" t="s">
        <v>22</v>
      </c>
      <c r="M1264" t="s">
        <v>15842</v>
      </c>
      <c r="N1264" t="s">
        <v>22</v>
      </c>
      <c r="O1264" t="s">
        <v>22</v>
      </c>
    </row>
    <row r="1265" spans="1:15" x14ac:dyDescent="0.35">
      <c r="A1265" t="s">
        <v>10247</v>
      </c>
      <c r="B1265" t="s">
        <v>15843</v>
      </c>
      <c r="C1265" t="s">
        <v>22</v>
      </c>
      <c r="D1265" t="s">
        <v>22</v>
      </c>
      <c r="E1265" t="s">
        <v>14334</v>
      </c>
      <c r="F1265" t="s">
        <v>13347</v>
      </c>
      <c r="G1265" t="s">
        <v>22</v>
      </c>
      <c r="H1265" t="s">
        <v>22</v>
      </c>
      <c r="I1265" t="s">
        <v>22</v>
      </c>
      <c r="J1265" t="s">
        <v>22</v>
      </c>
      <c r="K1265" t="s">
        <v>22</v>
      </c>
      <c r="L1265" t="s">
        <v>22</v>
      </c>
      <c r="M1265" t="s">
        <v>15843</v>
      </c>
      <c r="N1265" t="s">
        <v>22</v>
      </c>
      <c r="O1265" t="s">
        <v>22</v>
      </c>
    </row>
    <row r="1266" spans="1:15" x14ac:dyDescent="0.35">
      <c r="A1266" t="s">
        <v>10247</v>
      </c>
      <c r="B1266" t="s">
        <v>15844</v>
      </c>
      <c r="C1266" t="s">
        <v>22</v>
      </c>
      <c r="D1266" t="s">
        <v>22</v>
      </c>
      <c r="E1266" t="s">
        <v>14334</v>
      </c>
      <c r="F1266" t="s">
        <v>13347</v>
      </c>
      <c r="G1266" t="s">
        <v>22</v>
      </c>
      <c r="H1266" t="s">
        <v>22</v>
      </c>
      <c r="I1266" t="s">
        <v>22</v>
      </c>
      <c r="J1266" t="s">
        <v>22</v>
      </c>
      <c r="K1266" t="s">
        <v>22</v>
      </c>
      <c r="L1266" t="s">
        <v>22</v>
      </c>
      <c r="M1266" t="s">
        <v>15844</v>
      </c>
      <c r="N1266" t="s">
        <v>22</v>
      </c>
      <c r="O1266" t="s">
        <v>22</v>
      </c>
    </row>
    <row r="1267" spans="1:15" x14ac:dyDescent="0.35">
      <c r="A1267" t="s">
        <v>10247</v>
      </c>
      <c r="B1267" t="s">
        <v>15845</v>
      </c>
      <c r="C1267" t="s">
        <v>22</v>
      </c>
      <c r="D1267" t="s">
        <v>22</v>
      </c>
      <c r="E1267" t="s">
        <v>14334</v>
      </c>
      <c r="F1267" t="s">
        <v>13347</v>
      </c>
      <c r="G1267" t="s">
        <v>22</v>
      </c>
      <c r="H1267" t="s">
        <v>7052</v>
      </c>
      <c r="I1267" t="s">
        <v>22</v>
      </c>
      <c r="J1267" t="s">
        <v>22</v>
      </c>
      <c r="K1267" t="s">
        <v>22</v>
      </c>
      <c r="L1267">
        <v>210</v>
      </c>
      <c r="M1267" t="s">
        <v>15845</v>
      </c>
      <c r="N1267" t="s">
        <v>22</v>
      </c>
      <c r="O1267" t="s">
        <v>22</v>
      </c>
    </row>
    <row r="1268" spans="1:15" x14ac:dyDescent="0.35">
      <c r="A1268" t="s">
        <v>10247</v>
      </c>
      <c r="B1268" t="s">
        <v>15846</v>
      </c>
      <c r="C1268" t="s">
        <v>22</v>
      </c>
      <c r="D1268" t="s">
        <v>22</v>
      </c>
      <c r="E1268" t="s">
        <v>14334</v>
      </c>
      <c r="F1268" t="s">
        <v>13347</v>
      </c>
      <c r="G1268" t="s">
        <v>22</v>
      </c>
      <c r="H1268" t="s">
        <v>22</v>
      </c>
      <c r="I1268" t="s">
        <v>22</v>
      </c>
      <c r="J1268" t="s">
        <v>22</v>
      </c>
      <c r="K1268" t="s">
        <v>22</v>
      </c>
      <c r="L1268" t="s">
        <v>22</v>
      </c>
      <c r="M1268" t="s">
        <v>15846</v>
      </c>
      <c r="N1268" t="s">
        <v>22</v>
      </c>
      <c r="O1268" t="s">
        <v>22</v>
      </c>
    </row>
    <row r="1269" spans="1:15" x14ac:dyDescent="0.35">
      <c r="A1269" t="s">
        <v>10253</v>
      </c>
      <c r="B1269" t="s">
        <v>15847</v>
      </c>
      <c r="C1269" t="s">
        <v>22</v>
      </c>
      <c r="D1269" t="s">
        <v>22</v>
      </c>
      <c r="E1269" t="s">
        <v>14334</v>
      </c>
      <c r="F1269" t="s">
        <v>13347</v>
      </c>
      <c r="G1269" t="s">
        <v>22</v>
      </c>
      <c r="H1269" t="s">
        <v>7052</v>
      </c>
      <c r="I1269" t="s">
        <v>22</v>
      </c>
      <c r="J1269" t="s">
        <v>22</v>
      </c>
      <c r="K1269" t="s">
        <v>22</v>
      </c>
      <c r="L1269" t="s">
        <v>22</v>
      </c>
      <c r="M1269" t="s">
        <v>15847</v>
      </c>
      <c r="N1269" t="s">
        <v>22</v>
      </c>
      <c r="O1269" t="s">
        <v>22</v>
      </c>
    </row>
    <row r="1270" spans="1:15" x14ac:dyDescent="0.35">
      <c r="A1270" t="s">
        <v>10253</v>
      </c>
      <c r="B1270" t="s">
        <v>15848</v>
      </c>
      <c r="C1270" t="s">
        <v>22</v>
      </c>
      <c r="D1270" t="s">
        <v>22</v>
      </c>
      <c r="E1270" t="s">
        <v>14334</v>
      </c>
      <c r="F1270" t="s">
        <v>13347</v>
      </c>
      <c r="G1270" t="s">
        <v>22</v>
      </c>
      <c r="H1270" t="s">
        <v>7052</v>
      </c>
      <c r="I1270" t="s">
        <v>22</v>
      </c>
      <c r="J1270" t="s">
        <v>22</v>
      </c>
      <c r="K1270" t="s">
        <v>22</v>
      </c>
      <c r="L1270" t="s">
        <v>22</v>
      </c>
      <c r="M1270" t="s">
        <v>15848</v>
      </c>
      <c r="N1270" t="s">
        <v>22</v>
      </c>
      <c r="O1270" t="s">
        <v>22</v>
      </c>
    </row>
    <row r="1271" spans="1:15" x14ac:dyDescent="0.35">
      <c r="A1271" t="s">
        <v>10253</v>
      </c>
      <c r="B1271" t="s">
        <v>15849</v>
      </c>
      <c r="C1271" t="s">
        <v>22</v>
      </c>
      <c r="D1271" t="s">
        <v>22</v>
      </c>
      <c r="E1271" t="s">
        <v>14334</v>
      </c>
      <c r="F1271" t="s">
        <v>13347</v>
      </c>
      <c r="G1271" t="s">
        <v>22</v>
      </c>
      <c r="H1271" t="s">
        <v>7052</v>
      </c>
      <c r="I1271" t="s">
        <v>22</v>
      </c>
      <c r="J1271" t="s">
        <v>22</v>
      </c>
      <c r="K1271" t="s">
        <v>22</v>
      </c>
      <c r="L1271" t="s">
        <v>22</v>
      </c>
      <c r="M1271" t="s">
        <v>15849</v>
      </c>
      <c r="N1271" t="s">
        <v>22</v>
      </c>
      <c r="O1271" t="s">
        <v>22</v>
      </c>
    </row>
    <row r="1272" spans="1:15" x14ac:dyDescent="0.35">
      <c r="A1272" t="s">
        <v>10253</v>
      </c>
      <c r="B1272" t="s">
        <v>15850</v>
      </c>
      <c r="C1272" t="s">
        <v>22</v>
      </c>
      <c r="D1272" t="s">
        <v>22</v>
      </c>
      <c r="E1272" t="s">
        <v>14334</v>
      </c>
      <c r="F1272" t="s">
        <v>13347</v>
      </c>
      <c r="G1272" t="s">
        <v>22</v>
      </c>
      <c r="H1272" t="s">
        <v>7052</v>
      </c>
      <c r="I1272" t="s">
        <v>22</v>
      </c>
      <c r="J1272" t="s">
        <v>22</v>
      </c>
      <c r="K1272" t="s">
        <v>22</v>
      </c>
      <c r="L1272" t="s">
        <v>22</v>
      </c>
      <c r="M1272" t="s">
        <v>15850</v>
      </c>
      <c r="N1272" t="s">
        <v>22</v>
      </c>
      <c r="O1272" t="s">
        <v>22</v>
      </c>
    </row>
    <row r="1273" spans="1:15" x14ac:dyDescent="0.35">
      <c r="A1273" t="s">
        <v>10253</v>
      </c>
      <c r="B1273" t="s">
        <v>15851</v>
      </c>
      <c r="C1273" t="s">
        <v>22</v>
      </c>
      <c r="D1273" t="s">
        <v>22</v>
      </c>
      <c r="E1273" t="s">
        <v>14334</v>
      </c>
      <c r="F1273" t="s">
        <v>13347</v>
      </c>
      <c r="G1273" t="s">
        <v>22</v>
      </c>
      <c r="H1273" t="s">
        <v>22</v>
      </c>
      <c r="I1273" t="s">
        <v>22</v>
      </c>
      <c r="J1273" t="s">
        <v>22</v>
      </c>
      <c r="K1273" t="s">
        <v>22</v>
      </c>
      <c r="L1273" t="s">
        <v>22</v>
      </c>
      <c r="M1273" t="s">
        <v>15851</v>
      </c>
      <c r="N1273" t="s">
        <v>22</v>
      </c>
      <c r="O1273" t="s">
        <v>22</v>
      </c>
    </row>
    <row r="1274" spans="1:15" x14ac:dyDescent="0.35">
      <c r="A1274" t="s">
        <v>10253</v>
      </c>
      <c r="B1274" t="s">
        <v>15852</v>
      </c>
      <c r="C1274" t="s">
        <v>22</v>
      </c>
      <c r="D1274" t="s">
        <v>22</v>
      </c>
      <c r="E1274" t="s">
        <v>14334</v>
      </c>
      <c r="F1274" t="s">
        <v>13347</v>
      </c>
      <c r="G1274" t="s">
        <v>22</v>
      </c>
      <c r="H1274" t="s">
        <v>22</v>
      </c>
      <c r="I1274" t="s">
        <v>22</v>
      </c>
      <c r="J1274" t="s">
        <v>22</v>
      </c>
      <c r="K1274" t="s">
        <v>22</v>
      </c>
      <c r="L1274" t="s">
        <v>22</v>
      </c>
      <c r="M1274" t="s">
        <v>15852</v>
      </c>
      <c r="N1274" t="s">
        <v>22</v>
      </c>
      <c r="O1274" t="s">
        <v>22</v>
      </c>
    </row>
    <row r="1275" spans="1:15" x14ac:dyDescent="0.35">
      <c r="A1275" t="s">
        <v>10253</v>
      </c>
      <c r="B1275" t="s">
        <v>15853</v>
      </c>
      <c r="C1275" t="s">
        <v>22</v>
      </c>
      <c r="D1275" t="s">
        <v>22</v>
      </c>
      <c r="E1275" t="s">
        <v>14334</v>
      </c>
      <c r="F1275" t="s">
        <v>13347</v>
      </c>
      <c r="G1275" t="s">
        <v>22</v>
      </c>
      <c r="H1275" t="s">
        <v>22</v>
      </c>
      <c r="I1275" t="s">
        <v>22</v>
      </c>
      <c r="J1275" t="s">
        <v>22</v>
      </c>
      <c r="K1275" t="s">
        <v>22</v>
      </c>
      <c r="L1275" t="s">
        <v>22</v>
      </c>
      <c r="M1275" t="s">
        <v>15853</v>
      </c>
      <c r="N1275" t="s">
        <v>22</v>
      </c>
      <c r="O1275" t="s">
        <v>22</v>
      </c>
    </row>
    <row r="1276" spans="1:15" x14ac:dyDescent="0.35">
      <c r="A1276" t="s">
        <v>10253</v>
      </c>
      <c r="B1276" t="s">
        <v>15854</v>
      </c>
      <c r="C1276" t="s">
        <v>22</v>
      </c>
      <c r="D1276" t="s">
        <v>22</v>
      </c>
      <c r="E1276" t="s">
        <v>14334</v>
      </c>
      <c r="F1276" t="s">
        <v>13347</v>
      </c>
      <c r="G1276" t="s">
        <v>22</v>
      </c>
      <c r="H1276" t="s">
        <v>7052</v>
      </c>
      <c r="I1276" t="s">
        <v>22</v>
      </c>
      <c r="J1276" t="s">
        <v>22</v>
      </c>
      <c r="K1276" t="s">
        <v>22</v>
      </c>
      <c r="L1276" t="s">
        <v>22</v>
      </c>
      <c r="M1276" t="s">
        <v>15854</v>
      </c>
      <c r="N1276" t="s">
        <v>22</v>
      </c>
      <c r="O1276" t="s">
        <v>22</v>
      </c>
    </row>
    <row r="1277" spans="1:15" x14ac:dyDescent="0.35">
      <c r="A1277" t="s">
        <v>9474</v>
      </c>
      <c r="B1277" t="s">
        <v>15855</v>
      </c>
      <c r="C1277" t="s">
        <v>22</v>
      </c>
      <c r="D1277" t="s">
        <v>22</v>
      </c>
      <c r="E1277" t="s">
        <v>14334</v>
      </c>
      <c r="F1277" t="s">
        <v>13347</v>
      </c>
      <c r="G1277" t="s">
        <v>22</v>
      </c>
      <c r="H1277" t="s">
        <v>7046</v>
      </c>
      <c r="I1277" t="s">
        <v>22</v>
      </c>
      <c r="J1277" t="s">
        <v>22</v>
      </c>
      <c r="K1277" t="s">
        <v>22</v>
      </c>
      <c r="L1277" t="s">
        <v>22</v>
      </c>
      <c r="M1277" t="s">
        <v>15855</v>
      </c>
      <c r="N1277" t="s">
        <v>22</v>
      </c>
      <c r="O1277" t="s">
        <v>22</v>
      </c>
    </row>
    <row r="1278" spans="1:15" x14ac:dyDescent="0.35">
      <c r="A1278" t="s">
        <v>9474</v>
      </c>
      <c r="B1278" t="s">
        <v>15856</v>
      </c>
      <c r="C1278" t="s">
        <v>22</v>
      </c>
      <c r="D1278" t="s">
        <v>22</v>
      </c>
      <c r="E1278" t="s">
        <v>14334</v>
      </c>
      <c r="F1278" t="s">
        <v>13347</v>
      </c>
      <c r="G1278" t="s">
        <v>22</v>
      </c>
      <c r="H1278" t="s">
        <v>7046</v>
      </c>
      <c r="I1278" t="s">
        <v>22</v>
      </c>
      <c r="J1278" t="s">
        <v>22</v>
      </c>
      <c r="K1278" t="s">
        <v>22</v>
      </c>
      <c r="L1278" t="s">
        <v>22</v>
      </c>
      <c r="M1278" t="s">
        <v>15856</v>
      </c>
      <c r="N1278" t="s">
        <v>22</v>
      </c>
      <c r="O1278" t="s">
        <v>22</v>
      </c>
    </row>
    <row r="1279" spans="1:15" x14ac:dyDescent="0.35">
      <c r="A1279" t="s">
        <v>9474</v>
      </c>
      <c r="B1279" t="s">
        <v>15857</v>
      </c>
      <c r="C1279" t="s">
        <v>22</v>
      </c>
      <c r="D1279" t="s">
        <v>22</v>
      </c>
      <c r="E1279" t="s">
        <v>14334</v>
      </c>
      <c r="F1279" t="s">
        <v>13347</v>
      </c>
      <c r="G1279" t="s">
        <v>22</v>
      </c>
      <c r="H1279" t="s">
        <v>22</v>
      </c>
      <c r="I1279" t="s">
        <v>22</v>
      </c>
      <c r="J1279" t="s">
        <v>22</v>
      </c>
      <c r="K1279" t="s">
        <v>22</v>
      </c>
      <c r="L1279" t="s">
        <v>22</v>
      </c>
      <c r="M1279" t="s">
        <v>15857</v>
      </c>
      <c r="N1279" t="s">
        <v>22</v>
      </c>
      <c r="O1279" t="s">
        <v>22</v>
      </c>
    </row>
    <row r="1280" spans="1:15" x14ac:dyDescent="0.35">
      <c r="A1280" t="s">
        <v>9474</v>
      </c>
      <c r="B1280" t="s">
        <v>15858</v>
      </c>
      <c r="C1280" t="s">
        <v>22</v>
      </c>
      <c r="D1280" t="s">
        <v>22</v>
      </c>
      <c r="E1280" t="s">
        <v>14334</v>
      </c>
      <c r="F1280" t="s">
        <v>13347</v>
      </c>
      <c r="G1280" t="s">
        <v>22</v>
      </c>
      <c r="H1280" t="s">
        <v>7052</v>
      </c>
      <c r="I1280" t="s">
        <v>22</v>
      </c>
      <c r="J1280" t="s">
        <v>22</v>
      </c>
      <c r="K1280" t="s">
        <v>22</v>
      </c>
      <c r="L1280" t="s">
        <v>22</v>
      </c>
      <c r="M1280" t="s">
        <v>15858</v>
      </c>
      <c r="N1280" t="s">
        <v>22</v>
      </c>
      <c r="O1280" t="s">
        <v>22</v>
      </c>
    </row>
    <row r="1281" spans="1:15" x14ac:dyDescent="0.35">
      <c r="A1281" t="s">
        <v>9474</v>
      </c>
      <c r="B1281" t="s">
        <v>15859</v>
      </c>
      <c r="C1281" t="s">
        <v>22</v>
      </c>
      <c r="D1281" t="s">
        <v>22</v>
      </c>
      <c r="E1281" t="s">
        <v>14334</v>
      </c>
      <c r="F1281" t="s">
        <v>13347</v>
      </c>
      <c r="G1281" t="s">
        <v>22</v>
      </c>
      <c r="H1281" t="s">
        <v>7052</v>
      </c>
      <c r="I1281" t="s">
        <v>22</v>
      </c>
      <c r="J1281" t="s">
        <v>22</v>
      </c>
      <c r="K1281" t="s">
        <v>22</v>
      </c>
      <c r="L1281" t="s">
        <v>22</v>
      </c>
      <c r="M1281" t="s">
        <v>15859</v>
      </c>
      <c r="N1281" t="s">
        <v>22</v>
      </c>
      <c r="O1281" t="s">
        <v>22</v>
      </c>
    </row>
    <row r="1282" spans="1:15" x14ac:dyDescent="0.35">
      <c r="A1282" t="s">
        <v>9474</v>
      </c>
      <c r="B1282" t="s">
        <v>15860</v>
      </c>
      <c r="C1282" t="s">
        <v>22</v>
      </c>
      <c r="D1282" t="s">
        <v>22</v>
      </c>
      <c r="E1282" t="s">
        <v>14334</v>
      </c>
      <c r="F1282" t="s">
        <v>13347</v>
      </c>
      <c r="G1282" t="s">
        <v>22</v>
      </c>
      <c r="H1282" t="s">
        <v>7052</v>
      </c>
      <c r="I1282" t="s">
        <v>22</v>
      </c>
      <c r="J1282" t="s">
        <v>22</v>
      </c>
      <c r="K1282" t="s">
        <v>22</v>
      </c>
      <c r="L1282" t="s">
        <v>22</v>
      </c>
      <c r="M1282" t="s">
        <v>15860</v>
      </c>
      <c r="N1282" t="s">
        <v>22</v>
      </c>
      <c r="O1282" t="s">
        <v>22</v>
      </c>
    </row>
    <row r="1283" spans="1:15" x14ac:dyDescent="0.35">
      <c r="A1283" t="s">
        <v>9474</v>
      </c>
      <c r="B1283" t="s">
        <v>4364</v>
      </c>
      <c r="C1283" t="s">
        <v>22</v>
      </c>
      <c r="D1283" t="s">
        <v>22</v>
      </c>
      <c r="E1283" t="s">
        <v>14334</v>
      </c>
      <c r="F1283" t="s">
        <v>13347</v>
      </c>
      <c r="G1283" t="s">
        <v>22</v>
      </c>
      <c r="H1283" t="s">
        <v>7046</v>
      </c>
      <c r="I1283" t="s">
        <v>22</v>
      </c>
      <c r="J1283" t="s">
        <v>22</v>
      </c>
      <c r="K1283" t="s">
        <v>22</v>
      </c>
      <c r="L1283" t="s">
        <v>22</v>
      </c>
      <c r="M1283" t="s">
        <v>4364</v>
      </c>
      <c r="N1283" t="s">
        <v>22</v>
      </c>
      <c r="O1283" t="s">
        <v>22</v>
      </c>
    </row>
    <row r="1284" spans="1:15" x14ac:dyDescent="0.35">
      <c r="A1284" t="s">
        <v>10264</v>
      </c>
      <c r="B1284" t="s">
        <v>15861</v>
      </c>
      <c r="C1284" t="s">
        <v>22</v>
      </c>
      <c r="D1284" t="s">
        <v>22</v>
      </c>
      <c r="E1284" t="s">
        <v>14334</v>
      </c>
      <c r="F1284" t="s">
        <v>13347</v>
      </c>
      <c r="G1284" t="s">
        <v>22</v>
      </c>
      <c r="H1284" t="s">
        <v>22</v>
      </c>
      <c r="I1284" t="s">
        <v>22</v>
      </c>
      <c r="J1284" t="s">
        <v>22</v>
      </c>
      <c r="K1284" t="s">
        <v>22</v>
      </c>
      <c r="L1284" t="s">
        <v>22</v>
      </c>
      <c r="M1284" t="s">
        <v>15861</v>
      </c>
      <c r="N1284" t="s">
        <v>22</v>
      </c>
      <c r="O1284" t="s">
        <v>22</v>
      </c>
    </row>
    <row r="1285" spans="1:15" x14ac:dyDescent="0.35">
      <c r="A1285" t="s">
        <v>10264</v>
      </c>
      <c r="B1285" t="s">
        <v>15862</v>
      </c>
      <c r="C1285" t="s">
        <v>22</v>
      </c>
      <c r="D1285" t="s">
        <v>22</v>
      </c>
      <c r="E1285" t="s">
        <v>14334</v>
      </c>
      <c r="F1285" t="s">
        <v>13347</v>
      </c>
      <c r="G1285" t="s">
        <v>22</v>
      </c>
      <c r="H1285" t="s">
        <v>22</v>
      </c>
      <c r="I1285" t="s">
        <v>22</v>
      </c>
      <c r="J1285" t="s">
        <v>22</v>
      </c>
      <c r="K1285" t="s">
        <v>22</v>
      </c>
      <c r="L1285" t="s">
        <v>22</v>
      </c>
      <c r="M1285" t="s">
        <v>15862</v>
      </c>
      <c r="N1285" t="s">
        <v>22</v>
      </c>
      <c r="O1285" t="s">
        <v>22</v>
      </c>
    </row>
    <row r="1286" spans="1:15" x14ac:dyDescent="0.35">
      <c r="A1286" t="s">
        <v>10264</v>
      </c>
      <c r="B1286" t="s">
        <v>10315</v>
      </c>
      <c r="C1286" t="s">
        <v>22</v>
      </c>
      <c r="D1286" t="s">
        <v>22</v>
      </c>
      <c r="E1286" t="s">
        <v>13352</v>
      </c>
      <c r="F1286" t="s">
        <v>13347</v>
      </c>
      <c r="G1286" t="s">
        <v>22</v>
      </c>
      <c r="H1286" t="s">
        <v>7054</v>
      </c>
      <c r="I1286" t="s">
        <v>22</v>
      </c>
      <c r="J1286" t="s">
        <v>22</v>
      </c>
      <c r="K1286" t="s">
        <v>22</v>
      </c>
      <c r="L1286" t="s">
        <v>22</v>
      </c>
      <c r="M1286" t="s">
        <v>10315</v>
      </c>
      <c r="N1286" t="s">
        <v>22</v>
      </c>
      <c r="O1286" t="s">
        <v>22</v>
      </c>
    </row>
    <row r="1287" spans="1:15" x14ac:dyDescent="0.35">
      <c r="A1287" t="s">
        <v>10384</v>
      </c>
      <c r="B1287" t="s">
        <v>15863</v>
      </c>
      <c r="C1287" t="s">
        <v>22</v>
      </c>
      <c r="D1287" t="s">
        <v>22</v>
      </c>
      <c r="E1287" t="s">
        <v>14334</v>
      </c>
      <c r="F1287" t="s">
        <v>13347</v>
      </c>
      <c r="G1287" t="s">
        <v>22</v>
      </c>
      <c r="H1287" t="s">
        <v>22</v>
      </c>
      <c r="I1287" t="s">
        <v>22</v>
      </c>
      <c r="J1287" t="s">
        <v>22</v>
      </c>
      <c r="K1287" t="s">
        <v>22</v>
      </c>
      <c r="L1287" t="s">
        <v>22</v>
      </c>
      <c r="M1287" t="s">
        <v>15863</v>
      </c>
      <c r="N1287" t="s">
        <v>22</v>
      </c>
      <c r="O1287" t="s">
        <v>22</v>
      </c>
    </row>
    <row r="1288" spans="1:15" x14ac:dyDescent="0.35">
      <c r="A1288" t="s">
        <v>10384</v>
      </c>
      <c r="B1288" t="s">
        <v>15864</v>
      </c>
      <c r="C1288" t="s">
        <v>22</v>
      </c>
      <c r="D1288" t="s">
        <v>22</v>
      </c>
      <c r="E1288" t="s">
        <v>14334</v>
      </c>
      <c r="F1288" t="s">
        <v>13347</v>
      </c>
      <c r="G1288" t="s">
        <v>22</v>
      </c>
      <c r="H1288" t="s">
        <v>7052</v>
      </c>
      <c r="I1288" t="s">
        <v>22</v>
      </c>
      <c r="J1288" t="s">
        <v>22</v>
      </c>
      <c r="K1288" t="s">
        <v>22</v>
      </c>
      <c r="L1288" t="s">
        <v>22</v>
      </c>
      <c r="M1288" t="s">
        <v>15864</v>
      </c>
      <c r="N1288" t="s">
        <v>22</v>
      </c>
      <c r="O1288" t="s">
        <v>22</v>
      </c>
    </row>
    <row r="1289" spans="1:15" x14ac:dyDescent="0.35">
      <c r="A1289" t="s">
        <v>10384</v>
      </c>
      <c r="B1289" t="s">
        <v>15865</v>
      </c>
      <c r="C1289" t="s">
        <v>22</v>
      </c>
      <c r="D1289" t="s">
        <v>22</v>
      </c>
      <c r="E1289" t="s">
        <v>14334</v>
      </c>
      <c r="F1289" t="s">
        <v>13347</v>
      </c>
      <c r="G1289" t="s">
        <v>22</v>
      </c>
      <c r="H1289" t="s">
        <v>7052</v>
      </c>
      <c r="I1289" t="s">
        <v>22</v>
      </c>
      <c r="J1289" t="s">
        <v>22</v>
      </c>
      <c r="K1289" t="s">
        <v>22</v>
      </c>
      <c r="L1289" t="s">
        <v>22</v>
      </c>
      <c r="M1289" t="s">
        <v>15865</v>
      </c>
      <c r="N1289" t="s">
        <v>22</v>
      </c>
      <c r="O1289" t="s">
        <v>22</v>
      </c>
    </row>
    <row r="1290" spans="1:15" x14ac:dyDescent="0.35">
      <c r="A1290" t="s">
        <v>10384</v>
      </c>
      <c r="B1290" t="s">
        <v>15866</v>
      </c>
      <c r="C1290" t="s">
        <v>22</v>
      </c>
      <c r="D1290" t="s">
        <v>22</v>
      </c>
      <c r="E1290" t="s">
        <v>14334</v>
      </c>
      <c r="F1290" t="s">
        <v>13347</v>
      </c>
      <c r="G1290" t="s">
        <v>22</v>
      </c>
      <c r="H1290" t="s">
        <v>7052</v>
      </c>
      <c r="I1290" t="s">
        <v>22</v>
      </c>
      <c r="J1290" t="s">
        <v>22</v>
      </c>
      <c r="K1290" t="s">
        <v>22</v>
      </c>
      <c r="L1290" t="s">
        <v>22</v>
      </c>
      <c r="M1290" t="s">
        <v>15866</v>
      </c>
      <c r="N1290" t="s">
        <v>22</v>
      </c>
      <c r="O1290" t="s">
        <v>22</v>
      </c>
    </row>
    <row r="1291" spans="1:15" x14ac:dyDescent="0.35">
      <c r="A1291" t="s">
        <v>10384</v>
      </c>
      <c r="B1291" t="s">
        <v>15867</v>
      </c>
      <c r="C1291" t="s">
        <v>22</v>
      </c>
      <c r="D1291" t="s">
        <v>22</v>
      </c>
      <c r="E1291" t="s">
        <v>14334</v>
      </c>
      <c r="F1291" t="s">
        <v>13347</v>
      </c>
      <c r="G1291" t="s">
        <v>22</v>
      </c>
      <c r="H1291" t="s">
        <v>7052</v>
      </c>
      <c r="I1291" t="s">
        <v>22</v>
      </c>
      <c r="J1291" t="s">
        <v>22</v>
      </c>
      <c r="K1291" t="s">
        <v>22</v>
      </c>
      <c r="L1291" t="s">
        <v>22</v>
      </c>
      <c r="M1291" t="s">
        <v>15867</v>
      </c>
      <c r="N1291" t="s">
        <v>22</v>
      </c>
      <c r="O1291" t="s">
        <v>22</v>
      </c>
    </row>
    <row r="1292" spans="1:15" x14ac:dyDescent="0.35">
      <c r="A1292" t="s">
        <v>10384</v>
      </c>
      <c r="B1292" t="s">
        <v>15868</v>
      </c>
      <c r="C1292" t="s">
        <v>22</v>
      </c>
      <c r="D1292" t="s">
        <v>22</v>
      </c>
      <c r="E1292" t="s">
        <v>14334</v>
      </c>
      <c r="F1292" t="s">
        <v>13347</v>
      </c>
      <c r="G1292" t="s">
        <v>22</v>
      </c>
      <c r="H1292" t="s">
        <v>7052</v>
      </c>
      <c r="I1292" t="s">
        <v>22</v>
      </c>
      <c r="J1292" t="s">
        <v>22</v>
      </c>
      <c r="K1292" t="s">
        <v>22</v>
      </c>
      <c r="L1292" t="s">
        <v>22</v>
      </c>
      <c r="M1292" t="s">
        <v>15868</v>
      </c>
      <c r="N1292" t="s">
        <v>22</v>
      </c>
      <c r="O1292" t="s">
        <v>22</v>
      </c>
    </row>
    <row r="1293" spans="1:15" x14ac:dyDescent="0.35">
      <c r="A1293" t="s">
        <v>10384</v>
      </c>
      <c r="B1293" t="s">
        <v>15869</v>
      </c>
      <c r="C1293" t="s">
        <v>22</v>
      </c>
      <c r="D1293" t="s">
        <v>22</v>
      </c>
      <c r="E1293" t="s">
        <v>14334</v>
      </c>
      <c r="F1293" t="s">
        <v>13347</v>
      </c>
      <c r="G1293" t="s">
        <v>22</v>
      </c>
      <c r="H1293" t="s">
        <v>7052</v>
      </c>
      <c r="I1293" t="s">
        <v>22</v>
      </c>
      <c r="J1293" t="s">
        <v>22</v>
      </c>
      <c r="K1293" t="s">
        <v>22</v>
      </c>
      <c r="L1293" t="s">
        <v>22</v>
      </c>
      <c r="M1293" t="s">
        <v>15869</v>
      </c>
      <c r="N1293" t="s">
        <v>22</v>
      </c>
      <c r="O1293" t="s">
        <v>22</v>
      </c>
    </row>
    <row r="1294" spans="1:15" x14ac:dyDescent="0.35">
      <c r="A1294" t="s">
        <v>10384</v>
      </c>
      <c r="B1294" t="s">
        <v>15870</v>
      </c>
      <c r="C1294" t="s">
        <v>22</v>
      </c>
      <c r="D1294" t="s">
        <v>22</v>
      </c>
      <c r="E1294" t="s">
        <v>14334</v>
      </c>
      <c r="F1294" t="s">
        <v>13347</v>
      </c>
      <c r="G1294" t="s">
        <v>22</v>
      </c>
      <c r="H1294" t="s">
        <v>7052</v>
      </c>
      <c r="I1294" t="s">
        <v>15871</v>
      </c>
      <c r="J1294" t="s">
        <v>22</v>
      </c>
      <c r="K1294" t="s">
        <v>22</v>
      </c>
      <c r="L1294" t="s">
        <v>22</v>
      </c>
      <c r="M1294" t="s">
        <v>15870</v>
      </c>
      <c r="N1294" t="s">
        <v>22</v>
      </c>
      <c r="O1294" t="s">
        <v>22</v>
      </c>
    </row>
    <row r="1295" spans="1:15" x14ac:dyDescent="0.35">
      <c r="A1295" t="s">
        <v>9071</v>
      </c>
      <c r="B1295">
        <v>634</v>
      </c>
      <c r="C1295" t="s">
        <v>22</v>
      </c>
      <c r="D1295" t="s">
        <v>22</v>
      </c>
      <c r="E1295" t="s">
        <v>14334</v>
      </c>
      <c r="F1295" t="s">
        <v>13347</v>
      </c>
      <c r="G1295" t="s">
        <v>22</v>
      </c>
      <c r="H1295" t="s">
        <v>22</v>
      </c>
      <c r="I1295" t="s">
        <v>22</v>
      </c>
      <c r="J1295" t="s">
        <v>22</v>
      </c>
      <c r="K1295" t="s">
        <v>22</v>
      </c>
      <c r="L1295" t="s">
        <v>22</v>
      </c>
      <c r="M1295">
        <v>634</v>
      </c>
      <c r="N1295" t="s">
        <v>22</v>
      </c>
      <c r="O1295" t="s">
        <v>22</v>
      </c>
    </row>
    <row r="1296" spans="1:15" x14ac:dyDescent="0.35">
      <c r="A1296" t="s">
        <v>9071</v>
      </c>
      <c r="B1296" t="s">
        <v>15872</v>
      </c>
      <c r="C1296" t="s">
        <v>22</v>
      </c>
      <c r="D1296" t="s">
        <v>22</v>
      </c>
      <c r="E1296" t="s">
        <v>13352</v>
      </c>
      <c r="F1296" t="s">
        <v>13347</v>
      </c>
      <c r="G1296" t="s">
        <v>22</v>
      </c>
      <c r="H1296" t="s">
        <v>7046</v>
      </c>
      <c r="I1296" t="s">
        <v>15873</v>
      </c>
      <c r="J1296" t="s">
        <v>22</v>
      </c>
      <c r="K1296" t="s">
        <v>22</v>
      </c>
      <c r="L1296">
        <v>121</v>
      </c>
      <c r="M1296">
        <v>3081</v>
      </c>
      <c r="N1296" t="s">
        <v>22</v>
      </c>
      <c r="O1296" t="s">
        <v>22</v>
      </c>
    </row>
    <row r="1297" spans="1:15" x14ac:dyDescent="0.35">
      <c r="A1297" t="s">
        <v>9071</v>
      </c>
      <c r="B1297" t="s">
        <v>15874</v>
      </c>
      <c r="C1297" t="s">
        <v>22</v>
      </c>
      <c r="D1297" t="s">
        <v>22</v>
      </c>
      <c r="E1297" t="s">
        <v>14334</v>
      </c>
      <c r="F1297" t="s">
        <v>13347</v>
      </c>
      <c r="G1297" t="s">
        <v>22</v>
      </c>
      <c r="H1297" t="s">
        <v>7052</v>
      </c>
      <c r="I1297" t="s">
        <v>22</v>
      </c>
      <c r="J1297" t="s">
        <v>22</v>
      </c>
      <c r="K1297" t="s">
        <v>22</v>
      </c>
      <c r="L1297" t="s">
        <v>22</v>
      </c>
      <c r="M1297" t="s">
        <v>15874</v>
      </c>
      <c r="N1297" t="s">
        <v>22</v>
      </c>
      <c r="O1297" t="s">
        <v>22</v>
      </c>
    </row>
    <row r="1298" spans="1:15" x14ac:dyDescent="0.35">
      <c r="A1298" t="s">
        <v>9071</v>
      </c>
      <c r="B1298" t="s">
        <v>15875</v>
      </c>
      <c r="C1298" t="s">
        <v>22</v>
      </c>
      <c r="D1298" t="s">
        <v>22</v>
      </c>
      <c r="E1298" t="s">
        <v>14334</v>
      </c>
      <c r="F1298" t="s">
        <v>13347</v>
      </c>
      <c r="G1298" t="s">
        <v>22</v>
      </c>
      <c r="H1298" t="s">
        <v>7052</v>
      </c>
      <c r="I1298" t="s">
        <v>22</v>
      </c>
      <c r="J1298" t="s">
        <v>22</v>
      </c>
      <c r="K1298" t="s">
        <v>22</v>
      </c>
      <c r="L1298" t="s">
        <v>22</v>
      </c>
      <c r="M1298" t="s">
        <v>15875</v>
      </c>
      <c r="N1298" t="s">
        <v>22</v>
      </c>
      <c r="O1298" t="s">
        <v>22</v>
      </c>
    </row>
    <row r="1299" spans="1:15" x14ac:dyDescent="0.35">
      <c r="A1299" t="s">
        <v>9071</v>
      </c>
      <c r="B1299">
        <v>3081</v>
      </c>
      <c r="C1299" t="s">
        <v>22</v>
      </c>
      <c r="D1299" t="s">
        <v>22</v>
      </c>
      <c r="E1299" t="s">
        <v>14334</v>
      </c>
      <c r="F1299" t="s">
        <v>13347</v>
      </c>
      <c r="G1299" t="s">
        <v>22</v>
      </c>
      <c r="H1299" t="s">
        <v>7054</v>
      </c>
      <c r="I1299" t="s">
        <v>22</v>
      </c>
      <c r="J1299" t="s">
        <v>22</v>
      </c>
      <c r="K1299" t="s">
        <v>22</v>
      </c>
      <c r="L1299" t="s">
        <v>22</v>
      </c>
      <c r="M1299" t="s">
        <v>15872</v>
      </c>
      <c r="N1299" t="s">
        <v>22</v>
      </c>
      <c r="O1299" t="s">
        <v>22</v>
      </c>
    </row>
    <row r="1300" spans="1:15" x14ac:dyDescent="0.35">
      <c r="A1300" t="s">
        <v>9071</v>
      </c>
      <c r="B1300" t="s">
        <v>15876</v>
      </c>
      <c r="C1300" t="s">
        <v>22</v>
      </c>
      <c r="D1300" t="s">
        <v>22</v>
      </c>
      <c r="E1300" t="s">
        <v>14349</v>
      </c>
      <c r="F1300" t="s">
        <v>13347</v>
      </c>
      <c r="G1300" t="s">
        <v>22</v>
      </c>
      <c r="H1300" t="s">
        <v>7052</v>
      </c>
      <c r="I1300" t="s">
        <v>7029</v>
      </c>
      <c r="J1300" t="s">
        <v>15877</v>
      </c>
      <c r="K1300" t="s">
        <v>22</v>
      </c>
      <c r="L1300">
        <v>85</v>
      </c>
      <c r="M1300" t="s">
        <v>15876</v>
      </c>
      <c r="N1300" t="s">
        <v>22</v>
      </c>
      <c r="O1300" t="s">
        <v>22</v>
      </c>
    </row>
    <row r="1301" spans="1:15" x14ac:dyDescent="0.35">
      <c r="A1301" t="s">
        <v>9071</v>
      </c>
      <c r="B1301" t="s">
        <v>15878</v>
      </c>
      <c r="C1301" t="s">
        <v>22</v>
      </c>
      <c r="D1301" t="s">
        <v>22</v>
      </c>
      <c r="E1301" t="s">
        <v>14349</v>
      </c>
      <c r="F1301" t="s">
        <v>13347</v>
      </c>
      <c r="G1301" t="s">
        <v>22</v>
      </c>
      <c r="H1301" t="s">
        <v>7052</v>
      </c>
      <c r="I1301" t="s">
        <v>7029</v>
      </c>
      <c r="J1301" t="s">
        <v>15877</v>
      </c>
      <c r="K1301" t="s">
        <v>22</v>
      </c>
      <c r="L1301">
        <v>85</v>
      </c>
      <c r="M1301" t="s">
        <v>15876</v>
      </c>
      <c r="N1301" t="s">
        <v>22</v>
      </c>
      <c r="O1301" t="s">
        <v>22</v>
      </c>
    </row>
    <row r="1302" spans="1:15" x14ac:dyDescent="0.35">
      <c r="A1302" t="s">
        <v>9071</v>
      </c>
      <c r="B1302" t="s">
        <v>15879</v>
      </c>
      <c r="C1302" t="s">
        <v>22</v>
      </c>
      <c r="D1302" t="s">
        <v>22</v>
      </c>
      <c r="E1302" t="s">
        <v>14334</v>
      </c>
      <c r="F1302" t="s">
        <v>13347</v>
      </c>
      <c r="G1302" t="s">
        <v>22</v>
      </c>
      <c r="H1302" t="s">
        <v>22</v>
      </c>
      <c r="I1302" t="s">
        <v>22</v>
      </c>
      <c r="J1302" t="s">
        <v>22</v>
      </c>
      <c r="K1302" t="s">
        <v>22</v>
      </c>
      <c r="L1302" t="s">
        <v>22</v>
      </c>
      <c r="M1302" t="s">
        <v>15880</v>
      </c>
      <c r="N1302" t="s">
        <v>22</v>
      </c>
      <c r="O1302" t="s">
        <v>22</v>
      </c>
    </row>
    <row r="1303" spans="1:15" x14ac:dyDescent="0.35">
      <c r="A1303" t="s">
        <v>9071</v>
      </c>
      <c r="B1303" t="s">
        <v>15881</v>
      </c>
      <c r="C1303" t="s">
        <v>22</v>
      </c>
      <c r="D1303" t="s">
        <v>22</v>
      </c>
      <c r="E1303" t="s">
        <v>14334</v>
      </c>
      <c r="F1303" t="s">
        <v>13347</v>
      </c>
      <c r="G1303" t="s">
        <v>22</v>
      </c>
      <c r="H1303" t="s">
        <v>490</v>
      </c>
      <c r="I1303" t="s">
        <v>22</v>
      </c>
      <c r="J1303" t="s">
        <v>22</v>
      </c>
      <c r="K1303" t="s">
        <v>22</v>
      </c>
      <c r="L1303" t="s">
        <v>22</v>
      </c>
      <c r="M1303" t="s">
        <v>15881</v>
      </c>
      <c r="N1303" t="s">
        <v>22</v>
      </c>
      <c r="O1303" t="s">
        <v>22</v>
      </c>
    </row>
    <row r="1304" spans="1:15" x14ac:dyDescent="0.35">
      <c r="A1304" t="s">
        <v>9071</v>
      </c>
      <c r="B1304" t="s">
        <v>15882</v>
      </c>
      <c r="C1304" t="s">
        <v>22</v>
      </c>
      <c r="D1304" t="s">
        <v>22</v>
      </c>
      <c r="E1304" t="s">
        <v>14334</v>
      </c>
      <c r="F1304" t="s">
        <v>13347</v>
      </c>
      <c r="G1304" t="s">
        <v>22</v>
      </c>
      <c r="H1304" t="s">
        <v>7046</v>
      </c>
      <c r="I1304" t="s">
        <v>22</v>
      </c>
      <c r="J1304" t="s">
        <v>22</v>
      </c>
      <c r="K1304" t="s">
        <v>22</v>
      </c>
      <c r="L1304" t="s">
        <v>22</v>
      </c>
      <c r="M1304" t="s">
        <v>15882</v>
      </c>
      <c r="N1304" t="s">
        <v>22</v>
      </c>
      <c r="O1304" t="s">
        <v>22</v>
      </c>
    </row>
    <row r="1305" spans="1:15" x14ac:dyDescent="0.35">
      <c r="A1305" t="s">
        <v>9071</v>
      </c>
      <c r="B1305" t="s">
        <v>15883</v>
      </c>
      <c r="C1305" t="s">
        <v>22</v>
      </c>
      <c r="D1305" t="s">
        <v>22</v>
      </c>
      <c r="E1305" t="s">
        <v>14334</v>
      </c>
      <c r="F1305" t="s">
        <v>13347</v>
      </c>
      <c r="G1305" t="s">
        <v>22</v>
      </c>
      <c r="H1305" t="s">
        <v>7046</v>
      </c>
      <c r="I1305" t="s">
        <v>7029</v>
      </c>
      <c r="J1305" t="s">
        <v>22</v>
      </c>
      <c r="K1305" t="s">
        <v>22</v>
      </c>
      <c r="L1305" t="s">
        <v>22</v>
      </c>
      <c r="M1305" t="s">
        <v>15883</v>
      </c>
      <c r="N1305" t="s">
        <v>22</v>
      </c>
      <c r="O1305" t="s">
        <v>22</v>
      </c>
    </row>
    <row r="1306" spans="1:15" x14ac:dyDescent="0.35">
      <c r="A1306" t="s">
        <v>9071</v>
      </c>
      <c r="B1306" t="s">
        <v>15884</v>
      </c>
      <c r="C1306" t="s">
        <v>22</v>
      </c>
      <c r="D1306" t="s">
        <v>22</v>
      </c>
      <c r="E1306" t="s">
        <v>14334</v>
      </c>
      <c r="F1306" t="s">
        <v>13347</v>
      </c>
      <c r="G1306" t="s">
        <v>22</v>
      </c>
      <c r="H1306" t="s">
        <v>7046</v>
      </c>
      <c r="I1306" t="s">
        <v>22</v>
      </c>
      <c r="J1306" t="s">
        <v>22</v>
      </c>
      <c r="K1306" t="s">
        <v>22</v>
      </c>
      <c r="L1306" t="s">
        <v>22</v>
      </c>
      <c r="M1306" t="s">
        <v>15884</v>
      </c>
      <c r="N1306" t="s">
        <v>22</v>
      </c>
      <c r="O1306" t="s">
        <v>22</v>
      </c>
    </row>
    <row r="1307" spans="1:15" x14ac:dyDescent="0.35">
      <c r="A1307" t="s">
        <v>9071</v>
      </c>
      <c r="B1307" t="s">
        <v>15885</v>
      </c>
      <c r="C1307" t="s">
        <v>22</v>
      </c>
      <c r="D1307" t="s">
        <v>22</v>
      </c>
      <c r="E1307" t="s">
        <v>14334</v>
      </c>
      <c r="F1307" t="s">
        <v>13347</v>
      </c>
      <c r="G1307" t="s">
        <v>22</v>
      </c>
      <c r="H1307" t="s">
        <v>22</v>
      </c>
      <c r="I1307" t="s">
        <v>22</v>
      </c>
      <c r="J1307" t="s">
        <v>22</v>
      </c>
      <c r="K1307" t="s">
        <v>22</v>
      </c>
      <c r="L1307" t="s">
        <v>22</v>
      </c>
      <c r="M1307" t="s">
        <v>15885</v>
      </c>
      <c r="N1307" t="s">
        <v>22</v>
      </c>
      <c r="O1307" t="s">
        <v>22</v>
      </c>
    </row>
    <row r="1308" spans="1:15" x14ac:dyDescent="0.35">
      <c r="A1308" t="s">
        <v>9071</v>
      </c>
      <c r="B1308" t="s">
        <v>15886</v>
      </c>
      <c r="C1308" t="s">
        <v>22</v>
      </c>
      <c r="D1308" t="s">
        <v>22</v>
      </c>
      <c r="E1308" t="s">
        <v>14334</v>
      </c>
      <c r="F1308" t="s">
        <v>13347</v>
      </c>
      <c r="G1308" t="s">
        <v>22</v>
      </c>
      <c r="H1308" t="s">
        <v>7046</v>
      </c>
      <c r="I1308" t="s">
        <v>15253</v>
      </c>
      <c r="J1308" t="s">
        <v>22</v>
      </c>
      <c r="K1308" t="s">
        <v>22</v>
      </c>
      <c r="L1308" t="s">
        <v>22</v>
      </c>
      <c r="M1308" t="s">
        <v>15886</v>
      </c>
      <c r="N1308" t="s">
        <v>22</v>
      </c>
      <c r="O1308" t="s">
        <v>22</v>
      </c>
    </row>
    <row r="1309" spans="1:15" x14ac:dyDescent="0.35">
      <c r="A1309" t="s">
        <v>9071</v>
      </c>
      <c r="B1309" t="s">
        <v>15887</v>
      </c>
      <c r="C1309" t="s">
        <v>22</v>
      </c>
      <c r="D1309" t="s">
        <v>22</v>
      </c>
      <c r="E1309" t="s">
        <v>14334</v>
      </c>
      <c r="F1309" t="s">
        <v>13347</v>
      </c>
      <c r="G1309" t="s">
        <v>22</v>
      </c>
      <c r="H1309" t="s">
        <v>22</v>
      </c>
      <c r="I1309" t="s">
        <v>22</v>
      </c>
      <c r="J1309" t="s">
        <v>22</v>
      </c>
      <c r="K1309" t="s">
        <v>22</v>
      </c>
      <c r="L1309" t="s">
        <v>22</v>
      </c>
      <c r="M1309" t="s">
        <v>15887</v>
      </c>
      <c r="N1309" t="s">
        <v>22</v>
      </c>
      <c r="O1309" t="s">
        <v>22</v>
      </c>
    </row>
    <row r="1310" spans="1:15" x14ac:dyDescent="0.35">
      <c r="A1310" t="s">
        <v>9071</v>
      </c>
      <c r="B1310" t="s">
        <v>15888</v>
      </c>
      <c r="C1310" t="s">
        <v>22</v>
      </c>
      <c r="D1310" t="s">
        <v>22</v>
      </c>
      <c r="E1310" t="s">
        <v>14334</v>
      </c>
      <c r="F1310" t="s">
        <v>13347</v>
      </c>
      <c r="G1310" t="s">
        <v>22</v>
      </c>
      <c r="H1310" t="s">
        <v>7046</v>
      </c>
      <c r="I1310" t="s">
        <v>22</v>
      </c>
      <c r="J1310" t="s">
        <v>22</v>
      </c>
      <c r="K1310" t="s">
        <v>22</v>
      </c>
      <c r="L1310" t="s">
        <v>22</v>
      </c>
      <c r="M1310" t="s">
        <v>15888</v>
      </c>
      <c r="N1310" t="s">
        <v>22</v>
      </c>
      <c r="O1310" t="s">
        <v>22</v>
      </c>
    </row>
    <row r="1311" spans="1:15" x14ac:dyDescent="0.35">
      <c r="A1311" t="s">
        <v>9071</v>
      </c>
      <c r="B1311" t="s">
        <v>15889</v>
      </c>
      <c r="C1311" t="s">
        <v>22</v>
      </c>
      <c r="D1311" t="s">
        <v>22</v>
      </c>
      <c r="E1311" t="s">
        <v>14334</v>
      </c>
      <c r="F1311" t="s">
        <v>13347</v>
      </c>
      <c r="G1311" t="s">
        <v>22</v>
      </c>
      <c r="H1311" t="s">
        <v>7046</v>
      </c>
      <c r="I1311" t="s">
        <v>22</v>
      </c>
      <c r="J1311" t="s">
        <v>22</v>
      </c>
      <c r="K1311" t="s">
        <v>22</v>
      </c>
      <c r="L1311" t="s">
        <v>22</v>
      </c>
      <c r="M1311" t="s">
        <v>15889</v>
      </c>
      <c r="N1311" t="s">
        <v>22</v>
      </c>
      <c r="O1311" t="s">
        <v>22</v>
      </c>
    </row>
    <row r="1312" spans="1:15" x14ac:dyDescent="0.35">
      <c r="A1312" t="s">
        <v>9071</v>
      </c>
      <c r="B1312" t="s">
        <v>15890</v>
      </c>
      <c r="C1312" t="s">
        <v>22</v>
      </c>
      <c r="D1312" t="s">
        <v>22</v>
      </c>
      <c r="E1312" t="s">
        <v>14334</v>
      </c>
      <c r="F1312" t="s">
        <v>9900</v>
      </c>
      <c r="G1312" t="s">
        <v>22</v>
      </c>
      <c r="H1312" t="s">
        <v>7046</v>
      </c>
      <c r="I1312" t="s">
        <v>22</v>
      </c>
      <c r="J1312" t="s">
        <v>22</v>
      </c>
      <c r="K1312" t="s">
        <v>22</v>
      </c>
      <c r="L1312">
        <v>132</v>
      </c>
      <c r="M1312" t="s">
        <v>15890</v>
      </c>
      <c r="N1312" t="s">
        <v>22</v>
      </c>
      <c r="O1312" t="s">
        <v>22</v>
      </c>
    </row>
    <row r="1313" spans="1:15" x14ac:dyDescent="0.35">
      <c r="A1313" t="s">
        <v>9071</v>
      </c>
      <c r="B1313" t="s">
        <v>15891</v>
      </c>
      <c r="C1313" t="s">
        <v>22</v>
      </c>
      <c r="D1313" t="s">
        <v>22</v>
      </c>
      <c r="E1313" t="s">
        <v>14334</v>
      </c>
      <c r="F1313" t="s">
        <v>9900</v>
      </c>
      <c r="G1313" t="s">
        <v>22</v>
      </c>
      <c r="H1313" t="s">
        <v>7046</v>
      </c>
      <c r="I1313" t="s">
        <v>15892</v>
      </c>
      <c r="J1313" t="s">
        <v>22</v>
      </c>
      <c r="K1313" t="s">
        <v>22</v>
      </c>
      <c r="L1313">
        <v>144</v>
      </c>
      <c r="M1313" t="s">
        <v>15891</v>
      </c>
      <c r="N1313" t="s">
        <v>22</v>
      </c>
      <c r="O1313" t="s">
        <v>22</v>
      </c>
    </row>
    <row r="1314" spans="1:15" x14ac:dyDescent="0.35">
      <c r="A1314" t="s">
        <v>9071</v>
      </c>
      <c r="B1314" t="s">
        <v>15893</v>
      </c>
      <c r="C1314" t="s">
        <v>22</v>
      </c>
      <c r="D1314" t="s">
        <v>22</v>
      </c>
      <c r="E1314" t="s">
        <v>15173</v>
      </c>
      <c r="F1314" t="s">
        <v>9900</v>
      </c>
      <c r="G1314" t="s">
        <v>22</v>
      </c>
      <c r="H1314" t="s">
        <v>7046</v>
      </c>
      <c r="I1314" t="s">
        <v>7025</v>
      </c>
      <c r="J1314" t="s">
        <v>22</v>
      </c>
      <c r="K1314" t="s">
        <v>22</v>
      </c>
      <c r="L1314" t="s">
        <v>22</v>
      </c>
      <c r="M1314" t="s">
        <v>15893</v>
      </c>
      <c r="N1314" t="s">
        <v>22</v>
      </c>
      <c r="O1314" t="s">
        <v>22</v>
      </c>
    </row>
    <row r="1315" spans="1:15" x14ac:dyDescent="0.35">
      <c r="A1315" t="s">
        <v>9071</v>
      </c>
      <c r="B1315" t="s">
        <v>15894</v>
      </c>
      <c r="C1315" t="s">
        <v>22</v>
      </c>
      <c r="D1315" t="s">
        <v>22</v>
      </c>
      <c r="E1315" t="s">
        <v>14334</v>
      </c>
      <c r="F1315" t="s">
        <v>9900</v>
      </c>
      <c r="G1315" t="s">
        <v>22</v>
      </c>
      <c r="H1315" t="s">
        <v>7046</v>
      </c>
      <c r="I1315" t="s">
        <v>7029</v>
      </c>
      <c r="J1315" t="s">
        <v>22</v>
      </c>
      <c r="K1315" t="s">
        <v>22</v>
      </c>
      <c r="L1315">
        <v>105</v>
      </c>
      <c r="M1315" t="s">
        <v>15894</v>
      </c>
      <c r="N1315" t="s">
        <v>22</v>
      </c>
      <c r="O1315" t="s">
        <v>22</v>
      </c>
    </row>
    <row r="1316" spans="1:15" x14ac:dyDescent="0.35">
      <c r="A1316" t="s">
        <v>9071</v>
      </c>
      <c r="B1316" t="s">
        <v>15895</v>
      </c>
      <c r="C1316" t="s">
        <v>22</v>
      </c>
      <c r="D1316" t="s">
        <v>22</v>
      </c>
      <c r="E1316" t="s">
        <v>14334</v>
      </c>
      <c r="F1316" t="s">
        <v>13347</v>
      </c>
      <c r="G1316" t="s">
        <v>22</v>
      </c>
      <c r="H1316" t="s">
        <v>7046</v>
      </c>
      <c r="I1316" t="s">
        <v>22</v>
      </c>
      <c r="J1316" t="s">
        <v>22</v>
      </c>
      <c r="K1316" t="s">
        <v>22</v>
      </c>
      <c r="L1316" t="s">
        <v>22</v>
      </c>
      <c r="M1316" t="s">
        <v>15895</v>
      </c>
      <c r="N1316" t="s">
        <v>22</v>
      </c>
      <c r="O1316" t="s">
        <v>22</v>
      </c>
    </row>
    <row r="1317" spans="1:15" x14ac:dyDescent="0.35">
      <c r="A1317" t="s">
        <v>9071</v>
      </c>
      <c r="B1317" t="s">
        <v>15896</v>
      </c>
      <c r="C1317" t="s">
        <v>22</v>
      </c>
      <c r="D1317" t="s">
        <v>22</v>
      </c>
      <c r="E1317" t="s">
        <v>14334</v>
      </c>
      <c r="F1317" t="s">
        <v>13347</v>
      </c>
      <c r="G1317" t="s">
        <v>22</v>
      </c>
      <c r="H1317" t="s">
        <v>7046</v>
      </c>
      <c r="I1317" t="s">
        <v>22</v>
      </c>
      <c r="J1317" t="s">
        <v>22</v>
      </c>
      <c r="K1317" t="s">
        <v>22</v>
      </c>
      <c r="L1317" t="s">
        <v>22</v>
      </c>
      <c r="M1317" t="s">
        <v>15896</v>
      </c>
      <c r="N1317" t="s">
        <v>22</v>
      </c>
      <c r="O1317" t="s">
        <v>22</v>
      </c>
    </row>
    <row r="1318" spans="1:15" x14ac:dyDescent="0.35">
      <c r="A1318" t="s">
        <v>9071</v>
      </c>
      <c r="B1318" t="s">
        <v>15897</v>
      </c>
      <c r="C1318" t="s">
        <v>22</v>
      </c>
      <c r="D1318" t="s">
        <v>22</v>
      </c>
      <c r="E1318" t="s">
        <v>14334</v>
      </c>
      <c r="F1318" t="s">
        <v>13347</v>
      </c>
      <c r="G1318" t="s">
        <v>22</v>
      </c>
      <c r="H1318" t="s">
        <v>7046</v>
      </c>
      <c r="I1318" t="s">
        <v>22</v>
      </c>
      <c r="J1318" t="s">
        <v>22</v>
      </c>
      <c r="K1318" t="s">
        <v>22</v>
      </c>
      <c r="L1318" t="s">
        <v>22</v>
      </c>
      <c r="M1318" t="s">
        <v>15897</v>
      </c>
      <c r="N1318" t="s">
        <v>22</v>
      </c>
      <c r="O1318" t="s">
        <v>22</v>
      </c>
    </row>
    <row r="1319" spans="1:15" x14ac:dyDescent="0.35">
      <c r="A1319" t="s">
        <v>9071</v>
      </c>
      <c r="B1319" t="s">
        <v>15898</v>
      </c>
      <c r="C1319" t="s">
        <v>22</v>
      </c>
      <c r="D1319" t="s">
        <v>22</v>
      </c>
      <c r="E1319" t="s">
        <v>14334</v>
      </c>
      <c r="F1319" t="s">
        <v>13347</v>
      </c>
      <c r="G1319" t="s">
        <v>22</v>
      </c>
      <c r="H1319" t="s">
        <v>7046</v>
      </c>
      <c r="I1319" t="s">
        <v>22</v>
      </c>
      <c r="J1319" t="s">
        <v>22</v>
      </c>
      <c r="K1319" t="s">
        <v>22</v>
      </c>
      <c r="L1319" t="s">
        <v>22</v>
      </c>
      <c r="M1319" t="s">
        <v>15898</v>
      </c>
      <c r="N1319" t="s">
        <v>22</v>
      </c>
      <c r="O1319" t="s">
        <v>22</v>
      </c>
    </row>
    <row r="1320" spans="1:15" x14ac:dyDescent="0.35">
      <c r="A1320" t="s">
        <v>9071</v>
      </c>
      <c r="B1320" t="s">
        <v>15899</v>
      </c>
      <c r="C1320" t="s">
        <v>22</v>
      </c>
      <c r="D1320" t="s">
        <v>22</v>
      </c>
      <c r="E1320" t="s">
        <v>14334</v>
      </c>
      <c r="F1320" t="s">
        <v>13347</v>
      </c>
      <c r="G1320" t="s">
        <v>22</v>
      </c>
      <c r="H1320" t="s">
        <v>7046</v>
      </c>
      <c r="I1320" t="s">
        <v>22</v>
      </c>
      <c r="J1320" t="s">
        <v>22</v>
      </c>
      <c r="K1320" t="s">
        <v>22</v>
      </c>
      <c r="L1320" t="s">
        <v>22</v>
      </c>
      <c r="M1320" t="s">
        <v>15899</v>
      </c>
      <c r="N1320" t="s">
        <v>22</v>
      </c>
      <c r="O1320" t="s">
        <v>22</v>
      </c>
    </row>
    <row r="1321" spans="1:15" x14ac:dyDescent="0.35">
      <c r="A1321" t="s">
        <v>9071</v>
      </c>
      <c r="B1321" t="s">
        <v>15900</v>
      </c>
      <c r="C1321" t="s">
        <v>22</v>
      </c>
      <c r="D1321" t="s">
        <v>22</v>
      </c>
      <c r="E1321" t="s">
        <v>14334</v>
      </c>
      <c r="F1321" t="s">
        <v>13347</v>
      </c>
      <c r="G1321" t="s">
        <v>22</v>
      </c>
      <c r="H1321" t="s">
        <v>7046</v>
      </c>
      <c r="I1321" t="s">
        <v>22</v>
      </c>
      <c r="J1321" t="s">
        <v>22</v>
      </c>
      <c r="K1321" t="s">
        <v>22</v>
      </c>
      <c r="L1321" t="s">
        <v>22</v>
      </c>
      <c r="M1321" t="s">
        <v>15900</v>
      </c>
      <c r="N1321" t="s">
        <v>22</v>
      </c>
      <c r="O1321" t="s">
        <v>22</v>
      </c>
    </row>
    <row r="1322" spans="1:15" x14ac:dyDescent="0.35">
      <c r="A1322" t="s">
        <v>9071</v>
      </c>
      <c r="B1322" t="s">
        <v>15901</v>
      </c>
      <c r="C1322" t="s">
        <v>22</v>
      </c>
      <c r="D1322" t="s">
        <v>22</v>
      </c>
      <c r="E1322" t="s">
        <v>14334</v>
      </c>
      <c r="F1322" t="s">
        <v>13347</v>
      </c>
      <c r="G1322" t="s">
        <v>22</v>
      </c>
      <c r="H1322" t="s">
        <v>7046</v>
      </c>
      <c r="I1322" t="s">
        <v>22</v>
      </c>
      <c r="J1322" t="s">
        <v>22</v>
      </c>
      <c r="K1322" t="s">
        <v>22</v>
      </c>
      <c r="L1322" t="s">
        <v>22</v>
      </c>
      <c r="M1322" t="s">
        <v>15901</v>
      </c>
      <c r="N1322" t="s">
        <v>22</v>
      </c>
      <c r="O1322" t="s">
        <v>22</v>
      </c>
    </row>
    <row r="1323" spans="1:15" x14ac:dyDescent="0.35">
      <c r="A1323" t="s">
        <v>9071</v>
      </c>
      <c r="B1323" t="s">
        <v>15902</v>
      </c>
      <c r="C1323" t="s">
        <v>22</v>
      </c>
      <c r="D1323" t="s">
        <v>22</v>
      </c>
      <c r="E1323" t="s">
        <v>14334</v>
      </c>
      <c r="F1323" t="s">
        <v>13347</v>
      </c>
      <c r="G1323" t="s">
        <v>22</v>
      </c>
      <c r="H1323" t="s">
        <v>7046</v>
      </c>
      <c r="I1323" t="s">
        <v>22</v>
      </c>
      <c r="J1323" t="s">
        <v>22</v>
      </c>
      <c r="K1323" t="s">
        <v>22</v>
      </c>
      <c r="L1323" t="s">
        <v>22</v>
      </c>
      <c r="M1323" t="s">
        <v>15902</v>
      </c>
      <c r="N1323" t="s">
        <v>22</v>
      </c>
      <c r="O1323" t="s">
        <v>22</v>
      </c>
    </row>
    <row r="1324" spans="1:15" x14ac:dyDescent="0.35">
      <c r="A1324" t="s">
        <v>9071</v>
      </c>
      <c r="B1324" t="s">
        <v>15903</v>
      </c>
      <c r="C1324" t="s">
        <v>22</v>
      </c>
      <c r="D1324" t="s">
        <v>22</v>
      </c>
      <c r="E1324" t="s">
        <v>14334</v>
      </c>
      <c r="F1324" t="s">
        <v>13347</v>
      </c>
      <c r="G1324" t="s">
        <v>22</v>
      </c>
      <c r="H1324" t="s">
        <v>7046</v>
      </c>
      <c r="I1324" t="s">
        <v>22</v>
      </c>
      <c r="J1324" t="s">
        <v>22</v>
      </c>
      <c r="K1324" t="s">
        <v>22</v>
      </c>
      <c r="L1324" t="s">
        <v>22</v>
      </c>
      <c r="M1324" t="s">
        <v>15903</v>
      </c>
      <c r="N1324" t="s">
        <v>22</v>
      </c>
      <c r="O1324" t="s">
        <v>22</v>
      </c>
    </row>
    <row r="1325" spans="1:15" x14ac:dyDescent="0.35">
      <c r="A1325" t="s">
        <v>9071</v>
      </c>
      <c r="B1325" t="s">
        <v>15904</v>
      </c>
      <c r="C1325" t="s">
        <v>22</v>
      </c>
      <c r="D1325" t="s">
        <v>22</v>
      </c>
      <c r="E1325" t="s">
        <v>14334</v>
      </c>
      <c r="F1325" t="s">
        <v>13347</v>
      </c>
      <c r="G1325" t="s">
        <v>22</v>
      </c>
      <c r="H1325" t="s">
        <v>7046</v>
      </c>
      <c r="I1325" t="s">
        <v>22</v>
      </c>
      <c r="J1325" t="s">
        <v>22</v>
      </c>
      <c r="K1325" t="s">
        <v>22</v>
      </c>
      <c r="L1325" t="s">
        <v>22</v>
      </c>
      <c r="M1325" t="s">
        <v>15904</v>
      </c>
      <c r="N1325" t="s">
        <v>22</v>
      </c>
      <c r="O1325" t="s">
        <v>22</v>
      </c>
    </row>
    <row r="1326" spans="1:15" x14ac:dyDescent="0.35">
      <c r="A1326" t="s">
        <v>9071</v>
      </c>
      <c r="B1326" t="s">
        <v>15905</v>
      </c>
      <c r="C1326" t="s">
        <v>22</v>
      </c>
      <c r="D1326" t="s">
        <v>22</v>
      </c>
      <c r="E1326" t="s">
        <v>14334</v>
      </c>
      <c r="F1326" t="s">
        <v>13347</v>
      </c>
      <c r="G1326" t="s">
        <v>22</v>
      </c>
      <c r="H1326" t="s">
        <v>22</v>
      </c>
      <c r="I1326" t="s">
        <v>22</v>
      </c>
      <c r="J1326" t="s">
        <v>22</v>
      </c>
      <c r="K1326" t="s">
        <v>22</v>
      </c>
      <c r="L1326" t="s">
        <v>22</v>
      </c>
      <c r="M1326" t="s">
        <v>15905</v>
      </c>
      <c r="N1326" t="s">
        <v>22</v>
      </c>
      <c r="O1326" t="s">
        <v>22</v>
      </c>
    </row>
    <row r="1327" spans="1:15" x14ac:dyDescent="0.35">
      <c r="A1327" t="s">
        <v>9071</v>
      </c>
      <c r="B1327" t="s">
        <v>15906</v>
      </c>
      <c r="C1327" t="s">
        <v>22</v>
      </c>
      <c r="D1327" t="s">
        <v>22</v>
      </c>
      <c r="E1327" t="s">
        <v>14334</v>
      </c>
      <c r="F1327" t="s">
        <v>13347</v>
      </c>
      <c r="G1327" t="s">
        <v>22</v>
      </c>
      <c r="H1327" t="s">
        <v>22</v>
      </c>
      <c r="I1327" t="s">
        <v>22</v>
      </c>
      <c r="J1327" t="s">
        <v>22</v>
      </c>
      <c r="K1327" t="s">
        <v>22</v>
      </c>
      <c r="L1327" t="s">
        <v>22</v>
      </c>
      <c r="M1327" t="s">
        <v>15906</v>
      </c>
      <c r="N1327" t="s">
        <v>22</v>
      </c>
      <c r="O1327" t="s">
        <v>22</v>
      </c>
    </row>
    <row r="1328" spans="1:15" x14ac:dyDescent="0.35">
      <c r="A1328" t="s">
        <v>9071</v>
      </c>
      <c r="B1328" t="s">
        <v>15907</v>
      </c>
      <c r="C1328" t="s">
        <v>22</v>
      </c>
      <c r="D1328" t="s">
        <v>22</v>
      </c>
      <c r="E1328" t="s">
        <v>14334</v>
      </c>
      <c r="F1328" t="s">
        <v>13347</v>
      </c>
      <c r="G1328" t="s">
        <v>22</v>
      </c>
      <c r="H1328" t="s">
        <v>22</v>
      </c>
      <c r="I1328" t="s">
        <v>22</v>
      </c>
      <c r="J1328" t="s">
        <v>22</v>
      </c>
      <c r="K1328" t="s">
        <v>22</v>
      </c>
      <c r="L1328" t="s">
        <v>22</v>
      </c>
      <c r="M1328" t="s">
        <v>15907</v>
      </c>
      <c r="N1328" t="s">
        <v>22</v>
      </c>
      <c r="O1328" t="s">
        <v>22</v>
      </c>
    </row>
    <row r="1329" spans="1:15" x14ac:dyDescent="0.35">
      <c r="A1329" t="s">
        <v>9071</v>
      </c>
      <c r="B1329" t="s">
        <v>15908</v>
      </c>
      <c r="C1329" t="s">
        <v>22</v>
      </c>
      <c r="D1329" t="s">
        <v>22</v>
      </c>
      <c r="E1329" t="s">
        <v>14349</v>
      </c>
      <c r="F1329" t="s">
        <v>13347</v>
      </c>
      <c r="G1329" t="s">
        <v>22</v>
      </c>
      <c r="H1329" t="s">
        <v>22</v>
      </c>
      <c r="I1329" t="s">
        <v>7029</v>
      </c>
      <c r="J1329" t="s">
        <v>7033</v>
      </c>
      <c r="K1329" t="s">
        <v>22</v>
      </c>
      <c r="L1329">
        <v>75</v>
      </c>
      <c r="M1329" t="s">
        <v>15908</v>
      </c>
      <c r="N1329" t="s">
        <v>22</v>
      </c>
      <c r="O1329" t="s">
        <v>22</v>
      </c>
    </row>
    <row r="1330" spans="1:15" x14ac:dyDescent="0.35">
      <c r="A1330" t="s">
        <v>9071</v>
      </c>
      <c r="B1330" t="s">
        <v>15909</v>
      </c>
      <c r="C1330" t="s">
        <v>22</v>
      </c>
      <c r="D1330" t="s">
        <v>22</v>
      </c>
      <c r="E1330" t="s">
        <v>14334</v>
      </c>
      <c r="F1330" t="s">
        <v>13347</v>
      </c>
      <c r="G1330" t="s">
        <v>22</v>
      </c>
      <c r="H1330" t="s">
        <v>22</v>
      </c>
      <c r="I1330" t="s">
        <v>22</v>
      </c>
      <c r="J1330" t="s">
        <v>22</v>
      </c>
      <c r="K1330" t="s">
        <v>22</v>
      </c>
      <c r="L1330" t="s">
        <v>22</v>
      </c>
      <c r="M1330" t="s">
        <v>15909</v>
      </c>
      <c r="N1330" t="s">
        <v>22</v>
      </c>
      <c r="O1330" t="s">
        <v>22</v>
      </c>
    </row>
    <row r="1331" spans="1:15" x14ac:dyDescent="0.35">
      <c r="A1331" t="s">
        <v>9071</v>
      </c>
      <c r="B1331" t="s">
        <v>15910</v>
      </c>
      <c r="C1331" t="s">
        <v>22</v>
      </c>
      <c r="D1331" t="s">
        <v>22</v>
      </c>
      <c r="E1331" t="s">
        <v>14334</v>
      </c>
      <c r="F1331" t="s">
        <v>13347</v>
      </c>
      <c r="G1331" t="s">
        <v>22</v>
      </c>
      <c r="H1331" t="s">
        <v>22</v>
      </c>
      <c r="I1331" t="s">
        <v>22</v>
      </c>
      <c r="J1331" t="s">
        <v>22</v>
      </c>
      <c r="K1331" t="s">
        <v>22</v>
      </c>
      <c r="L1331" t="s">
        <v>22</v>
      </c>
      <c r="M1331" t="s">
        <v>15910</v>
      </c>
      <c r="N1331" t="s">
        <v>22</v>
      </c>
      <c r="O1331" t="s">
        <v>22</v>
      </c>
    </row>
    <row r="1332" spans="1:15" x14ac:dyDescent="0.35">
      <c r="A1332" t="s">
        <v>9071</v>
      </c>
      <c r="B1332" t="s">
        <v>15911</v>
      </c>
      <c r="C1332" t="s">
        <v>22</v>
      </c>
      <c r="D1332" t="s">
        <v>22</v>
      </c>
      <c r="E1332" t="s">
        <v>14334</v>
      </c>
      <c r="F1332" t="s">
        <v>13347</v>
      </c>
      <c r="G1332" t="s">
        <v>22</v>
      </c>
      <c r="H1332" t="s">
        <v>22</v>
      </c>
      <c r="I1332" t="s">
        <v>22</v>
      </c>
      <c r="J1332" t="s">
        <v>22</v>
      </c>
      <c r="K1332" t="s">
        <v>22</v>
      </c>
      <c r="L1332" t="s">
        <v>22</v>
      </c>
      <c r="M1332" t="s">
        <v>15912</v>
      </c>
      <c r="N1332" t="s">
        <v>22</v>
      </c>
      <c r="O1332" t="s">
        <v>22</v>
      </c>
    </row>
    <row r="1333" spans="1:15" x14ac:dyDescent="0.35">
      <c r="A1333" t="s">
        <v>9071</v>
      </c>
      <c r="B1333" t="s">
        <v>15912</v>
      </c>
      <c r="C1333" t="s">
        <v>22</v>
      </c>
      <c r="D1333" t="s">
        <v>22</v>
      </c>
      <c r="E1333" t="s">
        <v>14334</v>
      </c>
      <c r="F1333" t="s">
        <v>13347</v>
      </c>
      <c r="G1333" t="s">
        <v>22</v>
      </c>
      <c r="H1333" t="s">
        <v>22</v>
      </c>
      <c r="I1333" t="s">
        <v>22</v>
      </c>
      <c r="J1333" t="s">
        <v>22</v>
      </c>
      <c r="K1333" t="s">
        <v>22</v>
      </c>
      <c r="L1333" t="s">
        <v>22</v>
      </c>
      <c r="M1333" t="s">
        <v>15912</v>
      </c>
      <c r="N1333" t="s">
        <v>22</v>
      </c>
      <c r="O1333" t="s">
        <v>22</v>
      </c>
    </row>
    <row r="1334" spans="1:15" x14ac:dyDescent="0.35">
      <c r="A1334" s="109" t="s">
        <v>9071</v>
      </c>
      <c r="C1334" t="s">
        <v>22</v>
      </c>
      <c r="D1334" t="s">
        <v>22</v>
      </c>
      <c r="E1334" t="s">
        <v>14334</v>
      </c>
      <c r="F1334" t="s">
        <v>13347</v>
      </c>
      <c r="G1334" t="s">
        <v>22</v>
      </c>
      <c r="H1334" t="s">
        <v>22</v>
      </c>
      <c r="I1334" s="91" t="s">
        <v>7029</v>
      </c>
      <c r="J1334" s="89" t="s">
        <v>15913</v>
      </c>
      <c r="L1334" t="s">
        <v>22</v>
      </c>
      <c r="M1334" t="s">
        <v>15914</v>
      </c>
      <c r="N1334" t="s">
        <v>22</v>
      </c>
      <c r="O1334" t="s">
        <v>22</v>
      </c>
    </row>
    <row r="1335" spans="1:15" x14ac:dyDescent="0.35">
      <c r="A1335" t="s">
        <v>9071</v>
      </c>
      <c r="B1335" t="s">
        <v>15915</v>
      </c>
      <c r="C1335" t="s">
        <v>22</v>
      </c>
      <c r="D1335" t="s">
        <v>22</v>
      </c>
      <c r="E1335" t="s">
        <v>15173</v>
      </c>
      <c r="F1335" t="s">
        <v>13347</v>
      </c>
      <c r="G1335" t="s">
        <v>22</v>
      </c>
      <c r="H1335" t="s">
        <v>7052</v>
      </c>
      <c r="I1335" t="s">
        <v>15916</v>
      </c>
      <c r="J1335" t="s">
        <v>22</v>
      </c>
      <c r="K1335" t="s">
        <v>22</v>
      </c>
      <c r="L1335">
        <v>80</v>
      </c>
      <c r="M1335" t="s">
        <v>15915</v>
      </c>
      <c r="N1335" t="s">
        <v>22</v>
      </c>
      <c r="O1335" t="s">
        <v>22</v>
      </c>
    </row>
    <row r="1336" spans="1:15" x14ac:dyDescent="0.35">
      <c r="A1336" t="s">
        <v>9071</v>
      </c>
      <c r="B1336" t="s">
        <v>15917</v>
      </c>
      <c r="C1336" t="s">
        <v>22</v>
      </c>
      <c r="D1336" t="s">
        <v>22</v>
      </c>
      <c r="E1336" t="s">
        <v>14334</v>
      </c>
      <c r="F1336" t="s">
        <v>13347</v>
      </c>
      <c r="G1336" t="s">
        <v>22</v>
      </c>
      <c r="H1336" t="s">
        <v>7048</v>
      </c>
      <c r="I1336" t="s">
        <v>7033</v>
      </c>
      <c r="J1336" t="s">
        <v>22</v>
      </c>
      <c r="K1336" t="s">
        <v>22</v>
      </c>
      <c r="L1336" t="s">
        <v>22</v>
      </c>
      <c r="M1336" t="s">
        <v>15917</v>
      </c>
      <c r="N1336" t="s">
        <v>22</v>
      </c>
      <c r="O1336" t="s">
        <v>22</v>
      </c>
    </row>
    <row r="1337" spans="1:15" x14ac:dyDescent="0.35">
      <c r="A1337" t="s">
        <v>9071</v>
      </c>
      <c r="B1337" t="s">
        <v>15918</v>
      </c>
      <c r="C1337" t="s">
        <v>22</v>
      </c>
      <c r="D1337" t="s">
        <v>22</v>
      </c>
      <c r="E1337" t="s">
        <v>14334</v>
      </c>
      <c r="F1337" t="s">
        <v>13347</v>
      </c>
      <c r="G1337" t="s">
        <v>22</v>
      </c>
      <c r="H1337" t="s">
        <v>22</v>
      </c>
      <c r="I1337" t="s">
        <v>22</v>
      </c>
      <c r="J1337" t="s">
        <v>22</v>
      </c>
      <c r="K1337" t="s">
        <v>22</v>
      </c>
      <c r="L1337" t="s">
        <v>22</v>
      </c>
      <c r="M1337" t="s">
        <v>15918</v>
      </c>
      <c r="N1337" t="s">
        <v>22</v>
      </c>
      <c r="O1337" t="s">
        <v>22</v>
      </c>
    </row>
    <row r="1338" spans="1:15" x14ac:dyDescent="0.35">
      <c r="A1338" t="s">
        <v>9071</v>
      </c>
      <c r="B1338" t="s">
        <v>15919</v>
      </c>
      <c r="C1338" t="s">
        <v>22</v>
      </c>
      <c r="D1338" t="s">
        <v>22</v>
      </c>
      <c r="E1338" t="s">
        <v>14334</v>
      </c>
      <c r="F1338" t="s">
        <v>13347</v>
      </c>
      <c r="G1338" t="s">
        <v>22</v>
      </c>
      <c r="H1338" t="s">
        <v>22</v>
      </c>
      <c r="I1338" t="s">
        <v>22</v>
      </c>
      <c r="J1338" t="s">
        <v>22</v>
      </c>
      <c r="K1338" t="s">
        <v>22</v>
      </c>
      <c r="L1338" t="s">
        <v>22</v>
      </c>
      <c r="M1338" t="s">
        <v>15919</v>
      </c>
      <c r="N1338" t="s">
        <v>22</v>
      </c>
      <c r="O1338" t="s">
        <v>22</v>
      </c>
    </row>
    <row r="1339" spans="1:15" x14ac:dyDescent="0.35">
      <c r="A1339" t="s">
        <v>9071</v>
      </c>
      <c r="B1339" t="s">
        <v>15920</v>
      </c>
      <c r="C1339" t="s">
        <v>22</v>
      </c>
      <c r="D1339" t="s">
        <v>22</v>
      </c>
      <c r="E1339" t="s">
        <v>14334</v>
      </c>
      <c r="F1339" t="s">
        <v>13347</v>
      </c>
      <c r="G1339" t="s">
        <v>22</v>
      </c>
      <c r="H1339" t="s">
        <v>22</v>
      </c>
      <c r="I1339" t="s">
        <v>22</v>
      </c>
      <c r="J1339" t="s">
        <v>22</v>
      </c>
      <c r="K1339" t="s">
        <v>22</v>
      </c>
      <c r="L1339" t="s">
        <v>22</v>
      </c>
      <c r="M1339" t="s">
        <v>15921</v>
      </c>
      <c r="N1339" t="s">
        <v>22</v>
      </c>
      <c r="O1339" t="s">
        <v>22</v>
      </c>
    </row>
    <row r="1340" spans="1:15" x14ac:dyDescent="0.35">
      <c r="A1340" t="s">
        <v>9071</v>
      </c>
      <c r="B1340" t="s">
        <v>15922</v>
      </c>
      <c r="C1340" t="s">
        <v>22</v>
      </c>
      <c r="D1340" t="s">
        <v>22</v>
      </c>
      <c r="E1340" t="s">
        <v>14334</v>
      </c>
      <c r="F1340" t="s">
        <v>13347</v>
      </c>
      <c r="G1340" t="s">
        <v>22</v>
      </c>
      <c r="H1340" t="s">
        <v>22</v>
      </c>
      <c r="I1340" t="s">
        <v>22</v>
      </c>
      <c r="J1340" t="s">
        <v>22</v>
      </c>
      <c r="K1340" t="s">
        <v>22</v>
      </c>
      <c r="L1340" t="s">
        <v>22</v>
      </c>
      <c r="M1340" t="s">
        <v>15923</v>
      </c>
      <c r="N1340" t="s">
        <v>22</v>
      </c>
      <c r="O1340" t="s">
        <v>22</v>
      </c>
    </row>
    <row r="1341" spans="1:15" x14ac:dyDescent="0.35">
      <c r="A1341" t="s">
        <v>9071</v>
      </c>
      <c r="B1341" t="s">
        <v>15924</v>
      </c>
      <c r="C1341" t="s">
        <v>22</v>
      </c>
      <c r="D1341" t="s">
        <v>22</v>
      </c>
      <c r="E1341" t="s">
        <v>14334</v>
      </c>
      <c r="F1341" t="s">
        <v>13347</v>
      </c>
      <c r="G1341" t="s">
        <v>22</v>
      </c>
      <c r="H1341" t="s">
        <v>22</v>
      </c>
      <c r="I1341" t="s">
        <v>22</v>
      </c>
      <c r="J1341" t="s">
        <v>22</v>
      </c>
      <c r="K1341" t="s">
        <v>22</v>
      </c>
      <c r="L1341" t="s">
        <v>22</v>
      </c>
      <c r="M1341" t="s">
        <v>15925</v>
      </c>
      <c r="N1341" t="s">
        <v>22</v>
      </c>
      <c r="O1341" t="s">
        <v>22</v>
      </c>
    </row>
    <row r="1342" spans="1:15" x14ac:dyDescent="0.35">
      <c r="A1342" t="s">
        <v>9071</v>
      </c>
      <c r="B1342" t="s">
        <v>15926</v>
      </c>
      <c r="C1342" t="s">
        <v>22</v>
      </c>
      <c r="D1342" t="s">
        <v>22</v>
      </c>
      <c r="E1342" t="s">
        <v>14334</v>
      </c>
      <c r="F1342" t="s">
        <v>13347</v>
      </c>
      <c r="G1342" t="s">
        <v>22</v>
      </c>
      <c r="H1342" t="s">
        <v>22</v>
      </c>
      <c r="I1342" t="s">
        <v>22</v>
      </c>
      <c r="J1342" t="s">
        <v>22</v>
      </c>
      <c r="K1342" t="s">
        <v>22</v>
      </c>
      <c r="L1342" t="s">
        <v>22</v>
      </c>
      <c r="M1342" t="s">
        <v>15926</v>
      </c>
      <c r="N1342" t="s">
        <v>22</v>
      </c>
      <c r="O1342" t="s">
        <v>22</v>
      </c>
    </row>
    <row r="1343" spans="1:15" x14ac:dyDescent="0.35">
      <c r="A1343" t="s">
        <v>9071</v>
      </c>
      <c r="B1343" t="s">
        <v>15927</v>
      </c>
      <c r="C1343" t="s">
        <v>22</v>
      </c>
      <c r="D1343" t="s">
        <v>22</v>
      </c>
      <c r="E1343" t="s">
        <v>14334</v>
      </c>
      <c r="F1343" t="s">
        <v>13347</v>
      </c>
      <c r="G1343" t="s">
        <v>22</v>
      </c>
      <c r="H1343" t="s">
        <v>22</v>
      </c>
      <c r="I1343" t="s">
        <v>22</v>
      </c>
      <c r="J1343" t="s">
        <v>22</v>
      </c>
      <c r="K1343" t="s">
        <v>22</v>
      </c>
      <c r="L1343" t="s">
        <v>22</v>
      </c>
      <c r="M1343" t="s">
        <v>15927</v>
      </c>
      <c r="N1343" t="s">
        <v>22</v>
      </c>
      <c r="O1343" t="s">
        <v>22</v>
      </c>
    </row>
    <row r="1344" spans="1:15" x14ac:dyDescent="0.35">
      <c r="A1344" t="s">
        <v>9071</v>
      </c>
      <c r="B1344" t="s">
        <v>15928</v>
      </c>
      <c r="C1344" t="s">
        <v>22</v>
      </c>
      <c r="D1344" t="s">
        <v>22</v>
      </c>
      <c r="E1344" t="s">
        <v>14334</v>
      </c>
      <c r="F1344" t="s">
        <v>13347</v>
      </c>
      <c r="G1344" t="s">
        <v>22</v>
      </c>
      <c r="H1344" t="s">
        <v>22</v>
      </c>
      <c r="I1344" t="s">
        <v>22</v>
      </c>
      <c r="J1344" t="s">
        <v>22</v>
      </c>
      <c r="K1344" t="s">
        <v>22</v>
      </c>
      <c r="L1344" t="s">
        <v>22</v>
      </c>
      <c r="M1344" t="s">
        <v>15927</v>
      </c>
      <c r="N1344" t="s">
        <v>22</v>
      </c>
      <c r="O1344" t="s">
        <v>22</v>
      </c>
    </row>
    <row r="1345" spans="1:15" x14ac:dyDescent="0.35">
      <c r="A1345" t="s">
        <v>9071</v>
      </c>
      <c r="B1345" t="s">
        <v>15929</v>
      </c>
      <c r="C1345" t="s">
        <v>22</v>
      </c>
      <c r="D1345" t="s">
        <v>22</v>
      </c>
      <c r="E1345" t="s">
        <v>14334</v>
      </c>
      <c r="F1345" t="s">
        <v>13347</v>
      </c>
      <c r="G1345" t="s">
        <v>22</v>
      </c>
      <c r="H1345" t="s">
        <v>22</v>
      </c>
      <c r="I1345" t="s">
        <v>22</v>
      </c>
      <c r="J1345" t="s">
        <v>22</v>
      </c>
      <c r="K1345" t="s">
        <v>22</v>
      </c>
      <c r="L1345" t="s">
        <v>22</v>
      </c>
      <c r="M1345" t="s">
        <v>15929</v>
      </c>
      <c r="N1345" t="s">
        <v>22</v>
      </c>
      <c r="O1345" t="s">
        <v>22</v>
      </c>
    </row>
    <row r="1346" spans="1:15" x14ac:dyDescent="0.35">
      <c r="A1346" t="s">
        <v>9071</v>
      </c>
      <c r="B1346" t="s">
        <v>15930</v>
      </c>
      <c r="C1346" t="s">
        <v>22</v>
      </c>
      <c r="D1346" t="s">
        <v>22</v>
      </c>
      <c r="E1346" t="s">
        <v>14334</v>
      </c>
      <c r="F1346" t="s">
        <v>13347</v>
      </c>
      <c r="G1346" t="s">
        <v>22</v>
      </c>
      <c r="H1346" t="s">
        <v>22</v>
      </c>
      <c r="I1346" t="s">
        <v>22</v>
      </c>
      <c r="J1346" t="s">
        <v>22</v>
      </c>
      <c r="K1346" t="s">
        <v>22</v>
      </c>
      <c r="L1346" t="s">
        <v>22</v>
      </c>
      <c r="M1346" t="s">
        <v>15931</v>
      </c>
      <c r="N1346" t="s">
        <v>22</v>
      </c>
      <c r="O1346" t="s">
        <v>22</v>
      </c>
    </row>
    <row r="1347" spans="1:15" x14ac:dyDescent="0.35">
      <c r="A1347" t="s">
        <v>9071</v>
      </c>
      <c r="B1347" t="s">
        <v>15932</v>
      </c>
      <c r="C1347" t="s">
        <v>22</v>
      </c>
      <c r="D1347" t="s">
        <v>22</v>
      </c>
      <c r="E1347" t="s">
        <v>14334</v>
      </c>
      <c r="F1347" t="s">
        <v>13347</v>
      </c>
      <c r="G1347" t="s">
        <v>22</v>
      </c>
      <c r="H1347" t="s">
        <v>22</v>
      </c>
      <c r="I1347" t="s">
        <v>22</v>
      </c>
      <c r="J1347" t="s">
        <v>22</v>
      </c>
      <c r="K1347" t="s">
        <v>22</v>
      </c>
      <c r="L1347" t="s">
        <v>22</v>
      </c>
      <c r="M1347" t="s">
        <v>15932</v>
      </c>
      <c r="N1347" t="s">
        <v>22</v>
      </c>
      <c r="O1347" t="s">
        <v>22</v>
      </c>
    </row>
    <row r="1348" spans="1:15" x14ac:dyDescent="0.35">
      <c r="A1348" t="s">
        <v>9071</v>
      </c>
      <c r="B1348" t="s">
        <v>15933</v>
      </c>
      <c r="C1348" t="s">
        <v>22</v>
      </c>
      <c r="D1348" t="s">
        <v>22</v>
      </c>
      <c r="E1348" t="s">
        <v>14334</v>
      </c>
      <c r="F1348" t="s">
        <v>13347</v>
      </c>
      <c r="G1348" t="s">
        <v>22</v>
      </c>
      <c r="H1348" t="s">
        <v>22</v>
      </c>
      <c r="I1348" t="s">
        <v>22</v>
      </c>
      <c r="J1348" t="s">
        <v>22</v>
      </c>
      <c r="K1348" t="s">
        <v>22</v>
      </c>
      <c r="L1348" t="s">
        <v>22</v>
      </c>
      <c r="M1348" t="s">
        <v>15934</v>
      </c>
      <c r="N1348" t="s">
        <v>22</v>
      </c>
      <c r="O1348" t="s">
        <v>22</v>
      </c>
    </row>
    <row r="1349" spans="1:15" x14ac:dyDescent="0.35">
      <c r="A1349" t="s">
        <v>9071</v>
      </c>
      <c r="B1349" t="s">
        <v>15935</v>
      </c>
      <c r="C1349" t="s">
        <v>22</v>
      </c>
      <c r="D1349" t="s">
        <v>22</v>
      </c>
      <c r="E1349" t="s">
        <v>14334</v>
      </c>
      <c r="F1349" t="s">
        <v>13347</v>
      </c>
      <c r="G1349" t="s">
        <v>22</v>
      </c>
      <c r="H1349" t="s">
        <v>22</v>
      </c>
      <c r="I1349" t="s">
        <v>22</v>
      </c>
      <c r="J1349" t="s">
        <v>22</v>
      </c>
      <c r="K1349" t="s">
        <v>22</v>
      </c>
      <c r="L1349" t="s">
        <v>22</v>
      </c>
      <c r="M1349" t="s">
        <v>15934</v>
      </c>
      <c r="N1349" t="s">
        <v>22</v>
      </c>
      <c r="O1349" t="s">
        <v>22</v>
      </c>
    </row>
    <row r="1350" spans="1:15" x14ac:dyDescent="0.35">
      <c r="A1350" t="s">
        <v>9071</v>
      </c>
      <c r="B1350" t="s">
        <v>15936</v>
      </c>
      <c r="C1350" t="s">
        <v>22</v>
      </c>
      <c r="D1350" t="s">
        <v>22</v>
      </c>
      <c r="E1350" t="s">
        <v>14334</v>
      </c>
      <c r="F1350" t="s">
        <v>13347</v>
      </c>
      <c r="G1350" t="s">
        <v>22</v>
      </c>
      <c r="H1350" t="s">
        <v>7046</v>
      </c>
      <c r="I1350" t="s">
        <v>22</v>
      </c>
      <c r="J1350" t="s">
        <v>22</v>
      </c>
      <c r="K1350" t="s">
        <v>22</v>
      </c>
      <c r="L1350" t="s">
        <v>22</v>
      </c>
      <c r="M1350" t="s">
        <v>15936</v>
      </c>
      <c r="N1350" t="s">
        <v>22</v>
      </c>
      <c r="O1350" t="s">
        <v>22</v>
      </c>
    </row>
    <row r="1351" spans="1:15" x14ac:dyDescent="0.35">
      <c r="A1351" t="s">
        <v>9071</v>
      </c>
      <c r="B1351" t="s">
        <v>15937</v>
      </c>
      <c r="C1351" t="s">
        <v>22</v>
      </c>
      <c r="D1351" t="s">
        <v>22</v>
      </c>
      <c r="E1351" t="s">
        <v>14334</v>
      </c>
      <c r="F1351" t="s">
        <v>13347</v>
      </c>
      <c r="G1351" t="s">
        <v>22</v>
      </c>
      <c r="H1351" t="s">
        <v>7052</v>
      </c>
      <c r="I1351" t="s">
        <v>22</v>
      </c>
      <c r="J1351" t="s">
        <v>22</v>
      </c>
      <c r="K1351" t="s">
        <v>22</v>
      </c>
      <c r="L1351" t="s">
        <v>22</v>
      </c>
      <c r="M1351" t="s">
        <v>15937</v>
      </c>
      <c r="N1351" t="s">
        <v>22</v>
      </c>
      <c r="O1351" t="s">
        <v>22</v>
      </c>
    </row>
    <row r="1352" spans="1:15" x14ac:dyDescent="0.35">
      <c r="A1352" t="s">
        <v>9071</v>
      </c>
      <c r="B1352" t="s">
        <v>15938</v>
      </c>
      <c r="C1352" t="s">
        <v>22</v>
      </c>
      <c r="D1352" t="s">
        <v>22</v>
      </c>
      <c r="E1352" t="s">
        <v>14334</v>
      </c>
      <c r="F1352" t="s">
        <v>13347</v>
      </c>
      <c r="G1352" t="s">
        <v>22</v>
      </c>
      <c r="H1352" t="s">
        <v>22</v>
      </c>
      <c r="I1352" t="s">
        <v>22</v>
      </c>
      <c r="J1352" t="s">
        <v>22</v>
      </c>
      <c r="K1352" t="s">
        <v>22</v>
      </c>
      <c r="L1352" t="s">
        <v>22</v>
      </c>
      <c r="M1352" t="s">
        <v>15938</v>
      </c>
      <c r="N1352" t="s">
        <v>22</v>
      </c>
      <c r="O1352" t="s">
        <v>22</v>
      </c>
    </row>
    <row r="1353" spans="1:15" x14ac:dyDescent="0.35">
      <c r="A1353" t="s">
        <v>9071</v>
      </c>
      <c r="B1353" t="s">
        <v>15939</v>
      </c>
      <c r="C1353" t="s">
        <v>22</v>
      </c>
      <c r="D1353" t="s">
        <v>22</v>
      </c>
      <c r="E1353" t="s">
        <v>14334</v>
      </c>
      <c r="F1353" t="s">
        <v>13347</v>
      </c>
      <c r="G1353" t="s">
        <v>22</v>
      </c>
      <c r="H1353" t="s">
        <v>22</v>
      </c>
      <c r="I1353" t="s">
        <v>22</v>
      </c>
      <c r="J1353" t="s">
        <v>22</v>
      </c>
      <c r="K1353" t="s">
        <v>22</v>
      </c>
      <c r="L1353" t="s">
        <v>22</v>
      </c>
      <c r="M1353" t="s">
        <v>15939</v>
      </c>
      <c r="N1353" t="s">
        <v>22</v>
      </c>
      <c r="O1353" t="s">
        <v>22</v>
      </c>
    </row>
    <row r="1354" spans="1:15" x14ac:dyDescent="0.35">
      <c r="A1354" t="s">
        <v>9071</v>
      </c>
      <c r="B1354" t="s">
        <v>15940</v>
      </c>
      <c r="C1354" t="s">
        <v>22</v>
      </c>
      <c r="D1354" t="s">
        <v>22</v>
      </c>
      <c r="E1354" t="s">
        <v>14334</v>
      </c>
      <c r="F1354" t="s">
        <v>13347</v>
      </c>
      <c r="G1354" t="s">
        <v>22</v>
      </c>
      <c r="H1354" t="s">
        <v>7046</v>
      </c>
      <c r="I1354" t="s">
        <v>22</v>
      </c>
      <c r="J1354" t="s">
        <v>22</v>
      </c>
      <c r="K1354" t="s">
        <v>22</v>
      </c>
      <c r="L1354" t="s">
        <v>22</v>
      </c>
      <c r="M1354" t="s">
        <v>15940</v>
      </c>
      <c r="N1354" t="s">
        <v>22</v>
      </c>
      <c r="O1354" t="s">
        <v>22</v>
      </c>
    </row>
    <row r="1355" spans="1:15" x14ac:dyDescent="0.35">
      <c r="A1355" t="s">
        <v>9071</v>
      </c>
      <c r="B1355" t="s">
        <v>15941</v>
      </c>
      <c r="C1355" t="s">
        <v>22</v>
      </c>
      <c r="D1355" t="s">
        <v>22</v>
      </c>
      <c r="E1355" t="s">
        <v>14334</v>
      </c>
      <c r="F1355" t="s">
        <v>13347</v>
      </c>
      <c r="G1355" t="s">
        <v>22</v>
      </c>
      <c r="H1355" t="s">
        <v>7046</v>
      </c>
      <c r="I1355" t="s">
        <v>22</v>
      </c>
      <c r="J1355" t="s">
        <v>22</v>
      </c>
      <c r="K1355" t="s">
        <v>22</v>
      </c>
      <c r="L1355" t="s">
        <v>22</v>
      </c>
      <c r="M1355" t="s">
        <v>15941</v>
      </c>
      <c r="N1355" t="s">
        <v>22</v>
      </c>
      <c r="O1355" t="s">
        <v>22</v>
      </c>
    </row>
    <row r="1356" spans="1:15" x14ac:dyDescent="0.35">
      <c r="A1356" t="s">
        <v>9071</v>
      </c>
      <c r="B1356" t="s">
        <v>15942</v>
      </c>
      <c r="C1356" t="s">
        <v>22</v>
      </c>
      <c r="D1356" t="s">
        <v>22</v>
      </c>
      <c r="E1356" t="s">
        <v>14334</v>
      </c>
      <c r="F1356" t="s">
        <v>13347</v>
      </c>
      <c r="G1356" t="s">
        <v>22</v>
      </c>
      <c r="H1356" t="s">
        <v>7046</v>
      </c>
      <c r="I1356" t="s">
        <v>22</v>
      </c>
      <c r="J1356" t="s">
        <v>22</v>
      </c>
      <c r="K1356" t="s">
        <v>22</v>
      </c>
      <c r="L1356" t="s">
        <v>22</v>
      </c>
      <c r="M1356" t="s">
        <v>15942</v>
      </c>
      <c r="N1356" t="s">
        <v>22</v>
      </c>
      <c r="O1356" t="s">
        <v>22</v>
      </c>
    </row>
    <row r="1357" spans="1:15" x14ac:dyDescent="0.35">
      <c r="A1357" t="s">
        <v>9071</v>
      </c>
      <c r="B1357" t="s">
        <v>15943</v>
      </c>
      <c r="C1357" t="s">
        <v>22</v>
      </c>
      <c r="D1357" t="s">
        <v>22</v>
      </c>
      <c r="E1357" t="s">
        <v>14334</v>
      </c>
      <c r="F1357" t="s">
        <v>13347</v>
      </c>
      <c r="G1357" t="s">
        <v>22</v>
      </c>
      <c r="H1357" t="s">
        <v>7046</v>
      </c>
      <c r="I1357" t="s">
        <v>22</v>
      </c>
      <c r="J1357" t="s">
        <v>22</v>
      </c>
      <c r="K1357" t="s">
        <v>22</v>
      </c>
      <c r="L1357" t="s">
        <v>22</v>
      </c>
      <c r="M1357" t="s">
        <v>15944</v>
      </c>
      <c r="N1357" t="s">
        <v>22</v>
      </c>
      <c r="O1357" t="s">
        <v>22</v>
      </c>
    </row>
    <row r="1358" spans="1:15" x14ac:dyDescent="0.35">
      <c r="A1358" t="s">
        <v>9071</v>
      </c>
      <c r="B1358" t="s">
        <v>15945</v>
      </c>
      <c r="C1358" t="s">
        <v>22</v>
      </c>
      <c r="D1358" t="s">
        <v>22</v>
      </c>
      <c r="E1358" t="s">
        <v>14334</v>
      </c>
      <c r="F1358" t="s">
        <v>13347</v>
      </c>
      <c r="G1358" t="s">
        <v>22</v>
      </c>
      <c r="H1358" t="s">
        <v>7046</v>
      </c>
      <c r="I1358" t="s">
        <v>22</v>
      </c>
      <c r="J1358" t="s">
        <v>22</v>
      </c>
      <c r="K1358" t="s">
        <v>22</v>
      </c>
      <c r="L1358" t="s">
        <v>22</v>
      </c>
      <c r="M1358" t="s">
        <v>15946</v>
      </c>
      <c r="N1358" t="s">
        <v>22</v>
      </c>
      <c r="O1358" t="s">
        <v>22</v>
      </c>
    </row>
    <row r="1359" spans="1:15" x14ac:dyDescent="0.35">
      <c r="A1359" t="s">
        <v>9071</v>
      </c>
      <c r="B1359" t="s">
        <v>15947</v>
      </c>
      <c r="C1359" t="s">
        <v>22</v>
      </c>
      <c r="D1359" t="s">
        <v>22</v>
      </c>
      <c r="E1359" t="s">
        <v>14334</v>
      </c>
      <c r="F1359" t="s">
        <v>13347</v>
      </c>
      <c r="G1359" t="s">
        <v>22</v>
      </c>
      <c r="H1359" t="s">
        <v>22</v>
      </c>
      <c r="I1359" t="s">
        <v>22</v>
      </c>
      <c r="J1359" t="s">
        <v>22</v>
      </c>
      <c r="K1359" t="s">
        <v>22</v>
      </c>
      <c r="L1359" t="s">
        <v>22</v>
      </c>
      <c r="M1359" t="s">
        <v>15947</v>
      </c>
      <c r="N1359" t="s">
        <v>22</v>
      </c>
      <c r="O1359" t="s">
        <v>22</v>
      </c>
    </row>
    <row r="1360" spans="1:15" x14ac:dyDescent="0.35">
      <c r="A1360" t="s">
        <v>9071</v>
      </c>
      <c r="B1360" t="s">
        <v>15948</v>
      </c>
      <c r="C1360" t="s">
        <v>22</v>
      </c>
      <c r="D1360" t="s">
        <v>22</v>
      </c>
      <c r="E1360" t="s">
        <v>14334</v>
      </c>
      <c r="F1360" t="s">
        <v>13347</v>
      </c>
      <c r="G1360" t="s">
        <v>22</v>
      </c>
      <c r="H1360" t="s">
        <v>22</v>
      </c>
      <c r="I1360" t="s">
        <v>22</v>
      </c>
      <c r="J1360" t="s">
        <v>22</v>
      </c>
      <c r="K1360" t="s">
        <v>22</v>
      </c>
      <c r="L1360" t="s">
        <v>22</v>
      </c>
      <c r="M1360" t="s">
        <v>15948</v>
      </c>
      <c r="N1360" t="s">
        <v>22</v>
      </c>
      <c r="O1360" t="s">
        <v>22</v>
      </c>
    </row>
    <row r="1361" spans="1:15" x14ac:dyDescent="0.35">
      <c r="A1361" t="s">
        <v>9071</v>
      </c>
      <c r="B1361" t="s">
        <v>15949</v>
      </c>
      <c r="C1361" t="s">
        <v>22</v>
      </c>
      <c r="D1361" t="s">
        <v>22</v>
      </c>
      <c r="E1361" t="s">
        <v>14349</v>
      </c>
      <c r="F1361" t="s">
        <v>13347</v>
      </c>
      <c r="G1361" t="s">
        <v>22</v>
      </c>
      <c r="H1361" t="s">
        <v>7046</v>
      </c>
      <c r="I1361" t="s">
        <v>15950</v>
      </c>
      <c r="J1361" t="s">
        <v>7035</v>
      </c>
      <c r="K1361" t="s">
        <v>22</v>
      </c>
      <c r="L1361">
        <v>85</v>
      </c>
      <c r="M1361" t="s">
        <v>15949</v>
      </c>
      <c r="N1361" t="s">
        <v>22</v>
      </c>
      <c r="O1361" t="s">
        <v>22</v>
      </c>
    </row>
    <row r="1362" spans="1:15" x14ac:dyDescent="0.35">
      <c r="A1362" t="s">
        <v>9071</v>
      </c>
      <c r="B1362" t="s">
        <v>15951</v>
      </c>
      <c r="C1362" t="s">
        <v>22</v>
      </c>
      <c r="D1362" t="s">
        <v>22</v>
      </c>
      <c r="E1362" t="s">
        <v>14334</v>
      </c>
      <c r="F1362" t="s">
        <v>13347</v>
      </c>
      <c r="G1362" t="s">
        <v>22</v>
      </c>
      <c r="H1362" t="s">
        <v>22</v>
      </c>
      <c r="I1362" t="s">
        <v>22</v>
      </c>
      <c r="J1362" t="s">
        <v>22</v>
      </c>
      <c r="K1362" t="s">
        <v>22</v>
      </c>
      <c r="L1362" t="s">
        <v>22</v>
      </c>
      <c r="M1362" t="s">
        <v>15951</v>
      </c>
      <c r="N1362" t="s">
        <v>22</v>
      </c>
      <c r="O1362" t="s">
        <v>22</v>
      </c>
    </row>
    <row r="1363" spans="1:15" x14ac:dyDescent="0.35">
      <c r="A1363" t="s">
        <v>9071</v>
      </c>
      <c r="B1363" t="s">
        <v>15952</v>
      </c>
      <c r="C1363" t="s">
        <v>22</v>
      </c>
      <c r="D1363" t="s">
        <v>22</v>
      </c>
      <c r="E1363" t="s">
        <v>14334</v>
      </c>
      <c r="F1363" t="s">
        <v>13347</v>
      </c>
      <c r="G1363" t="s">
        <v>22</v>
      </c>
      <c r="H1363" t="s">
        <v>7046</v>
      </c>
      <c r="I1363" s="91" t="s">
        <v>15950</v>
      </c>
      <c r="J1363" t="s">
        <v>22</v>
      </c>
      <c r="K1363" t="s">
        <v>22</v>
      </c>
      <c r="L1363" t="s">
        <v>22</v>
      </c>
      <c r="M1363" t="s">
        <v>15952</v>
      </c>
      <c r="N1363" t="s">
        <v>22</v>
      </c>
      <c r="O1363" t="s">
        <v>22</v>
      </c>
    </row>
    <row r="1364" spans="1:15" x14ac:dyDescent="0.35">
      <c r="A1364" t="s">
        <v>9071</v>
      </c>
      <c r="B1364" t="s">
        <v>15953</v>
      </c>
      <c r="C1364" t="s">
        <v>22</v>
      </c>
      <c r="D1364" t="s">
        <v>22</v>
      </c>
      <c r="E1364" t="s">
        <v>14334</v>
      </c>
      <c r="F1364" t="s">
        <v>13347</v>
      </c>
      <c r="G1364" t="s">
        <v>22</v>
      </c>
      <c r="H1364" t="s">
        <v>22</v>
      </c>
      <c r="I1364" t="s">
        <v>22</v>
      </c>
      <c r="J1364" t="s">
        <v>22</v>
      </c>
      <c r="K1364" t="s">
        <v>22</v>
      </c>
      <c r="L1364" t="s">
        <v>22</v>
      </c>
      <c r="M1364" t="s">
        <v>15953</v>
      </c>
      <c r="N1364" t="s">
        <v>22</v>
      </c>
      <c r="O1364" t="s">
        <v>22</v>
      </c>
    </row>
    <row r="1365" spans="1:15" x14ac:dyDescent="0.35">
      <c r="A1365" t="s">
        <v>9071</v>
      </c>
      <c r="B1365" t="s">
        <v>15954</v>
      </c>
      <c r="C1365" t="s">
        <v>22</v>
      </c>
      <c r="D1365" t="s">
        <v>22</v>
      </c>
      <c r="E1365" t="s">
        <v>14334</v>
      </c>
      <c r="F1365" t="s">
        <v>13347</v>
      </c>
      <c r="G1365" t="s">
        <v>22</v>
      </c>
      <c r="H1365" t="s">
        <v>7046</v>
      </c>
      <c r="I1365" t="s">
        <v>22</v>
      </c>
      <c r="J1365" t="s">
        <v>22</v>
      </c>
      <c r="K1365" t="s">
        <v>22</v>
      </c>
      <c r="L1365" t="s">
        <v>22</v>
      </c>
      <c r="M1365" t="s">
        <v>15954</v>
      </c>
      <c r="N1365" t="s">
        <v>22</v>
      </c>
      <c r="O1365" t="s">
        <v>22</v>
      </c>
    </row>
    <row r="1366" spans="1:15" x14ac:dyDescent="0.35">
      <c r="A1366" t="s">
        <v>9071</v>
      </c>
      <c r="B1366" t="s">
        <v>15955</v>
      </c>
      <c r="C1366" t="s">
        <v>22</v>
      </c>
      <c r="D1366" t="s">
        <v>22</v>
      </c>
      <c r="E1366" t="s">
        <v>14334</v>
      </c>
      <c r="F1366" t="s">
        <v>13347</v>
      </c>
      <c r="G1366" t="s">
        <v>22</v>
      </c>
      <c r="H1366" t="s">
        <v>7046</v>
      </c>
      <c r="I1366" s="91" t="s">
        <v>22</v>
      </c>
      <c r="J1366" t="s">
        <v>22</v>
      </c>
      <c r="K1366" t="s">
        <v>22</v>
      </c>
      <c r="L1366" t="s">
        <v>22</v>
      </c>
      <c r="M1366" t="s">
        <v>15955</v>
      </c>
      <c r="N1366" t="s">
        <v>22</v>
      </c>
      <c r="O1366" t="s">
        <v>22</v>
      </c>
    </row>
    <row r="1367" spans="1:15" x14ac:dyDescent="0.35">
      <c r="A1367" t="s">
        <v>9071</v>
      </c>
      <c r="B1367" t="s">
        <v>15956</v>
      </c>
      <c r="C1367" t="s">
        <v>22</v>
      </c>
      <c r="D1367" t="s">
        <v>22</v>
      </c>
      <c r="E1367" t="s">
        <v>14334</v>
      </c>
      <c r="F1367" t="s">
        <v>13347</v>
      </c>
      <c r="G1367" t="s">
        <v>22</v>
      </c>
      <c r="H1367" t="s">
        <v>7046</v>
      </c>
      <c r="I1367" t="s">
        <v>15950</v>
      </c>
      <c r="J1367" t="s">
        <v>22</v>
      </c>
      <c r="K1367" t="s">
        <v>22</v>
      </c>
      <c r="L1367" t="s">
        <v>22</v>
      </c>
      <c r="M1367" t="s">
        <v>15956</v>
      </c>
      <c r="N1367" t="s">
        <v>22</v>
      </c>
      <c r="O1367" t="s">
        <v>22</v>
      </c>
    </row>
    <row r="1368" spans="1:15" x14ac:dyDescent="0.35">
      <c r="A1368" t="s">
        <v>9071</v>
      </c>
      <c r="B1368" t="s">
        <v>15957</v>
      </c>
      <c r="C1368" t="s">
        <v>22</v>
      </c>
      <c r="D1368" t="s">
        <v>22</v>
      </c>
      <c r="E1368" t="s">
        <v>14334</v>
      </c>
      <c r="F1368" t="s">
        <v>13347</v>
      </c>
      <c r="G1368" t="s">
        <v>22</v>
      </c>
      <c r="H1368" t="s">
        <v>7048</v>
      </c>
      <c r="I1368" t="s">
        <v>14641</v>
      </c>
      <c r="J1368" t="s">
        <v>22</v>
      </c>
      <c r="K1368" t="s">
        <v>22</v>
      </c>
      <c r="L1368" t="s">
        <v>22</v>
      </c>
      <c r="M1368" t="s">
        <v>15957</v>
      </c>
      <c r="N1368" t="s">
        <v>22</v>
      </c>
      <c r="O1368" t="s">
        <v>22</v>
      </c>
    </row>
    <row r="1369" spans="1:15" x14ac:dyDescent="0.35">
      <c r="A1369" t="s">
        <v>9071</v>
      </c>
      <c r="B1369" t="s">
        <v>15958</v>
      </c>
      <c r="C1369" t="s">
        <v>22</v>
      </c>
      <c r="D1369" t="s">
        <v>22</v>
      </c>
      <c r="E1369" t="s">
        <v>14334</v>
      </c>
      <c r="F1369" t="s">
        <v>13347</v>
      </c>
      <c r="G1369" t="s">
        <v>22</v>
      </c>
      <c r="H1369" t="s">
        <v>22</v>
      </c>
      <c r="I1369" t="s">
        <v>22</v>
      </c>
      <c r="J1369" t="s">
        <v>22</v>
      </c>
      <c r="K1369" t="s">
        <v>22</v>
      </c>
      <c r="L1369" t="s">
        <v>22</v>
      </c>
      <c r="M1369" t="s">
        <v>15958</v>
      </c>
      <c r="N1369" t="s">
        <v>22</v>
      </c>
      <c r="O1369" t="s">
        <v>22</v>
      </c>
    </row>
    <row r="1370" spans="1:15" x14ac:dyDescent="0.35">
      <c r="A1370" t="s">
        <v>9071</v>
      </c>
      <c r="B1370" t="s">
        <v>15959</v>
      </c>
      <c r="C1370" t="s">
        <v>22</v>
      </c>
      <c r="D1370" t="s">
        <v>22</v>
      </c>
      <c r="E1370" t="s">
        <v>14334</v>
      </c>
      <c r="F1370" t="s">
        <v>13347</v>
      </c>
      <c r="G1370" t="s">
        <v>22</v>
      </c>
      <c r="H1370" t="s">
        <v>7046</v>
      </c>
      <c r="I1370" t="s">
        <v>22</v>
      </c>
      <c r="J1370" t="s">
        <v>22</v>
      </c>
      <c r="K1370" t="s">
        <v>22</v>
      </c>
      <c r="L1370" t="s">
        <v>22</v>
      </c>
      <c r="M1370" t="s">
        <v>15959</v>
      </c>
      <c r="N1370" t="s">
        <v>22</v>
      </c>
      <c r="O1370" t="s">
        <v>22</v>
      </c>
    </row>
    <row r="1371" spans="1:15" x14ac:dyDescent="0.35">
      <c r="A1371" t="s">
        <v>9071</v>
      </c>
      <c r="B1371" t="s">
        <v>15960</v>
      </c>
      <c r="C1371" t="s">
        <v>22</v>
      </c>
      <c r="D1371" t="s">
        <v>22</v>
      </c>
      <c r="E1371" t="s">
        <v>14334</v>
      </c>
      <c r="F1371" t="s">
        <v>13347</v>
      </c>
      <c r="G1371" t="s">
        <v>22</v>
      </c>
      <c r="H1371" t="s">
        <v>7046</v>
      </c>
      <c r="I1371" t="s">
        <v>22</v>
      </c>
      <c r="J1371" t="s">
        <v>22</v>
      </c>
      <c r="K1371" t="s">
        <v>22</v>
      </c>
      <c r="L1371" t="s">
        <v>22</v>
      </c>
      <c r="M1371" t="s">
        <v>15960</v>
      </c>
      <c r="N1371" t="s">
        <v>22</v>
      </c>
      <c r="O1371" t="s">
        <v>22</v>
      </c>
    </row>
    <row r="1372" spans="1:15" x14ac:dyDescent="0.35">
      <c r="A1372" t="s">
        <v>9071</v>
      </c>
      <c r="B1372" t="s">
        <v>15961</v>
      </c>
      <c r="C1372" t="s">
        <v>22</v>
      </c>
      <c r="D1372" t="s">
        <v>22</v>
      </c>
      <c r="E1372" t="s">
        <v>14334</v>
      </c>
      <c r="F1372" t="s">
        <v>13347</v>
      </c>
      <c r="G1372" t="s">
        <v>22</v>
      </c>
      <c r="H1372" t="s">
        <v>7052</v>
      </c>
      <c r="I1372" t="s">
        <v>22</v>
      </c>
      <c r="J1372" t="s">
        <v>22</v>
      </c>
      <c r="K1372" t="s">
        <v>22</v>
      </c>
      <c r="L1372" t="s">
        <v>22</v>
      </c>
      <c r="M1372" t="s">
        <v>15961</v>
      </c>
      <c r="N1372" t="s">
        <v>22</v>
      </c>
      <c r="O1372" t="s">
        <v>22</v>
      </c>
    </row>
    <row r="1373" spans="1:15" x14ac:dyDescent="0.35">
      <c r="A1373" t="s">
        <v>9071</v>
      </c>
      <c r="B1373" t="s">
        <v>15962</v>
      </c>
      <c r="C1373" t="s">
        <v>22</v>
      </c>
      <c r="D1373" t="s">
        <v>22</v>
      </c>
      <c r="E1373" t="s">
        <v>14334</v>
      </c>
      <c r="F1373" t="s">
        <v>13347</v>
      </c>
      <c r="G1373" t="s">
        <v>22</v>
      </c>
      <c r="H1373" t="s">
        <v>7046</v>
      </c>
      <c r="I1373" t="s">
        <v>22</v>
      </c>
      <c r="J1373" t="s">
        <v>22</v>
      </c>
      <c r="K1373" t="s">
        <v>22</v>
      </c>
      <c r="L1373" t="s">
        <v>22</v>
      </c>
      <c r="M1373" t="s">
        <v>15962</v>
      </c>
      <c r="N1373" t="s">
        <v>22</v>
      </c>
      <c r="O1373" t="s">
        <v>22</v>
      </c>
    </row>
    <row r="1374" spans="1:15" x14ac:dyDescent="0.35">
      <c r="A1374" t="s">
        <v>9071</v>
      </c>
      <c r="B1374" t="s">
        <v>15963</v>
      </c>
      <c r="C1374" t="s">
        <v>22</v>
      </c>
      <c r="D1374" t="s">
        <v>22</v>
      </c>
      <c r="E1374" t="s">
        <v>13352</v>
      </c>
      <c r="F1374" t="s">
        <v>13347</v>
      </c>
      <c r="G1374" t="s">
        <v>22</v>
      </c>
      <c r="H1374" t="s">
        <v>7054</v>
      </c>
      <c r="I1374" t="s">
        <v>22</v>
      </c>
      <c r="J1374" t="s">
        <v>22</v>
      </c>
      <c r="K1374" t="s">
        <v>22</v>
      </c>
      <c r="L1374" t="s">
        <v>22</v>
      </c>
      <c r="M1374" t="s">
        <v>15963</v>
      </c>
      <c r="N1374" t="s">
        <v>22</v>
      </c>
      <c r="O1374" t="s">
        <v>22</v>
      </c>
    </row>
    <row r="1375" spans="1:15" x14ac:dyDescent="0.35">
      <c r="A1375" t="s">
        <v>9071</v>
      </c>
      <c r="B1375" t="s">
        <v>15964</v>
      </c>
      <c r="C1375" t="s">
        <v>22</v>
      </c>
      <c r="D1375" t="s">
        <v>22</v>
      </c>
      <c r="E1375" t="s">
        <v>13352</v>
      </c>
      <c r="F1375" t="s">
        <v>13347</v>
      </c>
      <c r="G1375" t="s">
        <v>22</v>
      </c>
      <c r="H1375" t="s">
        <v>7054</v>
      </c>
      <c r="I1375" t="s">
        <v>7033</v>
      </c>
      <c r="J1375" t="s">
        <v>22</v>
      </c>
      <c r="K1375" t="s">
        <v>22</v>
      </c>
      <c r="L1375" t="s">
        <v>22</v>
      </c>
      <c r="M1375" t="s">
        <v>15964</v>
      </c>
      <c r="N1375" t="s">
        <v>22</v>
      </c>
      <c r="O1375" t="s">
        <v>22</v>
      </c>
    </row>
    <row r="1376" spans="1:15" x14ac:dyDescent="0.35">
      <c r="A1376" t="s">
        <v>9071</v>
      </c>
      <c r="B1376" t="s">
        <v>15965</v>
      </c>
      <c r="C1376" t="s">
        <v>22</v>
      </c>
      <c r="D1376" t="s">
        <v>22</v>
      </c>
      <c r="E1376" t="s">
        <v>14334</v>
      </c>
      <c r="F1376" t="s">
        <v>13347</v>
      </c>
      <c r="G1376" t="s">
        <v>22</v>
      </c>
      <c r="H1376" t="s">
        <v>22</v>
      </c>
      <c r="I1376" t="s">
        <v>22</v>
      </c>
      <c r="J1376" t="s">
        <v>22</v>
      </c>
      <c r="K1376" t="s">
        <v>22</v>
      </c>
      <c r="L1376" t="s">
        <v>22</v>
      </c>
      <c r="M1376" t="s">
        <v>15965</v>
      </c>
      <c r="N1376" t="s">
        <v>22</v>
      </c>
      <c r="O1376" t="s">
        <v>22</v>
      </c>
    </row>
    <row r="1377" spans="1:15" x14ac:dyDescent="0.35">
      <c r="A1377" t="s">
        <v>9071</v>
      </c>
      <c r="B1377" t="s">
        <v>15966</v>
      </c>
      <c r="C1377" t="s">
        <v>22</v>
      </c>
      <c r="D1377" t="s">
        <v>22</v>
      </c>
      <c r="E1377" t="s">
        <v>14334</v>
      </c>
      <c r="F1377" t="s">
        <v>13347</v>
      </c>
      <c r="G1377" t="s">
        <v>22</v>
      </c>
      <c r="H1377" t="s">
        <v>7046</v>
      </c>
      <c r="I1377" t="s">
        <v>7029</v>
      </c>
      <c r="J1377" t="s">
        <v>22</v>
      </c>
      <c r="K1377" t="s">
        <v>22</v>
      </c>
      <c r="L1377" t="s">
        <v>22</v>
      </c>
      <c r="M1377" t="s">
        <v>15966</v>
      </c>
      <c r="N1377" t="s">
        <v>22</v>
      </c>
      <c r="O1377" t="s">
        <v>22</v>
      </c>
    </row>
    <row r="1378" spans="1:15" x14ac:dyDescent="0.35">
      <c r="A1378" t="s">
        <v>9071</v>
      </c>
      <c r="B1378" t="s">
        <v>15967</v>
      </c>
      <c r="C1378" t="s">
        <v>22</v>
      </c>
      <c r="D1378" t="s">
        <v>22</v>
      </c>
      <c r="E1378" t="s">
        <v>14334</v>
      </c>
      <c r="F1378" t="s">
        <v>13347</v>
      </c>
      <c r="G1378" t="s">
        <v>22</v>
      </c>
      <c r="H1378" t="s">
        <v>7046</v>
      </c>
      <c r="I1378" t="s">
        <v>7033</v>
      </c>
      <c r="J1378" t="s">
        <v>22</v>
      </c>
      <c r="K1378" t="s">
        <v>22</v>
      </c>
      <c r="L1378" t="s">
        <v>22</v>
      </c>
      <c r="M1378" t="s">
        <v>15967</v>
      </c>
      <c r="N1378" t="s">
        <v>22</v>
      </c>
      <c r="O1378" t="s">
        <v>22</v>
      </c>
    </row>
    <row r="1379" spans="1:15" x14ac:dyDescent="0.35">
      <c r="A1379" s="109" t="s">
        <v>9071</v>
      </c>
      <c r="C1379" t="s">
        <v>22</v>
      </c>
      <c r="D1379" t="s">
        <v>22</v>
      </c>
      <c r="E1379" t="s">
        <v>14334</v>
      </c>
      <c r="F1379" t="s">
        <v>13347</v>
      </c>
      <c r="G1379" t="s">
        <v>22</v>
      </c>
      <c r="H1379" t="s">
        <v>22</v>
      </c>
      <c r="I1379" t="s">
        <v>22</v>
      </c>
      <c r="J1379" t="s">
        <v>22</v>
      </c>
      <c r="K1379" t="s">
        <v>22</v>
      </c>
      <c r="L1379" t="s">
        <v>22</v>
      </c>
      <c r="M1379" s="115" t="s">
        <v>15968</v>
      </c>
      <c r="N1379" t="s">
        <v>22</v>
      </c>
      <c r="O1379" t="s">
        <v>22</v>
      </c>
    </row>
    <row r="1380" spans="1:15" x14ac:dyDescent="0.35">
      <c r="A1380" t="s">
        <v>9071</v>
      </c>
      <c r="B1380" t="s">
        <v>15969</v>
      </c>
      <c r="C1380" t="s">
        <v>22</v>
      </c>
      <c r="D1380" t="s">
        <v>22</v>
      </c>
      <c r="E1380" t="s">
        <v>14334</v>
      </c>
      <c r="F1380" t="s">
        <v>13347</v>
      </c>
      <c r="G1380" t="s">
        <v>22</v>
      </c>
      <c r="H1380" t="s">
        <v>7052</v>
      </c>
      <c r="I1380" t="s">
        <v>22</v>
      </c>
      <c r="J1380" t="s">
        <v>22</v>
      </c>
      <c r="K1380" t="s">
        <v>22</v>
      </c>
      <c r="L1380" t="s">
        <v>22</v>
      </c>
      <c r="M1380" t="s">
        <v>15969</v>
      </c>
      <c r="N1380" t="s">
        <v>22</v>
      </c>
      <c r="O1380" t="s">
        <v>22</v>
      </c>
    </row>
    <row r="1381" spans="1:15" x14ac:dyDescent="0.35">
      <c r="A1381" t="s">
        <v>9071</v>
      </c>
      <c r="B1381" t="s">
        <v>15970</v>
      </c>
      <c r="C1381" t="s">
        <v>22</v>
      </c>
      <c r="D1381" t="s">
        <v>22</v>
      </c>
      <c r="E1381" t="s">
        <v>14334</v>
      </c>
      <c r="F1381" t="s">
        <v>13347</v>
      </c>
      <c r="G1381" t="s">
        <v>22</v>
      </c>
      <c r="H1381" t="s">
        <v>7046</v>
      </c>
      <c r="I1381" t="s">
        <v>22</v>
      </c>
      <c r="J1381" t="s">
        <v>22</v>
      </c>
      <c r="K1381" t="s">
        <v>22</v>
      </c>
      <c r="L1381" t="s">
        <v>22</v>
      </c>
      <c r="M1381" t="s">
        <v>15970</v>
      </c>
      <c r="N1381" t="s">
        <v>22</v>
      </c>
      <c r="O1381" t="s">
        <v>22</v>
      </c>
    </row>
    <row r="1382" spans="1:15" x14ac:dyDescent="0.35">
      <c r="A1382" t="s">
        <v>9071</v>
      </c>
      <c r="B1382" t="s">
        <v>15971</v>
      </c>
      <c r="C1382" t="s">
        <v>22</v>
      </c>
      <c r="D1382" t="s">
        <v>22</v>
      </c>
      <c r="E1382" t="s">
        <v>13352</v>
      </c>
      <c r="F1382" t="s">
        <v>13347</v>
      </c>
      <c r="G1382" t="s">
        <v>22</v>
      </c>
      <c r="H1382" t="s">
        <v>7054</v>
      </c>
      <c r="I1382" t="s">
        <v>22</v>
      </c>
      <c r="J1382" t="s">
        <v>22</v>
      </c>
      <c r="K1382" t="s">
        <v>22</v>
      </c>
      <c r="L1382" t="s">
        <v>22</v>
      </c>
      <c r="M1382" t="s">
        <v>15971</v>
      </c>
      <c r="N1382" t="s">
        <v>22</v>
      </c>
      <c r="O1382" t="s">
        <v>22</v>
      </c>
    </row>
    <row r="1383" spans="1:15" x14ac:dyDescent="0.35">
      <c r="A1383" t="s">
        <v>9071</v>
      </c>
      <c r="B1383" t="s">
        <v>15972</v>
      </c>
      <c r="C1383" t="s">
        <v>22</v>
      </c>
      <c r="D1383" t="s">
        <v>22</v>
      </c>
      <c r="E1383" t="s">
        <v>14334</v>
      </c>
      <c r="F1383" t="s">
        <v>13347</v>
      </c>
      <c r="G1383" t="s">
        <v>22</v>
      </c>
      <c r="H1383" t="s">
        <v>22</v>
      </c>
      <c r="I1383" t="s">
        <v>22</v>
      </c>
      <c r="J1383" t="s">
        <v>22</v>
      </c>
      <c r="K1383" t="s">
        <v>22</v>
      </c>
      <c r="L1383" t="s">
        <v>22</v>
      </c>
      <c r="M1383" t="s">
        <v>15972</v>
      </c>
      <c r="N1383" t="s">
        <v>22</v>
      </c>
      <c r="O1383" t="s">
        <v>22</v>
      </c>
    </row>
    <row r="1384" spans="1:15" x14ac:dyDescent="0.35">
      <c r="A1384" t="s">
        <v>9071</v>
      </c>
      <c r="B1384" t="s">
        <v>15556</v>
      </c>
      <c r="C1384" t="s">
        <v>22</v>
      </c>
      <c r="D1384" t="s">
        <v>22</v>
      </c>
      <c r="E1384" t="s">
        <v>13352</v>
      </c>
      <c r="F1384" t="s">
        <v>13347</v>
      </c>
      <c r="G1384" t="s">
        <v>22</v>
      </c>
      <c r="H1384" t="s">
        <v>7054</v>
      </c>
      <c r="I1384" t="s">
        <v>22</v>
      </c>
      <c r="J1384" t="s">
        <v>22</v>
      </c>
      <c r="K1384" t="s">
        <v>22</v>
      </c>
      <c r="L1384" t="s">
        <v>22</v>
      </c>
      <c r="M1384" t="s">
        <v>15556</v>
      </c>
      <c r="N1384" t="s">
        <v>22</v>
      </c>
      <c r="O1384" t="s">
        <v>15973</v>
      </c>
    </row>
    <row r="1385" spans="1:15" x14ac:dyDescent="0.35">
      <c r="A1385" t="s">
        <v>9071</v>
      </c>
      <c r="B1385" t="s">
        <v>15974</v>
      </c>
      <c r="C1385" t="s">
        <v>22</v>
      </c>
      <c r="D1385" t="s">
        <v>22</v>
      </c>
      <c r="E1385" t="s">
        <v>14334</v>
      </c>
      <c r="F1385" t="s">
        <v>13347</v>
      </c>
      <c r="G1385" t="s">
        <v>22</v>
      </c>
      <c r="H1385" t="s">
        <v>22</v>
      </c>
      <c r="I1385" t="s">
        <v>22</v>
      </c>
      <c r="J1385" t="s">
        <v>22</v>
      </c>
      <c r="K1385" t="s">
        <v>22</v>
      </c>
      <c r="L1385" t="s">
        <v>22</v>
      </c>
      <c r="M1385" t="s">
        <v>15974</v>
      </c>
      <c r="N1385" t="s">
        <v>22</v>
      </c>
      <c r="O1385" t="s">
        <v>22</v>
      </c>
    </row>
    <row r="1386" spans="1:15" x14ac:dyDescent="0.35">
      <c r="A1386" t="s">
        <v>9071</v>
      </c>
      <c r="B1386" t="s">
        <v>15975</v>
      </c>
      <c r="C1386" t="s">
        <v>22</v>
      </c>
      <c r="D1386" t="s">
        <v>22</v>
      </c>
      <c r="E1386" t="s">
        <v>14334</v>
      </c>
      <c r="F1386" t="s">
        <v>13347</v>
      </c>
      <c r="G1386" t="s">
        <v>22</v>
      </c>
      <c r="H1386" t="s">
        <v>22</v>
      </c>
      <c r="I1386" t="s">
        <v>22</v>
      </c>
      <c r="J1386" t="s">
        <v>22</v>
      </c>
      <c r="K1386" t="s">
        <v>22</v>
      </c>
      <c r="L1386" t="s">
        <v>22</v>
      </c>
      <c r="M1386" t="s">
        <v>15976</v>
      </c>
      <c r="N1386" t="s">
        <v>22</v>
      </c>
      <c r="O1386" t="s">
        <v>22</v>
      </c>
    </row>
    <row r="1387" spans="1:15" x14ac:dyDescent="0.35">
      <c r="A1387" t="s">
        <v>9071</v>
      </c>
      <c r="B1387" t="s">
        <v>15977</v>
      </c>
      <c r="C1387" t="s">
        <v>22</v>
      </c>
      <c r="D1387" t="s">
        <v>22</v>
      </c>
      <c r="E1387" t="s">
        <v>14334</v>
      </c>
      <c r="F1387" t="s">
        <v>13347</v>
      </c>
      <c r="G1387" t="s">
        <v>22</v>
      </c>
      <c r="H1387" t="s">
        <v>22</v>
      </c>
      <c r="I1387" t="s">
        <v>22</v>
      </c>
      <c r="J1387" t="s">
        <v>22</v>
      </c>
      <c r="K1387" t="s">
        <v>22</v>
      </c>
      <c r="L1387" t="s">
        <v>22</v>
      </c>
      <c r="M1387" t="s">
        <v>15978</v>
      </c>
      <c r="N1387" t="s">
        <v>22</v>
      </c>
      <c r="O1387" t="s">
        <v>22</v>
      </c>
    </row>
    <row r="1388" spans="1:15" x14ac:dyDescent="0.35">
      <c r="A1388" t="s">
        <v>9071</v>
      </c>
      <c r="B1388" t="s">
        <v>15979</v>
      </c>
      <c r="C1388" t="s">
        <v>22</v>
      </c>
      <c r="D1388" t="s">
        <v>22</v>
      </c>
      <c r="E1388" t="s">
        <v>14334</v>
      </c>
      <c r="F1388" t="s">
        <v>13347</v>
      </c>
      <c r="G1388" t="s">
        <v>22</v>
      </c>
      <c r="H1388" t="s">
        <v>22</v>
      </c>
      <c r="I1388" t="s">
        <v>22</v>
      </c>
      <c r="J1388" t="s">
        <v>22</v>
      </c>
      <c r="K1388" t="s">
        <v>22</v>
      </c>
      <c r="L1388" t="s">
        <v>22</v>
      </c>
      <c r="M1388" t="s">
        <v>15979</v>
      </c>
      <c r="N1388" t="s">
        <v>22</v>
      </c>
      <c r="O1388" t="s">
        <v>22</v>
      </c>
    </row>
    <row r="1389" spans="1:15" x14ac:dyDescent="0.35">
      <c r="A1389" t="s">
        <v>9071</v>
      </c>
      <c r="B1389" t="s">
        <v>15980</v>
      </c>
      <c r="C1389" t="s">
        <v>22</v>
      </c>
      <c r="D1389" t="s">
        <v>22</v>
      </c>
      <c r="E1389" t="s">
        <v>14334</v>
      </c>
      <c r="F1389" t="s">
        <v>13347</v>
      </c>
      <c r="G1389" t="s">
        <v>22</v>
      </c>
      <c r="H1389" t="s">
        <v>22</v>
      </c>
      <c r="I1389" t="s">
        <v>22</v>
      </c>
      <c r="J1389" t="s">
        <v>22</v>
      </c>
      <c r="K1389" t="s">
        <v>22</v>
      </c>
      <c r="L1389" t="s">
        <v>22</v>
      </c>
      <c r="M1389" t="s">
        <v>15980</v>
      </c>
      <c r="N1389" t="s">
        <v>22</v>
      </c>
      <c r="O1389" t="s">
        <v>22</v>
      </c>
    </row>
    <row r="1390" spans="1:15" x14ac:dyDescent="0.35">
      <c r="A1390" t="s">
        <v>9071</v>
      </c>
      <c r="B1390" t="s">
        <v>15981</v>
      </c>
      <c r="C1390" t="s">
        <v>22</v>
      </c>
      <c r="D1390" t="s">
        <v>22</v>
      </c>
      <c r="E1390" t="s">
        <v>14334</v>
      </c>
      <c r="F1390" t="s">
        <v>13347</v>
      </c>
      <c r="G1390" t="s">
        <v>22</v>
      </c>
      <c r="H1390" t="s">
        <v>22</v>
      </c>
      <c r="I1390" t="s">
        <v>22</v>
      </c>
      <c r="J1390" t="s">
        <v>22</v>
      </c>
      <c r="K1390" t="s">
        <v>22</v>
      </c>
      <c r="L1390" t="s">
        <v>22</v>
      </c>
      <c r="M1390" t="s">
        <v>15981</v>
      </c>
      <c r="N1390" t="s">
        <v>22</v>
      </c>
      <c r="O1390" t="s">
        <v>22</v>
      </c>
    </row>
    <row r="1391" spans="1:15" x14ac:dyDescent="0.35">
      <c r="A1391" t="s">
        <v>9071</v>
      </c>
      <c r="B1391" t="s">
        <v>15982</v>
      </c>
      <c r="C1391" t="s">
        <v>22</v>
      </c>
      <c r="D1391" t="s">
        <v>22</v>
      </c>
      <c r="E1391" t="s">
        <v>14334</v>
      </c>
      <c r="F1391" t="s">
        <v>13347</v>
      </c>
      <c r="G1391" t="s">
        <v>22</v>
      </c>
      <c r="H1391" t="s">
        <v>490</v>
      </c>
      <c r="I1391" t="s">
        <v>22</v>
      </c>
      <c r="J1391" t="s">
        <v>22</v>
      </c>
      <c r="K1391" t="s">
        <v>22</v>
      </c>
      <c r="L1391">
        <v>145</v>
      </c>
      <c r="M1391" t="s">
        <v>15982</v>
      </c>
      <c r="N1391" t="s">
        <v>22</v>
      </c>
      <c r="O1391" t="s">
        <v>22</v>
      </c>
    </row>
    <row r="1392" spans="1:15" x14ac:dyDescent="0.35">
      <c r="A1392" t="s">
        <v>9071</v>
      </c>
      <c r="B1392" t="s">
        <v>15983</v>
      </c>
      <c r="C1392" t="s">
        <v>22</v>
      </c>
      <c r="D1392" t="s">
        <v>22</v>
      </c>
      <c r="E1392" t="s">
        <v>14334</v>
      </c>
      <c r="F1392" t="s">
        <v>13347</v>
      </c>
      <c r="G1392" t="s">
        <v>22</v>
      </c>
      <c r="H1392" t="s">
        <v>490</v>
      </c>
      <c r="I1392" t="s">
        <v>22</v>
      </c>
      <c r="J1392" t="s">
        <v>22</v>
      </c>
      <c r="K1392" t="s">
        <v>22</v>
      </c>
      <c r="L1392">
        <v>145</v>
      </c>
      <c r="M1392" t="s">
        <v>15982</v>
      </c>
      <c r="N1392" t="s">
        <v>22</v>
      </c>
      <c r="O1392" t="s">
        <v>22</v>
      </c>
    </row>
    <row r="1393" spans="1:15" x14ac:dyDescent="0.35">
      <c r="A1393" t="s">
        <v>9071</v>
      </c>
      <c r="B1393" t="s">
        <v>15984</v>
      </c>
      <c r="C1393" t="s">
        <v>22</v>
      </c>
      <c r="D1393" t="s">
        <v>22</v>
      </c>
      <c r="E1393" t="s">
        <v>14334</v>
      </c>
      <c r="F1393" t="s">
        <v>13347</v>
      </c>
      <c r="G1393" t="s">
        <v>22</v>
      </c>
      <c r="H1393" t="s">
        <v>7046</v>
      </c>
      <c r="I1393" t="s">
        <v>22</v>
      </c>
      <c r="J1393" t="s">
        <v>22</v>
      </c>
      <c r="K1393" t="s">
        <v>22</v>
      </c>
      <c r="L1393" t="s">
        <v>22</v>
      </c>
      <c r="M1393" t="s">
        <v>15984</v>
      </c>
      <c r="N1393" t="s">
        <v>22</v>
      </c>
      <c r="O1393" t="s">
        <v>22</v>
      </c>
    </row>
    <row r="1394" spans="1:15" x14ac:dyDescent="0.35">
      <c r="A1394" s="109" t="s">
        <v>9071</v>
      </c>
      <c r="B1394" t="s">
        <v>15985</v>
      </c>
      <c r="C1394" t="s">
        <v>22</v>
      </c>
      <c r="D1394" t="s">
        <v>22</v>
      </c>
      <c r="E1394" t="s">
        <v>14334</v>
      </c>
      <c r="F1394" t="s">
        <v>13347</v>
      </c>
      <c r="G1394" t="s">
        <v>22</v>
      </c>
      <c r="H1394" t="s">
        <v>22</v>
      </c>
      <c r="I1394" t="s">
        <v>22</v>
      </c>
      <c r="J1394" t="s">
        <v>22</v>
      </c>
      <c r="K1394" t="s">
        <v>22</v>
      </c>
      <c r="L1394" t="s">
        <v>22</v>
      </c>
      <c r="M1394" s="115" t="s">
        <v>15985</v>
      </c>
      <c r="N1394" t="s">
        <v>22</v>
      </c>
      <c r="O1394" t="s">
        <v>22</v>
      </c>
    </row>
    <row r="1395" spans="1:15" x14ac:dyDescent="0.35">
      <c r="A1395" s="109" t="s">
        <v>9071</v>
      </c>
      <c r="B1395" t="s">
        <v>15986</v>
      </c>
      <c r="C1395" t="s">
        <v>22</v>
      </c>
      <c r="D1395" t="s">
        <v>22</v>
      </c>
      <c r="E1395" t="s">
        <v>14334</v>
      </c>
      <c r="F1395" t="s">
        <v>13347</v>
      </c>
      <c r="G1395" t="s">
        <v>22</v>
      </c>
      <c r="H1395" t="s">
        <v>22</v>
      </c>
      <c r="I1395" t="s">
        <v>22</v>
      </c>
      <c r="J1395" t="s">
        <v>22</v>
      </c>
      <c r="K1395" t="s">
        <v>22</v>
      </c>
      <c r="L1395" t="s">
        <v>22</v>
      </c>
      <c r="M1395" s="115" t="s">
        <v>15986</v>
      </c>
      <c r="N1395" t="s">
        <v>22</v>
      </c>
      <c r="O1395" t="s">
        <v>22</v>
      </c>
    </row>
    <row r="1396" spans="1:15" x14ac:dyDescent="0.35">
      <c r="A1396" t="s">
        <v>9071</v>
      </c>
      <c r="B1396" t="s">
        <v>15987</v>
      </c>
      <c r="C1396" t="s">
        <v>22</v>
      </c>
      <c r="D1396" t="s">
        <v>22</v>
      </c>
      <c r="E1396" t="s">
        <v>14334</v>
      </c>
      <c r="F1396" t="s">
        <v>13347</v>
      </c>
      <c r="G1396" t="s">
        <v>22</v>
      </c>
      <c r="H1396" t="s">
        <v>7046</v>
      </c>
      <c r="I1396" t="s">
        <v>490</v>
      </c>
      <c r="J1396" t="s">
        <v>22</v>
      </c>
      <c r="K1396" t="s">
        <v>22</v>
      </c>
      <c r="L1396" t="s">
        <v>22</v>
      </c>
      <c r="M1396" t="s">
        <v>15988</v>
      </c>
      <c r="N1396" t="s">
        <v>22</v>
      </c>
      <c r="O1396" t="s">
        <v>22</v>
      </c>
    </row>
    <row r="1397" spans="1:15" x14ac:dyDescent="0.35">
      <c r="A1397" t="s">
        <v>9071</v>
      </c>
      <c r="B1397" t="s">
        <v>15989</v>
      </c>
      <c r="C1397" t="s">
        <v>22</v>
      </c>
      <c r="D1397" t="s">
        <v>22</v>
      </c>
      <c r="E1397" t="s">
        <v>14334</v>
      </c>
      <c r="F1397" t="s">
        <v>13347</v>
      </c>
      <c r="G1397" t="s">
        <v>22</v>
      </c>
      <c r="H1397" t="s">
        <v>7046</v>
      </c>
      <c r="I1397" t="s">
        <v>490</v>
      </c>
      <c r="J1397" t="s">
        <v>22</v>
      </c>
      <c r="K1397" t="s">
        <v>22</v>
      </c>
      <c r="L1397" t="s">
        <v>22</v>
      </c>
      <c r="M1397" t="s">
        <v>15990</v>
      </c>
      <c r="N1397" t="s">
        <v>22</v>
      </c>
      <c r="O1397" t="s">
        <v>22</v>
      </c>
    </row>
    <row r="1398" spans="1:15" x14ac:dyDescent="0.35">
      <c r="A1398" t="s">
        <v>9071</v>
      </c>
      <c r="B1398" t="s">
        <v>15991</v>
      </c>
      <c r="C1398" t="s">
        <v>22</v>
      </c>
      <c r="D1398" t="s">
        <v>22</v>
      </c>
      <c r="E1398" t="s">
        <v>14334</v>
      </c>
      <c r="F1398" t="s">
        <v>13347</v>
      </c>
      <c r="G1398" t="s">
        <v>22</v>
      </c>
      <c r="H1398" t="s">
        <v>22</v>
      </c>
      <c r="I1398" t="s">
        <v>22</v>
      </c>
      <c r="J1398" t="s">
        <v>22</v>
      </c>
      <c r="K1398" t="s">
        <v>22</v>
      </c>
      <c r="L1398" t="s">
        <v>22</v>
      </c>
      <c r="M1398" t="s">
        <v>15991</v>
      </c>
      <c r="N1398" t="s">
        <v>22</v>
      </c>
      <c r="O1398" t="s">
        <v>22</v>
      </c>
    </row>
    <row r="1399" spans="1:15" x14ac:dyDescent="0.35">
      <c r="A1399" t="s">
        <v>9071</v>
      </c>
      <c r="B1399" t="s">
        <v>15992</v>
      </c>
      <c r="C1399" t="s">
        <v>22</v>
      </c>
      <c r="D1399" t="s">
        <v>22</v>
      </c>
      <c r="E1399" t="s">
        <v>14334</v>
      </c>
      <c r="F1399" t="s">
        <v>13347</v>
      </c>
      <c r="G1399" t="s">
        <v>22</v>
      </c>
      <c r="H1399" t="s">
        <v>7046</v>
      </c>
      <c r="I1399" t="s">
        <v>22</v>
      </c>
      <c r="J1399" t="s">
        <v>22</v>
      </c>
      <c r="K1399" t="s">
        <v>22</v>
      </c>
      <c r="L1399" t="s">
        <v>22</v>
      </c>
      <c r="M1399" t="s">
        <v>15992</v>
      </c>
      <c r="N1399" t="s">
        <v>22</v>
      </c>
      <c r="O1399" t="s">
        <v>22</v>
      </c>
    </row>
    <row r="1400" spans="1:15" x14ac:dyDescent="0.35">
      <c r="A1400" s="109" t="s">
        <v>9071</v>
      </c>
      <c r="C1400" t="s">
        <v>22</v>
      </c>
      <c r="D1400" t="s">
        <v>22</v>
      </c>
      <c r="E1400" t="s">
        <v>14334</v>
      </c>
      <c r="F1400" t="s">
        <v>13347</v>
      </c>
      <c r="G1400" t="s">
        <v>22</v>
      </c>
      <c r="H1400" t="s">
        <v>22</v>
      </c>
      <c r="I1400" t="s">
        <v>22</v>
      </c>
      <c r="J1400" t="s">
        <v>22</v>
      </c>
      <c r="K1400" t="s">
        <v>22</v>
      </c>
      <c r="L1400" t="s">
        <v>22</v>
      </c>
      <c r="M1400" t="s">
        <v>15993</v>
      </c>
      <c r="N1400" t="s">
        <v>22</v>
      </c>
      <c r="O1400" t="s">
        <v>22</v>
      </c>
    </row>
    <row r="1401" spans="1:15" x14ac:dyDescent="0.35">
      <c r="A1401" t="s">
        <v>9071</v>
      </c>
      <c r="B1401" t="s">
        <v>15994</v>
      </c>
      <c r="C1401" t="s">
        <v>22</v>
      </c>
      <c r="D1401" t="s">
        <v>22</v>
      </c>
      <c r="E1401" t="s">
        <v>13352</v>
      </c>
      <c r="F1401" t="s">
        <v>13351</v>
      </c>
      <c r="G1401" t="s">
        <v>22</v>
      </c>
      <c r="H1401" t="s">
        <v>22</v>
      </c>
      <c r="I1401" t="s">
        <v>22</v>
      </c>
      <c r="J1401" t="s">
        <v>22</v>
      </c>
      <c r="K1401" t="s">
        <v>22</v>
      </c>
      <c r="L1401" t="s">
        <v>22</v>
      </c>
      <c r="M1401" t="s">
        <v>15994</v>
      </c>
      <c r="N1401" t="s">
        <v>22</v>
      </c>
      <c r="O1401" t="s">
        <v>22</v>
      </c>
    </row>
    <row r="1402" spans="1:15" x14ac:dyDescent="0.35">
      <c r="A1402" t="s">
        <v>9071</v>
      </c>
      <c r="B1402" t="s">
        <v>15995</v>
      </c>
      <c r="C1402" t="s">
        <v>22</v>
      </c>
      <c r="D1402" t="s">
        <v>22</v>
      </c>
      <c r="E1402" t="s">
        <v>14334</v>
      </c>
      <c r="F1402" t="s">
        <v>13347</v>
      </c>
      <c r="G1402" t="s">
        <v>22</v>
      </c>
      <c r="H1402" t="s">
        <v>22</v>
      </c>
      <c r="I1402" t="s">
        <v>22</v>
      </c>
      <c r="J1402" t="s">
        <v>22</v>
      </c>
      <c r="K1402" t="s">
        <v>22</v>
      </c>
      <c r="L1402" t="s">
        <v>22</v>
      </c>
      <c r="M1402" t="s">
        <v>15995</v>
      </c>
      <c r="N1402" t="s">
        <v>22</v>
      </c>
      <c r="O1402" t="s">
        <v>22</v>
      </c>
    </row>
    <row r="1403" spans="1:15" x14ac:dyDescent="0.35">
      <c r="A1403" t="s">
        <v>9071</v>
      </c>
      <c r="B1403" t="s">
        <v>15996</v>
      </c>
      <c r="C1403" t="s">
        <v>22</v>
      </c>
      <c r="D1403" t="s">
        <v>22</v>
      </c>
      <c r="E1403" t="s">
        <v>14334</v>
      </c>
      <c r="F1403" t="s">
        <v>13347</v>
      </c>
      <c r="G1403" t="s">
        <v>22</v>
      </c>
      <c r="H1403" t="s">
        <v>7046</v>
      </c>
      <c r="I1403" t="s">
        <v>22</v>
      </c>
      <c r="J1403" t="s">
        <v>22</v>
      </c>
      <c r="K1403" t="s">
        <v>22</v>
      </c>
      <c r="L1403" t="s">
        <v>22</v>
      </c>
      <c r="M1403" t="s">
        <v>15996</v>
      </c>
      <c r="N1403" t="s">
        <v>22</v>
      </c>
      <c r="O1403" t="s">
        <v>22</v>
      </c>
    </row>
    <row r="1404" spans="1:15" x14ac:dyDescent="0.35">
      <c r="A1404" t="s">
        <v>9071</v>
      </c>
      <c r="B1404" t="s">
        <v>15997</v>
      </c>
      <c r="C1404" t="s">
        <v>22</v>
      </c>
      <c r="D1404" t="s">
        <v>22</v>
      </c>
      <c r="E1404" t="s">
        <v>14334</v>
      </c>
      <c r="F1404" t="s">
        <v>13347</v>
      </c>
      <c r="G1404" t="s">
        <v>22</v>
      </c>
      <c r="H1404" t="s">
        <v>7052</v>
      </c>
      <c r="I1404" t="s">
        <v>22</v>
      </c>
      <c r="J1404" t="s">
        <v>22</v>
      </c>
      <c r="K1404" t="s">
        <v>22</v>
      </c>
      <c r="L1404" t="s">
        <v>22</v>
      </c>
      <c r="M1404" t="s">
        <v>15997</v>
      </c>
      <c r="N1404" t="s">
        <v>22</v>
      </c>
      <c r="O1404" t="s">
        <v>22</v>
      </c>
    </row>
    <row r="1405" spans="1:15" x14ac:dyDescent="0.35">
      <c r="A1405" t="s">
        <v>9071</v>
      </c>
      <c r="B1405" t="s">
        <v>15998</v>
      </c>
      <c r="C1405" t="s">
        <v>22</v>
      </c>
      <c r="D1405" t="s">
        <v>22</v>
      </c>
      <c r="E1405" t="s">
        <v>14334</v>
      </c>
      <c r="F1405" t="s">
        <v>13347</v>
      </c>
      <c r="G1405" t="s">
        <v>22</v>
      </c>
      <c r="H1405" t="s">
        <v>7048</v>
      </c>
      <c r="I1405" t="s">
        <v>22</v>
      </c>
      <c r="J1405" t="s">
        <v>22</v>
      </c>
      <c r="K1405" t="s">
        <v>22</v>
      </c>
      <c r="L1405" t="s">
        <v>22</v>
      </c>
      <c r="M1405" t="s">
        <v>15998</v>
      </c>
      <c r="N1405" t="s">
        <v>22</v>
      </c>
      <c r="O1405" t="s">
        <v>22</v>
      </c>
    </row>
    <row r="1406" spans="1:15" x14ac:dyDescent="0.35">
      <c r="A1406" t="s">
        <v>9071</v>
      </c>
      <c r="B1406" t="s">
        <v>15999</v>
      </c>
      <c r="C1406" t="s">
        <v>22</v>
      </c>
      <c r="D1406" t="s">
        <v>22</v>
      </c>
      <c r="E1406" t="s">
        <v>14334</v>
      </c>
      <c r="F1406" t="s">
        <v>13347</v>
      </c>
      <c r="G1406" t="s">
        <v>22</v>
      </c>
      <c r="H1406" t="s">
        <v>22</v>
      </c>
      <c r="I1406" t="s">
        <v>22</v>
      </c>
      <c r="J1406" t="s">
        <v>22</v>
      </c>
      <c r="K1406" t="s">
        <v>22</v>
      </c>
      <c r="L1406" t="s">
        <v>22</v>
      </c>
      <c r="M1406" t="s">
        <v>16000</v>
      </c>
      <c r="N1406" t="s">
        <v>22</v>
      </c>
      <c r="O1406" t="s">
        <v>22</v>
      </c>
    </row>
    <row r="1407" spans="1:15" x14ac:dyDescent="0.35">
      <c r="A1407" t="s">
        <v>9071</v>
      </c>
      <c r="B1407" t="s">
        <v>16001</v>
      </c>
      <c r="C1407" t="s">
        <v>22</v>
      </c>
      <c r="D1407" t="s">
        <v>22</v>
      </c>
      <c r="E1407" t="s">
        <v>13352</v>
      </c>
      <c r="F1407" t="s">
        <v>13347</v>
      </c>
      <c r="G1407" t="s">
        <v>22</v>
      </c>
      <c r="H1407" t="s">
        <v>7054</v>
      </c>
      <c r="I1407" t="s">
        <v>22</v>
      </c>
      <c r="J1407" t="s">
        <v>22</v>
      </c>
      <c r="K1407" t="s">
        <v>22</v>
      </c>
      <c r="L1407" t="s">
        <v>22</v>
      </c>
      <c r="M1407" t="s">
        <v>16001</v>
      </c>
      <c r="N1407" t="s">
        <v>22</v>
      </c>
      <c r="O1407" t="s">
        <v>22</v>
      </c>
    </row>
    <row r="1408" spans="1:15" x14ac:dyDescent="0.35">
      <c r="A1408" t="s">
        <v>9071</v>
      </c>
      <c r="B1408" t="s">
        <v>16002</v>
      </c>
      <c r="C1408" t="s">
        <v>22</v>
      </c>
      <c r="D1408" t="s">
        <v>22</v>
      </c>
      <c r="E1408" t="s">
        <v>13352</v>
      </c>
      <c r="F1408" t="s">
        <v>13347</v>
      </c>
      <c r="G1408" t="s">
        <v>22</v>
      </c>
      <c r="H1408" t="s">
        <v>7054</v>
      </c>
      <c r="I1408" t="s">
        <v>22</v>
      </c>
      <c r="J1408" t="s">
        <v>22</v>
      </c>
      <c r="K1408" t="s">
        <v>22</v>
      </c>
      <c r="L1408" t="s">
        <v>22</v>
      </c>
      <c r="M1408" t="s">
        <v>16002</v>
      </c>
      <c r="N1408" t="s">
        <v>22</v>
      </c>
      <c r="O1408" t="s">
        <v>22</v>
      </c>
    </row>
    <row r="1409" spans="1:15" x14ac:dyDescent="0.35">
      <c r="A1409" t="s">
        <v>9071</v>
      </c>
      <c r="B1409" t="s">
        <v>16003</v>
      </c>
      <c r="C1409" t="s">
        <v>22</v>
      </c>
      <c r="D1409" t="s">
        <v>22</v>
      </c>
      <c r="E1409" t="s">
        <v>14334</v>
      </c>
      <c r="F1409" t="s">
        <v>13347</v>
      </c>
      <c r="G1409" t="s">
        <v>22</v>
      </c>
      <c r="H1409" t="s">
        <v>22</v>
      </c>
      <c r="I1409" t="s">
        <v>22</v>
      </c>
      <c r="J1409" t="s">
        <v>22</v>
      </c>
      <c r="K1409" t="s">
        <v>22</v>
      </c>
      <c r="L1409" t="s">
        <v>22</v>
      </c>
      <c r="M1409" t="s">
        <v>16003</v>
      </c>
      <c r="N1409" t="s">
        <v>22</v>
      </c>
      <c r="O1409" t="s">
        <v>22</v>
      </c>
    </row>
    <row r="1410" spans="1:15" x14ac:dyDescent="0.35">
      <c r="A1410" t="s">
        <v>9071</v>
      </c>
      <c r="B1410" t="s">
        <v>16004</v>
      </c>
      <c r="C1410" t="s">
        <v>22</v>
      </c>
      <c r="D1410" t="s">
        <v>22</v>
      </c>
      <c r="E1410" t="s">
        <v>14334</v>
      </c>
      <c r="F1410" t="s">
        <v>13347</v>
      </c>
      <c r="G1410" t="s">
        <v>22</v>
      </c>
      <c r="H1410" t="s">
        <v>7046</v>
      </c>
      <c r="I1410" t="s">
        <v>22</v>
      </c>
      <c r="J1410" t="s">
        <v>22</v>
      </c>
      <c r="K1410" t="s">
        <v>22</v>
      </c>
      <c r="L1410" t="s">
        <v>22</v>
      </c>
      <c r="M1410" t="s">
        <v>16004</v>
      </c>
      <c r="N1410" t="s">
        <v>22</v>
      </c>
      <c r="O1410" t="s">
        <v>22</v>
      </c>
    </row>
    <row r="1411" spans="1:15" x14ac:dyDescent="0.35">
      <c r="A1411" t="s">
        <v>9071</v>
      </c>
      <c r="B1411" t="s">
        <v>16005</v>
      </c>
      <c r="C1411" t="s">
        <v>22</v>
      </c>
      <c r="D1411" t="s">
        <v>22</v>
      </c>
      <c r="E1411" t="s">
        <v>14334</v>
      </c>
      <c r="F1411" t="s">
        <v>13347</v>
      </c>
      <c r="G1411" t="s">
        <v>22</v>
      </c>
      <c r="H1411" t="s">
        <v>22</v>
      </c>
      <c r="I1411" t="s">
        <v>22</v>
      </c>
      <c r="J1411" t="s">
        <v>22</v>
      </c>
      <c r="K1411" t="s">
        <v>22</v>
      </c>
      <c r="L1411" t="s">
        <v>22</v>
      </c>
      <c r="M1411" t="s">
        <v>16006</v>
      </c>
      <c r="N1411" t="s">
        <v>22</v>
      </c>
      <c r="O1411" t="s">
        <v>22</v>
      </c>
    </row>
    <row r="1412" spans="1:15" x14ac:dyDescent="0.35">
      <c r="A1412" t="s">
        <v>9071</v>
      </c>
      <c r="B1412" t="s">
        <v>16007</v>
      </c>
      <c r="C1412" t="s">
        <v>22</v>
      </c>
      <c r="D1412" t="s">
        <v>22</v>
      </c>
      <c r="E1412" t="s">
        <v>14334</v>
      </c>
      <c r="F1412" t="s">
        <v>13347</v>
      </c>
      <c r="G1412" t="s">
        <v>22</v>
      </c>
      <c r="H1412" t="s">
        <v>7052</v>
      </c>
      <c r="I1412" t="s">
        <v>22</v>
      </c>
      <c r="J1412" t="s">
        <v>22</v>
      </c>
      <c r="K1412" t="s">
        <v>22</v>
      </c>
      <c r="L1412" t="s">
        <v>22</v>
      </c>
      <c r="M1412" t="s">
        <v>16007</v>
      </c>
      <c r="N1412" t="s">
        <v>22</v>
      </c>
      <c r="O1412" t="s">
        <v>22</v>
      </c>
    </row>
    <row r="1413" spans="1:15" x14ac:dyDescent="0.35">
      <c r="A1413" s="109" t="s">
        <v>9071</v>
      </c>
      <c r="B1413" t="s">
        <v>16008</v>
      </c>
      <c r="C1413" t="s">
        <v>22</v>
      </c>
      <c r="D1413" t="s">
        <v>22</v>
      </c>
      <c r="E1413" t="s">
        <v>13352</v>
      </c>
      <c r="F1413" t="s">
        <v>13347</v>
      </c>
      <c r="G1413" t="s">
        <v>22</v>
      </c>
      <c r="H1413" t="s">
        <v>7054</v>
      </c>
      <c r="I1413" t="s">
        <v>22</v>
      </c>
      <c r="J1413" t="s">
        <v>22</v>
      </c>
      <c r="K1413" t="s">
        <v>22</v>
      </c>
      <c r="L1413" t="s">
        <v>22</v>
      </c>
      <c r="M1413" t="s">
        <v>16008</v>
      </c>
      <c r="N1413" t="s">
        <v>22</v>
      </c>
      <c r="O1413" t="s">
        <v>22</v>
      </c>
    </row>
    <row r="1414" spans="1:15" x14ac:dyDescent="0.35">
      <c r="A1414" s="109" t="s">
        <v>9071</v>
      </c>
      <c r="B1414" t="s">
        <v>16009</v>
      </c>
      <c r="C1414" t="s">
        <v>22</v>
      </c>
      <c r="D1414" t="s">
        <v>22</v>
      </c>
      <c r="E1414" t="s">
        <v>13352</v>
      </c>
      <c r="F1414" t="s">
        <v>13347</v>
      </c>
      <c r="G1414" t="s">
        <v>22</v>
      </c>
      <c r="H1414" t="s">
        <v>7054</v>
      </c>
      <c r="I1414" t="s">
        <v>22</v>
      </c>
      <c r="J1414" t="s">
        <v>22</v>
      </c>
      <c r="K1414" t="s">
        <v>22</v>
      </c>
      <c r="L1414" t="s">
        <v>22</v>
      </c>
      <c r="M1414" t="s">
        <v>16009</v>
      </c>
      <c r="N1414" t="s">
        <v>22</v>
      </c>
      <c r="O1414" t="s">
        <v>22</v>
      </c>
    </row>
    <row r="1415" spans="1:15" x14ac:dyDescent="0.35">
      <c r="A1415" s="109" t="s">
        <v>9071</v>
      </c>
      <c r="B1415" t="s">
        <v>16010</v>
      </c>
      <c r="C1415" t="s">
        <v>22</v>
      </c>
      <c r="D1415" t="s">
        <v>22</v>
      </c>
      <c r="E1415" t="s">
        <v>14334</v>
      </c>
      <c r="F1415" t="s">
        <v>13347</v>
      </c>
      <c r="G1415" t="s">
        <v>22</v>
      </c>
      <c r="H1415" t="s">
        <v>22</v>
      </c>
      <c r="I1415" t="s">
        <v>22</v>
      </c>
      <c r="J1415" t="s">
        <v>22</v>
      </c>
      <c r="K1415" t="s">
        <v>22</v>
      </c>
      <c r="L1415" t="s">
        <v>22</v>
      </c>
      <c r="M1415" t="s">
        <v>16010</v>
      </c>
      <c r="N1415" t="s">
        <v>22</v>
      </c>
      <c r="O1415" t="s">
        <v>22</v>
      </c>
    </row>
    <row r="1416" spans="1:15" x14ac:dyDescent="0.35">
      <c r="A1416" t="s">
        <v>9071</v>
      </c>
      <c r="B1416" t="s">
        <v>16011</v>
      </c>
      <c r="C1416" t="s">
        <v>22</v>
      </c>
      <c r="D1416" t="s">
        <v>22</v>
      </c>
      <c r="E1416" t="s">
        <v>14334</v>
      </c>
      <c r="F1416" t="s">
        <v>13347</v>
      </c>
      <c r="G1416" t="s">
        <v>22</v>
      </c>
      <c r="H1416" t="s">
        <v>7052</v>
      </c>
      <c r="I1416" t="s">
        <v>22</v>
      </c>
      <c r="J1416" t="s">
        <v>22</v>
      </c>
      <c r="K1416" t="s">
        <v>22</v>
      </c>
      <c r="L1416" t="s">
        <v>22</v>
      </c>
      <c r="M1416" t="s">
        <v>16011</v>
      </c>
      <c r="N1416" t="s">
        <v>22</v>
      </c>
      <c r="O1416" t="s">
        <v>22</v>
      </c>
    </row>
    <row r="1417" spans="1:15" x14ac:dyDescent="0.35">
      <c r="A1417" t="s">
        <v>9071</v>
      </c>
      <c r="B1417" t="s">
        <v>16012</v>
      </c>
      <c r="C1417" t="s">
        <v>22</v>
      </c>
      <c r="D1417" t="s">
        <v>22</v>
      </c>
      <c r="E1417" t="s">
        <v>14334</v>
      </c>
      <c r="F1417" t="s">
        <v>13347</v>
      </c>
      <c r="G1417" t="s">
        <v>22</v>
      </c>
      <c r="H1417" t="s">
        <v>7046</v>
      </c>
      <c r="I1417" t="s">
        <v>7029</v>
      </c>
      <c r="J1417" t="s">
        <v>22</v>
      </c>
      <c r="K1417" t="s">
        <v>22</v>
      </c>
      <c r="L1417" t="s">
        <v>22</v>
      </c>
      <c r="M1417" t="s">
        <v>16013</v>
      </c>
      <c r="N1417" t="s">
        <v>22</v>
      </c>
      <c r="O1417" t="s">
        <v>22</v>
      </c>
    </row>
    <row r="1418" spans="1:15" x14ac:dyDescent="0.35">
      <c r="A1418" t="s">
        <v>9071</v>
      </c>
      <c r="B1418" t="s">
        <v>16013</v>
      </c>
      <c r="C1418" t="s">
        <v>22</v>
      </c>
      <c r="D1418" t="s">
        <v>22</v>
      </c>
      <c r="E1418" t="s">
        <v>14334</v>
      </c>
      <c r="F1418" t="s">
        <v>13347</v>
      </c>
      <c r="G1418" t="s">
        <v>22</v>
      </c>
      <c r="H1418" t="s">
        <v>22</v>
      </c>
      <c r="I1418" t="s">
        <v>22</v>
      </c>
      <c r="J1418" t="s">
        <v>22</v>
      </c>
      <c r="K1418" t="s">
        <v>22</v>
      </c>
      <c r="L1418" t="s">
        <v>22</v>
      </c>
      <c r="M1418" t="s">
        <v>16013</v>
      </c>
      <c r="N1418" t="s">
        <v>22</v>
      </c>
      <c r="O1418" t="s">
        <v>22</v>
      </c>
    </row>
    <row r="1419" spans="1:15" x14ac:dyDescent="0.35">
      <c r="A1419" t="s">
        <v>9071</v>
      </c>
      <c r="B1419" t="s">
        <v>16014</v>
      </c>
      <c r="C1419" t="s">
        <v>22</v>
      </c>
      <c r="D1419" t="s">
        <v>22</v>
      </c>
      <c r="E1419" t="s">
        <v>14334</v>
      </c>
      <c r="F1419" t="s">
        <v>13347</v>
      </c>
      <c r="G1419" t="s">
        <v>22</v>
      </c>
      <c r="H1419" t="s">
        <v>7046</v>
      </c>
      <c r="I1419" t="s">
        <v>14641</v>
      </c>
      <c r="J1419" t="s">
        <v>22</v>
      </c>
      <c r="K1419" t="s">
        <v>22</v>
      </c>
      <c r="L1419" t="s">
        <v>22</v>
      </c>
      <c r="M1419" t="s">
        <v>16014</v>
      </c>
      <c r="N1419" t="s">
        <v>22</v>
      </c>
      <c r="O1419" t="s">
        <v>22</v>
      </c>
    </row>
    <row r="1420" spans="1:15" x14ac:dyDescent="0.35">
      <c r="A1420" t="s">
        <v>9071</v>
      </c>
      <c r="B1420" t="s">
        <v>16015</v>
      </c>
      <c r="C1420" t="s">
        <v>22</v>
      </c>
      <c r="D1420" t="s">
        <v>22</v>
      </c>
      <c r="E1420" t="s">
        <v>14334</v>
      </c>
      <c r="F1420" t="s">
        <v>13347</v>
      </c>
      <c r="G1420" t="s">
        <v>22</v>
      </c>
      <c r="H1420" t="s">
        <v>22</v>
      </c>
      <c r="I1420" t="s">
        <v>22</v>
      </c>
      <c r="J1420" t="s">
        <v>22</v>
      </c>
      <c r="K1420" t="s">
        <v>22</v>
      </c>
      <c r="L1420" t="s">
        <v>22</v>
      </c>
      <c r="M1420" t="s">
        <v>16015</v>
      </c>
      <c r="N1420" t="s">
        <v>22</v>
      </c>
      <c r="O1420" t="s">
        <v>22</v>
      </c>
    </row>
    <row r="1421" spans="1:15" x14ac:dyDescent="0.35">
      <c r="A1421" t="s">
        <v>9071</v>
      </c>
      <c r="B1421" t="s">
        <v>16016</v>
      </c>
      <c r="C1421" t="s">
        <v>22</v>
      </c>
      <c r="D1421" t="s">
        <v>22</v>
      </c>
      <c r="E1421" t="s">
        <v>14334</v>
      </c>
      <c r="F1421" t="s">
        <v>13347</v>
      </c>
      <c r="G1421" t="s">
        <v>22</v>
      </c>
      <c r="H1421" t="s">
        <v>7052</v>
      </c>
      <c r="I1421" t="s">
        <v>22</v>
      </c>
      <c r="J1421" t="s">
        <v>22</v>
      </c>
      <c r="K1421" t="s">
        <v>22</v>
      </c>
      <c r="L1421" t="s">
        <v>22</v>
      </c>
      <c r="M1421" t="s">
        <v>16017</v>
      </c>
      <c r="N1421" t="s">
        <v>22</v>
      </c>
      <c r="O1421" t="s">
        <v>22</v>
      </c>
    </row>
    <row r="1422" spans="1:15" ht="15.5" x14ac:dyDescent="0.35">
      <c r="A1422" t="s">
        <v>9071</v>
      </c>
      <c r="B1422" t="s">
        <v>16018</v>
      </c>
      <c r="C1422" t="s">
        <v>22</v>
      </c>
      <c r="D1422" t="s">
        <v>22</v>
      </c>
      <c r="E1422" t="s">
        <v>14334</v>
      </c>
      <c r="F1422" t="s">
        <v>13347</v>
      </c>
      <c r="G1422" t="s">
        <v>22</v>
      </c>
      <c r="H1422" t="s">
        <v>7046</v>
      </c>
      <c r="I1422" t="s">
        <v>22</v>
      </c>
      <c r="J1422" s="111" t="s">
        <v>16019</v>
      </c>
      <c r="K1422" t="s">
        <v>22</v>
      </c>
      <c r="L1422" t="s">
        <v>22</v>
      </c>
      <c r="M1422" t="s">
        <v>16018</v>
      </c>
      <c r="N1422" t="s">
        <v>22</v>
      </c>
      <c r="O1422" t="s">
        <v>22</v>
      </c>
    </row>
    <row r="1423" spans="1:15" ht="15.5" x14ac:dyDescent="0.35">
      <c r="A1423" t="s">
        <v>9071</v>
      </c>
      <c r="B1423" t="s">
        <v>16020</v>
      </c>
      <c r="C1423" t="s">
        <v>22</v>
      </c>
      <c r="D1423" t="s">
        <v>22</v>
      </c>
      <c r="E1423" t="s">
        <v>14334</v>
      </c>
      <c r="F1423" t="s">
        <v>13347</v>
      </c>
      <c r="G1423" t="s">
        <v>22</v>
      </c>
      <c r="H1423" t="s">
        <v>7046</v>
      </c>
      <c r="I1423" t="s">
        <v>22</v>
      </c>
      <c r="J1423" s="111" t="s">
        <v>16019</v>
      </c>
      <c r="K1423" t="s">
        <v>22</v>
      </c>
      <c r="L1423" t="s">
        <v>22</v>
      </c>
      <c r="M1423" t="s">
        <v>16020</v>
      </c>
      <c r="N1423" t="s">
        <v>22</v>
      </c>
      <c r="O1423" t="s">
        <v>22</v>
      </c>
    </row>
    <row r="1424" spans="1:15" ht="15.5" x14ac:dyDescent="0.35">
      <c r="A1424" t="s">
        <v>9071</v>
      </c>
      <c r="B1424" t="s">
        <v>16021</v>
      </c>
      <c r="C1424" t="s">
        <v>22</v>
      </c>
      <c r="D1424" t="s">
        <v>22</v>
      </c>
      <c r="E1424" t="s">
        <v>14334</v>
      </c>
      <c r="F1424" t="s">
        <v>13347</v>
      </c>
      <c r="G1424" t="s">
        <v>22</v>
      </c>
      <c r="H1424" t="s">
        <v>7046</v>
      </c>
      <c r="I1424" t="s">
        <v>22</v>
      </c>
      <c r="J1424" s="111" t="s">
        <v>7040</v>
      </c>
      <c r="K1424" t="s">
        <v>22</v>
      </c>
      <c r="L1424" t="s">
        <v>22</v>
      </c>
      <c r="M1424" t="s">
        <v>16021</v>
      </c>
      <c r="N1424" t="s">
        <v>22</v>
      </c>
      <c r="O1424" t="s">
        <v>22</v>
      </c>
    </row>
    <row r="1425" spans="1:15" ht="15.5" x14ac:dyDescent="0.35">
      <c r="A1425" t="s">
        <v>9071</v>
      </c>
      <c r="B1425" t="s">
        <v>16022</v>
      </c>
      <c r="C1425" t="s">
        <v>22</v>
      </c>
      <c r="D1425" t="s">
        <v>22</v>
      </c>
      <c r="E1425" t="s">
        <v>14334</v>
      </c>
      <c r="F1425" t="s">
        <v>13347</v>
      </c>
      <c r="G1425" t="s">
        <v>22</v>
      </c>
      <c r="H1425" t="s">
        <v>7046</v>
      </c>
      <c r="I1425" t="s">
        <v>22</v>
      </c>
      <c r="J1425" s="111" t="s">
        <v>7040</v>
      </c>
      <c r="K1425" t="s">
        <v>22</v>
      </c>
      <c r="L1425" t="s">
        <v>22</v>
      </c>
      <c r="M1425" t="s">
        <v>16022</v>
      </c>
      <c r="N1425" t="s">
        <v>22</v>
      </c>
      <c r="O1425" t="s">
        <v>22</v>
      </c>
    </row>
    <row r="1426" spans="1:15" ht="15.5" x14ac:dyDescent="0.35">
      <c r="A1426" t="s">
        <v>9071</v>
      </c>
      <c r="B1426" t="s">
        <v>16023</v>
      </c>
      <c r="C1426" t="s">
        <v>22</v>
      </c>
      <c r="D1426" t="s">
        <v>22</v>
      </c>
      <c r="E1426" t="s">
        <v>14334</v>
      </c>
      <c r="F1426" t="s">
        <v>13347</v>
      </c>
      <c r="G1426" t="s">
        <v>22</v>
      </c>
      <c r="H1426" t="s">
        <v>7046</v>
      </c>
      <c r="I1426" t="s">
        <v>22</v>
      </c>
      <c r="J1426" s="111" t="s">
        <v>7040</v>
      </c>
      <c r="K1426" t="s">
        <v>22</v>
      </c>
      <c r="L1426" t="s">
        <v>22</v>
      </c>
      <c r="M1426" t="s">
        <v>16023</v>
      </c>
      <c r="N1426" t="s">
        <v>22</v>
      </c>
      <c r="O1426" t="s">
        <v>22</v>
      </c>
    </row>
    <row r="1427" spans="1:15" ht="15.5" x14ac:dyDescent="0.35">
      <c r="A1427" t="s">
        <v>9071</v>
      </c>
      <c r="B1427" t="s">
        <v>16024</v>
      </c>
      <c r="C1427" t="s">
        <v>22</v>
      </c>
      <c r="D1427" t="s">
        <v>22</v>
      </c>
      <c r="E1427" t="s">
        <v>14334</v>
      </c>
      <c r="F1427" t="s">
        <v>13347</v>
      </c>
      <c r="G1427" t="s">
        <v>22</v>
      </c>
      <c r="H1427" t="s">
        <v>7046</v>
      </c>
      <c r="I1427" t="s">
        <v>22</v>
      </c>
      <c r="J1427" s="111" t="s">
        <v>7040</v>
      </c>
      <c r="K1427" t="s">
        <v>22</v>
      </c>
      <c r="L1427" t="s">
        <v>22</v>
      </c>
      <c r="M1427" t="s">
        <v>16024</v>
      </c>
      <c r="N1427" t="s">
        <v>22</v>
      </c>
      <c r="O1427" t="s">
        <v>22</v>
      </c>
    </row>
    <row r="1428" spans="1:15" ht="15.5" x14ac:dyDescent="0.35">
      <c r="A1428" t="s">
        <v>9071</v>
      </c>
      <c r="B1428" t="s">
        <v>16025</v>
      </c>
      <c r="C1428" t="s">
        <v>22</v>
      </c>
      <c r="D1428" t="s">
        <v>22</v>
      </c>
      <c r="E1428" t="s">
        <v>14334</v>
      </c>
      <c r="F1428" t="s">
        <v>13347</v>
      </c>
      <c r="G1428" t="s">
        <v>22</v>
      </c>
      <c r="H1428" t="s">
        <v>7046</v>
      </c>
      <c r="I1428" t="s">
        <v>22</v>
      </c>
      <c r="J1428" s="111" t="s">
        <v>7040</v>
      </c>
      <c r="K1428" t="s">
        <v>22</v>
      </c>
      <c r="L1428" t="s">
        <v>22</v>
      </c>
      <c r="M1428" t="s">
        <v>16025</v>
      </c>
      <c r="N1428" t="s">
        <v>22</v>
      </c>
      <c r="O1428" t="s">
        <v>22</v>
      </c>
    </row>
    <row r="1429" spans="1:15" ht="15.5" x14ac:dyDescent="0.35">
      <c r="A1429" t="s">
        <v>9071</v>
      </c>
      <c r="B1429" t="s">
        <v>16026</v>
      </c>
      <c r="C1429" t="s">
        <v>22</v>
      </c>
      <c r="D1429" t="s">
        <v>22</v>
      </c>
      <c r="E1429" t="s">
        <v>14334</v>
      </c>
      <c r="F1429" t="s">
        <v>13347</v>
      </c>
      <c r="G1429" t="s">
        <v>22</v>
      </c>
      <c r="H1429" t="s">
        <v>7046</v>
      </c>
      <c r="I1429" t="s">
        <v>22</v>
      </c>
      <c r="J1429" s="111" t="s">
        <v>16019</v>
      </c>
      <c r="K1429" t="s">
        <v>22</v>
      </c>
      <c r="L1429" t="s">
        <v>22</v>
      </c>
      <c r="M1429" t="s">
        <v>16026</v>
      </c>
      <c r="N1429" t="s">
        <v>22</v>
      </c>
      <c r="O1429" t="s">
        <v>22</v>
      </c>
    </row>
    <row r="1430" spans="1:15" ht="15.5" x14ac:dyDescent="0.35">
      <c r="A1430" t="s">
        <v>9071</v>
      </c>
      <c r="B1430" t="s">
        <v>16027</v>
      </c>
      <c r="C1430" t="s">
        <v>22</v>
      </c>
      <c r="D1430" t="s">
        <v>22</v>
      </c>
      <c r="E1430" t="s">
        <v>14334</v>
      </c>
      <c r="F1430" t="s">
        <v>13347</v>
      </c>
      <c r="G1430" t="s">
        <v>22</v>
      </c>
      <c r="H1430" t="s">
        <v>7046</v>
      </c>
      <c r="I1430" t="s">
        <v>22</v>
      </c>
      <c r="J1430" s="111" t="s">
        <v>16019</v>
      </c>
      <c r="K1430" t="s">
        <v>22</v>
      </c>
      <c r="L1430" t="s">
        <v>22</v>
      </c>
      <c r="M1430" t="s">
        <v>16027</v>
      </c>
      <c r="N1430" t="s">
        <v>22</v>
      </c>
      <c r="O1430" t="s">
        <v>22</v>
      </c>
    </row>
    <row r="1431" spans="1:15" ht="15.5" x14ac:dyDescent="0.35">
      <c r="A1431" t="s">
        <v>9071</v>
      </c>
      <c r="B1431" t="s">
        <v>16028</v>
      </c>
      <c r="C1431" t="s">
        <v>22</v>
      </c>
      <c r="D1431" t="s">
        <v>22</v>
      </c>
      <c r="E1431" t="s">
        <v>14334</v>
      </c>
      <c r="F1431" t="s">
        <v>13347</v>
      </c>
      <c r="G1431" t="s">
        <v>22</v>
      </c>
      <c r="H1431" t="s">
        <v>7046</v>
      </c>
      <c r="I1431" t="s">
        <v>22</v>
      </c>
      <c r="J1431" s="111" t="s">
        <v>16019</v>
      </c>
      <c r="K1431" t="s">
        <v>22</v>
      </c>
      <c r="L1431" t="s">
        <v>22</v>
      </c>
      <c r="M1431" t="s">
        <v>16028</v>
      </c>
      <c r="N1431" t="s">
        <v>22</v>
      </c>
      <c r="O1431" t="s">
        <v>22</v>
      </c>
    </row>
    <row r="1432" spans="1:15" ht="15.5" x14ac:dyDescent="0.35">
      <c r="A1432" t="s">
        <v>9071</v>
      </c>
      <c r="B1432" t="s">
        <v>16029</v>
      </c>
      <c r="C1432" t="s">
        <v>22</v>
      </c>
      <c r="D1432" t="s">
        <v>22</v>
      </c>
      <c r="E1432" t="s">
        <v>14334</v>
      </c>
      <c r="F1432" t="s">
        <v>13347</v>
      </c>
      <c r="G1432" t="s">
        <v>22</v>
      </c>
      <c r="H1432" t="s">
        <v>7046</v>
      </c>
      <c r="I1432" t="s">
        <v>22</v>
      </c>
      <c r="J1432" s="111" t="s">
        <v>7040</v>
      </c>
      <c r="K1432" t="s">
        <v>22</v>
      </c>
      <c r="L1432" t="s">
        <v>22</v>
      </c>
      <c r="M1432" t="s">
        <v>16029</v>
      </c>
      <c r="N1432" t="s">
        <v>22</v>
      </c>
      <c r="O1432" t="s">
        <v>22</v>
      </c>
    </row>
    <row r="1433" spans="1:15" ht="15.5" x14ac:dyDescent="0.35">
      <c r="A1433" t="s">
        <v>9071</v>
      </c>
      <c r="B1433" t="s">
        <v>16030</v>
      </c>
      <c r="C1433" t="s">
        <v>22</v>
      </c>
      <c r="D1433" t="s">
        <v>22</v>
      </c>
      <c r="E1433" t="s">
        <v>14334</v>
      </c>
      <c r="F1433" t="s">
        <v>13347</v>
      </c>
      <c r="G1433" t="s">
        <v>22</v>
      </c>
      <c r="H1433" t="s">
        <v>7046</v>
      </c>
      <c r="I1433" t="s">
        <v>22</v>
      </c>
      <c r="J1433" s="111" t="s">
        <v>16019</v>
      </c>
      <c r="K1433" t="s">
        <v>22</v>
      </c>
      <c r="L1433" t="s">
        <v>22</v>
      </c>
      <c r="M1433" t="s">
        <v>16030</v>
      </c>
      <c r="N1433" t="s">
        <v>22</v>
      </c>
      <c r="O1433" t="s">
        <v>22</v>
      </c>
    </row>
    <row r="1434" spans="1:15" ht="15.5" x14ac:dyDescent="0.35">
      <c r="A1434" t="s">
        <v>9071</v>
      </c>
      <c r="B1434" t="s">
        <v>16031</v>
      </c>
      <c r="C1434" t="s">
        <v>22</v>
      </c>
      <c r="D1434" t="s">
        <v>22</v>
      </c>
      <c r="E1434" t="s">
        <v>14334</v>
      </c>
      <c r="F1434" t="s">
        <v>13347</v>
      </c>
      <c r="G1434" t="s">
        <v>22</v>
      </c>
      <c r="H1434" t="s">
        <v>7046</v>
      </c>
      <c r="I1434" t="s">
        <v>22</v>
      </c>
      <c r="J1434" s="111" t="s">
        <v>7040</v>
      </c>
      <c r="K1434" t="s">
        <v>22</v>
      </c>
      <c r="L1434" t="s">
        <v>22</v>
      </c>
      <c r="M1434" t="s">
        <v>16031</v>
      </c>
      <c r="N1434" t="s">
        <v>22</v>
      </c>
      <c r="O1434" t="s">
        <v>22</v>
      </c>
    </row>
    <row r="1435" spans="1:15" ht="15.5" x14ac:dyDescent="0.35">
      <c r="A1435" t="s">
        <v>9071</v>
      </c>
      <c r="B1435" t="s">
        <v>16032</v>
      </c>
      <c r="C1435" t="s">
        <v>22</v>
      </c>
      <c r="D1435" t="s">
        <v>22</v>
      </c>
      <c r="E1435" t="s">
        <v>14334</v>
      </c>
      <c r="F1435" t="s">
        <v>13347</v>
      </c>
      <c r="G1435" t="s">
        <v>22</v>
      </c>
      <c r="H1435" t="s">
        <v>7046</v>
      </c>
      <c r="I1435" t="s">
        <v>22</v>
      </c>
      <c r="J1435" s="111" t="s">
        <v>7040</v>
      </c>
      <c r="K1435" t="s">
        <v>22</v>
      </c>
      <c r="L1435" t="s">
        <v>22</v>
      </c>
      <c r="M1435" t="s">
        <v>16032</v>
      </c>
      <c r="N1435" t="s">
        <v>22</v>
      </c>
      <c r="O1435" t="s">
        <v>22</v>
      </c>
    </row>
    <row r="1436" spans="1:15" ht="15.5" x14ac:dyDescent="0.35">
      <c r="A1436" t="s">
        <v>9071</v>
      </c>
      <c r="B1436" t="s">
        <v>16033</v>
      </c>
      <c r="C1436" t="s">
        <v>22</v>
      </c>
      <c r="D1436" t="s">
        <v>22</v>
      </c>
      <c r="E1436" t="s">
        <v>14334</v>
      </c>
      <c r="F1436" t="s">
        <v>13347</v>
      </c>
      <c r="G1436" t="s">
        <v>22</v>
      </c>
      <c r="H1436" t="s">
        <v>7046</v>
      </c>
      <c r="I1436" t="s">
        <v>22</v>
      </c>
      <c r="J1436" s="111" t="s">
        <v>7040</v>
      </c>
      <c r="K1436" t="s">
        <v>22</v>
      </c>
      <c r="L1436" t="s">
        <v>22</v>
      </c>
      <c r="M1436" t="s">
        <v>16033</v>
      </c>
      <c r="N1436" t="s">
        <v>22</v>
      </c>
      <c r="O1436" t="s">
        <v>22</v>
      </c>
    </row>
    <row r="1437" spans="1:15" ht="15.5" x14ac:dyDescent="0.35">
      <c r="A1437" t="s">
        <v>9071</v>
      </c>
      <c r="B1437" t="s">
        <v>16034</v>
      </c>
      <c r="C1437" t="s">
        <v>22</v>
      </c>
      <c r="D1437" t="s">
        <v>22</v>
      </c>
      <c r="E1437" t="s">
        <v>14334</v>
      </c>
      <c r="F1437" t="s">
        <v>13347</v>
      </c>
      <c r="G1437" t="s">
        <v>22</v>
      </c>
      <c r="H1437" t="s">
        <v>7046</v>
      </c>
      <c r="I1437" t="s">
        <v>22</v>
      </c>
      <c r="J1437" s="111" t="s">
        <v>16019</v>
      </c>
      <c r="K1437" t="s">
        <v>22</v>
      </c>
      <c r="L1437" t="s">
        <v>22</v>
      </c>
      <c r="M1437" t="s">
        <v>16034</v>
      </c>
      <c r="N1437" t="s">
        <v>22</v>
      </c>
      <c r="O1437" t="s">
        <v>22</v>
      </c>
    </row>
    <row r="1438" spans="1:15" ht="15.5" x14ac:dyDescent="0.35">
      <c r="A1438" t="s">
        <v>9071</v>
      </c>
      <c r="B1438" t="s">
        <v>16035</v>
      </c>
      <c r="C1438" t="s">
        <v>22</v>
      </c>
      <c r="D1438" t="s">
        <v>22</v>
      </c>
      <c r="E1438" t="s">
        <v>14334</v>
      </c>
      <c r="F1438" t="s">
        <v>13347</v>
      </c>
      <c r="G1438" t="s">
        <v>22</v>
      </c>
      <c r="H1438" t="s">
        <v>7046</v>
      </c>
      <c r="I1438" t="s">
        <v>22</v>
      </c>
      <c r="J1438" s="111" t="s">
        <v>16019</v>
      </c>
      <c r="K1438" t="s">
        <v>22</v>
      </c>
      <c r="L1438" t="s">
        <v>22</v>
      </c>
      <c r="M1438" t="s">
        <v>16035</v>
      </c>
      <c r="N1438" t="s">
        <v>22</v>
      </c>
      <c r="O1438" t="s">
        <v>22</v>
      </c>
    </row>
    <row r="1439" spans="1:15" ht="15.5" x14ac:dyDescent="0.35">
      <c r="A1439" t="s">
        <v>9071</v>
      </c>
      <c r="B1439" t="s">
        <v>16036</v>
      </c>
      <c r="C1439" t="s">
        <v>22</v>
      </c>
      <c r="D1439" t="s">
        <v>22</v>
      </c>
      <c r="E1439" t="s">
        <v>14334</v>
      </c>
      <c r="F1439" t="s">
        <v>13347</v>
      </c>
      <c r="G1439" t="s">
        <v>22</v>
      </c>
      <c r="H1439" t="s">
        <v>7046</v>
      </c>
      <c r="I1439" t="s">
        <v>22</v>
      </c>
      <c r="J1439" s="111" t="s">
        <v>16019</v>
      </c>
      <c r="K1439" t="s">
        <v>22</v>
      </c>
      <c r="L1439" t="s">
        <v>22</v>
      </c>
      <c r="M1439" t="s">
        <v>16036</v>
      </c>
      <c r="N1439" t="s">
        <v>22</v>
      </c>
      <c r="O1439" t="s">
        <v>22</v>
      </c>
    </row>
    <row r="1440" spans="1:15" ht="15.5" x14ac:dyDescent="0.35">
      <c r="A1440" t="s">
        <v>9071</v>
      </c>
      <c r="B1440" t="s">
        <v>16037</v>
      </c>
      <c r="C1440" t="s">
        <v>22</v>
      </c>
      <c r="D1440" t="s">
        <v>22</v>
      </c>
      <c r="E1440" t="s">
        <v>14334</v>
      </c>
      <c r="F1440" t="s">
        <v>13347</v>
      </c>
      <c r="G1440" t="s">
        <v>22</v>
      </c>
      <c r="H1440" t="s">
        <v>7046</v>
      </c>
      <c r="I1440" t="s">
        <v>22</v>
      </c>
      <c r="J1440" s="111" t="s">
        <v>16019</v>
      </c>
      <c r="K1440" t="s">
        <v>22</v>
      </c>
      <c r="L1440" t="s">
        <v>22</v>
      </c>
      <c r="M1440" t="s">
        <v>16037</v>
      </c>
      <c r="N1440" t="s">
        <v>22</v>
      </c>
      <c r="O1440" t="s">
        <v>22</v>
      </c>
    </row>
    <row r="1441" spans="1:15" ht="15.5" x14ac:dyDescent="0.35">
      <c r="A1441" t="s">
        <v>9071</v>
      </c>
      <c r="B1441" t="s">
        <v>16038</v>
      </c>
      <c r="C1441" t="s">
        <v>22</v>
      </c>
      <c r="D1441" t="s">
        <v>22</v>
      </c>
      <c r="E1441" t="s">
        <v>14334</v>
      </c>
      <c r="F1441" t="s">
        <v>13347</v>
      </c>
      <c r="G1441" t="s">
        <v>22</v>
      </c>
      <c r="H1441" t="s">
        <v>7046</v>
      </c>
      <c r="I1441" t="s">
        <v>22</v>
      </c>
      <c r="J1441" s="111" t="s">
        <v>16019</v>
      </c>
      <c r="K1441" t="s">
        <v>22</v>
      </c>
      <c r="L1441" t="s">
        <v>22</v>
      </c>
      <c r="M1441" t="s">
        <v>16038</v>
      </c>
      <c r="N1441" t="s">
        <v>22</v>
      </c>
      <c r="O1441" t="s">
        <v>22</v>
      </c>
    </row>
    <row r="1442" spans="1:15" ht="15.5" x14ac:dyDescent="0.35">
      <c r="A1442" t="s">
        <v>9071</v>
      </c>
      <c r="B1442" t="s">
        <v>16039</v>
      </c>
      <c r="C1442" t="s">
        <v>22</v>
      </c>
      <c r="D1442" t="s">
        <v>22</v>
      </c>
      <c r="E1442" t="s">
        <v>14334</v>
      </c>
      <c r="F1442" t="s">
        <v>13347</v>
      </c>
      <c r="G1442" t="s">
        <v>22</v>
      </c>
      <c r="H1442" t="s">
        <v>7046</v>
      </c>
      <c r="I1442" t="s">
        <v>22</v>
      </c>
      <c r="J1442" s="111" t="s">
        <v>16019</v>
      </c>
      <c r="K1442" t="s">
        <v>22</v>
      </c>
      <c r="L1442" t="s">
        <v>22</v>
      </c>
      <c r="M1442" t="s">
        <v>16039</v>
      </c>
      <c r="N1442" t="s">
        <v>22</v>
      </c>
      <c r="O1442" t="s">
        <v>22</v>
      </c>
    </row>
    <row r="1443" spans="1:15" ht="15.5" x14ac:dyDescent="0.35">
      <c r="A1443" t="s">
        <v>9071</v>
      </c>
      <c r="B1443" t="s">
        <v>16040</v>
      </c>
      <c r="C1443" t="s">
        <v>22</v>
      </c>
      <c r="D1443" t="s">
        <v>22</v>
      </c>
      <c r="E1443" t="s">
        <v>14334</v>
      </c>
      <c r="F1443" t="s">
        <v>13347</v>
      </c>
      <c r="G1443" t="s">
        <v>22</v>
      </c>
      <c r="H1443" t="s">
        <v>7046</v>
      </c>
      <c r="I1443" t="s">
        <v>22</v>
      </c>
      <c r="J1443" s="111" t="s">
        <v>16019</v>
      </c>
      <c r="K1443" t="s">
        <v>22</v>
      </c>
      <c r="L1443" t="s">
        <v>22</v>
      </c>
      <c r="M1443" t="s">
        <v>16040</v>
      </c>
      <c r="N1443" t="s">
        <v>22</v>
      </c>
      <c r="O1443" t="s">
        <v>22</v>
      </c>
    </row>
    <row r="1444" spans="1:15" ht="15.5" x14ac:dyDescent="0.35">
      <c r="A1444" t="s">
        <v>9071</v>
      </c>
      <c r="B1444" t="s">
        <v>16041</v>
      </c>
      <c r="C1444" t="s">
        <v>22</v>
      </c>
      <c r="D1444" t="s">
        <v>22</v>
      </c>
      <c r="E1444" t="s">
        <v>14334</v>
      </c>
      <c r="F1444" t="s">
        <v>13347</v>
      </c>
      <c r="G1444" t="s">
        <v>22</v>
      </c>
      <c r="H1444" t="s">
        <v>7046</v>
      </c>
      <c r="I1444" t="s">
        <v>16042</v>
      </c>
      <c r="J1444" s="111" t="s">
        <v>7040</v>
      </c>
      <c r="K1444" t="s">
        <v>22</v>
      </c>
      <c r="L1444" t="s">
        <v>22</v>
      </c>
      <c r="M1444" t="s">
        <v>16041</v>
      </c>
      <c r="N1444" t="s">
        <v>22</v>
      </c>
      <c r="O1444" t="s">
        <v>22</v>
      </c>
    </row>
    <row r="1445" spans="1:15" ht="15.5" x14ac:dyDescent="0.35">
      <c r="A1445" t="s">
        <v>9071</v>
      </c>
      <c r="B1445" s="113" t="s">
        <v>16043</v>
      </c>
      <c r="C1445" t="s">
        <v>22</v>
      </c>
      <c r="D1445" t="s">
        <v>22</v>
      </c>
      <c r="E1445" t="s">
        <v>14334</v>
      </c>
      <c r="F1445" t="s">
        <v>13347</v>
      </c>
      <c r="G1445" t="s">
        <v>22</v>
      </c>
      <c r="H1445" t="s">
        <v>7046</v>
      </c>
      <c r="I1445" t="s">
        <v>16042</v>
      </c>
      <c r="J1445" s="111" t="s">
        <v>7040</v>
      </c>
      <c r="K1445" t="s">
        <v>22</v>
      </c>
      <c r="L1445" t="s">
        <v>22</v>
      </c>
      <c r="M1445" s="113" t="s">
        <v>16043</v>
      </c>
      <c r="N1445" t="s">
        <v>22</v>
      </c>
      <c r="O1445" t="s">
        <v>22</v>
      </c>
    </row>
    <row r="1446" spans="1:15" ht="15.5" x14ac:dyDescent="0.35">
      <c r="A1446" t="s">
        <v>9071</v>
      </c>
      <c r="B1446" s="113" t="s">
        <v>16044</v>
      </c>
      <c r="C1446" t="s">
        <v>22</v>
      </c>
      <c r="D1446" t="s">
        <v>22</v>
      </c>
      <c r="E1446" t="s">
        <v>14334</v>
      </c>
      <c r="F1446" t="s">
        <v>13347</v>
      </c>
      <c r="G1446" t="s">
        <v>22</v>
      </c>
      <c r="H1446" t="s">
        <v>7046</v>
      </c>
      <c r="I1446" t="s">
        <v>16042</v>
      </c>
      <c r="J1446" s="111" t="s">
        <v>7040</v>
      </c>
      <c r="K1446" t="s">
        <v>22</v>
      </c>
      <c r="L1446" t="s">
        <v>22</v>
      </c>
      <c r="M1446" s="113" t="s">
        <v>16044</v>
      </c>
      <c r="N1446" t="s">
        <v>22</v>
      </c>
      <c r="O1446" t="s">
        <v>22</v>
      </c>
    </row>
    <row r="1447" spans="1:15" ht="15.5" x14ac:dyDescent="0.35">
      <c r="A1447" t="s">
        <v>9071</v>
      </c>
      <c r="B1447" s="113" t="s">
        <v>16045</v>
      </c>
      <c r="C1447" t="s">
        <v>22</v>
      </c>
      <c r="D1447" t="s">
        <v>22</v>
      </c>
      <c r="E1447" t="s">
        <v>14334</v>
      </c>
      <c r="F1447" t="s">
        <v>13347</v>
      </c>
      <c r="G1447" t="s">
        <v>22</v>
      </c>
      <c r="H1447" t="s">
        <v>7046</v>
      </c>
      <c r="I1447" t="s">
        <v>16042</v>
      </c>
      <c r="J1447" s="111" t="s">
        <v>7040</v>
      </c>
      <c r="K1447" t="s">
        <v>22</v>
      </c>
      <c r="L1447" t="s">
        <v>22</v>
      </c>
      <c r="M1447" s="113" t="s">
        <v>16045</v>
      </c>
      <c r="N1447" t="s">
        <v>22</v>
      </c>
      <c r="O1447" t="s">
        <v>22</v>
      </c>
    </row>
    <row r="1448" spans="1:15" ht="15.5" x14ac:dyDescent="0.35">
      <c r="A1448" t="s">
        <v>9071</v>
      </c>
      <c r="B1448" s="113" t="s">
        <v>16046</v>
      </c>
      <c r="C1448" t="s">
        <v>22</v>
      </c>
      <c r="D1448" t="s">
        <v>22</v>
      </c>
      <c r="E1448" t="s">
        <v>14334</v>
      </c>
      <c r="F1448" t="s">
        <v>13347</v>
      </c>
      <c r="G1448" t="s">
        <v>22</v>
      </c>
      <c r="H1448" t="s">
        <v>7046</v>
      </c>
      <c r="I1448" t="s">
        <v>16042</v>
      </c>
      <c r="J1448" s="111" t="s">
        <v>22</v>
      </c>
      <c r="K1448" t="s">
        <v>22</v>
      </c>
      <c r="L1448" t="s">
        <v>22</v>
      </c>
      <c r="M1448" s="113" t="s">
        <v>16046</v>
      </c>
      <c r="N1448" t="s">
        <v>22</v>
      </c>
      <c r="O1448" t="s">
        <v>22</v>
      </c>
    </row>
    <row r="1449" spans="1:15" ht="15.5" x14ac:dyDescent="0.35">
      <c r="A1449" t="s">
        <v>9071</v>
      </c>
      <c r="B1449" s="113" t="s">
        <v>16047</v>
      </c>
      <c r="C1449" t="s">
        <v>22</v>
      </c>
      <c r="D1449" t="s">
        <v>22</v>
      </c>
      <c r="E1449" t="s">
        <v>14334</v>
      </c>
      <c r="F1449" t="s">
        <v>13347</v>
      </c>
      <c r="G1449" t="s">
        <v>22</v>
      </c>
      <c r="H1449" t="s">
        <v>7046</v>
      </c>
      <c r="I1449" t="s">
        <v>22</v>
      </c>
      <c r="J1449" s="111" t="s">
        <v>7040</v>
      </c>
      <c r="K1449" t="s">
        <v>22</v>
      </c>
      <c r="L1449" t="s">
        <v>22</v>
      </c>
      <c r="M1449" s="113" t="s">
        <v>16047</v>
      </c>
      <c r="N1449" t="s">
        <v>22</v>
      </c>
      <c r="O1449" t="s">
        <v>22</v>
      </c>
    </row>
    <row r="1450" spans="1:15" ht="15.5" x14ac:dyDescent="0.35">
      <c r="A1450" t="s">
        <v>9071</v>
      </c>
      <c r="B1450" s="113" t="s">
        <v>16048</v>
      </c>
      <c r="C1450" t="s">
        <v>22</v>
      </c>
      <c r="D1450" t="s">
        <v>22</v>
      </c>
      <c r="E1450" t="s">
        <v>14334</v>
      </c>
      <c r="F1450" t="s">
        <v>13347</v>
      </c>
      <c r="G1450" t="s">
        <v>22</v>
      </c>
      <c r="H1450" t="s">
        <v>7046</v>
      </c>
      <c r="I1450" t="s">
        <v>22</v>
      </c>
      <c r="J1450" s="111" t="s">
        <v>7040</v>
      </c>
      <c r="K1450" t="s">
        <v>22</v>
      </c>
      <c r="L1450" t="s">
        <v>22</v>
      </c>
      <c r="M1450" s="113" t="s">
        <v>16048</v>
      </c>
      <c r="N1450" t="s">
        <v>22</v>
      </c>
      <c r="O1450" t="s">
        <v>22</v>
      </c>
    </row>
    <row r="1451" spans="1:15" x14ac:dyDescent="0.35">
      <c r="A1451" t="s">
        <v>9071</v>
      </c>
      <c r="B1451" t="s">
        <v>16049</v>
      </c>
      <c r="C1451" t="s">
        <v>22</v>
      </c>
      <c r="D1451" t="s">
        <v>22</v>
      </c>
      <c r="E1451" t="s">
        <v>14334</v>
      </c>
      <c r="F1451" t="s">
        <v>13347</v>
      </c>
      <c r="G1451" t="s">
        <v>22</v>
      </c>
      <c r="H1451" t="s">
        <v>7046</v>
      </c>
      <c r="I1451" t="s">
        <v>22</v>
      </c>
      <c r="J1451" t="s">
        <v>22</v>
      </c>
      <c r="K1451" t="s">
        <v>22</v>
      </c>
      <c r="L1451" t="s">
        <v>22</v>
      </c>
      <c r="M1451" t="s">
        <v>16049</v>
      </c>
      <c r="N1451" t="s">
        <v>22</v>
      </c>
      <c r="O1451" t="s">
        <v>22</v>
      </c>
    </row>
    <row r="1452" spans="1:15" x14ac:dyDescent="0.35">
      <c r="A1452" t="s">
        <v>9071</v>
      </c>
      <c r="B1452" t="s">
        <v>16050</v>
      </c>
      <c r="C1452" t="s">
        <v>22</v>
      </c>
      <c r="D1452" t="s">
        <v>22</v>
      </c>
      <c r="E1452" t="s">
        <v>14334</v>
      </c>
      <c r="F1452" t="s">
        <v>13347</v>
      </c>
      <c r="G1452" t="s">
        <v>22</v>
      </c>
      <c r="H1452" t="s">
        <v>22</v>
      </c>
      <c r="I1452" t="s">
        <v>22</v>
      </c>
      <c r="J1452" t="s">
        <v>22</v>
      </c>
      <c r="K1452" t="s">
        <v>22</v>
      </c>
      <c r="L1452" t="s">
        <v>22</v>
      </c>
      <c r="M1452" t="s">
        <v>16051</v>
      </c>
      <c r="N1452" t="s">
        <v>22</v>
      </c>
      <c r="O1452" t="s">
        <v>22</v>
      </c>
    </row>
    <row r="1453" spans="1:15" x14ac:dyDescent="0.35">
      <c r="A1453" t="s">
        <v>9071</v>
      </c>
      <c r="B1453" t="s">
        <v>16052</v>
      </c>
      <c r="C1453" t="s">
        <v>22</v>
      </c>
      <c r="D1453" t="s">
        <v>22</v>
      </c>
      <c r="E1453" t="s">
        <v>14334</v>
      </c>
      <c r="F1453" t="s">
        <v>13347</v>
      </c>
      <c r="G1453" t="s">
        <v>22</v>
      </c>
      <c r="H1453" t="s">
        <v>7052</v>
      </c>
      <c r="I1453" t="s">
        <v>22</v>
      </c>
      <c r="J1453" t="s">
        <v>22</v>
      </c>
      <c r="K1453" t="s">
        <v>22</v>
      </c>
      <c r="L1453" t="s">
        <v>22</v>
      </c>
      <c r="M1453" t="s">
        <v>16052</v>
      </c>
      <c r="N1453" t="s">
        <v>22</v>
      </c>
      <c r="O1453" t="s">
        <v>22</v>
      </c>
    </row>
    <row r="1454" spans="1:15" x14ac:dyDescent="0.35">
      <c r="A1454" t="s">
        <v>9071</v>
      </c>
      <c r="B1454" t="s">
        <v>16053</v>
      </c>
      <c r="C1454" t="s">
        <v>22</v>
      </c>
      <c r="D1454" t="s">
        <v>22</v>
      </c>
      <c r="E1454" t="s">
        <v>14334</v>
      </c>
      <c r="F1454" t="s">
        <v>13347</v>
      </c>
      <c r="G1454" t="s">
        <v>22</v>
      </c>
      <c r="H1454" t="s">
        <v>7046</v>
      </c>
      <c r="I1454" t="s">
        <v>22</v>
      </c>
      <c r="J1454" t="s">
        <v>22</v>
      </c>
      <c r="K1454" t="s">
        <v>22</v>
      </c>
      <c r="L1454" t="s">
        <v>22</v>
      </c>
      <c r="M1454" t="s">
        <v>16053</v>
      </c>
      <c r="N1454" t="s">
        <v>22</v>
      </c>
      <c r="O1454" t="s">
        <v>22</v>
      </c>
    </row>
    <row r="1455" spans="1:15" x14ac:dyDescent="0.35">
      <c r="A1455" t="s">
        <v>9071</v>
      </c>
      <c r="B1455" t="s">
        <v>16054</v>
      </c>
      <c r="C1455" t="s">
        <v>22</v>
      </c>
      <c r="D1455" t="s">
        <v>22</v>
      </c>
      <c r="E1455" t="s">
        <v>14334</v>
      </c>
      <c r="F1455" t="s">
        <v>13347</v>
      </c>
      <c r="G1455" t="s">
        <v>22</v>
      </c>
      <c r="H1455" t="s">
        <v>7046</v>
      </c>
      <c r="I1455" t="s">
        <v>22</v>
      </c>
      <c r="J1455" t="s">
        <v>22</v>
      </c>
      <c r="K1455" t="s">
        <v>22</v>
      </c>
      <c r="L1455" t="s">
        <v>22</v>
      </c>
      <c r="M1455" t="s">
        <v>16054</v>
      </c>
      <c r="N1455" t="s">
        <v>22</v>
      </c>
      <c r="O1455" t="s">
        <v>22</v>
      </c>
    </row>
    <row r="1456" spans="1:15" x14ac:dyDescent="0.35">
      <c r="A1456" t="s">
        <v>9071</v>
      </c>
      <c r="B1456" t="s">
        <v>16055</v>
      </c>
      <c r="C1456" t="s">
        <v>22</v>
      </c>
      <c r="D1456" t="s">
        <v>22</v>
      </c>
      <c r="E1456" t="s">
        <v>14334</v>
      </c>
      <c r="F1456" t="s">
        <v>13347</v>
      </c>
      <c r="G1456" t="s">
        <v>22</v>
      </c>
      <c r="H1456" t="s">
        <v>7046</v>
      </c>
      <c r="I1456" t="s">
        <v>22</v>
      </c>
      <c r="J1456" t="s">
        <v>22</v>
      </c>
      <c r="K1456" t="s">
        <v>22</v>
      </c>
      <c r="L1456" t="s">
        <v>22</v>
      </c>
      <c r="M1456" t="s">
        <v>16055</v>
      </c>
      <c r="N1456" t="s">
        <v>22</v>
      </c>
      <c r="O1456" t="s">
        <v>22</v>
      </c>
    </row>
    <row r="1457" spans="1:15" x14ac:dyDescent="0.35">
      <c r="A1457" t="s">
        <v>9071</v>
      </c>
      <c r="B1457" t="s">
        <v>16056</v>
      </c>
      <c r="C1457" t="s">
        <v>22</v>
      </c>
      <c r="D1457" t="s">
        <v>22</v>
      </c>
      <c r="E1457" t="s">
        <v>14334</v>
      </c>
      <c r="F1457" t="s">
        <v>13347</v>
      </c>
      <c r="G1457" t="s">
        <v>22</v>
      </c>
      <c r="H1457" t="s">
        <v>7046</v>
      </c>
      <c r="I1457" t="s">
        <v>22</v>
      </c>
      <c r="J1457" t="s">
        <v>22</v>
      </c>
      <c r="K1457" t="s">
        <v>22</v>
      </c>
      <c r="L1457" t="s">
        <v>22</v>
      </c>
      <c r="M1457" t="s">
        <v>16056</v>
      </c>
      <c r="N1457" t="s">
        <v>22</v>
      </c>
      <c r="O1457" t="s">
        <v>22</v>
      </c>
    </row>
    <row r="1458" spans="1:15" x14ac:dyDescent="0.35">
      <c r="A1458" t="s">
        <v>9071</v>
      </c>
      <c r="B1458" t="s">
        <v>16057</v>
      </c>
      <c r="C1458" t="s">
        <v>22</v>
      </c>
      <c r="D1458" t="s">
        <v>22</v>
      </c>
      <c r="E1458" t="s">
        <v>14334</v>
      </c>
      <c r="F1458" t="s">
        <v>13347</v>
      </c>
      <c r="G1458" t="s">
        <v>22</v>
      </c>
      <c r="H1458" t="s">
        <v>7046</v>
      </c>
      <c r="I1458" t="s">
        <v>22</v>
      </c>
      <c r="J1458" t="s">
        <v>22</v>
      </c>
      <c r="K1458" t="s">
        <v>22</v>
      </c>
      <c r="L1458" t="s">
        <v>22</v>
      </c>
      <c r="M1458" t="s">
        <v>16057</v>
      </c>
      <c r="N1458" t="s">
        <v>22</v>
      </c>
      <c r="O1458" t="s">
        <v>22</v>
      </c>
    </row>
    <row r="1459" spans="1:15" x14ac:dyDescent="0.35">
      <c r="A1459" t="s">
        <v>9071</v>
      </c>
      <c r="B1459" t="s">
        <v>16058</v>
      </c>
      <c r="C1459" t="s">
        <v>22</v>
      </c>
      <c r="D1459" t="s">
        <v>22</v>
      </c>
      <c r="E1459" t="s">
        <v>14334</v>
      </c>
      <c r="F1459" t="s">
        <v>13347</v>
      </c>
      <c r="G1459" t="s">
        <v>22</v>
      </c>
      <c r="H1459" t="s">
        <v>7046</v>
      </c>
      <c r="I1459" t="s">
        <v>22</v>
      </c>
      <c r="J1459" t="s">
        <v>22</v>
      </c>
      <c r="K1459" t="s">
        <v>22</v>
      </c>
      <c r="L1459" t="s">
        <v>22</v>
      </c>
      <c r="M1459" t="s">
        <v>16058</v>
      </c>
      <c r="N1459" t="s">
        <v>22</v>
      </c>
      <c r="O1459" t="s">
        <v>22</v>
      </c>
    </row>
    <row r="1460" spans="1:15" x14ac:dyDescent="0.35">
      <c r="A1460" t="s">
        <v>9071</v>
      </c>
      <c r="B1460" t="s">
        <v>16059</v>
      </c>
      <c r="C1460" t="s">
        <v>22</v>
      </c>
      <c r="D1460" t="s">
        <v>22</v>
      </c>
      <c r="E1460" t="s">
        <v>14334</v>
      </c>
      <c r="F1460" t="s">
        <v>13347</v>
      </c>
      <c r="G1460" t="s">
        <v>22</v>
      </c>
      <c r="H1460" t="s">
        <v>7052</v>
      </c>
      <c r="I1460" t="s">
        <v>22</v>
      </c>
      <c r="J1460" t="s">
        <v>22</v>
      </c>
      <c r="K1460" t="s">
        <v>22</v>
      </c>
      <c r="L1460" t="s">
        <v>22</v>
      </c>
      <c r="M1460" t="s">
        <v>16059</v>
      </c>
      <c r="N1460" t="s">
        <v>22</v>
      </c>
      <c r="O1460" t="s">
        <v>22</v>
      </c>
    </row>
    <row r="1461" spans="1:15" x14ac:dyDescent="0.35">
      <c r="A1461" t="s">
        <v>9071</v>
      </c>
      <c r="B1461" t="s">
        <v>16060</v>
      </c>
      <c r="C1461" t="s">
        <v>22</v>
      </c>
      <c r="D1461" t="s">
        <v>22</v>
      </c>
      <c r="E1461" t="s">
        <v>14334</v>
      </c>
      <c r="F1461" t="s">
        <v>13347</v>
      </c>
      <c r="G1461" t="s">
        <v>22</v>
      </c>
      <c r="H1461" t="s">
        <v>7046</v>
      </c>
      <c r="I1461" t="s">
        <v>22</v>
      </c>
      <c r="J1461" t="s">
        <v>22</v>
      </c>
      <c r="K1461" t="s">
        <v>22</v>
      </c>
      <c r="L1461" t="s">
        <v>22</v>
      </c>
      <c r="M1461" t="s">
        <v>16060</v>
      </c>
      <c r="N1461" t="s">
        <v>22</v>
      </c>
      <c r="O1461" t="s">
        <v>22</v>
      </c>
    </row>
    <row r="1462" spans="1:15" x14ac:dyDescent="0.35">
      <c r="A1462" t="s">
        <v>9071</v>
      </c>
      <c r="B1462" t="s">
        <v>16061</v>
      </c>
      <c r="C1462" t="s">
        <v>22</v>
      </c>
      <c r="D1462" t="s">
        <v>22</v>
      </c>
      <c r="E1462" t="s">
        <v>14334</v>
      </c>
      <c r="F1462" t="s">
        <v>13347</v>
      </c>
      <c r="G1462" t="s">
        <v>22</v>
      </c>
      <c r="H1462" t="s">
        <v>7046</v>
      </c>
      <c r="I1462" t="s">
        <v>22</v>
      </c>
      <c r="J1462" t="s">
        <v>22</v>
      </c>
      <c r="K1462" t="s">
        <v>22</v>
      </c>
      <c r="L1462" t="s">
        <v>22</v>
      </c>
      <c r="M1462" t="s">
        <v>16061</v>
      </c>
      <c r="N1462" t="s">
        <v>22</v>
      </c>
      <c r="O1462" t="s">
        <v>22</v>
      </c>
    </row>
    <row r="1463" spans="1:15" x14ac:dyDescent="0.35">
      <c r="A1463" t="s">
        <v>9071</v>
      </c>
      <c r="B1463" t="s">
        <v>16062</v>
      </c>
      <c r="C1463" t="s">
        <v>22</v>
      </c>
      <c r="D1463" t="s">
        <v>22</v>
      </c>
      <c r="E1463" t="s">
        <v>14334</v>
      </c>
      <c r="F1463" t="s">
        <v>13347</v>
      </c>
      <c r="G1463" t="s">
        <v>22</v>
      </c>
      <c r="H1463" t="s">
        <v>7046</v>
      </c>
      <c r="I1463" t="s">
        <v>22</v>
      </c>
      <c r="J1463" t="s">
        <v>22</v>
      </c>
      <c r="K1463" t="s">
        <v>22</v>
      </c>
      <c r="L1463" t="s">
        <v>22</v>
      </c>
      <c r="M1463" t="s">
        <v>16062</v>
      </c>
      <c r="N1463" t="s">
        <v>22</v>
      </c>
      <c r="O1463" t="s">
        <v>22</v>
      </c>
    </row>
    <row r="1464" spans="1:15" x14ac:dyDescent="0.35">
      <c r="A1464" t="s">
        <v>9071</v>
      </c>
      <c r="B1464" t="s">
        <v>16063</v>
      </c>
      <c r="C1464" t="s">
        <v>22</v>
      </c>
      <c r="D1464" t="s">
        <v>22</v>
      </c>
      <c r="E1464" t="s">
        <v>14334</v>
      </c>
      <c r="F1464" t="s">
        <v>13347</v>
      </c>
      <c r="G1464" t="s">
        <v>22</v>
      </c>
      <c r="H1464" t="s">
        <v>7052</v>
      </c>
      <c r="I1464" t="s">
        <v>22</v>
      </c>
      <c r="J1464" t="s">
        <v>22</v>
      </c>
      <c r="K1464" t="s">
        <v>22</v>
      </c>
      <c r="L1464" t="s">
        <v>22</v>
      </c>
      <c r="M1464" t="s">
        <v>16063</v>
      </c>
      <c r="N1464" t="s">
        <v>22</v>
      </c>
      <c r="O1464" t="s">
        <v>22</v>
      </c>
    </row>
    <row r="1465" spans="1:15" x14ac:dyDescent="0.35">
      <c r="A1465" t="s">
        <v>9071</v>
      </c>
      <c r="B1465" t="s">
        <v>16064</v>
      </c>
      <c r="C1465" t="s">
        <v>22</v>
      </c>
      <c r="D1465" t="s">
        <v>22</v>
      </c>
      <c r="E1465" t="s">
        <v>14334</v>
      </c>
      <c r="F1465" t="s">
        <v>13347</v>
      </c>
      <c r="G1465" t="s">
        <v>22</v>
      </c>
      <c r="H1465" t="s">
        <v>7046</v>
      </c>
      <c r="I1465" t="s">
        <v>22</v>
      </c>
      <c r="J1465" t="s">
        <v>22</v>
      </c>
      <c r="K1465" t="s">
        <v>22</v>
      </c>
      <c r="L1465" t="s">
        <v>22</v>
      </c>
      <c r="M1465" t="s">
        <v>16064</v>
      </c>
      <c r="N1465" t="s">
        <v>22</v>
      </c>
      <c r="O1465" t="s">
        <v>22</v>
      </c>
    </row>
    <row r="1466" spans="1:15" x14ac:dyDescent="0.35">
      <c r="A1466" t="s">
        <v>9071</v>
      </c>
      <c r="B1466" t="s">
        <v>16065</v>
      </c>
      <c r="C1466" t="s">
        <v>22</v>
      </c>
      <c r="D1466" t="s">
        <v>22</v>
      </c>
      <c r="E1466" t="s">
        <v>14334</v>
      </c>
      <c r="F1466" t="s">
        <v>13347</v>
      </c>
      <c r="G1466" t="s">
        <v>22</v>
      </c>
      <c r="H1466" t="s">
        <v>7046</v>
      </c>
      <c r="I1466" t="s">
        <v>22</v>
      </c>
      <c r="J1466" t="s">
        <v>22</v>
      </c>
      <c r="K1466" t="s">
        <v>22</v>
      </c>
      <c r="L1466" t="s">
        <v>22</v>
      </c>
      <c r="M1466" t="s">
        <v>16065</v>
      </c>
      <c r="N1466" t="s">
        <v>22</v>
      </c>
      <c r="O1466" t="s">
        <v>22</v>
      </c>
    </row>
    <row r="1467" spans="1:15" x14ac:dyDescent="0.35">
      <c r="A1467" t="s">
        <v>9071</v>
      </c>
      <c r="B1467" t="s">
        <v>16066</v>
      </c>
      <c r="C1467" t="s">
        <v>22</v>
      </c>
      <c r="D1467" t="s">
        <v>22</v>
      </c>
      <c r="E1467" t="s">
        <v>14334</v>
      </c>
      <c r="F1467" t="s">
        <v>13347</v>
      </c>
      <c r="G1467" t="s">
        <v>22</v>
      </c>
      <c r="H1467" t="s">
        <v>22</v>
      </c>
      <c r="I1467" t="s">
        <v>22</v>
      </c>
      <c r="J1467" t="s">
        <v>22</v>
      </c>
      <c r="K1467" t="s">
        <v>22</v>
      </c>
      <c r="L1467" t="s">
        <v>22</v>
      </c>
      <c r="M1467" t="s">
        <v>16066</v>
      </c>
      <c r="N1467" t="s">
        <v>22</v>
      </c>
      <c r="O1467" t="s">
        <v>22</v>
      </c>
    </row>
    <row r="1468" spans="1:15" x14ac:dyDescent="0.35">
      <c r="A1468" t="s">
        <v>9071</v>
      </c>
      <c r="B1468" t="s">
        <v>16067</v>
      </c>
      <c r="C1468" t="s">
        <v>22</v>
      </c>
      <c r="D1468" t="s">
        <v>22</v>
      </c>
      <c r="E1468" t="s">
        <v>14334</v>
      </c>
      <c r="F1468" t="s">
        <v>13347</v>
      </c>
      <c r="G1468" t="s">
        <v>22</v>
      </c>
      <c r="H1468" t="s">
        <v>22</v>
      </c>
      <c r="I1468" t="s">
        <v>22</v>
      </c>
      <c r="J1468" t="s">
        <v>22</v>
      </c>
      <c r="K1468" t="s">
        <v>22</v>
      </c>
      <c r="L1468" t="s">
        <v>22</v>
      </c>
      <c r="M1468" t="s">
        <v>16067</v>
      </c>
      <c r="N1468" t="s">
        <v>22</v>
      </c>
      <c r="O1468" t="s">
        <v>22</v>
      </c>
    </row>
    <row r="1469" spans="1:15" x14ac:dyDescent="0.35">
      <c r="A1469" t="s">
        <v>9071</v>
      </c>
      <c r="B1469" t="s">
        <v>16068</v>
      </c>
      <c r="C1469" t="s">
        <v>22</v>
      </c>
      <c r="D1469" t="s">
        <v>22</v>
      </c>
      <c r="E1469" t="s">
        <v>14334</v>
      </c>
      <c r="F1469" t="s">
        <v>13347</v>
      </c>
      <c r="G1469" t="s">
        <v>22</v>
      </c>
      <c r="H1469" t="s">
        <v>22</v>
      </c>
      <c r="I1469" t="s">
        <v>22</v>
      </c>
      <c r="J1469" t="s">
        <v>22</v>
      </c>
      <c r="K1469" t="s">
        <v>22</v>
      </c>
      <c r="L1469" t="s">
        <v>22</v>
      </c>
      <c r="M1469" t="s">
        <v>16068</v>
      </c>
      <c r="N1469" t="s">
        <v>22</v>
      </c>
      <c r="O1469" t="s">
        <v>22</v>
      </c>
    </row>
    <row r="1470" spans="1:15" x14ac:dyDescent="0.35">
      <c r="A1470" t="s">
        <v>9071</v>
      </c>
      <c r="B1470" t="s">
        <v>16069</v>
      </c>
      <c r="C1470" t="s">
        <v>22</v>
      </c>
      <c r="D1470" t="s">
        <v>22</v>
      </c>
      <c r="E1470" t="s">
        <v>14334</v>
      </c>
      <c r="F1470" t="s">
        <v>13347</v>
      </c>
      <c r="G1470" t="s">
        <v>22</v>
      </c>
      <c r="H1470" t="s">
        <v>22</v>
      </c>
      <c r="I1470" t="s">
        <v>22</v>
      </c>
      <c r="J1470" t="s">
        <v>22</v>
      </c>
      <c r="K1470" t="s">
        <v>22</v>
      </c>
      <c r="L1470" t="s">
        <v>22</v>
      </c>
      <c r="M1470" t="s">
        <v>16069</v>
      </c>
      <c r="N1470" t="s">
        <v>22</v>
      </c>
      <c r="O1470" t="s">
        <v>22</v>
      </c>
    </row>
    <row r="1471" spans="1:15" x14ac:dyDescent="0.35">
      <c r="A1471" t="s">
        <v>9071</v>
      </c>
      <c r="B1471" t="s">
        <v>16070</v>
      </c>
      <c r="C1471" t="s">
        <v>22</v>
      </c>
      <c r="D1471" t="s">
        <v>22</v>
      </c>
      <c r="E1471" t="s">
        <v>14334</v>
      </c>
      <c r="F1471" t="s">
        <v>13347</v>
      </c>
      <c r="G1471" t="s">
        <v>22</v>
      </c>
      <c r="H1471" t="s">
        <v>22</v>
      </c>
      <c r="I1471" t="s">
        <v>22</v>
      </c>
      <c r="J1471" t="s">
        <v>22</v>
      </c>
      <c r="K1471" t="s">
        <v>22</v>
      </c>
      <c r="L1471" t="s">
        <v>22</v>
      </c>
      <c r="M1471" t="s">
        <v>16069</v>
      </c>
      <c r="N1471" t="s">
        <v>22</v>
      </c>
      <c r="O1471" t="s">
        <v>22</v>
      </c>
    </row>
    <row r="1472" spans="1:15" x14ac:dyDescent="0.35">
      <c r="A1472" t="s">
        <v>9071</v>
      </c>
      <c r="B1472" t="s">
        <v>16071</v>
      </c>
      <c r="C1472" t="s">
        <v>22</v>
      </c>
      <c r="D1472" t="s">
        <v>22</v>
      </c>
      <c r="E1472" t="s">
        <v>14334</v>
      </c>
      <c r="F1472" t="s">
        <v>13347</v>
      </c>
      <c r="G1472" t="s">
        <v>22</v>
      </c>
      <c r="H1472" t="s">
        <v>22</v>
      </c>
      <c r="I1472" t="s">
        <v>22</v>
      </c>
      <c r="J1472" t="s">
        <v>22</v>
      </c>
      <c r="K1472" t="s">
        <v>22</v>
      </c>
      <c r="L1472" t="s">
        <v>22</v>
      </c>
      <c r="M1472" t="s">
        <v>16071</v>
      </c>
      <c r="N1472" t="s">
        <v>22</v>
      </c>
      <c r="O1472" t="s">
        <v>22</v>
      </c>
    </row>
    <row r="1473" spans="1:15" x14ac:dyDescent="0.35">
      <c r="A1473" t="s">
        <v>9071</v>
      </c>
      <c r="B1473" t="s">
        <v>16072</v>
      </c>
      <c r="C1473" t="s">
        <v>22</v>
      </c>
      <c r="D1473" t="s">
        <v>22</v>
      </c>
      <c r="E1473" t="s">
        <v>14334</v>
      </c>
      <c r="F1473" t="s">
        <v>13347</v>
      </c>
      <c r="G1473" t="s">
        <v>22</v>
      </c>
      <c r="H1473" t="s">
        <v>22</v>
      </c>
      <c r="I1473" t="s">
        <v>7048</v>
      </c>
      <c r="J1473" t="s">
        <v>22</v>
      </c>
      <c r="K1473" t="s">
        <v>22</v>
      </c>
      <c r="L1473" t="s">
        <v>22</v>
      </c>
      <c r="M1473" t="s">
        <v>16073</v>
      </c>
      <c r="N1473" t="s">
        <v>22</v>
      </c>
      <c r="O1473" t="s">
        <v>22</v>
      </c>
    </row>
    <row r="1474" spans="1:15" x14ac:dyDescent="0.35">
      <c r="A1474" t="s">
        <v>9071</v>
      </c>
      <c r="B1474" t="s">
        <v>16074</v>
      </c>
      <c r="C1474" t="s">
        <v>22</v>
      </c>
      <c r="D1474" t="s">
        <v>22</v>
      </c>
      <c r="E1474" t="s">
        <v>14334</v>
      </c>
      <c r="F1474" t="s">
        <v>13347</v>
      </c>
      <c r="G1474" t="s">
        <v>22</v>
      </c>
      <c r="H1474" t="s">
        <v>22</v>
      </c>
      <c r="I1474" t="s">
        <v>22</v>
      </c>
      <c r="J1474" t="s">
        <v>22</v>
      </c>
      <c r="K1474" t="s">
        <v>22</v>
      </c>
      <c r="L1474" t="s">
        <v>22</v>
      </c>
      <c r="M1474" t="s">
        <v>16074</v>
      </c>
      <c r="N1474" t="s">
        <v>22</v>
      </c>
      <c r="O1474" t="s">
        <v>22</v>
      </c>
    </row>
    <row r="1475" spans="1:15" x14ac:dyDescent="0.35">
      <c r="A1475" t="s">
        <v>9071</v>
      </c>
      <c r="B1475" t="s">
        <v>16075</v>
      </c>
      <c r="C1475" t="s">
        <v>22</v>
      </c>
      <c r="D1475" t="s">
        <v>22</v>
      </c>
      <c r="E1475" t="s">
        <v>15173</v>
      </c>
      <c r="F1475" t="s">
        <v>9900</v>
      </c>
      <c r="G1475" t="s">
        <v>22</v>
      </c>
      <c r="H1475" t="s">
        <v>22</v>
      </c>
      <c r="I1475" t="s">
        <v>22</v>
      </c>
      <c r="J1475" t="s">
        <v>22</v>
      </c>
      <c r="K1475" t="s">
        <v>22</v>
      </c>
      <c r="L1475" t="s">
        <v>22</v>
      </c>
      <c r="M1475" t="s">
        <v>16075</v>
      </c>
      <c r="N1475" t="s">
        <v>22</v>
      </c>
      <c r="O1475" t="s">
        <v>22</v>
      </c>
    </row>
    <row r="1476" spans="1:15" x14ac:dyDescent="0.35">
      <c r="A1476" t="s">
        <v>9071</v>
      </c>
      <c r="B1476" t="s">
        <v>16076</v>
      </c>
      <c r="C1476" t="s">
        <v>22</v>
      </c>
      <c r="D1476" t="s">
        <v>22</v>
      </c>
      <c r="E1476" t="s">
        <v>14334</v>
      </c>
      <c r="F1476" t="s">
        <v>13347</v>
      </c>
      <c r="G1476" t="s">
        <v>22</v>
      </c>
      <c r="H1476" t="s">
        <v>22</v>
      </c>
      <c r="I1476" t="s">
        <v>22</v>
      </c>
      <c r="J1476" t="s">
        <v>22</v>
      </c>
      <c r="K1476" t="s">
        <v>22</v>
      </c>
      <c r="L1476" t="s">
        <v>22</v>
      </c>
      <c r="M1476" t="s">
        <v>16076</v>
      </c>
      <c r="N1476" t="s">
        <v>22</v>
      </c>
      <c r="O1476" t="s">
        <v>22</v>
      </c>
    </row>
    <row r="1477" spans="1:15" x14ac:dyDescent="0.35">
      <c r="A1477" t="s">
        <v>9071</v>
      </c>
      <c r="B1477" t="s">
        <v>16077</v>
      </c>
      <c r="C1477" t="s">
        <v>22</v>
      </c>
      <c r="D1477" t="s">
        <v>22</v>
      </c>
      <c r="E1477" t="s">
        <v>14334</v>
      </c>
      <c r="F1477" t="s">
        <v>13347</v>
      </c>
      <c r="G1477" t="s">
        <v>22</v>
      </c>
      <c r="H1477" t="s">
        <v>22</v>
      </c>
      <c r="I1477" t="s">
        <v>22</v>
      </c>
      <c r="J1477" t="s">
        <v>22</v>
      </c>
      <c r="K1477" t="s">
        <v>22</v>
      </c>
      <c r="L1477" t="s">
        <v>22</v>
      </c>
      <c r="M1477" t="s">
        <v>16077</v>
      </c>
      <c r="N1477" t="s">
        <v>22</v>
      </c>
      <c r="O1477" t="s">
        <v>22</v>
      </c>
    </row>
    <row r="1478" spans="1:15" x14ac:dyDescent="0.35">
      <c r="A1478" t="s">
        <v>9071</v>
      </c>
      <c r="B1478" t="s">
        <v>16078</v>
      </c>
      <c r="C1478" t="s">
        <v>22</v>
      </c>
      <c r="D1478" t="s">
        <v>22</v>
      </c>
      <c r="E1478" t="s">
        <v>14334</v>
      </c>
      <c r="F1478" t="s">
        <v>13347</v>
      </c>
      <c r="G1478" t="s">
        <v>22</v>
      </c>
      <c r="H1478" t="s">
        <v>22</v>
      </c>
      <c r="I1478" t="s">
        <v>22</v>
      </c>
      <c r="J1478" t="s">
        <v>22</v>
      </c>
      <c r="K1478" t="s">
        <v>22</v>
      </c>
      <c r="L1478" t="s">
        <v>22</v>
      </c>
      <c r="M1478" t="s">
        <v>16078</v>
      </c>
      <c r="N1478" t="s">
        <v>22</v>
      </c>
      <c r="O1478" t="s">
        <v>22</v>
      </c>
    </row>
    <row r="1479" spans="1:15" x14ac:dyDescent="0.35">
      <c r="A1479" t="s">
        <v>9071</v>
      </c>
      <c r="B1479" t="s">
        <v>16079</v>
      </c>
      <c r="C1479" t="s">
        <v>22</v>
      </c>
      <c r="D1479" t="s">
        <v>22</v>
      </c>
      <c r="E1479" t="s">
        <v>13352</v>
      </c>
      <c r="F1479" t="s">
        <v>13347</v>
      </c>
      <c r="G1479" t="s">
        <v>22</v>
      </c>
      <c r="H1479" t="s">
        <v>7054</v>
      </c>
      <c r="I1479" t="s">
        <v>22</v>
      </c>
      <c r="J1479" t="s">
        <v>22</v>
      </c>
      <c r="K1479" t="s">
        <v>22</v>
      </c>
      <c r="L1479" t="s">
        <v>22</v>
      </c>
      <c r="M1479" t="s">
        <v>16079</v>
      </c>
      <c r="N1479" t="s">
        <v>22</v>
      </c>
      <c r="O1479" t="s">
        <v>22</v>
      </c>
    </row>
    <row r="1480" spans="1:15" x14ac:dyDescent="0.35">
      <c r="A1480" t="s">
        <v>9071</v>
      </c>
      <c r="B1480" t="s">
        <v>16080</v>
      </c>
      <c r="C1480" t="s">
        <v>22</v>
      </c>
      <c r="D1480" t="s">
        <v>22</v>
      </c>
      <c r="E1480" t="s">
        <v>14334</v>
      </c>
      <c r="F1480" t="s">
        <v>13347</v>
      </c>
      <c r="G1480" t="s">
        <v>22</v>
      </c>
      <c r="H1480" t="s">
        <v>22</v>
      </c>
      <c r="I1480" t="s">
        <v>22</v>
      </c>
      <c r="J1480" t="s">
        <v>22</v>
      </c>
      <c r="K1480" t="s">
        <v>22</v>
      </c>
      <c r="L1480" t="s">
        <v>22</v>
      </c>
      <c r="M1480" t="s">
        <v>16080</v>
      </c>
      <c r="N1480" t="s">
        <v>22</v>
      </c>
      <c r="O1480" t="s">
        <v>22</v>
      </c>
    </row>
    <row r="1481" spans="1:15" x14ac:dyDescent="0.35">
      <c r="A1481" t="s">
        <v>9071</v>
      </c>
      <c r="B1481" t="s">
        <v>16081</v>
      </c>
      <c r="C1481" t="s">
        <v>22</v>
      </c>
      <c r="D1481" t="s">
        <v>22</v>
      </c>
      <c r="E1481" t="s">
        <v>14334</v>
      </c>
      <c r="F1481" t="s">
        <v>9900</v>
      </c>
      <c r="G1481" t="s">
        <v>22</v>
      </c>
      <c r="H1481" t="s">
        <v>7052</v>
      </c>
      <c r="I1481" t="s">
        <v>22</v>
      </c>
      <c r="J1481" t="s">
        <v>22</v>
      </c>
      <c r="K1481" t="s">
        <v>22</v>
      </c>
      <c r="L1481" t="s">
        <v>22</v>
      </c>
      <c r="M1481" t="s">
        <v>16081</v>
      </c>
      <c r="N1481" t="s">
        <v>22</v>
      </c>
      <c r="O1481" t="s">
        <v>22</v>
      </c>
    </row>
    <row r="1482" spans="1:15" x14ac:dyDescent="0.35">
      <c r="A1482" t="s">
        <v>9071</v>
      </c>
      <c r="B1482" t="s">
        <v>16082</v>
      </c>
      <c r="C1482" t="s">
        <v>22</v>
      </c>
      <c r="D1482" t="s">
        <v>22</v>
      </c>
      <c r="E1482" t="s">
        <v>15173</v>
      </c>
      <c r="F1482" t="s">
        <v>9900</v>
      </c>
      <c r="G1482" t="s">
        <v>22</v>
      </c>
      <c r="H1482" t="s">
        <v>22</v>
      </c>
      <c r="I1482" t="s">
        <v>16083</v>
      </c>
      <c r="J1482" t="s">
        <v>22</v>
      </c>
      <c r="K1482" t="s">
        <v>22</v>
      </c>
      <c r="L1482">
        <v>90</v>
      </c>
      <c r="M1482" t="s">
        <v>16082</v>
      </c>
      <c r="N1482" t="s">
        <v>22</v>
      </c>
      <c r="O1482" t="s">
        <v>22</v>
      </c>
    </row>
    <row r="1483" spans="1:15" x14ac:dyDescent="0.35">
      <c r="A1483" t="s">
        <v>9071</v>
      </c>
      <c r="B1483" t="s">
        <v>16084</v>
      </c>
      <c r="C1483" t="s">
        <v>22</v>
      </c>
      <c r="D1483" t="s">
        <v>22</v>
      </c>
      <c r="E1483" t="s">
        <v>14334</v>
      </c>
      <c r="F1483" t="s">
        <v>13347</v>
      </c>
      <c r="G1483" t="s">
        <v>22</v>
      </c>
      <c r="H1483" t="s">
        <v>7046</v>
      </c>
      <c r="I1483" t="s">
        <v>22</v>
      </c>
      <c r="J1483" t="s">
        <v>22</v>
      </c>
      <c r="K1483" t="s">
        <v>22</v>
      </c>
      <c r="L1483" t="s">
        <v>22</v>
      </c>
      <c r="M1483" t="s">
        <v>16084</v>
      </c>
      <c r="N1483" t="s">
        <v>22</v>
      </c>
      <c r="O1483" t="s">
        <v>22</v>
      </c>
    </row>
    <row r="1484" spans="1:15" x14ac:dyDescent="0.35">
      <c r="A1484" t="s">
        <v>9071</v>
      </c>
      <c r="B1484" t="s">
        <v>16085</v>
      </c>
      <c r="C1484" t="s">
        <v>22</v>
      </c>
      <c r="D1484" t="s">
        <v>22</v>
      </c>
      <c r="E1484" t="s">
        <v>13352</v>
      </c>
      <c r="F1484" t="s">
        <v>9900</v>
      </c>
      <c r="G1484" t="s">
        <v>22</v>
      </c>
      <c r="H1484" t="s">
        <v>7054</v>
      </c>
      <c r="I1484" t="s">
        <v>22</v>
      </c>
      <c r="J1484" t="s">
        <v>22</v>
      </c>
      <c r="K1484" t="s">
        <v>22</v>
      </c>
      <c r="L1484" t="s">
        <v>22</v>
      </c>
      <c r="M1484" t="s">
        <v>16085</v>
      </c>
      <c r="N1484" t="s">
        <v>22</v>
      </c>
      <c r="O1484" t="s">
        <v>22</v>
      </c>
    </row>
    <row r="1485" spans="1:15" x14ac:dyDescent="0.35">
      <c r="A1485" t="s">
        <v>9071</v>
      </c>
      <c r="B1485" t="s">
        <v>16086</v>
      </c>
      <c r="C1485" t="s">
        <v>22</v>
      </c>
      <c r="D1485" t="s">
        <v>22</v>
      </c>
      <c r="E1485" t="s">
        <v>14334</v>
      </c>
      <c r="F1485" t="s">
        <v>13347</v>
      </c>
      <c r="G1485" t="s">
        <v>22</v>
      </c>
      <c r="H1485" t="s">
        <v>7052</v>
      </c>
      <c r="I1485" t="s">
        <v>22</v>
      </c>
      <c r="J1485" t="s">
        <v>22</v>
      </c>
      <c r="K1485" t="s">
        <v>22</v>
      </c>
      <c r="L1485" t="s">
        <v>22</v>
      </c>
      <c r="M1485" t="s">
        <v>16086</v>
      </c>
      <c r="N1485" t="s">
        <v>22</v>
      </c>
      <c r="O1485" t="s">
        <v>22</v>
      </c>
    </row>
    <row r="1486" spans="1:15" x14ac:dyDescent="0.35">
      <c r="A1486" t="s">
        <v>9071</v>
      </c>
      <c r="B1486" t="s">
        <v>16087</v>
      </c>
      <c r="C1486" t="s">
        <v>22</v>
      </c>
      <c r="D1486" t="s">
        <v>22</v>
      </c>
      <c r="E1486" t="s">
        <v>14334</v>
      </c>
      <c r="F1486" t="s">
        <v>13347</v>
      </c>
      <c r="G1486" t="s">
        <v>22</v>
      </c>
      <c r="H1486" t="s">
        <v>7046</v>
      </c>
      <c r="I1486" t="s">
        <v>22</v>
      </c>
      <c r="J1486" t="s">
        <v>22</v>
      </c>
      <c r="K1486" t="s">
        <v>22</v>
      </c>
      <c r="L1486" t="s">
        <v>22</v>
      </c>
      <c r="M1486" s="114" t="s">
        <v>16087</v>
      </c>
      <c r="N1486" t="s">
        <v>22</v>
      </c>
      <c r="O1486" t="s">
        <v>22</v>
      </c>
    </row>
    <row r="1487" spans="1:15" x14ac:dyDescent="0.35">
      <c r="A1487" t="s">
        <v>9071</v>
      </c>
      <c r="B1487" t="s">
        <v>16088</v>
      </c>
      <c r="C1487" t="s">
        <v>22</v>
      </c>
      <c r="D1487" t="s">
        <v>22</v>
      </c>
      <c r="E1487" t="s">
        <v>13352</v>
      </c>
      <c r="F1487" t="s">
        <v>13347</v>
      </c>
      <c r="G1487" t="s">
        <v>22</v>
      </c>
      <c r="H1487" t="s">
        <v>7052</v>
      </c>
      <c r="I1487" t="s">
        <v>22</v>
      </c>
      <c r="J1487" t="s">
        <v>22</v>
      </c>
      <c r="K1487" t="s">
        <v>22</v>
      </c>
      <c r="L1487" t="s">
        <v>22</v>
      </c>
      <c r="M1487" t="s">
        <v>16088</v>
      </c>
      <c r="N1487" t="s">
        <v>22</v>
      </c>
      <c r="O1487" t="s">
        <v>22</v>
      </c>
    </row>
    <row r="1488" spans="1:15" x14ac:dyDescent="0.35">
      <c r="A1488" t="s">
        <v>9071</v>
      </c>
      <c r="B1488" t="s">
        <v>16089</v>
      </c>
      <c r="C1488" t="s">
        <v>22</v>
      </c>
      <c r="D1488" t="s">
        <v>22</v>
      </c>
      <c r="E1488" t="s">
        <v>14334</v>
      </c>
      <c r="F1488" t="s">
        <v>13351</v>
      </c>
      <c r="G1488" t="s">
        <v>22</v>
      </c>
      <c r="H1488" t="s">
        <v>22</v>
      </c>
      <c r="I1488" t="s">
        <v>22</v>
      </c>
      <c r="J1488" t="s">
        <v>22</v>
      </c>
      <c r="K1488" t="s">
        <v>22</v>
      </c>
      <c r="L1488" t="s">
        <v>22</v>
      </c>
      <c r="M1488" t="s">
        <v>16089</v>
      </c>
      <c r="N1488" t="s">
        <v>22</v>
      </c>
      <c r="O1488" t="s">
        <v>22</v>
      </c>
    </row>
    <row r="1489" spans="1:15" x14ac:dyDescent="0.35">
      <c r="A1489" t="s">
        <v>9071</v>
      </c>
      <c r="B1489" t="s">
        <v>16090</v>
      </c>
      <c r="C1489" t="s">
        <v>22</v>
      </c>
      <c r="D1489" t="s">
        <v>22</v>
      </c>
      <c r="E1489" t="s">
        <v>14349</v>
      </c>
      <c r="F1489" t="s">
        <v>13347</v>
      </c>
      <c r="G1489" t="s">
        <v>22</v>
      </c>
      <c r="H1489" t="s">
        <v>7046</v>
      </c>
      <c r="I1489" t="s">
        <v>7029</v>
      </c>
      <c r="J1489" t="s">
        <v>7035</v>
      </c>
      <c r="K1489" t="s">
        <v>22</v>
      </c>
      <c r="L1489" t="s">
        <v>22</v>
      </c>
      <c r="M1489" t="s">
        <v>16090</v>
      </c>
      <c r="N1489" t="s">
        <v>22</v>
      </c>
      <c r="O1489" t="s">
        <v>22</v>
      </c>
    </row>
    <row r="1490" spans="1:15" x14ac:dyDescent="0.35">
      <c r="A1490" t="s">
        <v>9071</v>
      </c>
      <c r="B1490" t="s">
        <v>16091</v>
      </c>
      <c r="C1490" t="s">
        <v>22</v>
      </c>
      <c r="D1490" t="s">
        <v>22</v>
      </c>
      <c r="E1490" t="s">
        <v>14334</v>
      </c>
      <c r="F1490" t="s">
        <v>13347</v>
      </c>
      <c r="G1490" t="s">
        <v>22</v>
      </c>
      <c r="H1490" t="s">
        <v>22</v>
      </c>
      <c r="I1490" t="s">
        <v>22</v>
      </c>
      <c r="J1490" t="s">
        <v>22</v>
      </c>
      <c r="K1490" t="s">
        <v>22</v>
      </c>
      <c r="L1490" t="s">
        <v>22</v>
      </c>
      <c r="M1490" t="s">
        <v>16091</v>
      </c>
      <c r="N1490" t="s">
        <v>22</v>
      </c>
      <c r="O1490" t="s">
        <v>22</v>
      </c>
    </row>
    <row r="1491" spans="1:15" x14ac:dyDescent="0.35">
      <c r="A1491" t="s">
        <v>9071</v>
      </c>
      <c r="B1491" t="s">
        <v>16092</v>
      </c>
      <c r="C1491" t="s">
        <v>22</v>
      </c>
      <c r="D1491" t="s">
        <v>22</v>
      </c>
      <c r="E1491" t="s">
        <v>13352</v>
      </c>
      <c r="F1491" t="s">
        <v>13351</v>
      </c>
      <c r="G1491" t="s">
        <v>22</v>
      </c>
      <c r="H1491" t="s">
        <v>7054</v>
      </c>
      <c r="I1491" t="s">
        <v>22</v>
      </c>
      <c r="J1491" t="s">
        <v>22</v>
      </c>
      <c r="K1491" t="s">
        <v>22</v>
      </c>
      <c r="L1491" t="s">
        <v>22</v>
      </c>
      <c r="M1491" t="s">
        <v>16092</v>
      </c>
      <c r="N1491" t="s">
        <v>22</v>
      </c>
      <c r="O1491" t="s">
        <v>22</v>
      </c>
    </row>
    <row r="1492" spans="1:15" x14ac:dyDescent="0.35">
      <c r="A1492" t="s">
        <v>9071</v>
      </c>
      <c r="B1492" t="s">
        <v>16093</v>
      </c>
      <c r="C1492" t="s">
        <v>22</v>
      </c>
      <c r="D1492" t="s">
        <v>22</v>
      </c>
      <c r="E1492" t="s">
        <v>14334</v>
      </c>
      <c r="F1492" t="s">
        <v>13347</v>
      </c>
      <c r="G1492" t="s">
        <v>22</v>
      </c>
      <c r="H1492" t="s">
        <v>22</v>
      </c>
      <c r="I1492" t="s">
        <v>22</v>
      </c>
      <c r="J1492" t="s">
        <v>22</v>
      </c>
      <c r="K1492" t="s">
        <v>22</v>
      </c>
      <c r="L1492" t="s">
        <v>22</v>
      </c>
      <c r="M1492" t="s">
        <v>16093</v>
      </c>
      <c r="N1492" t="s">
        <v>22</v>
      </c>
      <c r="O1492" t="s">
        <v>22</v>
      </c>
    </row>
    <row r="1493" spans="1:15" x14ac:dyDescent="0.35">
      <c r="A1493" t="s">
        <v>9071</v>
      </c>
      <c r="B1493" t="s">
        <v>16094</v>
      </c>
      <c r="C1493" t="s">
        <v>22</v>
      </c>
      <c r="D1493" t="s">
        <v>22</v>
      </c>
      <c r="E1493" t="s">
        <v>14334</v>
      </c>
      <c r="F1493" t="s">
        <v>13347</v>
      </c>
      <c r="G1493" t="s">
        <v>22</v>
      </c>
      <c r="H1493" t="s">
        <v>7046</v>
      </c>
      <c r="I1493" t="s">
        <v>7029</v>
      </c>
      <c r="J1493" t="s">
        <v>22</v>
      </c>
      <c r="K1493" t="s">
        <v>22</v>
      </c>
      <c r="L1493" t="s">
        <v>22</v>
      </c>
      <c r="M1493" t="s">
        <v>16094</v>
      </c>
      <c r="N1493" t="s">
        <v>22</v>
      </c>
      <c r="O1493" t="s">
        <v>22</v>
      </c>
    </row>
    <row r="1494" spans="1:15" x14ac:dyDescent="0.35">
      <c r="A1494" t="s">
        <v>9071</v>
      </c>
      <c r="B1494" t="s">
        <v>16095</v>
      </c>
      <c r="C1494" t="s">
        <v>22</v>
      </c>
      <c r="D1494" t="s">
        <v>22</v>
      </c>
      <c r="E1494" t="s">
        <v>14334</v>
      </c>
      <c r="F1494" t="s">
        <v>13347</v>
      </c>
      <c r="G1494" t="s">
        <v>22</v>
      </c>
      <c r="H1494" t="s">
        <v>490</v>
      </c>
      <c r="I1494" t="s">
        <v>22</v>
      </c>
      <c r="J1494" t="s">
        <v>22</v>
      </c>
      <c r="K1494" t="s">
        <v>22</v>
      </c>
      <c r="L1494">
        <v>92.5</v>
      </c>
      <c r="M1494" t="s">
        <v>16095</v>
      </c>
      <c r="N1494" t="s">
        <v>22</v>
      </c>
      <c r="O1494" t="s">
        <v>22</v>
      </c>
    </row>
    <row r="1495" spans="1:15" x14ac:dyDescent="0.35">
      <c r="A1495" t="s">
        <v>9071</v>
      </c>
      <c r="B1495" t="s">
        <v>16096</v>
      </c>
      <c r="C1495" t="s">
        <v>22</v>
      </c>
      <c r="D1495" t="s">
        <v>22</v>
      </c>
      <c r="E1495" t="s">
        <v>14334</v>
      </c>
      <c r="F1495" t="s">
        <v>13347</v>
      </c>
      <c r="G1495" t="s">
        <v>22</v>
      </c>
      <c r="H1495" t="s">
        <v>7046</v>
      </c>
      <c r="I1495" t="s">
        <v>22</v>
      </c>
      <c r="J1495" t="s">
        <v>22</v>
      </c>
      <c r="K1495" t="s">
        <v>22</v>
      </c>
      <c r="L1495">
        <v>145</v>
      </c>
      <c r="M1495" t="s">
        <v>16096</v>
      </c>
      <c r="N1495" t="s">
        <v>22</v>
      </c>
      <c r="O1495" t="s">
        <v>22</v>
      </c>
    </row>
    <row r="1496" spans="1:15" x14ac:dyDescent="0.35">
      <c r="A1496" t="s">
        <v>9071</v>
      </c>
      <c r="B1496" t="s">
        <v>16097</v>
      </c>
      <c r="C1496" t="s">
        <v>22</v>
      </c>
      <c r="D1496" t="s">
        <v>22</v>
      </c>
      <c r="E1496" t="s">
        <v>14334</v>
      </c>
      <c r="F1496" t="s">
        <v>13347</v>
      </c>
      <c r="G1496" t="s">
        <v>22</v>
      </c>
      <c r="H1496" t="s">
        <v>7046</v>
      </c>
      <c r="I1496" t="s">
        <v>7029</v>
      </c>
      <c r="J1496" t="s">
        <v>22</v>
      </c>
      <c r="K1496" t="s">
        <v>22</v>
      </c>
      <c r="L1496">
        <v>120</v>
      </c>
      <c r="M1496" t="s">
        <v>16097</v>
      </c>
      <c r="N1496" t="s">
        <v>22</v>
      </c>
      <c r="O1496" t="s">
        <v>22</v>
      </c>
    </row>
    <row r="1497" spans="1:15" x14ac:dyDescent="0.35">
      <c r="A1497" t="s">
        <v>9071</v>
      </c>
      <c r="B1497" t="s">
        <v>16098</v>
      </c>
      <c r="C1497" t="s">
        <v>22</v>
      </c>
      <c r="D1497" t="s">
        <v>22</v>
      </c>
      <c r="E1497" t="s">
        <v>14951</v>
      </c>
      <c r="F1497" t="s">
        <v>13347</v>
      </c>
      <c r="G1497" t="s">
        <v>22</v>
      </c>
      <c r="H1497" t="s">
        <v>7046</v>
      </c>
      <c r="I1497" t="s">
        <v>22</v>
      </c>
      <c r="J1497" t="s">
        <v>22</v>
      </c>
      <c r="K1497" t="s">
        <v>22</v>
      </c>
      <c r="L1497">
        <v>120</v>
      </c>
      <c r="M1497" t="s">
        <v>16097</v>
      </c>
      <c r="N1497" t="s">
        <v>22</v>
      </c>
      <c r="O1497" t="s">
        <v>22</v>
      </c>
    </row>
    <row r="1498" spans="1:15" x14ac:dyDescent="0.35">
      <c r="A1498" t="s">
        <v>9071</v>
      </c>
      <c r="B1498" t="s">
        <v>16099</v>
      </c>
      <c r="C1498" t="s">
        <v>22</v>
      </c>
      <c r="D1498" t="s">
        <v>22</v>
      </c>
      <c r="E1498" t="s">
        <v>14334</v>
      </c>
      <c r="F1498" t="s">
        <v>13347</v>
      </c>
      <c r="G1498" t="s">
        <v>22</v>
      </c>
      <c r="H1498" t="s">
        <v>22</v>
      </c>
      <c r="I1498" t="s">
        <v>22</v>
      </c>
      <c r="J1498" t="s">
        <v>22</v>
      </c>
      <c r="K1498" t="s">
        <v>22</v>
      </c>
      <c r="L1498" t="s">
        <v>22</v>
      </c>
      <c r="M1498" t="s">
        <v>16100</v>
      </c>
      <c r="N1498" t="s">
        <v>22</v>
      </c>
      <c r="O1498" t="s">
        <v>22</v>
      </c>
    </row>
    <row r="1499" spans="1:15" x14ac:dyDescent="0.35">
      <c r="A1499" t="s">
        <v>9071</v>
      </c>
      <c r="B1499" t="s">
        <v>16101</v>
      </c>
      <c r="C1499" t="s">
        <v>22</v>
      </c>
      <c r="D1499" t="s">
        <v>22</v>
      </c>
      <c r="E1499" t="s">
        <v>14334</v>
      </c>
      <c r="F1499" t="s">
        <v>13347</v>
      </c>
      <c r="G1499" t="s">
        <v>22</v>
      </c>
      <c r="H1499" t="s">
        <v>7046</v>
      </c>
      <c r="I1499" t="s">
        <v>22</v>
      </c>
      <c r="J1499" t="s">
        <v>22</v>
      </c>
      <c r="K1499" t="s">
        <v>22</v>
      </c>
      <c r="L1499" t="s">
        <v>22</v>
      </c>
      <c r="M1499" t="s">
        <v>16101</v>
      </c>
      <c r="N1499" t="s">
        <v>22</v>
      </c>
      <c r="O1499" t="s">
        <v>22</v>
      </c>
    </row>
    <row r="1500" spans="1:15" x14ac:dyDescent="0.35">
      <c r="A1500" t="s">
        <v>9071</v>
      </c>
      <c r="B1500" t="s">
        <v>16102</v>
      </c>
      <c r="C1500" t="s">
        <v>22</v>
      </c>
      <c r="D1500" t="s">
        <v>22</v>
      </c>
      <c r="E1500" t="s">
        <v>14334</v>
      </c>
      <c r="F1500" t="s">
        <v>13347</v>
      </c>
      <c r="G1500" t="s">
        <v>22</v>
      </c>
      <c r="H1500" t="s">
        <v>22</v>
      </c>
      <c r="I1500" t="s">
        <v>22</v>
      </c>
      <c r="J1500" t="s">
        <v>22</v>
      </c>
      <c r="K1500" t="s">
        <v>22</v>
      </c>
      <c r="L1500" t="s">
        <v>22</v>
      </c>
      <c r="M1500" t="s">
        <v>16102</v>
      </c>
      <c r="N1500" t="s">
        <v>22</v>
      </c>
      <c r="O1500" t="s">
        <v>22</v>
      </c>
    </row>
    <row r="1501" spans="1:15" x14ac:dyDescent="0.35">
      <c r="A1501" t="s">
        <v>9071</v>
      </c>
      <c r="B1501" t="s">
        <v>16103</v>
      </c>
      <c r="C1501" t="s">
        <v>22</v>
      </c>
      <c r="D1501" t="s">
        <v>22</v>
      </c>
      <c r="E1501" t="s">
        <v>14334</v>
      </c>
      <c r="F1501" t="s">
        <v>13347</v>
      </c>
      <c r="G1501" t="s">
        <v>22</v>
      </c>
      <c r="H1501" t="s">
        <v>22</v>
      </c>
      <c r="I1501" t="s">
        <v>22</v>
      </c>
      <c r="J1501" t="s">
        <v>22</v>
      </c>
      <c r="K1501" t="s">
        <v>22</v>
      </c>
      <c r="L1501" t="s">
        <v>22</v>
      </c>
      <c r="M1501" t="s">
        <v>16103</v>
      </c>
      <c r="N1501" t="s">
        <v>22</v>
      </c>
      <c r="O1501" t="s">
        <v>22</v>
      </c>
    </row>
    <row r="1502" spans="1:15" x14ac:dyDescent="0.35">
      <c r="A1502" t="s">
        <v>9071</v>
      </c>
      <c r="B1502" t="s">
        <v>16104</v>
      </c>
      <c r="C1502" t="s">
        <v>22</v>
      </c>
      <c r="D1502" t="s">
        <v>22</v>
      </c>
      <c r="E1502" t="s">
        <v>14334</v>
      </c>
      <c r="F1502" t="s">
        <v>13347</v>
      </c>
      <c r="G1502" t="s">
        <v>22</v>
      </c>
      <c r="H1502" t="s">
        <v>22</v>
      </c>
      <c r="I1502" t="s">
        <v>22</v>
      </c>
      <c r="J1502" t="s">
        <v>22</v>
      </c>
      <c r="K1502" t="s">
        <v>22</v>
      </c>
      <c r="L1502" t="s">
        <v>22</v>
      </c>
      <c r="M1502" t="s">
        <v>16104</v>
      </c>
      <c r="N1502" t="s">
        <v>22</v>
      </c>
      <c r="O1502" t="s">
        <v>22</v>
      </c>
    </row>
    <row r="1503" spans="1:15" x14ac:dyDescent="0.35">
      <c r="A1503" t="s">
        <v>9071</v>
      </c>
      <c r="B1503" t="s">
        <v>16105</v>
      </c>
      <c r="C1503" t="s">
        <v>22</v>
      </c>
      <c r="D1503" t="s">
        <v>22</v>
      </c>
      <c r="E1503" t="s">
        <v>14334</v>
      </c>
      <c r="F1503" t="s">
        <v>13347</v>
      </c>
      <c r="G1503" t="s">
        <v>22</v>
      </c>
      <c r="H1503" t="s">
        <v>22</v>
      </c>
      <c r="I1503" t="s">
        <v>22</v>
      </c>
      <c r="J1503" t="s">
        <v>22</v>
      </c>
      <c r="K1503" t="s">
        <v>22</v>
      </c>
      <c r="L1503" t="s">
        <v>22</v>
      </c>
      <c r="M1503" t="s">
        <v>16105</v>
      </c>
      <c r="N1503" t="s">
        <v>22</v>
      </c>
      <c r="O1503" t="s">
        <v>22</v>
      </c>
    </row>
    <row r="1504" spans="1:15" x14ac:dyDescent="0.35">
      <c r="A1504" t="s">
        <v>9071</v>
      </c>
      <c r="B1504" t="s">
        <v>16106</v>
      </c>
      <c r="C1504" t="s">
        <v>22</v>
      </c>
      <c r="D1504" t="s">
        <v>22</v>
      </c>
      <c r="E1504" t="s">
        <v>14334</v>
      </c>
      <c r="F1504" t="s">
        <v>13347</v>
      </c>
      <c r="G1504" t="s">
        <v>22</v>
      </c>
      <c r="H1504" t="s">
        <v>7046</v>
      </c>
      <c r="I1504" t="s">
        <v>22</v>
      </c>
      <c r="J1504" t="s">
        <v>22</v>
      </c>
      <c r="K1504" t="s">
        <v>22</v>
      </c>
      <c r="L1504" t="s">
        <v>22</v>
      </c>
      <c r="M1504" t="s">
        <v>16106</v>
      </c>
      <c r="N1504" t="s">
        <v>22</v>
      </c>
      <c r="O1504" t="s">
        <v>22</v>
      </c>
    </row>
    <row r="1505" spans="1:15" x14ac:dyDescent="0.35">
      <c r="A1505" t="s">
        <v>9071</v>
      </c>
      <c r="B1505" t="s">
        <v>16107</v>
      </c>
      <c r="C1505" t="s">
        <v>22</v>
      </c>
      <c r="D1505" t="s">
        <v>22</v>
      </c>
      <c r="E1505" t="s">
        <v>14334</v>
      </c>
      <c r="F1505" t="s">
        <v>13347</v>
      </c>
      <c r="G1505" t="s">
        <v>22</v>
      </c>
      <c r="H1505" t="s">
        <v>22</v>
      </c>
      <c r="I1505" t="s">
        <v>22</v>
      </c>
      <c r="J1505" t="s">
        <v>22</v>
      </c>
      <c r="K1505" t="s">
        <v>22</v>
      </c>
      <c r="L1505" t="s">
        <v>22</v>
      </c>
      <c r="M1505" t="s">
        <v>16107</v>
      </c>
      <c r="N1505" t="s">
        <v>22</v>
      </c>
      <c r="O1505" t="s">
        <v>22</v>
      </c>
    </row>
    <row r="1506" spans="1:15" x14ac:dyDescent="0.35">
      <c r="A1506" t="s">
        <v>9071</v>
      </c>
      <c r="B1506" t="s">
        <v>16108</v>
      </c>
      <c r="C1506" t="s">
        <v>22</v>
      </c>
      <c r="D1506" t="s">
        <v>22</v>
      </c>
      <c r="E1506" t="s">
        <v>14349</v>
      </c>
      <c r="F1506" t="s">
        <v>13347</v>
      </c>
      <c r="G1506" t="s">
        <v>22</v>
      </c>
      <c r="H1506" t="s">
        <v>7046</v>
      </c>
      <c r="I1506" t="s">
        <v>7029</v>
      </c>
      <c r="J1506" t="s">
        <v>7035</v>
      </c>
      <c r="K1506" t="s">
        <v>22</v>
      </c>
      <c r="L1506" t="s">
        <v>22</v>
      </c>
      <c r="M1506" t="s">
        <v>16108</v>
      </c>
      <c r="N1506" t="s">
        <v>22</v>
      </c>
      <c r="O1506" t="s">
        <v>22</v>
      </c>
    </row>
    <row r="1507" spans="1:15" x14ac:dyDescent="0.35">
      <c r="A1507" t="s">
        <v>9071</v>
      </c>
      <c r="B1507" t="s">
        <v>16109</v>
      </c>
      <c r="C1507" t="s">
        <v>22</v>
      </c>
      <c r="D1507" t="s">
        <v>22</v>
      </c>
      <c r="E1507" t="s">
        <v>14334</v>
      </c>
      <c r="F1507" t="s">
        <v>13347</v>
      </c>
      <c r="G1507" t="s">
        <v>22</v>
      </c>
      <c r="H1507" t="s">
        <v>7046</v>
      </c>
      <c r="I1507" t="s">
        <v>7033</v>
      </c>
      <c r="J1507" t="s">
        <v>22</v>
      </c>
      <c r="K1507" t="s">
        <v>22</v>
      </c>
      <c r="L1507" t="s">
        <v>22</v>
      </c>
      <c r="M1507" t="s">
        <v>16109</v>
      </c>
      <c r="N1507" t="s">
        <v>22</v>
      </c>
      <c r="O1507" t="s">
        <v>22</v>
      </c>
    </row>
    <row r="1508" spans="1:15" x14ac:dyDescent="0.35">
      <c r="A1508" t="s">
        <v>9071</v>
      </c>
      <c r="B1508" t="s">
        <v>16110</v>
      </c>
      <c r="C1508" t="s">
        <v>22</v>
      </c>
      <c r="D1508" t="s">
        <v>22</v>
      </c>
      <c r="E1508" t="s">
        <v>14334</v>
      </c>
      <c r="F1508" t="s">
        <v>13347</v>
      </c>
      <c r="G1508" t="s">
        <v>22</v>
      </c>
      <c r="H1508" t="s">
        <v>7046</v>
      </c>
      <c r="I1508" t="s">
        <v>22</v>
      </c>
      <c r="J1508" t="s">
        <v>22</v>
      </c>
      <c r="K1508" t="s">
        <v>22</v>
      </c>
      <c r="L1508" t="s">
        <v>22</v>
      </c>
      <c r="M1508" t="s">
        <v>16110</v>
      </c>
      <c r="N1508" t="s">
        <v>22</v>
      </c>
      <c r="O1508" t="s">
        <v>22</v>
      </c>
    </row>
    <row r="1509" spans="1:15" x14ac:dyDescent="0.35">
      <c r="A1509" t="s">
        <v>9071</v>
      </c>
      <c r="B1509" t="s">
        <v>16111</v>
      </c>
      <c r="C1509" t="s">
        <v>22</v>
      </c>
      <c r="D1509" t="s">
        <v>22</v>
      </c>
      <c r="E1509" t="s">
        <v>14334</v>
      </c>
      <c r="F1509" t="s">
        <v>13347</v>
      </c>
      <c r="G1509" t="s">
        <v>22</v>
      </c>
      <c r="H1509" t="s">
        <v>22</v>
      </c>
      <c r="I1509" t="s">
        <v>22</v>
      </c>
      <c r="J1509" t="s">
        <v>22</v>
      </c>
      <c r="K1509" t="s">
        <v>22</v>
      </c>
      <c r="L1509" t="s">
        <v>22</v>
      </c>
      <c r="M1509" t="s">
        <v>16111</v>
      </c>
      <c r="N1509" t="s">
        <v>22</v>
      </c>
      <c r="O1509" t="s">
        <v>22</v>
      </c>
    </row>
    <row r="1510" spans="1:15" x14ac:dyDescent="0.35">
      <c r="A1510" t="s">
        <v>9071</v>
      </c>
      <c r="B1510" t="s">
        <v>16112</v>
      </c>
      <c r="C1510" t="s">
        <v>22</v>
      </c>
      <c r="D1510" t="s">
        <v>22</v>
      </c>
      <c r="E1510" t="s">
        <v>14334</v>
      </c>
      <c r="F1510" t="s">
        <v>13347</v>
      </c>
      <c r="G1510" t="s">
        <v>22</v>
      </c>
      <c r="H1510" t="s">
        <v>7046</v>
      </c>
      <c r="I1510" t="s">
        <v>22</v>
      </c>
      <c r="J1510" t="s">
        <v>22</v>
      </c>
      <c r="K1510" t="s">
        <v>22</v>
      </c>
      <c r="L1510" t="s">
        <v>22</v>
      </c>
      <c r="M1510" t="s">
        <v>16113</v>
      </c>
      <c r="N1510" t="s">
        <v>22</v>
      </c>
      <c r="O1510" t="s">
        <v>22</v>
      </c>
    </row>
    <row r="1511" spans="1:15" x14ac:dyDescent="0.35">
      <c r="A1511" t="s">
        <v>9071</v>
      </c>
      <c r="B1511" t="s">
        <v>16114</v>
      </c>
      <c r="C1511" t="s">
        <v>22</v>
      </c>
      <c r="D1511" t="s">
        <v>22</v>
      </c>
      <c r="E1511" t="s">
        <v>14334</v>
      </c>
      <c r="F1511" t="s">
        <v>13347</v>
      </c>
      <c r="G1511" t="s">
        <v>22</v>
      </c>
      <c r="H1511" t="s">
        <v>7052</v>
      </c>
      <c r="I1511" t="s">
        <v>22</v>
      </c>
      <c r="J1511" t="s">
        <v>22</v>
      </c>
      <c r="K1511" t="s">
        <v>22</v>
      </c>
      <c r="L1511" t="s">
        <v>22</v>
      </c>
      <c r="M1511" t="s">
        <v>16114</v>
      </c>
      <c r="N1511" t="s">
        <v>22</v>
      </c>
      <c r="O1511" t="s">
        <v>22</v>
      </c>
    </row>
    <row r="1512" spans="1:15" x14ac:dyDescent="0.35">
      <c r="A1512" t="s">
        <v>9071</v>
      </c>
      <c r="B1512" t="s">
        <v>16115</v>
      </c>
      <c r="C1512" t="s">
        <v>22</v>
      </c>
      <c r="D1512" t="s">
        <v>22</v>
      </c>
      <c r="E1512" t="s">
        <v>14334</v>
      </c>
      <c r="F1512" t="s">
        <v>13347</v>
      </c>
      <c r="G1512" t="s">
        <v>22</v>
      </c>
      <c r="H1512" t="s">
        <v>7046</v>
      </c>
      <c r="I1512" t="s">
        <v>22</v>
      </c>
      <c r="J1512" t="s">
        <v>22</v>
      </c>
      <c r="K1512" t="s">
        <v>22</v>
      </c>
      <c r="L1512" t="s">
        <v>22</v>
      </c>
      <c r="M1512" t="s">
        <v>16116</v>
      </c>
      <c r="N1512" t="s">
        <v>22</v>
      </c>
      <c r="O1512" t="s">
        <v>22</v>
      </c>
    </row>
    <row r="1513" spans="1:15" x14ac:dyDescent="0.35">
      <c r="A1513" t="s">
        <v>9071</v>
      </c>
      <c r="B1513" t="s">
        <v>16117</v>
      </c>
      <c r="C1513" t="s">
        <v>22</v>
      </c>
      <c r="D1513" t="s">
        <v>22</v>
      </c>
      <c r="E1513" t="s">
        <v>14334</v>
      </c>
      <c r="F1513" t="s">
        <v>13347</v>
      </c>
      <c r="G1513" t="s">
        <v>22</v>
      </c>
      <c r="H1513" t="s">
        <v>7046</v>
      </c>
      <c r="I1513" t="s">
        <v>22</v>
      </c>
      <c r="J1513" t="s">
        <v>22</v>
      </c>
      <c r="K1513" t="s">
        <v>22</v>
      </c>
      <c r="L1513">
        <v>132.5</v>
      </c>
      <c r="M1513" t="s">
        <v>16117</v>
      </c>
      <c r="N1513" t="s">
        <v>22</v>
      </c>
      <c r="O1513" t="s">
        <v>22</v>
      </c>
    </row>
    <row r="1514" spans="1:15" x14ac:dyDescent="0.35">
      <c r="A1514" t="s">
        <v>9071</v>
      </c>
      <c r="B1514" t="s">
        <v>16118</v>
      </c>
      <c r="C1514" t="s">
        <v>22</v>
      </c>
      <c r="D1514" t="s">
        <v>22</v>
      </c>
      <c r="E1514" t="s">
        <v>14334</v>
      </c>
      <c r="F1514" t="s">
        <v>13347</v>
      </c>
      <c r="G1514" t="s">
        <v>22</v>
      </c>
      <c r="H1514" t="s">
        <v>22</v>
      </c>
      <c r="I1514" t="s">
        <v>22</v>
      </c>
      <c r="J1514" t="s">
        <v>22</v>
      </c>
      <c r="K1514" t="s">
        <v>22</v>
      </c>
      <c r="L1514" t="s">
        <v>22</v>
      </c>
      <c r="M1514" t="s">
        <v>16119</v>
      </c>
      <c r="N1514" t="s">
        <v>22</v>
      </c>
      <c r="O1514" t="s">
        <v>22</v>
      </c>
    </row>
    <row r="1515" spans="1:15" x14ac:dyDescent="0.35">
      <c r="A1515" t="s">
        <v>9071</v>
      </c>
      <c r="B1515" t="s">
        <v>16120</v>
      </c>
      <c r="C1515" t="s">
        <v>22</v>
      </c>
      <c r="D1515" t="s">
        <v>22</v>
      </c>
      <c r="E1515" t="s">
        <v>14334</v>
      </c>
      <c r="F1515" t="s">
        <v>13347</v>
      </c>
      <c r="G1515" t="s">
        <v>22</v>
      </c>
      <c r="H1515" t="s">
        <v>22</v>
      </c>
      <c r="I1515" t="s">
        <v>22</v>
      </c>
      <c r="J1515" t="s">
        <v>22</v>
      </c>
      <c r="K1515" t="s">
        <v>22</v>
      </c>
      <c r="L1515" t="s">
        <v>22</v>
      </c>
      <c r="M1515" t="s">
        <v>16120</v>
      </c>
      <c r="N1515" t="s">
        <v>22</v>
      </c>
      <c r="O1515" t="s">
        <v>22</v>
      </c>
    </row>
    <row r="1516" spans="1:15" x14ac:dyDescent="0.35">
      <c r="A1516" t="s">
        <v>9071</v>
      </c>
      <c r="B1516" t="s">
        <v>16121</v>
      </c>
      <c r="C1516" t="s">
        <v>22</v>
      </c>
      <c r="D1516" t="s">
        <v>22</v>
      </c>
      <c r="E1516" t="s">
        <v>14349</v>
      </c>
      <c r="F1516" t="s">
        <v>13347</v>
      </c>
      <c r="G1516" t="s">
        <v>22</v>
      </c>
      <c r="H1516" t="s">
        <v>7046</v>
      </c>
      <c r="I1516" t="s">
        <v>7033</v>
      </c>
      <c r="J1516" t="s">
        <v>7029</v>
      </c>
      <c r="K1516" t="s">
        <v>7035</v>
      </c>
      <c r="L1516">
        <v>90</v>
      </c>
      <c r="M1516" t="s">
        <v>16121</v>
      </c>
      <c r="N1516" t="s">
        <v>22</v>
      </c>
      <c r="O1516" t="s">
        <v>22</v>
      </c>
    </row>
    <row r="1517" spans="1:15" x14ac:dyDescent="0.35">
      <c r="A1517" t="s">
        <v>9071</v>
      </c>
      <c r="B1517" t="s">
        <v>16122</v>
      </c>
      <c r="C1517" t="s">
        <v>22</v>
      </c>
      <c r="D1517" t="s">
        <v>22</v>
      </c>
      <c r="E1517" t="s">
        <v>14349</v>
      </c>
      <c r="F1517" t="s">
        <v>13347</v>
      </c>
      <c r="G1517" t="s">
        <v>22</v>
      </c>
      <c r="H1517" t="s">
        <v>7046</v>
      </c>
      <c r="I1517" t="s">
        <v>7033</v>
      </c>
      <c r="J1517" t="s">
        <v>7029</v>
      </c>
      <c r="K1517" t="s">
        <v>7035</v>
      </c>
      <c r="L1517">
        <v>90</v>
      </c>
      <c r="M1517" t="s">
        <v>16122</v>
      </c>
      <c r="N1517" t="s">
        <v>22</v>
      </c>
      <c r="O1517" t="s">
        <v>22</v>
      </c>
    </row>
    <row r="1518" spans="1:15" x14ac:dyDescent="0.35">
      <c r="A1518" t="s">
        <v>9071</v>
      </c>
      <c r="B1518" t="s">
        <v>16123</v>
      </c>
      <c r="C1518" t="s">
        <v>22</v>
      </c>
      <c r="D1518" t="s">
        <v>22</v>
      </c>
      <c r="E1518" t="s">
        <v>14334</v>
      </c>
      <c r="F1518" t="s">
        <v>13347</v>
      </c>
      <c r="G1518" t="s">
        <v>22</v>
      </c>
      <c r="H1518" t="s">
        <v>22</v>
      </c>
      <c r="I1518" t="s">
        <v>22</v>
      </c>
      <c r="J1518" t="s">
        <v>22</v>
      </c>
      <c r="K1518" t="s">
        <v>22</v>
      </c>
      <c r="L1518" t="s">
        <v>22</v>
      </c>
      <c r="M1518" t="s">
        <v>16123</v>
      </c>
      <c r="N1518" t="s">
        <v>22</v>
      </c>
      <c r="O1518" t="s">
        <v>22</v>
      </c>
    </row>
    <row r="1519" spans="1:15" x14ac:dyDescent="0.35">
      <c r="A1519" t="s">
        <v>9071</v>
      </c>
      <c r="B1519" t="s">
        <v>16124</v>
      </c>
      <c r="C1519" t="s">
        <v>22</v>
      </c>
      <c r="D1519" t="s">
        <v>22</v>
      </c>
      <c r="E1519" t="s">
        <v>14334</v>
      </c>
      <c r="F1519" t="s">
        <v>13347</v>
      </c>
      <c r="G1519" t="s">
        <v>22</v>
      </c>
      <c r="H1519" t="s">
        <v>22</v>
      </c>
      <c r="I1519" t="s">
        <v>22</v>
      </c>
      <c r="J1519" t="s">
        <v>22</v>
      </c>
      <c r="K1519" t="s">
        <v>22</v>
      </c>
      <c r="L1519" t="s">
        <v>22</v>
      </c>
      <c r="M1519" t="s">
        <v>16124</v>
      </c>
      <c r="N1519" t="s">
        <v>22</v>
      </c>
      <c r="O1519" t="s">
        <v>22</v>
      </c>
    </row>
    <row r="1520" spans="1:15" x14ac:dyDescent="0.35">
      <c r="A1520" t="s">
        <v>9071</v>
      </c>
      <c r="B1520" t="s">
        <v>16125</v>
      </c>
      <c r="C1520" t="s">
        <v>22</v>
      </c>
      <c r="D1520" t="s">
        <v>22</v>
      </c>
      <c r="E1520" t="s">
        <v>14334</v>
      </c>
      <c r="F1520" t="s">
        <v>13347</v>
      </c>
      <c r="G1520" t="s">
        <v>22</v>
      </c>
      <c r="H1520" t="s">
        <v>22</v>
      </c>
      <c r="I1520" t="s">
        <v>22</v>
      </c>
      <c r="J1520" t="s">
        <v>22</v>
      </c>
      <c r="K1520" t="s">
        <v>22</v>
      </c>
      <c r="L1520" t="s">
        <v>22</v>
      </c>
      <c r="M1520" t="s">
        <v>16125</v>
      </c>
      <c r="N1520" t="s">
        <v>22</v>
      </c>
      <c r="O1520" t="s">
        <v>22</v>
      </c>
    </row>
    <row r="1521" spans="1:15" x14ac:dyDescent="0.35">
      <c r="A1521" t="s">
        <v>9071</v>
      </c>
      <c r="B1521" t="s">
        <v>16126</v>
      </c>
      <c r="C1521" t="s">
        <v>22</v>
      </c>
      <c r="D1521" t="s">
        <v>22</v>
      </c>
      <c r="E1521" t="s">
        <v>14334</v>
      </c>
      <c r="F1521" t="s">
        <v>13347</v>
      </c>
      <c r="G1521" t="s">
        <v>22</v>
      </c>
      <c r="H1521" t="s">
        <v>22</v>
      </c>
      <c r="I1521" t="s">
        <v>22</v>
      </c>
      <c r="J1521" t="s">
        <v>22</v>
      </c>
      <c r="K1521" t="s">
        <v>22</v>
      </c>
      <c r="L1521" t="s">
        <v>22</v>
      </c>
      <c r="M1521" t="s">
        <v>16126</v>
      </c>
      <c r="N1521" t="s">
        <v>22</v>
      </c>
      <c r="O1521" t="s">
        <v>22</v>
      </c>
    </row>
    <row r="1522" spans="1:15" x14ac:dyDescent="0.35">
      <c r="A1522" t="s">
        <v>9071</v>
      </c>
      <c r="B1522" t="s">
        <v>16127</v>
      </c>
      <c r="C1522" t="s">
        <v>22</v>
      </c>
      <c r="D1522" t="s">
        <v>22</v>
      </c>
      <c r="E1522" t="s">
        <v>14334</v>
      </c>
      <c r="F1522" t="s">
        <v>13347</v>
      </c>
      <c r="G1522" t="s">
        <v>22</v>
      </c>
      <c r="H1522" t="s">
        <v>22</v>
      </c>
      <c r="I1522" t="s">
        <v>22</v>
      </c>
      <c r="J1522" t="s">
        <v>22</v>
      </c>
      <c r="K1522" t="s">
        <v>22</v>
      </c>
      <c r="L1522" t="s">
        <v>22</v>
      </c>
      <c r="M1522" t="s">
        <v>16127</v>
      </c>
      <c r="N1522" t="s">
        <v>22</v>
      </c>
      <c r="O1522" t="s">
        <v>22</v>
      </c>
    </row>
    <row r="1523" spans="1:15" x14ac:dyDescent="0.35">
      <c r="A1523" t="s">
        <v>9071</v>
      </c>
      <c r="B1523" t="s">
        <v>16128</v>
      </c>
      <c r="C1523" t="s">
        <v>22</v>
      </c>
      <c r="D1523" t="s">
        <v>22</v>
      </c>
      <c r="E1523" t="s">
        <v>14334</v>
      </c>
      <c r="F1523" t="s">
        <v>13347</v>
      </c>
      <c r="G1523" t="s">
        <v>22</v>
      </c>
      <c r="H1523" t="s">
        <v>7046</v>
      </c>
      <c r="I1523" t="s">
        <v>22</v>
      </c>
      <c r="J1523" t="s">
        <v>22</v>
      </c>
      <c r="K1523" t="s">
        <v>22</v>
      </c>
      <c r="L1523" t="s">
        <v>22</v>
      </c>
      <c r="M1523" t="s">
        <v>16128</v>
      </c>
      <c r="N1523" t="s">
        <v>22</v>
      </c>
      <c r="O1523" t="s">
        <v>22</v>
      </c>
    </row>
    <row r="1524" spans="1:15" x14ac:dyDescent="0.35">
      <c r="A1524" t="s">
        <v>9071</v>
      </c>
      <c r="B1524" t="s">
        <v>16129</v>
      </c>
      <c r="C1524" t="s">
        <v>22</v>
      </c>
      <c r="D1524" t="s">
        <v>22</v>
      </c>
      <c r="E1524" t="s">
        <v>14334</v>
      </c>
      <c r="F1524" t="s">
        <v>13347</v>
      </c>
      <c r="G1524" t="s">
        <v>22</v>
      </c>
      <c r="H1524" t="s">
        <v>22</v>
      </c>
      <c r="I1524" t="s">
        <v>22</v>
      </c>
      <c r="J1524" t="s">
        <v>22</v>
      </c>
      <c r="K1524" t="s">
        <v>22</v>
      </c>
      <c r="L1524" t="s">
        <v>22</v>
      </c>
      <c r="M1524" t="s">
        <v>16129</v>
      </c>
      <c r="N1524" t="s">
        <v>22</v>
      </c>
      <c r="O1524" t="s">
        <v>22</v>
      </c>
    </row>
    <row r="1525" spans="1:15" x14ac:dyDescent="0.35">
      <c r="A1525" t="s">
        <v>9071</v>
      </c>
      <c r="B1525" t="s">
        <v>16130</v>
      </c>
      <c r="C1525" t="s">
        <v>22</v>
      </c>
      <c r="D1525" t="s">
        <v>22</v>
      </c>
      <c r="E1525" t="s">
        <v>14951</v>
      </c>
      <c r="F1525" t="s">
        <v>13347</v>
      </c>
      <c r="G1525" t="s">
        <v>22</v>
      </c>
      <c r="H1525" t="s">
        <v>7048</v>
      </c>
      <c r="I1525" t="s">
        <v>7029</v>
      </c>
      <c r="J1525" t="s">
        <v>22</v>
      </c>
      <c r="K1525" t="s">
        <v>22</v>
      </c>
      <c r="L1525">
        <v>90</v>
      </c>
      <c r="M1525" t="s">
        <v>16130</v>
      </c>
      <c r="N1525" t="s">
        <v>22</v>
      </c>
      <c r="O1525" t="s">
        <v>22</v>
      </c>
    </row>
    <row r="1526" spans="1:15" x14ac:dyDescent="0.35">
      <c r="A1526" t="s">
        <v>9071</v>
      </c>
      <c r="B1526" t="s">
        <v>16131</v>
      </c>
      <c r="C1526" t="s">
        <v>22</v>
      </c>
      <c r="D1526" t="s">
        <v>22</v>
      </c>
      <c r="E1526" t="s">
        <v>13352</v>
      </c>
      <c r="F1526" t="s">
        <v>13347</v>
      </c>
      <c r="G1526" t="s">
        <v>22</v>
      </c>
      <c r="H1526" t="s">
        <v>7054</v>
      </c>
      <c r="I1526" t="s">
        <v>22</v>
      </c>
      <c r="J1526" t="s">
        <v>22</v>
      </c>
      <c r="K1526" t="s">
        <v>22</v>
      </c>
      <c r="L1526" t="s">
        <v>22</v>
      </c>
      <c r="M1526" t="s">
        <v>16131</v>
      </c>
      <c r="N1526" t="s">
        <v>22</v>
      </c>
      <c r="O1526" t="s">
        <v>22</v>
      </c>
    </row>
    <row r="1527" spans="1:15" x14ac:dyDescent="0.35">
      <c r="A1527" s="109" t="s">
        <v>9071</v>
      </c>
      <c r="B1527" t="s">
        <v>16132</v>
      </c>
      <c r="C1527" t="s">
        <v>22</v>
      </c>
      <c r="D1527" t="s">
        <v>22</v>
      </c>
      <c r="E1527" t="s">
        <v>14334</v>
      </c>
      <c r="F1527" t="s">
        <v>13347</v>
      </c>
      <c r="G1527" t="s">
        <v>22</v>
      </c>
      <c r="H1527" t="s">
        <v>22</v>
      </c>
      <c r="I1527" t="s">
        <v>22</v>
      </c>
      <c r="J1527" t="s">
        <v>22</v>
      </c>
      <c r="K1527" t="s">
        <v>22</v>
      </c>
      <c r="L1527" t="s">
        <v>22</v>
      </c>
      <c r="M1527" t="s">
        <v>16132</v>
      </c>
      <c r="N1527" t="s">
        <v>22</v>
      </c>
      <c r="O1527" t="s">
        <v>22</v>
      </c>
    </row>
    <row r="1528" spans="1:15" x14ac:dyDescent="0.35">
      <c r="A1528" s="109" t="s">
        <v>9071</v>
      </c>
      <c r="B1528" t="s">
        <v>16133</v>
      </c>
      <c r="C1528" t="s">
        <v>22</v>
      </c>
      <c r="D1528" t="s">
        <v>22</v>
      </c>
      <c r="E1528" t="s">
        <v>14334</v>
      </c>
      <c r="F1528" t="s">
        <v>13347</v>
      </c>
      <c r="G1528" t="s">
        <v>22</v>
      </c>
      <c r="H1528" t="s">
        <v>22</v>
      </c>
      <c r="I1528" t="s">
        <v>22</v>
      </c>
      <c r="J1528" t="s">
        <v>22</v>
      </c>
      <c r="K1528" t="s">
        <v>22</v>
      </c>
      <c r="L1528" t="s">
        <v>22</v>
      </c>
      <c r="M1528" t="s">
        <v>16133</v>
      </c>
      <c r="N1528" t="s">
        <v>22</v>
      </c>
      <c r="O1528" t="s">
        <v>22</v>
      </c>
    </row>
    <row r="1529" spans="1:15" x14ac:dyDescent="0.35">
      <c r="A1529" t="s">
        <v>9071</v>
      </c>
      <c r="B1529" t="s">
        <v>16134</v>
      </c>
      <c r="C1529" t="s">
        <v>22</v>
      </c>
      <c r="D1529" t="s">
        <v>22</v>
      </c>
      <c r="E1529" t="s">
        <v>14349</v>
      </c>
      <c r="F1529" t="s">
        <v>13347</v>
      </c>
      <c r="G1529" t="s">
        <v>22</v>
      </c>
      <c r="H1529" t="s">
        <v>7052</v>
      </c>
      <c r="I1529" t="s">
        <v>7025</v>
      </c>
      <c r="J1529" t="s">
        <v>22</v>
      </c>
      <c r="K1529" t="s">
        <v>22</v>
      </c>
      <c r="L1529" t="s">
        <v>22</v>
      </c>
      <c r="M1529" t="s">
        <v>16135</v>
      </c>
      <c r="N1529" t="s">
        <v>22</v>
      </c>
      <c r="O1529" t="s">
        <v>22</v>
      </c>
    </row>
    <row r="1530" spans="1:15" x14ac:dyDescent="0.35">
      <c r="A1530" t="s">
        <v>9071</v>
      </c>
      <c r="B1530" t="s">
        <v>16136</v>
      </c>
      <c r="C1530" t="s">
        <v>22</v>
      </c>
      <c r="D1530" t="s">
        <v>22</v>
      </c>
      <c r="E1530" t="s">
        <v>14349</v>
      </c>
      <c r="F1530" t="s">
        <v>13347</v>
      </c>
      <c r="G1530" t="s">
        <v>22</v>
      </c>
      <c r="H1530" t="s">
        <v>22</v>
      </c>
      <c r="I1530" t="s">
        <v>7025</v>
      </c>
      <c r="J1530" t="s">
        <v>22</v>
      </c>
      <c r="K1530" t="s">
        <v>22</v>
      </c>
      <c r="L1530" t="s">
        <v>22</v>
      </c>
      <c r="M1530" t="s">
        <v>16137</v>
      </c>
      <c r="N1530" t="s">
        <v>22</v>
      </c>
      <c r="O1530" t="s">
        <v>22</v>
      </c>
    </row>
    <row r="1531" spans="1:15" x14ac:dyDescent="0.35">
      <c r="A1531" t="s">
        <v>9071</v>
      </c>
      <c r="B1531" t="s">
        <v>16138</v>
      </c>
      <c r="C1531" t="s">
        <v>22</v>
      </c>
      <c r="D1531" t="s">
        <v>22</v>
      </c>
      <c r="E1531" t="s">
        <v>14349</v>
      </c>
      <c r="F1531" t="s">
        <v>13347</v>
      </c>
      <c r="G1531" t="s">
        <v>22</v>
      </c>
      <c r="H1531" t="s">
        <v>22</v>
      </c>
      <c r="I1531" t="s">
        <v>7025</v>
      </c>
      <c r="J1531" t="s">
        <v>16139</v>
      </c>
      <c r="K1531" t="s">
        <v>22</v>
      </c>
      <c r="L1531" t="s">
        <v>22</v>
      </c>
      <c r="M1531" t="s">
        <v>16138</v>
      </c>
      <c r="N1531" t="s">
        <v>22</v>
      </c>
      <c r="O1531" t="s">
        <v>22</v>
      </c>
    </row>
    <row r="1532" spans="1:15" x14ac:dyDescent="0.35">
      <c r="A1532" t="s">
        <v>9071</v>
      </c>
      <c r="B1532" t="s">
        <v>16140</v>
      </c>
      <c r="C1532" t="s">
        <v>22</v>
      </c>
      <c r="D1532" t="s">
        <v>22</v>
      </c>
      <c r="E1532" t="s">
        <v>14349</v>
      </c>
      <c r="F1532" t="s">
        <v>13347</v>
      </c>
      <c r="G1532" t="s">
        <v>22</v>
      </c>
      <c r="H1532" t="s">
        <v>22</v>
      </c>
      <c r="I1532" t="s">
        <v>7025</v>
      </c>
      <c r="J1532" t="s">
        <v>16139</v>
      </c>
      <c r="K1532" t="s">
        <v>22</v>
      </c>
      <c r="L1532" t="s">
        <v>22</v>
      </c>
      <c r="M1532" t="s">
        <v>16140</v>
      </c>
      <c r="N1532" t="s">
        <v>22</v>
      </c>
      <c r="O1532" t="s">
        <v>22</v>
      </c>
    </row>
    <row r="1533" spans="1:15" x14ac:dyDescent="0.35">
      <c r="A1533" t="s">
        <v>9071</v>
      </c>
      <c r="B1533" t="s">
        <v>16141</v>
      </c>
      <c r="C1533" t="s">
        <v>22</v>
      </c>
      <c r="D1533" t="s">
        <v>22</v>
      </c>
      <c r="E1533" t="s">
        <v>14334</v>
      </c>
      <c r="F1533" t="s">
        <v>13347</v>
      </c>
      <c r="G1533" t="s">
        <v>22</v>
      </c>
      <c r="H1533" t="s">
        <v>7052</v>
      </c>
      <c r="I1533" t="s">
        <v>7025</v>
      </c>
      <c r="J1533" t="s">
        <v>22</v>
      </c>
      <c r="K1533" t="s">
        <v>22</v>
      </c>
      <c r="L1533" t="s">
        <v>22</v>
      </c>
      <c r="M1533" t="s">
        <v>16141</v>
      </c>
      <c r="N1533" t="s">
        <v>22</v>
      </c>
      <c r="O1533" t="s">
        <v>22</v>
      </c>
    </row>
    <row r="1534" spans="1:15" x14ac:dyDescent="0.35">
      <c r="A1534" t="s">
        <v>9071</v>
      </c>
      <c r="B1534" t="s">
        <v>16142</v>
      </c>
      <c r="C1534" t="s">
        <v>22</v>
      </c>
      <c r="D1534" t="s">
        <v>22</v>
      </c>
      <c r="E1534" t="s">
        <v>14349</v>
      </c>
      <c r="F1534" t="s">
        <v>13347</v>
      </c>
      <c r="G1534" t="s">
        <v>22</v>
      </c>
      <c r="H1534" t="s">
        <v>22</v>
      </c>
      <c r="I1534" t="s">
        <v>7025</v>
      </c>
      <c r="J1534" t="s">
        <v>22</v>
      </c>
      <c r="K1534" t="s">
        <v>22</v>
      </c>
      <c r="L1534" t="s">
        <v>22</v>
      </c>
      <c r="M1534" t="s">
        <v>16143</v>
      </c>
      <c r="N1534" t="s">
        <v>22</v>
      </c>
      <c r="O1534" t="s">
        <v>22</v>
      </c>
    </row>
    <row r="1535" spans="1:15" x14ac:dyDescent="0.35">
      <c r="A1535" t="s">
        <v>9071</v>
      </c>
      <c r="B1535" t="s">
        <v>16144</v>
      </c>
      <c r="C1535" t="s">
        <v>22</v>
      </c>
      <c r="D1535" t="s">
        <v>22</v>
      </c>
      <c r="E1535" t="s">
        <v>14349</v>
      </c>
      <c r="F1535" t="s">
        <v>13347</v>
      </c>
      <c r="G1535" t="s">
        <v>22</v>
      </c>
      <c r="H1535" t="s">
        <v>7052</v>
      </c>
      <c r="I1535" t="s">
        <v>7025</v>
      </c>
      <c r="J1535" t="s">
        <v>22</v>
      </c>
      <c r="K1535" t="s">
        <v>22</v>
      </c>
      <c r="L1535" t="s">
        <v>22</v>
      </c>
      <c r="M1535" t="s">
        <v>16144</v>
      </c>
      <c r="N1535" t="s">
        <v>22</v>
      </c>
      <c r="O1535" t="s">
        <v>22</v>
      </c>
    </row>
    <row r="1536" spans="1:15" x14ac:dyDescent="0.35">
      <c r="A1536" t="s">
        <v>9071</v>
      </c>
      <c r="B1536" t="s">
        <v>16145</v>
      </c>
      <c r="C1536" t="s">
        <v>22</v>
      </c>
      <c r="D1536" t="s">
        <v>22</v>
      </c>
      <c r="E1536" t="s">
        <v>14349</v>
      </c>
      <c r="F1536" t="s">
        <v>13347</v>
      </c>
      <c r="G1536" t="s">
        <v>22</v>
      </c>
      <c r="H1536" t="s">
        <v>22</v>
      </c>
      <c r="I1536" t="s">
        <v>22</v>
      </c>
      <c r="J1536" t="s">
        <v>22</v>
      </c>
      <c r="K1536" t="s">
        <v>22</v>
      </c>
      <c r="L1536" t="s">
        <v>22</v>
      </c>
      <c r="M1536" t="s">
        <v>16145</v>
      </c>
      <c r="N1536" t="s">
        <v>22</v>
      </c>
      <c r="O1536" t="s">
        <v>22</v>
      </c>
    </row>
    <row r="1537" spans="1:15" x14ac:dyDescent="0.35">
      <c r="A1537" t="s">
        <v>9071</v>
      </c>
      <c r="B1537" t="s">
        <v>16146</v>
      </c>
      <c r="C1537" t="s">
        <v>22</v>
      </c>
      <c r="D1537" t="s">
        <v>22</v>
      </c>
      <c r="E1537" t="s">
        <v>14334</v>
      </c>
      <c r="F1537" t="s">
        <v>13347</v>
      </c>
      <c r="G1537" t="s">
        <v>22</v>
      </c>
      <c r="H1537" t="s">
        <v>22</v>
      </c>
      <c r="I1537" t="s">
        <v>22</v>
      </c>
      <c r="J1537" t="s">
        <v>22</v>
      </c>
      <c r="K1537" t="s">
        <v>22</v>
      </c>
      <c r="L1537" t="s">
        <v>22</v>
      </c>
      <c r="M1537" t="s">
        <v>16147</v>
      </c>
      <c r="N1537" t="s">
        <v>22</v>
      </c>
      <c r="O1537" t="s">
        <v>22</v>
      </c>
    </row>
    <row r="1538" spans="1:15" x14ac:dyDescent="0.35">
      <c r="A1538" t="s">
        <v>9071</v>
      </c>
      <c r="B1538" t="s">
        <v>16148</v>
      </c>
      <c r="C1538" t="s">
        <v>22</v>
      </c>
      <c r="D1538" t="s">
        <v>22</v>
      </c>
      <c r="E1538" t="s">
        <v>14334</v>
      </c>
      <c r="F1538" t="s">
        <v>13347</v>
      </c>
      <c r="G1538" t="s">
        <v>22</v>
      </c>
      <c r="H1538" t="s">
        <v>7046</v>
      </c>
      <c r="I1538" t="s">
        <v>7029</v>
      </c>
      <c r="J1538" t="s">
        <v>22</v>
      </c>
      <c r="K1538" t="s">
        <v>22</v>
      </c>
      <c r="L1538" t="s">
        <v>22</v>
      </c>
      <c r="M1538" t="s">
        <v>16148</v>
      </c>
      <c r="N1538" t="s">
        <v>22</v>
      </c>
      <c r="O1538" t="s">
        <v>22</v>
      </c>
    </row>
    <row r="1539" spans="1:15" x14ac:dyDescent="0.35">
      <c r="A1539" s="109" t="s">
        <v>9071</v>
      </c>
      <c r="C1539" t="s">
        <v>22</v>
      </c>
      <c r="D1539" t="s">
        <v>22</v>
      </c>
      <c r="E1539" t="s">
        <v>14334</v>
      </c>
      <c r="F1539" t="s">
        <v>13347</v>
      </c>
      <c r="G1539" t="s">
        <v>22</v>
      </c>
      <c r="H1539" t="s">
        <v>22</v>
      </c>
      <c r="I1539" t="s">
        <v>22</v>
      </c>
      <c r="J1539" t="s">
        <v>22</v>
      </c>
      <c r="K1539" t="s">
        <v>22</v>
      </c>
      <c r="L1539" t="s">
        <v>22</v>
      </c>
      <c r="M1539" s="114" t="s">
        <v>16149</v>
      </c>
      <c r="N1539" t="s">
        <v>22</v>
      </c>
      <c r="O1539" t="s">
        <v>22</v>
      </c>
    </row>
    <row r="1540" spans="1:15" x14ac:dyDescent="0.35">
      <c r="A1540" t="s">
        <v>9071</v>
      </c>
      <c r="B1540" t="s">
        <v>16150</v>
      </c>
      <c r="C1540" t="s">
        <v>22</v>
      </c>
      <c r="D1540" t="s">
        <v>22</v>
      </c>
      <c r="E1540" t="s">
        <v>13352</v>
      </c>
      <c r="F1540" t="s">
        <v>13347</v>
      </c>
      <c r="G1540" t="s">
        <v>22</v>
      </c>
      <c r="H1540" t="s">
        <v>7054</v>
      </c>
      <c r="I1540" t="s">
        <v>22</v>
      </c>
      <c r="J1540" t="s">
        <v>22</v>
      </c>
      <c r="K1540" t="s">
        <v>22</v>
      </c>
      <c r="L1540" t="s">
        <v>22</v>
      </c>
      <c r="M1540" t="s">
        <v>16150</v>
      </c>
      <c r="N1540" t="s">
        <v>22</v>
      </c>
      <c r="O1540" t="s">
        <v>22</v>
      </c>
    </row>
    <row r="1541" spans="1:15" x14ac:dyDescent="0.35">
      <c r="A1541" t="s">
        <v>9071</v>
      </c>
      <c r="B1541" t="s">
        <v>16151</v>
      </c>
      <c r="C1541" t="s">
        <v>22</v>
      </c>
      <c r="D1541" t="s">
        <v>22</v>
      </c>
      <c r="E1541" t="s">
        <v>14334</v>
      </c>
      <c r="F1541" t="s">
        <v>13347</v>
      </c>
      <c r="G1541" t="s">
        <v>22</v>
      </c>
      <c r="H1541" t="s">
        <v>22</v>
      </c>
      <c r="I1541" t="s">
        <v>22</v>
      </c>
      <c r="J1541" t="s">
        <v>22</v>
      </c>
      <c r="K1541" t="s">
        <v>22</v>
      </c>
      <c r="L1541" t="s">
        <v>22</v>
      </c>
      <c r="M1541" t="s">
        <v>16151</v>
      </c>
      <c r="N1541" t="s">
        <v>22</v>
      </c>
      <c r="O1541" t="s">
        <v>22</v>
      </c>
    </row>
    <row r="1542" spans="1:15" x14ac:dyDescent="0.35">
      <c r="A1542" t="s">
        <v>9071</v>
      </c>
      <c r="B1542" t="s">
        <v>16152</v>
      </c>
      <c r="C1542" t="s">
        <v>22</v>
      </c>
      <c r="D1542" t="s">
        <v>22</v>
      </c>
      <c r="E1542" t="s">
        <v>14334</v>
      </c>
      <c r="F1542" t="s">
        <v>13347</v>
      </c>
      <c r="G1542" t="s">
        <v>22</v>
      </c>
      <c r="H1542" t="s">
        <v>22</v>
      </c>
      <c r="I1542" t="s">
        <v>22</v>
      </c>
      <c r="J1542" t="s">
        <v>22</v>
      </c>
      <c r="K1542" t="s">
        <v>22</v>
      </c>
      <c r="L1542" t="s">
        <v>22</v>
      </c>
      <c r="M1542" t="s">
        <v>16152</v>
      </c>
      <c r="N1542" t="s">
        <v>22</v>
      </c>
      <c r="O1542" t="s">
        <v>22</v>
      </c>
    </row>
    <row r="1543" spans="1:15" x14ac:dyDescent="0.35">
      <c r="A1543" t="s">
        <v>9071</v>
      </c>
      <c r="B1543" t="s">
        <v>16153</v>
      </c>
      <c r="C1543" t="s">
        <v>22</v>
      </c>
      <c r="D1543" t="s">
        <v>22</v>
      </c>
      <c r="E1543" t="s">
        <v>14334</v>
      </c>
      <c r="F1543" t="s">
        <v>13347</v>
      </c>
      <c r="G1543" t="s">
        <v>22</v>
      </c>
      <c r="H1543" t="s">
        <v>22</v>
      </c>
      <c r="I1543" t="s">
        <v>22</v>
      </c>
      <c r="J1543" t="s">
        <v>22</v>
      </c>
      <c r="K1543" t="s">
        <v>22</v>
      </c>
      <c r="L1543" t="s">
        <v>22</v>
      </c>
      <c r="M1543" t="s">
        <v>16153</v>
      </c>
      <c r="N1543" t="s">
        <v>22</v>
      </c>
      <c r="O1543" t="s">
        <v>22</v>
      </c>
    </row>
    <row r="1544" spans="1:15" x14ac:dyDescent="0.35">
      <c r="A1544" t="s">
        <v>9071</v>
      </c>
      <c r="B1544" t="s">
        <v>16154</v>
      </c>
      <c r="C1544" t="s">
        <v>22</v>
      </c>
      <c r="D1544" t="s">
        <v>22</v>
      </c>
      <c r="E1544" t="s">
        <v>14334</v>
      </c>
      <c r="F1544" t="s">
        <v>13347</v>
      </c>
      <c r="G1544" t="s">
        <v>22</v>
      </c>
      <c r="H1544" t="s">
        <v>22</v>
      </c>
      <c r="I1544" t="s">
        <v>22</v>
      </c>
      <c r="J1544" t="s">
        <v>22</v>
      </c>
      <c r="K1544" t="s">
        <v>22</v>
      </c>
      <c r="L1544" t="s">
        <v>22</v>
      </c>
      <c r="M1544" t="s">
        <v>16154</v>
      </c>
      <c r="N1544" t="s">
        <v>22</v>
      </c>
      <c r="O1544" t="s">
        <v>22</v>
      </c>
    </row>
    <row r="1545" spans="1:15" x14ac:dyDescent="0.35">
      <c r="A1545" t="s">
        <v>9071</v>
      </c>
      <c r="B1545" t="s">
        <v>16155</v>
      </c>
      <c r="C1545" t="s">
        <v>22</v>
      </c>
      <c r="D1545" t="s">
        <v>22</v>
      </c>
      <c r="E1545" t="s">
        <v>14334</v>
      </c>
      <c r="F1545" t="s">
        <v>13347</v>
      </c>
      <c r="G1545" t="s">
        <v>22</v>
      </c>
      <c r="H1545" t="s">
        <v>22</v>
      </c>
      <c r="I1545" t="s">
        <v>22</v>
      </c>
      <c r="J1545" t="s">
        <v>22</v>
      </c>
      <c r="K1545" t="s">
        <v>22</v>
      </c>
      <c r="L1545" t="s">
        <v>22</v>
      </c>
      <c r="M1545" t="s">
        <v>16156</v>
      </c>
      <c r="N1545" t="s">
        <v>22</v>
      </c>
      <c r="O1545" t="s">
        <v>22</v>
      </c>
    </row>
    <row r="1546" spans="1:15" x14ac:dyDescent="0.35">
      <c r="A1546" t="s">
        <v>9071</v>
      </c>
      <c r="B1546" t="s">
        <v>16157</v>
      </c>
      <c r="C1546" t="s">
        <v>22</v>
      </c>
      <c r="D1546" t="s">
        <v>22</v>
      </c>
      <c r="E1546" t="s">
        <v>14349</v>
      </c>
      <c r="F1546" t="s">
        <v>13347</v>
      </c>
      <c r="G1546" t="s">
        <v>22</v>
      </c>
      <c r="H1546" t="s">
        <v>16158</v>
      </c>
      <c r="I1546" t="s">
        <v>22</v>
      </c>
      <c r="J1546" t="s">
        <v>22</v>
      </c>
      <c r="K1546" t="s">
        <v>22</v>
      </c>
      <c r="L1546" t="s">
        <v>22</v>
      </c>
      <c r="M1546" t="s">
        <v>16159</v>
      </c>
      <c r="N1546" t="s">
        <v>22</v>
      </c>
      <c r="O1546" t="s">
        <v>22</v>
      </c>
    </row>
    <row r="1547" spans="1:15" x14ac:dyDescent="0.35">
      <c r="A1547" t="s">
        <v>9071</v>
      </c>
      <c r="B1547" t="s">
        <v>16160</v>
      </c>
      <c r="C1547" t="s">
        <v>22</v>
      </c>
      <c r="D1547" t="s">
        <v>22</v>
      </c>
      <c r="E1547" t="s">
        <v>14334</v>
      </c>
      <c r="F1547" t="s">
        <v>13347</v>
      </c>
      <c r="G1547" t="s">
        <v>22</v>
      </c>
      <c r="H1547" t="s">
        <v>22</v>
      </c>
      <c r="I1547" t="s">
        <v>22</v>
      </c>
      <c r="J1547" t="s">
        <v>22</v>
      </c>
      <c r="K1547" t="s">
        <v>22</v>
      </c>
      <c r="L1547" t="s">
        <v>22</v>
      </c>
      <c r="M1547" t="s">
        <v>16160</v>
      </c>
      <c r="N1547" t="s">
        <v>22</v>
      </c>
      <c r="O1547" t="s">
        <v>22</v>
      </c>
    </row>
    <row r="1548" spans="1:15" x14ac:dyDescent="0.35">
      <c r="A1548" t="s">
        <v>9071</v>
      </c>
      <c r="B1548" t="s">
        <v>16161</v>
      </c>
      <c r="C1548" t="s">
        <v>22</v>
      </c>
      <c r="D1548" t="s">
        <v>22</v>
      </c>
      <c r="E1548" t="s">
        <v>13352</v>
      </c>
      <c r="F1548" t="s">
        <v>13347</v>
      </c>
      <c r="G1548" t="s">
        <v>22</v>
      </c>
      <c r="H1548" t="s">
        <v>7054</v>
      </c>
      <c r="I1548" t="s">
        <v>22</v>
      </c>
      <c r="J1548" t="s">
        <v>22</v>
      </c>
      <c r="K1548" t="s">
        <v>22</v>
      </c>
      <c r="L1548" t="s">
        <v>22</v>
      </c>
      <c r="M1548" t="s">
        <v>16161</v>
      </c>
      <c r="N1548" t="s">
        <v>22</v>
      </c>
      <c r="O1548" t="s">
        <v>22</v>
      </c>
    </row>
    <row r="1549" spans="1:15" x14ac:dyDescent="0.35">
      <c r="A1549" t="s">
        <v>9071</v>
      </c>
      <c r="B1549" t="s">
        <v>16162</v>
      </c>
      <c r="C1549" t="s">
        <v>22</v>
      </c>
      <c r="D1549" t="s">
        <v>22</v>
      </c>
      <c r="E1549" t="s">
        <v>14334</v>
      </c>
      <c r="F1549" t="s">
        <v>13347</v>
      </c>
      <c r="G1549" t="s">
        <v>22</v>
      </c>
      <c r="H1549" t="s">
        <v>22</v>
      </c>
      <c r="I1549" t="s">
        <v>22</v>
      </c>
      <c r="J1549" t="s">
        <v>22</v>
      </c>
      <c r="K1549" t="s">
        <v>22</v>
      </c>
      <c r="L1549" t="s">
        <v>22</v>
      </c>
      <c r="M1549" t="s">
        <v>16162</v>
      </c>
      <c r="N1549" t="s">
        <v>22</v>
      </c>
      <c r="O1549" t="s">
        <v>22</v>
      </c>
    </row>
    <row r="1550" spans="1:15" x14ac:dyDescent="0.35">
      <c r="A1550" t="s">
        <v>9071</v>
      </c>
      <c r="B1550" t="s">
        <v>16163</v>
      </c>
      <c r="C1550" t="s">
        <v>22</v>
      </c>
      <c r="D1550" t="s">
        <v>22</v>
      </c>
      <c r="E1550" t="s">
        <v>14334</v>
      </c>
      <c r="F1550" t="s">
        <v>13347</v>
      </c>
      <c r="G1550" t="s">
        <v>22</v>
      </c>
      <c r="H1550" t="s">
        <v>7046</v>
      </c>
      <c r="I1550" t="s">
        <v>7033</v>
      </c>
      <c r="J1550" t="s">
        <v>22</v>
      </c>
      <c r="K1550" t="s">
        <v>22</v>
      </c>
      <c r="L1550" t="s">
        <v>22</v>
      </c>
      <c r="M1550" t="s">
        <v>16163</v>
      </c>
      <c r="N1550" t="s">
        <v>22</v>
      </c>
      <c r="O1550" t="s">
        <v>22</v>
      </c>
    </row>
    <row r="1551" spans="1:15" x14ac:dyDescent="0.35">
      <c r="A1551" t="s">
        <v>9071</v>
      </c>
      <c r="B1551" t="s">
        <v>16164</v>
      </c>
      <c r="C1551" t="s">
        <v>22</v>
      </c>
      <c r="D1551" t="s">
        <v>22</v>
      </c>
      <c r="E1551" t="s">
        <v>14334</v>
      </c>
      <c r="F1551" t="s">
        <v>13347</v>
      </c>
      <c r="G1551" t="s">
        <v>22</v>
      </c>
      <c r="H1551" t="s">
        <v>490</v>
      </c>
      <c r="I1551" t="s">
        <v>22</v>
      </c>
      <c r="J1551" t="s">
        <v>22</v>
      </c>
      <c r="K1551" t="s">
        <v>22</v>
      </c>
      <c r="L1551" t="s">
        <v>22</v>
      </c>
      <c r="M1551" t="s">
        <v>16165</v>
      </c>
      <c r="N1551" t="s">
        <v>22</v>
      </c>
      <c r="O1551" t="s">
        <v>22</v>
      </c>
    </row>
    <row r="1552" spans="1:15" x14ac:dyDescent="0.35">
      <c r="A1552" t="s">
        <v>9071</v>
      </c>
      <c r="B1552" t="s">
        <v>16166</v>
      </c>
      <c r="C1552" t="s">
        <v>22</v>
      </c>
      <c r="D1552" t="s">
        <v>22</v>
      </c>
      <c r="E1552" t="s">
        <v>14334</v>
      </c>
      <c r="F1552" t="s">
        <v>13347</v>
      </c>
      <c r="G1552" t="s">
        <v>22</v>
      </c>
      <c r="H1552" t="s">
        <v>7052</v>
      </c>
      <c r="I1552" t="s">
        <v>22</v>
      </c>
      <c r="J1552" t="s">
        <v>22</v>
      </c>
      <c r="K1552" t="s">
        <v>22</v>
      </c>
      <c r="L1552" t="s">
        <v>22</v>
      </c>
      <c r="M1552" t="s">
        <v>16167</v>
      </c>
      <c r="N1552" t="s">
        <v>22</v>
      </c>
      <c r="O1552" t="s">
        <v>22</v>
      </c>
    </row>
    <row r="1553" spans="1:15" x14ac:dyDescent="0.35">
      <c r="A1553" t="s">
        <v>9071</v>
      </c>
      <c r="B1553" t="s">
        <v>16168</v>
      </c>
      <c r="C1553" t="s">
        <v>22</v>
      </c>
      <c r="D1553" t="s">
        <v>22</v>
      </c>
      <c r="E1553" t="s">
        <v>14334</v>
      </c>
      <c r="F1553" t="s">
        <v>13347</v>
      </c>
      <c r="G1553" t="s">
        <v>22</v>
      </c>
      <c r="H1553" t="s">
        <v>22</v>
      </c>
      <c r="I1553" t="s">
        <v>22</v>
      </c>
      <c r="J1553" t="s">
        <v>22</v>
      </c>
      <c r="K1553" t="s">
        <v>22</v>
      </c>
      <c r="L1553" t="s">
        <v>22</v>
      </c>
      <c r="M1553" t="s">
        <v>16168</v>
      </c>
      <c r="N1553" t="s">
        <v>22</v>
      </c>
      <c r="O1553" t="s">
        <v>22</v>
      </c>
    </row>
    <row r="1554" spans="1:15" x14ac:dyDescent="0.35">
      <c r="A1554" t="s">
        <v>9071</v>
      </c>
      <c r="B1554" t="s">
        <v>16169</v>
      </c>
      <c r="C1554" t="s">
        <v>22</v>
      </c>
      <c r="D1554" t="s">
        <v>22</v>
      </c>
      <c r="E1554" t="s">
        <v>14334</v>
      </c>
      <c r="F1554" t="s">
        <v>13347</v>
      </c>
      <c r="G1554" t="s">
        <v>22</v>
      </c>
      <c r="H1554" t="s">
        <v>22</v>
      </c>
      <c r="I1554" t="s">
        <v>22</v>
      </c>
      <c r="J1554" t="s">
        <v>22</v>
      </c>
      <c r="K1554" t="s">
        <v>22</v>
      </c>
      <c r="L1554" t="s">
        <v>22</v>
      </c>
      <c r="M1554" t="s">
        <v>16169</v>
      </c>
      <c r="N1554" t="s">
        <v>22</v>
      </c>
      <c r="O1554" t="s">
        <v>22</v>
      </c>
    </row>
    <row r="1555" spans="1:15" x14ac:dyDescent="0.35">
      <c r="A1555" t="s">
        <v>9071</v>
      </c>
      <c r="B1555" t="s">
        <v>16170</v>
      </c>
      <c r="C1555" t="s">
        <v>22</v>
      </c>
      <c r="D1555" t="s">
        <v>22</v>
      </c>
      <c r="E1555" t="s">
        <v>14334</v>
      </c>
      <c r="F1555" t="s">
        <v>13347</v>
      </c>
      <c r="G1555" t="s">
        <v>22</v>
      </c>
      <c r="H1555" t="s">
        <v>22</v>
      </c>
      <c r="I1555" t="s">
        <v>22</v>
      </c>
      <c r="J1555" t="s">
        <v>22</v>
      </c>
      <c r="K1555" t="s">
        <v>22</v>
      </c>
      <c r="L1555" t="s">
        <v>22</v>
      </c>
      <c r="M1555" t="s">
        <v>16170</v>
      </c>
      <c r="N1555" t="s">
        <v>22</v>
      </c>
      <c r="O1555" t="s">
        <v>22</v>
      </c>
    </row>
    <row r="1556" spans="1:15" x14ac:dyDescent="0.35">
      <c r="A1556" t="s">
        <v>9071</v>
      </c>
      <c r="B1556" t="s">
        <v>16171</v>
      </c>
      <c r="C1556" t="s">
        <v>22</v>
      </c>
      <c r="D1556" t="s">
        <v>22</v>
      </c>
      <c r="E1556" t="s">
        <v>14334</v>
      </c>
      <c r="F1556" t="s">
        <v>13347</v>
      </c>
      <c r="G1556" t="s">
        <v>22</v>
      </c>
      <c r="H1556" t="s">
        <v>7052</v>
      </c>
      <c r="I1556" t="s">
        <v>22</v>
      </c>
      <c r="J1556" t="s">
        <v>22</v>
      </c>
      <c r="K1556" t="s">
        <v>22</v>
      </c>
      <c r="L1556" t="s">
        <v>22</v>
      </c>
      <c r="M1556" t="s">
        <v>16172</v>
      </c>
      <c r="N1556" t="s">
        <v>22</v>
      </c>
      <c r="O1556" t="s">
        <v>22</v>
      </c>
    </row>
    <row r="1557" spans="1:15" x14ac:dyDescent="0.35">
      <c r="A1557" t="s">
        <v>9071</v>
      </c>
      <c r="B1557" t="s">
        <v>16173</v>
      </c>
      <c r="C1557" t="s">
        <v>22</v>
      </c>
      <c r="D1557" t="s">
        <v>22</v>
      </c>
      <c r="E1557" t="s">
        <v>14334</v>
      </c>
      <c r="F1557" t="s">
        <v>13347</v>
      </c>
      <c r="G1557" t="s">
        <v>22</v>
      </c>
      <c r="H1557" t="s">
        <v>22</v>
      </c>
      <c r="I1557" t="s">
        <v>22</v>
      </c>
      <c r="J1557" t="s">
        <v>22</v>
      </c>
      <c r="K1557" t="s">
        <v>22</v>
      </c>
      <c r="L1557" t="s">
        <v>22</v>
      </c>
      <c r="M1557" t="s">
        <v>16173</v>
      </c>
      <c r="N1557" t="s">
        <v>22</v>
      </c>
      <c r="O1557" t="s">
        <v>22</v>
      </c>
    </row>
    <row r="1558" spans="1:15" x14ac:dyDescent="0.35">
      <c r="A1558" t="s">
        <v>9071</v>
      </c>
      <c r="B1558" t="s">
        <v>16174</v>
      </c>
      <c r="C1558" t="s">
        <v>22</v>
      </c>
      <c r="D1558" t="s">
        <v>22</v>
      </c>
      <c r="E1558" t="s">
        <v>14334</v>
      </c>
      <c r="F1558" t="s">
        <v>13347</v>
      </c>
      <c r="G1558" t="s">
        <v>22</v>
      </c>
      <c r="H1558" t="s">
        <v>22</v>
      </c>
      <c r="I1558" t="s">
        <v>22</v>
      </c>
      <c r="J1558" t="s">
        <v>22</v>
      </c>
      <c r="K1558" t="s">
        <v>22</v>
      </c>
      <c r="L1558" t="s">
        <v>22</v>
      </c>
      <c r="M1558" t="s">
        <v>16174</v>
      </c>
      <c r="N1558" t="s">
        <v>22</v>
      </c>
      <c r="O1558" t="s">
        <v>22</v>
      </c>
    </row>
    <row r="1559" spans="1:15" x14ac:dyDescent="0.35">
      <c r="A1559" t="s">
        <v>9071</v>
      </c>
      <c r="B1559" t="s">
        <v>16175</v>
      </c>
      <c r="C1559" t="s">
        <v>22</v>
      </c>
      <c r="D1559" t="s">
        <v>22</v>
      </c>
      <c r="E1559" t="s">
        <v>14334</v>
      </c>
      <c r="F1559" t="s">
        <v>13347</v>
      </c>
      <c r="G1559" t="s">
        <v>22</v>
      </c>
      <c r="H1559" t="s">
        <v>22</v>
      </c>
      <c r="I1559" t="s">
        <v>22</v>
      </c>
      <c r="J1559" t="s">
        <v>22</v>
      </c>
      <c r="K1559" t="s">
        <v>22</v>
      </c>
      <c r="L1559" t="s">
        <v>22</v>
      </c>
      <c r="M1559" t="s">
        <v>16175</v>
      </c>
      <c r="N1559" t="s">
        <v>22</v>
      </c>
      <c r="O1559" t="s">
        <v>22</v>
      </c>
    </row>
    <row r="1560" spans="1:15" x14ac:dyDescent="0.35">
      <c r="A1560" t="s">
        <v>9071</v>
      </c>
      <c r="B1560" t="s">
        <v>16176</v>
      </c>
      <c r="C1560" t="s">
        <v>22</v>
      </c>
      <c r="D1560" t="s">
        <v>22</v>
      </c>
      <c r="E1560" t="s">
        <v>14334</v>
      </c>
      <c r="F1560" t="s">
        <v>13347</v>
      </c>
      <c r="G1560" t="s">
        <v>22</v>
      </c>
      <c r="H1560" t="s">
        <v>7046</v>
      </c>
      <c r="I1560" t="s">
        <v>22</v>
      </c>
      <c r="J1560" t="s">
        <v>22</v>
      </c>
      <c r="K1560" t="s">
        <v>22</v>
      </c>
      <c r="L1560" t="s">
        <v>22</v>
      </c>
      <c r="M1560" t="s">
        <v>16176</v>
      </c>
      <c r="N1560" t="s">
        <v>22</v>
      </c>
      <c r="O1560" t="s">
        <v>22</v>
      </c>
    </row>
    <row r="1561" spans="1:15" x14ac:dyDescent="0.35">
      <c r="A1561" t="s">
        <v>9071</v>
      </c>
      <c r="B1561" t="s">
        <v>16177</v>
      </c>
      <c r="C1561" t="s">
        <v>22</v>
      </c>
      <c r="D1561" t="s">
        <v>22</v>
      </c>
      <c r="E1561" t="s">
        <v>14334</v>
      </c>
      <c r="F1561" t="s">
        <v>13347</v>
      </c>
      <c r="G1561" t="s">
        <v>22</v>
      </c>
      <c r="H1561" t="s">
        <v>7048</v>
      </c>
      <c r="I1561" t="s">
        <v>22</v>
      </c>
      <c r="J1561" t="s">
        <v>22</v>
      </c>
      <c r="K1561" t="s">
        <v>22</v>
      </c>
      <c r="L1561" t="s">
        <v>22</v>
      </c>
      <c r="M1561" t="s">
        <v>16177</v>
      </c>
      <c r="N1561" t="s">
        <v>22</v>
      </c>
      <c r="O1561" t="s">
        <v>22</v>
      </c>
    </row>
    <row r="1562" spans="1:15" x14ac:dyDescent="0.35">
      <c r="A1562" t="s">
        <v>9071</v>
      </c>
      <c r="B1562" t="s">
        <v>16178</v>
      </c>
      <c r="C1562" t="s">
        <v>22</v>
      </c>
      <c r="D1562" t="s">
        <v>22</v>
      </c>
      <c r="E1562" t="s">
        <v>14334</v>
      </c>
      <c r="F1562" t="s">
        <v>13347</v>
      </c>
      <c r="G1562" t="s">
        <v>22</v>
      </c>
      <c r="H1562" t="s">
        <v>7052</v>
      </c>
      <c r="I1562" t="s">
        <v>22</v>
      </c>
      <c r="J1562" t="s">
        <v>22</v>
      </c>
      <c r="K1562" t="s">
        <v>22</v>
      </c>
      <c r="L1562" t="s">
        <v>22</v>
      </c>
      <c r="M1562" t="s">
        <v>16178</v>
      </c>
      <c r="N1562" t="s">
        <v>22</v>
      </c>
      <c r="O1562" t="s">
        <v>22</v>
      </c>
    </row>
    <row r="1563" spans="1:15" x14ac:dyDescent="0.35">
      <c r="A1563" t="s">
        <v>9071</v>
      </c>
      <c r="B1563" t="s">
        <v>16179</v>
      </c>
      <c r="C1563" t="s">
        <v>22</v>
      </c>
      <c r="D1563" t="s">
        <v>22</v>
      </c>
      <c r="E1563" t="s">
        <v>14349</v>
      </c>
      <c r="F1563" t="s">
        <v>13347</v>
      </c>
      <c r="G1563" t="s">
        <v>22</v>
      </c>
      <c r="H1563" t="s">
        <v>7046</v>
      </c>
      <c r="I1563" t="s">
        <v>7035</v>
      </c>
      <c r="J1563" t="s">
        <v>22</v>
      </c>
      <c r="K1563" t="s">
        <v>22</v>
      </c>
      <c r="L1563" t="s">
        <v>22</v>
      </c>
      <c r="M1563" t="s">
        <v>16179</v>
      </c>
      <c r="N1563" t="s">
        <v>22</v>
      </c>
      <c r="O1563" t="s">
        <v>22</v>
      </c>
    </row>
    <row r="1564" spans="1:15" x14ac:dyDescent="0.35">
      <c r="A1564" t="s">
        <v>9071</v>
      </c>
      <c r="B1564" t="s">
        <v>16180</v>
      </c>
      <c r="C1564" t="s">
        <v>22</v>
      </c>
      <c r="D1564" t="s">
        <v>22</v>
      </c>
      <c r="E1564" t="s">
        <v>14334</v>
      </c>
      <c r="F1564" t="s">
        <v>13347</v>
      </c>
      <c r="G1564" t="s">
        <v>22</v>
      </c>
      <c r="H1564" t="s">
        <v>22</v>
      </c>
      <c r="I1564" t="s">
        <v>22</v>
      </c>
      <c r="J1564" t="s">
        <v>22</v>
      </c>
      <c r="K1564" t="s">
        <v>22</v>
      </c>
      <c r="L1564" t="s">
        <v>22</v>
      </c>
      <c r="M1564" t="s">
        <v>16180</v>
      </c>
      <c r="N1564" t="s">
        <v>22</v>
      </c>
      <c r="O1564" t="s">
        <v>22</v>
      </c>
    </row>
    <row r="1565" spans="1:15" x14ac:dyDescent="0.35">
      <c r="A1565" t="s">
        <v>9071</v>
      </c>
      <c r="B1565" t="s">
        <v>16181</v>
      </c>
      <c r="C1565" t="s">
        <v>22</v>
      </c>
      <c r="D1565" t="s">
        <v>22</v>
      </c>
      <c r="E1565" t="s">
        <v>14334</v>
      </c>
      <c r="F1565" t="s">
        <v>13347</v>
      </c>
      <c r="G1565" t="s">
        <v>22</v>
      </c>
      <c r="H1565" t="s">
        <v>7052</v>
      </c>
      <c r="I1565" t="s">
        <v>22</v>
      </c>
      <c r="J1565" t="s">
        <v>22</v>
      </c>
      <c r="K1565" t="s">
        <v>22</v>
      </c>
      <c r="L1565" t="s">
        <v>22</v>
      </c>
      <c r="M1565" t="s">
        <v>16181</v>
      </c>
      <c r="N1565" t="s">
        <v>22</v>
      </c>
      <c r="O1565" t="s">
        <v>22</v>
      </c>
    </row>
    <row r="1566" spans="1:15" x14ac:dyDescent="0.35">
      <c r="A1566" t="s">
        <v>9071</v>
      </c>
      <c r="B1566" t="s">
        <v>16182</v>
      </c>
      <c r="C1566" t="s">
        <v>22</v>
      </c>
      <c r="D1566" t="s">
        <v>22</v>
      </c>
      <c r="E1566" t="s">
        <v>13352</v>
      </c>
      <c r="F1566" t="s">
        <v>13351</v>
      </c>
      <c r="G1566" t="s">
        <v>22</v>
      </c>
      <c r="H1566" t="s">
        <v>22</v>
      </c>
      <c r="I1566" t="s">
        <v>22</v>
      </c>
      <c r="J1566" t="s">
        <v>22</v>
      </c>
      <c r="K1566" t="s">
        <v>22</v>
      </c>
      <c r="L1566" t="s">
        <v>22</v>
      </c>
      <c r="M1566" t="s">
        <v>15682</v>
      </c>
      <c r="N1566" t="s">
        <v>22</v>
      </c>
      <c r="O1566" t="s">
        <v>22</v>
      </c>
    </row>
    <row r="1567" spans="1:15" x14ac:dyDescent="0.35">
      <c r="A1567" t="s">
        <v>9071</v>
      </c>
      <c r="B1567" t="s">
        <v>16183</v>
      </c>
      <c r="C1567" t="s">
        <v>22</v>
      </c>
      <c r="D1567" t="s">
        <v>22</v>
      </c>
      <c r="E1567" t="s">
        <v>13352</v>
      </c>
      <c r="F1567" t="s">
        <v>13351</v>
      </c>
      <c r="G1567" t="s">
        <v>22</v>
      </c>
      <c r="H1567" t="s">
        <v>7054</v>
      </c>
      <c r="I1567" t="s">
        <v>22</v>
      </c>
      <c r="J1567" t="s">
        <v>22</v>
      </c>
      <c r="K1567" t="s">
        <v>22</v>
      </c>
      <c r="L1567" t="s">
        <v>22</v>
      </c>
      <c r="M1567" t="s">
        <v>15682</v>
      </c>
      <c r="N1567" t="s">
        <v>22</v>
      </c>
      <c r="O1567" t="s">
        <v>22</v>
      </c>
    </row>
    <row r="1568" spans="1:15" x14ac:dyDescent="0.35">
      <c r="A1568" t="s">
        <v>9071</v>
      </c>
      <c r="B1568" t="s">
        <v>16184</v>
      </c>
      <c r="C1568" t="s">
        <v>22</v>
      </c>
      <c r="D1568" t="s">
        <v>22</v>
      </c>
      <c r="E1568" t="s">
        <v>14334</v>
      </c>
      <c r="F1568" t="s">
        <v>13347</v>
      </c>
      <c r="G1568" t="s">
        <v>22</v>
      </c>
      <c r="H1568" t="s">
        <v>22</v>
      </c>
      <c r="I1568" t="s">
        <v>22</v>
      </c>
      <c r="J1568" t="s">
        <v>22</v>
      </c>
      <c r="K1568" t="s">
        <v>22</v>
      </c>
      <c r="L1568" t="s">
        <v>22</v>
      </c>
      <c r="M1568" t="s">
        <v>16184</v>
      </c>
      <c r="N1568" t="s">
        <v>22</v>
      </c>
      <c r="O1568" t="s">
        <v>22</v>
      </c>
    </row>
    <row r="1569" spans="1:15" x14ac:dyDescent="0.35">
      <c r="A1569" t="s">
        <v>9071</v>
      </c>
      <c r="B1569" t="s">
        <v>16185</v>
      </c>
      <c r="C1569" t="s">
        <v>22</v>
      </c>
      <c r="D1569" t="s">
        <v>22</v>
      </c>
      <c r="E1569" t="s">
        <v>14334</v>
      </c>
      <c r="F1569" t="s">
        <v>13347</v>
      </c>
      <c r="G1569" t="s">
        <v>22</v>
      </c>
      <c r="H1569" t="s">
        <v>22</v>
      </c>
      <c r="I1569" t="s">
        <v>22</v>
      </c>
      <c r="J1569" t="s">
        <v>22</v>
      </c>
      <c r="K1569" t="s">
        <v>22</v>
      </c>
      <c r="L1569" t="s">
        <v>22</v>
      </c>
      <c r="M1569" t="s">
        <v>16185</v>
      </c>
      <c r="N1569" t="s">
        <v>22</v>
      </c>
      <c r="O1569" t="s">
        <v>22</v>
      </c>
    </row>
    <row r="1570" spans="1:15" x14ac:dyDescent="0.35">
      <c r="A1570" t="s">
        <v>9071</v>
      </c>
      <c r="B1570" t="s">
        <v>16186</v>
      </c>
      <c r="C1570" t="s">
        <v>22</v>
      </c>
      <c r="D1570" t="s">
        <v>22</v>
      </c>
      <c r="E1570" t="s">
        <v>14334</v>
      </c>
      <c r="F1570" t="s">
        <v>13347</v>
      </c>
      <c r="G1570" t="s">
        <v>22</v>
      </c>
      <c r="H1570" t="s">
        <v>22</v>
      </c>
      <c r="I1570" t="s">
        <v>22</v>
      </c>
      <c r="J1570" t="s">
        <v>22</v>
      </c>
      <c r="K1570" t="s">
        <v>22</v>
      </c>
      <c r="L1570" t="s">
        <v>22</v>
      </c>
      <c r="M1570" t="s">
        <v>16186</v>
      </c>
      <c r="N1570" t="s">
        <v>22</v>
      </c>
      <c r="O1570" t="s">
        <v>22</v>
      </c>
    </row>
    <row r="1571" spans="1:15" x14ac:dyDescent="0.35">
      <c r="A1571" t="s">
        <v>9071</v>
      </c>
      <c r="B1571" t="s">
        <v>16187</v>
      </c>
      <c r="C1571" t="s">
        <v>22</v>
      </c>
      <c r="D1571" t="s">
        <v>22</v>
      </c>
      <c r="E1571" t="s">
        <v>14334</v>
      </c>
      <c r="F1571" t="s">
        <v>13347</v>
      </c>
      <c r="G1571" t="s">
        <v>22</v>
      </c>
      <c r="H1571" t="s">
        <v>22</v>
      </c>
      <c r="I1571" t="s">
        <v>22</v>
      </c>
      <c r="J1571" t="s">
        <v>22</v>
      </c>
      <c r="K1571" t="s">
        <v>22</v>
      </c>
      <c r="L1571" t="s">
        <v>22</v>
      </c>
      <c r="M1571" t="s">
        <v>16187</v>
      </c>
      <c r="N1571" t="s">
        <v>22</v>
      </c>
      <c r="O1571" t="s">
        <v>22</v>
      </c>
    </row>
    <row r="1572" spans="1:15" x14ac:dyDescent="0.35">
      <c r="A1572" t="s">
        <v>9071</v>
      </c>
      <c r="B1572" t="s">
        <v>16188</v>
      </c>
      <c r="C1572" t="s">
        <v>22</v>
      </c>
      <c r="D1572" t="s">
        <v>22</v>
      </c>
      <c r="E1572" t="s">
        <v>14334</v>
      </c>
      <c r="F1572" t="s">
        <v>13347</v>
      </c>
      <c r="G1572" t="s">
        <v>22</v>
      </c>
      <c r="H1572" t="s">
        <v>22</v>
      </c>
      <c r="I1572" t="s">
        <v>22</v>
      </c>
      <c r="J1572" t="s">
        <v>22</v>
      </c>
      <c r="K1572" t="s">
        <v>22</v>
      </c>
      <c r="L1572" t="s">
        <v>22</v>
      </c>
      <c r="M1572" t="s">
        <v>16188</v>
      </c>
      <c r="N1572" t="s">
        <v>22</v>
      </c>
      <c r="O1572" t="s">
        <v>22</v>
      </c>
    </row>
    <row r="1573" spans="1:15" x14ac:dyDescent="0.35">
      <c r="A1573" t="s">
        <v>9071</v>
      </c>
      <c r="B1573" t="s">
        <v>16189</v>
      </c>
      <c r="C1573" t="s">
        <v>22</v>
      </c>
      <c r="D1573" t="s">
        <v>22</v>
      </c>
      <c r="E1573" t="s">
        <v>14349</v>
      </c>
      <c r="F1573" t="s">
        <v>13347</v>
      </c>
      <c r="G1573" t="s">
        <v>22</v>
      </c>
      <c r="H1573" t="s">
        <v>7052</v>
      </c>
      <c r="I1573" t="s">
        <v>7035</v>
      </c>
      <c r="J1573" t="s">
        <v>14527</v>
      </c>
      <c r="K1573" t="s">
        <v>22</v>
      </c>
      <c r="L1573">
        <v>108</v>
      </c>
      <c r="M1573" t="s">
        <v>16189</v>
      </c>
      <c r="N1573" t="s">
        <v>22</v>
      </c>
      <c r="O1573" t="s">
        <v>22</v>
      </c>
    </row>
    <row r="1574" spans="1:15" x14ac:dyDescent="0.35">
      <c r="A1574" t="s">
        <v>9071</v>
      </c>
      <c r="B1574" t="s">
        <v>16190</v>
      </c>
      <c r="C1574" t="s">
        <v>22</v>
      </c>
      <c r="D1574" t="s">
        <v>22</v>
      </c>
      <c r="E1574" t="s">
        <v>14334</v>
      </c>
      <c r="F1574" t="s">
        <v>13347</v>
      </c>
      <c r="G1574" t="s">
        <v>22</v>
      </c>
      <c r="H1574" t="s">
        <v>7052</v>
      </c>
      <c r="I1574" t="s">
        <v>22</v>
      </c>
      <c r="J1574" t="s">
        <v>22</v>
      </c>
      <c r="K1574" t="s">
        <v>22</v>
      </c>
      <c r="L1574" t="s">
        <v>22</v>
      </c>
      <c r="M1574" t="s">
        <v>16190</v>
      </c>
      <c r="N1574" t="s">
        <v>22</v>
      </c>
      <c r="O1574" t="s">
        <v>22</v>
      </c>
    </row>
    <row r="1575" spans="1:15" x14ac:dyDescent="0.35">
      <c r="A1575" t="s">
        <v>9071</v>
      </c>
      <c r="B1575" t="s">
        <v>16191</v>
      </c>
      <c r="C1575" t="s">
        <v>22</v>
      </c>
      <c r="D1575" t="s">
        <v>22</v>
      </c>
      <c r="E1575" t="s">
        <v>14334</v>
      </c>
      <c r="F1575" t="s">
        <v>13347</v>
      </c>
      <c r="G1575" t="s">
        <v>22</v>
      </c>
      <c r="H1575" t="s">
        <v>22</v>
      </c>
      <c r="I1575" t="s">
        <v>22</v>
      </c>
      <c r="J1575" t="s">
        <v>22</v>
      </c>
      <c r="K1575" t="s">
        <v>22</v>
      </c>
      <c r="L1575" t="s">
        <v>22</v>
      </c>
      <c r="M1575" t="s">
        <v>16192</v>
      </c>
      <c r="N1575" t="s">
        <v>22</v>
      </c>
      <c r="O1575" t="s">
        <v>22</v>
      </c>
    </row>
    <row r="1576" spans="1:15" x14ac:dyDescent="0.35">
      <c r="A1576" t="s">
        <v>9071</v>
      </c>
      <c r="B1576" t="s">
        <v>16193</v>
      </c>
      <c r="C1576" t="s">
        <v>22</v>
      </c>
      <c r="D1576" t="s">
        <v>22</v>
      </c>
      <c r="E1576" t="s">
        <v>14334</v>
      </c>
      <c r="F1576" t="s">
        <v>13347</v>
      </c>
      <c r="G1576" t="s">
        <v>22</v>
      </c>
      <c r="H1576" t="s">
        <v>22</v>
      </c>
      <c r="I1576" t="s">
        <v>22</v>
      </c>
      <c r="J1576" t="s">
        <v>22</v>
      </c>
      <c r="K1576" t="s">
        <v>22</v>
      </c>
      <c r="L1576" t="s">
        <v>22</v>
      </c>
      <c r="M1576" t="s">
        <v>16193</v>
      </c>
      <c r="N1576" t="s">
        <v>22</v>
      </c>
      <c r="O1576" t="s">
        <v>22</v>
      </c>
    </row>
    <row r="1577" spans="1:15" x14ac:dyDescent="0.35">
      <c r="A1577" t="s">
        <v>9071</v>
      </c>
      <c r="B1577" t="s">
        <v>16194</v>
      </c>
      <c r="C1577" t="s">
        <v>22</v>
      </c>
      <c r="D1577" t="s">
        <v>22</v>
      </c>
      <c r="E1577" t="s">
        <v>22</v>
      </c>
      <c r="F1577" t="s">
        <v>9477</v>
      </c>
      <c r="G1577" t="s">
        <v>13037</v>
      </c>
      <c r="H1577" t="s">
        <v>22</v>
      </c>
      <c r="I1577" t="s">
        <v>22</v>
      </c>
      <c r="J1577" t="s">
        <v>22</v>
      </c>
      <c r="K1577" t="s">
        <v>22</v>
      </c>
      <c r="L1577" t="s">
        <v>22</v>
      </c>
      <c r="M1577" t="s">
        <v>16194</v>
      </c>
      <c r="N1577" t="s">
        <v>22</v>
      </c>
      <c r="O1577" t="s">
        <v>22</v>
      </c>
    </row>
    <row r="1578" spans="1:15" x14ac:dyDescent="0.35">
      <c r="A1578" t="s">
        <v>9071</v>
      </c>
      <c r="B1578" s="91" t="s">
        <v>16195</v>
      </c>
      <c r="C1578" t="s">
        <v>22</v>
      </c>
      <c r="D1578" t="s">
        <v>22</v>
      </c>
      <c r="E1578" t="s">
        <v>14334</v>
      </c>
      <c r="F1578" t="s">
        <v>13347</v>
      </c>
      <c r="G1578" t="s">
        <v>22</v>
      </c>
      <c r="H1578" t="s">
        <v>7052</v>
      </c>
      <c r="I1578" t="s">
        <v>22</v>
      </c>
      <c r="J1578" t="s">
        <v>22</v>
      </c>
      <c r="K1578" t="s">
        <v>22</v>
      </c>
      <c r="L1578" t="s">
        <v>22</v>
      </c>
      <c r="M1578" s="91" t="s">
        <v>16195</v>
      </c>
      <c r="N1578" t="s">
        <v>22</v>
      </c>
      <c r="O1578" t="s">
        <v>22</v>
      </c>
    </row>
    <row r="1579" spans="1:15" x14ac:dyDescent="0.35">
      <c r="A1579" t="s">
        <v>9071</v>
      </c>
      <c r="B1579" s="91" t="s">
        <v>16196</v>
      </c>
      <c r="C1579" t="s">
        <v>22</v>
      </c>
      <c r="D1579" t="s">
        <v>22</v>
      </c>
      <c r="E1579" t="s">
        <v>14334</v>
      </c>
      <c r="F1579" t="s">
        <v>13347</v>
      </c>
      <c r="G1579" t="s">
        <v>22</v>
      </c>
      <c r="H1579" t="s">
        <v>7052</v>
      </c>
      <c r="I1579" t="s">
        <v>22</v>
      </c>
      <c r="J1579" t="s">
        <v>22</v>
      </c>
      <c r="K1579" t="s">
        <v>22</v>
      </c>
      <c r="L1579" t="s">
        <v>22</v>
      </c>
      <c r="M1579" s="91" t="s">
        <v>16196</v>
      </c>
      <c r="N1579" t="s">
        <v>22</v>
      </c>
      <c r="O1579" t="s">
        <v>22</v>
      </c>
    </row>
    <row r="1580" spans="1:15" x14ac:dyDescent="0.35">
      <c r="A1580" t="s">
        <v>9071</v>
      </c>
      <c r="B1580" s="91" t="s">
        <v>16197</v>
      </c>
      <c r="C1580" t="s">
        <v>22</v>
      </c>
      <c r="D1580" t="s">
        <v>22</v>
      </c>
      <c r="E1580" t="s">
        <v>14334</v>
      </c>
      <c r="F1580" t="s">
        <v>13347</v>
      </c>
      <c r="G1580" t="s">
        <v>22</v>
      </c>
      <c r="H1580" t="s">
        <v>7052</v>
      </c>
      <c r="I1580" t="s">
        <v>22</v>
      </c>
      <c r="J1580" t="s">
        <v>22</v>
      </c>
      <c r="K1580" t="s">
        <v>22</v>
      </c>
      <c r="L1580" t="s">
        <v>22</v>
      </c>
      <c r="M1580" s="91" t="s">
        <v>16197</v>
      </c>
      <c r="N1580" t="s">
        <v>22</v>
      </c>
      <c r="O1580" t="s">
        <v>22</v>
      </c>
    </row>
    <row r="1581" spans="1:15" x14ac:dyDescent="0.35">
      <c r="A1581" t="s">
        <v>9071</v>
      </c>
      <c r="B1581" s="91" t="s">
        <v>16198</v>
      </c>
      <c r="C1581" t="s">
        <v>22</v>
      </c>
      <c r="D1581" t="s">
        <v>22</v>
      </c>
      <c r="E1581" t="s">
        <v>14334</v>
      </c>
      <c r="F1581" t="s">
        <v>13347</v>
      </c>
      <c r="G1581" t="s">
        <v>22</v>
      </c>
      <c r="H1581" t="s">
        <v>7052</v>
      </c>
      <c r="I1581" t="s">
        <v>22</v>
      </c>
      <c r="J1581" t="s">
        <v>22</v>
      </c>
      <c r="K1581" t="s">
        <v>22</v>
      </c>
      <c r="L1581" t="s">
        <v>22</v>
      </c>
      <c r="M1581" s="91" t="s">
        <v>16198</v>
      </c>
      <c r="N1581" t="s">
        <v>22</v>
      </c>
      <c r="O1581" t="s">
        <v>22</v>
      </c>
    </row>
    <row r="1582" spans="1:15" x14ac:dyDescent="0.35">
      <c r="A1582" t="s">
        <v>9071</v>
      </c>
      <c r="B1582" s="91" t="s">
        <v>16199</v>
      </c>
      <c r="C1582" t="s">
        <v>22</v>
      </c>
      <c r="D1582" t="s">
        <v>22</v>
      </c>
      <c r="E1582" t="s">
        <v>14334</v>
      </c>
      <c r="F1582" t="s">
        <v>13347</v>
      </c>
      <c r="G1582" t="s">
        <v>22</v>
      </c>
      <c r="H1582" t="s">
        <v>7052</v>
      </c>
      <c r="I1582" t="s">
        <v>22</v>
      </c>
      <c r="J1582" t="s">
        <v>22</v>
      </c>
      <c r="K1582" t="s">
        <v>22</v>
      </c>
      <c r="L1582" t="s">
        <v>22</v>
      </c>
      <c r="M1582" s="91" t="s">
        <v>16199</v>
      </c>
      <c r="N1582" t="s">
        <v>22</v>
      </c>
      <c r="O1582" t="s">
        <v>22</v>
      </c>
    </row>
    <row r="1583" spans="1:15" x14ac:dyDescent="0.35">
      <c r="A1583" t="s">
        <v>9071</v>
      </c>
      <c r="B1583" s="91" t="s">
        <v>16200</v>
      </c>
      <c r="C1583" t="s">
        <v>22</v>
      </c>
      <c r="D1583" t="s">
        <v>22</v>
      </c>
      <c r="E1583" t="s">
        <v>14334</v>
      </c>
      <c r="F1583" t="s">
        <v>13347</v>
      </c>
      <c r="G1583" t="s">
        <v>22</v>
      </c>
      <c r="H1583" t="s">
        <v>7048</v>
      </c>
      <c r="I1583" t="s">
        <v>22</v>
      </c>
      <c r="J1583" t="s">
        <v>22</v>
      </c>
      <c r="K1583" t="s">
        <v>22</v>
      </c>
      <c r="L1583" t="s">
        <v>22</v>
      </c>
      <c r="M1583" s="91" t="s">
        <v>16200</v>
      </c>
      <c r="N1583" t="s">
        <v>22</v>
      </c>
      <c r="O1583" t="s">
        <v>22</v>
      </c>
    </row>
    <row r="1584" spans="1:15" x14ac:dyDescent="0.35">
      <c r="A1584" t="s">
        <v>9071</v>
      </c>
      <c r="B1584" t="s">
        <v>16201</v>
      </c>
      <c r="C1584" t="s">
        <v>22</v>
      </c>
      <c r="D1584" t="s">
        <v>22</v>
      </c>
      <c r="E1584" t="s">
        <v>14334</v>
      </c>
      <c r="F1584" t="s">
        <v>13347</v>
      </c>
      <c r="G1584" t="s">
        <v>22</v>
      </c>
      <c r="H1584" t="s">
        <v>7048</v>
      </c>
      <c r="I1584" t="s">
        <v>22</v>
      </c>
      <c r="J1584" t="s">
        <v>22</v>
      </c>
      <c r="K1584" t="s">
        <v>22</v>
      </c>
      <c r="L1584" t="s">
        <v>22</v>
      </c>
      <c r="M1584" t="s">
        <v>16201</v>
      </c>
      <c r="N1584" t="s">
        <v>22</v>
      </c>
      <c r="O1584" t="s">
        <v>22</v>
      </c>
    </row>
    <row r="1585" spans="1:15" x14ac:dyDescent="0.35">
      <c r="A1585" t="s">
        <v>9071</v>
      </c>
      <c r="B1585" t="s">
        <v>16202</v>
      </c>
      <c r="C1585" t="s">
        <v>22</v>
      </c>
      <c r="D1585" t="s">
        <v>22</v>
      </c>
      <c r="E1585" t="s">
        <v>14334</v>
      </c>
      <c r="F1585" t="s">
        <v>13347</v>
      </c>
      <c r="G1585" t="s">
        <v>22</v>
      </c>
      <c r="H1585" t="s">
        <v>22</v>
      </c>
      <c r="I1585" t="s">
        <v>22</v>
      </c>
      <c r="J1585" t="s">
        <v>22</v>
      </c>
      <c r="K1585" t="s">
        <v>22</v>
      </c>
      <c r="L1585" t="s">
        <v>22</v>
      </c>
      <c r="M1585" t="s">
        <v>16203</v>
      </c>
      <c r="N1585" t="s">
        <v>22</v>
      </c>
      <c r="O1585" t="s">
        <v>22</v>
      </c>
    </row>
    <row r="1586" spans="1:15" x14ac:dyDescent="0.35">
      <c r="A1586" t="s">
        <v>9071</v>
      </c>
      <c r="B1586" t="s">
        <v>16204</v>
      </c>
      <c r="C1586" t="s">
        <v>22</v>
      </c>
      <c r="D1586" t="s">
        <v>22</v>
      </c>
      <c r="E1586" t="s">
        <v>14334</v>
      </c>
      <c r="F1586" t="s">
        <v>13347</v>
      </c>
      <c r="G1586" t="s">
        <v>22</v>
      </c>
      <c r="H1586" t="s">
        <v>22</v>
      </c>
      <c r="I1586" t="s">
        <v>22</v>
      </c>
      <c r="J1586" t="s">
        <v>22</v>
      </c>
      <c r="K1586" t="s">
        <v>22</v>
      </c>
      <c r="L1586" t="s">
        <v>22</v>
      </c>
      <c r="M1586" t="s">
        <v>16204</v>
      </c>
      <c r="N1586" t="s">
        <v>22</v>
      </c>
      <c r="O1586" t="s">
        <v>22</v>
      </c>
    </row>
    <row r="1587" spans="1:15" x14ac:dyDescent="0.35">
      <c r="A1587" t="s">
        <v>9071</v>
      </c>
      <c r="B1587" t="s">
        <v>16205</v>
      </c>
      <c r="C1587" t="s">
        <v>22</v>
      </c>
      <c r="D1587" t="s">
        <v>22</v>
      </c>
      <c r="E1587" t="s">
        <v>14334</v>
      </c>
      <c r="F1587" t="s">
        <v>13347</v>
      </c>
      <c r="G1587" t="s">
        <v>22</v>
      </c>
      <c r="H1587" t="s">
        <v>22</v>
      </c>
      <c r="I1587" t="s">
        <v>22</v>
      </c>
      <c r="J1587" t="s">
        <v>22</v>
      </c>
      <c r="K1587" t="s">
        <v>22</v>
      </c>
      <c r="L1587" t="s">
        <v>22</v>
      </c>
      <c r="M1587" t="s">
        <v>16205</v>
      </c>
      <c r="N1587" t="s">
        <v>22</v>
      </c>
      <c r="O1587" t="s">
        <v>22</v>
      </c>
    </row>
    <row r="1588" spans="1:15" x14ac:dyDescent="0.35">
      <c r="A1588" t="s">
        <v>9071</v>
      </c>
      <c r="B1588" t="s">
        <v>16206</v>
      </c>
      <c r="C1588" t="s">
        <v>22</v>
      </c>
      <c r="D1588" t="s">
        <v>22</v>
      </c>
      <c r="E1588" t="s">
        <v>14334</v>
      </c>
      <c r="F1588" t="s">
        <v>13347</v>
      </c>
      <c r="G1588" t="s">
        <v>22</v>
      </c>
      <c r="H1588" t="s">
        <v>7052</v>
      </c>
      <c r="I1588" t="s">
        <v>22</v>
      </c>
      <c r="J1588" t="s">
        <v>22</v>
      </c>
      <c r="K1588" t="s">
        <v>22</v>
      </c>
      <c r="L1588" t="s">
        <v>22</v>
      </c>
      <c r="M1588" t="s">
        <v>16206</v>
      </c>
      <c r="N1588" t="s">
        <v>22</v>
      </c>
      <c r="O1588" t="s">
        <v>22</v>
      </c>
    </row>
    <row r="1589" spans="1:15" x14ac:dyDescent="0.35">
      <c r="A1589" t="s">
        <v>9071</v>
      </c>
      <c r="B1589" t="s">
        <v>16207</v>
      </c>
      <c r="C1589" t="s">
        <v>22</v>
      </c>
      <c r="D1589" t="s">
        <v>22</v>
      </c>
      <c r="E1589" t="s">
        <v>13352</v>
      </c>
      <c r="F1589" t="s">
        <v>13351</v>
      </c>
      <c r="G1589" t="s">
        <v>22</v>
      </c>
      <c r="H1589" t="s">
        <v>7054</v>
      </c>
      <c r="I1589" t="s">
        <v>7029</v>
      </c>
      <c r="J1589" t="s">
        <v>22</v>
      </c>
      <c r="K1589" t="s">
        <v>22</v>
      </c>
      <c r="L1589" t="s">
        <v>22</v>
      </c>
      <c r="M1589" t="s">
        <v>16207</v>
      </c>
      <c r="N1589" t="s">
        <v>22</v>
      </c>
      <c r="O1589" t="s">
        <v>22</v>
      </c>
    </row>
    <row r="1590" spans="1:15" x14ac:dyDescent="0.35">
      <c r="A1590" t="s">
        <v>9071</v>
      </c>
      <c r="B1590" t="s">
        <v>16208</v>
      </c>
      <c r="C1590" t="s">
        <v>22</v>
      </c>
      <c r="D1590" t="s">
        <v>22</v>
      </c>
      <c r="E1590" t="s">
        <v>14334</v>
      </c>
      <c r="F1590" t="s">
        <v>13347</v>
      </c>
      <c r="G1590" t="s">
        <v>22</v>
      </c>
      <c r="H1590" t="s">
        <v>7046</v>
      </c>
      <c r="I1590" t="s">
        <v>22</v>
      </c>
      <c r="J1590" t="s">
        <v>22</v>
      </c>
      <c r="K1590" t="s">
        <v>22</v>
      </c>
      <c r="L1590" t="s">
        <v>22</v>
      </c>
      <c r="M1590" t="s">
        <v>16209</v>
      </c>
      <c r="N1590" t="s">
        <v>22</v>
      </c>
      <c r="O1590" t="s">
        <v>22</v>
      </c>
    </row>
    <row r="1591" spans="1:15" x14ac:dyDescent="0.35">
      <c r="A1591" t="s">
        <v>9071</v>
      </c>
      <c r="B1591" t="s">
        <v>16210</v>
      </c>
      <c r="C1591" t="s">
        <v>22</v>
      </c>
      <c r="D1591" t="s">
        <v>22</v>
      </c>
      <c r="E1591" t="s">
        <v>14334</v>
      </c>
      <c r="F1591" t="s">
        <v>13347</v>
      </c>
      <c r="G1591" t="s">
        <v>22</v>
      </c>
      <c r="H1591" t="s">
        <v>7046</v>
      </c>
      <c r="I1591" t="s">
        <v>22</v>
      </c>
      <c r="J1591" t="s">
        <v>22</v>
      </c>
      <c r="K1591" t="s">
        <v>22</v>
      </c>
      <c r="L1591" t="s">
        <v>22</v>
      </c>
      <c r="M1591" t="s">
        <v>16211</v>
      </c>
      <c r="N1591" t="s">
        <v>22</v>
      </c>
      <c r="O1591" t="s">
        <v>22</v>
      </c>
    </row>
    <row r="1592" spans="1:15" x14ac:dyDescent="0.35">
      <c r="A1592" t="s">
        <v>9071</v>
      </c>
      <c r="B1592" t="s">
        <v>16212</v>
      </c>
      <c r="C1592" t="s">
        <v>22</v>
      </c>
      <c r="D1592" t="s">
        <v>22</v>
      </c>
      <c r="E1592" t="s">
        <v>14334</v>
      </c>
      <c r="F1592" t="s">
        <v>13347</v>
      </c>
      <c r="G1592" t="s">
        <v>22</v>
      </c>
      <c r="H1592" t="s">
        <v>7046</v>
      </c>
      <c r="I1592" t="s">
        <v>22</v>
      </c>
      <c r="J1592" t="s">
        <v>22</v>
      </c>
      <c r="K1592" t="s">
        <v>22</v>
      </c>
      <c r="L1592" t="s">
        <v>22</v>
      </c>
      <c r="M1592" t="s">
        <v>16213</v>
      </c>
      <c r="N1592" t="s">
        <v>22</v>
      </c>
      <c r="O1592" t="s">
        <v>22</v>
      </c>
    </row>
    <row r="1593" spans="1:15" x14ac:dyDescent="0.35">
      <c r="A1593" t="s">
        <v>9071</v>
      </c>
      <c r="B1593" t="s">
        <v>16214</v>
      </c>
      <c r="C1593" t="s">
        <v>22</v>
      </c>
      <c r="D1593" t="s">
        <v>22</v>
      </c>
      <c r="E1593" t="s">
        <v>14334</v>
      </c>
      <c r="F1593" t="s">
        <v>13347</v>
      </c>
      <c r="G1593" t="s">
        <v>22</v>
      </c>
      <c r="H1593" t="s">
        <v>7046</v>
      </c>
      <c r="I1593" t="s">
        <v>22</v>
      </c>
      <c r="J1593" t="s">
        <v>22</v>
      </c>
      <c r="K1593" t="s">
        <v>22</v>
      </c>
      <c r="L1593" t="s">
        <v>22</v>
      </c>
      <c r="M1593" t="s">
        <v>16215</v>
      </c>
      <c r="N1593" t="s">
        <v>22</v>
      </c>
      <c r="O1593" t="s">
        <v>22</v>
      </c>
    </row>
    <row r="1594" spans="1:15" x14ac:dyDescent="0.35">
      <c r="A1594" t="s">
        <v>9071</v>
      </c>
      <c r="B1594" t="s">
        <v>16216</v>
      </c>
      <c r="C1594" t="s">
        <v>22</v>
      </c>
      <c r="D1594" t="s">
        <v>22</v>
      </c>
      <c r="E1594" t="s">
        <v>14334</v>
      </c>
      <c r="F1594" t="s">
        <v>13347</v>
      </c>
      <c r="G1594" t="s">
        <v>22</v>
      </c>
      <c r="H1594" t="s">
        <v>7046</v>
      </c>
      <c r="I1594" t="s">
        <v>22</v>
      </c>
      <c r="J1594" t="s">
        <v>22</v>
      </c>
      <c r="K1594" t="s">
        <v>22</v>
      </c>
      <c r="L1594" t="s">
        <v>22</v>
      </c>
      <c r="M1594" t="s">
        <v>16217</v>
      </c>
      <c r="N1594" t="s">
        <v>22</v>
      </c>
      <c r="O1594" t="s">
        <v>22</v>
      </c>
    </row>
    <row r="1595" spans="1:15" x14ac:dyDescent="0.35">
      <c r="A1595" t="s">
        <v>9071</v>
      </c>
      <c r="B1595" t="s">
        <v>16218</v>
      </c>
      <c r="C1595" t="s">
        <v>22</v>
      </c>
      <c r="D1595" t="s">
        <v>22</v>
      </c>
      <c r="E1595" t="s">
        <v>14334</v>
      </c>
      <c r="F1595" t="s">
        <v>13347</v>
      </c>
      <c r="G1595" t="s">
        <v>22</v>
      </c>
      <c r="H1595" t="s">
        <v>7046</v>
      </c>
      <c r="I1595" t="s">
        <v>22</v>
      </c>
      <c r="J1595" t="s">
        <v>22</v>
      </c>
      <c r="K1595" t="s">
        <v>22</v>
      </c>
      <c r="L1595" t="s">
        <v>22</v>
      </c>
      <c r="M1595" t="s">
        <v>16219</v>
      </c>
      <c r="N1595" t="s">
        <v>22</v>
      </c>
      <c r="O1595" t="s">
        <v>22</v>
      </c>
    </row>
    <row r="1596" spans="1:15" x14ac:dyDescent="0.35">
      <c r="A1596" t="s">
        <v>9071</v>
      </c>
      <c r="B1596" t="s">
        <v>16220</v>
      </c>
      <c r="C1596" t="s">
        <v>22</v>
      </c>
      <c r="D1596" t="s">
        <v>22</v>
      </c>
      <c r="E1596" t="s">
        <v>14349</v>
      </c>
      <c r="F1596" t="s">
        <v>13347</v>
      </c>
      <c r="G1596" t="s">
        <v>22</v>
      </c>
      <c r="H1596" t="s">
        <v>7046</v>
      </c>
      <c r="I1596" t="s">
        <v>16221</v>
      </c>
      <c r="J1596" t="s">
        <v>7035</v>
      </c>
      <c r="K1596" t="s">
        <v>22</v>
      </c>
      <c r="L1596" t="s">
        <v>22</v>
      </c>
      <c r="M1596" t="s">
        <v>16222</v>
      </c>
      <c r="N1596" t="s">
        <v>22</v>
      </c>
      <c r="O1596" t="s">
        <v>22</v>
      </c>
    </row>
    <row r="1597" spans="1:15" x14ac:dyDescent="0.35">
      <c r="A1597" t="s">
        <v>9071</v>
      </c>
      <c r="B1597" t="s">
        <v>16223</v>
      </c>
      <c r="C1597" t="s">
        <v>22</v>
      </c>
      <c r="D1597" t="s">
        <v>22</v>
      </c>
      <c r="E1597" t="s">
        <v>14334</v>
      </c>
      <c r="F1597" t="s">
        <v>13347</v>
      </c>
      <c r="G1597" t="s">
        <v>22</v>
      </c>
      <c r="H1597" t="s">
        <v>7046</v>
      </c>
      <c r="I1597" t="s">
        <v>22</v>
      </c>
      <c r="J1597" t="s">
        <v>22</v>
      </c>
      <c r="K1597" t="s">
        <v>22</v>
      </c>
      <c r="L1597" t="s">
        <v>22</v>
      </c>
      <c r="M1597" t="s">
        <v>16224</v>
      </c>
      <c r="N1597" t="s">
        <v>22</v>
      </c>
      <c r="O1597" t="s">
        <v>22</v>
      </c>
    </row>
    <row r="1598" spans="1:15" x14ac:dyDescent="0.35">
      <c r="A1598" t="s">
        <v>9071</v>
      </c>
      <c r="B1598" t="s">
        <v>16225</v>
      </c>
      <c r="C1598" t="s">
        <v>22</v>
      </c>
      <c r="D1598" t="s">
        <v>22</v>
      </c>
      <c r="E1598" t="s">
        <v>14334</v>
      </c>
      <c r="F1598" t="s">
        <v>13347</v>
      </c>
      <c r="G1598" t="s">
        <v>22</v>
      </c>
      <c r="H1598" t="s">
        <v>7046</v>
      </c>
      <c r="I1598" t="s">
        <v>22</v>
      </c>
      <c r="J1598" t="s">
        <v>22</v>
      </c>
      <c r="K1598" t="s">
        <v>22</v>
      </c>
      <c r="L1598" t="s">
        <v>22</v>
      </c>
      <c r="M1598" t="s">
        <v>16226</v>
      </c>
      <c r="N1598" t="s">
        <v>22</v>
      </c>
      <c r="O1598" t="s">
        <v>22</v>
      </c>
    </row>
    <row r="1599" spans="1:15" x14ac:dyDescent="0.35">
      <c r="A1599" t="s">
        <v>9071</v>
      </c>
      <c r="B1599" t="s">
        <v>16227</v>
      </c>
      <c r="C1599" t="s">
        <v>22</v>
      </c>
      <c r="D1599" t="s">
        <v>22</v>
      </c>
      <c r="E1599" t="s">
        <v>14334</v>
      </c>
      <c r="F1599" t="s">
        <v>13347</v>
      </c>
      <c r="G1599" t="s">
        <v>22</v>
      </c>
      <c r="H1599" t="s">
        <v>7046</v>
      </c>
      <c r="I1599" t="s">
        <v>22</v>
      </c>
      <c r="J1599" t="s">
        <v>22</v>
      </c>
      <c r="K1599" t="s">
        <v>22</v>
      </c>
      <c r="L1599" t="s">
        <v>22</v>
      </c>
      <c r="M1599" t="s">
        <v>16228</v>
      </c>
      <c r="N1599" t="s">
        <v>22</v>
      </c>
      <c r="O1599" t="s">
        <v>22</v>
      </c>
    </row>
    <row r="1600" spans="1:15" x14ac:dyDescent="0.35">
      <c r="A1600" t="s">
        <v>9071</v>
      </c>
      <c r="B1600" t="s">
        <v>16229</v>
      </c>
      <c r="C1600" t="s">
        <v>22</v>
      </c>
      <c r="D1600" t="s">
        <v>22</v>
      </c>
      <c r="E1600" t="s">
        <v>14334</v>
      </c>
      <c r="F1600" t="s">
        <v>13347</v>
      </c>
      <c r="G1600" t="s">
        <v>22</v>
      </c>
      <c r="H1600" t="s">
        <v>7046</v>
      </c>
      <c r="I1600" t="s">
        <v>22</v>
      </c>
      <c r="J1600" t="s">
        <v>22</v>
      </c>
      <c r="K1600" t="s">
        <v>22</v>
      </c>
      <c r="L1600" t="s">
        <v>22</v>
      </c>
      <c r="M1600" t="s">
        <v>16230</v>
      </c>
      <c r="N1600" t="s">
        <v>22</v>
      </c>
      <c r="O1600" t="s">
        <v>22</v>
      </c>
    </row>
    <row r="1601" spans="1:15" x14ac:dyDescent="0.35">
      <c r="A1601" t="s">
        <v>9071</v>
      </c>
      <c r="B1601" t="s">
        <v>16231</v>
      </c>
      <c r="C1601" t="s">
        <v>22</v>
      </c>
      <c r="D1601" t="s">
        <v>22</v>
      </c>
      <c r="E1601" t="s">
        <v>14334</v>
      </c>
      <c r="F1601" t="s">
        <v>13347</v>
      </c>
      <c r="G1601" t="s">
        <v>22</v>
      </c>
      <c r="H1601" t="s">
        <v>7046</v>
      </c>
      <c r="I1601" t="s">
        <v>22</v>
      </c>
      <c r="J1601" t="s">
        <v>22</v>
      </c>
      <c r="K1601" t="s">
        <v>22</v>
      </c>
      <c r="L1601" t="s">
        <v>22</v>
      </c>
      <c r="M1601" t="s">
        <v>16232</v>
      </c>
      <c r="N1601" t="s">
        <v>22</v>
      </c>
      <c r="O1601" t="s">
        <v>22</v>
      </c>
    </row>
    <row r="1602" spans="1:15" x14ac:dyDescent="0.35">
      <c r="A1602" t="s">
        <v>9071</v>
      </c>
      <c r="B1602" t="s">
        <v>16233</v>
      </c>
      <c r="C1602" t="s">
        <v>22</v>
      </c>
      <c r="D1602" t="s">
        <v>22</v>
      </c>
      <c r="E1602" t="s">
        <v>14334</v>
      </c>
      <c r="F1602" t="s">
        <v>13347</v>
      </c>
      <c r="G1602" t="s">
        <v>22</v>
      </c>
      <c r="H1602" t="s">
        <v>7046</v>
      </c>
      <c r="I1602" t="s">
        <v>22</v>
      </c>
      <c r="J1602" t="s">
        <v>22</v>
      </c>
      <c r="K1602" t="s">
        <v>22</v>
      </c>
      <c r="L1602" t="s">
        <v>22</v>
      </c>
      <c r="M1602" t="s">
        <v>16234</v>
      </c>
      <c r="N1602" t="s">
        <v>22</v>
      </c>
      <c r="O1602" t="s">
        <v>22</v>
      </c>
    </row>
    <row r="1603" spans="1:15" x14ac:dyDescent="0.35">
      <c r="A1603" t="s">
        <v>9071</v>
      </c>
      <c r="B1603" t="s">
        <v>16235</v>
      </c>
      <c r="C1603" t="s">
        <v>22</v>
      </c>
      <c r="D1603" t="s">
        <v>22</v>
      </c>
      <c r="E1603" t="s">
        <v>14334</v>
      </c>
      <c r="F1603" t="s">
        <v>13347</v>
      </c>
      <c r="G1603" t="s">
        <v>22</v>
      </c>
      <c r="H1603" t="s">
        <v>7046</v>
      </c>
      <c r="I1603" t="s">
        <v>22</v>
      </c>
      <c r="J1603" t="s">
        <v>22</v>
      </c>
      <c r="K1603" t="s">
        <v>22</v>
      </c>
      <c r="L1603" t="s">
        <v>22</v>
      </c>
      <c r="M1603" t="s">
        <v>16236</v>
      </c>
      <c r="N1603" t="s">
        <v>22</v>
      </c>
      <c r="O1603" t="s">
        <v>22</v>
      </c>
    </row>
    <row r="1604" spans="1:15" x14ac:dyDescent="0.35">
      <c r="A1604" t="s">
        <v>9071</v>
      </c>
      <c r="B1604" t="s">
        <v>16237</v>
      </c>
      <c r="C1604" t="s">
        <v>22</v>
      </c>
      <c r="D1604" t="s">
        <v>22</v>
      </c>
      <c r="E1604" t="s">
        <v>14334</v>
      </c>
      <c r="F1604" t="s">
        <v>13347</v>
      </c>
      <c r="G1604" t="s">
        <v>22</v>
      </c>
      <c r="H1604" t="s">
        <v>7046</v>
      </c>
      <c r="I1604" t="s">
        <v>22</v>
      </c>
      <c r="J1604" t="s">
        <v>22</v>
      </c>
      <c r="K1604" t="s">
        <v>22</v>
      </c>
      <c r="L1604" t="s">
        <v>22</v>
      </c>
      <c r="M1604" t="s">
        <v>16238</v>
      </c>
      <c r="N1604" t="s">
        <v>22</v>
      </c>
      <c r="O1604" t="s">
        <v>22</v>
      </c>
    </row>
    <row r="1605" spans="1:15" x14ac:dyDescent="0.35">
      <c r="A1605" t="s">
        <v>9071</v>
      </c>
      <c r="B1605" t="s">
        <v>16239</v>
      </c>
      <c r="C1605" t="s">
        <v>22</v>
      </c>
      <c r="D1605" t="s">
        <v>22</v>
      </c>
      <c r="E1605" t="s">
        <v>14334</v>
      </c>
      <c r="F1605" t="s">
        <v>13347</v>
      </c>
      <c r="G1605" t="s">
        <v>22</v>
      </c>
      <c r="H1605" t="s">
        <v>7046</v>
      </c>
      <c r="I1605" t="s">
        <v>22</v>
      </c>
      <c r="J1605" t="s">
        <v>22</v>
      </c>
      <c r="K1605" t="s">
        <v>22</v>
      </c>
      <c r="L1605" t="s">
        <v>22</v>
      </c>
      <c r="M1605" t="s">
        <v>16240</v>
      </c>
      <c r="N1605" t="s">
        <v>22</v>
      </c>
      <c r="O1605" t="s">
        <v>22</v>
      </c>
    </row>
    <row r="1606" spans="1:15" x14ac:dyDescent="0.35">
      <c r="A1606" t="s">
        <v>9071</v>
      </c>
      <c r="B1606" t="s">
        <v>16241</v>
      </c>
      <c r="C1606" t="s">
        <v>22</v>
      </c>
      <c r="D1606" t="s">
        <v>22</v>
      </c>
      <c r="E1606" t="s">
        <v>14334</v>
      </c>
      <c r="F1606" t="s">
        <v>13347</v>
      </c>
      <c r="G1606" t="s">
        <v>22</v>
      </c>
      <c r="H1606" t="s">
        <v>7046</v>
      </c>
      <c r="I1606" t="s">
        <v>22</v>
      </c>
      <c r="J1606" t="s">
        <v>22</v>
      </c>
      <c r="K1606" t="s">
        <v>22</v>
      </c>
      <c r="L1606" t="s">
        <v>22</v>
      </c>
      <c r="M1606" t="s">
        <v>16242</v>
      </c>
      <c r="N1606" t="s">
        <v>22</v>
      </c>
      <c r="O1606" t="s">
        <v>22</v>
      </c>
    </row>
    <row r="1607" spans="1:15" x14ac:dyDescent="0.35">
      <c r="A1607" t="s">
        <v>9071</v>
      </c>
      <c r="B1607" t="s">
        <v>16243</v>
      </c>
      <c r="C1607" t="s">
        <v>22</v>
      </c>
      <c r="D1607" t="s">
        <v>22</v>
      </c>
      <c r="E1607" t="s">
        <v>14334</v>
      </c>
      <c r="F1607" t="s">
        <v>13347</v>
      </c>
      <c r="G1607" t="s">
        <v>22</v>
      </c>
      <c r="H1607" t="s">
        <v>7046</v>
      </c>
      <c r="I1607" t="s">
        <v>22</v>
      </c>
      <c r="J1607" t="s">
        <v>22</v>
      </c>
      <c r="K1607" t="s">
        <v>22</v>
      </c>
      <c r="L1607" t="s">
        <v>22</v>
      </c>
      <c r="M1607" t="s">
        <v>16244</v>
      </c>
      <c r="N1607" t="s">
        <v>22</v>
      </c>
      <c r="O1607" t="s">
        <v>22</v>
      </c>
    </row>
    <row r="1608" spans="1:15" x14ac:dyDescent="0.35">
      <c r="A1608" t="s">
        <v>9071</v>
      </c>
      <c r="B1608" t="s">
        <v>16245</v>
      </c>
      <c r="C1608" t="s">
        <v>22</v>
      </c>
      <c r="D1608" t="s">
        <v>22</v>
      </c>
      <c r="E1608" t="s">
        <v>14334</v>
      </c>
      <c r="F1608" t="s">
        <v>13347</v>
      </c>
      <c r="G1608" t="s">
        <v>22</v>
      </c>
      <c r="H1608" t="s">
        <v>7046</v>
      </c>
      <c r="I1608" t="s">
        <v>22</v>
      </c>
      <c r="J1608" t="s">
        <v>22</v>
      </c>
      <c r="K1608" t="s">
        <v>22</v>
      </c>
      <c r="L1608" t="s">
        <v>22</v>
      </c>
      <c r="M1608" t="s">
        <v>16246</v>
      </c>
      <c r="N1608" t="s">
        <v>22</v>
      </c>
      <c r="O1608" t="s">
        <v>22</v>
      </c>
    </row>
    <row r="1609" spans="1:15" x14ac:dyDescent="0.35">
      <c r="A1609" t="s">
        <v>9071</v>
      </c>
      <c r="B1609" t="s">
        <v>16247</v>
      </c>
      <c r="C1609" t="s">
        <v>22</v>
      </c>
      <c r="D1609" t="s">
        <v>22</v>
      </c>
      <c r="E1609" t="s">
        <v>14334</v>
      </c>
      <c r="F1609" t="s">
        <v>13347</v>
      </c>
      <c r="G1609" t="s">
        <v>22</v>
      </c>
      <c r="H1609" t="s">
        <v>7046</v>
      </c>
      <c r="I1609" t="s">
        <v>22</v>
      </c>
      <c r="J1609" t="s">
        <v>22</v>
      </c>
      <c r="K1609" t="s">
        <v>22</v>
      </c>
      <c r="L1609" t="s">
        <v>22</v>
      </c>
      <c r="M1609" t="s">
        <v>16248</v>
      </c>
      <c r="N1609" t="s">
        <v>22</v>
      </c>
      <c r="O1609" t="s">
        <v>22</v>
      </c>
    </row>
    <row r="1610" spans="1:15" x14ac:dyDescent="0.35">
      <c r="A1610" s="109" t="s">
        <v>9071</v>
      </c>
      <c r="B1610" s="114" t="s">
        <v>16249</v>
      </c>
      <c r="C1610" t="s">
        <v>22</v>
      </c>
      <c r="D1610" t="s">
        <v>22</v>
      </c>
      <c r="E1610" t="s">
        <v>14334</v>
      </c>
      <c r="F1610" t="s">
        <v>13347</v>
      </c>
      <c r="G1610" t="s">
        <v>22</v>
      </c>
      <c r="H1610" t="s">
        <v>22</v>
      </c>
      <c r="I1610" t="s">
        <v>22</v>
      </c>
      <c r="J1610" t="s">
        <v>22</v>
      </c>
      <c r="K1610" t="s">
        <v>22</v>
      </c>
      <c r="L1610" t="s">
        <v>22</v>
      </c>
      <c r="M1610" s="114" t="s">
        <v>16250</v>
      </c>
      <c r="N1610" t="s">
        <v>22</v>
      </c>
      <c r="O1610" t="s">
        <v>22</v>
      </c>
    </row>
    <row r="1611" spans="1:15" x14ac:dyDescent="0.35">
      <c r="A1611" t="s">
        <v>9071</v>
      </c>
      <c r="B1611" t="s">
        <v>16251</v>
      </c>
      <c r="C1611" t="s">
        <v>22</v>
      </c>
      <c r="D1611" t="s">
        <v>22</v>
      </c>
      <c r="E1611" t="s">
        <v>14334</v>
      </c>
      <c r="F1611" t="s">
        <v>13347</v>
      </c>
      <c r="G1611" t="s">
        <v>22</v>
      </c>
      <c r="H1611" t="s">
        <v>7052</v>
      </c>
      <c r="I1611" t="s">
        <v>22</v>
      </c>
      <c r="J1611" t="s">
        <v>22</v>
      </c>
      <c r="K1611" t="s">
        <v>22</v>
      </c>
      <c r="L1611" t="s">
        <v>22</v>
      </c>
      <c r="M1611" t="s">
        <v>16252</v>
      </c>
      <c r="N1611" t="s">
        <v>22</v>
      </c>
      <c r="O1611" t="s">
        <v>22</v>
      </c>
    </row>
    <row r="1612" spans="1:15" x14ac:dyDescent="0.35">
      <c r="A1612" t="s">
        <v>9071</v>
      </c>
      <c r="B1612" t="s">
        <v>16253</v>
      </c>
      <c r="C1612" t="s">
        <v>22</v>
      </c>
      <c r="D1612" t="s">
        <v>22</v>
      </c>
      <c r="E1612" t="s">
        <v>14334</v>
      </c>
      <c r="F1612" t="s">
        <v>13347</v>
      </c>
      <c r="G1612" t="s">
        <v>22</v>
      </c>
      <c r="H1612" t="s">
        <v>7046</v>
      </c>
      <c r="I1612" t="s">
        <v>22</v>
      </c>
      <c r="J1612" t="s">
        <v>22</v>
      </c>
      <c r="K1612" t="s">
        <v>22</v>
      </c>
      <c r="L1612" t="s">
        <v>22</v>
      </c>
      <c r="M1612" t="s">
        <v>16253</v>
      </c>
      <c r="N1612" t="s">
        <v>22</v>
      </c>
      <c r="O1612" t="s">
        <v>22</v>
      </c>
    </row>
    <row r="1613" spans="1:15" x14ac:dyDescent="0.35">
      <c r="A1613" t="s">
        <v>9071</v>
      </c>
      <c r="B1613" t="s">
        <v>16254</v>
      </c>
      <c r="C1613" t="s">
        <v>22</v>
      </c>
      <c r="D1613" t="s">
        <v>22</v>
      </c>
      <c r="E1613" t="s">
        <v>14334</v>
      </c>
      <c r="F1613" t="s">
        <v>13347</v>
      </c>
      <c r="G1613" t="s">
        <v>22</v>
      </c>
      <c r="H1613" t="s">
        <v>7046</v>
      </c>
      <c r="I1613" t="s">
        <v>22</v>
      </c>
      <c r="J1613" t="s">
        <v>22</v>
      </c>
      <c r="K1613" t="s">
        <v>22</v>
      </c>
      <c r="L1613" t="s">
        <v>22</v>
      </c>
      <c r="M1613" t="s">
        <v>16254</v>
      </c>
      <c r="N1613" t="s">
        <v>22</v>
      </c>
      <c r="O1613" t="s">
        <v>22</v>
      </c>
    </row>
    <row r="1614" spans="1:15" x14ac:dyDescent="0.35">
      <c r="A1614" t="s">
        <v>9071</v>
      </c>
      <c r="B1614" t="s">
        <v>16255</v>
      </c>
      <c r="C1614" t="s">
        <v>22</v>
      </c>
      <c r="D1614" t="s">
        <v>22</v>
      </c>
      <c r="E1614" t="s">
        <v>14334</v>
      </c>
      <c r="F1614" t="s">
        <v>13347</v>
      </c>
      <c r="G1614" t="s">
        <v>22</v>
      </c>
      <c r="H1614" t="s">
        <v>7052</v>
      </c>
      <c r="I1614" t="s">
        <v>22</v>
      </c>
      <c r="J1614" t="s">
        <v>22</v>
      </c>
      <c r="K1614" t="s">
        <v>22</v>
      </c>
      <c r="L1614" t="s">
        <v>22</v>
      </c>
      <c r="M1614" t="s">
        <v>16255</v>
      </c>
      <c r="N1614" t="s">
        <v>22</v>
      </c>
      <c r="O1614" t="s">
        <v>22</v>
      </c>
    </row>
    <row r="1615" spans="1:15" x14ac:dyDescent="0.35">
      <c r="A1615" t="s">
        <v>9071</v>
      </c>
      <c r="B1615" t="s">
        <v>16256</v>
      </c>
      <c r="C1615" t="s">
        <v>22</v>
      </c>
      <c r="D1615" t="s">
        <v>22</v>
      </c>
      <c r="E1615" t="s">
        <v>14334</v>
      </c>
      <c r="F1615" t="s">
        <v>13347</v>
      </c>
      <c r="G1615" t="s">
        <v>22</v>
      </c>
      <c r="H1615" t="s">
        <v>7046</v>
      </c>
      <c r="I1615" t="s">
        <v>22</v>
      </c>
      <c r="J1615" t="s">
        <v>22</v>
      </c>
      <c r="K1615" t="s">
        <v>22</v>
      </c>
      <c r="L1615" t="s">
        <v>22</v>
      </c>
      <c r="M1615" t="s">
        <v>16256</v>
      </c>
      <c r="N1615" t="s">
        <v>22</v>
      </c>
      <c r="O1615" t="s">
        <v>22</v>
      </c>
    </row>
    <row r="1616" spans="1:15" x14ac:dyDescent="0.35">
      <c r="A1616" t="s">
        <v>9071</v>
      </c>
      <c r="B1616" t="s">
        <v>16257</v>
      </c>
      <c r="C1616" t="s">
        <v>22</v>
      </c>
      <c r="D1616" t="s">
        <v>22</v>
      </c>
      <c r="E1616" t="s">
        <v>14334</v>
      </c>
      <c r="F1616" t="s">
        <v>13347</v>
      </c>
      <c r="G1616" t="s">
        <v>22</v>
      </c>
      <c r="H1616" t="s">
        <v>7046</v>
      </c>
      <c r="I1616" t="s">
        <v>22</v>
      </c>
      <c r="J1616" t="s">
        <v>22</v>
      </c>
      <c r="K1616" t="s">
        <v>22</v>
      </c>
      <c r="L1616" t="s">
        <v>22</v>
      </c>
      <c r="M1616" t="s">
        <v>16257</v>
      </c>
      <c r="N1616" t="s">
        <v>22</v>
      </c>
      <c r="O1616" t="s">
        <v>22</v>
      </c>
    </row>
    <row r="1617" spans="1:15" x14ac:dyDescent="0.35">
      <c r="A1617" t="s">
        <v>9071</v>
      </c>
      <c r="B1617" t="s">
        <v>16258</v>
      </c>
      <c r="C1617" t="s">
        <v>22</v>
      </c>
      <c r="D1617" t="s">
        <v>22</v>
      </c>
      <c r="E1617" t="s">
        <v>14334</v>
      </c>
      <c r="F1617" t="s">
        <v>13347</v>
      </c>
      <c r="G1617" t="s">
        <v>22</v>
      </c>
      <c r="H1617" t="s">
        <v>7046</v>
      </c>
      <c r="I1617" t="s">
        <v>22</v>
      </c>
      <c r="J1617" t="s">
        <v>22</v>
      </c>
      <c r="K1617" t="s">
        <v>22</v>
      </c>
      <c r="L1617" t="s">
        <v>22</v>
      </c>
      <c r="M1617" t="s">
        <v>16257</v>
      </c>
      <c r="N1617" t="s">
        <v>22</v>
      </c>
      <c r="O1617" t="s">
        <v>22</v>
      </c>
    </row>
    <row r="1618" spans="1:15" x14ac:dyDescent="0.35">
      <c r="A1618" t="s">
        <v>9071</v>
      </c>
      <c r="B1618" t="s">
        <v>16259</v>
      </c>
      <c r="C1618" t="s">
        <v>22</v>
      </c>
      <c r="D1618" t="s">
        <v>22</v>
      </c>
      <c r="E1618" t="s">
        <v>14334</v>
      </c>
      <c r="F1618" t="s">
        <v>13347</v>
      </c>
      <c r="G1618" t="s">
        <v>22</v>
      </c>
      <c r="H1618" t="s">
        <v>7046</v>
      </c>
      <c r="I1618" t="s">
        <v>22</v>
      </c>
      <c r="J1618" t="s">
        <v>22</v>
      </c>
      <c r="K1618" t="s">
        <v>22</v>
      </c>
      <c r="L1618" t="s">
        <v>22</v>
      </c>
      <c r="M1618" t="s">
        <v>16260</v>
      </c>
      <c r="N1618" t="s">
        <v>22</v>
      </c>
      <c r="O1618" t="s">
        <v>22</v>
      </c>
    </row>
    <row r="1619" spans="1:15" x14ac:dyDescent="0.35">
      <c r="A1619" t="s">
        <v>9071</v>
      </c>
      <c r="B1619" t="s">
        <v>16261</v>
      </c>
      <c r="C1619" t="s">
        <v>22</v>
      </c>
      <c r="D1619" t="s">
        <v>22</v>
      </c>
      <c r="E1619" t="s">
        <v>14334</v>
      </c>
      <c r="F1619" t="s">
        <v>13347</v>
      </c>
      <c r="G1619" t="s">
        <v>22</v>
      </c>
      <c r="H1619" t="s">
        <v>7046</v>
      </c>
      <c r="I1619" t="s">
        <v>22</v>
      </c>
      <c r="J1619" t="s">
        <v>22</v>
      </c>
      <c r="K1619" t="s">
        <v>22</v>
      </c>
      <c r="L1619" t="s">
        <v>22</v>
      </c>
      <c r="M1619" t="s">
        <v>16262</v>
      </c>
      <c r="N1619" t="s">
        <v>22</v>
      </c>
      <c r="O1619" t="s">
        <v>22</v>
      </c>
    </row>
    <row r="1620" spans="1:15" x14ac:dyDescent="0.35">
      <c r="A1620" t="s">
        <v>9071</v>
      </c>
      <c r="B1620" t="s">
        <v>16263</v>
      </c>
      <c r="C1620" t="s">
        <v>22</v>
      </c>
      <c r="D1620" t="s">
        <v>22</v>
      </c>
      <c r="E1620" t="s">
        <v>14334</v>
      </c>
      <c r="F1620" t="s">
        <v>13347</v>
      </c>
      <c r="G1620" t="s">
        <v>22</v>
      </c>
      <c r="H1620" t="s">
        <v>7046</v>
      </c>
      <c r="I1620" t="s">
        <v>22</v>
      </c>
      <c r="J1620" t="s">
        <v>22</v>
      </c>
      <c r="K1620" t="s">
        <v>22</v>
      </c>
      <c r="L1620" t="s">
        <v>22</v>
      </c>
      <c r="M1620" t="s">
        <v>16263</v>
      </c>
      <c r="N1620" t="s">
        <v>22</v>
      </c>
      <c r="O1620" t="s">
        <v>22</v>
      </c>
    </row>
    <row r="1621" spans="1:15" x14ac:dyDescent="0.35">
      <c r="A1621" t="s">
        <v>9071</v>
      </c>
      <c r="B1621" t="s">
        <v>16264</v>
      </c>
      <c r="C1621" t="s">
        <v>22</v>
      </c>
      <c r="D1621" t="s">
        <v>22</v>
      </c>
      <c r="E1621" t="s">
        <v>14334</v>
      </c>
      <c r="F1621" t="s">
        <v>13347</v>
      </c>
      <c r="G1621" t="s">
        <v>22</v>
      </c>
      <c r="H1621" t="s">
        <v>7046</v>
      </c>
      <c r="I1621" t="s">
        <v>22</v>
      </c>
      <c r="J1621" t="s">
        <v>22</v>
      </c>
      <c r="K1621" t="s">
        <v>22</v>
      </c>
      <c r="L1621" t="s">
        <v>22</v>
      </c>
      <c r="M1621" t="s">
        <v>16264</v>
      </c>
      <c r="N1621" t="s">
        <v>22</v>
      </c>
      <c r="O1621" t="s">
        <v>22</v>
      </c>
    </row>
    <row r="1622" spans="1:15" x14ac:dyDescent="0.35">
      <c r="A1622" t="s">
        <v>9071</v>
      </c>
      <c r="B1622" t="s">
        <v>16265</v>
      </c>
      <c r="C1622" t="s">
        <v>22</v>
      </c>
      <c r="D1622" t="s">
        <v>22</v>
      </c>
      <c r="E1622" t="s">
        <v>14334</v>
      </c>
      <c r="F1622" t="s">
        <v>13347</v>
      </c>
      <c r="G1622" t="s">
        <v>22</v>
      </c>
      <c r="H1622" t="s">
        <v>7046</v>
      </c>
      <c r="I1622" t="s">
        <v>22</v>
      </c>
      <c r="J1622" t="s">
        <v>22</v>
      </c>
      <c r="K1622" t="s">
        <v>22</v>
      </c>
      <c r="L1622" t="s">
        <v>22</v>
      </c>
      <c r="M1622" t="s">
        <v>16265</v>
      </c>
      <c r="N1622" t="s">
        <v>22</v>
      </c>
      <c r="O1622" t="s">
        <v>22</v>
      </c>
    </row>
    <row r="1623" spans="1:15" x14ac:dyDescent="0.35">
      <c r="A1623" t="s">
        <v>9071</v>
      </c>
      <c r="B1623" t="s">
        <v>16266</v>
      </c>
      <c r="C1623" t="s">
        <v>22</v>
      </c>
      <c r="D1623" t="s">
        <v>22</v>
      </c>
      <c r="E1623" t="s">
        <v>14334</v>
      </c>
      <c r="F1623" t="s">
        <v>13347</v>
      </c>
      <c r="G1623" t="s">
        <v>22</v>
      </c>
      <c r="H1623" t="s">
        <v>7046</v>
      </c>
      <c r="I1623" t="s">
        <v>22</v>
      </c>
      <c r="J1623" t="s">
        <v>22</v>
      </c>
      <c r="K1623" t="s">
        <v>22</v>
      </c>
      <c r="L1623" t="s">
        <v>22</v>
      </c>
      <c r="M1623" t="s">
        <v>16265</v>
      </c>
      <c r="N1623" t="s">
        <v>22</v>
      </c>
      <c r="O1623" t="s">
        <v>22</v>
      </c>
    </row>
    <row r="1624" spans="1:15" x14ac:dyDescent="0.35">
      <c r="A1624" t="s">
        <v>9071</v>
      </c>
      <c r="B1624" t="s">
        <v>16267</v>
      </c>
      <c r="C1624" t="s">
        <v>22</v>
      </c>
      <c r="D1624" t="s">
        <v>22</v>
      </c>
      <c r="E1624" t="s">
        <v>14334</v>
      </c>
      <c r="F1624" t="s">
        <v>13347</v>
      </c>
      <c r="G1624" t="s">
        <v>22</v>
      </c>
      <c r="H1624" t="s">
        <v>22</v>
      </c>
      <c r="I1624" t="s">
        <v>22</v>
      </c>
      <c r="J1624" t="s">
        <v>22</v>
      </c>
      <c r="K1624" t="s">
        <v>22</v>
      </c>
      <c r="L1624" t="s">
        <v>22</v>
      </c>
      <c r="M1624" t="s">
        <v>16268</v>
      </c>
      <c r="N1624" t="s">
        <v>22</v>
      </c>
      <c r="O1624" t="s">
        <v>22</v>
      </c>
    </row>
    <row r="1625" spans="1:15" x14ac:dyDescent="0.35">
      <c r="A1625" t="s">
        <v>9071</v>
      </c>
      <c r="B1625" t="s">
        <v>16269</v>
      </c>
      <c r="C1625" t="s">
        <v>22</v>
      </c>
      <c r="D1625" t="s">
        <v>22</v>
      </c>
      <c r="E1625" t="s">
        <v>14334</v>
      </c>
      <c r="F1625" t="s">
        <v>13347</v>
      </c>
      <c r="G1625" t="s">
        <v>22</v>
      </c>
      <c r="H1625" t="s">
        <v>7046</v>
      </c>
      <c r="I1625" t="s">
        <v>22</v>
      </c>
      <c r="J1625" t="s">
        <v>22</v>
      </c>
      <c r="K1625" t="s">
        <v>22</v>
      </c>
      <c r="L1625" t="s">
        <v>22</v>
      </c>
      <c r="M1625" t="s">
        <v>16269</v>
      </c>
      <c r="N1625" t="s">
        <v>22</v>
      </c>
      <c r="O1625" t="s">
        <v>22</v>
      </c>
    </row>
    <row r="1626" spans="1:15" x14ac:dyDescent="0.35">
      <c r="A1626" t="s">
        <v>9071</v>
      </c>
      <c r="B1626" t="s">
        <v>16270</v>
      </c>
      <c r="C1626" t="s">
        <v>22</v>
      </c>
      <c r="D1626" t="s">
        <v>22</v>
      </c>
      <c r="E1626" t="s">
        <v>14334</v>
      </c>
      <c r="F1626" t="s">
        <v>13347</v>
      </c>
      <c r="G1626" t="s">
        <v>22</v>
      </c>
      <c r="H1626" t="s">
        <v>7046</v>
      </c>
      <c r="I1626" t="s">
        <v>22</v>
      </c>
      <c r="J1626" t="s">
        <v>22</v>
      </c>
      <c r="K1626" t="s">
        <v>22</v>
      </c>
      <c r="L1626" t="s">
        <v>22</v>
      </c>
      <c r="M1626" t="s">
        <v>16269</v>
      </c>
      <c r="N1626" t="s">
        <v>22</v>
      </c>
      <c r="O1626" t="s">
        <v>22</v>
      </c>
    </row>
    <row r="1627" spans="1:15" x14ac:dyDescent="0.35">
      <c r="A1627" t="s">
        <v>9071</v>
      </c>
      <c r="B1627" t="s">
        <v>16271</v>
      </c>
      <c r="C1627" t="s">
        <v>22</v>
      </c>
      <c r="D1627" t="s">
        <v>22</v>
      </c>
      <c r="E1627" t="s">
        <v>14334</v>
      </c>
      <c r="F1627" t="s">
        <v>13347</v>
      </c>
      <c r="G1627" t="s">
        <v>22</v>
      </c>
      <c r="H1627" t="s">
        <v>22</v>
      </c>
      <c r="I1627" t="s">
        <v>22</v>
      </c>
      <c r="J1627" t="s">
        <v>22</v>
      </c>
      <c r="K1627" t="s">
        <v>22</v>
      </c>
      <c r="L1627" t="s">
        <v>22</v>
      </c>
      <c r="M1627" t="s">
        <v>16271</v>
      </c>
      <c r="N1627" t="s">
        <v>22</v>
      </c>
      <c r="O1627" t="s">
        <v>22</v>
      </c>
    </row>
    <row r="1628" spans="1:15" x14ac:dyDescent="0.35">
      <c r="A1628" t="s">
        <v>9071</v>
      </c>
      <c r="B1628" t="s">
        <v>16272</v>
      </c>
      <c r="C1628" t="s">
        <v>22</v>
      </c>
      <c r="D1628" t="s">
        <v>22</v>
      </c>
      <c r="E1628" t="s">
        <v>14334</v>
      </c>
      <c r="F1628" t="s">
        <v>13347</v>
      </c>
      <c r="G1628" t="s">
        <v>22</v>
      </c>
      <c r="H1628" t="s">
        <v>22</v>
      </c>
      <c r="I1628" t="s">
        <v>22</v>
      </c>
      <c r="J1628" t="s">
        <v>22</v>
      </c>
      <c r="K1628" t="s">
        <v>22</v>
      </c>
      <c r="L1628" t="s">
        <v>22</v>
      </c>
      <c r="M1628" t="s">
        <v>16273</v>
      </c>
      <c r="N1628" t="s">
        <v>22</v>
      </c>
      <c r="O1628" t="s">
        <v>22</v>
      </c>
    </row>
    <row r="1629" spans="1:15" x14ac:dyDescent="0.35">
      <c r="A1629" t="s">
        <v>9071</v>
      </c>
      <c r="B1629" t="s">
        <v>16274</v>
      </c>
      <c r="C1629" t="s">
        <v>22</v>
      </c>
      <c r="D1629" t="s">
        <v>22</v>
      </c>
      <c r="E1629" t="s">
        <v>14334</v>
      </c>
      <c r="F1629" t="s">
        <v>13347</v>
      </c>
      <c r="G1629" t="s">
        <v>22</v>
      </c>
      <c r="H1629" t="s">
        <v>22</v>
      </c>
      <c r="I1629" t="s">
        <v>22</v>
      </c>
      <c r="J1629" t="s">
        <v>22</v>
      </c>
      <c r="K1629" t="s">
        <v>22</v>
      </c>
      <c r="L1629" t="s">
        <v>22</v>
      </c>
      <c r="M1629" t="s">
        <v>16274</v>
      </c>
      <c r="N1629" t="s">
        <v>22</v>
      </c>
      <c r="O1629" t="s">
        <v>22</v>
      </c>
    </row>
    <row r="1630" spans="1:15" x14ac:dyDescent="0.35">
      <c r="A1630" t="s">
        <v>9071</v>
      </c>
      <c r="B1630" t="s">
        <v>16275</v>
      </c>
      <c r="C1630" t="s">
        <v>22</v>
      </c>
      <c r="D1630" t="s">
        <v>22</v>
      </c>
      <c r="E1630" t="s">
        <v>14334</v>
      </c>
      <c r="F1630" t="s">
        <v>13347</v>
      </c>
      <c r="G1630" t="s">
        <v>22</v>
      </c>
      <c r="H1630" t="s">
        <v>22</v>
      </c>
      <c r="I1630" t="s">
        <v>22</v>
      </c>
      <c r="J1630" t="s">
        <v>22</v>
      </c>
      <c r="K1630" t="s">
        <v>22</v>
      </c>
      <c r="L1630" t="s">
        <v>22</v>
      </c>
      <c r="M1630" t="s">
        <v>16275</v>
      </c>
      <c r="N1630" t="s">
        <v>22</v>
      </c>
      <c r="O1630" t="s">
        <v>22</v>
      </c>
    </row>
    <row r="1631" spans="1:15" x14ac:dyDescent="0.35">
      <c r="A1631" t="s">
        <v>9071</v>
      </c>
      <c r="B1631" t="s">
        <v>16276</v>
      </c>
      <c r="C1631" t="s">
        <v>22</v>
      </c>
      <c r="D1631" t="s">
        <v>22</v>
      </c>
      <c r="E1631" t="s">
        <v>14334</v>
      </c>
      <c r="F1631" t="s">
        <v>13347</v>
      </c>
      <c r="G1631" t="s">
        <v>22</v>
      </c>
      <c r="H1631" t="s">
        <v>7046</v>
      </c>
      <c r="I1631" t="s">
        <v>22</v>
      </c>
      <c r="J1631" t="s">
        <v>22</v>
      </c>
      <c r="K1631" t="s">
        <v>22</v>
      </c>
      <c r="L1631" t="s">
        <v>22</v>
      </c>
      <c r="M1631" t="s">
        <v>16276</v>
      </c>
      <c r="N1631" t="s">
        <v>22</v>
      </c>
      <c r="O1631" t="s">
        <v>22</v>
      </c>
    </row>
    <row r="1632" spans="1:15" x14ac:dyDescent="0.35">
      <c r="A1632" t="s">
        <v>9071</v>
      </c>
      <c r="B1632" t="s">
        <v>16277</v>
      </c>
      <c r="C1632" t="s">
        <v>22</v>
      </c>
      <c r="D1632" t="s">
        <v>22</v>
      </c>
      <c r="E1632" t="s">
        <v>14334</v>
      </c>
      <c r="F1632" t="s">
        <v>13347</v>
      </c>
      <c r="G1632" t="s">
        <v>22</v>
      </c>
      <c r="H1632" t="s">
        <v>22</v>
      </c>
      <c r="I1632" t="s">
        <v>22</v>
      </c>
      <c r="J1632" t="s">
        <v>22</v>
      </c>
      <c r="K1632" t="s">
        <v>22</v>
      </c>
      <c r="L1632" t="s">
        <v>22</v>
      </c>
      <c r="M1632" t="s">
        <v>16277</v>
      </c>
      <c r="N1632" t="s">
        <v>22</v>
      </c>
      <c r="O1632" t="s">
        <v>22</v>
      </c>
    </row>
    <row r="1633" spans="1:15" x14ac:dyDescent="0.35">
      <c r="A1633" t="s">
        <v>9071</v>
      </c>
      <c r="B1633" t="s">
        <v>16278</v>
      </c>
      <c r="C1633" t="s">
        <v>22</v>
      </c>
      <c r="D1633" t="s">
        <v>22</v>
      </c>
      <c r="E1633" t="s">
        <v>14334</v>
      </c>
      <c r="F1633" t="s">
        <v>13347</v>
      </c>
      <c r="G1633" t="s">
        <v>22</v>
      </c>
      <c r="H1633" t="s">
        <v>7046</v>
      </c>
      <c r="I1633" t="s">
        <v>22</v>
      </c>
      <c r="J1633" t="s">
        <v>22</v>
      </c>
      <c r="K1633" t="s">
        <v>22</v>
      </c>
      <c r="L1633" t="s">
        <v>22</v>
      </c>
      <c r="M1633" t="s">
        <v>16278</v>
      </c>
      <c r="N1633" t="s">
        <v>22</v>
      </c>
      <c r="O1633" t="s">
        <v>22</v>
      </c>
    </row>
    <row r="1634" spans="1:15" x14ac:dyDescent="0.35">
      <c r="A1634" t="s">
        <v>9071</v>
      </c>
      <c r="B1634" t="s">
        <v>16279</v>
      </c>
      <c r="C1634" t="s">
        <v>22</v>
      </c>
      <c r="D1634" t="s">
        <v>22</v>
      </c>
      <c r="E1634" t="s">
        <v>14334</v>
      </c>
      <c r="F1634" t="s">
        <v>13347</v>
      </c>
      <c r="G1634" t="s">
        <v>22</v>
      </c>
      <c r="H1634" t="s">
        <v>7046</v>
      </c>
      <c r="I1634" t="s">
        <v>22</v>
      </c>
      <c r="J1634" t="s">
        <v>22</v>
      </c>
      <c r="K1634" t="s">
        <v>22</v>
      </c>
      <c r="L1634" t="s">
        <v>22</v>
      </c>
      <c r="M1634" t="s">
        <v>16279</v>
      </c>
      <c r="N1634" t="s">
        <v>22</v>
      </c>
      <c r="O1634" t="s">
        <v>22</v>
      </c>
    </row>
    <row r="1635" spans="1:15" x14ac:dyDescent="0.35">
      <c r="A1635" t="s">
        <v>9071</v>
      </c>
      <c r="B1635" t="s">
        <v>16280</v>
      </c>
      <c r="C1635" t="s">
        <v>22</v>
      </c>
      <c r="D1635" t="s">
        <v>22</v>
      </c>
      <c r="E1635" t="s">
        <v>14334</v>
      </c>
      <c r="F1635" t="s">
        <v>13347</v>
      </c>
      <c r="G1635" t="s">
        <v>22</v>
      </c>
      <c r="H1635" t="s">
        <v>22</v>
      </c>
      <c r="I1635" t="s">
        <v>22</v>
      </c>
      <c r="J1635" t="s">
        <v>22</v>
      </c>
      <c r="K1635" t="s">
        <v>22</v>
      </c>
      <c r="L1635" t="s">
        <v>22</v>
      </c>
      <c r="M1635" t="s">
        <v>16280</v>
      </c>
      <c r="N1635" t="s">
        <v>22</v>
      </c>
      <c r="O1635" t="s">
        <v>22</v>
      </c>
    </row>
    <row r="1636" spans="1:15" x14ac:dyDescent="0.35">
      <c r="A1636" t="s">
        <v>9071</v>
      </c>
      <c r="B1636" t="s">
        <v>16281</v>
      </c>
      <c r="C1636" t="s">
        <v>22</v>
      </c>
      <c r="D1636" t="s">
        <v>22</v>
      </c>
      <c r="E1636" t="s">
        <v>14334</v>
      </c>
      <c r="F1636" t="s">
        <v>13347</v>
      </c>
      <c r="G1636" t="s">
        <v>22</v>
      </c>
      <c r="H1636" t="s">
        <v>22</v>
      </c>
      <c r="I1636" t="s">
        <v>22</v>
      </c>
      <c r="J1636" t="s">
        <v>22</v>
      </c>
      <c r="K1636" t="s">
        <v>22</v>
      </c>
      <c r="L1636" t="s">
        <v>22</v>
      </c>
      <c r="M1636" t="s">
        <v>16281</v>
      </c>
      <c r="N1636" t="s">
        <v>22</v>
      </c>
      <c r="O1636" t="s">
        <v>22</v>
      </c>
    </row>
    <row r="1637" spans="1:15" x14ac:dyDescent="0.35">
      <c r="A1637" t="s">
        <v>9071</v>
      </c>
      <c r="B1637" t="s">
        <v>16282</v>
      </c>
      <c r="C1637" t="s">
        <v>22</v>
      </c>
      <c r="D1637" t="s">
        <v>22</v>
      </c>
      <c r="E1637" t="s">
        <v>14334</v>
      </c>
      <c r="F1637" t="s">
        <v>13347</v>
      </c>
      <c r="G1637" t="s">
        <v>22</v>
      </c>
      <c r="H1637" t="s">
        <v>7046</v>
      </c>
      <c r="I1637" t="s">
        <v>490</v>
      </c>
      <c r="J1637" t="s">
        <v>22</v>
      </c>
      <c r="K1637" t="s">
        <v>22</v>
      </c>
      <c r="L1637" t="s">
        <v>22</v>
      </c>
      <c r="M1637" t="s">
        <v>16282</v>
      </c>
      <c r="N1637" t="s">
        <v>22</v>
      </c>
      <c r="O1637" t="s">
        <v>22</v>
      </c>
    </row>
    <row r="1638" spans="1:15" x14ac:dyDescent="0.35">
      <c r="A1638" t="s">
        <v>9071</v>
      </c>
      <c r="B1638" t="s">
        <v>16283</v>
      </c>
      <c r="C1638" t="s">
        <v>22</v>
      </c>
      <c r="D1638" t="s">
        <v>22</v>
      </c>
      <c r="E1638" t="s">
        <v>14334</v>
      </c>
      <c r="F1638" t="s">
        <v>13347</v>
      </c>
      <c r="G1638" t="s">
        <v>22</v>
      </c>
      <c r="H1638" t="s">
        <v>22</v>
      </c>
      <c r="I1638" t="s">
        <v>22</v>
      </c>
      <c r="J1638" t="s">
        <v>22</v>
      </c>
      <c r="K1638" t="s">
        <v>22</v>
      </c>
      <c r="L1638" t="s">
        <v>22</v>
      </c>
      <c r="M1638" t="s">
        <v>16283</v>
      </c>
      <c r="N1638" t="s">
        <v>22</v>
      </c>
      <c r="O1638" t="s">
        <v>22</v>
      </c>
    </row>
    <row r="1639" spans="1:15" x14ac:dyDescent="0.35">
      <c r="A1639" t="s">
        <v>9071</v>
      </c>
      <c r="B1639" t="s">
        <v>16284</v>
      </c>
      <c r="C1639" t="s">
        <v>22</v>
      </c>
      <c r="D1639" t="s">
        <v>22</v>
      </c>
      <c r="E1639" t="s">
        <v>14334</v>
      </c>
      <c r="F1639" t="s">
        <v>13347</v>
      </c>
      <c r="G1639" t="s">
        <v>22</v>
      </c>
      <c r="H1639" t="s">
        <v>22</v>
      </c>
      <c r="I1639" t="s">
        <v>22</v>
      </c>
      <c r="J1639" t="s">
        <v>22</v>
      </c>
      <c r="K1639" t="s">
        <v>22</v>
      </c>
      <c r="L1639" t="s">
        <v>22</v>
      </c>
      <c r="M1639" t="s">
        <v>16284</v>
      </c>
      <c r="N1639" t="s">
        <v>22</v>
      </c>
      <c r="O1639" t="s">
        <v>22</v>
      </c>
    </row>
    <row r="1640" spans="1:15" x14ac:dyDescent="0.35">
      <c r="A1640" t="s">
        <v>9071</v>
      </c>
      <c r="B1640" t="s">
        <v>16285</v>
      </c>
      <c r="C1640" t="s">
        <v>22</v>
      </c>
      <c r="D1640" t="s">
        <v>22</v>
      </c>
      <c r="E1640" t="s">
        <v>14334</v>
      </c>
      <c r="F1640" t="s">
        <v>13347</v>
      </c>
      <c r="G1640" t="s">
        <v>22</v>
      </c>
      <c r="H1640" t="s">
        <v>22</v>
      </c>
      <c r="I1640" t="s">
        <v>22</v>
      </c>
      <c r="J1640" t="s">
        <v>22</v>
      </c>
      <c r="K1640" t="s">
        <v>22</v>
      </c>
      <c r="L1640" t="s">
        <v>22</v>
      </c>
      <c r="M1640" t="s">
        <v>16285</v>
      </c>
      <c r="N1640" t="s">
        <v>22</v>
      </c>
      <c r="O1640" t="s">
        <v>22</v>
      </c>
    </row>
    <row r="1641" spans="1:15" x14ac:dyDescent="0.35">
      <c r="A1641" t="s">
        <v>9071</v>
      </c>
      <c r="B1641" t="s">
        <v>16286</v>
      </c>
      <c r="C1641" t="s">
        <v>22</v>
      </c>
      <c r="D1641" t="s">
        <v>22</v>
      </c>
      <c r="E1641" t="s">
        <v>14334</v>
      </c>
      <c r="F1641" t="s">
        <v>13347</v>
      </c>
      <c r="G1641" t="s">
        <v>22</v>
      </c>
      <c r="H1641" t="s">
        <v>7048</v>
      </c>
      <c r="I1641" t="s">
        <v>7033</v>
      </c>
      <c r="J1641" t="s">
        <v>22</v>
      </c>
      <c r="K1641" t="s">
        <v>22</v>
      </c>
      <c r="L1641" t="s">
        <v>22</v>
      </c>
      <c r="M1641" t="s">
        <v>16286</v>
      </c>
      <c r="N1641" t="s">
        <v>22</v>
      </c>
      <c r="O1641" t="s">
        <v>22</v>
      </c>
    </row>
    <row r="1642" spans="1:15" x14ac:dyDescent="0.35">
      <c r="A1642" t="s">
        <v>9071</v>
      </c>
      <c r="B1642" t="s">
        <v>16287</v>
      </c>
      <c r="C1642" t="s">
        <v>22</v>
      </c>
      <c r="D1642" t="s">
        <v>22</v>
      </c>
      <c r="E1642" t="s">
        <v>14334</v>
      </c>
      <c r="F1642" t="s">
        <v>13347</v>
      </c>
      <c r="G1642" t="s">
        <v>22</v>
      </c>
      <c r="H1642" t="s">
        <v>22</v>
      </c>
      <c r="I1642" t="s">
        <v>22</v>
      </c>
      <c r="J1642" t="s">
        <v>22</v>
      </c>
      <c r="K1642" t="s">
        <v>22</v>
      </c>
      <c r="L1642" t="s">
        <v>22</v>
      </c>
      <c r="M1642" t="s">
        <v>16287</v>
      </c>
      <c r="N1642" t="s">
        <v>22</v>
      </c>
      <c r="O1642" t="s">
        <v>22</v>
      </c>
    </row>
    <row r="1643" spans="1:15" x14ac:dyDescent="0.35">
      <c r="A1643" t="s">
        <v>9071</v>
      </c>
      <c r="B1643" t="s">
        <v>16288</v>
      </c>
      <c r="C1643" t="s">
        <v>22</v>
      </c>
      <c r="D1643" t="s">
        <v>22</v>
      </c>
      <c r="E1643" t="s">
        <v>14334</v>
      </c>
      <c r="F1643" t="s">
        <v>13347</v>
      </c>
      <c r="G1643" t="s">
        <v>22</v>
      </c>
      <c r="H1643" t="s">
        <v>22</v>
      </c>
      <c r="I1643" t="s">
        <v>22</v>
      </c>
      <c r="J1643" t="s">
        <v>22</v>
      </c>
      <c r="K1643" t="s">
        <v>22</v>
      </c>
      <c r="L1643" t="s">
        <v>22</v>
      </c>
      <c r="M1643" t="s">
        <v>16288</v>
      </c>
      <c r="N1643" t="s">
        <v>22</v>
      </c>
      <c r="O1643" t="s">
        <v>22</v>
      </c>
    </row>
    <row r="1644" spans="1:15" x14ac:dyDescent="0.35">
      <c r="A1644" t="s">
        <v>9071</v>
      </c>
      <c r="B1644" t="s">
        <v>16289</v>
      </c>
      <c r="C1644" t="s">
        <v>22</v>
      </c>
      <c r="D1644" t="s">
        <v>22</v>
      </c>
      <c r="E1644" t="s">
        <v>14334</v>
      </c>
      <c r="F1644" t="s">
        <v>13347</v>
      </c>
      <c r="G1644" t="s">
        <v>22</v>
      </c>
      <c r="H1644" t="s">
        <v>7046</v>
      </c>
      <c r="I1644" t="s">
        <v>22</v>
      </c>
      <c r="J1644" t="s">
        <v>22</v>
      </c>
      <c r="K1644" t="s">
        <v>22</v>
      </c>
      <c r="L1644" t="s">
        <v>22</v>
      </c>
      <c r="M1644" t="s">
        <v>16289</v>
      </c>
      <c r="N1644" t="s">
        <v>22</v>
      </c>
      <c r="O1644" t="s">
        <v>22</v>
      </c>
    </row>
    <row r="1645" spans="1:15" x14ac:dyDescent="0.35">
      <c r="A1645" t="s">
        <v>9071</v>
      </c>
      <c r="B1645" t="s">
        <v>16290</v>
      </c>
      <c r="C1645" t="s">
        <v>22</v>
      </c>
      <c r="D1645" t="s">
        <v>22</v>
      </c>
      <c r="E1645" t="s">
        <v>14334</v>
      </c>
      <c r="F1645" t="s">
        <v>13347</v>
      </c>
      <c r="G1645" t="s">
        <v>22</v>
      </c>
      <c r="H1645" t="s">
        <v>22</v>
      </c>
      <c r="I1645" t="s">
        <v>22</v>
      </c>
      <c r="J1645" t="s">
        <v>22</v>
      </c>
      <c r="K1645" t="s">
        <v>22</v>
      </c>
      <c r="L1645" t="s">
        <v>22</v>
      </c>
      <c r="M1645" t="s">
        <v>16291</v>
      </c>
      <c r="N1645" t="s">
        <v>22</v>
      </c>
      <c r="O1645" t="s">
        <v>22</v>
      </c>
    </row>
    <row r="1646" spans="1:15" x14ac:dyDescent="0.35">
      <c r="A1646" t="s">
        <v>9071</v>
      </c>
      <c r="B1646" t="s">
        <v>16292</v>
      </c>
      <c r="C1646" t="s">
        <v>22</v>
      </c>
      <c r="D1646" t="s">
        <v>22</v>
      </c>
      <c r="E1646" t="s">
        <v>14334</v>
      </c>
      <c r="F1646" t="s">
        <v>13347</v>
      </c>
      <c r="G1646" t="s">
        <v>22</v>
      </c>
      <c r="H1646" t="s">
        <v>7046</v>
      </c>
      <c r="I1646" t="s">
        <v>22</v>
      </c>
      <c r="J1646" t="s">
        <v>22</v>
      </c>
      <c r="K1646" t="s">
        <v>22</v>
      </c>
      <c r="L1646" t="s">
        <v>22</v>
      </c>
      <c r="M1646" t="s">
        <v>16292</v>
      </c>
      <c r="N1646" t="s">
        <v>22</v>
      </c>
      <c r="O1646" t="s">
        <v>22</v>
      </c>
    </row>
    <row r="1647" spans="1:15" x14ac:dyDescent="0.35">
      <c r="A1647" t="s">
        <v>9071</v>
      </c>
      <c r="B1647" t="s">
        <v>16293</v>
      </c>
      <c r="C1647" t="s">
        <v>22</v>
      </c>
      <c r="D1647" t="s">
        <v>22</v>
      </c>
      <c r="E1647" t="s">
        <v>14951</v>
      </c>
      <c r="F1647" t="s">
        <v>13347</v>
      </c>
      <c r="G1647" t="s">
        <v>22</v>
      </c>
      <c r="H1647" t="s">
        <v>22</v>
      </c>
      <c r="I1647" t="s">
        <v>22</v>
      </c>
      <c r="J1647" t="s">
        <v>22</v>
      </c>
      <c r="K1647" t="s">
        <v>22</v>
      </c>
      <c r="L1647" t="s">
        <v>22</v>
      </c>
      <c r="M1647" t="s">
        <v>16293</v>
      </c>
      <c r="N1647" t="s">
        <v>22</v>
      </c>
      <c r="O1647" t="s">
        <v>22</v>
      </c>
    </row>
    <row r="1648" spans="1:15" x14ac:dyDescent="0.35">
      <c r="A1648" t="s">
        <v>9071</v>
      </c>
      <c r="B1648" t="s">
        <v>16294</v>
      </c>
      <c r="C1648" t="s">
        <v>22</v>
      </c>
      <c r="D1648" t="s">
        <v>22</v>
      </c>
      <c r="E1648" t="s">
        <v>14334</v>
      </c>
      <c r="F1648" t="s">
        <v>13347</v>
      </c>
      <c r="G1648" t="s">
        <v>22</v>
      </c>
      <c r="H1648" t="s">
        <v>7046</v>
      </c>
      <c r="I1648" t="s">
        <v>22</v>
      </c>
      <c r="J1648" t="s">
        <v>22</v>
      </c>
      <c r="K1648" t="s">
        <v>22</v>
      </c>
      <c r="L1648" t="s">
        <v>22</v>
      </c>
      <c r="M1648" t="s">
        <v>16295</v>
      </c>
      <c r="N1648" t="s">
        <v>22</v>
      </c>
      <c r="O1648" t="s">
        <v>22</v>
      </c>
    </row>
    <row r="1649" spans="1:15" x14ac:dyDescent="0.35">
      <c r="A1649" t="s">
        <v>9071</v>
      </c>
      <c r="B1649" t="s">
        <v>16296</v>
      </c>
      <c r="C1649" t="s">
        <v>22</v>
      </c>
      <c r="D1649" t="s">
        <v>22</v>
      </c>
      <c r="E1649" t="s">
        <v>14334</v>
      </c>
      <c r="F1649" t="s">
        <v>13347</v>
      </c>
      <c r="G1649" t="s">
        <v>22</v>
      </c>
      <c r="H1649" t="s">
        <v>7046</v>
      </c>
      <c r="I1649" t="s">
        <v>22</v>
      </c>
      <c r="J1649" t="s">
        <v>22</v>
      </c>
      <c r="K1649" t="s">
        <v>22</v>
      </c>
      <c r="L1649" t="s">
        <v>22</v>
      </c>
      <c r="M1649" t="s">
        <v>16297</v>
      </c>
      <c r="N1649" t="s">
        <v>22</v>
      </c>
      <c r="O1649" t="s">
        <v>22</v>
      </c>
    </row>
    <row r="1650" spans="1:15" x14ac:dyDescent="0.35">
      <c r="A1650" t="s">
        <v>9071</v>
      </c>
      <c r="B1650" t="s">
        <v>16298</v>
      </c>
      <c r="C1650" t="s">
        <v>22</v>
      </c>
      <c r="D1650" t="s">
        <v>22</v>
      </c>
      <c r="E1650" t="s">
        <v>14334</v>
      </c>
      <c r="F1650" t="s">
        <v>13347</v>
      </c>
      <c r="G1650" t="s">
        <v>22</v>
      </c>
      <c r="H1650" t="s">
        <v>7046</v>
      </c>
      <c r="I1650" t="s">
        <v>22</v>
      </c>
      <c r="J1650" t="s">
        <v>22</v>
      </c>
      <c r="K1650" t="s">
        <v>22</v>
      </c>
      <c r="L1650" t="s">
        <v>22</v>
      </c>
      <c r="M1650" t="s">
        <v>16299</v>
      </c>
      <c r="N1650" t="s">
        <v>22</v>
      </c>
      <c r="O1650" t="s">
        <v>22</v>
      </c>
    </row>
    <row r="1651" spans="1:15" x14ac:dyDescent="0.35">
      <c r="A1651" t="s">
        <v>9071</v>
      </c>
      <c r="B1651" t="s">
        <v>16300</v>
      </c>
      <c r="C1651" t="s">
        <v>22</v>
      </c>
      <c r="D1651" t="s">
        <v>22</v>
      </c>
      <c r="E1651" t="s">
        <v>14334</v>
      </c>
      <c r="F1651" t="s">
        <v>13347</v>
      </c>
      <c r="G1651" t="s">
        <v>22</v>
      </c>
      <c r="H1651" t="s">
        <v>7046</v>
      </c>
      <c r="I1651" t="s">
        <v>22</v>
      </c>
      <c r="J1651" t="s">
        <v>22</v>
      </c>
      <c r="K1651" t="s">
        <v>22</v>
      </c>
      <c r="L1651" t="s">
        <v>22</v>
      </c>
      <c r="M1651" t="s">
        <v>16301</v>
      </c>
      <c r="N1651" t="s">
        <v>22</v>
      </c>
      <c r="O1651" t="s">
        <v>22</v>
      </c>
    </row>
    <row r="1652" spans="1:15" x14ac:dyDescent="0.35">
      <c r="A1652" t="s">
        <v>9071</v>
      </c>
      <c r="B1652" t="s">
        <v>16302</v>
      </c>
      <c r="C1652" t="s">
        <v>22</v>
      </c>
      <c r="D1652" t="s">
        <v>22</v>
      </c>
      <c r="E1652" t="s">
        <v>14334</v>
      </c>
      <c r="F1652" t="s">
        <v>13347</v>
      </c>
      <c r="G1652" t="s">
        <v>22</v>
      </c>
      <c r="H1652" t="s">
        <v>7046</v>
      </c>
      <c r="I1652" t="s">
        <v>22</v>
      </c>
      <c r="J1652" t="s">
        <v>22</v>
      </c>
      <c r="K1652" t="s">
        <v>22</v>
      </c>
      <c r="L1652" t="s">
        <v>22</v>
      </c>
      <c r="M1652" t="s">
        <v>16303</v>
      </c>
      <c r="N1652" t="s">
        <v>22</v>
      </c>
      <c r="O1652" t="s">
        <v>22</v>
      </c>
    </row>
    <row r="1653" spans="1:15" x14ac:dyDescent="0.35">
      <c r="A1653" t="s">
        <v>9071</v>
      </c>
      <c r="B1653" t="s">
        <v>16304</v>
      </c>
      <c r="C1653" t="s">
        <v>22</v>
      </c>
      <c r="D1653" t="s">
        <v>22</v>
      </c>
      <c r="E1653" t="s">
        <v>14334</v>
      </c>
      <c r="F1653" t="s">
        <v>13347</v>
      </c>
      <c r="G1653" t="s">
        <v>22</v>
      </c>
      <c r="H1653" t="s">
        <v>7046</v>
      </c>
      <c r="I1653" t="s">
        <v>22</v>
      </c>
      <c r="J1653" t="s">
        <v>22</v>
      </c>
      <c r="K1653" t="s">
        <v>22</v>
      </c>
      <c r="L1653" t="s">
        <v>22</v>
      </c>
      <c r="M1653" t="s">
        <v>16305</v>
      </c>
      <c r="N1653" t="s">
        <v>22</v>
      </c>
      <c r="O1653" t="s">
        <v>22</v>
      </c>
    </row>
    <row r="1654" spans="1:15" x14ac:dyDescent="0.35">
      <c r="A1654" t="s">
        <v>9071</v>
      </c>
      <c r="B1654" t="s">
        <v>16306</v>
      </c>
      <c r="C1654" t="s">
        <v>22</v>
      </c>
      <c r="D1654" t="s">
        <v>22</v>
      </c>
      <c r="E1654" t="s">
        <v>14334</v>
      </c>
      <c r="F1654" t="s">
        <v>13347</v>
      </c>
      <c r="G1654" t="s">
        <v>22</v>
      </c>
      <c r="H1654" t="s">
        <v>7046</v>
      </c>
      <c r="I1654" t="s">
        <v>22</v>
      </c>
      <c r="J1654" t="s">
        <v>22</v>
      </c>
      <c r="K1654" t="s">
        <v>22</v>
      </c>
      <c r="L1654" t="s">
        <v>22</v>
      </c>
      <c r="M1654" t="s">
        <v>16307</v>
      </c>
      <c r="N1654" t="s">
        <v>22</v>
      </c>
      <c r="O1654" t="s">
        <v>22</v>
      </c>
    </row>
    <row r="1655" spans="1:15" x14ac:dyDescent="0.35">
      <c r="A1655" t="s">
        <v>9071</v>
      </c>
      <c r="B1655" t="s">
        <v>16308</v>
      </c>
      <c r="C1655" t="s">
        <v>22</v>
      </c>
      <c r="D1655" t="s">
        <v>22</v>
      </c>
      <c r="E1655" t="s">
        <v>14334</v>
      </c>
      <c r="F1655" t="s">
        <v>13347</v>
      </c>
      <c r="G1655" t="s">
        <v>22</v>
      </c>
      <c r="H1655" t="s">
        <v>7046</v>
      </c>
      <c r="I1655" t="s">
        <v>22</v>
      </c>
      <c r="J1655" t="s">
        <v>22</v>
      </c>
      <c r="K1655" t="s">
        <v>22</v>
      </c>
      <c r="L1655" t="s">
        <v>22</v>
      </c>
      <c r="M1655" t="s">
        <v>16309</v>
      </c>
      <c r="N1655" t="s">
        <v>22</v>
      </c>
      <c r="O1655" t="s">
        <v>22</v>
      </c>
    </row>
    <row r="1656" spans="1:15" x14ac:dyDescent="0.35">
      <c r="A1656" t="s">
        <v>9071</v>
      </c>
      <c r="B1656" t="s">
        <v>16310</v>
      </c>
      <c r="C1656" t="s">
        <v>22</v>
      </c>
      <c r="D1656" t="s">
        <v>22</v>
      </c>
      <c r="E1656" t="s">
        <v>14334</v>
      </c>
      <c r="F1656" t="s">
        <v>13347</v>
      </c>
      <c r="G1656" t="s">
        <v>22</v>
      </c>
      <c r="H1656" t="s">
        <v>7046</v>
      </c>
      <c r="I1656" t="s">
        <v>22</v>
      </c>
      <c r="J1656" t="s">
        <v>22</v>
      </c>
      <c r="K1656" t="s">
        <v>22</v>
      </c>
      <c r="L1656" t="s">
        <v>22</v>
      </c>
      <c r="M1656" t="s">
        <v>16311</v>
      </c>
      <c r="N1656" t="s">
        <v>22</v>
      </c>
      <c r="O1656" t="s">
        <v>22</v>
      </c>
    </row>
    <row r="1657" spans="1:15" x14ac:dyDescent="0.35">
      <c r="A1657" t="s">
        <v>9071</v>
      </c>
      <c r="B1657" t="s">
        <v>16312</v>
      </c>
      <c r="C1657" t="s">
        <v>22</v>
      </c>
      <c r="D1657" t="s">
        <v>22</v>
      </c>
      <c r="E1657" t="s">
        <v>14334</v>
      </c>
      <c r="F1657" t="s">
        <v>13347</v>
      </c>
      <c r="G1657" t="s">
        <v>22</v>
      </c>
      <c r="H1657" t="s">
        <v>22</v>
      </c>
      <c r="I1657" t="s">
        <v>22</v>
      </c>
      <c r="J1657" t="s">
        <v>22</v>
      </c>
      <c r="K1657" t="s">
        <v>22</v>
      </c>
      <c r="L1657" t="s">
        <v>22</v>
      </c>
      <c r="M1657" t="s">
        <v>16312</v>
      </c>
      <c r="N1657" t="s">
        <v>22</v>
      </c>
      <c r="O1657" t="s">
        <v>22</v>
      </c>
    </row>
    <row r="1658" spans="1:15" x14ac:dyDescent="0.35">
      <c r="A1658" t="s">
        <v>9071</v>
      </c>
      <c r="B1658" t="s">
        <v>16313</v>
      </c>
      <c r="C1658" t="s">
        <v>22</v>
      </c>
      <c r="D1658" t="s">
        <v>22</v>
      </c>
      <c r="E1658" t="s">
        <v>14334</v>
      </c>
      <c r="F1658" t="s">
        <v>13347</v>
      </c>
      <c r="G1658" t="s">
        <v>22</v>
      </c>
      <c r="H1658" t="s">
        <v>22</v>
      </c>
      <c r="I1658" t="s">
        <v>22</v>
      </c>
      <c r="J1658" t="s">
        <v>22</v>
      </c>
      <c r="K1658" t="s">
        <v>22</v>
      </c>
      <c r="L1658" t="s">
        <v>22</v>
      </c>
      <c r="M1658" t="s">
        <v>16313</v>
      </c>
      <c r="N1658" t="s">
        <v>22</v>
      </c>
      <c r="O1658" t="s">
        <v>22</v>
      </c>
    </row>
    <row r="1659" spans="1:15" x14ac:dyDescent="0.35">
      <c r="A1659" t="s">
        <v>9071</v>
      </c>
      <c r="B1659" t="s">
        <v>16314</v>
      </c>
      <c r="C1659" t="s">
        <v>22</v>
      </c>
      <c r="D1659" t="s">
        <v>22</v>
      </c>
      <c r="E1659" t="s">
        <v>14334</v>
      </c>
      <c r="F1659" t="s">
        <v>13347</v>
      </c>
      <c r="G1659" t="s">
        <v>22</v>
      </c>
      <c r="H1659" t="s">
        <v>22</v>
      </c>
      <c r="I1659" t="s">
        <v>22</v>
      </c>
      <c r="J1659" t="s">
        <v>22</v>
      </c>
      <c r="K1659" t="s">
        <v>22</v>
      </c>
      <c r="L1659" t="s">
        <v>22</v>
      </c>
      <c r="M1659" t="s">
        <v>16314</v>
      </c>
      <c r="N1659" t="s">
        <v>22</v>
      </c>
      <c r="O1659" t="s">
        <v>22</v>
      </c>
    </row>
    <row r="1660" spans="1:15" x14ac:dyDescent="0.35">
      <c r="A1660" t="s">
        <v>9071</v>
      </c>
      <c r="B1660" t="s">
        <v>16315</v>
      </c>
      <c r="C1660" t="s">
        <v>22</v>
      </c>
      <c r="D1660" t="s">
        <v>22</v>
      </c>
      <c r="E1660" t="s">
        <v>13352</v>
      </c>
      <c r="F1660" t="s">
        <v>13351</v>
      </c>
      <c r="G1660" t="s">
        <v>22</v>
      </c>
      <c r="H1660" t="s">
        <v>22</v>
      </c>
      <c r="I1660" t="s">
        <v>22</v>
      </c>
      <c r="J1660" t="s">
        <v>22</v>
      </c>
      <c r="K1660" t="s">
        <v>22</v>
      </c>
      <c r="L1660" t="s">
        <v>22</v>
      </c>
      <c r="M1660" t="s">
        <v>16315</v>
      </c>
      <c r="N1660" t="s">
        <v>22</v>
      </c>
      <c r="O1660" t="s">
        <v>22</v>
      </c>
    </row>
    <row r="1661" spans="1:15" x14ac:dyDescent="0.35">
      <c r="A1661" t="s">
        <v>9071</v>
      </c>
      <c r="B1661" t="s">
        <v>16316</v>
      </c>
      <c r="C1661" t="s">
        <v>22</v>
      </c>
      <c r="D1661" t="s">
        <v>22</v>
      </c>
      <c r="E1661" t="s">
        <v>14334</v>
      </c>
      <c r="F1661" t="s">
        <v>13347</v>
      </c>
      <c r="G1661" t="s">
        <v>22</v>
      </c>
      <c r="H1661" t="s">
        <v>7048</v>
      </c>
      <c r="J1661" t="s">
        <v>22</v>
      </c>
      <c r="K1661" t="s">
        <v>22</v>
      </c>
      <c r="L1661" t="s">
        <v>22</v>
      </c>
      <c r="M1661" t="s">
        <v>16316</v>
      </c>
      <c r="N1661" t="s">
        <v>22</v>
      </c>
      <c r="O1661" t="s">
        <v>22</v>
      </c>
    </row>
    <row r="1662" spans="1:15" x14ac:dyDescent="0.35">
      <c r="A1662" t="s">
        <v>9071</v>
      </c>
      <c r="B1662" t="s">
        <v>16317</v>
      </c>
      <c r="C1662" t="s">
        <v>22</v>
      </c>
      <c r="D1662" t="s">
        <v>22</v>
      </c>
      <c r="E1662" t="s">
        <v>14334</v>
      </c>
      <c r="F1662" t="s">
        <v>13347</v>
      </c>
      <c r="G1662" t="s">
        <v>22</v>
      </c>
      <c r="H1662" t="s">
        <v>22</v>
      </c>
      <c r="I1662" t="s">
        <v>22</v>
      </c>
      <c r="J1662" t="s">
        <v>22</v>
      </c>
      <c r="K1662" t="s">
        <v>22</v>
      </c>
      <c r="L1662" t="s">
        <v>22</v>
      </c>
      <c r="M1662" t="s">
        <v>16318</v>
      </c>
      <c r="N1662" t="s">
        <v>22</v>
      </c>
      <c r="O1662" t="s">
        <v>22</v>
      </c>
    </row>
    <row r="1663" spans="1:15" x14ac:dyDescent="0.35">
      <c r="A1663" t="s">
        <v>9071</v>
      </c>
      <c r="B1663" t="s">
        <v>16319</v>
      </c>
      <c r="C1663" t="s">
        <v>22</v>
      </c>
      <c r="D1663" t="s">
        <v>22</v>
      </c>
      <c r="E1663" t="s">
        <v>14334</v>
      </c>
      <c r="F1663" t="s">
        <v>13347</v>
      </c>
      <c r="G1663" t="s">
        <v>22</v>
      </c>
      <c r="H1663" t="s">
        <v>7052</v>
      </c>
      <c r="J1663" t="s">
        <v>22</v>
      </c>
      <c r="K1663" t="s">
        <v>22</v>
      </c>
      <c r="L1663" t="s">
        <v>22</v>
      </c>
      <c r="M1663" t="s">
        <v>16319</v>
      </c>
      <c r="N1663" t="s">
        <v>22</v>
      </c>
      <c r="O1663" t="s">
        <v>22</v>
      </c>
    </row>
    <row r="1664" spans="1:15" x14ac:dyDescent="0.35">
      <c r="A1664" t="s">
        <v>9071</v>
      </c>
      <c r="B1664" t="s">
        <v>16320</v>
      </c>
      <c r="C1664" t="s">
        <v>22</v>
      </c>
      <c r="D1664" t="s">
        <v>22</v>
      </c>
      <c r="E1664" t="s">
        <v>14334</v>
      </c>
      <c r="F1664" t="s">
        <v>13347</v>
      </c>
      <c r="G1664" t="s">
        <v>22</v>
      </c>
      <c r="H1664" t="s">
        <v>7046</v>
      </c>
      <c r="I1664" t="s">
        <v>22</v>
      </c>
      <c r="J1664" t="s">
        <v>22</v>
      </c>
      <c r="K1664" t="s">
        <v>22</v>
      </c>
      <c r="L1664" t="s">
        <v>22</v>
      </c>
      <c r="M1664" t="s">
        <v>16320</v>
      </c>
      <c r="N1664" t="s">
        <v>22</v>
      </c>
      <c r="O1664" t="s">
        <v>22</v>
      </c>
    </row>
    <row r="1665" spans="1:15" x14ac:dyDescent="0.35">
      <c r="A1665" t="s">
        <v>9071</v>
      </c>
      <c r="B1665" t="s">
        <v>16321</v>
      </c>
      <c r="C1665" t="s">
        <v>22</v>
      </c>
      <c r="D1665" t="s">
        <v>22</v>
      </c>
      <c r="E1665" t="s">
        <v>14349</v>
      </c>
      <c r="F1665" t="s">
        <v>13347</v>
      </c>
      <c r="G1665" t="s">
        <v>22</v>
      </c>
      <c r="H1665" t="s">
        <v>490</v>
      </c>
      <c r="I1665" t="s">
        <v>7033</v>
      </c>
      <c r="J1665" t="s">
        <v>22</v>
      </c>
      <c r="K1665" t="s">
        <v>22</v>
      </c>
      <c r="L1665" t="s">
        <v>22</v>
      </c>
      <c r="M1665" t="s">
        <v>16321</v>
      </c>
      <c r="N1665" t="s">
        <v>22</v>
      </c>
      <c r="O1665" t="s">
        <v>22</v>
      </c>
    </row>
    <row r="1666" spans="1:15" x14ac:dyDescent="0.35">
      <c r="A1666" t="s">
        <v>9071</v>
      </c>
      <c r="B1666" t="s">
        <v>16322</v>
      </c>
      <c r="C1666" t="s">
        <v>22</v>
      </c>
      <c r="D1666" t="s">
        <v>22</v>
      </c>
      <c r="E1666" t="s">
        <v>14334</v>
      </c>
      <c r="F1666" t="s">
        <v>13347</v>
      </c>
      <c r="G1666" t="s">
        <v>22</v>
      </c>
      <c r="H1666" t="s">
        <v>22</v>
      </c>
      <c r="I1666" t="s">
        <v>22</v>
      </c>
      <c r="J1666" t="s">
        <v>22</v>
      </c>
      <c r="K1666" t="s">
        <v>22</v>
      </c>
      <c r="L1666" t="s">
        <v>22</v>
      </c>
      <c r="M1666" t="s">
        <v>16323</v>
      </c>
      <c r="N1666" t="s">
        <v>22</v>
      </c>
      <c r="O1666" t="s">
        <v>22</v>
      </c>
    </row>
    <row r="1667" spans="1:15" x14ac:dyDescent="0.35">
      <c r="A1667" t="s">
        <v>9071</v>
      </c>
      <c r="B1667" t="s">
        <v>16324</v>
      </c>
      <c r="C1667" t="s">
        <v>22</v>
      </c>
      <c r="D1667" t="s">
        <v>22</v>
      </c>
      <c r="E1667" t="s">
        <v>14334</v>
      </c>
      <c r="F1667" t="s">
        <v>13347</v>
      </c>
      <c r="G1667" t="s">
        <v>22</v>
      </c>
      <c r="H1667" t="s">
        <v>22</v>
      </c>
      <c r="I1667" t="s">
        <v>22</v>
      </c>
      <c r="J1667" t="s">
        <v>22</v>
      </c>
      <c r="K1667" t="s">
        <v>22</v>
      </c>
      <c r="L1667" t="s">
        <v>22</v>
      </c>
      <c r="M1667" t="s">
        <v>16325</v>
      </c>
      <c r="N1667" t="s">
        <v>22</v>
      </c>
      <c r="O1667" t="s">
        <v>22</v>
      </c>
    </row>
    <row r="1668" spans="1:15" x14ac:dyDescent="0.35">
      <c r="A1668" t="s">
        <v>9071</v>
      </c>
      <c r="B1668" t="s">
        <v>16326</v>
      </c>
      <c r="C1668" t="s">
        <v>22</v>
      </c>
      <c r="D1668" t="s">
        <v>22</v>
      </c>
      <c r="E1668" t="s">
        <v>14334</v>
      </c>
      <c r="F1668" t="s">
        <v>13347</v>
      </c>
      <c r="G1668" t="s">
        <v>22</v>
      </c>
      <c r="H1668" t="s">
        <v>22</v>
      </c>
      <c r="I1668" t="s">
        <v>22</v>
      </c>
      <c r="J1668" t="s">
        <v>22</v>
      </c>
      <c r="K1668" t="s">
        <v>22</v>
      </c>
      <c r="L1668" t="s">
        <v>22</v>
      </c>
      <c r="M1668" t="s">
        <v>16326</v>
      </c>
      <c r="N1668" t="s">
        <v>22</v>
      </c>
      <c r="O1668" t="s">
        <v>22</v>
      </c>
    </row>
    <row r="1669" spans="1:15" x14ac:dyDescent="0.35">
      <c r="A1669" t="s">
        <v>9071</v>
      </c>
      <c r="B1669" t="s">
        <v>16327</v>
      </c>
      <c r="C1669" t="s">
        <v>22</v>
      </c>
      <c r="D1669" t="s">
        <v>22</v>
      </c>
      <c r="E1669" t="s">
        <v>14334</v>
      </c>
      <c r="F1669" t="s">
        <v>13347</v>
      </c>
      <c r="G1669" t="s">
        <v>22</v>
      </c>
      <c r="H1669" t="s">
        <v>7048</v>
      </c>
      <c r="I1669" t="s">
        <v>22</v>
      </c>
      <c r="J1669" t="s">
        <v>22</v>
      </c>
      <c r="K1669" t="s">
        <v>22</v>
      </c>
      <c r="L1669" t="s">
        <v>22</v>
      </c>
      <c r="M1669" t="s">
        <v>16328</v>
      </c>
      <c r="N1669" t="s">
        <v>22</v>
      </c>
      <c r="O1669" t="s">
        <v>22</v>
      </c>
    </row>
    <row r="1670" spans="1:15" x14ac:dyDescent="0.35">
      <c r="A1670" t="s">
        <v>9071</v>
      </c>
      <c r="B1670" t="s">
        <v>16329</v>
      </c>
      <c r="C1670" t="s">
        <v>22</v>
      </c>
      <c r="D1670" t="s">
        <v>22</v>
      </c>
      <c r="E1670" t="s">
        <v>14334</v>
      </c>
      <c r="F1670" t="s">
        <v>13347</v>
      </c>
      <c r="G1670" t="s">
        <v>22</v>
      </c>
      <c r="H1670" t="s">
        <v>7048</v>
      </c>
      <c r="I1670" t="s">
        <v>22</v>
      </c>
      <c r="J1670" t="s">
        <v>22</v>
      </c>
      <c r="K1670" t="s">
        <v>22</v>
      </c>
      <c r="L1670" t="s">
        <v>22</v>
      </c>
      <c r="M1670" t="s">
        <v>16330</v>
      </c>
      <c r="N1670" t="s">
        <v>22</v>
      </c>
      <c r="O1670" t="s">
        <v>22</v>
      </c>
    </row>
    <row r="1671" spans="1:15" x14ac:dyDescent="0.35">
      <c r="A1671" t="s">
        <v>9071</v>
      </c>
      <c r="B1671" t="s">
        <v>16331</v>
      </c>
      <c r="C1671" t="s">
        <v>22</v>
      </c>
      <c r="D1671" t="s">
        <v>22</v>
      </c>
      <c r="E1671" t="s">
        <v>14334</v>
      </c>
      <c r="F1671" t="s">
        <v>13347</v>
      </c>
      <c r="G1671" t="s">
        <v>22</v>
      </c>
      <c r="H1671" t="s">
        <v>7052</v>
      </c>
      <c r="I1671" t="s">
        <v>7025</v>
      </c>
      <c r="J1671" t="s">
        <v>16332</v>
      </c>
      <c r="K1671" t="s">
        <v>22</v>
      </c>
      <c r="L1671" t="s">
        <v>22</v>
      </c>
      <c r="M1671" t="s">
        <v>16331</v>
      </c>
      <c r="N1671" t="s">
        <v>22</v>
      </c>
      <c r="O1671" t="s">
        <v>22</v>
      </c>
    </row>
    <row r="1672" spans="1:15" x14ac:dyDescent="0.35">
      <c r="A1672" t="s">
        <v>9071</v>
      </c>
      <c r="B1672" t="s">
        <v>16333</v>
      </c>
      <c r="C1672" t="s">
        <v>22</v>
      </c>
      <c r="D1672" t="s">
        <v>22</v>
      </c>
      <c r="E1672" t="s">
        <v>14349</v>
      </c>
      <c r="F1672" t="s">
        <v>13347</v>
      </c>
      <c r="G1672" t="s">
        <v>22</v>
      </c>
      <c r="H1672" t="s">
        <v>7050</v>
      </c>
      <c r="I1672" t="s">
        <v>7025</v>
      </c>
      <c r="J1672" t="s">
        <v>16332</v>
      </c>
      <c r="K1672" t="s">
        <v>22</v>
      </c>
      <c r="L1672" t="s">
        <v>22</v>
      </c>
      <c r="M1672" t="s">
        <v>16333</v>
      </c>
      <c r="N1672" t="s">
        <v>22</v>
      </c>
      <c r="O1672" t="s">
        <v>22</v>
      </c>
    </row>
    <row r="1673" spans="1:15" x14ac:dyDescent="0.35">
      <c r="A1673" t="s">
        <v>9071</v>
      </c>
      <c r="B1673" t="s">
        <v>16334</v>
      </c>
      <c r="C1673" t="s">
        <v>22</v>
      </c>
      <c r="D1673" t="s">
        <v>22</v>
      </c>
      <c r="E1673" t="s">
        <v>14334</v>
      </c>
      <c r="F1673" t="s">
        <v>13347</v>
      </c>
      <c r="G1673" t="s">
        <v>22</v>
      </c>
      <c r="H1673" t="s">
        <v>7046</v>
      </c>
      <c r="I1673" t="s">
        <v>7025</v>
      </c>
      <c r="J1673" t="s">
        <v>16335</v>
      </c>
      <c r="K1673" t="s">
        <v>22</v>
      </c>
      <c r="L1673" t="s">
        <v>22</v>
      </c>
      <c r="M1673" t="s">
        <v>16334</v>
      </c>
      <c r="N1673" t="s">
        <v>22</v>
      </c>
      <c r="O1673" t="s">
        <v>22</v>
      </c>
    </row>
    <row r="1674" spans="1:15" x14ac:dyDescent="0.35">
      <c r="A1674" t="s">
        <v>9071</v>
      </c>
      <c r="B1674" t="s">
        <v>16336</v>
      </c>
      <c r="C1674" t="s">
        <v>22</v>
      </c>
      <c r="D1674" t="s">
        <v>22</v>
      </c>
      <c r="E1674" t="s">
        <v>14334</v>
      </c>
      <c r="F1674" t="s">
        <v>13347</v>
      </c>
      <c r="G1674" t="s">
        <v>22</v>
      </c>
      <c r="H1674" t="s">
        <v>22</v>
      </c>
      <c r="I1674" t="s">
        <v>22</v>
      </c>
      <c r="J1674" t="s">
        <v>22</v>
      </c>
      <c r="K1674" t="s">
        <v>22</v>
      </c>
      <c r="L1674" t="s">
        <v>22</v>
      </c>
      <c r="M1674" t="s">
        <v>16336</v>
      </c>
      <c r="N1674" t="s">
        <v>22</v>
      </c>
      <c r="O1674" t="s">
        <v>22</v>
      </c>
    </row>
    <row r="1675" spans="1:15" x14ac:dyDescent="0.35">
      <c r="A1675" t="s">
        <v>9071</v>
      </c>
      <c r="B1675" t="s">
        <v>16337</v>
      </c>
      <c r="C1675" t="s">
        <v>22</v>
      </c>
      <c r="D1675" t="s">
        <v>22</v>
      </c>
      <c r="E1675" t="s">
        <v>14334</v>
      </c>
      <c r="F1675" t="s">
        <v>13347</v>
      </c>
      <c r="G1675" t="s">
        <v>22</v>
      </c>
      <c r="H1675" t="s">
        <v>22</v>
      </c>
      <c r="I1675" t="s">
        <v>22</v>
      </c>
      <c r="J1675" t="s">
        <v>22</v>
      </c>
      <c r="K1675" t="s">
        <v>22</v>
      </c>
      <c r="L1675" t="s">
        <v>22</v>
      </c>
      <c r="M1675" t="s">
        <v>16337</v>
      </c>
      <c r="N1675" t="s">
        <v>22</v>
      </c>
      <c r="O1675" t="s">
        <v>22</v>
      </c>
    </row>
    <row r="1676" spans="1:15" x14ac:dyDescent="0.35">
      <c r="A1676" t="s">
        <v>9071</v>
      </c>
      <c r="B1676" t="s">
        <v>16338</v>
      </c>
      <c r="C1676" t="s">
        <v>22</v>
      </c>
      <c r="D1676" t="s">
        <v>22</v>
      </c>
      <c r="E1676" t="s">
        <v>14334</v>
      </c>
      <c r="F1676" t="s">
        <v>13347</v>
      </c>
      <c r="G1676" t="s">
        <v>22</v>
      </c>
      <c r="H1676" t="s">
        <v>22</v>
      </c>
      <c r="I1676" t="s">
        <v>22</v>
      </c>
      <c r="J1676" t="s">
        <v>22</v>
      </c>
      <c r="K1676" t="s">
        <v>22</v>
      </c>
      <c r="L1676" t="s">
        <v>22</v>
      </c>
      <c r="M1676" t="s">
        <v>16338</v>
      </c>
      <c r="N1676" t="s">
        <v>22</v>
      </c>
      <c r="O1676" t="s">
        <v>22</v>
      </c>
    </row>
    <row r="1677" spans="1:15" x14ac:dyDescent="0.35">
      <c r="A1677" t="s">
        <v>9071</v>
      </c>
      <c r="B1677" t="s">
        <v>16339</v>
      </c>
      <c r="C1677" t="s">
        <v>22</v>
      </c>
      <c r="D1677" t="s">
        <v>22</v>
      </c>
      <c r="E1677" t="s">
        <v>14334</v>
      </c>
      <c r="F1677" t="s">
        <v>13347</v>
      </c>
      <c r="G1677" t="s">
        <v>22</v>
      </c>
      <c r="H1677" t="s">
        <v>22</v>
      </c>
      <c r="I1677" t="s">
        <v>22</v>
      </c>
      <c r="J1677" t="s">
        <v>22</v>
      </c>
      <c r="K1677" t="s">
        <v>22</v>
      </c>
      <c r="L1677" t="s">
        <v>22</v>
      </c>
      <c r="M1677" t="s">
        <v>16339</v>
      </c>
      <c r="N1677" t="s">
        <v>22</v>
      </c>
      <c r="O1677" t="s">
        <v>22</v>
      </c>
    </row>
    <row r="1678" spans="1:15" x14ac:dyDescent="0.35">
      <c r="A1678" t="s">
        <v>9071</v>
      </c>
      <c r="B1678" t="s">
        <v>16340</v>
      </c>
      <c r="C1678" t="s">
        <v>22</v>
      </c>
      <c r="D1678" t="s">
        <v>22</v>
      </c>
      <c r="E1678" t="s">
        <v>14334</v>
      </c>
      <c r="F1678" t="s">
        <v>9900</v>
      </c>
      <c r="G1678" t="s">
        <v>22</v>
      </c>
      <c r="H1678" t="s">
        <v>7052</v>
      </c>
      <c r="I1678" t="s">
        <v>22</v>
      </c>
      <c r="J1678" t="s">
        <v>22</v>
      </c>
      <c r="K1678" t="s">
        <v>22</v>
      </c>
      <c r="L1678" t="s">
        <v>22</v>
      </c>
      <c r="M1678" t="s">
        <v>16340</v>
      </c>
      <c r="N1678" t="s">
        <v>22</v>
      </c>
      <c r="O1678" t="s">
        <v>22</v>
      </c>
    </row>
    <row r="1679" spans="1:15" x14ac:dyDescent="0.35">
      <c r="A1679" t="s">
        <v>9071</v>
      </c>
      <c r="B1679" t="s">
        <v>16341</v>
      </c>
      <c r="C1679" t="s">
        <v>22</v>
      </c>
      <c r="D1679" t="s">
        <v>22</v>
      </c>
      <c r="E1679" t="s">
        <v>15173</v>
      </c>
      <c r="F1679" t="s">
        <v>9900</v>
      </c>
      <c r="G1679" t="s">
        <v>22</v>
      </c>
      <c r="H1679" t="s">
        <v>7052</v>
      </c>
      <c r="I1679" t="s">
        <v>7025</v>
      </c>
      <c r="J1679" t="s">
        <v>16342</v>
      </c>
      <c r="K1679" t="s">
        <v>22</v>
      </c>
      <c r="L1679">
        <v>101</v>
      </c>
      <c r="M1679" t="s">
        <v>16341</v>
      </c>
      <c r="N1679" t="s">
        <v>22</v>
      </c>
      <c r="O1679" t="s">
        <v>22</v>
      </c>
    </row>
    <row r="1680" spans="1:15" x14ac:dyDescent="0.35">
      <c r="A1680" t="s">
        <v>9071</v>
      </c>
      <c r="B1680" t="s">
        <v>16343</v>
      </c>
      <c r="C1680" t="s">
        <v>22</v>
      </c>
      <c r="D1680" t="s">
        <v>22</v>
      </c>
      <c r="E1680" t="s">
        <v>14334</v>
      </c>
      <c r="F1680" t="s">
        <v>9900</v>
      </c>
      <c r="G1680" t="s">
        <v>22</v>
      </c>
      <c r="H1680" t="s">
        <v>7046</v>
      </c>
      <c r="I1680" t="s">
        <v>7033</v>
      </c>
      <c r="J1680" t="s">
        <v>22</v>
      </c>
      <c r="K1680" t="s">
        <v>22</v>
      </c>
      <c r="L1680" t="s">
        <v>22</v>
      </c>
      <c r="M1680" t="s">
        <v>16343</v>
      </c>
      <c r="N1680" t="s">
        <v>22</v>
      </c>
      <c r="O1680" t="s">
        <v>22</v>
      </c>
    </row>
    <row r="1681" spans="1:15" x14ac:dyDescent="0.35">
      <c r="A1681" t="s">
        <v>9071</v>
      </c>
      <c r="B1681" t="s">
        <v>16344</v>
      </c>
      <c r="C1681" t="s">
        <v>22</v>
      </c>
      <c r="D1681" t="s">
        <v>22</v>
      </c>
      <c r="E1681" t="s">
        <v>14334</v>
      </c>
      <c r="F1681" t="s">
        <v>13347</v>
      </c>
      <c r="G1681" t="s">
        <v>22</v>
      </c>
      <c r="H1681" t="s">
        <v>22</v>
      </c>
      <c r="I1681" t="s">
        <v>22</v>
      </c>
      <c r="J1681" t="s">
        <v>22</v>
      </c>
      <c r="K1681" t="s">
        <v>22</v>
      </c>
      <c r="L1681" t="s">
        <v>22</v>
      </c>
      <c r="M1681" t="s">
        <v>16345</v>
      </c>
      <c r="N1681" t="s">
        <v>22</v>
      </c>
      <c r="O1681" t="s">
        <v>22</v>
      </c>
    </row>
    <row r="1682" spans="1:15" x14ac:dyDescent="0.35">
      <c r="A1682" t="s">
        <v>9071</v>
      </c>
      <c r="B1682" t="s">
        <v>16346</v>
      </c>
      <c r="C1682" t="s">
        <v>22</v>
      </c>
      <c r="D1682" t="s">
        <v>22</v>
      </c>
      <c r="E1682" t="s">
        <v>14334</v>
      </c>
      <c r="F1682" t="s">
        <v>13347</v>
      </c>
      <c r="G1682" t="s">
        <v>22</v>
      </c>
      <c r="H1682" t="s">
        <v>22</v>
      </c>
      <c r="I1682" t="s">
        <v>22</v>
      </c>
      <c r="J1682" t="s">
        <v>22</v>
      </c>
      <c r="K1682" t="s">
        <v>22</v>
      </c>
      <c r="L1682" t="s">
        <v>22</v>
      </c>
      <c r="M1682" t="s">
        <v>16346</v>
      </c>
      <c r="N1682" t="s">
        <v>22</v>
      </c>
      <c r="O1682" t="s">
        <v>22</v>
      </c>
    </row>
    <row r="1683" spans="1:15" x14ac:dyDescent="0.35">
      <c r="A1683" t="s">
        <v>9071</v>
      </c>
      <c r="B1683" t="s">
        <v>16347</v>
      </c>
      <c r="C1683" t="s">
        <v>22</v>
      </c>
      <c r="D1683" t="s">
        <v>22</v>
      </c>
      <c r="E1683" t="s">
        <v>14334</v>
      </c>
      <c r="F1683" t="s">
        <v>13347</v>
      </c>
      <c r="G1683" t="s">
        <v>22</v>
      </c>
      <c r="H1683" t="s">
        <v>7046</v>
      </c>
      <c r="I1683" t="s">
        <v>22</v>
      </c>
      <c r="J1683" t="s">
        <v>22</v>
      </c>
      <c r="K1683" t="s">
        <v>22</v>
      </c>
      <c r="L1683" t="s">
        <v>22</v>
      </c>
      <c r="M1683" t="s">
        <v>16347</v>
      </c>
      <c r="N1683" t="s">
        <v>22</v>
      </c>
      <c r="O1683" t="s">
        <v>22</v>
      </c>
    </row>
    <row r="1684" spans="1:15" x14ac:dyDescent="0.35">
      <c r="A1684" t="s">
        <v>9071</v>
      </c>
      <c r="B1684" t="s">
        <v>16348</v>
      </c>
      <c r="C1684" t="s">
        <v>22</v>
      </c>
      <c r="D1684" t="s">
        <v>22</v>
      </c>
      <c r="E1684" t="s">
        <v>13352</v>
      </c>
      <c r="F1684" t="s">
        <v>13347</v>
      </c>
      <c r="G1684" t="s">
        <v>22</v>
      </c>
      <c r="H1684" t="s">
        <v>7054</v>
      </c>
      <c r="I1684" t="s">
        <v>22</v>
      </c>
      <c r="J1684" t="s">
        <v>22</v>
      </c>
      <c r="K1684" t="s">
        <v>22</v>
      </c>
      <c r="L1684" t="s">
        <v>22</v>
      </c>
      <c r="M1684" t="s">
        <v>16348</v>
      </c>
      <c r="N1684" t="s">
        <v>22</v>
      </c>
      <c r="O1684" t="s">
        <v>22</v>
      </c>
    </row>
    <row r="1685" spans="1:15" x14ac:dyDescent="0.35">
      <c r="A1685" t="s">
        <v>9071</v>
      </c>
      <c r="B1685" t="s">
        <v>16349</v>
      </c>
      <c r="C1685" t="s">
        <v>22</v>
      </c>
      <c r="D1685" t="s">
        <v>22</v>
      </c>
      <c r="E1685" t="s">
        <v>13352</v>
      </c>
      <c r="F1685" t="s">
        <v>13351</v>
      </c>
      <c r="G1685" t="s">
        <v>22</v>
      </c>
      <c r="H1685" t="s">
        <v>22</v>
      </c>
      <c r="I1685" t="s">
        <v>22</v>
      </c>
      <c r="J1685" t="s">
        <v>22</v>
      </c>
      <c r="K1685" t="s">
        <v>22</v>
      </c>
      <c r="L1685" t="s">
        <v>22</v>
      </c>
      <c r="M1685" t="s">
        <v>16349</v>
      </c>
      <c r="N1685" t="s">
        <v>22</v>
      </c>
      <c r="O1685" t="s">
        <v>22</v>
      </c>
    </row>
    <row r="1686" spans="1:15" x14ac:dyDescent="0.35">
      <c r="A1686" t="s">
        <v>9071</v>
      </c>
      <c r="B1686" t="s">
        <v>16350</v>
      </c>
      <c r="C1686" t="s">
        <v>22</v>
      </c>
      <c r="D1686" t="s">
        <v>22</v>
      </c>
      <c r="E1686" t="s">
        <v>13352</v>
      </c>
      <c r="F1686" t="s">
        <v>13351</v>
      </c>
      <c r="G1686" t="s">
        <v>22</v>
      </c>
      <c r="H1686" t="s">
        <v>22</v>
      </c>
      <c r="I1686" t="s">
        <v>22</v>
      </c>
      <c r="J1686" t="s">
        <v>22</v>
      </c>
      <c r="K1686" t="s">
        <v>22</v>
      </c>
      <c r="L1686" t="s">
        <v>22</v>
      </c>
      <c r="M1686" t="s">
        <v>16350</v>
      </c>
      <c r="N1686" t="s">
        <v>22</v>
      </c>
      <c r="O1686" t="s">
        <v>22</v>
      </c>
    </row>
    <row r="1687" spans="1:15" x14ac:dyDescent="0.35">
      <c r="A1687" t="s">
        <v>9071</v>
      </c>
      <c r="B1687" t="s">
        <v>16351</v>
      </c>
      <c r="C1687" t="s">
        <v>22</v>
      </c>
      <c r="D1687" t="s">
        <v>22</v>
      </c>
      <c r="E1687" t="s">
        <v>14951</v>
      </c>
      <c r="F1687" t="s">
        <v>13347</v>
      </c>
      <c r="G1687" t="s">
        <v>22</v>
      </c>
      <c r="H1687" t="s">
        <v>490</v>
      </c>
      <c r="I1687" t="s">
        <v>22</v>
      </c>
      <c r="J1687" t="s">
        <v>22</v>
      </c>
      <c r="K1687" t="s">
        <v>22</v>
      </c>
      <c r="L1687" t="s">
        <v>22</v>
      </c>
      <c r="M1687" t="s">
        <v>16351</v>
      </c>
      <c r="N1687" t="s">
        <v>22</v>
      </c>
      <c r="O1687" t="s">
        <v>22</v>
      </c>
    </row>
    <row r="1688" spans="1:15" x14ac:dyDescent="0.35">
      <c r="A1688" t="s">
        <v>9071</v>
      </c>
      <c r="B1688" t="s">
        <v>16352</v>
      </c>
      <c r="C1688" t="s">
        <v>22</v>
      </c>
      <c r="D1688" t="s">
        <v>22</v>
      </c>
      <c r="E1688" t="s">
        <v>14334</v>
      </c>
      <c r="F1688" t="s">
        <v>13347</v>
      </c>
      <c r="G1688" t="s">
        <v>22</v>
      </c>
      <c r="H1688" t="s">
        <v>22</v>
      </c>
      <c r="I1688" t="s">
        <v>22</v>
      </c>
      <c r="J1688" t="s">
        <v>22</v>
      </c>
      <c r="K1688" t="s">
        <v>22</v>
      </c>
      <c r="L1688" t="s">
        <v>22</v>
      </c>
      <c r="M1688" t="s">
        <v>16352</v>
      </c>
      <c r="N1688" t="s">
        <v>22</v>
      </c>
      <c r="O1688" t="s">
        <v>22</v>
      </c>
    </row>
    <row r="1689" spans="1:15" x14ac:dyDescent="0.35">
      <c r="A1689" t="s">
        <v>9071</v>
      </c>
      <c r="B1689" t="s">
        <v>16353</v>
      </c>
      <c r="C1689" t="s">
        <v>22</v>
      </c>
      <c r="D1689" t="s">
        <v>22</v>
      </c>
      <c r="E1689" t="s">
        <v>14334</v>
      </c>
      <c r="F1689" t="s">
        <v>13347</v>
      </c>
      <c r="G1689" t="s">
        <v>22</v>
      </c>
      <c r="H1689" t="s">
        <v>22</v>
      </c>
      <c r="I1689" t="s">
        <v>22</v>
      </c>
      <c r="J1689" t="s">
        <v>22</v>
      </c>
      <c r="K1689" t="s">
        <v>22</v>
      </c>
      <c r="L1689" t="s">
        <v>22</v>
      </c>
      <c r="M1689" t="s">
        <v>16354</v>
      </c>
      <c r="N1689" t="s">
        <v>22</v>
      </c>
      <c r="O1689" t="s">
        <v>22</v>
      </c>
    </row>
    <row r="1690" spans="1:15" x14ac:dyDescent="0.35">
      <c r="A1690" t="s">
        <v>9071</v>
      </c>
      <c r="B1690" t="s">
        <v>16355</v>
      </c>
      <c r="C1690" t="s">
        <v>22</v>
      </c>
      <c r="D1690" t="s">
        <v>22</v>
      </c>
      <c r="E1690" t="s">
        <v>14334</v>
      </c>
      <c r="F1690" t="s">
        <v>13347</v>
      </c>
      <c r="G1690" t="s">
        <v>22</v>
      </c>
      <c r="H1690" t="s">
        <v>22</v>
      </c>
      <c r="I1690" t="s">
        <v>22</v>
      </c>
      <c r="J1690" t="s">
        <v>22</v>
      </c>
      <c r="K1690" t="s">
        <v>22</v>
      </c>
      <c r="L1690" t="s">
        <v>22</v>
      </c>
      <c r="M1690" t="s">
        <v>16356</v>
      </c>
      <c r="N1690" t="s">
        <v>22</v>
      </c>
      <c r="O1690" t="s">
        <v>22</v>
      </c>
    </row>
    <row r="1691" spans="1:15" x14ac:dyDescent="0.35">
      <c r="A1691" t="s">
        <v>9071</v>
      </c>
      <c r="B1691" t="s">
        <v>16357</v>
      </c>
      <c r="C1691" t="s">
        <v>22</v>
      </c>
      <c r="D1691" t="s">
        <v>22</v>
      </c>
      <c r="E1691" t="s">
        <v>14951</v>
      </c>
      <c r="F1691" t="s">
        <v>13347</v>
      </c>
      <c r="G1691" t="s">
        <v>22</v>
      </c>
      <c r="H1691" t="s">
        <v>7052</v>
      </c>
      <c r="I1691" t="s">
        <v>7029</v>
      </c>
      <c r="J1691" t="s">
        <v>7035</v>
      </c>
      <c r="K1691" t="s">
        <v>22</v>
      </c>
      <c r="L1691">
        <v>135</v>
      </c>
      <c r="M1691" t="s">
        <v>16357</v>
      </c>
      <c r="N1691" t="s">
        <v>22</v>
      </c>
      <c r="O1691" t="s">
        <v>22</v>
      </c>
    </row>
    <row r="1692" spans="1:15" x14ac:dyDescent="0.35">
      <c r="A1692" t="s">
        <v>9071</v>
      </c>
      <c r="B1692" t="s">
        <v>16358</v>
      </c>
      <c r="C1692" t="s">
        <v>22</v>
      </c>
      <c r="D1692" t="s">
        <v>22</v>
      </c>
      <c r="E1692" t="s">
        <v>13352</v>
      </c>
      <c r="F1692" t="s">
        <v>13347</v>
      </c>
      <c r="G1692" t="s">
        <v>22</v>
      </c>
      <c r="H1692" t="s">
        <v>7054</v>
      </c>
      <c r="I1692" t="s">
        <v>7033</v>
      </c>
      <c r="J1692" t="s">
        <v>22</v>
      </c>
      <c r="K1692" t="s">
        <v>22</v>
      </c>
      <c r="L1692" t="s">
        <v>22</v>
      </c>
      <c r="M1692" t="s">
        <v>16358</v>
      </c>
      <c r="N1692" t="s">
        <v>22</v>
      </c>
      <c r="O1692" t="s">
        <v>22</v>
      </c>
    </row>
    <row r="1693" spans="1:15" x14ac:dyDescent="0.35">
      <c r="A1693" t="s">
        <v>9071</v>
      </c>
      <c r="B1693" t="s">
        <v>16359</v>
      </c>
      <c r="C1693" t="s">
        <v>22</v>
      </c>
      <c r="D1693" t="s">
        <v>22</v>
      </c>
      <c r="E1693" t="s">
        <v>14334</v>
      </c>
      <c r="F1693" t="s">
        <v>13347</v>
      </c>
      <c r="G1693" t="s">
        <v>22</v>
      </c>
      <c r="H1693" t="s">
        <v>22</v>
      </c>
      <c r="I1693" t="s">
        <v>22</v>
      </c>
      <c r="J1693" t="s">
        <v>22</v>
      </c>
      <c r="K1693" t="s">
        <v>22</v>
      </c>
      <c r="L1693" t="s">
        <v>22</v>
      </c>
      <c r="M1693" t="s">
        <v>16359</v>
      </c>
      <c r="N1693" t="s">
        <v>22</v>
      </c>
      <c r="O1693" t="s">
        <v>22</v>
      </c>
    </row>
    <row r="1694" spans="1:15" x14ac:dyDescent="0.35">
      <c r="A1694" t="s">
        <v>9071</v>
      </c>
      <c r="B1694" t="s">
        <v>16360</v>
      </c>
      <c r="C1694" t="s">
        <v>22</v>
      </c>
      <c r="D1694" t="s">
        <v>22</v>
      </c>
      <c r="E1694" t="s">
        <v>14334</v>
      </c>
      <c r="F1694" t="s">
        <v>13347</v>
      </c>
      <c r="G1694" t="s">
        <v>22</v>
      </c>
      <c r="H1694" t="s">
        <v>22</v>
      </c>
      <c r="I1694" t="s">
        <v>22</v>
      </c>
      <c r="J1694" t="s">
        <v>22</v>
      </c>
      <c r="K1694" t="s">
        <v>22</v>
      </c>
      <c r="L1694" t="s">
        <v>22</v>
      </c>
      <c r="M1694" t="s">
        <v>16360</v>
      </c>
      <c r="N1694" t="s">
        <v>22</v>
      </c>
      <c r="O1694" t="s">
        <v>22</v>
      </c>
    </row>
    <row r="1695" spans="1:15" x14ac:dyDescent="0.35">
      <c r="A1695" t="s">
        <v>9071</v>
      </c>
      <c r="B1695" t="s">
        <v>16361</v>
      </c>
      <c r="C1695" t="s">
        <v>22</v>
      </c>
      <c r="D1695" t="s">
        <v>22</v>
      </c>
      <c r="E1695" t="s">
        <v>13352</v>
      </c>
      <c r="F1695" t="s">
        <v>13351</v>
      </c>
      <c r="G1695" t="s">
        <v>22</v>
      </c>
      <c r="H1695" t="s">
        <v>22</v>
      </c>
      <c r="I1695" t="s">
        <v>22</v>
      </c>
      <c r="J1695" t="s">
        <v>22</v>
      </c>
      <c r="K1695" t="s">
        <v>22</v>
      </c>
      <c r="L1695" t="s">
        <v>22</v>
      </c>
      <c r="M1695" t="s">
        <v>16361</v>
      </c>
      <c r="N1695" t="s">
        <v>22</v>
      </c>
      <c r="O1695" t="s">
        <v>22</v>
      </c>
    </row>
    <row r="1696" spans="1:15" x14ac:dyDescent="0.35">
      <c r="A1696" t="s">
        <v>9071</v>
      </c>
      <c r="B1696" t="s">
        <v>16362</v>
      </c>
      <c r="C1696" t="s">
        <v>22</v>
      </c>
      <c r="D1696" t="s">
        <v>22</v>
      </c>
      <c r="E1696" t="s">
        <v>14334</v>
      </c>
      <c r="F1696" t="s">
        <v>13347</v>
      </c>
      <c r="G1696" t="s">
        <v>22</v>
      </c>
      <c r="H1696" t="s">
        <v>7046</v>
      </c>
      <c r="I1696" t="s">
        <v>22</v>
      </c>
      <c r="J1696" t="s">
        <v>22</v>
      </c>
      <c r="K1696" t="s">
        <v>22</v>
      </c>
      <c r="L1696" t="s">
        <v>22</v>
      </c>
      <c r="M1696" t="s">
        <v>16363</v>
      </c>
      <c r="N1696" t="s">
        <v>22</v>
      </c>
      <c r="O1696" t="s">
        <v>22</v>
      </c>
    </row>
    <row r="1697" spans="1:15" x14ac:dyDescent="0.35">
      <c r="A1697" t="s">
        <v>9071</v>
      </c>
      <c r="B1697" t="s">
        <v>16364</v>
      </c>
      <c r="C1697" t="s">
        <v>22</v>
      </c>
      <c r="D1697" t="s">
        <v>22</v>
      </c>
      <c r="E1697" t="s">
        <v>14334</v>
      </c>
      <c r="F1697" t="s">
        <v>13347</v>
      </c>
      <c r="G1697" t="s">
        <v>22</v>
      </c>
      <c r="H1697" t="s">
        <v>22</v>
      </c>
      <c r="I1697" t="s">
        <v>22</v>
      </c>
      <c r="J1697" t="s">
        <v>22</v>
      </c>
      <c r="K1697" t="s">
        <v>22</v>
      </c>
      <c r="L1697" t="s">
        <v>22</v>
      </c>
      <c r="M1697" t="s">
        <v>16364</v>
      </c>
      <c r="N1697" t="s">
        <v>22</v>
      </c>
      <c r="O1697" t="s">
        <v>22</v>
      </c>
    </row>
    <row r="1698" spans="1:15" x14ac:dyDescent="0.35">
      <c r="A1698" t="s">
        <v>9071</v>
      </c>
      <c r="B1698" t="s">
        <v>16365</v>
      </c>
      <c r="C1698" t="s">
        <v>22</v>
      </c>
      <c r="D1698" t="s">
        <v>22</v>
      </c>
      <c r="E1698" t="s">
        <v>14334</v>
      </c>
      <c r="F1698" t="s">
        <v>13347</v>
      </c>
      <c r="G1698" t="s">
        <v>22</v>
      </c>
      <c r="H1698" t="s">
        <v>22</v>
      </c>
      <c r="I1698" t="s">
        <v>22</v>
      </c>
      <c r="J1698" t="s">
        <v>22</v>
      </c>
      <c r="K1698" t="s">
        <v>22</v>
      </c>
      <c r="L1698" t="s">
        <v>22</v>
      </c>
      <c r="M1698" t="s">
        <v>16366</v>
      </c>
      <c r="N1698" t="s">
        <v>22</v>
      </c>
      <c r="O1698" t="s">
        <v>22</v>
      </c>
    </row>
    <row r="1699" spans="1:15" x14ac:dyDescent="0.35">
      <c r="A1699" t="s">
        <v>9071</v>
      </c>
      <c r="B1699" t="s">
        <v>16366</v>
      </c>
      <c r="C1699" t="s">
        <v>22</v>
      </c>
      <c r="D1699" t="s">
        <v>22</v>
      </c>
      <c r="E1699" t="s">
        <v>14334</v>
      </c>
      <c r="F1699" t="s">
        <v>13347</v>
      </c>
      <c r="G1699" t="s">
        <v>22</v>
      </c>
      <c r="H1699" t="s">
        <v>22</v>
      </c>
      <c r="I1699" t="s">
        <v>22</v>
      </c>
      <c r="J1699" t="s">
        <v>22</v>
      </c>
      <c r="K1699" t="s">
        <v>22</v>
      </c>
      <c r="L1699" t="s">
        <v>22</v>
      </c>
      <c r="M1699" t="s">
        <v>16366</v>
      </c>
      <c r="N1699" t="s">
        <v>22</v>
      </c>
      <c r="O1699" t="s">
        <v>22</v>
      </c>
    </row>
    <row r="1700" spans="1:15" x14ac:dyDescent="0.35">
      <c r="A1700" t="s">
        <v>9071</v>
      </c>
      <c r="B1700" t="s">
        <v>16367</v>
      </c>
      <c r="C1700" t="s">
        <v>22</v>
      </c>
      <c r="D1700" t="s">
        <v>22</v>
      </c>
      <c r="E1700" t="s">
        <v>13352</v>
      </c>
      <c r="F1700" t="s">
        <v>13351</v>
      </c>
      <c r="G1700" t="s">
        <v>22</v>
      </c>
      <c r="H1700" t="s">
        <v>22</v>
      </c>
      <c r="I1700" t="s">
        <v>22</v>
      </c>
      <c r="J1700" t="s">
        <v>22</v>
      </c>
      <c r="K1700" t="s">
        <v>22</v>
      </c>
      <c r="L1700" t="s">
        <v>22</v>
      </c>
      <c r="M1700" t="s">
        <v>16367</v>
      </c>
      <c r="N1700" t="s">
        <v>22</v>
      </c>
      <c r="O1700" t="s">
        <v>22</v>
      </c>
    </row>
    <row r="1701" spans="1:15" x14ac:dyDescent="0.35">
      <c r="A1701" t="s">
        <v>9071</v>
      </c>
      <c r="B1701" t="s">
        <v>16368</v>
      </c>
      <c r="C1701" t="s">
        <v>22</v>
      </c>
      <c r="D1701" t="s">
        <v>22</v>
      </c>
      <c r="E1701" t="s">
        <v>14334</v>
      </c>
      <c r="F1701" t="s">
        <v>13351</v>
      </c>
      <c r="G1701" t="s">
        <v>22</v>
      </c>
      <c r="H1701" t="s">
        <v>22</v>
      </c>
      <c r="I1701" t="s">
        <v>22</v>
      </c>
      <c r="J1701" t="s">
        <v>22</v>
      </c>
      <c r="K1701" t="s">
        <v>22</v>
      </c>
      <c r="L1701" t="s">
        <v>22</v>
      </c>
      <c r="M1701" t="s">
        <v>16368</v>
      </c>
      <c r="N1701" t="s">
        <v>22</v>
      </c>
      <c r="O1701" t="s">
        <v>22</v>
      </c>
    </row>
    <row r="1702" spans="1:15" x14ac:dyDescent="0.35">
      <c r="A1702" t="s">
        <v>9071</v>
      </c>
      <c r="B1702" t="s">
        <v>16369</v>
      </c>
      <c r="C1702" t="s">
        <v>22</v>
      </c>
      <c r="D1702" t="s">
        <v>22</v>
      </c>
      <c r="E1702" t="s">
        <v>14334</v>
      </c>
      <c r="F1702" t="s">
        <v>13347</v>
      </c>
      <c r="G1702" t="s">
        <v>22</v>
      </c>
      <c r="H1702" t="s">
        <v>22</v>
      </c>
      <c r="I1702" t="s">
        <v>22</v>
      </c>
      <c r="J1702" t="s">
        <v>22</v>
      </c>
      <c r="K1702" t="s">
        <v>22</v>
      </c>
      <c r="L1702" t="s">
        <v>22</v>
      </c>
      <c r="M1702" t="s">
        <v>16369</v>
      </c>
      <c r="N1702" t="s">
        <v>22</v>
      </c>
      <c r="O1702" t="s">
        <v>22</v>
      </c>
    </row>
    <row r="1703" spans="1:15" x14ac:dyDescent="0.35">
      <c r="A1703" t="s">
        <v>9071</v>
      </c>
      <c r="B1703" t="s">
        <v>16370</v>
      </c>
      <c r="C1703" t="s">
        <v>22</v>
      </c>
      <c r="D1703" t="s">
        <v>22</v>
      </c>
      <c r="E1703" t="s">
        <v>13352</v>
      </c>
      <c r="F1703" t="s">
        <v>13351</v>
      </c>
      <c r="G1703" t="s">
        <v>22</v>
      </c>
      <c r="H1703" t="s">
        <v>22</v>
      </c>
      <c r="I1703" t="s">
        <v>22</v>
      </c>
      <c r="J1703" t="s">
        <v>22</v>
      </c>
      <c r="K1703" t="s">
        <v>22</v>
      </c>
      <c r="L1703" t="s">
        <v>22</v>
      </c>
      <c r="M1703" t="s">
        <v>16370</v>
      </c>
      <c r="N1703" t="s">
        <v>22</v>
      </c>
      <c r="O1703" t="s">
        <v>22</v>
      </c>
    </row>
    <row r="1704" spans="1:15" x14ac:dyDescent="0.35">
      <c r="A1704" s="109" t="s">
        <v>9071</v>
      </c>
      <c r="B1704" t="s">
        <v>16371</v>
      </c>
      <c r="C1704" t="s">
        <v>22</v>
      </c>
      <c r="D1704" t="s">
        <v>22</v>
      </c>
      <c r="E1704" t="s">
        <v>14334</v>
      </c>
      <c r="F1704" t="s">
        <v>13347</v>
      </c>
      <c r="G1704" t="s">
        <v>22</v>
      </c>
      <c r="H1704" t="s">
        <v>7046</v>
      </c>
      <c r="I1704" t="s">
        <v>13335</v>
      </c>
      <c r="J1704" t="s">
        <v>16335</v>
      </c>
      <c r="K1704" t="s">
        <v>22</v>
      </c>
      <c r="L1704" t="s">
        <v>22</v>
      </c>
      <c r="M1704" t="s">
        <v>16371</v>
      </c>
      <c r="N1704" t="s">
        <v>22</v>
      </c>
      <c r="O1704" t="s">
        <v>22</v>
      </c>
    </row>
    <row r="1705" spans="1:15" x14ac:dyDescent="0.35">
      <c r="A1705" s="109" t="s">
        <v>9071</v>
      </c>
      <c r="B1705" t="s">
        <v>16372</v>
      </c>
      <c r="C1705" t="s">
        <v>22</v>
      </c>
      <c r="D1705" t="s">
        <v>22</v>
      </c>
      <c r="E1705" t="s">
        <v>14334</v>
      </c>
      <c r="F1705" t="s">
        <v>13347</v>
      </c>
      <c r="G1705" t="s">
        <v>22</v>
      </c>
      <c r="H1705" t="s">
        <v>7046</v>
      </c>
      <c r="I1705" t="s">
        <v>13335</v>
      </c>
      <c r="K1705" t="s">
        <v>22</v>
      </c>
      <c r="L1705" t="s">
        <v>22</v>
      </c>
      <c r="M1705" t="s">
        <v>16372</v>
      </c>
      <c r="N1705" t="s">
        <v>22</v>
      </c>
      <c r="O1705" t="s">
        <v>22</v>
      </c>
    </row>
    <row r="1706" spans="1:15" x14ac:dyDescent="0.35">
      <c r="A1706" s="109" t="s">
        <v>9071</v>
      </c>
      <c r="B1706" t="s">
        <v>16373</v>
      </c>
      <c r="C1706" t="s">
        <v>22</v>
      </c>
      <c r="D1706" t="s">
        <v>22</v>
      </c>
      <c r="E1706" t="s">
        <v>14334</v>
      </c>
      <c r="F1706" t="s">
        <v>13347</v>
      </c>
      <c r="G1706" t="s">
        <v>22</v>
      </c>
      <c r="H1706" t="s">
        <v>7046</v>
      </c>
      <c r="I1706" t="s">
        <v>22</v>
      </c>
      <c r="J1706" t="s">
        <v>22</v>
      </c>
      <c r="K1706" t="s">
        <v>22</v>
      </c>
      <c r="L1706" t="s">
        <v>22</v>
      </c>
      <c r="M1706" t="s">
        <v>16374</v>
      </c>
      <c r="N1706" t="s">
        <v>22</v>
      </c>
      <c r="O1706" t="s">
        <v>22</v>
      </c>
    </row>
    <row r="1707" spans="1:15" x14ac:dyDescent="0.35">
      <c r="A1707" s="109" t="s">
        <v>9071</v>
      </c>
      <c r="B1707" t="s">
        <v>16375</v>
      </c>
      <c r="C1707" t="s">
        <v>22</v>
      </c>
      <c r="D1707" t="s">
        <v>22</v>
      </c>
      <c r="E1707" t="s">
        <v>14334</v>
      </c>
      <c r="F1707" t="s">
        <v>13347</v>
      </c>
      <c r="G1707" t="s">
        <v>22</v>
      </c>
      <c r="H1707" t="s">
        <v>7046</v>
      </c>
      <c r="I1707" t="s">
        <v>22</v>
      </c>
      <c r="J1707" t="s">
        <v>22</v>
      </c>
      <c r="K1707" t="s">
        <v>22</v>
      </c>
      <c r="L1707" t="s">
        <v>22</v>
      </c>
      <c r="M1707" t="s">
        <v>16376</v>
      </c>
      <c r="N1707" t="s">
        <v>22</v>
      </c>
      <c r="O1707" t="s">
        <v>22</v>
      </c>
    </row>
    <row r="1708" spans="1:15" x14ac:dyDescent="0.35">
      <c r="A1708" s="109" t="s">
        <v>9071</v>
      </c>
      <c r="B1708" t="s">
        <v>16377</v>
      </c>
      <c r="C1708" t="s">
        <v>22</v>
      </c>
      <c r="D1708" t="s">
        <v>22</v>
      </c>
      <c r="E1708" t="s">
        <v>14334</v>
      </c>
      <c r="F1708" t="s">
        <v>13347</v>
      </c>
      <c r="G1708" t="s">
        <v>22</v>
      </c>
      <c r="H1708" t="s">
        <v>7046</v>
      </c>
      <c r="I1708" t="s">
        <v>22</v>
      </c>
      <c r="J1708" t="s">
        <v>22</v>
      </c>
      <c r="K1708" t="s">
        <v>22</v>
      </c>
      <c r="L1708" t="s">
        <v>22</v>
      </c>
      <c r="M1708" t="s">
        <v>16378</v>
      </c>
      <c r="N1708" t="s">
        <v>22</v>
      </c>
      <c r="O1708" t="s">
        <v>22</v>
      </c>
    </row>
    <row r="1709" spans="1:15" x14ac:dyDescent="0.35">
      <c r="A1709" s="109" t="s">
        <v>9071</v>
      </c>
      <c r="B1709" t="s">
        <v>16379</v>
      </c>
      <c r="C1709" t="s">
        <v>22</v>
      </c>
      <c r="D1709" t="s">
        <v>22</v>
      </c>
      <c r="E1709" t="s">
        <v>14334</v>
      </c>
      <c r="F1709" t="s">
        <v>13347</v>
      </c>
      <c r="G1709" t="s">
        <v>22</v>
      </c>
      <c r="H1709" t="s">
        <v>7046</v>
      </c>
      <c r="J1709" t="s">
        <v>16335</v>
      </c>
      <c r="K1709" t="s">
        <v>22</v>
      </c>
      <c r="L1709" t="s">
        <v>22</v>
      </c>
      <c r="M1709" t="s">
        <v>16379</v>
      </c>
      <c r="N1709" t="s">
        <v>22</v>
      </c>
      <c r="O1709" t="s">
        <v>22</v>
      </c>
    </row>
    <row r="1710" spans="1:15" x14ac:dyDescent="0.35">
      <c r="A1710" s="109" t="s">
        <v>9071</v>
      </c>
      <c r="B1710" t="s">
        <v>16380</v>
      </c>
      <c r="C1710" t="s">
        <v>22</v>
      </c>
      <c r="D1710" t="s">
        <v>22</v>
      </c>
      <c r="E1710" t="s">
        <v>14334</v>
      </c>
      <c r="F1710" t="s">
        <v>13347</v>
      </c>
      <c r="G1710" t="s">
        <v>22</v>
      </c>
      <c r="H1710" t="s">
        <v>7046</v>
      </c>
      <c r="I1710" t="s">
        <v>13335</v>
      </c>
      <c r="J1710" t="s">
        <v>16335</v>
      </c>
      <c r="K1710" t="s">
        <v>22</v>
      </c>
      <c r="L1710" t="s">
        <v>22</v>
      </c>
      <c r="M1710" t="s">
        <v>16380</v>
      </c>
      <c r="N1710" t="s">
        <v>22</v>
      </c>
      <c r="O1710" t="s">
        <v>22</v>
      </c>
    </row>
    <row r="1711" spans="1:15" x14ac:dyDescent="0.35">
      <c r="A1711" s="109" t="s">
        <v>9071</v>
      </c>
      <c r="B1711" t="s">
        <v>16381</v>
      </c>
      <c r="C1711" t="s">
        <v>22</v>
      </c>
      <c r="D1711" t="s">
        <v>22</v>
      </c>
      <c r="E1711" t="s">
        <v>14334</v>
      </c>
      <c r="F1711" t="s">
        <v>13347</v>
      </c>
      <c r="G1711" t="s">
        <v>22</v>
      </c>
      <c r="H1711" t="s">
        <v>7046</v>
      </c>
      <c r="I1711" t="s">
        <v>22</v>
      </c>
      <c r="J1711" t="s">
        <v>22</v>
      </c>
      <c r="K1711" t="s">
        <v>22</v>
      </c>
      <c r="L1711" t="s">
        <v>22</v>
      </c>
      <c r="M1711" t="s">
        <v>16381</v>
      </c>
      <c r="N1711" t="s">
        <v>22</v>
      </c>
      <c r="O1711" t="s">
        <v>22</v>
      </c>
    </row>
    <row r="1712" spans="1:15" x14ac:dyDescent="0.35">
      <c r="A1712" t="s">
        <v>9071</v>
      </c>
      <c r="B1712" t="s">
        <v>16382</v>
      </c>
      <c r="C1712" t="s">
        <v>22</v>
      </c>
      <c r="D1712" t="s">
        <v>22</v>
      </c>
      <c r="E1712" t="s">
        <v>13352</v>
      </c>
      <c r="F1712" t="s">
        <v>13351</v>
      </c>
      <c r="G1712" t="s">
        <v>22</v>
      </c>
      <c r="H1712" t="s">
        <v>7054</v>
      </c>
      <c r="I1712" t="s">
        <v>22</v>
      </c>
      <c r="J1712" t="s">
        <v>22</v>
      </c>
      <c r="K1712" t="s">
        <v>22</v>
      </c>
      <c r="L1712" t="s">
        <v>22</v>
      </c>
      <c r="M1712" t="s">
        <v>14438</v>
      </c>
      <c r="N1712" t="s">
        <v>22</v>
      </c>
      <c r="O1712" t="s">
        <v>22</v>
      </c>
    </row>
    <row r="1713" spans="1:15" x14ac:dyDescent="0.35">
      <c r="A1713" t="s">
        <v>9071</v>
      </c>
      <c r="B1713" t="s">
        <v>7054</v>
      </c>
      <c r="C1713" t="s">
        <v>22</v>
      </c>
      <c r="D1713" t="s">
        <v>22</v>
      </c>
      <c r="E1713" t="s">
        <v>13352</v>
      </c>
      <c r="F1713" t="s">
        <v>13351</v>
      </c>
      <c r="G1713" t="s">
        <v>22</v>
      </c>
      <c r="H1713" t="s">
        <v>7054</v>
      </c>
      <c r="I1713" t="s">
        <v>22</v>
      </c>
      <c r="J1713" t="s">
        <v>22</v>
      </c>
      <c r="K1713" t="s">
        <v>22</v>
      </c>
      <c r="L1713" t="s">
        <v>22</v>
      </c>
      <c r="M1713" t="s">
        <v>14395</v>
      </c>
      <c r="N1713" t="s">
        <v>22</v>
      </c>
      <c r="O1713" t="s">
        <v>22</v>
      </c>
    </row>
    <row r="1714" spans="1:15" x14ac:dyDescent="0.35">
      <c r="A1714" t="s">
        <v>9071</v>
      </c>
      <c r="B1714" t="s">
        <v>7054</v>
      </c>
      <c r="C1714" t="s">
        <v>22</v>
      </c>
      <c r="D1714" t="s">
        <v>22</v>
      </c>
      <c r="E1714" t="s">
        <v>13352</v>
      </c>
      <c r="F1714" t="s">
        <v>13351</v>
      </c>
      <c r="G1714" t="s">
        <v>22</v>
      </c>
      <c r="H1714" t="s">
        <v>7054</v>
      </c>
      <c r="I1714" t="s">
        <v>22</v>
      </c>
      <c r="J1714" t="s">
        <v>22</v>
      </c>
      <c r="K1714" t="s">
        <v>22</v>
      </c>
      <c r="L1714" t="s">
        <v>22</v>
      </c>
      <c r="M1714" t="s">
        <v>14395</v>
      </c>
      <c r="N1714" t="s">
        <v>22</v>
      </c>
      <c r="O1714" t="s">
        <v>22</v>
      </c>
    </row>
    <row r="1715" spans="1:15" x14ac:dyDescent="0.35">
      <c r="A1715" t="s">
        <v>9071</v>
      </c>
      <c r="B1715" t="s">
        <v>16383</v>
      </c>
      <c r="C1715" t="s">
        <v>22</v>
      </c>
      <c r="D1715" t="s">
        <v>22</v>
      </c>
      <c r="E1715" t="s">
        <v>13352</v>
      </c>
      <c r="F1715" t="s">
        <v>13351</v>
      </c>
      <c r="G1715" t="s">
        <v>22</v>
      </c>
      <c r="H1715" t="s">
        <v>7054</v>
      </c>
      <c r="I1715" s="117" t="s">
        <v>22</v>
      </c>
      <c r="J1715" s="119" t="s">
        <v>22</v>
      </c>
      <c r="K1715" t="s">
        <v>22</v>
      </c>
      <c r="L1715" t="s">
        <v>22</v>
      </c>
      <c r="M1715" t="s">
        <v>14395</v>
      </c>
      <c r="N1715" t="s">
        <v>22</v>
      </c>
      <c r="O1715" t="s">
        <v>22</v>
      </c>
    </row>
    <row r="1716" spans="1:15" x14ac:dyDescent="0.35">
      <c r="A1716" t="s">
        <v>9071</v>
      </c>
      <c r="B1716" t="s">
        <v>16384</v>
      </c>
      <c r="C1716" t="s">
        <v>22</v>
      </c>
      <c r="D1716" t="s">
        <v>22</v>
      </c>
      <c r="E1716" t="s">
        <v>13352</v>
      </c>
      <c r="F1716" t="s">
        <v>13351</v>
      </c>
      <c r="G1716" t="s">
        <v>22</v>
      </c>
      <c r="H1716" t="s">
        <v>7054</v>
      </c>
      <c r="I1716" t="s">
        <v>22</v>
      </c>
      <c r="J1716" t="s">
        <v>22</v>
      </c>
      <c r="K1716" t="s">
        <v>22</v>
      </c>
      <c r="L1716" t="s">
        <v>22</v>
      </c>
      <c r="M1716" t="s">
        <v>14395</v>
      </c>
      <c r="N1716" t="s">
        <v>22</v>
      </c>
      <c r="O1716" t="s">
        <v>22</v>
      </c>
    </row>
    <row r="1717" spans="1:15" x14ac:dyDescent="0.35">
      <c r="A1717" t="s">
        <v>9071</v>
      </c>
      <c r="B1717" t="s">
        <v>16385</v>
      </c>
      <c r="C1717" t="s">
        <v>22</v>
      </c>
      <c r="D1717" t="s">
        <v>22</v>
      </c>
      <c r="E1717" t="s">
        <v>14334</v>
      </c>
      <c r="F1717" t="s">
        <v>13347</v>
      </c>
      <c r="G1717" t="s">
        <v>22</v>
      </c>
      <c r="H1717" t="s">
        <v>22</v>
      </c>
      <c r="I1717" t="s">
        <v>22</v>
      </c>
      <c r="J1717" t="s">
        <v>22</v>
      </c>
      <c r="K1717" t="s">
        <v>22</v>
      </c>
      <c r="L1717" t="s">
        <v>22</v>
      </c>
      <c r="M1717" t="s">
        <v>16386</v>
      </c>
      <c r="N1717" t="s">
        <v>22</v>
      </c>
      <c r="O1717" t="s">
        <v>22</v>
      </c>
    </row>
    <row r="1718" spans="1:15" x14ac:dyDescent="0.35">
      <c r="A1718" t="s">
        <v>9071</v>
      </c>
      <c r="B1718" t="s">
        <v>16387</v>
      </c>
      <c r="C1718" t="s">
        <v>22</v>
      </c>
      <c r="D1718" t="s">
        <v>22</v>
      </c>
      <c r="E1718" t="s">
        <v>15173</v>
      </c>
      <c r="F1718" t="s">
        <v>9900</v>
      </c>
      <c r="G1718" t="s">
        <v>22</v>
      </c>
      <c r="H1718" t="s">
        <v>22</v>
      </c>
      <c r="I1718" t="s">
        <v>7025</v>
      </c>
      <c r="J1718" t="s">
        <v>16388</v>
      </c>
      <c r="K1718" t="s">
        <v>22</v>
      </c>
      <c r="L1718" t="s">
        <v>22</v>
      </c>
      <c r="M1718" t="s">
        <v>16387</v>
      </c>
      <c r="N1718" t="s">
        <v>22</v>
      </c>
      <c r="O1718" t="s">
        <v>22</v>
      </c>
    </row>
    <row r="1719" spans="1:15" x14ac:dyDescent="0.35">
      <c r="A1719" s="109" t="s">
        <v>9071</v>
      </c>
      <c r="B1719" t="s">
        <v>16389</v>
      </c>
      <c r="C1719" t="s">
        <v>22</v>
      </c>
      <c r="D1719" t="s">
        <v>22</v>
      </c>
      <c r="E1719" t="s">
        <v>14334</v>
      </c>
      <c r="F1719" t="s">
        <v>13347</v>
      </c>
      <c r="G1719" t="s">
        <v>22</v>
      </c>
      <c r="H1719" t="s">
        <v>7052</v>
      </c>
      <c r="I1719" s="118" t="s">
        <v>7025</v>
      </c>
      <c r="J1719" s="118" t="s">
        <v>7035</v>
      </c>
      <c r="K1719" t="s">
        <v>22</v>
      </c>
      <c r="L1719" t="s">
        <v>22</v>
      </c>
      <c r="M1719" t="s">
        <v>16389</v>
      </c>
      <c r="N1719" t="s">
        <v>22</v>
      </c>
      <c r="O1719" t="s">
        <v>22</v>
      </c>
    </row>
    <row r="1720" spans="1:15" x14ac:dyDescent="0.35">
      <c r="A1720" t="s">
        <v>9071</v>
      </c>
      <c r="B1720" t="s">
        <v>16390</v>
      </c>
      <c r="C1720" t="s">
        <v>22</v>
      </c>
      <c r="D1720" t="s">
        <v>22</v>
      </c>
      <c r="E1720" t="s">
        <v>14951</v>
      </c>
      <c r="F1720" t="s">
        <v>13347</v>
      </c>
      <c r="G1720" t="s">
        <v>22</v>
      </c>
      <c r="H1720" t="s">
        <v>22</v>
      </c>
      <c r="I1720" t="s">
        <v>7025</v>
      </c>
      <c r="J1720" t="s">
        <v>16388</v>
      </c>
      <c r="K1720" t="s">
        <v>22</v>
      </c>
      <c r="L1720" t="s">
        <v>22</v>
      </c>
      <c r="M1720" t="s">
        <v>16390</v>
      </c>
      <c r="N1720" t="s">
        <v>22</v>
      </c>
      <c r="O1720" t="s">
        <v>22</v>
      </c>
    </row>
    <row r="1721" spans="1:15" x14ac:dyDescent="0.35">
      <c r="A1721" s="109" t="s">
        <v>9071</v>
      </c>
      <c r="B1721" t="s">
        <v>16391</v>
      </c>
      <c r="C1721" t="s">
        <v>22</v>
      </c>
      <c r="D1721" t="s">
        <v>22</v>
      </c>
      <c r="E1721" t="s">
        <v>14334</v>
      </c>
      <c r="F1721" t="s">
        <v>13347</v>
      </c>
      <c r="G1721" t="s">
        <v>22</v>
      </c>
      <c r="H1721" t="s">
        <v>22</v>
      </c>
      <c r="I1721" s="89" t="s">
        <v>7025</v>
      </c>
      <c r="J1721" t="s">
        <v>22</v>
      </c>
      <c r="K1721" t="s">
        <v>22</v>
      </c>
      <c r="L1721">
        <v>117.5</v>
      </c>
      <c r="M1721" t="s">
        <v>16392</v>
      </c>
      <c r="N1721" t="s">
        <v>22</v>
      </c>
      <c r="O1721" t="s">
        <v>22</v>
      </c>
    </row>
    <row r="1722" spans="1:15" x14ac:dyDescent="0.35">
      <c r="A1722" s="109" t="s">
        <v>9071</v>
      </c>
      <c r="B1722" t="s">
        <v>16393</v>
      </c>
      <c r="C1722" t="s">
        <v>22</v>
      </c>
      <c r="D1722" t="s">
        <v>22</v>
      </c>
      <c r="E1722" t="s">
        <v>14334</v>
      </c>
      <c r="F1722" t="s">
        <v>13347</v>
      </c>
      <c r="G1722" t="s">
        <v>22</v>
      </c>
      <c r="H1722" t="s">
        <v>7046</v>
      </c>
      <c r="I1722" t="s">
        <v>22</v>
      </c>
      <c r="J1722" t="s">
        <v>22</v>
      </c>
      <c r="K1722" t="s">
        <v>22</v>
      </c>
      <c r="L1722" t="s">
        <v>22</v>
      </c>
      <c r="M1722" t="s">
        <v>16393</v>
      </c>
      <c r="N1722" t="s">
        <v>22</v>
      </c>
      <c r="O1722" t="s">
        <v>22</v>
      </c>
    </row>
    <row r="1723" spans="1:15" x14ac:dyDescent="0.35">
      <c r="A1723" s="109" t="s">
        <v>9071</v>
      </c>
      <c r="B1723" t="s">
        <v>16394</v>
      </c>
      <c r="C1723" t="s">
        <v>22</v>
      </c>
      <c r="D1723" t="s">
        <v>22</v>
      </c>
      <c r="E1723" t="s">
        <v>14334</v>
      </c>
      <c r="F1723" t="s">
        <v>13347</v>
      </c>
      <c r="G1723" t="s">
        <v>22</v>
      </c>
      <c r="H1723" t="s">
        <v>7046</v>
      </c>
      <c r="I1723" t="s">
        <v>22</v>
      </c>
      <c r="J1723" t="s">
        <v>22</v>
      </c>
      <c r="K1723" t="s">
        <v>22</v>
      </c>
      <c r="L1723" t="s">
        <v>22</v>
      </c>
      <c r="M1723" t="s">
        <v>16394</v>
      </c>
      <c r="N1723" t="s">
        <v>22</v>
      </c>
      <c r="O1723" t="s">
        <v>22</v>
      </c>
    </row>
    <row r="1724" spans="1:15" x14ac:dyDescent="0.35">
      <c r="A1724" t="s">
        <v>9071</v>
      </c>
      <c r="B1724" t="s">
        <v>16395</v>
      </c>
      <c r="C1724" t="s">
        <v>22</v>
      </c>
      <c r="D1724" t="s">
        <v>22</v>
      </c>
      <c r="E1724" t="s">
        <v>14334</v>
      </c>
      <c r="F1724" t="s">
        <v>13347</v>
      </c>
      <c r="G1724" t="s">
        <v>22</v>
      </c>
      <c r="H1724" t="s">
        <v>7048</v>
      </c>
      <c r="I1724" t="s">
        <v>22</v>
      </c>
      <c r="J1724" t="s">
        <v>22</v>
      </c>
      <c r="K1724" t="s">
        <v>22</v>
      </c>
      <c r="L1724" t="s">
        <v>22</v>
      </c>
      <c r="M1724" t="s">
        <v>16395</v>
      </c>
      <c r="N1724" t="s">
        <v>22</v>
      </c>
      <c r="O1724" t="s">
        <v>22</v>
      </c>
    </row>
    <row r="1725" spans="1:15" x14ac:dyDescent="0.35">
      <c r="A1725" t="s">
        <v>9071</v>
      </c>
      <c r="B1725" t="s">
        <v>16396</v>
      </c>
      <c r="C1725" t="s">
        <v>22</v>
      </c>
      <c r="D1725" t="s">
        <v>22</v>
      </c>
      <c r="E1725" t="s">
        <v>16397</v>
      </c>
      <c r="F1725" t="s">
        <v>13347</v>
      </c>
      <c r="G1725" t="s">
        <v>22</v>
      </c>
      <c r="H1725" t="s">
        <v>22</v>
      </c>
      <c r="I1725" t="s">
        <v>7054</v>
      </c>
      <c r="J1725" t="s">
        <v>22</v>
      </c>
      <c r="K1725" t="s">
        <v>22</v>
      </c>
      <c r="L1725" t="s">
        <v>22</v>
      </c>
      <c r="M1725" t="s">
        <v>16396</v>
      </c>
      <c r="N1725" t="s">
        <v>22</v>
      </c>
      <c r="O1725" t="s">
        <v>22</v>
      </c>
    </row>
    <row r="1726" spans="1:15" x14ac:dyDescent="0.35">
      <c r="A1726" t="s">
        <v>9071</v>
      </c>
      <c r="B1726" t="s">
        <v>16398</v>
      </c>
      <c r="C1726" t="s">
        <v>22</v>
      </c>
      <c r="D1726" t="s">
        <v>22</v>
      </c>
      <c r="E1726" t="s">
        <v>13352</v>
      </c>
      <c r="F1726" t="s">
        <v>13347</v>
      </c>
      <c r="G1726" t="s">
        <v>22</v>
      </c>
      <c r="H1726" t="s">
        <v>22</v>
      </c>
      <c r="I1726" t="s">
        <v>7054</v>
      </c>
      <c r="J1726" t="s">
        <v>22</v>
      </c>
      <c r="K1726" t="s">
        <v>22</v>
      </c>
      <c r="L1726" t="s">
        <v>22</v>
      </c>
      <c r="M1726" t="s">
        <v>16398</v>
      </c>
      <c r="N1726" t="s">
        <v>22</v>
      </c>
      <c r="O1726" t="s">
        <v>22</v>
      </c>
    </row>
    <row r="1727" spans="1:15" x14ac:dyDescent="0.35">
      <c r="A1727" t="s">
        <v>9071</v>
      </c>
      <c r="B1727" t="s">
        <v>16399</v>
      </c>
      <c r="C1727" t="s">
        <v>22</v>
      </c>
      <c r="D1727" t="s">
        <v>22</v>
      </c>
      <c r="E1727" t="s">
        <v>14334</v>
      </c>
      <c r="F1727" t="s">
        <v>13347</v>
      </c>
      <c r="G1727" t="s">
        <v>22</v>
      </c>
      <c r="H1727" t="s">
        <v>22</v>
      </c>
      <c r="I1727" t="s">
        <v>7046</v>
      </c>
      <c r="J1727" t="s">
        <v>7025</v>
      </c>
      <c r="K1727" t="s">
        <v>22</v>
      </c>
      <c r="L1727" t="s">
        <v>22</v>
      </c>
      <c r="M1727" t="s">
        <v>16399</v>
      </c>
      <c r="N1727" t="s">
        <v>22</v>
      </c>
      <c r="O1727" t="s">
        <v>22</v>
      </c>
    </row>
    <row r="1728" spans="1:15" x14ac:dyDescent="0.35">
      <c r="A1728" t="s">
        <v>9071</v>
      </c>
      <c r="B1728" t="s">
        <v>16400</v>
      </c>
      <c r="C1728" t="s">
        <v>22</v>
      </c>
      <c r="D1728" t="s">
        <v>22</v>
      </c>
      <c r="E1728" t="s">
        <v>14349</v>
      </c>
      <c r="F1728" t="s">
        <v>13347</v>
      </c>
      <c r="G1728" t="s">
        <v>22</v>
      </c>
      <c r="H1728" t="s">
        <v>22</v>
      </c>
      <c r="I1728" t="s">
        <v>7048</v>
      </c>
      <c r="J1728" t="s">
        <v>22</v>
      </c>
      <c r="K1728" t="s">
        <v>22</v>
      </c>
      <c r="L1728" t="s">
        <v>22</v>
      </c>
      <c r="M1728" t="s">
        <v>16401</v>
      </c>
      <c r="N1728" t="s">
        <v>22</v>
      </c>
      <c r="O1728" t="s">
        <v>22</v>
      </c>
    </row>
    <row r="1729" spans="1:15" x14ac:dyDescent="0.35">
      <c r="A1729" t="s">
        <v>9071</v>
      </c>
      <c r="B1729" t="s">
        <v>16402</v>
      </c>
      <c r="C1729" t="s">
        <v>22</v>
      </c>
      <c r="D1729" t="s">
        <v>22</v>
      </c>
      <c r="E1729" t="s">
        <v>14951</v>
      </c>
      <c r="F1729" t="s">
        <v>13347</v>
      </c>
      <c r="G1729" t="s">
        <v>22</v>
      </c>
      <c r="H1729" t="s">
        <v>7048</v>
      </c>
      <c r="I1729" t="s">
        <v>7029</v>
      </c>
      <c r="J1729" t="s">
        <v>15173</v>
      </c>
      <c r="K1729" t="s">
        <v>22</v>
      </c>
      <c r="L1729" t="s">
        <v>22</v>
      </c>
      <c r="M1729" t="s">
        <v>16402</v>
      </c>
      <c r="N1729" t="s">
        <v>22</v>
      </c>
      <c r="O1729" t="s">
        <v>22</v>
      </c>
    </row>
    <row r="1730" spans="1:15" x14ac:dyDescent="0.35">
      <c r="A1730" t="s">
        <v>9071</v>
      </c>
      <c r="B1730" s="91" t="s">
        <v>16403</v>
      </c>
      <c r="C1730" t="s">
        <v>22</v>
      </c>
      <c r="D1730" t="s">
        <v>22</v>
      </c>
      <c r="E1730" t="s">
        <v>14334</v>
      </c>
      <c r="F1730" t="s">
        <v>13347</v>
      </c>
      <c r="G1730" t="s">
        <v>22</v>
      </c>
      <c r="H1730" t="s">
        <v>22</v>
      </c>
      <c r="I1730" t="s">
        <v>22</v>
      </c>
      <c r="J1730" t="s">
        <v>22</v>
      </c>
      <c r="K1730" t="s">
        <v>22</v>
      </c>
      <c r="L1730" t="s">
        <v>22</v>
      </c>
      <c r="M1730" s="91" t="s">
        <v>16403</v>
      </c>
      <c r="N1730" t="s">
        <v>22</v>
      </c>
      <c r="O1730" t="s">
        <v>22</v>
      </c>
    </row>
    <row r="1731" spans="1:15" x14ac:dyDescent="0.35">
      <c r="A1731" t="s">
        <v>9071</v>
      </c>
      <c r="B1731" t="s">
        <v>16404</v>
      </c>
      <c r="C1731" t="s">
        <v>22</v>
      </c>
      <c r="D1731" t="s">
        <v>22</v>
      </c>
      <c r="E1731" t="s">
        <v>14349</v>
      </c>
      <c r="F1731" t="s">
        <v>13347</v>
      </c>
      <c r="G1731" t="s">
        <v>22</v>
      </c>
      <c r="H1731" t="s">
        <v>7048</v>
      </c>
      <c r="I1731" t="s">
        <v>7025</v>
      </c>
      <c r="J1731" t="s">
        <v>22</v>
      </c>
      <c r="K1731" t="s">
        <v>22</v>
      </c>
      <c r="L1731" t="s">
        <v>22</v>
      </c>
      <c r="M1731" t="s">
        <v>16405</v>
      </c>
      <c r="N1731" t="s">
        <v>22</v>
      </c>
      <c r="O1731" t="s">
        <v>22</v>
      </c>
    </row>
    <row r="1732" spans="1:15" x14ac:dyDescent="0.35">
      <c r="A1732" t="s">
        <v>9071</v>
      </c>
      <c r="B1732" t="s">
        <v>16406</v>
      </c>
      <c r="C1732" t="s">
        <v>22</v>
      </c>
      <c r="D1732" t="s">
        <v>22</v>
      </c>
      <c r="E1732" t="s">
        <v>14349</v>
      </c>
      <c r="F1732" t="s">
        <v>13347</v>
      </c>
      <c r="G1732" t="s">
        <v>22</v>
      </c>
      <c r="H1732" t="s">
        <v>7048</v>
      </c>
      <c r="I1732" t="s">
        <v>7025</v>
      </c>
      <c r="J1732" t="s">
        <v>22</v>
      </c>
      <c r="K1732" t="s">
        <v>22</v>
      </c>
      <c r="L1732" t="s">
        <v>22</v>
      </c>
      <c r="M1732" t="s">
        <v>16405</v>
      </c>
      <c r="N1732" t="s">
        <v>22</v>
      </c>
      <c r="O1732" t="s">
        <v>22</v>
      </c>
    </row>
    <row r="1733" spans="1:15" x14ac:dyDescent="0.35">
      <c r="A1733" t="s">
        <v>9071</v>
      </c>
      <c r="B1733" t="s">
        <v>16407</v>
      </c>
      <c r="C1733" t="s">
        <v>22</v>
      </c>
      <c r="D1733" t="s">
        <v>22</v>
      </c>
      <c r="E1733" t="s">
        <v>14349</v>
      </c>
      <c r="F1733" t="s">
        <v>13347</v>
      </c>
      <c r="G1733" t="s">
        <v>22</v>
      </c>
      <c r="H1733" t="s">
        <v>7048</v>
      </c>
      <c r="I1733" t="s">
        <v>7025</v>
      </c>
      <c r="J1733" t="s">
        <v>22</v>
      </c>
      <c r="K1733" t="s">
        <v>22</v>
      </c>
      <c r="L1733" t="s">
        <v>22</v>
      </c>
      <c r="M1733" t="s">
        <v>16405</v>
      </c>
      <c r="N1733" t="s">
        <v>22</v>
      </c>
      <c r="O1733" t="s">
        <v>22</v>
      </c>
    </row>
    <row r="1734" spans="1:15" x14ac:dyDescent="0.35">
      <c r="A1734" t="s">
        <v>9071</v>
      </c>
      <c r="B1734" t="s">
        <v>16408</v>
      </c>
      <c r="C1734" t="s">
        <v>22</v>
      </c>
      <c r="D1734" t="s">
        <v>22</v>
      </c>
      <c r="E1734" t="s">
        <v>14349</v>
      </c>
      <c r="F1734" t="s">
        <v>13347</v>
      </c>
      <c r="G1734" t="s">
        <v>22</v>
      </c>
      <c r="H1734" t="s">
        <v>7048</v>
      </c>
      <c r="I1734" t="s">
        <v>7025</v>
      </c>
      <c r="J1734" t="s">
        <v>22</v>
      </c>
      <c r="K1734" t="s">
        <v>22</v>
      </c>
      <c r="L1734" t="s">
        <v>22</v>
      </c>
      <c r="M1734" t="s">
        <v>16405</v>
      </c>
      <c r="N1734" t="s">
        <v>22</v>
      </c>
      <c r="O1734" t="s">
        <v>22</v>
      </c>
    </row>
    <row r="1735" spans="1:15" x14ac:dyDescent="0.35">
      <c r="A1735" t="s">
        <v>9071</v>
      </c>
      <c r="B1735" t="s">
        <v>16405</v>
      </c>
      <c r="C1735" t="s">
        <v>22</v>
      </c>
      <c r="D1735" t="s">
        <v>22</v>
      </c>
      <c r="E1735" t="s">
        <v>14349</v>
      </c>
      <c r="F1735" t="s">
        <v>13347</v>
      </c>
      <c r="G1735" t="s">
        <v>22</v>
      </c>
      <c r="H1735" t="s">
        <v>7048</v>
      </c>
      <c r="I1735" t="s">
        <v>7025</v>
      </c>
      <c r="J1735" t="s">
        <v>22</v>
      </c>
      <c r="K1735" t="s">
        <v>22</v>
      </c>
      <c r="L1735" t="s">
        <v>22</v>
      </c>
      <c r="M1735" t="s">
        <v>16405</v>
      </c>
      <c r="N1735" t="s">
        <v>22</v>
      </c>
      <c r="O1735" t="s">
        <v>22</v>
      </c>
    </row>
    <row r="1736" spans="1:15" x14ac:dyDescent="0.35">
      <c r="A1736" t="s">
        <v>9071</v>
      </c>
      <c r="B1736" t="s">
        <v>16409</v>
      </c>
      <c r="C1736" t="s">
        <v>22</v>
      </c>
      <c r="D1736" t="s">
        <v>22</v>
      </c>
      <c r="E1736" t="s">
        <v>14334</v>
      </c>
      <c r="F1736" t="s">
        <v>13347</v>
      </c>
      <c r="G1736" t="s">
        <v>22</v>
      </c>
      <c r="H1736" t="s">
        <v>7048</v>
      </c>
      <c r="I1736" t="s">
        <v>22</v>
      </c>
      <c r="J1736" t="s">
        <v>22</v>
      </c>
      <c r="K1736" t="s">
        <v>22</v>
      </c>
      <c r="L1736" t="s">
        <v>22</v>
      </c>
      <c r="M1736" t="s">
        <v>16409</v>
      </c>
      <c r="N1736" t="s">
        <v>22</v>
      </c>
      <c r="O1736" t="s">
        <v>22</v>
      </c>
    </row>
    <row r="1737" spans="1:15" x14ac:dyDescent="0.35">
      <c r="A1737" t="s">
        <v>9071</v>
      </c>
      <c r="B1737" t="s">
        <v>16410</v>
      </c>
      <c r="C1737" t="s">
        <v>22</v>
      </c>
      <c r="D1737" t="s">
        <v>22</v>
      </c>
      <c r="E1737" t="s">
        <v>14334</v>
      </c>
      <c r="F1737" t="s">
        <v>13347</v>
      </c>
      <c r="G1737" t="s">
        <v>22</v>
      </c>
      <c r="H1737" t="s">
        <v>7048</v>
      </c>
      <c r="I1737" t="s">
        <v>22</v>
      </c>
      <c r="J1737" t="s">
        <v>22</v>
      </c>
      <c r="K1737" t="s">
        <v>22</v>
      </c>
      <c r="L1737" t="s">
        <v>22</v>
      </c>
      <c r="M1737" t="s">
        <v>16409</v>
      </c>
      <c r="N1737" t="s">
        <v>22</v>
      </c>
      <c r="O1737" t="s">
        <v>22</v>
      </c>
    </row>
    <row r="1738" spans="1:15" x14ac:dyDescent="0.35">
      <c r="A1738" t="s">
        <v>9071</v>
      </c>
      <c r="B1738" t="s">
        <v>16411</v>
      </c>
      <c r="C1738" t="s">
        <v>22</v>
      </c>
      <c r="D1738" t="s">
        <v>22</v>
      </c>
      <c r="E1738" t="s">
        <v>14334</v>
      </c>
      <c r="F1738" t="s">
        <v>13347</v>
      </c>
      <c r="G1738" t="s">
        <v>22</v>
      </c>
      <c r="H1738" t="s">
        <v>7048</v>
      </c>
      <c r="I1738" t="s">
        <v>22</v>
      </c>
      <c r="J1738" t="s">
        <v>22</v>
      </c>
      <c r="K1738" t="s">
        <v>22</v>
      </c>
      <c r="L1738" t="s">
        <v>22</v>
      </c>
      <c r="M1738" t="s">
        <v>16412</v>
      </c>
      <c r="N1738" t="s">
        <v>22</v>
      </c>
      <c r="O1738" t="s">
        <v>22</v>
      </c>
    </row>
    <row r="1739" spans="1:15" x14ac:dyDescent="0.35">
      <c r="A1739" t="s">
        <v>9071</v>
      </c>
      <c r="B1739" t="s">
        <v>16412</v>
      </c>
      <c r="C1739" t="s">
        <v>22</v>
      </c>
      <c r="D1739" t="s">
        <v>22</v>
      </c>
      <c r="E1739" t="s">
        <v>14334</v>
      </c>
      <c r="F1739" t="s">
        <v>13347</v>
      </c>
      <c r="G1739" t="s">
        <v>22</v>
      </c>
      <c r="H1739" t="s">
        <v>7048</v>
      </c>
      <c r="I1739" t="s">
        <v>22</v>
      </c>
      <c r="J1739" t="s">
        <v>22</v>
      </c>
      <c r="K1739" t="s">
        <v>22</v>
      </c>
      <c r="L1739" t="s">
        <v>22</v>
      </c>
      <c r="M1739" t="s">
        <v>16412</v>
      </c>
      <c r="N1739" t="s">
        <v>22</v>
      </c>
      <c r="O1739" t="s">
        <v>22</v>
      </c>
    </row>
    <row r="1740" spans="1:15" x14ac:dyDescent="0.35">
      <c r="A1740" t="s">
        <v>9071</v>
      </c>
      <c r="B1740" s="91" t="s">
        <v>16413</v>
      </c>
      <c r="C1740" t="s">
        <v>22</v>
      </c>
      <c r="D1740" t="s">
        <v>22</v>
      </c>
      <c r="E1740" t="s">
        <v>14334</v>
      </c>
      <c r="F1740" t="s">
        <v>13347</v>
      </c>
      <c r="G1740" t="s">
        <v>22</v>
      </c>
      <c r="H1740" t="s">
        <v>7052</v>
      </c>
      <c r="I1740" t="s">
        <v>22</v>
      </c>
      <c r="J1740" t="s">
        <v>22</v>
      </c>
      <c r="K1740" t="s">
        <v>22</v>
      </c>
      <c r="L1740" t="s">
        <v>22</v>
      </c>
      <c r="M1740" s="91" t="s">
        <v>16413</v>
      </c>
      <c r="N1740" t="s">
        <v>22</v>
      </c>
      <c r="O1740" t="s">
        <v>22</v>
      </c>
    </row>
    <row r="1741" spans="1:15" x14ac:dyDescent="0.35">
      <c r="A1741" t="s">
        <v>9071</v>
      </c>
      <c r="B1741" t="s">
        <v>16414</v>
      </c>
      <c r="C1741" t="s">
        <v>22</v>
      </c>
      <c r="D1741" t="s">
        <v>22</v>
      </c>
      <c r="E1741" t="s">
        <v>14334</v>
      </c>
      <c r="F1741" t="s">
        <v>13347</v>
      </c>
      <c r="G1741" t="s">
        <v>22</v>
      </c>
      <c r="H1741" t="s">
        <v>7046</v>
      </c>
      <c r="I1741" t="s">
        <v>7025</v>
      </c>
      <c r="J1741" t="s">
        <v>16415</v>
      </c>
      <c r="K1741" t="s">
        <v>22</v>
      </c>
      <c r="L1741" t="s">
        <v>22</v>
      </c>
      <c r="M1741" t="s">
        <v>16414</v>
      </c>
      <c r="N1741" t="s">
        <v>22</v>
      </c>
      <c r="O1741" t="s">
        <v>22</v>
      </c>
    </row>
    <row r="1742" spans="1:15" x14ac:dyDescent="0.35">
      <c r="A1742" t="s">
        <v>9071</v>
      </c>
      <c r="B1742" t="s">
        <v>16416</v>
      </c>
      <c r="C1742" t="s">
        <v>22</v>
      </c>
      <c r="D1742" t="s">
        <v>22</v>
      </c>
      <c r="E1742" t="s">
        <v>14334</v>
      </c>
      <c r="F1742" t="s">
        <v>13347</v>
      </c>
      <c r="G1742" t="s">
        <v>22</v>
      </c>
      <c r="H1742" t="s">
        <v>7046</v>
      </c>
      <c r="I1742" t="s">
        <v>7025</v>
      </c>
      <c r="K1742" t="s">
        <v>22</v>
      </c>
      <c r="L1742" t="s">
        <v>22</v>
      </c>
      <c r="M1742" t="s">
        <v>16416</v>
      </c>
      <c r="N1742" t="s">
        <v>22</v>
      </c>
      <c r="O1742" t="s">
        <v>22</v>
      </c>
    </row>
    <row r="1743" spans="1:15" x14ac:dyDescent="0.35">
      <c r="A1743" t="s">
        <v>9071</v>
      </c>
      <c r="B1743" t="s">
        <v>16417</v>
      </c>
      <c r="C1743" t="s">
        <v>22</v>
      </c>
      <c r="D1743" t="s">
        <v>22</v>
      </c>
      <c r="E1743" t="s">
        <v>14334</v>
      </c>
      <c r="F1743" t="s">
        <v>13347</v>
      </c>
      <c r="G1743" t="s">
        <v>22</v>
      </c>
      <c r="H1743" t="s">
        <v>7046</v>
      </c>
      <c r="K1743" t="s">
        <v>22</v>
      </c>
      <c r="L1743" t="s">
        <v>22</v>
      </c>
      <c r="M1743" t="s">
        <v>16417</v>
      </c>
      <c r="N1743" t="s">
        <v>22</v>
      </c>
      <c r="O1743" t="s">
        <v>22</v>
      </c>
    </row>
    <row r="1744" spans="1:15" x14ac:dyDescent="0.35">
      <c r="A1744" t="s">
        <v>9071</v>
      </c>
      <c r="B1744" t="s">
        <v>16418</v>
      </c>
      <c r="C1744" t="s">
        <v>22</v>
      </c>
      <c r="D1744" t="s">
        <v>22</v>
      </c>
      <c r="E1744" t="s">
        <v>14334</v>
      </c>
      <c r="F1744" t="s">
        <v>13347</v>
      </c>
      <c r="G1744" t="s">
        <v>22</v>
      </c>
      <c r="H1744" t="s">
        <v>22</v>
      </c>
      <c r="I1744" t="s">
        <v>22</v>
      </c>
      <c r="J1744" t="s">
        <v>22</v>
      </c>
      <c r="K1744" t="s">
        <v>22</v>
      </c>
      <c r="L1744" t="s">
        <v>22</v>
      </c>
      <c r="M1744" t="s">
        <v>16418</v>
      </c>
      <c r="N1744" t="s">
        <v>22</v>
      </c>
      <c r="O1744" t="s">
        <v>22</v>
      </c>
    </row>
    <row r="1745" spans="1:15" x14ac:dyDescent="0.35">
      <c r="A1745" t="s">
        <v>9071</v>
      </c>
      <c r="B1745" t="s">
        <v>16419</v>
      </c>
      <c r="C1745" t="s">
        <v>22</v>
      </c>
      <c r="D1745" t="s">
        <v>22</v>
      </c>
      <c r="E1745" t="s">
        <v>14334</v>
      </c>
      <c r="F1745" t="s">
        <v>13347</v>
      </c>
      <c r="G1745" t="s">
        <v>22</v>
      </c>
      <c r="H1745" t="s">
        <v>7046</v>
      </c>
      <c r="I1745" t="s">
        <v>22</v>
      </c>
      <c r="J1745" t="s">
        <v>22</v>
      </c>
      <c r="K1745" t="s">
        <v>22</v>
      </c>
      <c r="L1745" t="s">
        <v>22</v>
      </c>
      <c r="M1745" t="s">
        <v>16420</v>
      </c>
      <c r="N1745" t="s">
        <v>22</v>
      </c>
      <c r="O1745" t="s">
        <v>22</v>
      </c>
    </row>
    <row r="1746" spans="1:15" x14ac:dyDescent="0.35">
      <c r="A1746" t="s">
        <v>9071</v>
      </c>
      <c r="B1746" t="s">
        <v>16421</v>
      </c>
      <c r="C1746" t="s">
        <v>22</v>
      </c>
      <c r="D1746" t="s">
        <v>22</v>
      </c>
      <c r="E1746" t="s">
        <v>14334</v>
      </c>
      <c r="F1746" t="s">
        <v>13347</v>
      </c>
      <c r="G1746" t="s">
        <v>22</v>
      </c>
      <c r="H1746" t="s">
        <v>7046</v>
      </c>
      <c r="I1746" t="s">
        <v>22</v>
      </c>
      <c r="J1746" t="s">
        <v>22</v>
      </c>
      <c r="K1746" t="s">
        <v>22</v>
      </c>
      <c r="L1746" t="s">
        <v>22</v>
      </c>
      <c r="M1746" t="s">
        <v>16422</v>
      </c>
      <c r="N1746" t="s">
        <v>22</v>
      </c>
      <c r="O1746" t="s">
        <v>22</v>
      </c>
    </row>
    <row r="1747" spans="1:15" x14ac:dyDescent="0.35">
      <c r="A1747" s="109" t="s">
        <v>9071</v>
      </c>
      <c r="C1747" t="s">
        <v>22</v>
      </c>
      <c r="D1747" t="s">
        <v>22</v>
      </c>
      <c r="E1747" t="s">
        <v>14334</v>
      </c>
      <c r="F1747" t="s">
        <v>13347</v>
      </c>
      <c r="G1747" t="s">
        <v>22</v>
      </c>
      <c r="H1747" t="s">
        <v>22</v>
      </c>
      <c r="I1747" s="89" t="s">
        <v>15253</v>
      </c>
      <c r="J1747" t="s">
        <v>22</v>
      </c>
      <c r="K1747" t="s">
        <v>22</v>
      </c>
      <c r="L1747" t="s">
        <v>22</v>
      </c>
      <c r="M1747" t="s">
        <v>16423</v>
      </c>
      <c r="N1747" t="s">
        <v>22</v>
      </c>
      <c r="O1747" t="s">
        <v>22</v>
      </c>
    </row>
    <row r="1748" spans="1:15" x14ac:dyDescent="0.35">
      <c r="A1748" s="109" t="s">
        <v>9071</v>
      </c>
      <c r="C1748" t="s">
        <v>22</v>
      </c>
      <c r="D1748" t="s">
        <v>22</v>
      </c>
      <c r="E1748" t="s">
        <v>14334</v>
      </c>
      <c r="F1748" t="s">
        <v>13347</v>
      </c>
      <c r="G1748" t="s">
        <v>22</v>
      </c>
      <c r="H1748" t="s">
        <v>22</v>
      </c>
      <c r="I1748" s="91" t="s">
        <v>15253</v>
      </c>
      <c r="J1748" s="89" t="s">
        <v>7025</v>
      </c>
      <c r="L1748" t="s">
        <v>22</v>
      </c>
      <c r="M1748" t="s">
        <v>16424</v>
      </c>
      <c r="N1748" t="s">
        <v>22</v>
      </c>
      <c r="O1748" t="s">
        <v>22</v>
      </c>
    </row>
    <row r="1749" spans="1:15" x14ac:dyDescent="0.35">
      <c r="A1749" s="109" t="s">
        <v>9071</v>
      </c>
      <c r="C1749" t="s">
        <v>22</v>
      </c>
      <c r="D1749" t="s">
        <v>22</v>
      </c>
      <c r="E1749" t="s">
        <v>14334</v>
      </c>
      <c r="F1749" t="s">
        <v>13347</v>
      </c>
      <c r="G1749" t="s">
        <v>22</v>
      </c>
      <c r="H1749" t="s">
        <v>22</v>
      </c>
      <c r="I1749" s="89" t="s">
        <v>15253</v>
      </c>
      <c r="J1749" t="s">
        <v>22</v>
      </c>
      <c r="K1749" t="s">
        <v>22</v>
      </c>
      <c r="L1749" t="s">
        <v>22</v>
      </c>
      <c r="M1749" t="s">
        <v>16425</v>
      </c>
      <c r="N1749" t="s">
        <v>22</v>
      </c>
      <c r="O1749" t="s">
        <v>22</v>
      </c>
    </row>
    <row r="1750" spans="1:15" x14ac:dyDescent="0.35">
      <c r="A1750" t="s">
        <v>9071</v>
      </c>
      <c r="B1750" t="s">
        <v>16426</v>
      </c>
      <c r="C1750" t="s">
        <v>22</v>
      </c>
      <c r="D1750" t="s">
        <v>22</v>
      </c>
      <c r="E1750" t="s">
        <v>14349</v>
      </c>
      <c r="F1750" t="s">
        <v>13347</v>
      </c>
      <c r="G1750" t="s">
        <v>22</v>
      </c>
      <c r="H1750" t="s">
        <v>7046</v>
      </c>
      <c r="I1750" t="s">
        <v>16427</v>
      </c>
      <c r="J1750" t="s">
        <v>22</v>
      </c>
      <c r="K1750" t="s">
        <v>22</v>
      </c>
      <c r="L1750" t="s">
        <v>22</v>
      </c>
      <c r="M1750" t="s">
        <v>16426</v>
      </c>
      <c r="N1750" t="s">
        <v>22</v>
      </c>
      <c r="O1750" t="s">
        <v>22</v>
      </c>
    </row>
    <row r="1751" spans="1:15" x14ac:dyDescent="0.35">
      <c r="A1751" t="s">
        <v>9071</v>
      </c>
      <c r="B1751" t="s">
        <v>16428</v>
      </c>
      <c r="C1751" t="s">
        <v>22</v>
      </c>
      <c r="D1751" t="s">
        <v>22</v>
      </c>
      <c r="E1751" t="s">
        <v>14349</v>
      </c>
      <c r="F1751" t="s">
        <v>13347</v>
      </c>
      <c r="G1751" t="s">
        <v>22</v>
      </c>
      <c r="H1751" t="s">
        <v>7046</v>
      </c>
      <c r="I1751" t="s">
        <v>16429</v>
      </c>
      <c r="J1751" t="s">
        <v>22</v>
      </c>
      <c r="K1751" t="s">
        <v>22</v>
      </c>
      <c r="L1751" t="s">
        <v>22</v>
      </c>
      <c r="M1751" t="s">
        <v>16428</v>
      </c>
      <c r="N1751" t="s">
        <v>22</v>
      </c>
      <c r="O1751" t="s">
        <v>22</v>
      </c>
    </row>
    <row r="1752" spans="1:15" x14ac:dyDescent="0.35">
      <c r="A1752" t="s">
        <v>9071</v>
      </c>
      <c r="B1752" t="s">
        <v>16430</v>
      </c>
      <c r="C1752" t="s">
        <v>22</v>
      </c>
      <c r="D1752" t="s">
        <v>22</v>
      </c>
      <c r="E1752" t="s">
        <v>14334</v>
      </c>
      <c r="F1752" t="s">
        <v>13347</v>
      </c>
      <c r="G1752" t="s">
        <v>22</v>
      </c>
      <c r="H1752" t="s">
        <v>7046</v>
      </c>
      <c r="I1752" t="s">
        <v>22</v>
      </c>
      <c r="J1752" t="s">
        <v>22</v>
      </c>
      <c r="K1752" t="s">
        <v>22</v>
      </c>
      <c r="L1752" t="s">
        <v>22</v>
      </c>
      <c r="M1752" t="s">
        <v>16431</v>
      </c>
      <c r="N1752" t="s">
        <v>22</v>
      </c>
      <c r="O1752" t="s">
        <v>22</v>
      </c>
    </row>
    <row r="1753" spans="1:15" x14ac:dyDescent="0.35">
      <c r="A1753" t="s">
        <v>9071</v>
      </c>
      <c r="B1753" t="s">
        <v>16432</v>
      </c>
      <c r="C1753" t="s">
        <v>22</v>
      </c>
      <c r="D1753" t="s">
        <v>22</v>
      </c>
      <c r="E1753" t="s">
        <v>14334</v>
      </c>
      <c r="F1753" t="s">
        <v>13347</v>
      </c>
      <c r="G1753" t="s">
        <v>22</v>
      </c>
      <c r="H1753" t="s">
        <v>7046</v>
      </c>
      <c r="I1753" t="s">
        <v>22</v>
      </c>
      <c r="J1753" t="s">
        <v>22</v>
      </c>
      <c r="K1753" t="s">
        <v>22</v>
      </c>
      <c r="L1753" t="s">
        <v>22</v>
      </c>
      <c r="M1753" t="s">
        <v>16433</v>
      </c>
      <c r="N1753" t="s">
        <v>22</v>
      </c>
      <c r="O1753" t="s">
        <v>22</v>
      </c>
    </row>
    <row r="1754" spans="1:15" x14ac:dyDescent="0.35">
      <c r="A1754" t="s">
        <v>9071</v>
      </c>
      <c r="B1754" t="s">
        <v>16434</v>
      </c>
      <c r="C1754" t="s">
        <v>22</v>
      </c>
      <c r="D1754" t="s">
        <v>22</v>
      </c>
      <c r="E1754" t="s">
        <v>14334</v>
      </c>
      <c r="F1754" t="s">
        <v>13347</v>
      </c>
      <c r="G1754" t="s">
        <v>22</v>
      </c>
      <c r="H1754" t="s">
        <v>22</v>
      </c>
      <c r="I1754" t="s">
        <v>22</v>
      </c>
      <c r="J1754" t="s">
        <v>22</v>
      </c>
      <c r="K1754" t="s">
        <v>22</v>
      </c>
      <c r="L1754" t="s">
        <v>22</v>
      </c>
      <c r="M1754" t="s">
        <v>16435</v>
      </c>
      <c r="N1754" t="s">
        <v>22</v>
      </c>
      <c r="O1754" t="s">
        <v>22</v>
      </c>
    </row>
    <row r="1755" spans="1:15" x14ac:dyDescent="0.35">
      <c r="A1755" t="s">
        <v>9071</v>
      </c>
      <c r="B1755" t="s">
        <v>16436</v>
      </c>
      <c r="C1755" t="s">
        <v>22</v>
      </c>
      <c r="D1755" t="s">
        <v>22</v>
      </c>
      <c r="E1755" t="s">
        <v>14334</v>
      </c>
      <c r="F1755" t="s">
        <v>13347</v>
      </c>
      <c r="G1755" t="s">
        <v>22</v>
      </c>
      <c r="H1755" t="s">
        <v>22</v>
      </c>
      <c r="I1755" t="s">
        <v>22</v>
      </c>
      <c r="J1755" t="s">
        <v>22</v>
      </c>
      <c r="K1755" t="s">
        <v>22</v>
      </c>
      <c r="L1755" t="s">
        <v>22</v>
      </c>
      <c r="M1755" t="s">
        <v>16436</v>
      </c>
      <c r="N1755" t="s">
        <v>22</v>
      </c>
      <c r="O1755" t="s">
        <v>22</v>
      </c>
    </row>
    <row r="1756" spans="1:15" x14ac:dyDescent="0.35">
      <c r="A1756" t="s">
        <v>9071</v>
      </c>
      <c r="B1756" t="s">
        <v>16437</v>
      </c>
      <c r="C1756" t="s">
        <v>22</v>
      </c>
      <c r="D1756" t="s">
        <v>22</v>
      </c>
      <c r="E1756" t="s">
        <v>14334</v>
      </c>
      <c r="F1756" t="s">
        <v>13347</v>
      </c>
      <c r="G1756" t="s">
        <v>22</v>
      </c>
      <c r="H1756" t="s">
        <v>7046</v>
      </c>
      <c r="I1756" t="s">
        <v>22</v>
      </c>
      <c r="J1756" t="s">
        <v>22</v>
      </c>
      <c r="K1756" t="s">
        <v>22</v>
      </c>
      <c r="L1756" t="s">
        <v>22</v>
      </c>
      <c r="M1756" t="s">
        <v>16438</v>
      </c>
      <c r="N1756" t="s">
        <v>22</v>
      </c>
      <c r="O1756" t="s">
        <v>22</v>
      </c>
    </row>
    <row r="1757" spans="1:15" x14ac:dyDescent="0.35">
      <c r="A1757" t="s">
        <v>9071</v>
      </c>
      <c r="B1757" t="s">
        <v>16439</v>
      </c>
      <c r="C1757" t="s">
        <v>22</v>
      </c>
      <c r="D1757" t="s">
        <v>22</v>
      </c>
      <c r="E1757" t="s">
        <v>14334</v>
      </c>
      <c r="F1757" t="s">
        <v>13347</v>
      </c>
      <c r="G1757" t="s">
        <v>22</v>
      </c>
      <c r="H1757" t="s">
        <v>7046</v>
      </c>
      <c r="I1757" t="s">
        <v>22</v>
      </c>
      <c r="J1757" t="s">
        <v>22</v>
      </c>
      <c r="K1757" t="s">
        <v>22</v>
      </c>
      <c r="L1757" t="s">
        <v>22</v>
      </c>
      <c r="M1757" t="s">
        <v>16439</v>
      </c>
      <c r="N1757" t="s">
        <v>22</v>
      </c>
      <c r="O1757" t="s">
        <v>22</v>
      </c>
    </row>
    <row r="1758" spans="1:15" x14ac:dyDescent="0.35">
      <c r="A1758" t="s">
        <v>9071</v>
      </c>
      <c r="B1758" t="s">
        <v>16440</v>
      </c>
      <c r="C1758" t="s">
        <v>22</v>
      </c>
      <c r="D1758" t="s">
        <v>22</v>
      </c>
      <c r="E1758" t="s">
        <v>14334</v>
      </c>
      <c r="F1758" t="s">
        <v>13347</v>
      </c>
      <c r="G1758" t="s">
        <v>22</v>
      </c>
      <c r="H1758" t="s">
        <v>7052</v>
      </c>
      <c r="I1758" t="s">
        <v>22</v>
      </c>
      <c r="J1758" t="s">
        <v>22</v>
      </c>
      <c r="K1758" t="s">
        <v>22</v>
      </c>
      <c r="L1758" t="s">
        <v>22</v>
      </c>
      <c r="M1758" t="s">
        <v>16440</v>
      </c>
      <c r="N1758" t="s">
        <v>22</v>
      </c>
      <c r="O1758" t="s">
        <v>22</v>
      </c>
    </row>
    <row r="1759" spans="1:15" x14ac:dyDescent="0.35">
      <c r="A1759" t="s">
        <v>9071</v>
      </c>
      <c r="B1759" t="s">
        <v>16441</v>
      </c>
      <c r="C1759" t="s">
        <v>22</v>
      </c>
      <c r="D1759" t="s">
        <v>22</v>
      </c>
      <c r="E1759" t="s">
        <v>14334</v>
      </c>
      <c r="F1759" t="s">
        <v>13347</v>
      </c>
      <c r="G1759" t="s">
        <v>22</v>
      </c>
      <c r="H1759" t="s">
        <v>22</v>
      </c>
      <c r="I1759" t="s">
        <v>22</v>
      </c>
      <c r="J1759" t="s">
        <v>22</v>
      </c>
      <c r="K1759" t="s">
        <v>22</v>
      </c>
      <c r="L1759" t="s">
        <v>22</v>
      </c>
      <c r="M1759" t="s">
        <v>16441</v>
      </c>
      <c r="N1759" t="s">
        <v>22</v>
      </c>
      <c r="O1759" t="s">
        <v>22</v>
      </c>
    </row>
    <row r="1760" spans="1:15" x14ac:dyDescent="0.35">
      <c r="A1760" t="s">
        <v>9071</v>
      </c>
      <c r="B1760" s="91" t="s">
        <v>16442</v>
      </c>
      <c r="C1760" t="s">
        <v>22</v>
      </c>
      <c r="D1760" t="s">
        <v>22</v>
      </c>
      <c r="E1760" t="s">
        <v>14334</v>
      </c>
      <c r="F1760" t="s">
        <v>13347</v>
      </c>
      <c r="G1760" t="s">
        <v>22</v>
      </c>
      <c r="H1760" t="s">
        <v>7052</v>
      </c>
      <c r="I1760" t="s">
        <v>22</v>
      </c>
      <c r="J1760" t="s">
        <v>22</v>
      </c>
      <c r="K1760" t="s">
        <v>22</v>
      </c>
      <c r="L1760" t="s">
        <v>22</v>
      </c>
      <c r="M1760" s="91" t="s">
        <v>16442</v>
      </c>
      <c r="N1760" t="s">
        <v>22</v>
      </c>
      <c r="O1760" t="s">
        <v>22</v>
      </c>
    </row>
    <row r="1761" spans="1:15" x14ac:dyDescent="0.35">
      <c r="A1761" t="s">
        <v>9071</v>
      </c>
      <c r="B1761" t="s">
        <v>16443</v>
      </c>
      <c r="C1761" t="s">
        <v>22</v>
      </c>
      <c r="D1761" t="s">
        <v>22</v>
      </c>
      <c r="E1761" t="s">
        <v>14334</v>
      </c>
      <c r="F1761" t="s">
        <v>13347</v>
      </c>
      <c r="G1761" t="s">
        <v>22</v>
      </c>
      <c r="H1761" t="s">
        <v>7052</v>
      </c>
      <c r="I1761" t="s">
        <v>22</v>
      </c>
      <c r="J1761" t="s">
        <v>22</v>
      </c>
      <c r="K1761" t="s">
        <v>22</v>
      </c>
      <c r="L1761" t="s">
        <v>22</v>
      </c>
      <c r="M1761" t="s">
        <v>16444</v>
      </c>
      <c r="N1761" t="s">
        <v>22</v>
      </c>
      <c r="O1761" t="s">
        <v>22</v>
      </c>
    </row>
    <row r="1762" spans="1:15" x14ac:dyDescent="0.35">
      <c r="A1762" t="s">
        <v>9071</v>
      </c>
      <c r="B1762" t="s">
        <v>16445</v>
      </c>
      <c r="C1762" t="s">
        <v>22</v>
      </c>
      <c r="D1762" t="s">
        <v>22</v>
      </c>
      <c r="E1762" t="s">
        <v>14334</v>
      </c>
      <c r="F1762" t="s">
        <v>13347</v>
      </c>
      <c r="G1762" t="s">
        <v>22</v>
      </c>
      <c r="H1762" t="s">
        <v>7052</v>
      </c>
      <c r="I1762" t="s">
        <v>22</v>
      </c>
      <c r="J1762" t="s">
        <v>22</v>
      </c>
      <c r="K1762" t="s">
        <v>22</v>
      </c>
      <c r="L1762" t="s">
        <v>22</v>
      </c>
      <c r="M1762" t="s">
        <v>16446</v>
      </c>
      <c r="N1762" t="s">
        <v>22</v>
      </c>
      <c r="O1762" t="s">
        <v>22</v>
      </c>
    </row>
    <row r="1763" spans="1:15" x14ac:dyDescent="0.35">
      <c r="A1763" t="s">
        <v>9071</v>
      </c>
      <c r="B1763" t="s">
        <v>16447</v>
      </c>
      <c r="C1763" t="s">
        <v>22</v>
      </c>
      <c r="D1763" t="s">
        <v>22</v>
      </c>
      <c r="E1763" t="s">
        <v>14334</v>
      </c>
      <c r="F1763" t="s">
        <v>13347</v>
      </c>
      <c r="G1763" t="s">
        <v>22</v>
      </c>
      <c r="H1763" t="s">
        <v>22</v>
      </c>
      <c r="I1763" t="s">
        <v>22</v>
      </c>
      <c r="J1763" t="s">
        <v>22</v>
      </c>
      <c r="K1763" t="s">
        <v>22</v>
      </c>
      <c r="L1763" t="s">
        <v>22</v>
      </c>
      <c r="M1763" t="s">
        <v>16447</v>
      </c>
      <c r="N1763" t="s">
        <v>22</v>
      </c>
      <c r="O1763" t="s">
        <v>22</v>
      </c>
    </row>
    <row r="1764" spans="1:15" x14ac:dyDescent="0.35">
      <c r="A1764" t="s">
        <v>9071</v>
      </c>
      <c r="B1764" t="s">
        <v>16448</v>
      </c>
      <c r="C1764" t="s">
        <v>22</v>
      </c>
      <c r="D1764" t="s">
        <v>22</v>
      </c>
      <c r="E1764" t="s">
        <v>14334</v>
      </c>
      <c r="F1764" t="s">
        <v>13347</v>
      </c>
      <c r="G1764" t="s">
        <v>22</v>
      </c>
      <c r="H1764" t="s">
        <v>22</v>
      </c>
      <c r="I1764" t="s">
        <v>22</v>
      </c>
      <c r="J1764" t="s">
        <v>22</v>
      </c>
      <c r="K1764" t="s">
        <v>22</v>
      </c>
      <c r="L1764" t="s">
        <v>22</v>
      </c>
      <c r="M1764" t="s">
        <v>16448</v>
      </c>
      <c r="N1764" t="s">
        <v>22</v>
      </c>
      <c r="O1764" t="s">
        <v>22</v>
      </c>
    </row>
    <row r="1765" spans="1:15" x14ac:dyDescent="0.35">
      <c r="A1765" t="s">
        <v>9071</v>
      </c>
      <c r="B1765" t="s">
        <v>16449</v>
      </c>
      <c r="C1765" t="s">
        <v>22</v>
      </c>
      <c r="D1765" t="s">
        <v>22</v>
      </c>
      <c r="E1765" t="s">
        <v>14334</v>
      </c>
      <c r="F1765" t="s">
        <v>13347</v>
      </c>
      <c r="G1765" t="s">
        <v>22</v>
      </c>
      <c r="H1765" t="s">
        <v>22</v>
      </c>
      <c r="I1765" t="s">
        <v>22</v>
      </c>
      <c r="J1765" t="s">
        <v>22</v>
      </c>
      <c r="K1765" t="s">
        <v>22</v>
      </c>
      <c r="L1765" t="s">
        <v>22</v>
      </c>
      <c r="M1765" t="s">
        <v>16449</v>
      </c>
      <c r="N1765" t="s">
        <v>22</v>
      </c>
      <c r="O1765" t="s">
        <v>22</v>
      </c>
    </row>
    <row r="1766" spans="1:15" x14ac:dyDescent="0.35">
      <c r="A1766" t="s">
        <v>9071</v>
      </c>
      <c r="B1766" t="s">
        <v>16450</v>
      </c>
      <c r="C1766" t="s">
        <v>22</v>
      </c>
      <c r="D1766" t="s">
        <v>22</v>
      </c>
      <c r="E1766" t="s">
        <v>14334</v>
      </c>
      <c r="F1766" t="s">
        <v>13347</v>
      </c>
      <c r="G1766" t="s">
        <v>22</v>
      </c>
      <c r="H1766" t="s">
        <v>22</v>
      </c>
      <c r="I1766" t="s">
        <v>22</v>
      </c>
      <c r="J1766" t="s">
        <v>22</v>
      </c>
      <c r="K1766" t="s">
        <v>22</v>
      </c>
      <c r="L1766" t="s">
        <v>22</v>
      </c>
      <c r="M1766" t="s">
        <v>16450</v>
      </c>
      <c r="N1766" t="s">
        <v>22</v>
      </c>
      <c r="O1766" t="s">
        <v>22</v>
      </c>
    </row>
    <row r="1767" spans="1:15" x14ac:dyDescent="0.35">
      <c r="A1767" t="s">
        <v>9071</v>
      </c>
      <c r="B1767" t="s">
        <v>16451</v>
      </c>
      <c r="C1767" t="s">
        <v>22</v>
      </c>
      <c r="D1767" t="s">
        <v>22</v>
      </c>
      <c r="E1767" t="s">
        <v>14334</v>
      </c>
      <c r="F1767" t="s">
        <v>13347</v>
      </c>
      <c r="G1767" t="s">
        <v>22</v>
      </c>
      <c r="H1767" t="s">
        <v>22</v>
      </c>
      <c r="I1767" t="s">
        <v>22</v>
      </c>
      <c r="J1767" t="s">
        <v>22</v>
      </c>
      <c r="K1767" t="s">
        <v>22</v>
      </c>
      <c r="L1767" t="s">
        <v>22</v>
      </c>
      <c r="M1767" t="s">
        <v>16451</v>
      </c>
      <c r="N1767" t="s">
        <v>22</v>
      </c>
      <c r="O1767" t="s">
        <v>22</v>
      </c>
    </row>
    <row r="1768" spans="1:15" x14ac:dyDescent="0.35">
      <c r="A1768" t="s">
        <v>9071</v>
      </c>
      <c r="B1768" t="s">
        <v>16452</v>
      </c>
      <c r="C1768" t="s">
        <v>22</v>
      </c>
      <c r="D1768" t="s">
        <v>22</v>
      </c>
      <c r="E1768" t="s">
        <v>14334</v>
      </c>
      <c r="F1768" t="s">
        <v>13347</v>
      </c>
      <c r="G1768" t="s">
        <v>22</v>
      </c>
      <c r="H1768" t="s">
        <v>22</v>
      </c>
      <c r="I1768" t="s">
        <v>22</v>
      </c>
      <c r="J1768" t="s">
        <v>22</v>
      </c>
      <c r="K1768" t="s">
        <v>22</v>
      </c>
      <c r="L1768" t="s">
        <v>22</v>
      </c>
      <c r="M1768" t="s">
        <v>16452</v>
      </c>
      <c r="N1768" t="s">
        <v>22</v>
      </c>
      <c r="O1768" t="s">
        <v>22</v>
      </c>
    </row>
    <row r="1769" spans="1:15" x14ac:dyDescent="0.35">
      <c r="A1769" s="109" t="s">
        <v>9071</v>
      </c>
      <c r="C1769" t="s">
        <v>22</v>
      </c>
      <c r="D1769" t="s">
        <v>22</v>
      </c>
      <c r="E1769" t="s">
        <v>14334</v>
      </c>
      <c r="F1769" t="s">
        <v>13347</v>
      </c>
      <c r="G1769" t="s">
        <v>22</v>
      </c>
      <c r="H1769" t="s">
        <v>22</v>
      </c>
      <c r="I1769" s="91" t="s">
        <v>15253</v>
      </c>
      <c r="J1769" s="89" t="s">
        <v>7025</v>
      </c>
      <c r="L1769" t="s">
        <v>22</v>
      </c>
      <c r="M1769" t="s">
        <v>16453</v>
      </c>
      <c r="N1769" t="s">
        <v>22</v>
      </c>
      <c r="O1769" t="s">
        <v>22</v>
      </c>
    </row>
    <row r="1770" spans="1:15" x14ac:dyDescent="0.35">
      <c r="A1770" t="s">
        <v>9071</v>
      </c>
      <c r="B1770" t="s">
        <v>16454</v>
      </c>
      <c r="C1770" t="s">
        <v>22</v>
      </c>
      <c r="D1770" t="s">
        <v>22</v>
      </c>
      <c r="E1770" t="s">
        <v>14334</v>
      </c>
      <c r="F1770" t="s">
        <v>13347</v>
      </c>
      <c r="G1770" t="s">
        <v>22</v>
      </c>
      <c r="H1770" t="s">
        <v>7046</v>
      </c>
      <c r="I1770" t="s">
        <v>22</v>
      </c>
      <c r="J1770" t="s">
        <v>22</v>
      </c>
      <c r="K1770" t="s">
        <v>22</v>
      </c>
      <c r="L1770">
        <v>128</v>
      </c>
      <c r="M1770" t="s">
        <v>16454</v>
      </c>
      <c r="N1770" t="s">
        <v>22</v>
      </c>
      <c r="O1770" t="s">
        <v>22</v>
      </c>
    </row>
    <row r="1771" spans="1:15" x14ac:dyDescent="0.35">
      <c r="A1771" t="s">
        <v>9071</v>
      </c>
      <c r="B1771" t="s">
        <v>16455</v>
      </c>
      <c r="C1771" t="s">
        <v>22</v>
      </c>
      <c r="D1771" t="s">
        <v>22</v>
      </c>
      <c r="E1771" t="s">
        <v>14334</v>
      </c>
      <c r="F1771" t="s">
        <v>13347</v>
      </c>
      <c r="G1771" t="s">
        <v>22</v>
      </c>
      <c r="H1771" t="s">
        <v>7046</v>
      </c>
      <c r="I1771" t="s">
        <v>22</v>
      </c>
      <c r="J1771" t="s">
        <v>22</v>
      </c>
      <c r="K1771" t="s">
        <v>22</v>
      </c>
      <c r="L1771" t="s">
        <v>22</v>
      </c>
      <c r="M1771" t="s">
        <v>16455</v>
      </c>
      <c r="N1771" t="s">
        <v>22</v>
      </c>
      <c r="O1771" t="s">
        <v>22</v>
      </c>
    </row>
    <row r="1772" spans="1:15" x14ac:dyDescent="0.35">
      <c r="A1772" t="s">
        <v>9071</v>
      </c>
      <c r="B1772" t="s">
        <v>16456</v>
      </c>
      <c r="C1772" t="s">
        <v>22</v>
      </c>
      <c r="D1772" t="s">
        <v>22</v>
      </c>
      <c r="E1772" t="s">
        <v>14334</v>
      </c>
      <c r="F1772" t="s">
        <v>13347</v>
      </c>
      <c r="G1772" t="s">
        <v>22</v>
      </c>
      <c r="H1772" t="s">
        <v>7046</v>
      </c>
      <c r="I1772" t="s">
        <v>16457</v>
      </c>
      <c r="J1772" t="s">
        <v>22</v>
      </c>
      <c r="K1772" t="s">
        <v>22</v>
      </c>
      <c r="L1772" t="s">
        <v>22</v>
      </c>
      <c r="M1772" t="s">
        <v>16456</v>
      </c>
      <c r="N1772" t="s">
        <v>22</v>
      </c>
      <c r="O1772" t="s">
        <v>22</v>
      </c>
    </row>
    <row r="1773" spans="1:15" x14ac:dyDescent="0.35">
      <c r="A1773" t="s">
        <v>9071</v>
      </c>
      <c r="B1773" t="s">
        <v>16458</v>
      </c>
      <c r="C1773" t="s">
        <v>22</v>
      </c>
      <c r="D1773" t="s">
        <v>22</v>
      </c>
      <c r="E1773" t="s">
        <v>14334</v>
      </c>
      <c r="F1773" t="s">
        <v>13347</v>
      </c>
      <c r="G1773" t="s">
        <v>22</v>
      </c>
      <c r="H1773" t="s">
        <v>7052</v>
      </c>
      <c r="I1773" t="s">
        <v>22</v>
      </c>
      <c r="J1773" t="s">
        <v>22</v>
      </c>
      <c r="K1773" t="s">
        <v>22</v>
      </c>
      <c r="L1773" t="s">
        <v>22</v>
      </c>
      <c r="M1773" t="s">
        <v>16458</v>
      </c>
      <c r="N1773" t="s">
        <v>22</v>
      </c>
      <c r="O1773" t="s">
        <v>22</v>
      </c>
    </row>
    <row r="1774" spans="1:15" x14ac:dyDescent="0.35">
      <c r="A1774" t="s">
        <v>9071</v>
      </c>
      <c r="B1774" t="s">
        <v>16459</v>
      </c>
      <c r="C1774" t="s">
        <v>22</v>
      </c>
      <c r="D1774" t="s">
        <v>22</v>
      </c>
      <c r="E1774" t="s">
        <v>14334</v>
      </c>
      <c r="F1774" t="s">
        <v>13347</v>
      </c>
      <c r="G1774" t="s">
        <v>22</v>
      </c>
      <c r="H1774" t="s">
        <v>22</v>
      </c>
      <c r="I1774" t="s">
        <v>22</v>
      </c>
      <c r="J1774" t="s">
        <v>22</v>
      </c>
      <c r="K1774" t="s">
        <v>22</v>
      </c>
      <c r="L1774" t="s">
        <v>22</v>
      </c>
      <c r="M1774" t="s">
        <v>16459</v>
      </c>
      <c r="N1774" t="s">
        <v>22</v>
      </c>
      <c r="O1774" t="s">
        <v>22</v>
      </c>
    </row>
    <row r="1775" spans="1:15" x14ac:dyDescent="0.35">
      <c r="A1775" t="s">
        <v>9071</v>
      </c>
      <c r="B1775" t="s">
        <v>16460</v>
      </c>
      <c r="C1775" t="s">
        <v>22</v>
      </c>
      <c r="D1775" t="s">
        <v>22</v>
      </c>
      <c r="E1775" t="s">
        <v>14334</v>
      </c>
      <c r="F1775" t="s">
        <v>13347</v>
      </c>
      <c r="G1775" t="s">
        <v>22</v>
      </c>
      <c r="H1775" t="s">
        <v>7046</v>
      </c>
      <c r="I1775" t="s">
        <v>22</v>
      </c>
      <c r="J1775" t="s">
        <v>22</v>
      </c>
      <c r="K1775" t="s">
        <v>22</v>
      </c>
      <c r="L1775" t="s">
        <v>22</v>
      </c>
      <c r="M1775" t="s">
        <v>16460</v>
      </c>
      <c r="N1775" t="s">
        <v>22</v>
      </c>
      <c r="O1775" t="s">
        <v>22</v>
      </c>
    </row>
    <row r="1776" spans="1:15" x14ac:dyDescent="0.35">
      <c r="A1776" t="s">
        <v>9071</v>
      </c>
      <c r="B1776" t="s">
        <v>16461</v>
      </c>
      <c r="C1776" t="s">
        <v>22</v>
      </c>
      <c r="D1776" t="s">
        <v>22</v>
      </c>
      <c r="E1776" t="s">
        <v>14334</v>
      </c>
      <c r="F1776" t="s">
        <v>13347</v>
      </c>
      <c r="G1776" t="s">
        <v>22</v>
      </c>
      <c r="H1776" t="s">
        <v>7046</v>
      </c>
      <c r="I1776" t="s">
        <v>22</v>
      </c>
      <c r="J1776" t="s">
        <v>22</v>
      </c>
      <c r="K1776" t="s">
        <v>22</v>
      </c>
      <c r="L1776" t="s">
        <v>22</v>
      </c>
      <c r="M1776" t="s">
        <v>16461</v>
      </c>
      <c r="N1776" t="s">
        <v>22</v>
      </c>
      <c r="O1776" t="s">
        <v>22</v>
      </c>
    </row>
    <row r="1777" spans="1:15" x14ac:dyDescent="0.35">
      <c r="A1777" t="s">
        <v>9071</v>
      </c>
      <c r="B1777" t="s">
        <v>16462</v>
      </c>
      <c r="C1777" t="s">
        <v>22</v>
      </c>
      <c r="D1777" t="s">
        <v>22</v>
      </c>
      <c r="E1777" t="s">
        <v>14334</v>
      </c>
      <c r="F1777" t="s">
        <v>13347</v>
      </c>
      <c r="G1777" t="s">
        <v>22</v>
      </c>
      <c r="H1777" t="s">
        <v>7046</v>
      </c>
      <c r="I1777" t="s">
        <v>22</v>
      </c>
      <c r="J1777" t="s">
        <v>22</v>
      </c>
      <c r="K1777" t="s">
        <v>22</v>
      </c>
      <c r="L1777" t="s">
        <v>22</v>
      </c>
      <c r="M1777" t="s">
        <v>16462</v>
      </c>
      <c r="N1777" t="s">
        <v>22</v>
      </c>
      <c r="O1777" t="s">
        <v>22</v>
      </c>
    </row>
    <row r="1778" spans="1:15" x14ac:dyDescent="0.35">
      <c r="A1778" t="s">
        <v>9071</v>
      </c>
      <c r="B1778" t="s">
        <v>16463</v>
      </c>
      <c r="C1778" t="s">
        <v>22</v>
      </c>
      <c r="D1778" t="s">
        <v>22</v>
      </c>
      <c r="E1778" t="s">
        <v>14334</v>
      </c>
      <c r="F1778" t="s">
        <v>13347</v>
      </c>
      <c r="G1778" t="s">
        <v>22</v>
      </c>
      <c r="H1778" t="s">
        <v>22</v>
      </c>
      <c r="I1778" t="s">
        <v>22</v>
      </c>
      <c r="J1778" t="s">
        <v>22</v>
      </c>
      <c r="K1778" t="s">
        <v>22</v>
      </c>
      <c r="L1778" t="s">
        <v>22</v>
      </c>
      <c r="M1778" t="s">
        <v>16463</v>
      </c>
      <c r="N1778" t="s">
        <v>22</v>
      </c>
      <c r="O1778" t="s">
        <v>22</v>
      </c>
    </row>
    <row r="1779" spans="1:15" x14ac:dyDescent="0.35">
      <c r="A1779" t="s">
        <v>9071</v>
      </c>
      <c r="B1779" t="s">
        <v>16464</v>
      </c>
      <c r="C1779" t="s">
        <v>22</v>
      </c>
      <c r="D1779" t="s">
        <v>22</v>
      </c>
      <c r="E1779" t="s">
        <v>14334</v>
      </c>
      <c r="F1779" t="s">
        <v>13347</v>
      </c>
      <c r="G1779" t="s">
        <v>22</v>
      </c>
      <c r="H1779" t="s">
        <v>22</v>
      </c>
      <c r="I1779" t="s">
        <v>22</v>
      </c>
      <c r="J1779" t="s">
        <v>22</v>
      </c>
      <c r="K1779" t="s">
        <v>22</v>
      </c>
      <c r="L1779" t="s">
        <v>22</v>
      </c>
      <c r="M1779" t="s">
        <v>16464</v>
      </c>
      <c r="N1779" t="s">
        <v>22</v>
      </c>
      <c r="O1779" t="s">
        <v>22</v>
      </c>
    </row>
    <row r="1780" spans="1:15" x14ac:dyDescent="0.35">
      <c r="A1780" t="s">
        <v>9071</v>
      </c>
      <c r="B1780" t="s">
        <v>16465</v>
      </c>
      <c r="C1780" t="s">
        <v>22</v>
      </c>
      <c r="D1780" t="s">
        <v>22</v>
      </c>
      <c r="E1780" t="s">
        <v>14334</v>
      </c>
      <c r="F1780" t="s">
        <v>13347</v>
      </c>
      <c r="G1780" t="s">
        <v>22</v>
      </c>
      <c r="H1780" t="s">
        <v>7046</v>
      </c>
      <c r="I1780" t="s">
        <v>22</v>
      </c>
      <c r="J1780" t="s">
        <v>22</v>
      </c>
      <c r="K1780" t="s">
        <v>22</v>
      </c>
      <c r="L1780" t="s">
        <v>22</v>
      </c>
      <c r="M1780" t="s">
        <v>16465</v>
      </c>
      <c r="N1780" t="s">
        <v>22</v>
      </c>
      <c r="O1780" t="s">
        <v>22</v>
      </c>
    </row>
    <row r="1781" spans="1:15" x14ac:dyDescent="0.35">
      <c r="A1781" t="s">
        <v>9071</v>
      </c>
      <c r="B1781" t="s">
        <v>16466</v>
      </c>
      <c r="C1781" t="s">
        <v>22</v>
      </c>
      <c r="D1781" t="s">
        <v>22</v>
      </c>
      <c r="E1781" t="s">
        <v>14334</v>
      </c>
      <c r="F1781" t="s">
        <v>13347</v>
      </c>
      <c r="G1781" t="s">
        <v>22</v>
      </c>
      <c r="H1781" t="s">
        <v>7046</v>
      </c>
      <c r="I1781" t="s">
        <v>22</v>
      </c>
      <c r="J1781" t="s">
        <v>22</v>
      </c>
      <c r="K1781" t="s">
        <v>22</v>
      </c>
      <c r="L1781" t="s">
        <v>22</v>
      </c>
      <c r="M1781" t="s">
        <v>16466</v>
      </c>
      <c r="N1781" t="s">
        <v>22</v>
      </c>
      <c r="O1781" t="s">
        <v>22</v>
      </c>
    </row>
    <row r="1782" spans="1:15" x14ac:dyDescent="0.35">
      <c r="A1782" t="s">
        <v>9071</v>
      </c>
      <c r="B1782" t="s">
        <v>16467</v>
      </c>
      <c r="C1782" t="s">
        <v>22</v>
      </c>
      <c r="D1782" t="s">
        <v>22</v>
      </c>
      <c r="E1782" t="s">
        <v>14334</v>
      </c>
      <c r="F1782" t="s">
        <v>13347</v>
      </c>
      <c r="G1782" t="s">
        <v>22</v>
      </c>
      <c r="H1782" t="s">
        <v>7048</v>
      </c>
      <c r="I1782" t="s">
        <v>22</v>
      </c>
      <c r="J1782" t="s">
        <v>22</v>
      </c>
      <c r="K1782" t="s">
        <v>22</v>
      </c>
      <c r="L1782" t="s">
        <v>22</v>
      </c>
      <c r="M1782" t="s">
        <v>16467</v>
      </c>
      <c r="N1782" t="s">
        <v>22</v>
      </c>
      <c r="O1782" t="s">
        <v>22</v>
      </c>
    </row>
    <row r="1783" spans="1:15" x14ac:dyDescent="0.35">
      <c r="A1783" t="s">
        <v>9071</v>
      </c>
      <c r="B1783" t="s">
        <v>16468</v>
      </c>
      <c r="C1783" t="s">
        <v>22</v>
      </c>
      <c r="D1783" t="s">
        <v>22</v>
      </c>
      <c r="E1783" t="s">
        <v>14334</v>
      </c>
      <c r="F1783" t="s">
        <v>13347</v>
      </c>
      <c r="G1783" t="s">
        <v>22</v>
      </c>
      <c r="H1783" t="s">
        <v>7048</v>
      </c>
      <c r="I1783" t="s">
        <v>22</v>
      </c>
      <c r="J1783" t="s">
        <v>22</v>
      </c>
      <c r="K1783" t="s">
        <v>22</v>
      </c>
      <c r="L1783" t="s">
        <v>22</v>
      </c>
      <c r="M1783" t="s">
        <v>16467</v>
      </c>
      <c r="N1783" t="s">
        <v>22</v>
      </c>
      <c r="O1783" t="s">
        <v>22</v>
      </c>
    </row>
    <row r="1784" spans="1:15" x14ac:dyDescent="0.35">
      <c r="A1784" t="s">
        <v>9071</v>
      </c>
      <c r="B1784" t="s">
        <v>16469</v>
      </c>
      <c r="C1784" t="s">
        <v>22</v>
      </c>
      <c r="D1784" t="s">
        <v>22</v>
      </c>
      <c r="E1784" t="s">
        <v>14334</v>
      </c>
      <c r="F1784" t="s">
        <v>13347</v>
      </c>
      <c r="G1784" t="s">
        <v>22</v>
      </c>
      <c r="H1784" t="s">
        <v>22</v>
      </c>
      <c r="I1784" t="s">
        <v>22</v>
      </c>
      <c r="J1784" t="s">
        <v>22</v>
      </c>
      <c r="K1784" t="s">
        <v>22</v>
      </c>
      <c r="L1784" t="s">
        <v>22</v>
      </c>
      <c r="M1784" t="s">
        <v>16469</v>
      </c>
      <c r="N1784" t="s">
        <v>22</v>
      </c>
      <c r="O1784" t="s">
        <v>22</v>
      </c>
    </row>
    <row r="1785" spans="1:15" x14ac:dyDescent="0.35">
      <c r="A1785" t="s">
        <v>9071</v>
      </c>
      <c r="B1785" t="s">
        <v>16470</v>
      </c>
      <c r="C1785" t="s">
        <v>22</v>
      </c>
      <c r="D1785" t="s">
        <v>22</v>
      </c>
      <c r="E1785" t="s">
        <v>14334</v>
      </c>
      <c r="F1785" t="s">
        <v>13347</v>
      </c>
      <c r="G1785" t="s">
        <v>22</v>
      </c>
      <c r="H1785" t="s">
        <v>22</v>
      </c>
      <c r="I1785" t="s">
        <v>22</v>
      </c>
      <c r="J1785" t="s">
        <v>22</v>
      </c>
      <c r="K1785" t="s">
        <v>22</v>
      </c>
      <c r="L1785" t="s">
        <v>22</v>
      </c>
      <c r="M1785" t="s">
        <v>16470</v>
      </c>
      <c r="N1785" t="s">
        <v>22</v>
      </c>
      <c r="O1785" t="s">
        <v>22</v>
      </c>
    </row>
    <row r="1786" spans="1:15" x14ac:dyDescent="0.35">
      <c r="A1786" t="s">
        <v>9071</v>
      </c>
      <c r="B1786" t="s">
        <v>16471</v>
      </c>
      <c r="C1786" t="s">
        <v>22</v>
      </c>
      <c r="D1786" t="s">
        <v>22</v>
      </c>
      <c r="E1786" t="s">
        <v>14334</v>
      </c>
      <c r="F1786" t="s">
        <v>13347</v>
      </c>
      <c r="G1786" t="s">
        <v>22</v>
      </c>
      <c r="H1786" t="s">
        <v>22</v>
      </c>
      <c r="I1786" t="s">
        <v>22</v>
      </c>
      <c r="J1786" t="s">
        <v>22</v>
      </c>
      <c r="K1786" t="s">
        <v>22</v>
      </c>
      <c r="L1786" t="s">
        <v>22</v>
      </c>
      <c r="M1786" t="s">
        <v>16471</v>
      </c>
      <c r="N1786" t="s">
        <v>22</v>
      </c>
      <c r="O1786" t="s">
        <v>22</v>
      </c>
    </row>
    <row r="1787" spans="1:15" x14ac:dyDescent="0.35">
      <c r="A1787" t="s">
        <v>9071</v>
      </c>
      <c r="B1787" t="s">
        <v>16472</v>
      </c>
      <c r="C1787" t="s">
        <v>22</v>
      </c>
      <c r="D1787" t="s">
        <v>22</v>
      </c>
      <c r="E1787" t="s">
        <v>14334</v>
      </c>
      <c r="F1787" t="s">
        <v>13347</v>
      </c>
      <c r="G1787" t="s">
        <v>22</v>
      </c>
      <c r="H1787" t="s">
        <v>7046</v>
      </c>
      <c r="I1787" t="s">
        <v>22</v>
      </c>
      <c r="J1787" t="s">
        <v>22</v>
      </c>
      <c r="K1787" t="s">
        <v>22</v>
      </c>
      <c r="L1787" t="s">
        <v>22</v>
      </c>
      <c r="M1787" t="s">
        <v>16473</v>
      </c>
      <c r="N1787" t="s">
        <v>22</v>
      </c>
      <c r="O1787" t="s">
        <v>22</v>
      </c>
    </row>
    <row r="1788" spans="1:15" x14ac:dyDescent="0.35">
      <c r="A1788" t="s">
        <v>9071</v>
      </c>
      <c r="B1788" t="s">
        <v>16474</v>
      </c>
      <c r="C1788" t="s">
        <v>22</v>
      </c>
      <c r="D1788" t="s">
        <v>22</v>
      </c>
      <c r="E1788" t="s">
        <v>14334</v>
      </c>
      <c r="F1788" t="s">
        <v>13347</v>
      </c>
      <c r="G1788" t="s">
        <v>22</v>
      </c>
      <c r="H1788" t="s">
        <v>7046</v>
      </c>
      <c r="I1788" t="s">
        <v>22</v>
      </c>
      <c r="J1788" t="s">
        <v>22</v>
      </c>
      <c r="K1788" t="s">
        <v>22</v>
      </c>
      <c r="L1788" t="s">
        <v>22</v>
      </c>
      <c r="M1788" t="s">
        <v>16475</v>
      </c>
      <c r="N1788" t="s">
        <v>22</v>
      </c>
      <c r="O1788" t="s">
        <v>22</v>
      </c>
    </row>
    <row r="1789" spans="1:15" x14ac:dyDescent="0.35">
      <c r="A1789" t="s">
        <v>9071</v>
      </c>
      <c r="B1789" t="s">
        <v>16476</v>
      </c>
      <c r="C1789" t="s">
        <v>22</v>
      </c>
      <c r="D1789" t="s">
        <v>22</v>
      </c>
      <c r="E1789" t="s">
        <v>14334</v>
      </c>
      <c r="F1789" t="s">
        <v>13347</v>
      </c>
      <c r="G1789" t="s">
        <v>22</v>
      </c>
      <c r="H1789" t="s">
        <v>490</v>
      </c>
      <c r="I1789" t="s">
        <v>22</v>
      </c>
      <c r="J1789" t="s">
        <v>22</v>
      </c>
      <c r="K1789" t="s">
        <v>22</v>
      </c>
      <c r="L1789" t="s">
        <v>22</v>
      </c>
      <c r="M1789" t="s">
        <v>16476</v>
      </c>
      <c r="N1789" t="s">
        <v>22</v>
      </c>
      <c r="O1789" t="s">
        <v>22</v>
      </c>
    </row>
    <row r="1790" spans="1:15" x14ac:dyDescent="0.35">
      <c r="A1790" t="s">
        <v>9071</v>
      </c>
      <c r="B1790" t="s">
        <v>16477</v>
      </c>
      <c r="C1790" t="s">
        <v>22</v>
      </c>
      <c r="D1790" t="s">
        <v>22</v>
      </c>
      <c r="E1790" t="s">
        <v>14334</v>
      </c>
      <c r="F1790" t="s">
        <v>13347</v>
      </c>
      <c r="G1790" t="s">
        <v>22</v>
      </c>
      <c r="H1790" t="s">
        <v>7046</v>
      </c>
      <c r="I1790" t="s">
        <v>22</v>
      </c>
      <c r="J1790" t="s">
        <v>22</v>
      </c>
      <c r="K1790" t="s">
        <v>22</v>
      </c>
      <c r="L1790" t="s">
        <v>22</v>
      </c>
      <c r="M1790" t="s">
        <v>16477</v>
      </c>
      <c r="N1790" t="s">
        <v>22</v>
      </c>
      <c r="O1790" t="s">
        <v>22</v>
      </c>
    </row>
    <row r="1791" spans="1:15" x14ac:dyDescent="0.35">
      <c r="A1791" t="s">
        <v>9071</v>
      </c>
      <c r="B1791" t="s">
        <v>16478</v>
      </c>
      <c r="C1791" t="s">
        <v>22</v>
      </c>
      <c r="D1791" t="s">
        <v>22</v>
      </c>
      <c r="E1791" t="s">
        <v>14334</v>
      </c>
      <c r="F1791" t="s">
        <v>13347</v>
      </c>
      <c r="G1791" t="s">
        <v>22</v>
      </c>
      <c r="H1791" t="s">
        <v>22</v>
      </c>
      <c r="I1791" t="s">
        <v>22</v>
      </c>
      <c r="J1791" t="s">
        <v>22</v>
      </c>
      <c r="K1791" t="s">
        <v>22</v>
      </c>
      <c r="L1791" t="s">
        <v>22</v>
      </c>
      <c r="M1791" t="s">
        <v>16479</v>
      </c>
      <c r="N1791" t="s">
        <v>22</v>
      </c>
      <c r="O1791" t="s">
        <v>22</v>
      </c>
    </row>
    <row r="1792" spans="1:15" x14ac:dyDescent="0.35">
      <c r="A1792" t="s">
        <v>9071</v>
      </c>
      <c r="B1792" t="s">
        <v>16480</v>
      </c>
      <c r="C1792" t="s">
        <v>22</v>
      </c>
      <c r="D1792" t="s">
        <v>22</v>
      </c>
      <c r="E1792" t="s">
        <v>14334</v>
      </c>
      <c r="F1792" t="s">
        <v>9900</v>
      </c>
      <c r="G1792" t="s">
        <v>22</v>
      </c>
      <c r="H1792" t="s">
        <v>22</v>
      </c>
      <c r="I1792" t="s">
        <v>7025</v>
      </c>
      <c r="J1792" t="s">
        <v>22</v>
      </c>
      <c r="K1792" t="s">
        <v>22</v>
      </c>
      <c r="L1792" t="s">
        <v>22</v>
      </c>
      <c r="M1792" t="s">
        <v>16481</v>
      </c>
      <c r="N1792" t="s">
        <v>22</v>
      </c>
      <c r="O1792" t="s">
        <v>22</v>
      </c>
    </row>
    <row r="1793" spans="1:15" x14ac:dyDescent="0.35">
      <c r="A1793" t="s">
        <v>9071</v>
      </c>
      <c r="B1793" t="s">
        <v>16481</v>
      </c>
      <c r="C1793" t="s">
        <v>22</v>
      </c>
      <c r="D1793" t="s">
        <v>22</v>
      </c>
      <c r="E1793" t="s">
        <v>15173</v>
      </c>
      <c r="F1793" t="s">
        <v>9900</v>
      </c>
      <c r="G1793" t="s">
        <v>22</v>
      </c>
      <c r="H1793" t="s">
        <v>7046</v>
      </c>
      <c r="I1793" t="s">
        <v>22</v>
      </c>
      <c r="J1793" t="s">
        <v>22</v>
      </c>
      <c r="K1793" t="s">
        <v>22</v>
      </c>
      <c r="L1793" t="s">
        <v>22</v>
      </c>
      <c r="M1793" t="s">
        <v>16481</v>
      </c>
      <c r="N1793" t="s">
        <v>22</v>
      </c>
      <c r="O1793" t="s">
        <v>22</v>
      </c>
    </row>
    <row r="1794" spans="1:15" x14ac:dyDescent="0.35">
      <c r="A1794" t="s">
        <v>9071</v>
      </c>
      <c r="B1794" t="s">
        <v>16482</v>
      </c>
      <c r="C1794" t="s">
        <v>22</v>
      </c>
      <c r="D1794" t="s">
        <v>22</v>
      </c>
      <c r="E1794" t="s">
        <v>15173</v>
      </c>
      <c r="F1794" t="s">
        <v>9900</v>
      </c>
      <c r="G1794" t="s">
        <v>22</v>
      </c>
      <c r="H1794" t="s">
        <v>22</v>
      </c>
      <c r="I1794" t="s">
        <v>7025</v>
      </c>
      <c r="J1794" t="s">
        <v>22</v>
      </c>
      <c r="K1794" t="s">
        <v>22</v>
      </c>
      <c r="L1794" t="s">
        <v>22</v>
      </c>
      <c r="M1794" t="s">
        <v>16483</v>
      </c>
      <c r="N1794" t="s">
        <v>22</v>
      </c>
      <c r="O1794" t="s">
        <v>22</v>
      </c>
    </row>
    <row r="1795" spans="1:15" x14ac:dyDescent="0.35">
      <c r="A1795" t="s">
        <v>9071</v>
      </c>
      <c r="B1795" t="s">
        <v>16484</v>
      </c>
      <c r="C1795" t="s">
        <v>22</v>
      </c>
      <c r="D1795" t="s">
        <v>22</v>
      </c>
      <c r="E1795" t="s">
        <v>14334</v>
      </c>
      <c r="F1795" t="s">
        <v>13347</v>
      </c>
      <c r="G1795" t="s">
        <v>22</v>
      </c>
      <c r="H1795" t="s">
        <v>22</v>
      </c>
      <c r="I1795" t="s">
        <v>22</v>
      </c>
      <c r="J1795" t="s">
        <v>22</v>
      </c>
      <c r="K1795" t="s">
        <v>22</v>
      </c>
      <c r="L1795" t="s">
        <v>22</v>
      </c>
      <c r="M1795" t="s">
        <v>16484</v>
      </c>
      <c r="N1795" t="s">
        <v>22</v>
      </c>
      <c r="O1795" t="s">
        <v>22</v>
      </c>
    </row>
    <row r="1796" spans="1:15" x14ac:dyDescent="0.35">
      <c r="A1796" t="s">
        <v>9071</v>
      </c>
      <c r="B1796" t="s">
        <v>16485</v>
      </c>
      <c r="C1796" t="s">
        <v>22</v>
      </c>
      <c r="D1796" t="s">
        <v>22</v>
      </c>
      <c r="E1796" t="s">
        <v>14334</v>
      </c>
      <c r="F1796" t="s">
        <v>13347</v>
      </c>
      <c r="G1796" t="s">
        <v>22</v>
      </c>
      <c r="H1796" t="s">
        <v>7046</v>
      </c>
      <c r="I1796" t="s">
        <v>22</v>
      </c>
      <c r="J1796" t="s">
        <v>22</v>
      </c>
      <c r="K1796" t="s">
        <v>22</v>
      </c>
      <c r="L1796" t="s">
        <v>22</v>
      </c>
      <c r="M1796" t="s">
        <v>16485</v>
      </c>
      <c r="N1796" t="s">
        <v>22</v>
      </c>
      <c r="O1796" t="s">
        <v>22</v>
      </c>
    </row>
    <row r="1797" spans="1:15" x14ac:dyDescent="0.35">
      <c r="A1797" t="s">
        <v>9071</v>
      </c>
      <c r="B1797" t="s">
        <v>16486</v>
      </c>
      <c r="C1797" t="s">
        <v>22</v>
      </c>
      <c r="D1797" t="s">
        <v>22</v>
      </c>
      <c r="E1797" t="s">
        <v>14349</v>
      </c>
      <c r="F1797" t="s">
        <v>13347</v>
      </c>
      <c r="G1797" t="s">
        <v>22</v>
      </c>
      <c r="H1797" t="s">
        <v>490</v>
      </c>
      <c r="I1797" t="s">
        <v>7048</v>
      </c>
      <c r="J1797" t="s">
        <v>22</v>
      </c>
      <c r="K1797" t="s">
        <v>22</v>
      </c>
      <c r="L1797">
        <v>110</v>
      </c>
      <c r="M1797" t="s">
        <v>16487</v>
      </c>
      <c r="N1797" t="s">
        <v>22</v>
      </c>
      <c r="O1797" t="s">
        <v>22</v>
      </c>
    </row>
    <row r="1798" spans="1:15" x14ac:dyDescent="0.35">
      <c r="A1798" t="s">
        <v>9071</v>
      </c>
      <c r="B1798" t="s">
        <v>16487</v>
      </c>
      <c r="C1798" t="s">
        <v>22</v>
      </c>
      <c r="D1798" t="s">
        <v>22</v>
      </c>
      <c r="E1798" t="s">
        <v>14349</v>
      </c>
      <c r="F1798" t="s">
        <v>13347</v>
      </c>
      <c r="G1798" t="s">
        <v>22</v>
      </c>
      <c r="H1798" t="s">
        <v>490</v>
      </c>
      <c r="I1798" t="s">
        <v>7048</v>
      </c>
      <c r="J1798" t="s">
        <v>22</v>
      </c>
      <c r="K1798" t="s">
        <v>22</v>
      </c>
      <c r="L1798">
        <v>110</v>
      </c>
      <c r="M1798" t="s">
        <v>16487</v>
      </c>
      <c r="N1798" t="s">
        <v>22</v>
      </c>
      <c r="O1798" t="s">
        <v>22</v>
      </c>
    </row>
    <row r="1799" spans="1:15" x14ac:dyDescent="0.35">
      <c r="A1799" t="s">
        <v>9071</v>
      </c>
      <c r="B1799" t="s">
        <v>16488</v>
      </c>
      <c r="C1799" t="s">
        <v>22</v>
      </c>
      <c r="D1799" t="s">
        <v>22</v>
      </c>
      <c r="E1799" t="s">
        <v>14349</v>
      </c>
      <c r="F1799" t="s">
        <v>13347</v>
      </c>
      <c r="G1799" t="s">
        <v>22</v>
      </c>
      <c r="H1799" t="s">
        <v>22</v>
      </c>
      <c r="I1799" t="s">
        <v>7048</v>
      </c>
      <c r="J1799" t="s">
        <v>22</v>
      </c>
      <c r="K1799" t="s">
        <v>22</v>
      </c>
      <c r="L1799" t="s">
        <v>22</v>
      </c>
      <c r="M1799" t="s">
        <v>16488</v>
      </c>
      <c r="N1799" t="s">
        <v>22</v>
      </c>
      <c r="O1799" t="s">
        <v>22</v>
      </c>
    </row>
    <row r="1800" spans="1:15" x14ac:dyDescent="0.35">
      <c r="A1800" t="s">
        <v>9071</v>
      </c>
      <c r="B1800" t="s">
        <v>16489</v>
      </c>
      <c r="C1800" t="s">
        <v>22</v>
      </c>
      <c r="D1800" t="s">
        <v>22</v>
      </c>
      <c r="E1800" t="s">
        <v>14349</v>
      </c>
      <c r="F1800" t="s">
        <v>13347</v>
      </c>
      <c r="G1800" t="s">
        <v>22</v>
      </c>
      <c r="H1800" t="s">
        <v>22</v>
      </c>
      <c r="I1800" t="s">
        <v>7048</v>
      </c>
      <c r="J1800" t="s">
        <v>22</v>
      </c>
      <c r="K1800" t="s">
        <v>22</v>
      </c>
      <c r="L1800" t="s">
        <v>22</v>
      </c>
      <c r="M1800" t="s">
        <v>16488</v>
      </c>
      <c r="N1800" t="s">
        <v>22</v>
      </c>
      <c r="O1800" t="s">
        <v>22</v>
      </c>
    </row>
    <row r="1801" spans="1:15" x14ac:dyDescent="0.35">
      <c r="A1801" t="s">
        <v>9071</v>
      </c>
      <c r="B1801" t="s">
        <v>16490</v>
      </c>
      <c r="C1801" t="s">
        <v>22</v>
      </c>
      <c r="D1801" t="s">
        <v>22</v>
      </c>
      <c r="E1801" t="s">
        <v>14334</v>
      </c>
      <c r="F1801" t="s">
        <v>13347</v>
      </c>
      <c r="G1801" t="s">
        <v>22</v>
      </c>
      <c r="H1801" t="s">
        <v>7052</v>
      </c>
      <c r="I1801" t="s">
        <v>22</v>
      </c>
      <c r="J1801" t="s">
        <v>22</v>
      </c>
      <c r="K1801" t="s">
        <v>22</v>
      </c>
      <c r="L1801" t="s">
        <v>22</v>
      </c>
      <c r="M1801" t="s">
        <v>16490</v>
      </c>
      <c r="N1801" t="s">
        <v>22</v>
      </c>
      <c r="O1801" t="s">
        <v>22</v>
      </c>
    </row>
    <row r="1802" spans="1:15" x14ac:dyDescent="0.35">
      <c r="A1802" t="s">
        <v>9071</v>
      </c>
      <c r="B1802" t="s">
        <v>16491</v>
      </c>
      <c r="C1802" t="s">
        <v>22</v>
      </c>
      <c r="D1802" t="s">
        <v>22</v>
      </c>
      <c r="E1802" t="s">
        <v>13352</v>
      </c>
      <c r="F1802" t="s">
        <v>13351</v>
      </c>
      <c r="G1802" t="s">
        <v>22</v>
      </c>
      <c r="H1802" t="s">
        <v>22</v>
      </c>
      <c r="I1802" t="s">
        <v>22</v>
      </c>
      <c r="J1802" t="s">
        <v>22</v>
      </c>
      <c r="K1802" t="s">
        <v>22</v>
      </c>
      <c r="L1802" t="s">
        <v>22</v>
      </c>
      <c r="M1802" t="s">
        <v>16491</v>
      </c>
      <c r="N1802" t="s">
        <v>22</v>
      </c>
      <c r="O1802" t="s">
        <v>22</v>
      </c>
    </row>
    <row r="1803" spans="1:15" x14ac:dyDescent="0.35">
      <c r="A1803" t="s">
        <v>9071</v>
      </c>
      <c r="B1803" t="s">
        <v>16492</v>
      </c>
      <c r="C1803" t="s">
        <v>22</v>
      </c>
      <c r="D1803" t="s">
        <v>22</v>
      </c>
      <c r="E1803" t="s">
        <v>14334</v>
      </c>
      <c r="F1803" t="s">
        <v>13347</v>
      </c>
      <c r="G1803" t="s">
        <v>22</v>
      </c>
      <c r="H1803" t="s">
        <v>22</v>
      </c>
      <c r="I1803" t="s">
        <v>22</v>
      </c>
      <c r="J1803" t="s">
        <v>22</v>
      </c>
      <c r="K1803" t="s">
        <v>22</v>
      </c>
      <c r="L1803" t="s">
        <v>22</v>
      </c>
      <c r="M1803" t="s">
        <v>16492</v>
      </c>
      <c r="N1803" t="s">
        <v>22</v>
      </c>
      <c r="O1803" t="s">
        <v>22</v>
      </c>
    </row>
    <row r="1804" spans="1:15" x14ac:dyDescent="0.35">
      <c r="A1804" t="s">
        <v>9071</v>
      </c>
      <c r="B1804" t="s">
        <v>16493</v>
      </c>
      <c r="C1804" t="s">
        <v>22</v>
      </c>
      <c r="D1804" t="s">
        <v>22</v>
      </c>
      <c r="E1804" t="s">
        <v>15173</v>
      </c>
      <c r="F1804" t="s">
        <v>13347</v>
      </c>
      <c r="G1804" t="s">
        <v>22</v>
      </c>
      <c r="H1804" t="s">
        <v>7052</v>
      </c>
      <c r="I1804" t="s">
        <v>7029</v>
      </c>
      <c r="J1804" t="s">
        <v>22</v>
      </c>
      <c r="K1804" t="s">
        <v>22</v>
      </c>
      <c r="L1804">
        <v>95</v>
      </c>
      <c r="M1804" t="s">
        <v>16493</v>
      </c>
      <c r="N1804" t="s">
        <v>22</v>
      </c>
      <c r="O1804" t="s">
        <v>22</v>
      </c>
    </row>
    <row r="1805" spans="1:15" x14ac:dyDescent="0.35">
      <c r="A1805" t="s">
        <v>9071</v>
      </c>
      <c r="B1805" t="s">
        <v>16494</v>
      </c>
      <c r="C1805" t="s">
        <v>22</v>
      </c>
      <c r="D1805" t="s">
        <v>22</v>
      </c>
      <c r="E1805" t="s">
        <v>14334</v>
      </c>
      <c r="F1805" t="s">
        <v>13347</v>
      </c>
      <c r="G1805" t="s">
        <v>22</v>
      </c>
      <c r="H1805" t="s">
        <v>22</v>
      </c>
      <c r="I1805" t="s">
        <v>22</v>
      </c>
      <c r="J1805" t="s">
        <v>22</v>
      </c>
      <c r="K1805" t="s">
        <v>22</v>
      </c>
      <c r="L1805" t="s">
        <v>22</v>
      </c>
      <c r="M1805" t="s">
        <v>16494</v>
      </c>
      <c r="N1805" t="s">
        <v>22</v>
      </c>
      <c r="O1805" t="s">
        <v>22</v>
      </c>
    </row>
    <row r="1806" spans="1:15" x14ac:dyDescent="0.35">
      <c r="A1806" s="109" t="s">
        <v>9071</v>
      </c>
      <c r="B1806" t="s">
        <v>16495</v>
      </c>
      <c r="C1806" t="s">
        <v>22</v>
      </c>
      <c r="D1806" t="s">
        <v>22</v>
      </c>
      <c r="E1806" t="s">
        <v>14334</v>
      </c>
      <c r="F1806" t="s">
        <v>13347</v>
      </c>
      <c r="G1806" t="s">
        <v>22</v>
      </c>
      <c r="H1806" t="s">
        <v>22</v>
      </c>
      <c r="I1806" s="91" t="s">
        <v>7029</v>
      </c>
      <c r="J1806" t="s">
        <v>22</v>
      </c>
      <c r="K1806" t="s">
        <v>22</v>
      </c>
      <c r="L1806" t="s">
        <v>22</v>
      </c>
      <c r="M1806" t="s">
        <v>16495</v>
      </c>
      <c r="N1806" t="s">
        <v>22</v>
      </c>
      <c r="O1806" t="s">
        <v>22</v>
      </c>
    </row>
    <row r="1807" spans="1:15" x14ac:dyDescent="0.35">
      <c r="A1807" t="s">
        <v>9071</v>
      </c>
      <c r="B1807" t="s">
        <v>16496</v>
      </c>
      <c r="C1807" t="s">
        <v>22</v>
      </c>
      <c r="D1807" t="s">
        <v>22</v>
      </c>
      <c r="E1807" t="s">
        <v>14334</v>
      </c>
      <c r="F1807" t="s">
        <v>13347</v>
      </c>
      <c r="G1807" t="s">
        <v>22</v>
      </c>
      <c r="H1807" t="s">
        <v>22</v>
      </c>
      <c r="I1807" t="s">
        <v>22</v>
      </c>
      <c r="J1807" t="s">
        <v>22</v>
      </c>
      <c r="K1807" t="s">
        <v>22</v>
      </c>
      <c r="L1807" t="s">
        <v>22</v>
      </c>
      <c r="M1807" t="s">
        <v>16496</v>
      </c>
      <c r="N1807" t="s">
        <v>22</v>
      </c>
      <c r="O1807" t="s">
        <v>22</v>
      </c>
    </row>
    <row r="1808" spans="1:15" x14ac:dyDescent="0.35">
      <c r="A1808" t="s">
        <v>9071</v>
      </c>
      <c r="B1808" t="s">
        <v>16497</v>
      </c>
      <c r="C1808" t="s">
        <v>22</v>
      </c>
      <c r="D1808" t="s">
        <v>22</v>
      </c>
      <c r="E1808" t="s">
        <v>14334</v>
      </c>
      <c r="F1808" t="s">
        <v>13347</v>
      </c>
      <c r="G1808" t="s">
        <v>22</v>
      </c>
      <c r="H1808" t="s">
        <v>22</v>
      </c>
      <c r="I1808" t="s">
        <v>22</v>
      </c>
      <c r="J1808" t="s">
        <v>22</v>
      </c>
      <c r="K1808" t="s">
        <v>22</v>
      </c>
      <c r="L1808" t="s">
        <v>22</v>
      </c>
      <c r="M1808" t="s">
        <v>16497</v>
      </c>
      <c r="N1808" t="s">
        <v>22</v>
      </c>
      <c r="O1808" t="s">
        <v>22</v>
      </c>
    </row>
    <row r="1809" spans="1:15" x14ac:dyDescent="0.35">
      <c r="A1809" t="s">
        <v>9071</v>
      </c>
      <c r="B1809" t="s">
        <v>16498</v>
      </c>
      <c r="C1809" t="s">
        <v>22</v>
      </c>
      <c r="D1809" t="s">
        <v>22</v>
      </c>
      <c r="E1809" t="s">
        <v>14334</v>
      </c>
      <c r="F1809" t="s">
        <v>13347</v>
      </c>
      <c r="G1809" t="s">
        <v>22</v>
      </c>
      <c r="H1809" t="s">
        <v>22</v>
      </c>
      <c r="I1809" t="s">
        <v>22</v>
      </c>
      <c r="J1809" t="s">
        <v>22</v>
      </c>
      <c r="K1809" t="s">
        <v>22</v>
      </c>
      <c r="L1809" t="s">
        <v>22</v>
      </c>
      <c r="M1809" t="s">
        <v>16498</v>
      </c>
      <c r="N1809" t="s">
        <v>22</v>
      </c>
      <c r="O1809" t="s">
        <v>22</v>
      </c>
    </row>
    <row r="1810" spans="1:15" x14ac:dyDescent="0.35">
      <c r="A1810" t="s">
        <v>9071</v>
      </c>
      <c r="B1810" t="s">
        <v>16499</v>
      </c>
      <c r="C1810" t="s">
        <v>22</v>
      </c>
      <c r="D1810" t="s">
        <v>22</v>
      </c>
      <c r="E1810" t="s">
        <v>14334</v>
      </c>
      <c r="F1810" t="s">
        <v>13347</v>
      </c>
      <c r="G1810" t="s">
        <v>22</v>
      </c>
      <c r="H1810" t="s">
        <v>7052</v>
      </c>
      <c r="I1810" t="s">
        <v>22</v>
      </c>
      <c r="J1810" t="s">
        <v>22</v>
      </c>
      <c r="K1810" t="s">
        <v>22</v>
      </c>
      <c r="L1810" t="s">
        <v>22</v>
      </c>
      <c r="M1810" t="s">
        <v>16499</v>
      </c>
      <c r="N1810" t="s">
        <v>22</v>
      </c>
      <c r="O1810" t="s">
        <v>22</v>
      </c>
    </row>
    <row r="1811" spans="1:15" x14ac:dyDescent="0.35">
      <c r="A1811" t="s">
        <v>9071</v>
      </c>
      <c r="B1811" t="s">
        <v>16500</v>
      </c>
      <c r="C1811" t="s">
        <v>22</v>
      </c>
      <c r="D1811" t="s">
        <v>22</v>
      </c>
      <c r="E1811" t="s">
        <v>14334</v>
      </c>
      <c r="F1811" t="s">
        <v>13347</v>
      </c>
      <c r="G1811" t="s">
        <v>22</v>
      </c>
      <c r="H1811" t="s">
        <v>7052</v>
      </c>
      <c r="I1811" t="s">
        <v>22</v>
      </c>
      <c r="J1811" t="s">
        <v>22</v>
      </c>
      <c r="K1811" t="s">
        <v>22</v>
      </c>
      <c r="L1811" t="s">
        <v>22</v>
      </c>
      <c r="M1811" t="s">
        <v>16500</v>
      </c>
      <c r="N1811" t="s">
        <v>22</v>
      </c>
      <c r="O1811" t="s">
        <v>22</v>
      </c>
    </row>
    <row r="1812" spans="1:15" x14ac:dyDescent="0.35">
      <c r="A1812" t="s">
        <v>9071</v>
      </c>
      <c r="B1812" t="s">
        <v>16501</v>
      </c>
      <c r="C1812" t="s">
        <v>22</v>
      </c>
      <c r="D1812" t="s">
        <v>22</v>
      </c>
      <c r="E1812" t="s">
        <v>14334</v>
      </c>
      <c r="F1812" t="s">
        <v>13347</v>
      </c>
      <c r="G1812" t="s">
        <v>22</v>
      </c>
      <c r="H1812" t="s">
        <v>7052</v>
      </c>
      <c r="I1812" t="s">
        <v>22</v>
      </c>
      <c r="J1812" t="s">
        <v>22</v>
      </c>
      <c r="K1812" t="s">
        <v>22</v>
      </c>
      <c r="L1812" t="s">
        <v>22</v>
      </c>
      <c r="M1812" t="s">
        <v>16501</v>
      </c>
      <c r="N1812" t="s">
        <v>22</v>
      </c>
      <c r="O1812" t="s">
        <v>22</v>
      </c>
    </row>
    <row r="1813" spans="1:15" x14ac:dyDescent="0.35">
      <c r="A1813" t="s">
        <v>9071</v>
      </c>
      <c r="B1813" t="s">
        <v>16502</v>
      </c>
      <c r="C1813" t="s">
        <v>22</v>
      </c>
      <c r="D1813" t="s">
        <v>22</v>
      </c>
      <c r="E1813" t="s">
        <v>14334</v>
      </c>
      <c r="F1813" t="s">
        <v>13347</v>
      </c>
      <c r="G1813" t="s">
        <v>22</v>
      </c>
      <c r="H1813" t="s">
        <v>7046</v>
      </c>
      <c r="I1813" t="s">
        <v>22</v>
      </c>
      <c r="J1813" t="s">
        <v>22</v>
      </c>
      <c r="K1813" t="s">
        <v>22</v>
      </c>
      <c r="L1813" t="s">
        <v>22</v>
      </c>
      <c r="M1813" t="s">
        <v>16503</v>
      </c>
      <c r="N1813" t="s">
        <v>22</v>
      </c>
      <c r="O1813" t="s">
        <v>22</v>
      </c>
    </row>
    <row r="1814" spans="1:15" x14ac:dyDescent="0.35">
      <c r="A1814" t="s">
        <v>9071</v>
      </c>
      <c r="B1814" t="s">
        <v>16504</v>
      </c>
      <c r="C1814" t="s">
        <v>22</v>
      </c>
      <c r="D1814" t="s">
        <v>22</v>
      </c>
      <c r="E1814" t="s">
        <v>14334</v>
      </c>
      <c r="F1814" t="s">
        <v>13347</v>
      </c>
      <c r="G1814" t="s">
        <v>22</v>
      </c>
      <c r="H1814" t="s">
        <v>7046</v>
      </c>
      <c r="I1814" t="s">
        <v>7029</v>
      </c>
      <c r="J1814" t="s">
        <v>22</v>
      </c>
      <c r="K1814" t="s">
        <v>22</v>
      </c>
      <c r="L1814" t="s">
        <v>22</v>
      </c>
      <c r="M1814" t="s">
        <v>16504</v>
      </c>
      <c r="N1814" t="s">
        <v>22</v>
      </c>
      <c r="O1814" t="s">
        <v>22</v>
      </c>
    </row>
    <row r="1815" spans="1:15" x14ac:dyDescent="0.35">
      <c r="A1815" t="s">
        <v>9071</v>
      </c>
      <c r="B1815" t="s">
        <v>16505</v>
      </c>
      <c r="C1815" t="s">
        <v>22</v>
      </c>
      <c r="D1815" t="s">
        <v>22</v>
      </c>
      <c r="E1815" t="s">
        <v>14334</v>
      </c>
      <c r="F1815" t="s">
        <v>13347</v>
      </c>
      <c r="G1815" t="s">
        <v>22</v>
      </c>
      <c r="H1815" t="s">
        <v>22</v>
      </c>
      <c r="I1815" t="s">
        <v>15950</v>
      </c>
      <c r="J1815" t="s">
        <v>22</v>
      </c>
      <c r="K1815" t="s">
        <v>22</v>
      </c>
      <c r="L1815" t="s">
        <v>22</v>
      </c>
      <c r="M1815" t="s">
        <v>16505</v>
      </c>
      <c r="N1815" t="s">
        <v>22</v>
      </c>
      <c r="O1815" t="s">
        <v>22</v>
      </c>
    </row>
    <row r="1816" spans="1:15" x14ac:dyDescent="0.35">
      <c r="A1816" t="s">
        <v>9071</v>
      </c>
      <c r="B1816" t="s">
        <v>16506</v>
      </c>
      <c r="C1816" t="s">
        <v>22</v>
      </c>
      <c r="D1816" t="s">
        <v>22</v>
      </c>
      <c r="E1816" t="s">
        <v>14334</v>
      </c>
      <c r="F1816" t="s">
        <v>13347</v>
      </c>
      <c r="G1816" t="s">
        <v>22</v>
      </c>
      <c r="H1816" t="s">
        <v>22</v>
      </c>
      <c r="I1816" t="s">
        <v>22</v>
      </c>
      <c r="J1816" t="s">
        <v>22</v>
      </c>
      <c r="K1816" t="s">
        <v>22</v>
      </c>
      <c r="L1816" t="s">
        <v>22</v>
      </c>
      <c r="M1816" t="s">
        <v>16506</v>
      </c>
      <c r="N1816" t="s">
        <v>22</v>
      </c>
      <c r="O1816" t="s">
        <v>22</v>
      </c>
    </row>
    <row r="1817" spans="1:15" x14ac:dyDescent="0.35">
      <c r="A1817" t="s">
        <v>9071</v>
      </c>
      <c r="B1817" t="s">
        <v>16507</v>
      </c>
      <c r="C1817" t="s">
        <v>22</v>
      </c>
      <c r="D1817" t="s">
        <v>22</v>
      </c>
      <c r="E1817" t="s">
        <v>14334</v>
      </c>
      <c r="F1817" t="s">
        <v>13347</v>
      </c>
      <c r="G1817" t="s">
        <v>22</v>
      </c>
      <c r="H1817" t="s">
        <v>7046</v>
      </c>
      <c r="I1817" t="s">
        <v>7029</v>
      </c>
      <c r="J1817" t="s">
        <v>22</v>
      </c>
      <c r="K1817" t="s">
        <v>22</v>
      </c>
      <c r="L1817" t="s">
        <v>22</v>
      </c>
      <c r="M1817" t="s">
        <v>16507</v>
      </c>
      <c r="N1817" t="s">
        <v>22</v>
      </c>
      <c r="O1817" t="s">
        <v>22</v>
      </c>
    </row>
    <row r="1818" spans="1:15" x14ac:dyDescent="0.35">
      <c r="A1818" t="s">
        <v>9071</v>
      </c>
      <c r="B1818" t="s">
        <v>16508</v>
      </c>
      <c r="C1818" t="s">
        <v>22</v>
      </c>
      <c r="D1818" t="s">
        <v>22</v>
      </c>
      <c r="E1818" t="s">
        <v>14334</v>
      </c>
      <c r="F1818" t="s">
        <v>13347</v>
      </c>
      <c r="G1818" t="s">
        <v>22</v>
      </c>
      <c r="H1818" t="s">
        <v>22</v>
      </c>
      <c r="I1818" t="s">
        <v>7029</v>
      </c>
      <c r="J1818" t="s">
        <v>22</v>
      </c>
      <c r="K1818" t="s">
        <v>22</v>
      </c>
      <c r="L1818" t="s">
        <v>22</v>
      </c>
      <c r="M1818" t="s">
        <v>16508</v>
      </c>
      <c r="N1818" t="s">
        <v>22</v>
      </c>
      <c r="O1818" t="s">
        <v>22</v>
      </c>
    </row>
    <row r="1819" spans="1:15" x14ac:dyDescent="0.35">
      <c r="A1819" t="s">
        <v>9071</v>
      </c>
      <c r="B1819" t="s">
        <v>16509</v>
      </c>
      <c r="C1819" t="s">
        <v>22</v>
      </c>
      <c r="D1819" t="s">
        <v>22</v>
      </c>
      <c r="E1819" t="s">
        <v>14334</v>
      </c>
      <c r="F1819" t="s">
        <v>13347</v>
      </c>
      <c r="G1819" t="s">
        <v>22</v>
      </c>
      <c r="H1819" t="s">
        <v>7046</v>
      </c>
      <c r="I1819" t="s">
        <v>16510</v>
      </c>
      <c r="J1819" t="s">
        <v>22</v>
      </c>
      <c r="K1819" t="s">
        <v>22</v>
      </c>
      <c r="L1819" t="s">
        <v>22</v>
      </c>
      <c r="M1819" t="s">
        <v>16509</v>
      </c>
      <c r="N1819" t="s">
        <v>22</v>
      </c>
      <c r="O1819" t="s">
        <v>22</v>
      </c>
    </row>
    <row r="1820" spans="1:15" x14ac:dyDescent="0.35">
      <c r="A1820" t="s">
        <v>9071</v>
      </c>
      <c r="B1820" t="s">
        <v>16511</v>
      </c>
      <c r="C1820" t="s">
        <v>22</v>
      </c>
      <c r="D1820" t="s">
        <v>22</v>
      </c>
      <c r="E1820" t="s">
        <v>14334</v>
      </c>
      <c r="F1820" t="s">
        <v>13347</v>
      </c>
      <c r="G1820" t="s">
        <v>22</v>
      </c>
      <c r="H1820" t="s">
        <v>7046</v>
      </c>
      <c r="I1820" t="s">
        <v>7029</v>
      </c>
      <c r="J1820" t="s">
        <v>22</v>
      </c>
      <c r="K1820" t="s">
        <v>22</v>
      </c>
      <c r="L1820" t="s">
        <v>22</v>
      </c>
      <c r="M1820" t="s">
        <v>16511</v>
      </c>
      <c r="N1820" t="s">
        <v>22</v>
      </c>
      <c r="O1820" t="s">
        <v>22</v>
      </c>
    </row>
    <row r="1821" spans="1:15" x14ac:dyDescent="0.35">
      <c r="A1821" t="s">
        <v>9071</v>
      </c>
      <c r="B1821" t="s">
        <v>16512</v>
      </c>
      <c r="C1821" t="s">
        <v>22</v>
      </c>
      <c r="D1821" t="s">
        <v>22</v>
      </c>
      <c r="E1821" t="s">
        <v>13352</v>
      </c>
      <c r="F1821" t="s">
        <v>13347</v>
      </c>
      <c r="G1821" t="s">
        <v>22</v>
      </c>
      <c r="H1821" t="s">
        <v>7054</v>
      </c>
      <c r="I1821" t="s">
        <v>22</v>
      </c>
      <c r="J1821" t="s">
        <v>22</v>
      </c>
      <c r="K1821" t="s">
        <v>22</v>
      </c>
      <c r="L1821" t="s">
        <v>22</v>
      </c>
      <c r="M1821" t="s">
        <v>16512</v>
      </c>
      <c r="N1821" t="s">
        <v>22</v>
      </c>
      <c r="O1821" t="s">
        <v>22</v>
      </c>
    </row>
    <row r="1822" spans="1:15" x14ac:dyDescent="0.35">
      <c r="A1822" t="s">
        <v>9071</v>
      </c>
      <c r="B1822" t="s">
        <v>16513</v>
      </c>
      <c r="C1822" t="s">
        <v>22</v>
      </c>
      <c r="D1822" t="s">
        <v>22</v>
      </c>
      <c r="E1822" t="s">
        <v>14334</v>
      </c>
      <c r="F1822" t="s">
        <v>13347</v>
      </c>
      <c r="G1822" t="s">
        <v>22</v>
      </c>
      <c r="H1822" t="s">
        <v>22</v>
      </c>
      <c r="I1822" t="s">
        <v>22</v>
      </c>
      <c r="J1822" t="s">
        <v>22</v>
      </c>
      <c r="K1822" t="s">
        <v>22</v>
      </c>
      <c r="L1822" t="s">
        <v>22</v>
      </c>
      <c r="M1822" t="s">
        <v>16513</v>
      </c>
      <c r="N1822" t="s">
        <v>22</v>
      </c>
      <c r="O1822" t="s">
        <v>22</v>
      </c>
    </row>
    <row r="1823" spans="1:15" x14ac:dyDescent="0.35">
      <c r="A1823" t="s">
        <v>9071</v>
      </c>
      <c r="B1823" t="s">
        <v>16514</v>
      </c>
      <c r="C1823" t="s">
        <v>22</v>
      </c>
      <c r="D1823" t="s">
        <v>22</v>
      </c>
      <c r="E1823" t="s">
        <v>14334</v>
      </c>
      <c r="F1823" t="s">
        <v>13347</v>
      </c>
      <c r="G1823" t="s">
        <v>22</v>
      </c>
      <c r="H1823" t="s">
        <v>22</v>
      </c>
      <c r="I1823" t="s">
        <v>22</v>
      </c>
      <c r="J1823" t="s">
        <v>22</v>
      </c>
      <c r="K1823" t="s">
        <v>22</v>
      </c>
      <c r="L1823" t="s">
        <v>22</v>
      </c>
      <c r="M1823" t="s">
        <v>16515</v>
      </c>
      <c r="N1823" t="s">
        <v>22</v>
      </c>
      <c r="O1823" t="s">
        <v>22</v>
      </c>
    </row>
    <row r="1824" spans="1:15" x14ac:dyDescent="0.35">
      <c r="A1824" t="s">
        <v>9071</v>
      </c>
      <c r="B1824" t="s">
        <v>16516</v>
      </c>
      <c r="C1824" t="s">
        <v>22</v>
      </c>
      <c r="D1824" t="s">
        <v>22</v>
      </c>
      <c r="E1824" t="s">
        <v>14334</v>
      </c>
      <c r="F1824" t="s">
        <v>13347</v>
      </c>
      <c r="G1824" t="s">
        <v>22</v>
      </c>
      <c r="H1824" t="s">
        <v>22</v>
      </c>
      <c r="I1824" t="s">
        <v>22</v>
      </c>
      <c r="J1824" t="s">
        <v>22</v>
      </c>
      <c r="K1824" t="s">
        <v>22</v>
      </c>
      <c r="L1824" t="s">
        <v>22</v>
      </c>
      <c r="M1824" t="s">
        <v>16516</v>
      </c>
      <c r="N1824" t="s">
        <v>22</v>
      </c>
      <c r="O1824" t="s">
        <v>22</v>
      </c>
    </row>
    <row r="1825" spans="1:15" x14ac:dyDescent="0.35">
      <c r="A1825" t="s">
        <v>9071</v>
      </c>
      <c r="B1825" t="s">
        <v>16517</v>
      </c>
      <c r="C1825" t="s">
        <v>22</v>
      </c>
      <c r="D1825" t="s">
        <v>22</v>
      </c>
      <c r="E1825" t="s">
        <v>14334</v>
      </c>
      <c r="F1825" t="s">
        <v>13347</v>
      </c>
      <c r="G1825" t="s">
        <v>22</v>
      </c>
      <c r="H1825" t="s">
        <v>22</v>
      </c>
      <c r="I1825" t="s">
        <v>22</v>
      </c>
      <c r="J1825" t="s">
        <v>22</v>
      </c>
      <c r="K1825" t="s">
        <v>22</v>
      </c>
      <c r="L1825" t="s">
        <v>22</v>
      </c>
      <c r="M1825" t="s">
        <v>16517</v>
      </c>
      <c r="N1825" t="s">
        <v>22</v>
      </c>
      <c r="O1825" t="s">
        <v>22</v>
      </c>
    </row>
    <row r="1826" spans="1:15" x14ac:dyDescent="0.35">
      <c r="A1826" t="s">
        <v>9071</v>
      </c>
      <c r="B1826" t="s">
        <v>16518</v>
      </c>
      <c r="C1826" t="s">
        <v>22</v>
      </c>
      <c r="D1826" t="s">
        <v>22</v>
      </c>
      <c r="E1826" t="s">
        <v>14334</v>
      </c>
      <c r="F1826" t="s">
        <v>13347</v>
      </c>
      <c r="G1826" t="s">
        <v>22</v>
      </c>
      <c r="H1826" t="s">
        <v>7046</v>
      </c>
      <c r="I1826" t="s">
        <v>22</v>
      </c>
      <c r="J1826" t="s">
        <v>22</v>
      </c>
      <c r="K1826" t="s">
        <v>22</v>
      </c>
      <c r="L1826" t="s">
        <v>22</v>
      </c>
      <c r="M1826" t="s">
        <v>16518</v>
      </c>
      <c r="N1826" t="s">
        <v>22</v>
      </c>
      <c r="O1826" t="s">
        <v>22</v>
      </c>
    </row>
    <row r="1827" spans="1:15" x14ac:dyDescent="0.35">
      <c r="A1827" t="s">
        <v>9071</v>
      </c>
      <c r="B1827" t="s">
        <v>16519</v>
      </c>
      <c r="C1827" t="s">
        <v>22</v>
      </c>
      <c r="D1827" t="s">
        <v>22</v>
      </c>
      <c r="E1827" t="s">
        <v>14334</v>
      </c>
      <c r="F1827" t="s">
        <v>13347</v>
      </c>
      <c r="G1827" t="s">
        <v>22</v>
      </c>
      <c r="H1827" t="s">
        <v>7046</v>
      </c>
      <c r="I1827" t="s">
        <v>22</v>
      </c>
      <c r="J1827" t="s">
        <v>22</v>
      </c>
      <c r="K1827" t="s">
        <v>22</v>
      </c>
      <c r="L1827" t="s">
        <v>22</v>
      </c>
      <c r="M1827" t="s">
        <v>16520</v>
      </c>
      <c r="N1827" t="s">
        <v>22</v>
      </c>
      <c r="O1827" t="s">
        <v>22</v>
      </c>
    </row>
    <row r="1828" spans="1:15" x14ac:dyDescent="0.35">
      <c r="A1828" t="s">
        <v>9071</v>
      </c>
      <c r="B1828" t="s">
        <v>16521</v>
      </c>
      <c r="C1828" t="s">
        <v>22</v>
      </c>
      <c r="D1828" t="s">
        <v>22</v>
      </c>
      <c r="E1828" t="s">
        <v>14334</v>
      </c>
      <c r="F1828" t="s">
        <v>13347</v>
      </c>
      <c r="G1828" t="s">
        <v>22</v>
      </c>
      <c r="H1828" t="s">
        <v>22</v>
      </c>
      <c r="I1828" t="s">
        <v>22</v>
      </c>
      <c r="J1828" t="s">
        <v>22</v>
      </c>
      <c r="K1828" t="s">
        <v>22</v>
      </c>
      <c r="L1828" t="s">
        <v>22</v>
      </c>
      <c r="M1828" t="s">
        <v>16521</v>
      </c>
      <c r="N1828" t="s">
        <v>22</v>
      </c>
      <c r="O1828" t="s">
        <v>22</v>
      </c>
    </row>
    <row r="1829" spans="1:15" x14ac:dyDescent="0.35">
      <c r="A1829" t="s">
        <v>9071</v>
      </c>
      <c r="B1829" t="s">
        <v>16522</v>
      </c>
      <c r="C1829" t="s">
        <v>22</v>
      </c>
      <c r="D1829" t="s">
        <v>22</v>
      </c>
      <c r="E1829" t="s">
        <v>15173</v>
      </c>
      <c r="F1829" t="s">
        <v>9900</v>
      </c>
      <c r="G1829" t="s">
        <v>22</v>
      </c>
      <c r="H1829" t="s">
        <v>7046</v>
      </c>
      <c r="I1829" t="s">
        <v>7025</v>
      </c>
      <c r="J1829" t="s">
        <v>7035</v>
      </c>
      <c r="K1829" t="s">
        <v>22</v>
      </c>
      <c r="L1829" t="s">
        <v>22</v>
      </c>
      <c r="M1829" t="s">
        <v>16523</v>
      </c>
      <c r="N1829" t="s">
        <v>22</v>
      </c>
      <c r="O1829" t="s">
        <v>22</v>
      </c>
    </row>
    <row r="1830" spans="1:15" x14ac:dyDescent="0.35">
      <c r="A1830" t="s">
        <v>9071</v>
      </c>
      <c r="B1830" t="s">
        <v>16523</v>
      </c>
      <c r="C1830" t="s">
        <v>22</v>
      </c>
      <c r="D1830" t="s">
        <v>22</v>
      </c>
      <c r="E1830" t="s">
        <v>15173</v>
      </c>
      <c r="F1830" t="s">
        <v>9900</v>
      </c>
      <c r="G1830" t="s">
        <v>22</v>
      </c>
      <c r="H1830" t="s">
        <v>7046</v>
      </c>
      <c r="I1830" t="s">
        <v>7025</v>
      </c>
      <c r="J1830" t="s">
        <v>7035</v>
      </c>
      <c r="K1830" t="s">
        <v>22</v>
      </c>
      <c r="L1830" t="s">
        <v>22</v>
      </c>
      <c r="M1830" t="s">
        <v>16523</v>
      </c>
      <c r="N1830" t="s">
        <v>22</v>
      </c>
      <c r="O1830" t="s">
        <v>22</v>
      </c>
    </row>
    <row r="1831" spans="1:15" x14ac:dyDescent="0.35">
      <c r="A1831" t="s">
        <v>9071</v>
      </c>
      <c r="B1831" t="s">
        <v>16524</v>
      </c>
      <c r="C1831" t="s">
        <v>22</v>
      </c>
      <c r="D1831" t="s">
        <v>22</v>
      </c>
      <c r="E1831" t="s">
        <v>15173</v>
      </c>
      <c r="F1831" t="s">
        <v>9900</v>
      </c>
      <c r="G1831" t="s">
        <v>22</v>
      </c>
      <c r="H1831" t="s">
        <v>7046</v>
      </c>
      <c r="I1831" t="s">
        <v>7025</v>
      </c>
      <c r="J1831" t="s">
        <v>7035</v>
      </c>
      <c r="K1831" t="s">
        <v>22</v>
      </c>
      <c r="L1831" t="s">
        <v>22</v>
      </c>
      <c r="M1831" t="s">
        <v>16523</v>
      </c>
      <c r="N1831" t="s">
        <v>22</v>
      </c>
      <c r="O1831" t="s">
        <v>22</v>
      </c>
    </row>
    <row r="1832" spans="1:15" x14ac:dyDescent="0.35">
      <c r="A1832" t="s">
        <v>9071</v>
      </c>
      <c r="B1832" t="s">
        <v>16525</v>
      </c>
      <c r="C1832" t="s">
        <v>22</v>
      </c>
      <c r="D1832" t="s">
        <v>22</v>
      </c>
      <c r="E1832" t="s">
        <v>14334</v>
      </c>
      <c r="F1832" t="s">
        <v>13347</v>
      </c>
      <c r="G1832" t="s">
        <v>22</v>
      </c>
      <c r="H1832" t="s">
        <v>22</v>
      </c>
      <c r="I1832" t="s">
        <v>22</v>
      </c>
      <c r="J1832" t="s">
        <v>22</v>
      </c>
      <c r="K1832" t="s">
        <v>22</v>
      </c>
      <c r="L1832" t="s">
        <v>22</v>
      </c>
      <c r="M1832" t="s">
        <v>16525</v>
      </c>
      <c r="N1832" t="s">
        <v>22</v>
      </c>
      <c r="O1832" t="s">
        <v>22</v>
      </c>
    </row>
    <row r="1833" spans="1:15" x14ac:dyDescent="0.35">
      <c r="A1833" t="s">
        <v>9071</v>
      </c>
      <c r="B1833" t="s">
        <v>16526</v>
      </c>
      <c r="C1833" t="s">
        <v>22</v>
      </c>
      <c r="D1833" t="s">
        <v>22</v>
      </c>
      <c r="E1833" t="s">
        <v>14349</v>
      </c>
      <c r="F1833" t="s">
        <v>13347</v>
      </c>
      <c r="G1833" t="s">
        <v>22</v>
      </c>
      <c r="H1833" t="s">
        <v>7046</v>
      </c>
      <c r="I1833" t="s">
        <v>22</v>
      </c>
      <c r="J1833" t="s">
        <v>22</v>
      </c>
      <c r="K1833" t="s">
        <v>22</v>
      </c>
      <c r="L1833" t="s">
        <v>22</v>
      </c>
      <c r="M1833" t="s">
        <v>16527</v>
      </c>
      <c r="N1833" t="s">
        <v>22</v>
      </c>
      <c r="O1833" t="s">
        <v>22</v>
      </c>
    </row>
    <row r="1834" spans="1:15" x14ac:dyDescent="0.35">
      <c r="A1834" t="s">
        <v>9071</v>
      </c>
      <c r="B1834" t="s">
        <v>16528</v>
      </c>
      <c r="C1834" t="s">
        <v>22</v>
      </c>
      <c r="D1834" t="s">
        <v>22</v>
      </c>
      <c r="E1834" t="s">
        <v>14334</v>
      </c>
      <c r="F1834" t="s">
        <v>13347</v>
      </c>
      <c r="G1834" t="s">
        <v>22</v>
      </c>
      <c r="H1834" t="s">
        <v>22</v>
      </c>
      <c r="I1834" t="s">
        <v>22</v>
      </c>
      <c r="J1834" t="s">
        <v>22</v>
      </c>
      <c r="K1834" t="s">
        <v>22</v>
      </c>
      <c r="L1834" t="s">
        <v>22</v>
      </c>
      <c r="M1834" t="s">
        <v>16529</v>
      </c>
      <c r="N1834" t="s">
        <v>22</v>
      </c>
      <c r="O1834" t="s">
        <v>22</v>
      </c>
    </row>
    <row r="1835" spans="1:15" x14ac:dyDescent="0.35">
      <c r="A1835" t="s">
        <v>9071</v>
      </c>
      <c r="B1835" t="s">
        <v>16530</v>
      </c>
      <c r="C1835" t="s">
        <v>22</v>
      </c>
      <c r="D1835" t="s">
        <v>22</v>
      </c>
      <c r="E1835" t="s">
        <v>14334</v>
      </c>
      <c r="F1835" t="s">
        <v>13347</v>
      </c>
      <c r="G1835" t="s">
        <v>22</v>
      </c>
      <c r="H1835" t="s">
        <v>22</v>
      </c>
      <c r="I1835" t="s">
        <v>22</v>
      </c>
      <c r="J1835" t="s">
        <v>22</v>
      </c>
      <c r="K1835" t="s">
        <v>22</v>
      </c>
      <c r="L1835" t="s">
        <v>22</v>
      </c>
      <c r="M1835" t="s">
        <v>16530</v>
      </c>
      <c r="N1835" t="s">
        <v>22</v>
      </c>
      <c r="O1835" t="s">
        <v>22</v>
      </c>
    </row>
    <row r="1836" spans="1:15" x14ac:dyDescent="0.35">
      <c r="A1836" t="s">
        <v>9071</v>
      </c>
      <c r="B1836" t="s">
        <v>16531</v>
      </c>
      <c r="C1836" t="s">
        <v>22</v>
      </c>
      <c r="D1836" t="s">
        <v>22</v>
      </c>
      <c r="E1836" t="s">
        <v>14334</v>
      </c>
      <c r="F1836" t="s">
        <v>13347</v>
      </c>
      <c r="G1836" t="s">
        <v>22</v>
      </c>
      <c r="H1836" t="s">
        <v>7052</v>
      </c>
      <c r="I1836" t="s">
        <v>22</v>
      </c>
      <c r="J1836" t="s">
        <v>22</v>
      </c>
      <c r="K1836" t="s">
        <v>22</v>
      </c>
      <c r="L1836">
        <v>120</v>
      </c>
      <c r="M1836" t="s">
        <v>16531</v>
      </c>
      <c r="N1836" t="s">
        <v>22</v>
      </c>
      <c r="O1836" t="s">
        <v>22</v>
      </c>
    </row>
    <row r="1837" spans="1:15" x14ac:dyDescent="0.35">
      <c r="A1837" t="s">
        <v>9071</v>
      </c>
      <c r="B1837" t="s">
        <v>16532</v>
      </c>
      <c r="C1837" t="s">
        <v>22</v>
      </c>
      <c r="D1837" t="s">
        <v>22</v>
      </c>
      <c r="E1837" t="s">
        <v>14334</v>
      </c>
      <c r="F1837" t="s">
        <v>13347</v>
      </c>
      <c r="G1837" t="s">
        <v>22</v>
      </c>
      <c r="H1837" t="s">
        <v>22</v>
      </c>
      <c r="I1837" t="s">
        <v>22</v>
      </c>
      <c r="J1837" t="s">
        <v>22</v>
      </c>
      <c r="K1837" t="s">
        <v>22</v>
      </c>
      <c r="L1837" t="s">
        <v>22</v>
      </c>
      <c r="M1837" t="s">
        <v>16532</v>
      </c>
      <c r="N1837" t="s">
        <v>22</v>
      </c>
      <c r="O1837" t="s">
        <v>22</v>
      </c>
    </row>
    <row r="1838" spans="1:15" x14ac:dyDescent="0.35">
      <c r="A1838" t="s">
        <v>9071</v>
      </c>
      <c r="B1838" t="s">
        <v>16533</v>
      </c>
      <c r="C1838" t="s">
        <v>22</v>
      </c>
      <c r="D1838" t="s">
        <v>22</v>
      </c>
      <c r="E1838" t="s">
        <v>15173</v>
      </c>
      <c r="F1838" t="s">
        <v>9900</v>
      </c>
      <c r="G1838" t="s">
        <v>22</v>
      </c>
      <c r="H1838" t="s">
        <v>22</v>
      </c>
      <c r="I1838" t="s">
        <v>7035</v>
      </c>
      <c r="J1838" t="s">
        <v>22</v>
      </c>
      <c r="K1838" t="s">
        <v>22</v>
      </c>
      <c r="L1838" t="s">
        <v>22</v>
      </c>
      <c r="M1838" t="s">
        <v>16533</v>
      </c>
      <c r="N1838" t="s">
        <v>22</v>
      </c>
      <c r="O1838" t="s">
        <v>22</v>
      </c>
    </row>
    <row r="1839" spans="1:15" x14ac:dyDescent="0.35">
      <c r="A1839" t="s">
        <v>9071</v>
      </c>
      <c r="B1839" t="s">
        <v>16534</v>
      </c>
      <c r="C1839" t="s">
        <v>22</v>
      </c>
      <c r="D1839" t="s">
        <v>22</v>
      </c>
      <c r="E1839" t="s">
        <v>14349</v>
      </c>
      <c r="F1839" t="s">
        <v>13347</v>
      </c>
      <c r="G1839" t="s">
        <v>22</v>
      </c>
      <c r="H1839" t="s">
        <v>7046</v>
      </c>
      <c r="I1839" t="s">
        <v>16510</v>
      </c>
      <c r="J1839" t="s">
        <v>22</v>
      </c>
      <c r="K1839" t="s">
        <v>22</v>
      </c>
      <c r="L1839">
        <v>125</v>
      </c>
      <c r="M1839" t="s">
        <v>16533</v>
      </c>
      <c r="N1839" t="s">
        <v>22</v>
      </c>
      <c r="O1839" t="s">
        <v>22</v>
      </c>
    </row>
    <row r="1840" spans="1:15" x14ac:dyDescent="0.35">
      <c r="A1840" t="s">
        <v>9071</v>
      </c>
      <c r="B1840" t="s">
        <v>16535</v>
      </c>
      <c r="C1840" t="s">
        <v>22</v>
      </c>
      <c r="D1840" t="s">
        <v>22</v>
      </c>
      <c r="E1840" t="s">
        <v>14334</v>
      </c>
      <c r="F1840" t="s">
        <v>13347</v>
      </c>
      <c r="G1840" t="s">
        <v>22</v>
      </c>
      <c r="H1840" t="s">
        <v>22</v>
      </c>
      <c r="I1840" t="s">
        <v>22</v>
      </c>
      <c r="J1840" t="s">
        <v>22</v>
      </c>
      <c r="K1840" t="s">
        <v>22</v>
      </c>
      <c r="L1840" t="s">
        <v>22</v>
      </c>
      <c r="M1840" t="s">
        <v>16533</v>
      </c>
      <c r="N1840" t="s">
        <v>22</v>
      </c>
      <c r="O1840" t="s">
        <v>22</v>
      </c>
    </row>
    <row r="1841" spans="1:15" x14ac:dyDescent="0.35">
      <c r="A1841" t="s">
        <v>9071</v>
      </c>
      <c r="B1841" t="s">
        <v>16536</v>
      </c>
      <c r="C1841" t="s">
        <v>22</v>
      </c>
      <c r="D1841" t="s">
        <v>22</v>
      </c>
      <c r="E1841" t="s">
        <v>14334</v>
      </c>
      <c r="F1841" t="s">
        <v>13347</v>
      </c>
      <c r="G1841" t="s">
        <v>22</v>
      </c>
      <c r="H1841" t="s">
        <v>22</v>
      </c>
      <c r="J1841" t="s">
        <v>22</v>
      </c>
      <c r="K1841" t="s">
        <v>22</v>
      </c>
      <c r="L1841" t="s">
        <v>22</v>
      </c>
      <c r="M1841" t="s">
        <v>16536</v>
      </c>
      <c r="N1841" t="s">
        <v>22</v>
      </c>
      <c r="O1841" t="s">
        <v>22</v>
      </c>
    </row>
    <row r="1842" spans="1:15" x14ac:dyDescent="0.35">
      <c r="A1842" t="s">
        <v>9071</v>
      </c>
      <c r="B1842" t="s">
        <v>16537</v>
      </c>
      <c r="C1842" t="s">
        <v>22</v>
      </c>
      <c r="D1842" t="s">
        <v>22</v>
      </c>
      <c r="E1842" t="s">
        <v>14334</v>
      </c>
      <c r="F1842" t="s">
        <v>13347</v>
      </c>
      <c r="G1842" t="s">
        <v>22</v>
      </c>
      <c r="H1842" t="s">
        <v>22</v>
      </c>
      <c r="I1842" t="s">
        <v>22</v>
      </c>
      <c r="J1842" t="s">
        <v>22</v>
      </c>
      <c r="K1842" t="s">
        <v>22</v>
      </c>
      <c r="L1842" t="s">
        <v>22</v>
      </c>
      <c r="M1842" t="s">
        <v>16537</v>
      </c>
      <c r="N1842" t="s">
        <v>22</v>
      </c>
      <c r="O1842" t="s">
        <v>22</v>
      </c>
    </row>
    <row r="1843" spans="1:15" x14ac:dyDescent="0.35">
      <c r="A1843" t="s">
        <v>9071</v>
      </c>
      <c r="B1843" t="s">
        <v>16538</v>
      </c>
      <c r="C1843" t="s">
        <v>22</v>
      </c>
      <c r="D1843" t="s">
        <v>22</v>
      </c>
      <c r="E1843" t="s">
        <v>14334</v>
      </c>
      <c r="F1843" t="s">
        <v>13347</v>
      </c>
      <c r="G1843" t="s">
        <v>22</v>
      </c>
      <c r="H1843" t="s">
        <v>22</v>
      </c>
      <c r="I1843" t="s">
        <v>22</v>
      </c>
      <c r="J1843" t="s">
        <v>22</v>
      </c>
      <c r="K1843" t="s">
        <v>22</v>
      </c>
      <c r="L1843" t="s">
        <v>22</v>
      </c>
      <c r="M1843" t="s">
        <v>16538</v>
      </c>
      <c r="N1843" t="s">
        <v>22</v>
      </c>
      <c r="O1843" t="s">
        <v>22</v>
      </c>
    </row>
    <row r="1844" spans="1:15" x14ac:dyDescent="0.35">
      <c r="A1844" t="s">
        <v>9071</v>
      </c>
      <c r="B1844" t="s">
        <v>16539</v>
      </c>
      <c r="C1844" t="s">
        <v>22</v>
      </c>
      <c r="D1844" t="s">
        <v>22</v>
      </c>
      <c r="E1844" t="s">
        <v>14334</v>
      </c>
      <c r="F1844" t="s">
        <v>13347</v>
      </c>
      <c r="G1844" t="s">
        <v>22</v>
      </c>
      <c r="H1844" t="s">
        <v>7046</v>
      </c>
      <c r="I1844" t="s">
        <v>7029</v>
      </c>
      <c r="J1844" t="s">
        <v>22</v>
      </c>
      <c r="K1844" t="s">
        <v>22</v>
      </c>
      <c r="L1844" t="s">
        <v>22</v>
      </c>
      <c r="M1844" t="s">
        <v>16539</v>
      </c>
      <c r="N1844" t="s">
        <v>22</v>
      </c>
      <c r="O1844" t="s">
        <v>22</v>
      </c>
    </row>
    <row r="1845" spans="1:15" x14ac:dyDescent="0.35">
      <c r="A1845" t="s">
        <v>9071</v>
      </c>
      <c r="B1845" t="s">
        <v>16540</v>
      </c>
      <c r="C1845" t="s">
        <v>22</v>
      </c>
      <c r="D1845" t="s">
        <v>22</v>
      </c>
      <c r="E1845" t="s">
        <v>14334</v>
      </c>
      <c r="F1845" t="s">
        <v>13347</v>
      </c>
      <c r="G1845" t="s">
        <v>22</v>
      </c>
      <c r="H1845" t="s">
        <v>7052</v>
      </c>
      <c r="I1845" t="s">
        <v>22</v>
      </c>
      <c r="J1845" t="s">
        <v>22</v>
      </c>
      <c r="K1845" t="s">
        <v>22</v>
      </c>
      <c r="L1845" t="s">
        <v>22</v>
      </c>
      <c r="M1845" t="s">
        <v>16540</v>
      </c>
      <c r="N1845" t="s">
        <v>22</v>
      </c>
      <c r="O1845" t="s">
        <v>22</v>
      </c>
    </row>
    <row r="1846" spans="1:15" x14ac:dyDescent="0.35">
      <c r="A1846" t="s">
        <v>9071</v>
      </c>
      <c r="B1846" t="s">
        <v>16541</v>
      </c>
      <c r="C1846" t="s">
        <v>22</v>
      </c>
      <c r="D1846" t="s">
        <v>22</v>
      </c>
      <c r="E1846" t="s">
        <v>15173</v>
      </c>
      <c r="F1846" t="s">
        <v>9900</v>
      </c>
      <c r="G1846" t="s">
        <v>22</v>
      </c>
      <c r="H1846" t="s">
        <v>7046</v>
      </c>
      <c r="I1846" t="s">
        <v>7025</v>
      </c>
      <c r="J1846" t="s">
        <v>22</v>
      </c>
      <c r="K1846" t="s">
        <v>22</v>
      </c>
      <c r="L1846" t="s">
        <v>22</v>
      </c>
      <c r="M1846" t="s">
        <v>16541</v>
      </c>
      <c r="N1846" t="s">
        <v>22</v>
      </c>
      <c r="O1846" t="s">
        <v>22</v>
      </c>
    </row>
    <row r="1847" spans="1:15" x14ac:dyDescent="0.35">
      <c r="A1847" t="s">
        <v>9071</v>
      </c>
      <c r="B1847" t="s">
        <v>16542</v>
      </c>
      <c r="C1847" t="s">
        <v>22</v>
      </c>
      <c r="D1847" t="s">
        <v>22</v>
      </c>
      <c r="E1847" t="s">
        <v>14334</v>
      </c>
      <c r="F1847" t="s">
        <v>9900</v>
      </c>
      <c r="G1847" t="s">
        <v>22</v>
      </c>
      <c r="H1847" t="s">
        <v>22</v>
      </c>
      <c r="I1847" t="s">
        <v>22</v>
      </c>
      <c r="J1847" t="s">
        <v>22</v>
      </c>
      <c r="K1847" t="s">
        <v>22</v>
      </c>
      <c r="L1847" t="s">
        <v>22</v>
      </c>
      <c r="M1847" t="s">
        <v>16542</v>
      </c>
      <c r="N1847" t="s">
        <v>22</v>
      </c>
      <c r="O1847" t="s">
        <v>22</v>
      </c>
    </row>
    <row r="1848" spans="1:15" x14ac:dyDescent="0.35">
      <c r="A1848" t="s">
        <v>9071</v>
      </c>
      <c r="B1848" t="s">
        <v>16543</v>
      </c>
      <c r="C1848" t="s">
        <v>22</v>
      </c>
      <c r="D1848" t="s">
        <v>22</v>
      </c>
      <c r="E1848" t="s">
        <v>14334</v>
      </c>
      <c r="F1848" t="s">
        <v>13347</v>
      </c>
      <c r="G1848" t="s">
        <v>22</v>
      </c>
      <c r="H1848" t="s">
        <v>22</v>
      </c>
      <c r="I1848" t="s">
        <v>22</v>
      </c>
      <c r="J1848" t="s">
        <v>22</v>
      </c>
      <c r="K1848" t="s">
        <v>22</v>
      </c>
      <c r="L1848" t="s">
        <v>22</v>
      </c>
      <c r="M1848" t="s">
        <v>16543</v>
      </c>
      <c r="N1848" t="s">
        <v>22</v>
      </c>
      <c r="O1848" t="s">
        <v>22</v>
      </c>
    </row>
    <row r="1849" spans="1:15" x14ac:dyDescent="0.35">
      <c r="A1849" t="s">
        <v>9071</v>
      </c>
      <c r="B1849" t="s">
        <v>16544</v>
      </c>
      <c r="C1849" t="s">
        <v>22</v>
      </c>
      <c r="D1849" t="s">
        <v>22</v>
      </c>
      <c r="E1849" t="s">
        <v>15173</v>
      </c>
      <c r="F1849" t="s">
        <v>9900</v>
      </c>
      <c r="G1849" t="s">
        <v>22</v>
      </c>
      <c r="H1849" t="s">
        <v>7046</v>
      </c>
      <c r="I1849" t="s">
        <v>22</v>
      </c>
      <c r="J1849" t="s">
        <v>22</v>
      </c>
      <c r="K1849" t="s">
        <v>22</v>
      </c>
      <c r="L1849" t="s">
        <v>22</v>
      </c>
      <c r="M1849" t="s">
        <v>16544</v>
      </c>
      <c r="N1849" t="s">
        <v>22</v>
      </c>
      <c r="O1849" t="s">
        <v>22</v>
      </c>
    </row>
    <row r="1850" spans="1:15" x14ac:dyDescent="0.35">
      <c r="A1850" t="s">
        <v>9071</v>
      </c>
      <c r="B1850" t="s">
        <v>16545</v>
      </c>
      <c r="C1850" t="s">
        <v>22</v>
      </c>
      <c r="D1850" t="s">
        <v>22</v>
      </c>
      <c r="E1850" t="s">
        <v>14334</v>
      </c>
      <c r="F1850" t="s">
        <v>13347</v>
      </c>
      <c r="G1850" t="s">
        <v>22</v>
      </c>
      <c r="H1850" t="s">
        <v>22</v>
      </c>
      <c r="I1850" t="s">
        <v>22</v>
      </c>
      <c r="J1850" t="s">
        <v>22</v>
      </c>
      <c r="K1850" t="s">
        <v>22</v>
      </c>
      <c r="L1850" t="s">
        <v>22</v>
      </c>
      <c r="M1850" t="s">
        <v>16546</v>
      </c>
      <c r="N1850" t="s">
        <v>22</v>
      </c>
      <c r="O1850" t="s">
        <v>22</v>
      </c>
    </row>
    <row r="1851" spans="1:15" x14ac:dyDescent="0.35">
      <c r="A1851" s="109" t="s">
        <v>9071</v>
      </c>
      <c r="B1851" t="s">
        <v>16547</v>
      </c>
      <c r="C1851" t="s">
        <v>22</v>
      </c>
      <c r="D1851" t="s">
        <v>22</v>
      </c>
      <c r="E1851" t="s">
        <v>14334</v>
      </c>
      <c r="F1851" t="s">
        <v>13347</v>
      </c>
      <c r="G1851" t="s">
        <v>22</v>
      </c>
      <c r="H1851" t="s">
        <v>22</v>
      </c>
      <c r="I1851" s="89" t="s">
        <v>15253</v>
      </c>
      <c r="J1851" t="s">
        <v>22</v>
      </c>
      <c r="K1851" t="s">
        <v>22</v>
      </c>
      <c r="L1851" t="s">
        <v>22</v>
      </c>
      <c r="M1851" t="s">
        <v>16547</v>
      </c>
      <c r="N1851" t="s">
        <v>22</v>
      </c>
      <c r="O1851" t="s">
        <v>22</v>
      </c>
    </row>
    <row r="1852" spans="1:15" x14ac:dyDescent="0.35">
      <c r="A1852" t="s">
        <v>9071</v>
      </c>
      <c r="B1852" t="s">
        <v>16548</v>
      </c>
      <c r="C1852" t="s">
        <v>22</v>
      </c>
      <c r="D1852" t="s">
        <v>22</v>
      </c>
      <c r="E1852" t="s">
        <v>14334</v>
      </c>
      <c r="F1852" t="s">
        <v>13347</v>
      </c>
      <c r="G1852" t="s">
        <v>22</v>
      </c>
      <c r="H1852" t="s">
        <v>7046</v>
      </c>
      <c r="I1852" t="s">
        <v>7029</v>
      </c>
      <c r="J1852" t="s">
        <v>22</v>
      </c>
      <c r="K1852" t="s">
        <v>22</v>
      </c>
      <c r="L1852">
        <v>120</v>
      </c>
      <c r="M1852" t="s">
        <v>16548</v>
      </c>
      <c r="N1852" t="s">
        <v>22</v>
      </c>
      <c r="O1852" t="s">
        <v>22</v>
      </c>
    </row>
    <row r="1853" spans="1:15" x14ac:dyDescent="0.35">
      <c r="A1853" t="s">
        <v>9071</v>
      </c>
      <c r="B1853" t="s">
        <v>16549</v>
      </c>
      <c r="C1853" t="s">
        <v>22</v>
      </c>
      <c r="D1853" t="s">
        <v>22</v>
      </c>
      <c r="E1853" t="s">
        <v>14334</v>
      </c>
      <c r="F1853" t="s">
        <v>13347</v>
      </c>
      <c r="G1853" t="s">
        <v>22</v>
      </c>
      <c r="H1853" t="s">
        <v>7052</v>
      </c>
      <c r="I1853" t="s">
        <v>22</v>
      </c>
      <c r="J1853" t="s">
        <v>22</v>
      </c>
      <c r="K1853" t="s">
        <v>22</v>
      </c>
      <c r="L1853" t="s">
        <v>22</v>
      </c>
      <c r="M1853" t="s">
        <v>16550</v>
      </c>
      <c r="N1853" t="s">
        <v>22</v>
      </c>
      <c r="O1853" t="s">
        <v>22</v>
      </c>
    </row>
    <row r="1854" spans="1:15" x14ac:dyDescent="0.35">
      <c r="A1854" t="s">
        <v>9071</v>
      </c>
      <c r="B1854" t="s">
        <v>16551</v>
      </c>
      <c r="C1854" t="s">
        <v>22</v>
      </c>
      <c r="D1854" t="s">
        <v>22</v>
      </c>
      <c r="E1854" t="s">
        <v>14334</v>
      </c>
      <c r="F1854" t="s">
        <v>13347</v>
      </c>
      <c r="G1854" t="s">
        <v>22</v>
      </c>
      <c r="H1854" t="s">
        <v>7048</v>
      </c>
      <c r="I1854" t="s">
        <v>22</v>
      </c>
      <c r="J1854" t="s">
        <v>22</v>
      </c>
      <c r="K1854" t="s">
        <v>22</v>
      </c>
      <c r="L1854">
        <v>120</v>
      </c>
      <c r="M1854" t="s">
        <v>16551</v>
      </c>
      <c r="N1854" t="s">
        <v>22</v>
      </c>
      <c r="O1854" t="s">
        <v>22</v>
      </c>
    </row>
    <row r="1855" spans="1:15" x14ac:dyDescent="0.35">
      <c r="A1855" t="s">
        <v>9071</v>
      </c>
      <c r="B1855" t="s">
        <v>16552</v>
      </c>
      <c r="C1855" t="s">
        <v>22</v>
      </c>
      <c r="D1855" t="s">
        <v>22</v>
      </c>
      <c r="E1855" t="s">
        <v>14334</v>
      </c>
      <c r="F1855" t="s">
        <v>13347</v>
      </c>
      <c r="G1855" t="s">
        <v>22</v>
      </c>
      <c r="H1855" t="s">
        <v>22</v>
      </c>
      <c r="I1855" t="s">
        <v>22</v>
      </c>
      <c r="J1855" t="s">
        <v>22</v>
      </c>
      <c r="K1855" t="s">
        <v>22</v>
      </c>
      <c r="L1855" t="s">
        <v>22</v>
      </c>
      <c r="M1855" t="s">
        <v>16552</v>
      </c>
      <c r="N1855" t="s">
        <v>22</v>
      </c>
      <c r="O1855" t="s">
        <v>22</v>
      </c>
    </row>
    <row r="1856" spans="1:15" x14ac:dyDescent="0.35">
      <c r="A1856" t="s">
        <v>9071</v>
      </c>
      <c r="B1856" t="s">
        <v>16553</v>
      </c>
      <c r="C1856" t="s">
        <v>22</v>
      </c>
      <c r="D1856" t="s">
        <v>22</v>
      </c>
      <c r="E1856" t="s">
        <v>14334</v>
      </c>
      <c r="F1856" t="s">
        <v>13347</v>
      </c>
      <c r="G1856" t="s">
        <v>22</v>
      </c>
      <c r="H1856" t="s">
        <v>7046</v>
      </c>
      <c r="I1856" t="s">
        <v>22</v>
      </c>
      <c r="J1856" t="s">
        <v>22</v>
      </c>
      <c r="K1856" t="s">
        <v>22</v>
      </c>
      <c r="L1856" t="s">
        <v>22</v>
      </c>
      <c r="M1856" t="s">
        <v>16553</v>
      </c>
      <c r="N1856" t="s">
        <v>22</v>
      </c>
      <c r="O1856" t="s">
        <v>22</v>
      </c>
    </row>
    <row r="1857" spans="1:15" x14ac:dyDescent="0.35">
      <c r="A1857" t="s">
        <v>9071</v>
      </c>
      <c r="B1857" t="s">
        <v>16554</v>
      </c>
      <c r="C1857" t="s">
        <v>22</v>
      </c>
      <c r="D1857" t="s">
        <v>22</v>
      </c>
      <c r="E1857" t="s">
        <v>14334</v>
      </c>
      <c r="F1857" t="s">
        <v>13347</v>
      </c>
      <c r="G1857" t="s">
        <v>22</v>
      </c>
      <c r="H1857" t="s">
        <v>7046</v>
      </c>
      <c r="I1857" t="s">
        <v>22</v>
      </c>
      <c r="J1857" t="s">
        <v>22</v>
      </c>
      <c r="K1857" t="s">
        <v>22</v>
      </c>
      <c r="L1857" t="s">
        <v>22</v>
      </c>
      <c r="M1857" t="s">
        <v>16554</v>
      </c>
      <c r="N1857" t="s">
        <v>22</v>
      </c>
      <c r="O1857" t="s">
        <v>22</v>
      </c>
    </row>
    <row r="1858" spans="1:15" x14ac:dyDescent="0.35">
      <c r="A1858" t="s">
        <v>9071</v>
      </c>
      <c r="B1858" t="s">
        <v>16555</v>
      </c>
      <c r="C1858" t="s">
        <v>22</v>
      </c>
      <c r="D1858" t="s">
        <v>22</v>
      </c>
      <c r="E1858" t="s">
        <v>14334</v>
      </c>
      <c r="F1858" t="s">
        <v>13347</v>
      </c>
      <c r="G1858" t="s">
        <v>22</v>
      </c>
      <c r="H1858" t="s">
        <v>7046</v>
      </c>
      <c r="I1858" t="s">
        <v>22</v>
      </c>
      <c r="J1858" t="s">
        <v>22</v>
      </c>
      <c r="K1858" t="s">
        <v>22</v>
      </c>
      <c r="L1858" t="s">
        <v>22</v>
      </c>
      <c r="M1858" t="s">
        <v>16555</v>
      </c>
      <c r="N1858" t="s">
        <v>22</v>
      </c>
      <c r="O1858" t="s">
        <v>22</v>
      </c>
    </row>
    <row r="1859" spans="1:15" x14ac:dyDescent="0.35">
      <c r="A1859" t="s">
        <v>9071</v>
      </c>
      <c r="B1859" t="s">
        <v>16556</v>
      </c>
      <c r="C1859" t="s">
        <v>22</v>
      </c>
      <c r="D1859" t="s">
        <v>22</v>
      </c>
      <c r="E1859" t="s">
        <v>14334</v>
      </c>
      <c r="F1859" t="s">
        <v>13347</v>
      </c>
      <c r="G1859" t="s">
        <v>22</v>
      </c>
      <c r="H1859" t="s">
        <v>7046</v>
      </c>
      <c r="I1859" t="s">
        <v>22</v>
      </c>
      <c r="J1859" t="s">
        <v>22</v>
      </c>
      <c r="K1859" t="s">
        <v>22</v>
      </c>
      <c r="L1859" t="s">
        <v>22</v>
      </c>
      <c r="M1859" t="s">
        <v>16556</v>
      </c>
      <c r="N1859" t="s">
        <v>22</v>
      </c>
      <c r="O1859" t="s">
        <v>22</v>
      </c>
    </row>
    <row r="1860" spans="1:15" x14ac:dyDescent="0.35">
      <c r="A1860" t="s">
        <v>9071</v>
      </c>
      <c r="B1860" t="s">
        <v>16557</v>
      </c>
      <c r="C1860" t="s">
        <v>22</v>
      </c>
      <c r="D1860" t="s">
        <v>22</v>
      </c>
      <c r="E1860" t="s">
        <v>14334</v>
      </c>
      <c r="F1860" t="s">
        <v>13347</v>
      </c>
      <c r="G1860" t="s">
        <v>22</v>
      </c>
      <c r="H1860" t="s">
        <v>7046</v>
      </c>
      <c r="I1860" t="s">
        <v>22</v>
      </c>
      <c r="J1860" t="s">
        <v>22</v>
      </c>
      <c r="K1860" t="s">
        <v>22</v>
      </c>
      <c r="L1860" t="s">
        <v>22</v>
      </c>
      <c r="M1860" t="s">
        <v>16557</v>
      </c>
      <c r="N1860" t="s">
        <v>22</v>
      </c>
      <c r="O1860" t="s">
        <v>22</v>
      </c>
    </row>
    <row r="1861" spans="1:15" x14ac:dyDescent="0.35">
      <c r="A1861" t="s">
        <v>9071</v>
      </c>
      <c r="B1861" t="s">
        <v>16558</v>
      </c>
      <c r="C1861" t="s">
        <v>22</v>
      </c>
      <c r="D1861" t="s">
        <v>22</v>
      </c>
      <c r="E1861" t="s">
        <v>14334</v>
      </c>
      <c r="F1861" t="s">
        <v>13347</v>
      </c>
      <c r="G1861" t="s">
        <v>22</v>
      </c>
      <c r="H1861" t="s">
        <v>22</v>
      </c>
      <c r="I1861" t="s">
        <v>15253</v>
      </c>
      <c r="J1861" t="s">
        <v>22</v>
      </c>
      <c r="K1861" t="s">
        <v>22</v>
      </c>
      <c r="L1861">
        <v>123</v>
      </c>
      <c r="M1861" t="s">
        <v>16558</v>
      </c>
      <c r="N1861" t="s">
        <v>22</v>
      </c>
      <c r="O1861" t="s">
        <v>22</v>
      </c>
    </row>
    <row r="1862" spans="1:15" x14ac:dyDescent="0.35">
      <c r="A1862" s="109" t="s">
        <v>9071</v>
      </c>
      <c r="B1862" t="s">
        <v>16559</v>
      </c>
      <c r="C1862" t="s">
        <v>22</v>
      </c>
      <c r="D1862" t="s">
        <v>22</v>
      </c>
      <c r="E1862" t="s">
        <v>14334</v>
      </c>
      <c r="F1862" t="s">
        <v>13347</v>
      </c>
      <c r="G1862" t="s">
        <v>22</v>
      </c>
      <c r="H1862" t="s">
        <v>7046</v>
      </c>
      <c r="I1862" t="s">
        <v>22</v>
      </c>
      <c r="J1862" t="s">
        <v>22</v>
      </c>
      <c r="K1862" t="s">
        <v>22</v>
      </c>
      <c r="L1862" t="s">
        <v>22</v>
      </c>
      <c r="M1862" t="s">
        <v>16559</v>
      </c>
      <c r="N1862" t="s">
        <v>22</v>
      </c>
      <c r="O1862" t="s">
        <v>22</v>
      </c>
    </row>
    <row r="1863" spans="1:15" x14ac:dyDescent="0.35">
      <c r="A1863" t="s">
        <v>9071</v>
      </c>
      <c r="B1863" t="s">
        <v>16560</v>
      </c>
      <c r="C1863" t="s">
        <v>22</v>
      </c>
      <c r="D1863" t="s">
        <v>22</v>
      </c>
      <c r="E1863" t="s">
        <v>14334</v>
      </c>
      <c r="F1863" t="s">
        <v>13347</v>
      </c>
      <c r="G1863" t="s">
        <v>22</v>
      </c>
      <c r="H1863" t="s">
        <v>7046</v>
      </c>
      <c r="I1863" t="s">
        <v>22</v>
      </c>
      <c r="J1863" t="s">
        <v>22</v>
      </c>
      <c r="K1863" t="s">
        <v>22</v>
      </c>
      <c r="L1863" t="s">
        <v>22</v>
      </c>
      <c r="M1863" t="s">
        <v>16560</v>
      </c>
      <c r="N1863" t="s">
        <v>22</v>
      </c>
      <c r="O1863" t="s">
        <v>22</v>
      </c>
    </row>
    <row r="1864" spans="1:15" x14ac:dyDescent="0.35">
      <c r="A1864" t="s">
        <v>9071</v>
      </c>
      <c r="B1864" t="s">
        <v>16561</v>
      </c>
      <c r="C1864" t="s">
        <v>22</v>
      </c>
      <c r="D1864" t="s">
        <v>22</v>
      </c>
      <c r="E1864" t="s">
        <v>14334</v>
      </c>
      <c r="F1864" t="s">
        <v>13347</v>
      </c>
      <c r="G1864" t="s">
        <v>22</v>
      </c>
      <c r="H1864" t="s">
        <v>22</v>
      </c>
      <c r="I1864" t="s">
        <v>22</v>
      </c>
      <c r="J1864" t="s">
        <v>22</v>
      </c>
      <c r="K1864" t="s">
        <v>22</v>
      </c>
      <c r="L1864" t="s">
        <v>22</v>
      </c>
      <c r="M1864" t="s">
        <v>16561</v>
      </c>
      <c r="N1864" t="s">
        <v>22</v>
      </c>
      <c r="O1864" t="s">
        <v>22</v>
      </c>
    </row>
    <row r="1865" spans="1:15" x14ac:dyDescent="0.35">
      <c r="A1865" t="s">
        <v>9071</v>
      </c>
      <c r="B1865" t="s">
        <v>16562</v>
      </c>
      <c r="C1865" t="s">
        <v>22</v>
      </c>
      <c r="D1865" t="s">
        <v>22</v>
      </c>
      <c r="E1865" t="s">
        <v>14334</v>
      </c>
      <c r="F1865" t="s">
        <v>13347</v>
      </c>
      <c r="G1865" t="s">
        <v>22</v>
      </c>
      <c r="H1865" t="s">
        <v>22</v>
      </c>
      <c r="I1865" t="s">
        <v>22</v>
      </c>
      <c r="J1865" t="s">
        <v>22</v>
      </c>
      <c r="K1865" t="s">
        <v>22</v>
      </c>
      <c r="L1865" t="s">
        <v>22</v>
      </c>
      <c r="M1865" t="s">
        <v>16562</v>
      </c>
      <c r="N1865" t="s">
        <v>22</v>
      </c>
      <c r="O1865" t="s">
        <v>22</v>
      </c>
    </row>
    <row r="1866" spans="1:15" x14ac:dyDescent="0.35">
      <c r="A1866" s="109" t="s">
        <v>9071</v>
      </c>
      <c r="B1866" t="s">
        <v>16563</v>
      </c>
      <c r="C1866" t="s">
        <v>22</v>
      </c>
      <c r="D1866" t="s">
        <v>22</v>
      </c>
      <c r="E1866" t="s">
        <v>14334</v>
      </c>
      <c r="F1866" t="s">
        <v>13347</v>
      </c>
      <c r="G1866" t="s">
        <v>22</v>
      </c>
      <c r="H1866" t="s">
        <v>22</v>
      </c>
      <c r="I1866" t="s">
        <v>22</v>
      </c>
      <c r="J1866" t="s">
        <v>22</v>
      </c>
      <c r="K1866" t="s">
        <v>22</v>
      </c>
      <c r="L1866" t="s">
        <v>22</v>
      </c>
      <c r="M1866" t="s">
        <v>16564</v>
      </c>
      <c r="N1866" t="s">
        <v>22</v>
      </c>
      <c r="O1866" t="s">
        <v>22</v>
      </c>
    </row>
    <row r="1867" spans="1:15" x14ac:dyDescent="0.35">
      <c r="A1867" s="109" t="s">
        <v>9071</v>
      </c>
      <c r="B1867" t="s">
        <v>16565</v>
      </c>
      <c r="C1867" t="s">
        <v>22</v>
      </c>
      <c r="D1867" t="s">
        <v>22</v>
      </c>
      <c r="E1867" t="s">
        <v>14334</v>
      </c>
      <c r="F1867" t="s">
        <v>13347</v>
      </c>
      <c r="G1867" t="s">
        <v>22</v>
      </c>
      <c r="H1867" t="s">
        <v>22</v>
      </c>
      <c r="I1867" t="s">
        <v>22</v>
      </c>
      <c r="J1867" t="s">
        <v>22</v>
      </c>
      <c r="K1867" t="s">
        <v>22</v>
      </c>
      <c r="L1867" t="s">
        <v>22</v>
      </c>
      <c r="M1867" t="s">
        <v>16566</v>
      </c>
      <c r="N1867" t="s">
        <v>22</v>
      </c>
      <c r="O1867" t="s">
        <v>22</v>
      </c>
    </row>
    <row r="1868" spans="1:15" x14ac:dyDescent="0.35">
      <c r="A1868" s="109" t="s">
        <v>9071</v>
      </c>
      <c r="B1868" t="s">
        <v>16567</v>
      </c>
      <c r="C1868" t="s">
        <v>22</v>
      </c>
      <c r="D1868" t="s">
        <v>22</v>
      </c>
      <c r="E1868" t="s">
        <v>14334</v>
      </c>
      <c r="F1868" t="s">
        <v>13347</v>
      </c>
      <c r="G1868" t="s">
        <v>22</v>
      </c>
      <c r="H1868" t="s">
        <v>22</v>
      </c>
      <c r="I1868" t="s">
        <v>22</v>
      </c>
      <c r="J1868" t="s">
        <v>22</v>
      </c>
      <c r="K1868" t="s">
        <v>22</v>
      </c>
      <c r="L1868" t="s">
        <v>22</v>
      </c>
      <c r="M1868" t="s">
        <v>16568</v>
      </c>
      <c r="N1868" t="s">
        <v>22</v>
      </c>
      <c r="O1868" t="s">
        <v>22</v>
      </c>
    </row>
    <row r="1869" spans="1:15" x14ac:dyDescent="0.35">
      <c r="A1869" t="s">
        <v>9071</v>
      </c>
      <c r="B1869" t="s">
        <v>16569</v>
      </c>
      <c r="C1869" t="s">
        <v>22</v>
      </c>
      <c r="D1869" t="s">
        <v>22</v>
      </c>
      <c r="E1869" t="s">
        <v>13352</v>
      </c>
      <c r="F1869" t="s">
        <v>13347</v>
      </c>
      <c r="G1869" t="s">
        <v>22</v>
      </c>
      <c r="H1869" t="s">
        <v>7054</v>
      </c>
      <c r="I1869" t="s">
        <v>22</v>
      </c>
      <c r="J1869" t="s">
        <v>22</v>
      </c>
      <c r="K1869" t="s">
        <v>22</v>
      </c>
      <c r="L1869" t="s">
        <v>22</v>
      </c>
      <c r="M1869" t="s">
        <v>16569</v>
      </c>
      <c r="N1869" t="s">
        <v>22</v>
      </c>
      <c r="O1869" t="s">
        <v>22</v>
      </c>
    </row>
    <row r="1870" spans="1:15" x14ac:dyDescent="0.35">
      <c r="A1870" t="s">
        <v>9071</v>
      </c>
      <c r="B1870" t="s">
        <v>16570</v>
      </c>
      <c r="C1870" t="s">
        <v>22</v>
      </c>
      <c r="D1870" t="s">
        <v>22</v>
      </c>
      <c r="E1870" t="s">
        <v>14334</v>
      </c>
      <c r="F1870" t="s">
        <v>13347</v>
      </c>
      <c r="G1870" t="s">
        <v>22</v>
      </c>
      <c r="H1870" t="s">
        <v>22</v>
      </c>
      <c r="I1870" t="s">
        <v>22</v>
      </c>
      <c r="J1870" t="s">
        <v>22</v>
      </c>
      <c r="K1870" t="s">
        <v>22</v>
      </c>
      <c r="L1870" t="s">
        <v>22</v>
      </c>
      <c r="M1870" t="s">
        <v>16570</v>
      </c>
      <c r="N1870" t="s">
        <v>22</v>
      </c>
      <c r="O1870" t="s">
        <v>22</v>
      </c>
    </row>
    <row r="1871" spans="1:15" x14ac:dyDescent="0.35">
      <c r="A1871" t="s">
        <v>9071</v>
      </c>
      <c r="B1871" t="s">
        <v>16571</v>
      </c>
      <c r="C1871" t="s">
        <v>22</v>
      </c>
      <c r="D1871" t="s">
        <v>22</v>
      </c>
      <c r="E1871" t="s">
        <v>14334</v>
      </c>
      <c r="F1871" t="s">
        <v>13347</v>
      </c>
      <c r="G1871" t="s">
        <v>22</v>
      </c>
      <c r="H1871" t="s">
        <v>22</v>
      </c>
      <c r="I1871" t="s">
        <v>22</v>
      </c>
      <c r="J1871" t="s">
        <v>22</v>
      </c>
      <c r="K1871" t="s">
        <v>22</v>
      </c>
      <c r="L1871" t="s">
        <v>22</v>
      </c>
      <c r="M1871" t="s">
        <v>16571</v>
      </c>
      <c r="N1871" t="s">
        <v>22</v>
      </c>
      <c r="O1871" t="s">
        <v>22</v>
      </c>
    </row>
    <row r="1872" spans="1:15" x14ac:dyDescent="0.35">
      <c r="A1872" t="s">
        <v>9071</v>
      </c>
      <c r="B1872" t="s">
        <v>16572</v>
      </c>
      <c r="C1872" t="s">
        <v>22</v>
      </c>
      <c r="D1872" t="s">
        <v>22</v>
      </c>
      <c r="E1872" t="s">
        <v>14334</v>
      </c>
      <c r="F1872" t="s">
        <v>13347</v>
      </c>
      <c r="G1872" t="s">
        <v>22</v>
      </c>
      <c r="H1872" t="s">
        <v>22</v>
      </c>
      <c r="I1872" t="s">
        <v>22</v>
      </c>
      <c r="J1872" t="s">
        <v>22</v>
      </c>
      <c r="K1872" t="s">
        <v>22</v>
      </c>
      <c r="L1872" t="s">
        <v>22</v>
      </c>
      <c r="M1872" t="s">
        <v>16572</v>
      </c>
      <c r="N1872" t="s">
        <v>22</v>
      </c>
      <c r="O1872" t="s">
        <v>22</v>
      </c>
    </row>
    <row r="1873" spans="1:15" x14ac:dyDescent="0.35">
      <c r="A1873" t="s">
        <v>9071</v>
      </c>
      <c r="B1873" t="s">
        <v>16573</v>
      </c>
      <c r="C1873" t="s">
        <v>22</v>
      </c>
      <c r="D1873" t="s">
        <v>22</v>
      </c>
      <c r="E1873" t="s">
        <v>14334</v>
      </c>
      <c r="F1873" t="s">
        <v>13347</v>
      </c>
      <c r="G1873" t="s">
        <v>22</v>
      </c>
      <c r="H1873" t="s">
        <v>7048</v>
      </c>
      <c r="I1873" t="s">
        <v>22</v>
      </c>
      <c r="J1873" t="s">
        <v>22</v>
      </c>
      <c r="K1873" t="s">
        <v>22</v>
      </c>
      <c r="L1873" t="s">
        <v>22</v>
      </c>
      <c r="M1873" t="s">
        <v>16574</v>
      </c>
      <c r="N1873" t="s">
        <v>22</v>
      </c>
      <c r="O1873" t="s">
        <v>22</v>
      </c>
    </row>
    <row r="1874" spans="1:15" x14ac:dyDescent="0.35">
      <c r="A1874" t="s">
        <v>9071</v>
      </c>
      <c r="B1874" t="s">
        <v>16575</v>
      </c>
      <c r="C1874" t="s">
        <v>22</v>
      </c>
      <c r="D1874" t="s">
        <v>22</v>
      </c>
      <c r="E1874" t="s">
        <v>14334</v>
      </c>
      <c r="F1874" t="s">
        <v>13347</v>
      </c>
      <c r="G1874" t="s">
        <v>22</v>
      </c>
      <c r="H1874" t="s">
        <v>7048</v>
      </c>
      <c r="I1874" t="s">
        <v>22</v>
      </c>
      <c r="J1874" t="s">
        <v>22</v>
      </c>
      <c r="K1874" t="s">
        <v>22</v>
      </c>
      <c r="L1874" t="s">
        <v>22</v>
      </c>
      <c r="M1874" t="s">
        <v>16575</v>
      </c>
      <c r="N1874" t="s">
        <v>22</v>
      </c>
      <c r="O1874" t="s">
        <v>22</v>
      </c>
    </row>
    <row r="1875" spans="1:15" x14ac:dyDescent="0.35">
      <c r="A1875" t="s">
        <v>9071</v>
      </c>
      <c r="B1875" t="s">
        <v>16576</v>
      </c>
      <c r="C1875" t="s">
        <v>22</v>
      </c>
      <c r="D1875" t="s">
        <v>22</v>
      </c>
      <c r="E1875" t="s">
        <v>14349</v>
      </c>
      <c r="F1875" t="s">
        <v>13347</v>
      </c>
      <c r="G1875" t="s">
        <v>22</v>
      </c>
      <c r="H1875" t="s">
        <v>490</v>
      </c>
      <c r="I1875" t="s">
        <v>490</v>
      </c>
      <c r="J1875" t="s">
        <v>22</v>
      </c>
      <c r="K1875" t="s">
        <v>22</v>
      </c>
      <c r="L1875" t="s">
        <v>22</v>
      </c>
      <c r="M1875" t="s">
        <v>16577</v>
      </c>
      <c r="N1875" t="s">
        <v>22</v>
      </c>
      <c r="O1875" t="s">
        <v>22</v>
      </c>
    </row>
    <row r="1876" spans="1:15" x14ac:dyDescent="0.35">
      <c r="A1876" t="s">
        <v>9071</v>
      </c>
      <c r="B1876" t="s">
        <v>16578</v>
      </c>
      <c r="C1876" t="s">
        <v>22</v>
      </c>
      <c r="D1876" t="s">
        <v>22</v>
      </c>
      <c r="E1876" t="s">
        <v>14334</v>
      </c>
      <c r="F1876" t="s">
        <v>13347</v>
      </c>
      <c r="G1876" t="s">
        <v>22</v>
      </c>
      <c r="H1876" t="s">
        <v>7046</v>
      </c>
      <c r="I1876" t="s">
        <v>22</v>
      </c>
      <c r="J1876" t="s">
        <v>22</v>
      </c>
      <c r="K1876" t="s">
        <v>22</v>
      </c>
      <c r="L1876" t="s">
        <v>22</v>
      </c>
      <c r="M1876" t="s">
        <v>16578</v>
      </c>
      <c r="N1876" t="s">
        <v>22</v>
      </c>
      <c r="O1876" t="s">
        <v>22</v>
      </c>
    </row>
    <row r="1877" spans="1:15" x14ac:dyDescent="0.35">
      <c r="A1877" t="s">
        <v>9071</v>
      </c>
      <c r="B1877" t="s">
        <v>16579</v>
      </c>
      <c r="C1877" t="s">
        <v>22</v>
      </c>
      <c r="D1877" t="s">
        <v>22</v>
      </c>
      <c r="E1877" t="s">
        <v>14334</v>
      </c>
      <c r="F1877" t="s">
        <v>13347</v>
      </c>
      <c r="G1877" t="s">
        <v>22</v>
      </c>
      <c r="H1877" t="s">
        <v>7046</v>
      </c>
      <c r="I1877" t="s">
        <v>22</v>
      </c>
      <c r="J1877" t="s">
        <v>22</v>
      </c>
      <c r="K1877" t="s">
        <v>22</v>
      </c>
      <c r="L1877" t="s">
        <v>22</v>
      </c>
      <c r="M1877" t="s">
        <v>16579</v>
      </c>
      <c r="N1877" t="s">
        <v>22</v>
      </c>
      <c r="O1877" t="s">
        <v>22</v>
      </c>
    </row>
    <row r="1878" spans="1:15" x14ac:dyDescent="0.35">
      <c r="A1878" t="s">
        <v>9071</v>
      </c>
      <c r="B1878" t="s">
        <v>16580</v>
      </c>
      <c r="C1878" t="s">
        <v>22</v>
      </c>
      <c r="D1878" t="s">
        <v>22</v>
      </c>
      <c r="E1878" t="s">
        <v>14334</v>
      </c>
      <c r="F1878" t="s">
        <v>13347</v>
      </c>
      <c r="G1878" t="s">
        <v>22</v>
      </c>
      <c r="H1878" t="s">
        <v>7046</v>
      </c>
      <c r="I1878" t="s">
        <v>22</v>
      </c>
      <c r="J1878" t="s">
        <v>22</v>
      </c>
      <c r="K1878" t="s">
        <v>22</v>
      </c>
      <c r="L1878" t="s">
        <v>22</v>
      </c>
      <c r="M1878" t="s">
        <v>16580</v>
      </c>
      <c r="N1878" t="s">
        <v>22</v>
      </c>
      <c r="O1878" t="s">
        <v>22</v>
      </c>
    </row>
    <row r="1879" spans="1:15" x14ac:dyDescent="0.35">
      <c r="A1879" t="s">
        <v>9071</v>
      </c>
      <c r="B1879" t="s">
        <v>16581</v>
      </c>
      <c r="C1879" t="s">
        <v>22</v>
      </c>
      <c r="D1879" t="s">
        <v>22</v>
      </c>
      <c r="E1879" t="s">
        <v>14334</v>
      </c>
      <c r="F1879" t="s">
        <v>13347</v>
      </c>
      <c r="G1879" t="s">
        <v>22</v>
      </c>
      <c r="H1879" t="s">
        <v>490</v>
      </c>
      <c r="I1879" t="s">
        <v>490</v>
      </c>
      <c r="J1879" t="s">
        <v>22</v>
      </c>
      <c r="K1879" t="s">
        <v>22</v>
      </c>
      <c r="L1879" t="s">
        <v>22</v>
      </c>
      <c r="M1879" t="s">
        <v>16581</v>
      </c>
      <c r="N1879" t="s">
        <v>22</v>
      </c>
      <c r="O1879" t="s">
        <v>22</v>
      </c>
    </row>
    <row r="1880" spans="1:15" x14ac:dyDescent="0.35">
      <c r="A1880" t="s">
        <v>9071</v>
      </c>
      <c r="B1880" t="s">
        <v>16582</v>
      </c>
      <c r="C1880" t="s">
        <v>22</v>
      </c>
      <c r="D1880" t="s">
        <v>22</v>
      </c>
      <c r="E1880" t="s">
        <v>14334</v>
      </c>
      <c r="F1880" t="s">
        <v>13347</v>
      </c>
      <c r="G1880" t="s">
        <v>22</v>
      </c>
      <c r="H1880" t="s">
        <v>490</v>
      </c>
      <c r="I1880" t="s">
        <v>490</v>
      </c>
      <c r="J1880" t="s">
        <v>22</v>
      </c>
      <c r="K1880" t="s">
        <v>22</v>
      </c>
      <c r="L1880" t="s">
        <v>22</v>
      </c>
      <c r="M1880" t="s">
        <v>16582</v>
      </c>
      <c r="N1880" t="s">
        <v>22</v>
      </c>
      <c r="O1880" t="s">
        <v>22</v>
      </c>
    </row>
    <row r="1881" spans="1:15" x14ac:dyDescent="0.35">
      <c r="A1881" t="s">
        <v>9071</v>
      </c>
      <c r="B1881" t="s">
        <v>16583</v>
      </c>
      <c r="C1881" t="s">
        <v>22</v>
      </c>
      <c r="D1881" t="s">
        <v>22</v>
      </c>
      <c r="E1881" t="s">
        <v>14334</v>
      </c>
      <c r="F1881" t="s">
        <v>13347</v>
      </c>
      <c r="G1881" t="s">
        <v>22</v>
      </c>
      <c r="H1881" t="s">
        <v>490</v>
      </c>
      <c r="I1881" t="s">
        <v>490</v>
      </c>
      <c r="J1881" t="s">
        <v>22</v>
      </c>
      <c r="K1881" t="s">
        <v>22</v>
      </c>
      <c r="L1881" t="s">
        <v>22</v>
      </c>
      <c r="M1881" t="s">
        <v>16583</v>
      </c>
      <c r="N1881" t="s">
        <v>22</v>
      </c>
      <c r="O1881" t="s">
        <v>22</v>
      </c>
    </row>
    <row r="1882" spans="1:15" x14ac:dyDescent="0.35">
      <c r="A1882" t="s">
        <v>9071</v>
      </c>
      <c r="B1882" t="s">
        <v>16584</v>
      </c>
      <c r="C1882" t="s">
        <v>22</v>
      </c>
      <c r="D1882" t="s">
        <v>22</v>
      </c>
      <c r="E1882" t="s">
        <v>14334</v>
      </c>
      <c r="F1882" t="s">
        <v>13347</v>
      </c>
      <c r="G1882" t="s">
        <v>22</v>
      </c>
      <c r="H1882" t="s">
        <v>490</v>
      </c>
      <c r="I1882" t="s">
        <v>490</v>
      </c>
      <c r="J1882" t="s">
        <v>22</v>
      </c>
      <c r="K1882" t="s">
        <v>22</v>
      </c>
      <c r="L1882" t="s">
        <v>22</v>
      </c>
      <c r="M1882" t="s">
        <v>16584</v>
      </c>
      <c r="N1882" t="s">
        <v>22</v>
      </c>
      <c r="O1882" t="s">
        <v>22</v>
      </c>
    </row>
    <row r="1883" spans="1:15" x14ac:dyDescent="0.35">
      <c r="A1883" t="s">
        <v>9071</v>
      </c>
      <c r="B1883" t="s">
        <v>16585</v>
      </c>
      <c r="C1883" t="s">
        <v>22</v>
      </c>
      <c r="D1883" t="s">
        <v>22</v>
      </c>
      <c r="E1883" t="s">
        <v>14334</v>
      </c>
      <c r="F1883" t="s">
        <v>13347</v>
      </c>
      <c r="G1883" t="s">
        <v>22</v>
      </c>
      <c r="H1883" t="s">
        <v>490</v>
      </c>
      <c r="I1883" t="s">
        <v>490</v>
      </c>
      <c r="J1883" t="s">
        <v>22</v>
      </c>
      <c r="K1883" t="s">
        <v>22</v>
      </c>
      <c r="L1883" t="s">
        <v>22</v>
      </c>
      <c r="M1883" t="s">
        <v>16585</v>
      </c>
      <c r="N1883" t="s">
        <v>22</v>
      </c>
      <c r="O1883" t="s">
        <v>22</v>
      </c>
    </row>
    <row r="1884" spans="1:15" x14ac:dyDescent="0.35">
      <c r="A1884" t="s">
        <v>9071</v>
      </c>
      <c r="B1884" t="s">
        <v>16586</v>
      </c>
      <c r="C1884" t="s">
        <v>22</v>
      </c>
      <c r="D1884" t="s">
        <v>22</v>
      </c>
      <c r="E1884" t="s">
        <v>14334</v>
      </c>
      <c r="F1884" t="s">
        <v>13347</v>
      </c>
      <c r="G1884" t="s">
        <v>22</v>
      </c>
      <c r="H1884" t="s">
        <v>490</v>
      </c>
      <c r="I1884" t="s">
        <v>490</v>
      </c>
      <c r="J1884" t="s">
        <v>22</v>
      </c>
      <c r="K1884" t="s">
        <v>22</v>
      </c>
      <c r="L1884" t="s">
        <v>22</v>
      </c>
      <c r="M1884" t="s">
        <v>16586</v>
      </c>
      <c r="N1884" t="s">
        <v>22</v>
      </c>
      <c r="O1884" t="s">
        <v>22</v>
      </c>
    </row>
    <row r="1885" spans="1:15" x14ac:dyDescent="0.35">
      <c r="A1885" t="s">
        <v>9071</v>
      </c>
      <c r="B1885" t="s">
        <v>16587</v>
      </c>
      <c r="C1885" t="s">
        <v>22</v>
      </c>
      <c r="D1885" t="s">
        <v>22</v>
      </c>
      <c r="E1885" t="s">
        <v>14334</v>
      </c>
      <c r="F1885" t="s">
        <v>13347</v>
      </c>
      <c r="G1885" t="s">
        <v>22</v>
      </c>
      <c r="H1885" t="s">
        <v>490</v>
      </c>
      <c r="I1885" t="s">
        <v>490</v>
      </c>
      <c r="J1885" t="s">
        <v>22</v>
      </c>
      <c r="K1885" t="s">
        <v>22</v>
      </c>
      <c r="L1885" t="s">
        <v>22</v>
      </c>
      <c r="M1885" t="s">
        <v>16587</v>
      </c>
      <c r="N1885" t="s">
        <v>22</v>
      </c>
      <c r="O1885" t="s">
        <v>22</v>
      </c>
    </row>
    <row r="1886" spans="1:15" x14ac:dyDescent="0.35">
      <c r="A1886" t="s">
        <v>9071</v>
      </c>
      <c r="B1886" t="s">
        <v>16588</v>
      </c>
      <c r="C1886" t="s">
        <v>22</v>
      </c>
      <c r="D1886" t="s">
        <v>22</v>
      </c>
      <c r="E1886" t="s">
        <v>14334</v>
      </c>
      <c r="F1886" t="s">
        <v>13347</v>
      </c>
      <c r="G1886" t="s">
        <v>22</v>
      </c>
      <c r="H1886" t="s">
        <v>490</v>
      </c>
      <c r="I1886" t="s">
        <v>490</v>
      </c>
      <c r="J1886" t="s">
        <v>22</v>
      </c>
      <c r="K1886" t="s">
        <v>22</v>
      </c>
      <c r="L1886" t="s">
        <v>22</v>
      </c>
      <c r="M1886" t="s">
        <v>16588</v>
      </c>
      <c r="N1886" t="s">
        <v>22</v>
      </c>
      <c r="O1886" t="s">
        <v>22</v>
      </c>
    </row>
    <row r="1887" spans="1:15" x14ac:dyDescent="0.35">
      <c r="A1887" t="s">
        <v>9071</v>
      </c>
      <c r="B1887" t="s">
        <v>16589</v>
      </c>
      <c r="C1887" t="s">
        <v>22</v>
      </c>
      <c r="D1887" t="s">
        <v>22</v>
      </c>
      <c r="E1887" t="s">
        <v>14334</v>
      </c>
      <c r="F1887" t="s">
        <v>13347</v>
      </c>
      <c r="G1887" t="s">
        <v>22</v>
      </c>
      <c r="H1887" t="s">
        <v>490</v>
      </c>
      <c r="I1887" t="s">
        <v>490</v>
      </c>
      <c r="J1887" t="s">
        <v>22</v>
      </c>
      <c r="K1887" t="s">
        <v>22</v>
      </c>
      <c r="L1887" t="s">
        <v>22</v>
      </c>
      <c r="M1887" t="s">
        <v>16589</v>
      </c>
      <c r="N1887" t="s">
        <v>22</v>
      </c>
      <c r="O1887" t="s">
        <v>22</v>
      </c>
    </row>
    <row r="1888" spans="1:15" x14ac:dyDescent="0.35">
      <c r="A1888" t="s">
        <v>9071</v>
      </c>
      <c r="B1888" t="s">
        <v>16590</v>
      </c>
      <c r="C1888" t="s">
        <v>22</v>
      </c>
      <c r="D1888" t="s">
        <v>22</v>
      </c>
      <c r="E1888" t="s">
        <v>14334</v>
      </c>
      <c r="F1888" t="s">
        <v>13347</v>
      </c>
      <c r="G1888" t="s">
        <v>22</v>
      </c>
      <c r="H1888" t="s">
        <v>490</v>
      </c>
      <c r="I1888" t="s">
        <v>490</v>
      </c>
      <c r="J1888" t="s">
        <v>22</v>
      </c>
      <c r="K1888" t="s">
        <v>22</v>
      </c>
      <c r="L1888" t="s">
        <v>22</v>
      </c>
      <c r="M1888" t="s">
        <v>16590</v>
      </c>
      <c r="N1888" t="s">
        <v>22</v>
      </c>
      <c r="O1888" t="s">
        <v>22</v>
      </c>
    </row>
    <row r="1889" spans="1:15" x14ac:dyDescent="0.35">
      <c r="A1889" t="s">
        <v>9071</v>
      </c>
      <c r="B1889" t="s">
        <v>16591</v>
      </c>
      <c r="C1889" t="s">
        <v>22</v>
      </c>
      <c r="D1889" t="s">
        <v>22</v>
      </c>
      <c r="E1889" t="s">
        <v>14334</v>
      </c>
      <c r="F1889" t="s">
        <v>13347</v>
      </c>
      <c r="G1889" t="s">
        <v>22</v>
      </c>
      <c r="H1889" t="s">
        <v>490</v>
      </c>
      <c r="I1889" t="s">
        <v>490</v>
      </c>
      <c r="J1889" t="s">
        <v>22</v>
      </c>
      <c r="K1889" t="s">
        <v>22</v>
      </c>
      <c r="L1889" t="s">
        <v>22</v>
      </c>
      <c r="M1889" t="s">
        <v>16591</v>
      </c>
      <c r="N1889" t="s">
        <v>22</v>
      </c>
      <c r="O1889" t="s">
        <v>22</v>
      </c>
    </row>
    <row r="1890" spans="1:15" x14ac:dyDescent="0.35">
      <c r="A1890" t="s">
        <v>9071</v>
      </c>
      <c r="B1890" t="s">
        <v>16592</v>
      </c>
      <c r="C1890" t="s">
        <v>22</v>
      </c>
      <c r="D1890" t="s">
        <v>22</v>
      </c>
      <c r="E1890" t="s">
        <v>14334</v>
      </c>
      <c r="F1890" t="s">
        <v>13347</v>
      </c>
      <c r="G1890" t="s">
        <v>22</v>
      </c>
      <c r="H1890" t="s">
        <v>490</v>
      </c>
      <c r="I1890" t="s">
        <v>490</v>
      </c>
      <c r="J1890" t="s">
        <v>22</v>
      </c>
      <c r="K1890" t="s">
        <v>22</v>
      </c>
      <c r="L1890" t="s">
        <v>22</v>
      </c>
      <c r="M1890" t="s">
        <v>16592</v>
      </c>
      <c r="N1890" t="s">
        <v>22</v>
      </c>
      <c r="O1890" t="s">
        <v>22</v>
      </c>
    </row>
    <row r="1891" spans="1:15" x14ac:dyDescent="0.35">
      <c r="A1891" t="s">
        <v>9071</v>
      </c>
      <c r="B1891" t="s">
        <v>16593</v>
      </c>
      <c r="C1891" t="s">
        <v>22</v>
      </c>
      <c r="D1891" t="s">
        <v>22</v>
      </c>
      <c r="E1891" t="s">
        <v>14334</v>
      </c>
      <c r="F1891" t="s">
        <v>13347</v>
      </c>
      <c r="G1891" t="s">
        <v>22</v>
      </c>
      <c r="H1891" t="s">
        <v>490</v>
      </c>
      <c r="I1891" t="s">
        <v>490</v>
      </c>
      <c r="J1891" t="s">
        <v>22</v>
      </c>
      <c r="K1891" t="s">
        <v>22</v>
      </c>
      <c r="L1891" t="s">
        <v>22</v>
      </c>
      <c r="M1891" t="s">
        <v>16593</v>
      </c>
      <c r="N1891" t="s">
        <v>22</v>
      </c>
      <c r="O1891" t="s">
        <v>22</v>
      </c>
    </row>
    <row r="1892" spans="1:15" x14ac:dyDescent="0.35">
      <c r="A1892" t="s">
        <v>9071</v>
      </c>
      <c r="B1892" t="s">
        <v>16594</v>
      </c>
      <c r="C1892" t="s">
        <v>22</v>
      </c>
      <c r="D1892" t="s">
        <v>22</v>
      </c>
      <c r="E1892" t="s">
        <v>14334</v>
      </c>
      <c r="F1892" t="s">
        <v>13347</v>
      </c>
      <c r="G1892" t="s">
        <v>22</v>
      </c>
      <c r="H1892" t="s">
        <v>490</v>
      </c>
      <c r="I1892" t="s">
        <v>490</v>
      </c>
      <c r="J1892" t="s">
        <v>22</v>
      </c>
      <c r="K1892" t="s">
        <v>22</v>
      </c>
      <c r="L1892" t="s">
        <v>22</v>
      </c>
      <c r="M1892" t="s">
        <v>16594</v>
      </c>
      <c r="N1892" t="s">
        <v>22</v>
      </c>
      <c r="O1892" t="s">
        <v>22</v>
      </c>
    </row>
    <row r="1893" spans="1:15" x14ac:dyDescent="0.35">
      <c r="A1893" t="s">
        <v>9071</v>
      </c>
      <c r="B1893" t="s">
        <v>16595</v>
      </c>
      <c r="C1893" t="s">
        <v>22</v>
      </c>
      <c r="D1893" t="s">
        <v>22</v>
      </c>
      <c r="E1893" t="s">
        <v>14334</v>
      </c>
      <c r="F1893" t="s">
        <v>13347</v>
      </c>
      <c r="G1893" t="s">
        <v>22</v>
      </c>
      <c r="H1893" t="s">
        <v>490</v>
      </c>
      <c r="I1893" t="s">
        <v>490</v>
      </c>
      <c r="J1893" t="s">
        <v>22</v>
      </c>
      <c r="K1893" t="s">
        <v>22</v>
      </c>
      <c r="L1893" t="s">
        <v>22</v>
      </c>
      <c r="M1893" t="s">
        <v>16595</v>
      </c>
      <c r="N1893" t="s">
        <v>22</v>
      </c>
      <c r="O1893" t="s">
        <v>22</v>
      </c>
    </row>
    <row r="1894" spans="1:15" x14ac:dyDescent="0.35">
      <c r="A1894" t="s">
        <v>9071</v>
      </c>
      <c r="B1894" t="s">
        <v>16596</v>
      </c>
      <c r="C1894" t="s">
        <v>22</v>
      </c>
      <c r="D1894" t="s">
        <v>22</v>
      </c>
      <c r="E1894" t="s">
        <v>14334</v>
      </c>
      <c r="F1894" t="s">
        <v>13347</v>
      </c>
      <c r="G1894" t="s">
        <v>22</v>
      </c>
      <c r="H1894" t="s">
        <v>490</v>
      </c>
      <c r="I1894" t="s">
        <v>490</v>
      </c>
      <c r="J1894" t="s">
        <v>22</v>
      </c>
      <c r="K1894" t="s">
        <v>22</v>
      </c>
      <c r="L1894" t="s">
        <v>22</v>
      </c>
      <c r="M1894" t="s">
        <v>16596</v>
      </c>
      <c r="N1894" t="s">
        <v>22</v>
      </c>
      <c r="O1894" t="s">
        <v>22</v>
      </c>
    </row>
    <row r="1895" spans="1:15" x14ac:dyDescent="0.35">
      <c r="A1895" t="s">
        <v>9071</v>
      </c>
      <c r="B1895" t="s">
        <v>16597</v>
      </c>
      <c r="C1895" t="s">
        <v>22</v>
      </c>
      <c r="D1895" t="s">
        <v>22</v>
      </c>
      <c r="E1895" t="s">
        <v>14334</v>
      </c>
      <c r="F1895" t="s">
        <v>13347</v>
      </c>
      <c r="G1895" t="s">
        <v>22</v>
      </c>
      <c r="H1895" t="s">
        <v>22</v>
      </c>
      <c r="I1895" t="s">
        <v>22</v>
      </c>
      <c r="J1895" t="s">
        <v>22</v>
      </c>
      <c r="K1895" t="s">
        <v>22</v>
      </c>
      <c r="L1895" t="s">
        <v>22</v>
      </c>
      <c r="M1895" t="s">
        <v>16598</v>
      </c>
      <c r="N1895" t="s">
        <v>22</v>
      </c>
      <c r="O1895" t="s">
        <v>22</v>
      </c>
    </row>
    <row r="1896" spans="1:15" x14ac:dyDescent="0.35">
      <c r="A1896" t="s">
        <v>9071</v>
      </c>
      <c r="B1896" t="s">
        <v>16599</v>
      </c>
      <c r="C1896" t="s">
        <v>22</v>
      </c>
      <c r="D1896" t="s">
        <v>22</v>
      </c>
      <c r="E1896" t="s">
        <v>14334</v>
      </c>
      <c r="F1896" t="s">
        <v>13347</v>
      </c>
      <c r="G1896" t="s">
        <v>22</v>
      </c>
      <c r="H1896" t="s">
        <v>7046</v>
      </c>
      <c r="I1896" t="s">
        <v>22</v>
      </c>
      <c r="J1896" t="s">
        <v>22</v>
      </c>
      <c r="K1896" t="s">
        <v>22</v>
      </c>
      <c r="L1896" t="s">
        <v>22</v>
      </c>
      <c r="M1896" t="s">
        <v>16599</v>
      </c>
      <c r="N1896" t="s">
        <v>22</v>
      </c>
      <c r="O1896" t="s">
        <v>22</v>
      </c>
    </row>
    <row r="1897" spans="1:15" x14ac:dyDescent="0.35">
      <c r="A1897" t="s">
        <v>9071</v>
      </c>
      <c r="B1897" t="s">
        <v>16600</v>
      </c>
      <c r="C1897" t="s">
        <v>22</v>
      </c>
      <c r="D1897" t="s">
        <v>22</v>
      </c>
      <c r="E1897" t="s">
        <v>14349</v>
      </c>
      <c r="F1897" t="s">
        <v>13347</v>
      </c>
      <c r="G1897" t="s">
        <v>22</v>
      </c>
      <c r="H1897" t="s">
        <v>7046</v>
      </c>
      <c r="I1897" t="s">
        <v>7025</v>
      </c>
      <c r="J1897" t="s">
        <v>22</v>
      </c>
      <c r="K1897" t="s">
        <v>22</v>
      </c>
      <c r="L1897">
        <v>135</v>
      </c>
      <c r="M1897" t="s">
        <v>16600</v>
      </c>
      <c r="N1897" t="s">
        <v>22</v>
      </c>
      <c r="O1897" t="s">
        <v>22</v>
      </c>
    </row>
    <row r="1898" spans="1:15" x14ac:dyDescent="0.35">
      <c r="A1898" t="s">
        <v>9071</v>
      </c>
      <c r="B1898" t="s">
        <v>16601</v>
      </c>
      <c r="C1898" t="s">
        <v>22</v>
      </c>
      <c r="D1898" t="s">
        <v>22</v>
      </c>
      <c r="E1898" t="s">
        <v>14349</v>
      </c>
      <c r="F1898" t="s">
        <v>13347</v>
      </c>
      <c r="G1898" t="s">
        <v>22</v>
      </c>
      <c r="H1898" t="s">
        <v>7046</v>
      </c>
      <c r="I1898" t="s">
        <v>7025</v>
      </c>
      <c r="J1898" t="s">
        <v>22</v>
      </c>
      <c r="K1898" t="s">
        <v>22</v>
      </c>
      <c r="L1898">
        <v>135</v>
      </c>
      <c r="M1898" t="s">
        <v>16600</v>
      </c>
      <c r="N1898" t="s">
        <v>22</v>
      </c>
      <c r="O1898" t="s">
        <v>22</v>
      </c>
    </row>
    <row r="1899" spans="1:15" x14ac:dyDescent="0.35">
      <c r="A1899" t="s">
        <v>9071</v>
      </c>
      <c r="B1899" t="s">
        <v>16602</v>
      </c>
      <c r="C1899" t="s">
        <v>22</v>
      </c>
      <c r="D1899" t="s">
        <v>22</v>
      </c>
      <c r="E1899" t="s">
        <v>14349</v>
      </c>
      <c r="F1899" t="s">
        <v>13347</v>
      </c>
      <c r="G1899" t="s">
        <v>22</v>
      </c>
      <c r="H1899" t="s">
        <v>7046</v>
      </c>
      <c r="I1899" t="s">
        <v>7025</v>
      </c>
      <c r="J1899" t="s">
        <v>22</v>
      </c>
      <c r="K1899" t="s">
        <v>22</v>
      </c>
      <c r="L1899">
        <v>135</v>
      </c>
      <c r="M1899" t="s">
        <v>16600</v>
      </c>
      <c r="N1899" t="s">
        <v>22</v>
      </c>
      <c r="O1899" t="s">
        <v>22</v>
      </c>
    </row>
    <row r="1900" spans="1:15" x14ac:dyDescent="0.35">
      <c r="A1900" t="s">
        <v>9071</v>
      </c>
      <c r="B1900" t="s">
        <v>16603</v>
      </c>
      <c r="C1900" t="s">
        <v>22</v>
      </c>
      <c r="D1900" t="s">
        <v>22</v>
      </c>
      <c r="E1900" t="s">
        <v>14334</v>
      </c>
      <c r="F1900" t="s">
        <v>13347</v>
      </c>
      <c r="G1900" t="s">
        <v>22</v>
      </c>
      <c r="H1900" t="s">
        <v>7046</v>
      </c>
      <c r="I1900" t="s">
        <v>22</v>
      </c>
      <c r="J1900" t="s">
        <v>22</v>
      </c>
      <c r="K1900" t="s">
        <v>22</v>
      </c>
      <c r="L1900" t="s">
        <v>22</v>
      </c>
      <c r="M1900" t="s">
        <v>16604</v>
      </c>
      <c r="N1900" t="s">
        <v>22</v>
      </c>
      <c r="O1900" t="s">
        <v>22</v>
      </c>
    </row>
    <row r="1901" spans="1:15" x14ac:dyDescent="0.35">
      <c r="A1901" t="s">
        <v>9071</v>
      </c>
      <c r="B1901" t="s">
        <v>16605</v>
      </c>
      <c r="C1901" t="s">
        <v>22</v>
      </c>
      <c r="D1901" t="s">
        <v>22</v>
      </c>
      <c r="E1901" t="s">
        <v>14334</v>
      </c>
      <c r="F1901" t="s">
        <v>13347</v>
      </c>
      <c r="G1901" t="s">
        <v>22</v>
      </c>
      <c r="H1901" t="s">
        <v>7046</v>
      </c>
      <c r="I1901" t="s">
        <v>22</v>
      </c>
      <c r="J1901" t="s">
        <v>22</v>
      </c>
      <c r="K1901" t="s">
        <v>22</v>
      </c>
      <c r="L1901" t="s">
        <v>22</v>
      </c>
      <c r="M1901" t="s">
        <v>16606</v>
      </c>
      <c r="N1901" t="s">
        <v>22</v>
      </c>
      <c r="O1901" t="s">
        <v>22</v>
      </c>
    </row>
    <row r="1902" spans="1:15" x14ac:dyDescent="0.35">
      <c r="A1902" t="s">
        <v>9071</v>
      </c>
      <c r="B1902" t="s">
        <v>16607</v>
      </c>
      <c r="C1902" t="s">
        <v>22</v>
      </c>
      <c r="D1902" t="s">
        <v>22</v>
      </c>
      <c r="E1902" t="s">
        <v>14334</v>
      </c>
      <c r="F1902" t="s">
        <v>13347</v>
      </c>
      <c r="G1902" t="s">
        <v>22</v>
      </c>
      <c r="H1902" t="s">
        <v>7046</v>
      </c>
      <c r="I1902" t="s">
        <v>22</v>
      </c>
      <c r="J1902" t="s">
        <v>22</v>
      </c>
      <c r="K1902" t="s">
        <v>22</v>
      </c>
      <c r="L1902" t="s">
        <v>22</v>
      </c>
      <c r="M1902" t="s">
        <v>16608</v>
      </c>
      <c r="N1902" t="s">
        <v>22</v>
      </c>
      <c r="O1902" t="s">
        <v>22</v>
      </c>
    </row>
    <row r="1903" spans="1:15" x14ac:dyDescent="0.35">
      <c r="A1903" t="s">
        <v>9071</v>
      </c>
      <c r="B1903" t="s">
        <v>16609</v>
      </c>
      <c r="C1903" t="s">
        <v>22</v>
      </c>
      <c r="D1903" t="s">
        <v>22</v>
      </c>
      <c r="E1903" t="s">
        <v>14334</v>
      </c>
      <c r="F1903" t="s">
        <v>13347</v>
      </c>
      <c r="G1903" t="s">
        <v>22</v>
      </c>
      <c r="H1903" t="s">
        <v>7046</v>
      </c>
      <c r="I1903" t="s">
        <v>22</v>
      </c>
      <c r="J1903" t="s">
        <v>22</v>
      </c>
      <c r="K1903" t="s">
        <v>22</v>
      </c>
      <c r="L1903" t="s">
        <v>22</v>
      </c>
      <c r="M1903" t="s">
        <v>16610</v>
      </c>
      <c r="N1903" t="s">
        <v>22</v>
      </c>
      <c r="O1903" t="s">
        <v>22</v>
      </c>
    </row>
    <row r="1904" spans="1:15" x14ac:dyDescent="0.35">
      <c r="A1904" t="s">
        <v>9071</v>
      </c>
      <c r="B1904" t="s">
        <v>16611</v>
      </c>
      <c r="C1904" t="s">
        <v>22</v>
      </c>
      <c r="D1904" t="s">
        <v>22</v>
      </c>
      <c r="E1904" t="s">
        <v>14334</v>
      </c>
      <c r="F1904" t="s">
        <v>13347</v>
      </c>
      <c r="G1904" t="s">
        <v>22</v>
      </c>
      <c r="H1904" t="s">
        <v>7046</v>
      </c>
      <c r="I1904" t="s">
        <v>22</v>
      </c>
      <c r="J1904" t="s">
        <v>22</v>
      </c>
      <c r="K1904" t="s">
        <v>22</v>
      </c>
      <c r="L1904" t="s">
        <v>22</v>
      </c>
      <c r="M1904" t="s">
        <v>16612</v>
      </c>
      <c r="N1904" t="s">
        <v>22</v>
      </c>
      <c r="O1904" t="s">
        <v>22</v>
      </c>
    </row>
    <row r="1905" spans="1:15" x14ac:dyDescent="0.35">
      <c r="A1905" t="s">
        <v>9071</v>
      </c>
      <c r="B1905" t="s">
        <v>16613</v>
      </c>
      <c r="C1905" t="s">
        <v>22</v>
      </c>
      <c r="D1905" t="s">
        <v>22</v>
      </c>
      <c r="E1905" t="s">
        <v>14334</v>
      </c>
      <c r="F1905" t="s">
        <v>13347</v>
      </c>
      <c r="G1905" t="s">
        <v>22</v>
      </c>
      <c r="H1905" t="s">
        <v>7046</v>
      </c>
      <c r="I1905" t="s">
        <v>22</v>
      </c>
      <c r="J1905" t="s">
        <v>22</v>
      </c>
      <c r="K1905" t="s">
        <v>22</v>
      </c>
      <c r="L1905" t="s">
        <v>22</v>
      </c>
      <c r="M1905" t="s">
        <v>16614</v>
      </c>
      <c r="N1905" t="s">
        <v>22</v>
      </c>
      <c r="O1905" t="s">
        <v>22</v>
      </c>
    </row>
    <row r="1906" spans="1:15" x14ac:dyDescent="0.35">
      <c r="A1906" t="s">
        <v>9071</v>
      </c>
      <c r="B1906" t="s">
        <v>16615</v>
      </c>
      <c r="C1906" t="s">
        <v>22</v>
      </c>
      <c r="D1906" t="s">
        <v>22</v>
      </c>
      <c r="E1906" t="s">
        <v>14334</v>
      </c>
      <c r="F1906" t="s">
        <v>13347</v>
      </c>
      <c r="G1906" t="s">
        <v>22</v>
      </c>
      <c r="H1906" t="s">
        <v>7046</v>
      </c>
      <c r="I1906" t="s">
        <v>22</v>
      </c>
      <c r="J1906" t="s">
        <v>22</v>
      </c>
      <c r="K1906" t="s">
        <v>22</v>
      </c>
      <c r="L1906" t="s">
        <v>22</v>
      </c>
      <c r="M1906" t="s">
        <v>16616</v>
      </c>
      <c r="N1906" t="s">
        <v>22</v>
      </c>
      <c r="O1906" t="s">
        <v>22</v>
      </c>
    </row>
    <row r="1907" spans="1:15" x14ac:dyDescent="0.35">
      <c r="A1907" t="s">
        <v>9071</v>
      </c>
      <c r="B1907" t="s">
        <v>16617</v>
      </c>
      <c r="C1907" t="s">
        <v>22</v>
      </c>
      <c r="D1907" t="s">
        <v>22</v>
      </c>
      <c r="E1907" t="s">
        <v>14334</v>
      </c>
      <c r="F1907" t="s">
        <v>13347</v>
      </c>
      <c r="G1907" t="s">
        <v>22</v>
      </c>
      <c r="H1907" t="s">
        <v>7046</v>
      </c>
      <c r="I1907" t="s">
        <v>22</v>
      </c>
      <c r="J1907" t="s">
        <v>22</v>
      </c>
      <c r="K1907" t="s">
        <v>22</v>
      </c>
      <c r="L1907" t="s">
        <v>22</v>
      </c>
      <c r="M1907" t="s">
        <v>16618</v>
      </c>
      <c r="N1907" t="s">
        <v>22</v>
      </c>
      <c r="O1907" t="s">
        <v>22</v>
      </c>
    </row>
    <row r="1908" spans="1:15" x14ac:dyDescent="0.35">
      <c r="A1908" t="s">
        <v>9071</v>
      </c>
      <c r="B1908" t="s">
        <v>16619</v>
      </c>
      <c r="C1908" t="s">
        <v>22</v>
      </c>
      <c r="D1908" t="s">
        <v>22</v>
      </c>
      <c r="E1908" t="s">
        <v>14334</v>
      </c>
      <c r="F1908" t="s">
        <v>13347</v>
      </c>
      <c r="G1908" t="s">
        <v>22</v>
      </c>
      <c r="H1908" t="s">
        <v>7046</v>
      </c>
      <c r="I1908" t="s">
        <v>22</v>
      </c>
      <c r="J1908" t="s">
        <v>22</v>
      </c>
      <c r="K1908" t="s">
        <v>22</v>
      </c>
      <c r="L1908" t="s">
        <v>22</v>
      </c>
      <c r="M1908" t="s">
        <v>16620</v>
      </c>
      <c r="N1908" t="s">
        <v>22</v>
      </c>
      <c r="O1908" t="s">
        <v>22</v>
      </c>
    </row>
    <row r="1909" spans="1:15" x14ac:dyDescent="0.35">
      <c r="A1909" t="s">
        <v>9071</v>
      </c>
      <c r="B1909" t="s">
        <v>16621</v>
      </c>
      <c r="C1909" t="s">
        <v>22</v>
      </c>
      <c r="D1909" t="s">
        <v>22</v>
      </c>
      <c r="E1909" t="s">
        <v>14334</v>
      </c>
      <c r="F1909" t="s">
        <v>13347</v>
      </c>
      <c r="G1909" t="s">
        <v>22</v>
      </c>
      <c r="H1909" t="s">
        <v>7046</v>
      </c>
      <c r="I1909" t="s">
        <v>22</v>
      </c>
      <c r="J1909" t="s">
        <v>22</v>
      </c>
      <c r="K1909" t="s">
        <v>22</v>
      </c>
      <c r="L1909" t="s">
        <v>22</v>
      </c>
      <c r="M1909" t="s">
        <v>16622</v>
      </c>
      <c r="N1909" t="s">
        <v>22</v>
      </c>
      <c r="O1909" t="s">
        <v>22</v>
      </c>
    </row>
    <row r="1910" spans="1:15" x14ac:dyDescent="0.35">
      <c r="A1910" t="s">
        <v>9071</v>
      </c>
      <c r="B1910" t="s">
        <v>16623</v>
      </c>
      <c r="C1910" t="s">
        <v>22</v>
      </c>
      <c r="D1910" t="s">
        <v>22</v>
      </c>
      <c r="E1910" t="s">
        <v>14334</v>
      </c>
      <c r="F1910" t="s">
        <v>13347</v>
      </c>
      <c r="G1910" t="s">
        <v>22</v>
      </c>
      <c r="H1910" t="s">
        <v>7046</v>
      </c>
      <c r="I1910" t="s">
        <v>22</v>
      </c>
      <c r="J1910" t="s">
        <v>22</v>
      </c>
      <c r="K1910" t="s">
        <v>22</v>
      </c>
      <c r="L1910" t="s">
        <v>22</v>
      </c>
      <c r="M1910" t="s">
        <v>16624</v>
      </c>
      <c r="N1910" t="s">
        <v>22</v>
      </c>
      <c r="O1910" t="s">
        <v>22</v>
      </c>
    </row>
    <row r="1911" spans="1:15" x14ac:dyDescent="0.35">
      <c r="A1911" t="s">
        <v>9071</v>
      </c>
      <c r="B1911" t="s">
        <v>16625</v>
      </c>
      <c r="C1911" t="s">
        <v>22</v>
      </c>
      <c r="D1911" t="s">
        <v>22</v>
      </c>
      <c r="E1911" t="s">
        <v>14334</v>
      </c>
      <c r="F1911" t="s">
        <v>13347</v>
      </c>
      <c r="G1911" t="s">
        <v>22</v>
      </c>
      <c r="H1911" t="s">
        <v>7046</v>
      </c>
      <c r="I1911" t="s">
        <v>22</v>
      </c>
      <c r="J1911" t="s">
        <v>22</v>
      </c>
      <c r="K1911" t="s">
        <v>22</v>
      </c>
      <c r="L1911" t="s">
        <v>22</v>
      </c>
      <c r="M1911" t="s">
        <v>16626</v>
      </c>
      <c r="N1911" t="s">
        <v>22</v>
      </c>
      <c r="O1911" t="s">
        <v>22</v>
      </c>
    </row>
    <row r="1912" spans="1:15" x14ac:dyDescent="0.35">
      <c r="A1912" t="s">
        <v>9071</v>
      </c>
      <c r="B1912" t="s">
        <v>16627</v>
      </c>
      <c r="C1912" t="s">
        <v>22</v>
      </c>
      <c r="D1912" t="s">
        <v>22</v>
      </c>
      <c r="E1912" t="s">
        <v>14334</v>
      </c>
      <c r="F1912" t="s">
        <v>13347</v>
      </c>
      <c r="G1912" t="s">
        <v>22</v>
      </c>
      <c r="H1912" t="s">
        <v>7046</v>
      </c>
      <c r="I1912" t="s">
        <v>22</v>
      </c>
      <c r="J1912" t="s">
        <v>22</v>
      </c>
      <c r="K1912" t="s">
        <v>22</v>
      </c>
      <c r="L1912" t="s">
        <v>22</v>
      </c>
      <c r="M1912" t="s">
        <v>16628</v>
      </c>
      <c r="N1912" t="s">
        <v>22</v>
      </c>
      <c r="O1912" t="s">
        <v>22</v>
      </c>
    </row>
    <row r="1913" spans="1:15" x14ac:dyDescent="0.35">
      <c r="A1913" t="s">
        <v>9071</v>
      </c>
      <c r="B1913" t="s">
        <v>16629</v>
      </c>
      <c r="C1913" t="s">
        <v>22</v>
      </c>
      <c r="D1913" t="s">
        <v>22</v>
      </c>
      <c r="E1913" t="s">
        <v>14334</v>
      </c>
      <c r="F1913" t="s">
        <v>13347</v>
      </c>
      <c r="G1913" t="s">
        <v>22</v>
      </c>
      <c r="H1913" t="s">
        <v>7046</v>
      </c>
      <c r="I1913" t="s">
        <v>22</v>
      </c>
      <c r="J1913" t="s">
        <v>22</v>
      </c>
      <c r="K1913" t="s">
        <v>22</v>
      </c>
      <c r="L1913" t="s">
        <v>22</v>
      </c>
      <c r="M1913" t="s">
        <v>16630</v>
      </c>
      <c r="N1913" t="s">
        <v>22</v>
      </c>
      <c r="O1913" t="s">
        <v>22</v>
      </c>
    </row>
    <row r="1914" spans="1:15" x14ac:dyDescent="0.35">
      <c r="A1914" t="s">
        <v>9071</v>
      </c>
      <c r="B1914" t="s">
        <v>16631</v>
      </c>
      <c r="C1914" t="s">
        <v>22</v>
      </c>
      <c r="D1914" t="s">
        <v>22</v>
      </c>
      <c r="E1914" t="s">
        <v>14334</v>
      </c>
      <c r="F1914" t="s">
        <v>13347</v>
      </c>
      <c r="G1914" t="s">
        <v>22</v>
      </c>
      <c r="H1914" t="s">
        <v>7046</v>
      </c>
      <c r="I1914" t="s">
        <v>22</v>
      </c>
      <c r="J1914" t="s">
        <v>22</v>
      </c>
      <c r="K1914" t="s">
        <v>22</v>
      </c>
      <c r="L1914" t="s">
        <v>22</v>
      </c>
      <c r="M1914" t="s">
        <v>16632</v>
      </c>
      <c r="N1914" t="s">
        <v>22</v>
      </c>
      <c r="O1914" t="s">
        <v>22</v>
      </c>
    </row>
    <row r="1915" spans="1:15" x14ac:dyDescent="0.35">
      <c r="A1915" t="s">
        <v>9071</v>
      </c>
      <c r="B1915" t="s">
        <v>16633</v>
      </c>
      <c r="C1915" t="s">
        <v>22</v>
      </c>
      <c r="D1915" t="s">
        <v>22</v>
      </c>
      <c r="E1915" t="s">
        <v>14334</v>
      </c>
      <c r="F1915" t="s">
        <v>13347</v>
      </c>
      <c r="G1915" t="s">
        <v>22</v>
      </c>
      <c r="H1915" t="s">
        <v>7046</v>
      </c>
      <c r="I1915" t="s">
        <v>22</v>
      </c>
      <c r="J1915" t="s">
        <v>22</v>
      </c>
      <c r="K1915" t="s">
        <v>22</v>
      </c>
      <c r="L1915" t="s">
        <v>22</v>
      </c>
      <c r="M1915" t="s">
        <v>16634</v>
      </c>
      <c r="N1915" t="s">
        <v>22</v>
      </c>
      <c r="O1915" t="s">
        <v>22</v>
      </c>
    </row>
    <row r="1916" spans="1:15" x14ac:dyDescent="0.35">
      <c r="A1916" t="s">
        <v>9071</v>
      </c>
      <c r="B1916" t="s">
        <v>16635</v>
      </c>
      <c r="C1916" t="s">
        <v>22</v>
      </c>
      <c r="D1916" t="s">
        <v>22</v>
      </c>
      <c r="E1916" t="s">
        <v>14334</v>
      </c>
      <c r="F1916" t="s">
        <v>13347</v>
      </c>
      <c r="G1916" t="s">
        <v>22</v>
      </c>
      <c r="H1916" t="s">
        <v>7046</v>
      </c>
      <c r="I1916" t="s">
        <v>22</v>
      </c>
      <c r="J1916" t="s">
        <v>22</v>
      </c>
      <c r="K1916" t="s">
        <v>22</v>
      </c>
      <c r="L1916" t="s">
        <v>22</v>
      </c>
      <c r="M1916" t="s">
        <v>16635</v>
      </c>
      <c r="N1916" t="s">
        <v>22</v>
      </c>
      <c r="O1916" t="s">
        <v>22</v>
      </c>
    </row>
    <row r="1917" spans="1:15" x14ac:dyDescent="0.35">
      <c r="A1917" t="s">
        <v>9071</v>
      </c>
      <c r="B1917" t="s">
        <v>16636</v>
      </c>
      <c r="C1917" t="s">
        <v>22</v>
      </c>
      <c r="D1917" t="s">
        <v>22</v>
      </c>
      <c r="E1917" t="s">
        <v>14334</v>
      </c>
      <c r="F1917" t="s">
        <v>13347</v>
      </c>
      <c r="G1917" t="s">
        <v>22</v>
      </c>
      <c r="H1917" t="s">
        <v>7046</v>
      </c>
      <c r="I1917" t="s">
        <v>22</v>
      </c>
      <c r="J1917" t="s">
        <v>22</v>
      </c>
      <c r="K1917" t="s">
        <v>22</v>
      </c>
      <c r="L1917" t="s">
        <v>22</v>
      </c>
      <c r="M1917" t="s">
        <v>16636</v>
      </c>
      <c r="N1917" t="s">
        <v>22</v>
      </c>
      <c r="O1917" t="s">
        <v>22</v>
      </c>
    </row>
    <row r="1918" spans="1:15" x14ac:dyDescent="0.35">
      <c r="A1918" t="s">
        <v>9071</v>
      </c>
      <c r="B1918" t="s">
        <v>16637</v>
      </c>
      <c r="C1918" t="s">
        <v>22</v>
      </c>
      <c r="D1918" t="s">
        <v>22</v>
      </c>
      <c r="E1918" t="s">
        <v>14334</v>
      </c>
      <c r="F1918" t="s">
        <v>13347</v>
      </c>
      <c r="G1918" t="s">
        <v>22</v>
      </c>
      <c r="H1918" t="s">
        <v>7046</v>
      </c>
      <c r="I1918" t="s">
        <v>22</v>
      </c>
      <c r="J1918" t="s">
        <v>22</v>
      </c>
      <c r="K1918" t="s">
        <v>22</v>
      </c>
      <c r="L1918" t="s">
        <v>22</v>
      </c>
      <c r="M1918" t="s">
        <v>16637</v>
      </c>
      <c r="N1918" t="s">
        <v>22</v>
      </c>
      <c r="O1918" t="s">
        <v>22</v>
      </c>
    </row>
    <row r="1919" spans="1:15" x14ac:dyDescent="0.35">
      <c r="A1919" t="s">
        <v>9071</v>
      </c>
      <c r="B1919" t="s">
        <v>16638</v>
      </c>
      <c r="C1919" t="s">
        <v>22</v>
      </c>
      <c r="D1919" t="s">
        <v>22</v>
      </c>
      <c r="E1919" t="s">
        <v>14334</v>
      </c>
      <c r="F1919" t="s">
        <v>13347</v>
      </c>
      <c r="G1919" t="s">
        <v>22</v>
      </c>
      <c r="H1919" t="s">
        <v>7046</v>
      </c>
      <c r="I1919" t="s">
        <v>22</v>
      </c>
      <c r="J1919" t="s">
        <v>22</v>
      </c>
      <c r="K1919" t="s">
        <v>22</v>
      </c>
      <c r="L1919" t="s">
        <v>22</v>
      </c>
      <c r="M1919" t="s">
        <v>16638</v>
      </c>
      <c r="N1919" t="s">
        <v>22</v>
      </c>
      <c r="O1919" t="s">
        <v>22</v>
      </c>
    </row>
    <row r="1920" spans="1:15" x14ac:dyDescent="0.35">
      <c r="A1920" t="s">
        <v>9071</v>
      </c>
      <c r="B1920" t="s">
        <v>16639</v>
      </c>
      <c r="C1920" t="s">
        <v>22</v>
      </c>
      <c r="D1920" t="s">
        <v>22</v>
      </c>
      <c r="E1920" t="s">
        <v>14334</v>
      </c>
      <c r="F1920" t="s">
        <v>13347</v>
      </c>
      <c r="G1920" t="s">
        <v>22</v>
      </c>
      <c r="H1920" t="s">
        <v>7046</v>
      </c>
      <c r="I1920" t="s">
        <v>22</v>
      </c>
      <c r="J1920" t="s">
        <v>22</v>
      </c>
      <c r="K1920" t="s">
        <v>22</v>
      </c>
      <c r="L1920" t="s">
        <v>22</v>
      </c>
      <c r="M1920" t="s">
        <v>16639</v>
      </c>
      <c r="N1920" t="s">
        <v>22</v>
      </c>
      <c r="O1920" t="s">
        <v>22</v>
      </c>
    </row>
    <row r="1921" spans="1:15" x14ac:dyDescent="0.35">
      <c r="A1921" t="s">
        <v>9071</v>
      </c>
      <c r="B1921" t="s">
        <v>16640</v>
      </c>
      <c r="C1921" t="s">
        <v>22</v>
      </c>
      <c r="D1921" t="s">
        <v>22</v>
      </c>
      <c r="E1921" t="s">
        <v>14334</v>
      </c>
      <c r="F1921" t="s">
        <v>13347</v>
      </c>
      <c r="G1921" t="s">
        <v>22</v>
      </c>
      <c r="H1921" t="s">
        <v>7046</v>
      </c>
      <c r="I1921" t="s">
        <v>22</v>
      </c>
      <c r="J1921" t="s">
        <v>22</v>
      </c>
      <c r="K1921" t="s">
        <v>22</v>
      </c>
      <c r="L1921" t="s">
        <v>22</v>
      </c>
      <c r="M1921" t="s">
        <v>16640</v>
      </c>
      <c r="N1921" t="s">
        <v>22</v>
      </c>
      <c r="O1921" t="s">
        <v>22</v>
      </c>
    </row>
    <row r="1922" spans="1:15" x14ac:dyDescent="0.35">
      <c r="A1922" t="s">
        <v>9071</v>
      </c>
      <c r="B1922" t="s">
        <v>16641</v>
      </c>
      <c r="C1922" t="s">
        <v>22</v>
      </c>
      <c r="D1922" t="s">
        <v>22</v>
      </c>
      <c r="E1922" t="s">
        <v>14334</v>
      </c>
      <c r="F1922" t="s">
        <v>13347</v>
      </c>
      <c r="G1922" t="s">
        <v>22</v>
      </c>
      <c r="H1922" t="s">
        <v>7046</v>
      </c>
      <c r="I1922" t="s">
        <v>22</v>
      </c>
      <c r="J1922" t="s">
        <v>22</v>
      </c>
      <c r="K1922" t="s">
        <v>22</v>
      </c>
      <c r="L1922" t="s">
        <v>22</v>
      </c>
      <c r="M1922" t="s">
        <v>16641</v>
      </c>
      <c r="N1922" t="s">
        <v>22</v>
      </c>
      <c r="O1922" t="s">
        <v>22</v>
      </c>
    </row>
    <row r="1923" spans="1:15" x14ac:dyDescent="0.35">
      <c r="A1923" t="s">
        <v>9071</v>
      </c>
      <c r="B1923" t="s">
        <v>16642</v>
      </c>
      <c r="C1923" t="s">
        <v>22</v>
      </c>
      <c r="D1923" t="s">
        <v>22</v>
      </c>
      <c r="E1923" t="s">
        <v>14334</v>
      </c>
      <c r="F1923" t="s">
        <v>13347</v>
      </c>
      <c r="G1923" t="s">
        <v>22</v>
      </c>
      <c r="H1923" t="s">
        <v>22</v>
      </c>
      <c r="I1923" t="s">
        <v>22</v>
      </c>
      <c r="J1923" t="s">
        <v>22</v>
      </c>
      <c r="K1923" t="s">
        <v>22</v>
      </c>
      <c r="L1923" t="s">
        <v>22</v>
      </c>
      <c r="M1923" t="s">
        <v>16642</v>
      </c>
      <c r="N1923" t="s">
        <v>22</v>
      </c>
      <c r="O1923" t="s">
        <v>22</v>
      </c>
    </row>
    <row r="1924" spans="1:15" x14ac:dyDescent="0.35">
      <c r="A1924" t="s">
        <v>9071</v>
      </c>
      <c r="B1924" t="s">
        <v>16643</v>
      </c>
      <c r="C1924" t="s">
        <v>22</v>
      </c>
      <c r="D1924" t="s">
        <v>22</v>
      </c>
      <c r="E1924" t="s">
        <v>14334</v>
      </c>
      <c r="F1924" t="s">
        <v>13347</v>
      </c>
      <c r="G1924" t="s">
        <v>22</v>
      </c>
      <c r="H1924" t="s">
        <v>22</v>
      </c>
      <c r="I1924" t="s">
        <v>22</v>
      </c>
      <c r="J1924" t="s">
        <v>22</v>
      </c>
      <c r="K1924" t="s">
        <v>22</v>
      </c>
      <c r="L1924" t="s">
        <v>22</v>
      </c>
      <c r="M1924" t="s">
        <v>16643</v>
      </c>
      <c r="N1924" t="s">
        <v>22</v>
      </c>
      <c r="O1924" t="s">
        <v>22</v>
      </c>
    </row>
    <row r="1925" spans="1:15" x14ac:dyDescent="0.35">
      <c r="A1925" t="s">
        <v>9071</v>
      </c>
      <c r="B1925" t="s">
        <v>16644</v>
      </c>
      <c r="C1925" t="s">
        <v>22</v>
      </c>
      <c r="D1925" t="s">
        <v>22</v>
      </c>
      <c r="E1925" t="s">
        <v>14334</v>
      </c>
      <c r="F1925" t="s">
        <v>13347</v>
      </c>
      <c r="G1925" t="s">
        <v>22</v>
      </c>
      <c r="H1925" t="s">
        <v>22</v>
      </c>
      <c r="I1925" t="s">
        <v>22</v>
      </c>
      <c r="J1925" t="s">
        <v>22</v>
      </c>
      <c r="K1925" t="s">
        <v>22</v>
      </c>
      <c r="L1925" t="s">
        <v>22</v>
      </c>
      <c r="M1925" t="s">
        <v>16644</v>
      </c>
      <c r="N1925" t="s">
        <v>22</v>
      </c>
      <c r="O1925" t="s">
        <v>22</v>
      </c>
    </row>
    <row r="1926" spans="1:15" x14ac:dyDescent="0.35">
      <c r="A1926" t="s">
        <v>9071</v>
      </c>
      <c r="B1926" t="s">
        <v>16645</v>
      </c>
      <c r="C1926" t="s">
        <v>22</v>
      </c>
      <c r="D1926" t="s">
        <v>22</v>
      </c>
      <c r="E1926" t="s">
        <v>14334</v>
      </c>
      <c r="F1926" t="s">
        <v>13347</v>
      </c>
      <c r="G1926" t="s">
        <v>22</v>
      </c>
      <c r="H1926" t="s">
        <v>7046</v>
      </c>
      <c r="I1926" t="s">
        <v>22</v>
      </c>
      <c r="J1926" t="s">
        <v>22</v>
      </c>
      <c r="K1926" t="s">
        <v>22</v>
      </c>
      <c r="L1926" t="s">
        <v>22</v>
      </c>
      <c r="M1926" t="s">
        <v>16645</v>
      </c>
      <c r="N1926" t="s">
        <v>22</v>
      </c>
      <c r="O1926" t="s">
        <v>22</v>
      </c>
    </row>
    <row r="1927" spans="1:15" x14ac:dyDescent="0.35">
      <c r="A1927" t="s">
        <v>9071</v>
      </c>
      <c r="B1927" t="s">
        <v>16646</v>
      </c>
      <c r="C1927" t="s">
        <v>22</v>
      </c>
      <c r="D1927" t="s">
        <v>22</v>
      </c>
      <c r="E1927" t="s">
        <v>14334</v>
      </c>
      <c r="F1927" t="s">
        <v>13347</v>
      </c>
      <c r="G1927" t="s">
        <v>22</v>
      </c>
      <c r="H1927" t="s">
        <v>22</v>
      </c>
      <c r="I1927" t="s">
        <v>22</v>
      </c>
      <c r="J1927" t="s">
        <v>22</v>
      </c>
      <c r="K1927" t="s">
        <v>22</v>
      </c>
      <c r="L1927" t="s">
        <v>22</v>
      </c>
      <c r="M1927" t="s">
        <v>16646</v>
      </c>
      <c r="N1927" t="s">
        <v>22</v>
      </c>
      <c r="O1927" t="s">
        <v>22</v>
      </c>
    </row>
    <row r="1928" spans="1:15" x14ac:dyDescent="0.35">
      <c r="A1928" t="s">
        <v>9071</v>
      </c>
      <c r="B1928" t="s">
        <v>16647</v>
      </c>
      <c r="C1928" t="s">
        <v>22</v>
      </c>
      <c r="D1928" t="s">
        <v>22</v>
      </c>
      <c r="E1928" t="s">
        <v>13352</v>
      </c>
      <c r="F1928" t="s">
        <v>13351</v>
      </c>
      <c r="G1928" t="s">
        <v>22</v>
      </c>
      <c r="H1928" t="s">
        <v>22</v>
      </c>
      <c r="I1928" t="s">
        <v>22</v>
      </c>
      <c r="J1928" t="s">
        <v>22</v>
      </c>
      <c r="K1928" t="s">
        <v>22</v>
      </c>
      <c r="L1928" t="s">
        <v>22</v>
      </c>
      <c r="M1928" t="s">
        <v>16648</v>
      </c>
      <c r="N1928" t="s">
        <v>22</v>
      </c>
      <c r="O1928" t="s">
        <v>22</v>
      </c>
    </row>
    <row r="1929" spans="1:15" x14ac:dyDescent="0.35">
      <c r="A1929" t="s">
        <v>9071</v>
      </c>
      <c r="B1929" t="s">
        <v>16649</v>
      </c>
      <c r="C1929" t="s">
        <v>22</v>
      </c>
      <c r="D1929" t="s">
        <v>22</v>
      </c>
      <c r="E1929" t="s">
        <v>14334</v>
      </c>
      <c r="F1929" t="s">
        <v>13347</v>
      </c>
      <c r="G1929" t="s">
        <v>22</v>
      </c>
      <c r="H1929" t="s">
        <v>22</v>
      </c>
      <c r="I1929" t="s">
        <v>22</v>
      </c>
      <c r="J1929" t="s">
        <v>22</v>
      </c>
      <c r="K1929" t="s">
        <v>22</v>
      </c>
      <c r="L1929" t="s">
        <v>22</v>
      </c>
      <c r="M1929" t="s">
        <v>16649</v>
      </c>
      <c r="N1929" t="s">
        <v>22</v>
      </c>
      <c r="O1929" t="s">
        <v>22</v>
      </c>
    </row>
    <row r="1930" spans="1:15" x14ac:dyDescent="0.35">
      <c r="A1930" t="s">
        <v>9071</v>
      </c>
      <c r="B1930" t="s">
        <v>16650</v>
      </c>
      <c r="C1930" t="s">
        <v>22</v>
      </c>
      <c r="D1930" t="s">
        <v>22</v>
      </c>
      <c r="E1930" t="s">
        <v>14334</v>
      </c>
      <c r="F1930" t="s">
        <v>13347</v>
      </c>
      <c r="G1930" t="s">
        <v>22</v>
      </c>
      <c r="H1930" t="s">
        <v>22</v>
      </c>
      <c r="I1930" t="s">
        <v>22</v>
      </c>
      <c r="J1930" t="s">
        <v>22</v>
      </c>
      <c r="K1930" t="s">
        <v>22</v>
      </c>
      <c r="L1930" t="s">
        <v>22</v>
      </c>
      <c r="M1930" t="s">
        <v>16650</v>
      </c>
      <c r="N1930" t="s">
        <v>22</v>
      </c>
      <c r="O1930" t="s">
        <v>22</v>
      </c>
    </row>
    <row r="1931" spans="1:15" x14ac:dyDescent="0.35">
      <c r="A1931" t="s">
        <v>9071</v>
      </c>
      <c r="B1931" t="s">
        <v>16651</v>
      </c>
      <c r="C1931" t="s">
        <v>22</v>
      </c>
      <c r="D1931" t="s">
        <v>22</v>
      </c>
      <c r="E1931" t="s">
        <v>14334</v>
      </c>
      <c r="F1931" t="s">
        <v>13347</v>
      </c>
      <c r="G1931" t="s">
        <v>22</v>
      </c>
      <c r="H1931" t="s">
        <v>22</v>
      </c>
      <c r="I1931" t="s">
        <v>22</v>
      </c>
      <c r="J1931" t="s">
        <v>22</v>
      </c>
      <c r="K1931" t="s">
        <v>22</v>
      </c>
      <c r="L1931" t="s">
        <v>22</v>
      </c>
      <c r="M1931" t="s">
        <v>16651</v>
      </c>
      <c r="N1931" t="s">
        <v>22</v>
      </c>
      <c r="O1931" t="s">
        <v>22</v>
      </c>
    </row>
    <row r="1932" spans="1:15" x14ac:dyDescent="0.35">
      <c r="A1932" t="s">
        <v>9071</v>
      </c>
      <c r="B1932" t="s">
        <v>16652</v>
      </c>
      <c r="C1932" t="s">
        <v>22</v>
      </c>
      <c r="D1932" t="s">
        <v>22</v>
      </c>
      <c r="E1932" t="s">
        <v>14334</v>
      </c>
      <c r="F1932" t="s">
        <v>13347</v>
      </c>
      <c r="G1932" t="s">
        <v>22</v>
      </c>
      <c r="H1932" t="s">
        <v>22</v>
      </c>
      <c r="I1932" t="s">
        <v>22</v>
      </c>
      <c r="J1932" t="s">
        <v>22</v>
      </c>
      <c r="K1932" t="s">
        <v>22</v>
      </c>
      <c r="L1932" t="s">
        <v>22</v>
      </c>
      <c r="M1932" t="s">
        <v>16651</v>
      </c>
      <c r="N1932" t="s">
        <v>22</v>
      </c>
      <c r="O1932" t="s">
        <v>22</v>
      </c>
    </row>
    <row r="1933" spans="1:15" x14ac:dyDescent="0.35">
      <c r="A1933" t="s">
        <v>9071</v>
      </c>
      <c r="B1933" t="s">
        <v>16653</v>
      </c>
      <c r="C1933" t="s">
        <v>22</v>
      </c>
      <c r="D1933" t="s">
        <v>22</v>
      </c>
      <c r="E1933" t="s">
        <v>14334</v>
      </c>
      <c r="F1933" t="s">
        <v>13347</v>
      </c>
      <c r="G1933" t="s">
        <v>22</v>
      </c>
      <c r="H1933" t="s">
        <v>7048</v>
      </c>
      <c r="I1933" t="s">
        <v>22</v>
      </c>
      <c r="J1933" t="s">
        <v>22</v>
      </c>
      <c r="K1933" t="s">
        <v>22</v>
      </c>
      <c r="L1933" t="s">
        <v>22</v>
      </c>
      <c r="M1933" t="s">
        <v>16653</v>
      </c>
      <c r="N1933" t="s">
        <v>22</v>
      </c>
      <c r="O1933" t="s">
        <v>22</v>
      </c>
    </row>
    <row r="1934" spans="1:15" x14ac:dyDescent="0.35">
      <c r="A1934" t="s">
        <v>9071</v>
      </c>
      <c r="B1934" t="s">
        <v>16654</v>
      </c>
      <c r="C1934" t="s">
        <v>22</v>
      </c>
      <c r="D1934" t="s">
        <v>22</v>
      </c>
      <c r="E1934" t="s">
        <v>14334</v>
      </c>
      <c r="F1934" t="s">
        <v>13347</v>
      </c>
      <c r="G1934" t="s">
        <v>22</v>
      </c>
      <c r="H1934" t="s">
        <v>7048</v>
      </c>
      <c r="I1934" t="s">
        <v>22</v>
      </c>
      <c r="J1934" t="s">
        <v>22</v>
      </c>
      <c r="K1934" t="s">
        <v>22</v>
      </c>
      <c r="L1934" t="s">
        <v>22</v>
      </c>
      <c r="M1934" t="s">
        <v>16654</v>
      </c>
      <c r="N1934" t="s">
        <v>22</v>
      </c>
      <c r="O1934" t="s">
        <v>22</v>
      </c>
    </row>
    <row r="1935" spans="1:15" x14ac:dyDescent="0.35">
      <c r="A1935" t="s">
        <v>9071</v>
      </c>
      <c r="B1935" t="s">
        <v>16655</v>
      </c>
      <c r="C1935" t="s">
        <v>22</v>
      </c>
      <c r="D1935" t="s">
        <v>22</v>
      </c>
      <c r="E1935" t="s">
        <v>14334</v>
      </c>
      <c r="F1935" t="s">
        <v>13347</v>
      </c>
      <c r="G1935" t="s">
        <v>22</v>
      </c>
      <c r="H1935" t="s">
        <v>22</v>
      </c>
      <c r="I1935" t="s">
        <v>22</v>
      </c>
      <c r="J1935" t="s">
        <v>22</v>
      </c>
      <c r="K1935" t="s">
        <v>22</v>
      </c>
      <c r="L1935" t="s">
        <v>22</v>
      </c>
      <c r="M1935" t="s">
        <v>16655</v>
      </c>
      <c r="N1935" t="s">
        <v>22</v>
      </c>
      <c r="O1935" t="s">
        <v>22</v>
      </c>
    </row>
    <row r="1936" spans="1:15" x14ac:dyDescent="0.35">
      <c r="A1936" t="s">
        <v>9071</v>
      </c>
      <c r="B1936" t="s">
        <v>16656</v>
      </c>
      <c r="C1936" t="s">
        <v>22</v>
      </c>
      <c r="D1936" t="s">
        <v>22</v>
      </c>
      <c r="E1936" t="s">
        <v>14334</v>
      </c>
      <c r="F1936" t="s">
        <v>13347</v>
      </c>
      <c r="G1936" t="s">
        <v>22</v>
      </c>
      <c r="H1936" t="s">
        <v>7046</v>
      </c>
      <c r="I1936" t="s">
        <v>22</v>
      </c>
      <c r="J1936" t="s">
        <v>22</v>
      </c>
      <c r="K1936" t="s">
        <v>22</v>
      </c>
      <c r="L1936" t="s">
        <v>22</v>
      </c>
      <c r="M1936" t="s">
        <v>16656</v>
      </c>
      <c r="N1936" t="s">
        <v>22</v>
      </c>
      <c r="O1936" t="s">
        <v>22</v>
      </c>
    </row>
    <row r="1937" spans="1:15" x14ac:dyDescent="0.35">
      <c r="A1937" s="109" t="s">
        <v>9071</v>
      </c>
      <c r="B1937" t="s">
        <v>16657</v>
      </c>
      <c r="C1937" t="s">
        <v>22</v>
      </c>
      <c r="D1937" t="s">
        <v>22</v>
      </c>
      <c r="E1937" t="s">
        <v>14334</v>
      </c>
      <c r="F1937" t="s">
        <v>13347</v>
      </c>
      <c r="G1937" t="s">
        <v>22</v>
      </c>
      <c r="H1937" t="s">
        <v>7052</v>
      </c>
      <c r="I1937" s="91" t="s">
        <v>7029</v>
      </c>
      <c r="J1937" t="s">
        <v>22</v>
      </c>
      <c r="K1937" t="s">
        <v>22</v>
      </c>
      <c r="L1937" t="s">
        <v>22</v>
      </c>
      <c r="M1937" t="s">
        <v>16658</v>
      </c>
      <c r="N1937" t="s">
        <v>22</v>
      </c>
      <c r="O1937" t="s">
        <v>22</v>
      </c>
    </row>
    <row r="1938" spans="1:15" x14ac:dyDescent="0.35">
      <c r="A1938" t="s">
        <v>9071</v>
      </c>
      <c r="B1938" t="s">
        <v>16659</v>
      </c>
      <c r="C1938" t="s">
        <v>22</v>
      </c>
      <c r="D1938" t="s">
        <v>22</v>
      </c>
      <c r="E1938" t="s">
        <v>14334</v>
      </c>
      <c r="F1938" t="s">
        <v>13347</v>
      </c>
      <c r="G1938" t="s">
        <v>22</v>
      </c>
      <c r="H1938" t="s">
        <v>22</v>
      </c>
      <c r="I1938" t="s">
        <v>22</v>
      </c>
      <c r="J1938" t="s">
        <v>22</v>
      </c>
      <c r="K1938" t="s">
        <v>22</v>
      </c>
      <c r="L1938" t="s">
        <v>22</v>
      </c>
      <c r="M1938" t="s">
        <v>16659</v>
      </c>
      <c r="N1938" t="s">
        <v>22</v>
      </c>
      <c r="O1938" t="s">
        <v>22</v>
      </c>
    </row>
    <row r="1939" spans="1:15" x14ac:dyDescent="0.35">
      <c r="A1939" t="s">
        <v>9071</v>
      </c>
      <c r="B1939" t="s">
        <v>16660</v>
      </c>
      <c r="C1939" t="s">
        <v>22</v>
      </c>
      <c r="D1939" t="s">
        <v>22</v>
      </c>
      <c r="E1939" t="s">
        <v>14334</v>
      </c>
      <c r="F1939" t="s">
        <v>13347</v>
      </c>
      <c r="G1939" t="s">
        <v>22</v>
      </c>
      <c r="H1939" t="s">
        <v>7052</v>
      </c>
      <c r="I1939" t="s">
        <v>22</v>
      </c>
      <c r="J1939" t="s">
        <v>22</v>
      </c>
      <c r="K1939" t="s">
        <v>22</v>
      </c>
      <c r="L1939" t="s">
        <v>22</v>
      </c>
      <c r="M1939" t="s">
        <v>16660</v>
      </c>
      <c r="N1939" t="s">
        <v>22</v>
      </c>
      <c r="O1939" t="s">
        <v>22</v>
      </c>
    </row>
    <row r="1940" spans="1:15" x14ac:dyDescent="0.35">
      <c r="A1940" t="s">
        <v>9071</v>
      </c>
      <c r="B1940" t="s">
        <v>16661</v>
      </c>
      <c r="C1940" t="s">
        <v>22</v>
      </c>
      <c r="D1940" t="s">
        <v>22</v>
      </c>
      <c r="E1940" t="s">
        <v>14334</v>
      </c>
      <c r="F1940" t="s">
        <v>13347</v>
      </c>
      <c r="G1940" t="s">
        <v>22</v>
      </c>
      <c r="H1940" t="s">
        <v>490</v>
      </c>
      <c r="I1940" t="s">
        <v>22</v>
      </c>
      <c r="J1940" t="s">
        <v>22</v>
      </c>
      <c r="K1940" t="s">
        <v>22</v>
      </c>
      <c r="L1940" t="s">
        <v>22</v>
      </c>
      <c r="M1940" t="s">
        <v>16662</v>
      </c>
      <c r="N1940" t="s">
        <v>22</v>
      </c>
      <c r="O1940" t="s">
        <v>22</v>
      </c>
    </row>
    <row r="1941" spans="1:15" x14ac:dyDescent="0.35">
      <c r="A1941" s="109" t="s">
        <v>9071</v>
      </c>
      <c r="B1941" t="s">
        <v>16663</v>
      </c>
      <c r="C1941" t="s">
        <v>22</v>
      </c>
      <c r="D1941" t="s">
        <v>22</v>
      </c>
      <c r="E1941" t="s">
        <v>14334</v>
      </c>
      <c r="F1941" t="s">
        <v>13347</v>
      </c>
      <c r="G1941" t="s">
        <v>22</v>
      </c>
      <c r="H1941" t="s">
        <v>7046</v>
      </c>
      <c r="I1941" s="91" t="s">
        <v>22</v>
      </c>
      <c r="J1941" t="s">
        <v>22</v>
      </c>
      <c r="K1941" t="s">
        <v>22</v>
      </c>
      <c r="L1941" t="s">
        <v>22</v>
      </c>
      <c r="M1941" t="s">
        <v>16663</v>
      </c>
      <c r="N1941" t="s">
        <v>22</v>
      </c>
      <c r="O1941" t="s">
        <v>22</v>
      </c>
    </row>
    <row r="1942" spans="1:15" x14ac:dyDescent="0.35">
      <c r="A1942" s="109" t="s">
        <v>9071</v>
      </c>
      <c r="B1942" t="s">
        <v>16664</v>
      </c>
      <c r="C1942" t="s">
        <v>22</v>
      </c>
      <c r="D1942" t="s">
        <v>22</v>
      </c>
      <c r="E1942" t="s">
        <v>14334</v>
      </c>
      <c r="F1942" t="s">
        <v>13347</v>
      </c>
      <c r="G1942" t="s">
        <v>22</v>
      </c>
      <c r="H1942" t="s">
        <v>7048</v>
      </c>
      <c r="I1942" s="91" t="s">
        <v>14424</v>
      </c>
      <c r="J1942" t="s">
        <v>22</v>
      </c>
      <c r="K1942" t="s">
        <v>22</v>
      </c>
      <c r="L1942" t="s">
        <v>22</v>
      </c>
      <c r="M1942" t="s">
        <v>16664</v>
      </c>
      <c r="N1942" t="s">
        <v>22</v>
      </c>
      <c r="O1942" t="s">
        <v>22</v>
      </c>
    </row>
    <row r="1943" spans="1:15" x14ac:dyDescent="0.35">
      <c r="A1943" s="109" t="s">
        <v>9071</v>
      </c>
      <c r="B1943" t="s">
        <v>16665</v>
      </c>
      <c r="C1943" t="s">
        <v>22</v>
      </c>
      <c r="D1943" t="s">
        <v>22</v>
      </c>
      <c r="E1943" t="s">
        <v>14334</v>
      </c>
      <c r="F1943" t="s">
        <v>13347</v>
      </c>
      <c r="G1943" t="s">
        <v>22</v>
      </c>
      <c r="H1943" t="s">
        <v>7052</v>
      </c>
      <c r="I1943" s="91" t="s">
        <v>7025</v>
      </c>
      <c r="J1943" t="s">
        <v>22</v>
      </c>
      <c r="K1943" t="s">
        <v>22</v>
      </c>
      <c r="L1943">
        <v>115</v>
      </c>
      <c r="M1943" t="s">
        <v>16665</v>
      </c>
      <c r="N1943" t="s">
        <v>22</v>
      </c>
      <c r="O1943" t="s">
        <v>22</v>
      </c>
    </row>
    <row r="1944" spans="1:15" x14ac:dyDescent="0.35">
      <c r="A1944" s="109" t="s">
        <v>9071</v>
      </c>
      <c r="B1944" t="s">
        <v>16666</v>
      </c>
      <c r="C1944" t="s">
        <v>22</v>
      </c>
      <c r="D1944" t="s">
        <v>22</v>
      </c>
      <c r="E1944" t="s">
        <v>14334</v>
      </c>
      <c r="F1944" t="s">
        <v>13347</v>
      </c>
      <c r="G1944" t="s">
        <v>22</v>
      </c>
      <c r="H1944" t="s">
        <v>7046</v>
      </c>
      <c r="I1944" s="91" t="s">
        <v>15681</v>
      </c>
      <c r="J1944" t="s">
        <v>22</v>
      </c>
      <c r="K1944" t="s">
        <v>22</v>
      </c>
      <c r="L1944" t="s">
        <v>22</v>
      </c>
      <c r="M1944" t="s">
        <v>16666</v>
      </c>
      <c r="N1944" t="s">
        <v>22</v>
      </c>
      <c r="O1944" t="s">
        <v>22</v>
      </c>
    </row>
    <row r="1945" spans="1:15" x14ac:dyDescent="0.35">
      <c r="A1945" s="109" t="s">
        <v>9071</v>
      </c>
      <c r="B1945" t="s">
        <v>16667</v>
      </c>
      <c r="C1945" t="s">
        <v>22</v>
      </c>
      <c r="D1945" t="s">
        <v>22</v>
      </c>
      <c r="E1945" t="s">
        <v>14334</v>
      </c>
      <c r="F1945" t="s">
        <v>13347</v>
      </c>
      <c r="G1945" t="s">
        <v>22</v>
      </c>
      <c r="H1945" t="s">
        <v>7052</v>
      </c>
      <c r="I1945" s="91" t="s">
        <v>15681</v>
      </c>
      <c r="J1945" t="s">
        <v>22</v>
      </c>
      <c r="K1945" t="s">
        <v>22</v>
      </c>
      <c r="L1945" t="s">
        <v>22</v>
      </c>
      <c r="M1945" t="s">
        <v>16667</v>
      </c>
      <c r="N1945" t="s">
        <v>22</v>
      </c>
      <c r="O1945" t="s">
        <v>22</v>
      </c>
    </row>
    <row r="1946" spans="1:15" x14ac:dyDescent="0.35">
      <c r="A1946" t="s">
        <v>9071</v>
      </c>
      <c r="B1946" t="s">
        <v>16668</v>
      </c>
      <c r="C1946" t="s">
        <v>22</v>
      </c>
      <c r="D1946" t="s">
        <v>22</v>
      </c>
      <c r="E1946" t="s">
        <v>14334</v>
      </c>
      <c r="F1946" t="s">
        <v>13347</v>
      </c>
      <c r="G1946" t="s">
        <v>22</v>
      </c>
      <c r="H1946" t="s">
        <v>7046</v>
      </c>
      <c r="I1946" t="s">
        <v>22</v>
      </c>
      <c r="J1946" t="s">
        <v>22</v>
      </c>
      <c r="K1946" t="s">
        <v>22</v>
      </c>
      <c r="L1946" t="s">
        <v>22</v>
      </c>
      <c r="M1946" t="s">
        <v>16668</v>
      </c>
      <c r="N1946" t="s">
        <v>22</v>
      </c>
      <c r="O1946" t="s">
        <v>22</v>
      </c>
    </row>
    <row r="1947" spans="1:15" x14ac:dyDescent="0.35">
      <c r="A1947" t="s">
        <v>9071</v>
      </c>
      <c r="B1947" t="s">
        <v>16668</v>
      </c>
      <c r="C1947" t="s">
        <v>22</v>
      </c>
      <c r="D1947" t="s">
        <v>22</v>
      </c>
      <c r="E1947" t="s">
        <v>14334</v>
      </c>
      <c r="F1947" t="s">
        <v>13347</v>
      </c>
      <c r="G1947" t="s">
        <v>22</v>
      </c>
      <c r="H1947" t="s">
        <v>7046</v>
      </c>
      <c r="I1947" t="s">
        <v>22</v>
      </c>
      <c r="J1947" t="s">
        <v>22</v>
      </c>
      <c r="K1947" t="s">
        <v>22</v>
      </c>
      <c r="L1947" t="s">
        <v>22</v>
      </c>
      <c r="M1947" t="s">
        <v>16668</v>
      </c>
      <c r="N1947" t="s">
        <v>22</v>
      </c>
      <c r="O1947" t="s">
        <v>22</v>
      </c>
    </row>
    <row r="1948" spans="1:15" x14ac:dyDescent="0.35">
      <c r="A1948" t="s">
        <v>9071</v>
      </c>
      <c r="B1948" t="s">
        <v>16669</v>
      </c>
      <c r="C1948" t="s">
        <v>22</v>
      </c>
      <c r="D1948" t="s">
        <v>22</v>
      </c>
      <c r="E1948" t="s">
        <v>14951</v>
      </c>
      <c r="F1948" t="s">
        <v>13347</v>
      </c>
      <c r="G1948" t="s">
        <v>22</v>
      </c>
      <c r="H1948" t="s">
        <v>22</v>
      </c>
      <c r="I1948" t="s">
        <v>22</v>
      </c>
      <c r="J1948" t="s">
        <v>22</v>
      </c>
      <c r="K1948" t="s">
        <v>22</v>
      </c>
      <c r="L1948" t="s">
        <v>22</v>
      </c>
      <c r="M1948" t="s">
        <v>16670</v>
      </c>
      <c r="N1948" t="s">
        <v>22</v>
      </c>
      <c r="O1948" t="s">
        <v>22</v>
      </c>
    </row>
    <row r="1949" spans="1:15" x14ac:dyDescent="0.35">
      <c r="A1949" t="s">
        <v>9071</v>
      </c>
      <c r="B1949" t="s">
        <v>16671</v>
      </c>
      <c r="C1949" t="s">
        <v>22</v>
      </c>
      <c r="D1949" t="s">
        <v>22</v>
      </c>
      <c r="E1949" t="s">
        <v>14334</v>
      </c>
      <c r="F1949" t="s">
        <v>13347</v>
      </c>
      <c r="G1949" t="s">
        <v>22</v>
      </c>
      <c r="H1949" t="s">
        <v>7046</v>
      </c>
      <c r="I1949" t="s">
        <v>22</v>
      </c>
      <c r="J1949" t="s">
        <v>22</v>
      </c>
      <c r="K1949" t="s">
        <v>22</v>
      </c>
      <c r="L1949" t="s">
        <v>22</v>
      </c>
      <c r="M1949" t="s">
        <v>16672</v>
      </c>
      <c r="N1949" t="s">
        <v>22</v>
      </c>
      <c r="O1949" t="s">
        <v>22</v>
      </c>
    </row>
    <row r="1950" spans="1:15" x14ac:dyDescent="0.35">
      <c r="A1950" t="s">
        <v>9071</v>
      </c>
      <c r="B1950" t="s">
        <v>16673</v>
      </c>
      <c r="C1950" t="s">
        <v>22</v>
      </c>
      <c r="D1950" t="s">
        <v>22</v>
      </c>
      <c r="E1950" t="s">
        <v>14334</v>
      </c>
      <c r="F1950" t="s">
        <v>13347</v>
      </c>
      <c r="G1950" t="s">
        <v>22</v>
      </c>
      <c r="H1950" t="s">
        <v>7046</v>
      </c>
      <c r="I1950" t="s">
        <v>22</v>
      </c>
      <c r="J1950" t="s">
        <v>22</v>
      </c>
      <c r="K1950" t="s">
        <v>22</v>
      </c>
      <c r="L1950" t="s">
        <v>22</v>
      </c>
      <c r="M1950" t="s">
        <v>16673</v>
      </c>
      <c r="N1950" t="s">
        <v>22</v>
      </c>
      <c r="O1950" t="s">
        <v>22</v>
      </c>
    </row>
    <row r="1951" spans="1:15" x14ac:dyDescent="0.35">
      <c r="A1951" t="s">
        <v>9071</v>
      </c>
      <c r="B1951" t="s">
        <v>16674</v>
      </c>
      <c r="C1951" t="s">
        <v>22</v>
      </c>
      <c r="D1951" t="s">
        <v>22</v>
      </c>
      <c r="E1951" t="s">
        <v>14951</v>
      </c>
      <c r="F1951" t="s">
        <v>13347</v>
      </c>
      <c r="G1951" t="s">
        <v>22</v>
      </c>
      <c r="H1951" t="s">
        <v>22</v>
      </c>
      <c r="I1951" t="s">
        <v>22</v>
      </c>
      <c r="J1951" t="s">
        <v>22</v>
      </c>
      <c r="K1951" t="s">
        <v>22</v>
      </c>
      <c r="L1951" t="s">
        <v>22</v>
      </c>
      <c r="M1951" t="s">
        <v>16675</v>
      </c>
      <c r="N1951" t="s">
        <v>22</v>
      </c>
      <c r="O1951" t="s">
        <v>22</v>
      </c>
    </row>
    <row r="1952" spans="1:15" x14ac:dyDescent="0.35">
      <c r="A1952" t="s">
        <v>9071</v>
      </c>
      <c r="B1952" t="s">
        <v>16676</v>
      </c>
      <c r="C1952" t="s">
        <v>22</v>
      </c>
      <c r="D1952" t="s">
        <v>22</v>
      </c>
      <c r="E1952" t="s">
        <v>14334</v>
      </c>
      <c r="F1952" t="s">
        <v>13347</v>
      </c>
      <c r="G1952" t="s">
        <v>22</v>
      </c>
      <c r="H1952" t="s">
        <v>22</v>
      </c>
      <c r="I1952" t="s">
        <v>22</v>
      </c>
      <c r="J1952" t="s">
        <v>22</v>
      </c>
      <c r="K1952" t="s">
        <v>22</v>
      </c>
      <c r="L1952" t="s">
        <v>22</v>
      </c>
      <c r="M1952" t="s">
        <v>16677</v>
      </c>
      <c r="N1952" t="s">
        <v>22</v>
      </c>
      <c r="O1952" t="s">
        <v>22</v>
      </c>
    </row>
    <row r="1953" spans="1:15" x14ac:dyDescent="0.35">
      <c r="A1953" t="s">
        <v>9071</v>
      </c>
      <c r="B1953" t="s">
        <v>16678</v>
      </c>
      <c r="C1953" t="s">
        <v>22</v>
      </c>
      <c r="D1953" t="s">
        <v>22</v>
      </c>
      <c r="E1953" t="s">
        <v>14951</v>
      </c>
      <c r="F1953" t="s">
        <v>13347</v>
      </c>
      <c r="G1953" t="s">
        <v>22</v>
      </c>
      <c r="H1953" t="s">
        <v>7046</v>
      </c>
      <c r="I1953" t="s">
        <v>16679</v>
      </c>
      <c r="J1953" t="s">
        <v>22</v>
      </c>
      <c r="K1953" t="s">
        <v>22</v>
      </c>
      <c r="L1953">
        <v>120</v>
      </c>
      <c r="M1953" t="s">
        <v>16680</v>
      </c>
      <c r="N1953" t="s">
        <v>22</v>
      </c>
      <c r="O1953" t="s">
        <v>22</v>
      </c>
    </row>
    <row r="1954" spans="1:15" x14ac:dyDescent="0.35">
      <c r="A1954" t="s">
        <v>9071</v>
      </c>
      <c r="B1954" t="s">
        <v>16681</v>
      </c>
      <c r="C1954" t="s">
        <v>22</v>
      </c>
      <c r="D1954" t="s">
        <v>22</v>
      </c>
      <c r="E1954" t="s">
        <v>14334</v>
      </c>
      <c r="F1954" t="s">
        <v>13347</v>
      </c>
      <c r="G1954" t="s">
        <v>22</v>
      </c>
      <c r="H1954" t="s">
        <v>22</v>
      </c>
      <c r="I1954" t="s">
        <v>22</v>
      </c>
      <c r="J1954" t="s">
        <v>22</v>
      </c>
      <c r="K1954" t="s">
        <v>22</v>
      </c>
      <c r="L1954" t="s">
        <v>22</v>
      </c>
      <c r="M1954" t="s">
        <v>16682</v>
      </c>
      <c r="N1954" t="s">
        <v>22</v>
      </c>
      <c r="O1954" t="s">
        <v>22</v>
      </c>
    </row>
    <row r="1955" spans="1:15" x14ac:dyDescent="0.35">
      <c r="A1955" t="s">
        <v>9071</v>
      </c>
      <c r="B1955" t="s">
        <v>16683</v>
      </c>
      <c r="C1955" t="s">
        <v>22</v>
      </c>
      <c r="D1955" t="s">
        <v>22</v>
      </c>
      <c r="E1955" t="s">
        <v>14334</v>
      </c>
      <c r="F1955" t="s">
        <v>13347</v>
      </c>
      <c r="G1955" t="s">
        <v>22</v>
      </c>
      <c r="H1955" t="s">
        <v>22</v>
      </c>
      <c r="I1955" t="s">
        <v>22</v>
      </c>
      <c r="J1955" t="s">
        <v>22</v>
      </c>
      <c r="K1955" t="s">
        <v>22</v>
      </c>
      <c r="L1955">
        <v>137</v>
      </c>
      <c r="M1955" t="s">
        <v>16683</v>
      </c>
      <c r="N1955" t="s">
        <v>22</v>
      </c>
      <c r="O1955" t="s">
        <v>22</v>
      </c>
    </row>
    <row r="1956" spans="1:15" x14ac:dyDescent="0.35">
      <c r="A1956" t="s">
        <v>9071</v>
      </c>
      <c r="B1956" t="s">
        <v>16684</v>
      </c>
      <c r="C1956" t="s">
        <v>22</v>
      </c>
      <c r="D1956" t="s">
        <v>22</v>
      </c>
      <c r="E1956" t="s">
        <v>14334</v>
      </c>
      <c r="F1956" t="s">
        <v>13347</v>
      </c>
      <c r="G1956" t="s">
        <v>22</v>
      </c>
      <c r="H1956" t="s">
        <v>7046</v>
      </c>
      <c r="I1956" t="s">
        <v>15253</v>
      </c>
      <c r="J1956" t="s">
        <v>14951</v>
      </c>
      <c r="K1956" t="s">
        <v>22</v>
      </c>
      <c r="L1956">
        <v>137</v>
      </c>
      <c r="M1956" t="s">
        <v>16683</v>
      </c>
      <c r="N1956" t="s">
        <v>22</v>
      </c>
      <c r="O1956" t="s">
        <v>22</v>
      </c>
    </row>
    <row r="1957" spans="1:15" x14ac:dyDescent="0.35">
      <c r="A1957" t="s">
        <v>9071</v>
      </c>
      <c r="B1957" t="s">
        <v>16685</v>
      </c>
      <c r="C1957" t="s">
        <v>22</v>
      </c>
      <c r="D1957" t="s">
        <v>22</v>
      </c>
      <c r="E1957" t="s">
        <v>14334</v>
      </c>
      <c r="F1957" t="s">
        <v>13347</v>
      </c>
      <c r="G1957" t="s">
        <v>22</v>
      </c>
      <c r="H1957" t="s">
        <v>7046</v>
      </c>
      <c r="I1957" t="s">
        <v>15253</v>
      </c>
      <c r="J1957" t="s">
        <v>14951</v>
      </c>
      <c r="K1957" t="s">
        <v>22</v>
      </c>
      <c r="L1957">
        <v>137</v>
      </c>
      <c r="M1957" t="s">
        <v>16683</v>
      </c>
      <c r="N1957" t="s">
        <v>22</v>
      </c>
      <c r="O1957" t="s">
        <v>22</v>
      </c>
    </row>
    <row r="1958" spans="1:15" x14ac:dyDescent="0.35">
      <c r="A1958" t="s">
        <v>9071</v>
      </c>
      <c r="B1958" t="s">
        <v>16686</v>
      </c>
      <c r="C1958" t="s">
        <v>22</v>
      </c>
      <c r="D1958" t="s">
        <v>22</v>
      </c>
      <c r="E1958" t="s">
        <v>14951</v>
      </c>
      <c r="F1958" t="s">
        <v>13347</v>
      </c>
      <c r="G1958" t="s">
        <v>22</v>
      </c>
      <c r="H1958" t="s">
        <v>490</v>
      </c>
      <c r="I1958" t="s">
        <v>7029</v>
      </c>
      <c r="J1958" t="s">
        <v>7025</v>
      </c>
      <c r="K1958" t="s">
        <v>22</v>
      </c>
      <c r="L1958" t="s">
        <v>22</v>
      </c>
      <c r="M1958" t="s">
        <v>16687</v>
      </c>
      <c r="N1958" t="s">
        <v>22</v>
      </c>
      <c r="O1958" t="s">
        <v>22</v>
      </c>
    </row>
    <row r="1959" spans="1:15" x14ac:dyDescent="0.35">
      <c r="A1959" s="109" t="s">
        <v>9071</v>
      </c>
      <c r="B1959" t="s">
        <v>16688</v>
      </c>
      <c r="C1959" t="s">
        <v>22</v>
      </c>
      <c r="D1959" t="s">
        <v>22</v>
      </c>
      <c r="E1959" t="s">
        <v>14334</v>
      </c>
      <c r="F1959" t="s">
        <v>13347</v>
      </c>
      <c r="G1959" t="s">
        <v>22</v>
      </c>
      <c r="H1959" t="s">
        <v>22</v>
      </c>
      <c r="I1959" s="89" t="s">
        <v>15253</v>
      </c>
      <c r="J1959" t="s">
        <v>22</v>
      </c>
      <c r="K1959" t="s">
        <v>22</v>
      </c>
      <c r="L1959" t="s">
        <v>22</v>
      </c>
      <c r="M1959" t="s">
        <v>16688</v>
      </c>
      <c r="N1959" t="s">
        <v>22</v>
      </c>
      <c r="O1959" t="s">
        <v>22</v>
      </c>
    </row>
    <row r="1960" spans="1:15" x14ac:dyDescent="0.35">
      <c r="A1960" s="109" t="s">
        <v>9071</v>
      </c>
      <c r="B1960" t="s">
        <v>16689</v>
      </c>
      <c r="C1960" t="s">
        <v>22</v>
      </c>
      <c r="D1960" t="s">
        <v>22</v>
      </c>
      <c r="E1960" t="s">
        <v>14334</v>
      </c>
      <c r="F1960" t="s">
        <v>13347</v>
      </c>
      <c r="G1960" t="s">
        <v>22</v>
      </c>
      <c r="H1960" t="s">
        <v>22</v>
      </c>
      <c r="I1960" s="91" t="s">
        <v>7029</v>
      </c>
      <c r="J1960" t="s">
        <v>22</v>
      </c>
      <c r="K1960" t="s">
        <v>22</v>
      </c>
      <c r="L1960" t="s">
        <v>22</v>
      </c>
      <c r="M1960" t="s">
        <v>16689</v>
      </c>
      <c r="N1960" t="s">
        <v>22</v>
      </c>
      <c r="O1960" t="s">
        <v>22</v>
      </c>
    </row>
    <row r="1961" spans="1:15" x14ac:dyDescent="0.35">
      <c r="A1961" t="s">
        <v>9071</v>
      </c>
      <c r="B1961" t="s">
        <v>16690</v>
      </c>
      <c r="C1961" t="s">
        <v>22</v>
      </c>
      <c r="D1961" t="s">
        <v>22</v>
      </c>
      <c r="E1961" t="s">
        <v>15173</v>
      </c>
      <c r="F1961" t="s">
        <v>9900</v>
      </c>
      <c r="G1961" t="s">
        <v>22</v>
      </c>
      <c r="H1961" t="s">
        <v>7046</v>
      </c>
      <c r="I1961" t="s">
        <v>7025</v>
      </c>
      <c r="J1961" t="s">
        <v>22</v>
      </c>
      <c r="K1961" t="s">
        <v>22</v>
      </c>
      <c r="L1961" t="s">
        <v>22</v>
      </c>
      <c r="M1961" t="s">
        <v>16691</v>
      </c>
      <c r="N1961" t="s">
        <v>22</v>
      </c>
      <c r="O1961" t="s">
        <v>22</v>
      </c>
    </row>
    <row r="1962" spans="1:15" x14ac:dyDescent="0.35">
      <c r="A1962" t="s">
        <v>9071</v>
      </c>
      <c r="B1962" t="s">
        <v>16692</v>
      </c>
      <c r="C1962" t="s">
        <v>22</v>
      </c>
      <c r="D1962" t="s">
        <v>22</v>
      </c>
      <c r="E1962" t="s">
        <v>14349</v>
      </c>
      <c r="F1962" t="s">
        <v>13347</v>
      </c>
      <c r="G1962" t="s">
        <v>22</v>
      </c>
      <c r="H1962" t="s">
        <v>7046</v>
      </c>
      <c r="I1962" t="s">
        <v>16457</v>
      </c>
      <c r="J1962" t="s">
        <v>7033</v>
      </c>
      <c r="K1962" t="s">
        <v>22</v>
      </c>
      <c r="L1962" t="s">
        <v>22</v>
      </c>
      <c r="M1962" t="s">
        <v>16693</v>
      </c>
      <c r="N1962" t="s">
        <v>22</v>
      </c>
      <c r="O1962" t="s">
        <v>22</v>
      </c>
    </row>
    <row r="1963" spans="1:15" x14ac:dyDescent="0.35">
      <c r="A1963" t="s">
        <v>9071</v>
      </c>
      <c r="B1963" t="s">
        <v>16694</v>
      </c>
      <c r="C1963" t="s">
        <v>22</v>
      </c>
      <c r="D1963" t="s">
        <v>22</v>
      </c>
      <c r="E1963" t="s">
        <v>14334</v>
      </c>
      <c r="F1963" t="s">
        <v>13347</v>
      </c>
      <c r="G1963" t="s">
        <v>22</v>
      </c>
      <c r="H1963" t="s">
        <v>22</v>
      </c>
      <c r="I1963" t="s">
        <v>22</v>
      </c>
      <c r="J1963" t="s">
        <v>22</v>
      </c>
      <c r="K1963" t="s">
        <v>22</v>
      </c>
      <c r="L1963" t="s">
        <v>22</v>
      </c>
      <c r="M1963" t="s">
        <v>16695</v>
      </c>
      <c r="N1963" t="s">
        <v>22</v>
      </c>
      <c r="O1963" t="s">
        <v>22</v>
      </c>
    </row>
    <row r="1964" spans="1:15" x14ac:dyDescent="0.35">
      <c r="A1964" t="s">
        <v>9071</v>
      </c>
      <c r="B1964" t="s">
        <v>16696</v>
      </c>
      <c r="C1964" t="s">
        <v>22</v>
      </c>
      <c r="D1964" t="s">
        <v>22</v>
      </c>
      <c r="E1964" t="s">
        <v>14334</v>
      </c>
      <c r="F1964" t="s">
        <v>13347</v>
      </c>
      <c r="G1964" t="s">
        <v>22</v>
      </c>
      <c r="H1964" t="s">
        <v>7046</v>
      </c>
      <c r="I1964" t="s">
        <v>16457</v>
      </c>
      <c r="J1964" t="s">
        <v>22</v>
      </c>
      <c r="K1964" t="s">
        <v>22</v>
      </c>
      <c r="L1964" t="s">
        <v>22</v>
      </c>
      <c r="M1964" t="s">
        <v>16697</v>
      </c>
      <c r="N1964" t="s">
        <v>22</v>
      </c>
      <c r="O1964" t="s">
        <v>22</v>
      </c>
    </row>
    <row r="1965" spans="1:15" x14ac:dyDescent="0.35">
      <c r="A1965" t="s">
        <v>9071</v>
      </c>
      <c r="B1965" t="s">
        <v>16698</v>
      </c>
      <c r="C1965" t="s">
        <v>22</v>
      </c>
      <c r="D1965" t="s">
        <v>22</v>
      </c>
      <c r="E1965" t="s">
        <v>14349</v>
      </c>
      <c r="F1965" t="s">
        <v>13347</v>
      </c>
      <c r="G1965" t="s">
        <v>22</v>
      </c>
      <c r="H1965" t="s">
        <v>22</v>
      </c>
      <c r="I1965" t="s">
        <v>16699</v>
      </c>
      <c r="J1965" t="s">
        <v>7033</v>
      </c>
      <c r="K1965" t="s">
        <v>22</v>
      </c>
      <c r="L1965">
        <v>135</v>
      </c>
      <c r="M1965" t="s">
        <v>16700</v>
      </c>
      <c r="N1965" t="s">
        <v>22</v>
      </c>
      <c r="O1965" t="s">
        <v>22</v>
      </c>
    </row>
    <row r="1966" spans="1:15" x14ac:dyDescent="0.35">
      <c r="A1966" s="109" t="s">
        <v>9071</v>
      </c>
      <c r="C1966" t="s">
        <v>22</v>
      </c>
      <c r="D1966" t="s">
        <v>22</v>
      </c>
      <c r="E1966" t="s">
        <v>14334</v>
      </c>
      <c r="F1966" t="s">
        <v>13347</v>
      </c>
      <c r="G1966" t="s">
        <v>22</v>
      </c>
      <c r="H1966" t="s">
        <v>22</v>
      </c>
      <c r="I1966" s="89" t="s">
        <v>15253</v>
      </c>
      <c r="J1966" t="s">
        <v>22</v>
      </c>
      <c r="K1966" t="s">
        <v>22</v>
      </c>
      <c r="L1966" t="s">
        <v>22</v>
      </c>
      <c r="M1966" t="s">
        <v>16701</v>
      </c>
      <c r="N1966" t="s">
        <v>22</v>
      </c>
      <c r="O1966" t="s">
        <v>22</v>
      </c>
    </row>
    <row r="1967" spans="1:15" x14ac:dyDescent="0.35">
      <c r="A1967" t="s">
        <v>9071</v>
      </c>
      <c r="B1967" t="s">
        <v>16702</v>
      </c>
      <c r="C1967" t="s">
        <v>22</v>
      </c>
      <c r="D1967" t="s">
        <v>22</v>
      </c>
      <c r="E1967" t="s">
        <v>14334</v>
      </c>
      <c r="F1967" t="s">
        <v>13347</v>
      </c>
      <c r="G1967" t="s">
        <v>22</v>
      </c>
      <c r="H1967" t="s">
        <v>7046</v>
      </c>
      <c r="I1967" t="s">
        <v>22</v>
      </c>
      <c r="J1967" t="s">
        <v>22</v>
      </c>
      <c r="K1967" t="s">
        <v>22</v>
      </c>
      <c r="L1967" t="s">
        <v>22</v>
      </c>
      <c r="M1967" t="s">
        <v>16702</v>
      </c>
      <c r="N1967" t="s">
        <v>22</v>
      </c>
      <c r="O1967" t="s">
        <v>22</v>
      </c>
    </row>
    <row r="1968" spans="1:15" x14ac:dyDescent="0.35">
      <c r="A1968" t="s">
        <v>9071</v>
      </c>
      <c r="B1968" t="s">
        <v>16703</v>
      </c>
      <c r="C1968" t="s">
        <v>22</v>
      </c>
      <c r="D1968" t="s">
        <v>22</v>
      </c>
      <c r="E1968" t="s">
        <v>14349</v>
      </c>
      <c r="F1968" t="s">
        <v>13347</v>
      </c>
      <c r="G1968" t="s">
        <v>22</v>
      </c>
      <c r="H1968" t="s">
        <v>7052</v>
      </c>
      <c r="I1968" t="s">
        <v>16704</v>
      </c>
      <c r="J1968" t="s">
        <v>22</v>
      </c>
      <c r="K1968" t="s">
        <v>22</v>
      </c>
      <c r="L1968" t="s">
        <v>22</v>
      </c>
      <c r="M1968" t="s">
        <v>16703</v>
      </c>
      <c r="N1968" t="s">
        <v>22</v>
      </c>
      <c r="O1968" t="s">
        <v>22</v>
      </c>
    </row>
    <row r="1969" spans="1:15" x14ac:dyDescent="0.35">
      <c r="A1969" t="s">
        <v>9071</v>
      </c>
      <c r="B1969" t="s">
        <v>16705</v>
      </c>
      <c r="C1969" t="s">
        <v>22</v>
      </c>
      <c r="D1969" t="s">
        <v>22</v>
      </c>
      <c r="E1969" t="s">
        <v>14334</v>
      </c>
      <c r="F1969" t="s">
        <v>13347</v>
      </c>
      <c r="G1969" t="s">
        <v>22</v>
      </c>
      <c r="H1969" t="s">
        <v>7046</v>
      </c>
      <c r="I1969" t="s">
        <v>490</v>
      </c>
      <c r="J1969" t="s">
        <v>22</v>
      </c>
      <c r="K1969" t="s">
        <v>22</v>
      </c>
      <c r="L1969" t="s">
        <v>22</v>
      </c>
      <c r="M1969" t="s">
        <v>16703</v>
      </c>
      <c r="N1969" t="s">
        <v>22</v>
      </c>
      <c r="O1969" t="s">
        <v>22</v>
      </c>
    </row>
    <row r="1970" spans="1:15" x14ac:dyDescent="0.35">
      <c r="A1970" t="s">
        <v>9071</v>
      </c>
      <c r="B1970" t="s">
        <v>16706</v>
      </c>
      <c r="C1970" t="s">
        <v>22</v>
      </c>
      <c r="D1970" t="s">
        <v>22</v>
      </c>
      <c r="E1970" t="s">
        <v>14349</v>
      </c>
      <c r="F1970" t="s">
        <v>13347</v>
      </c>
      <c r="G1970" t="s">
        <v>22</v>
      </c>
      <c r="H1970" t="s">
        <v>22</v>
      </c>
      <c r="I1970" t="s">
        <v>16699</v>
      </c>
      <c r="J1970" t="s">
        <v>22</v>
      </c>
      <c r="K1970" t="s">
        <v>22</v>
      </c>
      <c r="L1970" t="s">
        <v>22</v>
      </c>
      <c r="M1970" t="s">
        <v>16707</v>
      </c>
      <c r="N1970" t="s">
        <v>22</v>
      </c>
      <c r="O1970" t="s">
        <v>22</v>
      </c>
    </row>
    <row r="1971" spans="1:15" x14ac:dyDescent="0.35">
      <c r="A1971" t="s">
        <v>9071</v>
      </c>
      <c r="B1971" t="s">
        <v>16708</v>
      </c>
      <c r="C1971" t="s">
        <v>22</v>
      </c>
      <c r="D1971" t="s">
        <v>22</v>
      </c>
      <c r="E1971" t="s">
        <v>14334</v>
      </c>
      <c r="F1971" t="s">
        <v>13347</v>
      </c>
      <c r="G1971" t="s">
        <v>22</v>
      </c>
      <c r="H1971" t="s">
        <v>22</v>
      </c>
      <c r="I1971" t="s">
        <v>22</v>
      </c>
      <c r="J1971" t="s">
        <v>22</v>
      </c>
      <c r="K1971" t="s">
        <v>22</v>
      </c>
      <c r="L1971" t="s">
        <v>22</v>
      </c>
      <c r="M1971" t="s">
        <v>16708</v>
      </c>
      <c r="N1971" t="s">
        <v>22</v>
      </c>
      <c r="O1971" t="s">
        <v>22</v>
      </c>
    </row>
    <row r="1972" spans="1:15" x14ac:dyDescent="0.35">
      <c r="A1972" t="s">
        <v>9071</v>
      </c>
      <c r="B1972" t="s">
        <v>16709</v>
      </c>
      <c r="C1972" t="s">
        <v>22</v>
      </c>
      <c r="D1972" t="s">
        <v>22</v>
      </c>
      <c r="E1972" t="s">
        <v>14334</v>
      </c>
      <c r="F1972" t="s">
        <v>9900</v>
      </c>
      <c r="G1972" t="s">
        <v>22</v>
      </c>
      <c r="H1972" t="s">
        <v>7046</v>
      </c>
      <c r="I1972" t="s">
        <v>22</v>
      </c>
      <c r="J1972" t="s">
        <v>22</v>
      </c>
      <c r="K1972" t="s">
        <v>22</v>
      </c>
      <c r="L1972" t="s">
        <v>22</v>
      </c>
      <c r="M1972" t="s">
        <v>16709</v>
      </c>
      <c r="N1972" t="s">
        <v>22</v>
      </c>
      <c r="O1972" t="s">
        <v>22</v>
      </c>
    </row>
    <row r="1973" spans="1:15" x14ac:dyDescent="0.35">
      <c r="A1973" t="s">
        <v>9071</v>
      </c>
      <c r="B1973" t="s">
        <v>16710</v>
      </c>
      <c r="C1973" t="s">
        <v>22</v>
      </c>
      <c r="D1973" t="s">
        <v>22</v>
      </c>
      <c r="E1973" t="s">
        <v>14334</v>
      </c>
      <c r="F1973" t="s">
        <v>13351</v>
      </c>
      <c r="G1973" t="s">
        <v>22</v>
      </c>
      <c r="H1973" t="s">
        <v>7046</v>
      </c>
      <c r="I1973" t="s">
        <v>15253</v>
      </c>
      <c r="J1973" t="s">
        <v>22</v>
      </c>
      <c r="K1973" t="s">
        <v>22</v>
      </c>
      <c r="L1973" t="s">
        <v>22</v>
      </c>
      <c r="M1973" t="s">
        <v>16710</v>
      </c>
      <c r="N1973" t="s">
        <v>22</v>
      </c>
      <c r="O1973" t="s">
        <v>22</v>
      </c>
    </row>
    <row r="1974" spans="1:15" x14ac:dyDescent="0.35">
      <c r="A1974" t="s">
        <v>9071</v>
      </c>
      <c r="B1974" t="s">
        <v>16711</v>
      </c>
      <c r="C1974" t="s">
        <v>22</v>
      </c>
      <c r="D1974" t="s">
        <v>22</v>
      </c>
      <c r="E1974" t="s">
        <v>13352</v>
      </c>
      <c r="F1974" t="s">
        <v>13351</v>
      </c>
      <c r="G1974" t="s">
        <v>22</v>
      </c>
      <c r="H1974" t="s">
        <v>7054</v>
      </c>
      <c r="I1974" t="s">
        <v>22</v>
      </c>
      <c r="J1974" t="s">
        <v>22</v>
      </c>
      <c r="K1974" t="s">
        <v>22</v>
      </c>
      <c r="L1974" t="s">
        <v>22</v>
      </c>
      <c r="M1974" t="s">
        <v>16711</v>
      </c>
      <c r="N1974" t="s">
        <v>22</v>
      </c>
      <c r="O1974" t="s">
        <v>22</v>
      </c>
    </row>
    <row r="1975" spans="1:15" x14ac:dyDescent="0.35">
      <c r="A1975" t="s">
        <v>9071</v>
      </c>
      <c r="B1975" t="s">
        <v>16712</v>
      </c>
      <c r="C1975" t="s">
        <v>22</v>
      </c>
      <c r="D1975" t="s">
        <v>22</v>
      </c>
      <c r="E1975" t="s">
        <v>14334</v>
      </c>
      <c r="F1975" t="s">
        <v>13351</v>
      </c>
      <c r="G1975" t="s">
        <v>22</v>
      </c>
      <c r="H1975" t="s">
        <v>7052</v>
      </c>
      <c r="I1975" t="s">
        <v>14641</v>
      </c>
      <c r="J1975" t="s">
        <v>22</v>
      </c>
      <c r="K1975" t="s">
        <v>22</v>
      </c>
      <c r="L1975" t="s">
        <v>22</v>
      </c>
      <c r="M1975" t="s">
        <v>16712</v>
      </c>
      <c r="N1975" t="s">
        <v>22</v>
      </c>
      <c r="O1975" t="s">
        <v>22</v>
      </c>
    </row>
    <row r="1976" spans="1:15" x14ac:dyDescent="0.35">
      <c r="A1976" t="s">
        <v>9071</v>
      </c>
      <c r="B1976" t="s">
        <v>16713</v>
      </c>
      <c r="C1976" t="s">
        <v>22</v>
      </c>
      <c r="D1976" t="s">
        <v>22</v>
      </c>
      <c r="E1976" t="s">
        <v>14334</v>
      </c>
      <c r="F1976" t="s">
        <v>13347</v>
      </c>
      <c r="G1976" t="s">
        <v>22</v>
      </c>
      <c r="H1976" t="s">
        <v>7052</v>
      </c>
      <c r="I1976" t="s">
        <v>22</v>
      </c>
      <c r="J1976" t="s">
        <v>22</v>
      </c>
      <c r="K1976" t="s">
        <v>22</v>
      </c>
      <c r="L1976" t="s">
        <v>22</v>
      </c>
      <c r="M1976" t="s">
        <v>16713</v>
      </c>
      <c r="N1976" t="s">
        <v>22</v>
      </c>
      <c r="O1976" t="s">
        <v>22</v>
      </c>
    </row>
    <row r="1977" spans="1:15" x14ac:dyDescent="0.35">
      <c r="A1977" t="s">
        <v>9071</v>
      </c>
      <c r="B1977" t="s">
        <v>16714</v>
      </c>
      <c r="C1977" t="s">
        <v>22</v>
      </c>
      <c r="D1977" t="s">
        <v>22</v>
      </c>
      <c r="E1977" t="s">
        <v>14334</v>
      </c>
      <c r="F1977" t="s">
        <v>13347</v>
      </c>
      <c r="G1977" t="s">
        <v>22</v>
      </c>
      <c r="H1977" t="s">
        <v>7052</v>
      </c>
      <c r="I1977" t="s">
        <v>22</v>
      </c>
      <c r="J1977" t="s">
        <v>22</v>
      </c>
      <c r="K1977" t="s">
        <v>22</v>
      </c>
      <c r="L1977" t="s">
        <v>22</v>
      </c>
      <c r="M1977" t="s">
        <v>16714</v>
      </c>
      <c r="N1977" t="s">
        <v>22</v>
      </c>
      <c r="O1977" t="s">
        <v>22</v>
      </c>
    </row>
    <row r="1978" spans="1:15" x14ac:dyDescent="0.35">
      <c r="A1978" t="s">
        <v>9071</v>
      </c>
      <c r="B1978" t="s">
        <v>16715</v>
      </c>
      <c r="C1978" t="s">
        <v>22</v>
      </c>
      <c r="D1978" t="s">
        <v>22</v>
      </c>
      <c r="E1978" t="s">
        <v>14334</v>
      </c>
      <c r="F1978" t="s">
        <v>13347</v>
      </c>
      <c r="G1978" t="s">
        <v>22</v>
      </c>
      <c r="H1978" t="s">
        <v>22</v>
      </c>
      <c r="I1978" t="s">
        <v>22</v>
      </c>
      <c r="J1978" t="s">
        <v>22</v>
      </c>
      <c r="K1978" t="s">
        <v>22</v>
      </c>
      <c r="L1978" t="s">
        <v>22</v>
      </c>
      <c r="M1978" t="s">
        <v>16715</v>
      </c>
      <c r="N1978" t="s">
        <v>22</v>
      </c>
      <c r="O1978" t="s">
        <v>22</v>
      </c>
    </row>
    <row r="1979" spans="1:15" x14ac:dyDescent="0.35">
      <c r="A1979" t="s">
        <v>9071</v>
      </c>
      <c r="B1979" t="s">
        <v>16716</v>
      </c>
      <c r="C1979" t="s">
        <v>22</v>
      </c>
      <c r="D1979" t="s">
        <v>22</v>
      </c>
      <c r="E1979" t="s">
        <v>14334</v>
      </c>
      <c r="F1979" t="s">
        <v>13347</v>
      </c>
      <c r="G1979" t="s">
        <v>22</v>
      </c>
      <c r="H1979" t="s">
        <v>22</v>
      </c>
      <c r="I1979" t="s">
        <v>22</v>
      </c>
      <c r="J1979" t="s">
        <v>22</v>
      </c>
      <c r="K1979" t="s">
        <v>22</v>
      </c>
      <c r="L1979" t="s">
        <v>22</v>
      </c>
      <c r="M1979" t="s">
        <v>16716</v>
      </c>
      <c r="N1979" t="s">
        <v>22</v>
      </c>
      <c r="O1979" t="s">
        <v>22</v>
      </c>
    </row>
    <row r="1980" spans="1:15" x14ac:dyDescent="0.35">
      <c r="A1980" t="s">
        <v>9071</v>
      </c>
      <c r="B1980" t="s">
        <v>16717</v>
      </c>
      <c r="C1980" t="s">
        <v>22</v>
      </c>
      <c r="D1980" t="s">
        <v>22</v>
      </c>
      <c r="E1980" t="s">
        <v>14334</v>
      </c>
      <c r="F1980" t="s">
        <v>13347</v>
      </c>
      <c r="G1980" t="s">
        <v>22</v>
      </c>
      <c r="H1980" t="s">
        <v>22</v>
      </c>
      <c r="I1980" t="s">
        <v>22</v>
      </c>
      <c r="J1980" t="s">
        <v>22</v>
      </c>
      <c r="K1980" t="s">
        <v>22</v>
      </c>
      <c r="L1980" t="s">
        <v>22</v>
      </c>
      <c r="M1980" t="s">
        <v>16717</v>
      </c>
      <c r="N1980" t="s">
        <v>22</v>
      </c>
      <c r="O1980" t="s">
        <v>22</v>
      </c>
    </row>
    <row r="1981" spans="1:15" x14ac:dyDescent="0.35">
      <c r="A1981" t="s">
        <v>9071</v>
      </c>
      <c r="B1981" t="s">
        <v>16718</v>
      </c>
      <c r="C1981" t="s">
        <v>22</v>
      </c>
      <c r="D1981" t="s">
        <v>22</v>
      </c>
      <c r="E1981" t="s">
        <v>14334</v>
      </c>
      <c r="F1981" t="s">
        <v>13347</v>
      </c>
      <c r="G1981" t="s">
        <v>22</v>
      </c>
      <c r="H1981" t="s">
        <v>7046</v>
      </c>
      <c r="I1981" t="s">
        <v>22</v>
      </c>
      <c r="J1981" t="s">
        <v>22</v>
      </c>
      <c r="K1981" t="s">
        <v>22</v>
      </c>
      <c r="L1981" t="s">
        <v>22</v>
      </c>
      <c r="M1981" t="s">
        <v>16718</v>
      </c>
      <c r="N1981" t="s">
        <v>22</v>
      </c>
      <c r="O1981" t="s">
        <v>22</v>
      </c>
    </row>
    <row r="1982" spans="1:15" x14ac:dyDescent="0.35">
      <c r="A1982" t="s">
        <v>9071</v>
      </c>
      <c r="B1982" t="s">
        <v>16719</v>
      </c>
      <c r="C1982" t="s">
        <v>22</v>
      </c>
      <c r="D1982" t="s">
        <v>22</v>
      </c>
      <c r="E1982" t="s">
        <v>14334</v>
      </c>
      <c r="F1982" t="s">
        <v>13347</v>
      </c>
      <c r="G1982" t="s">
        <v>22</v>
      </c>
      <c r="H1982" t="s">
        <v>22</v>
      </c>
      <c r="I1982" t="s">
        <v>22</v>
      </c>
      <c r="J1982" t="s">
        <v>22</v>
      </c>
      <c r="K1982" t="s">
        <v>22</v>
      </c>
      <c r="L1982" t="s">
        <v>22</v>
      </c>
      <c r="M1982" t="s">
        <v>16719</v>
      </c>
      <c r="N1982" t="s">
        <v>22</v>
      </c>
      <c r="O1982" t="s">
        <v>22</v>
      </c>
    </row>
    <row r="1983" spans="1:15" x14ac:dyDescent="0.35">
      <c r="A1983" t="s">
        <v>9071</v>
      </c>
      <c r="B1983" t="s">
        <v>16720</v>
      </c>
      <c r="C1983" t="s">
        <v>22</v>
      </c>
      <c r="D1983" t="s">
        <v>22</v>
      </c>
      <c r="E1983" t="s">
        <v>14334</v>
      </c>
      <c r="F1983" t="s">
        <v>9900</v>
      </c>
      <c r="G1983" t="s">
        <v>22</v>
      </c>
      <c r="H1983" t="s">
        <v>7048</v>
      </c>
      <c r="I1983" t="s">
        <v>22</v>
      </c>
      <c r="J1983" t="s">
        <v>22</v>
      </c>
      <c r="K1983" t="s">
        <v>22</v>
      </c>
      <c r="L1983" t="s">
        <v>22</v>
      </c>
      <c r="M1983" t="s">
        <v>16720</v>
      </c>
      <c r="N1983" t="s">
        <v>22</v>
      </c>
      <c r="O1983" t="s">
        <v>22</v>
      </c>
    </row>
    <row r="1984" spans="1:15" x14ac:dyDescent="0.35">
      <c r="A1984" t="s">
        <v>9071</v>
      </c>
      <c r="B1984" t="s">
        <v>16721</v>
      </c>
      <c r="C1984" t="s">
        <v>22</v>
      </c>
      <c r="D1984" t="s">
        <v>22</v>
      </c>
      <c r="E1984" t="s">
        <v>15173</v>
      </c>
      <c r="F1984" t="s">
        <v>9900</v>
      </c>
      <c r="G1984" t="s">
        <v>22</v>
      </c>
      <c r="H1984" t="s">
        <v>7052</v>
      </c>
      <c r="I1984" t="s">
        <v>22</v>
      </c>
      <c r="J1984" t="s">
        <v>22</v>
      </c>
      <c r="K1984" t="s">
        <v>22</v>
      </c>
      <c r="L1984" t="s">
        <v>22</v>
      </c>
      <c r="M1984" t="s">
        <v>16721</v>
      </c>
      <c r="N1984" t="s">
        <v>22</v>
      </c>
      <c r="O1984" t="s">
        <v>22</v>
      </c>
    </row>
    <row r="1985" spans="1:15" x14ac:dyDescent="0.35">
      <c r="A1985" t="s">
        <v>9071</v>
      </c>
      <c r="B1985" t="s">
        <v>16722</v>
      </c>
      <c r="C1985" t="s">
        <v>22</v>
      </c>
      <c r="D1985" t="s">
        <v>22</v>
      </c>
      <c r="E1985" t="s">
        <v>14334</v>
      </c>
      <c r="F1985" t="s">
        <v>13347</v>
      </c>
      <c r="G1985" t="s">
        <v>22</v>
      </c>
      <c r="H1985" t="s">
        <v>22</v>
      </c>
      <c r="I1985" t="s">
        <v>22</v>
      </c>
      <c r="J1985" t="s">
        <v>22</v>
      </c>
      <c r="K1985" t="s">
        <v>22</v>
      </c>
      <c r="L1985" t="s">
        <v>22</v>
      </c>
      <c r="M1985" t="s">
        <v>16722</v>
      </c>
      <c r="N1985" t="s">
        <v>22</v>
      </c>
      <c r="O1985" t="s">
        <v>22</v>
      </c>
    </row>
    <row r="1986" spans="1:15" x14ac:dyDescent="0.35">
      <c r="A1986" t="s">
        <v>9071</v>
      </c>
      <c r="B1986" t="s">
        <v>16723</v>
      </c>
      <c r="C1986" t="s">
        <v>22</v>
      </c>
      <c r="D1986" t="s">
        <v>22</v>
      </c>
      <c r="E1986" t="s">
        <v>14334</v>
      </c>
      <c r="F1986" t="s">
        <v>13347</v>
      </c>
      <c r="G1986" t="s">
        <v>22</v>
      </c>
      <c r="H1986" t="s">
        <v>22</v>
      </c>
      <c r="I1986" t="s">
        <v>22</v>
      </c>
      <c r="J1986" t="s">
        <v>22</v>
      </c>
      <c r="K1986" t="s">
        <v>22</v>
      </c>
      <c r="L1986" t="s">
        <v>22</v>
      </c>
      <c r="M1986" t="s">
        <v>16723</v>
      </c>
      <c r="N1986" t="s">
        <v>22</v>
      </c>
      <c r="O1986" t="s">
        <v>22</v>
      </c>
    </row>
    <row r="1987" spans="1:15" x14ac:dyDescent="0.35">
      <c r="A1987" t="s">
        <v>9071</v>
      </c>
      <c r="B1987" t="s">
        <v>16724</v>
      </c>
      <c r="C1987" t="s">
        <v>22</v>
      </c>
      <c r="D1987" t="s">
        <v>22</v>
      </c>
      <c r="E1987" t="s">
        <v>14334</v>
      </c>
      <c r="F1987" t="s">
        <v>13347</v>
      </c>
      <c r="G1987" t="s">
        <v>22</v>
      </c>
      <c r="H1987" t="s">
        <v>22</v>
      </c>
      <c r="I1987" t="s">
        <v>22</v>
      </c>
      <c r="J1987" t="s">
        <v>22</v>
      </c>
      <c r="K1987" t="s">
        <v>22</v>
      </c>
      <c r="L1987" t="s">
        <v>22</v>
      </c>
      <c r="M1987" t="s">
        <v>16724</v>
      </c>
      <c r="N1987" t="s">
        <v>22</v>
      </c>
      <c r="O1987" t="s">
        <v>22</v>
      </c>
    </row>
    <row r="1988" spans="1:15" x14ac:dyDescent="0.35">
      <c r="A1988" t="s">
        <v>9071</v>
      </c>
      <c r="B1988" t="s">
        <v>16725</v>
      </c>
      <c r="C1988" t="s">
        <v>22</v>
      </c>
      <c r="D1988" t="s">
        <v>22</v>
      </c>
      <c r="E1988" t="s">
        <v>14334</v>
      </c>
      <c r="F1988" t="s">
        <v>13347</v>
      </c>
      <c r="G1988" t="s">
        <v>22</v>
      </c>
      <c r="H1988" t="s">
        <v>22</v>
      </c>
      <c r="I1988" t="s">
        <v>22</v>
      </c>
      <c r="J1988" t="s">
        <v>22</v>
      </c>
      <c r="K1988" t="s">
        <v>22</v>
      </c>
      <c r="L1988" t="s">
        <v>22</v>
      </c>
      <c r="M1988" t="s">
        <v>16725</v>
      </c>
      <c r="N1988" t="s">
        <v>22</v>
      </c>
      <c r="O1988" t="s">
        <v>22</v>
      </c>
    </row>
    <row r="1989" spans="1:15" x14ac:dyDescent="0.35">
      <c r="A1989" t="s">
        <v>9071</v>
      </c>
      <c r="B1989" t="s">
        <v>16726</v>
      </c>
      <c r="C1989" t="s">
        <v>22</v>
      </c>
      <c r="D1989" t="s">
        <v>22</v>
      </c>
      <c r="E1989" t="s">
        <v>14334</v>
      </c>
      <c r="F1989" t="s">
        <v>13347</v>
      </c>
      <c r="G1989" t="s">
        <v>22</v>
      </c>
      <c r="H1989" t="s">
        <v>22</v>
      </c>
      <c r="I1989" t="s">
        <v>22</v>
      </c>
      <c r="J1989" t="s">
        <v>22</v>
      </c>
      <c r="K1989" t="s">
        <v>22</v>
      </c>
      <c r="L1989" t="s">
        <v>22</v>
      </c>
      <c r="M1989" t="s">
        <v>16726</v>
      </c>
      <c r="N1989" t="s">
        <v>22</v>
      </c>
      <c r="O1989" t="s">
        <v>22</v>
      </c>
    </row>
    <row r="1990" spans="1:15" x14ac:dyDescent="0.35">
      <c r="A1990" t="s">
        <v>9071</v>
      </c>
      <c r="B1990" t="s">
        <v>16727</v>
      </c>
      <c r="C1990" t="s">
        <v>22</v>
      </c>
      <c r="D1990" t="s">
        <v>22</v>
      </c>
      <c r="E1990" t="s">
        <v>14334</v>
      </c>
      <c r="F1990" t="s">
        <v>13347</v>
      </c>
      <c r="G1990" t="s">
        <v>22</v>
      </c>
      <c r="H1990" t="s">
        <v>22</v>
      </c>
      <c r="I1990" t="s">
        <v>22</v>
      </c>
      <c r="J1990" t="s">
        <v>22</v>
      </c>
      <c r="K1990" t="s">
        <v>22</v>
      </c>
      <c r="L1990" t="s">
        <v>22</v>
      </c>
      <c r="M1990" t="s">
        <v>16727</v>
      </c>
      <c r="N1990" t="s">
        <v>22</v>
      </c>
      <c r="O1990" t="s">
        <v>22</v>
      </c>
    </row>
    <row r="1991" spans="1:15" x14ac:dyDescent="0.35">
      <c r="A1991" t="s">
        <v>9071</v>
      </c>
      <c r="B1991" t="s">
        <v>16728</v>
      </c>
      <c r="C1991" t="s">
        <v>22</v>
      </c>
      <c r="D1991" t="s">
        <v>22</v>
      </c>
      <c r="E1991" t="s">
        <v>14334</v>
      </c>
      <c r="F1991" t="s">
        <v>13347</v>
      </c>
      <c r="G1991" t="s">
        <v>22</v>
      </c>
      <c r="H1991" t="s">
        <v>22</v>
      </c>
      <c r="I1991" t="s">
        <v>22</v>
      </c>
      <c r="J1991" t="s">
        <v>22</v>
      </c>
      <c r="K1991" t="s">
        <v>22</v>
      </c>
      <c r="L1991" t="s">
        <v>22</v>
      </c>
      <c r="M1991" t="s">
        <v>16728</v>
      </c>
      <c r="N1991" t="s">
        <v>22</v>
      </c>
      <c r="O1991" t="s">
        <v>22</v>
      </c>
    </row>
    <row r="1992" spans="1:15" x14ac:dyDescent="0.35">
      <c r="A1992" t="s">
        <v>9071</v>
      </c>
      <c r="B1992" t="s">
        <v>16729</v>
      </c>
      <c r="C1992" t="s">
        <v>22</v>
      </c>
      <c r="D1992" t="s">
        <v>22</v>
      </c>
      <c r="E1992" t="s">
        <v>14334</v>
      </c>
      <c r="F1992" t="s">
        <v>13347</v>
      </c>
      <c r="G1992" t="s">
        <v>22</v>
      </c>
      <c r="H1992" t="s">
        <v>7046</v>
      </c>
      <c r="I1992" t="s">
        <v>22</v>
      </c>
      <c r="J1992" t="s">
        <v>22</v>
      </c>
      <c r="K1992" t="s">
        <v>22</v>
      </c>
      <c r="L1992" t="s">
        <v>22</v>
      </c>
      <c r="M1992" t="s">
        <v>16729</v>
      </c>
      <c r="N1992" t="s">
        <v>22</v>
      </c>
      <c r="O1992" t="s">
        <v>22</v>
      </c>
    </row>
    <row r="1993" spans="1:15" x14ac:dyDescent="0.35">
      <c r="A1993" t="s">
        <v>9071</v>
      </c>
      <c r="B1993" t="s">
        <v>16730</v>
      </c>
      <c r="C1993" t="s">
        <v>22</v>
      </c>
      <c r="D1993" t="s">
        <v>22</v>
      </c>
      <c r="E1993" t="s">
        <v>14334</v>
      </c>
      <c r="F1993" t="s">
        <v>13347</v>
      </c>
      <c r="G1993" t="s">
        <v>22</v>
      </c>
      <c r="H1993" t="s">
        <v>7046</v>
      </c>
      <c r="I1993" t="s">
        <v>22</v>
      </c>
      <c r="J1993" t="s">
        <v>22</v>
      </c>
      <c r="K1993" t="s">
        <v>22</v>
      </c>
      <c r="L1993" t="s">
        <v>22</v>
      </c>
      <c r="M1993" t="s">
        <v>16731</v>
      </c>
      <c r="N1993" t="s">
        <v>22</v>
      </c>
      <c r="O1993" t="s">
        <v>22</v>
      </c>
    </row>
    <row r="1994" spans="1:15" x14ac:dyDescent="0.35">
      <c r="A1994" t="s">
        <v>9071</v>
      </c>
      <c r="B1994" t="s">
        <v>16732</v>
      </c>
      <c r="C1994" t="s">
        <v>22</v>
      </c>
      <c r="D1994" t="s">
        <v>22</v>
      </c>
      <c r="E1994" t="s">
        <v>14334</v>
      </c>
      <c r="F1994" t="s">
        <v>13347</v>
      </c>
      <c r="G1994" t="s">
        <v>22</v>
      </c>
      <c r="H1994" t="s">
        <v>7046</v>
      </c>
      <c r="I1994" t="s">
        <v>22</v>
      </c>
      <c r="J1994" t="s">
        <v>22</v>
      </c>
      <c r="K1994" t="s">
        <v>22</v>
      </c>
      <c r="L1994" t="s">
        <v>22</v>
      </c>
      <c r="M1994" t="s">
        <v>16732</v>
      </c>
      <c r="N1994" t="s">
        <v>22</v>
      </c>
      <c r="O1994" t="s">
        <v>22</v>
      </c>
    </row>
    <row r="1995" spans="1:15" x14ac:dyDescent="0.35">
      <c r="A1995" t="s">
        <v>9071</v>
      </c>
      <c r="B1995" t="s">
        <v>16733</v>
      </c>
      <c r="C1995" t="s">
        <v>22</v>
      </c>
      <c r="D1995" t="s">
        <v>22</v>
      </c>
      <c r="E1995" t="s">
        <v>14334</v>
      </c>
      <c r="F1995" t="s">
        <v>13347</v>
      </c>
      <c r="G1995" t="s">
        <v>22</v>
      </c>
      <c r="H1995" t="s">
        <v>7046</v>
      </c>
      <c r="I1995" t="s">
        <v>22</v>
      </c>
      <c r="J1995" t="s">
        <v>22</v>
      </c>
      <c r="K1995" t="s">
        <v>22</v>
      </c>
      <c r="L1995" t="s">
        <v>22</v>
      </c>
      <c r="M1995" t="s">
        <v>16733</v>
      </c>
      <c r="N1995" t="s">
        <v>22</v>
      </c>
      <c r="O1995" t="s">
        <v>22</v>
      </c>
    </row>
    <row r="1996" spans="1:15" x14ac:dyDescent="0.35">
      <c r="A1996" t="s">
        <v>9071</v>
      </c>
      <c r="B1996" t="s">
        <v>16734</v>
      </c>
      <c r="C1996" t="s">
        <v>22</v>
      </c>
      <c r="D1996" t="s">
        <v>22</v>
      </c>
      <c r="E1996" t="s">
        <v>14334</v>
      </c>
      <c r="F1996" t="s">
        <v>13347</v>
      </c>
      <c r="G1996" t="s">
        <v>22</v>
      </c>
      <c r="H1996" t="s">
        <v>7046</v>
      </c>
      <c r="I1996" t="s">
        <v>22</v>
      </c>
      <c r="J1996" t="s">
        <v>22</v>
      </c>
      <c r="K1996" t="s">
        <v>22</v>
      </c>
      <c r="L1996" t="s">
        <v>22</v>
      </c>
      <c r="M1996" t="s">
        <v>16734</v>
      </c>
      <c r="N1996" t="s">
        <v>22</v>
      </c>
      <c r="O1996" t="s">
        <v>22</v>
      </c>
    </row>
    <row r="1997" spans="1:15" x14ac:dyDescent="0.35">
      <c r="A1997" t="s">
        <v>9071</v>
      </c>
      <c r="B1997" t="s">
        <v>16735</v>
      </c>
      <c r="C1997" t="s">
        <v>22</v>
      </c>
      <c r="D1997" t="s">
        <v>22</v>
      </c>
      <c r="E1997" t="s">
        <v>14334</v>
      </c>
      <c r="F1997" t="s">
        <v>13347</v>
      </c>
      <c r="G1997" t="s">
        <v>22</v>
      </c>
      <c r="H1997" t="s">
        <v>22</v>
      </c>
      <c r="I1997" t="s">
        <v>22</v>
      </c>
      <c r="J1997" t="s">
        <v>22</v>
      </c>
      <c r="K1997" t="s">
        <v>22</v>
      </c>
      <c r="L1997">
        <v>120</v>
      </c>
      <c r="M1997" t="s">
        <v>16736</v>
      </c>
      <c r="N1997" t="s">
        <v>22</v>
      </c>
      <c r="O1997" t="s">
        <v>22</v>
      </c>
    </row>
    <row r="1998" spans="1:15" x14ac:dyDescent="0.35">
      <c r="A1998" t="s">
        <v>9071</v>
      </c>
      <c r="B1998" t="s">
        <v>16736</v>
      </c>
      <c r="C1998" t="s">
        <v>22</v>
      </c>
      <c r="D1998" t="s">
        <v>22</v>
      </c>
      <c r="E1998" t="s">
        <v>14334</v>
      </c>
      <c r="F1998" t="s">
        <v>13347</v>
      </c>
      <c r="G1998" t="s">
        <v>22</v>
      </c>
      <c r="H1998" t="s">
        <v>22</v>
      </c>
      <c r="I1998" t="s">
        <v>22</v>
      </c>
      <c r="J1998" t="s">
        <v>22</v>
      </c>
      <c r="K1998" t="s">
        <v>22</v>
      </c>
      <c r="L1998">
        <v>120</v>
      </c>
      <c r="M1998" t="s">
        <v>16736</v>
      </c>
      <c r="N1998" t="s">
        <v>22</v>
      </c>
      <c r="O1998" t="s">
        <v>22</v>
      </c>
    </row>
    <row r="1999" spans="1:15" x14ac:dyDescent="0.35">
      <c r="A1999" t="s">
        <v>9071</v>
      </c>
      <c r="B1999" t="s">
        <v>16737</v>
      </c>
      <c r="C1999" t="s">
        <v>22</v>
      </c>
      <c r="D1999" t="s">
        <v>22</v>
      </c>
      <c r="E1999" t="s">
        <v>14334</v>
      </c>
      <c r="F1999" t="s">
        <v>13347</v>
      </c>
      <c r="G1999" t="s">
        <v>22</v>
      </c>
      <c r="H1999" t="s">
        <v>22</v>
      </c>
      <c r="I1999" t="s">
        <v>22</v>
      </c>
      <c r="J1999" t="s">
        <v>22</v>
      </c>
      <c r="K1999" t="s">
        <v>22</v>
      </c>
      <c r="L1999" t="s">
        <v>22</v>
      </c>
      <c r="M1999" t="s">
        <v>16737</v>
      </c>
      <c r="N1999" t="s">
        <v>22</v>
      </c>
      <c r="O1999" t="s">
        <v>22</v>
      </c>
    </row>
    <row r="2000" spans="1:15" x14ac:dyDescent="0.35">
      <c r="A2000" t="s">
        <v>9071</v>
      </c>
      <c r="B2000" t="s">
        <v>16738</v>
      </c>
      <c r="C2000" t="s">
        <v>22</v>
      </c>
      <c r="D2000" t="s">
        <v>22</v>
      </c>
      <c r="E2000" t="s">
        <v>14334</v>
      </c>
      <c r="F2000" t="s">
        <v>13347</v>
      </c>
      <c r="G2000" t="s">
        <v>22</v>
      </c>
      <c r="H2000" t="s">
        <v>7046</v>
      </c>
      <c r="I2000" t="s">
        <v>22</v>
      </c>
      <c r="J2000" t="s">
        <v>22</v>
      </c>
      <c r="K2000" t="s">
        <v>22</v>
      </c>
      <c r="L2000" t="s">
        <v>22</v>
      </c>
      <c r="M2000" t="s">
        <v>16738</v>
      </c>
      <c r="N2000" t="s">
        <v>22</v>
      </c>
      <c r="O2000" t="s">
        <v>22</v>
      </c>
    </row>
    <row r="2001" spans="1:15" x14ac:dyDescent="0.35">
      <c r="A2001" t="s">
        <v>9071</v>
      </c>
      <c r="B2001" t="s">
        <v>16739</v>
      </c>
      <c r="C2001" t="s">
        <v>22</v>
      </c>
      <c r="D2001" t="s">
        <v>22</v>
      </c>
      <c r="E2001" t="s">
        <v>14334</v>
      </c>
      <c r="F2001" t="s">
        <v>13347</v>
      </c>
      <c r="G2001" t="s">
        <v>22</v>
      </c>
      <c r="H2001" t="s">
        <v>22</v>
      </c>
      <c r="I2001" t="s">
        <v>22</v>
      </c>
      <c r="J2001" t="s">
        <v>22</v>
      </c>
      <c r="K2001" t="s">
        <v>22</v>
      </c>
      <c r="L2001" t="s">
        <v>22</v>
      </c>
      <c r="M2001" t="s">
        <v>16739</v>
      </c>
      <c r="N2001" t="s">
        <v>22</v>
      </c>
      <c r="O2001" t="s">
        <v>22</v>
      </c>
    </row>
    <row r="2002" spans="1:15" x14ac:dyDescent="0.35">
      <c r="A2002" t="s">
        <v>9071</v>
      </c>
      <c r="B2002" t="s">
        <v>16740</v>
      </c>
      <c r="C2002" t="s">
        <v>22</v>
      </c>
      <c r="D2002" t="s">
        <v>22</v>
      </c>
      <c r="E2002" t="s">
        <v>14334</v>
      </c>
      <c r="F2002" t="s">
        <v>13347</v>
      </c>
      <c r="G2002" t="s">
        <v>22</v>
      </c>
      <c r="H2002" t="s">
        <v>7052</v>
      </c>
      <c r="I2002" t="s">
        <v>13335</v>
      </c>
      <c r="J2002" t="s">
        <v>22</v>
      </c>
      <c r="K2002" t="s">
        <v>22</v>
      </c>
      <c r="L2002" t="s">
        <v>22</v>
      </c>
      <c r="M2002" t="s">
        <v>16740</v>
      </c>
      <c r="N2002" t="s">
        <v>22</v>
      </c>
      <c r="O2002" t="s">
        <v>22</v>
      </c>
    </row>
    <row r="2003" spans="1:15" x14ac:dyDescent="0.35">
      <c r="A2003" t="s">
        <v>9071</v>
      </c>
      <c r="B2003" t="s">
        <v>16741</v>
      </c>
      <c r="C2003" t="s">
        <v>22</v>
      </c>
      <c r="D2003" t="s">
        <v>22</v>
      </c>
      <c r="E2003" t="s">
        <v>14334</v>
      </c>
      <c r="F2003" t="s">
        <v>13347</v>
      </c>
      <c r="G2003" t="s">
        <v>22</v>
      </c>
      <c r="H2003" t="s">
        <v>7046</v>
      </c>
      <c r="I2003" t="s">
        <v>22</v>
      </c>
      <c r="J2003" t="s">
        <v>22</v>
      </c>
      <c r="K2003" t="s">
        <v>22</v>
      </c>
      <c r="L2003" t="s">
        <v>22</v>
      </c>
      <c r="M2003" t="s">
        <v>16741</v>
      </c>
      <c r="N2003" t="s">
        <v>22</v>
      </c>
      <c r="O2003" t="s">
        <v>22</v>
      </c>
    </row>
    <row r="2004" spans="1:15" x14ac:dyDescent="0.35">
      <c r="A2004" t="s">
        <v>9071</v>
      </c>
      <c r="B2004" t="s">
        <v>16742</v>
      </c>
      <c r="C2004" t="s">
        <v>22</v>
      </c>
      <c r="D2004" t="s">
        <v>22</v>
      </c>
      <c r="E2004" t="s">
        <v>14334</v>
      </c>
      <c r="F2004" t="s">
        <v>13347</v>
      </c>
      <c r="G2004" t="s">
        <v>22</v>
      </c>
      <c r="H2004" t="s">
        <v>22</v>
      </c>
      <c r="I2004" t="s">
        <v>22</v>
      </c>
      <c r="J2004" t="s">
        <v>22</v>
      </c>
      <c r="K2004" t="s">
        <v>22</v>
      </c>
      <c r="L2004" t="s">
        <v>22</v>
      </c>
      <c r="M2004" t="s">
        <v>16742</v>
      </c>
      <c r="N2004" t="s">
        <v>22</v>
      </c>
      <c r="O2004" t="s">
        <v>22</v>
      </c>
    </row>
    <row r="2005" spans="1:15" x14ac:dyDescent="0.35">
      <c r="A2005" t="s">
        <v>9071</v>
      </c>
      <c r="B2005" t="s">
        <v>16743</v>
      </c>
      <c r="C2005" t="s">
        <v>22</v>
      </c>
      <c r="D2005" t="s">
        <v>22</v>
      </c>
      <c r="E2005" t="s">
        <v>14334</v>
      </c>
      <c r="F2005" t="s">
        <v>13347</v>
      </c>
      <c r="G2005" t="s">
        <v>22</v>
      </c>
      <c r="H2005" t="s">
        <v>490</v>
      </c>
      <c r="I2005" t="s">
        <v>22</v>
      </c>
      <c r="J2005" t="s">
        <v>22</v>
      </c>
      <c r="K2005" t="s">
        <v>22</v>
      </c>
      <c r="L2005" t="s">
        <v>22</v>
      </c>
      <c r="M2005" t="s">
        <v>16743</v>
      </c>
      <c r="N2005" t="s">
        <v>22</v>
      </c>
      <c r="O2005" t="s">
        <v>22</v>
      </c>
    </row>
    <row r="2006" spans="1:15" x14ac:dyDescent="0.35">
      <c r="A2006" t="s">
        <v>9071</v>
      </c>
      <c r="B2006" t="s">
        <v>16744</v>
      </c>
      <c r="C2006" t="s">
        <v>22</v>
      </c>
      <c r="D2006" t="s">
        <v>22</v>
      </c>
      <c r="E2006" t="s">
        <v>14334</v>
      </c>
      <c r="F2006" t="s">
        <v>13347</v>
      </c>
      <c r="G2006" t="s">
        <v>22</v>
      </c>
      <c r="H2006" t="s">
        <v>22</v>
      </c>
      <c r="I2006" t="s">
        <v>22</v>
      </c>
      <c r="J2006" t="s">
        <v>22</v>
      </c>
      <c r="K2006" t="s">
        <v>22</v>
      </c>
      <c r="L2006" t="s">
        <v>22</v>
      </c>
      <c r="M2006" t="s">
        <v>16745</v>
      </c>
      <c r="N2006" t="s">
        <v>22</v>
      </c>
      <c r="O2006" t="s">
        <v>22</v>
      </c>
    </row>
    <row r="2007" spans="1:15" x14ac:dyDescent="0.35">
      <c r="A2007" t="s">
        <v>9071</v>
      </c>
      <c r="B2007" t="s">
        <v>16746</v>
      </c>
      <c r="C2007" t="s">
        <v>22</v>
      </c>
      <c r="D2007" t="s">
        <v>22</v>
      </c>
      <c r="E2007" t="s">
        <v>14334</v>
      </c>
      <c r="F2007" t="s">
        <v>13347</v>
      </c>
      <c r="G2007" t="s">
        <v>22</v>
      </c>
      <c r="H2007" t="s">
        <v>22</v>
      </c>
      <c r="I2007" t="s">
        <v>22</v>
      </c>
      <c r="J2007" t="s">
        <v>22</v>
      </c>
      <c r="K2007" t="s">
        <v>22</v>
      </c>
      <c r="L2007" t="s">
        <v>22</v>
      </c>
      <c r="M2007" t="s">
        <v>16747</v>
      </c>
      <c r="N2007" t="s">
        <v>22</v>
      </c>
      <c r="O2007" t="s">
        <v>22</v>
      </c>
    </row>
    <row r="2008" spans="1:15" x14ac:dyDescent="0.35">
      <c r="A2008" t="s">
        <v>9071</v>
      </c>
      <c r="B2008" t="s">
        <v>16748</v>
      </c>
      <c r="C2008" t="s">
        <v>22</v>
      </c>
      <c r="D2008" t="s">
        <v>22</v>
      </c>
      <c r="E2008" t="s">
        <v>14334</v>
      </c>
      <c r="F2008" t="s">
        <v>13347</v>
      </c>
      <c r="G2008" t="s">
        <v>22</v>
      </c>
      <c r="H2008" t="s">
        <v>22</v>
      </c>
      <c r="I2008" t="s">
        <v>22</v>
      </c>
      <c r="J2008" t="s">
        <v>22</v>
      </c>
      <c r="K2008" t="s">
        <v>22</v>
      </c>
      <c r="L2008" t="s">
        <v>22</v>
      </c>
      <c r="M2008" t="s">
        <v>16748</v>
      </c>
      <c r="N2008" t="s">
        <v>22</v>
      </c>
      <c r="O2008" t="s">
        <v>22</v>
      </c>
    </row>
    <row r="2009" spans="1:15" x14ac:dyDescent="0.35">
      <c r="A2009" t="s">
        <v>9071</v>
      </c>
      <c r="B2009" t="s">
        <v>16749</v>
      </c>
      <c r="C2009" t="s">
        <v>22</v>
      </c>
      <c r="D2009" t="s">
        <v>22</v>
      </c>
      <c r="E2009" t="s">
        <v>14334</v>
      </c>
      <c r="F2009" t="s">
        <v>13347</v>
      </c>
      <c r="G2009" t="s">
        <v>22</v>
      </c>
      <c r="H2009" t="s">
        <v>7046</v>
      </c>
      <c r="I2009" t="s">
        <v>490</v>
      </c>
      <c r="J2009" t="s">
        <v>22</v>
      </c>
      <c r="K2009" t="s">
        <v>22</v>
      </c>
      <c r="L2009">
        <v>105</v>
      </c>
      <c r="M2009" t="s">
        <v>16749</v>
      </c>
      <c r="N2009" t="s">
        <v>22</v>
      </c>
      <c r="O2009" t="s">
        <v>22</v>
      </c>
    </row>
    <row r="2010" spans="1:15" x14ac:dyDescent="0.35">
      <c r="A2010" t="s">
        <v>9071</v>
      </c>
      <c r="B2010" t="s">
        <v>16750</v>
      </c>
      <c r="C2010" t="s">
        <v>22</v>
      </c>
      <c r="D2010" t="s">
        <v>22</v>
      </c>
      <c r="E2010" t="s">
        <v>14334</v>
      </c>
      <c r="F2010" t="s">
        <v>13347</v>
      </c>
      <c r="G2010" t="s">
        <v>22</v>
      </c>
      <c r="H2010" t="s">
        <v>22</v>
      </c>
      <c r="I2010" t="s">
        <v>22</v>
      </c>
      <c r="J2010" t="s">
        <v>22</v>
      </c>
      <c r="K2010" t="s">
        <v>22</v>
      </c>
      <c r="L2010" t="s">
        <v>22</v>
      </c>
      <c r="M2010" s="91" t="s">
        <v>16750</v>
      </c>
      <c r="N2010" t="s">
        <v>22</v>
      </c>
      <c r="O2010" t="s">
        <v>22</v>
      </c>
    </row>
    <row r="2011" spans="1:15" x14ac:dyDescent="0.35">
      <c r="A2011" t="s">
        <v>9071</v>
      </c>
      <c r="B2011" t="s">
        <v>16751</v>
      </c>
      <c r="C2011" t="s">
        <v>22</v>
      </c>
      <c r="D2011" t="s">
        <v>22</v>
      </c>
      <c r="E2011" t="s">
        <v>14334</v>
      </c>
      <c r="F2011" t="s">
        <v>13347</v>
      </c>
      <c r="G2011" t="s">
        <v>22</v>
      </c>
      <c r="H2011" t="s">
        <v>7046</v>
      </c>
      <c r="I2011" t="s">
        <v>22</v>
      </c>
      <c r="J2011" t="s">
        <v>22</v>
      </c>
      <c r="K2011" t="s">
        <v>22</v>
      </c>
      <c r="L2011" t="s">
        <v>22</v>
      </c>
      <c r="M2011" s="91" t="s">
        <v>16751</v>
      </c>
      <c r="N2011" t="s">
        <v>22</v>
      </c>
      <c r="O2011" t="s">
        <v>22</v>
      </c>
    </row>
    <row r="2012" spans="1:15" x14ac:dyDescent="0.35">
      <c r="A2012" t="s">
        <v>9071</v>
      </c>
      <c r="B2012" t="s">
        <v>16752</v>
      </c>
      <c r="C2012" t="s">
        <v>22</v>
      </c>
      <c r="D2012" t="s">
        <v>22</v>
      </c>
      <c r="E2012" t="s">
        <v>14334</v>
      </c>
      <c r="F2012" t="s">
        <v>13347</v>
      </c>
      <c r="G2012" t="s">
        <v>22</v>
      </c>
      <c r="H2012" t="s">
        <v>22</v>
      </c>
      <c r="I2012" t="s">
        <v>22</v>
      </c>
      <c r="J2012" t="s">
        <v>22</v>
      </c>
      <c r="K2012" t="s">
        <v>22</v>
      </c>
      <c r="L2012" t="s">
        <v>22</v>
      </c>
      <c r="M2012" t="s">
        <v>16752</v>
      </c>
      <c r="N2012" t="s">
        <v>22</v>
      </c>
      <c r="O2012" t="s">
        <v>22</v>
      </c>
    </row>
    <row r="2013" spans="1:15" x14ac:dyDescent="0.35">
      <c r="A2013" t="s">
        <v>9071</v>
      </c>
      <c r="B2013" t="s">
        <v>16753</v>
      </c>
      <c r="C2013" t="s">
        <v>22</v>
      </c>
      <c r="D2013" t="s">
        <v>22</v>
      </c>
      <c r="E2013" t="s">
        <v>14334</v>
      </c>
      <c r="F2013" t="s">
        <v>13347</v>
      </c>
      <c r="G2013" t="s">
        <v>22</v>
      </c>
      <c r="H2013" t="s">
        <v>7046</v>
      </c>
      <c r="I2013" t="s">
        <v>13335</v>
      </c>
      <c r="J2013" t="s">
        <v>16335</v>
      </c>
      <c r="K2013" t="s">
        <v>22</v>
      </c>
      <c r="L2013" t="s">
        <v>22</v>
      </c>
      <c r="M2013" t="s">
        <v>16753</v>
      </c>
      <c r="N2013" t="s">
        <v>22</v>
      </c>
      <c r="O2013" t="s">
        <v>22</v>
      </c>
    </row>
    <row r="2014" spans="1:15" x14ac:dyDescent="0.35">
      <c r="A2014" t="s">
        <v>9071</v>
      </c>
      <c r="B2014" t="s">
        <v>16754</v>
      </c>
      <c r="C2014" t="s">
        <v>22</v>
      </c>
      <c r="D2014" t="s">
        <v>22</v>
      </c>
      <c r="E2014" t="s">
        <v>14334</v>
      </c>
      <c r="F2014" t="s">
        <v>13347</v>
      </c>
      <c r="G2014" t="s">
        <v>22</v>
      </c>
      <c r="H2014" t="s">
        <v>7052</v>
      </c>
      <c r="I2014" t="s">
        <v>22</v>
      </c>
      <c r="J2014" t="s">
        <v>22</v>
      </c>
      <c r="K2014" t="s">
        <v>22</v>
      </c>
      <c r="L2014" t="s">
        <v>22</v>
      </c>
      <c r="M2014" t="s">
        <v>16754</v>
      </c>
      <c r="N2014" t="s">
        <v>22</v>
      </c>
      <c r="O2014" t="s">
        <v>22</v>
      </c>
    </row>
    <row r="2015" spans="1:15" x14ac:dyDescent="0.35">
      <c r="A2015" t="s">
        <v>9071</v>
      </c>
      <c r="B2015" t="s">
        <v>16755</v>
      </c>
      <c r="C2015" t="s">
        <v>22</v>
      </c>
      <c r="D2015" t="s">
        <v>22</v>
      </c>
      <c r="E2015" t="s">
        <v>14334</v>
      </c>
      <c r="F2015" t="s">
        <v>13347</v>
      </c>
      <c r="G2015" t="s">
        <v>22</v>
      </c>
      <c r="H2015" t="s">
        <v>7052</v>
      </c>
      <c r="I2015" t="s">
        <v>22</v>
      </c>
      <c r="J2015" t="s">
        <v>22</v>
      </c>
      <c r="K2015" t="s">
        <v>22</v>
      </c>
      <c r="L2015" t="s">
        <v>22</v>
      </c>
      <c r="M2015" t="s">
        <v>16755</v>
      </c>
      <c r="N2015" t="s">
        <v>22</v>
      </c>
      <c r="O2015" t="s">
        <v>22</v>
      </c>
    </row>
    <row r="2016" spans="1:15" x14ac:dyDescent="0.35">
      <c r="A2016" t="s">
        <v>9071</v>
      </c>
      <c r="B2016" t="s">
        <v>16756</v>
      </c>
      <c r="C2016" t="s">
        <v>22</v>
      </c>
      <c r="D2016" t="s">
        <v>22</v>
      </c>
      <c r="E2016" t="s">
        <v>14334</v>
      </c>
      <c r="F2016" t="s">
        <v>13347</v>
      </c>
      <c r="G2016" t="s">
        <v>22</v>
      </c>
      <c r="H2016" t="s">
        <v>22</v>
      </c>
      <c r="I2016" t="s">
        <v>22</v>
      </c>
      <c r="J2016" t="s">
        <v>22</v>
      </c>
      <c r="K2016" t="s">
        <v>22</v>
      </c>
      <c r="L2016" t="s">
        <v>22</v>
      </c>
      <c r="M2016" t="s">
        <v>16756</v>
      </c>
      <c r="N2016" t="s">
        <v>22</v>
      </c>
      <c r="O2016" t="s">
        <v>22</v>
      </c>
    </row>
    <row r="2017" spans="1:15" x14ac:dyDescent="0.35">
      <c r="A2017" t="s">
        <v>9071</v>
      </c>
      <c r="B2017" t="s">
        <v>16757</v>
      </c>
      <c r="C2017" t="s">
        <v>22</v>
      </c>
      <c r="D2017" t="s">
        <v>22</v>
      </c>
      <c r="E2017" t="s">
        <v>14334</v>
      </c>
      <c r="F2017" t="s">
        <v>13347</v>
      </c>
      <c r="G2017" t="s">
        <v>22</v>
      </c>
      <c r="H2017" t="s">
        <v>22</v>
      </c>
      <c r="I2017" t="s">
        <v>22</v>
      </c>
      <c r="J2017" t="s">
        <v>22</v>
      </c>
      <c r="K2017" t="s">
        <v>22</v>
      </c>
      <c r="L2017" t="s">
        <v>22</v>
      </c>
      <c r="M2017" t="s">
        <v>16758</v>
      </c>
      <c r="N2017" t="s">
        <v>22</v>
      </c>
      <c r="O2017" t="s">
        <v>22</v>
      </c>
    </row>
    <row r="2018" spans="1:15" x14ac:dyDescent="0.35">
      <c r="A2018" t="s">
        <v>9071</v>
      </c>
      <c r="B2018" t="s">
        <v>16759</v>
      </c>
      <c r="C2018" t="s">
        <v>22</v>
      </c>
      <c r="D2018" t="s">
        <v>22</v>
      </c>
      <c r="E2018" t="s">
        <v>14334</v>
      </c>
      <c r="F2018" t="s">
        <v>13347</v>
      </c>
      <c r="G2018" t="s">
        <v>22</v>
      </c>
      <c r="H2018" t="s">
        <v>22</v>
      </c>
      <c r="I2018" t="s">
        <v>22</v>
      </c>
      <c r="J2018" t="s">
        <v>22</v>
      </c>
      <c r="K2018" t="s">
        <v>22</v>
      </c>
      <c r="L2018" t="s">
        <v>22</v>
      </c>
      <c r="M2018" t="s">
        <v>16759</v>
      </c>
      <c r="N2018" t="s">
        <v>22</v>
      </c>
      <c r="O2018" t="s">
        <v>22</v>
      </c>
    </row>
    <row r="2019" spans="1:15" x14ac:dyDescent="0.35">
      <c r="A2019" t="s">
        <v>9071</v>
      </c>
      <c r="B2019" t="s">
        <v>16760</v>
      </c>
      <c r="C2019" t="s">
        <v>22</v>
      </c>
      <c r="D2019" t="s">
        <v>22</v>
      </c>
      <c r="E2019" t="s">
        <v>14334</v>
      </c>
      <c r="F2019" t="s">
        <v>13347</v>
      </c>
      <c r="G2019" t="s">
        <v>22</v>
      </c>
      <c r="H2019" t="s">
        <v>7046</v>
      </c>
      <c r="I2019" t="s">
        <v>22</v>
      </c>
      <c r="J2019" t="s">
        <v>22</v>
      </c>
      <c r="K2019" t="s">
        <v>22</v>
      </c>
      <c r="L2019" t="s">
        <v>22</v>
      </c>
      <c r="M2019" t="s">
        <v>16760</v>
      </c>
      <c r="N2019" t="s">
        <v>22</v>
      </c>
      <c r="O2019" t="s">
        <v>22</v>
      </c>
    </row>
    <row r="2020" spans="1:15" x14ac:dyDescent="0.35">
      <c r="A2020" t="s">
        <v>9071</v>
      </c>
      <c r="B2020" t="s">
        <v>16761</v>
      </c>
      <c r="C2020" t="s">
        <v>22</v>
      </c>
      <c r="D2020" t="s">
        <v>22</v>
      </c>
      <c r="E2020" t="s">
        <v>14334</v>
      </c>
      <c r="F2020" t="s">
        <v>13347</v>
      </c>
      <c r="G2020" t="s">
        <v>22</v>
      </c>
      <c r="H2020" t="s">
        <v>7048</v>
      </c>
      <c r="I2020" t="s">
        <v>22</v>
      </c>
      <c r="J2020" t="s">
        <v>22</v>
      </c>
      <c r="K2020" t="s">
        <v>22</v>
      </c>
      <c r="L2020" t="s">
        <v>22</v>
      </c>
      <c r="M2020" t="s">
        <v>16761</v>
      </c>
      <c r="N2020" t="s">
        <v>22</v>
      </c>
      <c r="O2020" t="s">
        <v>22</v>
      </c>
    </row>
    <row r="2021" spans="1:15" x14ac:dyDescent="0.35">
      <c r="A2021" t="s">
        <v>9071</v>
      </c>
      <c r="B2021" t="s">
        <v>16762</v>
      </c>
      <c r="C2021" t="s">
        <v>22</v>
      </c>
      <c r="D2021" t="s">
        <v>22</v>
      </c>
      <c r="E2021" t="s">
        <v>14334</v>
      </c>
      <c r="F2021" t="s">
        <v>13347</v>
      </c>
      <c r="G2021" t="s">
        <v>22</v>
      </c>
      <c r="H2021" t="s">
        <v>7046</v>
      </c>
      <c r="I2021" t="s">
        <v>22</v>
      </c>
      <c r="J2021" t="s">
        <v>22</v>
      </c>
      <c r="K2021" t="s">
        <v>22</v>
      </c>
      <c r="L2021" t="s">
        <v>22</v>
      </c>
      <c r="M2021" t="s">
        <v>16762</v>
      </c>
      <c r="N2021" t="s">
        <v>22</v>
      </c>
      <c r="O2021" t="s">
        <v>22</v>
      </c>
    </row>
    <row r="2022" spans="1:15" x14ac:dyDescent="0.35">
      <c r="A2022" t="s">
        <v>9071</v>
      </c>
      <c r="B2022" t="s">
        <v>16763</v>
      </c>
      <c r="C2022" t="s">
        <v>22</v>
      </c>
      <c r="D2022" t="s">
        <v>22</v>
      </c>
      <c r="E2022" t="s">
        <v>14334</v>
      </c>
      <c r="F2022" t="s">
        <v>13347</v>
      </c>
      <c r="G2022" t="s">
        <v>22</v>
      </c>
      <c r="H2022" t="s">
        <v>7052</v>
      </c>
      <c r="I2022" t="s">
        <v>22</v>
      </c>
      <c r="J2022" t="s">
        <v>22</v>
      </c>
      <c r="K2022" t="s">
        <v>22</v>
      </c>
      <c r="L2022" t="s">
        <v>22</v>
      </c>
      <c r="M2022" t="s">
        <v>16763</v>
      </c>
      <c r="N2022" t="s">
        <v>22</v>
      </c>
      <c r="O2022" t="s">
        <v>22</v>
      </c>
    </row>
    <row r="2023" spans="1:15" x14ac:dyDescent="0.35">
      <c r="A2023" t="s">
        <v>9071</v>
      </c>
      <c r="B2023" t="s">
        <v>16764</v>
      </c>
      <c r="C2023" t="s">
        <v>22</v>
      </c>
      <c r="D2023" t="s">
        <v>22</v>
      </c>
      <c r="E2023" t="s">
        <v>14334</v>
      </c>
      <c r="F2023" t="s">
        <v>13347</v>
      </c>
      <c r="G2023" t="s">
        <v>22</v>
      </c>
      <c r="H2023" t="s">
        <v>22</v>
      </c>
      <c r="I2023" t="s">
        <v>22</v>
      </c>
      <c r="J2023" t="s">
        <v>22</v>
      </c>
      <c r="K2023" t="s">
        <v>22</v>
      </c>
      <c r="L2023" t="s">
        <v>22</v>
      </c>
      <c r="M2023" t="s">
        <v>16764</v>
      </c>
      <c r="N2023" t="s">
        <v>22</v>
      </c>
      <c r="O2023" t="s">
        <v>22</v>
      </c>
    </row>
    <row r="2024" spans="1:15" x14ac:dyDescent="0.35">
      <c r="A2024" t="s">
        <v>9071</v>
      </c>
      <c r="B2024" t="s">
        <v>16765</v>
      </c>
      <c r="C2024" t="s">
        <v>22</v>
      </c>
      <c r="D2024" t="s">
        <v>22</v>
      </c>
      <c r="E2024" t="s">
        <v>14334</v>
      </c>
      <c r="F2024" t="s">
        <v>13347</v>
      </c>
      <c r="G2024" t="s">
        <v>22</v>
      </c>
      <c r="H2024" t="s">
        <v>22</v>
      </c>
      <c r="I2024" t="s">
        <v>22</v>
      </c>
      <c r="J2024" t="s">
        <v>22</v>
      </c>
      <c r="K2024" t="s">
        <v>22</v>
      </c>
      <c r="L2024" t="s">
        <v>22</v>
      </c>
      <c r="M2024" t="s">
        <v>16765</v>
      </c>
      <c r="N2024" t="s">
        <v>22</v>
      </c>
      <c r="O2024" t="s">
        <v>22</v>
      </c>
    </row>
    <row r="2025" spans="1:15" x14ac:dyDescent="0.35">
      <c r="A2025" t="s">
        <v>9071</v>
      </c>
      <c r="B2025" t="s">
        <v>16766</v>
      </c>
      <c r="C2025" t="s">
        <v>22</v>
      </c>
      <c r="D2025" t="s">
        <v>22</v>
      </c>
      <c r="E2025" t="s">
        <v>14334</v>
      </c>
      <c r="F2025" t="s">
        <v>13347</v>
      </c>
      <c r="G2025" t="s">
        <v>22</v>
      </c>
      <c r="H2025" t="s">
        <v>22</v>
      </c>
      <c r="I2025" t="s">
        <v>22</v>
      </c>
      <c r="J2025" t="s">
        <v>22</v>
      </c>
      <c r="K2025" t="s">
        <v>22</v>
      </c>
      <c r="L2025" t="s">
        <v>22</v>
      </c>
      <c r="M2025" t="s">
        <v>16766</v>
      </c>
      <c r="N2025" t="s">
        <v>22</v>
      </c>
      <c r="O2025" t="s">
        <v>22</v>
      </c>
    </row>
    <row r="2026" spans="1:15" x14ac:dyDescent="0.35">
      <c r="A2026" t="s">
        <v>9071</v>
      </c>
      <c r="B2026" t="s">
        <v>16767</v>
      </c>
      <c r="C2026" t="s">
        <v>22</v>
      </c>
      <c r="D2026" t="s">
        <v>22</v>
      </c>
      <c r="E2026" t="s">
        <v>14334</v>
      </c>
      <c r="F2026" t="s">
        <v>13347</v>
      </c>
      <c r="G2026" t="s">
        <v>22</v>
      </c>
      <c r="H2026" t="s">
        <v>22</v>
      </c>
      <c r="I2026" t="s">
        <v>22</v>
      </c>
      <c r="J2026" t="s">
        <v>22</v>
      </c>
      <c r="K2026" t="s">
        <v>22</v>
      </c>
      <c r="L2026" t="s">
        <v>22</v>
      </c>
      <c r="M2026" t="s">
        <v>16767</v>
      </c>
      <c r="N2026" t="s">
        <v>22</v>
      </c>
      <c r="O2026" t="s">
        <v>22</v>
      </c>
    </row>
    <row r="2027" spans="1:15" x14ac:dyDescent="0.35">
      <c r="A2027" t="s">
        <v>9071</v>
      </c>
      <c r="B2027" t="s">
        <v>16768</v>
      </c>
      <c r="C2027" t="s">
        <v>22</v>
      </c>
      <c r="D2027" t="s">
        <v>22</v>
      </c>
      <c r="E2027" t="s">
        <v>14334</v>
      </c>
      <c r="F2027" t="s">
        <v>13347</v>
      </c>
      <c r="G2027" t="s">
        <v>22</v>
      </c>
      <c r="H2027" t="s">
        <v>22</v>
      </c>
      <c r="I2027" t="s">
        <v>22</v>
      </c>
      <c r="J2027" t="s">
        <v>22</v>
      </c>
      <c r="K2027" t="s">
        <v>22</v>
      </c>
      <c r="L2027" t="s">
        <v>22</v>
      </c>
      <c r="M2027" t="s">
        <v>16768</v>
      </c>
      <c r="N2027" t="s">
        <v>22</v>
      </c>
      <c r="O2027" t="s">
        <v>22</v>
      </c>
    </row>
    <row r="2028" spans="1:15" x14ac:dyDescent="0.35">
      <c r="A2028" t="s">
        <v>9071</v>
      </c>
      <c r="B2028" t="s">
        <v>16769</v>
      </c>
      <c r="C2028" t="s">
        <v>22</v>
      </c>
      <c r="D2028" t="s">
        <v>22</v>
      </c>
      <c r="E2028" t="s">
        <v>14349</v>
      </c>
      <c r="F2028" t="s">
        <v>13347</v>
      </c>
      <c r="G2028" t="s">
        <v>22</v>
      </c>
      <c r="H2028" t="s">
        <v>22</v>
      </c>
      <c r="I2028" t="s">
        <v>16770</v>
      </c>
      <c r="J2028" t="s">
        <v>22</v>
      </c>
      <c r="K2028" t="s">
        <v>22</v>
      </c>
      <c r="L2028" t="s">
        <v>22</v>
      </c>
      <c r="M2028" t="s">
        <v>16771</v>
      </c>
      <c r="N2028" t="s">
        <v>22</v>
      </c>
      <c r="O2028" t="s">
        <v>22</v>
      </c>
    </row>
    <row r="2029" spans="1:15" x14ac:dyDescent="0.35">
      <c r="A2029" t="s">
        <v>9071</v>
      </c>
      <c r="B2029" t="s">
        <v>16772</v>
      </c>
      <c r="C2029" t="s">
        <v>22</v>
      </c>
      <c r="D2029" t="s">
        <v>22</v>
      </c>
      <c r="E2029" t="s">
        <v>14334</v>
      </c>
      <c r="F2029" t="s">
        <v>13347</v>
      </c>
      <c r="G2029" t="s">
        <v>22</v>
      </c>
      <c r="H2029" t="s">
        <v>22</v>
      </c>
      <c r="I2029" t="s">
        <v>22</v>
      </c>
      <c r="J2029" t="s">
        <v>22</v>
      </c>
      <c r="K2029" t="s">
        <v>22</v>
      </c>
      <c r="L2029" t="s">
        <v>22</v>
      </c>
      <c r="M2029" t="s">
        <v>16772</v>
      </c>
      <c r="N2029" t="s">
        <v>22</v>
      </c>
      <c r="O2029" t="s">
        <v>22</v>
      </c>
    </row>
    <row r="2030" spans="1:15" x14ac:dyDescent="0.35">
      <c r="A2030" t="s">
        <v>9071</v>
      </c>
      <c r="B2030" t="s">
        <v>16773</v>
      </c>
      <c r="C2030" t="s">
        <v>22</v>
      </c>
      <c r="D2030" t="s">
        <v>22</v>
      </c>
      <c r="E2030" t="s">
        <v>14334</v>
      </c>
      <c r="F2030" t="s">
        <v>13347</v>
      </c>
      <c r="G2030" t="s">
        <v>22</v>
      </c>
      <c r="H2030" t="s">
        <v>7046</v>
      </c>
      <c r="I2030" t="s">
        <v>7033</v>
      </c>
      <c r="J2030" t="s">
        <v>22</v>
      </c>
      <c r="K2030" t="s">
        <v>22</v>
      </c>
      <c r="L2030" t="s">
        <v>22</v>
      </c>
      <c r="M2030" t="s">
        <v>16773</v>
      </c>
      <c r="N2030" t="s">
        <v>22</v>
      </c>
      <c r="O2030" t="s">
        <v>22</v>
      </c>
    </row>
    <row r="2031" spans="1:15" x14ac:dyDescent="0.35">
      <c r="A2031" t="s">
        <v>9071</v>
      </c>
      <c r="B2031" t="s">
        <v>16774</v>
      </c>
      <c r="C2031" t="s">
        <v>22</v>
      </c>
      <c r="D2031" t="s">
        <v>22</v>
      </c>
      <c r="E2031" t="s">
        <v>14334</v>
      </c>
      <c r="F2031" t="s">
        <v>13347</v>
      </c>
      <c r="G2031" t="s">
        <v>22</v>
      </c>
      <c r="H2031" t="s">
        <v>7048</v>
      </c>
      <c r="I2031" t="s">
        <v>22</v>
      </c>
      <c r="J2031" t="s">
        <v>22</v>
      </c>
      <c r="K2031" t="s">
        <v>22</v>
      </c>
      <c r="L2031" t="s">
        <v>22</v>
      </c>
      <c r="M2031" t="s">
        <v>16774</v>
      </c>
      <c r="N2031" t="s">
        <v>22</v>
      </c>
      <c r="O2031" t="s">
        <v>22</v>
      </c>
    </row>
    <row r="2032" spans="1:15" x14ac:dyDescent="0.35">
      <c r="A2032" t="s">
        <v>9071</v>
      </c>
      <c r="B2032" t="s">
        <v>16769</v>
      </c>
      <c r="C2032" t="s">
        <v>22</v>
      </c>
      <c r="D2032" t="s">
        <v>22</v>
      </c>
      <c r="E2032" t="s">
        <v>14334</v>
      </c>
      <c r="F2032" t="s">
        <v>13347</v>
      </c>
      <c r="G2032" t="s">
        <v>22</v>
      </c>
      <c r="H2032" t="s">
        <v>7046</v>
      </c>
      <c r="I2032" t="s">
        <v>22</v>
      </c>
      <c r="J2032" t="s">
        <v>22</v>
      </c>
      <c r="K2032" t="s">
        <v>22</v>
      </c>
      <c r="L2032" t="s">
        <v>22</v>
      </c>
      <c r="M2032" t="s">
        <v>16769</v>
      </c>
      <c r="N2032" t="s">
        <v>22</v>
      </c>
      <c r="O2032" t="s">
        <v>22</v>
      </c>
    </row>
    <row r="2033" spans="1:15" x14ac:dyDescent="0.35">
      <c r="A2033" t="s">
        <v>9071</v>
      </c>
      <c r="B2033" t="s">
        <v>16775</v>
      </c>
      <c r="C2033" t="s">
        <v>22</v>
      </c>
      <c r="D2033" t="s">
        <v>22</v>
      </c>
      <c r="E2033" t="s">
        <v>14334</v>
      </c>
      <c r="F2033" t="s">
        <v>13347</v>
      </c>
      <c r="G2033" t="s">
        <v>22</v>
      </c>
      <c r="H2033" t="s">
        <v>22</v>
      </c>
      <c r="I2033" t="s">
        <v>22</v>
      </c>
      <c r="J2033" t="s">
        <v>22</v>
      </c>
      <c r="K2033" t="s">
        <v>22</v>
      </c>
      <c r="L2033" t="s">
        <v>22</v>
      </c>
      <c r="M2033" t="s">
        <v>16775</v>
      </c>
      <c r="N2033" t="s">
        <v>22</v>
      </c>
      <c r="O2033" t="s">
        <v>22</v>
      </c>
    </row>
    <row r="2034" spans="1:15" x14ac:dyDescent="0.35">
      <c r="A2034" t="s">
        <v>9071</v>
      </c>
      <c r="B2034" t="s">
        <v>16776</v>
      </c>
      <c r="C2034" t="s">
        <v>22</v>
      </c>
      <c r="D2034" t="s">
        <v>22</v>
      </c>
      <c r="E2034" t="s">
        <v>14334</v>
      </c>
      <c r="F2034" t="s">
        <v>13347</v>
      </c>
      <c r="G2034" t="s">
        <v>22</v>
      </c>
      <c r="H2034" t="s">
        <v>22</v>
      </c>
      <c r="I2034" t="s">
        <v>22</v>
      </c>
      <c r="J2034" t="s">
        <v>22</v>
      </c>
      <c r="K2034" t="s">
        <v>22</v>
      </c>
      <c r="L2034" t="s">
        <v>22</v>
      </c>
      <c r="M2034" t="s">
        <v>16776</v>
      </c>
      <c r="N2034" t="s">
        <v>22</v>
      </c>
      <c r="O2034" t="s">
        <v>22</v>
      </c>
    </row>
    <row r="2035" spans="1:15" x14ac:dyDescent="0.35">
      <c r="A2035" t="s">
        <v>9071</v>
      </c>
      <c r="B2035" t="s">
        <v>16777</v>
      </c>
      <c r="C2035" t="s">
        <v>22</v>
      </c>
      <c r="D2035" t="s">
        <v>22</v>
      </c>
      <c r="E2035" t="s">
        <v>14334</v>
      </c>
      <c r="F2035" t="s">
        <v>13347</v>
      </c>
      <c r="G2035" t="s">
        <v>22</v>
      </c>
      <c r="H2035" t="s">
        <v>22</v>
      </c>
      <c r="I2035" t="s">
        <v>22</v>
      </c>
      <c r="J2035" t="s">
        <v>22</v>
      </c>
      <c r="K2035" t="s">
        <v>22</v>
      </c>
      <c r="L2035" t="s">
        <v>22</v>
      </c>
      <c r="M2035" t="s">
        <v>16777</v>
      </c>
      <c r="N2035" t="s">
        <v>22</v>
      </c>
      <c r="O2035" t="s">
        <v>22</v>
      </c>
    </row>
    <row r="2036" spans="1:15" x14ac:dyDescent="0.35">
      <c r="A2036" t="s">
        <v>9071</v>
      </c>
      <c r="B2036" t="s">
        <v>16778</v>
      </c>
      <c r="C2036" t="s">
        <v>22</v>
      </c>
      <c r="D2036" t="s">
        <v>22</v>
      </c>
      <c r="E2036" t="s">
        <v>14334</v>
      </c>
      <c r="F2036" t="s">
        <v>13347</v>
      </c>
      <c r="G2036" t="s">
        <v>22</v>
      </c>
      <c r="H2036" t="s">
        <v>22</v>
      </c>
      <c r="I2036" t="s">
        <v>22</v>
      </c>
      <c r="J2036" t="s">
        <v>22</v>
      </c>
      <c r="K2036" t="s">
        <v>22</v>
      </c>
      <c r="L2036" t="s">
        <v>22</v>
      </c>
      <c r="M2036" t="s">
        <v>16779</v>
      </c>
      <c r="N2036" t="s">
        <v>22</v>
      </c>
      <c r="O2036" t="s">
        <v>22</v>
      </c>
    </row>
    <row r="2037" spans="1:15" x14ac:dyDescent="0.35">
      <c r="A2037" t="s">
        <v>9071</v>
      </c>
      <c r="B2037" t="s">
        <v>16780</v>
      </c>
      <c r="C2037" t="s">
        <v>22</v>
      </c>
      <c r="D2037" t="s">
        <v>22</v>
      </c>
      <c r="E2037" t="s">
        <v>14334</v>
      </c>
      <c r="F2037" t="s">
        <v>13347</v>
      </c>
      <c r="G2037" t="s">
        <v>22</v>
      </c>
      <c r="H2037" t="s">
        <v>22</v>
      </c>
      <c r="I2037" t="s">
        <v>22</v>
      </c>
      <c r="J2037" t="s">
        <v>22</v>
      </c>
      <c r="K2037" t="s">
        <v>22</v>
      </c>
      <c r="L2037" t="s">
        <v>22</v>
      </c>
      <c r="M2037" t="s">
        <v>16780</v>
      </c>
      <c r="N2037" t="s">
        <v>22</v>
      </c>
      <c r="O2037" t="s">
        <v>22</v>
      </c>
    </row>
    <row r="2038" spans="1:15" x14ac:dyDescent="0.35">
      <c r="A2038" t="s">
        <v>9071</v>
      </c>
      <c r="B2038" t="s">
        <v>16781</v>
      </c>
      <c r="C2038" t="s">
        <v>22</v>
      </c>
      <c r="D2038" t="s">
        <v>22</v>
      </c>
      <c r="E2038" t="s">
        <v>14334</v>
      </c>
      <c r="F2038" t="s">
        <v>13347</v>
      </c>
      <c r="G2038" t="s">
        <v>22</v>
      </c>
      <c r="H2038" t="s">
        <v>22</v>
      </c>
      <c r="I2038" t="s">
        <v>22</v>
      </c>
      <c r="J2038" t="s">
        <v>22</v>
      </c>
      <c r="K2038" t="s">
        <v>22</v>
      </c>
      <c r="L2038" t="s">
        <v>22</v>
      </c>
      <c r="M2038" t="s">
        <v>16780</v>
      </c>
      <c r="N2038" t="s">
        <v>22</v>
      </c>
      <c r="O2038" t="s">
        <v>22</v>
      </c>
    </row>
    <row r="2039" spans="1:15" x14ac:dyDescent="0.35">
      <c r="A2039" t="s">
        <v>9071</v>
      </c>
      <c r="B2039" t="s">
        <v>16782</v>
      </c>
      <c r="C2039" t="s">
        <v>22</v>
      </c>
      <c r="D2039" t="s">
        <v>22</v>
      </c>
      <c r="E2039" t="s">
        <v>14334</v>
      </c>
      <c r="F2039" t="s">
        <v>13347</v>
      </c>
      <c r="G2039" t="s">
        <v>22</v>
      </c>
      <c r="H2039" t="s">
        <v>22</v>
      </c>
      <c r="I2039" t="s">
        <v>22</v>
      </c>
      <c r="J2039" t="s">
        <v>22</v>
      </c>
      <c r="K2039" t="s">
        <v>22</v>
      </c>
      <c r="L2039" t="s">
        <v>22</v>
      </c>
      <c r="M2039" t="s">
        <v>16782</v>
      </c>
      <c r="N2039" t="s">
        <v>22</v>
      </c>
      <c r="O2039" t="s">
        <v>22</v>
      </c>
    </row>
    <row r="2040" spans="1:15" x14ac:dyDescent="0.35">
      <c r="A2040" t="s">
        <v>9071</v>
      </c>
      <c r="B2040" t="s">
        <v>16783</v>
      </c>
      <c r="C2040" t="s">
        <v>22</v>
      </c>
      <c r="D2040" t="s">
        <v>22</v>
      </c>
      <c r="E2040" t="s">
        <v>14951</v>
      </c>
      <c r="F2040" t="s">
        <v>13347</v>
      </c>
      <c r="G2040" t="s">
        <v>22</v>
      </c>
      <c r="H2040" t="s">
        <v>7052</v>
      </c>
      <c r="I2040" t="s">
        <v>7033</v>
      </c>
      <c r="J2040" t="s">
        <v>7029</v>
      </c>
      <c r="K2040" t="s">
        <v>22</v>
      </c>
      <c r="L2040">
        <v>95</v>
      </c>
      <c r="M2040" t="s">
        <v>16783</v>
      </c>
      <c r="N2040" t="s">
        <v>22</v>
      </c>
      <c r="O2040" t="s">
        <v>22</v>
      </c>
    </row>
    <row r="2041" spans="1:15" x14ac:dyDescent="0.35">
      <c r="A2041" t="s">
        <v>9071</v>
      </c>
      <c r="B2041" t="s">
        <v>16784</v>
      </c>
      <c r="C2041" t="s">
        <v>22</v>
      </c>
      <c r="D2041" t="s">
        <v>22</v>
      </c>
      <c r="E2041" t="s">
        <v>14349</v>
      </c>
      <c r="F2041" t="s">
        <v>13347</v>
      </c>
      <c r="G2041" t="s">
        <v>22</v>
      </c>
      <c r="H2041" t="s">
        <v>7052</v>
      </c>
      <c r="I2041" t="s">
        <v>7029</v>
      </c>
      <c r="J2041" t="s">
        <v>15877</v>
      </c>
      <c r="K2041" t="s">
        <v>22</v>
      </c>
      <c r="L2041">
        <v>95</v>
      </c>
      <c r="M2041" t="s">
        <v>16785</v>
      </c>
      <c r="N2041" t="s">
        <v>22</v>
      </c>
      <c r="O2041" t="s">
        <v>22</v>
      </c>
    </row>
    <row r="2042" spans="1:15" x14ac:dyDescent="0.35">
      <c r="A2042" t="s">
        <v>9071</v>
      </c>
      <c r="B2042" t="s">
        <v>16786</v>
      </c>
      <c r="C2042" t="s">
        <v>22</v>
      </c>
      <c r="D2042" t="s">
        <v>22</v>
      </c>
      <c r="E2042" t="s">
        <v>14349</v>
      </c>
      <c r="F2042" t="s">
        <v>13347</v>
      </c>
      <c r="G2042" t="s">
        <v>22</v>
      </c>
      <c r="H2042" t="s">
        <v>7052</v>
      </c>
      <c r="I2042" t="s">
        <v>7029</v>
      </c>
      <c r="J2042" t="s">
        <v>15877</v>
      </c>
      <c r="K2042" t="s">
        <v>22</v>
      </c>
      <c r="L2042">
        <v>95</v>
      </c>
      <c r="M2042" t="s">
        <v>16785</v>
      </c>
      <c r="N2042" t="s">
        <v>22</v>
      </c>
      <c r="O2042" t="s">
        <v>22</v>
      </c>
    </row>
    <row r="2043" spans="1:15" x14ac:dyDescent="0.35">
      <c r="A2043" t="s">
        <v>9071</v>
      </c>
      <c r="B2043" t="s">
        <v>16787</v>
      </c>
      <c r="C2043" t="s">
        <v>22</v>
      </c>
      <c r="D2043" t="s">
        <v>22</v>
      </c>
      <c r="E2043" t="s">
        <v>14349</v>
      </c>
      <c r="F2043" t="s">
        <v>13347</v>
      </c>
      <c r="G2043" t="s">
        <v>22</v>
      </c>
      <c r="H2043" t="s">
        <v>7052</v>
      </c>
      <c r="I2043" t="s">
        <v>7029</v>
      </c>
      <c r="J2043" t="s">
        <v>15877</v>
      </c>
      <c r="K2043" t="s">
        <v>22</v>
      </c>
      <c r="L2043">
        <v>95</v>
      </c>
      <c r="M2043" t="s">
        <v>16785</v>
      </c>
      <c r="N2043" t="s">
        <v>22</v>
      </c>
      <c r="O2043" t="s">
        <v>22</v>
      </c>
    </row>
    <row r="2044" spans="1:15" x14ac:dyDescent="0.35">
      <c r="A2044" t="s">
        <v>9071</v>
      </c>
      <c r="B2044" t="s">
        <v>16788</v>
      </c>
      <c r="C2044" t="s">
        <v>22</v>
      </c>
      <c r="D2044" t="s">
        <v>22</v>
      </c>
      <c r="E2044" t="s">
        <v>14334</v>
      </c>
      <c r="F2044" t="s">
        <v>13347</v>
      </c>
      <c r="G2044" t="s">
        <v>22</v>
      </c>
      <c r="H2044" t="s">
        <v>7046</v>
      </c>
      <c r="I2044" t="s">
        <v>13335</v>
      </c>
      <c r="J2044" t="s">
        <v>16335</v>
      </c>
      <c r="K2044" t="s">
        <v>22</v>
      </c>
      <c r="L2044" t="s">
        <v>22</v>
      </c>
      <c r="M2044" t="s">
        <v>16788</v>
      </c>
      <c r="N2044" t="s">
        <v>22</v>
      </c>
      <c r="O2044" t="s">
        <v>22</v>
      </c>
    </row>
    <row r="2045" spans="1:15" x14ac:dyDescent="0.35">
      <c r="A2045" t="s">
        <v>9071</v>
      </c>
      <c r="B2045" t="s">
        <v>16789</v>
      </c>
      <c r="C2045" t="s">
        <v>22</v>
      </c>
      <c r="D2045" t="s">
        <v>22</v>
      </c>
      <c r="E2045" t="s">
        <v>14334</v>
      </c>
      <c r="F2045" t="s">
        <v>13347</v>
      </c>
      <c r="G2045" t="s">
        <v>22</v>
      </c>
      <c r="H2045" t="s">
        <v>7046</v>
      </c>
      <c r="I2045" t="s">
        <v>13335</v>
      </c>
      <c r="J2045" t="s">
        <v>16335</v>
      </c>
      <c r="K2045" t="s">
        <v>22</v>
      </c>
      <c r="L2045" t="s">
        <v>22</v>
      </c>
      <c r="M2045" t="s">
        <v>16789</v>
      </c>
      <c r="N2045" t="s">
        <v>22</v>
      </c>
      <c r="O2045" t="s">
        <v>22</v>
      </c>
    </row>
    <row r="2046" spans="1:15" ht="29" x14ac:dyDescent="0.35">
      <c r="A2046" t="s">
        <v>9071</v>
      </c>
      <c r="B2046" s="87" t="s">
        <v>16790</v>
      </c>
      <c r="C2046" t="s">
        <v>22</v>
      </c>
      <c r="D2046" t="s">
        <v>22</v>
      </c>
      <c r="E2046" t="s">
        <v>14334</v>
      </c>
      <c r="F2046" t="s">
        <v>13347</v>
      </c>
      <c r="G2046" t="s">
        <v>22</v>
      </c>
      <c r="H2046" t="s">
        <v>7046</v>
      </c>
      <c r="I2046" t="s">
        <v>15950</v>
      </c>
      <c r="J2046" t="s">
        <v>22</v>
      </c>
      <c r="K2046" t="s">
        <v>22</v>
      </c>
      <c r="L2046" t="s">
        <v>22</v>
      </c>
      <c r="M2046" s="87" t="s">
        <v>16790</v>
      </c>
      <c r="N2046" t="s">
        <v>22</v>
      </c>
      <c r="O2046" t="s">
        <v>22</v>
      </c>
    </row>
    <row r="2047" spans="1:15" x14ac:dyDescent="0.35">
      <c r="A2047" t="s">
        <v>9071</v>
      </c>
      <c r="B2047" t="s">
        <v>16791</v>
      </c>
      <c r="C2047" t="s">
        <v>22</v>
      </c>
      <c r="D2047" t="s">
        <v>22</v>
      </c>
      <c r="E2047" t="s">
        <v>14951</v>
      </c>
      <c r="F2047" t="s">
        <v>13347</v>
      </c>
      <c r="G2047" t="s">
        <v>22</v>
      </c>
      <c r="H2047" t="s">
        <v>22</v>
      </c>
      <c r="I2047" t="s">
        <v>22</v>
      </c>
      <c r="J2047" t="s">
        <v>22</v>
      </c>
      <c r="K2047" t="s">
        <v>22</v>
      </c>
      <c r="L2047" t="s">
        <v>22</v>
      </c>
      <c r="M2047" t="s">
        <v>16791</v>
      </c>
      <c r="N2047" t="s">
        <v>22</v>
      </c>
      <c r="O2047" t="s">
        <v>22</v>
      </c>
    </row>
    <row r="2048" spans="1:15" x14ac:dyDescent="0.35">
      <c r="A2048" t="s">
        <v>9071</v>
      </c>
      <c r="B2048" t="s">
        <v>16792</v>
      </c>
      <c r="C2048" t="s">
        <v>22</v>
      </c>
      <c r="D2048" t="s">
        <v>22</v>
      </c>
      <c r="E2048" t="s">
        <v>14334</v>
      </c>
      <c r="F2048" t="s">
        <v>13347</v>
      </c>
      <c r="G2048" t="s">
        <v>22</v>
      </c>
      <c r="H2048" t="s">
        <v>22</v>
      </c>
      <c r="I2048" t="s">
        <v>22</v>
      </c>
      <c r="J2048" t="s">
        <v>22</v>
      </c>
      <c r="K2048" t="s">
        <v>22</v>
      </c>
      <c r="L2048" t="s">
        <v>22</v>
      </c>
      <c r="M2048" t="s">
        <v>16792</v>
      </c>
      <c r="N2048" t="s">
        <v>22</v>
      </c>
      <c r="O2048" t="s">
        <v>22</v>
      </c>
    </row>
    <row r="2049" spans="1:15" x14ac:dyDescent="0.35">
      <c r="A2049" t="s">
        <v>9071</v>
      </c>
      <c r="B2049" t="s">
        <v>16793</v>
      </c>
      <c r="C2049" t="s">
        <v>22</v>
      </c>
      <c r="D2049" t="s">
        <v>22</v>
      </c>
      <c r="E2049" t="s">
        <v>14334</v>
      </c>
      <c r="F2049" t="s">
        <v>13347</v>
      </c>
      <c r="G2049" t="s">
        <v>22</v>
      </c>
      <c r="H2049" t="s">
        <v>22</v>
      </c>
      <c r="I2049" t="s">
        <v>22</v>
      </c>
      <c r="J2049" t="s">
        <v>22</v>
      </c>
      <c r="K2049" t="s">
        <v>22</v>
      </c>
      <c r="L2049" t="s">
        <v>22</v>
      </c>
      <c r="M2049" t="s">
        <v>16794</v>
      </c>
      <c r="N2049" t="s">
        <v>22</v>
      </c>
      <c r="O2049" t="s">
        <v>22</v>
      </c>
    </row>
    <row r="2050" spans="1:15" x14ac:dyDescent="0.35">
      <c r="A2050" t="s">
        <v>9071</v>
      </c>
      <c r="B2050" t="s">
        <v>16795</v>
      </c>
      <c r="C2050" t="s">
        <v>22</v>
      </c>
      <c r="D2050" t="s">
        <v>22</v>
      </c>
      <c r="E2050" t="s">
        <v>14334</v>
      </c>
      <c r="F2050" t="s">
        <v>13347</v>
      </c>
      <c r="G2050" t="s">
        <v>22</v>
      </c>
      <c r="H2050" t="s">
        <v>22</v>
      </c>
      <c r="I2050" t="s">
        <v>22</v>
      </c>
      <c r="J2050" t="s">
        <v>22</v>
      </c>
      <c r="K2050" t="s">
        <v>22</v>
      </c>
      <c r="L2050" t="s">
        <v>22</v>
      </c>
      <c r="M2050" t="s">
        <v>16795</v>
      </c>
      <c r="N2050" t="s">
        <v>22</v>
      </c>
      <c r="O2050" t="s">
        <v>22</v>
      </c>
    </row>
    <row r="2051" spans="1:15" x14ac:dyDescent="0.35">
      <c r="A2051" t="s">
        <v>9071</v>
      </c>
      <c r="B2051" t="s">
        <v>16796</v>
      </c>
      <c r="C2051" t="s">
        <v>22</v>
      </c>
      <c r="D2051" t="s">
        <v>22</v>
      </c>
      <c r="E2051" t="s">
        <v>14334</v>
      </c>
      <c r="F2051" t="s">
        <v>13347</v>
      </c>
      <c r="G2051" t="s">
        <v>22</v>
      </c>
      <c r="H2051" t="s">
        <v>22</v>
      </c>
      <c r="I2051" t="s">
        <v>22</v>
      </c>
      <c r="J2051" t="s">
        <v>22</v>
      </c>
      <c r="K2051" t="s">
        <v>22</v>
      </c>
      <c r="L2051" t="s">
        <v>22</v>
      </c>
      <c r="M2051" t="s">
        <v>16796</v>
      </c>
      <c r="N2051" t="s">
        <v>22</v>
      </c>
      <c r="O2051" t="s">
        <v>22</v>
      </c>
    </row>
    <row r="2052" spans="1:15" x14ac:dyDescent="0.35">
      <c r="A2052" t="s">
        <v>9071</v>
      </c>
      <c r="B2052" t="s">
        <v>16797</v>
      </c>
      <c r="C2052" t="s">
        <v>22</v>
      </c>
      <c r="D2052" t="s">
        <v>22</v>
      </c>
      <c r="E2052" t="s">
        <v>14334</v>
      </c>
      <c r="F2052" t="s">
        <v>13347</v>
      </c>
      <c r="G2052" t="s">
        <v>22</v>
      </c>
      <c r="H2052" t="s">
        <v>22</v>
      </c>
      <c r="I2052" t="s">
        <v>22</v>
      </c>
      <c r="J2052" t="s">
        <v>22</v>
      </c>
      <c r="K2052" t="s">
        <v>22</v>
      </c>
      <c r="L2052" t="s">
        <v>22</v>
      </c>
      <c r="M2052" t="s">
        <v>16797</v>
      </c>
      <c r="N2052" t="s">
        <v>22</v>
      </c>
      <c r="O2052" t="s">
        <v>22</v>
      </c>
    </row>
    <row r="2053" spans="1:15" x14ac:dyDescent="0.35">
      <c r="A2053" t="s">
        <v>9071</v>
      </c>
      <c r="B2053" t="s">
        <v>16798</v>
      </c>
      <c r="C2053" t="s">
        <v>22</v>
      </c>
      <c r="D2053" t="s">
        <v>22</v>
      </c>
      <c r="E2053" t="s">
        <v>14334</v>
      </c>
      <c r="F2053" t="s">
        <v>13347</v>
      </c>
      <c r="G2053" t="s">
        <v>22</v>
      </c>
      <c r="H2053" t="s">
        <v>22</v>
      </c>
      <c r="I2053" t="s">
        <v>22</v>
      </c>
      <c r="J2053" t="s">
        <v>22</v>
      </c>
      <c r="K2053" t="s">
        <v>22</v>
      </c>
      <c r="L2053" t="s">
        <v>22</v>
      </c>
      <c r="M2053" t="s">
        <v>16798</v>
      </c>
      <c r="N2053" t="s">
        <v>22</v>
      </c>
      <c r="O2053" t="s">
        <v>22</v>
      </c>
    </row>
    <row r="2054" spans="1:15" x14ac:dyDescent="0.35">
      <c r="A2054" t="s">
        <v>9071</v>
      </c>
      <c r="B2054" t="s">
        <v>16794</v>
      </c>
      <c r="C2054" t="s">
        <v>22</v>
      </c>
      <c r="D2054" t="s">
        <v>22</v>
      </c>
      <c r="E2054" t="s">
        <v>14334</v>
      </c>
      <c r="F2054" t="s">
        <v>13347</v>
      </c>
      <c r="G2054" t="s">
        <v>22</v>
      </c>
      <c r="H2054" t="s">
        <v>22</v>
      </c>
      <c r="I2054" t="s">
        <v>22</v>
      </c>
      <c r="J2054" t="s">
        <v>22</v>
      </c>
      <c r="K2054" t="s">
        <v>22</v>
      </c>
      <c r="L2054" t="s">
        <v>22</v>
      </c>
      <c r="M2054" t="s">
        <v>16793</v>
      </c>
      <c r="N2054" t="s">
        <v>22</v>
      </c>
      <c r="O2054" t="s">
        <v>22</v>
      </c>
    </row>
    <row r="2055" spans="1:15" x14ac:dyDescent="0.35">
      <c r="A2055" t="s">
        <v>9071</v>
      </c>
      <c r="B2055" t="s">
        <v>16799</v>
      </c>
      <c r="C2055" t="s">
        <v>22</v>
      </c>
      <c r="D2055" t="s">
        <v>22</v>
      </c>
      <c r="E2055" t="s">
        <v>14334</v>
      </c>
      <c r="F2055" t="s">
        <v>13347</v>
      </c>
      <c r="G2055" t="s">
        <v>22</v>
      </c>
      <c r="H2055" t="s">
        <v>22</v>
      </c>
      <c r="I2055" t="s">
        <v>22</v>
      </c>
      <c r="J2055" t="s">
        <v>22</v>
      </c>
      <c r="K2055" t="s">
        <v>22</v>
      </c>
      <c r="L2055" t="s">
        <v>22</v>
      </c>
      <c r="M2055" t="s">
        <v>16799</v>
      </c>
      <c r="N2055" t="s">
        <v>22</v>
      </c>
      <c r="O2055" t="s">
        <v>22</v>
      </c>
    </row>
    <row r="2056" spans="1:15" x14ac:dyDescent="0.35">
      <c r="A2056" t="s">
        <v>9071</v>
      </c>
      <c r="B2056" t="s">
        <v>16800</v>
      </c>
      <c r="C2056" t="s">
        <v>22</v>
      </c>
      <c r="D2056" t="s">
        <v>22</v>
      </c>
      <c r="E2056" t="s">
        <v>14334</v>
      </c>
      <c r="F2056" t="s">
        <v>13347</v>
      </c>
      <c r="G2056" t="s">
        <v>22</v>
      </c>
      <c r="H2056" t="s">
        <v>22</v>
      </c>
      <c r="I2056" t="s">
        <v>13335</v>
      </c>
      <c r="J2056" t="s">
        <v>16335</v>
      </c>
      <c r="K2056" t="s">
        <v>22</v>
      </c>
      <c r="L2056" t="s">
        <v>22</v>
      </c>
      <c r="M2056" t="s">
        <v>16800</v>
      </c>
      <c r="N2056" t="s">
        <v>22</v>
      </c>
      <c r="O2056" t="s">
        <v>22</v>
      </c>
    </row>
    <row r="2057" spans="1:15" x14ac:dyDescent="0.35">
      <c r="A2057" t="s">
        <v>9071</v>
      </c>
      <c r="B2057" t="s">
        <v>16801</v>
      </c>
      <c r="C2057" t="s">
        <v>22</v>
      </c>
      <c r="D2057" t="s">
        <v>22</v>
      </c>
      <c r="E2057" t="s">
        <v>14334</v>
      </c>
      <c r="F2057" t="s">
        <v>13347</v>
      </c>
      <c r="G2057" t="s">
        <v>22</v>
      </c>
      <c r="H2057" t="s">
        <v>7052</v>
      </c>
      <c r="I2057" t="s">
        <v>22</v>
      </c>
      <c r="J2057" t="s">
        <v>22</v>
      </c>
      <c r="K2057" t="s">
        <v>22</v>
      </c>
      <c r="L2057" t="s">
        <v>22</v>
      </c>
      <c r="M2057" t="s">
        <v>16802</v>
      </c>
      <c r="N2057" t="s">
        <v>22</v>
      </c>
      <c r="O2057" t="s">
        <v>22</v>
      </c>
    </row>
    <row r="2058" spans="1:15" x14ac:dyDescent="0.35">
      <c r="A2058" t="s">
        <v>9071</v>
      </c>
      <c r="B2058" t="s">
        <v>16803</v>
      </c>
      <c r="C2058" t="s">
        <v>22</v>
      </c>
      <c r="D2058" t="s">
        <v>22</v>
      </c>
      <c r="E2058" t="s">
        <v>14334</v>
      </c>
      <c r="F2058" t="s">
        <v>13347</v>
      </c>
      <c r="G2058" t="s">
        <v>22</v>
      </c>
      <c r="H2058" t="s">
        <v>22</v>
      </c>
      <c r="I2058" t="s">
        <v>22</v>
      </c>
      <c r="J2058" t="s">
        <v>22</v>
      </c>
      <c r="K2058" t="s">
        <v>22</v>
      </c>
      <c r="L2058" t="s">
        <v>22</v>
      </c>
      <c r="M2058" t="s">
        <v>16803</v>
      </c>
      <c r="N2058" t="s">
        <v>22</v>
      </c>
      <c r="O2058" t="s">
        <v>22</v>
      </c>
    </row>
    <row r="2059" spans="1:15" x14ac:dyDescent="0.35">
      <c r="A2059" t="s">
        <v>9071</v>
      </c>
      <c r="B2059" t="s">
        <v>16804</v>
      </c>
      <c r="C2059" t="s">
        <v>22</v>
      </c>
      <c r="D2059" t="s">
        <v>22</v>
      </c>
      <c r="E2059" t="s">
        <v>14349</v>
      </c>
      <c r="F2059" t="s">
        <v>13347</v>
      </c>
      <c r="G2059" t="s">
        <v>22</v>
      </c>
      <c r="H2059" t="s">
        <v>7052</v>
      </c>
      <c r="I2059" t="s">
        <v>14641</v>
      </c>
      <c r="J2059" t="s">
        <v>16805</v>
      </c>
      <c r="K2059" t="s">
        <v>22</v>
      </c>
      <c r="L2059">
        <v>120</v>
      </c>
      <c r="M2059" t="s">
        <v>16804</v>
      </c>
      <c r="N2059" t="s">
        <v>22</v>
      </c>
      <c r="O2059" t="s">
        <v>22</v>
      </c>
    </row>
    <row r="2060" spans="1:15" x14ac:dyDescent="0.35">
      <c r="A2060" t="s">
        <v>9071</v>
      </c>
      <c r="B2060" t="s">
        <v>16806</v>
      </c>
      <c r="C2060" t="s">
        <v>22</v>
      </c>
      <c r="D2060" t="s">
        <v>22</v>
      </c>
      <c r="E2060" t="s">
        <v>14334</v>
      </c>
      <c r="F2060" t="s">
        <v>13347</v>
      </c>
      <c r="G2060" t="s">
        <v>22</v>
      </c>
      <c r="H2060" t="s">
        <v>7046</v>
      </c>
      <c r="J2060" t="s">
        <v>16335</v>
      </c>
      <c r="K2060" t="s">
        <v>22</v>
      </c>
      <c r="L2060" t="s">
        <v>22</v>
      </c>
      <c r="M2060" t="s">
        <v>16806</v>
      </c>
      <c r="N2060" t="s">
        <v>22</v>
      </c>
      <c r="O2060" t="s">
        <v>22</v>
      </c>
    </row>
    <row r="2061" spans="1:15" x14ac:dyDescent="0.35">
      <c r="A2061" t="s">
        <v>9071</v>
      </c>
      <c r="B2061" t="s">
        <v>16807</v>
      </c>
      <c r="C2061" t="s">
        <v>22</v>
      </c>
      <c r="D2061" t="s">
        <v>22</v>
      </c>
      <c r="E2061" t="s">
        <v>14334</v>
      </c>
      <c r="F2061" t="s">
        <v>13347</v>
      </c>
      <c r="G2061" t="s">
        <v>22</v>
      </c>
      <c r="H2061" t="s">
        <v>7046</v>
      </c>
      <c r="I2061" t="s">
        <v>13335</v>
      </c>
      <c r="K2061" t="s">
        <v>22</v>
      </c>
      <c r="L2061" t="s">
        <v>22</v>
      </c>
      <c r="M2061" t="s">
        <v>16807</v>
      </c>
      <c r="N2061" t="s">
        <v>22</v>
      </c>
      <c r="O2061" t="s">
        <v>22</v>
      </c>
    </row>
    <row r="2062" spans="1:15" x14ac:dyDescent="0.35">
      <c r="A2062" t="s">
        <v>9071</v>
      </c>
      <c r="B2062" t="s">
        <v>16808</v>
      </c>
      <c r="C2062" t="s">
        <v>22</v>
      </c>
      <c r="D2062" t="s">
        <v>22</v>
      </c>
      <c r="E2062" t="s">
        <v>14334</v>
      </c>
      <c r="F2062" t="s">
        <v>13347</v>
      </c>
      <c r="G2062" t="s">
        <v>22</v>
      </c>
      <c r="H2062" t="s">
        <v>22</v>
      </c>
      <c r="I2062" t="s">
        <v>22</v>
      </c>
      <c r="J2062" t="s">
        <v>22</v>
      </c>
      <c r="K2062" t="s">
        <v>22</v>
      </c>
      <c r="L2062" t="s">
        <v>22</v>
      </c>
      <c r="M2062" t="s">
        <v>16808</v>
      </c>
      <c r="N2062" t="s">
        <v>22</v>
      </c>
      <c r="O2062" t="s">
        <v>22</v>
      </c>
    </row>
    <row r="2063" spans="1:15" x14ac:dyDescent="0.35">
      <c r="A2063" t="s">
        <v>9071</v>
      </c>
      <c r="B2063" t="s">
        <v>16809</v>
      </c>
      <c r="C2063" t="s">
        <v>22</v>
      </c>
      <c r="D2063" t="s">
        <v>22</v>
      </c>
      <c r="E2063" t="s">
        <v>14334</v>
      </c>
      <c r="F2063" t="s">
        <v>13347</v>
      </c>
      <c r="G2063" t="s">
        <v>22</v>
      </c>
      <c r="H2063" t="s">
        <v>7046</v>
      </c>
      <c r="I2063" t="s">
        <v>13335</v>
      </c>
      <c r="J2063" t="s">
        <v>16335</v>
      </c>
      <c r="K2063" t="s">
        <v>22</v>
      </c>
      <c r="L2063" t="s">
        <v>22</v>
      </c>
      <c r="M2063" t="s">
        <v>16809</v>
      </c>
      <c r="N2063" t="s">
        <v>22</v>
      </c>
      <c r="O2063" t="s">
        <v>22</v>
      </c>
    </row>
    <row r="2064" spans="1:15" x14ac:dyDescent="0.35">
      <c r="A2064" t="s">
        <v>9071</v>
      </c>
      <c r="B2064" t="s">
        <v>16810</v>
      </c>
      <c r="C2064" t="s">
        <v>22</v>
      </c>
      <c r="D2064" t="s">
        <v>22</v>
      </c>
      <c r="E2064" t="s">
        <v>14334</v>
      </c>
      <c r="F2064" t="s">
        <v>13347</v>
      </c>
      <c r="G2064" t="s">
        <v>22</v>
      </c>
      <c r="H2064" t="s">
        <v>7048</v>
      </c>
      <c r="I2064" t="s">
        <v>22</v>
      </c>
      <c r="J2064" t="s">
        <v>22</v>
      </c>
      <c r="K2064" t="s">
        <v>22</v>
      </c>
      <c r="L2064" t="s">
        <v>22</v>
      </c>
      <c r="M2064" t="s">
        <v>16810</v>
      </c>
      <c r="N2064" t="s">
        <v>22</v>
      </c>
      <c r="O2064" t="s">
        <v>22</v>
      </c>
    </row>
    <row r="2065" spans="1:15" x14ac:dyDescent="0.35">
      <c r="A2065" t="s">
        <v>9071</v>
      </c>
      <c r="B2065" t="s">
        <v>16811</v>
      </c>
      <c r="C2065" t="s">
        <v>22</v>
      </c>
      <c r="D2065" t="s">
        <v>22</v>
      </c>
      <c r="E2065" t="s">
        <v>14334</v>
      </c>
      <c r="F2065" t="s">
        <v>13347</v>
      </c>
      <c r="G2065" t="s">
        <v>22</v>
      </c>
      <c r="H2065" t="s">
        <v>22</v>
      </c>
      <c r="I2065" t="s">
        <v>22</v>
      </c>
      <c r="J2065" t="s">
        <v>22</v>
      </c>
      <c r="K2065" t="s">
        <v>22</v>
      </c>
      <c r="L2065" t="s">
        <v>22</v>
      </c>
      <c r="M2065" t="s">
        <v>16811</v>
      </c>
      <c r="N2065" t="s">
        <v>22</v>
      </c>
      <c r="O2065" t="s">
        <v>22</v>
      </c>
    </row>
    <row r="2066" spans="1:15" x14ac:dyDescent="0.35">
      <c r="A2066" t="s">
        <v>9071</v>
      </c>
      <c r="B2066" t="s">
        <v>16812</v>
      </c>
      <c r="C2066" t="s">
        <v>22</v>
      </c>
      <c r="D2066" t="s">
        <v>22</v>
      </c>
      <c r="E2066" t="s">
        <v>14334</v>
      </c>
      <c r="F2066" t="s">
        <v>13347</v>
      </c>
      <c r="G2066" t="s">
        <v>22</v>
      </c>
      <c r="H2066" t="s">
        <v>22</v>
      </c>
      <c r="I2066" t="s">
        <v>22</v>
      </c>
      <c r="J2066" t="s">
        <v>22</v>
      </c>
      <c r="K2066" t="s">
        <v>22</v>
      </c>
      <c r="L2066" t="s">
        <v>22</v>
      </c>
      <c r="M2066" t="s">
        <v>16812</v>
      </c>
    </row>
    <row r="2067" spans="1:15" x14ac:dyDescent="0.35">
      <c r="A2067" t="s">
        <v>9071</v>
      </c>
      <c r="B2067" t="s">
        <v>16813</v>
      </c>
      <c r="C2067" t="s">
        <v>22</v>
      </c>
      <c r="D2067" t="s">
        <v>22</v>
      </c>
      <c r="E2067" t="s">
        <v>14334</v>
      </c>
      <c r="F2067" t="s">
        <v>13347</v>
      </c>
      <c r="G2067" t="s">
        <v>22</v>
      </c>
      <c r="H2067" t="s">
        <v>22</v>
      </c>
      <c r="I2067" t="s">
        <v>22</v>
      </c>
      <c r="J2067" t="s">
        <v>22</v>
      </c>
      <c r="K2067" t="s">
        <v>22</v>
      </c>
      <c r="L2067" t="s">
        <v>22</v>
      </c>
      <c r="M2067" t="s">
        <v>16813</v>
      </c>
      <c r="N2067" t="s">
        <v>22</v>
      </c>
      <c r="O2067" t="s">
        <v>22</v>
      </c>
    </row>
    <row r="2068" spans="1:15" x14ac:dyDescent="0.35">
      <c r="A2068" t="s">
        <v>9071</v>
      </c>
      <c r="B2068" t="s">
        <v>16814</v>
      </c>
      <c r="C2068" t="s">
        <v>22</v>
      </c>
      <c r="D2068" t="s">
        <v>22</v>
      </c>
      <c r="E2068" t="s">
        <v>14334</v>
      </c>
      <c r="F2068" t="s">
        <v>13347</v>
      </c>
      <c r="G2068" t="s">
        <v>22</v>
      </c>
      <c r="H2068" t="s">
        <v>22</v>
      </c>
      <c r="I2068" t="s">
        <v>22</v>
      </c>
      <c r="J2068" t="s">
        <v>22</v>
      </c>
      <c r="K2068" t="s">
        <v>22</v>
      </c>
      <c r="L2068" t="s">
        <v>22</v>
      </c>
      <c r="M2068" t="s">
        <v>16815</v>
      </c>
      <c r="N2068" t="s">
        <v>22</v>
      </c>
      <c r="O2068" t="s">
        <v>22</v>
      </c>
    </row>
    <row r="2069" spans="1:15" x14ac:dyDescent="0.35">
      <c r="A2069" t="s">
        <v>9071</v>
      </c>
      <c r="B2069" t="s">
        <v>16816</v>
      </c>
      <c r="C2069" t="s">
        <v>22</v>
      </c>
      <c r="D2069" t="s">
        <v>22</v>
      </c>
      <c r="E2069" t="s">
        <v>14334</v>
      </c>
      <c r="F2069" t="s">
        <v>13347</v>
      </c>
      <c r="G2069" t="s">
        <v>22</v>
      </c>
      <c r="H2069" t="s">
        <v>22</v>
      </c>
      <c r="I2069" t="s">
        <v>22</v>
      </c>
      <c r="J2069" t="s">
        <v>22</v>
      </c>
      <c r="K2069" t="s">
        <v>22</v>
      </c>
      <c r="L2069" t="s">
        <v>22</v>
      </c>
      <c r="M2069" t="s">
        <v>16817</v>
      </c>
      <c r="N2069" t="s">
        <v>22</v>
      </c>
      <c r="O2069" t="s">
        <v>22</v>
      </c>
    </row>
    <row r="2070" spans="1:15" x14ac:dyDescent="0.35">
      <c r="A2070" t="s">
        <v>9071</v>
      </c>
      <c r="B2070" t="s">
        <v>16818</v>
      </c>
      <c r="C2070" t="s">
        <v>22</v>
      </c>
      <c r="D2070" t="s">
        <v>22</v>
      </c>
      <c r="E2070" t="s">
        <v>14334</v>
      </c>
      <c r="F2070" t="s">
        <v>13347</v>
      </c>
      <c r="G2070" t="s">
        <v>22</v>
      </c>
      <c r="H2070" t="s">
        <v>22</v>
      </c>
      <c r="I2070" t="s">
        <v>22</v>
      </c>
      <c r="J2070" t="s">
        <v>22</v>
      </c>
      <c r="K2070" t="s">
        <v>22</v>
      </c>
      <c r="L2070" t="s">
        <v>22</v>
      </c>
      <c r="M2070" t="s">
        <v>16818</v>
      </c>
      <c r="N2070" t="s">
        <v>22</v>
      </c>
      <c r="O2070" t="s">
        <v>22</v>
      </c>
    </row>
    <row r="2071" spans="1:15" x14ac:dyDescent="0.35">
      <c r="A2071" t="s">
        <v>9071</v>
      </c>
      <c r="B2071" t="s">
        <v>16819</v>
      </c>
      <c r="C2071" t="s">
        <v>22</v>
      </c>
      <c r="D2071" t="s">
        <v>22</v>
      </c>
      <c r="E2071" t="s">
        <v>14334</v>
      </c>
      <c r="F2071" t="s">
        <v>13347</v>
      </c>
      <c r="G2071" t="s">
        <v>22</v>
      </c>
      <c r="H2071" t="s">
        <v>22</v>
      </c>
      <c r="I2071" t="s">
        <v>22</v>
      </c>
      <c r="J2071" t="s">
        <v>22</v>
      </c>
      <c r="K2071" t="s">
        <v>22</v>
      </c>
      <c r="L2071" t="s">
        <v>22</v>
      </c>
      <c r="M2071" t="s">
        <v>16819</v>
      </c>
      <c r="N2071" t="s">
        <v>22</v>
      </c>
      <c r="O2071" t="s">
        <v>22</v>
      </c>
    </row>
    <row r="2072" spans="1:15" x14ac:dyDescent="0.35">
      <c r="A2072" t="s">
        <v>9071</v>
      </c>
      <c r="B2072" t="s">
        <v>16820</v>
      </c>
      <c r="C2072" t="s">
        <v>22</v>
      </c>
      <c r="D2072" t="s">
        <v>22</v>
      </c>
      <c r="E2072" t="s">
        <v>14334</v>
      </c>
      <c r="F2072" t="s">
        <v>13347</v>
      </c>
      <c r="G2072" t="s">
        <v>22</v>
      </c>
      <c r="H2072" t="s">
        <v>22</v>
      </c>
      <c r="I2072" t="s">
        <v>22</v>
      </c>
      <c r="J2072" t="s">
        <v>22</v>
      </c>
      <c r="K2072" t="s">
        <v>22</v>
      </c>
      <c r="L2072" t="s">
        <v>22</v>
      </c>
      <c r="M2072" t="s">
        <v>16820</v>
      </c>
      <c r="N2072" t="s">
        <v>22</v>
      </c>
      <c r="O2072" t="s">
        <v>22</v>
      </c>
    </row>
    <row r="2073" spans="1:15" x14ac:dyDescent="0.35">
      <c r="A2073" t="s">
        <v>9071</v>
      </c>
      <c r="B2073" t="s">
        <v>16821</v>
      </c>
      <c r="C2073" t="s">
        <v>22</v>
      </c>
      <c r="D2073" t="s">
        <v>22</v>
      </c>
      <c r="E2073" t="s">
        <v>14334</v>
      </c>
      <c r="F2073" t="s">
        <v>13347</v>
      </c>
      <c r="G2073" t="s">
        <v>22</v>
      </c>
      <c r="H2073" t="s">
        <v>22</v>
      </c>
      <c r="I2073" t="s">
        <v>22</v>
      </c>
      <c r="J2073" t="s">
        <v>22</v>
      </c>
      <c r="K2073" t="s">
        <v>22</v>
      </c>
      <c r="L2073" t="s">
        <v>22</v>
      </c>
      <c r="M2073" t="s">
        <v>16821</v>
      </c>
      <c r="N2073" t="s">
        <v>22</v>
      </c>
      <c r="O2073" t="s">
        <v>22</v>
      </c>
    </row>
    <row r="2074" spans="1:15" x14ac:dyDescent="0.35">
      <c r="A2074" t="s">
        <v>9071</v>
      </c>
      <c r="B2074" t="s">
        <v>16822</v>
      </c>
      <c r="C2074" t="s">
        <v>22</v>
      </c>
      <c r="D2074" t="s">
        <v>22</v>
      </c>
      <c r="E2074" t="s">
        <v>14334</v>
      </c>
      <c r="F2074" t="s">
        <v>13347</v>
      </c>
      <c r="G2074" t="s">
        <v>22</v>
      </c>
      <c r="H2074" t="s">
        <v>7048</v>
      </c>
      <c r="I2074" t="s">
        <v>22</v>
      </c>
      <c r="J2074" t="s">
        <v>22</v>
      </c>
      <c r="K2074" t="s">
        <v>22</v>
      </c>
      <c r="L2074" t="s">
        <v>22</v>
      </c>
      <c r="M2074" t="s">
        <v>16822</v>
      </c>
      <c r="N2074" t="s">
        <v>22</v>
      </c>
      <c r="O2074" t="s">
        <v>22</v>
      </c>
    </row>
    <row r="2075" spans="1:15" x14ac:dyDescent="0.35">
      <c r="A2075" t="s">
        <v>9071</v>
      </c>
      <c r="B2075" t="s">
        <v>16823</v>
      </c>
      <c r="C2075" t="s">
        <v>22</v>
      </c>
      <c r="D2075" t="s">
        <v>22</v>
      </c>
      <c r="E2075" t="s">
        <v>14349</v>
      </c>
      <c r="F2075" t="s">
        <v>13347</v>
      </c>
      <c r="G2075" t="s">
        <v>22</v>
      </c>
      <c r="H2075" t="s">
        <v>7046</v>
      </c>
      <c r="I2075" t="s">
        <v>16221</v>
      </c>
      <c r="J2075" t="s">
        <v>22</v>
      </c>
      <c r="K2075" t="s">
        <v>22</v>
      </c>
      <c r="L2075" t="s">
        <v>22</v>
      </c>
      <c r="M2075" t="s">
        <v>16823</v>
      </c>
      <c r="N2075" t="s">
        <v>22</v>
      </c>
      <c r="O2075" t="s">
        <v>22</v>
      </c>
    </row>
    <row r="2076" spans="1:15" x14ac:dyDescent="0.35">
      <c r="A2076" t="s">
        <v>9071</v>
      </c>
      <c r="B2076" t="s">
        <v>16824</v>
      </c>
      <c r="C2076" t="s">
        <v>22</v>
      </c>
      <c r="D2076" t="s">
        <v>22</v>
      </c>
      <c r="E2076" t="s">
        <v>14334</v>
      </c>
      <c r="F2076" t="s">
        <v>13347</v>
      </c>
      <c r="G2076" t="s">
        <v>22</v>
      </c>
      <c r="H2076" t="s">
        <v>22</v>
      </c>
      <c r="I2076" t="s">
        <v>22</v>
      </c>
      <c r="J2076" t="s">
        <v>22</v>
      </c>
      <c r="K2076" t="s">
        <v>22</v>
      </c>
      <c r="L2076" t="s">
        <v>22</v>
      </c>
      <c r="M2076" t="s">
        <v>16824</v>
      </c>
      <c r="N2076" t="s">
        <v>22</v>
      </c>
      <c r="O2076" t="s">
        <v>22</v>
      </c>
    </row>
    <row r="2077" spans="1:15" x14ac:dyDescent="0.35">
      <c r="A2077" t="s">
        <v>9071</v>
      </c>
      <c r="B2077" t="s">
        <v>16825</v>
      </c>
      <c r="C2077" t="s">
        <v>22</v>
      </c>
      <c r="D2077" t="s">
        <v>22</v>
      </c>
      <c r="E2077" t="s">
        <v>14334</v>
      </c>
      <c r="F2077" t="s">
        <v>13347</v>
      </c>
      <c r="G2077" t="s">
        <v>22</v>
      </c>
      <c r="H2077" t="s">
        <v>22</v>
      </c>
      <c r="I2077" t="s">
        <v>22</v>
      </c>
      <c r="J2077" t="s">
        <v>22</v>
      </c>
      <c r="K2077" t="s">
        <v>22</v>
      </c>
      <c r="L2077" t="s">
        <v>22</v>
      </c>
      <c r="M2077" t="s">
        <v>16826</v>
      </c>
      <c r="N2077" t="s">
        <v>22</v>
      </c>
      <c r="O2077" t="s">
        <v>22</v>
      </c>
    </row>
    <row r="2078" spans="1:15" x14ac:dyDescent="0.35">
      <c r="A2078" t="s">
        <v>9071</v>
      </c>
      <c r="B2078" t="s">
        <v>16827</v>
      </c>
      <c r="C2078" t="s">
        <v>22</v>
      </c>
      <c r="D2078" t="s">
        <v>22</v>
      </c>
      <c r="E2078" t="s">
        <v>13352</v>
      </c>
      <c r="F2078" t="s">
        <v>13351</v>
      </c>
      <c r="G2078" t="s">
        <v>22</v>
      </c>
      <c r="H2078" t="s">
        <v>22</v>
      </c>
      <c r="I2078" t="s">
        <v>22</v>
      </c>
      <c r="J2078" t="s">
        <v>22</v>
      </c>
      <c r="K2078" t="s">
        <v>22</v>
      </c>
      <c r="L2078" t="s">
        <v>22</v>
      </c>
      <c r="M2078" t="s">
        <v>16827</v>
      </c>
      <c r="N2078" t="s">
        <v>22</v>
      </c>
      <c r="O2078" t="s">
        <v>22</v>
      </c>
    </row>
    <row r="2079" spans="1:15" x14ac:dyDescent="0.35">
      <c r="A2079" t="s">
        <v>9071</v>
      </c>
      <c r="B2079" t="s">
        <v>16828</v>
      </c>
      <c r="C2079" t="s">
        <v>22</v>
      </c>
      <c r="D2079" t="s">
        <v>22</v>
      </c>
      <c r="E2079" t="s">
        <v>14334</v>
      </c>
      <c r="F2079" t="s">
        <v>13347</v>
      </c>
      <c r="G2079" t="s">
        <v>22</v>
      </c>
      <c r="H2079" t="s">
        <v>22</v>
      </c>
      <c r="I2079" t="s">
        <v>22</v>
      </c>
      <c r="J2079" t="s">
        <v>22</v>
      </c>
      <c r="K2079" t="s">
        <v>22</v>
      </c>
      <c r="L2079" t="s">
        <v>22</v>
      </c>
      <c r="M2079" t="s">
        <v>16829</v>
      </c>
      <c r="N2079" t="s">
        <v>22</v>
      </c>
      <c r="O2079" t="s">
        <v>22</v>
      </c>
    </row>
    <row r="2080" spans="1:15" x14ac:dyDescent="0.35">
      <c r="A2080" t="s">
        <v>9071</v>
      </c>
      <c r="B2080" t="s">
        <v>16830</v>
      </c>
      <c r="C2080" t="s">
        <v>22</v>
      </c>
      <c r="D2080" t="s">
        <v>22</v>
      </c>
      <c r="E2080" t="s">
        <v>490</v>
      </c>
      <c r="F2080" t="s">
        <v>22</v>
      </c>
      <c r="G2080" t="s">
        <v>22</v>
      </c>
      <c r="H2080" t="s">
        <v>22</v>
      </c>
      <c r="I2080" t="s">
        <v>22</v>
      </c>
      <c r="J2080" t="s">
        <v>22</v>
      </c>
      <c r="K2080" t="s">
        <v>22</v>
      </c>
      <c r="L2080" t="s">
        <v>22</v>
      </c>
      <c r="M2080" t="s">
        <v>490</v>
      </c>
      <c r="N2080" t="s">
        <v>22</v>
      </c>
      <c r="O2080" t="s">
        <v>22</v>
      </c>
    </row>
    <row r="2081" spans="1:15" x14ac:dyDescent="0.35">
      <c r="A2081" t="s">
        <v>9071</v>
      </c>
      <c r="B2081" t="s">
        <v>490</v>
      </c>
      <c r="C2081" t="s">
        <v>22</v>
      </c>
      <c r="D2081" t="s">
        <v>22</v>
      </c>
      <c r="E2081" t="s">
        <v>14334</v>
      </c>
      <c r="F2081" t="s">
        <v>13347</v>
      </c>
      <c r="G2081" t="s">
        <v>22</v>
      </c>
      <c r="H2081" t="s">
        <v>22</v>
      </c>
      <c r="I2081" t="s">
        <v>22</v>
      </c>
      <c r="J2081" t="s">
        <v>22</v>
      </c>
      <c r="K2081" t="s">
        <v>22</v>
      </c>
      <c r="L2081" t="s">
        <v>22</v>
      </c>
      <c r="M2081" t="s">
        <v>490</v>
      </c>
      <c r="N2081" t="s">
        <v>22</v>
      </c>
      <c r="O2081" t="s">
        <v>22</v>
      </c>
    </row>
    <row r="2082" spans="1:15" x14ac:dyDescent="0.35">
      <c r="A2082" t="s">
        <v>9071</v>
      </c>
      <c r="B2082" t="s">
        <v>490</v>
      </c>
      <c r="C2082" t="s">
        <v>22</v>
      </c>
      <c r="D2082" t="s">
        <v>22</v>
      </c>
      <c r="E2082" t="s">
        <v>13352</v>
      </c>
      <c r="F2082" t="s">
        <v>13351</v>
      </c>
      <c r="G2082" t="s">
        <v>22</v>
      </c>
      <c r="H2082" t="s">
        <v>22</v>
      </c>
      <c r="I2082" t="s">
        <v>22</v>
      </c>
      <c r="J2082" t="s">
        <v>22</v>
      </c>
      <c r="K2082" t="s">
        <v>22</v>
      </c>
      <c r="L2082" t="s">
        <v>22</v>
      </c>
      <c r="M2082" t="s">
        <v>490</v>
      </c>
      <c r="N2082" t="s">
        <v>22</v>
      </c>
      <c r="O2082" t="s">
        <v>22</v>
      </c>
    </row>
    <row r="2083" spans="1:15" x14ac:dyDescent="0.35">
      <c r="A2083" t="s">
        <v>9071</v>
      </c>
      <c r="B2083" t="s">
        <v>16831</v>
      </c>
      <c r="C2083" t="s">
        <v>22</v>
      </c>
      <c r="D2083" t="s">
        <v>22</v>
      </c>
      <c r="E2083" t="s">
        <v>15173</v>
      </c>
      <c r="F2083" t="s">
        <v>9900</v>
      </c>
      <c r="G2083" t="s">
        <v>22</v>
      </c>
      <c r="H2083" t="s">
        <v>7046</v>
      </c>
      <c r="I2083" t="s">
        <v>7025</v>
      </c>
      <c r="J2083" t="s">
        <v>22</v>
      </c>
      <c r="K2083" t="s">
        <v>22</v>
      </c>
      <c r="L2083" t="s">
        <v>22</v>
      </c>
      <c r="M2083" t="s">
        <v>16831</v>
      </c>
    </row>
    <row r="2084" spans="1:15" x14ac:dyDescent="0.35">
      <c r="A2084" t="s">
        <v>9071</v>
      </c>
      <c r="B2084" t="s">
        <v>7046</v>
      </c>
      <c r="C2084" t="s">
        <v>22</v>
      </c>
      <c r="D2084" t="s">
        <v>22</v>
      </c>
      <c r="E2084" t="s">
        <v>14334</v>
      </c>
      <c r="F2084" t="s">
        <v>13347</v>
      </c>
      <c r="G2084" t="s">
        <v>22</v>
      </c>
      <c r="H2084" t="s">
        <v>22</v>
      </c>
      <c r="I2084" t="s">
        <v>22</v>
      </c>
      <c r="J2084" t="s">
        <v>22</v>
      </c>
      <c r="K2084" t="s">
        <v>22</v>
      </c>
      <c r="L2084" t="s">
        <v>22</v>
      </c>
      <c r="M2084" t="s">
        <v>16832</v>
      </c>
      <c r="N2084" t="s">
        <v>22</v>
      </c>
      <c r="O2084" t="s">
        <v>22</v>
      </c>
    </row>
    <row r="2085" spans="1:15" x14ac:dyDescent="0.35">
      <c r="A2085" t="s">
        <v>9071</v>
      </c>
      <c r="B2085" t="s">
        <v>7046</v>
      </c>
      <c r="C2085" t="s">
        <v>22</v>
      </c>
      <c r="D2085" t="s">
        <v>22</v>
      </c>
      <c r="E2085" t="s">
        <v>14334</v>
      </c>
      <c r="F2085" t="s">
        <v>13347</v>
      </c>
      <c r="G2085" t="s">
        <v>22</v>
      </c>
      <c r="H2085" t="s">
        <v>7046</v>
      </c>
      <c r="I2085" t="s">
        <v>22</v>
      </c>
      <c r="J2085" t="s">
        <v>22</v>
      </c>
      <c r="K2085" t="s">
        <v>22</v>
      </c>
      <c r="L2085" t="s">
        <v>22</v>
      </c>
      <c r="M2085" t="s">
        <v>16832</v>
      </c>
      <c r="N2085" t="s">
        <v>22</v>
      </c>
      <c r="O2085" t="s">
        <v>22</v>
      </c>
    </row>
    <row r="2086" spans="1:15" x14ac:dyDescent="0.35">
      <c r="A2086" t="s">
        <v>9071</v>
      </c>
      <c r="B2086" t="s">
        <v>16833</v>
      </c>
      <c r="C2086" t="s">
        <v>22</v>
      </c>
      <c r="D2086" t="s">
        <v>22</v>
      </c>
      <c r="E2086" t="s">
        <v>14334</v>
      </c>
      <c r="F2086" t="s">
        <v>13347</v>
      </c>
      <c r="G2086" t="s">
        <v>22</v>
      </c>
      <c r="H2086" t="s">
        <v>7046</v>
      </c>
      <c r="I2086" t="s">
        <v>22</v>
      </c>
      <c r="J2086" t="s">
        <v>22</v>
      </c>
      <c r="K2086" t="s">
        <v>22</v>
      </c>
      <c r="L2086" t="s">
        <v>22</v>
      </c>
      <c r="M2086" t="s">
        <v>16832</v>
      </c>
      <c r="N2086" t="s">
        <v>22</v>
      </c>
      <c r="O2086" t="s">
        <v>22</v>
      </c>
    </row>
    <row r="2087" spans="1:15" x14ac:dyDescent="0.35">
      <c r="A2087" t="s">
        <v>9071</v>
      </c>
      <c r="B2087" t="s">
        <v>16834</v>
      </c>
      <c r="C2087" t="s">
        <v>22</v>
      </c>
      <c r="D2087" t="s">
        <v>22</v>
      </c>
      <c r="E2087" t="s">
        <v>14334</v>
      </c>
      <c r="F2087" t="s">
        <v>13347</v>
      </c>
      <c r="G2087" t="s">
        <v>22</v>
      </c>
      <c r="H2087" t="s">
        <v>490</v>
      </c>
      <c r="I2087" t="s">
        <v>22</v>
      </c>
      <c r="J2087" t="s">
        <v>22</v>
      </c>
      <c r="K2087" t="s">
        <v>22</v>
      </c>
      <c r="L2087" t="s">
        <v>22</v>
      </c>
      <c r="M2087" t="s">
        <v>14675</v>
      </c>
      <c r="N2087" t="s">
        <v>22</v>
      </c>
      <c r="O2087" t="s">
        <v>22</v>
      </c>
    </row>
    <row r="2088" spans="1:15" x14ac:dyDescent="0.35">
      <c r="A2088" t="s">
        <v>9071</v>
      </c>
      <c r="B2088" t="s">
        <v>16835</v>
      </c>
      <c r="C2088" t="s">
        <v>22</v>
      </c>
      <c r="D2088" t="s">
        <v>22</v>
      </c>
      <c r="E2088" t="s">
        <v>14334</v>
      </c>
      <c r="F2088" t="s">
        <v>13347</v>
      </c>
      <c r="G2088" t="s">
        <v>22</v>
      </c>
      <c r="H2088" t="s">
        <v>22</v>
      </c>
      <c r="I2088" t="s">
        <v>22</v>
      </c>
      <c r="J2088" t="s">
        <v>22</v>
      </c>
      <c r="K2088" t="s">
        <v>22</v>
      </c>
      <c r="L2088" t="s">
        <v>22</v>
      </c>
      <c r="M2088" t="s">
        <v>14675</v>
      </c>
      <c r="N2088" t="s">
        <v>22</v>
      </c>
      <c r="O2088" t="s">
        <v>22</v>
      </c>
    </row>
    <row r="2089" spans="1:15" x14ac:dyDescent="0.35">
      <c r="A2089" t="s">
        <v>9071</v>
      </c>
      <c r="B2089" t="s">
        <v>16836</v>
      </c>
      <c r="C2089" t="s">
        <v>22</v>
      </c>
      <c r="D2089" t="s">
        <v>22</v>
      </c>
      <c r="E2089" t="s">
        <v>14334</v>
      </c>
      <c r="F2089" t="s">
        <v>13347</v>
      </c>
      <c r="G2089" t="s">
        <v>22</v>
      </c>
      <c r="H2089" t="s">
        <v>22</v>
      </c>
      <c r="I2089" t="s">
        <v>22</v>
      </c>
      <c r="J2089" t="s">
        <v>22</v>
      </c>
      <c r="K2089" t="s">
        <v>22</v>
      </c>
      <c r="L2089" t="s">
        <v>22</v>
      </c>
      <c r="M2089" t="s">
        <v>14675</v>
      </c>
      <c r="N2089" t="s">
        <v>22</v>
      </c>
      <c r="O2089" t="s">
        <v>22</v>
      </c>
    </row>
    <row r="2090" spans="1:15" x14ac:dyDescent="0.35">
      <c r="A2090" t="s">
        <v>9071</v>
      </c>
      <c r="B2090" t="s">
        <v>16837</v>
      </c>
      <c r="C2090" t="s">
        <v>22</v>
      </c>
      <c r="D2090" t="s">
        <v>22</v>
      </c>
      <c r="E2090" t="s">
        <v>13352</v>
      </c>
      <c r="F2090" t="s">
        <v>13351</v>
      </c>
      <c r="G2090" t="s">
        <v>22</v>
      </c>
      <c r="H2090" t="s">
        <v>7054</v>
      </c>
      <c r="I2090" t="s">
        <v>22</v>
      </c>
      <c r="J2090" t="s">
        <v>22</v>
      </c>
      <c r="K2090" t="s">
        <v>22</v>
      </c>
      <c r="L2090" t="s">
        <v>22</v>
      </c>
      <c r="M2090" t="s">
        <v>16837</v>
      </c>
      <c r="N2090" t="s">
        <v>22</v>
      </c>
      <c r="O2090" t="s">
        <v>22</v>
      </c>
    </row>
    <row r="2091" spans="1:15" x14ac:dyDescent="0.35">
      <c r="A2091" t="s">
        <v>9071</v>
      </c>
      <c r="B2091" t="s">
        <v>16838</v>
      </c>
      <c r="C2091" t="s">
        <v>22</v>
      </c>
      <c r="D2091" t="s">
        <v>22</v>
      </c>
      <c r="E2091" t="s">
        <v>14334</v>
      </c>
      <c r="F2091" t="s">
        <v>13347</v>
      </c>
      <c r="G2091" t="s">
        <v>22</v>
      </c>
      <c r="H2091" t="s">
        <v>7048</v>
      </c>
      <c r="I2091" t="s">
        <v>22</v>
      </c>
      <c r="J2091" t="s">
        <v>22</v>
      </c>
      <c r="K2091" t="s">
        <v>22</v>
      </c>
      <c r="L2091" t="s">
        <v>22</v>
      </c>
      <c r="M2091" t="s">
        <v>16839</v>
      </c>
      <c r="N2091" t="s">
        <v>22</v>
      </c>
      <c r="O2091" t="s">
        <v>22</v>
      </c>
    </row>
    <row r="2092" spans="1:15" x14ac:dyDescent="0.35">
      <c r="A2092" t="s">
        <v>9071</v>
      </c>
      <c r="B2092" t="s">
        <v>16840</v>
      </c>
      <c r="C2092" t="s">
        <v>22</v>
      </c>
      <c r="D2092" t="s">
        <v>22</v>
      </c>
      <c r="E2092" t="s">
        <v>14334</v>
      </c>
      <c r="F2092" t="s">
        <v>13347</v>
      </c>
      <c r="G2092" t="s">
        <v>22</v>
      </c>
      <c r="H2092" t="s">
        <v>22</v>
      </c>
      <c r="I2092" t="s">
        <v>22</v>
      </c>
      <c r="J2092" t="s">
        <v>22</v>
      </c>
      <c r="K2092" t="s">
        <v>22</v>
      </c>
      <c r="L2092" t="s">
        <v>22</v>
      </c>
      <c r="M2092" t="s">
        <v>16839</v>
      </c>
      <c r="N2092" t="s">
        <v>22</v>
      </c>
      <c r="O2092" t="s">
        <v>22</v>
      </c>
    </row>
    <row r="2093" spans="1:15" x14ac:dyDescent="0.35">
      <c r="A2093" t="s">
        <v>9071</v>
      </c>
      <c r="B2093" t="s">
        <v>7048</v>
      </c>
      <c r="C2093" t="s">
        <v>22</v>
      </c>
      <c r="D2093" t="s">
        <v>22</v>
      </c>
      <c r="E2093" t="s">
        <v>14349</v>
      </c>
      <c r="F2093" t="s">
        <v>13347</v>
      </c>
      <c r="G2093" t="s">
        <v>22</v>
      </c>
      <c r="H2093" t="s">
        <v>7048</v>
      </c>
      <c r="I2093" t="s">
        <v>22</v>
      </c>
      <c r="J2093" t="s">
        <v>22</v>
      </c>
      <c r="K2093" t="s">
        <v>22</v>
      </c>
      <c r="L2093" t="s">
        <v>22</v>
      </c>
      <c r="M2093" t="s">
        <v>16839</v>
      </c>
      <c r="N2093" t="s">
        <v>22</v>
      </c>
      <c r="O2093" t="s">
        <v>22</v>
      </c>
    </row>
    <row r="2094" spans="1:15" x14ac:dyDescent="0.35">
      <c r="A2094" t="s">
        <v>9071</v>
      </c>
      <c r="B2094" t="s">
        <v>16841</v>
      </c>
      <c r="C2094" t="s">
        <v>22</v>
      </c>
      <c r="D2094" t="s">
        <v>22</v>
      </c>
      <c r="E2094" t="s">
        <v>13352</v>
      </c>
      <c r="F2094" t="s">
        <v>13351</v>
      </c>
      <c r="G2094" t="s">
        <v>22</v>
      </c>
      <c r="H2094" t="s">
        <v>22</v>
      </c>
      <c r="I2094" t="s">
        <v>22</v>
      </c>
      <c r="J2094" t="s">
        <v>22</v>
      </c>
      <c r="K2094" t="s">
        <v>22</v>
      </c>
      <c r="L2094" t="s">
        <v>22</v>
      </c>
      <c r="M2094" t="s">
        <v>15513</v>
      </c>
      <c r="N2094" t="s">
        <v>22</v>
      </c>
      <c r="O2094" t="s">
        <v>22</v>
      </c>
    </row>
    <row r="2095" spans="1:15" x14ac:dyDescent="0.35">
      <c r="A2095" t="s">
        <v>9071</v>
      </c>
      <c r="B2095" t="s">
        <v>16842</v>
      </c>
      <c r="C2095" t="s">
        <v>22</v>
      </c>
      <c r="D2095" t="s">
        <v>22</v>
      </c>
      <c r="E2095" t="s">
        <v>14334</v>
      </c>
      <c r="F2095" t="s">
        <v>13347</v>
      </c>
      <c r="G2095" t="s">
        <v>22</v>
      </c>
      <c r="H2095" t="s">
        <v>22</v>
      </c>
      <c r="I2095" t="s">
        <v>22</v>
      </c>
      <c r="J2095" t="s">
        <v>22</v>
      </c>
      <c r="K2095" t="s">
        <v>22</v>
      </c>
      <c r="L2095" t="s">
        <v>22</v>
      </c>
      <c r="M2095" t="s">
        <v>16842</v>
      </c>
      <c r="N2095" t="s">
        <v>22</v>
      </c>
      <c r="O2095" t="s">
        <v>22</v>
      </c>
    </row>
    <row r="2096" spans="1:15" x14ac:dyDescent="0.35">
      <c r="A2096" t="s">
        <v>9071</v>
      </c>
      <c r="B2096" t="s">
        <v>16843</v>
      </c>
      <c r="C2096" t="s">
        <v>22</v>
      </c>
      <c r="D2096" t="s">
        <v>22</v>
      </c>
      <c r="E2096" t="s">
        <v>14334</v>
      </c>
      <c r="F2096" t="s">
        <v>13347</v>
      </c>
      <c r="G2096" t="s">
        <v>22</v>
      </c>
      <c r="H2096" t="s">
        <v>22</v>
      </c>
      <c r="I2096" t="s">
        <v>22</v>
      </c>
      <c r="J2096" t="s">
        <v>22</v>
      </c>
      <c r="K2096" t="s">
        <v>22</v>
      </c>
      <c r="L2096" t="s">
        <v>22</v>
      </c>
      <c r="M2096" t="s">
        <v>16843</v>
      </c>
      <c r="N2096" t="s">
        <v>22</v>
      </c>
      <c r="O2096" t="s">
        <v>22</v>
      </c>
    </row>
    <row r="2097" spans="1:15" x14ac:dyDescent="0.35">
      <c r="A2097" t="s">
        <v>9071</v>
      </c>
      <c r="B2097" t="s">
        <v>16844</v>
      </c>
      <c r="C2097" t="s">
        <v>22</v>
      </c>
      <c r="D2097" t="s">
        <v>22</v>
      </c>
      <c r="E2097" t="s">
        <v>13352</v>
      </c>
      <c r="F2097" t="s">
        <v>13351</v>
      </c>
      <c r="G2097" t="s">
        <v>22</v>
      </c>
      <c r="H2097" t="s">
        <v>22</v>
      </c>
      <c r="I2097" t="s">
        <v>22</v>
      </c>
      <c r="J2097" t="s">
        <v>22</v>
      </c>
      <c r="K2097" t="s">
        <v>22</v>
      </c>
      <c r="L2097" t="s">
        <v>22</v>
      </c>
      <c r="M2097" t="s">
        <v>16844</v>
      </c>
      <c r="N2097" t="s">
        <v>22</v>
      </c>
      <c r="O2097" t="s">
        <v>22</v>
      </c>
    </row>
    <row r="2098" spans="1:15" x14ac:dyDescent="0.35">
      <c r="A2098" t="s">
        <v>9071</v>
      </c>
      <c r="B2098" t="s">
        <v>16845</v>
      </c>
      <c r="C2098" t="s">
        <v>22</v>
      </c>
      <c r="D2098" t="s">
        <v>22</v>
      </c>
      <c r="E2098" t="s">
        <v>14334</v>
      </c>
      <c r="F2098" t="s">
        <v>13347</v>
      </c>
      <c r="G2098" t="s">
        <v>22</v>
      </c>
      <c r="H2098" t="s">
        <v>22</v>
      </c>
      <c r="I2098" t="s">
        <v>22</v>
      </c>
      <c r="J2098" t="s">
        <v>22</v>
      </c>
      <c r="K2098" t="s">
        <v>22</v>
      </c>
      <c r="L2098" t="s">
        <v>22</v>
      </c>
      <c r="M2098" t="s">
        <v>16846</v>
      </c>
      <c r="N2098" t="s">
        <v>22</v>
      </c>
      <c r="O2098" t="s">
        <v>22</v>
      </c>
    </row>
    <row r="2099" spans="1:15" x14ac:dyDescent="0.35">
      <c r="A2099" t="s">
        <v>9071</v>
      </c>
      <c r="B2099" t="s">
        <v>16847</v>
      </c>
      <c r="C2099" t="s">
        <v>22</v>
      </c>
      <c r="D2099" t="s">
        <v>22</v>
      </c>
      <c r="E2099" t="s">
        <v>14334</v>
      </c>
      <c r="F2099" t="s">
        <v>13347</v>
      </c>
      <c r="G2099" t="s">
        <v>22</v>
      </c>
      <c r="H2099" t="s">
        <v>7046</v>
      </c>
      <c r="I2099" t="s">
        <v>7040</v>
      </c>
      <c r="J2099" t="s">
        <v>22</v>
      </c>
      <c r="K2099" t="s">
        <v>22</v>
      </c>
      <c r="L2099" t="s">
        <v>22</v>
      </c>
      <c r="M2099" t="s">
        <v>16847</v>
      </c>
      <c r="N2099" t="s">
        <v>22</v>
      </c>
      <c r="O2099" t="s">
        <v>22</v>
      </c>
    </row>
    <row r="2100" spans="1:15" x14ac:dyDescent="0.35">
      <c r="A2100" t="s">
        <v>9071</v>
      </c>
      <c r="B2100" t="s">
        <v>16848</v>
      </c>
      <c r="C2100" t="s">
        <v>22</v>
      </c>
      <c r="D2100" t="s">
        <v>22</v>
      </c>
      <c r="E2100" t="s">
        <v>14334</v>
      </c>
      <c r="F2100" t="s">
        <v>13347</v>
      </c>
      <c r="G2100" t="s">
        <v>22</v>
      </c>
      <c r="H2100" t="s">
        <v>7046</v>
      </c>
      <c r="I2100" t="s">
        <v>16849</v>
      </c>
      <c r="J2100" t="s">
        <v>22</v>
      </c>
      <c r="K2100" t="s">
        <v>22</v>
      </c>
      <c r="L2100" t="s">
        <v>22</v>
      </c>
      <c r="M2100" t="s">
        <v>16848</v>
      </c>
      <c r="N2100" t="s">
        <v>22</v>
      </c>
      <c r="O2100" t="s">
        <v>22</v>
      </c>
    </row>
    <row r="2101" spans="1:15" x14ac:dyDescent="0.35">
      <c r="A2101" t="s">
        <v>9071</v>
      </c>
      <c r="B2101" t="s">
        <v>16850</v>
      </c>
      <c r="C2101" t="s">
        <v>22</v>
      </c>
      <c r="D2101" t="s">
        <v>22</v>
      </c>
      <c r="E2101" t="s">
        <v>14334</v>
      </c>
      <c r="F2101" t="s">
        <v>13347</v>
      </c>
      <c r="G2101" t="s">
        <v>22</v>
      </c>
      <c r="H2101" t="s">
        <v>7046</v>
      </c>
      <c r="I2101" t="s">
        <v>7040</v>
      </c>
      <c r="J2101" t="s">
        <v>22</v>
      </c>
      <c r="K2101" t="s">
        <v>22</v>
      </c>
      <c r="L2101" t="s">
        <v>22</v>
      </c>
      <c r="M2101" t="s">
        <v>16850</v>
      </c>
      <c r="N2101" t="s">
        <v>22</v>
      </c>
      <c r="O2101" t="s">
        <v>22</v>
      </c>
    </row>
    <row r="2102" spans="1:15" x14ac:dyDescent="0.35">
      <c r="A2102" t="s">
        <v>9071</v>
      </c>
      <c r="B2102" t="s">
        <v>16851</v>
      </c>
      <c r="C2102" t="s">
        <v>22</v>
      </c>
      <c r="D2102" t="s">
        <v>22</v>
      </c>
      <c r="E2102" t="s">
        <v>13352</v>
      </c>
      <c r="F2102" t="s">
        <v>13351</v>
      </c>
      <c r="G2102" t="s">
        <v>22</v>
      </c>
      <c r="H2102" t="s">
        <v>22</v>
      </c>
      <c r="I2102" t="s">
        <v>22</v>
      </c>
      <c r="J2102" t="s">
        <v>22</v>
      </c>
      <c r="K2102" t="s">
        <v>22</v>
      </c>
      <c r="L2102" t="s">
        <v>22</v>
      </c>
      <c r="M2102" t="s">
        <v>16852</v>
      </c>
      <c r="N2102" t="s">
        <v>22</v>
      </c>
      <c r="O2102" t="s">
        <v>22</v>
      </c>
    </row>
    <row r="2103" spans="1:15" x14ac:dyDescent="0.35">
      <c r="A2103" t="s">
        <v>9071</v>
      </c>
      <c r="B2103" t="s">
        <v>16853</v>
      </c>
      <c r="C2103" t="s">
        <v>22</v>
      </c>
      <c r="D2103" t="s">
        <v>22</v>
      </c>
      <c r="E2103" t="s">
        <v>14334</v>
      </c>
      <c r="F2103" t="s">
        <v>13347</v>
      </c>
      <c r="G2103" t="s">
        <v>22</v>
      </c>
      <c r="H2103" t="s">
        <v>7052</v>
      </c>
      <c r="I2103" t="s">
        <v>22</v>
      </c>
      <c r="J2103" t="s">
        <v>22</v>
      </c>
      <c r="K2103" t="s">
        <v>22</v>
      </c>
      <c r="L2103" t="s">
        <v>22</v>
      </c>
      <c r="M2103" t="s">
        <v>16853</v>
      </c>
      <c r="N2103" t="s">
        <v>22</v>
      </c>
      <c r="O2103" t="s">
        <v>22</v>
      </c>
    </row>
    <row r="2104" spans="1:15" x14ac:dyDescent="0.35">
      <c r="A2104" t="s">
        <v>9071</v>
      </c>
      <c r="B2104" t="s">
        <v>16854</v>
      </c>
      <c r="C2104" t="s">
        <v>22</v>
      </c>
      <c r="D2104" t="s">
        <v>22</v>
      </c>
      <c r="E2104" t="s">
        <v>14334</v>
      </c>
      <c r="F2104" t="s">
        <v>13347</v>
      </c>
      <c r="G2104" t="s">
        <v>22</v>
      </c>
      <c r="H2104" t="s">
        <v>7046</v>
      </c>
      <c r="I2104" t="s">
        <v>22</v>
      </c>
      <c r="J2104" t="s">
        <v>22</v>
      </c>
      <c r="K2104" t="s">
        <v>22</v>
      </c>
      <c r="L2104" t="s">
        <v>22</v>
      </c>
      <c r="M2104" t="s">
        <v>16854</v>
      </c>
      <c r="N2104" t="s">
        <v>22</v>
      </c>
      <c r="O2104" t="s">
        <v>22</v>
      </c>
    </row>
    <row r="2105" spans="1:15" x14ac:dyDescent="0.35">
      <c r="A2105" t="s">
        <v>9071</v>
      </c>
      <c r="B2105" t="s">
        <v>16855</v>
      </c>
      <c r="C2105" t="s">
        <v>22</v>
      </c>
      <c r="D2105" t="s">
        <v>22</v>
      </c>
      <c r="E2105" t="s">
        <v>14334</v>
      </c>
      <c r="F2105" t="s">
        <v>13347</v>
      </c>
      <c r="G2105" t="s">
        <v>22</v>
      </c>
      <c r="H2105" t="s">
        <v>7046</v>
      </c>
      <c r="I2105" t="s">
        <v>22</v>
      </c>
      <c r="J2105" t="s">
        <v>22</v>
      </c>
      <c r="K2105" t="s">
        <v>22</v>
      </c>
      <c r="L2105" t="s">
        <v>22</v>
      </c>
      <c r="M2105" t="s">
        <v>16855</v>
      </c>
      <c r="N2105" t="s">
        <v>22</v>
      </c>
      <c r="O2105" t="s">
        <v>22</v>
      </c>
    </row>
    <row r="2106" spans="1:15" x14ac:dyDescent="0.35">
      <c r="A2106" t="s">
        <v>9071</v>
      </c>
      <c r="B2106" t="s">
        <v>16856</v>
      </c>
      <c r="C2106" t="s">
        <v>22</v>
      </c>
      <c r="D2106" t="s">
        <v>22</v>
      </c>
      <c r="E2106" t="s">
        <v>14334</v>
      </c>
      <c r="F2106" t="s">
        <v>13347</v>
      </c>
      <c r="G2106" t="s">
        <v>22</v>
      </c>
      <c r="H2106" t="s">
        <v>7046</v>
      </c>
      <c r="I2106" t="s">
        <v>22</v>
      </c>
      <c r="J2106" t="s">
        <v>22</v>
      </c>
      <c r="K2106" t="s">
        <v>22</v>
      </c>
      <c r="L2106" t="s">
        <v>22</v>
      </c>
      <c r="M2106" t="s">
        <v>16856</v>
      </c>
      <c r="N2106" t="s">
        <v>22</v>
      </c>
      <c r="O2106" t="s">
        <v>22</v>
      </c>
    </row>
    <row r="2107" spans="1:15" x14ac:dyDescent="0.35">
      <c r="A2107" t="s">
        <v>9071</v>
      </c>
      <c r="B2107" t="s">
        <v>16857</v>
      </c>
      <c r="C2107" t="s">
        <v>22</v>
      </c>
      <c r="D2107" t="s">
        <v>22</v>
      </c>
      <c r="E2107" t="s">
        <v>14334</v>
      </c>
      <c r="F2107" t="s">
        <v>13347</v>
      </c>
      <c r="G2107" t="s">
        <v>22</v>
      </c>
      <c r="H2107" t="s">
        <v>7046</v>
      </c>
      <c r="I2107" t="s">
        <v>16019</v>
      </c>
      <c r="J2107" t="s">
        <v>22</v>
      </c>
      <c r="K2107" t="s">
        <v>22</v>
      </c>
      <c r="L2107" t="s">
        <v>22</v>
      </c>
      <c r="M2107" t="s">
        <v>16857</v>
      </c>
      <c r="N2107" t="s">
        <v>22</v>
      </c>
      <c r="O2107" t="s">
        <v>22</v>
      </c>
    </row>
    <row r="2108" spans="1:15" x14ac:dyDescent="0.35">
      <c r="A2108" t="s">
        <v>9071</v>
      </c>
      <c r="B2108" t="s">
        <v>16858</v>
      </c>
      <c r="C2108" t="s">
        <v>22</v>
      </c>
      <c r="D2108" t="s">
        <v>22</v>
      </c>
      <c r="E2108" t="s">
        <v>14334</v>
      </c>
      <c r="F2108" t="s">
        <v>13347</v>
      </c>
      <c r="G2108" t="s">
        <v>22</v>
      </c>
      <c r="H2108" t="s">
        <v>7046</v>
      </c>
      <c r="I2108" t="s">
        <v>16019</v>
      </c>
      <c r="J2108" t="s">
        <v>22</v>
      </c>
      <c r="K2108" t="s">
        <v>22</v>
      </c>
      <c r="L2108" t="s">
        <v>22</v>
      </c>
      <c r="M2108" t="s">
        <v>16858</v>
      </c>
      <c r="N2108" t="s">
        <v>22</v>
      </c>
      <c r="O2108" t="s">
        <v>22</v>
      </c>
    </row>
    <row r="2109" spans="1:15" x14ac:dyDescent="0.35">
      <c r="A2109" t="s">
        <v>9071</v>
      </c>
      <c r="B2109" t="s">
        <v>16859</v>
      </c>
      <c r="C2109" t="s">
        <v>22</v>
      </c>
      <c r="D2109" t="s">
        <v>22</v>
      </c>
      <c r="E2109" t="s">
        <v>14334</v>
      </c>
      <c r="F2109" t="s">
        <v>13347</v>
      </c>
      <c r="G2109" t="s">
        <v>22</v>
      </c>
      <c r="H2109" t="s">
        <v>7046</v>
      </c>
      <c r="I2109" t="s">
        <v>7040</v>
      </c>
      <c r="J2109" t="s">
        <v>22</v>
      </c>
      <c r="K2109" t="s">
        <v>22</v>
      </c>
      <c r="L2109" t="s">
        <v>22</v>
      </c>
      <c r="M2109" t="s">
        <v>16859</v>
      </c>
      <c r="N2109" t="s">
        <v>22</v>
      </c>
      <c r="O2109" t="s">
        <v>22</v>
      </c>
    </row>
    <row r="2110" spans="1:15" x14ac:dyDescent="0.35">
      <c r="A2110" t="s">
        <v>9071</v>
      </c>
      <c r="B2110" t="s">
        <v>16860</v>
      </c>
      <c r="C2110" t="s">
        <v>22</v>
      </c>
      <c r="D2110" t="s">
        <v>22</v>
      </c>
      <c r="E2110" t="s">
        <v>14334</v>
      </c>
      <c r="F2110" t="s">
        <v>13347</v>
      </c>
      <c r="G2110" t="s">
        <v>22</v>
      </c>
      <c r="H2110" t="s">
        <v>7046</v>
      </c>
      <c r="I2110" t="s">
        <v>16019</v>
      </c>
      <c r="J2110" t="s">
        <v>22</v>
      </c>
      <c r="K2110" t="s">
        <v>22</v>
      </c>
      <c r="L2110" t="s">
        <v>22</v>
      </c>
      <c r="M2110" t="s">
        <v>16860</v>
      </c>
      <c r="N2110" t="s">
        <v>22</v>
      </c>
      <c r="O2110" t="s">
        <v>22</v>
      </c>
    </row>
    <row r="2111" spans="1:15" x14ac:dyDescent="0.35">
      <c r="A2111" t="s">
        <v>9071</v>
      </c>
      <c r="B2111" t="s">
        <v>16861</v>
      </c>
      <c r="C2111" t="s">
        <v>22</v>
      </c>
      <c r="D2111" t="s">
        <v>22</v>
      </c>
      <c r="E2111" t="s">
        <v>14334</v>
      </c>
      <c r="F2111" t="s">
        <v>13347</v>
      </c>
      <c r="G2111" t="s">
        <v>22</v>
      </c>
      <c r="H2111" t="s">
        <v>7046</v>
      </c>
      <c r="I2111" t="s">
        <v>7040</v>
      </c>
      <c r="J2111" t="s">
        <v>22</v>
      </c>
      <c r="K2111" t="s">
        <v>22</v>
      </c>
      <c r="L2111" t="s">
        <v>22</v>
      </c>
      <c r="M2111" t="s">
        <v>16861</v>
      </c>
      <c r="N2111" t="s">
        <v>22</v>
      </c>
      <c r="O2111" t="s">
        <v>22</v>
      </c>
    </row>
    <row r="2112" spans="1:15" x14ac:dyDescent="0.35">
      <c r="A2112" t="s">
        <v>9071</v>
      </c>
      <c r="B2112" t="s">
        <v>16862</v>
      </c>
      <c r="C2112" t="s">
        <v>22</v>
      </c>
      <c r="D2112" t="s">
        <v>22</v>
      </c>
      <c r="E2112" t="s">
        <v>14334</v>
      </c>
      <c r="F2112" t="s">
        <v>13347</v>
      </c>
      <c r="G2112" t="s">
        <v>22</v>
      </c>
      <c r="H2112" t="s">
        <v>7046</v>
      </c>
      <c r="I2112" t="s">
        <v>7040</v>
      </c>
      <c r="J2112" t="s">
        <v>22</v>
      </c>
      <c r="K2112" t="s">
        <v>22</v>
      </c>
      <c r="L2112" t="s">
        <v>22</v>
      </c>
      <c r="M2112" t="s">
        <v>16862</v>
      </c>
      <c r="N2112" t="s">
        <v>22</v>
      </c>
      <c r="O2112" t="s">
        <v>22</v>
      </c>
    </row>
    <row r="2113" spans="1:15" x14ac:dyDescent="0.35">
      <c r="A2113" t="s">
        <v>9071</v>
      </c>
      <c r="B2113" t="s">
        <v>16863</v>
      </c>
      <c r="C2113" t="s">
        <v>22</v>
      </c>
      <c r="D2113" t="s">
        <v>22</v>
      </c>
      <c r="E2113" t="s">
        <v>14334</v>
      </c>
      <c r="F2113" t="s">
        <v>13347</v>
      </c>
      <c r="G2113" t="s">
        <v>22</v>
      </c>
      <c r="H2113" t="s">
        <v>7046</v>
      </c>
      <c r="I2113" t="s">
        <v>7040</v>
      </c>
      <c r="J2113" t="s">
        <v>22</v>
      </c>
      <c r="K2113" t="s">
        <v>22</v>
      </c>
      <c r="L2113" t="s">
        <v>22</v>
      </c>
      <c r="M2113" t="s">
        <v>16863</v>
      </c>
      <c r="N2113" t="s">
        <v>22</v>
      </c>
      <c r="O2113" t="s">
        <v>22</v>
      </c>
    </row>
    <row r="2114" spans="1:15" x14ac:dyDescent="0.35">
      <c r="A2114" t="s">
        <v>9071</v>
      </c>
      <c r="B2114" t="s">
        <v>16864</v>
      </c>
      <c r="C2114" t="s">
        <v>22</v>
      </c>
      <c r="D2114" t="s">
        <v>22</v>
      </c>
      <c r="E2114" t="s">
        <v>14334</v>
      </c>
      <c r="F2114" t="s">
        <v>13347</v>
      </c>
      <c r="G2114" t="s">
        <v>22</v>
      </c>
      <c r="H2114" t="s">
        <v>7046</v>
      </c>
      <c r="I2114" t="s">
        <v>7040</v>
      </c>
      <c r="J2114" t="s">
        <v>22</v>
      </c>
      <c r="K2114" t="s">
        <v>22</v>
      </c>
      <c r="L2114" t="s">
        <v>22</v>
      </c>
      <c r="M2114" t="s">
        <v>16864</v>
      </c>
      <c r="N2114" t="s">
        <v>22</v>
      </c>
      <c r="O2114" t="s">
        <v>22</v>
      </c>
    </row>
    <row r="2115" spans="1:15" x14ac:dyDescent="0.35">
      <c r="A2115" t="s">
        <v>9071</v>
      </c>
      <c r="B2115" t="s">
        <v>16865</v>
      </c>
      <c r="C2115" t="s">
        <v>22</v>
      </c>
      <c r="D2115" t="s">
        <v>22</v>
      </c>
      <c r="E2115" t="s">
        <v>14334</v>
      </c>
      <c r="F2115" t="s">
        <v>13347</v>
      </c>
      <c r="G2115" t="s">
        <v>22</v>
      </c>
      <c r="H2115" t="s">
        <v>22</v>
      </c>
      <c r="I2115" t="s">
        <v>22</v>
      </c>
      <c r="J2115" t="s">
        <v>22</v>
      </c>
      <c r="K2115" t="s">
        <v>22</v>
      </c>
      <c r="L2115" t="s">
        <v>22</v>
      </c>
      <c r="M2115" t="s">
        <v>16865</v>
      </c>
      <c r="N2115" t="s">
        <v>22</v>
      </c>
      <c r="O2115" t="s">
        <v>22</v>
      </c>
    </row>
    <row r="2116" spans="1:15" x14ac:dyDescent="0.35">
      <c r="A2116" t="s">
        <v>9071</v>
      </c>
      <c r="B2116" t="s">
        <v>16865</v>
      </c>
      <c r="C2116" t="s">
        <v>22</v>
      </c>
      <c r="D2116" t="s">
        <v>22</v>
      </c>
      <c r="E2116" t="s">
        <v>14334</v>
      </c>
      <c r="F2116" t="s">
        <v>13347</v>
      </c>
      <c r="G2116" t="s">
        <v>22</v>
      </c>
      <c r="H2116" t="s">
        <v>22</v>
      </c>
      <c r="I2116" t="s">
        <v>22</v>
      </c>
      <c r="J2116" t="s">
        <v>22</v>
      </c>
      <c r="K2116" t="s">
        <v>22</v>
      </c>
      <c r="L2116" t="s">
        <v>22</v>
      </c>
      <c r="M2116" t="s">
        <v>16865</v>
      </c>
      <c r="N2116" t="s">
        <v>22</v>
      </c>
      <c r="O2116" t="s">
        <v>22</v>
      </c>
    </row>
    <row r="2117" spans="1:15" x14ac:dyDescent="0.35">
      <c r="A2117" s="109" t="s">
        <v>9071</v>
      </c>
      <c r="B2117" t="s">
        <v>16866</v>
      </c>
      <c r="C2117" t="s">
        <v>22</v>
      </c>
      <c r="D2117" t="s">
        <v>22</v>
      </c>
      <c r="E2117" t="s">
        <v>14334</v>
      </c>
      <c r="F2117" t="s">
        <v>13347</v>
      </c>
      <c r="G2117" t="s">
        <v>22</v>
      </c>
      <c r="H2117" t="s">
        <v>7054</v>
      </c>
      <c r="I2117" t="s">
        <v>16042</v>
      </c>
      <c r="J2117" t="s">
        <v>22</v>
      </c>
      <c r="K2117" t="s">
        <v>22</v>
      </c>
      <c r="L2117" t="s">
        <v>22</v>
      </c>
      <c r="M2117" s="114" t="s">
        <v>16866</v>
      </c>
      <c r="N2117" t="s">
        <v>22</v>
      </c>
      <c r="O2117" t="s">
        <v>22</v>
      </c>
    </row>
    <row r="2118" spans="1:15" x14ac:dyDescent="0.35">
      <c r="A2118" t="s">
        <v>9071</v>
      </c>
      <c r="B2118" t="s">
        <v>16867</v>
      </c>
      <c r="C2118" t="s">
        <v>22</v>
      </c>
      <c r="D2118" t="s">
        <v>22</v>
      </c>
      <c r="E2118" t="s">
        <v>14334</v>
      </c>
      <c r="F2118" t="s">
        <v>13347</v>
      </c>
      <c r="G2118" t="s">
        <v>22</v>
      </c>
      <c r="H2118" t="s">
        <v>7046</v>
      </c>
      <c r="I2118" t="s">
        <v>22</v>
      </c>
      <c r="J2118" t="s">
        <v>22</v>
      </c>
      <c r="K2118" t="s">
        <v>22</v>
      </c>
      <c r="L2118" t="s">
        <v>22</v>
      </c>
      <c r="M2118" t="s">
        <v>16867</v>
      </c>
      <c r="N2118" t="s">
        <v>22</v>
      </c>
      <c r="O2118" t="s">
        <v>22</v>
      </c>
    </row>
    <row r="2119" spans="1:15" x14ac:dyDescent="0.35">
      <c r="A2119" s="109" t="s">
        <v>9071</v>
      </c>
      <c r="B2119" t="s">
        <v>16868</v>
      </c>
      <c r="C2119" t="s">
        <v>22</v>
      </c>
      <c r="D2119" t="s">
        <v>22</v>
      </c>
      <c r="E2119" t="s">
        <v>14334</v>
      </c>
      <c r="F2119" t="s">
        <v>13347</v>
      </c>
      <c r="G2119" t="s">
        <v>22</v>
      </c>
      <c r="H2119" t="s">
        <v>22</v>
      </c>
      <c r="I2119" t="s">
        <v>22</v>
      </c>
      <c r="J2119" t="s">
        <v>22</v>
      </c>
      <c r="K2119" t="s">
        <v>22</v>
      </c>
      <c r="L2119" t="s">
        <v>22</v>
      </c>
      <c r="M2119" s="114" t="s">
        <v>16869</v>
      </c>
      <c r="N2119" t="s">
        <v>22</v>
      </c>
      <c r="O2119" t="s">
        <v>22</v>
      </c>
    </row>
    <row r="2120" spans="1:15" x14ac:dyDescent="0.35">
      <c r="A2120" t="s">
        <v>9071</v>
      </c>
      <c r="B2120" t="s">
        <v>16870</v>
      </c>
      <c r="C2120" t="s">
        <v>22</v>
      </c>
      <c r="D2120" t="s">
        <v>22</v>
      </c>
      <c r="E2120" t="s">
        <v>14334</v>
      </c>
      <c r="F2120" t="s">
        <v>13347</v>
      </c>
      <c r="G2120" t="s">
        <v>22</v>
      </c>
      <c r="H2120" t="s">
        <v>7046</v>
      </c>
      <c r="I2120" t="s">
        <v>7042</v>
      </c>
      <c r="J2120" t="s">
        <v>22</v>
      </c>
      <c r="K2120" t="s">
        <v>22</v>
      </c>
      <c r="L2120" t="s">
        <v>22</v>
      </c>
      <c r="M2120" t="s">
        <v>16870</v>
      </c>
      <c r="N2120" t="s">
        <v>22</v>
      </c>
      <c r="O2120" t="s">
        <v>22</v>
      </c>
    </row>
    <row r="2121" spans="1:15" x14ac:dyDescent="0.35">
      <c r="A2121" t="s">
        <v>9071</v>
      </c>
      <c r="B2121" t="s">
        <v>16871</v>
      </c>
      <c r="C2121" t="s">
        <v>22</v>
      </c>
      <c r="D2121" t="s">
        <v>22</v>
      </c>
      <c r="E2121" t="s">
        <v>14334</v>
      </c>
      <c r="F2121" t="s">
        <v>13347</v>
      </c>
      <c r="G2121" t="s">
        <v>22</v>
      </c>
      <c r="H2121" t="s">
        <v>22</v>
      </c>
      <c r="I2121" t="s">
        <v>22</v>
      </c>
      <c r="J2121" t="s">
        <v>22</v>
      </c>
      <c r="K2121" t="s">
        <v>22</v>
      </c>
      <c r="L2121" t="s">
        <v>22</v>
      </c>
      <c r="M2121" t="s">
        <v>16872</v>
      </c>
      <c r="N2121" t="s">
        <v>22</v>
      </c>
      <c r="O2121" t="s">
        <v>22</v>
      </c>
    </row>
    <row r="2122" spans="1:15" x14ac:dyDescent="0.35">
      <c r="A2122" t="s">
        <v>9071</v>
      </c>
      <c r="B2122" t="s">
        <v>16873</v>
      </c>
      <c r="C2122" t="s">
        <v>22</v>
      </c>
      <c r="D2122" t="s">
        <v>22</v>
      </c>
      <c r="E2122" t="s">
        <v>14334</v>
      </c>
      <c r="F2122" t="s">
        <v>13347</v>
      </c>
      <c r="G2122" t="s">
        <v>22</v>
      </c>
      <c r="H2122" t="s">
        <v>22</v>
      </c>
      <c r="I2122" t="s">
        <v>22</v>
      </c>
      <c r="J2122" t="s">
        <v>22</v>
      </c>
      <c r="K2122" t="s">
        <v>22</v>
      </c>
      <c r="L2122" t="s">
        <v>22</v>
      </c>
      <c r="M2122" t="s">
        <v>16874</v>
      </c>
      <c r="N2122" t="s">
        <v>22</v>
      </c>
      <c r="O2122" t="s">
        <v>22</v>
      </c>
    </row>
    <row r="2123" spans="1:15" x14ac:dyDescent="0.35">
      <c r="A2123" t="s">
        <v>9071</v>
      </c>
      <c r="B2123" t="s">
        <v>16874</v>
      </c>
      <c r="C2123" t="s">
        <v>22</v>
      </c>
      <c r="D2123" t="s">
        <v>22</v>
      </c>
      <c r="E2123" t="s">
        <v>14334</v>
      </c>
      <c r="F2123" t="s">
        <v>13347</v>
      </c>
      <c r="G2123" t="s">
        <v>22</v>
      </c>
      <c r="H2123" t="s">
        <v>22</v>
      </c>
      <c r="I2123" t="s">
        <v>22</v>
      </c>
      <c r="J2123" t="s">
        <v>22</v>
      </c>
      <c r="K2123" t="s">
        <v>22</v>
      </c>
      <c r="L2123" t="s">
        <v>22</v>
      </c>
      <c r="M2123" t="s">
        <v>16874</v>
      </c>
      <c r="N2123" t="s">
        <v>22</v>
      </c>
      <c r="O2123" t="s">
        <v>22</v>
      </c>
    </row>
    <row r="2124" spans="1:15" x14ac:dyDescent="0.35">
      <c r="A2124" t="s">
        <v>9071</v>
      </c>
      <c r="B2124" t="s">
        <v>16875</v>
      </c>
      <c r="C2124" t="s">
        <v>22</v>
      </c>
      <c r="D2124" t="s">
        <v>22</v>
      </c>
      <c r="E2124" t="s">
        <v>14334</v>
      </c>
      <c r="F2124" t="s">
        <v>13347</v>
      </c>
      <c r="G2124" t="s">
        <v>22</v>
      </c>
      <c r="H2124" t="s">
        <v>22</v>
      </c>
      <c r="I2124" t="s">
        <v>22</v>
      </c>
      <c r="J2124" t="s">
        <v>22</v>
      </c>
      <c r="K2124" t="s">
        <v>22</v>
      </c>
      <c r="L2124" t="s">
        <v>22</v>
      </c>
      <c r="M2124" t="s">
        <v>16876</v>
      </c>
      <c r="N2124" t="s">
        <v>22</v>
      </c>
      <c r="O2124" t="s">
        <v>22</v>
      </c>
    </row>
    <row r="2125" spans="1:15" x14ac:dyDescent="0.35">
      <c r="A2125" t="s">
        <v>9071</v>
      </c>
      <c r="B2125" t="s">
        <v>16877</v>
      </c>
      <c r="C2125" t="s">
        <v>22</v>
      </c>
      <c r="D2125" t="s">
        <v>22</v>
      </c>
      <c r="E2125" t="s">
        <v>14334</v>
      </c>
      <c r="F2125" t="s">
        <v>13347</v>
      </c>
      <c r="G2125" t="s">
        <v>22</v>
      </c>
      <c r="H2125" t="s">
        <v>22</v>
      </c>
      <c r="I2125" t="s">
        <v>22</v>
      </c>
      <c r="J2125" t="s">
        <v>22</v>
      </c>
      <c r="K2125" t="s">
        <v>22</v>
      </c>
      <c r="L2125" t="s">
        <v>22</v>
      </c>
      <c r="M2125" t="s">
        <v>16878</v>
      </c>
      <c r="N2125" t="s">
        <v>22</v>
      </c>
      <c r="O2125" t="s">
        <v>22</v>
      </c>
    </row>
    <row r="2126" spans="1:15" x14ac:dyDescent="0.35">
      <c r="A2126" t="s">
        <v>9071</v>
      </c>
      <c r="B2126" t="s">
        <v>16878</v>
      </c>
      <c r="C2126" t="s">
        <v>22</v>
      </c>
      <c r="D2126" t="s">
        <v>22</v>
      </c>
      <c r="E2126" t="s">
        <v>14334</v>
      </c>
      <c r="F2126" t="s">
        <v>13347</v>
      </c>
      <c r="G2126" t="s">
        <v>22</v>
      </c>
      <c r="H2126" t="s">
        <v>22</v>
      </c>
      <c r="I2126" t="s">
        <v>22</v>
      </c>
      <c r="J2126" t="s">
        <v>22</v>
      </c>
      <c r="K2126" t="s">
        <v>22</v>
      </c>
      <c r="L2126" t="s">
        <v>22</v>
      </c>
      <c r="M2126" t="s">
        <v>16878</v>
      </c>
      <c r="N2126" t="s">
        <v>22</v>
      </c>
      <c r="O2126" t="s">
        <v>22</v>
      </c>
    </row>
    <row r="2127" spans="1:15" x14ac:dyDescent="0.35">
      <c r="A2127" t="s">
        <v>9071</v>
      </c>
      <c r="B2127" t="s">
        <v>16879</v>
      </c>
      <c r="C2127" t="s">
        <v>22</v>
      </c>
      <c r="D2127" t="s">
        <v>22</v>
      </c>
      <c r="E2127" t="s">
        <v>14334</v>
      </c>
      <c r="F2127" t="s">
        <v>13347</v>
      </c>
      <c r="G2127" t="s">
        <v>22</v>
      </c>
      <c r="H2127" t="s">
        <v>22</v>
      </c>
      <c r="I2127" t="s">
        <v>22</v>
      </c>
      <c r="J2127" t="s">
        <v>22</v>
      </c>
      <c r="K2127" t="s">
        <v>22</v>
      </c>
      <c r="L2127" t="s">
        <v>22</v>
      </c>
      <c r="M2127" t="s">
        <v>16880</v>
      </c>
      <c r="N2127" t="s">
        <v>22</v>
      </c>
      <c r="O2127" t="s">
        <v>22</v>
      </c>
    </row>
    <row r="2128" spans="1:15" x14ac:dyDescent="0.35">
      <c r="A2128" t="s">
        <v>9071</v>
      </c>
      <c r="B2128" t="s">
        <v>16880</v>
      </c>
      <c r="C2128" t="s">
        <v>22</v>
      </c>
      <c r="D2128" t="s">
        <v>22</v>
      </c>
      <c r="E2128" t="s">
        <v>14334</v>
      </c>
      <c r="F2128" t="s">
        <v>13347</v>
      </c>
      <c r="G2128" t="s">
        <v>22</v>
      </c>
      <c r="H2128" t="s">
        <v>22</v>
      </c>
      <c r="I2128" t="s">
        <v>22</v>
      </c>
      <c r="J2128" t="s">
        <v>22</v>
      </c>
      <c r="K2128" t="s">
        <v>22</v>
      </c>
      <c r="L2128" t="s">
        <v>22</v>
      </c>
      <c r="M2128" t="s">
        <v>16880</v>
      </c>
      <c r="N2128" t="s">
        <v>22</v>
      </c>
      <c r="O2128" t="s">
        <v>22</v>
      </c>
    </row>
    <row r="2129" spans="1:15" x14ac:dyDescent="0.35">
      <c r="A2129" t="s">
        <v>9071</v>
      </c>
      <c r="B2129" t="s">
        <v>16881</v>
      </c>
      <c r="C2129" t="s">
        <v>22</v>
      </c>
      <c r="D2129" t="s">
        <v>22</v>
      </c>
      <c r="E2129" t="s">
        <v>14334</v>
      </c>
      <c r="F2129" t="s">
        <v>13347</v>
      </c>
      <c r="G2129" t="s">
        <v>22</v>
      </c>
      <c r="H2129" t="s">
        <v>22</v>
      </c>
      <c r="I2129" t="s">
        <v>22</v>
      </c>
      <c r="J2129" t="s">
        <v>22</v>
      </c>
      <c r="K2129" t="s">
        <v>22</v>
      </c>
      <c r="L2129" t="s">
        <v>22</v>
      </c>
      <c r="M2129" t="s">
        <v>16882</v>
      </c>
      <c r="N2129" t="s">
        <v>22</v>
      </c>
      <c r="O2129" t="s">
        <v>22</v>
      </c>
    </row>
    <row r="2130" spans="1:15" x14ac:dyDescent="0.35">
      <c r="A2130" t="s">
        <v>9071</v>
      </c>
      <c r="B2130" t="s">
        <v>16882</v>
      </c>
      <c r="C2130" t="s">
        <v>22</v>
      </c>
      <c r="D2130" t="s">
        <v>22</v>
      </c>
      <c r="E2130" t="s">
        <v>14334</v>
      </c>
      <c r="F2130" t="s">
        <v>13347</v>
      </c>
      <c r="G2130" t="s">
        <v>22</v>
      </c>
      <c r="H2130" t="s">
        <v>22</v>
      </c>
      <c r="I2130" t="s">
        <v>22</v>
      </c>
      <c r="J2130" t="s">
        <v>22</v>
      </c>
      <c r="K2130" t="s">
        <v>22</v>
      </c>
      <c r="L2130" t="s">
        <v>22</v>
      </c>
      <c r="M2130" t="s">
        <v>16882</v>
      </c>
      <c r="N2130" t="s">
        <v>22</v>
      </c>
      <c r="O2130" t="s">
        <v>22</v>
      </c>
    </row>
    <row r="2131" spans="1:15" x14ac:dyDescent="0.35">
      <c r="A2131" t="s">
        <v>9071</v>
      </c>
      <c r="B2131" t="s">
        <v>16883</v>
      </c>
      <c r="C2131" t="s">
        <v>22</v>
      </c>
      <c r="D2131" t="s">
        <v>22</v>
      </c>
      <c r="E2131" t="s">
        <v>14334</v>
      </c>
      <c r="F2131" t="s">
        <v>13347</v>
      </c>
      <c r="G2131" t="s">
        <v>22</v>
      </c>
      <c r="H2131" t="s">
        <v>22</v>
      </c>
      <c r="I2131" t="s">
        <v>22</v>
      </c>
      <c r="J2131" t="s">
        <v>22</v>
      </c>
      <c r="K2131" t="s">
        <v>22</v>
      </c>
      <c r="L2131" t="s">
        <v>22</v>
      </c>
      <c r="M2131" t="s">
        <v>16883</v>
      </c>
      <c r="N2131" t="s">
        <v>22</v>
      </c>
      <c r="O2131" t="s">
        <v>22</v>
      </c>
    </row>
    <row r="2132" spans="1:15" x14ac:dyDescent="0.35">
      <c r="A2132" t="s">
        <v>9071</v>
      </c>
      <c r="B2132" t="s">
        <v>16884</v>
      </c>
      <c r="C2132" t="s">
        <v>22</v>
      </c>
      <c r="D2132" t="s">
        <v>22</v>
      </c>
      <c r="E2132" t="s">
        <v>14334</v>
      </c>
      <c r="F2132" t="s">
        <v>13347</v>
      </c>
      <c r="G2132" t="s">
        <v>22</v>
      </c>
      <c r="H2132" t="s">
        <v>7052</v>
      </c>
      <c r="I2132" t="s">
        <v>22</v>
      </c>
      <c r="J2132" t="s">
        <v>22</v>
      </c>
      <c r="K2132" t="s">
        <v>22</v>
      </c>
      <c r="L2132" t="s">
        <v>22</v>
      </c>
      <c r="M2132" t="s">
        <v>16884</v>
      </c>
      <c r="N2132" t="s">
        <v>22</v>
      </c>
      <c r="O2132" t="s">
        <v>22</v>
      </c>
    </row>
    <row r="2133" spans="1:15" x14ac:dyDescent="0.35">
      <c r="A2133" t="s">
        <v>9071</v>
      </c>
      <c r="B2133" t="s">
        <v>16885</v>
      </c>
      <c r="C2133" t="s">
        <v>22</v>
      </c>
      <c r="D2133" t="s">
        <v>22</v>
      </c>
      <c r="E2133" t="s">
        <v>14334</v>
      </c>
      <c r="F2133" t="s">
        <v>13347</v>
      </c>
      <c r="G2133" t="s">
        <v>22</v>
      </c>
      <c r="H2133" t="s">
        <v>7046</v>
      </c>
      <c r="I2133" t="s">
        <v>22</v>
      </c>
      <c r="J2133" t="s">
        <v>22</v>
      </c>
      <c r="K2133" t="s">
        <v>22</v>
      </c>
      <c r="L2133" t="s">
        <v>22</v>
      </c>
      <c r="M2133" t="s">
        <v>16885</v>
      </c>
      <c r="N2133" t="s">
        <v>22</v>
      </c>
      <c r="O2133" t="s">
        <v>22</v>
      </c>
    </row>
    <row r="2134" spans="1:15" x14ac:dyDescent="0.35">
      <c r="A2134" t="s">
        <v>9071</v>
      </c>
      <c r="B2134" t="s">
        <v>16886</v>
      </c>
      <c r="C2134" t="s">
        <v>22</v>
      </c>
      <c r="D2134" t="s">
        <v>22</v>
      </c>
      <c r="E2134" t="s">
        <v>14334</v>
      </c>
      <c r="F2134" t="s">
        <v>13347</v>
      </c>
      <c r="G2134" t="s">
        <v>22</v>
      </c>
      <c r="H2134" t="s">
        <v>22</v>
      </c>
      <c r="I2134" t="s">
        <v>22</v>
      </c>
      <c r="J2134" t="s">
        <v>22</v>
      </c>
      <c r="K2134" t="s">
        <v>22</v>
      </c>
      <c r="L2134" t="s">
        <v>22</v>
      </c>
      <c r="M2134" t="s">
        <v>16887</v>
      </c>
      <c r="N2134" t="s">
        <v>22</v>
      </c>
      <c r="O2134" t="s">
        <v>22</v>
      </c>
    </row>
    <row r="2135" spans="1:15" x14ac:dyDescent="0.35">
      <c r="A2135" t="s">
        <v>9071</v>
      </c>
      <c r="B2135" t="s">
        <v>16887</v>
      </c>
      <c r="C2135" t="s">
        <v>22</v>
      </c>
      <c r="D2135" t="s">
        <v>22</v>
      </c>
      <c r="E2135" t="s">
        <v>14334</v>
      </c>
      <c r="F2135" t="s">
        <v>13347</v>
      </c>
      <c r="G2135" t="s">
        <v>22</v>
      </c>
      <c r="H2135" t="s">
        <v>22</v>
      </c>
      <c r="I2135" t="s">
        <v>22</v>
      </c>
      <c r="J2135" t="s">
        <v>22</v>
      </c>
      <c r="K2135" t="s">
        <v>22</v>
      </c>
      <c r="L2135" t="s">
        <v>22</v>
      </c>
      <c r="M2135" t="s">
        <v>16887</v>
      </c>
      <c r="N2135" t="s">
        <v>22</v>
      </c>
      <c r="O2135" t="s">
        <v>22</v>
      </c>
    </row>
    <row r="2136" spans="1:15" x14ac:dyDescent="0.35">
      <c r="A2136" t="s">
        <v>9071</v>
      </c>
      <c r="B2136" t="s">
        <v>16888</v>
      </c>
      <c r="C2136" t="s">
        <v>22</v>
      </c>
      <c r="D2136" t="s">
        <v>22</v>
      </c>
      <c r="E2136" t="s">
        <v>14334</v>
      </c>
      <c r="F2136" t="s">
        <v>13347</v>
      </c>
      <c r="G2136" t="s">
        <v>22</v>
      </c>
      <c r="H2136" t="s">
        <v>22</v>
      </c>
      <c r="I2136" t="s">
        <v>22</v>
      </c>
      <c r="J2136" t="s">
        <v>22</v>
      </c>
      <c r="K2136" t="s">
        <v>22</v>
      </c>
      <c r="L2136" t="s">
        <v>22</v>
      </c>
      <c r="M2136" t="s">
        <v>16888</v>
      </c>
      <c r="N2136" t="s">
        <v>22</v>
      </c>
      <c r="O2136" t="s">
        <v>22</v>
      </c>
    </row>
    <row r="2137" spans="1:15" x14ac:dyDescent="0.35">
      <c r="A2137" t="s">
        <v>9071</v>
      </c>
      <c r="B2137" t="s">
        <v>16889</v>
      </c>
      <c r="C2137" t="s">
        <v>22</v>
      </c>
      <c r="D2137" t="s">
        <v>22</v>
      </c>
      <c r="E2137" t="s">
        <v>14334</v>
      </c>
      <c r="F2137" t="s">
        <v>13347</v>
      </c>
      <c r="G2137" t="s">
        <v>22</v>
      </c>
      <c r="H2137" t="s">
        <v>22</v>
      </c>
      <c r="I2137" t="s">
        <v>22</v>
      </c>
      <c r="J2137" t="s">
        <v>22</v>
      </c>
      <c r="K2137" t="s">
        <v>22</v>
      </c>
      <c r="L2137" t="s">
        <v>22</v>
      </c>
      <c r="M2137" t="s">
        <v>16889</v>
      </c>
      <c r="N2137" t="s">
        <v>22</v>
      </c>
      <c r="O2137" t="s">
        <v>22</v>
      </c>
    </row>
    <row r="2138" spans="1:15" x14ac:dyDescent="0.35">
      <c r="A2138" t="s">
        <v>9071</v>
      </c>
      <c r="B2138" t="s">
        <v>16890</v>
      </c>
      <c r="C2138" t="s">
        <v>22</v>
      </c>
      <c r="D2138" t="s">
        <v>22</v>
      </c>
      <c r="E2138" t="s">
        <v>14334</v>
      </c>
      <c r="F2138" t="s">
        <v>13347</v>
      </c>
      <c r="G2138" t="s">
        <v>22</v>
      </c>
      <c r="H2138" t="s">
        <v>22</v>
      </c>
      <c r="I2138" t="s">
        <v>22</v>
      </c>
      <c r="J2138" t="s">
        <v>22</v>
      </c>
      <c r="K2138" t="s">
        <v>22</v>
      </c>
      <c r="L2138" t="s">
        <v>22</v>
      </c>
      <c r="M2138" t="s">
        <v>16891</v>
      </c>
      <c r="N2138" t="s">
        <v>22</v>
      </c>
      <c r="O2138" t="s">
        <v>22</v>
      </c>
    </row>
    <row r="2139" spans="1:15" x14ac:dyDescent="0.35">
      <c r="A2139" t="s">
        <v>9071</v>
      </c>
      <c r="B2139" t="s">
        <v>16891</v>
      </c>
      <c r="C2139" t="s">
        <v>22</v>
      </c>
      <c r="D2139" t="s">
        <v>22</v>
      </c>
      <c r="E2139" t="s">
        <v>14334</v>
      </c>
      <c r="F2139" t="s">
        <v>13347</v>
      </c>
      <c r="G2139" t="s">
        <v>22</v>
      </c>
      <c r="H2139" t="s">
        <v>22</v>
      </c>
      <c r="I2139" t="s">
        <v>22</v>
      </c>
      <c r="J2139" t="s">
        <v>22</v>
      </c>
      <c r="K2139" t="s">
        <v>22</v>
      </c>
      <c r="L2139" t="s">
        <v>22</v>
      </c>
      <c r="M2139" t="s">
        <v>16891</v>
      </c>
      <c r="N2139" t="s">
        <v>22</v>
      </c>
      <c r="O2139" t="s">
        <v>22</v>
      </c>
    </row>
    <row r="2140" spans="1:15" x14ac:dyDescent="0.35">
      <c r="A2140" t="s">
        <v>9071</v>
      </c>
      <c r="B2140" t="s">
        <v>16892</v>
      </c>
      <c r="C2140" t="s">
        <v>22</v>
      </c>
      <c r="D2140" t="s">
        <v>22</v>
      </c>
      <c r="E2140" t="s">
        <v>14334</v>
      </c>
      <c r="F2140" t="s">
        <v>13347</v>
      </c>
      <c r="G2140" t="s">
        <v>22</v>
      </c>
      <c r="H2140" t="s">
        <v>22</v>
      </c>
      <c r="I2140" t="s">
        <v>22</v>
      </c>
      <c r="J2140" t="s">
        <v>22</v>
      </c>
      <c r="K2140" t="s">
        <v>22</v>
      </c>
      <c r="L2140" t="s">
        <v>22</v>
      </c>
      <c r="M2140" t="s">
        <v>16892</v>
      </c>
      <c r="N2140" t="s">
        <v>22</v>
      </c>
      <c r="O2140" t="s">
        <v>22</v>
      </c>
    </row>
    <row r="2141" spans="1:15" x14ac:dyDescent="0.35">
      <c r="A2141" t="s">
        <v>9071</v>
      </c>
      <c r="B2141" t="s">
        <v>16893</v>
      </c>
      <c r="C2141" t="s">
        <v>22</v>
      </c>
      <c r="D2141" t="s">
        <v>22</v>
      </c>
      <c r="E2141" t="s">
        <v>14334</v>
      </c>
      <c r="F2141" t="s">
        <v>13347</v>
      </c>
      <c r="G2141" t="s">
        <v>22</v>
      </c>
      <c r="H2141" t="s">
        <v>22</v>
      </c>
      <c r="I2141" t="s">
        <v>22</v>
      </c>
      <c r="J2141" t="s">
        <v>22</v>
      </c>
      <c r="K2141" t="s">
        <v>22</v>
      </c>
      <c r="L2141" t="s">
        <v>22</v>
      </c>
      <c r="M2141" t="s">
        <v>16893</v>
      </c>
      <c r="N2141" t="s">
        <v>22</v>
      </c>
      <c r="O2141" t="s">
        <v>22</v>
      </c>
    </row>
    <row r="2142" spans="1:15" x14ac:dyDescent="0.35">
      <c r="A2142" t="s">
        <v>9071</v>
      </c>
      <c r="B2142" t="s">
        <v>16894</v>
      </c>
      <c r="C2142" t="s">
        <v>22</v>
      </c>
      <c r="D2142" t="s">
        <v>22</v>
      </c>
      <c r="E2142" t="s">
        <v>13352</v>
      </c>
      <c r="F2142" t="s">
        <v>13347</v>
      </c>
      <c r="G2142" t="s">
        <v>22</v>
      </c>
      <c r="H2142" t="s">
        <v>22</v>
      </c>
      <c r="I2142" t="s">
        <v>22</v>
      </c>
      <c r="J2142" t="s">
        <v>22</v>
      </c>
      <c r="K2142" t="s">
        <v>22</v>
      </c>
      <c r="L2142" t="s">
        <v>22</v>
      </c>
      <c r="M2142" t="s">
        <v>16894</v>
      </c>
      <c r="N2142" t="s">
        <v>22</v>
      </c>
      <c r="O2142" t="s">
        <v>22</v>
      </c>
    </row>
    <row r="2143" spans="1:15" x14ac:dyDescent="0.35">
      <c r="A2143" t="s">
        <v>9071</v>
      </c>
      <c r="B2143" t="s">
        <v>16895</v>
      </c>
      <c r="C2143" t="s">
        <v>22</v>
      </c>
      <c r="D2143" t="s">
        <v>22</v>
      </c>
      <c r="E2143" t="s">
        <v>14334</v>
      </c>
      <c r="F2143" t="s">
        <v>13347</v>
      </c>
      <c r="G2143" t="s">
        <v>22</v>
      </c>
      <c r="H2143" t="s">
        <v>22</v>
      </c>
      <c r="I2143" t="s">
        <v>22</v>
      </c>
      <c r="J2143" t="s">
        <v>22</v>
      </c>
      <c r="K2143" t="s">
        <v>22</v>
      </c>
      <c r="L2143" t="s">
        <v>22</v>
      </c>
      <c r="M2143" t="s">
        <v>16896</v>
      </c>
      <c r="N2143" t="s">
        <v>22</v>
      </c>
      <c r="O2143" t="s">
        <v>22</v>
      </c>
    </row>
    <row r="2144" spans="1:15" x14ac:dyDescent="0.35">
      <c r="A2144" t="s">
        <v>9071</v>
      </c>
      <c r="B2144" t="s">
        <v>16897</v>
      </c>
      <c r="C2144" t="s">
        <v>22</v>
      </c>
      <c r="D2144" t="s">
        <v>22</v>
      </c>
      <c r="E2144" t="s">
        <v>14334</v>
      </c>
      <c r="F2144" t="s">
        <v>13347</v>
      </c>
      <c r="G2144" t="s">
        <v>22</v>
      </c>
      <c r="H2144" t="s">
        <v>22</v>
      </c>
      <c r="I2144" t="s">
        <v>22</v>
      </c>
      <c r="J2144" t="s">
        <v>22</v>
      </c>
      <c r="K2144" t="s">
        <v>22</v>
      </c>
      <c r="L2144" t="s">
        <v>22</v>
      </c>
      <c r="M2144" t="s">
        <v>16897</v>
      </c>
      <c r="N2144" t="s">
        <v>22</v>
      </c>
      <c r="O2144" t="s">
        <v>22</v>
      </c>
    </row>
    <row r="2145" spans="1:15" x14ac:dyDescent="0.35">
      <c r="A2145" t="s">
        <v>9071</v>
      </c>
      <c r="B2145" t="s">
        <v>16898</v>
      </c>
      <c r="C2145" t="s">
        <v>22</v>
      </c>
      <c r="D2145" t="s">
        <v>22</v>
      </c>
      <c r="E2145" t="s">
        <v>14334</v>
      </c>
      <c r="F2145" t="s">
        <v>13347</v>
      </c>
      <c r="G2145" t="s">
        <v>22</v>
      </c>
      <c r="H2145" t="s">
        <v>22</v>
      </c>
      <c r="I2145" t="s">
        <v>22</v>
      </c>
      <c r="J2145" t="s">
        <v>22</v>
      </c>
      <c r="K2145" t="s">
        <v>22</v>
      </c>
      <c r="L2145" t="s">
        <v>22</v>
      </c>
      <c r="M2145" t="s">
        <v>16897</v>
      </c>
      <c r="N2145" t="s">
        <v>22</v>
      </c>
      <c r="O2145" t="s">
        <v>22</v>
      </c>
    </row>
    <row r="2146" spans="1:15" x14ac:dyDescent="0.35">
      <c r="A2146" t="s">
        <v>16899</v>
      </c>
      <c r="B2146" t="s">
        <v>16900</v>
      </c>
      <c r="C2146" t="s">
        <v>22</v>
      </c>
      <c r="D2146" t="s">
        <v>22</v>
      </c>
      <c r="E2146" t="s">
        <v>14334</v>
      </c>
      <c r="F2146" t="s">
        <v>13347</v>
      </c>
      <c r="G2146" t="s">
        <v>22</v>
      </c>
      <c r="H2146" t="s">
        <v>22</v>
      </c>
      <c r="I2146" t="s">
        <v>22</v>
      </c>
      <c r="J2146" t="s">
        <v>22</v>
      </c>
      <c r="K2146" t="s">
        <v>22</v>
      </c>
      <c r="L2146" t="s">
        <v>22</v>
      </c>
      <c r="M2146" t="s">
        <v>16428</v>
      </c>
      <c r="N2146" t="s">
        <v>22</v>
      </c>
      <c r="O2146" t="s">
        <v>22</v>
      </c>
    </row>
    <row r="2147" spans="1:15" x14ac:dyDescent="0.35">
      <c r="A2147" t="s">
        <v>16901</v>
      </c>
      <c r="B2147" t="s">
        <v>16902</v>
      </c>
      <c r="C2147" t="s">
        <v>22</v>
      </c>
      <c r="D2147" t="s">
        <v>22</v>
      </c>
      <c r="E2147" t="s">
        <v>14334</v>
      </c>
      <c r="F2147" t="s">
        <v>13347</v>
      </c>
      <c r="G2147" t="s">
        <v>22</v>
      </c>
      <c r="H2147" t="s">
        <v>22</v>
      </c>
      <c r="I2147" t="s">
        <v>22</v>
      </c>
      <c r="J2147" t="s">
        <v>22</v>
      </c>
      <c r="K2147" t="s">
        <v>22</v>
      </c>
      <c r="L2147" t="s">
        <v>22</v>
      </c>
      <c r="M2147" t="s">
        <v>16902</v>
      </c>
      <c r="N2147" t="s">
        <v>22</v>
      </c>
      <c r="O2147" t="s">
        <v>22</v>
      </c>
    </row>
    <row r="2148" spans="1:15" x14ac:dyDescent="0.35">
      <c r="A2148" t="s">
        <v>16903</v>
      </c>
      <c r="B2148" t="s">
        <v>16904</v>
      </c>
      <c r="C2148" t="s">
        <v>22</v>
      </c>
      <c r="D2148" t="s">
        <v>22</v>
      </c>
      <c r="E2148" t="s">
        <v>14334</v>
      </c>
      <c r="F2148" t="s">
        <v>13347</v>
      </c>
      <c r="G2148" t="s">
        <v>22</v>
      </c>
      <c r="H2148" t="s">
        <v>22</v>
      </c>
      <c r="I2148" t="s">
        <v>22</v>
      </c>
      <c r="J2148" t="s">
        <v>22</v>
      </c>
      <c r="K2148" t="s">
        <v>22</v>
      </c>
      <c r="L2148" t="s">
        <v>22</v>
      </c>
      <c r="M2148" t="s">
        <v>16904</v>
      </c>
      <c r="N2148" t="s">
        <v>22</v>
      </c>
      <c r="O2148" t="s">
        <v>22</v>
      </c>
    </row>
    <row r="2149" spans="1:15" x14ac:dyDescent="0.35">
      <c r="A2149" t="s">
        <v>73</v>
      </c>
      <c r="B2149" t="s">
        <v>16905</v>
      </c>
      <c r="C2149" t="s">
        <v>22</v>
      </c>
      <c r="D2149" t="s">
        <v>22</v>
      </c>
      <c r="E2149" t="s">
        <v>14334</v>
      </c>
      <c r="F2149" t="s">
        <v>13347</v>
      </c>
      <c r="G2149" t="s">
        <v>22</v>
      </c>
      <c r="H2149" t="s">
        <v>22</v>
      </c>
      <c r="I2149" t="s">
        <v>22</v>
      </c>
      <c r="J2149" t="s">
        <v>22</v>
      </c>
      <c r="K2149" t="s">
        <v>22</v>
      </c>
      <c r="L2149" t="s">
        <v>22</v>
      </c>
      <c r="M2149" t="s">
        <v>16905</v>
      </c>
      <c r="N2149" t="s">
        <v>22</v>
      </c>
      <c r="O2149" t="s">
        <v>22</v>
      </c>
    </row>
    <row r="2150" spans="1:15" x14ac:dyDescent="0.35">
      <c r="A2150" t="s">
        <v>9995</v>
      </c>
      <c r="B2150" t="s">
        <v>16906</v>
      </c>
      <c r="C2150" t="s">
        <v>22</v>
      </c>
      <c r="D2150" t="s">
        <v>22</v>
      </c>
      <c r="E2150" t="s">
        <v>14334</v>
      </c>
      <c r="F2150" t="s">
        <v>13347</v>
      </c>
      <c r="G2150" t="s">
        <v>22</v>
      </c>
      <c r="H2150" t="s">
        <v>7052</v>
      </c>
      <c r="I2150" t="s">
        <v>490</v>
      </c>
      <c r="J2150" t="s">
        <v>22</v>
      </c>
      <c r="K2150" t="s">
        <v>22</v>
      </c>
      <c r="L2150" t="s">
        <v>22</v>
      </c>
      <c r="M2150" t="s">
        <v>16907</v>
      </c>
      <c r="N2150" t="s">
        <v>22</v>
      </c>
      <c r="O2150" t="s">
        <v>22</v>
      </c>
    </row>
    <row r="2151" spans="1:15" x14ac:dyDescent="0.35">
      <c r="A2151" t="s">
        <v>10006</v>
      </c>
      <c r="B2151" t="s">
        <v>16908</v>
      </c>
      <c r="C2151" t="s">
        <v>22</v>
      </c>
      <c r="D2151" t="s">
        <v>22</v>
      </c>
      <c r="E2151" t="s">
        <v>13352</v>
      </c>
      <c r="F2151" t="s">
        <v>13351</v>
      </c>
      <c r="G2151" t="s">
        <v>22</v>
      </c>
      <c r="H2151" t="s">
        <v>22</v>
      </c>
      <c r="I2151" t="s">
        <v>22</v>
      </c>
      <c r="J2151" t="s">
        <v>22</v>
      </c>
      <c r="K2151" t="s">
        <v>22</v>
      </c>
      <c r="L2151" t="s">
        <v>22</v>
      </c>
      <c r="M2151" t="s">
        <v>16908</v>
      </c>
      <c r="N2151" t="s">
        <v>22</v>
      </c>
      <c r="O2151" t="s">
        <v>22</v>
      </c>
    </row>
    <row r="2152" spans="1:15" x14ac:dyDescent="0.35">
      <c r="A2152" t="s">
        <v>10006</v>
      </c>
      <c r="B2152" t="s">
        <v>16909</v>
      </c>
      <c r="C2152" t="s">
        <v>22</v>
      </c>
      <c r="D2152" t="s">
        <v>22</v>
      </c>
      <c r="E2152" t="s">
        <v>14334</v>
      </c>
      <c r="F2152" t="s">
        <v>13347</v>
      </c>
      <c r="G2152" t="s">
        <v>22</v>
      </c>
      <c r="H2152" t="s">
        <v>22</v>
      </c>
      <c r="I2152" t="s">
        <v>22</v>
      </c>
      <c r="J2152" t="s">
        <v>22</v>
      </c>
      <c r="K2152" t="s">
        <v>22</v>
      </c>
      <c r="L2152" t="s">
        <v>22</v>
      </c>
      <c r="M2152" t="s">
        <v>16909</v>
      </c>
      <c r="N2152" t="s">
        <v>22</v>
      </c>
      <c r="O2152" t="s">
        <v>22</v>
      </c>
    </row>
    <row r="2153" spans="1:15" x14ac:dyDescent="0.35">
      <c r="A2153" t="s">
        <v>10006</v>
      </c>
      <c r="B2153" t="s">
        <v>16910</v>
      </c>
      <c r="C2153" t="s">
        <v>22</v>
      </c>
      <c r="D2153" t="s">
        <v>22</v>
      </c>
      <c r="E2153" t="s">
        <v>14334</v>
      </c>
      <c r="F2153" t="s">
        <v>13347</v>
      </c>
      <c r="G2153" t="s">
        <v>22</v>
      </c>
      <c r="H2153" t="s">
        <v>7052</v>
      </c>
      <c r="I2153" t="s">
        <v>22</v>
      </c>
      <c r="J2153" t="s">
        <v>22</v>
      </c>
      <c r="K2153" t="s">
        <v>22</v>
      </c>
      <c r="L2153" t="s">
        <v>22</v>
      </c>
      <c r="M2153" t="s">
        <v>16910</v>
      </c>
      <c r="N2153" t="s">
        <v>22</v>
      </c>
      <c r="O2153" t="s">
        <v>22</v>
      </c>
    </row>
    <row r="2154" spans="1:15" x14ac:dyDescent="0.35">
      <c r="A2154" t="s">
        <v>10006</v>
      </c>
      <c r="B2154" t="s">
        <v>16911</v>
      </c>
      <c r="C2154" t="s">
        <v>22</v>
      </c>
      <c r="D2154" t="s">
        <v>22</v>
      </c>
      <c r="E2154" t="s">
        <v>14334</v>
      </c>
      <c r="F2154" t="s">
        <v>13347</v>
      </c>
      <c r="G2154" t="s">
        <v>22</v>
      </c>
      <c r="H2154" t="s">
        <v>22</v>
      </c>
      <c r="I2154" t="s">
        <v>22</v>
      </c>
      <c r="J2154" t="s">
        <v>22</v>
      </c>
      <c r="K2154" t="s">
        <v>22</v>
      </c>
      <c r="L2154" t="s">
        <v>22</v>
      </c>
      <c r="M2154" t="s">
        <v>16912</v>
      </c>
      <c r="N2154" t="s">
        <v>22</v>
      </c>
      <c r="O2154" t="s">
        <v>22</v>
      </c>
    </row>
    <row r="2155" spans="1:15" x14ac:dyDescent="0.35">
      <c r="A2155" t="s">
        <v>10273</v>
      </c>
      <c r="B2155" t="s">
        <v>16913</v>
      </c>
      <c r="C2155" t="s">
        <v>22</v>
      </c>
      <c r="D2155" t="s">
        <v>22</v>
      </c>
      <c r="E2155" t="s">
        <v>14334</v>
      </c>
      <c r="F2155" t="s">
        <v>13347</v>
      </c>
      <c r="G2155" t="s">
        <v>22</v>
      </c>
      <c r="H2155" t="s">
        <v>7052</v>
      </c>
      <c r="I2155" t="s">
        <v>22</v>
      </c>
      <c r="J2155" t="s">
        <v>22</v>
      </c>
      <c r="K2155" t="s">
        <v>22</v>
      </c>
      <c r="L2155" t="s">
        <v>22</v>
      </c>
      <c r="M2155" t="s">
        <v>16913</v>
      </c>
      <c r="N2155" t="s">
        <v>22</v>
      </c>
      <c r="O2155" t="s">
        <v>22</v>
      </c>
    </row>
    <row r="2156" spans="1:15" x14ac:dyDescent="0.35">
      <c r="A2156" t="s">
        <v>10273</v>
      </c>
      <c r="B2156" t="s">
        <v>16914</v>
      </c>
      <c r="C2156" t="s">
        <v>22</v>
      </c>
      <c r="D2156" t="s">
        <v>22</v>
      </c>
      <c r="E2156" t="s">
        <v>14334</v>
      </c>
      <c r="F2156" t="s">
        <v>13347</v>
      </c>
      <c r="G2156" t="s">
        <v>22</v>
      </c>
      <c r="H2156" t="s">
        <v>7052</v>
      </c>
      <c r="I2156" t="s">
        <v>22</v>
      </c>
      <c r="J2156" t="s">
        <v>22</v>
      </c>
      <c r="K2156" t="s">
        <v>22</v>
      </c>
      <c r="L2156" t="s">
        <v>22</v>
      </c>
      <c r="M2156" t="s">
        <v>16914</v>
      </c>
      <c r="N2156" t="s">
        <v>22</v>
      </c>
      <c r="O2156" t="s">
        <v>22</v>
      </c>
    </row>
    <row r="2157" spans="1:15" x14ac:dyDescent="0.35">
      <c r="A2157" t="s">
        <v>10273</v>
      </c>
      <c r="B2157" t="s">
        <v>16915</v>
      </c>
      <c r="C2157" t="s">
        <v>22</v>
      </c>
      <c r="D2157" t="s">
        <v>22</v>
      </c>
      <c r="E2157" t="s">
        <v>14334</v>
      </c>
      <c r="F2157" t="s">
        <v>13347</v>
      </c>
      <c r="G2157" t="s">
        <v>22</v>
      </c>
      <c r="H2157" t="s">
        <v>22</v>
      </c>
      <c r="I2157" t="s">
        <v>22</v>
      </c>
      <c r="J2157" t="s">
        <v>22</v>
      </c>
      <c r="K2157" t="s">
        <v>22</v>
      </c>
      <c r="L2157" t="s">
        <v>22</v>
      </c>
      <c r="M2157" t="s">
        <v>16915</v>
      </c>
      <c r="N2157" t="s">
        <v>22</v>
      </c>
      <c r="O2157" t="s">
        <v>22</v>
      </c>
    </row>
    <row r="2158" spans="1:15" x14ac:dyDescent="0.35">
      <c r="A2158" t="s">
        <v>10273</v>
      </c>
      <c r="B2158" t="s">
        <v>16916</v>
      </c>
      <c r="C2158" t="s">
        <v>22</v>
      </c>
      <c r="D2158" t="s">
        <v>22</v>
      </c>
      <c r="E2158" t="s">
        <v>13352</v>
      </c>
      <c r="F2158" t="s">
        <v>13351</v>
      </c>
      <c r="G2158" t="s">
        <v>22</v>
      </c>
      <c r="H2158" t="s">
        <v>7054</v>
      </c>
      <c r="I2158" t="s">
        <v>22</v>
      </c>
      <c r="J2158" t="s">
        <v>22</v>
      </c>
      <c r="K2158" t="s">
        <v>22</v>
      </c>
      <c r="L2158" t="s">
        <v>22</v>
      </c>
      <c r="M2158" t="s">
        <v>14395</v>
      </c>
      <c r="N2158" t="s">
        <v>22</v>
      </c>
      <c r="O2158" t="s">
        <v>22</v>
      </c>
    </row>
    <row r="2159" spans="1:15" x14ac:dyDescent="0.35">
      <c r="A2159" t="s">
        <v>10273</v>
      </c>
      <c r="B2159" t="s">
        <v>16917</v>
      </c>
      <c r="C2159" t="s">
        <v>22</v>
      </c>
      <c r="D2159" t="s">
        <v>22</v>
      </c>
      <c r="E2159" t="s">
        <v>14349</v>
      </c>
      <c r="F2159" t="s">
        <v>13347</v>
      </c>
      <c r="G2159" t="s">
        <v>22</v>
      </c>
      <c r="H2159" t="s">
        <v>490</v>
      </c>
      <c r="I2159" t="s">
        <v>16918</v>
      </c>
      <c r="J2159" t="s">
        <v>22</v>
      </c>
      <c r="K2159" t="s">
        <v>22</v>
      </c>
      <c r="L2159" t="s">
        <v>22</v>
      </c>
      <c r="M2159" t="s">
        <v>16919</v>
      </c>
      <c r="N2159" t="s">
        <v>22</v>
      </c>
      <c r="O2159" t="s">
        <v>22</v>
      </c>
    </row>
    <row r="2160" spans="1:15" x14ac:dyDescent="0.35">
      <c r="A2160" t="s">
        <v>10273</v>
      </c>
      <c r="B2160" t="s">
        <v>16920</v>
      </c>
      <c r="C2160" t="s">
        <v>22</v>
      </c>
      <c r="D2160" t="s">
        <v>22</v>
      </c>
      <c r="E2160" t="s">
        <v>14334</v>
      </c>
      <c r="F2160" t="s">
        <v>13347</v>
      </c>
      <c r="G2160" t="s">
        <v>22</v>
      </c>
      <c r="H2160" t="s">
        <v>22</v>
      </c>
      <c r="I2160" t="s">
        <v>22</v>
      </c>
      <c r="J2160" t="s">
        <v>22</v>
      </c>
      <c r="K2160" t="s">
        <v>22</v>
      </c>
      <c r="L2160" t="s">
        <v>22</v>
      </c>
      <c r="M2160" t="s">
        <v>16920</v>
      </c>
      <c r="N2160" t="s">
        <v>22</v>
      </c>
      <c r="O2160" t="s">
        <v>22</v>
      </c>
    </row>
    <row r="2161" spans="1:15" x14ac:dyDescent="0.35">
      <c r="A2161" t="s">
        <v>10273</v>
      </c>
      <c r="B2161" t="s">
        <v>16921</v>
      </c>
      <c r="C2161" t="s">
        <v>22</v>
      </c>
      <c r="D2161" t="s">
        <v>22</v>
      </c>
      <c r="E2161" t="s">
        <v>14334</v>
      </c>
      <c r="F2161" t="s">
        <v>13347</v>
      </c>
      <c r="G2161" t="s">
        <v>22</v>
      </c>
      <c r="H2161" t="s">
        <v>7052</v>
      </c>
      <c r="I2161" t="s">
        <v>14424</v>
      </c>
      <c r="J2161" t="s">
        <v>7029</v>
      </c>
      <c r="K2161" t="s">
        <v>22</v>
      </c>
      <c r="L2161" t="s">
        <v>22</v>
      </c>
      <c r="M2161" t="s">
        <v>16921</v>
      </c>
      <c r="N2161" t="s">
        <v>22</v>
      </c>
      <c r="O2161" t="s">
        <v>22</v>
      </c>
    </row>
    <row r="2162" spans="1:15" x14ac:dyDescent="0.35">
      <c r="A2162" t="s">
        <v>10273</v>
      </c>
      <c r="B2162" t="s">
        <v>16922</v>
      </c>
      <c r="C2162" t="s">
        <v>22</v>
      </c>
      <c r="D2162" t="s">
        <v>22</v>
      </c>
      <c r="E2162" t="s">
        <v>14334</v>
      </c>
      <c r="F2162" t="s">
        <v>13347</v>
      </c>
      <c r="G2162" t="s">
        <v>22</v>
      </c>
      <c r="H2162" t="s">
        <v>7052</v>
      </c>
      <c r="I2162" t="s">
        <v>22</v>
      </c>
      <c r="J2162" t="s">
        <v>22</v>
      </c>
      <c r="K2162" t="s">
        <v>22</v>
      </c>
      <c r="L2162" t="s">
        <v>22</v>
      </c>
      <c r="M2162" t="s">
        <v>16922</v>
      </c>
      <c r="N2162" t="s">
        <v>22</v>
      </c>
      <c r="O2162" t="s">
        <v>22</v>
      </c>
    </row>
    <row r="2163" spans="1:15" x14ac:dyDescent="0.35">
      <c r="A2163" t="s">
        <v>9684</v>
      </c>
      <c r="B2163" t="s">
        <v>16923</v>
      </c>
      <c r="C2163" t="s">
        <v>22</v>
      </c>
      <c r="D2163" t="s">
        <v>22</v>
      </c>
      <c r="E2163" t="s">
        <v>14334</v>
      </c>
      <c r="F2163" t="s">
        <v>13347</v>
      </c>
      <c r="G2163" t="s">
        <v>22</v>
      </c>
      <c r="H2163" t="s">
        <v>22</v>
      </c>
      <c r="I2163" t="s">
        <v>22</v>
      </c>
      <c r="J2163" t="s">
        <v>22</v>
      </c>
      <c r="K2163" t="s">
        <v>22</v>
      </c>
      <c r="L2163" t="s">
        <v>22</v>
      </c>
      <c r="M2163" t="s">
        <v>16923</v>
      </c>
      <c r="N2163" t="s">
        <v>22</v>
      </c>
      <c r="O2163" t="s">
        <v>22</v>
      </c>
    </row>
    <row r="2164" spans="1:15" x14ac:dyDescent="0.35">
      <c r="A2164" t="s">
        <v>9684</v>
      </c>
      <c r="B2164" t="s">
        <v>16924</v>
      </c>
      <c r="C2164" t="s">
        <v>22</v>
      </c>
      <c r="D2164" t="s">
        <v>22</v>
      </c>
      <c r="E2164" t="s">
        <v>14334</v>
      </c>
      <c r="F2164" t="s">
        <v>13347</v>
      </c>
      <c r="G2164" t="s">
        <v>22</v>
      </c>
      <c r="H2164" t="s">
        <v>22</v>
      </c>
      <c r="I2164" t="s">
        <v>22</v>
      </c>
      <c r="J2164" t="s">
        <v>22</v>
      </c>
      <c r="K2164" t="s">
        <v>22</v>
      </c>
      <c r="L2164" t="s">
        <v>22</v>
      </c>
      <c r="M2164" t="s">
        <v>16925</v>
      </c>
      <c r="N2164" t="s">
        <v>22</v>
      </c>
      <c r="O2164" t="s">
        <v>22</v>
      </c>
    </row>
    <row r="2165" spans="1:15" x14ac:dyDescent="0.35">
      <c r="A2165" t="s">
        <v>9684</v>
      </c>
      <c r="B2165" t="s">
        <v>16926</v>
      </c>
      <c r="C2165" t="s">
        <v>22</v>
      </c>
      <c r="D2165" t="s">
        <v>22</v>
      </c>
      <c r="E2165" t="s">
        <v>14334</v>
      </c>
      <c r="F2165" t="s">
        <v>13347</v>
      </c>
      <c r="G2165" t="s">
        <v>22</v>
      </c>
      <c r="H2165" t="s">
        <v>22</v>
      </c>
      <c r="I2165" t="s">
        <v>22</v>
      </c>
      <c r="J2165" t="s">
        <v>22</v>
      </c>
      <c r="K2165" t="s">
        <v>22</v>
      </c>
      <c r="L2165" t="s">
        <v>22</v>
      </c>
      <c r="M2165" t="s">
        <v>16926</v>
      </c>
      <c r="N2165" t="s">
        <v>22</v>
      </c>
      <c r="O2165" t="s">
        <v>22</v>
      </c>
    </row>
    <row r="2166" spans="1:15" x14ac:dyDescent="0.35">
      <c r="A2166" t="s">
        <v>9684</v>
      </c>
      <c r="B2166" t="s">
        <v>16927</v>
      </c>
      <c r="C2166" t="s">
        <v>22</v>
      </c>
      <c r="D2166" t="s">
        <v>22</v>
      </c>
      <c r="E2166" t="s">
        <v>13352</v>
      </c>
      <c r="F2166" t="s">
        <v>13351</v>
      </c>
      <c r="G2166" t="s">
        <v>22</v>
      </c>
      <c r="H2166" t="s">
        <v>7052</v>
      </c>
      <c r="I2166" t="s">
        <v>22</v>
      </c>
      <c r="J2166" t="s">
        <v>22</v>
      </c>
      <c r="K2166" t="s">
        <v>22</v>
      </c>
      <c r="L2166" t="s">
        <v>22</v>
      </c>
      <c r="M2166" t="s">
        <v>16927</v>
      </c>
      <c r="N2166" t="s">
        <v>22</v>
      </c>
      <c r="O2166" t="s">
        <v>22</v>
      </c>
    </row>
    <row r="2167" spans="1:15" x14ac:dyDescent="0.35">
      <c r="A2167" t="s">
        <v>9684</v>
      </c>
      <c r="B2167" t="s">
        <v>14451</v>
      </c>
      <c r="C2167" t="s">
        <v>22</v>
      </c>
      <c r="D2167" t="s">
        <v>22</v>
      </c>
      <c r="E2167" t="s">
        <v>13352</v>
      </c>
      <c r="F2167" t="s">
        <v>13351</v>
      </c>
      <c r="G2167" t="s">
        <v>22</v>
      </c>
      <c r="H2167" t="s">
        <v>7054</v>
      </c>
      <c r="I2167" t="s">
        <v>22</v>
      </c>
      <c r="J2167" t="s">
        <v>22</v>
      </c>
      <c r="K2167" t="s">
        <v>22</v>
      </c>
      <c r="L2167" t="s">
        <v>22</v>
      </c>
      <c r="M2167" t="s">
        <v>14451</v>
      </c>
      <c r="N2167" t="s">
        <v>22</v>
      </c>
      <c r="O2167" t="s">
        <v>22</v>
      </c>
    </row>
    <row r="2168" spans="1:15" x14ac:dyDescent="0.35">
      <c r="A2168" t="s">
        <v>9684</v>
      </c>
      <c r="B2168" t="s">
        <v>16928</v>
      </c>
      <c r="C2168" t="s">
        <v>22</v>
      </c>
      <c r="D2168" t="s">
        <v>22</v>
      </c>
      <c r="E2168" t="s">
        <v>14334</v>
      </c>
      <c r="F2168" t="s">
        <v>13347</v>
      </c>
      <c r="G2168" t="s">
        <v>22</v>
      </c>
      <c r="H2168" t="s">
        <v>7052</v>
      </c>
      <c r="I2168" t="s">
        <v>22</v>
      </c>
      <c r="J2168" t="s">
        <v>22</v>
      </c>
      <c r="K2168" t="s">
        <v>22</v>
      </c>
      <c r="L2168" t="s">
        <v>22</v>
      </c>
      <c r="M2168" t="s">
        <v>16928</v>
      </c>
      <c r="N2168" t="s">
        <v>22</v>
      </c>
      <c r="O2168" t="s">
        <v>22</v>
      </c>
    </row>
    <row r="2169" spans="1:15" x14ac:dyDescent="0.35">
      <c r="A2169" t="s">
        <v>10808</v>
      </c>
      <c r="B2169" t="s">
        <v>16929</v>
      </c>
      <c r="C2169" t="s">
        <v>22</v>
      </c>
      <c r="D2169" t="s">
        <v>22</v>
      </c>
      <c r="E2169" t="s">
        <v>22</v>
      </c>
      <c r="F2169" t="s">
        <v>13109</v>
      </c>
      <c r="G2169" t="s">
        <v>13110</v>
      </c>
      <c r="H2169" t="s">
        <v>22</v>
      </c>
      <c r="I2169" t="s">
        <v>22</v>
      </c>
      <c r="J2169" t="s">
        <v>22</v>
      </c>
      <c r="K2169" t="s">
        <v>22</v>
      </c>
      <c r="L2169" t="s">
        <v>22</v>
      </c>
      <c r="M2169" t="s">
        <v>16930</v>
      </c>
      <c r="N2169" t="s">
        <v>22</v>
      </c>
      <c r="O2169" t="s">
        <v>22</v>
      </c>
    </row>
    <row r="2170" spans="1:15" x14ac:dyDescent="0.35">
      <c r="A2170" t="s">
        <v>9080</v>
      </c>
      <c r="B2170" t="s">
        <v>16931</v>
      </c>
      <c r="C2170" t="s">
        <v>22</v>
      </c>
      <c r="D2170" t="s">
        <v>22</v>
      </c>
      <c r="E2170" t="s">
        <v>14334</v>
      </c>
      <c r="F2170" t="s">
        <v>13347</v>
      </c>
      <c r="G2170" t="s">
        <v>22</v>
      </c>
      <c r="H2170" t="s">
        <v>22</v>
      </c>
      <c r="I2170" t="s">
        <v>22</v>
      </c>
      <c r="J2170" t="s">
        <v>22</v>
      </c>
      <c r="K2170" t="s">
        <v>22</v>
      </c>
      <c r="L2170">
        <v>160</v>
      </c>
      <c r="M2170" t="s">
        <v>16931</v>
      </c>
      <c r="N2170" t="s">
        <v>22</v>
      </c>
      <c r="O2170" t="s">
        <v>22</v>
      </c>
    </row>
    <row r="2171" spans="1:15" x14ac:dyDescent="0.35">
      <c r="A2171" t="s">
        <v>9080</v>
      </c>
      <c r="B2171" t="s">
        <v>16932</v>
      </c>
      <c r="C2171" t="s">
        <v>22</v>
      </c>
      <c r="D2171" t="s">
        <v>22</v>
      </c>
      <c r="E2171" t="s">
        <v>14334</v>
      </c>
      <c r="F2171" t="s">
        <v>13347</v>
      </c>
      <c r="G2171" t="s">
        <v>22</v>
      </c>
      <c r="H2171" t="s">
        <v>22</v>
      </c>
      <c r="I2171" t="s">
        <v>22</v>
      </c>
      <c r="J2171" t="s">
        <v>22</v>
      </c>
      <c r="K2171" t="s">
        <v>22</v>
      </c>
      <c r="L2171">
        <v>161</v>
      </c>
      <c r="M2171" t="s">
        <v>16932</v>
      </c>
      <c r="N2171" t="s">
        <v>22</v>
      </c>
      <c r="O2171" t="s">
        <v>22</v>
      </c>
    </row>
    <row r="2172" spans="1:15" x14ac:dyDescent="0.35">
      <c r="A2172" t="s">
        <v>9080</v>
      </c>
      <c r="B2172" t="s">
        <v>16933</v>
      </c>
      <c r="C2172" t="s">
        <v>22</v>
      </c>
      <c r="D2172" t="s">
        <v>22</v>
      </c>
      <c r="E2172" t="s">
        <v>14334</v>
      </c>
      <c r="F2172" t="s">
        <v>13347</v>
      </c>
      <c r="G2172" t="s">
        <v>22</v>
      </c>
      <c r="H2172" t="s">
        <v>22</v>
      </c>
      <c r="I2172" t="s">
        <v>22</v>
      </c>
      <c r="J2172" t="s">
        <v>22</v>
      </c>
      <c r="K2172" t="s">
        <v>22</v>
      </c>
      <c r="L2172">
        <v>162</v>
      </c>
      <c r="M2172" t="s">
        <v>16934</v>
      </c>
      <c r="N2172" t="s">
        <v>22</v>
      </c>
      <c r="O2172" t="s">
        <v>22</v>
      </c>
    </row>
    <row r="2173" spans="1:15" x14ac:dyDescent="0.35">
      <c r="A2173" t="s">
        <v>9080</v>
      </c>
      <c r="B2173" t="s">
        <v>16935</v>
      </c>
      <c r="C2173" t="s">
        <v>22</v>
      </c>
      <c r="D2173" t="s">
        <v>22</v>
      </c>
      <c r="E2173" t="s">
        <v>14334</v>
      </c>
      <c r="F2173" t="s">
        <v>13347</v>
      </c>
      <c r="G2173" t="s">
        <v>22</v>
      </c>
      <c r="H2173" t="s">
        <v>22</v>
      </c>
      <c r="I2173" t="s">
        <v>22</v>
      </c>
      <c r="J2173" t="s">
        <v>22</v>
      </c>
      <c r="K2173" t="s">
        <v>22</v>
      </c>
      <c r="L2173">
        <v>162</v>
      </c>
      <c r="M2173" t="s">
        <v>16935</v>
      </c>
      <c r="N2173" t="s">
        <v>22</v>
      </c>
      <c r="O2173" t="s">
        <v>22</v>
      </c>
    </row>
    <row r="2174" spans="1:15" x14ac:dyDescent="0.35">
      <c r="A2174" t="s">
        <v>9080</v>
      </c>
      <c r="B2174" t="s">
        <v>16936</v>
      </c>
      <c r="C2174" t="s">
        <v>22</v>
      </c>
      <c r="D2174" t="s">
        <v>22</v>
      </c>
      <c r="E2174" t="s">
        <v>14334</v>
      </c>
      <c r="F2174" t="s">
        <v>13347</v>
      </c>
      <c r="G2174" t="s">
        <v>22</v>
      </c>
      <c r="H2174" t="s">
        <v>22</v>
      </c>
      <c r="I2174" t="s">
        <v>22</v>
      </c>
      <c r="J2174" t="s">
        <v>22</v>
      </c>
      <c r="K2174" t="s">
        <v>22</v>
      </c>
      <c r="L2174">
        <v>161</v>
      </c>
      <c r="M2174" t="s">
        <v>16937</v>
      </c>
      <c r="N2174" t="s">
        <v>22</v>
      </c>
      <c r="O2174" t="s">
        <v>22</v>
      </c>
    </row>
    <row r="2175" spans="1:15" x14ac:dyDescent="0.35">
      <c r="A2175" t="s">
        <v>9080</v>
      </c>
      <c r="B2175" t="s">
        <v>16938</v>
      </c>
      <c r="C2175" t="s">
        <v>22</v>
      </c>
      <c r="D2175" t="s">
        <v>22</v>
      </c>
      <c r="E2175" t="s">
        <v>14334</v>
      </c>
      <c r="F2175" t="s">
        <v>13347</v>
      </c>
      <c r="G2175" t="s">
        <v>22</v>
      </c>
      <c r="H2175" t="s">
        <v>7052</v>
      </c>
      <c r="I2175" t="s">
        <v>7035</v>
      </c>
      <c r="J2175" t="s">
        <v>22</v>
      </c>
      <c r="K2175" t="s">
        <v>22</v>
      </c>
      <c r="L2175" t="s">
        <v>22</v>
      </c>
      <c r="M2175" t="s">
        <v>16938</v>
      </c>
      <c r="N2175" t="s">
        <v>22</v>
      </c>
      <c r="O2175" t="s">
        <v>22</v>
      </c>
    </row>
    <row r="2176" spans="1:15" x14ac:dyDescent="0.35">
      <c r="A2176" t="s">
        <v>9080</v>
      </c>
      <c r="B2176" t="s">
        <v>16939</v>
      </c>
      <c r="C2176" t="s">
        <v>22</v>
      </c>
      <c r="D2176" t="s">
        <v>22</v>
      </c>
      <c r="E2176" t="s">
        <v>14334</v>
      </c>
      <c r="F2176" t="s">
        <v>13347</v>
      </c>
      <c r="G2176" t="s">
        <v>22</v>
      </c>
      <c r="H2176" t="s">
        <v>22</v>
      </c>
      <c r="I2176" t="s">
        <v>22</v>
      </c>
      <c r="J2176" t="s">
        <v>22</v>
      </c>
      <c r="K2176" t="s">
        <v>22</v>
      </c>
      <c r="L2176" t="s">
        <v>22</v>
      </c>
      <c r="M2176" t="s">
        <v>16939</v>
      </c>
      <c r="N2176" t="s">
        <v>22</v>
      </c>
      <c r="O2176" t="s">
        <v>22</v>
      </c>
    </row>
    <row r="2177" spans="1:15" x14ac:dyDescent="0.35">
      <c r="A2177" t="s">
        <v>9080</v>
      </c>
      <c r="B2177" t="s">
        <v>16940</v>
      </c>
      <c r="C2177" t="s">
        <v>22</v>
      </c>
      <c r="D2177" t="s">
        <v>22</v>
      </c>
      <c r="E2177" t="s">
        <v>14334</v>
      </c>
      <c r="F2177" t="s">
        <v>13347</v>
      </c>
      <c r="G2177" t="s">
        <v>22</v>
      </c>
      <c r="H2177" t="s">
        <v>7052</v>
      </c>
      <c r="I2177" t="s">
        <v>22</v>
      </c>
      <c r="J2177" t="s">
        <v>22</v>
      </c>
      <c r="K2177" t="s">
        <v>22</v>
      </c>
      <c r="L2177" t="s">
        <v>22</v>
      </c>
      <c r="M2177" t="s">
        <v>16940</v>
      </c>
      <c r="N2177" t="s">
        <v>22</v>
      </c>
      <c r="O2177" t="s">
        <v>22</v>
      </c>
    </row>
    <row r="2178" spans="1:15" x14ac:dyDescent="0.35">
      <c r="A2178" t="s">
        <v>9080</v>
      </c>
      <c r="B2178" t="s">
        <v>16941</v>
      </c>
      <c r="C2178" t="s">
        <v>22</v>
      </c>
      <c r="D2178" t="s">
        <v>22</v>
      </c>
      <c r="E2178" t="s">
        <v>14951</v>
      </c>
      <c r="F2178" t="s">
        <v>13347</v>
      </c>
      <c r="G2178" t="s">
        <v>22</v>
      </c>
      <c r="H2178" t="s">
        <v>22</v>
      </c>
      <c r="I2178" t="s">
        <v>22</v>
      </c>
      <c r="J2178" t="s">
        <v>22</v>
      </c>
      <c r="K2178" t="s">
        <v>22</v>
      </c>
      <c r="L2178" t="s">
        <v>22</v>
      </c>
      <c r="M2178" t="s">
        <v>16941</v>
      </c>
      <c r="N2178" t="s">
        <v>22</v>
      </c>
      <c r="O2178" t="s">
        <v>22</v>
      </c>
    </row>
    <row r="2179" spans="1:15" x14ac:dyDescent="0.35">
      <c r="A2179" t="s">
        <v>9080</v>
      </c>
      <c r="B2179" t="s">
        <v>16942</v>
      </c>
      <c r="C2179" t="s">
        <v>22</v>
      </c>
      <c r="D2179" t="s">
        <v>22</v>
      </c>
      <c r="E2179" t="s">
        <v>22</v>
      </c>
      <c r="F2179" t="s">
        <v>9464</v>
      </c>
      <c r="G2179" t="s">
        <v>13033</v>
      </c>
      <c r="H2179" t="s">
        <v>22</v>
      </c>
      <c r="I2179" t="s">
        <v>22</v>
      </c>
      <c r="J2179" t="s">
        <v>22</v>
      </c>
      <c r="K2179" t="s">
        <v>22</v>
      </c>
      <c r="L2179" t="s">
        <v>22</v>
      </c>
      <c r="M2179" t="s">
        <v>16942</v>
      </c>
      <c r="N2179" t="s">
        <v>22</v>
      </c>
      <c r="O2179" t="s">
        <v>22</v>
      </c>
    </row>
    <row r="2180" spans="1:15" x14ac:dyDescent="0.35">
      <c r="A2180" t="s">
        <v>9080</v>
      </c>
      <c r="B2180" t="s">
        <v>16943</v>
      </c>
      <c r="C2180" t="s">
        <v>22</v>
      </c>
      <c r="D2180" t="s">
        <v>22</v>
      </c>
      <c r="E2180" t="s">
        <v>14334</v>
      </c>
      <c r="F2180" t="s">
        <v>13347</v>
      </c>
      <c r="G2180" t="s">
        <v>22</v>
      </c>
      <c r="H2180" t="s">
        <v>490</v>
      </c>
      <c r="I2180" t="s">
        <v>22</v>
      </c>
      <c r="J2180" t="s">
        <v>22</v>
      </c>
      <c r="K2180" t="s">
        <v>22</v>
      </c>
      <c r="L2180" t="s">
        <v>22</v>
      </c>
      <c r="M2180" t="s">
        <v>16943</v>
      </c>
      <c r="N2180" t="s">
        <v>22</v>
      </c>
      <c r="O2180" t="s">
        <v>22</v>
      </c>
    </row>
    <row r="2181" spans="1:15" x14ac:dyDescent="0.35">
      <c r="A2181" t="s">
        <v>9080</v>
      </c>
      <c r="B2181" t="s">
        <v>16944</v>
      </c>
      <c r="C2181" t="s">
        <v>22</v>
      </c>
      <c r="D2181" t="s">
        <v>22</v>
      </c>
      <c r="E2181" t="s">
        <v>14334</v>
      </c>
      <c r="F2181" t="s">
        <v>13347</v>
      </c>
      <c r="G2181" t="s">
        <v>22</v>
      </c>
      <c r="H2181" t="s">
        <v>490</v>
      </c>
      <c r="I2181" t="s">
        <v>490</v>
      </c>
      <c r="J2181" t="s">
        <v>22</v>
      </c>
      <c r="K2181" t="s">
        <v>22</v>
      </c>
      <c r="L2181" t="s">
        <v>22</v>
      </c>
      <c r="M2181" t="s">
        <v>16944</v>
      </c>
      <c r="N2181" t="s">
        <v>22</v>
      </c>
      <c r="O2181" t="s">
        <v>22</v>
      </c>
    </row>
    <row r="2182" spans="1:15" x14ac:dyDescent="0.35">
      <c r="A2182" t="s">
        <v>9080</v>
      </c>
      <c r="B2182" t="s">
        <v>16945</v>
      </c>
      <c r="C2182" t="s">
        <v>22</v>
      </c>
      <c r="D2182" t="s">
        <v>22</v>
      </c>
      <c r="E2182" t="s">
        <v>14334</v>
      </c>
      <c r="F2182" t="s">
        <v>13347</v>
      </c>
      <c r="G2182" t="s">
        <v>22</v>
      </c>
      <c r="H2182" t="s">
        <v>22</v>
      </c>
      <c r="I2182" t="s">
        <v>22</v>
      </c>
      <c r="J2182" t="s">
        <v>22</v>
      </c>
      <c r="K2182" t="s">
        <v>22</v>
      </c>
      <c r="L2182">
        <v>161</v>
      </c>
      <c r="M2182" t="s">
        <v>16946</v>
      </c>
      <c r="N2182" t="s">
        <v>22</v>
      </c>
      <c r="O2182" t="s">
        <v>22</v>
      </c>
    </row>
    <row r="2183" spans="1:15" x14ac:dyDescent="0.35">
      <c r="A2183" t="s">
        <v>9080</v>
      </c>
      <c r="B2183" t="s">
        <v>16947</v>
      </c>
      <c r="C2183" t="s">
        <v>22</v>
      </c>
      <c r="D2183" t="s">
        <v>22</v>
      </c>
      <c r="E2183" t="s">
        <v>14334</v>
      </c>
      <c r="F2183" t="s">
        <v>13347</v>
      </c>
      <c r="G2183" t="s">
        <v>22</v>
      </c>
      <c r="H2183" t="s">
        <v>22</v>
      </c>
      <c r="I2183" t="s">
        <v>22</v>
      </c>
      <c r="J2183" t="s">
        <v>22</v>
      </c>
      <c r="K2183" t="s">
        <v>22</v>
      </c>
      <c r="L2183" t="s">
        <v>22</v>
      </c>
      <c r="M2183" t="s">
        <v>16947</v>
      </c>
      <c r="N2183" t="s">
        <v>22</v>
      </c>
      <c r="O2183" t="s">
        <v>22</v>
      </c>
    </row>
    <row r="2184" spans="1:15" x14ac:dyDescent="0.35">
      <c r="A2184" t="s">
        <v>9080</v>
      </c>
      <c r="B2184" t="s">
        <v>16948</v>
      </c>
      <c r="C2184" t="s">
        <v>22</v>
      </c>
      <c r="D2184" t="s">
        <v>22</v>
      </c>
      <c r="E2184" t="s">
        <v>14334</v>
      </c>
      <c r="F2184" t="s">
        <v>13347</v>
      </c>
      <c r="G2184" t="s">
        <v>22</v>
      </c>
      <c r="H2184" t="s">
        <v>7052</v>
      </c>
      <c r="I2184" t="s">
        <v>22</v>
      </c>
      <c r="J2184" t="s">
        <v>22</v>
      </c>
      <c r="K2184" t="s">
        <v>22</v>
      </c>
      <c r="L2184" t="s">
        <v>22</v>
      </c>
      <c r="M2184" t="s">
        <v>16948</v>
      </c>
      <c r="N2184" t="s">
        <v>22</v>
      </c>
      <c r="O2184" t="s">
        <v>22</v>
      </c>
    </row>
    <row r="2185" spans="1:15" x14ac:dyDescent="0.35">
      <c r="A2185" t="s">
        <v>9080</v>
      </c>
      <c r="B2185" t="s">
        <v>16949</v>
      </c>
      <c r="C2185" t="s">
        <v>22</v>
      </c>
      <c r="D2185" t="s">
        <v>22</v>
      </c>
      <c r="E2185" t="s">
        <v>14334</v>
      </c>
      <c r="F2185" t="s">
        <v>13347</v>
      </c>
      <c r="G2185" t="s">
        <v>22</v>
      </c>
      <c r="H2185" t="s">
        <v>7052</v>
      </c>
      <c r="I2185" t="s">
        <v>22</v>
      </c>
      <c r="J2185" t="s">
        <v>22</v>
      </c>
      <c r="K2185" t="s">
        <v>22</v>
      </c>
      <c r="L2185" t="s">
        <v>22</v>
      </c>
      <c r="M2185" t="s">
        <v>16949</v>
      </c>
      <c r="N2185" t="s">
        <v>22</v>
      </c>
      <c r="O2185" t="s">
        <v>22</v>
      </c>
    </row>
    <row r="2186" spans="1:15" x14ac:dyDescent="0.35">
      <c r="A2186" t="s">
        <v>11041</v>
      </c>
      <c r="B2186" t="s">
        <v>16950</v>
      </c>
      <c r="C2186" t="s">
        <v>22</v>
      </c>
      <c r="D2186" t="s">
        <v>22</v>
      </c>
      <c r="E2186" t="s">
        <v>13352</v>
      </c>
      <c r="F2186" t="s">
        <v>13351</v>
      </c>
      <c r="G2186" t="s">
        <v>22</v>
      </c>
      <c r="H2186" t="s">
        <v>7054</v>
      </c>
      <c r="I2186" t="s">
        <v>490</v>
      </c>
      <c r="J2186" t="s">
        <v>22</v>
      </c>
      <c r="K2186" t="s">
        <v>22</v>
      </c>
      <c r="L2186" t="s">
        <v>22</v>
      </c>
      <c r="M2186" t="s">
        <v>16951</v>
      </c>
      <c r="N2186" t="s">
        <v>22</v>
      </c>
      <c r="O2186" t="s">
        <v>22</v>
      </c>
    </row>
    <row r="2187" spans="1:15" x14ac:dyDescent="0.35">
      <c r="A2187" t="s">
        <v>11041</v>
      </c>
      <c r="B2187" t="s">
        <v>16952</v>
      </c>
      <c r="C2187" t="s">
        <v>22</v>
      </c>
      <c r="D2187" t="s">
        <v>22</v>
      </c>
      <c r="E2187" t="s">
        <v>14334</v>
      </c>
      <c r="F2187" t="s">
        <v>13347</v>
      </c>
      <c r="G2187" t="s">
        <v>22</v>
      </c>
      <c r="H2187" t="s">
        <v>22</v>
      </c>
      <c r="I2187" t="s">
        <v>22</v>
      </c>
      <c r="J2187" t="s">
        <v>22</v>
      </c>
      <c r="K2187" t="s">
        <v>22</v>
      </c>
      <c r="L2187" t="s">
        <v>22</v>
      </c>
      <c r="M2187" t="s">
        <v>16952</v>
      </c>
      <c r="N2187" t="s">
        <v>22</v>
      </c>
      <c r="O2187" t="s">
        <v>22</v>
      </c>
    </row>
    <row r="2188" spans="1:15" x14ac:dyDescent="0.35">
      <c r="A2188" t="s">
        <v>11041</v>
      </c>
      <c r="B2188" t="s">
        <v>16953</v>
      </c>
      <c r="C2188" t="s">
        <v>22</v>
      </c>
      <c r="D2188" t="s">
        <v>22</v>
      </c>
      <c r="E2188" t="s">
        <v>14334</v>
      </c>
      <c r="F2188" t="s">
        <v>13347</v>
      </c>
      <c r="G2188" t="s">
        <v>22</v>
      </c>
      <c r="H2188" t="s">
        <v>490</v>
      </c>
      <c r="I2188" t="s">
        <v>22</v>
      </c>
      <c r="J2188" t="s">
        <v>22</v>
      </c>
      <c r="K2188" t="s">
        <v>22</v>
      </c>
      <c r="L2188" t="s">
        <v>22</v>
      </c>
      <c r="M2188" t="s">
        <v>16954</v>
      </c>
      <c r="N2188" t="s">
        <v>22</v>
      </c>
      <c r="O2188" t="s">
        <v>22</v>
      </c>
    </row>
    <row r="2189" spans="1:15" x14ac:dyDescent="0.35">
      <c r="A2189" t="s">
        <v>11041</v>
      </c>
      <c r="B2189" t="s">
        <v>16955</v>
      </c>
      <c r="C2189" t="s">
        <v>22</v>
      </c>
      <c r="D2189" t="s">
        <v>22</v>
      </c>
      <c r="E2189" t="s">
        <v>14334</v>
      </c>
      <c r="F2189" t="s">
        <v>13347</v>
      </c>
      <c r="G2189" t="s">
        <v>22</v>
      </c>
      <c r="H2189" t="s">
        <v>490</v>
      </c>
      <c r="I2189" t="s">
        <v>22</v>
      </c>
      <c r="J2189" t="s">
        <v>22</v>
      </c>
      <c r="K2189" t="s">
        <v>22</v>
      </c>
      <c r="L2189" t="s">
        <v>22</v>
      </c>
      <c r="M2189" t="s">
        <v>16955</v>
      </c>
      <c r="N2189" t="s">
        <v>22</v>
      </c>
      <c r="O2189" t="s">
        <v>22</v>
      </c>
    </row>
    <row r="2190" spans="1:15" x14ac:dyDescent="0.35">
      <c r="A2190" t="s">
        <v>11041</v>
      </c>
      <c r="B2190" t="s">
        <v>16956</v>
      </c>
      <c r="C2190" t="s">
        <v>22</v>
      </c>
      <c r="D2190" t="s">
        <v>22</v>
      </c>
      <c r="E2190" t="s">
        <v>13352</v>
      </c>
      <c r="F2190" t="s">
        <v>13347</v>
      </c>
      <c r="G2190" t="s">
        <v>22</v>
      </c>
      <c r="H2190" t="s">
        <v>7052</v>
      </c>
      <c r="I2190" t="s">
        <v>22</v>
      </c>
      <c r="J2190" t="s">
        <v>22</v>
      </c>
      <c r="K2190" t="s">
        <v>22</v>
      </c>
      <c r="L2190" t="s">
        <v>22</v>
      </c>
      <c r="M2190" t="s">
        <v>16956</v>
      </c>
      <c r="N2190" t="s">
        <v>22</v>
      </c>
      <c r="O2190" t="s">
        <v>22</v>
      </c>
    </row>
    <row r="2191" spans="1:15" x14ac:dyDescent="0.35">
      <c r="A2191" t="s">
        <v>11041</v>
      </c>
      <c r="B2191" t="s">
        <v>16957</v>
      </c>
      <c r="C2191" t="s">
        <v>22</v>
      </c>
      <c r="D2191" t="s">
        <v>22</v>
      </c>
      <c r="E2191" t="s">
        <v>14334</v>
      </c>
      <c r="F2191" t="s">
        <v>13347</v>
      </c>
      <c r="G2191" t="s">
        <v>22</v>
      </c>
      <c r="H2191" t="s">
        <v>490</v>
      </c>
      <c r="I2191" t="s">
        <v>22</v>
      </c>
      <c r="J2191" t="s">
        <v>22</v>
      </c>
      <c r="K2191" t="s">
        <v>22</v>
      </c>
      <c r="L2191" t="s">
        <v>22</v>
      </c>
      <c r="M2191" t="s">
        <v>16957</v>
      </c>
      <c r="N2191" t="s">
        <v>22</v>
      </c>
      <c r="O2191" t="s">
        <v>22</v>
      </c>
    </row>
    <row r="2192" spans="1:15" x14ac:dyDescent="0.35">
      <c r="A2192" t="s">
        <v>11041</v>
      </c>
      <c r="B2192" t="s">
        <v>16958</v>
      </c>
      <c r="C2192" t="s">
        <v>22</v>
      </c>
      <c r="D2192" t="s">
        <v>22</v>
      </c>
      <c r="E2192" t="s">
        <v>14334</v>
      </c>
      <c r="F2192" t="s">
        <v>13347</v>
      </c>
      <c r="G2192" t="s">
        <v>22</v>
      </c>
      <c r="H2192" t="s">
        <v>490</v>
      </c>
      <c r="I2192" t="s">
        <v>22</v>
      </c>
      <c r="J2192" t="s">
        <v>22</v>
      </c>
      <c r="K2192" t="s">
        <v>22</v>
      </c>
      <c r="L2192" t="s">
        <v>22</v>
      </c>
      <c r="M2192" t="s">
        <v>16958</v>
      </c>
      <c r="N2192" t="s">
        <v>22</v>
      </c>
      <c r="O2192" t="s">
        <v>22</v>
      </c>
    </row>
    <row r="2193" spans="1:15" x14ac:dyDescent="0.35">
      <c r="A2193" t="s">
        <v>11041</v>
      </c>
      <c r="B2193" t="s">
        <v>16959</v>
      </c>
      <c r="C2193" t="s">
        <v>22</v>
      </c>
      <c r="D2193" t="s">
        <v>22</v>
      </c>
      <c r="E2193" t="s">
        <v>14334</v>
      </c>
      <c r="F2193" t="s">
        <v>13347</v>
      </c>
      <c r="G2193" t="s">
        <v>22</v>
      </c>
      <c r="H2193" t="s">
        <v>490</v>
      </c>
      <c r="I2193" t="s">
        <v>22</v>
      </c>
      <c r="J2193" t="s">
        <v>22</v>
      </c>
      <c r="K2193" t="s">
        <v>22</v>
      </c>
      <c r="L2193" t="s">
        <v>22</v>
      </c>
      <c r="M2193" t="s">
        <v>16959</v>
      </c>
      <c r="N2193" t="s">
        <v>22</v>
      </c>
      <c r="O2193" t="s">
        <v>22</v>
      </c>
    </row>
    <row r="2194" spans="1:15" x14ac:dyDescent="0.35">
      <c r="A2194" t="s">
        <v>11041</v>
      </c>
      <c r="B2194" t="s">
        <v>16960</v>
      </c>
      <c r="C2194" t="s">
        <v>22</v>
      </c>
      <c r="D2194" t="s">
        <v>22</v>
      </c>
      <c r="E2194" t="s">
        <v>14334</v>
      </c>
      <c r="F2194" t="s">
        <v>13347</v>
      </c>
      <c r="G2194" t="s">
        <v>22</v>
      </c>
      <c r="H2194" t="s">
        <v>490</v>
      </c>
      <c r="I2194" t="s">
        <v>22</v>
      </c>
      <c r="J2194" t="s">
        <v>22</v>
      </c>
      <c r="K2194" t="s">
        <v>22</v>
      </c>
      <c r="L2194" t="s">
        <v>22</v>
      </c>
      <c r="M2194" t="s">
        <v>16960</v>
      </c>
      <c r="N2194" t="s">
        <v>22</v>
      </c>
      <c r="O2194" t="s">
        <v>22</v>
      </c>
    </row>
    <row r="2195" spans="1:15" x14ac:dyDescent="0.35">
      <c r="A2195" t="s">
        <v>11041</v>
      </c>
      <c r="B2195" t="s">
        <v>16961</v>
      </c>
      <c r="C2195" t="s">
        <v>22</v>
      </c>
      <c r="D2195" t="s">
        <v>22</v>
      </c>
      <c r="E2195" t="s">
        <v>14334</v>
      </c>
      <c r="F2195" t="s">
        <v>13347</v>
      </c>
      <c r="G2195" t="s">
        <v>22</v>
      </c>
      <c r="H2195" t="s">
        <v>7052</v>
      </c>
      <c r="I2195" t="s">
        <v>22</v>
      </c>
      <c r="J2195" t="s">
        <v>22</v>
      </c>
      <c r="K2195" t="s">
        <v>22</v>
      </c>
      <c r="L2195">
        <v>60</v>
      </c>
      <c r="M2195" t="s">
        <v>16961</v>
      </c>
      <c r="N2195" t="s">
        <v>22</v>
      </c>
      <c r="O2195" t="s">
        <v>22</v>
      </c>
    </row>
    <row r="2196" spans="1:15" x14ac:dyDescent="0.35">
      <c r="A2196" t="s">
        <v>11041</v>
      </c>
      <c r="B2196" t="s">
        <v>16962</v>
      </c>
      <c r="C2196" t="s">
        <v>22</v>
      </c>
      <c r="D2196" t="s">
        <v>22</v>
      </c>
      <c r="E2196" t="s">
        <v>14951</v>
      </c>
      <c r="F2196" t="s">
        <v>13347</v>
      </c>
      <c r="G2196" t="s">
        <v>22</v>
      </c>
      <c r="H2196" t="s">
        <v>7052</v>
      </c>
      <c r="I2196" t="s">
        <v>22</v>
      </c>
      <c r="J2196" t="s">
        <v>22</v>
      </c>
      <c r="K2196" t="s">
        <v>22</v>
      </c>
      <c r="L2196">
        <v>60</v>
      </c>
      <c r="M2196" t="s">
        <v>16961</v>
      </c>
      <c r="N2196" t="s">
        <v>22</v>
      </c>
      <c r="O2196" t="s">
        <v>22</v>
      </c>
    </row>
    <row r="2197" spans="1:15" x14ac:dyDescent="0.35">
      <c r="A2197" t="s">
        <v>11041</v>
      </c>
      <c r="B2197" t="s">
        <v>16963</v>
      </c>
      <c r="C2197" t="s">
        <v>22</v>
      </c>
      <c r="D2197" t="s">
        <v>22</v>
      </c>
      <c r="E2197" t="s">
        <v>14334</v>
      </c>
      <c r="F2197" t="s">
        <v>13347</v>
      </c>
      <c r="G2197" t="s">
        <v>22</v>
      </c>
      <c r="H2197" t="s">
        <v>490</v>
      </c>
      <c r="I2197" t="s">
        <v>22</v>
      </c>
      <c r="J2197" t="s">
        <v>22</v>
      </c>
      <c r="K2197" t="s">
        <v>22</v>
      </c>
      <c r="L2197" t="s">
        <v>22</v>
      </c>
      <c r="M2197" t="s">
        <v>16963</v>
      </c>
      <c r="N2197" t="s">
        <v>22</v>
      </c>
      <c r="O2197" t="s">
        <v>22</v>
      </c>
    </row>
    <row r="2198" spans="1:15" x14ac:dyDescent="0.35">
      <c r="A2198" t="s">
        <v>11041</v>
      </c>
      <c r="B2198" t="s">
        <v>16964</v>
      </c>
      <c r="C2198" t="s">
        <v>22</v>
      </c>
      <c r="D2198" t="s">
        <v>22</v>
      </c>
      <c r="E2198" t="s">
        <v>14334</v>
      </c>
      <c r="F2198" t="s">
        <v>13347</v>
      </c>
      <c r="G2198" t="s">
        <v>22</v>
      </c>
      <c r="H2198" t="s">
        <v>22</v>
      </c>
      <c r="I2198" t="s">
        <v>22</v>
      </c>
      <c r="J2198" t="s">
        <v>22</v>
      </c>
      <c r="K2198" t="s">
        <v>22</v>
      </c>
      <c r="L2198" t="s">
        <v>22</v>
      </c>
      <c r="M2198" t="s">
        <v>16964</v>
      </c>
      <c r="N2198" t="s">
        <v>22</v>
      </c>
      <c r="O2198" t="s">
        <v>22</v>
      </c>
    </row>
    <row r="2199" spans="1:15" x14ac:dyDescent="0.35">
      <c r="A2199" t="s">
        <v>11041</v>
      </c>
      <c r="B2199" t="s">
        <v>16965</v>
      </c>
      <c r="C2199" t="s">
        <v>22</v>
      </c>
      <c r="D2199" t="s">
        <v>22</v>
      </c>
      <c r="E2199" t="s">
        <v>14334</v>
      </c>
      <c r="F2199" t="s">
        <v>13347</v>
      </c>
      <c r="G2199" t="s">
        <v>22</v>
      </c>
      <c r="H2199" t="s">
        <v>490</v>
      </c>
      <c r="I2199" t="s">
        <v>22</v>
      </c>
      <c r="J2199" t="s">
        <v>22</v>
      </c>
      <c r="K2199" t="s">
        <v>22</v>
      </c>
      <c r="L2199" t="s">
        <v>22</v>
      </c>
      <c r="M2199" t="s">
        <v>16965</v>
      </c>
      <c r="N2199" t="s">
        <v>22</v>
      </c>
      <c r="O2199" t="s">
        <v>22</v>
      </c>
    </row>
    <row r="2200" spans="1:15" x14ac:dyDescent="0.35">
      <c r="A2200" t="s">
        <v>11041</v>
      </c>
      <c r="B2200" t="s">
        <v>16966</v>
      </c>
      <c r="C2200" t="s">
        <v>22</v>
      </c>
      <c r="D2200" t="s">
        <v>22</v>
      </c>
      <c r="E2200" t="s">
        <v>14334</v>
      </c>
      <c r="F2200" t="s">
        <v>13347</v>
      </c>
      <c r="G2200" t="s">
        <v>22</v>
      </c>
      <c r="H2200" t="s">
        <v>490</v>
      </c>
      <c r="I2200" t="s">
        <v>22</v>
      </c>
      <c r="J2200" t="s">
        <v>22</v>
      </c>
      <c r="K2200" t="s">
        <v>22</v>
      </c>
      <c r="L2200" t="s">
        <v>22</v>
      </c>
      <c r="M2200" t="s">
        <v>16966</v>
      </c>
      <c r="N2200" t="s">
        <v>22</v>
      </c>
      <c r="O2200" t="s">
        <v>22</v>
      </c>
    </row>
    <row r="2201" spans="1:15" x14ac:dyDescent="0.35">
      <c r="A2201" t="s">
        <v>11041</v>
      </c>
      <c r="B2201" t="s">
        <v>16967</v>
      </c>
      <c r="C2201" t="s">
        <v>22</v>
      </c>
      <c r="D2201" t="s">
        <v>22</v>
      </c>
      <c r="E2201" t="s">
        <v>14334</v>
      </c>
      <c r="F2201" t="s">
        <v>13347</v>
      </c>
      <c r="G2201" t="s">
        <v>22</v>
      </c>
      <c r="H2201" t="s">
        <v>490</v>
      </c>
      <c r="I2201" t="s">
        <v>22</v>
      </c>
      <c r="J2201" t="s">
        <v>22</v>
      </c>
      <c r="K2201" t="s">
        <v>22</v>
      </c>
      <c r="L2201" t="s">
        <v>22</v>
      </c>
      <c r="M2201" t="s">
        <v>16967</v>
      </c>
      <c r="N2201" t="s">
        <v>22</v>
      </c>
      <c r="O2201" t="s">
        <v>22</v>
      </c>
    </row>
    <row r="2202" spans="1:15" x14ac:dyDescent="0.35">
      <c r="A2202" t="s">
        <v>11041</v>
      </c>
      <c r="B2202" t="s">
        <v>16968</v>
      </c>
      <c r="C2202" t="s">
        <v>22</v>
      </c>
      <c r="D2202" t="s">
        <v>22</v>
      </c>
      <c r="E2202" t="s">
        <v>13352</v>
      </c>
      <c r="F2202" t="s">
        <v>13351</v>
      </c>
      <c r="G2202" t="s">
        <v>22</v>
      </c>
      <c r="H2202" t="s">
        <v>22</v>
      </c>
      <c r="I2202" t="s">
        <v>22</v>
      </c>
      <c r="J2202" t="s">
        <v>22</v>
      </c>
      <c r="K2202" t="s">
        <v>22</v>
      </c>
      <c r="L2202" t="s">
        <v>22</v>
      </c>
      <c r="M2202" t="s">
        <v>16968</v>
      </c>
      <c r="N2202" t="s">
        <v>22</v>
      </c>
      <c r="O2202" t="s">
        <v>22</v>
      </c>
    </row>
    <row r="2203" spans="1:15" x14ac:dyDescent="0.35">
      <c r="A2203" t="s">
        <v>11041</v>
      </c>
      <c r="B2203" t="s">
        <v>16969</v>
      </c>
      <c r="C2203" t="s">
        <v>22</v>
      </c>
      <c r="D2203" t="s">
        <v>22</v>
      </c>
      <c r="E2203" t="s">
        <v>14951</v>
      </c>
      <c r="F2203" t="s">
        <v>13347</v>
      </c>
      <c r="G2203" t="s">
        <v>22</v>
      </c>
      <c r="H2203" t="s">
        <v>22</v>
      </c>
      <c r="I2203" t="s">
        <v>22</v>
      </c>
      <c r="J2203" t="s">
        <v>22</v>
      </c>
      <c r="K2203" t="s">
        <v>22</v>
      </c>
      <c r="L2203">
        <v>35</v>
      </c>
      <c r="M2203" t="s">
        <v>16970</v>
      </c>
      <c r="N2203" t="s">
        <v>22</v>
      </c>
      <c r="O2203" t="s">
        <v>22</v>
      </c>
    </row>
    <row r="2204" spans="1:15" x14ac:dyDescent="0.35">
      <c r="A2204" t="s">
        <v>11041</v>
      </c>
      <c r="B2204" t="s">
        <v>16971</v>
      </c>
      <c r="C2204" t="s">
        <v>22</v>
      </c>
      <c r="D2204" t="s">
        <v>22</v>
      </c>
      <c r="E2204" t="s">
        <v>14334</v>
      </c>
      <c r="F2204" t="s">
        <v>13347</v>
      </c>
      <c r="G2204" t="s">
        <v>22</v>
      </c>
      <c r="H2204" t="s">
        <v>22</v>
      </c>
      <c r="I2204" t="s">
        <v>22</v>
      </c>
      <c r="J2204" t="s">
        <v>22</v>
      </c>
      <c r="K2204" t="s">
        <v>22</v>
      </c>
      <c r="L2204" t="s">
        <v>22</v>
      </c>
      <c r="M2204" t="s">
        <v>16971</v>
      </c>
      <c r="N2204" t="s">
        <v>22</v>
      </c>
      <c r="O2204" t="s">
        <v>22</v>
      </c>
    </row>
    <row r="2205" spans="1:15" x14ac:dyDescent="0.35">
      <c r="A2205" t="s">
        <v>10016</v>
      </c>
      <c r="B2205" t="s">
        <v>16972</v>
      </c>
      <c r="C2205" t="s">
        <v>22</v>
      </c>
      <c r="D2205" t="s">
        <v>22</v>
      </c>
      <c r="E2205" t="s">
        <v>14334</v>
      </c>
      <c r="F2205" t="s">
        <v>13347</v>
      </c>
      <c r="G2205" t="s">
        <v>22</v>
      </c>
      <c r="H2205" t="s">
        <v>7052</v>
      </c>
      <c r="I2205" t="s">
        <v>22</v>
      </c>
      <c r="J2205" t="s">
        <v>22</v>
      </c>
      <c r="K2205" t="s">
        <v>22</v>
      </c>
      <c r="L2205" t="s">
        <v>22</v>
      </c>
      <c r="M2205" t="s">
        <v>16972</v>
      </c>
      <c r="N2205" t="s">
        <v>22</v>
      </c>
      <c r="O2205" t="s">
        <v>22</v>
      </c>
    </row>
    <row r="2206" spans="1:15" x14ac:dyDescent="0.35">
      <c r="A2206" t="s">
        <v>10016</v>
      </c>
      <c r="B2206" t="s">
        <v>16973</v>
      </c>
      <c r="C2206" t="s">
        <v>22</v>
      </c>
      <c r="D2206" t="s">
        <v>22</v>
      </c>
      <c r="E2206" t="s">
        <v>14334</v>
      </c>
      <c r="F2206" t="s">
        <v>13347</v>
      </c>
      <c r="G2206" t="s">
        <v>22</v>
      </c>
      <c r="H2206" t="s">
        <v>7052</v>
      </c>
      <c r="I2206" t="s">
        <v>22</v>
      </c>
      <c r="J2206" t="s">
        <v>22</v>
      </c>
      <c r="K2206" t="s">
        <v>22</v>
      </c>
      <c r="L2206" t="s">
        <v>22</v>
      </c>
      <c r="M2206" t="s">
        <v>16973</v>
      </c>
      <c r="N2206" t="s">
        <v>22</v>
      </c>
      <c r="O2206" t="s">
        <v>22</v>
      </c>
    </row>
    <row r="2207" spans="1:15" x14ac:dyDescent="0.35">
      <c r="A2207" t="s">
        <v>10016</v>
      </c>
      <c r="B2207" t="s">
        <v>16974</v>
      </c>
      <c r="C2207" t="s">
        <v>22</v>
      </c>
      <c r="D2207" t="s">
        <v>22</v>
      </c>
      <c r="E2207" t="s">
        <v>14334</v>
      </c>
      <c r="F2207" t="s">
        <v>13347</v>
      </c>
      <c r="G2207" t="s">
        <v>22</v>
      </c>
      <c r="H2207" t="s">
        <v>7052</v>
      </c>
      <c r="I2207" t="s">
        <v>22</v>
      </c>
      <c r="J2207" t="s">
        <v>22</v>
      </c>
      <c r="K2207" t="s">
        <v>22</v>
      </c>
      <c r="L2207" t="s">
        <v>22</v>
      </c>
      <c r="M2207" t="s">
        <v>16974</v>
      </c>
      <c r="N2207" t="s">
        <v>22</v>
      </c>
      <c r="O2207" t="s">
        <v>22</v>
      </c>
    </row>
    <row r="2208" spans="1:15" x14ac:dyDescent="0.35">
      <c r="A2208" t="s">
        <v>10016</v>
      </c>
      <c r="B2208" t="s">
        <v>16975</v>
      </c>
      <c r="C2208" t="s">
        <v>22</v>
      </c>
      <c r="D2208" t="s">
        <v>22</v>
      </c>
      <c r="E2208" t="s">
        <v>14334</v>
      </c>
      <c r="F2208" t="s">
        <v>13347</v>
      </c>
      <c r="G2208" t="s">
        <v>22</v>
      </c>
      <c r="H2208" t="s">
        <v>7052</v>
      </c>
      <c r="I2208" t="s">
        <v>22</v>
      </c>
      <c r="J2208" t="s">
        <v>22</v>
      </c>
      <c r="K2208" t="s">
        <v>22</v>
      </c>
      <c r="L2208" t="s">
        <v>22</v>
      </c>
      <c r="M2208" t="s">
        <v>16975</v>
      </c>
      <c r="N2208" t="s">
        <v>22</v>
      </c>
      <c r="O2208" t="s">
        <v>22</v>
      </c>
    </row>
    <row r="2209" spans="1:15" x14ac:dyDescent="0.35">
      <c r="A2209" t="s">
        <v>10016</v>
      </c>
      <c r="B2209" t="s">
        <v>16976</v>
      </c>
      <c r="C2209" t="s">
        <v>22</v>
      </c>
      <c r="D2209" t="s">
        <v>22</v>
      </c>
      <c r="E2209" t="s">
        <v>13352</v>
      </c>
      <c r="F2209" t="s">
        <v>13351</v>
      </c>
      <c r="G2209" t="s">
        <v>22</v>
      </c>
      <c r="H2209" t="s">
        <v>7052</v>
      </c>
      <c r="I2209" t="s">
        <v>22</v>
      </c>
      <c r="J2209" t="s">
        <v>22</v>
      </c>
      <c r="K2209" t="s">
        <v>22</v>
      </c>
      <c r="L2209" t="s">
        <v>22</v>
      </c>
      <c r="M2209" t="s">
        <v>16976</v>
      </c>
      <c r="N2209" t="s">
        <v>22</v>
      </c>
      <c r="O2209" t="s">
        <v>22</v>
      </c>
    </row>
    <row r="2210" spans="1:15" x14ac:dyDescent="0.35">
      <c r="A2210" t="s">
        <v>10016</v>
      </c>
      <c r="B2210" t="s">
        <v>16977</v>
      </c>
      <c r="C2210" t="s">
        <v>22</v>
      </c>
      <c r="D2210" t="s">
        <v>22</v>
      </c>
      <c r="E2210" t="s">
        <v>13352</v>
      </c>
      <c r="F2210" t="s">
        <v>13351</v>
      </c>
      <c r="G2210" t="s">
        <v>22</v>
      </c>
      <c r="H2210" t="s">
        <v>7052</v>
      </c>
      <c r="I2210" t="s">
        <v>22</v>
      </c>
      <c r="J2210" t="s">
        <v>22</v>
      </c>
      <c r="K2210" t="s">
        <v>22</v>
      </c>
      <c r="L2210" t="s">
        <v>22</v>
      </c>
      <c r="M2210" t="s">
        <v>16977</v>
      </c>
      <c r="N2210" t="s">
        <v>22</v>
      </c>
      <c r="O2210" t="s">
        <v>22</v>
      </c>
    </row>
    <row r="2211" spans="1:15" x14ac:dyDescent="0.35">
      <c r="A2211" t="s">
        <v>10016</v>
      </c>
      <c r="B2211" t="s">
        <v>16978</v>
      </c>
      <c r="C2211" t="s">
        <v>22</v>
      </c>
      <c r="D2211" t="s">
        <v>22</v>
      </c>
      <c r="E2211" t="s">
        <v>22</v>
      </c>
      <c r="F2211" t="s">
        <v>13351</v>
      </c>
      <c r="G2211" t="s">
        <v>22</v>
      </c>
      <c r="H2211" t="s">
        <v>22</v>
      </c>
      <c r="I2211" t="s">
        <v>22</v>
      </c>
      <c r="J2211" t="s">
        <v>22</v>
      </c>
      <c r="K2211" t="s">
        <v>22</v>
      </c>
      <c r="L2211" t="s">
        <v>22</v>
      </c>
      <c r="M2211" t="s">
        <v>16978</v>
      </c>
      <c r="N2211" t="s">
        <v>22</v>
      </c>
      <c r="O2211" t="s">
        <v>22</v>
      </c>
    </row>
    <row r="2212" spans="1:15" x14ac:dyDescent="0.35">
      <c r="A2212" t="s">
        <v>16979</v>
      </c>
      <c r="B2212" t="s">
        <v>16980</v>
      </c>
      <c r="C2212" t="s">
        <v>22</v>
      </c>
      <c r="D2212" t="s">
        <v>22</v>
      </c>
      <c r="E2212" t="s">
        <v>13352</v>
      </c>
      <c r="F2212" t="s">
        <v>13351</v>
      </c>
      <c r="G2212" t="s">
        <v>22</v>
      </c>
      <c r="H2212" t="s">
        <v>22</v>
      </c>
      <c r="I2212" t="s">
        <v>22</v>
      </c>
      <c r="J2212" t="s">
        <v>22</v>
      </c>
      <c r="K2212" t="s">
        <v>22</v>
      </c>
      <c r="L2212" t="s">
        <v>22</v>
      </c>
      <c r="M2212" t="s">
        <v>16981</v>
      </c>
      <c r="N2212" t="s">
        <v>22</v>
      </c>
      <c r="O2212" t="s">
        <v>22</v>
      </c>
    </row>
    <row r="2213" spans="1:15" x14ac:dyDescent="0.35">
      <c r="A2213" t="s">
        <v>11049</v>
      </c>
      <c r="B2213" t="s">
        <v>16982</v>
      </c>
      <c r="C2213" t="s">
        <v>22</v>
      </c>
      <c r="D2213" t="s">
        <v>22</v>
      </c>
      <c r="E2213" t="s">
        <v>14334</v>
      </c>
      <c r="F2213" t="s">
        <v>13347</v>
      </c>
      <c r="G2213" t="s">
        <v>22</v>
      </c>
      <c r="H2213" t="s">
        <v>22</v>
      </c>
      <c r="I2213" t="s">
        <v>22</v>
      </c>
      <c r="J2213" t="s">
        <v>22</v>
      </c>
      <c r="K2213" t="s">
        <v>22</v>
      </c>
      <c r="L2213" t="s">
        <v>22</v>
      </c>
      <c r="M2213" t="s">
        <v>16982</v>
      </c>
      <c r="N2213" t="s">
        <v>22</v>
      </c>
      <c r="O2213" t="s">
        <v>22</v>
      </c>
    </row>
    <row r="2214" spans="1:15" x14ac:dyDescent="0.35">
      <c r="A2214" t="s">
        <v>11049</v>
      </c>
      <c r="B2214" t="s">
        <v>16983</v>
      </c>
      <c r="C2214" t="s">
        <v>22</v>
      </c>
      <c r="D2214" t="s">
        <v>22</v>
      </c>
      <c r="E2214" t="s">
        <v>14334</v>
      </c>
      <c r="F2214" t="s">
        <v>13347</v>
      </c>
      <c r="G2214" t="s">
        <v>22</v>
      </c>
      <c r="H2214" t="s">
        <v>22</v>
      </c>
      <c r="I2214" t="s">
        <v>22</v>
      </c>
      <c r="J2214" t="s">
        <v>22</v>
      </c>
      <c r="K2214" t="s">
        <v>22</v>
      </c>
      <c r="L2214" t="s">
        <v>22</v>
      </c>
      <c r="M2214" t="s">
        <v>16983</v>
      </c>
      <c r="N2214" t="s">
        <v>22</v>
      </c>
      <c r="O2214" t="s">
        <v>22</v>
      </c>
    </row>
    <row r="2215" spans="1:15" x14ac:dyDescent="0.35">
      <c r="A2215" t="s">
        <v>11049</v>
      </c>
      <c r="B2215" t="s">
        <v>16984</v>
      </c>
      <c r="C2215" t="s">
        <v>22</v>
      </c>
      <c r="D2215" t="s">
        <v>22</v>
      </c>
      <c r="E2215" t="s">
        <v>14334</v>
      </c>
      <c r="F2215" t="s">
        <v>13347</v>
      </c>
      <c r="G2215" t="s">
        <v>22</v>
      </c>
      <c r="H2215" t="s">
        <v>22</v>
      </c>
      <c r="I2215" t="s">
        <v>22</v>
      </c>
      <c r="J2215" t="s">
        <v>22</v>
      </c>
      <c r="K2215" t="s">
        <v>22</v>
      </c>
      <c r="L2215" t="s">
        <v>22</v>
      </c>
      <c r="M2215" t="s">
        <v>16984</v>
      </c>
      <c r="N2215" t="s">
        <v>22</v>
      </c>
      <c r="O2215" t="s">
        <v>22</v>
      </c>
    </row>
    <row r="2216" spans="1:15" x14ac:dyDescent="0.35">
      <c r="A2216" t="s">
        <v>11049</v>
      </c>
      <c r="B2216" t="s">
        <v>16985</v>
      </c>
      <c r="C2216" t="s">
        <v>22</v>
      </c>
      <c r="D2216" t="s">
        <v>22</v>
      </c>
      <c r="E2216" t="s">
        <v>14334</v>
      </c>
      <c r="F2216" t="s">
        <v>13347</v>
      </c>
      <c r="G2216" t="s">
        <v>22</v>
      </c>
      <c r="H2216" t="s">
        <v>22</v>
      </c>
      <c r="I2216" t="s">
        <v>22</v>
      </c>
      <c r="J2216" t="s">
        <v>22</v>
      </c>
      <c r="K2216" t="s">
        <v>22</v>
      </c>
      <c r="L2216" t="s">
        <v>22</v>
      </c>
      <c r="M2216" t="s">
        <v>16985</v>
      </c>
      <c r="N2216" t="s">
        <v>22</v>
      </c>
      <c r="O2216" t="s">
        <v>22</v>
      </c>
    </row>
    <row r="2217" spans="1:15" x14ac:dyDescent="0.35">
      <c r="A2217" t="s">
        <v>11049</v>
      </c>
      <c r="B2217" t="s">
        <v>16986</v>
      </c>
      <c r="C2217" t="s">
        <v>22</v>
      </c>
      <c r="D2217" t="s">
        <v>22</v>
      </c>
      <c r="E2217" t="s">
        <v>14334</v>
      </c>
      <c r="F2217" t="s">
        <v>13347</v>
      </c>
      <c r="G2217" t="s">
        <v>22</v>
      </c>
      <c r="H2217" t="s">
        <v>22</v>
      </c>
      <c r="I2217" t="s">
        <v>22</v>
      </c>
      <c r="J2217" t="s">
        <v>22</v>
      </c>
      <c r="K2217" t="s">
        <v>22</v>
      </c>
      <c r="L2217" t="s">
        <v>22</v>
      </c>
      <c r="M2217" t="s">
        <v>16986</v>
      </c>
      <c r="N2217" t="s">
        <v>22</v>
      </c>
      <c r="O2217" t="s">
        <v>22</v>
      </c>
    </row>
    <row r="2218" spans="1:15" x14ac:dyDescent="0.35">
      <c r="A2218" t="s">
        <v>11049</v>
      </c>
      <c r="B2218" t="s">
        <v>16987</v>
      </c>
      <c r="C2218" t="s">
        <v>22</v>
      </c>
      <c r="D2218" t="s">
        <v>22</v>
      </c>
      <c r="E2218" t="s">
        <v>14334</v>
      </c>
      <c r="F2218" t="s">
        <v>13347</v>
      </c>
      <c r="G2218" t="s">
        <v>22</v>
      </c>
      <c r="H2218" t="s">
        <v>22</v>
      </c>
      <c r="I2218" t="s">
        <v>22</v>
      </c>
      <c r="J2218" t="s">
        <v>22</v>
      </c>
      <c r="K2218" t="s">
        <v>22</v>
      </c>
      <c r="L2218" t="s">
        <v>22</v>
      </c>
      <c r="M2218" t="s">
        <v>16987</v>
      </c>
      <c r="N2218" t="s">
        <v>22</v>
      </c>
      <c r="O2218" t="s">
        <v>22</v>
      </c>
    </row>
    <row r="2219" spans="1:15" x14ac:dyDescent="0.35">
      <c r="A2219" t="s">
        <v>11049</v>
      </c>
      <c r="B2219" t="s">
        <v>16988</v>
      </c>
      <c r="C2219" t="s">
        <v>22</v>
      </c>
      <c r="D2219" t="s">
        <v>22</v>
      </c>
      <c r="E2219" t="s">
        <v>14334</v>
      </c>
      <c r="F2219" t="s">
        <v>13347</v>
      </c>
      <c r="G2219" t="s">
        <v>22</v>
      </c>
      <c r="H2219" t="s">
        <v>22</v>
      </c>
      <c r="I2219" t="s">
        <v>22</v>
      </c>
      <c r="J2219" t="s">
        <v>22</v>
      </c>
      <c r="K2219" t="s">
        <v>22</v>
      </c>
      <c r="L2219" t="s">
        <v>22</v>
      </c>
      <c r="M2219" t="s">
        <v>16988</v>
      </c>
      <c r="N2219" t="s">
        <v>22</v>
      </c>
      <c r="O2219" t="s">
        <v>22</v>
      </c>
    </row>
    <row r="2220" spans="1:15" x14ac:dyDescent="0.35">
      <c r="A2220" t="s">
        <v>11049</v>
      </c>
      <c r="B2220" t="s">
        <v>16989</v>
      </c>
      <c r="C2220" t="s">
        <v>22</v>
      </c>
      <c r="D2220" t="s">
        <v>22</v>
      </c>
      <c r="E2220" t="s">
        <v>14334</v>
      </c>
      <c r="F2220" t="s">
        <v>13347</v>
      </c>
      <c r="G2220" t="s">
        <v>22</v>
      </c>
      <c r="H2220" t="s">
        <v>22</v>
      </c>
      <c r="I2220" t="s">
        <v>22</v>
      </c>
      <c r="J2220" t="s">
        <v>22</v>
      </c>
      <c r="K2220" t="s">
        <v>22</v>
      </c>
      <c r="L2220" t="s">
        <v>22</v>
      </c>
      <c r="M2220" t="s">
        <v>16989</v>
      </c>
      <c r="N2220" t="s">
        <v>22</v>
      </c>
      <c r="O2220" t="s">
        <v>22</v>
      </c>
    </row>
    <row r="2221" spans="1:15" x14ac:dyDescent="0.35">
      <c r="A2221" t="s">
        <v>11049</v>
      </c>
      <c r="B2221" t="s">
        <v>16990</v>
      </c>
      <c r="C2221" t="s">
        <v>22</v>
      </c>
      <c r="D2221" t="s">
        <v>22</v>
      </c>
      <c r="E2221" t="s">
        <v>14334</v>
      </c>
      <c r="F2221" t="s">
        <v>13347</v>
      </c>
      <c r="G2221" t="s">
        <v>22</v>
      </c>
      <c r="H2221" t="s">
        <v>22</v>
      </c>
      <c r="I2221" t="s">
        <v>22</v>
      </c>
      <c r="J2221" t="s">
        <v>22</v>
      </c>
      <c r="K2221" t="s">
        <v>22</v>
      </c>
      <c r="L2221" t="s">
        <v>22</v>
      </c>
      <c r="M2221" t="s">
        <v>16990</v>
      </c>
      <c r="N2221" t="s">
        <v>22</v>
      </c>
      <c r="O2221" t="s">
        <v>22</v>
      </c>
    </row>
    <row r="2222" spans="1:15" x14ac:dyDescent="0.35">
      <c r="A2222" t="s">
        <v>11049</v>
      </c>
      <c r="B2222" t="s">
        <v>16991</v>
      </c>
      <c r="C2222" t="s">
        <v>22</v>
      </c>
      <c r="D2222" t="s">
        <v>22</v>
      </c>
      <c r="E2222" t="s">
        <v>14334</v>
      </c>
      <c r="F2222" t="s">
        <v>13347</v>
      </c>
      <c r="G2222" t="s">
        <v>22</v>
      </c>
      <c r="H2222" t="s">
        <v>22</v>
      </c>
      <c r="I2222" t="s">
        <v>22</v>
      </c>
      <c r="J2222" t="s">
        <v>22</v>
      </c>
      <c r="K2222" t="s">
        <v>22</v>
      </c>
      <c r="L2222" t="s">
        <v>22</v>
      </c>
      <c r="M2222" t="s">
        <v>16992</v>
      </c>
      <c r="N2222" t="s">
        <v>22</v>
      </c>
      <c r="O2222" t="s">
        <v>22</v>
      </c>
    </row>
    <row r="2223" spans="1:15" x14ac:dyDescent="0.35">
      <c r="A2223" t="s">
        <v>11049</v>
      </c>
      <c r="B2223" t="s">
        <v>16993</v>
      </c>
      <c r="C2223" t="s">
        <v>22</v>
      </c>
      <c r="D2223" t="s">
        <v>22</v>
      </c>
      <c r="E2223" t="s">
        <v>14334</v>
      </c>
      <c r="F2223" t="s">
        <v>13347</v>
      </c>
      <c r="G2223" t="s">
        <v>22</v>
      </c>
      <c r="H2223" t="s">
        <v>22</v>
      </c>
      <c r="I2223" t="s">
        <v>22</v>
      </c>
      <c r="J2223" t="s">
        <v>22</v>
      </c>
      <c r="K2223" t="s">
        <v>22</v>
      </c>
      <c r="L2223" t="s">
        <v>22</v>
      </c>
      <c r="M2223" t="s">
        <v>16994</v>
      </c>
      <c r="N2223" t="s">
        <v>22</v>
      </c>
      <c r="O2223" t="s">
        <v>22</v>
      </c>
    </row>
    <row r="2224" spans="1:15" x14ac:dyDescent="0.35">
      <c r="A2224" t="s">
        <v>11049</v>
      </c>
      <c r="B2224" t="s">
        <v>16995</v>
      </c>
      <c r="C2224" t="s">
        <v>22</v>
      </c>
      <c r="D2224" t="s">
        <v>22</v>
      </c>
      <c r="E2224" t="s">
        <v>14334</v>
      </c>
      <c r="F2224" t="s">
        <v>13347</v>
      </c>
      <c r="G2224" t="s">
        <v>22</v>
      </c>
      <c r="H2224" t="s">
        <v>7046</v>
      </c>
      <c r="I2224" t="s">
        <v>22</v>
      </c>
      <c r="J2224" t="s">
        <v>22</v>
      </c>
      <c r="K2224" t="s">
        <v>22</v>
      </c>
      <c r="L2224" t="s">
        <v>22</v>
      </c>
      <c r="M2224" t="s">
        <v>16996</v>
      </c>
      <c r="N2224" t="s">
        <v>22</v>
      </c>
      <c r="O2224" t="s">
        <v>22</v>
      </c>
    </row>
    <row r="2225" spans="1:15" x14ac:dyDescent="0.35">
      <c r="A2225" t="s">
        <v>11049</v>
      </c>
      <c r="B2225" t="s">
        <v>16997</v>
      </c>
      <c r="C2225" t="s">
        <v>22</v>
      </c>
      <c r="D2225" t="s">
        <v>22</v>
      </c>
      <c r="E2225" t="s">
        <v>13352</v>
      </c>
      <c r="F2225" t="s">
        <v>13347</v>
      </c>
      <c r="G2225" t="s">
        <v>22</v>
      </c>
      <c r="H2225" t="s">
        <v>7054</v>
      </c>
      <c r="I2225" t="s">
        <v>22</v>
      </c>
      <c r="J2225" t="s">
        <v>22</v>
      </c>
      <c r="K2225" t="s">
        <v>22</v>
      </c>
      <c r="L2225" t="s">
        <v>22</v>
      </c>
      <c r="M2225" t="s">
        <v>16997</v>
      </c>
      <c r="N2225" t="s">
        <v>22</v>
      </c>
      <c r="O2225" t="s">
        <v>22</v>
      </c>
    </row>
    <row r="2226" spans="1:15" x14ac:dyDescent="0.35">
      <c r="A2226" t="s">
        <v>11049</v>
      </c>
      <c r="B2226" t="s">
        <v>16998</v>
      </c>
      <c r="C2226" t="s">
        <v>22</v>
      </c>
      <c r="D2226" t="s">
        <v>22</v>
      </c>
      <c r="E2226" t="s">
        <v>14334</v>
      </c>
      <c r="F2226" t="s">
        <v>13347</v>
      </c>
      <c r="G2226" t="s">
        <v>22</v>
      </c>
      <c r="H2226" t="s">
        <v>7052</v>
      </c>
      <c r="I2226" t="s">
        <v>22</v>
      </c>
      <c r="J2226" t="s">
        <v>22</v>
      </c>
      <c r="K2226" t="s">
        <v>22</v>
      </c>
      <c r="L2226" t="s">
        <v>22</v>
      </c>
      <c r="M2226" t="s">
        <v>16998</v>
      </c>
      <c r="N2226" t="s">
        <v>22</v>
      </c>
      <c r="O2226" t="s">
        <v>22</v>
      </c>
    </row>
    <row r="2227" spans="1:15" x14ac:dyDescent="0.35">
      <c r="A2227" t="s">
        <v>11049</v>
      </c>
      <c r="B2227" t="s">
        <v>16999</v>
      </c>
      <c r="C2227" t="s">
        <v>22</v>
      </c>
      <c r="D2227" t="s">
        <v>22</v>
      </c>
      <c r="E2227" t="s">
        <v>14334</v>
      </c>
      <c r="F2227" t="s">
        <v>13347</v>
      </c>
      <c r="G2227" t="s">
        <v>22</v>
      </c>
      <c r="H2227" t="s">
        <v>7052</v>
      </c>
      <c r="I2227" t="s">
        <v>22</v>
      </c>
      <c r="J2227" t="s">
        <v>22</v>
      </c>
      <c r="K2227" t="s">
        <v>22</v>
      </c>
      <c r="L2227" t="s">
        <v>22</v>
      </c>
      <c r="M2227" t="s">
        <v>17000</v>
      </c>
      <c r="N2227" t="s">
        <v>22</v>
      </c>
      <c r="O2227" t="s">
        <v>22</v>
      </c>
    </row>
    <row r="2228" spans="1:15" x14ac:dyDescent="0.35">
      <c r="A2228" t="s">
        <v>11049</v>
      </c>
      <c r="B2228" t="s">
        <v>17001</v>
      </c>
      <c r="C2228" t="s">
        <v>22</v>
      </c>
      <c r="D2228" t="s">
        <v>22</v>
      </c>
      <c r="E2228" t="s">
        <v>14334</v>
      </c>
      <c r="F2228" t="s">
        <v>13347</v>
      </c>
      <c r="G2228" t="s">
        <v>22</v>
      </c>
      <c r="H2228" t="s">
        <v>490</v>
      </c>
      <c r="I2228" t="s">
        <v>22</v>
      </c>
      <c r="J2228" t="s">
        <v>22</v>
      </c>
      <c r="K2228" t="s">
        <v>22</v>
      </c>
      <c r="L2228" t="s">
        <v>22</v>
      </c>
      <c r="M2228" t="s">
        <v>17001</v>
      </c>
      <c r="N2228" t="s">
        <v>22</v>
      </c>
      <c r="O2228" t="s">
        <v>22</v>
      </c>
    </row>
    <row r="2229" spans="1:15" x14ac:dyDescent="0.35">
      <c r="A2229" t="s">
        <v>11049</v>
      </c>
      <c r="B2229" t="s">
        <v>17002</v>
      </c>
      <c r="C2229" t="s">
        <v>22</v>
      </c>
      <c r="D2229" t="s">
        <v>22</v>
      </c>
      <c r="E2229" t="s">
        <v>14334</v>
      </c>
      <c r="F2229" t="s">
        <v>13351</v>
      </c>
      <c r="G2229" t="s">
        <v>22</v>
      </c>
      <c r="H2229" t="s">
        <v>22</v>
      </c>
      <c r="I2229" t="s">
        <v>17003</v>
      </c>
      <c r="J2229" t="s">
        <v>22</v>
      </c>
      <c r="K2229" t="s">
        <v>22</v>
      </c>
      <c r="L2229" t="s">
        <v>22</v>
      </c>
      <c r="M2229" t="s">
        <v>14451</v>
      </c>
      <c r="N2229" t="s">
        <v>22</v>
      </c>
      <c r="O2229" t="s">
        <v>22</v>
      </c>
    </row>
    <row r="2230" spans="1:15" x14ac:dyDescent="0.35">
      <c r="A2230" t="s">
        <v>11049</v>
      </c>
      <c r="B2230" t="s">
        <v>17004</v>
      </c>
      <c r="C2230" t="s">
        <v>22</v>
      </c>
      <c r="D2230" t="s">
        <v>22</v>
      </c>
      <c r="E2230" t="s">
        <v>22</v>
      </c>
      <c r="F2230" t="s">
        <v>13351</v>
      </c>
      <c r="G2230" t="s">
        <v>22</v>
      </c>
      <c r="H2230" t="s">
        <v>22</v>
      </c>
      <c r="I2230" t="s">
        <v>22</v>
      </c>
      <c r="J2230" t="s">
        <v>22</v>
      </c>
      <c r="K2230" t="s">
        <v>22</v>
      </c>
      <c r="L2230" t="s">
        <v>22</v>
      </c>
      <c r="M2230" t="s">
        <v>14451</v>
      </c>
      <c r="N2230" t="s">
        <v>22</v>
      </c>
      <c r="O2230" t="s">
        <v>22</v>
      </c>
    </row>
    <row r="2231" spans="1:15" x14ac:dyDescent="0.35">
      <c r="A2231" t="s">
        <v>11049</v>
      </c>
      <c r="B2231" t="s">
        <v>17005</v>
      </c>
      <c r="C2231" t="s">
        <v>22</v>
      </c>
      <c r="D2231" t="s">
        <v>22</v>
      </c>
      <c r="E2231" t="s">
        <v>13352</v>
      </c>
      <c r="F2231" t="s">
        <v>13351</v>
      </c>
      <c r="G2231" t="s">
        <v>22</v>
      </c>
      <c r="H2231" t="s">
        <v>7054</v>
      </c>
      <c r="I2231" t="s">
        <v>22</v>
      </c>
      <c r="J2231" t="s">
        <v>22</v>
      </c>
      <c r="K2231" t="s">
        <v>22</v>
      </c>
      <c r="L2231" t="s">
        <v>22</v>
      </c>
      <c r="M2231" t="s">
        <v>14451</v>
      </c>
      <c r="N2231" t="s">
        <v>22</v>
      </c>
      <c r="O2231" t="s">
        <v>22</v>
      </c>
    </row>
    <row r="2232" spans="1:15" x14ac:dyDescent="0.35">
      <c r="A2232" t="s">
        <v>11049</v>
      </c>
      <c r="B2232" t="s">
        <v>17006</v>
      </c>
      <c r="C2232" t="s">
        <v>22</v>
      </c>
      <c r="D2232" t="s">
        <v>22</v>
      </c>
      <c r="E2232" t="s">
        <v>14334</v>
      </c>
      <c r="F2232" t="s">
        <v>13351</v>
      </c>
      <c r="G2232" t="s">
        <v>22</v>
      </c>
      <c r="H2232" t="s">
        <v>22</v>
      </c>
      <c r="I2232" t="s">
        <v>22</v>
      </c>
      <c r="J2232" t="s">
        <v>22</v>
      </c>
      <c r="K2232" t="s">
        <v>22</v>
      </c>
      <c r="L2232" t="s">
        <v>22</v>
      </c>
      <c r="M2232" t="s">
        <v>17006</v>
      </c>
      <c r="N2232" t="s">
        <v>22</v>
      </c>
      <c r="O2232" t="s">
        <v>22</v>
      </c>
    </row>
    <row r="2233" spans="1:15" x14ac:dyDescent="0.35">
      <c r="A2233" t="s">
        <v>11049</v>
      </c>
      <c r="B2233" t="s">
        <v>17007</v>
      </c>
      <c r="C2233" t="s">
        <v>22</v>
      </c>
      <c r="D2233" t="s">
        <v>22</v>
      </c>
      <c r="E2233" t="s">
        <v>22</v>
      </c>
      <c r="F2233" t="s">
        <v>13351</v>
      </c>
      <c r="G2233" t="s">
        <v>22</v>
      </c>
      <c r="H2233" t="s">
        <v>22</v>
      </c>
      <c r="I2233" t="s">
        <v>22</v>
      </c>
      <c r="J2233" t="s">
        <v>22</v>
      </c>
      <c r="K2233" t="s">
        <v>22</v>
      </c>
      <c r="L2233" t="s">
        <v>22</v>
      </c>
      <c r="M2233" t="s">
        <v>17007</v>
      </c>
      <c r="N2233" t="s">
        <v>22</v>
      </c>
      <c r="O2233" t="s">
        <v>22</v>
      </c>
    </row>
    <row r="2234" spans="1:15" x14ac:dyDescent="0.35">
      <c r="A2234" t="s">
        <v>11049</v>
      </c>
      <c r="B2234" t="s">
        <v>17008</v>
      </c>
      <c r="C2234" t="s">
        <v>22</v>
      </c>
      <c r="D2234" t="s">
        <v>22</v>
      </c>
      <c r="E2234" t="s">
        <v>14334</v>
      </c>
      <c r="F2234" t="s">
        <v>13347</v>
      </c>
      <c r="G2234" t="s">
        <v>22</v>
      </c>
      <c r="H2234" t="s">
        <v>22</v>
      </c>
      <c r="I2234" t="s">
        <v>7048</v>
      </c>
      <c r="J2234" t="s">
        <v>22</v>
      </c>
      <c r="K2234" t="s">
        <v>22</v>
      </c>
      <c r="L2234">
        <v>110</v>
      </c>
      <c r="M2234" t="s">
        <v>17009</v>
      </c>
      <c r="N2234" t="s">
        <v>22</v>
      </c>
      <c r="O2234" t="s">
        <v>22</v>
      </c>
    </row>
    <row r="2235" spans="1:15" x14ac:dyDescent="0.35">
      <c r="A2235" t="s">
        <v>10024</v>
      </c>
      <c r="B2235" t="s">
        <v>17010</v>
      </c>
      <c r="C2235" t="s">
        <v>22</v>
      </c>
      <c r="D2235" t="s">
        <v>22</v>
      </c>
      <c r="E2235" t="s">
        <v>14334</v>
      </c>
      <c r="F2235" t="s">
        <v>13347</v>
      </c>
      <c r="G2235" t="s">
        <v>22</v>
      </c>
      <c r="H2235" t="s">
        <v>22</v>
      </c>
      <c r="I2235" t="s">
        <v>22</v>
      </c>
      <c r="J2235" t="s">
        <v>22</v>
      </c>
      <c r="K2235" t="s">
        <v>22</v>
      </c>
      <c r="L2235" t="s">
        <v>22</v>
      </c>
      <c r="M2235" t="s">
        <v>17010</v>
      </c>
      <c r="N2235" t="s">
        <v>22</v>
      </c>
      <c r="O2235" t="s">
        <v>22</v>
      </c>
    </row>
    <row r="2236" spans="1:15" x14ac:dyDescent="0.35">
      <c r="A2236" t="s">
        <v>10024</v>
      </c>
      <c r="B2236" t="s">
        <v>17011</v>
      </c>
      <c r="C2236" t="s">
        <v>22</v>
      </c>
      <c r="D2236" t="s">
        <v>22</v>
      </c>
      <c r="E2236" t="s">
        <v>13352</v>
      </c>
      <c r="F2236" t="s">
        <v>13351</v>
      </c>
      <c r="G2236" t="s">
        <v>22</v>
      </c>
      <c r="H2236" t="s">
        <v>22</v>
      </c>
      <c r="I2236" t="s">
        <v>22</v>
      </c>
      <c r="J2236" t="s">
        <v>22</v>
      </c>
      <c r="K2236" t="s">
        <v>22</v>
      </c>
      <c r="L2236" t="s">
        <v>22</v>
      </c>
      <c r="M2236" t="s">
        <v>17012</v>
      </c>
      <c r="N2236" t="s">
        <v>22</v>
      </c>
      <c r="O2236" t="s">
        <v>22</v>
      </c>
    </row>
    <row r="2237" spans="1:15" x14ac:dyDescent="0.35">
      <c r="A2237" t="s">
        <v>17013</v>
      </c>
      <c r="B2237" t="s">
        <v>17014</v>
      </c>
      <c r="C2237" t="s">
        <v>22</v>
      </c>
      <c r="D2237" t="s">
        <v>22</v>
      </c>
      <c r="E2237" t="s">
        <v>13352</v>
      </c>
      <c r="F2237" t="s">
        <v>13351</v>
      </c>
      <c r="G2237" t="s">
        <v>22</v>
      </c>
      <c r="H2237" t="s">
        <v>22</v>
      </c>
      <c r="I2237" t="s">
        <v>22</v>
      </c>
      <c r="J2237" t="s">
        <v>22</v>
      </c>
      <c r="K2237" t="s">
        <v>22</v>
      </c>
      <c r="L2237" t="s">
        <v>22</v>
      </c>
      <c r="M2237" t="s">
        <v>17014</v>
      </c>
      <c r="N2237" t="s">
        <v>22</v>
      </c>
      <c r="O2237" t="s">
        <v>22</v>
      </c>
    </row>
    <row r="2238" spans="1:15" x14ac:dyDescent="0.35">
      <c r="A2238" t="s">
        <v>9282</v>
      </c>
      <c r="B2238" t="s">
        <v>17015</v>
      </c>
      <c r="C2238" t="s">
        <v>22</v>
      </c>
      <c r="D2238" t="s">
        <v>22</v>
      </c>
      <c r="E2238" t="s">
        <v>14334</v>
      </c>
      <c r="F2238" t="s">
        <v>13347</v>
      </c>
      <c r="G2238" t="s">
        <v>22</v>
      </c>
      <c r="H2238" t="s">
        <v>22</v>
      </c>
      <c r="I2238" t="s">
        <v>22</v>
      </c>
      <c r="J2238" t="s">
        <v>22</v>
      </c>
      <c r="K2238" t="s">
        <v>22</v>
      </c>
      <c r="L2238" t="s">
        <v>22</v>
      </c>
      <c r="M2238" t="s">
        <v>17015</v>
      </c>
      <c r="N2238" t="s">
        <v>22</v>
      </c>
      <c r="O2238" t="s">
        <v>22</v>
      </c>
    </row>
    <row r="2239" spans="1:15" x14ac:dyDescent="0.35">
      <c r="A2239" t="s">
        <v>9698</v>
      </c>
      <c r="B2239" t="s">
        <v>14426</v>
      </c>
      <c r="C2239" t="s">
        <v>22</v>
      </c>
      <c r="D2239" t="s">
        <v>22</v>
      </c>
      <c r="E2239" t="s">
        <v>490</v>
      </c>
      <c r="F2239" t="s">
        <v>13351</v>
      </c>
      <c r="G2239" t="s">
        <v>22</v>
      </c>
      <c r="H2239" t="s">
        <v>22</v>
      </c>
      <c r="I2239" t="s">
        <v>22</v>
      </c>
      <c r="J2239" t="s">
        <v>22</v>
      </c>
      <c r="K2239" t="s">
        <v>22</v>
      </c>
      <c r="L2239" t="s">
        <v>22</v>
      </c>
      <c r="M2239" t="s">
        <v>14426</v>
      </c>
      <c r="N2239" t="s">
        <v>22</v>
      </c>
      <c r="O2239" t="s">
        <v>22</v>
      </c>
    </row>
    <row r="2240" spans="1:15" x14ac:dyDescent="0.35">
      <c r="A2240" t="s">
        <v>9698</v>
      </c>
      <c r="B2240" t="s">
        <v>17016</v>
      </c>
      <c r="C2240" t="s">
        <v>22</v>
      </c>
      <c r="D2240" t="s">
        <v>22</v>
      </c>
      <c r="E2240" t="s">
        <v>14334</v>
      </c>
      <c r="F2240" t="s">
        <v>13351</v>
      </c>
      <c r="G2240" t="s">
        <v>22</v>
      </c>
      <c r="H2240" t="s">
        <v>22</v>
      </c>
      <c r="I2240" t="s">
        <v>22</v>
      </c>
      <c r="J2240" t="s">
        <v>22</v>
      </c>
      <c r="K2240" t="s">
        <v>22</v>
      </c>
      <c r="L2240" t="s">
        <v>22</v>
      </c>
      <c r="M2240" t="s">
        <v>17016</v>
      </c>
      <c r="N2240" t="s">
        <v>22</v>
      </c>
      <c r="O2240" t="s">
        <v>22</v>
      </c>
    </row>
    <row r="2241" spans="1:15" x14ac:dyDescent="0.35">
      <c r="A2241" t="s">
        <v>10488</v>
      </c>
      <c r="B2241" t="s">
        <v>17017</v>
      </c>
      <c r="C2241" t="s">
        <v>22</v>
      </c>
      <c r="D2241" t="s">
        <v>22</v>
      </c>
      <c r="E2241" t="s">
        <v>14334</v>
      </c>
      <c r="F2241" t="s">
        <v>13347</v>
      </c>
      <c r="G2241" t="s">
        <v>22</v>
      </c>
      <c r="H2241" t="s">
        <v>22</v>
      </c>
      <c r="I2241" t="s">
        <v>22</v>
      </c>
      <c r="J2241" t="s">
        <v>22</v>
      </c>
      <c r="K2241" t="s">
        <v>22</v>
      </c>
      <c r="L2241" t="s">
        <v>22</v>
      </c>
      <c r="M2241" t="s">
        <v>17018</v>
      </c>
      <c r="N2241" t="s">
        <v>22</v>
      </c>
      <c r="O2241" t="s">
        <v>22</v>
      </c>
    </row>
    <row r="2242" spans="1:15" x14ac:dyDescent="0.35">
      <c r="A2242" t="s">
        <v>10041</v>
      </c>
      <c r="B2242" t="s">
        <v>17019</v>
      </c>
      <c r="C2242" t="s">
        <v>22</v>
      </c>
      <c r="D2242" t="s">
        <v>22</v>
      </c>
      <c r="E2242" t="s">
        <v>14334</v>
      </c>
      <c r="F2242" t="s">
        <v>13347</v>
      </c>
      <c r="G2242" t="s">
        <v>22</v>
      </c>
      <c r="H2242" t="s">
        <v>7046</v>
      </c>
      <c r="I2242" t="s">
        <v>22</v>
      </c>
      <c r="J2242" t="s">
        <v>22</v>
      </c>
      <c r="K2242" t="s">
        <v>22</v>
      </c>
      <c r="L2242" t="s">
        <v>22</v>
      </c>
      <c r="M2242" t="s">
        <v>17019</v>
      </c>
      <c r="N2242" t="s">
        <v>22</v>
      </c>
      <c r="O2242" t="s">
        <v>22</v>
      </c>
    </row>
    <row r="2243" spans="1:15" x14ac:dyDescent="0.35">
      <c r="A2243" t="s">
        <v>10041</v>
      </c>
      <c r="B2243" t="s">
        <v>17020</v>
      </c>
      <c r="C2243" t="s">
        <v>22</v>
      </c>
      <c r="D2243" t="s">
        <v>22</v>
      </c>
      <c r="E2243" t="s">
        <v>14334</v>
      </c>
      <c r="F2243" t="s">
        <v>13347</v>
      </c>
      <c r="G2243" t="s">
        <v>22</v>
      </c>
      <c r="H2243" t="s">
        <v>7046</v>
      </c>
      <c r="I2243" t="s">
        <v>22</v>
      </c>
      <c r="J2243" t="s">
        <v>22</v>
      </c>
      <c r="K2243" t="s">
        <v>22</v>
      </c>
      <c r="L2243" t="s">
        <v>22</v>
      </c>
      <c r="M2243" t="s">
        <v>17020</v>
      </c>
      <c r="N2243" t="s">
        <v>22</v>
      </c>
      <c r="O2243" t="s">
        <v>22</v>
      </c>
    </row>
    <row r="2244" spans="1:15" x14ac:dyDescent="0.35">
      <c r="A2244" t="s">
        <v>10041</v>
      </c>
      <c r="B2244" t="s">
        <v>17021</v>
      </c>
      <c r="C2244" t="s">
        <v>22</v>
      </c>
      <c r="D2244" t="s">
        <v>22</v>
      </c>
      <c r="E2244" t="s">
        <v>14334</v>
      </c>
      <c r="F2244" t="s">
        <v>13347</v>
      </c>
      <c r="G2244" t="s">
        <v>22</v>
      </c>
      <c r="H2244" t="s">
        <v>7054</v>
      </c>
      <c r="I2244" t="s">
        <v>22</v>
      </c>
      <c r="J2244" t="s">
        <v>22</v>
      </c>
      <c r="K2244" t="s">
        <v>22</v>
      </c>
      <c r="L2244" t="s">
        <v>22</v>
      </c>
      <c r="M2244" t="s">
        <v>17021</v>
      </c>
      <c r="N2244" t="s">
        <v>22</v>
      </c>
      <c r="O2244" t="s">
        <v>22</v>
      </c>
    </row>
    <row r="2245" spans="1:15" x14ac:dyDescent="0.35">
      <c r="A2245" t="s">
        <v>10041</v>
      </c>
      <c r="B2245" t="s">
        <v>17022</v>
      </c>
      <c r="C2245" t="s">
        <v>22</v>
      </c>
      <c r="D2245" t="s">
        <v>22</v>
      </c>
      <c r="E2245" t="s">
        <v>14334</v>
      </c>
      <c r="F2245" t="s">
        <v>13347</v>
      </c>
      <c r="G2245" t="s">
        <v>22</v>
      </c>
      <c r="H2245" t="s">
        <v>22</v>
      </c>
      <c r="I2245" t="s">
        <v>22</v>
      </c>
      <c r="J2245" t="s">
        <v>22</v>
      </c>
      <c r="K2245" t="s">
        <v>22</v>
      </c>
      <c r="L2245" t="s">
        <v>22</v>
      </c>
      <c r="M2245" t="s">
        <v>17022</v>
      </c>
      <c r="N2245" t="s">
        <v>22</v>
      </c>
      <c r="O2245" t="s">
        <v>22</v>
      </c>
    </row>
    <row r="2246" spans="1:15" x14ac:dyDescent="0.35">
      <c r="A2246" t="s">
        <v>10041</v>
      </c>
      <c r="B2246" t="s">
        <v>17023</v>
      </c>
      <c r="C2246" t="s">
        <v>22</v>
      </c>
      <c r="D2246" t="s">
        <v>22</v>
      </c>
      <c r="E2246" t="s">
        <v>13352</v>
      </c>
      <c r="F2246" t="s">
        <v>13351</v>
      </c>
      <c r="G2246" t="s">
        <v>22</v>
      </c>
      <c r="H2246" t="s">
        <v>22</v>
      </c>
      <c r="I2246" t="s">
        <v>22</v>
      </c>
      <c r="J2246" t="s">
        <v>22</v>
      </c>
      <c r="K2246" t="s">
        <v>22</v>
      </c>
      <c r="L2246" t="s">
        <v>22</v>
      </c>
      <c r="M2246" t="s">
        <v>15513</v>
      </c>
      <c r="N2246" t="s">
        <v>22</v>
      </c>
      <c r="O2246" t="s">
        <v>22</v>
      </c>
    </row>
    <row r="2247" spans="1:15" x14ac:dyDescent="0.35">
      <c r="A2247" t="s">
        <v>10047</v>
      </c>
      <c r="B2247" t="s">
        <v>17024</v>
      </c>
      <c r="C2247" t="s">
        <v>22</v>
      </c>
      <c r="D2247" t="s">
        <v>22</v>
      </c>
      <c r="E2247" t="s">
        <v>14334</v>
      </c>
      <c r="F2247" t="s">
        <v>13347</v>
      </c>
      <c r="G2247" t="s">
        <v>22</v>
      </c>
      <c r="H2247" t="s">
        <v>22</v>
      </c>
      <c r="I2247" t="s">
        <v>22</v>
      </c>
      <c r="J2247" t="s">
        <v>22</v>
      </c>
      <c r="K2247" t="s">
        <v>22</v>
      </c>
      <c r="L2247" t="s">
        <v>22</v>
      </c>
      <c r="M2247" t="s">
        <v>17024</v>
      </c>
      <c r="N2247" t="s">
        <v>22</v>
      </c>
      <c r="O2247" t="s">
        <v>22</v>
      </c>
    </row>
    <row r="2248" spans="1:15" x14ac:dyDescent="0.35">
      <c r="A2248" t="s">
        <v>10047</v>
      </c>
      <c r="B2248" t="s">
        <v>17025</v>
      </c>
      <c r="C2248" t="s">
        <v>22</v>
      </c>
      <c r="D2248" t="s">
        <v>22</v>
      </c>
      <c r="E2248" t="s">
        <v>14334</v>
      </c>
      <c r="F2248" t="s">
        <v>13347</v>
      </c>
      <c r="G2248" t="s">
        <v>22</v>
      </c>
      <c r="H2248" t="s">
        <v>22</v>
      </c>
      <c r="I2248" t="s">
        <v>22</v>
      </c>
      <c r="J2248" t="s">
        <v>22</v>
      </c>
      <c r="K2248" t="s">
        <v>22</v>
      </c>
      <c r="L2248" t="s">
        <v>22</v>
      </c>
      <c r="M2248" t="s">
        <v>17026</v>
      </c>
      <c r="N2248" t="s">
        <v>22</v>
      </c>
      <c r="O2248" t="s">
        <v>22</v>
      </c>
    </row>
    <row r="2249" spans="1:15" x14ac:dyDescent="0.35">
      <c r="A2249" t="s">
        <v>10047</v>
      </c>
      <c r="B2249" t="s">
        <v>17027</v>
      </c>
      <c r="C2249" t="s">
        <v>22</v>
      </c>
      <c r="D2249" t="s">
        <v>22</v>
      </c>
      <c r="E2249" t="s">
        <v>14334</v>
      </c>
      <c r="F2249" t="s">
        <v>13347</v>
      </c>
      <c r="G2249" t="s">
        <v>22</v>
      </c>
      <c r="H2249" t="s">
        <v>22</v>
      </c>
      <c r="I2249" t="s">
        <v>22</v>
      </c>
      <c r="J2249" t="s">
        <v>22</v>
      </c>
      <c r="K2249" t="s">
        <v>22</v>
      </c>
      <c r="L2249" t="s">
        <v>22</v>
      </c>
      <c r="M2249" t="s">
        <v>17028</v>
      </c>
      <c r="N2249" t="s">
        <v>22</v>
      </c>
      <c r="O2249" t="s">
        <v>22</v>
      </c>
    </row>
    <row r="2250" spans="1:15" x14ac:dyDescent="0.35">
      <c r="A2250" t="s">
        <v>10047</v>
      </c>
      <c r="B2250" t="s">
        <v>17029</v>
      </c>
      <c r="C2250" t="s">
        <v>22</v>
      </c>
      <c r="D2250" t="s">
        <v>22</v>
      </c>
      <c r="E2250" t="s">
        <v>14334</v>
      </c>
      <c r="F2250" t="s">
        <v>13347</v>
      </c>
      <c r="G2250" t="s">
        <v>22</v>
      </c>
      <c r="H2250" t="s">
        <v>22</v>
      </c>
      <c r="I2250" t="s">
        <v>22</v>
      </c>
      <c r="J2250" t="s">
        <v>22</v>
      </c>
      <c r="K2250" t="s">
        <v>22</v>
      </c>
      <c r="L2250" t="s">
        <v>22</v>
      </c>
      <c r="M2250" t="s">
        <v>17030</v>
      </c>
      <c r="N2250" t="s">
        <v>22</v>
      </c>
      <c r="O2250" t="s">
        <v>22</v>
      </c>
    </row>
    <row r="2251" spans="1:15" x14ac:dyDescent="0.35">
      <c r="A2251" t="s">
        <v>10047</v>
      </c>
      <c r="B2251" t="s">
        <v>17031</v>
      </c>
      <c r="C2251" t="s">
        <v>22</v>
      </c>
      <c r="D2251" t="s">
        <v>22</v>
      </c>
      <c r="E2251" t="s">
        <v>14334</v>
      </c>
      <c r="F2251" t="s">
        <v>13347</v>
      </c>
      <c r="G2251" t="s">
        <v>22</v>
      </c>
      <c r="H2251" t="s">
        <v>22</v>
      </c>
      <c r="I2251" t="s">
        <v>7042</v>
      </c>
      <c r="J2251" t="s">
        <v>22</v>
      </c>
      <c r="K2251" t="s">
        <v>22</v>
      </c>
      <c r="L2251" t="s">
        <v>22</v>
      </c>
      <c r="M2251" t="s">
        <v>17031</v>
      </c>
      <c r="N2251" t="s">
        <v>22</v>
      </c>
      <c r="O2251" t="s">
        <v>22</v>
      </c>
    </row>
    <row r="2252" spans="1:15" x14ac:dyDescent="0.35">
      <c r="A2252" t="s">
        <v>10047</v>
      </c>
      <c r="B2252" t="s">
        <v>17032</v>
      </c>
      <c r="C2252" t="s">
        <v>22</v>
      </c>
      <c r="D2252" t="s">
        <v>22</v>
      </c>
      <c r="E2252" t="s">
        <v>14334</v>
      </c>
      <c r="F2252" t="s">
        <v>13347</v>
      </c>
      <c r="G2252" t="s">
        <v>22</v>
      </c>
      <c r="H2252" t="s">
        <v>22</v>
      </c>
      <c r="I2252" t="s">
        <v>22</v>
      </c>
      <c r="J2252" t="s">
        <v>22</v>
      </c>
      <c r="K2252" t="s">
        <v>22</v>
      </c>
      <c r="L2252" t="s">
        <v>22</v>
      </c>
      <c r="M2252" t="s">
        <v>17033</v>
      </c>
      <c r="N2252" t="s">
        <v>22</v>
      </c>
      <c r="O2252" t="s">
        <v>22</v>
      </c>
    </row>
    <row r="2253" spans="1:15" x14ac:dyDescent="0.35">
      <c r="A2253" t="s">
        <v>10047</v>
      </c>
      <c r="B2253" t="s">
        <v>17034</v>
      </c>
      <c r="C2253" t="s">
        <v>22</v>
      </c>
      <c r="D2253" t="s">
        <v>22</v>
      </c>
      <c r="E2253" t="s">
        <v>14334</v>
      </c>
      <c r="F2253" t="s">
        <v>13347</v>
      </c>
      <c r="G2253" t="s">
        <v>22</v>
      </c>
      <c r="H2253" t="s">
        <v>22</v>
      </c>
      <c r="I2253" t="s">
        <v>22</v>
      </c>
      <c r="J2253" t="s">
        <v>22</v>
      </c>
      <c r="K2253" t="s">
        <v>22</v>
      </c>
      <c r="L2253" t="s">
        <v>22</v>
      </c>
      <c r="M2253" t="s">
        <v>17035</v>
      </c>
      <c r="N2253" t="s">
        <v>22</v>
      </c>
      <c r="O2253" t="s">
        <v>22</v>
      </c>
    </row>
    <row r="2254" spans="1:15" x14ac:dyDescent="0.35">
      <c r="A2254" t="s">
        <v>9097</v>
      </c>
      <c r="B2254" t="s">
        <v>17036</v>
      </c>
      <c r="C2254" t="s">
        <v>22</v>
      </c>
      <c r="D2254" t="s">
        <v>22</v>
      </c>
      <c r="E2254" t="s">
        <v>14334</v>
      </c>
      <c r="F2254" t="s">
        <v>13347</v>
      </c>
      <c r="G2254" t="s">
        <v>22</v>
      </c>
      <c r="H2254" t="s">
        <v>22</v>
      </c>
      <c r="I2254" t="s">
        <v>22</v>
      </c>
      <c r="J2254" t="s">
        <v>22</v>
      </c>
      <c r="K2254" t="s">
        <v>22</v>
      </c>
      <c r="L2254" t="s">
        <v>22</v>
      </c>
      <c r="M2254" t="s">
        <v>17036</v>
      </c>
      <c r="N2254" t="s">
        <v>22</v>
      </c>
      <c r="O2254" t="s">
        <v>22</v>
      </c>
    </row>
    <row r="2255" spans="1:15" x14ac:dyDescent="0.35">
      <c r="A2255" t="s">
        <v>9097</v>
      </c>
      <c r="B2255" t="s">
        <v>17037</v>
      </c>
      <c r="C2255" t="s">
        <v>22</v>
      </c>
      <c r="D2255" t="s">
        <v>22</v>
      </c>
      <c r="E2255" t="s">
        <v>14334</v>
      </c>
      <c r="F2255" t="s">
        <v>13347</v>
      </c>
      <c r="G2255" t="s">
        <v>22</v>
      </c>
      <c r="H2255" t="s">
        <v>22</v>
      </c>
      <c r="I2255" t="s">
        <v>22</v>
      </c>
      <c r="J2255" t="s">
        <v>22</v>
      </c>
      <c r="K2255" t="s">
        <v>22</v>
      </c>
      <c r="L2255" t="s">
        <v>22</v>
      </c>
      <c r="M2255" t="s">
        <v>17037</v>
      </c>
      <c r="N2255" t="s">
        <v>22</v>
      </c>
      <c r="O2255" t="s">
        <v>22</v>
      </c>
    </row>
    <row r="2256" spans="1:15" x14ac:dyDescent="0.35">
      <c r="A2256" t="s">
        <v>9097</v>
      </c>
      <c r="B2256" t="s">
        <v>17038</v>
      </c>
      <c r="C2256" t="s">
        <v>22</v>
      </c>
      <c r="D2256" t="s">
        <v>22</v>
      </c>
      <c r="E2256" t="s">
        <v>14334</v>
      </c>
      <c r="F2256" t="s">
        <v>13351</v>
      </c>
      <c r="G2256" t="s">
        <v>22</v>
      </c>
      <c r="H2256" t="s">
        <v>7052</v>
      </c>
      <c r="I2256" t="s">
        <v>7040</v>
      </c>
      <c r="J2256" t="s">
        <v>22</v>
      </c>
      <c r="K2256" t="s">
        <v>22</v>
      </c>
      <c r="L2256" t="s">
        <v>22</v>
      </c>
      <c r="M2256" t="s">
        <v>17038</v>
      </c>
      <c r="N2256" t="s">
        <v>22</v>
      </c>
      <c r="O2256" t="s">
        <v>22</v>
      </c>
    </row>
    <row r="2257" spans="1:15" x14ac:dyDescent="0.35">
      <c r="A2257" t="s">
        <v>9097</v>
      </c>
      <c r="B2257" t="s">
        <v>17039</v>
      </c>
      <c r="C2257" t="s">
        <v>22</v>
      </c>
      <c r="D2257" t="s">
        <v>22</v>
      </c>
      <c r="E2257" t="s">
        <v>490</v>
      </c>
      <c r="F2257" t="s">
        <v>13351</v>
      </c>
      <c r="G2257" t="s">
        <v>22</v>
      </c>
      <c r="H2257" t="s">
        <v>22</v>
      </c>
      <c r="I2257" t="s">
        <v>22</v>
      </c>
      <c r="J2257" t="s">
        <v>22</v>
      </c>
      <c r="K2257" t="s">
        <v>22</v>
      </c>
      <c r="L2257" t="s">
        <v>22</v>
      </c>
      <c r="M2257" t="s">
        <v>17039</v>
      </c>
      <c r="N2257" t="s">
        <v>22</v>
      </c>
      <c r="O2257" t="s">
        <v>22</v>
      </c>
    </row>
    <row r="2258" spans="1:15" x14ac:dyDescent="0.35">
      <c r="A2258" t="s">
        <v>9097</v>
      </c>
      <c r="B2258" t="s">
        <v>17040</v>
      </c>
      <c r="C2258" t="s">
        <v>22</v>
      </c>
      <c r="D2258" t="s">
        <v>22</v>
      </c>
      <c r="E2258" t="s">
        <v>13352</v>
      </c>
      <c r="F2258" t="s">
        <v>13351</v>
      </c>
      <c r="G2258" t="s">
        <v>22</v>
      </c>
      <c r="H2258" t="s">
        <v>22</v>
      </c>
      <c r="I2258" t="s">
        <v>22</v>
      </c>
      <c r="J2258" t="s">
        <v>22</v>
      </c>
      <c r="K2258" t="s">
        <v>22</v>
      </c>
      <c r="L2258" t="s">
        <v>22</v>
      </c>
      <c r="M2258" t="s">
        <v>17040</v>
      </c>
      <c r="N2258" t="s">
        <v>22</v>
      </c>
      <c r="O2258" t="s">
        <v>22</v>
      </c>
    </row>
    <row r="2259" spans="1:15" x14ac:dyDescent="0.35">
      <c r="A2259" t="s">
        <v>9097</v>
      </c>
      <c r="B2259" t="s">
        <v>17041</v>
      </c>
      <c r="C2259" t="s">
        <v>22</v>
      </c>
      <c r="D2259" t="s">
        <v>22</v>
      </c>
      <c r="E2259" t="s">
        <v>14334</v>
      </c>
      <c r="F2259" t="s">
        <v>13347</v>
      </c>
      <c r="G2259" t="s">
        <v>22</v>
      </c>
      <c r="H2259" t="s">
        <v>22</v>
      </c>
      <c r="I2259" t="s">
        <v>22</v>
      </c>
      <c r="J2259" t="s">
        <v>22</v>
      </c>
      <c r="K2259" t="s">
        <v>22</v>
      </c>
      <c r="L2259" t="s">
        <v>22</v>
      </c>
      <c r="M2259" t="s">
        <v>17041</v>
      </c>
      <c r="N2259" t="s">
        <v>22</v>
      </c>
      <c r="O2259" t="s">
        <v>22</v>
      </c>
    </row>
    <row r="2260" spans="1:15" x14ac:dyDescent="0.35">
      <c r="A2260" t="s">
        <v>9097</v>
      </c>
      <c r="B2260" t="s">
        <v>17042</v>
      </c>
      <c r="C2260" t="s">
        <v>22</v>
      </c>
      <c r="D2260" t="s">
        <v>22</v>
      </c>
      <c r="E2260" t="s">
        <v>13352</v>
      </c>
      <c r="F2260" t="s">
        <v>13351</v>
      </c>
      <c r="G2260" t="s">
        <v>22</v>
      </c>
      <c r="H2260" t="s">
        <v>22</v>
      </c>
      <c r="I2260" t="s">
        <v>22</v>
      </c>
      <c r="J2260" t="s">
        <v>22</v>
      </c>
      <c r="K2260" t="s">
        <v>22</v>
      </c>
      <c r="L2260" t="s">
        <v>22</v>
      </c>
      <c r="M2260" t="s">
        <v>17043</v>
      </c>
      <c r="N2260" t="s">
        <v>22</v>
      </c>
      <c r="O2260" t="s">
        <v>22</v>
      </c>
    </row>
    <row r="2261" spans="1:15" x14ac:dyDescent="0.35">
      <c r="A2261" t="s">
        <v>9097</v>
      </c>
      <c r="B2261" t="s">
        <v>17044</v>
      </c>
      <c r="C2261" t="s">
        <v>22</v>
      </c>
      <c r="D2261" t="s">
        <v>22</v>
      </c>
      <c r="E2261" t="s">
        <v>13352</v>
      </c>
      <c r="F2261" t="s">
        <v>13351</v>
      </c>
      <c r="G2261" t="s">
        <v>22</v>
      </c>
      <c r="H2261" t="s">
        <v>7054</v>
      </c>
      <c r="I2261" t="s">
        <v>22</v>
      </c>
      <c r="J2261" t="s">
        <v>22</v>
      </c>
      <c r="K2261" t="s">
        <v>22</v>
      </c>
      <c r="L2261" t="s">
        <v>22</v>
      </c>
      <c r="M2261" t="s">
        <v>17043</v>
      </c>
      <c r="N2261" t="s">
        <v>22</v>
      </c>
      <c r="O2261" t="s">
        <v>22</v>
      </c>
    </row>
    <row r="2262" spans="1:15" x14ac:dyDescent="0.35">
      <c r="A2262" t="s">
        <v>9097</v>
      </c>
      <c r="B2262" t="s">
        <v>17045</v>
      </c>
      <c r="C2262" t="s">
        <v>22</v>
      </c>
      <c r="D2262" t="s">
        <v>22</v>
      </c>
      <c r="E2262" t="s">
        <v>14334</v>
      </c>
      <c r="F2262" t="s">
        <v>13351</v>
      </c>
      <c r="G2262" t="s">
        <v>22</v>
      </c>
      <c r="H2262" t="s">
        <v>7052</v>
      </c>
      <c r="I2262" t="s">
        <v>22</v>
      </c>
      <c r="J2262" t="s">
        <v>22</v>
      </c>
      <c r="K2262" t="s">
        <v>22</v>
      </c>
      <c r="L2262">
        <v>90</v>
      </c>
      <c r="M2262" t="s">
        <v>17045</v>
      </c>
      <c r="N2262" t="s">
        <v>22</v>
      </c>
      <c r="O2262" t="s">
        <v>22</v>
      </c>
    </row>
    <row r="2263" spans="1:15" x14ac:dyDescent="0.35">
      <c r="A2263" t="s">
        <v>9097</v>
      </c>
      <c r="B2263" t="s">
        <v>17046</v>
      </c>
      <c r="C2263" t="s">
        <v>22</v>
      </c>
      <c r="D2263" t="s">
        <v>22</v>
      </c>
      <c r="E2263" t="s">
        <v>14349</v>
      </c>
      <c r="F2263" t="s">
        <v>13347</v>
      </c>
      <c r="G2263" t="s">
        <v>22</v>
      </c>
      <c r="H2263" t="s">
        <v>490</v>
      </c>
      <c r="I2263" t="s">
        <v>22</v>
      </c>
      <c r="J2263" t="s">
        <v>22</v>
      </c>
      <c r="K2263" t="s">
        <v>22</v>
      </c>
      <c r="L2263">
        <v>120</v>
      </c>
      <c r="M2263" t="s">
        <v>17046</v>
      </c>
      <c r="N2263" t="s">
        <v>22</v>
      </c>
      <c r="O2263" t="s">
        <v>22</v>
      </c>
    </row>
    <row r="2264" spans="1:15" x14ac:dyDescent="0.35">
      <c r="A2264" t="s">
        <v>9097</v>
      </c>
      <c r="B2264" t="s">
        <v>17047</v>
      </c>
      <c r="C2264" t="s">
        <v>22</v>
      </c>
      <c r="D2264" t="s">
        <v>22</v>
      </c>
      <c r="E2264" t="s">
        <v>14334</v>
      </c>
      <c r="F2264" t="s">
        <v>13347</v>
      </c>
      <c r="G2264" t="s">
        <v>22</v>
      </c>
      <c r="H2264" t="s">
        <v>22</v>
      </c>
      <c r="I2264" t="s">
        <v>22</v>
      </c>
      <c r="J2264" t="s">
        <v>22</v>
      </c>
      <c r="K2264" t="s">
        <v>22</v>
      </c>
      <c r="L2264" t="s">
        <v>22</v>
      </c>
      <c r="M2264" t="s">
        <v>17047</v>
      </c>
      <c r="N2264" t="s">
        <v>22</v>
      </c>
      <c r="O2264" t="s">
        <v>22</v>
      </c>
    </row>
    <row r="2265" spans="1:15" x14ac:dyDescent="0.35">
      <c r="A2265" t="s">
        <v>9097</v>
      </c>
      <c r="B2265" t="s">
        <v>17048</v>
      </c>
      <c r="C2265" t="s">
        <v>22</v>
      </c>
      <c r="D2265" t="s">
        <v>22</v>
      </c>
      <c r="E2265" t="s">
        <v>14334</v>
      </c>
      <c r="F2265" t="s">
        <v>13347</v>
      </c>
      <c r="G2265" t="s">
        <v>22</v>
      </c>
      <c r="H2265" t="s">
        <v>22</v>
      </c>
      <c r="I2265" t="s">
        <v>22</v>
      </c>
      <c r="J2265" t="s">
        <v>22</v>
      </c>
      <c r="K2265" t="s">
        <v>22</v>
      </c>
      <c r="L2265">
        <v>97.5</v>
      </c>
      <c r="M2265" t="s">
        <v>17048</v>
      </c>
      <c r="N2265" t="s">
        <v>22</v>
      </c>
      <c r="O2265" t="s">
        <v>22</v>
      </c>
    </row>
    <row r="2266" spans="1:15" x14ac:dyDescent="0.35">
      <c r="A2266" t="s">
        <v>9097</v>
      </c>
      <c r="B2266" t="s">
        <v>17049</v>
      </c>
      <c r="C2266" t="s">
        <v>22</v>
      </c>
      <c r="D2266" t="s">
        <v>22</v>
      </c>
      <c r="E2266" t="s">
        <v>14334</v>
      </c>
      <c r="F2266" t="s">
        <v>13347</v>
      </c>
      <c r="G2266" t="s">
        <v>22</v>
      </c>
      <c r="H2266" t="s">
        <v>22</v>
      </c>
      <c r="I2266" t="s">
        <v>22</v>
      </c>
      <c r="J2266" t="s">
        <v>22</v>
      </c>
      <c r="K2266" t="s">
        <v>22</v>
      </c>
      <c r="L2266" t="s">
        <v>22</v>
      </c>
      <c r="M2266" t="s">
        <v>17050</v>
      </c>
      <c r="N2266" t="s">
        <v>22</v>
      </c>
      <c r="O2266" t="s">
        <v>22</v>
      </c>
    </row>
    <row r="2267" spans="1:15" x14ac:dyDescent="0.35">
      <c r="A2267" t="s">
        <v>9097</v>
      </c>
      <c r="B2267" t="s">
        <v>17051</v>
      </c>
      <c r="C2267" t="s">
        <v>22</v>
      </c>
      <c r="D2267" t="s">
        <v>22</v>
      </c>
      <c r="E2267" t="s">
        <v>14334</v>
      </c>
      <c r="F2267" t="s">
        <v>13347</v>
      </c>
      <c r="G2267" t="s">
        <v>22</v>
      </c>
      <c r="H2267" t="s">
        <v>490</v>
      </c>
      <c r="I2267" t="s">
        <v>22</v>
      </c>
      <c r="J2267" t="s">
        <v>22</v>
      </c>
      <c r="K2267" t="s">
        <v>22</v>
      </c>
      <c r="L2267">
        <v>110</v>
      </c>
      <c r="M2267" t="s">
        <v>17051</v>
      </c>
      <c r="N2267" t="s">
        <v>22</v>
      </c>
      <c r="O2267" t="s">
        <v>22</v>
      </c>
    </row>
    <row r="2268" spans="1:15" x14ac:dyDescent="0.35">
      <c r="A2268" t="s">
        <v>9097</v>
      </c>
      <c r="B2268" t="s">
        <v>17052</v>
      </c>
      <c r="C2268" t="s">
        <v>22</v>
      </c>
      <c r="D2268" t="s">
        <v>22</v>
      </c>
      <c r="E2268" t="s">
        <v>14334</v>
      </c>
      <c r="F2268" t="s">
        <v>13347</v>
      </c>
      <c r="G2268" t="s">
        <v>22</v>
      </c>
      <c r="H2268" t="s">
        <v>490</v>
      </c>
      <c r="I2268" t="s">
        <v>22</v>
      </c>
      <c r="J2268" t="s">
        <v>22</v>
      </c>
      <c r="K2268" t="s">
        <v>22</v>
      </c>
      <c r="L2268">
        <v>110</v>
      </c>
      <c r="M2268" t="s">
        <v>17051</v>
      </c>
      <c r="N2268" t="s">
        <v>22</v>
      </c>
      <c r="O2268" t="s">
        <v>22</v>
      </c>
    </row>
    <row r="2269" spans="1:15" x14ac:dyDescent="0.35">
      <c r="A2269" t="s">
        <v>9097</v>
      </c>
      <c r="B2269" t="s">
        <v>17053</v>
      </c>
      <c r="C2269" t="s">
        <v>22</v>
      </c>
      <c r="D2269" t="s">
        <v>22</v>
      </c>
      <c r="E2269" t="s">
        <v>14334</v>
      </c>
      <c r="F2269" t="s">
        <v>13347</v>
      </c>
      <c r="G2269" t="s">
        <v>22</v>
      </c>
      <c r="H2269" t="s">
        <v>22</v>
      </c>
      <c r="I2269" t="s">
        <v>22</v>
      </c>
      <c r="J2269" t="s">
        <v>22</v>
      </c>
      <c r="K2269" t="s">
        <v>22</v>
      </c>
      <c r="L2269" t="s">
        <v>22</v>
      </c>
      <c r="M2269" t="s">
        <v>17053</v>
      </c>
      <c r="N2269" t="s">
        <v>22</v>
      </c>
      <c r="O2269" t="s">
        <v>22</v>
      </c>
    </row>
    <row r="2270" spans="1:15" x14ac:dyDescent="0.35">
      <c r="A2270" t="s">
        <v>9097</v>
      </c>
      <c r="B2270" t="s">
        <v>17054</v>
      </c>
      <c r="C2270" t="s">
        <v>22</v>
      </c>
      <c r="D2270" t="s">
        <v>22</v>
      </c>
      <c r="E2270" t="s">
        <v>14334</v>
      </c>
      <c r="F2270" t="s">
        <v>13347</v>
      </c>
      <c r="G2270" t="s">
        <v>22</v>
      </c>
      <c r="H2270" t="s">
        <v>7046</v>
      </c>
      <c r="I2270" t="s">
        <v>22</v>
      </c>
      <c r="J2270" t="s">
        <v>22</v>
      </c>
      <c r="K2270" t="s">
        <v>22</v>
      </c>
      <c r="L2270">
        <v>95</v>
      </c>
      <c r="M2270" t="s">
        <v>17054</v>
      </c>
      <c r="N2270" t="s">
        <v>22</v>
      </c>
      <c r="O2270" t="s">
        <v>22</v>
      </c>
    </row>
    <row r="2271" spans="1:15" x14ac:dyDescent="0.35">
      <c r="A2271" t="s">
        <v>9097</v>
      </c>
      <c r="B2271" t="s">
        <v>17055</v>
      </c>
      <c r="C2271" t="s">
        <v>22</v>
      </c>
      <c r="D2271" t="s">
        <v>22</v>
      </c>
      <c r="E2271" t="s">
        <v>14334</v>
      </c>
      <c r="F2271" t="s">
        <v>13347</v>
      </c>
      <c r="G2271" t="s">
        <v>22</v>
      </c>
      <c r="H2271" t="s">
        <v>15681</v>
      </c>
      <c r="I2271" t="s">
        <v>22</v>
      </c>
      <c r="J2271" t="s">
        <v>22</v>
      </c>
      <c r="K2271" t="s">
        <v>22</v>
      </c>
      <c r="L2271" t="s">
        <v>22</v>
      </c>
      <c r="M2271" t="s">
        <v>17055</v>
      </c>
      <c r="N2271" t="s">
        <v>22</v>
      </c>
      <c r="O2271" t="s">
        <v>22</v>
      </c>
    </row>
    <row r="2272" spans="1:15" x14ac:dyDescent="0.35">
      <c r="A2272" t="s">
        <v>9097</v>
      </c>
      <c r="B2272" t="s">
        <v>17056</v>
      </c>
      <c r="C2272" t="s">
        <v>22</v>
      </c>
      <c r="D2272" t="s">
        <v>22</v>
      </c>
      <c r="E2272" t="s">
        <v>14951</v>
      </c>
      <c r="F2272" t="s">
        <v>13347</v>
      </c>
      <c r="G2272" t="s">
        <v>22</v>
      </c>
      <c r="H2272" t="s">
        <v>490</v>
      </c>
      <c r="I2272" t="s">
        <v>7029</v>
      </c>
      <c r="J2272" t="s">
        <v>7025</v>
      </c>
      <c r="K2272" t="s">
        <v>22</v>
      </c>
      <c r="L2272">
        <v>110</v>
      </c>
      <c r="M2272" t="s">
        <v>17056</v>
      </c>
      <c r="N2272" t="s">
        <v>22</v>
      </c>
      <c r="O2272" t="s">
        <v>22</v>
      </c>
    </row>
    <row r="2273" spans="1:15" x14ac:dyDescent="0.35">
      <c r="A2273" t="s">
        <v>9097</v>
      </c>
      <c r="B2273" t="s">
        <v>17057</v>
      </c>
      <c r="C2273" t="s">
        <v>22</v>
      </c>
      <c r="D2273" t="s">
        <v>22</v>
      </c>
      <c r="E2273" t="s">
        <v>14334</v>
      </c>
      <c r="F2273" t="s">
        <v>13347</v>
      </c>
      <c r="G2273" t="s">
        <v>22</v>
      </c>
      <c r="H2273" t="s">
        <v>22</v>
      </c>
      <c r="I2273" t="s">
        <v>22</v>
      </c>
      <c r="J2273" t="s">
        <v>22</v>
      </c>
      <c r="K2273" t="s">
        <v>22</v>
      </c>
      <c r="L2273" t="s">
        <v>22</v>
      </c>
      <c r="M2273" t="s">
        <v>17057</v>
      </c>
      <c r="N2273" t="s">
        <v>22</v>
      </c>
      <c r="O2273" t="s">
        <v>22</v>
      </c>
    </row>
    <row r="2274" spans="1:15" x14ac:dyDescent="0.35">
      <c r="A2274" t="s">
        <v>9097</v>
      </c>
      <c r="B2274" t="s">
        <v>17058</v>
      </c>
      <c r="C2274" t="s">
        <v>22</v>
      </c>
      <c r="D2274" t="s">
        <v>22</v>
      </c>
      <c r="E2274" t="s">
        <v>13352</v>
      </c>
      <c r="F2274" t="s">
        <v>13351</v>
      </c>
      <c r="G2274" t="s">
        <v>22</v>
      </c>
      <c r="H2274" t="s">
        <v>7054</v>
      </c>
      <c r="I2274" t="s">
        <v>22</v>
      </c>
      <c r="J2274" t="s">
        <v>22</v>
      </c>
      <c r="K2274" t="s">
        <v>22</v>
      </c>
      <c r="L2274" t="s">
        <v>22</v>
      </c>
      <c r="M2274" t="s">
        <v>17059</v>
      </c>
      <c r="N2274" t="s">
        <v>22</v>
      </c>
      <c r="O2274" t="s">
        <v>22</v>
      </c>
    </row>
    <row r="2275" spans="1:15" x14ac:dyDescent="0.35">
      <c r="A2275" t="s">
        <v>9097</v>
      </c>
      <c r="B2275" t="s">
        <v>17060</v>
      </c>
      <c r="C2275" t="s">
        <v>22</v>
      </c>
      <c r="D2275" t="s">
        <v>22</v>
      </c>
      <c r="E2275" t="s">
        <v>14334</v>
      </c>
      <c r="F2275" t="s">
        <v>13347</v>
      </c>
      <c r="G2275" t="s">
        <v>22</v>
      </c>
      <c r="H2275" t="s">
        <v>22</v>
      </c>
      <c r="I2275" t="s">
        <v>22</v>
      </c>
      <c r="J2275" t="s">
        <v>22</v>
      </c>
      <c r="K2275" t="s">
        <v>22</v>
      </c>
      <c r="L2275" t="s">
        <v>22</v>
      </c>
      <c r="M2275" t="s">
        <v>17060</v>
      </c>
      <c r="N2275" t="s">
        <v>22</v>
      </c>
      <c r="O2275" t="s">
        <v>22</v>
      </c>
    </row>
    <row r="2276" spans="1:15" x14ac:dyDescent="0.35">
      <c r="A2276" t="s">
        <v>9097</v>
      </c>
      <c r="B2276" t="s">
        <v>17061</v>
      </c>
      <c r="C2276" t="s">
        <v>22</v>
      </c>
      <c r="D2276" t="s">
        <v>22</v>
      </c>
      <c r="E2276" t="s">
        <v>14334</v>
      </c>
      <c r="F2276" t="s">
        <v>13347</v>
      </c>
      <c r="G2276" t="s">
        <v>22</v>
      </c>
      <c r="H2276" t="s">
        <v>22</v>
      </c>
      <c r="I2276" t="s">
        <v>22</v>
      </c>
      <c r="J2276" t="s">
        <v>22</v>
      </c>
      <c r="K2276" t="s">
        <v>22</v>
      </c>
      <c r="L2276" t="s">
        <v>22</v>
      </c>
      <c r="M2276" t="s">
        <v>17061</v>
      </c>
      <c r="N2276" t="s">
        <v>22</v>
      </c>
      <c r="O2276" t="s">
        <v>22</v>
      </c>
    </row>
    <row r="2277" spans="1:15" x14ac:dyDescent="0.35">
      <c r="A2277" t="s">
        <v>9097</v>
      </c>
      <c r="B2277" t="s">
        <v>17062</v>
      </c>
      <c r="C2277" t="s">
        <v>22</v>
      </c>
      <c r="D2277" t="s">
        <v>22</v>
      </c>
      <c r="E2277" t="s">
        <v>14334</v>
      </c>
      <c r="F2277" t="s">
        <v>13347</v>
      </c>
      <c r="G2277" t="s">
        <v>22</v>
      </c>
      <c r="H2277" t="s">
        <v>7052</v>
      </c>
      <c r="I2277" t="s">
        <v>22</v>
      </c>
      <c r="J2277" t="s">
        <v>22</v>
      </c>
      <c r="K2277" t="s">
        <v>22</v>
      </c>
      <c r="L2277" t="s">
        <v>22</v>
      </c>
      <c r="M2277" t="s">
        <v>17062</v>
      </c>
      <c r="N2277" t="s">
        <v>22</v>
      </c>
      <c r="O2277" t="s">
        <v>22</v>
      </c>
    </row>
    <row r="2278" spans="1:15" x14ac:dyDescent="0.35">
      <c r="A2278" t="s">
        <v>9097</v>
      </c>
      <c r="B2278" t="s">
        <v>17063</v>
      </c>
      <c r="C2278" t="s">
        <v>22</v>
      </c>
      <c r="D2278" t="s">
        <v>22</v>
      </c>
      <c r="E2278" t="s">
        <v>14334</v>
      </c>
      <c r="F2278" t="s">
        <v>13351</v>
      </c>
      <c r="G2278" t="s">
        <v>22</v>
      </c>
      <c r="H2278" t="s">
        <v>22</v>
      </c>
      <c r="I2278" t="s">
        <v>22</v>
      </c>
      <c r="J2278" t="s">
        <v>22</v>
      </c>
      <c r="K2278" t="s">
        <v>22</v>
      </c>
      <c r="L2278" t="s">
        <v>22</v>
      </c>
      <c r="M2278" t="s">
        <v>17063</v>
      </c>
      <c r="N2278" t="s">
        <v>22</v>
      </c>
      <c r="O2278" t="s">
        <v>22</v>
      </c>
    </row>
    <row r="2279" spans="1:15" x14ac:dyDescent="0.35">
      <c r="A2279" t="s">
        <v>9097</v>
      </c>
      <c r="B2279" t="s">
        <v>14437</v>
      </c>
      <c r="C2279" t="s">
        <v>22</v>
      </c>
      <c r="D2279" t="s">
        <v>22</v>
      </c>
      <c r="E2279" t="s">
        <v>13352</v>
      </c>
      <c r="F2279" t="s">
        <v>13351</v>
      </c>
      <c r="G2279" t="s">
        <v>22</v>
      </c>
      <c r="H2279" t="s">
        <v>7054</v>
      </c>
      <c r="I2279" t="s">
        <v>22</v>
      </c>
      <c r="J2279" t="s">
        <v>22</v>
      </c>
      <c r="K2279" t="s">
        <v>22</v>
      </c>
      <c r="L2279" t="s">
        <v>22</v>
      </c>
      <c r="M2279" t="s">
        <v>14438</v>
      </c>
      <c r="N2279" t="s">
        <v>22</v>
      </c>
      <c r="O2279" t="s">
        <v>22</v>
      </c>
    </row>
    <row r="2280" spans="1:15" x14ac:dyDescent="0.35">
      <c r="A2280" t="s">
        <v>9097</v>
      </c>
      <c r="B2280" t="s">
        <v>17064</v>
      </c>
      <c r="C2280" t="s">
        <v>22</v>
      </c>
      <c r="D2280" t="s">
        <v>22</v>
      </c>
      <c r="E2280" t="s">
        <v>14334</v>
      </c>
      <c r="F2280" t="s">
        <v>13351</v>
      </c>
      <c r="G2280" t="s">
        <v>22</v>
      </c>
      <c r="H2280" t="s">
        <v>22</v>
      </c>
      <c r="I2280" t="s">
        <v>22</v>
      </c>
      <c r="J2280" t="s">
        <v>22</v>
      </c>
      <c r="K2280" t="s">
        <v>22</v>
      </c>
      <c r="L2280" t="s">
        <v>22</v>
      </c>
      <c r="M2280" t="s">
        <v>17064</v>
      </c>
      <c r="N2280" t="s">
        <v>22</v>
      </c>
      <c r="O2280" t="s">
        <v>22</v>
      </c>
    </row>
    <row r="2281" spans="1:15" x14ac:dyDescent="0.35">
      <c r="A2281" t="s">
        <v>9097</v>
      </c>
      <c r="B2281" t="s">
        <v>17065</v>
      </c>
      <c r="C2281" t="s">
        <v>22</v>
      </c>
      <c r="D2281" t="s">
        <v>22</v>
      </c>
      <c r="E2281" t="s">
        <v>14334</v>
      </c>
      <c r="F2281" t="s">
        <v>13351</v>
      </c>
      <c r="G2281" t="s">
        <v>22</v>
      </c>
      <c r="H2281" t="s">
        <v>22</v>
      </c>
      <c r="I2281" t="s">
        <v>7029</v>
      </c>
      <c r="J2281" t="s">
        <v>17066</v>
      </c>
      <c r="K2281" t="s">
        <v>17067</v>
      </c>
      <c r="L2281" t="s">
        <v>22</v>
      </c>
      <c r="M2281" t="s">
        <v>17065</v>
      </c>
      <c r="N2281" t="s">
        <v>22</v>
      </c>
      <c r="O2281" t="s">
        <v>22</v>
      </c>
    </row>
    <row r="2282" spans="1:15" x14ac:dyDescent="0.35">
      <c r="A2282" t="s">
        <v>9097</v>
      </c>
      <c r="B2282" t="s">
        <v>17068</v>
      </c>
      <c r="C2282" t="s">
        <v>22</v>
      </c>
      <c r="D2282" t="s">
        <v>22</v>
      </c>
      <c r="E2282" t="s">
        <v>14334</v>
      </c>
      <c r="F2282" t="s">
        <v>13351</v>
      </c>
      <c r="G2282" t="s">
        <v>22</v>
      </c>
      <c r="H2282" t="s">
        <v>7048</v>
      </c>
      <c r="I2282" t="s">
        <v>22</v>
      </c>
      <c r="J2282" t="s">
        <v>22</v>
      </c>
      <c r="K2282" t="s">
        <v>22</v>
      </c>
      <c r="L2282" t="s">
        <v>22</v>
      </c>
      <c r="M2282" t="s">
        <v>17068</v>
      </c>
      <c r="N2282" t="s">
        <v>22</v>
      </c>
      <c r="O2282" t="s">
        <v>22</v>
      </c>
    </row>
    <row r="2283" spans="1:15" x14ac:dyDescent="0.35">
      <c r="A2283" t="s">
        <v>9097</v>
      </c>
      <c r="B2283" t="s">
        <v>17069</v>
      </c>
      <c r="C2283" t="s">
        <v>22</v>
      </c>
      <c r="D2283" t="s">
        <v>22</v>
      </c>
      <c r="E2283" t="s">
        <v>13352</v>
      </c>
      <c r="F2283" t="s">
        <v>13351</v>
      </c>
      <c r="G2283" t="s">
        <v>22</v>
      </c>
      <c r="H2283" t="s">
        <v>22</v>
      </c>
      <c r="I2283" t="s">
        <v>22</v>
      </c>
      <c r="J2283" t="s">
        <v>22</v>
      </c>
      <c r="K2283" t="s">
        <v>22</v>
      </c>
      <c r="L2283" t="s">
        <v>22</v>
      </c>
      <c r="M2283" t="s">
        <v>17069</v>
      </c>
      <c r="N2283" t="s">
        <v>22</v>
      </c>
      <c r="O2283" t="s">
        <v>22</v>
      </c>
    </row>
    <row r="2284" spans="1:15" x14ac:dyDescent="0.35">
      <c r="A2284" t="s">
        <v>9097</v>
      </c>
      <c r="B2284" t="s">
        <v>17070</v>
      </c>
      <c r="C2284" t="s">
        <v>22</v>
      </c>
      <c r="D2284" t="s">
        <v>22</v>
      </c>
      <c r="E2284" t="s">
        <v>14334</v>
      </c>
      <c r="F2284" t="s">
        <v>13347</v>
      </c>
      <c r="G2284" t="s">
        <v>22</v>
      </c>
      <c r="H2284" t="s">
        <v>22</v>
      </c>
      <c r="I2284" t="s">
        <v>22</v>
      </c>
      <c r="J2284" t="s">
        <v>22</v>
      </c>
      <c r="K2284" t="s">
        <v>22</v>
      </c>
      <c r="L2284" t="s">
        <v>22</v>
      </c>
      <c r="M2284" t="s">
        <v>17070</v>
      </c>
      <c r="N2284" t="s">
        <v>22</v>
      </c>
      <c r="O2284" t="s">
        <v>22</v>
      </c>
    </row>
    <row r="2285" spans="1:15" x14ac:dyDescent="0.35">
      <c r="A2285" t="s">
        <v>9097</v>
      </c>
      <c r="B2285" t="s">
        <v>17071</v>
      </c>
      <c r="C2285" t="s">
        <v>22</v>
      </c>
      <c r="D2285" t="s">
        <v>22</v>
      </c>
      <c r="E2285" t="s">
        <v>14334</v>
      </c>
      <c r="F2285" t="s">
        <v>13347</v>
      </c>
      <c r="G2285" t="s">
        <v>22</v>
      </c>
      <c r="H2285" t="s">
        <v>22</v>
      </c>
      <c r="I2285" t="s">
        <v>22</v>
      </c>
      <c r="J2285" t="s">
        <v>22</v>
      </c>
      <c r="K2285" t="s">
        <v>22</v>
      </c>
      <c r="L2285" t="s">
        <v>22</v>
      </c>
      <c r="M2285" t="s">
        <v>17071</v>
      </c>
      <c r="N2285" t="s">
        <v>22</v>
      </c>
      <c r="O2285" t="s">
        <v>22</v>
      </c>
    </row>
    <row r="2286" spans="1:15" x14ac:dyDescent="0.35">
      <c r="A2286" t="s">
        <v>9097</v>
      </c>
      <c r="B2286" t="s">
        <v>17072</v>
      </c>
      <c r="C2286" t="s">
        <v>22</v>
      </c>
      <c r="D2286" t="s">
        <v>22</v>
      </c>
      <c r="E2286" t="s">
        <v>14334</v>
      </c>
      <c r="F2286" t="s">
        <v>13347</v>
      </c>
      <c r="G2286" t="s">
        <v>22</v>
      </c>
      <c r="H2286" t="s">
        <v>22</v>
      </c>
      <c r="I2286" t="s">
        <v>22</v>
      </c>
      <c r="J2286" t="s">
        <v>22</v>
      </c>
      <c r="K2286" t="s">
        <v>22</v>
      </c>
      <c r="L2286" t="s">
        <v>22</v>
      </c>
      <c r="M2286" t="s">
        <v>17073</v>
      </c>
      <c r="N2286" t="s">
        <v>22</v>
      </c>
      <c r="O2286" t="s">
        <v>22</v>
      </c>
    </row>
    <row r="2287" spans="1:15" x14ac:dyDescent="0.35">
      <c r="A2287" t="s">
        <v>9097</v>
      </c>
      <c r="B2287" t="s">
        <v>15373</v>
      </c>
      <c r="C2287" t="s">
        <v>22</v>
      </c>
      <c r="D2287" t="s">
        <v>22</v>
      </c>
      <c r="E2287" t="s">
        <v>13352</v>
      </c>
      <c r="F2287" t="s">
        <v>13351</v>
      </c>
      <c r="G2287" t="s">
        <v>22</v>
      </c>
      <c r="H2287" t="s">
        <v>7054</v>
      </c>
      <c r="I2287" t="s">
        <v>22</v>
      </c>
      <c r="J2287" t="s">
        <v>22</v>
      </c>
      <c r="K2287" t="s">
        <v>22</v>
      </c>
      <c r="L2287" t="s">
        <v>22</v>
      </c>
      <c r="M2287" t="s">
        <v>17074</v>
      </c>
      <c r="N2287" t="s">
        <v>22</v>
      </c>
      <c r="O2287" t="s">
        <v>22</v>
      </c>
    </row>
    <row r="2288" spans="1:15" x14ac:dyDescent="0.35">
      <c r="A2288" t="s">
        <v>9097</v>
      </c>
      <c r="B2288" t="s">
        <v>17075</v>
      </c>
      <c r="C2288" t="s">
        <v>22</v>
      </c>
      <c r="D2288" t="s">
        <v>22</v>
      </c>
      <c r="E2288" t="s">
        <v>14334</v>
      </c>
      <c r="F2288" t="s">
        <v>13347</v>
      </c>
      <c r="G2288" t="s">
        <v>22</v>
      </c>
      <c r="H2288" t="s">
        <v>22</v>
      </c>
      <c r="I2288" t="s">
        <v>22</v>
      </c>
      <c r="J2288" t="s">
        <v>22</v>
      </c>
      <c r="K2288" t="s">
        <v>22</v>
      </c>
      <c r="L2288" t="s">
        <v>22</v>
      </c>
      <c r="M2288" t="s">
        <v>17075</v>
      </c>
      <c r="N2288" t="s">
        <v>22</v>
      </c>
      <c r="O2288" t="s">
        <v>22</v>
      </c>
    </row>
    <row r="2289" spans="1:15" x14ac:dyDescent="0.35">
      <c r="A2289" t="s">
        <v>9097</v>
      </c>
      <c r="B2289" t="s">
        <v>17076</v>
      </c>
      <c r="C2289" t="s">
        <v>22</v>
      </c>
      <c r="D2289" t="s">
        <v>22</v>
      </c>
      <c r="E2289" t="s">
        <v>14334</v>
      </c>
      <c r="F2289" t="s">
        <v>13347</v>
      </c>
      <c r="G2289" t="s">
        <v>22</v>
      </c>
      <c r="H2289" t="s">
        <v>22</v>
      </c>
      <c r="I2289" t="s">
        <v>22</v>
      </c>
      <c r="J2289" t="s">
        <v>22</v>
      </c>
      <c r="K2289" t="s">
        <v>22</v>
      </c>
      <c r="L2289" t="s">
        <v>22</v>
      </c>
      <c r="M2289" t="s">
        <v>17077</v>
      </c>
      <c r="N2289" t="s">
        <v>22</v>
      </c>
      <c r="O2289" t="s">
        <v>22</v>
      </c>
    </row>
    <row r="2290" spans="1:15" x14ac:dyDescent="0.35">
      <c r="A2290" t="s">
        <v>9097</v>
      </c>
      <c r="B2290" t="s">
        <v>17078</v>
      </c>
      <c r="C2290" t="s">
        <v>22</v>
      </c>
      <c r="D2290" t="s">
        <v>22</v>
      </c>
      <c r="E2290" t="s">
        <v>14334</v>
      </c>
      <c r="F2290" t="s">
        <v>13347</v>
      </c>
      <c r="G2290" t="s">
        <v>22</v>
      </c>
      <c r="H2290" t="s">
        <v>22</v>
      </c>
      <c r="I2290" t="s">
        <v>22</v>
      </c>
      <c r="J2290" t="s">
        <v>22</v>
      </c>
      <c r="K2290" t="s">
        <v>22</v>
      </c>
      <c r="L2290" t="s">
        <v>22</v>
      </c>
      <c r="M2290" t="s">
        <v>17078</v>
      </c>
      <c r="N2290" t="s">
        <v>22</v>
      </c>
      <c r="O2290" t="s">
        <v>22</v>
      </c>
    </row>
    <row r="2291" spans="1:15" x14ac:dyDescent="0.35">
      <c r="A2291" t="s">
        <v>9097</v>
      </c>
      <c r="B2291" t="s">
        <v>17079</v>
      </c>
      <c r="C2291" t="s">
        <v>22</v>
      </c>
      <c r="D2291" t="s">
        <v>22</v>
      </c>
      <c r="E2291" t="s">
        <v>14951</v>
      </c>
      <c r="F2291" t="s">
        <v>13347</v>
      </c>
      <c r="G2291" t="s">
        <v>22</v>
      </c>
      <c r="H2291" t="s">
        <v>490</v>
      </c>
      <c r="I2291" t="s">
        <v>7029</v>
      </c>
      <c r="J2291" t="s">
        <v>7025</v>
      </c>
      <c r="K2291" t="s">
        <v>22</v>
      </c>
      <c r="L2291">
        <v>90</v>
      </c>
      <c r="M2291" t="s">
        <v>17079</v>
      </c>
      <c r="N2291" t="s">
        <v>22</v>
      </c>
      <c r="O2291" t="s">
        <v>22</v>
      </c>
    </row>
    <row r="2292" spans="1:15" x14ac:dyDescent="0.35">
      <c r="A2292" t="s">
        <v>9097</v>
      </c>
      <c r="B2292" t="s">
        <v>17080</v>
      </c>
      <c r="C2292" t="s">
        <v>22</v>
      </c>
      <c r="D2292" t="s">
        <v>22</v>
      </c>
      <c r="E2292" t="s">
        <v>14334</v>
      </c>
      <c r="F2292" t="s">
        <v>13347</v>
      </c>
      <c r="G2292" t="s">
        <v>22</v>
      </c>
      <c r="H2292" t="s">
        <v>22</v>
      </c>
      <c r="I2292" t="s">
        <v>22</v>
      </c>
      <c r="J2292" t="s">
        <v>22</v>
      </c>
      <c r="K2292" t="s">
        <v>22</v>
      </c>
      <c r="L2292" t="s">
        <v>22</v>
      </c>
      <c r="M2292" t="s">
        <v>17080</v>
      </c>
      <c r="N2292" t="s">
        <v>22</v>
      </c>
      <c r="O2292" t="s">
        <v>22</v>
      </c>
    </row>
    <row r="2293" spans="1:15" x14ac:dyDescent="0.35">
      <c r="A2293" t="s">
        <v>9097</v>
      </c>
      <c r="B2293" t="s">
        <v>17081</v>
      </c>
      <c r="C2293" t="s">
        <v>22</v>
      </c>
      <c r="D2293" t="s">
        <v>22</v>
      </c>
      <c r="E2293" t="s">
        <v>14334</v>
      </c>
      <c r="F2293" t="s">
        <v>13347</v>
      </c>
      <c r="G2293" t="s">
        <v>22</v>
      </c>
      <c r="H2293" t="s">
        <v>22</v>
      </c>
      <c r="I2293" t="s">
        <v>22</v>
      </c>
      <c r="J2293" t="s">
        <v>22</v>
      </c>
      <c r="K2293" t="s">
        <v>22</v>
      </c>
      <c r="L2293" t="s">
        <v>22</v>
      </c>
      <c r="M2293" t="s">
        <v>17081</v>
      </c>
      <c r="N2293" t="s">
        <v>22</v>
      </c>
      <c r="O2293" t="s">
        <v>22</v>
      </c>
    </row>
    <row r="2294" spans="1:15" x14ac:dyDescent="0.35">
      <c r="A2294" t="s">
        <v>9097</v>
      </c>
      <c r="B2294" t="s">
        <v>17082</v>
      </c>
      <c r="C2294" t="s">
        <v>22</v>
      </c>
      <c r="D2294" t="s">
        <v>22</v>
      </c>
      <c r="E2294" t="s">
        <v>14334</v>
      </c>
      <c r="F2294" t="s">
        <v>13347</v>
      </c>
      <c r="G2294" t="s">
        <v>22</v>
      </c>
      <c r="H2294" t="s">
        <v>22</v>
      </c>
      <c r="I2294" t="s">
        <v>22</v>
      </c>
      <c r="J2294" t="s">
        <v>22</v>
      </c>
      <c r="K2294" t="s">
        <v>22</v>
      </c>
      <c r="L2294" t="s">
        <v>22</v>
      </c>
      <c r="M2294" t="s">
        <v>17082</v>
      </c>
      <c r="N2294" t="s">
        <v>22</v>
      </c>
      <c r="O2294" t="s">
        <v>22</v>
      </c>
    </row>
    <row r="2295" spans="1:15" x14ac:dyDescent="0.35">
      <c r="A2295" t="s">
        <v>9097</v>
      </c>
      <c r="B2295" t="s">
        <v>17083</v>
      </c>
      <c r="C2295" t="s">
        <v>22</v>
      </c>
      <c r="D2295" t="s">
        <v>22</v>
      </c>
      <c r="E2295" t="s">
        <v>14334</v>
      </c>
      <c r="F2295" t="s">
        <v>13347</v>
      </c>
      <c r="G2295" t="s">
        <v>22</v>
      </c>
      <c r="H2295" t="s">
        <v>7052</v>
      </c>
      <c r="I2295" t="s">
        <v>22</v>
      </c>
      <c r="J2295" t="s">
        <v>22</v>
      </c>
      <c r="K2295" t="s">
        <v>22</v>
      </c>
      <c r="L2295" t="s">
        <v>22</v>
      </c>
      <c r="M2295" t="s">
        <v>17083</v>
      </c>
      <c r="N2295" t="s">
        <v>22</v>
      </c>
      <c r="O2295" t="s">
        <v>22</v>
      </c>
    </row>
    <row r="2296" spans="1:15" x14ac:dyDescent="0.35">
      <c r="A2296" t="s">
        <v>9097</v>
      </c>
      <c r="B2296" t="s">
        <v>17084</v>
      </c>
      <c r="C2296" t="s">
        <v>22</v>
      </c>
      <c r="D2296" t="s">
        <v>22</v>
      </c>
      <c r="E2296" t="s">
        <v>14334</v>
      </c>
      <c r="F2296" t="s">
        <v>13347</v>
      </c>
      <c r="G2296" t="s">
        <v>22</v>
      </c>
      <c r="H2296" t="s">
        <v>22</v>
      </c>
      <c r="I2296" t="s">
        <v>22</v>
      </c>
      <c r="J2296" t="s">
        <v>22</v>
      </c>
      <c r="K2296" t="s">
        <v>22</v>
      </c>
      <c r="L2296" t="s">
        <v>22</v>
      </c>
      <c r="M2296" t="s">
        <v>17084</v>
      </c>
      <c r="N2296" t="s">
        <v>22</v>
      </c>
      <c r="O2296" t="s">
        <v>22</v>
      </c>
    </row>
    <row r="2297" spans="1:15" x14ac:dyDescent="0.35">
      <c r="A2297" t="s">
        <v>9097</v>
      </c>
      <c r="B2297" t="s">
        <v>17085</v>
      </c>
      <c r="C2297" t="s">
        <v>22</v>
      </c>
      <c r="D2297" t="s">
        <v>22</v>
      </c>
      <c r="E2297" t="s">
        <v>14334</v>
      </c>
      <c r="F2297" t="s">
        <v>13347</v>
      </c>
      <c r="G2297" t="s">
        <v>22</v>
      </c>
      <c r="H2297" t="s">
        <v>22</v>
      </c>
      <c r="I2297" t="s">
        <v>22</v>
      </c>
      <c r="J2297" t="s">
        <v>22</v>
      </c>
      <c r="K2297" t="s">
        <v>22</v>
      </c>
      <c r="L2297" t="s">
        <v>22</v>
      </c>
      <c r="M2297" t="s">
        <v>17085</v>
      </c>
      <c r="N2297" t="s">
        <v>22</v>
      </c>
      <c r="O2297" t="s">
        <v>22</v>
      </c>
    </row>
    <row r="2298" spans="1:15" x14ac:dyDescent="0.35">
      <c r="A2298" t="s">
        <v>9097</v>
      </c>
      <c r="B2298" t="s">
        <v>17086</v>
      </c>
      <c r="C2298" t="s">
        <v>22</v>
      </c>
      <c r="D2298" t="s">
        <v>22</v>
      </c>
      <c r="E2298" t="s">
        <v>14334</v>
      </c>
      <c r="F2298" t="s">
        <v>13347</v>
      </c>
      <c r="G2298" t="s">
        <v>22</v>
      </c>
      <c r="H2298" t="s">
        <v>22</v>
      </c>
      <c r="I2298" t="s">
        <v>22</v>
      </c>
      <c r="J2298" t="s">
        <v>22</v>
      </c>
      <c r="K2298" t="s">
        <v>22</v>
      </c>
      <c r="L2298" t="s">
        <v>22</v>
      </c>
      <c r="M2298" t="s">
        <v>17086</v>
      </c>
      <c r="N2298" t="s">
        <v>22</v>
      </c>
      <c r="O2298" t="s">
        <v>22</v>
      </c>
    </row>
    <row r="2299" spans="1:15" x14ac:dyDescent="0.35">
      <c r="A2299" t="s">
        <v>9097</v>
      </c>
      <c r="B2299" t="s">
        <v>17087</v>
      </c>
      <c r="C2299" t="s">
        <v>22</v>
      </c>
      <c r="D2299" t="s">
        <v>22</v>
      </c>
      <c r="E2299" t="s">
        <v>14334</v>
      </c>
      <c r="F2299" t="s">
        <v>13347</v>
      </c>
      <c r="G2299" t="s">
        <v>22</v>
      </c>
      <c r="H2299" t="s">
        <v>22</v>
      </c>
      <c r="I2299" t="s">
        <v>22</v>
      </c>
      <c r="J2299" t="s">
        <v>22</v>
      </c>
      <c r="K2299" t="s">
        <v>22</v>
      </c>
      <c r="L2299" t="s">
        <v>22</v>
      </c>
      <c r="M2299" t="s">
        <v>17086</v>
      </c>
      <c r="N2299" t="s">
        <v>22</v>
      </c>
      <c r="O2299" t="s">
        <v>22</v>
      </c>
    </row>
    <row r="2300" spans="1:15" x14ac:dyDescent="0.35">
      <c r="A2300" t="s">
        <v>9097</v>
      </c>
      <c r="B2300" t="s">
        <v>17088</v>
      </c>
      <c r="C2300" t="s">
        <v>22</v>
      </c>
      <c r="D2300" t="s">
        <v>22</v>
      </c>
      <c r="E2300" t="s">
        <v>14334</v>
      </c>
      <c r="F2300" t="s">
        <v>13347</v>
      </c>
      <c r="G2300" t="s">
        <v>22</v>
      </c>
      <c r="H2300" t="s">
        <v>22</v>
      </c>
      <c r="I2300" t="s">
        <v>22</v>
      </c>
      <c r="J2300" t="s">
        <v>22</v>
      </c>
      <c r="K2300" t="s">
        <v>22</v>
      </c>
      <c r="L2300" t="s">
        <v>22</v>
      </c>
      <c r="M2300" t="s">
        <v>17089</v>
      </c>
      <c r="N2300" t="s">
        <v>22</v>
      </c>
      <c r="O2300" t="s">
        <v>22</v>
      </c>
    </row>
    <row r="2301" spans="1:15" x14ac:dyDescent="0.35">
      <c r="A2301" t="s">
        <v>9097</v>
      </c>
      <c r="B2301" t="s">
        <v>17090</v>
      </c>
      <c r="C2301" t="s">
        <v>22</v>
      </c>
      <c r="D2301" t="s">
        <v>22</v>
      </c>
      <c r="E2301" t="s">
        <v>13352</v>
      </c>
      <c r="F2301" t="s">
        <v>13347</v>
      </c>
      <c r="G2301" t="s">
        <v>22</v>
      </c>
      <c r="H2301" t="s">
        <v>7054</v>
      </c>
      <c r="I2301" t="s">
        <v>22</v>
      </c>
      <c r="J2301" t="s">
        <v>22</v>
      </c>
      <c r="K2301" t="s">
        <v>22</v>
      </c>
      <c r="L2301" t="s">
        <v>22</v>
      </c>
      <c r="M2301" t="s">
        <v>17090</v>
      </c>
      <c r="N2301" t="s">
        <v>22</v>
      </c>
      <c r="O2301" t="s">
        <v>22</v>
      </c>
    </row>
    <row r="2302" spans="1:15" x14ac:dyDescent="0.35">
      <c r="A2302" t="s">
        <v>9097</v>
      </c>
      <c r="B2302" t="s">
        <v>17091</v>
      </c>
      <c r="C2302" t="s">
        <v>22</v>
      </c>
      <c r="D2302" t="s">
        <v>22</v>
      </c>
      <c r="E2302" t="s">
        <v>14334</v>
      </c>
      <c r="F2302" t="s">
        <v>13347</v>
      </c>
      <c r="G2302" t="s">
        <v>22</v>
      </c>
      <c r="H2302" t="s">
        <v>22</v>
      </c>
      <c r="I2302" t="s">
        <v>22</v>
      </c>
      <c r="J2302" t="s">
        <v>22</v>
      </c>
      <c r="K2302" t="s">
        <v>22</v>
      </c>
      <c r="L2302" t="s">
        <v>22</v>
      </c>
      <c r="M2302" t="s">
        <v>17091</v>
      </c>
      <c r="N2302" t="s">
        <v>22</v>
      </c>
      <c r="O2302" t="s">
        <v>22</v>
      </c>
    </row>
    <row r="2303" spans="1:15" x14ac:dyDescent="0.35">
      <c r="A2303" t="s">
        <v>17092</v>
      </c>
      <c r="B2303" t="s">
        <v>17093</v>
      </c>
      <c r="C2303" t="s">
        <v>22</v>
      </c>
      <c r="D2303" t="s">
        <v>22</v>
      </c>
      <c r="E2303" t="s">
        <v>14951</v>
      </c>
      <c r="F2303" t="s">
        <v>13347</v>
      </c>
      <c r="G2303" t="s">
        <v>22</v>
      </c>
      <c r="H2303" t="s">
        <v>22</v>
      </c>
      <c r="I2303" t="s">
        <v>22</v>
      </c>
      <c r="J2303" t="s">
        <v>22</v>
      </c>
      <c r="K2303" t="s">
        <v>22</v>
      </c>
      <c r="L2303" t="s">
        <v>22</v>
      </c>
      <c r="M2303" t="s">
        <v>17094</v>
      </c>
      <c r="N2303" t="s">
        <v>22</v>
      </c>
      <c r="O2303" t="s">
        <v>22</v>
      </c>
    </row>
    <row r="2304" spans="1:15" x14ac:dyDescent="0.35">
      <c r="A2304" t="s">
        <v>10278</v>
      </c>
      <c r="B2304" t="s">
        <v>17095</v>
      </c>
      <c r="C2304" t="s">
        <v>22</v>
      </c>
      <c r="D2304" t="s">
        <v>22</v>
      </c>
      <c r="E2304" t="s">
        <v>13352</v>
      </c>
      <c r="F2304" t="s">
        <v>13351</v>
      </c>
      <c r="G2304" t="s">
        <v>22</v>
      </c>
      <c r="H2304" t="s">
        <v>22</v>
      </c>
      <c r="I2304" t="s">
        <v>22</v>
      </c>
      <c r="J2304" t="s">
        <v>22</v>
      </c>
      <c r="K2304" t="s">
        <v>22</v>
      </c>
      <c r="L2304" t="s">
        <v>22</v>
      </c>
      <c r="M2304" t="s">
        <v>17095</v>
      </c>
      <c r="N2304" t="s">
        <v>22</v>
      </c>
      <c r="O2304" t="s">
        <v>22</v>
      </c>
    </row>
    <row r="2305" spans="1:15" x14ac:dyDescent="0.35">
      <c r="A2305" t="s">
        <v>10278</v>
      </c>
      <c r="B2305" t="s">
        <v>17096</v>
      </c>
      <c r="C2305" t="s">
        <v>22</v>
      </c>
      <c r="D2305" t="s">
        <v>22</v>
      </c>
      <c r="E2305" t="s">
        <v>13352</v>
      </c>
      <c r="F2305" t="s">
        <v>13351</v>
      </c>
      <c r="H2305" t="s">
        <v>22</v>
      </c>
      <c r="I2305" t="s">
        <v>22</v>
      </c>
      <c r="J2305" t="s">
        <v>22</v>
      </c>
      <c r="K2305" t="s">
        <v>22</v>
      </c>
      <c r="L2305" t="s">
        <v>22</v>
      </c>
      <c r="M2305" t="s">
        <v>17096</v>
      </c>
      <c r="N2305" t="s">
        <v>22</v>
      </c>
      <c r="O2305" t="s">
        <v>22</v>
      </c>
    </row>
    <row r="2306" spans="1:15" x14ac:dyDescent="0.35">
      <c r="A2306" t="s">
        <v>10278</v>
      </c>
      <c r="B2306" t="s">
        <v>17097</v>
      </c>
      <c r="C2306" t="s">
        <v>22</v>
      </c>
      <c r="D2306" t="s">
        <v>22</v>
      </c>
      <c r="E2306" t="s">
        <v>14334</v>
      </c>
      <c r="F2306" t="s">
        <v>13347</v>
      </c>
      <c r="G2306" t="s">
        <v>22</v>
      </c>
      <c r="H2306" t="s">
        <v>22</v>
      </c>
      <c r="I2306" t="s">
        <v>22</v>
      </c>
      <c r="J2306" t="s">
        <v>22</v>
      </c>
      <c r="K2306" t="s">
        <v>22</v>
      </c>
      <c r="L2306" t="s">
        <v>22</v>
      </c>
      <c r="M2306" t="s">
        <v>17098</v>
      </c>
      <c r="N2306" t="s">
        <v>22</v>
      </c>
      <c r="O2306" t="s">
        <v>22</v>
      </c>
    </row>
    <row r="2307" spans="1:15" x14ac:dyDescent="0.35">
      <c r="A2307" t="s">
        <v>10278</v>
      </c>
      <c r="B2307" t="s">
        <v>17099</v>
      </c>
      <c r="C2307" t="s">
        <v>22</v>
      </c>
      <c r="D2307" t="s">
        <v>22</v>
      </c>
      <c r="E2307" t="s">
        <v>14334</v>
      </c>
      <c r="F2307" t="s">
        <v>13347</v>
      </c>
      <c r="G2307" t="s">
        <v>22</v>
      </c>
      <c r="H2307" t="s">
        <v>22</v>
      </c>
      <c r="I2307" t="s">
        <v>22</v>
      </c>
      <c r="J2307" t="s">
        <v>22</v>
      </c>
      <c r="K2307" t="s">
        <v>22</v>
      </c>
      <c r="L2307" t="s">
        <v>22</v>
      </c>
      <c r="M2307" t="s">
        <v>17099</v>
      </c>
      <c r="N2307" t="s">
        <v>22</v>
      </c>
      <c r="O2307" t="s">
        <v>22</v>
      </c>
    </row>
    <row r="2308" spans="1:15" x14ac:dyDescent="0.35">
      <c r="A2308" t="s">
        <v>10278</v>
      </c>
      <c r="B2308" t="s">
        <v>17100</v>
      </c>
      <c r="C2308" t="s">
        <v>22</v>
      </c>
      <c r="D2308" t="s">
        <v>22</v>
      </c>
      <c r="E2308" t="s">
        <v>14334</v>
      </c>
      <c r="F2308" t="s">
        <v>13347</v>
      </c>
      <c r="G2308" t="s">
        <v>22</v>
      </c>
      <c r="H2308" t="s">
        <v>7052</v>
      </c>
      <c r="I2308" t="s">
        <v>22</v>
      </c>
      <c r="J2308" t="s">
        <v>22</v>
      </c>
      <c r="K2308" t="s">
        <v>22</v>
      </c>
      <c r="L2308" t="s">
        <v>22</v>
      </c>
      <c r="M2308" t="s">
        <v>17100</v>
      </c>
      <c r="N2308" t="s">
        <v>22</v>
      </c>
      <c r="O2308" t="s">
        <v>22</v>
      </c>
    </row>
    <row r="2309" spans="1:15" x14ac:dyDescent="0.35">
      <c r="A2309" t="s">
        <v>10278</v>
      </c>
      <c r="B2309" t="s">
        <v>17101</v>
      </c>
      <c r="C2309" t="s">
        <v>22</v>
      </c>
      <c r="D2309" t="s">
        <v>22</v>
      </c>
      <c r="E2309" t="s">
        <v>14334</v>
      </c>
      <c r="F2309" t="s">
        <v>13347</v>
      </c>
      <c r="G2309" t="s">
        <v>22</v>
      </c>
      <c r="H2309" t="s">
        <v>22</v>
      </c>
      <c r="I2309" t="s">
        <v>22</v>
      </c>
      <c r="J2309" t="s">
        <v>22</v>
      </c>
      <c r="K2309" t="s">
        <v>22</v>
      </c>
      <c r="L2309" t="s">
        <v>22</v>
      </c>
      <c r="M2309" t="s">
        <v>17101</v>
      </c>
      <c r="N2309" t="s">
        <v>22</v>
      </c>
      <c r="O2309" t="s">
        <v>22</v>
      </c>
    </row>
    <row r="2310" spans="1:15" x14ac:dyDescent="0.35">
      <c r="A2310" t="s">
        <v>10751</v>
      </c>
      <c r="B2310" t="s">
        <v>17102</v>
      </c>
      <c r="C2310" t="s">
        <v>22</v>
      </c>
      <c r="D2310" t="s">
        <v>22</v>
      </c>
      <c r="E2310" t="s">
        <v>14334</v>
      </c>
      <c r="F2310" t="s">
        <v>13347</v>
      </c>
      <c r="G2310" t="s">
        <v>22</v>
      </c>
      <c r="H2310" t="s">
        <v>22</v>
      </c>
      <c r="I2310" t="s">
        <v>22</v>
      </c>
      <c r="J2310" t="s">
        <v>22</v>
      </c>
      <c r="K2310" t="s">
        <v>22</v>
      </c>
      <c r="L2310" t="s">
        <v>22</v>
      </c>
      <c r="M2310" t="s">
        <v>17102</v>
      </c>
      <c r="N2310" t="s">
        <v>22</v>
      </c>
      <c r="O2310" t="s">
        <v>22</v>
      </c>
    </row>
    <row r="2311" spans="1:15" x14ac:dyDescent="0.35">
      <c r="A2311" t="s">
        <v>10751</v>
      </c>
      <c r="B2311" t="s">
        <v>17103</v>
      </c>
      <c r="C2311" t="s">
        <v>22</v>
      </c>
      <c r="D2311" t="s">
        <v>22</v>
      </c>
      <c r="E2311" t="s">
        <v>13352</v>
      </c>
      <c r="F2311" t="s">
        <v>13351</v>
      </c>
      <c r="G2311" t="s">
        <v>22</v>
      </c>
      <c r="H2311" t="s">
        <v>7054</v>
      </c>
      <c r="I2311" t="s">
        <v>22</v>
      </c>
      <c r="J2311" t="s">
        <v>22</v>
      </c>
      <c r="K2311" t="s">
        <v>22</v>
      </c>
      <c r="L2311" t="s">
        <v>22</v>
      </c>
      <c r="M2311" t="s">
        <v>17104</v>
      </c>
      <c r="N2311" t="s">
        <v>22</v>
      </c>
      <c r="O2311" t="s">
        <v>22</v>
      </c>
    </row>
    <row r="2312" spans="1:15" x14ac:dyDescent="0.35">
      <c r="A2312" t="s">
        <v>10751</v>
      </c>
      <c r="B2312" t="s">
        <v>17105</v>
      </c>
      <c r="C2312" t="s">
        <v>22</v>
      </c>
      <c r="D2312" t="s">
        <v>22</v>
      </c>
      <c r="E2312" t="s">
        <v>14334</v>
      </c>
      <c r="F2312" t="s">
        <v>13347</v>
      </c>
      <c r="G2312" t="s">
        <v>22</v>
      </c>
      <c r="H2312" t="s">
        <v>22</v>
      </c>
      <c r="I2312" t="s">
        <v>22</v>
      </c>
      <c r="J2312" t="s">
        <v>22</v>
      </c>
      <c r="K2312" t="s">
        <v>22</v>
      </c>
      <c r="L2312" t="s">
        <v>22</v>
      </c>
      <c r="M2312" t="s">
        <v>17106</v>
      </c>
      <c r="N2312" t="s">
        <v>22</v>
      </c>
      <c r="O2312" t="s">
        <v>22</v>
      </c>
    </row>
    <row r="2313" spans="1:15" x14ac:dyDescent="0.35">
      <c r="A2313" t="s">
        <v>10751</v>
      </c>
      <c r="B2313" t="s">
        <v>17107</v>
      </c>
      <c r="C2313" t="s">
        <v>22</v>
      </c>
      <c r="D2313" t="s">
        <v>22</v>
      </c>
      <c r="E2313" t="s">
        <v>13352</v>
      </c>
      <c r="F2313" t="s">
        <v>13351</v>
      </c>
      <c r="G2313" t="s">
        <v>22</v>
      </c>
      <c r="H2313" t="s">
        <v>7054</v>
      </c>
      <c r="I2313" t="s">
        <v>22</v>
      </c>
      <c r="J2313" t="s">
        <v>22</v>
      </c>
      <c r="K2313" t="s">
        <v>22</v>
      </c>
      <c r="L2313">
        <v>98</v>
      </c>
      <c r="M2313" t="s">
        <v>17107</v>
      </c>
      <c r="N2313" t="s">
        <v>22</v>
      </c>
      <c r="O2313" t="s">
        <v>22</v>
      </c>
    </row>
    <row r="2314" spans="1:15" x14ac:dyDescent="0.35">
      <c r="A2314" t="s">
        <v>10751</v>
      </c>
      <c r="B2314" t="s">
        <v>17108</v>
      </c>
      <c r="C2314" t="s">
        <v>22</v>
      </c>
      <c r="D2314" t="s">
        <v>22</v>
      </c>
      <c r="E2314" t="s">
        <v>14334</v>
      </c>
      <c r="F2314" t="s">
        <v>13347</v>
      </c>
      <c r="G2314" t="s">
        <v>22</v>
      </c>
      <c r="H2314" t="s">
        <v>22</v>
      </c>
      <c r="I2314" t="s">
        <v>22</v>
      </c>
      <c r="J2314" t="s">
        <v>22</v>
      </c>
      <c r="K2314" t="s">
        <v>22</v>
      </c>
      <c r="L2314" t="s">
        <v>22</v>
      </c>
      <c r="M2314" t="s">
        <v>17108</v>
      </c>
      <c r="N2314" t="s">
        <v>22</v>
      </c>
      <c r="O2314" t="s">
        <v>22</v>
      </c>
    </row>
    <row r="2315" spans="1:15" x14ac:dyDescent="0.35">
      <c r="A2315" t="s">
        <v>80</v>
      </c>
      <c r="B2315" t="s">
        <v>17109</v>
      </c>
      <c r="C2315" t="s">
        <v>22</v>
      </c>
      <c r="D2315" t="s">
        <v>22</v>
      </c>
      <c r="E2315" t="s">
        <v>14334</v>
      </c>
      <c r="F2315" t="s">
        <v>13347</v>
      </c>
      <c r="G2315" t="s">
        <v>22</v>
      </c>
      <c r="H2315" t="s">
        <v>22</v>
      </c>
      <c r="I2315" t="s">
        <v>22</v>
      </c>
      <c r="J2315" t="s">
        <v>22</v>
      </c>
      <c r="K2315" t="s">
        <v>22</v>
      </c>
      <c r="L2315" t="s">
        <v>22</v>
      </c>
      <c r="M2315" t="s">
        <v>17110</v>
      </c>
      <c r="N2315" t="s">
        <v>22</v>
      </c>
      <c r="O2315" t="s">
        <v>22</v>
      </c>
    </row>
    <row r="2316" spans="1:15" x14ac:dyDescent="0.35">
      <c r="A2316" t="s">
        <v>80</v>
      </c>
      <c r="B2316" t="s">
        <v>17111</v>
      </c>
      <c r="C2316" t="s">
        <v>22</v>
      </c>
      <c r="D2316" t="s">
        <v>22</v>
      </c>
      <c r="E2316" t="s">
        <v>14334</v>
      </c>
      <c r="F2316" t="s">
        <v>13347</v>
      </c>
      <c r="G2316" t="s">
        <v>22</v>
      </c>
      <c r="H2316" t="s">
        <v>22</v>
      </c>
      <c r="I2316" t="s">
        <v>22</v>
      </c>
      <c r="J2316" t="s">
        <v>22</v>
      </c>
      <c r="K2316" t="s">
        <v>22</v>
      </c>
      <c r="L2316" t="s">
        <v>22</v>
      </c>
      <c r="M2316" t="s">
        <v>17111</v>
      </c>
      <c r="N2316" t="s">
        <v>22</v>
      </c>
      <c r="O2316" t="s">
        <v>22</v>
      </c>
    </row>
    <row r="2317" spans="1:15" x14ac:dyDescent="0.35">
      <c r="A2317" t="s">
        <v>80</v>
      </c>
      <c r="B2317" t="s">
        <v>17112</v>
      </c>
      <c r="C2317" t="s">
        <v>22</v>
      </c>
      <c r="D2317" t="s">
        <v>22</v>
      </c>
      <c r="E2317" t="s">
        <v>14334</v>
      </c>
      <c r="F2317" t="s">
        <v>13347</v>
      </c>
      <c r="G2317" t="s">
        <v>22</v>
      </c>
      <c r="H2317" t="s">
        <v>22</v>
      </c>
      <c r="I2317" t="s">
        <v>22</v>
      </c>
      <c r="J2317" t="s">
        <v>22</v>
      </c>
      <c r="K2317" t="s">
        <v>22</v>
      </c>
      <c r="L2317" t="s">
        <v>22</v>
      </c>
      <c r="M2317" t="s">
        <v>17113</v>
      </c>
      <c r="N2317" t="s">
        <v>22</v>
      </c>
      <c r="O2317" t="s">
        <v>22</v>
      </c>
    </row>
    <row r="2318" spans="1:15" x14ac:dyDescent="0.35">
      <c r="A2318" t="s">
        <v>80</v>
      </c>
      <c r="B2318" t="s">
        <v>17114</v>
      </c>
      <c r="C2318" t="s">
        <v>22</v>
      </c>
      <c r="D2318" t="s">
        <v>22</v>
      </c>
      <c r="E2318" t="s">
        <v>14334</v>
      </c>
      <c r="F2318" t="s">
        <v>13347</v>
      </c>
      <c r="G2318" t="s">
        <v>22</v>
      </c>
      <c r="H2318" t="s">
        <v>22</v>
      </c>
      <c r="I2318" t="s">
        <v>22</v>
      </c>
      <c r="J2318" t="s">
        <v>22</v>
      </c>
      <c r="K2318" t="s">
        <v>22</v>
      </c>
      <c r="L2318" t="s">
        <v>22</v>
      </c>
      <c r="M2318" t="s">
        <v>17115</v>
      </c>
      <c r="N2318" t="s">
        <v>22</v>
      </c>
      <c r="O2318" t="s">
        <v>22</v>
      </c>
    </row>
    <row r="2319" spans="1:15" x14ac:dyDescent="0.35">
      <c r="A2319" t="s">
        <v>80</v>
      </c>
      <c r="B2319" t="s">
        <v>17116</v>
      </c>
      <c r="C2319" t="s">
        <v>22</v>
      </c>
      <c r="D2319" t="s">
        <v>22</v>
      </c>
      <c r="E2319" t="s">
        <v>14334</v>
      </c>
      <c r="F2319" t="s">
        <v>13347</v>
      </c>
      <c r="G2319" t="s">
        <v>22</v>
      </c>
      <c r="H2319" t="s">
        <v>7052</v>
      </c>
      <c r="I2319" t="s">
        <v>7040</v>
      </c>
      <c r="J2319" t="s">
        <v>22</v>
      </c>
      <c r="K2319" t="s">
        <v>22</v>
      </c>
      <c r="L2319" t="s">
        <v>22</v>
      </c>
      <c r="M2319" t="s">
        <v>17116</v>
      </c>
      <c r="N2319" t="s">
        <v>22</v>
      </c>
      <c r="O2319" t="s">
        <v>22</v>
      </c>
    </row>
    <row r="2320" spans="1:15" x14ac:dyDescent="0.35">
      <c r="A2320" t="s">
        <v>80</v>
      </c>
      <c r="B2320" t="s">
        <v>17117</v>
      </c>
      <c r="C2320" t="s">
        <v>22</v>
      </c>
      <c r="D2320" t="s">
        <v>22</v>
      </c>
      <c r="E2320" t="s">
        <v>14334</v>
      </c>
      <c r="F2320" t="s">
        <v>13347</v>
      </c>
      <c r="G2320" t="s">
        <v>22</v>
      </c>
      <c r="H2320" t="s">
        <v>22</v>
      </c>
      <c r="I2320" t="s">
        <v>22</v>
      </c>
      <c r="J2320" t="s">
        <v>22</v>
      </c>
      <c r="K2320" t="s">
        <v>22</v>
      </c>
      <c r="L2320" t="s">
        <v>22</v>
      </c>
      <c r="M2320" t="s">
        <v>17118</v>
      </c>
      <c r="N2320" t="s">
        <v>22</v>
      </c>
      <c r="O2320" t="s">
        <v>22</v>
      </c>
    </row>
    <row r="2321" spans="1:15" x14ac:dyDescent="0.35">
      <c r="A2321" t="s">
        <v>80</v>
      </c>
      <c r="B2321" t="s">
        <v>17119</v>
      </c>
      <c r="C2321" t="s">
        <v>22</v>
      </c>
      <c r="D2321" t="s">
        <v>22</v>
      </c>
      <c r="E2321" t="s">
        <v>14334</v>
      </c>
      <c r="F2321" t="s">
        <v>13347</v>
      </c>
      <c r="G2321" t="s">
        <v>22</v>
      </c>
      <c r="H2321" t="s">
        <v>22</v>
      </c>
      <c r="I2321" t="s">
        <v>22</v>
      </c>
      <c r="J2321" t="s">
        <v>22</v>
      </c>
      <c r="K2321" t="s">
        <v>22</v>
      </c>
      <c r="L2321" t="s">
        <v>22</v>
      </c>
      <c r="M2321" t="s">
        <v>17120</v>
      </c>
      <c r="N2321" t="s">
        <v>22</v>
      </c>
      <c r="O2321" t="s">
        <v>22</v>
      </c>
    </row>
    <row r="2322" spans="1:15" x14ac:dyDescent="0.35">
      <c r="A2322" t="s">
        <v>80</v>
      </c>
      <c r="B2322" t="s">
        <v>17121</v>
      </c>
      <c r="C2322" t="s">
        <v>22</v>
      </c>
      <c r="D2322" t="s">
        <v>22</v>
      </c>
      <c r="E2322" t="s">
        <v>14334</v>
      </c>
      <c r="F2322" t="s">
        <v>13347</v>
      </c>
      <c r="G2322" t="s">
        <v>22</v>
      </c>
      <c r="H2322" t="s">
        <v>7046</v>
      </c>
      <c r="I2322" t="s">
        <v>22</v>
      </c>
      <c r="J2322" t="s">
        <v>22</v>
      </c>
      <c r="K2322" t="s">
        <v>22</v>
      </c>
      <c r="L2322" t="s">
        <v>22</v>
      </c>
      <c r="M2322" t="s">
        <v>17122</v>
      </c>
      <c r="N2322" t="s">
        <v>22</v>
      </c>
      <c r="O2322" t="s">
        <v>22</v>
      </c>
    </row>
    <row r="2323" spans="1:15" x14ac:dyDescent="0.35">
      <c r="A2323" t="s">
        <v>80</v>
      </c>
      <c r="B2323" t="s">
        <v>17123</v>
      </c>
      <c r="C2323" t="s">
        <v>22</v>
      </c>
      <c r="D2323" t="s">
        <v>22</v>
      </c>
      <c r="E2323" t="s">
        <v>14334</v>
      </c>
      <c r="F2323" t="s">
        <v>13347</v>
      </c>
      <c r="G2323" t="s">
        <v>22</v>
      </c>
      <c r="H2323" t="s">
        <v>7052</v>
      </c>
      <c r="I2323" t="s">
        <v>22</v>
      </c>
      <c r="J2323" t="s">
        <v>22</v>
      </c>
      <c r="K2323" t="s">
        <v>22</v>
      </c>
      <c r="L2323" t="s">
        <v>22</v>
      </c>
      <c r="M2323" t="s">
        <v>17123</v>
      </c>
      <c r="N2323" t="s">
        <v>22</v>
      </c>
      <c r="O2323" t="s">
        <v>22</v>
      </c>
    </row>
    <row r="2324" spans="1:15" x14ac:dyDescent="0.35">
      <c r="A2324" t="s">
        <v>80</v>
      </c>
      <c r="B2324" t="s">
        <v>17124</v>
      </c>
      <c r="C2324" t="s">
        <v>22</v>
      </c>
      <c r="D2324" t="s">
        <v>22</v>
      </c>
      <c r="E2324" t="s">
        <v>14334</v>
      </c>
      <c r="F2324" t="s">
        <v>13347</v>
      </c>
      <c r="G2324" t="s">
        <v>22</v>
      </c>
      <c r="H2324" t="s">
        <v>22</v>
      </c>
      <c r="I2324" t="s">
        <v>22</v>
      </c>
      <c r="J2324" t="s">
        <v>22</v>
      </c>
      <c r="K2324" t="s">
        <v>22</v>
      </c>
      <c r="L2324" t="s">
        <v>22</v>
      </c>
      <c r="M2324" t="s">
        <v>17124</v>
      </c>
      <c r="N2324" t="s">
        <v>22</v>
      </c>
      <c r="O2324" t="s">
        <v>22</v>
      </c>
    </row>
    <row r="2325" spans="1:15" x14ac:dyDescent="0.35">
      <c r="A2325" t="s">
        <v>80</v>
      </c>
      <c r="B2325" t="s">
        <v>17125</v>
      </c>
      <c r="C2325" t="s">
        <v>22</v>
      </c>
      <c r="D2325" t="s">
        <v>22</v>
      </c>
      <c r="E2325" t="s">
        <v>14334</v>
      </c>
      <c r="F2325" t="s">
        <v>13347</v>
      </c>
      <c r="G2325" t="s">
        <v>22</v>
      </c>
      <c r="H2325" t="s">
        <v>7052</v>
      </c>
      <c r="I2325" t="s">
        <v>7040</v>
      </c>
      <c r="J2325" t="s">
        <v>22</v>
      </c>
      <c r="K2325" t="s">
        <v>22</v>
      </c>
      <c r="L2325">
        <v>270</v>
      </c>
      <c r="M2325" t="s">
        <v>17125</v>
      </c>
      <c r="N2325" t="s">
        <v>22</v>
      </c>
      <c r="O2325" t="s">
        <v>22</v>
      </c>
    </row>
    <row r="2326" spans="1:15" x14ac:dyDescent="0.35">
      <c r="A2326" t="s">
        <v>80</v>
      </c>
      <c r="B2326" t="s">
        <v>17126</v>
      </c>
      <c r="C2326" t="s">
        <v>22</v>
      </c>
      <c r="D2326" t="s">
        <v>22</v>
      </c>
      <c r="E2326" t="s">
        <v>14334</v>
      </c>
      <c r="F2326" t="s">
        <v>13347</v>
      </c>
      <c r="G2326" t="s">
        <v>22</v>
      </c>
      <c r="H2326" t="s">
        <v>22</v>
      </c>
      <c r="I2326" t="s">
        <v>22</v>
      </c>
      <c r="J2326" t="s">
        <v>22</v>
      </c>
      <c r="K2326" t="s">
        <v>22</v>
      </c>
      <c r="L2326" t="s">
        <v>22</v>
      </c>
      <c r="M2326" t="s">
        <v>17127</v>
      </c>
      <c r="N2326" t="s">
        <v>22</v>
      </c>
      <c r="O2326" t="s">
        <v>22</v>
      </c>
    </row>
    <row r="2327" spans="1:15" x14ac:dyDescent="0.35">
      <c r="A2327" t="s">
        <v>80</v>
      </c>
      <c r="B2327" t="s">
        <v>17128</v>
      </c>
      <c r="C2327" t="s">
        <v>22</v>
      </c>
      <c r="D2327" t="s">
        <v>22</v>
      </c>
      <c r="E2327" t="s">
        <v>14334</v>
      </c>
      <c r="F2327" t="s">
        <v>13347</v>
      </c>
      <c r="G2327" t="s">
        <v>22</v>
      </c>
      <c r="H2327" t="s">
        <v>7052</v>
      </c>
      <c r="I2327" t="s">
        <v>22</v>
      </c>
      <c r="J2327" t="s">
        <v>22</v>
      </c>
      <c r="K2327" t="s">
        <v>22</v>
      </c>
      <c r="L2327">
        <v>270</v>
      </c>
      <c r="M2327" t="s">
        <v>17128</v>
      </c>
      <c r="N2327" t="s">
        <v>22</v>
      </c>
      <c r="O2327" t="s">
        <v>22</v>
      </c>
    </row>
    <row r="2328" spans="1:15" x14ac:dyDescent="0.35">
      <c r="A2328" t="s">
        <v>80</v>
      </c>
      <c r="B2328" t="s">
        <v>17129</v>
      </c>
      <c r="C2328" t="s">
        <v>22</v>
      </c>
      <c r="D2328" t="s">
        <v>22</v>
      </c>
      <c r="E2328" t="s">
        <v>14334</v>
      </c>
      <c r="F2328" t="s">
        <v>13347</v>
      </c>
      <c r="G2328" t="s">
        <v>22</v>
      </c>
      <c r="H2328" t="s">
        <v>7052</v>
      </c>
      <c r="I2328" t="s">
        <v>22</v>
      </c>
      <c r="J2328" t="s">
        <v>22</v>
      </c>
      <c r="K2328" t="s">
        <v>22</v>
      </c>
      <c r="L2328">
        <v>270</v>
      </c>
      <c r="M2328" t="s">
        <v>17129</v>
      </c>
      <c r="N2328" t="s">
        <v>22</v>
      </c>
      <c r="O2328" t="s">
        <v>22</v>
      </c>
    </row>
    <row r="2329" spans="1:15" x14ac:dyDescent="0.35">
      <c r="A2329" t="s">
        <v>80</v>
      </c>
      <c r="B2329" t="s">
        <v>17130</v>
      </c>
      <c r="C2329" t="s">
        <v>22</v>
      </c>
      <c r="D2329" t="s">
        <v>22</v>
      </c>
      <c r="E2329" t="s">
        <v>14334</v>
      </c>
      <c r="F2329" t="s">
        <v>13347</v>
      </c>
      <c r="G2329" t="s">
        <v>22</v>
      </c>
      <c r="H2329" t="s">
        <v>7052</v>
      </c>
      <c r="I2329" t="s">
        <v>22</v>
      </c>
      <c r="J2329" t="s">
        <v>22</v>
      </c>
      <c r="K2329" t="s">
        <v>22</v>
      </c>
      <c r="L2329">
        <v>270</v>
      </c>
      <c r="M2329" t="s">
        <v>17130</v>
      </c>
      <c r="N2329" t="s">
        <v>22</v>
      </c>
      <c r="O2329" t="s">
        <v>22</v>
      </c>
    </row>
    <row r="2330" spans="1:15" x14ac:dyDescent="0.35">
      <c r="A2330" t="s">
        <v>80</v>
      </c>
      <c r="B2330" t="s">
        <v>17131</v>
      </c>
      <c r="C2330" t="s">
        <v>22</v>
      </c>
      <c r="D2330" t="s">
        <v>22</v>
      </c>
      <c r="E2330" t="s">
        <v>14334</v>
      </c>
      <c r="F2330" t="s">
        <v>13347</v>
      </c>
      <c r="G2330" t="s">
        <v>22</v>
      </c>
      <c r="H2330" t="s">
        <v>7052</v>
      </c>
      <c r="I2330" t="s">
        <v>22</v>
      </c>
      <c r="J2330" t="s">
        <v>22</v>
      </c>
      <c r="K2330" t="s">
        <v>22</v>
      </c>
      <c r="L2330">
        <v>270</v>
      </c>
      <c r="M2330" t="s">
        <v>17131</v>
      </c>
      <c r="N2330" t="s">
        <v>22</v>
      </c>
      <c r="O2330" t="s">
        <v>22</v>
      </c>
    </row>
    <row r="2331" spans="1:15" x14ac:dyDescent="0.35">
      <c r="A2331" t="s">
        <v>80</v>
      </c>
      <c r="B2331" t="s">
        <v>17132</v>
      </c>
      <c r="C2331" t="s">
        <v>22</v>
      </c>
      <c r="D2331" t="s">
        <v>22</v>
      </c>
      <c r="E2331" t="s">
        <v>14334</v>
      </c>
      <c r="F2331" t="s">
        <v>13347</v>
      </c>
      <c r="G2331" t="s">
        <v>22</v>
      </c>
      <c r="H2331" t="s">
        <v>22</v>
      </c>
      <c r="I2331" t="s">
        <v>22</v>
      </c>
      <c r="J2331" t="s">
        <v>22</v>
      </c>
      <c r="K2331" t="s">
        <v>22</v>
      </c>
      <c r="L2331" t="s">
        <v>22</v>
      </c>
      <c r="M2331" t="s">
        <v>17132</v>
      </c>
      <c r="N2331" t="s">
        <v>22</v>
      </c>
      <c r="O2331" t="s">
        <v>22</v>
      </c>
    </row>
    <row r="2332" spans="1:15" x14ac:dyDescent="0.35">
      <c r="A2332" t="s">
        <v>80</v>
      </c>
      <c r="B2332" t="s">
        <v>17133</v>
      </c>
      <c r="C2332" t="s">
        <v>22</v>
      </c>
      <c r="D2332" t="s">
        <v>22</v>
      </c>
      <c r="E2332" t="s">
        <v>14334</v>
      </c>
      <c r="F2332" t="s">
        <v>13347</v>
      </c>
      <c r="G2332" t="s">
        <v>22</v>
      </c>
      <c r="H2332" t="s">
        <v>7046</v>
      </c>
      <c r="I2332" t="s">
        <v>22</v>
      </c>
      <c r="J2332" t="s">
        <v>22</v>
      </c>
      <c r="K2332" t="s">
        <v>22</v>
      </c>
      <c r="L2332" t="s">
        <v>22</v>
      </c>
      <c r="M2332" t="s">
        <v>17133</v>
      </c>
      <c r="N2332" t="s">
        <v>22</v>
      </c>
      <c r="O2332" t="s">
        <v>22</v>
      </c>
    </row>
    <row r="2333" spans="1:15" x14ac:dyDescent="0.35">
      <c r="A2333" t="s">
        <v>80</v>
      </c>
      <c r="B2333" t="s">
        <v>17134</v>
      </c>
      <c r="C2333" t="s">
        <v>22</v>
      </c>
      <c r="D2333" t="s">
        <v>22</v>
      </c>
      <c r="E2333" t="s">
        <v>14334</v>
      </c>
      <c r="F2333" t="s">
        <v>13347</v>
      </c>
      <c r="G2333" t="s">
        <v>22</v>
      </c>
      <c r="H2333" t="s">
        <v>22</v>
      </c>
      <c r="I2333" t="s">
        <v>22</v>
      </c>
      <c r="J2333" t="s">
        <v>22</v>
      </c>
      <c r="K2333" t="s">
        <v>22</v>
      </c>
      <c r="L2333" t="s">
        <v>22</v>
      </c>
      <c r="M2333" t="s">
        <v>17135</v>
      </c>
      <c r="N2333" t="s">
        <v>22</v>
      </c>
      <c r="O2333" t="s">
        <v>22</v>
      </c>
    </row>
    <row r="2334" spans="1:15" x14ac:dyDescent="0.35">
      <c r="A2334" t="s">
        <v>80</v>
      </c>
      <c r="B2334" t="s">
        <v>17136</v>
      </c>
      <c r="C2334" t="s">
        <v>22</v>
      </c>
      <c r="D2334" t="s">
        <v>22</v>
      </c>
      <c r="E2334" t="s">
        <v>14334</v>
      </c>
      <c r="F2334" t="s">
        <v>13347</v>
      </c>
      <c r="G2334" t="s">
        <v>22</v>
      </c>
      <c r="H2334" t="s">
        <v>7046</v>
      </c>
      <c r="I2334" t="s">
        <v>22</v>
      </c>
      <c r="J2334" t="s">
        <v>22</v>
      </c>
      <c r="K2334" t="s">
        <v>22</v>
      </c>
      <c r="L2334" t="s">
        <v>22</v>
      </c>
      <c r="M2334" t="s">
        <v>17136</v>
      </c>
      <c r="N2334" t="s">
        <v>22</v>
      </c>
      <c r="O2334" t="s">
        <v>22</v>
      </c>
    </row>
    <row r="2335" spans="1:15" x14ac:dyDescent="0.35">
      <c r="A2335" t="s">
        <v>80</v>
      </c>
      <c r="B2335" t="s">
        <v>17137</v>
      </c>
      <c r="C2335" t="s">
        <v>22</v>
      </c>
      <c r="D2335" t="s">
        <v>22</v>
      </c>
      <c r="E2335" t="s">
        <v>14334</v>
      </c>
      <c r="F2335" t="s">
        <v>13347</v>
      </c>
      <c r="G2335" t="s">
        <v>22</v>
      </c>
      <c r="H2335" t="s">
        <v>7046</v>
      </c>
      <c r="I2335" t="s">
        <v>22</v>
      </c>
      <c r="J2335" t="s">
        <v>22</v>
      </c>
      <c r="K2335" t="s">
        <v>22</v>
      </c>
      <c r="L2335" t="s">
        <v>22</v>
      </c>
      <c r="M2335" t="s">
        <v>17137</v>
      </c>
      <c r="N2335" t="s">
        <v>22</v>
      </c>
      <c r="O2335" t="s">
        <v>22</v>
      </c>
    </row>
    <row r="2336" spans="1:15" x14ac:dyDescent="0.35">
      <c r="A2336" t="s">
        <v>80</v>
      </c>
      <c r="B2336" t="s">
        <v>17138</v>
      </c>
      <c r="C2336" t="s">
        <v>22</v>
      </c>
      <c r="D2336" t="s">
        <v>22</v>
      </c>
      <c r="E2336" t="s">
        <v>14334</v>
      </c>
      <c r="F2336" t="s">
        <v>13347</v>
      </c>
      <c r="G2336" t="s">
        <v>22</v>
      </c>
      <c r="H2336" t="s">
        <v>22</v>
      </c>
      <c r="I2336" t="s">
        <v>22</v>
      </c>
      <c r="J2336" t="s">
        <v>22</v>
      </c>
      <c r="K2336" t="s">
        <v>22</v>
      </c>
      <c r="L2336" t="s">
        <v>22</v>
      </c>
      <c r="M2336" t="s">
        <v>17138</v>
      </c>
      <c r="N2336" t="s">
        <v>22</v>
      </c>
      <c r="O2336" t="s">
        <v>22</v>
      </c>
    </row>
    <row r="2337" spans="1:15" x14ac:dyDescent="0.35">
      <c r="A2337" t="s">
        <v>80</v>
      </c>
      <c r="B2337" t="s">
        <v>17139</v>
      </c>
      <c r="C2337" t="s">
        <v>22</v>
      </c>
      <c r="D2337" t="s">
        <v>22</v>
      </c>
      <c r="E2337" t="s">
        <v>14951</v>
      </c>
      <c r="F2337" t="s">
        <v>13347</v>
      </c>
      <c r="G2337" t="s">
        <v>22</v>
      </c>
      <c r="H2337" t="s">
        <v>22</v>
      </c>
      <c r="I2337" t="s">
        <v>22</v>
      </c>
      <c r="J2337" t="s">
        <v>22</v>
      </c>
      <c r="K2337" t="s">
        <v>22</v>
      </c>
      <c r="L2337" t="s">
        <v>22</v>
      </c>
      <c r="M2337" t="s">
        <v>17139</v>
      </c>
      <c r="N2337" t="s">
        <v>22</v>
      </c>
      <c r="O2337" t="s">
        <v>22</v>
      </c>
    </row>
    <row r="2338" spans="1:15" x14ac:dyDescent="0.35">
      <c r="A2338" t="s">
        <v>80</v>
      </c>
      <c r="B2338" t="s">
        <v>17140</v>
      </c>
      <c r="C2338" t="s">
        <v>22</v>
      </c>
      <c r="D2338" t="s">
        <v>22</v>
      </c>
      <c r="E2338" t="s">
        <v>14334</v>
      </c>
      <c r="F2338" t="s">
        <v>13347</v>
      </c>
      <c r="G2338" t="s">
        <v>22</v>
      </c>
      <c r="H2338" t="s">
        <v>7046</v>
      </c>
      <c r="I2338" t="s">
        <v>22</v>
      </c>
      <c r="J2338" t="s">
        <v>22</v>
      </c>
      <c r="K2338" t="s">
        <v>22</v>
      </c>
      <c r="L2338" t="s">
        <v>22</v>
      </c>
      <c r="M2338" t="s">
        <v>17140</v>
      </c>
      <c r="N2338" t="s">
        <v>22</v>
      </c>
      <c r="O2338" t="s">
        <v>22</v>
      </c>
    </row>
    <row r="2339" spans="1:15" x14ac:dyDescent="0.35">
      <c r="A2339" t="s">
        <v>80</v>
      </c>
      <c r="B2339" t="s">
        <v>17141</v>
      </c>
      <c r="C2339" t="s">
        <v>22</v>
      </c>
      <c r="D2339" t="s">
        <v>22</v>
      </c>
      <c r="E2339" t="s">
        <v>14951</v>
      </c>
      <c r="F2339" t="s">
        <v>13347</v>
      </c>
      <c r="G2339" t="s">
        <v>22</v>
      </c>
      <c r="H2339" t="s">
        <v>22</v>
      </c>
      <c r="I2339" t="s">
        <v>22</v>
      </c>
      <c r="J2339" t="s">
        <v>22</v>
      </c>
      <c r="K2339" t="s">
        <v>22</v>
      </c>
      <c r="L2339" t="s">
        <v>22</v>
      </c>
      <c r="M2339" t="s">
        <v>17141</v>
      </c>
      <c r="N2339" t="s">
        <v>22</v>
      </c>
      <c r="O2339" t="s">
        <v>22</v>
      </c>
    </row>
    <row r="2340" spans="1:15" x14ac:dyDescent="0.35">
      <c r="A2340" t="s">
        <v>80</v>
      </c>
      <c r="B2340" t="s">
        <v>17142</v>
      </c>
      <c r="C2340" t="s">
        <v>22</v>
      </c>
      <c r="D2340" t="s">
        <v>22</v>
      </c>
      <c r="E2340" t="s">
        <v>14951</v>
      </c>
      <c r="F2340" t="s">
        <v>13347</v>
      </c>
      <c r="G2340" t="s">
        <v>22</v>
      </c>
      <c r="H2340" t="s">
        <v>22</v>
      </c>
      <c r="I2340" t="s">
        <v>22</v>
      </c>
      <c r="J2340" t="s">
        <v>22</v>
      </c>
      <c r="K2340" t="s">
        <v>22</v>
      </c>
      <c r="L2340" t="s">
        <v>22</v>
      </c>
      <c r="M2340" t="s">
        <v>17142</v>
      </c>
      <c r="N2340" t="s">
        <v>22</v>
      </c>
      <c r="O2340" t="s">
        <v>22</v>
      </c>
    </row>
    <row r="2341" spans="1:15" x14ac:dyDescent="0.35">
      <c r="A2341" t="s">
        <v>80</v>
      </c>
      <c r="B2341" t="s">
        <v>17143</v>
      </c>
      <c r="C2341" t="s">
        <v>22</v>
      </c>
      <c r="D2341" t="s">
        <v>22</v>
      </c>
      <c r="E2341" t="s">
        <v>14334</v>
      </c>
      <c r="F2341" t="s">
        <v>13347</v>
      </c>
      <c r="G2341" t="s">
        <v>22</v>
      </c>
      <c r="H2341" t="s">
        <v>22</v>
      </c>
      <c r="I2341" t="s">
        <v>22</v>
      </c>
      <c r="J2341" t="s">
        <v>22</v>
      </c>
      <c r="K2341" t="s">
        <v>22</v>
      </c>
      <c r="L2341" t="s">
        <v>22</v>
      </c>
      <c r="M2341" t="s">
        <v>17144</v>
      </c>
      <c r="N2341" t="s">
        <v>22</v>
      </c>
      <c r="O2341" t="s">
        <v>22</v>
      </c>
    </row>
    <row r="2342" spans="1:15" x14ac:dyDescent="0.35">
      <c r="A2342" t="s">
        <v>80</v>
      </c>
      <c r="B2342" t="s">
        <v>17145</v>
      </c>
      <c r="C2342" t="s">
        <v>22</v>
      </c>
      <c r="D2342" t="s">
        <v>22</v>
      </c>
      <c r="E2342" t="s">
        <v>14334</v>
      </c>
      <c r="F2342" t="s">
        <v>13347</v>
      </c>
      <c r="G2342" t="s">
        <v>22</v>
      </c>
      <c r="H2342" t="s">
        <v>22</v>
      </c>
      <c r="I2342" t="s">
        <v>22</v>
      </c>
      <c r="J2342" t="s">
        <v>22</v>
      </c>
      <c r="K2342" t="s">
        <v>22</v>
      </c>
      <c r="L2342" t="s">
        <v>22</v>
      </c>
      <c r="M2342" t="s">
        <v>17146</v>
      </c>
      <c r="N2342" t="s">
        <v>22</v>
      </c>
      <c r="O2342" t="s">
        <v>22</v>
      </c>
    </row>
    <row r="2343" spans="1:15" x14ac:dyDescent="0.35">
      <c r="A2343" t="s">
        <v>80</v>
      </c>
      <c r="B2343" t="s">
        <v>17147</v>
      </c>
      <c r="C2343" t="s">
        <v>22</v>
      </c>
      <c r="D2343" t="s">
        <v>22</v>
      </c>
      <c r="E2343" t="s">
        <v>14951</v>
      </c>
      <c r="F2343" t="s">
        <v>13347</v>
      </c>
      <c r="G2343" t="s">
        <v>22</v>
      </c>
      <c r="H2343" t="s">
        <v>490</v>
      </c>
      <c r="I2343" t="s">
        <v>15253</v>
      </c>
      <c r="J2343" t="s">
        <v>7035</v>
      </c>
      <c r="K2343" t="s">
        <v>22</v>
      </c>
      <c r="L2343">
        <v>150</v>
      </c>
      <c r="M2343" t="s">
        <v>17147</v>
      </c>
      <c r="N2343" t="s">
        <v>22</v>
      </c>
      <c r="O2343" t="s">
        <v>22</v>
      </c>
    </row>
    <row r="2344" spans="1:15" x14ac:dyDescent="0.35">
      <c r="A2344" t="s">
        <v>80</v>
      </c>
      <c r="B2344" t="s">
        <v>17148</v>
      </c>
      <c r="C2344" t="s">
        <v>22</v>
      </c>
      <c r="D2344" t="s">
        <v>22</v>
      </c>
      <c r="E2344" t="s">
        <v>14334</v>
      </c>
      <c r="F2344" t="s">
        <v>13347</v>
      </c>
      <c r="G2344" t="s">
        <v>22</v>
      </c>
      <c r="H2344" t="s">
        <v>22</v>
      </c>
      <c r="I2344" t="s">
        <v>22</v>
      </c>
      <c r="J2344" t="s">
        <v>22</v>
      </c>
      <c r="K2344" t="s">
        <v>22</v>
      </c>
      <c r="L2344" t="s">
        <v>22</v>
      </c>
      <c r="M2344" t="s">
        <v>17149</v>
      </c>
      <c r="N2344" t="s">
        <v>22</v>
      </c>
      <c r="O2344" t="s">
        <v>22</v>
      </c>
    </row>
    <row r="2345" spans="1:15" x14ac:dyDescent="0.35">
      <c r="A2345" t="s">
        <v>80</v>
      </c>
      <c r="B2345" t="s">
        <v>17150</v>
      </c>
      <c r="C2345" t="s">
        <v>22</v>
      </c>
      <c r="D2345" t="s">
        <v>22</v>
      </c>
      <c r="E2345" t="s">
        <v>14951</v>
      </c>
      <c r="F2345" t="s">
        <v>13347</v>
      </c>
      <c r="G2345" t="s">
        <v>22</v>
      </c>
      <c r="H2345" t="s">
        <v>7052</v>
      </c>
      <c r="I2345" t="s">
        <v>22</v>
      </c>
      <c r="J2345" t="s">
        <v>22</v>
      </c>
      <c r="K2345" t="s">
        <v>22</v>
      </c>
      <c r="L2345">
        <v>210</v>
      </c>
      <c r="M2345" t="s">
        <v>17150</v>
      </c>
      <c r="N2345" t="s">
        <v>22</v>
      </c>
      <c r="O2345" t="s">
        <v>22</v>
      </c>
    </row>
    <row r="2346" spans="1:15" x14ac:dyDescent="0.35">
      <c r="A2346" t="s">
        <v>80</v>
      </c>
      <c r="B2346" t="s">
        <v>17151</v>
      </c>
      <c r="C2346" t="s">
        <v>22</v>
      </c>
      <c r="D2346" t="s">
        <v>22</v>
      </c>
      <c r="E2346" t="s">
        <v>13352</v>
      </c>
      <c r="F2346" t="s">
        <v>13351</v>
      </c>
      <c r="G2346" t="s">
        <v>22</v>
      </c>
      <c r="H2346" t="s">
        <v>22</v>
      </c>
      <c r="I2346" t="s">
        <v>22</v>
      </c>
      <c r="J2346" t="s">
        <v>22</v>
      </c>
      <c r="K2346" t="s">
        <v>22</v>
      </c>
      <c r="L2346" t="s">
        <v>22</v>
      </c>
      <c r="M2346" t="s">
        <v>17151</v>
      </c>
      <c r="N2346" t="s">
        <v>22</v>
      </c>
      <c r="O2346" t="s">
        <v>22</v>
      </c>
    </row>
    <row r="2347" spans="1:15" x14ac:dyDescent="0.35">
      <c r="A2347" t="s">
        <v>80</v>
      </c>
      <c r="B2347" t="s">
        <v>4340</v>
      </c>
      <c r="C2347" t="s">
        <v>22</v>
      </c>
      <c r="D2347" t="s">
        <v>22</v>
      </c>
      <c r="E2347" t="s">
        <v>14334</v>
      </c>
      <c r="F2347" t="s">
        <v>13347</v>
      </c>
      <c r="G2347" t="s">
        <v>22</v>
      </c>
      <c r="H2347" t="s">
        <v>7052</v>
      </c>
      <c r="I2347" t="s">
        <v>22</v>
      </c>
      <c r="J2347" t="s">
        <v>22</v>
      </c>
      <c r="K2347" t="s">
        <v>22</v>
      </c>
      <c r="L2347">
        <v>270</v>
      </c>
      <c r="M2347" t="s">
        <v>4340</v>
      </c>
      <c r="N2347" t="s">
        <v>22</v>
      </c>
      <c r="O2347" t="s">
        <v>22</v>
      </c>
    </row>
    <row r="2348" spans="1:15" x14ac:dyDescent="0.35">
      <c r="A2348" t="s">
        <v>80</v>
      </c>
      <c r="B2348" t="s">
        <v>17152</v>
      </c>
      <c r="C2348" t="s">
        <v>22</v>
      </c>
      <c r="D2348" t="s">
        <v>22</v>
      </c>
      <c r="E2348" t="s">
        <v>14951</v>
      </c>
      <c r="F2348" t="s">
        <v>13347</v>
      </c>
      <c r="G2348" t="s">
        <v>22</v>
      </c>
      <c r="H2348" t="s">
        <v>16679</v>
      </c>
      <c r="I2348" t="s">
        <v>7029</v>
      </c>
      <c r="J2348" t="s">
        <v>7035</v>
      </c>
      <c r="K2348" t="s">
        <v>22</v>
      </c>
      <c r="L2348">
        <v>100</v>
      </c>
      <c r="M2348" t="s">
        <v>17152</v>
      </c>
      <c r="N2348" t="s">
        <v>22</v>
      </c>
      <c r="O2348" t="s">
        <v>22</v>
      </c>
    </row>
    <row r="2349" spans="1:15" x14ac:dyDescent="0.35">
      <c r="A2349" t="s">
        <v>80</v>
      </c>
      <c r="B2349" t="s">
        <v>17153</v>
      </c>
      <c r="C2349" t="s">
        <v>22</v>
      </c>
      <c r="D2349" t="s">
        <v>22</v>
      </c>
      <c r="E2349" t="s">
        <v>14951</v>
      </c>
      <c r="F2349" t="s">
        <v>13347</v>
      </c>
      <c r="G2349" t="s">
        <v>22</v>
      </c>
      <c r="H2349" t="s">
        <v>16679</v>
      </c>
      <c r="I2349" t="s">
        <v>7029</v>
      </c>
      <c r="J2349" t="s">
        <v>7035</v>
      </c>
      <c r="K2349" t="s">
        <v>22</v>
      </c>
      <c r="L2349">
        <v>100</v>
      </c>
      <c r="M2349" t="s">
        <v>17152</v>
      </c>
      <c r="N2349" t="s">
        <v>22</v>
      </c>
      <c r="O2349" t="s">
        <v>22</v>
      </c>
    </row>
    <row r="2350" spans="1:15" x14ac:dyDescent="0.35">
      <c r="A2350" t="s">
        <v>80</v>
      </c>
      <c r="B2350" t="s">
        <v>17154</v>
      </c>
      <c r="C2350" t="s">
        <v>22</v>
      </c>
      <c r="D2350" t="s">
        <v>22</v>
      </c>
      <c r="E2350" t="s">
        <v>14349</v>
      </c>
      <c r="F2350" t="s">
        <v>13347</v>
      </c>
      <c r="G2350" t="s">
        <v>22</v>
      </c>
      <c r="H2350" t="s">
        <v>17155</v>
      </c>
      <c r="I2350" t="s">
        <v>7033</v>
      </c>
      <c r="J2350" t="s">
        <v>7035</v>
      </c>
      <c r="K2350" t="s">
        <v>22</v>
      </c>
      <c r="L2350">
        <v>200</v>
      </c>
      <c r="M2350" t="s">
        <v>17156</v>
      </c>
      <c r="N2350" t="s">
        <v>22</v>
      </c>
      <c r="O2350" t="s">
        <v>22</v>
      </c>
    </row>
    <row r="2351" spans="1:15" x14ac:dyDescent="0.35">
      <c r="A2351" t="s">
        <v>80</v>
      </c>
      <c r="B2351" t="s">
        <v>17156</v>
      </c>
      <c r="C2351" t="s">
        <v>22</v>
      </c>
      <c r="D2351" t="s">
        <v>22</v>
      </c>
      <c r="E2351" t="s">
        <v>14349</v>
      </c>
      <c r="F2351" t="s">
        <v>13347</v>
      </c>
      <c r="G2351" t="s">
        <v>22</v>
      </c>
      <c r="H2351" t="s">
        <v>17155</v>
      </c>
      <c r="I2351" t="s">
        <v>7033</v>
      </c>
      <c r="J2351" t="s">
        <v>7035</v>
      </c>
      <c r="K2351" t="s">
        <v>22</v>
      </c>
      <c r="L2351">
        <v>200</v>
      </c>
      <c r="M2351" t="s">
        <v>17156</v>
      </c>
      <c r="N2351" t="s">
        <v>22</v>
      </c>
      <c r="O2351" t="s">
        <v>22</v>
      </c>
    </row>
    <row r="2352" spans="1:15" x14ac:dyDescent="0.35">
      <c r="A2352" t="s">
        <v>80</v>
      </c>
      <c r="B2352" t="s">
        <v>17157</v>
      </c>
      <c r="C2352" t="s">
        <v>22</v>
      </c>
      <c r="D2352" t="s">
        <v>22</v>
      </c>
      <c r="E2352" t="s">
        <v>14334</v>
      </c>
      <c r="F2352" t="s">
        <v>13347</v>
      </c>
      <c r="G2352" t="s">
        <v>22</v>
      </c>
      <c r="H2352" t="s">
        <v>7052</v>
      </c>
      <c r="I2352" t="s">
        <v>22</v>
      </c>
      <c r="J2352" t="s">
        <v>22</v>
      </c>
      <c r="K2352" t="s">
        <v>22</v>
      </c>
      <c r="L2352" t="s">
        <v>22</v>
      </c>
      <c r="M2352" t="s">
        <v>17157</v>
      </c>
      <c r="N2352" t="s">
        <v>22</v>
      </c>
      <c r="O2352" t="s">
        <v>22</v>
      </c>
    </row>
    <row r="2353" spans="1:15" x14ac:dyDescent="0.35">
      <c r="A2353" t="s">
        <v>80</v>
      </c>
      <c r="B2353" t="s">
        <v>17158</v>
      </c>
      <c r="C2353" t="s">
        <v>22</v>
      </c>
      <c r="D2353" t="s">
        <v>22</v>
      </c>
      <c r="E2353" t="s">
        <v>14334</v>
      </c>
      <c r="F2353" t="s">
        <v>13347</v>
      </c>
      <c r="G2353" t="s">
        <v>22</v>
      </c>
      <c r="H2353" t="s">
        <v>22</v>
      </c>
      <c r="I2353" t="s">
        <v>22</v>
      </c>
      <c r="J2353" t="s">
        <v>22</v>
      </c>
      <c r="K2353" t="s">
        <v>22</v>
      </c>
      <c r="L2353" t="s">
        <v>22</v>
      </c>
      <c r="M2353" t="s">
        <v>17158</v>
      </c>
      <c r="N2353" t="s">
        <v>22</v>
      </c>
      <c r="O2353" t="s">
        <v>22</v>
      </c>
    </row>
    <row r="2354" spans="1:15" x14ac:dyDescent="0.35">
      <c r="A2354" t="s">
        <v>80</v>
      </c>
      <c r="B2354" t="s">
        <v>17159</v>
      </c>
      <c r="C2354" t="s">
        <v>22</v>
      </c>
      <c r="D2354" t="s">
        <v>22</v>
      </c>
      <c r="E2354" t="s">
        <v>13352</v>
      </c>
      <c r="F2354" t="s">
        <v>13347</v>
      </c>
      <c r="G2354" t="s">
        <v>22</v>
      </c>
      <c r="H2354" t="s">
        <v>7054</v>
      </c>
      <c r="I2354" t="s">
        <v>22</v>
      </c>
      <c r="J2354" t="s">
        <v>22</v>
      </c>
      <c r="K2354" t="s">
        <v>22</v>
      </c>
      <c r="L2354" t="s">
        <v>22</v>
      </c>
      <c r="M2354" t="s">
        <v>17159</v>
      </c>
      <c r="N2354" t="s">
        <v>22</v>
      </c>
      <c r="O2354" t="s">
        <v>22</v>
      </c>
    </row>
    <row r="2355" spans="1:15" x14ac:dyDescent="0.35">
      <c r="A2355" t="s">
        <v>80</v>
      </c>
      <c r="B2355" t="s">
        <v>17160</v>
      </c>
      <c r="C2355" t="s">
        <v>22</v>
      </c>
      <c r="D2355" t="s">
        <v>22</v>
      </c>
      <c r="E2355" t="s">
        <v>17161</v>
      </c>
      <c r="F2355" t="s">
        <v>13347</v>
      </c>
      <c r="G2355" t="s">
        <v>22</v>
      </c>
      <c r="H2355" t="s">
        <v>22</v>
      </c>
      <c r="I2355" t="s">
        <v>22</v>
      </c>
      <c r="J2355" t="s">
        <v>22</v>
      </c>
      <c r="K2355" t="s">
        <v>22</v>
      </c>
      <c r="L2355" t="s">
        <v>22</v>
      </c>
      <c r="M2355" t="s">
        <v>17160</v>
      </c>
      <c r="N2355" t="s">
        <v>22</v>
      </c>
      <c r="O2355" t="s">
        <v>22</v>
      </c>
    </row>
    <row r="2356" spans="1:15" x14ac:dyDescent="0.35">
      <c r="A2356" t="s">
        <v>80</v>
      </c>
      <c r="B2356" t="s">
        <v>17162</v>
      </c>
      <c r="C2356" t="s">
        <v>22</v>
      </c>
      <c r="D2356" t="s">
        <v>22</v>
      </c>
      <c r="E2356" t="s">
        <v>14334</v>
      </c>
      <c r="F2356" t="s">
        <v>13347</v>
      </c>
      <c r="G2356" t="s">
        <v>22</v>
      </c>
      <c r="H2356" t="s">
        <v>22</v>
      </c>
      <c r="I2356" t="s">
        <v>22</v>
      </c>
      <c r="J2356" t="s">
        <v>22</v>
      </c>
      <c r="K2356" t="s">
        <v>22</v>
      </c>
      <c r="L2356" t="s">
        <v>22</v>
      </c>
      <c r="M2356" t="s">
        <v>17162</v>
      </c>
      <c r="N2356" t="s">
        <v>22</v>
      </c>
      <c r="O2356" t="s">
        <v>22</v>
      </c>
    </row>
    <row r="2357" spans="1:15" x14ac:dyDescent="0.35">
      <c r="A2357" t="s">
        <v>10560</v>
      </c>
      <c r="B2357" t="s">
        <v>17163</v>
      </c>
      <c r="C2357" t="s">
        <v>22</v>
      </c>
      <c r="D2357" t="s">
        <v>22</v>
      </c>
      <c r="E2357" t="s">
        <v>22</v>
      </c>
      <c r="F2357" t="s">
        <v>13109</v>
      </c>
      <c r="G2357" t="s">
        <v>13110</v>
      </c>
      <c r="H2357" t="s">
        <v>22</v>
      </c>
      <c r="I2357" t="s">
        <v>22</v>
      </c>
      <c r="J2357" t="s">
        <v>22</v>
      </c>
      <c r="K2357" t="s">
        <v>22</v>
      </c>
      <c r="L2357" t="s">
        <v>22</v>
      </c>
      <c r="M2357" t="s">
        <v>17163</v>
      </c>
      <c r="N2357" t="s">
        <v>22</v>
      </c>
      <c r="O2357" t="s">
        <v>22</v>
      </c>
    </row>
    <row r="2358" spans="1:15" x14ac:dyDescent="0.35">
      <c r="A2358" t="s">
        <v>10560</v>
      </c>
      <c r="B2358" t="s">
        <v>17164</v>
      </c>
      <c r="C2358" t="s">
        <v>22</v>
      </c>
      <c r="D2358" t="s">
        <v>22</v>
      </c>
      <c r="E2358" t="s">
        <v>22</v>
      </c>
      <c r="F2358" t="s">
        <v>9477</v>
      </c>
      <c r="G2358" t="s">
        <v>13037</v>
      </c>
      <c r="H2358" t="s">
        <v>22</v>
      </c>
      <c r="I2358" t="s">
        <v>22</v>
      </c>
      <c r="J2358" t="s">
        <v>22</v>
      </c>
      <c r="K2358" t="s">
        <v>22</v>
      </c>
      <c r="L2358" t="s">
        <v>22</v>
      </c>
      <c r="M2358" t="s">
        <v>17165</v>
      </c>
      <c r="N2358" t="s">
        <v>22</v>
      </c>
      <c r="O2358" t="s">
        <v>22</v>
      </c>
    </row>
    <row r="2359" spans="1:15" x14ac:dyDescent="0.35">
      <c r="A2359" t="s">
        <v>10560</v>
      </c>
      <c r="B2359" t="s">
        <v>17166</v>
      </c>
      <c r="C2359" t="s">
        <v>22</v>
      </c>
      <c r="D2359" t="s">
        <v>22</v>
      </c>
      <c r="E2359" t="s">
        <v>22</v>
      </c>
      <c r="F2359" t="s">
        <v>9464</v>
      </c>
      <c r="G2359" t="s">
        <v>13033</v>
      </c>
      <c r="H2359" t="s">
        <v>22</v>
      </c>
      <c r="I2359" t="s">
        <v>22</v>
      </c>
      <c r="J2359" t="s">
        <v>22</v>
      </c>
      <c r="K2359" t="s">
        <v>22</v>
      </c>
      <c r="L2359" t="s">
        <v>22</v>
      </c>
      <c r="M2359" t="s">
        <v>17166</v>
      </c>
      <c r="N2359" t="s">
        <v>22</v>
      </c>
      <c r="O2359" t="s">
        <v>22</v>
      </c>
    </row>
    <row r="2360" spans="1:15" x14ac:dyDescent="0.35">
      <c r="A2360" t="s">
        <v>10560</v>
      </c>
      <c r="B2360" t="s">
        <v>17167</v>
      </c>
      <c r="C2360" t="s">
        <v>22</v>
      </c>
      <c r="D2360" t="s">
        <v>22</v>
      </c>
      <c r="E2360" t="s">
        <v>22</v>
      </c>
      <c r="F2360" t="s">
        <v>9477</v>
      </c>
      <c r="G2360" t="s">
        <v>13037</v>
      </c>
      <c r="H2360" t="s">
        <v>22</v>
      </c>
      <c r="I2360" t="s">
        <v>22</v>
      </c>
      <c r="J2360" t="s">
        <v>22</v>
      </c>
      <c r="K2360" t="s">
        <v>22</v>
      </c>
      <c r="L2360" t="s">
        <v>22</v>
      </c>
      <c r="M2360" t="s">
        <v>17168</v>
      </c>
      <c r="N2360" t="s">
        <v>22</v>
      </c>
      <c r="O2360" t="s">
        <v>22</v>
      </c>
    </row>
    <row r="2361" spans="1:15" x14ac:dyDescent="0.35">
      <c r="A2361" t="s">
        <v>10560</v>
      </c>
      <c r="B2361" t="s">
        <v>17169</v>
      </c>
      <c r="C2361" t="s">
        <v>22</v>
      </c>
      <c r="D2361" t="s">
        <v>22</v>
      </c>
      <c r="E2361" t="s">
        <v>22</v>
      </c>
      <c r="F2361" t="s">
        <v>9477</v>
      </c>
      <c r="G2361" t="s">
        <v>13037</v>
      </c>
      <c r="H2361" t="s">
        <v>22</v>
      </c>
      <c r="I2361" t="s">
        <v>22</v>
      </c>
      <c r="J2361" t="s">
        <v>22</v>
      </c>
      <c r="K2361" t="s">
        <v>22</v>
      </c>
      <c r="L2361" t="s">
        <v>22</v>
      </c>
      <c r="M2361" t="s">
        <v>17170</v>
      </c>
      <c r="N2361" t="s">
        <v>22</v>
      </c>
      <c r="O2361" t="s">
        <v>22</v>
      </c>
    </row>
    <row r="2362" spans="1:15" x14ac:dyDescent="0.35">
      <c r="A2362" t="s">
        <v>10560</v>
      </c>
      <c r="B2362" t="s">
        <v>17171</v>
      </c>
      <c r="C2362" t="s">
        <v>22</v>
      </c>
      <c r="D2362" t="s">
        <v>22</v>
      </c>
      <c r="E2362" t="s">
        <v>22</v>
      </c>
      <c r="F2362" t="s">
        <v>9477</v>
      </c>
      <c r="G2362" t="s">
        <v>13037</v>
      </c>
      <c r="H2362" t="s">
        <v>22</v>
      </c>
      <c r="I2362" t="s">
        <v>22</v>
      </c>
      <c r="J2362" t="s">
        <v>22</v>
      </c>
      <c r="K2362" t="s">
        <v>22</v>
      </c>
      <c r="L2362" t="s">
        <v>22</v>
      </c>
      <c r="M2362" t="s">
        <v>17172</v>
      </c>
      <c r="N2362" t="s">
        <v>22</v>
      </c>
      <c r="O2362" t="s">
        <v>22</v>
      </c>
    </row>
    <row r="2363" spans="1:15" x14ac:dyDescent="0.35">
      <c r="A2363" t="s">
        <v>10560</v>
      </c>
      <c r="B2363" t="s">
        <v>17173</v>
      </c>
      <c r="C2363" t="s">
        <v>22</v>
      </c>
      <c r="D2363" t="s">
        <v>22</v>
      </c>
      <c r="E2363" t="s">
        <v>22</v>
      </c>
      <c r="F2363" t="s">
        <v>9477</v>
      </c>
      <c r="G2363" t="s">
        <v>13037</v>
      </c>
      <c r="H2363" t="s">
        <v>22</v>
      </c>
      <c r="I2363" t="s">
        <v>22</v>
      </c>
      <c r="J2363" t="s">
        <v>22</v>
      </c>
      <c r="K2363" t="s">
        <v>22</v>
      </c>
      <c r="L2363" t="s">
        <v>22</v>
      </c>
      <c r="M2363" t="s">
        <v>17174</v>
      </c>
      <c r="N2363" t="s">
        <v>22</v>
      </c>
      <c r="O2363" t="s">
        <v>22</v>
      </c>
    </row>
    <row r="2364" spans="1:15" x14ac:dyDescent="0.35">
      <c r="A2364" t="s">
        <v>10560</v>
      </c>
      <c r="B2364" t="s">
        <v>17175</v>
      </c>
      <c r="C2364" t="s">
        <v>22</v>
      </c>
      <c r="D2364" t="s">
        <v>22</v>
      </c>
      <c r="E2364" t="s">
        <v>22</v>
      </c>
      <c r="F2364" t="s">
        <v>13109</v>
      </c>
      <c r="G2364" t="s">
        <v>13110</v>
      </c>
      <c r="H2364" t="s">
        <v>22</v>
      </c>
      <c r="I2364" t="s">
        <v>22</v>
      </c>
      <c r="J2364" t="s">
        <v>22</v>
      </c>
      <c r="K2364" t="s">
        <v>22</v>
      </c>
      <c r="L2364" t="s">
        <v>22</v>
      </c>
      <c r="M2364" t="s">
        <v>17175</v>
      </c>
      <c r="N2364" t="s">
        <v>22</v>
      </c>
      <c r="O2364" t="s">
        <v>22</v>
      </c>
    </row>
    <row r="2365" spans="1:15" x14ac:dyDescent="0.35">
      <c r="A2365" t="s">
        <v>10560</v>
      </c>
      <c r="B2365" t="s">
        <v>17176</v>
      </c>
      <c r="C2365" t="s">
        <v>22</v>
      </c>
      <c r="D2365" t="s">
        <v>22</v>
      </c>
      <c r="E2365" t="s">
        <v>22</v>
      </c>
      <c r="F2365" t="s">
        <v>13109</v>
      </c>
      <c r="G2365" t="s">
        <v>13110</v>
      </c>
      <c r="H2365" t="s">
        <v>22</v>
      </c>
      <c r="I2365" t="s">
        <v>22</v>
      </c>
      <c r="J2365" t="s">
        <v>22</v>
      </c>
      <c r="K2365" t="s">
        <v>22</v>
      </c>
      <c r="L2365" t="s">
        <v>22</v>
      </c>
      <c r="M2365" t="s">
        <v>17176</v>
      </c>
      <c r="N2365" t="s">
        <v>22</v>
      </c>
      <c r="O2365" t="s">
        <v>22</v>
      </c>
    </row>
    <row r="2366" spans="1:15" x14ac:dyDescent="0.35">
      <c r="A2366" t="s">
        <v>10560</v>
      </c>
      <c r="B2366" t="s">
        <v>14451</v>
      </c>
      <c r="C2366" t="s">
        <v>22</v>
      </c>
      <c r="D2366" t="s">
        <v>22</v>
      </c>
      <c r="E2366" t="s">
        <v>22</v>
      </c>
      <c r="F2366" t="s">
        <v>13109</v>
      </c>
      <c r="G2366" t="s">
        <v>13110</v>
      </c>
      <c r="H2366" t="s">
        <v>22</v>
      </c>
      <c r="I2366" t="s">
        <v>22</v>
      </c>
      <c r="J2366" t="s">
        <v>22</v>
      </c>
      <c r="K2366" t="s">
        <v>22</v>
      </c>
      <c r="L2366" t="s">
        <v>22</v>
      </c>
      <c r="M2366" t="s">
        <v>14451</v>
      </c>
      <c r="N2366" t="s">
        <v>22</v>
      </c>
      <c r="O2366" t="s">
        <v>22</v>
      </c>
    </row>
    <row r="2367" spans="1:15" x14ac:dyDescent="0.35">
      <c r="A2367" t="s">
        <v>10560</v>
      </c>
      <c r="B2367" t="s">
        <v>17177</v>
      </c>
      <c r="C2367" t="s">
        <v>22</v>
      </c>
      <c r="D2367" t="s">
        <v>22</v>
      </c>
      <c r="E2367" t="s">
        <v>22</v>
      </c>
      <c r="F2367" t="s">
        <v>9477</v>
      </c>
      <c r="G2367" t="s">
        <v>13037</v>
      </c>
      <c r="H2367" t="s">
        <v>22</v>
      </c>
      <c r="I2367" t="s">
        <v>22</v>
      </c>
      <c r="J2367" t="s">
        <v>22</v>
      </c>
      <c r="K2367" t="s">
        <v>22</v>
      </c>
      <c r="L2367" t="s">
        <v>22</v>
      </c>
      <c r="M2367" t="s">
        <v>17178</v>
      </c>
      <c r="N2367" t="s">
        <v>22</v>
      </c>
      <c r="O2367" t="s">
        <v>22</v>
      </c>
    </row>
    <row r="2368" spans="1:15" x14ac:dyDescent="0.35">
      <c r="A2368" t="s">
        <v>10560</v>
      </c>
      <c r="B2368" t="s">
        <v>17179</v>
      </c>
      <c r="C2368" t="s">
        <v>22</v>
      </c>
      <c r="D2368" t="s">
        <v>22</v>
      </c>
      <c r="E2368" t="s">
        <v>22</v>
      </c>
      <c r="F2368" t="s">
        <v>9477</v>
      </c>
      <c r="G2368" t="s">
        <v>13037</v>
      </c>
      <c r="H2368" t="s">
        <v>22</v>
      </c>
      <c r="I2368" t="s">
        <v>22</v>
      </c>
      <c r="J2368" t="s">
        <v>22</v>
      </c>
      <c r="K2368" t="s">
        <v>22</v>
      </c>
      <c r="L2368" t="s">
        <v>22</v>
      </c>
      <c r="M2368" t="s">
        <v>17180</v>
      </c>
      <c r="N2368" t="s">
        <v>22</v>
      </c>
      <c r="O2368" t="s">
        <v>22</v>
      </c>
    </row>
    <row r="2369" spans="1:15" x14ac:dyDescent="0.35">
      <c r="A2369" t="s">
        <v>10560</v>
      </c>
      <c r="B2369" t="s">
        <v>17181</v>
      </c>
      <c r="C2369" t="s">
        <v>22</v>
      </c>
      <c r="D2369" t="s">
        <v>22</v>
      </c>
      <c r="E2369" t="s">
        <v>22</v>
      </c>
      <c r="F2369" t="s">
        <v>9464</v>
      </c>
      <c r="G2369" t="s">
        <v>13033</v>
      </c>
      <c r="H2369" t="s">
        <v>22</v>
      </c>
      <c r="I2369" t="s">
        <v>22</v>
      </c>
      <c r="J2369" t="s">
        <v>22</v>
      </c>
      <c r="K2369" t="s">
        <v>22</v>
      </c>
      <c r="L2369" t="s">
        <v>22</v>
      </c>
      <c r="M2369" t="s">
        <v>17182</v>
      </c>
      <c r="N2369" t="s">
        <v>22</v>
      </c>
      <c r="O2369" t="s">
        <v>22</v>
      </c>
    </row>
    <row r="2370" spans="1:15" x14ac:dyDescent="0.35">
      <c r="A2370" t="s">
        <v>10560</v>
      </c>
      <c r="B2370" t="s">
        <v>17183</v>
      </c>
      <c r="C2370" t="s">
        <v>22</v>
      </c>
      <c r="D2370" t="s">
        <v>22</v>
      </c>
      <c r="E2370" t="s">
        <v>22</v>
      </c>
      <c r="F2370" t="s">
        <v>9477</v>
      </c>
      <c r="G2370" t="s">
        <v>13037</v>
      </c>
      <c r="H2370" t="s">
        <v>22</v>
      </c>
      <c r="I2370" t="s">
        <v>22</v>
      </c>
      <c r="J2370" t="s">
        <v>22</v>
      </c>
      <c r="K2370" t="s">
        <v>22</v>
      </c>
      <c r="L2370" t="s">
        <v>22</v>
      </c>
      <c r="M2370" t="s">
        <v>17184</v>
      </c>
      <c r="N2370" t="s">
        <v>22</v>
      </c>
      <c r="O2370" t="s">
        <v>22</v>
      </c>
    </row>
    <row r="2371" spans="1:15" x14ac:dyDescent="0.35">
      <c r="A2371" t="s">
        <v>10560</v>
      </c>
      <c r="B2371" t="s">
        <v>17185</v>
      </c>
      <c r="C2371" t="s">
        <v>22</v>
      </c>
      <c r="D2371" t="s">
        <v>22</v>
      </c>
      <c r="E2371" t="s">
        <v>22</v>
      </c>
      <c r="F2371" t="s">
        <v>9477</v>
      </c>
      <c r="G2371" t="s">
        <v>13037</v>
      </c>
      <c r="H2371" t="s">
        <v>22</v>
      </c>
      <c r="I2371" t="s">
        <v>22</v>
      </c>
      <c r="J2371" t="s">
        <v>22</v>
      </c>
      <c r="K2371" t="s">
        <v>22</v>
      </c>
      <c r="L2371" t="s">
        <v>22</v>
      </c>
      <c r="M2371" t="s">
        <v>17186</v>
      </c>
      <c r="N2371" t="s">
        <v>22</v>
      </c>
      <c r="O2371" t="s">
        <v>22</v>
      </c>
    </row>
    <row r="2372" spans="1:15" x14ac:dyDescent="0.35">
      <c r="A2372" t="s">
        <v>10560</v>
      </c>
      <c r="B2372" t="s">
        <v>17187</v>
      </c>
      <c r="C2372" t="s">
        <v>22</v>
      </c>
      <c r="D2372" t="s">
        <v>22</v>
      </c>
      <c r="E2372" t="s">
        <v>22</v>
      </c>
      <c r="F2372" t="s">
        <v>9477</v>
      </c>
      <c r="G2372" t="s">
        <v>13037</v>
      </c>
      <c r="H2372" t="s">
        <v>22</v>
      </c>
      <c r="I2372" t="s">
        <v>22</v>
      </c>
      <c r="J2372" t="s">
        <v>22</v>
      </c>
      <c r="K2372" t="s">
        <v>22</v>
      </c>
      <c r="L2372" t="s">
        <v>22</v>
      </c>
      <c r="M2372" t="s">
        <v>17188</v>
      </c>
      <c r="N2372" t="s">
        <v>22</v>
      </c>
      <c r="O2372" t="s">
        <v>22</v>
      </c>
    </row>
    <row r="2373" spans="1:15" x14ac:dyDescent="0.35">
      <c r="A2373" t="s">
        <v>10560</v>
      </c>
      <c r="B2373" t="s">
        <v>17189</v>
      </c>
      <c r="C2373" t="s">
        <v>22</v>
      </c>
      <c r="D2373" t="s">
        <v>22</v>
      </c>
      <c r="E2373" t="s">
        <v>22</v>
      </c>
      <c r="F2373" t="s">
        <v>9477</v>
      </c>
      <c r="G2373" t="s">
        <v>13037</v>
      </c>
      <c r="H2373" t="s">
        <v>22</v>
      </c>
      <c r="I2373" t="s">
        <v>22</v>
      </c>
      <c r="J2373" t="s">
        <v>22</v>
      </c>
      <c r="K2373" t="s">
        <v>22</v>
      </c>
      <c r="L2373" t="s">
        <v>22</v>
      </c>
      <c r="M2373" t="s">
        <v>17190</v>
      </c>
      <c r="N2373" t="s">
        <v>22</v>
      </c>
      <c r="O2373" t="s">
        <v>22</v>
      </c>
    </row>
    <row r="2374" spans="1:15" x14ac:dyDescent="0.35">
      <c r="A2374" t="s">
        <v>10560</v>
      </c>
      <c r="B2374" t="s">
        <v>17191</v>
      </c>
      <c r="C2374" t="s">
        <v>22</v>
      </c>
      <c r="D2374" t="s">
        <v>22</v>
      </c>
      <c r="E2374" t="s">
        <v>22</v>
      </c>
      <c r="F2374" t="s">
        <v>13109</v>
      </c>
      <c r="G2374" t="s">
        <v>13110</v>
      </c>
      <c r="H2374" t="s">
        <v>22</v>
      </c>
      <c r="I2374" t="s">
        <v>22</v>
      </c>
      <c r="J2374" t="s">
        <v>22</v>
      </c>
      <c r="K2374" t="s">
        <v>22</v>
      </c>
      <c r="L2374" t="s">
        <v>22</v>
      </c>
      <c r="M2374" t="s">
        <v>17191</v>
      </c>
      <c r="N2374" t="s">
        <v>22</v>
      </c>
      <c r="O2374" t="s">
        <v>22</v>
      </c>
    </row>
    <row r="2375" spans="1:15" x14ac:dyDescent="0.35">
      <c r="A2375" t="s">
        <v>10560</v>
      </c>
      <c r="B2375" t="s">
        <v>17192</v>
      </c>
      <c r="C2375" t="s">
        <v>22</v>
      </c>
      <c r="D2375" t="s">
        <v>22</v>
      </c>
      <c r="E2375" t="s">
        <v>22</v>
      </c>
      <c r="F2375" t="s">
        <v>9477</v>
      </c>
      <c r="G2375" t="s">
        <v>13037</v>
      </c>
      <c r="H2375" t="s">
        <v>22</v>
      </c>
      <c r="I2375" t="s">
        <v>22</v>
      </c>
      <c r="J2375" t="s">
        <v>22</v>
      </c>
      <c r="K2375" t="s">
        <v>22</v>
      </c>
      <c r="L2375" t="s">
        <v>22</v>
      </c>
      <c r="M2375" t="s">
        <v>17193</v>
      </c>
      <c r="N2375" t="s">
        <v>22</v>
      </c>
      <c r="O2375" t="s">
        <v>22</v>
      </c>
    </row>
    <row r="2376" spans="1:15" x14ac:dyDescent="0.35">
      <c r="A2376" t="s">
        <v>10560</v>
      </c>
      <c r="B2376" t="s">
        <v>17194</v>
      </c>
      <c r="C2376" t="s">
        <v>22</v>
      </c>
      <c r="D2376" t="s">
        <v>22</v>
      </c>
      <c r="E2376" t="s">
        <v>22</v>
      </c>
      <c r="F2376" t="s">
        <v>13109</v>
      </c>
      <c r="G2376" t="s">
        <v>13110</v>
      </c>
      <c r="H2376" t="s">
        <v>22</v>
      </c>
      <c r="I2376" t="s">
        <v>22</v>
      </c>
      <c r="J2376" t="s">
        <v>22</v>
      </c>
      <c r="K2376" t="s">
        <v>22</v>
      </c>
      <c r="L2376" t="s">
        <v>22</v>
      </c>
      <c r="M2376" t="s">
        <v>17194</v>
      </c>
      <c r="N2376" t="s">
        <v>22</v>
      </c>
      <c r="O2376" t="s">
        <v>22</v>
      </c>
    </row>
    <row r="2377" spans="1:15" x14ac:dyDescent="0.35">
      <c r="A2377" t="s">
        <v>10560</v>
      </c>
      <c r="B2377" t="s">
        <v>17195</v>
      </c>
      <c r="C2377" t="s">
        <v>22</v>
      </c>
      <c r="D2377" t="s">
        <v>22</v>
      </c>
      <c r="E2377" t="s">
        <v>22</v>
      </c>
      <c r="F2377" t="s">
        <v>9477</v>
      </c>
      <c r="G2377" t="s">
        <v>13037</v>
      </c>
      <c r="H2377" t="s">
        <v>22</v>
      </c>
      <c r="I2377" t="s">
        <v>22</v>
      </c>
      <c r="J2377" t="s">
        <v>22</v>
      </c>
      <c r="K2377" t="s">
        <v>22</v>
      </c>
      <c r="L2377" t="s">
        <v>22</v>
      </c>
      <c r="M2377" t="s">
        <v>14819</v>
      </c>
      <c r="N2377" t="s">
        <v>22</v>
      </c>
      <c r="O2377" t="s">
        <v>22</v>
      </c>
    </row>
    <row r="2378" spans="1:15" x14ac:dyDescent="0.35">
      <c r="A2378" t="s">
        <v>10560</v>
      </c>
      <c r="B2378" t="s">
        <v>17196</v>
      </c>
      <c r="C2378" t="s">
        <v>22</v>
      </c>
      <c r="D2378" t="s">
        <v>22</v>
      </c>
      <c r="E2378" t="s">
        <v>22</v>
      </c>
      <c r="F2378" t="s">
        <v>13109</v>
      </c>
      <c r="G2378" t="s">
        <v>13110</v>
      </c>
      <c r="H2378" t="s">
        <v>22</v>
      </c>
      <c r="I2378" t="s">
        <v>22</v>
      </c>
      <c r="J2378" t="s">
        <v>22</v>
      </c>
      <c r="K2378" t="s">
        <v>22</v>
      </c>
      <c r="L2378" t="s">
        <v>22</v>
      </c>
      <c r="M2378" t="s">
        <v>17196</v>
      </c>
      <c r="N2378" t="s">
        <v>22</v>
      </c>
      <c r="O2378" t="s">
        <v>22</v>
      </c>
    </row>
    <row r="2379" spans="1:15" x14ac:dyDescent="0.35">
      <c r="A2379" t="s">
        <v>10560</v>
      </c>
      <c r="B2379" t="s">
        <v>17197</v>
      </c>
      <c r="C2379" t="s">
        <v>22</v>
      </c>
      <c r="D2379" t="s">
        <v>22</v>
      </c>
      <c r="E2379" t="s">
        <v>22</v>
      </c>
      <c r="F2379" t="s">
        <v>9464</v>
      </c>
      <c r="G2379" t="s">
        <v>13033</v>
      </c>
      <c r="H2379" t="s">
        <v>22</v>
      </c>
      <c r="I2379" t="s">
        <v>22</v>
      </c>
      <c r="J2379" t="s">
        <v>22</v>
      </c>
      <c r="K2379" t="s">
        <v>22</v>
      </c>
      <c r="L2379" t="s">
        <v>22</v>
      </c>
      <c r="M2379" t="s">
        <v>17197</v>
      </c>
      <c r="N2379" t="s">
        <v>22</v>
      </c>
      <c r="O2379" t="s">
        <v>22</v>
      </c>
    </row>
    <row r="2380" spans="1:15" x14ac:dyDescent="0.35">
      <c r="A2380" t="s">
        <v>10073</v>
      </c>
      <c r="B2380" t="s">
        <v>17198</v>
      </c>
      <c r="C2380" t="s">
        <v>22</v>
      </c>
      <c r="D2380" t="s">
        <v>22</v>
      </c>
      <c r="E2380" t="s">
        <v>14334</v>
      </c>
      <c r="F2380" t="s">
        <v>13351</v>
      </c>
      <c r="G2380" t="s">
        <v>22</v>
      </c>
      <c r="H2380" t="s">
        <v>7052</v>
      </c>
      <c r="I2380" t="s">
        <v>22</v>
      </c>
      <c r="J2380" t="s">
        <v>22</v>
      </c>
      <c r="K2380" t="s">
        <v>22</v>
      </c>
      <c r="L2380" t="s">
        <v>22</v>
      </c>
      <c r="M2380" t="s">
        <v>17198</v>
      </c>
      <c r="N2380" t="s">
        <v>22</v>
      </c>
      <c r="O2380" t="s">
        <v>22</v>
      </c>
    </row>
    <row r="2381" spans="1:15" x14ac:dyDescent="0.35">
      <c r="A2381" t="s">
        <v>10089</v>
      </c>
      <c r="B2381" t="s">
        <v>17199</v>
      </c>
      <c r="C2381" t="s">
        <v>22</v>
      </c>
      <c r="D2381" t="s">
        <v>22</v>
      </c>
      <c r="E2381" t="s">
        <v>14334</v>
      </c>
      <c r="F2381" t="s">
        <v>13351</v>
      </c>
      <c r="G2381" t="s">
        <v>22</v>
      </c>
      <c r="H2381" t="s">
        <v>7052</v>
      </c>
      <c r="I2381" t="s">
        <v>490</v>
      </c>
      <c r="J2381" t="s">
        <v>22</v>
      </c>
      <c r="K2381" t="s">
        <v>22</v>
      </c>
      <c r="L2381" t="s">
        <v>22</v>
      </c>
      <c r="M2381" t="s">
        <v>17199</v>
      </c>
      <c r="N2381" t="s">
        <v>22</v>
      </c>
      <c r="O2381" t="s">
        <v>22</v>
      </c>
    </row>
    <row r="2382" spans="1:15" x14ac:dyDescent="0.35">
      <c r="A2382" t="s">
        <v>10089</v>
      </c>
      <c r="B2382" t="s">
        <v>17200</v>
      </c>
      <c r="C2382" t="s">
        <v>22</v>
      </c>
      <c r="D2382" t="s">
        <v>22</v>
      </c>
      <c r="E2382" t="s">
        <v>13352</v>
      </c>
      <c r="F2382" t="s">
        <v>13351</v>
      </c>
      <c r="G2382" t="s">
        <v>22</v>
      </c>
      <c r="H2382" t="s">
        <v>7052</v>
      </c>
      <c r="I2382" t="s">
        <v>490</v>
      </c>
      <c r="J2382" t="s">
        <v>22</v>
      </c>
      <c r="K2382" t="s">
        <v>22</v>
      </c>
      <c r="L2382" t="s">
        <v>22</v>
      </c>
      <c r="M2382" t="s">
        <v>17200</v>
      </c>
      <c r="N2382" t="s">
        <v>22</v>
      </c>
      <c r="O2382" t="s">
        <v>22</v>
      </c>
    </row>
    <row r="2383" spans="1:15" x14ac:dyDescent="0.35">
      <c r="A2383" t="s">
        <v>10817</v>
      </c>
      <c r="B2383">
        <v>391002.6</v>
      </c>
      <c r="C2383" t="s">
        <v>22</v>
      </c>
      <c r="D2383" t="s">
        <v>22</v>
      </c>
      <c r="E2383" t="s">
        <v>14334</v>
      </c>
      <c r="F2383" t="s">
        <v>13347</v>
      </c>
      <c r="G2383" t="s">
        <v>22</v>
      </c>
      <c r="H2383" t="s">
        <v>22</v>
      </c>
      <c r="I2383" t="s">
        <v>22</v>
      </c>
      <c r="J2383" t="s">
        <v>22</v>
      </c>
      <c r="K2383" t="s">
        <v>22</v>
      </c>
      <c r="L2383" t="s">
        <v>22</v>
      </c>
      <c r="M2383">
        <v>391002.6</v>
      </c>
      <c r="N2383" t="s">
        <v>22</v>
      </c>
      <c r="O2383" t="s">
        <v>22</v>
      </c>
    </row>
    <row r="2384" spans="1:15" x14ac:dyDescent="0.35">
      <c r="A2384" t="s">
        <v>10817</v>
      </c>
      <c r="B2384">
        <v>391046.14</v>
      </c>
      <c r="C2384" t="s">
        <v>22</v>
      </c>
      <c r="D2384" t="s">
        <v>22</v>
      </c>
      <c r="E2384" t="s">
        <v>14334</v>
      </c>
      <c r="F2384" t="s">
        <v>13347</v>
      </c>
      <c r="G2384" t="s">
        <v>22</v>
      </c>
      <c r="H2384" t="s">
        <v>22</v>
      </c>
      <c r="I2384" t="s">
        <v>22</v>
      </c>
      <c r="J2384" t="s">
        <v>22</v>
      </c>
      <c r="K2384" t="s">
        <v>22</v>
      </c>
      <c r="L2384" t="s">
        <v>22</v>
      </c>
      <c r="M2384">
        <v>391046.14</v>
      </c>
      <c r="N2384" t="s">
        <v>22</v>
      </c>
      <c r="O2384" t="s">
        <v>22</v>
      </c>
    </row>
    <row r="2385" spans="1:15" x14ac:dyDescent="0.35">
      <c r="A2385" t="s">
        <v>10817</v>
      </c>
      <c r="B2385">
        <v>391580.3</v>
      </c>
      <c r="C2385" t="s">
        <v>22</v>
      </c>
      <c r="D2385" t="s">
        <v>22</v>
      </c>
      <c r="E2385" t="s">
        <v>14334</v>
      </c>
      <c r="F2385" t="s">
        <v>13347</v>
      </c>
      <c r="G2385" t="s">
        <v>22</v>
      </c>
      <c r="H2385" t="s">
        <v>22</v>
      </c>
      <c r="I2385" t="s">
        <v>22</v>
      </c>
      <c r="J2385" t="s">
        <v>22</v>
      </c>
      <c r="K2385" t="s">
        <v>22</v>
      </c>
      <c r="L2385" t="s">
        <v>22</v>
      </c>
      <c r="M2385">
        <v>391580.3</v>
      </c>
      <c r="N2385" t="s">
        <v>22</v>
      </c>
      <c r="O2385" t="s">
        <v>22</v>
      </c>
    </row>
    <row r="2386" spans="1:15" x14ac:dyDescent="0.35">
      <c r="A2386" t="s">
        <v>10817</v>
      </c>
      <c r="B2386">
        <v>391919.3</v>
      </c>
      <c r="C2386" t="s">
        <v>22</v>
      </c>
      <c r="D2386" t="s">
        <v>22</v>
      </c>
      <c r="E2386" t="s">
        <v>14334</v>
      </c>
      <c r="F2386" t="s">
        <v>13347</v>
      </c>
      <c r="G2386" t="s">
        <v>22</v>
      </c>
      <c r="H2386" t="s">
        <v>22</v>
      </c>
      <c r="I2386" t="s">
        <v>22</v>
      </c>
      <c r="J2386" t="s">
        <v>22</v>
      </c>
      <c r="K2386" t="s">
        <v>22</v>
      </c>
      <c r="L2386" t="s">
        <v>22</v>
      </c>
      <c r="M2386">
        <v>391919.3</v>
      </c>
      <c r="N2386" t="s">
        <v>22</v>
      </c>
      <c r="O2386" t="s">
        <v>22</v>
      </c>
    </row>
    <row r="2387" spans="1:15" x14ac:dyDescent="0.35">
      <c r="A2387" t="s">
        <v>10817</v>
      </c>
      <c r="B2387">
        <v>392633.64</v>
      </c>
      <c r="C2387" t="s">
        <v>22</v>
      </c>
      <c r="D2387" t="s">
        <v>22</v>
      </c>
      <c r="E2387" t="s">
        <v>14334</v>
      </c>
      <c r="F2387" t="s">
        <v>13347</v>
      </c>
      <c r="G2387" t="s">
        <v>22</v>
      </c>
      <c r="H2387" t="s">
        <v>22</v>
      </c>
      <c r="I2387" t="s">
        <v>22</v>
      </c>
      <c r="J2387" t="s">
        <v>22</v>
      </c>
      <c r="K2387" t="s">
        <v>22</v>
      </c>
      <c r="L2387" t="s">
        <v>22</v>
      </c>
      <c r="M2387">
        <v>392633.64</v>
      </c>
      <c r="N2387" t="s">
        <v>22</v>
      </c>
      <c r="O2387" t="s">
        <v>22</v>
      </c>
    </row>
    <row r="2388" spans="1:15" x14ac:dyDescent="0.35">
      <c r="A2388" t="s">
        <v>10817</v>
      </c>
      <c r="B2388">
        <v>392657.8</v>
      </c>
      <c r="C2388" t="s">
        <v>22</v>
      </c>
      <c r="D2388" t="s">
        <v>22</v>
      </c>
      <c r="E2388" t="s">
        <v>14334</v>
      </c>
      <c r="F2388" t="s">
        <v>13347</v>
      </c>
      <c r="G2388" t="s">
        <v>22</v>
      </c>
      <c r="H2388" t="s">
        <v>22</v>
      </c>
      <c r="I2388" t="s">
        <v>22</v>
      </c>
      <c r="J2388" t="s">
        <v>22</v>
      </c>
      <c r="K2388" t="s">
        <v>22</v>
      </c>
      <c r="L2388" t="s">
        <v>22</v>
      </c>
      <c r="M2388">
        <v>392657.8</v>
      </c>
      <c r="N2388" t="s">
        <v>22</v>
      </c>
      <c r="O2388" t="s">
        <v>22</v>
      </c>
    </row>
    <row r="2389" spans="1:15" x14ac:dyDescent="0.35">
      <c r="A2389" t="s">
        <v>10817</v>
      </c>
      <c r="B2389">
        <v>392661.18</v>
      </c>
      <c r="C2389" t="s">
        <v>22</v>
      </c>
      <c r="D2389" t="s">
        <v>22</v>
      </c>
      <c r="E2389" t="s">
        <v>14334</v>
      </c>
      <c r="F2389" t="s">
        <v>13347</v>
      </c>
      <c r="G2389" t="s">
        <v>22</v>
      </c>
      <c r="H2389" t="s">
        <v>22</v>
      </c>
      <c r="I2389" t="s">
        <v>22</v>
      </c>
      <c r="J2389" t="s">
        <v>22</v>
      </c>
      <c r="K2389" t="s">
        <v>22</v>
      </c>
      <c r="L2389" t="s">
        <v>22</v>
      </c>
      <c r="M2389">
        <v>392661.18</v>
      </c>
      <c r="N2389" t="s">
        <v>22</v>
      </c>
      <c r="O2389" t="s">
        <v>22</v>
      </c>
    </row>
    <row r="2390" spans="1:15" x14ac:dyDescent="0.35">
      <c r="A2390" t="s">
        <v>10817</v>
      </c>
      <c r="B2390">
        <v>392797.22</v>
      </c>
      <c r="C2390" t="s">
        <v>22</v>
      </c>
      <c r="D2390" t="s">
        <v>22</v>
      </c>
      <c r="E2390" t="s">
        <v>14334</v>
      </c>
      <c r="F2390" t="s">
        <v>13347</v>
      </c>
      <c r="G2390" t="s">
        <v>22</v>
      </c>
      <c r="H2390" t="s">
        <v>22</v>
      </c>
      <c r="I2390" t="s">
        <v>22</v>
      </c>
      <c r="J2390" t="s">
        <v>22</v>
      </c>
      <c r="K2390" t="s">
        <v>22</v>
      </c>
      <c r="L2390" t="s">
        <v>22</v>
      </c>
      <c r="M2390">
        <v>392797.22</v>
      </c>
      <c r="N2390" t="s">
        <v>22</v>
      </c>
      <c r="O2390" t="s">
        <v>22</v>
      </c>
    </row>
    <row r="2391" spans="1:15" x14ac:dyDescent="0.35">
      <c r="A2391" t="s">
        <v>10817</v>
      </c>
      <c r="B2391">
        <v>393077.54</v>
      </c>
      <c r="C2391" t="s">
        <v>22</v>
      </c>
      <c r="D2391" t="s">
        <v>22</v>
      </c>
      <c r="E2391" t="s">
        <v>14334</v>
      </c>
      <c r="F2391" t="s">
        <v>13347</v>
      </c>
      <c r="G2391" t="s">
        <v>22</v>
      </c>
      <c r="H2391" t="s">
        <v>22</v>
      </c>
      <c r="I2391" t="s">
        <v>22</v>
      </c>
      <c r="J2391" t="s">
        <v>22</v>
      </c>
      <c r="K2391" t="s">
        <v>22</v>
      </c>
      <c r="L2391" t="s">
        <v>22</v>
      </c>
      <c r="M2391">
        <v>393077.54</v>
      </c>
      <c r="N2391" t="s">
        <v>22</v>
      </c>
      <c r="O2391" t="s">
        <v>22</v>
      </c>
    </row>
    <row r="2392" spans="1:15" x14ac:dyDescent="0.35">
      <c r="A2392" t="s">
        <v>10817</v>
      </c>
      <c r="B2392">
        <v>393220.54</v>
      </c>
      <c r="C2392" t="s">
        <v>22</v>
      </c>
      <c r="D2392" t="s">
        <v>22</v>
      </c>
      <c r="E2392" t="s">
        <v>14334</v>
      </c>
      <c r="F2392" t="s">
        <v>13347</v>
      </c>
      <c r="G2392" t="s">
        <v>22</v>
      </c>
      <c r="H2392" t="s">
        <v>22</v>
      </c>
      <c r="I2392" t="s">
        <v>22</v>
      </c>
      <c r="J2392" t="s">
        <v>22</v>
      </c>
      <c r="K2392" t="s">
        <v>22</v>
      </c>
      <c r="L2392" t="s">
        <v>22</v>
      </c>
      <c r="M2392">
        <v>393220.54</v>
      </c>
      <c r="N2392" t="s">
        <v>22</v>
      </c>
      <c r="O2392" t="s">
        <v>22</v>
      </c>
    </row>
    <row r="2393" spans="1:15" x14ac:dyDescent="0.35">
      <c r="A2393" t="s">
        <v>10817</v>
      </c>
      <c r="B2393">
        <v>394895.7</v>
      </c>
      <c r="C2393" t="s">
        <v>22</v>
      </c>
      <c r="D2393" t="s">
        <v>22</v>
      </c>
      <c r="E2393" t="s">
        <v>14334</v>
      </c>
      <c r="F2393" t="s">
        <v>13347</v>
      </c>
      <c r="G2393" t="s">
        <v>22</v>
      </c>
      <c r="H2393" t="s">
        <v>22</v>
      </c>
      <c r="I2393" t="s">
        <v>22</v>
      </c>
      <c r="J2393" t="s">
        <v>22</v>
      </c>
      <c r="K2393" t="s">
        <v>22</v>
      </c>
      <c r="L2393" t="s">
        <v>22</v>
      </c>
      <c r="M2393">
        <v>394895.7</v>
      </c>
      <c r="N2393" t="s">
        <v>22</v>
      </c>
      <c r="O2393" t="s">
        <v>22</v>
      </c>
    </row>
    <row r="2394" spans="1:15" x14ac:dyDescent="0.35">
      <c r="A2394" t="s">
        <v>10817</v>
      </c>
      <c r="B2394">
        <v>394905.8</v>
      </c>
      <c r="C2394" t="s">
        <v>22</v>
      </c>
      <c r="D2394" t="s">
        <v>22</v>
      </c>
      <c r="E2394" t="s">
        <v>14334</v>
      </c>
      <c r="F2394" t="s">
        <v>13347</v>
      </c>
      <c r="G2394" t="s">
        <v>22</v>
      </c>
      <c r="H2394" t="s">
        <v>22</v>
      </c>
      <c r="I2394" t="s">
        <v>22</v>
      </c>
      <c r="J2394" t="s">
        <v>22</v>
      </c>
      <c r="K2394" t="s">
        <v>22</v>
      </c>
      <c r="L2394" t="s">
        <v>22</v>
      </c>
      <c r="M2394">
        <v>394905.8</v>
      </c>
      <c r="N2394" t="s">
        <v>22</v>
      </c>
      <c r="O2394" t="s">
        <v>22</v>
      </c>
    </row>
    <row r="2395" spans="1:15" x14ac:dyDescent="0.35">
      <c r="A2395" t="s">
        <v>10817</v>
      </c>
      <c r="B2395">
        <v>395011.2</v>
      </c>
      <c r="C2395" t="s">
        <v>22</v>
      </c>
      <c r="D2395" t="s">
        <v>22</v>
      </c>
      <c r="E2395" t="s">
        <v>14334</v>
      </c>
      <c r="F2395" t="s">
        <v>13347</v>
      </c>
      <c r="G2395" t="s">
        <v>22</v>
      </c>
      <c r="H2395" t="s">
        <v>22</v>
      </c>
      <c r="I2395" t="s">
        <v>22</v>
      </c>
      <c r="J2395" t="s">
        <v>22</v>
      </c>
      <c r="K2395" t="s">
        <v>22</v>
      </c>
      <c r="L2395" t="s">
        <v>22</v>
      </c>
      <c r="M2395">
        <v>395011.2</v>
      </c>
      <c r="N2395" t="s">
        <v>22</v>
      </c>
      <c r="O2395" t="s">
        <v>22</v>
      </c>
    </row>
    <row r="2396" spans="1:15" x14ac:dyDescent="0.35">
      <c r="A2396" t="s">
        <v>10817</v>
      </c>
      <c r="B2396">
        <v>395015.6</v>
      </c>
      <c r="C2396" t="s">
        <v>22</v>
      </c>
      <c r="D2396" t="s">
        <v>22</v>
      </c>
      <c r="E2396" t="s">
        <v>14334</v>
      </c>
      <c r="F2396" t="s">
        <v>13347</v>
      </c>
      <c r="G2396" t="s">
        <v>22</v>
      </c>
      <c r="H2396" t="s">
        <v>22</v>
      </c>
      <c r="I2396" t="s">
        <v>22</v>
      </c>
      <c r="J2396" t="s">
        <v>22</v>
      </c>
      <c r="K2396" t="s">
        <v>22</v>
      </c>
      <c r="L2396" t="s">
        <v>22</v>
      </c>
      <c r="M2396">
        <v>395015.6</v>
      </c>
      <c r="N2396" t="s">
        <v>22</v>
      </c>
      <c r="O2396" t="s">
        <v>22</v>
      </c>
    </row>
    <row r="2397" spans="1:15" x14ac:dyDescent="0.35">
      <c r="A2397" t="s">
        <v>10817</v>
      </c>
      <c r="B2397">
        <v>395017.14</v>
      </c>
      <c r="C2397" t="s">
        <v>22</v>
      </c>
      <c r="D2397" t="s">
        <v>22</v>
      </c>
      <c r="E2397" t="s">
        <v>14334</v>
      </c>
      <c r="F2397" t="s">
        <v>13347</v>
      </c>
      <c r="G2397" t="s">
        <v>22</v>
      </c>
      <c r="H2397" t="s">
        <v>22</v>
      </c>
      <c r="I2397" t="s">
        <v>22</v>
      </c>
      <c r="J2397" t="s">
        <v>22</v>
      </c>
      <c r="K2397" t="s">
        <v>22</v>
      </c>
      <c r="L2397" t="s">
        <v>22</v>
      </c>
      <c r="M2397">
        <v>395017.14</v>
      </c>
      <c r="N2397" t="s">
        <v>22</v>
      </c>
      <c r="O2397" t="s">
        <v>22</v>
      </c>
    </row>
    <row r="2398" spans="1:15" x14ac:dyDescent="0.35">
      <c r="A2398" t="s">
        <v>10817</v>
      </c>
      <c r="B2398">
        <v>395077.12</v>
      </c>
      <c r="C2398" t="s">
        <v>22</v>
      </c>
      <c r="D2398" t="s">
        <v>22</v>
      </c>
      <c r="E2398" t="s">
        <v>14334</v>
      </c>
      <c r="F2398" t="s">
        <v>13347</v>
      </c>
      <c r="G2398" t="s">
        <v>22</v>
      </c>
      <c r="H2398" t="s">
        <v>22</v>
      </c>
      <c r="I2398" t="s">
        <v>22</v>
      </c>
      <c r="J2398" t="s">
        <v>22</v>
      </c>
      <c r="K2398" t="s">
        <v>22</v>
      </c>
      <c r="L2398" t="s">
        <v>22</v>
      </c>
      <c r="M2398">
        <v>395077.12</v>
      </c>
      <c r="N2398" t="s">
        <v>22</v>
      </c>
      <c r="O2398" t="s">
        <v>22</v>
      </c>
    </row>
    <row r="2399" spans="1:15" x14ac:dyDescent="0.35">
      <c r="A2399" t="s">
        <v>10817</v>
      </c>
      <c r="B2399">
        <v>395096.2</v>
      </c>
      <c r="C2399" t="s">
        <v>22</v>
      </c>
      <c r="D2399" t="s">
        <v>22</v>
      </c>
      <c r="E2399" t="s">
        <v>14334</v>
      </c>
      <c r="F2399" t="s">
        <v>13347</v>
      </c>
      <c r="G2399" t="s">
        <v>22</v>
      </c>
      <c r="H2399" t="s">
        <v>22</v>
      </c>
      <c r="I2399" t="s">
        <v>22</v>
      </c>
      <c r="J2399" t="s">
        <v>22</v>
      </c>
      <c r="K2399" t="s">
        <v>22</v>
      </c>
      <c r="L2399" t="s">
        <v>22</v>
      </c>
      <c r="M2399">
        <v>395096.2</v>
      </c>
      <c r="N2399" t="s">
        <v>22</v>
      </c>
      <c r="O2399" t="s">
        <v>22</v>
      </c>
    </row>
    <row r="2400" spans="1:15" x14ac:dyDescent="0.35">
      <c r="A2400" t="s">
        <v>10817</v>
      </c>
      <c r="B2400">
        <v>395109.34</v>
      </c>
      <c r="C2400" t="s">
        <v>22</v>
      </c>
      <c r="D2400" t="s">
        <v>22</v>
      </c>
      <c r="E2400" t="s">
        <v>14334</v>
      </c>
      <c r="F2400" t="s">
        <v>13347</v>
      </c>
      <c r="G2400" t="s">
        <v>22</v>
      </c>
      <c r="H2400" t="s">
        <v>22</v>
      </c>
      <c r="I2400" t="s">
        <v>22</v>
      </c>
      <c r="J2400" t="s">
        <v>22</v>
      </c>
      <c r="K2400" t="s">
        <v>22</v>
      </c>
      <c r="L2400" t="s">
        <v>22</v>
      </c>
      <c r="M2400">
        <v>395109.34</v>
      </c>
      <c r="N2400" t="s">
        <v>22</v>
      </c>
      <c r="O2400" t="s">
        <v>22</v>
      </c>
    </row>
    <row r="2401" spans="1:15" x14ac:dyDescent="0.35">
      <c r="A2401" t="s">
        <v>10817</v>
      </c>
      <c r="B2401">
        <v>395112.32</v>
      </c>
      <c r="C2401" t="s">
        <v>22</v>
      </c>
      <c r="D2401" t="s">
        <v>22</v>
      </c>
      <c r="E2401" t="s">
        <v>14334</v>
      </c>
      <c r="F2401" t="s">
        <v>13347</v>
      </c>
      <c r="G2401" t="s">
        <v>22</v>
      </c>
      <c r="H2401" t="s">
        <v>22</v>
      </c>
      <c r="I2401" t="s">
        <v>22</v>
      </c>
      <c r="J2401" t="s">
        <v>22</v>
      </c>
      <c r="K2401" t="s">
        <v>22</v>
      </c>
      <c r="L2401" t="s">
        <v>22</v>
      </c>
      <c r="M2401">
        <v>395112.32</v>
      </c>
      <c r="N2401" t="s">
        <v>22</v>
      </c>
      <c r="O2401" t="s">
        <v>22</v>
      </c>
    </row>
    <row r="2402" spans="1:15" x14ac:dyDescent="0.35">
      <c r="A2402" t="s">
        <v>10817</v>
      </c>
      <c r="B2402">
        <v>395438.1</v>
      </c>
      <c r="C2402" t="s">
        <v>22</v>
      </c>
      <c r="D2402" t="s">
        <v>22</v>
      </c>
      <c r="E2402" t="s">
        <v>14334</v>
      </c>
      <c r="F2402" t="s">
        <v>13347</v>
      </c>
      <c r="G2402" t="s">
        <v>22</v>
      </c>
      <c r="H2402" t="s">
        <v>22</v>
      </c>
      <c r="I2402" t="s">
        <v>22</v>
      </c>
      <c r="J2402" t="s">
        <v>22</v>
      </c>
      <c r="K2402" t="s">
        <v>22</v>
      </c>
      <c r="L2402" t="s">
        <v>22</v>
      </c>
      <c r="M2402">
        <v>395438.1</v>
      </c>
      <c r="N2402" t="s">
        <v>22</v>
      </c>
      <c r="O2402" t="s">
        <v>22</v>
      </c>
    </row>
    <row r="2403" spans="1:15" x14ac:dyDescent="0.35">
      <c r="A2403" t="s">
        <v>10817</v>
      </c>
      <c r="B2403">
        <v>396026.103</v>
      </c>
      <c r="C2403" t="s">
        <v>22</v>
      </c>
      <c r="D2403" t="s">
        <v>22</v>
      </c>
      <c r="E2403" t="s">
        <v>14334</v>
      </c>
      <c r="F2403" t="s">
        <v>13347</v>
      </c>
      <c r="G2403" t="s">
        <v>22</v>
      </c>
      <c r="H2403" t="s">
        <v>22</v>
      </c>
      <c r="I2403" t="s">
        <v>22</v>
      </c>
      <c r="J2403" t="s">
        <v>22</v>
      </c>
      <c r="K2403" t="s">
        <v>22</v>
      </c>
      <c r="L2403" t="s">
        <v>22</v>
      </c>
      <c r="M2403">
        <v>396026.103</v>
      </c>
      <c r="N2403" t="s">
        <v>22</v>
      </c>
      <c r="O2403" t="s">
        <v>22</v>
      </c>
    </row>
    <row r="2404" spans="1:15" x14ac:dyDescent="0.35">
      <c r="A2404" t="s">
        <v>10817</v>
      </c>
      <c r="B2404">
        <v>396031.10800000001</v>
      </c>
      <c r="C2404" t="s">
        <v>22</v>
      </c>
      <c r="D2404" t="s">
        <v>22</v>
      </c>
      <c r="E2404" t="s">
        <v>14334</v>
      </c>
      <c r="F2404" t="s">
        <v>13347</v>
      </c>
      <c r="G2404" t="s">
        <v>22</v>
      </c>
      <c r="H2404" t="s">
        <v>22</v>
      </c>
      <c r="I2404" t="s">
        <v>22</v>
      </c>
      <c r="J2404" t="s">
        <v>22</v>
      </c>
      <c r="K2404" t="s">
        <v>22</v>
      </c>
      <c r="L2404" t="s">
        <v>22</v>
      </c>
      <c r="M2404">
        <v>396031.10800000001</v>
      </c>
      <c r="N2404" t="s">
        <v>22</v>
      </c>
      <c r="O2404" t="s">
        <v>22</v>
      </c>
    </row>
    <row r="2405" spans="1:15" x14ac:dyDescent="0.35">
      <c r="A2405" t="s">
        <v>10817</v>
      </c>
      <c r="B2405">
        <v>396031.10800000001</v>
      </c>
      <c r="C2405" t="s">
        <v>22</v>
      </c>
      <c r="D2405" t="s">
        <v>22</v>
      </c>
      <c r="E2405" t="s">
        <v>14334</v>
      </c>
      <c r="F2405" t="s">
        <v>13347</v>
      </c>
      <c r="G2405" t="s">
        <v>22</v>
      </c>
      <c r="H2405" t="s">
        <v>22</v>
      </c>
      <c r="I2405" t="s">
        <v>22</v>
      </c>
      <c r="J2405" t="s">
        <v>22</v>
      </c>
      <c r="K2405" t="s">
        <v>22</v>
      </c>
      <c r="L2405" t="s">
        <v>22</v>
      </c>
      <c r="M2405">
        <v>396031.10800000001</v>
      </c>
      <c r="N2405" t="s">
        <v>22</v>
      </c>
      <c r="O2405" t="s">
        <v>22</v>
      </c>
    </row>
    <row r="2406" spans="1:15" x14ac:dyDescent="0.35">
      <c r="A2406" t="s">
        <v>10817</v>
      </c>
      <c r="B2406">
        <v>396034.103</v>
      </c>
      <c r="C2406" t="s">
        <v>22</v>
      </c>
      <c r="D2406" t="s">
        <v>22</v>
      </c>
      <c r="E2406" t="s">
        <v>14334</v>
      </c>
      <c r="F2406" t="s">
        <v>13347</v>
      </c>
      <c r="G2406" t="s">
        <v>22</v>
      </c>
      <c r="H2406" t="s">
        <v>22</v>
      </c>
      <c r="I2406" t="s">
        <v>22</v>
      </c>
      <c r="J2406" t="s">
        <v>22</v>
      </c>
      <c r="K2406" t="s">
        <v>22</v>
      </c>
      <c r="L2406" t="s">
        <v>22</v>
      </c>
      <c r="M2406">
        <v>396034.103</v>
      </c>
      <c r="N2406" t="s">
        <v>22</v>
      </c>
      <c r="O2406" t="s">
        <v>22</v>
      </c>
    </row>
    <row r="2407" spans="1:15" x14ac:dyDescent="0.35">
      <c r="A2407" t="s">
        <v>10817</v>
      </c>
      <c r="B2407">
        <v>396034.26799999998</v>
      </c>
      <c r="C2407" t="s">
        <v>22</v>
      </c>
      <c r="D2407" t="s">
        <v>22</v>
      </c>
      <c r="E2407" t="s">
        <v>14334</v>
      </c>
      <c r="F2407" t="s">
        <v>13347</v>
      </c>
      <c r="G2407" t="s">
        <v>22</v>
      </c>
      <c r="H2407" t="s">
        <v>22</v>
      </c>
      <c r="I2407" t="s">
        <v>22</v>
      </c>
      <c r="J2407" t="s">
        <v>22</v>
      </c>
      <c r="K2407" t="s">
        <v>22</v>
      </c>
      <c r="L2407" t="s">
        <v>22</v>
      </c>
      <c r="M2407">
        <v>396034.26799999998</v>
      </c>
      <c r="N2407" t="s">
        <v>22</v>
      </c>
      <c r="O2407" t="s">
        <v>22</v>
      </c>
    </row>
    <row r="2408" spans="1:15" x14ac:dyDescent="0.35">
      <c r="A2408" t="s">
        <v>10817</v>
      </c>
      <c r="B2408">
        <v>396038.10100000002</v>
      </c>
      <c r="C2408" t="s">
        <v>22</v>
      </c>
      <c r="D2408" t="s">
        <v>22</v>
      </c>
      <c r="E2408" t="s">
        <v>14334</v>
      </c>
      <c r="F2408" t="s">
        <v>13347</v>
      </c>
      <c r="G2408" t="s">
        <v>22</v>
      </c>
      <c r="H2408" t="s">
        <v>22</v>
      </c>
      <c r="I2408" t="s">
        <v>22</v>
      </c>
      <c r="J2408" t="s">
        <v>22</v>
      </c>
      <c r="K2408" t="s">
        <v>22</v>
      </c>
      <c r="L2408" t="s">
        <v>22</v>
      </c>
      <c r="M2408">
        <v>396038.10100000002</v>
      </c>
      <c r="N2408" t="s">
        <v>22</v>
      </c>
      <c r="O2408" t="s">
        <v>22</v>
      </c>
    </row>
    <row r="2409" spans="1:15" x14ac:dyDescent="0.35">
      <c r="A2409" t="s">
        <v>10817</v>
      </c>
      <c r="B2409">
        <v>396038.10499999998</v>
      </c>
      <c r="C2409" t="s">
        <v>22</v>
      </c>
      <c r="D2409" t="s">
        <v>22</v>
      </c>
      <c r="E2409" t="s">
        <v>14334</v>
      </c>
      <c r="F2409" t="s">
        <v>13347</v>
      </c>
      <c r="G2409" t="s">
        <v>22</v>
      </c>
      <c r="H2409" t="s">
        <v>22</v>
      </c>
      <c r="I2409" t="s">
        <v>22</v>
      </c>
      <c r="J2409" t="s">
        <v>22</v>
      </c>
      <c r="K2409" t="s">
        <v>22</v>
      </c>
      <c r="L2409" t="s">
        <v>22</v>
      </c>
      <c r="M2409">
        <v>396038.10499999998</v>
      </c>
      <c r="N2409" t="s">
        <v>22</v>
      </c>
      <c r="O2409" t="s">
        <v>22</v>
      </c>
    </row>
    <row r="2410" spans="1:15" x14ac:dyDescent="0.35">
      <c r="A2410" t="s">
        <v>10817</v>
      </c>
      <c r="B2410">
        <v>396038.10700000002</v>
      </c>
      <c r="C2410" t="s">
        <v>22</v>
      </c>
      <c r="D2410" t="s">
        <v>22</v>
      </c>
      <c r="E2410" t="s">
        <v>14334</v>
      </c>
      <c r="F2410" t="s">
        <v>13347</v>
      </c>
      <c r="G2410" t="s">
        <v>22</v>
      </c>
      <c r="H2410" t="s">
        <v>22</v>
      </c>
      <c r="I2410" t="s">
        <v>22</v>
      </c>
      <c r="J2410" t="s">
        <v>22</v>
      </c>
      <c r="K2410" t="s">
        <v>22</v>
      </c>
      <c r="L2410" t="s">
        <v>22</v>
      </c>
      <c r="M2410">
        <v>396038.10700000002</v>
      </c>
      <c r="N2410" t="s">
        <v>22</v>
      </c>
      <c r="O2410" t="s">
        <v>22</v>
      </c>
    </row>
    <row r="2411" spans="1:15" x14ac:dyDescent="0.35">
      <c r="A2411" t="s">
        <v>10817</v>
      </c>
      <c r="B2411" t="s">
        <v>17201</v>
      </c>
      <c r="C2411" t="s">
        <v>22</v>
      </c>
      <c r="D2411" t="s">
        <v>22</v>
      </c>
      <c r="E2411" t="s">
        <v>13352</v>
      </c>
      <c r="F2411" t="s">
        <v>13351</v>
      </c>
      <c r="G2411" t="s">
        <v>22</v>
      </c>
      <c r="H2411" t="s">
        <v>7054</v>
      </c>
      <c r="I2411" t="s">
        <v>7040</v>
      </c>
      <c r="J2411" t="s">
        <v>7025</v>
      </c>
      <c r="K2411" t="s">
        <v>22</v>
      </c>
      <c r="L2411" t="s">
        <v>22</v>
      </c>
      <c r="M2411" t="s">
        <v>17202</v>
      </c>
      <c r="N2411" t="s">
        <v>22</v>
      </c>
      <c r="O2411" t="s">
        <v>22</v>
      </c>
    </row>
    <row r="2412" spans="1:15" x14ac:dyDescent="0.35">
      <c r="A2412" t="s">
        <v>10817</v>
      </c>
      <c r="B2412" t="s">
        <v>17203</v>
      </c>
      <c r="C2412" t="s">
        <v>22</v>
      </c>
      <c r="D2412" t="s">
        <v>22</v>
      </c>
      <c r="E2412" t="s">
        <v>14334</v>
      </c>
      <c r="F2412" t="s">
        <v>13347</v>
      </c>
      <c r="G2412" t="s">
        <v>22</v>
      </c>
      <c r="H2412" t="s">
        <v>22</v>
      </c>
      <c r="I2412" t="s">
        <v>22</v>
      </c>
      <c r="J2412" t="s">
        <v>22</v>
      </c>
      <c r="K2412" t="s">
        <v>22</v>
      </c>
      <c r="L2412" t="s">
        <v>22</v>
      </c>
      <c r="M2412" t="s">
        <v>17203</v>
      </c>
      <c r="N2412" t="s">
        <v>22</v>
      </c>
      <c r="O2412" t="s">
        <v>22</v>
      </c>
    </row>
    <row r="2413" spans="1:15" x14ac:dyDescent="0.35">
      <c r="A2413" t="s">
        <v>10817</v>
      </c>
      <c r="B2413" t="s">
        <v>17204</v>
      </c>
      <c r="C2413" t="s">
        <v>22</v>
      </c>
      <c r="D2413" t="s">
        <v>22</v>
      </c>
      <c r="E2413" t="s">
        <v>13352</v>
      </c>
      <c r="F2413" t="s">
        <v>13347</v>
      </c>
      <c r="G2413" t="s">
        <v>22</v>
      </c>
      <c r="H2413" t="s">
        <v>7052</v>
      </c>
      <c r="I2413" t="s">
        <v>22</v>
      </c>
      <c r="J2413" t="s">
        <v>22</v>
      </c>
      <c r="K2413" t="s">
        <v>22</v>
      </c>
      <c r="L2413" t="s">
        <v>22</v>
      </c>
      <c r="M2413" t="s">
        <v>17204</v>
      </c>
      <c r="N2413" t="s">
        <v>22</v>
      </c>
      <c r="O2413" t="s">
        <v>22</v>
      </c>
    </row>
    <row r="2414" spans="1:15" x14ac:dyDescent="0.35">
      <c r="A2414" t="s">
        <v>10817</v>
      </c>
      <c r="B2414" t="s">
        <v>17205</v>
      </c>
      <c r="C2414" t="s">
        <v>22</v>
      </c>
      <c r="D2414" t="s">
        <v>22</v>
      </c>
      <c r="E2414" t="s">
        <v>14349</v>
      </c>
      <c r="F2414" t="s">
        <v>13347</v>
      </c>
      <c r="G2414" t="s">
        <v>22</v>
      </c>
      <c r="H2414" t="s">
        <v>7046</v>
      </c>
      <c r="I2414" t="s">
        <v>7033</v>
      </c>
      <c r="J2414" t="s">
        <v>22</v>
      </c>
      <c r="K2414" t="s">
        <v>22</v>
      </c>
      <c r="L2414" t="s">
        <v>22</v>
      </c>
      <c r="M2414" t="s">
        <v>17205</v>
      </c>
      <c r="N2414" t="s">
        <v>22</v>
      </c>
      <c r="O2414" t="s">
        <v>22</v>
      </c>
    </row>
    <row r="2415" spans="1:15" x14ac:dyDescent="0.35">
      <c r="A2415" t="s">
        <v>10817</v>
      </c>
      <c r="B2415" t="s">
        <v>17206</v>
      </c>
      <c r="C2415" t="s">
        <v>22</v>
      </c>
      <c r="D2415" t="s">
        <v>22</v>
      </c>
      <c r="E2415" t="s">
        <v>14334</v>
      </c>
      <c r="F2415" t="s">
        <v>13347</v>
      </c>
      <c r="G2415" t="s">
        <v>22</v>
      </c>
      <c r="H2415" t="s">
        <v>22</v>
      </c>
      <c r="I2415" t="s">
        <v>22</v>
      </c>
      <c r="J2415" t="s">
        <v>22</v>
      </c>
      <c r="K2415" t="s">
        <v>22</v>
      </c>
      <c r="L2415" t="s">
        <v>22</v>
      </c>
      <c r="M2415" t="s">
        <v>17206</v>
      </c>
      <c r="N2415" t="s">
        <v>22</v>
      </c>
      <c r="O2415" t="s">
        <v>22</v>
      </c>
    </row>
    <row r="2416" spans="1:15" x14ac:dyDescent="0.35">
      <c r="A2416" t="s">
        <v>10817</v>
      </c>
      <c r="B2416" t="s">
        <v>17207</v>
      </c>
      <c r="C2416" t="s">
        <v>22</v>
      </c>
      <c r="D2416" t="s">
        <v>22</v>
      </c>
      <c r="E2416" t="s">
        <v>14349</v>
      </c>
      <c r="F2416" t="s">
        <v>13347</v>
      </c>
      <c r="G2416" t="s">
        <v>22</v>
      </c>
      <c r="H2416" t="s">
        <v>7046</v>
      </c>
      <c r="I2416" t="s">
        <v>7033</v>
      </c>
      <c r="J2416" t="s">
        <v>22</v>
      </c>
      <c r="K2416" t="s">
        <v>22</v>
      </c>
      <c r="L2416" t="s">
        <v>22</v>
      </c>
      <c r="M2416" t="s">
        <v>17207</v>
      </c>
      <c r="N2416" t="s">
        <v>22</v>
      </c>
      <c r="O2416" t="s">
        <v>22</v>
      </c>
    </row>
    <row r="2417" spans="1:15" x14ac:dyDescent="0.35">
      <c r="A2417" t="s">
        <v>10817</v>
      </c>
      <c r="B2417" t="s">
        <v>17208</v>
      </c>
      <c r="C2417" t="s">
        <v>22</v>
      </c>
      <c r="D2417" t="s">
        <v>22</v>
      </c>
      <c r="E2417" t="s">
        <v>14334</v>
      </c>
      <c r="F2417" t="s">
        <v>13347</v>
      </c>
      <c r="G2417" t="s">
        <v>22</v>
      </c>
      <c r="H2417" t="s">
        <v>22</v>
      </c>
      <c r="I2417" t="s">
        <v>22</v>
      </c>
      <c r="J2417" t="s">
        <v>22</v>
      </c>
      <c r="K2417" t="s">
        <v>22</v>
      </c>
      <c r="L2417" t="s">
        <v>22</v>
      </c>
      <c r="M2417" t="s">
        <v>17208</v>
      </c>
      <c r="N2417" t="s">
        <v>22</v>
      </c>
      <c r="O2417" t="s">
        <v>22</v>
      </c>
    </row>
    <row r="2418" spans="1:15" x14ac:dyDescent="0.35">
      <c r="A2418" t="s">
        <v>10817</v>
      </c>
      <c r="B2418" t="s">
        <v>17209</v>
      </c>
      <c r="C2418" t="s">
        <v>22</v>
      </c>
      <c r="D2418" t="s">
        <v>22</v>
      </c>
      <c r="E2418" t="s">
        <v>14334</v>
      </c>
      <c r="F2418" t="s">
        <v>13347</v>
      </c>
      <c r="G2418" t="s">
        <v>22</v>
      </c>
      <c r="H2418" t="s">
        <v>7052</v>
      </c>
      <c r="I2418" t="s">
        <v>14641</v>
      </c>
      <c r="J2418" t="s">
        <v>22</v>
      </c>
      <c r="K2418" t="s">
        <v>22</v>
      </c>
      <c r="L2418" t="s">
        <v>22</v>
      </c>
      <c r="M2418" t="s">
        <v>17209</v>
      </c>
      <c r="N2418" t="s">
        <v>22</v>
      </c>
      <c r="O2418" t="s">
        <v>22</v>
      </c>
    </row>
    <row r="2419" spans="1:15" x14ac:dyDescent="0.35">
      <c r="A2419" t="s">
        <v>10817</v>
      </c>
      <c r="B2419" t="s">
        <v>17210</v>
      </c>
      <c r="C2419" t="s">
        <v>22</v>
      </c>
      <c r="D2419" t="s">
        <v>22</v>
      </c>
      <c r="E2419" t="s">
        <v>14334</v>
      </c>
      <c r="F2419" t="s">
        <v>13347</v>
      </c>
      <c r="G2419" t="s">
        <v>22</v>
      </c>
      <c r="H2419" t="s">
        <v>22</v>
      </c>
      <c r="I2419" t="s">
        <v>22</v>
      </c>
      <c r="J2419" t="s">
        <v>22</v>
      </c>
      <c r="K2419" t="s">
        <v>22</v>
      </c>
      <c r="L2419" t="s">
        <v>22</v>
      </c>
      <c r="M2419" t="s">
        <v>17210</v>
      </c>
      <c r="N2419" t="s">
        <v>22</v>
      </c>
      <c r="O2419" t="s">
        <v>22</v>
      </c>
    </row>
    <row r="2420" spans="1:15" x14ac:dyDescent="0.35">
      <c r="A2420" t="s">
        <v>10817</v>
      </c>
      <c r="B2420" t="s">
        <v>17211</v>
      </c>
      <c r="C2420" t="s">
        <v>22</v>
      </c>
      <c r="D2420" t="s">
        <v>22</v>
      </c>
      <c r="E2420" t="s">
        <v>14334</v>
      </c>
      <c r="F2420" t="s">
        <v>13347</v>
      </c>
      <c r="G2420" t="s">
        <v>22</v>
      </c>
      <c r="H2420" t="s">
        <v>22</v>
      </c>
      <c r="I2420" t="s">
        <v>22</v>
      </c>
      <c r="J2420" t="s">
        <v>22</v>
      </c>
      <c r="K2420" t="s">
        <v>22</v>
      </c>
      <c r="L2420" t="s">
        <v>22</v>
      </c>
      <c r="M2420" t="s">
        <v>17211</v>
      </c>
      <c r="N2420" t="s">
        <v>22</v>
      </c>
      <c r="O2420" t="s">
        <v>22</v>
      </c>
    </row>
    <row r="2421" spans="1:15" x14ac:dyDescent="0.35">
      <c r="A2421" t="s">
        <v>10817</v>
      </c>
      <c r="B2421" t="s">
        <v>17212</v>
      </c>
      <c r="C2421" t="s">
        <v>22</v>
      </c>
      <c r="D2421" t="s">
        <v>22</v>
      </c>
      <c r="E2421" t="s">
        <v>14334</v>
      </c>
      <c r="F2421" t="s">
        <v>13347</v>
      </c>
      <c r="G2421" t="s">
        <v>22</v>
      </c>
      <c r="H2421" t="s">
        <v>22</v>
      </c>
      <c r="I2421" t="s">
        <v>22</v>
      </c>
      <c r="J2421" t="s">
        <v>22</v>
      </c>
      <c r="K2421" t="s">
        <v>22</v>
      </c>
      <c r="L2421" t="s">
        <v>22</v>
      </c>
      <c r="M2421" t="s">
        <v>17212</v>
      </c>
      <c r="N2421" t="s">
        <v>22</v>
      </c>
      <c r="O2421" t="s">
        <v>22</v>
      </c>
    </row>
    <row r="2422" spans="1:15" x14ac:dyDescent="0.35">
      <c r="A2422" t="s">
        <v>10817</v>
      </c>
      <c r="B2422" t="s">
        <v>17213</v>
      </c>
      <c r="C2422" t="s">
        <v>22</v>
      </c>
      <c r="D2422" t="s">
        <v>22</v>
      </c>
      <c r="E2422" t="s">
        <v>14334</v>
      </c>
      <c r="F2422" t="s">
        <v>13347</v>
      </c>
      <c r="G2422" t="s">
        <v>22</v>
      </c>
      <c r="H2422" t="s">
        <v>7052</v>
      </c>
      <c r="I2422" t="s">
        <v>7033</v>
      </c>
      <c r="J2422" t="s">
        <v>22</v>
      </c>
      <c r="K2422" t="s">
        <v>22</v>
      </c>
      <c r="L2422" t="s">
        <v>22</v>
      </c>
      <c r="M2422" t="s">
        <v>17213</v>
      </c>
      <c r="N2422" t="s">
        <v>22</v>
      </c>
      <c r="O2422" t="s">
        <v>22</v>
      </c>
    </row>
    <row r="2423" spans="1:15" x14ac:dyDescent="0.35">
      <c r="A2423" t="s">
        <v>10817</v>
      </c>
      <c r="B2423" t="s">
        <v>17214</v>
      </c>
      <c r="C2423" t="s">
        <v>22</v>
      </c>
      <c r="D2423" t="s">
        <v>22</v>
      </c>
      <c r="E2423" t="s">
        <v>14334</v>
      </c>
      <c r="F2423" t="s">
        <v>13347</v>
      </c>
      <c r="G2423" t="s">
        <v>22</v>
      </c>
      <c r="H2423" t="s">
        <v>7052</v>
      </c>
      <c r="I2423" t="s">
        <v>22</v>
      </c>
      <c r="J2423" t="s">
        <v>22</v>
      </c>
      <c r="K2423" t="s">
        <v>22</v>
      </c>
      <c r="L2423" t="s">
        <v>22</v>
      </c>
      <c r="M2423" t="s">
        <v>17214</v>
      </c>
      <c r="N2423" t="s">
        <v>22</v>
      </c>
      <c r="O2423" t="s">
        <v>22</v>
      </c>
    </row>
    <row r="2424" spans="1:15" x14ac:dyDescent="0.35">
      <c r="A2424" t="s">
        <v>10817</v>
      </c>
      <c r="B2424" t="s">
        <v>17215</v>
      </c>
      <c r="C2424" t="s">
        <v>22</v>
      </c>
      <c r="D2424" t="s">
        <v>22</v>
      </c>
      <c r="E2424" t="s">
        <v>14334</v>
      </c>
      <c r="F2424" t="s">
        <v>13347</v>
      </c>
      <c r="G2424" t="s">
        <v>22</v>
      </c>
      <c r="H2424" t="s">
        <v>22</v>
      </c>
      <c r="I2424" t="s">
        <v>22</v>
      </c>
      <c r="J2424" t="s">
        <v>22</v>
      </c>
      <c r="K2424" t="s">
        <v>22</v>
      </c>
      <c r="L2424" t="s">
        <v>22</v>
      </c>
      <c r="M2424" t="s">
        <v>17215</v>
      </c>
      <c r="N2424" t="s">
        <v>22</v>
      </c>
      <c r="O2424" t="s">
        <v>22</v>
      </c>
    </row>
    <row r="2425" spans="1:15" x14ac:dyDescent="0.35">
      <c r="A2425" t="s">
        <v>10817</v>
      </c>
      <c r="B2425" t="s">
        <v>17216</v>
      </c>
      <c r="C2425" t="s">
        <v>22</v>
      </c>
      <c r="D2425" t="s">
        <v>22</v>
      </c>
      <c r="E2425" t="s">
        <v>14334</v>
      </c>
      <c r="F2425" t="s">
        <v>13347</v>
      </c>
      <c r="G2425" t="s">
        <v>22</v>
      </c>
      <c r="H2425" t="s">
        <v>7046</v>
      </c>
      <c r="I2425" t="s">
        <v>22</v>
      </c>
      <c r="J2425" t="s">
        <v>22</v>
      </c>
      <c r="K2425" t="s">
        <v>22</v>
      </c>
      <c r="L2425" t="s">
        <v>22</v>
      </c>
      <c r="M2425" t="s">
        <v>17216</v>
      </c>
      <c r="N2425" t="s">
        <v>22</v>
      </c>
      <c r="O2425" t="s">
        <v>22</v>
      </c>
    </row>
    <row r="2426" spans="1:15" x14ac:dyDescent="0.35">
      <c r="A2426" t="s">
        <v>10817</v>
      </c>
      <c r="B2426" t="s">
        <v>17217</v>
      </c>
      <c r="C2426" t="s">
        <v>22</v>
      </c>
      <c r="D2426" t="s">
        <v>22</v>
      </c>
      <c r="E2426" t="s">
        <v>14334</v>
      </c>
      <c r="F2426" t="s">
        <v>13347</v>
      </c>
      <c r="G2426" t="s">
        <v>22</v>
      </c>
      <c r="H2426" t="s">
        <v>7046</v>
      </c>
      <c r="I2426" t="s">
        <v>22</v>
      </c>
      <c r="J2426" t="s">
        <v>22</v>
      </c>
      <c r="K2426" t="s">
        <v>22</v>
      </c>
      <c r="L2426" t="s">
        <v>22</v>
      </c>
      <c r="M2426" t="s">
        <v>17217</v>
      </c>
      <c r="N2426" t="s">
        <v>22</v>
      </c>
      <c r="O2426" t="s">
        <v>22</v>
      </c>
    </row>
    <row r="2427" spans="1:15" x14ac:dyDescent="0.35">
      <c r="A2427" t="s">
        <v>10817</v>
      </c>
      <c r="B2427" t="s">
        <v>17218</v>
      </c>
      <c r="C2427" t="s">
        <v>22</v>
      </c>
      <c r="D2427" t="s">
        <v>22</v>
      </c>
      <c r="E2427" t="s">
        <v>14334</v>
      </c>
      <c r="F2427" t="s">
        <v>13347</v>
      </c>
      <c r="G2427" t="s">
        <v>22</v>
      </c>
      <c r="H2427" t="s">
        <v>7046</v>
      </c>
      <c r="I2427" t="s">
        <v>22</v>
      </c>
      <c r="J2427" t="s">
        <v>22</v>
      </c>
      <c r="K2427" t="s">
        <v>22</v>
      </c>
      <c r="L2427" t="s">
        <v>22</v>
      </c>
      <c r="M2427" t="s">
        <v>17217</v>
      </c>
      <c r="N2427" t="s">
        <v>22</v>
      </c>
      <c r="O2427" t="s">
        <v>22</v>
      </c>
    </row>
    <row r="2428" spans="1:15" x14ac:dyDescent="0.35">
      <c r="A2428" t="s">
        <v>10817</v>
      </c>
      <c r="B2428" t="s">
        <v>17219</v>
      </c>
      <c r="C2428" t="s">
        <v>22</v>
      </c>
      <c r="D2428" t="s">
        <v>22</v>
      </c>
      <c r="E2428" t="s">
        <v>14349</v>
      </c>
      <c r="F2428" t="s">
        <v>13347</v>
      </c>
      <c r="G2428" t="s">
        <v>22</v>
      </c>
      <c r="H2428" t="s">
        <v>490</v>
      </c>
      <c r="I2428" t="s">
        <v>7033</v>
      </c>
      <c r="J2428" t="s">
        <v>22</v>
      </c>
      <c r="K2428" t="s">
        <v>22</v>
      </c>
      <c r="L2428" t="s">
        <v>22</v>
      </c>
      <c r="M2428" t="s">
        <v>17219</v>
      </c>
      <c r="N2428" t="s">
        <v>22</v>
      </c>
      <c r="O2428" t="s">
        <v>22</v>
      </c>
    </row>
    <row r="2429" spans="1:15" x14ac:dyDescent="0.35">
      <c r="A2429" t="s">
        <v>10817</v>
      </c>
      <c r="B2429" t="s">
        <v>17220</v>
      </c>
      <c r="C2429" t="s">
        <v>22</v>
      </c>
      <c r="D2429" t="s">
        <v>22</v>
      </c>
      <c r="E2429" t="s">
        <v>14334</v>
      </c>
      <c r="F2429" t="s">
        <v>13347</v>
      </c>
      <c r="G2429" t="s">
        <v>22</v>
      </c>
      <c r="H2429" t="s">
        <v>490</v>
      </c>
      <c r="I2429" t="s">
        <v>7033</v>
      </c>
      <c r="J2429" t="s">
        <v>22</v>
      </c>
      <c r="K2429" t="s">
        <v>22</v>
      </c>
      <c r="L2429" t="s">
        <v>22</v>
      </c>
      <c r="M2429" t="s">
        <v>17219</v>
      </c>
      <c r="N2429" t="s">
        <v>22</v>
      </c>
      <c r="O2429" t="s">
        <v>22</v>
      </c>
    </row>
    <row r="2430" spans="1:15" x14ac:dyDescent="0.35">
      <c r="A2430" t="s">
        <v>10817</v>
      </c>
      <c r="B2430" t="s">
        <v>17221</v>
      </c>
      <c r="C2430" t="s">
        <v>22</v>
      </c>
      <c r="D2430" t="s">
        <v>22</v>
      </c>
      <c r="E2430" t="s">
        <v>14334</v>
      </c>
      <c r="F2430" t="s">
        <v>13347</v>
      </c>
      <c r="G2430" t="s">
        <v>22</v>
      </c>
      <c r="H2430" t="s">
        <v>7052</v>
      </c>
      <c r="I2430" t="s">
        <v>15253</v>
      </c>
      <c r="J2430" t="s">
        <v>22</v>
      </c>
      <c r="K2430" t="s">
        <v>22</v>
      </c>
      <c r="L2430" t="s">
        <v>22</v>
      </c>
      <c r="M2430" t="s">
        <v>17221</v>
      </c>
      <c r="N2430" t="s">
        <v>22</v>
      </c>
      <c r="O2430" t="s">
        <v>22</v>
      </c>
    </row>
    <row r="2431" spans="1:15" x14ac:dyDescent="0.35">
      <c r="A2431" t="s">
        <v>10817</v>
      </c>
      <c r="B2431" t="s">
        <v>17222</v>
      </c>
      <c r="C2431" t="s">
        <v>22</v>
      </c>
      <c r="D2431" t="s">
        <v>22</v>
      </c>
      <c r="E2431" t="s">
        <v>14334</v>
      </c>
      <c r="F2431" t="s">
        <v>13347</v>
      </c>
      <c r="G2431" t="s">
        <v>22</v>
      </c>
      <c r="H2431" t="s">
        <v>7046</v>
      </c>
      <c r="I2431" t="s">
        <v>22</v>
      </c>
      <c r="J2431" t="s">
        <v>22</v>
      </c>
      <c r="K2431" t="s">
        <v>22</v>
      </c>
      <c r="L2431" t="s">
        <v>22</v>
      </c>
      <c r="M2431" t="s">
        <v>17222</v>
      </c>
      <c r="N2431" t="s">
        <v>22</v>
      </c>
      <c r="O2431" t="s">
        <v>22</v>
      </c>
    </row>
    <row r="2432" spans="1:15" x14ac:dyDescent="0.35">
      <c r="A2432" t="s">
        <v>10817</v>
      </c>
      <c r="B2432" t="s">
        <v>17223</v>
      </c>
      <c r="C2432" t="s">
        <v>22</v>
      </c>
      <c r="D2432" t="s">
        <v>22</v>
      </c>
      <c r="E2432" t="s">
        <v>14334</v>
      </c>
      <c r="F2432" t="s">
        <v>13347</v>
      </c>
      <c r="G2432" t="s">
        <v>22</v>
      </c>
      <c r="H2432" t="s">
        <v>22</v>
      </c>
      <c r="I2432" t="s">
        <v>22</v>
      </c>
      <c r="J2432" t="s">
        <v>22</v>
      </c>
      <c r="K2432" t="s">
        <v>22</v>
      </c>
      <c r="L2432" t="s">
        <v>22</v>
      </c>
      <c r="M2432" t="s">
        <v>17223</v>
      </c>
      <c r="N2432" t="s">
        <v>22</v>
      </c>
      <c r="O2432" t="s">
        <v>22</v>
      </c>
    </row>
    <row r="2433" spans="1:15" x14ac:dyDescent="0.35">
      <c r="A2433" t="s">
        <v>10817</v>
      </c>
      <c r="B2433" t="s">
        <v>17224</v>
      </c>
      <c r="C2433" t="s">
        <v>22</v>
      </c>
      <c r="D2433" t="s">
        <v>22</v>
      </c>
      <c r="E2433" t="s">
        <v>14334</v>
      </c>
      <c r="F2433" t="s">
        <v>13347</v>
      </c>
      <c r="G2433" t="s">
        <v>22</v>
      </c>
      <c r="H2433" t="s">
        <v>490</v>
      </c>
      <c r="I2433" t="s">
        <v>22</v>
      </c>
      <c r="J2433" t="s">
        <v>22</v>
      </c>
      <c r="K2433" t="s">
        <v>22</v>
      </c>
      <c r="L2433" t="s">
        <v>22</v>
      </c>
      <c r="M2433" t="s">
        <v>17224</v>
      </c>
      <c r="N2433" t="s">
        <v>22</v>
      </c>
      <c r="O2433" t="s">
        <v>22</v>
      </c>
    </row>
    <row r="2434" spans="1:15" x14ac:dyDescent="0.35">
      <c r="A2434" t="s">
        <v>10817</v>
      </c>
      <c r="B2434" t="s">
        <v>17225</v>
      </c>
      <c r="C2434" t="s">
        <v>22</v>
      </c>
      <c r="D2434" t="s">
        <v>22</v>
      </c>
      <c r="E2434" t="s">
        <v>14334</v>
      </c>
      <c r="F2434" t="s">
        <v>13347</v>
      </c>
      <c r="G2434" t="s">
        <v>22</v>
      </c>
      <c r="H2434" t="s">
        <v>490</v>
      </c>
      <c r="I2434" t="s">
        <v>22</v>
      </c>
      <c r="J2434" t="s">
        <v>22</v>
      </c>
      <c r="K2434" t="s">
        <v>22</v>
      </c>
      <c r="L2434" t="s">
        <v>22</v>
      </c>
      <c r="M2434" t="s">
        <v>17224</v>
      </c>
      <c r="N2434" t="s">
        <v>22</v>
      </c>
      <c r="O2434" t="s">
        <v>22</v>
      </c>
    </row>
    <row r="2435" spans="1:15" x14ac:dyDescent="0.35">
      <c r="A2435" t="s">
        <v>10817</v>
      </c>
      <c r="B2435" t="s">
        <v>17226</v>
      </c>
      <c r="C2435" t="s">
        <v>22</v>
      </c>
      <c r="D2435" t="s">
        <v>22</v>
      </c>
      <c r="E2435" t="s">
        <v>14334</v>
      </c>
      <c r="F2435" t="s">
        <v>13347</v>
      </c>
      <c r="G2435" t="s">
        <v>22</v>
      </c>
      <c r="H2435" t="s">
        <v>22</v>
      </c>
      <c r="I2435" t="s">
        <v>22</v>
      </c>
      <c r="J2435" t="s">
        <v>22</v>
      </c>
      <c r="K2435" t="s">
        <v>22</v>
      </c>
      <c r="L2435" t="s">
        <v>22</v>
      </c>
      <c r="M2435" t="s">
        <v>17226</v>
      </c>
      <c r="N2435" t="s">
        <v>22</v>
      </c>
      <c r="O2435" t="s">
        <v>22</v>
      </c>
    </row>
    <row r="2436" spans="1:15" x14ac:dyDescent="0.35">
      <c r="A2436" t="s">
        <v>10817</v>
      </c>
      <c r="B2436" t="s">
        <v>17227</v>
      </c>
      <c r="C2436" t="s">
        <v>22</v>
      </c>
      <c r="D2436" t="s">
        <v>22</v>
      </c>
      <c r="E2436" t="s">
        <v>14334</v>
      </c>
      <c r="F2436" t="s">
        <v>13347</v>
      </c>
      <c r="G2436" t="s">
        <v>22</v>
      </c>
      <c r="H2436" t="s">
        <v>22</v>
      </c>
      <c r="I2436" t="s">
        <v>22</v>
      </c>
      <c r="J2436" t="s">
        <v>22</v>
      </c>
      <c r="K2436" t="s">
        <v>22</v>
      </c>
      <c r="L2436" t="s">
        <v>22</v>
      </c>
      <c r="M2436" t="s">
        <v>17227</v>
      </c>
      <c r="N2436" t="s">
        <v>22</v>
      </c>
      <c r="O2436" t="s">
        <v>22</v>
      </c>
    </row>
    <row r="2437" spans="1:15" x14ac:dyDescent="0.35">
      <c r="A2437" t="s">
        <v>10817</v>
      </c>
      <c r="B2437" t="s">
        <v>17228</v>
      </c>
      <c r="C2437" t="s">
        <v>22</v>
      </c>
      <c r="D2437" t="s">
        <v>22</v>
      </c>
      <c r="E2437" t="s">
        <v>13352</v>
      </c>
      <c r="F2437" t="s">
        <v>13351</v>
      </c>
      <c r="G2437" t="s">
        <v>22</v>
      </c>
      <c r="H2437" t="s">
        <v>22</v>
      </c>
      <c r="I2437" t="s">
        <v>22</v>
      </c>
      <c r="J2437" t="s">
        <v>22</v>
      </c>
      <c r="K2437" t="s">
        <v>22</v>
      </c>
      <c r="L2437" t="s">
        <v>22</v>
      </c>
      <c r="M2437" t="s">
        <v>17228</v>
      </c>
      <c r="N2437" t="s">
        <v>22</v>
      </c>
      <c r="O2437" t="s">
        <v>22</v>
      </c>
    </row>
    <row r="2438" spans="1:15" x14ac:dyDescent="0.35">
      <c r="A2438" t="s">
        <v>10817</v>
      </c>
      <c r="B2438" t="s">
        <v>17229</v>
      </c>
      <c r="C2438" t="s">
        <v>22</v>
      </c>
      <c r="D2438" t="s">
        <v>22</v>
      </c>
      <c r="E2438" t="s">
        <v>14334</v>
      </c>
      <c r="F2438" t="s">
        <v>13347</v>
      </c>
      <c r="G2438" t="s">
        <v>22</v>
      </c>
      <c r="H2438" t="s">
        <v>22</v>
      </c>
      <c r="I2438" t="s">
        <v>22</v>
      </c>
      <c r="J2438" t="s">
        <v>22</v>
      </c>
      <c r="K2438" t="s">
        <v>22</v>
      </c>
      <c r="L2438" t="s">
        <v>22</v>
      </c>
      <c r="M2438" t="s">
        <v>17229</v>
      </c>
      <c r="N2438" t="s">
        <v>22</v>
      </c>
      <c r="O2438" t="s">
        <v>22</v>
      </c>
    </row>
    <row r="2439" spans="1:15" x14ac:dyDescent="0.35">
      <c r="A2439" t="s">
        <v>10817</v>
      </c>
      <c r="B2439" t="s">
        <v>12681</v>
      </c>
      <c r="C2439" t="s">
        <v>22</v>
      </c>
      <c r="D2439" t="s">
        <v>22</v>
      </c>
      <c r="E2439" t="s">
        <v>14334</v>
      </c>
      <c r="F2439" t="s">
        <v>13347</v>
      </c>
      <c r="G2439" t="s">
        <v>22</v>
      </c>
      <c r="H2439" t="s">
        <v>7052</v>
      </c>
      <c r="I2439" t="s">
        <v>22</v>
      </c>
      <c r="J2439" t="s">
        <v>22</v>
      </c>
      <c r="K2439" t="s">
        <v>22</v>
      </c>
      <c r="L2439" t="s">
        <v>22</v>
      </c>
      <c r="M2439" t="s">
        <v>12681</v>
      </c>
      <c r="N2439" t="s">
        <v>22</v>
      </c>
      <c r="O2439" t="s">
        <v>22</v>
      </c>
    </row>
    <row r="2440" spans="1:15" x14ac:dyDescent="0.35">
      <c r="A2440" t="s">
        <v>10817</v>
      </c>
      <c r="B2440" t="s">
        <v>17230</v>
      </c>
      <c r="C2440" t="s">
        <v>22</v>
      </c>
      <c r="D2440" t="s">
        <v>22</v>
      </c>
      <c r="E2440" t="s">
        <v>13352</v>
      </c>
      <c r="F2440" t="s">
        <v>13351</v>
      </c>
      <c r="G2440" t="s">
        <v>22</v>
      </c>
      <c r="H2440" t="s">
        <v>22</v>
      </c>
      <c r="I2440" t="s">
        <v>22</v>
      </c>
      <c r="J2440" t="s">
        <v>22</v>
      </c>
      <c r="K2440" t="s">
        <v>22</v>
      </c>
      <c r="L2440" t="s">
        <v>22</v>
      </c>
      <c r="M2440" t="s">
        <v>17230</v>
      </c>
      <c r="N2440" t="s">
        <v>22</v>
      </c>
      <c r="O2440" t="s">
        <v>22</v>
      </c>
    </row>
    <row r="2441" spans="1:15" x14ac:dyDescent="0.35">
      <c r="A2441" t="s">
        <v>10817</v>
      </c>
      <c r="B2441" t="s">
        <v>17231</v>
      </c>
      <c r="C2441" t="s">
        <v>22</v>
      </c>
      <c r="D2441" t="s">
        <v>22</v>
      </c>
      <c r="E2441" t="s">
        <v>14334</v>
      </c>
      <c r="F2441" t="s">
        <v>13347</v>
      </c>
      <c r="G2441" t="s">
        <v>22</v>
      </c>
      <c r="H2441" t="s">
        <v>22</v>
      </c>
      <c r="I2441" t="s">
        <v>22</v>
      </c>
      <c r="J2441" t="s">
        <v>22</v>
      </c>
      <c r="K2441" t="s">
        <v>22</v>
      </c>
      <c r="L2441" t="s">
        <v>22</v>
      </c>
      <c r="M2441" t="s">
        <v>17232</v>
      </c>
      <c r="N2441" t="s">
        <v>22</v>
      </c>
      <c r="O2441" t="s">
        <v>22</v>
      </c>
    </row>
    <row r="2442" spans="1:15" x14ac:dyDescent="0.35">
      <c r="A2442" t="s">
        <v>10817</v>
      </c>
      <c r="B2442" t="s">
        <v>17233</v>
      </c>
      <c r="C2442" t="s">
        <v>22</v>
      </c>
      <c r="D2442" t="s">
        <v>22</v>
      </c>
      <c r="E2442" t="s">
        <v>14334</v>
      </c>
      <c r="F2442" t="s">
        <v>13347</v>
      </c>
      <c r="G2442" t="s">
        <v>14349</v>
      </c>
      <c r="H2442" t="s">
        <v>22</v>
      </c>
      <c r="I2442" t="s">
        <v>22</v>
      </c>
      <c r="J2442" t="s">
        <v>7033</v>
      </c>
      <c r="K2442" t="s">
        <v>22</v>
      </c>
      <c r="L2442" t="s">
        <v>22</v>
      </c>
      <c r="M2442" t="s">
        <v>17234</v>
      </c>
      <c r="N2442" t="s">
        <v>22</v>
      </c>
      <c r="O2442" t="s">
        <v>22</v>
      </c>
    </row>
    <row r="2443" spans="1:15" x14ac:dyDescent="0.35">
      <c r="A2443" t="s">
        <v>10817</v>
      </c>
      <c r="B2443" t="s">
        <v>17235</v>
      </c>
      <c r="C2443" t="s">
        <v>22</v>
      </c>
      <c r="D2443" t="s">
        <v>22</v>
      </c>
      <c r="E2443" t="s">
        <v>14334</v>
      </c>
      <c r="F2443" t="s">
        <v>13347</v>
      </c>
      <c r="G2443" t="s">
        <v>22</v>
      </c>
      <c r="H2443" t="s">
        <v>22</v>
      </c>
      <c r="I2443" t="s">
        <v>22</v>
      </c>
      <c r="J2443" t="s">
        <v>22</v>
      </c>
      <c r="K2443" t="s">
        <v>22</v>
      </c>
      <c r="L2443" t="s">
        <v>22</v>
      </c>
      <c r="M2443" t="s">
        <v>17235</v>
      </c>
      <c r="N2443" t="s">
        <v>22</v>
      </c>
      <c r="O2443" t="s">
        <v>22</v>
      </c>
    </row>
    <row r="2444" spans="1:15" x14ac:dyDescent="0.35">
      <c r="A2444" t="s">
        <v>10817</v>
      </c>
      <c r="B2444" t="s">
        <v>17236</v>
      </c>
      <c r="C2444" t="s">
        <v>22</v>
      </c>
      <c r="D2444" t="s">
        <v>22</v>
      </c>
      <c r="E2444" t="s">
        <v>14334</v>
      </c>
      <c r="F2444" t="s">
        <v>13347</v>
      </c>
      <c r="G2444" t="s">
        <v>22</v>
      </c>
      <c r="H2444" t="s">
        <v>22</v>
      </c>
      <c r="I2444" t="s">
        <v>22</v>
      </c>
      <c r="J2444" t="s">
        <v>22</v>
      </c>
      <c r="K2444" t="s">
        <v>22</v>
      </c>
      <c r="L2444" t="s">
        <v>22</v>
      </c>
      <c r="M2444" t="s">
        <v>17236</v>
      </c>
      <c r="N2444" t="s">
        <v>22</v>
      </c>
      <c r="O2444" t="s">
        <v>22</v>
      </c>
    </row>
    <row r="2445" spans="1:15" x14ac:dyDescent="0.35">
      <c r="A2445" t="s">
        <v>10817</v>
      </c>
      <c r="B2445" t="s">
        <v>17237</v>
      </c>
      <c r="C2445" t="s">
        <v>22</v>
      </c>
      <c r="D2445" t="s">
        <v>22</v>
      </c>
      <c r="E2445" t="s">
        <v>14334</v>
      </c>
      <c r="F2445" t="s">
        <v>13347</v>
      </c>
      <c r="G2445" t="s">
        <v>22</v>
      </c>
      <c r="H2445" t="s">
        <v>22</v>
      </c>
      <c r="I2445" t="s">
        <v>22</v>
      </c>
      <c r="J2445" t="s">
        <v>22</v>
      </c>
      <c r="K2445" t="s">
        <v>22</v>
      </c>
      <c r="L2445" t="s">
        <v>22</v>
      </c>
      <c r="M2445" t="s">
        <v>17237</v>
      </c>
      <c r="N2445" t="s">
        <v>22</v>
      </c>
      <c r="O2445" t="s">
        <v>22</v>
      </c>
    </row>
    <row r="2446" spans="1:15" x14ac:dyDescent="0.35">
      <c r="A2446" t="s">
        <v>10817</v>
      </c>
      <c r="B2446" t="s">
        <v>17238</v>
      </c>
      <c r="C2446" t="s">
        <v>22</v>
      </c>
      <c r="D2446" t="s">
        <v>22</v>
      </c>
      <c r="E2446" t="s">
        <v>14334</v>
      </c>
      <c r="F2446" t="s">
        <v>13347</v>
      </c>
      <c r="G2446" t="s">
        <v>22</v>
      </c>
      <c r="H2446" t="s">
        <v>22</v>
      </c>
      <c r="I2446" t="s">
        <v>22</v>
      </c>
      <c r="J2446" t="s">
        <v>22</v>
      </c>
      <c r="K2446" t="s">
        <v>22</v>
      </c>
      <c r="L2446" t="s">
        <v>22</v>
      </c>
      <c r="M2446" t="s">
        <v>17238</v>
      </c>
      <c r="N2446" t="s">
        <v>22</v>
      </c>
      <c r="O2446" t="s">
        <v>22</v>
      </c>
    </row>
    <row r="2447" spans="1:15" x14ac:dyDescent="0.35">
      <c r="A2447" t="s">
        <v>10817</v>
      </c>
      <c r="B2447" t="s">
        <v>17239</v>
      </c>
      <c r="C2447" t="s">
        <v>22</v>
      </c>
      <c r="D2447" t="s">
        <v>22</v>
      </c>
      <c r="E2447" t="s">
        <v>14334</v>
      </c>
      <c r="F2447" t="s">
        <v>13347</v>
      </c>
      <c r="G2447" t="s">
        <v>22</v>
      </c>
      <c r="H2447" t="s">
        <v>22</v>
      </c>
      <c r="I2447" t="s">
        <v>22</v>
      </c>
      <c r="J2447" t="s">
        <v>22</v>
      </c>
      <c r="K2447" t="s">
        <v>22</v>
      </c>
      <c r="L2447" t="s">
        <v>22</v>
      </c>
      <c r="M2447" t="s">
        <v>17239</v>
      </c>
      <c r="N2447" t="s">
        <v>22</v>
      </c>
      <c r="O2447" t="s">
        <v>22</v>
      </c>
    </row>
    <row r="2448" spans="1:15" x14ac:dyDescent="0.35">
      <c r="A2448" t="s">
        <v>10817</v>
      </c>
      <c r="B2448" t="s">
        <v>17240</v>
      </c>
      <c r="C2448" t="s">
        <v>22</v>
      </c>
      <c r="D2448" t="s">
        <v>22</v>
      </c>
      <c r="E2448" t="s">
        <v>14334</v>
      </c>
      <c r="F2448" t="s">
        <v>13347</v>
      </c>
      <c r="G2448" t="s">
        <v>22</v>
      </c>
      <c r="H2448" t="s">
        <v>22</v>
      </c>
      <c r="I2448" t="s">
        <v>22</v>
      </c>
      <c r="J2448" t="s">
        <v>22</v>
      </c>
      <c r="K2448" t="s">
        <v>22</v>
      </c>
      <c r="L2448" t="s">
        <v>22</v>
      </c>
      <c r="M2448" t="s">
        <v>17240</v>
      </c>
      <c r="N2448" t="s">
        <v>22</v>
      </c>
      <c r="O2448" t="s">
        <v>22</v>
      </c>
    </row>
    <row r="2449" spans="1:15" x14ac:dyDescent="0.35">
      <c r="A2449" t="s">
        <v>10817</v>
      </c>
      <c r="B2449" t="s">
        <v>17241</v>
      </c>
      <c r="C2449" t="s">
        <v>22</v>
      </c>
      <c r="D2449" t="s">
        <v>22</v>
      </c>
      <c r="E2449" t="s">
        <v>14334</v>
      </c>
      <c r="F2449" t="s">
        <v>13347</v>
      </c>
      <c r="G2449" t="s">
        <v>22</v>
      </c>
      <c r="H2449" t="s">
        <v>22</v>
      </c>
      <c r="I2449" t="s">
        <v>22</v>
      </c>
      <c r="J2449" t="s">
        <v>22</v>
      </c>
      <c r="K2449" t="s">
        <v>22</v>
      </c>
      <c r="L2449" t="s">
        <v>22</v>
      </c>
      <c r="M2449" t="s">
        <v>17241</v>
      </c>
      <c r="N2449" t="s">
        <v>22</v>
      </c>
      <c r="O2449" t="s">
        <v>22</v>
      </c>
    </row>
    <row r="2450" spans="1:15" x14ac:dyDescent="0.35">
      <c r="A2450" t="s">
        <v>10817</v>
      </c>
      <c r="B2450" t="s">
        <v>17242</v>
      </c>
      <c r="C2450" t="s">
        <v>22</v>
      </c>
      <c r="D2450" t="s">
        <v>22</v>
      </c>
      <c r="E2450" t="s">
        <v>14334</v>
      </c>
      <c r="F2450" t="s">
        <v>13347</v>
      </c>
      <c r="G2450" t="s">
        <v>22</v>
      </c>
      <c r="H2450" t="s">
        <v>22</v>
      </c>
      <c r="I2450" t="s">
        <v>22</v>
      </c>
      <c r="J2450" t="s">
        <v>22</v>
      </c>
      <c r="K2450" t="s">
        <v>22</v>
      </c>
      <c r="L2450" t="s">
        <v>22</v>
      </c>
      <c r="M2450" t="s">
        <v>17242</v>
      </c>
      <c r="N2450" t="s">
        <v>22</v>
      </c>
      <c r="O2450" t="s">
        <v>22</v>
      </c>
    </row>
    <row r="2451" spans="1:15" x14ac:dyDescent="0.35">
      <c r="A2451" t="s">
        <v>10817</v>
      </c>
      <c r="B2451" t="s">
        <v>17243</v>
      </c>
      <c r="C2451" t="s">
        <v>22</v>
      </c>
      <c r="D2451" t="s">
        <v>22</v>
      </c>
      <c r="E2451" t="s">
        <v>14334</v>
      </c>
      <c r="F2451" t="s">
        <v>13347</v>
      </c>
      <c r="G2451" t="s">
        <v>22</v>
      </c>
      <c r="H2451" t="s">
        <v>22</v>
      </c>
      <c r="I2451" t="s">
        <v>22</v>
      </c>
      <c r="J2451" t="s">
        <v>22</v>
      </c>
      <c r="K2451" t="s">
        <v>22</v>
      </c>
      <c r="L2451" t="s">
        <v>22</v>
      </c>
      <c r="M2451" t="s">
        <v>17243</v>
      </c>
      <c r="N2451" t="s">
        <v>22</v>
      </c>
      <c r="O2451" t="s">
        <v>22</v>
      </c>
    </row>
    <row r="2452" spans="1:15" x14ac:dyDescent="0.35">
      <c r="A2452" t="s">
        <v>10817</v>
      </c>
      <c r="B2452" t="s">
        <v>17244</v>
      </c>
      <c r="C2452" t="s">
        <v>22</v>
      </c>
      <c r="D2452" t="s">
        <v>22</v>
      </c>
      <c r="E2452" t="s">
        <v>13352</v>
      </c>
      <c r="F2452" t="s">
        <v>13351</v>
      </c>
      <c r="G2452" t="s">
        <v>22</v>
      </c>
      <c r="H2452" t="s">
        <v>22</v>
      </c>
      <c r="I2452" t="s">
        <v>22</v>
      </c>
      <c r="J2452" t="s">
        <v>22</v>
      </c>
      <c r="K2452" t="s">
        <v>22</v>
      </c>
      <c r="L2452" t="s">
        <v>22</v>
      </c>
      <c r="M2452" t="s">
        <v>17244</v>
      </c>
      <c r="N2452" t="s">
        <v>22</v>
      </c>
      <c r="O2452" t="s">
        <v>22</v>
      </c>
    </row>
    <row r="2453" spans="1:15" x14ac:dyDescent="0.35">
      <c r="A2453" t="s">
        <v>10817</v>
      </c>
      <c r="B2453" t="s">
        <v>17245</v>
      </c>
      <c r="C2453" t="s">
        <v>22</v>
      </c>
      <c r="D2453" t="s">
        <v>22</v>
      </c>
      <c r="E2453" t="s">
        <v>14334</v>
      </c>
      <c r="F2453" t="s">
        <v>13347</v>
      </c>
      <c r="G2453" t="s">
        <v>22</v>
      </c>
      <c r="H2453" t="s">
        <v>22</v>
      </c>
      <c r="I2453" t="s">
        <v>22</v>
      </c>
      <c r="J2453" t="s">
        <v>22</v>
      </c>
      <c r="K2453" t="s">
        <v>22</v>
      </c>
      <c r="L2453" t="s">
        <v>22</v>
      </c>
      <c r="M2453" t="s">
        <v>17245</v>
      </c>
      <c r="N2453" t="s">
        <v>22</v>
      </c>
      <c r="O2453" t="s">
        <v>22</v>
      </c>
    </row>
    <row r="2454" spans="1:15" x14ac:dyDescent="0.35">
      <c r="A2454" t="s">
        <v>10817</v>
      </c>
      <c r="B2454" t="s">
        <v>17246</v>
      </c>
      <c r="C2454" t="s">
        <v>22</v>
      </c>
      <c r="D2454" t="s">
        <v>22</v>
      </c>
      <c r="E2454" t="s">
        <v>14334</v>
      </c>
      <c r="F2454" t="s">
        <v>13347</v>
      </c>
      <c r="G2454" t="s">
        <v>22</v>
      </c>
      <c r="H2454" t="s">
        <v>22</v>
      </c>
      <c r="I2454" t="s">
        <v>22</v>
      </c>
      <c r="J2454" t="s">
        <v>22</v>
      </c>
      <c r="K2454" t="s">
        <v>22</v>
      </c>
      <c r="L2454" t="s">
        <v>22</v>
      </c>
      <c r="M2454" t="s">
        <v>17246</v>
      </c>
      <c r="N2454" t="s">
        <v>22</v>
      </c>
      <c r="O2454" t="s">
        <v>22</v>
      </c>
    </row>
    <row r="2455" spans="1:15" x14ac:dyDescent="0.35">
      <c r="A2455" t="s">
        <v>10817</v>
      </c>
      <c r="B2455" t="s">
        <v>17247</v>
      </c>
      <c r="C2455" t="s">
        <v>22</v>
      </c>
      <c r="D2455" t="s">
        <v>22</v>
      </c>
      <c r="E2455" t="s">
        <v>14334</v>
      </c>
      <c r="F2455" t="s">
        <v>13347</v>
      </c>
      <c r="G2455" t="s">
        <v>22</v>
      </c>
      <c r="H2455" t="s">
        <v>22</v>
      </c>
      <c r="I2455" t="s">
        <v>22</v>
      </c>
      <c r="J2455" t="s">
        <v>22</v>
      </c>
      <c r="K2455" t="s">
        <v>22</v>
      </c>
      <c r="L2455" t="s">
        <v>22</v>
      </c>
      <c r="M2455" t="s">
        <v>17247</v>
      </c>
      <c r="N2455" t="s">
        <v>22</v>
      </c>
      <c r="O2455" t="s">
        <v>22</v>
      </c>
    </row>
    <row r="2456" spans="1:15" x14ac:dyDescent="0.35">
      <c r="A2456" t="s">
        <v>10817</v>
      </c>
      <c r="B2456" t="s">
        <v>17248</v>
      </c>
      <c r="C2456" t="s">
        <v>22</v>
      </c>
      <c r="D2456" t="s">
        <v>22</v>
      </c>
      <c r="E2456" t="s">
        <v>14334</v>
      </c>
      <c r="F2456" t="s">
        <v>13347</v>
      </c>
      <c r="G2456" t="s">
        <v>22</v>
      </c>
      <c r="H2456" t="s">
        <v>22</v>
      </c>
      <c r="I2456" t="s">
        <v>22</v>
      </c>
      <c r="J2456" t="s">
        <v>22</v>
      </c>
      <c r="K2456" t="s">
        <v>22</v>
      </c>
      <c r="L2456" t="s">
        <v>22</v>
      </c>
      <c r="M2456" t="s">
        <v>17248</v>
      </c>
      <c r="N2456" t="s">
        <v>22</v>
      </c>
      <c r="O2456" t="s">
        <v>22</v>
      </c>
    </row>
    <row r="2457" spans="1:15" x14ac:dyDescent="0.35">
      <c r="A2457" t="s">
        <v>10817</v>
      </c>
      <c r="B2457" t="s">
        <v>17249</v>
      </c>
      <c r="C2457" t="s">
        <v>22</v>
      </c>
      <c r="D2457" t="s">
        <v>22</v>
      </c>
      <c r="E2457" t="s">
        <v>14334</v>
      </c>
      <c r="F2457" t="s">
        <v>13347</v>
      </c>
      <c r="G2457" t="s">
        <v>22</v>
      </c>
      <c r="H2457" t="s">
        <v>7052</v>
      </c>
      <c r="I2457" t="s">
        <v>22</v>
      </c>
      <c r="J2457" t="s">
        <v>22</v>
      </c>
      <c r="K2457" t="s">
        <v>22</v>
      </c>
      <c r="L2457">
        <v>90</v>
      </c>
      <c r="M2457" t="s">
        <v>17250</v>
      </c>
      <c r="N2457" t="s">
        <v>22</v>
      </c>
      <c r="O2457" t="s">
        <v>22</v>
      </c>
    </row>
    <row r="2458" spans="1:15" x14ac:dyDescent="0.35">
      <c r="A2458" t="s">
        <v>10817</v>
      </c>
      <c r="B2458" t="s">
        <v>17251</v>
      </c>
      <c r="C2458" t="s">
        <v>22</v>
      </c>
      <c r="D2458" t="s">
        <v>22</v>
      </c>
      <c r="E2458" t="s">
        <v>14334</v>
      </c>
      <c r="F2458" t="s">
        <v>13347</v>
      </c>
      <c r="G2458" t="s">
        <v>22</v>
      </c>
      <c r="H2458" t="s">
        <v>7046</v>
      </c>
      <c r="I2458" t="s">
        <v>22</v>
      </c>
      <c r="J2458" t="s">
        <v>22</v>
      </c>
      <c r="K2458" t="s">
        <v>22</v>
      </c>
      <c r="L2458" t="s">
        <v>22</v>
      </c>
      <c r="M2458" t="s">
        <v>17251</v>
      </c>
      <c r="N2458" t="s">
        <v>22</v>
      </c>
      <c r="O2458" t="s">
        <v>22</v>
      </c>
    </row>
    <row r="2459" spans="1:15" x14ac:dyDescent="0.35">
      <c r="A2459" t="s">
        <v>10817</v>
      </c>
      <c r="B2459" t="s">
        <v>17252</v>
      </c>
      <c r="C2459" t="s">
        <v>22</v>
      </c>
      <c r="D2459" t="s">
        <v>22</v>
      </c>
      <c r="E2459" t="s">
        <v>14334</v>
      </c>
      <c r="F2459" t="s">
        <v>13347</v>
      </c>
      <c r="G2459" t="s">
        <v>22</v>
      </c>
      <c r="H2459" t="s">
        <v>7052</v>
      </c>
      <c r="I2459" t="s">
        <v>22</v>
      </c>
      <c r="J2459" t="s">
        <v>22</v>
      </c>
      <c r="K2459" t="s">
        <v>22</v>
      </c>
      <c r="L2459" t="s">
        <v>22</v>
      </c>
      <c r="M2459" t="s">
        <v>17252</v>
      </c>
      <c r="N2459" t="s">
        <v>22</v>
      </c>
      <c r="O2459" t="s">
        <v>22</v>
      </c>
    </row>
    <row r="2460" spans="1:15" x14ac:dyDescent="0.35">
      <c r="A2460" t="s">
        <v>10817</v>
      </c>
      <c r="B2460" t="s">
        <v>17253</v>
      </c>
      <c r="C2460" t="s">
        <v>22</v>
      </c>
      <c r="D2460" t="s">
        <v>22</v>
      </c>
      <c r="E2460" t="s">
        <v>14334</v>
      </c>
      <c r="F2460" t="s">
        <v>13347</v>
      </c>
      <c r="G2460" t="s">
        <v>22</v>
      </c>
      <c r="H2460" t="s">
        <v>22</v>
      </c>
      <c r="I2460" t="s">
        <v>22</v>
      </c>
      <c r="J2460" t="s">
        <v>22</v>
      </c>
      <c r="K2460" t="s">
        <v>22</v>
      </c>
      <c r="L2460" t="s">
        <v>22</v>
      </c>
      <c r="M2460" t="s">
        <v>17253</v>
      </c>
      <c r="N2460" t="s">
        <v>22</v>
      </c>
      <c r="O2460" t="s">
        <v>22</v>
      </c>
    </row>
    <row r="2461" spans="1:15" x14ac:dyDescent="0.35">
      <c r="A2461" t="s">
        <v>10817</v>
      </c>
      <c r="B2461" t="s">
        <v>17254</v>
      </c>
      <c r="C2461" t="s">
        <v>22</v>
      </c>
      <c r="D2461" t="s">
        <v>22</v>
      </c>
      <c r="E2461" t="s">
        <v>14334</v>
      </c>
      <c r="F2461" t="s">
        <v>13347</v>
      </c>
      <c r="G2461" t="s">
        <v>22</v>
      </c>
      <c r="H2461" t="s">
        <v>22</v>
      </c>
      <c r="I2461" t="s">
        <v>22</v>
      </c>
      <c r="J2461" t="s">
        <v>22</v>
      </c>
      <c r="K2461" t="s">
        <v>22</v>
      </c>
      <c r="L2461" t="s">
        <v>22</v>
      </c>
      <c r="M2461" t="s">
        <v>17254</v>
      </c>
      <c r="N2461" t="s">
        <v>22</v>
      </c>
      <c r="O2461" t="s">
        <v>22</v>
      </c>
    </row>
    <row r="2462" spans="1:15" x14ac:dyDescent="0.35">
      <c r="A2462" t="s">
        <v>10817</v>
      </c>
      <c r="B2462" t="s">
        <v>17255</v>
      </c>
      <c r="C2462" t="s">
        <v>22</v>
      </c>
      <c r="D2462" t="s">
        <v>22</v>
      </c>
      <c r="E2462" t="s">
        <v>14334</v>
      </c>
      <c r="F2462" t="s">
        <v>13347</v>
      </c>
      <c r="G2462" t="s">
        <v>22</v>
      </c>
      <c r="H2462" t="s">
        <v>22</v>
      </c>
      <c r="I2462" t="s">
        <v>22</v>
      </c>
      <c r="J2462" t="s">
        <v>22</v>
      </c>
      <c r="K2462" t="s">
        <v>22</v>
      </c>
      <c r="L2462" t="s">
        <v>22</v>
      </c>
      <c r="M2462" t="s">
        <v>17255</v>
      </c>
      <c r="N2462" t="s">
        <v>22</v>
      </c>
      <c r="O2462" t="s">
        <v>22</v>
      </c>
    </row>
    <row r="2463" spans="1:15" x14ac:dyDescent="0.35">
      <c r="A2463" t="s">
        <v>10817</v>
      </c>
      <c r="B2463" t="s">
        <v>17256</v>
      </c>
      <c r="C2463" t="s">
        <v>22</v>
      </c>
      <c r="D2463" t="s">
        <v>22</v>
      </c>
      <c r="E2463" t="s">
        <v>14334</v>
      </c>
      <c r="F2463" t="s">
        <v>13347</v>
      </c>
      <c r="G2463" t="s">
        <v>22</v>
      </c>
      <c r="H2463" t="s">
        <v>22</v>
      </c>
      <c r="I2463" t="s">
        <v>22</v>
      </c>
      <c r="J2463" t="s">
        <v>22</v>
      </c>
      <c r="K2463" t="s">
        <v>22</v>
      </c>
      <c r="L2463" t="s">
        <v>22</v>
      </c>
      <c r="M2463" t="s">
        <v>17256</v>
      </c>
      <c r="N2463" t="s">
        <v>22</v>
      </c>
      <c r="O2463" t="s">
        <v>22</v>
      </c>
    </row>
    <row r="2464" spans="1:15" x14ac:dyDescent="0.35">
      <c r="A2464" t="s">
        <v>10817</v>
      </c>
      <c r="B2464" t="s">
        <v>17257</v>
      </c>
      <c r="C2464" t="s">
        <v>22</v>
      </c>
      <c r="D2464" t="s">
        <v>22</v>
      </c>
      <c r="E2464" t="s">
        <v>14334</v>
      </c>
      <c r="F2464" t="s">
        <v>13347</v>
      </c>
      <c r="G2464" t="s">
        <v>22</v>
      </c>
      <c r="H2464" t="s">
        <v>22</v>
      </c>
      <c r="I2464" t="s">
        <v>22</v>
      </c>
      <c r="J2464" t="s">
        <v>22</v>
      </c>
      <c r="K2464" t="s">
        <v>22</v>
      </c>
      <c r="L2464" t="s">
        <v>22</v>
      </c>
      <c r="M2464" t="s">
        <v>17257</v>
      </c>
      <c r="N2464" t="s">
        <v>22</v>
      </c>
      <c r="O2464" t="s">
        <v>22</v>
      </c>
    </row>
    <row r="2465" spans="1:15" x14ac:dyDescent="0.35">
      <c r="A2465" t="s">
        <v>10817</v>
      </c>
      <c r="B2465" t="s">
        <v>17258</v>
      </c>
      <c r="C2465" t="s">
        <v>22</v>
      </c>
      <c r="D2465" t="s">
        <v>22</v>
      </c>
      <c r="E2465" t="s">
        <v>14334</v>
      </c>
      <c r="F2465" t="s">
        <v>13347</v>
      </c>
      <c r="G2465" t="s">
        <v>22</v>
      </c>
      <c r="H2465" t="s">
        <v>22</v>
      </c>
      <c r="I2465" t="s">
        <v>22</v>
      </c>
      <c r="J2465" t="s">
        <v>22</v>
      </c>
      <c r="K2465" t="s">
        <v>22</v>
      </c>
      <c r="L2465" t="s">
        <v>22</v>
      </c>
      <c r="M2465" t="s">
        <v>17258</v>
      </c>
      <c r="N2465" t="s">
        <v>22</v>
      </c>
      <c r="O2465" t="s">
        <v>22</v>
      </c>
    </row>
    <row r="2466" spans="1:15" x14ac:dyDescent="0.35">
      <c r="A2466" t="s">
        <v>9707</v>
      </c>
      <c r="B2466" t="s">
        <v>17259</v>
      </c>
      <c r="C2466" t="s">
        <v>22</v>
      </c>
      <c r="D2466" t="s">
        <v>22</v>
      </c>
      <c r="E2466" t="s">
        <v>14334</v>
      </c>
      <c r="F2466" t="s">
        <v>13347</v>
      </c>
      <c r="G2466" t="s">
        <v>22</v>
      </c>
      <c r="H2466" t="s">
        <v>22</v>
      </c>
      <c r="I2466" t="s">
        <v>22</v>
      </c>
      <c r="J2466" t="s">
        <v>22</v>
      </c>
      <c r="K2466" t="s">
        <v>22</v>
      </c>
      <c r="L2466" t="s">
        <v>22</v>
      </c>
      <c r="M2466" t="s">
        <v>17259</v>
      </c>
      <c r="N2466" t="s">
        <v>22</v>
      </c>
      <c r="O2466" t="s">
        <v>22</v>
      </c>
    </row>
    <row r="2467" spans="1:15" x14ac:dyDescent="0.35">
      <c r="A2467" t="s">
        <v>11068</v>
      </c>
      <c r="B2467" t="s">
        <v>17260</v>
      </c>
      <c r="C2467" t="s">
        <v>22</v>
      </c>
      <c r="D2467" t="s">
        <v>22</v>
      </c>
      <c r="E2467" t="s">
        <v>14334</v>
      </c>
      <c r="F2467" t="s">
        <v>13347</v>
      </c>
      <c r="G2467" t="s">
        <v>22</v>
      </c>
      <c r="H2467" t="s">
        <v>22</v>
      </c>
      <c r="I2467" t="s">
        <v>22</v>
      </c>
      <c r="J2467" t="s">
        <v>22</v>
      </c>
      <c r="K2467" t="s">
        <v>22</v>
      </c>
      <c r="L2467" t="s">
        <v>22</v>
      </c>
      <c r="M2467" t="s">
        <v>17261</v>
      </c>
      <c r="N2467" t="s">
        <v>22</v>
      </c>
      <c r="O2467" t="s">
        <v>22</v>
      </c>
    </row>
    <row r="2468" spans="1:15" x14ac:dyDescent="0.35">
      <c r="A2468" t="s">
        <v>11068</v>
      </c>
      <c r="B2468" t="s">
        <v>17262</v>
      </c>
      <c r="C2468" t="s">
        <v>22</v>
      </c>
      <c r="D2468" t="s">
        <v>22</v>
      </c>
      <c r="E2468" t="s">
        <v>14334</v>
      </c>
      <c r="F2468" t="s">
        <v>13347</v>
      </c>
      <c r="G2468" t="s">
        <v>22</v>
      </c>
      <c r="H2468" t="s">
        <v>7046</v>
      </c>
      <c r="I2468" t="s">
        <v>22</v>
      </c>
      <c r="J2468" t="s">
        <v>22</v>
      </c>
      <c r="K2468" t="s">
        <v>22</v>
      </c>
      <c r="L2468" t="s">
        <v>22</v>
      </c>
      <c r="M2468" t="s">
        <v>17262</v>
      </c>
      <c r="N2468" t="s">
        <v>22</v>
      </c>
      <c r="O2468" t="s">
        <v>22</v>
      </c>
    </row>
    <row r="2469" spans="1:15" x14ac:dyDescent="0.35">
      <c r="A2469" t="s">
        <v>11068</v>
      </c>
      <c r="B2469" t="s">
        <v>22</v>
      </c>
      <c r="C2469" t="s">
        <v>22</v>
      </c>
      <c r="D2469" t="s">
        <v>22</v>
      </c>
      <c r="E2469" t="s">
        <v>490</v>
      </c>
      <c r="F2469" t="s">
        <v>13351</v>
      </c>
      <c r="G2469" t="s">
        <v>22</v>
      </c>
      <c r="H2469" t="s">
        <v>22</v>
      </c>
      <c r="I2469" t="s">
        <v>22</v>
      </c>
      <c r="J2469" t="s">
        <v>22</v>
      </c>
      <c r="K2469" t="s">
        <v>22</v>
      </c>
      <c r="L2469">
        <v>120</v>
      </c>
      <c r="M2469" t="s">
        <v>15513</v>
      </c>
      <c r="N2469" t="s">
        <v>22</v>
      </c>
      <c r="O2469" t="s">
        <v>22</v>
      </c>
    </row>
    <row r="2470" spans="1:15" x14ac:dyDescent="0.35">
      <c r="A2470" t="s">
        <v>9104</v>
      </c>
      <c r="B2470" t="s">
        <v>17263</v>
      </c>
      <c r="C2470" t="s">
        <v>22</v>
      </c>
      <c r="D2470" t="s">
        <v>22</v>
      </c>
      <c r="E2470" t="s">
        <v>14334</v>
      </c>
      <c r="F2470" t="s">
        <v>13347</v>
      </c>
      <c r="G2470" t="s">
        <v>22</v>
      </c>
      <c r="H2470" t="s">
        <v>22</v>
      </c>
      <c r="I2470" t="s">
        <v>22</v>
      </c>
      <c r="J2470" t="s">
        <v>22</v>
      </c>
      <c r="K2470" t="s">
        <v>22</v>
      </c>
      <c r="L2470" t="s">
        <v>22</v>
      </c>
      <c r="M2470" t="s">
        <v>17263</v>
      </c>
      <c r="N2470" t="s">
        <v>22</v>
      </c>
      <c r="O2470" t="s">
        <v>22</v>
      </c>
    </row>
    <row r="2471" spans="1:15" x14ac:dyDescent="0.35">
      <c r="A2471" t="s">
        <v>9104</v>
      </c>
      <c r="B2471" t="s">
        <v>17264</v>
      </c>
      <c r="C2471" t="s">
        <v>22</v>
      </c>
      <c r="D2471" t="s">
        <v>22</v>
      </c>
      <c r="E2471" t="s">
        <v>14334</v>
      </c>
      <c r="F2471" t="s">
        <v>13347</v>
      </c>
      <c r="G2471" t="s">
        <v>22</v>
      </c>
      <c r="H2471" t="s">
        <v>22</v>
      </c>
      <c r="I2471" t="s">
        <v>22</v>
      </c>
      <c r="J2471" t="s">
        <v>22</v>
      </c>
      <c r="K2471" t="s">
        <v>22</v>
      </c>
      <c r="L2471" t="s">
        <v>22</v>
      </c>
      <c r="M2471" t="s">
        <v>17264</v>
      </c>
      <c r="N2471" t="s">
        <v>22</v>
      </c>
      <c r="O2471" t="s">
        <v>22</v>
      </c>
    </row>
    <row r="2472" spans="1:15" x14ac:dyDescent="0.35">
      <c r="A2472" t="s">
        <v>9104</v>
      </c>
      <c r="B2472" t="s">
        <v>17265</v>
      </c>
      <c r="C2472" t="s">
        <v>22</v>
      </c>
      <c r="D2472" t="s">
        <v>22</v>
      </c>
      <c r="E2472" t="s">
        <v>14334</v>
      </c>
      <c r="F2472" t="s">
        <v>13347</v>
      </c>
      <c r="G2472" t="s">
        <v>22</v>
      </c>
      <c r="H2472" t="s">
        <v>22</v>
      </c>
      <c r="I2472" t="s">
        <v>22</v>
      </c>
      <c r="J2472" t="s">
        <v>22</v>
      </c>
      <c r="K2472" t="s">
        <v>22</v>
      </c>
      <c r="L2472" t="s">
        <v>22</v>
      </c>
      <c r="M2472" t="s">
        <v>17265</v>
      </c>
      <c r="N2472" t="s">
        <v>22</v>
      </c>
      <c r="O2472" t="s">
        <v>22</v>
      </c>
    </row>
    <row r="2473" spans="1:15" x14ac:dyDescent="0.35">
      <c r="A2473" t="s">
        <v>9104</v>
      </c>
      <c r="B2473" t="s">
        <v>17266</v>
      </c>
      <c r="C2473" t="s">
        <v>22</v>
      </c>
      <c r="D2473" t="s">
        <v>22</v>
      </c>
      <c r="E2473" t="s">
        <v>15173</v>
      </c>
      <c r="F2473" t="s">
        <v>9900</v>
      </c>
      <c r="G2473" t="s">
        <v>22</v>
      </c>
      <c r="H2473" t="s">
        <v>22</v>
      </c>
      <c r="I2473" t="s">
        <v>22</v>
      </c>
      <c r="J2473" t="s">
        <v>22</v>
      </c>
      <c r="K2473" t="s">
        <v>22</v>
      </c>
      <c r="L2473">
        <v>120</v>
      </c>
      <c r="M2473" t="s">
        <v>17266</v>
      </c>
      <c r="N2473" t="s">
        <v>22</v>
      </c>
      <c r="O2473" t="s">
        <v>22</v>
      </c>
    </row>
    <row r="2474" spans="1:15" x14ac:dyDescent="0.35">
      <c r="A2474" t="s">
        <v>9104</v>
      </c>
      <c r="B2474" t="s">
        <v>17267</v>
      </c>
      <c r="C2474" t="s">
        <v>22</v>
      </c>
      <c r="D2474" t="s">
        <v>22</v>
      </c>
      <c r="E2474" t="s">
        <v>15173</v>
      </c>
      <c r="F2474" t="s">
        <v>9900</v>
      </c>
      <c r="G2474" t="s">
        <v>22</v>
      </c>
      <c r="H2474" t="s">
        <v>22</v>
      </c>
      <c r="I2474" t="s">
        <v>22</v>
      </c>
      <c r="J2474" t="s">
        <v>22</v>
      </c>
      <c r="K2474" t="s">
        <v>22</v>
      </c>
      <c r="L2474">
        <v>128</v>
      </c>
      <c r="M2474" t="s">
        <v>17267</v>
      </c>
      <c r="N2474" t="s">
        <v>22</v>
      </c>
      <c r="O2474" t="s">
        <v>22</v>
      </c>
    </row>
    <row r="2475" spans="1:15" x14ac:dyDescent="0.35">
      <c r="A2475" t="s">
        <v>9104</v>
      </c>
      <c r="B2475" t="s">
        <v>17268</v>
      </c>
      <c r="C2475" t="s">
        <v>22</v>
      </c>
      <c r="D2475" t="s">
        <v>22</v>
      </c>
      <c r="E2475" t="s">
        <v>15173</v>
      </c>
      <c r="F2475" t="s">
        <v>9900</v>
      </c>
      <c r="G2475" t="s">
        <v>22</v>
      </c>
      <c r="H2475" t="s">
        <v>22</v>
      </c>
      <c r="I2475" t="s">
        <v>22</v>
      </c>
      <c r="J2475" t="s">
        <v>22</v>
      </c>
      <c r="K2475" t="s">
        <v>22</v>
      </c>
      <c r="L2475">
        <v>138</v>
      </c>
      <c r="M2475" t="s">
        <v>17268</v>
      </c>
      <c r="N2475" t="s">
        <v>22</v>
      </c>
      <c r="O2475" t="s">
        <v>22</v>
      </c>
    </row>
    <row r="2476" spans="1:15" x14ac:dyDescent="0.35">
      <c r="A2476" t="s">
        <v>9104</v>
      </c>
      <c r="B2476" t="s">
        <v>17269</v>
      </c>
      <c r="C2476" t="s">
        <v>22</v>
      </c>
      <c r="D2476" t="s">
        <v>22</v>
      </c>
      <c r="E2476" t="s">
        <v>15173</v>
      </c>
      <c r="F2476" t="s">
        <v>9900</v>
      </c>
      <c r="G2476" t="s">
        <v>22</v>
      </c>
      <c r="H2476" t="s">
        <v>22</v>
      </c>
      <c r="I2476" t="s">
        <v>22</v>
      </c>
      <c r="J2476" t="s">
        <v>22</v>
      </c>
      <c r="K2476" t="s">
        <v>22</v>
      </c>
      <c r="L2476">
        <v>138</v>
      </c>
      <c r="M2476" t="s">
        <v>17269</v>
      </c>
      <c r="N2476" t="s">
        <v>22</v>
      </c>
      <c r="O2476" t="s">
        <v>22</v>
      </c>
    </row>
    <row r="2477" spans="1:15" x14ac:dyDescent="0.35">
      <c r="A2477" t="s">
        <v>9104</v>
      </c>
      <c r="B2477" t="s">
        <v>17270</v>
      </c>
      <c r="C2477" t="s">
        <v>22</v>
      </c>
      <c r="D2477" t="s">
        <v>22</v>
      </c>
      <c r="E2477" t="s">
        <v>15173</v>
      </c>
      <c r="F2477" t="s">
        <v>9900</v>
      </c>
      <c r="G2477" t="s">
        <v>22</v>
      </c>
      <c r="H2477" t="s">
        <v>22</v>
      </c>
      <c r="I2477" t="s">
        <v>22</v>
      </c>
      <c r="J2477" t="s">
        <v>22</v>
      </c>
      <c r="K2477" t="s">
        <v>22</v>
      </c>
      <c r="L2477">
        <v>138</v>
      </c>
      <c r="M2477" t="s">
        <v>17270</v>
      </c>
      <c r="N2477" t="s">
        <v>22</v>
      </c>
      <c r="O2477" t="s">
        <v>22</v>
      </c>
    </row>
    <row r="2478" spans="1:15" x14ac:dyDescent="0.35">
      <c r="A2478" t="s">
        <v>10625</v>
      </c>
      <c r="B2478" t="s">
        <v>17271</v>
      </c>
      <c r="C2478" t="s">
        <v>22</v>
      </c>
      <c r="D2478" t="s">
        <v>22</v>
      </c>
      <c r="E2478" t="s">
        <v>22</v>
      </c>
      <c r="F2478" t="s">
        <v>9477</v>
      </c>
      <c r="G2478" t="s">
        <v>13037</v>
      </c>
      <c r="H2478" t="s">
        <v>22</v>
      </c>
      <c r="I2478" t="s">
        <v>22</v>
      </c>
      <c r="J2478" t="s">
        <v>22</v>
      </c>
      <c r="K2478" t="s">
        <v>22</v>
      </c>
      <c r="L2478" t="s">
        <v>22</v>
      </c>
      <c r="M2478" t="s">
        <v>17272</v>
      </c>
      <c r="N2478" t="s">
        <v>22</v>
      </c>
      <c r="O2478" t="s">
        <v>22</v>
      </c>
    </row>
    <row r="2479" spans="1:15" x14ac:dyDescent="0.35">
      <c r="A2479" t="s">
        <v>11084</v>
      </c>
      <c r="B2479" t="s">
        <v>17273</v>
      </c>
      <c r="C2479" t="s">
        <v>22</v>
      </c>
      <c r="D2479" t="s">
        <v>22</v>
      </c>
      <c r="E2479" t="s">
        <v>14334</v>
      </c>
      <c r="F2479" t="s">
        <v>13347</v>
      </c>
      <c r="G2479" t="s">
        <v>22</v>
      </c>
      <c r="H2479" t="s">
        <v>7052</v>
      </c>
      <c r="I2479" t="s">
        <v>22</v>
      </c>
      <c r="J2479" t="s">
        <v>22</v>
      </c>
      <c r="K2479" t="s">
        <v>22</v>
      </c>
      <c r="L2479" t="s">
        <v>22</v>
      </c>
      <c r="M2479" t="s">
        <v>17273</v>
      </c>
      <c r="N2479" t="s">
        <v>22</v>
      </c>
      <c r="O2479" t="s">
        <v>22</v>
      </c>
    </row>
    <row r="2480" spans="1:15" x14ac:dyDescent="0.35">
      <c r="A2480" t="s">
        <v>11084</v>
      </c>
      <c r="B2480" t="s">
        <v>17274</v>
      </c>
      <c r="C2480" t="s">
        <v>22</v>
      </c>
      <c r="D2480" t="s">
        <v>22</v>
      </c>
      <c r="E2480" t="s">
        <v>14334</v>
      </c>
      <c r="F2480" t="s">
        <v>13347</v>
      </c>
      <c r="G2480" t="s">
        <v>22</v>
      </c>
      <c r="H2480" t="s">
        <v>7052</v>
      </c>
      <c r="I2480" t="s">
        <v>22</v>
      </c>
      <c r="J2480" t="s">
        <v>22</v>
      </c>
      <c r="K2480" t="s">
        <v>22</v>
      </c>
      <c r="L2480" t="s">
        <v>22</v>
      </c>
      <c r="M2480" t="s">
        <v>17274</v>
      </c>
      <c r="N2480" t="s">
        <v>22</v>
      </c>
      <c r="O2480" t="s">
        <v>22</v>
      </c>
    </row>
    <row r="2481" spans="1:15" x14ac:dyDescent="0.35">
      <c r="A2481" t="s">
        <v>11084</v>
      </c>
      <c r="B2481" t="s">
        <v>17275</v>
      </c>
      <c r="C2481" t="s">
        <v>22</v>
      </c>
      <c r="D2481" t="s">
        <v>22</v>
      </c>
      <c r="E2481" t="s">
        <v>14334</v>
      </c>
      <c r="F2481" t="s">
        <v>13347</v>
      </c>
      <c r="G2481" t="s">
        <v>22</v>
      </c>
      <c r="H2481" t="s">
        <v>7052</v>
      </c>
      <c r="I2481" t="s">
        <v>22</v>
      </c>
      <c r="J2481" t="s">
        <v>22</v>
      </c>
      <c r="K2481" t="s">
        <v>22</v>
      </c>
      <c r="L2481" t="s">
        <v>22</v>
      </c>
      <c r="M2481" t="s">
        <v>17275</v>
      </c>
      <c r="N2481" t="s">
        <v>22</v>
      </c>
      <c r="O2481" t="s">
        <v>22</v>
      </c>
    </row>
    <row r="2482" spans="1:15" x14ac:dyDescent="0.35">
      <c r="A2482" t="s">
        <v>11084</v>
      </c>
      <c r="B2482" t="s">
        <v>17276</v>
      </c>
      <c r="C2482" t="s">
        <v>22</v>
      </c>
      <c r="D2482" t="s">
        <v>22</v>
      </c>
      <c r="E2482" t="s">
        <v>14334</v>
      </c>
      <c r="F2482" t="s">
        <v>13347</v>
      </c>
      <c r="G2482" t="s">
        <v>22</v>
      </c>
      <c r="H2482" t="s">
        <v>7052</v>
      </c>
      <c r="I2482" t="s">
        <v>22</v>
      </c>
      <c r="J2482" t="s">
        <v>22</v>
      </c>
      <c r="K2482" t="s">
        <v>22</v>
      </c>
      <c r="L2482" t="s">
        <v>22</v>
      </c>
      <c r="M2482" t="s">
        <v>17276</v>
      </c>
      <c r="N2482" t="s">
        <v>22</v>
      </c>
      <c r="O2482" t="s">
        <v>22</v>
      </c>
    </row>
    <row r="2483" spans="1:15" x14ac:dyDescent="0.35">
      <c r="A2483" t="s">
        <v>11084</v>
      </c>
      <c r="B2483" t="s">
        <v>17277</v>
      </c>
      <c r="C2483" t="s">
        <v>22</v>
      </c>
      <c r="D2483" t="s">
        <v>22</v>
      </c>
      <c r="E2483" t="s">
        <v>14334</v>
      </c>
      <c r="F2483" t="s">
        <v>13347</v>
      </c>
      <c r="G2483" t="s">
        <v>22</v>
      </c>
      <c r="H2483" t="s">
        <v>22</v>
      </c>
      <c r="I2483" t="s">
        <v>22</v>
      </c>
      <c r="J2483" t="s">
        <v>22</v>
      </c>
      <c r="K2483" t="s">
        <v>22</v>
      </c>
      <c r="L2483" t="s">
        <v>22</v>
      </c>
      <c r="M2483" t="s">
        <v>17277</v>
      </c>
      <c r="N2483" t="s">
        <v>22</v>
      </c>
      <c r="O2483" t="s">
        <v>22</v>
      </c>
    </row>
    <row r="2484" spans="1:15" x14ac:dyDescent="0.35">
      <c r="A2484" t="s">
        <v>11084</v>
      </c>
      <c r="B2484" t="s">
        <v>17278</v>
      </c>
      <c r="C2484" t="s">
        <v>22</v>
      </c>
      <c r="D2484" t="s">
        <v>22</v>
      </c>
      <c r="E2484" t="s">
        <v>14334</v>
      </c>
      <c r="F2484" t="s">
        <v>13347</v>
      </c>
      <c r="G2484" t="s">
        <v>22</v>
      </c>
      <c r="H2484" t="s">
        <v>22</v>
      </c>
      <c r="I2484" t="s">
        <v>22</v>
      </c>
      <c r="J2484" t="s">
        <v>22</v>
      </c>
      <c r="K2484" t="s">
        <v>22</v>
      </c>
      <c r="L2484" t="s">
        <v>22</v>
      </c>
      <c r="M2484" t="s">
        <v>17279</v>
      </c>
      <c r="N2484" t="s">
        <v>22</v>
      </c>
      <c r="O2484" t="s">
        <v>22</v>
      </c>
    </row>
    <row r="2485" spans="1:15" x14ac:dyDescent="0.35">
      <c r="A2485" t="s">
        <v>11084</v>
      </c>
      <c r="B2485" t="s">
        <v>17280</v>
      </c>
      <c r="C2485" t="s">
        <v>22</v>
      </c>
      <c r="D2485" t="s">
        <v>22</v>
      </c>
      <c r="E2485" t="s">
        <v>14334</v>
      </c>
      <c r="F2485" t="s">
        <v>13347</v>
      </c>
      <c r="G2485" t="s">
        <v>22</v>
      </c>
      <c r="H2485" t="s">
        <v>22</v>
      </c>
      <c r="I2485" t="s">
        <v>22</v>
      </c>
      <c r="J2485" t="s">
        <v>22</v>
      </c>
      <c r="K2485" t="s">
        <v>22</v>
      </c>
      <c r="L2485" t="s">
        <v>22</v>
      </c>
      <c r="M2485" t="s">
        <v>17280</v>
      </c>
      <c r="N2485" t="s">
        <v>22</v>
      </c>
      <c r="O2485" t="s">
        <v>22</v>
      </c>
    </row>
    <row r="2486" spans="1:15" x14ac:dyDescent="0.35">
      <c r="A2486" t="s">
        <v>11084</v>
      </c>
      <c r="B2486" t="s">
        <v>17281</v>
      </c>
      <c r="C2486" t="s">
        <v>22</v>
      </c>
      <c r="D2486" t="s">
        <v>22</v>
      </c>
      <c r="E2486" t="s">
        <v>14334</v>
      </c>
      <c r="F2486" t="s">
        <v>13347</v>
      </c>
      <c r="G2486" t="s">
        <v>22</v>
      </c>
      <c r="H2486" t="s">
        <v>22</v>
      </c>
      <c r="I2486" t="s">
        <v>22</v>
      </c>
      <c r="J2486" t="s">
        <v>22</v>
      </c>
      <c r="K2486" t="s">
        <v>22</v>
      </c>
      <c r="L2486" t="s">
        <v>22</v>
      </c>
      <c r="M2486" t="s">
        <v>17281</v>
      </c>
      <c r="N2486" t="s">
        <v>22</v>
      </c>
      <c r="O2486" t="s">
        <v>22</v>
      </c>
    </row>
    <row r="2487" spans="1:15" x14ac:dyDescent="0.35">
      <c r="A2487" t="s">
        <v>11084</v>
      </c>
      <c r="B2487" t="s">
        <v>17282</v>
      </c>
      <c r="C2487" t="s">
        <v>22</v>
      </c>
      <c r="D2487" t="s">
        <v>22</v>
      </c>
      <c r="E2487" t="s">
        <v>14334</v>
      </c>
      <c r="F2487" t="s">
        <v>13347</v>
      </c>
      <c r="G2487" t="s">
        <v>22</v>
      </c>
      <c r="H2487" t="s">
        <v>22</v>
      </c>
      <c r="I2487" t="s">
        <v>22</v>
      </c>
      <c r="J2487" t="s">
        <v>22</v>
      </c>
      <c r="K2487" t="s">
        <v>22</v>
      </c>
      <c r="L2487" t="s">
        <v>22</v>
      </c>
      <c r="M2487" t="s">
        <v>17282</v>
      </c>
      <c r="N2487" t="s">
        <v>22</v>
      </c>
      <c r="O2487" t="s">
        <v>22</v>
      </c>
    </row>
    <row r="2488" spans="1:15" x14ac:dyDescent="0.35">
      <c r="A2488" t="s">
        <v>9111</v>
      </c>
      <c r="B2488">
        <v>2067</v>
      </c>
      <c r="C2488" t="s">
        <v>22</v>
      </c>
      <c r="D2488" t="s">
        <v>22</v>
      </c>
      <c r="E2488" t="s">
        <v>13352</v>
      </c>
      <c r="F2488" t="s">
        <v>13351</v>
      </c>
      <c r="G2488" t="s">
        <v>22</v>
      </c>
      <c r="H2488" t="s">
        <v>22</v>
      </c>
      <c r="I2488" t="s">
        <v>22</v>
      </c>
      <c r="J2488" t="s">
        <v>22</v>
      </c>
      <c r="K2488" t="s">
        <v>22</v>
      </c>
      <c r="L2488" t="s">
        <v>22</v>
      </c>
      <c r="M2488">
        <v>2067</v>
      </c>
      <c r="N2488" t="s">
        <v>22</v>
      </c>
      <c r="O2488" t="s">
        <v>22</v>
      </c>
    </row>
    <row r="2489" spans="1:15" x14ac:dyDescent="0.35">
      <c r="A2489" t="s">
        <v>9111</v>
      </c>
      <c r="B2489" t="s">
        <v>17283</v>
      </c>
      <c r="C2489" t="s">
        <v>22</v>
      </c>
      <c r="D2489" t="s">
        <v>22</v>
      </c>
      <c r="E2489" t="s">
        <v>14334</v>
      </c>
      <c r="F2489" t="s">
        <v>13347</v>
      </c>
      <c r="G2489" t="s">
        <v>22</v>
      </c>
      <c r="H2489" t="s">
        <v>22</v>
      </c>
      <c r="I2489" t="s">
        <v>22</v>
      </c>
      <c r="J2489" t="s">
        <v>22</v>
      </c>
      <c r="K2489" t="s">
        <v>22</v>
      </c>
      <c r="L2489" t="s">
        <v>22</v>
      </c>
      <c r="M2489" t="s">
        <v>17283</v>
      </c>
      <c r="N2489" t="s">
        <v>22</v>
      </c>
      <c r="O2489" t="s">
        <v>22</v>
      </c>
    </row>
    <row r="2490" spans="1:15" x14ac:dyDescent="0.35">
      <c r="A2490" t="s">
        <v>9111</v>
      </c>
      <c r="B2490" t="s">
        <v>17284</v>
      </c>
      <c r="C2490" t="s">
        <v>22</v>
      </c>
      <c r="D2490" t="s">
        <v>22</v>
      </c>
      <c r="E2490" t="s">
        <v>14334</v>
      </c>
      <c r="F2490" t="s">
        <v>13347</v>
      </c>
      <c r="G2490" t="s">
        <v>22</v>
      </c>
      <c r="H2490" t="s">
        <v>22</v>
      </c>
      <c r="I2490" t="s">
        <v>22</v>
      </c>
      <c r="J2490" t="s">
        <v>22</v>
      </c>
      <c r="K2490" t="s">
        <v>22</v>
      </c>
      <c r="L2490" t="s">
        <v>22</v>
      </c>
      <c r="M2490" t="s">
        <v>17284</v>
      </c>
      <c r="N2490" t="s">
        <v>22</v>
      </c>
      <c r="O2490" t="s">
        <v>22</v>
      </c>
    </row>
    <row r="2491" spans="1:15" x14ac:dyDescent="0.35">
      <c r="A2491" t="s">
        <v>9111</v>
      </c>
      <c r="B2491" t="s">
        <v>17285</v>
      </c>
      <c r="C2491" t="s">
        <v>22</v>
      </c>
      <c r="D2491" t="s">
        <v>22</v>
      </c>
      <c r="E2491" t="s">
        <v>14334</v>
      </c>
      <c r="F2491" t="s">
        <v>13347</v>
      </c>
      <c r="G2491" t="s">
        <v>22</v>
      </c>
      <c r="H2491" t="s">
        <v>22</v>
      </c>
      <c r="I2491" t="s">
        <v>22</v>
      </c>
      <c r="J2491" t="s">
        <v>22</v>
      </c>
      <c r="K2491" t="s">
        <v>22</v>
      </c>
      <c r="L2491" t="s">
        <v>22</v>
      </c>
      <c r="M2491" t="s">
        <v>17285</v>
      </c>
      <c r="N2491" t="s">
        <v>22</v>
      </c>
      <c r="O2491" t="s">
        <v>22</v>
      </c>
    </row>
    <row r="2492" spans="1:15" x14ac:dyDescent="0.35">
      <c r="A2492" t="s">
        <v>9111</v>
      </c>
      <c r="B2492" t="s">
        <v>17286</v>
      </c>
      <c r="C2492" t="s">
        <v>22</v>
      </c>
      <c r="D2492" t="s">
        <v>22</v>
      </c>
      <c r="E2492" t="s">
        <v>13352</v>
      </c>
      <c r="F2492" t="s">
        <v>13351</v>
      </c>
      <c r="G2492" t="s">
        <v>22</v>
      </c>
      <c r="H2492" t="s">
        <v>22</v>
      </c>
      <c r="I2492" t="s">
        <v>22</v>
      </c>
      <c r="J2492" t="s">
        <v>22</v>
      </c>
      <c r="K2492" t="s">
        <v>22</v>
      </c>
      <c r="L2492">
        <v>127.5</v>
      </c>
      <c r="M2492" t="s">
        <v>17287</v>
      </c>
      <c r="N2492" t="s">
        <v>22</v>
      </c>
      <c r="O2492" t="s">
        <v>22</v>
      </c>
    </row>
    <row r="2493" spans="1:15" x14ac:dyDescent="0.35">
      <c r="A2493" t="s">
        <v>9111</v>
      </c>
      <c r="B2493" t="s">
        <v>17288</v>
      </c>
      <c r="C2493" t="s">
        <v>22</v>
      </c>
      <c r="D2493" t="s">
        <v>22</v>
      </c>
      <c r="E2493" t="s">
        <v>14334</v>
      </c>
      <c r="F2493" t="s">
        <v>13347</v>
      </c>
      <c r="G2493" t="s">
        <v>22</v>
      </c>
      <c r="H2493" t="s">
        <v>22</v>
      </c>
      <c r="I2493" t="s">
        <v>22</v>
      </c>
      <c r="J2493" t="s">
        <v>22</v>
      </c>
      <c r="K2493" t="s">
        <v>22</v>
      </c>
      <c r="L2493" t="s">
        <v>22</v>
      </c>
      <c r="M2493" t="s">
        <v>17288</v>
      </c>
      <c r="N2493" t="s">
        <v>22</v>
      </c>
      <c r="O2493" t="s">
        <v>22</v>
      </c>
    </row>
    <row r="2494" spans="1:15" x14ac:dyDescent="0.35">
      <c r="A2494" t="s">
        <v>9111</v>
      </c>
      <c r="B2494" t="s">
        <v>17289</v>
      </c>
      <c r="C2494" t="s">
        <v>22</v>
      </c>
      <c r="D2494" t="s">
        <v>22</v>
      </c>
      <c r="E2494" t="s">
        <v>14334</v>
      </c>
      <c r="F2494" t="s">
        <v>13347</v>
      </c>
      <c r="G2494" t="s">
        <v>22</v>
      </c>
      <c r="H2494" t="s">
        <v>22</v>
      </c>
      <c r="I2494" t="s">
        <v>22</v>
      </c>
      <c r="J2494" t="s">
        <v>22</v>
      </c>
      <c r="K2494" t="s">
        <v>22</v>
      </c>
      <c r="L2494" t="s">
        <v>22</v>
      </c>
      <c r="M2494" t="s">
        <v>17289</v>
      </c>
      <c r="N2494" t="s">
        <v>22</v>
      </c>
      <c r="O2494" t="s">
        <v>22</v>
      </c>
    </row>
    <row r="2495" spans="1:15" x14ac:dyDescent="0.35">
      <c r="A2495" t="s">
        <v>9111</v>
      </c>
      <c r="B2495" t="s">
        <v>17290</v>
      </c>
      <c r="C2495" t="s">
        <v>22</v>
      </c>
      <c r="D2495" t="s">
        <v>22</v>
      </c>
      <c r="E2495" t="s">
        <v>14334</v>
      </c>
      <c r="F2495" t="s">
        <v>13347</v>
      </c>
      <c r="G2495" t="s">
        <v>22</v>
      </c>
      <c r="H2495" t="s">
        <v>22</v>
      </c>
      <c r="I2495" t="s">
        <v>22</v>
      </c>
      <c r="J2495" t="s">
        <v>22</v>
      </c>
      <c r="K2495" t="s">
        <v>22</v>
      </c>
      <c r="L2495" t="s">
        <v>22</v>
      </c>
      <c r="M2495" t="s">
        <v>17290</v>
      </c>
      <c r="N2495" t="s">
        <v>22</v>
      </c>
      <c r="O2495" t="s">
        <v>22</v>
      </c>
    </row>
    <row r="2496" spans="1:15" x14ac:dyDescent="0.35">
      <c r="A2496" t="s">
        <v>9111</v>
      </c>
      <c r="B2496" t="s">
        <v>17291</v>
      </c>
      <c r="C2496" t="s">
        <v>22</v>
      </c>
      <c r="D2496" t="s">
        <v>22</v>
      </c>
      <c r="E2496" t="s">
        <v>14349</v>
      </c>
      <c r="F2496" t="s">
        <v>13347</v>
      </c>
      <c r="G2496" t="s">
        <v>22</v>
      </c>
      <c r="H2496" t="s">
        <v>7046</v>
      </c>
      <c r="I2496" t="s">
        <v>7035</v>
      </c>
      <c r="J2496" t="s">
        <v>22</v>
      </c>
      <c r="K2496" t="s">
        <v>22</v>
      </c>
      <c r="L2496" t="s">
        <v>22</v>
      </c>
      <c r="M2496" t="s">
        <v>17291</v>
      </c>
      <c r="N2496" t="s">
        <v>22</v>
      </c>
      <c r="O2496" t="s">
        <v>22</v>
      </c>
    </row>
    <row r="2497" spans="1:15" x14ac:dyDescent="0.35">
      <c r="A2497" t="s">
        <v>9111</v>
      </c>
      <c r="B2497" t="s">
        <v>17292</v>
      </c>
      <c r="C2497" t="s">
        <v>22</v>
      </c>
      <c r="D2497" t="s">
        <v>22</v>
      </c>
      <c r="E2497" t="s">
        <v>14334</v>
      </c>
      <c r="F2497" t="s">
        <v>13347</v>
      </c>
      <c r="G2497" t="s">
        <v>22</v>
      </c>
      <c r="H2497" t="s">
        <v>22</v>
      </c>
      <c r="I2497" t="s">
        <v>22</v>
      </c>
      <c r="J2497" t="s">
        <v>22</v>
      </c>
      <c r="K2497" t="s">
        <v>22</v>
      </c>
      <c r="L2497" t="s">
        <v>22</v>
      </c>
      <c r="M2497" t="s">
        <v>17293</v>
      </c>
      <c r="N2497" t="s">
        <v>22</v>
      </c>
      <c r="O2497" t="s">
        <v>22</v>
      </c>
    </row>
    <row r="2498" spans="1:15" x14ac:dyDescent="0.35">
      <c r="A2498" t="s">
        <v>9111</v>
      </c>
      <c r="B2498" t="s">
        <v>17294</v>
      </c>
      <c r="C2498" t="s">
        <v>22</v>
      </c>
      <c r="D2498" t="s">
        <v>22</v>
      </c>
      <c r="E2498" t="s">
        <v>14334</v>
      </c>
      <c r="F2498" t="s">
        <v>13347</v>
      </c>
      <c r="G2498" t="s">
        <v>22</v>
      </c>
      <c r="H2498" t="s">
        <v>22</v>
      </c>
      <c r="I2498" t="s">
        <v>22</v>
      </c>
      <c r="J2498" t="s">
        <v>22</v>
      </c>
      <c r="K2498" t="s">
        <v>22</v>
      </c>
      <c r="L2498" t="s">
        <v>22</v>
      </c>
      <c r="M2498" t="s">
        <v>17294</v>
      </c>
      <c r="N2498" t="s">
        <v>22</v>
      </c>
      <c r="O2498" t="s">
        <v>22</v>
      </c>
    </row>
    <row r="2499" spans="1:15" x14ac:dyDescent="0.35">
      <c r="A2499" t="s">
        <v>9111</v>
      </c>
      <c r="B2499" t="s">
        <v>17295</v>
      </c>
      <c r="C2499" t="s">
        <v>22</v>
      </c>
      <c r="D2499" t="s">
        <v>22</v>
      </c>
      <c r="E2499" t="s">
        <v>14334</v>
      </c>
      <c r="F2499" t="s">
        <v>13347</v>
      </c>
      <c r="G2499" t="s">
        <v>22</v>
      </c>
      <c r="H2499" t="s">
        <v>22</v>
      </c>
      <c r="I2499" t="s">
        <v>22</v>
      </c>
      <c r="J2499" t="s">
        <v>22</v>
      </c>
      <c r="K2499" t="s">
        <v>22</v>
      </c>
      <c r="L2499" t="s">
        <v>22</v>
      </c>
      <c r="M2499" t="s">
        <v>17295</v>
      </c>
      <c r="N2499" t="s">
        <v>22</v>
      </c>
      <c r="O2499" t="s">
        <v>22</v>
      </c>
    </row>
    <row r="2500" spans="1:15" x14ac:dyDescent="0.35">
      <c r="A2500" t="s">
        <v>9111</v>
      </c>
      <c r="B2500" t="s">
        <v>17296</v>
      </c>
      <c r="C2500" t="s">
        <v>22</v>
      </c>
      <c r="D2500" t="s">
        <v>22</v>
      </c>
      <c r="E2500" t="s">
        <v>14334</v>
      </c>
      <c r="F2500" t="s">
        <v>13347</v>
      </c>
      <c r="H2500" t="s">
        <v>22</v>
      </c>
      <c r="I2500" t="s">
        <v>22</v>
      </c>
      <c r="J2500" t="s">
        <v>22</v>
      </c>
      <c r="K2500" t="s">
        <v>22</v>
      </c>
      <c r="L2500" t="s">
        <v>22</v>
      </c>
      <c r="M2500" t="s">
        <v>17296</v>
      </c>
      <c r="N2500" t="s">
        <v>22</v>
      </c>
      <c r="O2500" t="s">
        <v>22</v>
      </c>
    </row>
    <row r="2501" spans="1:15" x14ac:dyDescent="0.35">
      <c r="A2501" t="s">
        <v>9111</v>
      </c>
      <c r="B2501" t="s">
        <v>17297</v>
      </c>
      <c r="C2501" t="s">
        <v>22</v>
      </c>
      <c r="D2501" t="s">
        <v>22</v>
      </c>
      <c r="E2501" t="s">
        <v>14349</v>
      </c>
      <c r="F2501" t="s">
        <v>13347</v>
      </c>
      <c r="G2501" t="s">
        <v>22</v>
      </c>
      <c r="H2501" t="s">
        <v>22</v>
      </c>
      <c r="I2501" t="s">
        <v>7033</v>
      </c>
      <c r="J2501" t="s">
        <v>7029</v>
      </c>
      <c r="K2501" t="s">
        <v>22</v>
      </c>
      <c r="L2501">
        <v>120</v>
      </c>
      <c r="M2501" t="s">
        <v>17297</v>
      </c>
      <c r="N2501" t="s">
        <v>22</v>
      </c>
      <c r="O2501" t="s">
        <v>22</v>
      </c>
    </row>
    <row r="2502" spans="1:15" x14ac:dyDescent="0.35">
      <c r="A2502" t="s">
        <v>9111</v>
      </c>
      <c r="B2502" t="s">
        <v>17298</v>
      </c>
      <c r="C2502" t="s">
        <v>22</v>
      </c>
      <c r="D2502" t="s">
        <v>22</v>
      </c>
      <c r="E2502" t="s">
        <v>13352</v>
      </c>
      <c r="F2502" t="s">
        <v>13351</v>
      </c>
      <c r="H2502" t="s">
        <v>22</v>
      </c>
      <c r="I2502" t="s">
        <v>22</v>
      </c>
      <c r="J2502" t="s">
        <v>22</v>
      </c>
      <c r="K2502" t="s">
        <v>22</v>
      </c>
      <c r="L2502" t="s">
        <v>22</v>
      </c>
      <c r="M2502" t="s">
        <v>17298</v>
      </c>
      <c r="N2502" t="s">
        <v>22</v>
      </c>
      <c r="O2502" t="s">
        <v>22</v>
      </c>
    </row>
    <row r="2503" spans="1:15" x14ac:dyDescent="0.35">
      <c r="A2503" t="s">
        <v>9111</v>
      </c>
      <c r="B2503" t="s">
        <v>17299</v>
      </c>
      <c r="C2503" t="s">
        <v>22</v>
      </c>
      <c r="D2503" t="s">
        <v>22</v>
      </c>
      <c r="E2503" t="s">
        <v>14334</v>
      </c>
      <c r="F2503" t="s">
        <v>13347</v>
      </c>
      <c r="H2503" t="s">
        <v>7052</v>
      </c>
      <c r="I2503" t="s">
        <v>22</v>
      </c>
      <c r="J2503" t="s">
        <v>22</v>
      </c>
      <c r="K2503" t="s">
        <v>22</v>
      </c>
      <c r="L2503" t="s">
        <v>22</v>
      </c>
      <c r="M2503" t="s">
        <v>17299</v>
      </c>
      <c r="N2503" t="s">
        <v>22</v>
      </c>
      <c r="O2503" t="s">
        <v>22</v>
      </c>
    </row>
    <row r="2504" spans="1:15" x14ac:dyDescent="0.35">
      <c r="A2504" t="s">
        <v>9111</v>
      </c>
      <c r="B2504" t="s">
        <v>17300</v>
      </c>
      <c r="C2504" t="s">
        <v>22</v>
      </c>
      <c r="D2504" t="s">
        <v>22</v>
      </c>
      <c r="E2504" t="s">
        <v>14334</v>
      </c>
      <c r="F2504" t="s">
        <v>13347</v>
      </c>
      <c r="G2504" t="s">
        <v>22</v>
      </c>
      <c r="H2504" t="s">
        <v>17301</v>
      </c>
      <c r="I2504" t="s">
        <v>22</v>
      </c>
      <c r="J2504" t="s">
        <v>22</v>
      </c>
      <c r="K2504" t="s">
        <v>22</v>
      </c>
      <c r="L2504" t="s">
        <v>22</v>
      </c>
      <c r="M2504" t="s">
        <v>17300</v>
      </c>
      <c r="N2504" t="s">
        <v>22</v>
      </c>
      <c r="O2504" t="s">
        <v>22</v>
      </c>
    </row>
    <row r="2505" spans="1:15" x14ac:dyDescent="0.35">
      <c r="A2505" t="s">
        <v>9111</v>
      </c>
      <c r="B2505" t="s">
        <v>17302</v>
      </c>
      <c r="C2505" t="s">
        <v>22</v>
      </c>
      <c r="D2505" t="s">
        <v>22</v>
      </c>
      <c r="E2505" t="s">
        <v>14334</v>
      </c>
      <c r="F2505" t="s">
        <v>13347</v>
      </c>
      <c r="G2505" t="s">
        <v>22</v>
      </c>
      <c r="H2505" t="s">
        <v>490</v>
      </c>
      <c r="I2505" t="s">
        <v>22</v>
      </c>
      <c r="J2505" t="s">
        <v>22</v>
      </c>
      <c r="K2505" t="s">
        <v>22</v>
      </c>
      <c r="L2505" t="s">
        <v>22</v>
      </c>
      <c r="M2505" t="s">
        <v>17303</v>
      </c>
      <c r="N2505" t="s">
        <v>22</v>
      </c>
      <c r="O2505" t="s">
        <v>22</v>
      </c>
    </row>
    <row r="2506" spans="1:15" x14ac:dyDescent="0.35">
      <c r="A2506" t="s">
        <v>9111</v>
      </c>
      <c r="B2506" t="s">
        <v>17304</v>
      </c>
      <c r="C2506" t="s">
        <v>22</v>
      </c>
      <c r="D2506" t="s">
        <v>22</v>
      </c>
      <c r="E2506" t="s">
        <v>14334</v>
      </c>
      <c r="F2506" t="s">
        <v>13347</v>
      </c>
      <c r="G2506" t="s">
        <v>22</v>
      </c>
      <c r="H2506" t="s">
        <v>22</v>
      </c>
      <c r="I2506" t="s">
        <v>22</v>
      </c>
      <c r="J2506" t="s">
        <v>22</v>
      </c>
      <c r="K2506" t="s">
        <v>22</v>
      </c>
      <c r="L2506" t="s">
        <v>22</v>
      </c>
      <c r="M2506" t="s">
        <v>17304</v>
      </c>
      <c r="N2506" t="s">
        <v>22</v>
      </c>
      <c r="O2506" t="s">
        <v>22</v>
      </c>
    </row>
    <row r="2507" spans="1:15" x14ac:dyDescent="0.35">
      <c r="A2507" t="s">
        <v>9111</v>
      </c>
      <c r="B2507" t="s">
        <v>17305</v>
      </c>
      <c r="C2507" t="s">
        <v>22</v>
      </c>
      <c r="D2507" t="s">
        <v>22</v>
      </c>
      <c r="E2507" t="s">
        <v>14334</v>
      </c>
      <c r="F2507" t="s">
        <v>13347</v>
      </c>
      <c r="G2507" t="s">
        <v>22</v>
      </c>
      <c r="H2507" t="s">
        <v>7052</v>
      </c>
      <c r="I2507" t="s">
        <v>22</v>
      </c>
      <c r="J2507" t="s">
        <v>22</v>
      </c>
      <c r="K2507" t="s">
        <v>22</v>
      </c>
      <c r="L2507" t="s">
        <v>22</v>
      </c>
      <c r="M2507" t="s">
        <v>17305</v>
      </c>
      <c r="N2507" t="s">
        <v>22</v>
      </c>
      <c r="O2507" t="s">
        <v>22</v>
      </c>
    </row>
    <row r="2508" spans="1:15" x14ac:dyDescent="0.35">
      <c r="A2508" t="s">
        <v>9111</v>
      </c>
      <c r="B2508" t="s">
        <v>17306</v>
      </c>
      <c r="C2508" t="s">
        <v>22</v>
      </c>
      <c r="D2508" t="s">
        <v>22</v>
      </c>
      <c r="E2508" t="s">
        <v>14334</v>
      </c>
      <c r="F2508" t="s">
        <v>13347</v>
      </c>
      <c r="G2508" t="s">
        <v>22</v>
      </c>
      <c r="H2508" t="s">
        <v>22</v>
      </c>
      <c r="I2508" t="s">
        <v>22</v>
      </c>
      <c r="J2508" t="s">
        <v>22</v>
      </c>
      <c r="K2508" t="s">
        <v>22</v>
      </c>
      <c r="L2508" t="s">
        <v>22</v>
      </c>
      <c r="M2508" t="s">
        <v>17306</v>
      </c>
      <c r="N2508" t="s">
        <v>22</v>
      </c>
      <c r="O2508" t="s">
        <v>22</v>
      </c>
    </row>
    <row r="2509" spans="1:15" x14ac:dyDescent="0.35">
      <c r="A2509" t="s">
        <v>9111</v>
      </c>
      <c r="B2509" t="s">
        <v>17307</v>
      </c>
      <c r="C2509" t="s">
        <v>22</v>
      </c>
      <c r="D2509" t="s">
        <v>22</v>
      </c>
      <c r="E2509" t="s">
        <v>14334</v>
      </c>
      <c r="F2509" t="s">
        <v>13347</v>
      </c>
      <c r="G2509" t="s">
        <v>22</v>
      </c>
      <c r="H2509" t="s">
        <v>22</v>
      </c>
      <c r="I2509" t="s">
        <v>22</v>
      </c>
      <c r="J2509" t="s">
        <v>22</v>
      </c>
      <c r="K2509" t="s">
        <v>22</v>
      </c>
      <c r="L2509" t="s">
        <v>22</v>
      </c>
      <c r="M2509" t="s">
        <v>17307</v>
      </c>
      <c r="N2509" t="s">
        <v>22</v>
      </c>
      <c r="O2509" t="s">
        <v>22</v>
      </c>
    </row>
    <row r="2510" spans="1:15" x14ac:dyDescent="0.35">
      <c r="A2510" t="s">
        <v>9111</v>
      </c>
      <c r="B2510" t="s">
        <v>17308</v>
      </c>
      <c r="C2510" t="s">
        <v>22</v>
      </c>
      <c r="D2510" t="s">
        <v>22</v>
      </c>
      <c r="E2510" t="s">
        <v>14334</v>
      </c>
      <c r="F2510" t="s">
        <v>13347</v>
      </c>
      <c r="G2510" t="s">
        <v>22</v>
      </c>
      <c r="H2510" t="s">
        <v>22</v>
      </c>
      <c r="I2510" t="s">
        <v>22</v>
      </c>
      <c r="J2510" t="s">
        <v>22</v>
      </c>
      <c r="K2510" t="s">
        <v>22</v>
      </c>
      <c r="L2510" t="s">
        <v>22</v>
      </c>
      <c r="M2510" t="s">
        <v>17308</v>
      </c>
      <c r="N2510" t="s">
        <v>22</v>
      </c>
      <c r="O2510" t="s">
        <v>22</v>
      </c>
    </row>
    <row r="2511" spans="1:15" x14ac:dyDescent="0.35">
      <c r="A2511" t="s">
        <v>9111</v>
      </c>
      <c r="B2511" t="s">
        <v>17309</v>
      </c>
      <c r="C2511" t="s">
        <v>22</v>
      </c>
      <c r="D2511" t="s">
        <v>22</v>
      </c>
      <c r="E2511" t="s">
        <v>14334</v>
      </c>
      <c r="F2511" t="s">
        <v>13347</v>
      </c>
      <c r="G2511" t="s">
        <v>22</v>
      </c>
      <c r="H2511" t="s">
        <v>22</v>
      </c>
      <c r="I2511" t="s">
        <v>22</v>
      </c>
      <c r="J2511" t="s">
        <v>22</v>
      </c>
      <c r="K2511" t="s">
        <v>22</v>
      </c>
      <c r="L2511" t="s">
        <v>22</v>
      </c>
      <c r="M2511" t="s">
        <v>17309</v>
      </c>
      <c r="N2511" t="s">
        <v>22</v>
      </c>
      <c r="O2511" t="s">
        <v>22</v>
      </c>
    </row>
    <row r="2512" spans="1:15" x14ac:dyDescent="0.35">
      <c r="A2512" t="s">
        <v>9111</v>
      </c>
      <c r="B2512" t="s">
        <v>17310</v>
      </c>
      <c r="C2512" t="s">
        <v>22</v>
      </c>
      <c r="D2512" t="s">
        <v>22</v>
      </c>
      <c r="E2512" t="s">
        <v>14334</v>
      </c>
      <c r="F2512" t="s">
        <v>13347</v>
      </c>
      <c r="G2512" t="s">
        <v>22</v>
      </c>
      <c r="H2512" t="s">
        <v>22</v>
      </c>
      <c r="I2512" t="s">
        <v>22</v>
      </c>
      <c r="J2512" t="s">
        <v>22</v>
      </c>
      <c r="K2512" t="s">
        <v>22</v>
      </c>
      <c r="L2512" t="s">
        <v>22</v>
      </c>
      <c r="M2512" t="s">
        <v>17310</v>
      </c>
      <c r="N2512" t="s">
        <v>22</v>
      </c>
      <c r="O2512" t="s">
        <v>22</v>
      </c>
    </row>
    <row r="2513" spans="1:15" x14ac:dyDescent="0.35">
      <c r="A2513" t="s">
        <v>9111</v>
      </c>
      <c r="B2513" t="s">
        <v>17311</v>
      </c>
      <c r="C2513" t="s">
        <v>22</v>
      </c>
      <c r="D2513" t="s">
        <v>22</v>
      </c>
      <c r="E2513" t="s">
        <v>14334</v>
      </c>
      <c r="F2513" t="s">
        <v>13347</v>
      </c>
      <c r="G2513" t="s">
        <v>22</v>
      </c>
      <c r="H2513" t="s">
        <v>7048</v>
      </c>
      <c r="I2513" t="s">
        <v>17312</v>
      </c>
      <c r="J2513" t="s">
        <v>22</v>
      </c>
      <c r="K2513" t="s">
        <v>22</v>
      </c>
      <c r="L2513" t="s">
        <v>22</v>
      </c>
      <c r="M2513" t="s">
        <v>17311</v>
      </c>
      <c r="N2513" t="s">
        <v>22</v>
      </c>
      <c r="O2513" t="s">
        <v>22</v>
      </c>
    </row>
    <row r="2514" spans="1:15" x14ac:dyDescent="0.35">
      <c r="A2514" t="s">
        <v>9111</v>
      </c>
      <c r="B2514" t="s">
        <v>17313</v>
      </c>
      <c r="C2514" t="s">
        <v>22</v>
      </c>
      <c r="D2514" t="s">
        <v>22</v>
      </c>
      <c r="E2514" t="s">
        <v>14334</v>
      </c>
      <c r="F2514" t="s">
        <v>13347</v>
      </c>
      <c r="G2514" t="s">
        <v>22</v>
      </c>
      <c r="H2514" t="s">
        <v>7048</v>
      </c>
      <c r="I2514" t="s">
        <v>22</v>
      </c>
      <c r="J2514" t="s">
        <v>22</v>
      </c>
      <c r="K2514" t="s">
        <v>22</v>
      </c>
      <c r="L2514" t="s">
        <v>22</v>
      </c>
      <c r="M2514" t="s">
        <v>17313</v>
      </c>
      <c r="N2514" t="s">
        <v>22</v>
      </c>
      <c r="O2514" t="s">
        <v>22</v>
      </c>
    </row>
    <row r="2515" spans="1:15" x14ac:dyDescent="0.35">
      <c r="A2515" t="s">
        <v>9111</v>
      </c>
      <c r="B2515" t="s">
        <v>17314</v>
      </c>
      <c r="C2515" t="s">
        <v>22</v>
      </c>
      <c r="D2515" t="s">
        <v>22</v>
      </c>
      <c r="E2515" t="s">
        <v>14334</v>
      </c>
      <c r="F2515" t="s">
        <v>13347</v>
      </c>
      <c r="G2515" t="s">
        <v>22</v>
      </c>
      <c r="H2515" t="s">
        <v>22</v>
      </c>
      <c r="I2515" t="s">
        <v>22</v>
      </c>
      <c r="J2515" t="s">
        <v>22</v>
      </c>
      <c r="K2515" t="s">
        <v>22</v>
      </c>
      <c r="L2515" t="s">
        <v>22</v>
      </c>
      <c r="M2515" t="s">
        <v>17314</v>
      </c>
      <c r="N2515" t="s">
        <v>22</v>
      </c>
      <c r="O2515" t="s">
        <v>22</v>
      </c>
    </row>
    <row r="2516" spans="1:15" x14ac:dyDescent="0.35">
      <c r="A2516" t="s">
        <v>9111</v>
      </c>
      <c r="B2516" t="s">
        <v>17315</v>
      </c>
      <c r="C2516" t="s">
        <v>22</v>
      </c>
      <c r="D2516" t="s">
        <v>22</v>
      </c>
      <c r="E2516" t="s">
        <v>14334</v>
      </c>
      <c r="F2516" t="s">
        <v>13347</v>
      </c>
      <c r="G2516" t="s">
        <v>22</v>
      </c>
      <c r="H2516" t="s">
        <v>22</v>
      </c>
      <c r="I2516" t="s">
        <v>22</v>
      </c>
      <c r="J2516" t="s">
        <v>22</v>
      </c>
      <c r="K2516" t="s">
        <v>22</v>
      </c>
      <c r="L2516" t="s">
        <v>22</v>
      </c>
      <c r="M2516" t="s">
        <v>17315</v>
      </c>
      <c r="N2516" t="s">
        <v>22</v>
      </c>
      <c r="O2516" t="s">
        <v>22</v>
      </c>
    </row>
    <row r="2517" spans="1:15" x14ac:dyDescent="0.35">
      <c r="A2517" t="s">
        <v>9111</v>
      </c>
      <c r="B2517" t="s">
        <v>17316</v>
      </c>
      <c r="C2517" t="s">
        <v>22</v>
      </c>
      <c r="D2517" t="s">
        <v>22</v>
      </c>
      <c r="E2517" t="s">
        <v>14334</v>
      </c>
      <c r="F2517" t="s">
        <v>13347</v>
      </c>
      <c r="G2517" t="s">
        <v>22</v>
      </c>
      <c r="H2517" t="s">
        <v>22</v>
      </c>
      <c r="I2517" t="s">
        <v>22</v>
      </c>
      <c r="J2517" t="s">
        <v>22</v>
      </c>
      <c r="K2517" t="s">
        <v>22</v>
      </c>
      <c r="L2517" t="s">
        <v>22</v>
      </c>
      <c r="M2517" t="s">
        <v>17316</v>
      </c>
      <c r="N2517" t="s">
        <v>22</v>
      </c>
      <c r="O2517" t="s">
        <v>22</v>
      </c>
    </row>
    <row r="2518" spans="1:15" x14ac:dyDescent="0.35">
      <c r="A2518" t="s">
        <v>9111</v>
      </c>
      <c r="B2518" t="s">
        <v>17317</v>
      </c>
      <c r="C2518" t="s">
        <v>22</v>
      </c>
      <c r="D2518" t="s">
        <v>22</v>
      </c>
      <c r="E2518" t="s">
        <v>13352</v>
      </c>
      <c r="F2518" t="s">
        <v>13351</v>
      </c>
      <c r="G2518" t="s">
        <v>22</v>
      </c>
      <c r="H2518" t="s">
        <v>7054</v>
      </c>
      <c r="I2518" t="s">
        <v>22</v>
      </c>
      <c r="J2518" t="s">
        <v>22</v>
      </c>
      <c r="K2518" t="s">
        <v>22</v>
      </c>
      <c r="L2518" t="s">
        <v>22</v>
      </c>
      <c r="M2518" t="s">
        <v>17318</v>
      </c>
      <c r="N2518" t="s">
        <v>22</v>
      </c>
      <c r="O2518" t="s">
        <v>22</v>
      </c>
    </row>
    <row r="2519" spans="1:15" x14ac:dyDescent="0.35">
      <c r="A2519" t="s">
        <v>9111</v>
      </c>
      <c r="B2519" t="s">
        <v>17318</v>
      </c>
      <c r="C2519" t="s">
        <v>22</v>
      </c>
      <c r="D2519" t="s">
        <v>22</v>
      </c>
      <c r="E2519" t="s">
        <v>13352</v>
      </c>
      <c r="F2519" t="s">
        <v>13351</v>
      </c>
      <c r="G2519" t="s">
        <v>22</v>
      </c>
      <c r="H2519" t="s">
        <v>7054</v>
      </c>
      <c r="I2519" t="s">
        <v>22</v>
      </c>
      <c r="J2519" t="s">
        <v>22</v>
      </c>
      <c r="K2519" t="s">
        <v>22</v>
      </c>
      <c r="L2519" t="s">
        <v>22</v>
      </c>
      <c r="M2519" t="s">
        <v>17318</v>
      </c>
      <c r="N2519" t="s">
        <v>22</v>
      </c>
      <c r="O2519" t="s">
        <v>22</v>
      </c>
    </row>
    <row r="2520" spans="1:15" x14ac:dyDescent="0.35">
      <c r="A2520" t="s">
        <v>9111</v>
      </c>
      <c r="B2520" t="s">
        <v>17319</v>
      </c>
      <c r="C2520" t="s">
        <v>22</v>
      </c>
      <c r="D2520" t="s">
        <v>22</v>
      </c>
      <c r="E2520" t="s">
        <v>14334</v>
      </c>
      <c r="F2520" t="s">
        <v>13347</v>
      </c>
      <c r="G2520" t="s">
        <v>22</v>
      </c>
      <c r="H2520" t="s">
        <v>22</v>
      </c>
      <c r="I2520" t="s">
        <v>22</v>
      </c>
      <c r="J2520" t="s">
        <v>22</v>
      </c>
      <c r="K2520" t="s">
        <v>22</v>
      </c>
      <c r="L2520" t="s">
        <v>22</v>
      </c>
      <c r="M2520" t="s">
        <v>17320</v>
      </c>
      <c r="N2520" t="s">
        <v>22</v>
      </c>
      <c r="O2520" t="s">
        <v>22</v>
      </c>
    </row>
    <row r="2521" spans="1:15" x14ac:dyDescent="0.35">
      <c r="A2521" t="s">
        <v>9111</v>
      </c>
      <c r="B2521" t="s">
        <v>17321</v>
      </c>
      <c r="C2521" t="s">
        <v>22</v>
      </c>
      <c r="D2521" t="s">
        <v>22</v>
      </c>
      <c r="E2521" t="s">
        <v>14334</v>
      </c>
      <c r="F2521" t="s">
        <v>13347</v>
      </c>
      <c r="G2521" t="s">
        <v>22</v>
      </c>
      <c r="H2521" t="s">
        <v>22</v>
      </c>
      <c r="I2521" t="s">
        <v>22</v>
      </c>
      <c r="J2521" t="s">
        <v>22</v>
      </c>
      <c r="K2521" t="s">
        <v>22</v>
      </c>
      <c r="L2521" t="s">
        <v>22</v>
      </c>
      <c r="M2521" t="s">
        <v>17321</v>
      </c>
      <c r="N2521" t="s">
        <v>22</v>
      </c>
      <c r="O2521" t="s">
        <v>22</v>
      </c>
    </row>
    <row r="2522" spans="1:15" x14ac:dyDescent="0.35">
      <c r="A2522" t="s">
        <v>9111</v>
      </c>
      <c r="B2522" t="s">
        <v>17322</v>
      </c>
      <c r="C2522" t="s">
        <v>22</v>
      </c>
      <c r="D2522" t="s">
        <v>22</v>
      </c>
      <c r="E2522" t="s">
        <v>14334</v>
      </c>
      <c r="F2522" t="s">
        <v>13347</v>
      </c>
      <c r="G2522" t="s">
        <v>22</v>
      </c>
      <c r="H2522" t="s">
        <v>7052</v>
      </c>
      <c r="I2522" t="s">
        <v>22</v>
      </c>
      <c r="J2522" t="s">
        <v>22</v>
      </c>
      <c r="K2522" t="s">
        <v>22</v>
      </c>
      <c r="L2522" t="s">
        <v>22</v>
      </c>
      <c r="M2522" t="s">
        <v>17322</v>
      </c>
      <c r="N2522" t="s">
        <v>22</v>
      </c>
      <c r="O2522" t="s">
        <v>22</v>
      </c>
    </row>
    <row r="2523" spans="1:15" x14ac:dyDescent="0.35">
      <c r="A2523" t="s">
        <v>9111</v>
      </c>
      <c r="B2523" t="s">
        <v>17323</v>
      </c>
      <c r="C2523" t="s">
        <v>22</v>
      </c>
      <c r="D2523" t="s">
        <v>22</v>
      </c>
      <c r="E2523" t="s">
        <v>14334</v>
      </c>
      <c r="F2523" t="s">
        <v>13347</v>
      </c>
      <c r="G2523" t="s">
        <v>22</v>
      </c>
      <c r="H2523" t="s">
        <v>7052</v>
      </c>
      <c r="I2523" t="s">
        <v>22</v>
      </c>
      <c r="J2523" t="s">
        <v>22</v>
      </c>
      <c r="K2523" t="s">
        <v>22</v>
      </c>
      <c r="L2523" t="s">
        <v>22</v>
      </c>
      <c r="M2523" t="s">
        <v>17323</v>
      </c>
      <c r="N2523" t="s">
        <v>22</v>
      </c>
      <c r="O2523" t="s">
        <v>22</v>
      </c>
    </row>
    <row r="2524" spans="1:15" x14ac:dyDescent="0.35">
      <c r="A2524" t="s">
        <v>9111</v>
      </c>
      <c r="B2524" t="s">
        <v>17324</v>
      </c>
      <c r="C2524" t="s">
        <v>22</v>
      </c>
      <c r="D2524" t="s">
        <v>22</v>
      </c>
      <c r="E2524" t="s">
        <v>14334</v>
      </c>
      <c r="F2524" t="s">
        <v>13347</v>
      </c>
      <c r="G2524" t="s">
        <v>22</v>
      </c>
      <c r="H2524" t="s">
        <v>7052</v>
      </c>
      <c r="I2524" t="s">
        <v>22</v>
      </c>
      <c r="J2524" t="s">
        <v>22</v>
      </c>
      <c r="K2524" t="s">
        <v>22</v>
      </c>
      <c r="L2524" t="s">
        <v>22</v>
      </c>
      <c r="M2524" t="s">
        <v>17324</v>
      </c>
      <c r="N2524" t="s">
        <v>22</v>
      </c>
      <c r="O2524" t="s">
        <v>22</v>
      </c>
    </row>
    <row r="2525" spans="1:15" x14ac:dyDescent="0.35">
      <c r="A2525" t="s">
        <v>9111</v>
      </c>
      <c r="B2525" t="s">
        <v>17325</v>
      </c>
      <c r="C2525" t="s">
        <v>22</v>
      </c>
      <c r="D2525" t="s">
        <v>22</v>
      </c>
      <c r="E2525" t="s">
        <v>13352</v>
      </c>
      <c r="F2525" t="s">
        <v>13351</v>
      </c>
      <c r="G2525" t="s">
        <v>22</v>
      </c>
      <c r="H2525" t="s">
        <v>7054</v>
      </c>
      <c r="I2525" t="s">
        <v>22</v>
      </c>
      <c r="J2525" t="s">
        <v>22</v>
      </c>
      <c r="K2525" t="s">
        <v>22</v>
      </c>
      <c r="L2525" t="s">
        <v>22</v>
      </c>
      <c r="M2525" t="s">
        <v>17325</v>
      </c>
      <c r="N2525" t="s">
        <v>22</v>
      </c>
      <c r="O2525" t="s">
        <v>22</v>
      </c>
    </row>
    <row r="2526" spans="1:15" x14ac:dyDescent="0.35">
      <c r="A2526" t="s">
        <v>9111</v>
      </c>
      <c r="B2526" t="s">
        <v>17326</v>
      </c>
      <c r="C2526" t="s">
        <v>22</v>
      </c>
      <c r="D2526" t="s">
        <v>22</v>
      </c>
      <c r="E2526" t="s">
        <v>14334</v>
      </c>
      <c r="F2526" t="s">
        <v>13347</v>
      </c>
      <c r="G2526" t="s">
        <v>22</v>
      </c>
      <c r="H2526" t="s">
        <v>22</v>
      </c>
      <c r="I2526" t="s">
        <v>22</v>
      </c>
      <c r="J2526" t="s">
        <v>22</v>
      </c>
      <c r="K2526" t="s">
        <v>22</v>
      </c>
      <c r="L2526" t="s">
        <v>22</v>
      </c>
      <c r="M2526" t="s">
        <v>17326</v>
      </c>
      <c r="N2526" t="s">
        <v>22</v>
      </c>
      <c r="O2526" t="s">
        <v>22</v>
      </c>
    </row>
    <row r="2527" spans="1:15" x14ac:dyDescent="0.35">
      <c r="A2527" t="s">
        <v>9111</v>
      </c>
      <c r="B2527" t="s">
        <v>17327</v>
      </c>
      <c r="C2527" t="s">
        <v>22</v>
      </c>
      <c r="D2527" t="s">
        <v>22</v>
      </c>
      <c r="E2527" t="s">
        <v>14334</v>
      </c>
      <c r="F2527" t="s">
        <v>13347</v>
      </c>
      <c r="G2527" t="s">
        <v>22</v>
      </c>
      <c r="H2527" t="s">
        <v>22</v>
      </c>
      <c r="I2527" t="s">
        <v>22</v>
      </c>
      <c r="J2527" t="s">
        <v>22</v>
      </c>
      <c r="K2527" t="s">
        <v>22</v>
      </c>
      <c r="L2527" t="s">
        <v>22</v>
      </c>
      <c r="M2527" t="s">
        <v>17327</v>
      </c>
      <c r="N2527" t="s">
        <v>22</v>
      </c>
      <c r="O2527" t="s">
        <v>22</v>
      </c>
    </row>
    <row r="2528" spans="1:15" x14ac:dyDescent="0.35">
      <c r="A2528" t="s">
        <v>9111</v>
      </c>
      <c r="B2528" t="s">
        <v>17328</v>
      </c>
      <c r="C2528" t="s">
        <v>22</v>
      </c>
      <c r="D2528" t="s">
        <v>22</v>
      </c>
      <c r="E2528" t="s">
        <v>14334</v>
      </c>
      <c r="F2528" t="s">
        <v>13347</v>
      </c>
      <c r="G2528" t="s">
        <v>22</v>
      </c>
      <c r="H2528" t="s">
        <v>22</v>
      </c>
      <c r="I2528" t="s">
        <v>22</v>
      </c>
      <c r="J2528" t="s">
        <v>22</v>
      </c>
      <c r="K2528" t="s">
        <v>22</v>
      </c>
      <c r="L2528" t="s">
        <v>22</v>
      </c>
      <c r="M2528" t="s">
        <v>17328</v>
      </c>
      <c r="N2528" t="s">
        <v>22</v>
      </c>
      <c r="O2528" t="s">
        <v>22</v>
      </c>
    </row>
    <row r="2529" spans="1:15" x14ac:dyDescent="0.35">
      <c r="A2529" t="s">
        <v>9111</v>
      </c>
      <c r="B2529" t="s">
        <v>17329</v>
      </c>
      <c r="C2529" t="s">
        <v>22</v>
      </c>
      <c r="D2529" t="s">
        <v>22</v>
      </c>
      <c r="E2529" t="s">
        <v>14334</v>
      </c>
      <c r="F2529" t="s">
        <v>13347</v>
      </c>
      <c r="G2529" t="s">
        <v>22</v>
      </c>
      <c r="H2529" t="s">
        <v>22</v>
      </c>
      <c r="I2529" t="s">
        <v>22</v>
      </c>
      <c r="J2529" t="s">
        <v>22</v>
      </c>
      <c r="K2529" t="s">
        <v>22</v>
      </c>
      <c r="L2529" t="s">
        <v>22</v>
      </c>
      <c r="M2529" t="s">
        <v>17329</v>
      </c>
      <c r="N2529" t="s">
        <v>22</v>
      </c>
      <c r="O2529" t="s">
        <v>22</v>
      </c>
    </row>
    <row r="2530" spans="1:15" x14ac:dyDescent="0.35">
      <c r="A2530" t="s">
        <v>9111</v>
      </c>
      <c r="B2530" t="s">
        <v>17330</v>
      </c>
      <c r="C2530" t="s">
        <v>22</v>
      </c>
      <c r="D2530" t="s">
        <v>22</v>
      </c>
      <c r="E2530" t="s">
        <v>14334</v>
      </c>
      <c r="F2530" t="s">
        <v>13347</v>
      </c>
      <c r="G2530" t="s">
        <v>22</v>
      </c>
      <c r="H2530" t="s">
        <v>22</v>
      </c>
      <c r="I2530" t="s">
        <v>22</v>
      </c>
      <c r="J2530" t="s">
        <v>22</v>
      </c>
      <c r="K2530" t="s">
        <v>22</v>
      </c>
      <c r="L2530" t="s">
        <v>22</v>
      </c>
      <c r="M2530" t="s">
        <v>17330</v>
      </c>
      <c r="N2530" t="s">
        <v>22</v>
      </c>
      <c r="O2530" t="s">
        <v>22</v>
      </c>
    </row>
    <row r="2531" spans="1:15" x14ac:dyDescent="0.35">
      <c r="A2531" t="s">
        <v>9111</v>
      </c>
      <c r="B2531" t="s">
        <v>17331</v>
      </c>
      <c r="C2531" t="s">
        <v>22</v>
      </c>
      <c r="D2531" t="s">
        <v>22</v>
      </c>
      <c r="E2531" t="s">
        <v>14334</v>
      </c>
      <c r="F2531" t="s">
        <v>13347</v>
      </c>
      <c r="G2531" t="s">
        <v>22</v>
      </c>
      <c r="H2531" t="s">
        <v>22</v>
      </c>
      <c r="I2531" t="s">
        <v>22</v>
      </c>
      <c r="J2531" t="s">
        <v>22</v>
      </c>
      <c r="K2531" t="s">
        <v>22</v>
      </c>
      <c r="L2531" t="s">
        <v>22</v>
      </c>
      <c r="M2531" t="s">
        <v>17331</v>
      </c>
      <c r="N2531" t="s">
        <v>22</v>
      </c>
      <c r="O2531" t="s">
        <v>22</v>
      </c>
    </row>
    <row r="2532" spans="1:15" x14ac:dyDescent="0.35">
      <c r="A2532" t="s">
        <v>9111</v>
      </c>
      <c r="B2532" t="s">
        <v>17332</v>
      </c>
      <c r="C2532" t="s">
        <v>22</v>
      </c>
      <c r="D2532" t="s">
        <v>22</v>
      </c>
      <c r="E2532" t="s">
        <v>14334</v>
      </c>
      <c r="F2532" t="s">
        <v>13347</v>
      </c>
      <c r="G2532" t="s">
        <v>22</v>
      </c>
      <c r="H2532" t="s">
        <v>7046</v>
      </c>
      <c r="I2532" t="s">
        <v>22</v>
      </c>
      <c r="J2532" t="s">
        <v>22</v>
      </c>
      <c r="K2532" t="s">
        <v>22</v>
      </c>
      <c r="L2532" t="s">
        <v>22</v>
      </c>
      <c r="M2532" t="s">
        <v>17332</v>
      </c>
      <c r="N2532" t="s">
        <v>22</v>
      </c>
      <c r="O2532" t="s">
        <v>22</v>
      </c>
    </row>
    <row r="2533" spans="1:15" x14ac:dyDescent="0.35">
      <c r="A2533" t="s">
        <v>9111</v>
      </c>
      <c r="B2533" t="s">
        <v>17333</v>
      </c>
      <c r="C2533" t="s">
        <v>22</v>
      </c>
      <c r="D2533" t="s">
        <v>22</v>
      </c>
      <c r="E2533" t="s">
        <v>13352</v>
      </c>
      <c r="F2533" t="s">
        <v>13351</v>
      </c>
      <c r="G2533" t="s">
        <v>22</v>
      </c>
      <c r="H2533" t="s">
        <v>7054</v>
      </c>
      <c r="I2533" t="s">
        <v>22</v>
      </c>
      <c r="J2533" t="s">
        <v>22</v>
      </c>
      <c r="K2533" t="s">
        <v>22</v>
      </c>
      <c r="L2533" t="s">
        <v>22</v>
      </c>
      <c r="M2533" t="s">
        <v>17333</v>
      </c>
      <c r="N2533" t="s">
        <v>22</v>
      </c>
      <c r="O2533" t="s">
        <v>22</v>
      </c>
    </row>
    <row r="2534" spans="1:15" x14ac:dyDescent="0.35">
      <c r="A2534" t="s">
        <v>9111</v>
      </c>
      <c r="B2534" t="s">
        <v>17334</v>
      </c>
      <c r="C2534" t="s">
        <v>22</v>
      </c>
      <c r="D2534" t="s">
        <v>22</v>
      </c>
      <c r="E2534" t="s">
        <v>14334</v>
      </c>
      <c r="F2534" t="s">
        <v>13351</v>
      </c>
      <c r="G2534" t="s">
        <v>22</v>
      </c>
      <c r="H2534" t="s">
        <v>7052</v>
      </c>
      <c r="I2534" t="s">
        <v>22</v>
      </c>
      <c r="J2534" t="s">
        <v>22</v>
      </c>
      <c r="K2534" t="s">
        <v>22</v>
      </c>
      <c r="L2534" t="s">
        <v>22</v>
      </c>
      <c r="M2534" t="s">
        <v>17334</v>
      </c>
      <c r="N2534" t="s">
        <v>22</v>
      </c>
      <c r="O2534" t="s">
        <v>22</v>
      </c>
    </row>
    <row r="2535" spans="1:15" x14ac:dyDescent="0.35">
      <c r="A2535" t="s">
        <v>9111</v>
      </c>
      <c r="B2535" t="s">
        <v>17335</v>
      </c>
      <c r="C2535" t="s">
        <v>22</v>
      </c>
      <c r="D2535" t="s">
        <v>22</v>
      </c>
      <c r="E2535" t="s">
        <v>13352</v>
      </c>
      <c r="F2535" t="s">
        <v>13351</v>
      </c>
      <c r="G2535" t="s">
        <v>22</v>
      </c>
      <c r="H2535" t="s">
        <v>7054</v>
      </c>
      <c r="I2535" t="s">
        <v>22</v>
      </c>
      <c r="J2535" t="s">
        <v>22</v>
      </c>
      <c r="K2535" t="s">
        <v>22</v>
      </c>
      <c r="L2535" t="s">
        <v>22</v>
      </c>
      <c r="M2535" t="s">
        <v>17335</v>
      </c>
      <c r="N2535" t="s">
        <v>22</v>
      </c>
      <c r="O2535" t="s">
        <v>22</v>
      </c>
    </row>
    <row r="2536" spans="1:15" x14ac:dyDescent="0.35">
      <c r="A2536" t="s">
        <v>9111</v>
      </c>
      <c r="B2536" t="s">
        <v>17336</v>
      </c>
      <c r="C2536" t="s">
        <v>22</v>
      </c>
      <c r="D2536" t="s">
        <v>22</v>
      </c>
      <c r="E2536" t="s">
        <v>14334</v>
      </c>
      <c r="F2536" t="s">
        <v>13351</v>
      </c>
      <c r="G2536" t="s">
        <v>22</v>
      </c>
      <c r="H2536" t="s">
        <v>7052</v>
      </c>
      <c r="I2536" t="s">
        <v>22</v>
      </c>
      <c r="J2536" t="s">
        <v>22</v>
      </c>
      <c r="K2536" t="s">
        <v>22</v>
      </c>
      <c r="L2536">
        <v>132</v>
      </c>
      <c r="M2536" t="s">
        <v>17336</v>
      </c>
      <c r="N2536" t="s">
        <v>22</v>
      </c>
      <c r="O2536" t="s">
        <v>22</v>
      </c>
    </row>
    <row r="2537" spans="1:15" x14ac:dyDescent="0.35">
      <c r="A2537" t="s">
        <v>9111</v>
      </c>
      <c r="B2537" t="s">
        <v>17337</v>
      </c>
      <c r="C2537" t="s">
        <v>22</v>
      </c>
      <c r="D2537" t="s">
        <v>22</v>
      </c>
      <c r="E2537" t="s">
        <v>14334</v>
      </c>
      <c r="F2537" t="s">
        <v>13351</v>
      </c>
      <c r="G2537" t="s">
        <v>22</v>
      </c>
      <c r="H2537" t="s">
        <v>7052</v>
      </c>
      <c r="I2537" t="s">
        <v>22</v>
      </c>
      <c r="J2537" t="s">
        <v>22</v>
      </c>
      <c r="K2537" t="s">
        <v>22</v>
      </c>
      <c r="L2537" t="s">
        <v>22</v>
      </c>
      <c r="M2537" t="s">
        <v>17337</v>
      </c>
      <c r="N2537" t="s">
        <v>22</v>
      </c>
      <c r="O2537" t="s">
        <v>22</v>
      </c>
    </row>
    <row r="2538" spans="1:15" x14ac:dyDescent="0.35">
      <c r="A2538" t="s">
        <v>9111</v>
      </c>
      <c r="B2538" t="s">
        <v>17338</v>
      </c>
      <c r="C2538" t="s">
        <v>22</v>
      </c>
      <c r="D2538" t="s">
        <v>22</v>
      </c>
      <c r="E2538" t="s">
        <v>14334</v>
      </c>
      <c r="F2538" t="s">
        <v>13351</v>
      </c>
      <c r="G2538" t="s">
        <v>22</v>
      </c>
      <c r="H2538" t="s">
        <v>22</v>
      </c>
      <c r="I2538" t="s">
        <v>22</v>
      </c>
      <c r="J2538" t="s">
        <v>22</v>
      </c>
      <c r="K2538" t="s">
        <v>22</v>
      </c>
      <c r="L2538" t="s">
        <v>22</v>
      </c>
      <c r="M2538" t="s">
        <v>17338</v>
      </c>
      <c r="N2538" t="s">
        <v>22</v>
      </c>
      <c r="O2538" t="s">
        <v>22</v>
      </c>
    </row>
    <row r="2539" spans="1:15" x14ac:dyDescent="0.35">
      <c r="A2539" t="s">
        <v>9111</v>
      </c>
      <c r="B2539" t="s">
        <v>16182</v>
      </c>
      <c r="C2539" t="s">
        <v>22</v>
      </c>
      <c r="D2539" t="s">
        <v>22</v>
      </c>
      <c r="E2539" t="s">
        <v>13352</v>
      </c>
      <c r="F2539" t="s">
        <v>13351</v>
      </c>
      <c r="G2539" t="s">
        <v>22</v>
      </c>
      <c r="H2539" t="s">
        <v>22</v>
      </c>
      <c r="I2539" t="s">
        <v>22</v>
      </c>
      <c r="J2539" t="s">
        <v>22</v>
      </c>
      <c r="K2539" t="s">
        <v>22</v>
      </c>
      <c r="L2539" t="s">
        <v>22</v>
      </c>
      <c r="M2539" t="s">
        <v>15682</v>
      </c>
      <c r="N2539" t="s">
        <v>22</v>
      </c>
      <c r="O2539" t="s">
        <v>22</v>
      </c>
    </row>
    <row r="2540" spans="1:15" x14ac:dyDescent="0.35">
      <c r="A2540" t="s">
        <v>9111</v>
      </c>
      <c r="B2540" t="s">
        <v>17339</v>
      </c>
      <c r="C2540" t="s">
        <v>22</v>
      </c>
      <c r="D2540" t="s">
        <v>22</v>
      </c>
      <c r="E2540" t="s">
        <v>14334</v>
      </c>
      <c r="F2540" t="s">
        <v>13347</v>
      </c>
      <c r="G2540" t="s">
        <v>22</v>
      </c>
      <c r="H2540" t="s">
        <v>22</v>
      </c>
      <c r="I2540" t="s">
        <v>22</v>
      </c>
      <c r="J2540" t="s">
        <v>22</v>
      </c>
      <c r="K2540" t="s">
        <v>22</v>
      </c>
      <c r="L2540" t="s">
        <v>22</v>
      </c>
      <c r="M2540" t="s">
        <v>17339</v>
      </c>
      <c r="N2540" t="s">
        <v>22</v>
      </c>
      <c r="O2540" t="s">
        <v>22</v>
      </c>
    </row>
    <row r="2541" spans="1:15" x14ac:dyDescent="0.35">
      <c r="A2541" t="s">
        <v>9111</v>
      </c>
      <c r="B2541" t="s">
        <v>17340</v>
      </c>
      <c r="C2541" t="s">
        <v>22</v>
      </c>
      <c r="D2541" t="s">
        <v>22</v>
      </c>
      <c r="E2541" t="s">
        <v>14334</v>
      </c>
      <c r="F2541" t="s">
        <v>13347</v>
      </c>
      <c r="G2541" t="s">
        <v>22</v>
      </c>
      <c r="H2541" t="s">
        <v>22</v>
      </c>
      <c r="I2541" t="s">
        <v>22</v>
      </c>
      <c r="J2541" t="s">
        <v>22</v>
      </c>
      <c r="K2541" t="s">
        <v>22</v>
      </c>
      <c r="L2541" t="s">
        <v>22</v>
      </c>
      <c r="M2541" t="s">
        <v>17340</v>
      </c>
      <c r="N2541" t="s">
        <v>22</v>
      </c>
      <c r="O2541" t="s">
        <v>22</v>
      </c>
    </row>
    <row r="2542" spans="1:15" x14ac:dyDescent="0.35">
      <c r="A2542" t="s">
        <v>9111</v>
      </c>
      <c r="B2542" t="s">
        <v>17341</v>
      </c>
      <c r="C2542" t="s">
        <v>22</v>
      </c>
      <c r="D2542" t="s">
        <v>22</v>
      </c>
      <c r="E2542" t="s">
        <v>14334</v>
      </c>
      <c r="F2542" t="s">
        <v>13347</v>
      </c>
      <c r="G2542" t="s">
        <v>22</v>
      </c>
      <c r="H2542" t="s">
        <v>7052</v>
      </c>
      <c r="I2542" t="s">
        <v>22</v>
      </c>
      <c r="J2542" t="s">
        <v>22</v>
      </c>
      <c r="K2542" t="s">
        <v>22</v>
      </c>
      <c r="L2542">
        <v>115</v>
      </c>
      <c r="M2542" t="s">
        <v>17341</v>
      </c>
      <c r="N2542" t="s">
        <v>22</v>
      </c>
      <c r="O2542" t="s">
        <v>22</v>
      </c>
    </row>
    <row r="2543" spans="1:15" x14ac:dyDescent="0.35">
      <c r="A2543" t="s">
        <v>9111</v>
      </c>
      <c r="B2543" t="s">
        <v>17342</v>
      </c>
      <c r="C2543" t="s">
        <v>22</v>
      </c>
      <c r="D2543" t="s">
        <v>22</v>
      </c>
      <c r="E2543" t="s">
        <v>14334</v>
      </c>
      <c r="F2543" t="s">
        <v>13347</v>
      </c>
      <c r="G2543" t="s">
        <v>22</v>
      </c>
      <c r="H2543" t="s">
        <v>22</v>
      </c>
      <c r="I2543" t="s">
        <v>22</v>
      </c>
      <c r="J2543" t="s">
        <v>22</v>
      </c>
      <c r="K2543" t="s">
        <v>22</v>
      </c>
      <c r="L2543" t="s">
        <v>22</v>
      </c>
      <c r="M2543" t="s">
        <v>17342</v>
      </c>
      <c r="N2543" t="s">
        <v>22</v>
      </c>
      <c r="O2543" t="s">
        <v>22</v>
      </c>
    </row>
    <row r="2544" spans="1:15" x14ac:dyDescent="0.35">
      <c r="A2544" t="s">
        <v>9111</v>
      </c>
      <c r="B2544" t="s">
        <v>17343</v>
      </c>
      <c r="C2544" t="s">
        <v>22</v>
      </c>
      <c r="D2544" t="s">
        <v>22</v>
      </c>
      <c r="E2544" t="s">
        <v>14334</v>
      </c>
      <c r="F2544" t="s">
        <v>13347</v>
      </c>
      <c r="G2544" t="s">
        <v>22</v>
      </c>
      <c r="H2544" t="s">
        <v>22</v>
      </c>
      <c r="I2544" t="s">
        <v>22</v>
      </c>
      <c r="J2544" t="s">
        <v>22</v>
      </c>
      <c r="K2544" t="s">
        <v>22</v>
      </c>
      <c r="L2544">
        <v>122.5</v>
      </c>
      <c r="M2544" t="s">
        <v>17343</v>
      </c>
      <c r="N2544" t="s">
        <v>22</v>
      </c>
      <c r="O2544" t="s">
        <v>22</v>
      </c>
    </row>
    <row r="2545" spans="1:15" x14ac:dyDescent="0.35">
      <c r="A2545" t="s">
        <v>9111</v>
      </c>
      <c r="B2545" t="s">
        <v>17344</v>
      </c>
      <c r="C2545" t="s">
        <v>22</v>
      </c>
      <c r="D2545" t="s">
        <v>22</v>
      </c>
      <c r="E2545" t="s">
        <v>14334</v>
      </c>
      <c r="F2545" t="s">
        <v>13347</v>
      </c>
      <c r="G2545" t="s">
        <v>22</v>
      </c>
      <c r="H2545" t="s">
        <v>22</v>
      </c>
      <c r="I2545" t="s">
        <v>22</v>
      </c>
      <c r="J2545" t="s">
        <v>22</v>
      </c>
      <c r="K2545" t="s">
        <v>22</v>
      </c>
      <c r="L2545">
        <v>122.5</v>
      </c>
      <c r="M2545" t="s">
        <v>17344</v>
      </c>
      <c r="N2545" t="s">
        <v>22</v>
      </c>
      <c r="O2545" t="s">
        <v>22</v>
      </c>
    </row>
    <row r="2546" spans="1:15" x14ac:dyDescent="0.35">
      <c r="A2546" t="s">
        <v>9111</v>
      </c>
      <c r="B2546" t="s">
        <v>17345</v>
      </c>
      <c r="C2546" t="s">
        <v>22</v>
      </c>
      <c r="D2546" t="s">
        <v>22</v>
      </c>
      <c r="E2546" t="s">
        <v>14334</v>
      </c>
      <c r="F2546" t="s">
        <v>13347</v>
      </c>
      <c r="G2546" t="s">
        <v>22</v>
      </c>
      <c r="H2546" t="s">
        <v>22</v>
      </c>
      <c r="I2546" t="s">
        <v>22</v>
      </c>
      <c r="J2546" t="s">
        <v>22</v>
      </c>
      <c r="K2546" t="s">
        <v>22</v>
      </c>
      <c r="L2546" t="s">
        <v>22</v>
      </c>
      <c r="M2546" t="s">
        <v>17345</v>
      </c>
      <c r="N2546" t="s">
        <v>22</v>
      </c>
      <c r="O2546" t="s">
        <v>22</v>
      </c>
    </row>
    <row r="2547" spans="1:15" x14ac:dyDescent="0.35">
      <c r="A2547" t="s">
        <v>9111</v>
      </c>
      <c r="B2547" t="s">
        <v>17346</v>
      </c>
      <c r="C2547" t="s">
        <v>22</v>
      </c>
      <c r="D2547" t="s">
        <v>22</v>
      </c>
      <c r="E2547" t="s">
        <v>14334</v>
      </c>
      <c r="F2547" t="s">
        <v>13347</v>
      </c>
      <c r="G2547" t="s">
        <v>22</v>
      </c>
      <c r="H2547" t="s">
        <v>7052</v>
      </c>
      <c r="I2547" t="s">
        <v>22</v>
      </c>
      <c r="J2547" t="s">
        <v>22</v>
      </c>
      <c r="K2547" t="s">
        <v>22</v>
      </c>
      <c r="L2547" t="s">
        <v>22</v>
      </c>
      <c r="M2547" t="s">
        <v>17346</v>
      </c>
      <c r="N2547" t="s">
        <v>22</v>
      </c>
      <c r="O2547" t="s">
        <v>22</v>
      </c>
    </row>
    <row r="2548" spans="1:15" x14ac:dyDescent="0.35">
      <c r="A2548" t="s">
        <v>9111</v>
      </c>
      <c r="B2548" t="s">
        <v>17347</v>
      </c>
      <c r="C2548" t="s">
        <v>22</v>
      </c>
      <c r="D2548" t="s">
        <v>22</v>
      </c>
      <c r="E2548" t="s">
        <v>14334</v>
      </c>
      <c r="F2548" t="s">
        <v>13347</v>
      </c>
      <c r="G2548" t="s">
        <v>22</v>
      </c>
      <c r="H2548" t="s">
        <v>7052</v>
      </c>
      <c r="I2548" t="s">
        <v>22</v>
      </c>
      <c r="J2548" t="s">
        <v>22</v>
      </c>
      <c r="K2548" t="s">
        <v>22</v>
      </c>
      <c r="L2548" t="s">
        <v>22</v>
      </c>
      <c r="M2548" t="s">
        <v>17348</v>
      </c>
      <c r="N2548" t="s">
        <v>22</v>
      </c>
      <c r="O2548" t="s">
        <v>22</v>
      </c>
    </row>
    <row r="2549" spans="1:15" x14ac:dyDescent="0.35">
      <c r="A2549" t="s">
        <v>9111</v>
      </c>
      <c r="B2549" t="s">
        <v>17348</v>
      </c>
      <c r="C2549" t="s">
        <v>22</v>
      </c>
      <c r="D2549" t="s">
        <v>22</v>
      </c>
      <c r="E2549" t="s">
        <v>14334</v>
      </c>
      <c r="F2549" t="s">
        <v>13347</v>
      </c>
      <c r="G2549" t="s">
        <v>22</v>
      </c>
      <c r="H2549" t="s">
        <v>7052</v>
      </c>
      <c r="I2549" t="s">
        <v>22</v>
      </c>
      <c r="J2549" t="s">
        <v>22</v>
      </c>
      <c r="K2549" t="s">
        <v>22</v>
      </c>
      <c r="L2549" t="s">
        <v>22</v>
      </c>
      <c r="M2549" t="s">
        <v>17348</v>
      </c>
      <c r="N2549" t="s">
        <v>22</v>
      </c>
      <c r="O2549" t="s">
        <v>22</v>
      </c>
    </row>
    <row r="2550" spans="1:15" x14ac:dyDescent="0.35">
      <c r="A2550" t="s">
        <v>9111</v>
      </c>
      <c r="B2550" t="s">
        <v>17349</v>
      </c>
      <c r="C2550" t="s">
        <v>22</v>
      </c>
      <c r="D2550" t="s">
        <v>22</v>
      </c>
      <c r="E2550" t="s">
        <v>14334</v>
      </c>
      <c r="F2550" t="s">
        <v>13347</v>
      </c>
      <c r="G2550" t="s">
        <v>22</v>
      </c>
      <c r="H2550" t="s">
        <v>7052</v>
      </c>
      <c r="I2550" t="s">
        <v>22</v>
      </c>
      <c r="J2550" t="s">
        <v>22</v>
      </c>
      <c r="K2550" t="s">
        <v>22</v>
      </c>
      <c r="L2550" t="s">
        <v>22</v>
      </c>
      <c r="M2550" t="s">
        <v>17350</v>
      </c>
      <c r="N2550" t="s">
        <v>22</v>
      </c>
      <c r="O2550" t="s">
        <v>22</v>
      </c>
    </row>
    <row r="2551" spans="1:15" x14ac:dyDescent="0.35">
      <c r="A2551" t="s">
        <v>9111</v>
      </c>
      <c r="B2551" t="s">
        <v>17351</v>
      </c>
      <c r="C2551" t="s">
        <v>22</v>
      </c>
      <c r="D2551" t="s">
        <v>22</v>
      </c>
      <c r="E2551" t="s">
        <v>14349</v>
      </c>
      <c r="F2551" t="s">
        <v>13347</v>
      </c>
      <c r="G2551" t="s">
        <v>22</v>
      </c>
      <c r="H2551" t="s">
        <v>7052</v>
      </c>
      <c r="I2551" t="s">
        <v>7033</v>
      </c>
      <c r="J2551" t="s">
        <v>22</v>
      </c>
      <c r="K2551" t="s">
        <v>22</v>
      </c>
      <c r="L2551" t="s">
        <v>22</v>
      </c>
      <c r="M2551" t="s">
        <v>17352</v>
      </c>
      <c r="N2551" t="s">
        <v>22</v>
      </c>
      <c r="O2551" t="s">
        <v>22</v>
      </c>
    </row>
    <row r="2552" spans="1:15" x14ac:dyDescent="0.35">
      <c r="A2552" t="s">
        <v>9111</v>
      </c>
      <c r="B2552" t="s">
        <v>17352</v>
      </c>
      <c r="C2552" t="s">
        <v>22</v>
      </c>
      <c r="D2552" t="s">
        <v>22</v>
      </c>
      <c r="E2552" t="s">
        <v>14349</v>
      </c>
      <c r="F2552" t="s">
        <v>13347</v>
      </c>
      <c r="G2552" t="s">
        <v>22</v>
      </c>
      <c r="H2552" t="s">
        <v>7052</v>
      </c>
      <c r="I2552" t="s">
        <v>7033</v>
      </c>
      <c r="J2552" t="s">
        <v>22</v>
      </c>
      <c r="K2552" t="s">
        <v>22</v>
      </c>
      <c r="L2552" t="s">
        <v>22</v>
      </c>
      <c r="M2552" t="s">
        <v>17352</v>
      </c>
      <c r="N2552" t="s">
        <v>22</v>
      </c>
      <c r="O2552" t="s">
        <v>22</v>
      </c>
    </row>
    <row r="2553" spans="1:15" x14ac:dyDescent="0.35">
      <c r="A2553" t="s">
        <v>9111</v>
      </c>
      <c r="B2553" t="s">
        <v>17353</v>
      </c>
      <c r="C2553" t="s">
        <v>22</v>
      </c>
      <c r="D2553" t="s">
        <v>22</v>
      </c>
      <c r="E2553" t="s">
        <v>14334</v>
      </c>
      <c r="F2553" t="s">
        <v>13347</v>
      </c>
      <c r="G2553" t="s">
        <v>22</v>
      </c>
      <c r="H2553" t="s">
        <v>7052</v>
      </c>
      <c r="I2553" t="s">
        <v>22</v>
      </c>
      <c r="J2553" t="s">
        <v>22</v>
      </c>
      <c r="K2553" t="s">
        <v>22</v>
      </c>
      <c r="L2553">
        <v>120</v>
      </c>
      <c r="M2553" t="s">
        <v>17353</v>
      </c>
      <c r="N2553" t="s">
        <v>22</v>
      </c>
      <c r="O2553" t="s">
        <v>22</v>
      </c>
    </row>
    <row r="2554" spans="1:15" x14ac:dyDescent="0.35">
      <c r="A2554" t="s">
        <v>9111</v>
      </c>
      <c r="B2554" t="s">
        <v>17354</v>
      </c>
      <c r="C2554" t="s">
        <v>22</v>
      </c>
      <c r="D2554" t="s">
        <v>22</v>
      </c>
      <c r="E2554" t="s">
        <v>13352</v>
      </c>
      <c r="F2554" t="s">
        <v>13351</v>
      </c>
      <c r="G2554" t="s">
        <v>22</v>
      </c>
      <c r="H2554" t="s">
        <v>490</v>
      </c>
      <c r="I2554" t="s">
        <v>22</v>
      </c>
      <c r="J2554" t="s">
        <v>22</v>
      </c>
      <c r="K2554" t="s">
        <v>22</v>
      </c>
      <c r="L2554" t="s">
        <v>22</v>
      </c>
      <c r="M2554" t="s">
        <v>17354</v>
      </c>
      <c r="N2554" t="s">
        <v>22</v>
      </c>
      <c r="O2554" t="s">
        <v>22</v>
      </c>
    </row>
    <row r="2555" spans="1:15" x14ac:dyDescent="0.35">
      <c r="A2555" t="s">
        <v>9111</v>
      </c>
      <c r="B2555" t="s">
        <v>17355</v>
      </c>
      <c r="C2555" t="s">
        <v>22</v>
      </c>
      <c r="D2555" t="s">
        <v>22</v>
      </c>
      <c r="E2555" t="s">
        <v>14334</v>
      </c>
      <c r="F2555" t="s">
        <v>13347</v>
      </c>
      <c r="G2555" t="s">
        <v>22</v>
      </c>
      <c r="H2555" t="s">
        <v>22</v>
      </c>
      <c r="I2555" t="s">
        <v>22</v>
      </c>
      <c r="J2555" t="s">
        <v>22</v>
      </c>
      <c r="K2555" t="s">
        <v>22</v>
      </c>
      <c r="L2555" t="s">
        <v>22</v>
      </c>
      <c r="M2555" t="s">
        <v>17355</v>
      </c>
      <c r="N2555" t="s">
        <v>22</v>
      </c>
      <c r="O2555" t="s">
        <v>22</v>
      </c>
    </row>
    <row r="2556" spans="1:15" x14ac:dyDescent="0.35">
      <c r="A2556" t="s">
        <v>9111</v>
      </c>
      <c r="B2556" t="s">
        <v>17356</v>
      </c>
      <c r="C2556" t="s">
        <v>22</v>
      </c>
      <c r="D2556" t="s">
        <v>22</v>
      </c>
      <c r="E2556" t="s">
        <v>14334</v>
      </c>
      <c r="F2556" t="s">
        <v>13347</v>
      </c>
      <c r="G2556" t="s">
        <v>22</v>
      </c>
      <c r="H2556" t="s">
        <v>7052</v>
      </c>
      <c r="I2556" t="s">
        <v>22</v>
      </c>
      <c r="J2556" t="s">
        <v>22</v>
      </c>
      <c r="K2556" t="s">
        <v>22</v>
      </c>
      <c r="L2556" t="s">
        <v>22</v>
      </c>
      <c r="M2556" t="s">
        <v>17356</v>
      </c>
      <c r="N2556" t="s">
        <v>22</v>
      </c>
      <c r="O2556" t="s">
        <v>22</v>
      </c>
    </row>
    <row r="2557" spans="1:15" x14ac:dyDescent="0.35">
      <c r="A2557" t="s">
        <v>9111</v>
      </c>
      <c r="B2557" t="s">
        <v>17357</v>
      </c>
      <c r="C2557" t="s">
        <v>22</v>
      </c>
      <c r="D2557" t="s">
        <v>22</v>
      </c>
      <c r="E2557" t="s">
        <v>14334</v>
      </c>
      <c r="F2557" t="s">
        <v>13347</v>
      </c>
      <c r="G2557" t="s">
        <v>22</v>
      </c>
      <c r="H2557" t="s">
        <v>22</v>
      </c>
      <c r="I2557" t="s">
        <v>22</v>
      </c>
      <c r="J2557" t="s">
        <v>22</v>
      </c>
      <c r="K2557" t="s">
        <v>22</v>
      </c>
      <c r="L2557" t="s">
        <v>22</v>
      </c>
      <c r="M2557" t="s">
        <v>17357</v>
      </c>
      <c r="N2557" t="s">
        <v>22</v>
      </c>
      <c r="O2557" t="s">
        <v>22</v>
      </c>
    </row>
    <row r="2558" spans="1:15" x14ac:dyDescent="0.35">
      <c r="A2558" t="s">
        <v>9111</v>
      </c>
      <c r="B2558" t="s">
        <v>17358</v>
      </c>
      <c r="C2558" t="s">
        <v>22</v>
      </c>
      <c r="D2558" t="s">
        <v>22</v>
      </c>
      <c r="E2558" t="s">
        <v>14334</v>
      </c>
      <c r="F2558" t="s">
        <v>13347</v>
      </c>
      <c r="G2558" t="s">
        <v>22</v>
      </c>
      <c r="H2558" t="s">
        <v>7052</v>
      </c>
      <c r="I2558" t="s">
        <v>22</v>
      </c>
      <c r="J2558" t="s">
        <v>22</v>
      </c>
      <c r="K2558" t="s">
        <v>22</v>
      </c>
      <c r="L2558" t="s">
        <v>22</v>
      </c>
      <c r="M2558" t="s">
        <v>17358</v>
      </c>
      <c r="N2558" t="s">
        <v>22</v>
      </c>
      <c r="O2558" t="s">
        <v>22</v>
      </c>
    </row>
    <row r="2559" spans="1:15" x14ac:dyDescent="0.35">
      <c r="A2559" t="s">
        <v>9111</v>
      </c>
      <c r="B2559" t="s">
        <v>17359</v>
      </c>
      <c r="C2559" t="s">
        <v>22</v>
      </c>
      <c r="D2559" t="s">
        <v>22</v>
      </c>
      <c r="E2559" t="s">
        <v>14334</v>
      </c>
      <c r="F2559" t="s">
        <v>13347</v>
      </c>
      <c r="G2559" t="s">
        <v>22</v>
      </c>
      <c r="H2559" t="s">
        <v>7052</v>
      </c>
      <c r="I2559" t="s">
        <v>22</v>
      </c>
      <c r="J2559" t="s">
        <v>22</v>
      </c>
      <c r="K2559" t="s">
        <v>22</v>
      </c>
      <c r="L2559" t="s">
        <v>22</v>
      </c>
      <c r="M2559" t="s">
        <v>17359</v>
      </c>
      <c r="N2559" t="s">
        <v>22</v>
      </c>
      <c r="O2559" t="s">
        <v>22</v>
      </c>
    </row>
    <row r="2560" spans="1:15" x14ac:dyDescent="0.35">
      <c r="A2560" t="s">
        <v>9111</v>
      </c>
      <c r="B2560" t="s">
        <v>17360</v>
      </c>
      <c r="C2560" t="s">
        <v>22</v>
      </c>
      <c r="D2560" t="s">
        <v>22</v>
      </c>
      <c r="E2560" t="s">
        <v>14334</v>
      </c>
      <c r="F2560" t="s">
        <v>13347</v>
      </c>
      <c r="G2560" t="s">
        <v>22</v>
      </c>
      <c r="H2560" t="s">
        <v>22</v>
      </c>
      <c r="I2560" t="s">
        <v>22</v>
      </c>
      <c r="J2560" t="s">
        <v>22</v>
      </c>
      <c r="K2560" t="s">
        <v>22</v>
      </c>
      <c r="L2560">
        <v>118</v>
      </c>
      <c r="M2560" t="s">
        <v>17360</v>
      </c>
      <c r="N2560" t="s">
        <v>22</v>
      </c>
      <c r="O2560" t="s">
        <v>22</v>
      </c>
    </row>
    <row r="2561" spans="1:15" x14ac:dyDescent="0.35">
      <c r="A2561" t="s">
        <v>9111</v>
      </c>
      <c r="B2561" t="s">
        <v>17361</v>
      </c>
      <c r="C2561" t="s">
        <v>22</v>
      </c>
      <c r="D2561" t="s">
        <v>22</v>
      </c>
      <c r="E2561" t="s">
        <v>14334</v>
      </c>
      <c r="F2561" t="s">
        <v>13347</v>
      </c>
      <c r="G2561" t="s">
        <v>22</v>
      </c>
      <c r="H2561" t="s">
        <v>7052</v>
      </c>
      <c r="I2561" t="s">
        <v>22</v>
      </c>
      <c r="J2561" t="s">
        <v>22</v>
      </c>
      <c r="K2561" t="s">
        <v>22</v>
      </c>
      <c r="L2561" t="s">
        <v>22</v>
      </c>
      <c r="M2561" t="s">
        <v>17361</v>
      </c>
      <c r="N2561" t="s">
        <v>22</v>
      </c>
      <c r="O2561" t="s">
        <v>22</v>
      </c>
    </row>
    <row r="2562" spans="1:15" x14ac:dyDescent="0.35">
      <c r="A2562" t="s">
        <v>9111</v>
      </c>
      <c r="B2562" t="s">
        <v>17362</v>
      </c>
      <c r="C2562" t="s">
        <v>22</v>
      </c>
      <c r="D2562" t="s">
        <v>22</v>
      </c>
      <c r="E2562" t="s">
        <v>14334</v>
      </c>
      <c r="F2562" t="s">
        <v>13347</v>
      </c>
      <c r="G2562" t="s">
        <v>22</v>
      </c>
      <c r="H2562" t="s">
        <v>7052</v>
      </c>
      <c r="I2562" t="s">
        <v>22</v>
      </c>
      <c r="J2562" t="s">
        <v>22</v>
      </c>
      <c r="K2562" t="s">
        <v>22</v>
      </c>
      <c r="L2562" t="s">
        <v>22</v>
      </c>
      <c r="M2562" t="s">
        <v>17362</v>
      </c>
      <c r="N2562" t="s">
        <v>22</v>
      </c>
      <c r="O2562" t="s">
        <v>22</v>
      </c>
    </row>
    <row r="2563" spans="1:15" x14ac:dyDescent="0.35">
      <c r="A2563" t="s">
        <v>9111</v>
      </c>
      <c r="B2563" t="s">
        <v>17363</v>
      </c>
      <c r="C2563" t="s">
        <v>22</v>
      </c>
      <c r="D2563" t="s">
        <v>22</v>
      </c>
      <c r="E2563" t="s">
        <v>14334</v>
      </c>
      <c r="F2563" t="s">
        <v>13347</v>
      </c>
      <c r="G2563" t="s">
        <v>22</v>
      </c>
      <c r="H2563" t="s">
        <v>7052</v>
      </c>
      <c r="I2563" t="s">
        <v>22</v>
      </c>
      <c r="J2563" t="s">
        <v>22</v>
      </c>
      <c r="K2563" t="s">
        <v>22</v>
      </c>
      <c r="L2563" t="s">
        <v>22</v>
      </c>
      <c r="M2563" t="s">
        <v>17363</v>
      </c>
      <c r="N2563" t="s">
        <v>22</v>
      </c>
      <c r="O2563" t="s">
        <v>22</v>
      </c>
    </row>
    <row r="2564" spans="1:15" x14ac:dyDescent="0.35">
      <c r="A2564" t="s">
        <v>9111</v>
      </c>
      <c r="B2564" t="s">
        <v>17364</v>
      </c>
      <c r="C2564" t="s">
        <v>22</v>
      </c>
      <c r="D2564" t="s">
        <v>22</v>
      </c>
      <c r="E2564" t="s">
        <v>14334</v>
      </c>
      <c r="F2564" t="s">
        <v>13347</v>
      </c>
      <c r="G2564" t="s">
        <v>22</v>
      </c>
      <c r="H2564" t="s">
        <v>22</v>
      </c>
      <c r="I2564" t="s">
        <v>22</v>
      </c>
      <c r="J2564" t="s">
        <v>22</v>
      </c>
      <c r="K2564" t="s">
        <v>22</v>
      </c>
      <c r="L2564">
        <v>126</v>
      </c>
      <c r="M2564" t="s">
        <v>17364</v>
      </c>
      <c r="N2564" t="s">
        <v>22</v>
      </c>
      <c r="O2564" t="s">
        <v>22</v>
      </c>
    </row>
    <row r="2565" spans="1:15" x14ac:dyDescent="0.35">
      <c r="A2565" t="s">
        <v>9111</v>
      </c>
      <c r="B2565" t="s">
        <v>17365</v>
      </c>
      <c r="C2565" t="s">
        <v>22</v>
      </c>
      <c r="D2565" t="s">
        <v>22</v>
      </c>
      <c r="E2565" t="s">
        <v>14334</v>
      </c>
      <c r="F2565" t="s">
        <v>13347</v>
      </c>
      <c r="G2565" t="s">
        <v>22</v>
      </c>
      <c r="H2565" t="s">
        <v>22</v>
      </c>
      <c r="I2565" t="s">
        <v>22</v>
      </c>
      <c r="J2565" t="s">
        <v>22</v>
      </c>
      <c r="K2565" t="s">
        <v>22</v>
      </c>
      <c r="L2565" t="s">
        <v>22</v>
      </c>
      <c r="M2565" t="s">
        <v>17365</v>
      </c>
      <c r="N2565" t="s">
        <v>22</v>
      </c>
      <c r="O2565" t="s">
        <v>22</v>
      </c>
    </row>
    <row r="2566" spans="1:15" x14ac:dyDescent="0.35">
      <c r="A2566" t="s">
        <v>9111</v>
      </c>
      <c r="B2566" t="s">
        <v>17366</v>
      </c>
      <c r="C2566" t="s">
        <v>22</v>
      </c>
      <c r="D2566" t="s">
        <v>22</v>
      </c>
      <c r="E2566" t="s">
        <v>14334</v>
      </c>
      <c r="F2566" t="s">
        <v>13347</v>
      </c>
      <c r="G2566" t="s">
        <v>22</v>
      </c>
      <c r="H2566" t="s">
        <v>22</v>
      </c>
      <c r="I2566" t="s">
        <v>22</v>
      </c>
      <c r="J2566" t="s">
        <v>22</v>
      </c>
      <c r="K2566" t="s">
        <v>22</v>
      </c>
      <c r="L2566" t="s">
        <v>22</v>
      </c>
      <c r="M2566" t="s">
        <v>17366</v>
      </c>
      <c r="N2566" t="s">
        <v>22</v>
      </c>
      <c r="O2566" t="s">
        <v>22</v>
      </c>
    </row>
    <row r="2567" spans="1:15" x14ac:dyDescent="0.35">
      <c r="A2567" t="s">
        <v>9111</v>
      </c>
      <c r="B2567" t="s">
        <v>17367</v>
      </c>
      <c r="C2567" t="s">
        <v>22</v>
      </c>
      <c r="D2567" t="s">
        <v>22</v>
      </c>
      <c r="E2567" t="s">
        <v>14334</v>
      </c>
      <c r="F2567" t="s">
        <v>13347</v>
      </c>
      <c r="G2567" t="s">
        <v>22</v>
      </c>
      <c r="H2567" t="s">
        <v>22</v>
      </c>
      <c r="I2567" t="s">
        <v>22</v>
      </c>
      <c r="J2567" t="s">
        <v>22</v>
      </c>
      <c r="K2567" t="s">
        <v>22</v>
      </c>
      <c r="L2567" t="s">
        <v>22</v>
      </c>
      <c r="M2567" t="s">
        <v>17367</v>
      </c>
      <c r="N2567" t="s">
        <v>22</v>
      </c>
      <c r="O2567" t="s">
        <v>22</v>
      </c>
    </row>
    <row r="2568" spans="1:15" x14ac:dyDescent="0.35">
      <c r="A2568" t="s">
        <v>9111</v>
      </c>
      <c r="B2568" t="s">
        <v>17368</v>
      </c>
      <c r="C2568" t="s">
        <v>22</v>
      </c>
      <c r="D2568" t="s">
        <v>22</v>
      </c>
      <c r="E2568" t="s">
        <v>14334</v>
      </c>
      <c r="F2568" t="s">
        <v>13347</v>
      </c>
      <c r="G2568" t="s">
        <v>22</v>
      </c>
      <c r="H2568" t="s">
        <v>7052</v>
      </c>
      <c r="I2568" t="s">
        <v>22</v>
      </c>
      <c r="J2568" t="s">
        <v>22</v>
      </c>
      <c r="K2568" t="s">
        <v>22</v>
      </c>
      <c r="L2568" t="s">
        <v>22</v>
      </c>
      <c r="M2568" t="s">
        <v>17368</v>
      </c>
      <c r="N2568" t="s">
        <v>22</v>
      </c>
      <c r="O2568" t="s">
        <v>22</v>
      </c>
    </row>
    <row r="2569" spans="1:15" x14ac:dyDescent="0.35">
      <c r="A2569" t="s">
        <v>9111</v>
      </c>
      <c r="B2569" t="s">
        <v>17369</v>
      </c>
      <c r="C2569" t="s">
        <v>22</v>
      </c>
      <c r="D2569" t="s">
        <v>22</v>
      </c>
      <c r="E2569" t="s">
        <v>14334</v>
      </c>
      <c r="F2569" t="s">
        <v>13347</v>
      </c>
      <c r="G2569" t="s">
        <v>22</v>
      </c>
      <c r="H2569" t="s">
        <v>22</v>
      </c>
      <c r="I2569" t="s">
        <v>22</v>
      </c>
      <c r="J2569" t="s">
        <v>22</v>
      </c>
      <c r="K2569" t="s">
        <v>22</v>
      </c>
      <c r="L2569" t="s">
        <v>22</v>
      </c>
      <c r="M2569" t="s">
        <v>17369</v>
      </c>
      <c r="N2569" t="s">
        <v>22</v>
      </c>
      <c r="O2569" t="s">
        <v>22</v>
      </c>
    </row>
    <row r="2570" spans="1:15" x14ac:dyDescent="0.35">
      <c r="A2570" t="s">
        <v>9111</v>
      </c>
      <c r="B2570" t="s">
        <v>17370</v>
      </c>
      <c r="C2570" t="s">
        <v>22</v>
      </c>
      <c r="D2570" t="s">
        <v>22</v>
      </c>
      <c r="E2570" t="s">
        <v>14334</v>
      </c>
      <c r="F2570" t="s">
        <v>13347</v>
      </c>
      <c r="G2570" t="s">
        <v>22</v>
      </c>
      <c r="H2570" t="s">
        <v>22</v>
      </c>
      <c r="I2570" t="s">
        <v>22</v>
      </c>
      <c r="J2570" t="s">
        <v>22</v>
      </c>
      <c r="K2570" t="s">
        <v>22</v>
      </c>
      <c r="L2570" t="s">
        <v>22</v>
      </c>
      <c r="M2570" t="s">
        <v>17370</v>
      </c>
      <c r="N2570" t="s">
        <v>22</v>
      </c>
      <c r="O2570" t="s">
        <v>22</v>
      </c>
    </row>
    <row r="2571" spans="1:15" x14ac:dyDescent="0.35">
      <c r="A2571" t="s">
        <v>9111</v>
      </c>
      <c r="B2571" t="s">
        <v>17371</v>
      </c>
      <c r="C2571" t="s">
        <v>22</v>
      </c>
      <c r="D2571" t="s">
        <v>22</v>
      </c>
      <c r="E2571" t="s">
        <v>13352</v>
      </c>
      <c r="F2571" t="s">
        <v>13351</v>
      </c>
      <c r="G2571" t="s">
        <v>22</v>
      </c>
      <c r="H2571" t="s">
        <v>490</v>
      </c>
      <c r="I2571" t="s">
        <v>22</v>
      </c>
      <c r="J2571" t="s">
        <v>22</v>
      </c>
      <c r="K2571" t="s">
        <v>22</v>
      </c>
      <c r="L2571" t="s">
        <v>22</v>
      </c>
      <c r="M2571" t="s">
        <v>17372</v>
      </c>
      <c r="N2571" t="s">
        <v>22</v>
      </c>
      <c r="O2571" t="s">
        <v>22</v>
      </c>
    </row>
    <row r="2572" spans="1:15" x14ac:dyDescent="0.35">
      <c r="A2572" t="s">
        <v>9111</v>
      </c>
      <c r="B2572" t="s">
        <v>17373</v>
      </c>
      <c r="C2572" t="s">
        <v>22</v>
      </c>
      <c r="D2572" t="s">
        <v>22</v>
      </c>
      <c r="E2572" t="s">
        <v>13352</v>
      </c>
      <c r="F2572" t="s">
        <v>13351</v>
      </c>
      <c r="G2572" t="s">
        <v>22</v>
      </c>
      <c r="H2572" t="s">
        <v>490</v>
      </c>
      <c r="I2572" t="s">
        <v>22</v>
      </c>
      <c r="J2572" t="s">
        <v>22</v>
      </c>
      <c r="K2572" t="s">
        <v>22</v>
      </c>
      <c r="L2572" t="s">
        <v>22</v>
      </c>
      <c r="M2572" t="s">
        <v>17373</v>
      </c>
      <c r="N2572" t="s">
        <v>22</v>
      </c>
      <c r="O2572" t="s">
        <v>22</v>
      </c>
    </row>
    <row r="2573" spans="1:15" x14ac:dyDescent="0.35">
      <c r="A2573" t="s">
        <v>9111</v>
      </c>
      <c r="B2573" t="s">
        <v>17374</v>
      </c>
      <c r="C2573" t="s">
        <v>22</v>
      </c>
      <c r="D2573" t="s">
        <v>22</v>
      </c>
      <c r="E2573" t="s">
        <v>14334</v>
      </c>
      <c r="F2573" t="s">
        <v>13347</v>
      </c>
      <c r="G2573" t="s">
        <v>22</v>
      </c>
      <c r="H2573" t="s">
        <v>22</v>
      </c>
      <c r="I2573" t="s">
        <v>22</v>
      </c>
      <c r="J2573" t="s">
        <v>22</v>
      </c>
      <c r="K2573" t="s">
        <v>22</v>
      </c>
      <c r="L2573" t="s">
        <v>22</v>
      </c>
      <c r="M2573" t="s">
        <v>17374</v>
      </c>
      <c r="N2573" t="s">
        <v>22</v>
      </c>
      <c r="O2573" t="s">
        <v>22</v>
      </c>
    </row>
    <row r="2574" spans="1:15" x14ac:dyDescent="0.35">
      <c r="A2574" t="s">
        <v>9111</v>
      </c>
      <c r="B2574" t="s">
        <v>17375</v>
      </c>
      <c r="C2574" t="s">
        <v>22</v>
      </c>
      <c r="D2574" t="s">
        <v>22</v>
      </c>
      <c r="E2574" t="s">
        <v>14334</v>
      </c>
      <c r="F2574" t="s">
        <v>13347</v>
      </c>
      <c r="G2574" t="s">
        <v>22</v>
      </c>
      <c r="H2574" t="s">
        <v>22</v>
      </c>
      <c r="I2574" t="s">
        <v>22</v>
      </c>
      <c r="J2574" t="s">
        <v>22</v>
      </c>
      <c r="K2574" t="s">
        <v>22</v>
      </c>
      <c r="L2574" t="s">
        <v>22</v>
      </c>
      <c r="M2574" t="s">
        <v>17375</v>
      </c>
      <c r="N2574" t="s">
        <v>22</v>
      </c>
      <c r="O2574" t="s">
        <v>22</v>
      </c>
    </row>
    <row r="2575" spans="1:15" x14ac:dyDescent="0.35">
      <c r="A2575" t="s">
        <v>9111</v>
      </c>
      <c r="B2575" t="s">
        <v>17376</v>
      </c>
      <c r="C2575" t="s">
        <v>22</v>
      </c>
      <c r="D2575" t="s">
        <v>22</v>
      </c>
      <c r="E2575" t="s">
        <v>14334</v>
      </c>
      <c r="F2575" t="s">
        <v>13347</v>
      </c>
      <c r="G2575" t="s">
        <v>22</v>
      </c>
      <c r="H2575" t="s">
        <v>22</v>
      </c>
      <c r="I2575" t="s">
        <v>22</v>
      </c>
      <c r="J2575" t="s">
        <v>22</v>
      </c>
      <c r="K2575" t="s">
        <v>22</v>
      </c>
      <c r="L2575" t="s">
        <v>22</v>
      </c>
      <c r="M2575" t="s">
        <v>17377</v>
      </c>
      <c r="N2575" t="s">
        <v>22</v>
      </c>
      <c r="O2575" t="s">
        <v>22</v>
      </c>
    </row>
    <row r="2576" spans="1:15" x14ac:dyDescent="0.35">
      <c r="A2576" t="s">
        <v>9111</v>
      </c>
      <c r="B2576" t="s">
        <v>17378</v>
      </c>
      <c r="C2576" t="s">
        <v>22</v>
      </c>
      <c r="D2576" t="s">
        <v>22</v>
      </c>
      <c r="E2576" t="s">
        <v>14334</v>
      </c>
      <c r="F2576" t="s">
        <v>13347</v>
      </c>
      <c r="G2576" t="s">
        <v>22</v>
      </c>
      <c r="H2576" t="s">
        <v>22</v>
      </c>
      <c r="I2576" t="s">
        <v>22</v>
      </c>
      <c r="J2576" t="s">
        <v>22</v>
      </c>
      <c r="K2576" t="s">
        <v>22</v>
      </c>
      <c r="L2576" t="s">
        <v>22</v>
      </c>
      <c r="M2576" t="s">
        <v>17379</v>
      </c>
      <c r="N2576" t="s">
        <v>22</v>
      </c>
      <c r="O2576" t="s">
        <v>22</v>
      </c>
    </row>
    <row r="2577" spans="1:15" x14ac:dyDescent="0.35">
      <c r="A2577" t="s">
        <v>9111</v>
      </c>
      <c r="B2577" t="s">
        <v>17380</v>
      </c>
      <c r="C2577" t="s">
        <v>22</v>
      </c>
      <c r="D2577" t="s">
        <v>22</v>
      </c>
      <c r="E2577" t="s">
        <v>14334</v>
      </c>
      <c r="F2577" t="s">
        <v>13347</v>
      </c>
      <c r="G2577" t="s">
        <v>22</v>
      </c>
      <c r="H2577" t="s">
        <v>22</v>
      </c>
      <c r="I2577" t="s">
        <v>22</v>
      </c>
      <c r="J2577" t="s">
        <v>22</v>
      </c>
      <c r="K2577" t="s">
        <v>22</v>
      </c>
      <c r="L2577" t="s">
        <v>22</v>
      </c>
      <c r="M2577" t="s">
        <v>17380</v>
      </c>
      <c r="N2577" t="s">
        <v>22</v>
      </c>
      <c r="O2577" t="s">
        <v>22</v>
      </c>
    </row>
    <row r="2578" spans="1:15" x14ac:dyDescent="0.35">
      <c r="A2578" t="s">
        <v>9111</v>
      </c>
      <c r="B2578" t="s">
        <v>17381</v>
      </c>
      <c r="C2578" t="s">
        <v>22</v>
      </c>
      <c r="D2578" t="s">
        <v>22</v>
      </c>
      <c r="E2578" t="s">
        <v>14334</v>
      </c>
      <c r="F2578" t="s">
        <v>13347</v>
      </c>
      <c r="G2578" t="s">
        <v>22</v>
      </c>
      <c r="H2578" t="s">
        <v>22</v>
      </c>
      <c r="I2578" t="s">
        <v>22</v>
      </c>
      <c r="J2578" t="s">
        <v>22</v>
      </c>
      <c r="K2578" t="s">
        <v>22</v>
      </c>
      <c r="L2578" t="s">
        <v>22</v>
      </c>
      <c r="M2578" t="s">
        <v>17382</v>
      </c>
      <c r="N2578" t="s">
        <v>22</v>
      </c>
      <c r="O2578" t="s">
        <v>22</v>
      </c>
    </row>
    <row r="2579" spans="1:15" x14ac:dyDescent="0.35">
      <c r="A2579" t="s">
        <v>9111</v>
      </c>
      <c r="B2579" t="s">
        <v>17383</v>
      </c>
      <c r="C2579" t="s">
        <v>22</v>
      </c>
      <c r="D2579" t="s">
        <v>22</v>
      </c>
      <c r="E2579" t="s">
        <v>14334</v>
      </c>
      <c r="F2579" t="s">
        <v>13347</v>
      </c>
      <c r="G2579" t="s">
        <v>22</v>
      </c>
      <c r="H2579" t="s">
        <v>22</v>
      </c>
      <c r="I2579" t="s">
        <v>22</v>
      </c>
      <c r="J2579" t="s">
        <v>22</v>
      </c>
      <c r="K2579" t="s">
        <v>22</v>
      </c>
      <c r="L2579" t="s">
        <v>22</v>
      </c>
      <c r="M2579" t="s">
        <v>17384</v>
      </c>
      <c r="N2579" t="s">
        <v>22</v>
      </c>
      <c r="O2579" t="s">
        <v>22</v>
      </c>
    </row>
    <row r="2580" spans="1:15" x14ac:dyDescent="0.35">
      <c r="A2580" t="s">
        <v>9111</v>
      </c>
      <c r="B2580" t="s">
        <v>17385</v>
      </c>
      <c r="C2580" t="s">
        <v>22</v>
      </c>
      <c r="D2580" t="s">
        <v>22</v>
      </c>
      <c r="E2580" t="s">
        <v>14334</v>
      </c>
      <c r="F2580" t="s">
        <v>13347</v>
      </c>
      <c r="G2580" t="s">
        <v>22</v>
      </c>
      <c r="H2580" t="s">
        <v>22</v>
      </c>
      <c r="I2580" t="s">
        <v>22</v>
      </c>
      <c r="J2580" t="s">
        <v>22</v>
      </c>
      <c r="K2580" t="s">
        <v>22</v>
      </c>
      <c r="L2580" t="s">
        <v>22</v>
      </c>
      <c r="M2580" t="s">
        <v>17385</v>
      </c>
      <c r="N2580" t="s">
        <v>22</v>
      </c>
      <c r="O2580" t="s">
        <v>22</v>
      </c>
    </row>
    <row r="2581" spans="1:15" x14ac:dyDescent="0.35">
      <c r="A2581" t="s">
        <v>9111</v>
      </c>
      <c r="B2581" t="s">
        <v>17386</v>
      </c>
      <c r="C2581" t="s">
        <v>22</v>
      </c>
      <c r="D2581" t="s">
        <v>22</v>
      </c>
      <c r="E2581" t="s">
        <v>14334</v>
      </c>
      <c r="F2581" t="s">
        <v>13347</v>
      </c>
      <c r="G2581" t="s">
        <v>22</v>
      </c>
      <c r="H2581" t="s">
        <v>22</v>
      </c>
      <c r="I2581" t="s">
        <v>22</v>
      </c>
      <c r="J2581" t="s">
        <v>22</v>
      </c>
      <c r="K2581" t="s">
        <v>22</v>
      </c>
      <c r="L2581" t="s">
        <v>22</v>
      </c>
      <c r="M2581" t="s">
        <v>17386</v>
      </c>
      <c r="N2581" t="s">
        <v>22</v>
      </c>
      <c r="O2581" t="s">
        <v>22</v>
      </c>
    </row>
    <row r="2582" spans="1:15" x14ac:dyDescent="0.35">
      <c r="A2582" t="s">
        <v>9111</v>
      </c>
      <c r="B2582" t="s">
        <v>17387</v>
      </c>
      <c r="C2582" t="s">
        <v>22</v>
      </c>
      <c r="D2582" t="s">
        <v>22</v>
      </c>
      <c r="E2582" t="s">
        <v>14334</v>
      </c>
      <c r="F2582" t="s">
        <v>13347</v>
      </c>
      <c r="G2582" t="s">
        <v>22</v>
      </c>
      <c r="H2582" t="s">
        <v>7052</v>
      </c>
      <c r="I2582" t="s">
        <v>7035</v>
      </c>
      <c r="J2582" t="s">
        <v>14641</v>
      </c>
      <c r="K2582" t="s">
        <v>22</v>
      </c>
      <c r="L2582" t="s">
        <v>22</v>
      </c>
      <c r="M2582" t="s">
        <v>17388</v>
      </c>
      <c r="N2582" t="s">
        <v>22</v>
      </c>
      <c r="O2582" t="s">
        <v>22</v>
      </c>
    </row>
    <row r="2583" spans="1:15" x14ac:dyDescent="0.35">
      <c r="A2583" t="s">
        <v>9111</v>
      </c>
      <c r="B2583" t="s">
        <v>17389</v>
      </c>
      <c r="C2583" t="s">
        <v>22</v>
      </c>
      <c r="D2583" t="s">
        <v>22</v>
      </c>
      <c r="E2583" t="s">
        <v>14334</v>
      </c>
      <c r="F2583" t="s">
        <v>13347</v>
      </c>
      <c r="G2583" t="s">
        <v>22</v>
      </c>
      <c r="H2583" t="s">
        <v>22</v>
      </c>
      <c r="I2583" t="s">
        <v>22</v>
      </c>
      <c r="J2583" t="s">
        <v>22</v>
      </c>
      <c r="K2583" t="s">
        <v>22</v>
      </c>
      <c r="L2583" t="s">
        <v>22</v>
      </c>
      <c r="M2583" t="s">
        <v>17389</v>
      </c>
      <c r="N2583" t="s">
        <v>22</v>
      </c>
      <c r="O2583" t="s">
        <v>22</v>
      </c>
    </row>
    <row r="2584" spans="1:15" x14ac:dyDescent="0.35">
      <c r="A2584" t="s">
        <v>9111</v>
      </c>
      <c r="B2584" t="s">
        <v>17390</v>
      </c>
      <c r="C2584" t="s">
        <v>22</v>
      </c>
      <c r="D2584" t="s">
        <v>22</v>
      </c>
      <c r="E2584" t="s">
        <v>14334</v>
      </c>
      <c r="F2584" t="s">
        <v>13347</v>
      </c>
      <c r="G2584" t="s">
        <v>22</v>
      </c>
      <c r="H2584" t="s">
        <v>22</v>
      </c>
      <c r="I2584" t="s">
        <v>22</v>
      </c>
      <c r="J2584" t="s">
        <v>22</v>
      </c>
      <c r="K2584" t="s">
        <v>22</v>
      </c>
      <c r="L2584" t="s">
        <v>22</v>
      </c>
      <c r="M2584" t="s">
        <v>17391</v>
      </c>
      <c r="N2584" t="s">
        <v>22</v>
      </c>
      <c r="O2584" t="s">
        <v>22</v>
      </c>
    </row>
    <row r="2585" spans="1:15" x14ac:dyDescent="0.35">
      <c r="A2585" t="s">
        <v>9111</v>
      </c>
      <c r="B2585" t="s">
        <v>17392</v>
      </c>
      <c r="C2585" t="s">
        <v>22</v>
      </c>
      <c r="D2585" t="s">
        <v>22</v>
      </c>
      <c r="E2585" t="s">
        <v>14334</v>
      </c>
      <c r="F2585" t="s">
        <v>13347</v>
      </c>
      <c r="G2585" t="s">
        <v>22</v>
      </c>
      <c r="H2585" t="s">
        <v>22</v>
      </c>
      <c r="I2585" t="s">
        <v>22</v>
      </c>
      <c r="J2585" t="s">
        <v>22</v>
      </c>
      <c r="K2585" t="s">
        <v>22</v>
      </c>
      <c r="L2585" t="s">
        <v>22</v>
      </c>
      <c r="M2585" t="s">
        <v>17392</v>
      </c>
      <c r="N2585" t="s">
        <v>22</v>
      </c>
      <c r="O2585" t="s">
        <v>22</v>
      </c>
    </row>
    <row r="2586" spans="1:15" x14ac:dyDescent="0.35">
      <c r="A2586" t="s">
        <v>9111</v>
      </c>
      <c r="B2586" t="s">
        <v>17393</v>
      </c>
      <c r="C2586" t="s">
        <v>22</v>
      </c>
      <c r="D2586" t="s">
        <v>22</v>
      </c>
      <c r="E2586" t="s">
        <v>14334</v>
      </c>
      <c r="F2586" t="s">
        <v>13347</v>
      </c>
      <c r="G2586" t="s">
        <v>22</v>
      </c>
      <c r="H2586" t="s">
        <v>22</v>
      </c>
      <c r="I2586" t="s">
        <v>22</v>
      </c>
      <c r="J2586" t="s">
        <v>22</v>
      </c>
      <c r="K2586" t="s">
        <v>22</v>
      </c>
      <c r="L2586" t="s">
        <v>22</v>
      </c>
      <c r="M2586" t="s">
        <v>17393</v>
      </c>
      <c r="N2586" t="s">
        <v>22</v>
      </c>
      <c r="O2586" t="s">
        <v>22</v>
      </c>
    </row>
    <row r="2587" spans="1:15" x14ac:dyDescent="0.35">
      <c r="A2587" t="s">
        <v>9111</v>
      </c>
      <c r="B2587" t="s">
        <v>17394</v>
      </c>
      <c r="C2587" t="s">
        <v>22</v>
      </c>
      <c r="D2587" t="s">
        <v>22</v>
      </c>
      <c r="E2587" t="s">
        <v>14334</v>
      </c>
      <c r="F2587" t="s">
        <v>13347</v>
      </c>
      <c r="G2587" t="s">
        <v>22</v>
      </c>
      <c r="H2587" t="s">
        <v>22</v>
      </c>
      <c r="I2587" t="s">
        <v>22</v>
      </c>
      <c r="J2587" t="s">
        <v>22</v>
      </c>
      <c r="K2587" t="s">
        <v>22</v>
      </c>
      <c r="L2587" t="s">
        <v>22</v>
      </c>
      <c r="M2587" t="s">
        <v>17394</v>
      </c>
      <c r="N2587" t="s">
        <v>22</v>
      </c>
      <c r="O2587" t="s">
        <v>22</v>
      </c>
    </row>
    <row r="2588" spans="1:15" x14ac:dyDescent="0.35">
      <c r="A2588" t="s">
        <v>9111</v>
      </c>
      <c r="B2588" t="s">
        <v>17395</v>
      </c>
      <c r="C2588" t="s">
        <v>22</v>
      </c>
      <c r="D2588" t="s">
        <v>22</v>
      </c>
      <c r="E2588" t="s">
        <v>14334</v>
      </c>
      <c r="F2588" t="s">
        <v>13347</v>
      </c>
      <c r="G2588" t="s">
        <v>22</v>
      </c>
      <c r="H2588" t="s">
        <v>22</v>
      </c>
      <c r="I2588" t="s">
        <v>22</v>
      </c>
      <c r="J2588" t="s">
        <v>22</v>
      </c>
      <c r="K2588" t="s">
        <v>22</v>
      </c>
      <c r="L2588" t="s">
        <v>22</v>
      </c>
      <c r="M2588" t="s">
        <v>17395</v>
      </c>
      <c r="N2588" t="s">
        <v>22</v>
      </c>
      <c r="O2588" t="s">
        <v>22</v>
      </c>
    </row>
    <row r="2589" spans="1:15" x14ac:dyDescent="0.35">
      <c r="A2589" t="s">
        <v>9111</v>
      </c>
      <c r="B2589" t="s">
        <v>17396</v>
      </c>
      <c r="C2589" t="s">
        <v>22</v>
      </c>
      <c r="D2589" t="s">
        <v>22</v>
      </c>
      <c r="E2589" t="s">
        <v>14334</v>
      </c>
      <c r="F2589" t="s">
        <v>13347</v>
      </c>
      <c r="G2589" t="s">
        <v>22</v>
      </c>
      <c r="H2589" t="s">
        <v>22</v>
      </c>
      <c r="I2589" t="s">
        <v>22</v>
      </c>
      <c r="J2589" t="s">
        <v>22</v>
      </c>
      <c r="K2589" t="s">
        <v>22</v>
      </c>
      <c r="L2589" t="s">
        <v>22</v>
      </c>
      <c r="M2589" t="s">
        <v>17396</v>
      </c>
      <c r="N2589" t="s">
        <v>22</v>
      </c>
      <c r="O2589" t="s">
        <v>22</v>
      </c>
    </row>
    <row r="2590" spans="1:15" x14ac:dyDescent="0.35">
      <c r="A2590" t="s">
        <v>9111</v>
      </c>
      <c r="B2590" t="s">
        <v>17397</v>
      </c>
      <c r="C2590" t="s">
        <v>22</v>
      </c>
      <c r="D2590" t="s">
        <v>22</v>
      </c>
      <c r="E2590" t="s">
        <v>14334</v>
      </c>
      <c r="F2590" t="s">
        <v>13347</v>
      </c>
      <c r="G2590" t="s">
        <v>22</v>
      </c>
      <c r="H2590" t="s">
        <v>22</v>
      </c>
      <c r="I2590" t="s">
        <v>22</v>
      </c>
      <c r="J2590" t="s">
        <v>22</v>
      </c>
      <c r="K2590" t="s">
        <v>22</v>
      </c>
      <c r="L2590" t="s">
        <v>22</v>
      </c>
      <c r="M2590" t="s">
        <v>17397</v>
      </c>
      <c r="N2590" t="s">
        <v>22</v>
      </c>
      <c r="O2590" t="s">
        <v>22</v>
      </c>
    </row>
    <row r="2591" spans="1:15" x14ac:dyDescent="0.35">
      <c r="A2591" t="s">
        <v>9111</v>
      </c>
      <c r="B2591" t="s">
        <v>17398</v>
      </c>
      <c r="C2591" t="s">
        <v>22</v>
      </c>
      <c r="D2591" t="s">
        <v>22</v>
      </c>
      <c r="E2591" t="s">
        <v>14334</v>
      </c>
      <c r="F2591" t="s">
        <v>13347</v>
      </c>
      <c r="G2591" t="s">
        <v>22</v>
      </c>
      <c r="H2591" t="s">
        <v>22</v>
      </c>
      <c r="I2591" t="s">
        <v>22</v>
      </c>
      <c r="J2591" t="s">
        <v>22</v>
      </c>
      <c r="K2591" t="s">
        <v>22</v>
      </c>
      <c r="L2591" t="s">
        <v>22</v>
      </c>
      <c r="M2591" t="s">
        <v>17398</v>
      </c>
      <c r="N2591" t="s">
        <v>22</v>
      </c>
      <c r="O2591" t="s">
        <v>22</v>
      </c>
    </row>
    <row r="2592" spans="1:15" x14ac:dyDescent="0.35">
      <c r="A2592" t="s">
        <v>9111</v>
      </c>
      <c r="B2592" t="s">
        <v>17399</v>
      </c>
      <c r="C2592" t="s">
        <v>22</v>
      </c>
      <c r="D2592" t="s">
        <v>22</v>
      </c>
      <c r="E2592" t="s">
        <v>14334</v>
      </c>
      <c r="F2592" t="s">
        <v>13347</v>
      </c>
      <c r="G2592" t="s">
        <v>22</v>
      </c>
      <c r="H2592" t="s">
        <v>22</v>
      </c>
      <c r="I2592" t="s">
        <v>22</v>
      </c>
      <c r="J2592" t="s">
        <v>22</v>
      </c>
      <c r="K2592" t="s">
        <v>22</v>
      </c>
      <c r="L2592" t="s">
        <v>22</v>
      </c>
      <c r="M2592" t="s">
        <v>17399</v>
      </c>
      <c r="N2592" t="s">
        <v>22</v>
      </c>
      <c r="O2592" t="s">
        <v>22</v>
      </c>
    </row>
    <row r="2593" spans="1:15" x14ac:dyDescent="0.35">
      <c r="A2593" t="s">
        <v>9111</v>
      </c>
      <c r="B2593" t="s">
        <v>17400</v>
      </c>
      <c r="C2593" t="s">
        <v>22</v>
      </c>
      <c r="D2593" t="s">
        <v>22</v>
      </c>
      <c r="E2593" t="s">
        <v>14334</v>
      </c>
      <c r="F2593" t="s">
        <v>13347</v>
      </c>
      <c r="G2593" t="s">
        <v>22</v>
      </c>
      <c r="H2593" t="s">
        <v>22</v>
      </c>
      <c r="I2593" t="s">
        <v>22</v>
      </c>
      <c r="J2593" t="s">
        <v>22</v>
      </c>
      <c r="K2593" t="s">
        <v>22</v>
      </c>
      <c r="L2593" t="s">
        <v>22</v>
      </c>
      <c r="M2593" t="s">
        <v>17401</v>
      </c>
      <c r="N2593" t="s">
        <v>22</v>
      </c>
      <c r="O2593" t="s">
        <v>22</v>
      </c>
    </row>
    <row r="2594" spans="1:15" x14ac:dyDescent="0.35">
      <c r="A2594" t="s">
        <v>9111</v>
      </c>
      <c r="B2594" t="s">
        <v>17402</v>
      </c>
      <c r="C2594" t="s">
        <v>22</v>
      </c>
      <c r="D2594" t="s">
        <v>22</v>
      </c>
      <c r="E2594" t="s">
        <v>14334</v>
      </c>
      <c r="F2594" t="s">
        <v>13347</v>
      </c>
      <c r="G2594" t="s">
        <v>22</v>
      </c>
      <c r="H2594" t="s">
        <v>22</v>
      </c>
      <c r="I2594" t="s">
        <v>22</v>
      </c>
      <c r="J2594" t="s">
        <v>22</v>
      </c>
      <c r="K2594" t="s">
        <v>22</v>
      </c>
      <c r="L2594" t="s">
        <v>22</v>
      </c>
      <c r="M2594" t="s">
        <v>17402</v>
      </c>
      <c r="N2594" t="s">
        <v>22</v>
      </c>
      <c r="O2594" t="s">
        <v>22</v>
      </c>
    </row>
    <row r="2595" spans="1:15" x14ac:dyDescent="0.35">
      <c r="A2595" t="s">
        <v>9111</v>
      </c>
      <c r="B2595" t="s">
        <v>17403</v>
      </c>
      <c r="C2595" t="s">
        <v>22</v>
      </c>
      <c r="D2595" t="s">
        <v>22</v>
      </c>
      <c r="E2595" t="s">
        <v>14334</v>
      </c>
      <c r="F2595" t="s">
        <v>13347</v>
      </c>
      <c r="G2595" t="s">
        <v>22</v>
      </c>
      <c r="H2595" t="s">
        <v>22</v>
      </c>
      <c r="I2595" t="s">
        <v>22</v>
      </c>
      <c r="J2595" t="s">
        <v>22</v>
      </c>
      <c r="K2595" t="s">
        <v>22</v>
      </c>
      <c r="L2595" t="s">
        <v>22</v>
      </c>
      <c r="M2595" t="s">
        <v>17403</v>
      </c>
      <c r="N2595" t="s">
        <v>22</v>
      </c>
      <c r="O2595" t="s">
        <v>22</v>
      </c>
    </row>
    <row r="2596" spans="1:15" x14ac:dyDescent="0.35">
      <c r="A2596" t="s">
        <v>9111</v>
      </c>
      <c r="B2596" t="s">
        <v>17404</v>
      </c>
      <c r="C2596" t="s">
        <v>22</v>
      </c>
      <c r="D2596" t="s">
        <v>22</v>
      </c>
      <c r="E2596" t="s">
        <v>14334</v>
      </c>
      <c r="F2596" t="s">
        <v>13347</v>
      </c>
      <c r="G2596" t="s">
        <v>22</v>
      </c>
      <c r="H2596" t="s">
        <v>22</v>
      </c>
      <c r="I2596" t="s">
        <v>22</v>
      </c>
      <c r="J2596" t="s">
        <v>22</v>
      </c>
      <c r="K2596" t="s">
        <v>22</v>
      </c>
      <c r="L2596" t="s">
        <v>22</v>
      </c>
      <c r="M2596" t="s">
        <v>17405</v>
      </c>
      <c r="N2596" t="s">
        <v>22</v>
      </c>
      <c r="O2596" t="s">
        <v>22</v>
      </c>
    </row>
    <row r="2597" spans="1:15" x14ac:dyDescent="0.35">
      <c r="A2597" t="s">
        <v>9111</v>
      </c>
      <c r="B2597" t="s">
        <v>17406</v>
      </c>
      <c r="C2597" t="s">
        <v>22</v>
      </c>
      <c r="D2597" t="s">
        <v>22</v>
      </c>
      <c r="E2597" t="s">
        <v>14334</v>
      </c>
      <c r="F2597" t="s">
        <v>13347</v>
      </c>
      <c r="G2597" t="s">
        <v>22</v>
      </c>
      <c r="H2597" t="s">
        <v>22</v>
      </c>
      <c r="I2597" t="s">
        <v>22</v>
      </c>
      <c r="J2597" t="s">
        <v>22</v>
      </c>
      <c r="K2597" t="s">
        <v>22</v>
      </c>
      <c r="L2597" t="s">
        <v>22</v>
      </c>
      <c r="M2597" t="s">
        <v>17407</v>
      </c>
      <c r="N2597" t="s">
        <v>22</v>
      </c>
      <c r="O2597" t="s">
        <v>22</v>
      </c>
    </row>
    <row r="2598" spans="1:15" x14ac:dyDescent="0.35">
      <c r="A2598" t="s">
        <v>9111</v>
      </c>
      <c r="B2598" t="s">
        <v>17408</v>
      </c>
      <c r="C2598" t="s">
        <v>22</v>
      </c>
      <c r="D2598" t="s">
        <v>22</v>
      </c>
      <c r="E2598" t="s">
        <v>14334</v>
      </c>
      <c r="F2598" t="s">
        <v>13347</v>
      </c>
      <c r="G2598" t="s">
        <v>22</v>
      </c>
      <c r="H2598" t="s">
        <v>22</v>
      </c>
      <c r="I2598" t="s">
        <v>22</v>
      </c>
      <c r="J2598" t="s">
        <v>22</v>
      </c>
      <c r="K2598" t="s">
        <v>22</v>
      </c>
      <c r="L2598" t="s">
        <v>22</v>
      </c>
      <c r="M2598" t="s">
        <v>17409</v>
      </c>
      <c r="N2598" t="s">
        <v>22</v>
      </c>
      <c r="O2598" t="s">
        <v>22</v>
      </c>
    </row>
    <row r="2599" spans="1:15" x14ac:dyDescent="0.35">
      <c r="A2599" t="s">
        <v>9111</v>
      </c>
      <c r="B2599" t="s">
        <v>17410</v>
      </c>
      <c r="C2599" t="s">
        <v>22</v>
      </c>
      <c r="D2599" t="s">
        <v>22</v>
      </c>
      <c r="E2599" t="s">
        <v>14334</v>
      </c>
      <c r="F2599" t="s">
        <v>13347</v>
      </c>
      <c r="G2599" t="s">
        <v>22</v>
      </c>
      <c r="H2599" t="s">
        <v>22</v>
      </c>
      <c r="I2599" t="s">
        <v>22</v>
      </c>
      <c r="J2599" t="s">
        <v>22</v>
      </c>
      <c r="K2599" t="s">
        <v>22</v>
      </c>
      <c r="L2599" t="s">
        <v>22</v>
      </c>
      <c r="M2599" t="s">
        <v>17410</v>
      </c>
      <c r="N2599" t="s">
        <v>22</v>
      </c>
      <c r="O2599" t="s">
        <v>22</v>
      </c>
    </row>
    <row r="2600" spans="1:15" x14ac:dyDescent="0.35">
      <c r="A2600" t="s">
        <v>9111</v>
      </c>
      <c r="B2600" t="s">
        <v>17411</v>
      </c>
      <c r="C2600" t="s">
        <v>22</v>
      </c>
      <c r="D2600" t="s">
        <v>22</v>
      </c>
      <c r="E2600" t="s">
        <v>14334</v>
      </c>
      <c r="F2600" t="s">
        <v>13347</v>
      </c>
      <c r="G2600" t="s">
        <v>22</v>
      </c>
      <c r="H2600" t="s">
        <v>22</v>
      </c>
      <c r="I2600" t="s">
        <v>22</v>
      </c>
      <c r="J2600" t="s">
        <v>22</v>
      </c>
      <c r="K2600" t="s">
        <v>22</v>
      </c>
      <c r="L2600" t="s">
        <v>22</v>
      </c>
      <c r="M2600" t="s">
        <v>17411</v>
      </c>
      <c r="N2600" t="s">
        <v>22</v>
      </c>
      <c r="O2600" t="s">
        <v>22</v>
      </c>
    </row>
    <row r="2601" spans="1:15" x14ac:dyDescent="0.35">
      <c r="A2601" t="s">
        <v>9111</v>
      </c>
      <c r="B2601" t="s">
        <v>17412</v>
      </c>
      <c r="C2601" t="s">
        <v>22</v>
      </c>
      <c r="D2601" t="s">
        <v>22</v>
      </c>
      <c r="E2601" t="s">
        <v>14334</v>
      </c>
      <c r="F2601" t="s">
        <v>13347</v>
      </c>
      <c r="G2601" t="s">
        <v>22</v>
      </c>
      <c r="H2601" t="s">
        <v>22</v>
      </c>
      <c r="I2601" t="s">
        <v>22</v>
      </c>
      <c r="J2601" t="s">
        <v>22</v>
      </c>
      <c r="K2601" t="s">
        <v>22</v>
      </c>
      <c r="L2601" t="s">
        <v>22</v>
      </c>
      <c r="M2601" t="s">
        <v>17412</v>
      </c>
      <c r="N2601" t="s">
        <v>22</v>
      </c>
      <c r="O2601" t="s">
        <v>22</v>
      </c>
    </row>
    <row r="2602" spans="1:15" x14ac:dyDescent="0.35">
      <c r="A2602" t="s">
        <v>9111</v>
      </c>
      <c r="B2602" t="s">
        <v>17413</v>
      </c>
      <c r="C2602" t="s">
        <v>22</v>
      </c>
      <c r="D2602" t="s">
        <v>22</v>
      </c>
      <c r="E2602" t="s">
        <v>15173</v>
      </c>
      <c r="F2602" t="s">
        <v>9900</v>
      </c>
      <c r="G2602" t="s">
        <v>22</v>
      </c>
      <c r="H2602" t="s">
        <v>22</v>
      </c>
      <c r="I2602" t="s">
        <v>22</v>
      </c>
      <c r="J2602" t="s">
        <v>22</v>
      </c>
      <c r="K2602" t="s">
        <v>22</v>
      </c>
      <c r="L2602" t="s">
        <v>22</v>
      </c>
      <c r="M2602" t="s">
        <v>17413</v>
      </c>
      <c r="N2602" t="s">
        <v>22</v>
      </c>
      <c r="O2602" t="s">
        <v>22</v>
      </c>
    </row>
    <row r="2603" spans="1:15" x14ac:dyDescent="0.35">
      <c r="A2603" t="s">
        <v>9111</v>
      </c>
      <c r="B2603" t="s">
        <v>17414</v>
      </c>
      <c r="C2603" t="s">
        <v>22</v>
      </c>
      <c r="D2603" t="s">
        <v>22</v>
      </c>
      <c r="E2603" t="s">
        <v>14334</v>
      </c>
      <c r="F2603" t="s">
        <v>13347</v>
      </c>
      <c r="G2603" t="s">
        <v>22</v>
      </c>
      <c r="H2603" t="s">
        <v>22</v>
      </c>
      <c r="I2603" t="s">
        <v>22</v>
      </c>
      <c r="J2603" t="s">
        <v>22</v>
      </c>
      <c r="K2603" t="s">
        <v>22</v>
      </c>
      <c r="L2603" t="s">
        <v>22</v>
      </c>
      <c r="M2603" t="s">
        <v>17414</v>
      </c>
      <c r="N2603" t="s">
        <v>22</v>
      </c>
      <c r="O2603" t="s">
        <v>22</v>
      </c>
    </row>
    <row r="2604" spans="1:15" x14ac:dyDescent="0.35">
      <c r="A2604" t="s">
        <v>9111</v>
      </c>
      <c r="B2604" t="s">
        <v>17415</v>
      </c>
      <c r="C2604" t="s">
        <v>22</v>
      </c>
      <c r="D2604" t="s">
        <v>22</v>
      </c>
      <c r="E2604" t="s">
        <v>14334</v>
      </c>
      <c r="F2604" t="s">
        <v>13347</v>
      </c>
      <c r="G2604" t="s">
        <v>22</v>
      </c>
      <c r="H2604" t="s">
        <v>7046</v>
      </c>
      <c r="I2604" t="s">
        <v>490</v>
      </c>
      <c r="J2604" t="s">
        <v>22</v>
      </c>
      <c r="K2604" t="s">
        <v>22</v>
      </c>
      <c r="L2604" t="s">
        <v>22</v>
      </c>
      <c r="M2604" t="s">
        <v>17416</v>
      </c>
      <c r="N2604" t="s">
        <v>22</v>
      </c>
      <c r="O2604" t="s">
        <v>22</v>
      </c>
    </row>
    <row r="2605" spans="1:15" x14ac:dyDescent="0.35">
      <c r="A2605" t="s">
        <v>9111</v>
      </c>
      <c r="B2605" t="s">
        <v>17417</v>
      </c>
      <c r="C2605" t="s">
        <v>22</v>
      </c>
      <c r="D2605" t="s">
        <v>22</v>
      </c>
      <c r="E2605" t="s">
        <v>14334</v>
      </c>
      <c r="F2605" t="s">
        <v>13347</v>
      </c>
      <c r="G2605" t="s">
        <v>22</v>
      </c>
      <c r="H2605" t="s">
        <v>7046</v>
      </c>
      <c r="I2605" t="s">
        <v>490</v>
      </c>
      <c r="J2605" t="s">
        <v>22</v>
      </c>
      <c r="K2605" t="s">
        <v>22</v>
      </c>
      <c r="L2605" t="s">
        <v>22</v>
      </c>
      <c r="M2605" t="s">
        <v>17418</v>
      </c>
      <c r="N2605" t="s">
        <v>22</v>
      </c>
      <c r="O2605" t="s">
        <v>22</v>
      </c>
    </row>
    <row r="2606" spans="1:15" x14ac:dyDescent="0.35">
      <c r="A2606" t="s">
        <v>9111</v>
      </c>
      <c r="B2606" t="s">
        <v>17419</v>
      </c>
      <c r="C2606" t="s">
        <v>22</v>
      </c>
      <c r="D2606" t="s">
        <v>22</v>
      </c>
      <c r="E2606" t="s">
        <v>14334</v>
      </c>
      <c r="F2606" t="s">
        <v>13347</v>
      </c>
      <c r="G2606" t="s">
        <v>22</v>
      </c>
      <c r="H2606" t="s">
        <v>7046</v>
      </c>
      <c r="I2606" t="s">
        <v>490</v>
      </c>
      <c r="J2606" t="s">
        <v>22</v>
      </c>
      <c r="K2606" t="s">
        <v>22</v>
      </c>
      <c r="L2606" t="s">
        <v>22</v>
      </c>
      <c r="M2606" t="s">
        <v>17420</v>
      </c>
      <c r="N2606" t="s">
        <v>22</v>
      </c>
      <c r="O2606" t="s">
        <v>22</v>
      </c>
    </row>
    <row r="2607" spans="1:15" x14ac:dyDescent="0.35">
      <c r="A2607" t="s">
        <v>9111</v>
      </c>
      <c r="B2607" t="s">
        <v>17421</v>
      </c>
      <c r="C2607" t="s">
        <v>22</v>
      </c>
      <c r="D2607" t="s">
        <v>22</v>
      </c>
      <c r="E2607" t="s">
        <v>14334</v>
      </c>
      <c r="F2607" t="s">
        <v>13347</v>
      </c>
      <c r="G2607" t="s">
        <v>22</v>
      </c>
      <c r="H2607" t="s">
        <v>7046</v>
      </c>
      <c r="I2607" t="s">
        <v>490</v>
      </c>
      <c r="J2607" t="s">
        <v>22</v>
      </c>
      <c r="K2607" t="s">
        <v>22</v>
      </c>
      <c r="L2607" t="s">
        <v>22</v>
      </c>
      <c r="M2607" t="s">
        <v>17422</v>
      </c>
      <c r="N2607" t="s">
        <v>22</v>
      </c>
      <c r="O2607" t="s">
        <v>22</v>
      </c>
    </row>
    <row r="2608" spans="1:15" x14ac:dyDescent="0.35">
      <c r="A2608" t="s">
        <v>9111</v>
      </c>
      <c r="B2608" t="s">
        <v>17423</v>
      </c>
      <c r="C2608" t="s">
        <v>22</v>
      </c>
      <c r="D2608" t="s">
        <v>22</v>
      </c>
      <c r="E2608" t="s">
        <v>14334</v>
      </c>
      <c r="F2608" t="s">
        <v>13347</v>
      </c>
      <c r="G2608" t="s">
        <v>22</v>
      </c>
      <c r="H2608" t="s">
        <v>7046</v>
      </c>
      <c r="I2608" t="s">
        <v>490</v>
      </c>
      <c r="J2608" t="s">
        <v>22</v>
      </c>
      <c r="K2608" t="s">
        <v>22</v>
      </c>
      <c r="L2608" t="s">
        <v>22</v>
      </c>
      <c r="M2608" t="s">
        <v>17424</v>
      </c>
      <c r="N2608" t="s">
        <v>22</v>
      </c>
      <c r="O2608" t="s">
        <v>22</v>
      </c>
    </row>
    <row r="2609" spans="1:15" x14ac:dyDescent="0.35">
      <c r="A2609" t="s">
        <v>9111</v>
      </c>
      <c r="B2609" t="s">
        <v>17425</v>
      </c>
      <c r="C2609" t="s">
        <v>22</v>
      </c>
      <c r="D2609" t="s">
        <v>22</v>
      </c>
      <c r="E2609" t="s">
        <v>14334</v>
      </c>
      <c r="F2609" t="s">
        <v>13347</v>
      </c>
      <c r="G2609" t="s">
        <v>22</v>
      </c>
      <c r="H2609" t="s">
        <v>7046</v>
      </c>
      <c r="I2609" t="s">
        <v>490</v>
      </c>
      <c r="J2609" t="s">
        <v>22</v>
      </c>
      <c r="K2609" t="s">
        <v>22</v>
      </c>
      <c r="L2609" t="s">
        <v>22</v>
      </c>
      <c r="M2609" t="s">
        <v>17426</v>
      </c>
      <c r="N2609" t="s">
        <v>22</v>
      </c>
      <c r="O2609" t="s">
        <v>22</v>
      </c>
    </row>
    <row r="2610" spans="1:15" x14ac:dyDescent="0.35">
      <c r="A2610" t="s">
        <v>9111</v>
      </c>
      <c r="B2610" t="s">
        <v>17427</v>
      </c>
      <c r="C2610" t="s">
        <v>22</v>
      </c>
      <c r="D2610" t="s">
        <v>22</v>
      </c>
      <c r="E2610" t="s">
        <v>14334</v>
      </c>
      <c r="F2610" t="s">
        <v>13347</v>
      </c>
      <c r="G2610" t="s">
        <v>22</v>
      </c>
      <c r="H2610" t="s">
        <v>7046</v>
      </c>
      <c r="I2610" t="s">
        <v>490</v>
      </c>
      <c r="J2610" t="s">
        <v>22</v>
      </c>
      <c r="K2610" t="s">
        <v>22</v>
      </c>
      <c r="L2610" t="s">
        <v>22</v>
      </c>
      <c r="M2610" t="s">
        <v>17428</v>
      </c>
      <c r="N2610" t="s">
        <v>22</v>
      </c>
      <c r="O2610" t="s">
        <v>22</v>
      </c>
    </row>
    <row r="2611" spans="1:15" x14ac:dyDescent="0.35">
      <c r="A2611" t="s">
        <v>9111</v>
      </c>
      <c r="B2611" t="s">
        <v>17429</v>
      </c>
      <c r="C2611" t="s">
        <v>22</v>
      </c>
      <c r="D2611" t="s">
        <v>22</v>
      </c>
      <c r="E2611" t="s">
        <v>14349</v>
      </c>
      <c r="F2611" t="s">
        <v>13347</v>
      </c>
      <c r="G2611" t="s">
        <v>22</v>
      </c>
      <c r="H2611" t="s">
        <v>22</v>
      </c>
      <c r="I2611" t="s">
        <v>17430</v>
      </c>
      <c r="J2611" t="s">
        <v>22</v>
      </c>
      <c r="K2611" t="s">
        <v>22</v>
      </c>
      <c r="L2611" t="s">
        <v>22</v>
      </c>
      <c r="M2611" t="s">
        <v>17429</v>
      </c>
      <c r="N2611" t="s">
        <v>22</v>
      </c>
      <c r="O2611" t="s">
        <v>22</v>
      </c>
    </row>
    <row r="2612" spans="1:15" x14ac:dyDescent="0.35">
      <c r="A2612" t="s">
        <v>9111</v>
      </c>
      <c r="B2612" t="s">
        <v>17431</v>
      </c>
      <c r="C2612" t="s">
        <v>22</v>
      </c>
      <c r="D2612" t="s">
        <v>22</v>
      </c>
      <c r="E2612" t="s">
        <v>14334</v>
      </c>
      <c r="F2612" t="s">
        <v>13347</v>
      </c>
      <c r="G2612" t="s">
        <v>22</v>
      </c>
      <c r="H2612" t="s">
        <v>22</v>
      </c>
      <c r="I2612" t="s">
        <v>22</v>
      </c>
      <c r="J2612" t="s">
        <v>22</v>
      </c>
      <c r="K2612" t="s">
        <v>22</v>
      </c>
      <c r="L2612" t="s">
        <v>22</v>
      </c>
      <c r="M2612" t="s">
        <v>17429</v>
      </c>
      <c r="N2612" t="s">
        <v>22</v>
      </c>
      <c r="O2612" t="s">
        <v>22</v>
      </c>
    </row>
    <row r="2613" spans="1:15" x14ac:dyDescent="0.35">
      <c r="A2613" t="s">
        <v>9111</v>
      </c>
      <c r="B2613" t="s">
        <v>17432</v>
      </c>
      <c r="C2613" t="s">
        <v>22</v>
      </c>
      <c r="D2613" t="s">
        <v>22</v>
      </c>
      <c r="E2613" t="s">
        <v>14334</v>
      </c>
      <c r="F2613" t="s">
        <v>13347</v>
      </c>
      <c r="G2613" t="s">
        <v>22</v>
      </c>
      <c r="H2613" t="s">
        <v>7046</v>
      </c>
      <c r="I2613" t="s">
        <v>490</v>
      </c>
      <c r="J2613" t="s">
        <v>22</v>
      </c>
      <c r="K2613" t="s">
        <v>22</v>
      </c>
      <c r="L2613" t="s">
        <v>22</v>
      </c>
      <c r="M2613" t="s">
        <v>17433</v>
      </c>
      <c r="N2613" t="s">
        <v>22</v>
      </c>
      <c r="O2613" t="s">
        <v>22</v>
      </c>
    </row>
    <row r="2614" spans="1:15" x14ac:dyDescent="0.35">
      <c r="A2614" t="s">
        <v>9111</v>
      </c>
      <c r="B2614" t="s">
        <v>17434</v>
      </c>
      <c r="C2614" t="s">
        <v>22</v>
      </c>
      <c r="D2614" t="s">
        <v>22</v>
      </c>
      <c r="E2614" t="s">
        <v>14334</v>
      </c>
      <c r="F2614" t="s">
        <v>13347</v>
      </c>
      <c r="G2614" t="s">
        <v>22</v>
      </c>
      <c r="H2614" t="s">
        <v>7046</v>
      </c>
      <c r="I2614" t="s">
        <v>490</v>
      </c>
      <c r="J2614" t="s">
        <v>22</v>
      </c>
      <c r="K2614" t="s">
        <v>22</v>
      </c>
      <c r="L2614" t="s">
        <v>22</v>
      </c>
      <c r="M2614" t="s">
        <v>17435</v>
      </c>
      <c r="N2614" t="s">
        <v>22</v>
      </c>
      <c r="O2614" t="s">
        <v>22</v>
      </c>
    </row>
    <row r="2615" spans="1:15" x14ac:dyDescent="0.35">
      <c r="A2615" t="s">
        <v>9111</v>
      </c>
      <c r="B2615" t="s">
        <v>17436</v>
      </c>
      <c r="C2615" t="s">
        <v>22</v>
      </c>
      <c r="D2615" t="s">
        <v>22</v>
      </c>
      <c r="E2615" t="s">
        <v>14334</v>
      </c>
      <c r="F2615" t="s">
        <v>13347</v>
      </c>
      <c r="G2615" t="s">
        <v>22</v>
      </c>
      <c r="H2615" t="s">
        <v>7046</v>
      </c>
      <c r="I2615" t="s">
        <v>490</v>
      </c>
      <c r="J2615" t="s">
        <v>22</v>
      </c>
      <c r="K2615" t="s">
        <v>22</v>
      </c>
      <c r="L2615" t="s">
        <v>22</v>
      </c>
      <c r="M2615" t="s">
        <v>17437</v>
      </c>
      <c r="N2615" t="s">
        <v>22</v>
      </c>
      <c r="O2615" t="s">
        <v>22</v>
      </c>
    </row>
    <row r="2616" spans="1:15" x14ac:dyDescent="0.35">
      <c r="A2616" t="s">
        <v>9111</v>
      </c>
      <c r="B2616" t="s">
        <v>17438</v>
      </c>
      <c r="C2616" t="s">
        <v>22</v>
      </c>
      <c r="D2616" t="s">
        <v>22</v>
      </c>
      <c r="E2616" t="s">
        <v>14334</v>
      </c>
      <c r="F2616" t="s">
        <v>13347</v>
      </c>
      <c r="G2616" t="s">
        <v>22</v>
      </c>
      <c r="H2616" t="s">
        <v>7046</v>
      </c>
      <c r="I2616" t="s">
        <v>490</v>
      </c>
      <c r="J2616" t="s">
        <v>22</v>
      </c>
      <c r="K2616" t="s">
        <v>22</v>
      </c>
      <c r="L2616" t="s">
        <v>22</v>
      </c>
      <c r="M2616" t="s">
        <v>17439</v>
      </c>
      <c r="N2616" t="s">
        <v>22</v>
      </c>
      <c r="O2616" t="s">
        <v>22</v>
      </c>
    </row>
    <row r="2617" spans="1:15" x14ac:dyDescent="0.35">
      <c r="A2617" t="s">
        <v>9111</v>
      </c>
      <c r="B2617" t="s">
        <v>17440</v>
      </c>
      <c r="C2617" t="s">
        <v>22</v>
      </c>
      <c r="D2617" t="s">
        <v>22</v>
      </c>
      <c r="E2617" t="s">
        <v>14334</v>
      </c>
      <c r="F2617" t="s">
        <v>13347</v>
      </c>
      <c r="G2617" t="s">
        <v>22</v>
      </c>
      <c r="H2617" t="s">
        <v>7046</v>
      </c>
      <c r="I2617" t="s">
        <v>490</v>
      </c>
      <c r="J2617" t="s">
        <v>22</v>
      </c>
      <c r="K2617" t="s">
        <v>22</v>
      </c>
      <c r="L2617" t="s">
        <v>22</v>
      </c>
      <c r="M2617" t="s">
        <v>17441</v>
      </c>
      <c r="N2617" t="s">
        <v>22</v>
      </c>
      <c r="O2617" t="s">
        <v>22</v>
      </c>
    </row>
    <row r="2618" spans="1:15" x14ac:dyDescent="0.35">
      <c r="A2618" t="s">
        <v>9111</v>
      </c>
      <c r="B2618" t="s">
        <v>17442</v>
      </c>
      <c r="C2618" t="s">
        <v>22</v>
      </c>
      <c r="D2618" t="s">
        <v>22</v>
      </c>
      <c r="E2618" t="s">
        <v>14334</v>
      </c>
      <c r="F2618" t="s">
        <v>13347</v>
      </c>
      <c r="G2618" t="s">
        <v>22</v>
      </c>
      <c r="H2618" t="s">
        <v>22</v>
      </c>
      <c r="I2618" t="s">
        <v>22</v>
      </c>
      <c r="J2618" t="s">
        <v>22</v>
      </c>
      <c r="K2618" t="s">
        <v>22</v>
      </c>
      <c r="L2618" t="s">
        <v>22</v>
      </c>
      <c r="M2618" t="s">
        <v>17442</v>
      </c>
      <c r="N2618" t="s">
        <v>22</v>
      </c>
      <c r="O2618" t="s">
        <v>22</v>
      </c>
    </row>
    <row r="2619" spans="1:15" x14ac:dyDescent="0.35">
      <c r="A2619" t="s">
        <v>9111</v>
      </c>
      <c r="B2619" t="s">
        <v>17443</v>
      </c>
      <c r="C2619" t="s">
        <v>22</v>
      </c>
      <c r="D2619" t="s">
        <v>22</v>
      </c>
      <c r="E2619" t="s">
        <v>14334</v>
      </c>
      <c r="F2619" t="s">
        <v>13347</v>
      </c>
      <c r="G2619" t="s">
        <v>22</v>
      </c>
      <c r="H2619" t="s">
        <v>22</v>
      </c>
      <c r="I2619" t="s">
        <v>22</v>
      </c>
      <c r="J2619" t="s">
        <v>22</v>
      </c>
      <c r="K2619" t="s">
        <v>22</v>
      </c>
      <c r="L2619" t="s">
        <v>22</v>
      </c>
      <c r="M2619" t="s">
        <v>17443</v>
      </c>
      <c r="N2619" t="s">
        <v>22</v>
      </c>
      <c r="O2619" t="s">
        <v>22</v>
      </c>
    </row>
    <row r="2620" spans="1:15" x14ac:dyDescent="0.35">
      <c r="A2620" t="s">
        <v>9111</v>
      </c>
      <c r="B2620" t="s">
        <v>17444</v>
      </c>
      <c r="C2620" t="s">
        <v>22</v>
      </c>
      <c r="D2620" t="s">
        <v>22</v>
      </c>
      <c r="E2620" t="s">
        <v>14334</v>
      </c>
      <c r="F2620" t="s">
        <v>13347</v>
      </c>
      <c r="G2620" t="s">
        <v>22</v>
      </c>
      <c r="H2620" t="s">
        <v>22</v>
      </c>
      <c r="I2620" t="s">
        <v>22</v>
      </c>
      <c r="J2620" t="s">
        <v>22</v>
      </c>
      <c r="K2620" t="s">
        <v>22</v>
      </c>
      <c r="L2620" t="s">
        <v>22</v>
      </c>
      <c r="M2620" t="s">
        <v>17444</v>
      </c>
      <c r="N2620" t="s">
        <v>22</v>
      </c>
      <c r="O2620" t="s">
        <v>22</v>
      </c>
    </row>
    <row r="2621" spans="1:15" x14ac:dyDescent="0.35">
      <c r="A2621" t="s">
        <v>9111</v>
      </c>
      <c r="B2621" t="s">
        <v>17445</v>
      </c>
      <c r="C2621" t="s">
        <v>22</v>
      </c>
      <c r="D2621" t="s">
        <v>22</v>
      </c>
      <c r="E2621" t="s">
        <v>14334</v>
      </c>
      <c r="F2621" t="s">
        <v>13347</v>
      </c>
      <c r="G2621" t="s">
        <v>22</v>
      </c>
      <c r="H2621" t="s">
        <v>22</v>
      </c>
      <c r="I2621" t="s">
        <v>22</v>
      </c>
      <c r="J2621" t="s">
        <v>22</v>
      </c>
      <c r="K2621" t="s">
        <v>22</v>
      </c>
      <c r="L2621" t="s">
        <v>22</v>
      </c>
      <c r="M2621" t="s">
        <v>17445</v>
      </c>
      <c r="N2621" t="s">
        <v>22</v>
      </c>
      <c r="O2621" t="s">
        <v>22</v>
      </c>
    </row>
    <row r="2622" spans="1:15" x14ac:dyDescent="0.35">
      <c r="A2622" t="s">
        <v>9111</v>
      </c>
      <c r="B2622" t="s">
        <v>17446</v>
      </c>
      <c r="C2622" t="s">
        <v>22</v>
      </c>
      <c r="D2622" t="s">
        <v>22</v>
      </c>
      <c r="E2622" t="s">
        <v>14334</v>
      </c>
      <c r="F2622" t="s">
        <v>13347</v>
      </c>
      <c r="G2622" t="s">
        <v>22</v>
      </c>
      <c r="H2622" t="s">
        <v>22</v>
      </c>
      <c r="I2622" t="s">
        <v>17447</v>
      </c>
      <c r="J2622" t="s">
        <v>22</v>
      </c>
      <c r="K2622" t="s">
        <v>22</v>
      </c>
      <c r="L2622" t="s">
        <v>22</v>
      </c>
      <c r="M2622" t="s">
        <v>17446</v>
      </c>
      <c r="N2622" t="s">
        <v>22</v>
      </c>
      <c r="O2622" t="s">
        <v>22</v>
      </c>
    </row>
    <row r="2623" spans="1:15" x14ac:dyDescent="0.35">
      <c r="A2623" t="s">
        <v>9111</v>
      </c>
      <c r="B2623" t="s">
        <v>17448</v>
      </c>
      <c r="C2623" t="s">
        <v>22</v>
      </c>
      <c r="D2623" t="s">
        <v>22</v>
      </c>
      <c r="E2623" t="s">
        <v>14334</v>
      </c>
      <c r="F2623" t="s">
        <v>13347</v>
      </c>
      <c r="G2623" t="s">
        <v>22</v>
      </c>
      <c r="H2623" t="s">
        <v>22</v>
      </c>
      <c r="I2623" t="s">
        <v>22</v>
      </c>
      <c r="J2623" t="s">
        <v>22</v>
      </c>
      <c r="K2623" t="s">
        <v>22</v>
      </c>
      <c r="L2623" t="s">
        <v>22</v>
      </c>
      <c r="M2623" t="s">
        <v>17448</v>
      </c>
      <c r="N2623" t="s">
        <v>22</v>
      </c>
      <c r="O2623" t="s">
        <v>22</v>
      </c>
    </row>
    <row r="2624" spans="1:15" x14ac:dyDescent="0.35">
      <c r="A2624" t="s">
        <v>9111</v>
      </c>
      <c r="B2624" t="s">
        <v>17449</v>
      </c>
      <c r="C2624" t="s">
        <v>22</v>
      </c>
      <c r="D2624" t="s">
        <v>22</v>
      </c>
      <c r="E2624" t="s">
        <v>14334</v>
      </c>
      <c r="F2624" t="s">
        <v>13347</v>
      </c>
      <c r="G2624" t="s">
        <v>22</v>
      </c>
      <c r="H2624" t="s">
        <v>22</v>
      </c>
      <c r="I2624" t="s">
        <v>22</v>
      </c>
      <c r="J2624" t="s">
        <v>22</v>
      </c>
      <c r="K2624" t="s">
        <v>22</v>
      </c>
      <c r="L2624" t="s">
        <v>22</v>
      </c>
      <c r="M2624" t="s">
        <v>17449</v>
      </c>
      <c r="N2624" t="s">
        <v>22</v>
      </c>
      <c r="O2624" t="s">
        <v>22</v>
      </c>
    </row>
    <row r="2625" spans="1:15" x14ac:dyDescent="0.35">
      <c r="A2625" t="s">
        <v>9111</v>
      </c>
      <c r="B2625" t="s">
        <v>17450</v>
      </c>
      <c r="C2625" t="s">
        <v>22</v>
      </c>
      <c r="D2625" t="s">
        <v>22</v>
      </c>
      <c r="E2625" t="s">
        <v>14334</v>
      </c>
      <c r="F2625" t="s">
        <v>13347</v>
      </c>
      <c r="G2625" t="s">
        <v>22</v>
      </c>
      <c r="H2625" t="s">
        <v>7046</v>
      </c>
      <c r="I2625" t="s">
        <v>490</v>
      </c>
      <c r="J2625" t="s">
        <v>22</v>
      </c>
      <c r="K2625" t="s">
        <v>22</v>
      </c>
      <c r="L2625" t="s">
        <v>22</v>
      </c>
      <c r="M2625" t="s">
        <v>17451</v>
      </c>
      <c r="N2625" t="s">
        <v>22</v>
      </c>
      <c r="O2625" t="s">
        <v>22</v>
      </c>
    </row>
    <row r="2626" spans="1:15" x14ac:dyDescent="0.35">
      <c r="A2626" t="s">
        <v>9111</v>
      </c>
      <c r="B2626" t="s">
        <v>17452</v>
      </c>
      <c r="C2626" t="s">
        <v>22</v>
      </c>
      <c r="D2626" t="s">
        <v>22</v>
      </c>
      <c r="E2626" t="s">
        <v>14334</v>
      </c>
      <c r="F2626" t="s">
        <v>13347</v>
      </c>
      <c r="G2626" t="s">
        <v>22</v>
      </c>
      <c r="H2626" t="s">
        <v>22</v>
      </c>
      <c r="I2626" t="s">
        <v>22</v>
      </c>
      <c r="J2626" t="s">
        <v>22</v>
      </c>
      <c r="K2626" t="s">
        <v>22</v>
      </c>
      <c r="L2626" t="s">
        <v>22</v>
      </c>
      <c r="M2626" t="s">
        <v>17452</v>
      </c>
      <c r="N2626" t="s">
        <v>22</v>
      </c>
      <c r="O2626" t="s">
        <v>22</v>
      </c>
    </row>
    <row r="2627" spans="1:15" x14ac:dyDescent="0.35">
      <c r="A2627" t="s">
        <v>9111</v>
      </c>
      <c r="B2627" t="s">
        <v>17453</v>
      </c>
      <c r="C2627" t="s">
        <v>22</v>
      </c>
      <c r="D2627" t="s">
        <v>22</v>
      </c>
      <c r="E2627" t="s">
        <v>14334</v>
      </c>
      <c r="F2627" t="s">
        <v>13347</v>
      </c>
      <c r="G2627" t="s">
        <v>22</v>
      </c>
      <c r="H2627" t="s">
        <v>22</v>
      </c>
      <c r="I2627" t="s">
        <v>22</v>
      </c>
      <c r="J2627" t="s">
        <v>22</v>
      </c>
      <c r="K2627" t="s">
        <v>22</v>
      </c>
      <c r="L2627" t="s">
        <v>22</v>
      </c>
      <c r="M2627" t="s">
        <v>17453</v>
      </c>
      <c r="N2627" t="s">
        <v>22</v>
      </c>
      <c r="O2627" t="s">
        <v>22</v>
      </c>
    </row>
    <row r="2628" spans="1:15" x14ac:dyDescent="0.35">
      <c r="A2628" t="s">
        <v>9111</v>
      </c>
      <c r="B2628" t="s">
        <v>17454</v>
      </c>
      <c r="C2628" t="s">
        <v>22</v>
      </c>
      <c r="D2628" t="s">
        <v>22</v>
      </c>
      <c r="E2628" t="s">
        <v>14334</v>
      </c>
      <c r="F2628" t="s">
        <v>13347</v>
      </c>
      <c r="G2628" t="s">
        <v>22</v>
      </c>
      <c r="H2628" t="s">
        <v>22</v>
      </c>
      <c r="I2628" t="s">
        <v>22</v>
      </c>
      <c r="J2628" t="s">
        <v>22</v>
      </c>
      <c r="K2628" t="s">
        <v>22</v>
      </c>
      <c r="L2628" t="s">
        <v>22</v>
      </c>
      <c r="M2628" t="s">
        <v>17454</v>
      </c>
      <c r="N2628" t="s">
        <v>22</v>
      </c>
      <c r="O2628" t="s">
        <v>22</v>
      </c>
    </row>
    <row r="2629" spans="1:15" x14ac:dyDescent="0.35">
      <c r="A2629" t="s">
        <v>9111</v>
      </c>
      <c r="B2629" t="s">
        <v>17455</v>
      </c>
      <c r="C2629" t="s">
        <v>22</v>
      </c>
      <c r="D2629" t="s">
        <v>22</v>
      </c>
      <c r="E2629" t="s">
        <v>14334</v>
      </c>
      <c r="F2629" t="s">
        <v>13347</v>
      </c>
      <c r="G2629" t="s">
        <v>22</v>
      </c>
      <c r="H2629" t="s">
        <v>22</v>
      </c>
      <c r="I2629" t="s">
        <v>22</v>
      </c>
      <c r="J2629" t="s">
        <v>22</v>
      </c>
      <c r="K2629" t="s">
        <v>22</v>
      </c>
      <c r="L2629" t="s">
        <v>22</v>
      </c>
      <c r="M2629" t="s">
        <v>17455</v>
      </c>
      <c r="N2629" t="s">
        <v>22</v>
      </c>
      <c r="O2629" t="s">
        <v>22</v>
      </c>
    </row>
    <row r="2630" spans="1:15" x14ac:dyDescent="0.35">
      <c r="A2630" t="s">
        <v>9111</v>
      </c>
      <c r="B2630" t="s">
        <v>17456</v>
      </c>
      <c r="C2630" t="s">
        <v>22</v>
      </c>
      <c r="D2630" t="s">
        <v>22</v>
      </c>
      <c r="E2630" t="s">
        <v>14334</v>
      </c>
      <c r="F2630" t="s">
        <v>13347</v>
      </c>
      <c r="G2630" t="s">
        <v>22</v>
      </c>
      <c r="H2630" t="s">
        <v>22</v>
      </c>
      <c r="I2630" t="s">
        <v>22</v>
      </c>
      <c r="J2630" t="s">
        <v>22</v>
      </c>
      <c r="K2630" t="s">
        <v>22</v>
      </c>
      <c r="L2630" t="s">
        <v>22</v>
      </c>
      <c r="M2630" t="s">
        <v>17456</v>
      </c>
      <c r="N2630" t="s">
        <v>22</v>
      </c>
      <c r="O2630" t="s">
        <v>22</v>
      </c>
    </row>
    <row r="2631" spans="1:15" x14ac:dyDescent="0.35">
      <c r="A2631" t="s">
        <v>9111</v>
      </c>
      <c r="B2631" t="s">
        <v>17457</v>
      </c>
      <c r="C2631" t="s">
        <v>22</v>
      </c>
      <c r="D2631" t="s">
        <v>22</v>
      </c>
      <c r="E2631" t="s">
        <v>14334</v>
      </c>
      <c r="F2631" t="s">
        <v>13347</v>
      </c>
      <c r="G2631" t="s">
        <v>22</v>
      </c>
      <c r="H2631" t="s">
        <v>22</v>
      </c>
      <c r="I2631" t="s">
        <v>22</v>
      </c>
      <c r="J2631" t="s">
        <v>22</v>
      </c>
      <c r="K2631" t="s">
        <v>22</v>
      </c>
      <c r="L2631" t="s">
        <v>22</v>
      </c>
      <c r="M2631" t="s">
        <v>17457</v>
      </c>
      <c r="N2631" t="s">
        <v>22</v>
      </c>
      <c r="O2631" t="s">
        <v>22</v>
      </c>
    </row>
    <row r="2632" spans="1:15" x14ac:dyDescent="0.35">
      <c r="A2632" t="s">
        <v>9111</v>
      </c>
      <c r="B2632" t="s">
        <v>17458</v>
      </c>
      <c r="C2632" t="s">
        <v>22</v>
      </c>
      <c r="D2632" t="s">
        <v>22</v>
      </c>
      <c r="E2632" t="s">
        <v>14334</v>
      </c>
      <c r="F2632" t="s">
        <v>13347</v>
      </c>
      <c r="G2632" t="s">
        <v>22</v>
      </c>
      <c r="H2632" t="s">
        <v>22</v>
      </c>
      <c r="I2632" t="s">
        <v>22</v>
      </c>
      <c r="J2632" t="s">
        <v>22</v>
      </c>
      <c r="K2632" t="s">
        <v>22</v>
      </c>
      <c r="L2632" t="s">
        <v>22</v>
      </c>
      <c r="M2632" t="s">
        <v>17458</v>
      </c>
      <c r="N2632" t="s">
        <v>22</v>
      </c>
      <c r="O2632" t="s">
        <v>22</v>
      </c>
    </row>
    <row r="2633" spans="1:15" x14ac:dyDescent="0.35">
      <c r="A2633" t="s">
        <v>9111</v>
      </c>
      <c r="B2633" t="s">
        <v>17459</v>
      </c>
      <c r="C2633" t="s">
        <v>22</v>
      </c>
      <c r="D2633" t="s">
        <v>22</v>
      </c>
      <c r="E2633" t="s">
        <v>14334</v>
      </c>
      <c r="F2633" t="s">
        <v>13347</v>
      </c>
      <c r="G2633" t="s">
        <v>22</v>
      </c>
      <c r="H2633" t="s">
        <v>22</v>
      </c>
      <c r="I2633" t="s">
        <v>22</v>
      </c>
      <c r="J2633" t="s">
        <v>22</v>
      </c>
      <c r="K2633" t="s">
        <v>22</v>
      </c>
      <c r="L2633" t="s">
        <v>22</v>
      </c>
      <c r="M2633" t="s">
        <v>17459</v>
      </c>
      <c r="N2633" t="s">
        <v>22</v>
      </c>
      <c r="O2633" t="s">
        <v>22</v>
      </c>
    </row>
    <row r="2634" spans="1:15" x14ac:dyDescent="0.35">
      <c r="A2634" t="s">
        <v>9111</v>
      </c>
      <c r="B2634" t="s">
        <v>17460</v>
      </c>
      <c r="C2634" t="s">
        <v>22</v>
      </c>
      <c r="D2634" t="s">
        <v>22</v>
      </c>
      <c r="E2634" t="s">
        <v>14334</v>
      </c>
      <c r="F2634" t="s">
        <v>13347</v>
      </c>
      <c r="G2634" t="s">
        <v>22</v>
      </c>
      <c r="H2634" t="s">
        <v>7052</v>
      </c>
      <c r="I2634" t="s">
        <v>22</v>
      </c>
      <c r="J2634" t="s">
        <v>22</v>
      </c>
      <c r="K2634" t="s">
        <v>22</v>
      </c>
      <c r="L2634" t="s">
        <v>22</v>
      </c>
      <c r="M2634" t="s">
        <v>17460</v>
      </c>
      <c r="N2634" t="s">
        <v>22</v>
      </c>
      <c r="O2634" t="s">
        <v>22</v>
      </c>
    </row>
    <row r="2635" spans="1:15" x14ac:dyDescent="0.35">
      <c r="A2635" t="s">
        <v>9111</v>
      </c>
      <c r="B2635" t="s">
        <v>17461</v>
      </c>
      <c r="C2635" t="s">
        <v>22</v>
      </c>
      <c r="D2635" t="s">
        <v>22</v>
      </c>
      <c r="E2635" t="s">
        <v>14334</v>
      </c>
      <c r="F2635" t="s">
        <v>13347</v>
      </c>
      <c r="G2635" t="s">
        <v>22</v>
      </c>
      <c r="H2635" t="s">
        <v>22</v>
      </c>
      <c r="I2635" t="s">
        <v>22</v>
      </c>
      <c r="J2635" t="s">
        <v>22</v>
      </c>
      <c r="K2635" t="s">
        <v>22</v>
      </c>
      <c r="L2635" t="s">
        <v>22</v>
      </c>
      <c r="M2635" t="s">
        <v>17461</v>
      </c>
      <c r="N2635" t="s">
        <v>22</v>
      </c>
      <c r="O2635" t="s">
        <v>22</v>
      </c>
    </row>
    <row r="2636" spans="1:15" x14ac:dyDescent="0.35">
      <c r="A2636" t="s">
        <v>9111</v>
      </c>
      <c r="B2636" t="s">
        <v>17462</v>
      </c>
      <c r="C2636" t="s">
        <v>22</v>
      </c>
      <c r="D2636" t="s">
        <v>22</v>
      </c>
      <c r="E2636" t="s">
        <v>14334</v>
      </c>
      <c r="F2636" t="s">
        <v>13347</v>
      </c>
      <c r="G2636" t="s">
        <v>22</v>
      </c>
      <c r="H2636" t="s">
        <v>22</v>
      </c>
      <c r="I2636" t="s">
        <v>22</v>
      </c>
      <c r="J2636" t="s">
        <v>22</v>
      </c>
      <c r="K2636" t="s">
        <v>22</v>
      </c>
      <c r="L2636" t="s">
        <v>22</v>
      </c>
      <c r="M2636" t="s">
        <v>17462</v>
      </c>
      <c r="N2636" t="s">
        <v>22</v>
      </c>
      <c r="O2636" t="s">
        <v>22</v>
      </c>
    </row>
    <row r="2637" spans="1:15" x14ac:dyDescent="0.35">
      <c r="A2637" t="s">
        <v>9111</v>
      </c>
      <c r="B2637" t="s">
        <v>17463</v>
      </c>
      <c r="C2637" t="s">
        <v>22</v>
      </c>
      <c r="D2637" t="s">
        <v>22</v>
      </c>
      <c r="E2637" t="s">
        <v>14334</v>
      </c>
      <c r="F2637" t="s">
        <v>13347</v>
      </c>
      <c r="G2637" t="s">
        <v>22</v>
      </c>
      <c r="H2637" t="s">
        <v>7052</v>
      </c>
      <c r="I2637" t="s">
        <v>22</v>
      </c>
      <c r="J2637" t="s">
        <v>22</v>
      </c>
      <c r="K2637" t="s">
        <v>22</v>
      </c>
      <c r="L2637" t="s">
        <v>22</v>
      </c>
      <c r="M2637" t="s">
        <v>17463</v>
      </c>
      <c r="N2637" t="s">
        <v>22</v>
      </c>
      <c r="O2637" t="s">
        <v>22</v>
      </c>
    </row>
    <row r="2638" spans="1:15" x14ac:dyDescent="0.35">
      <c r="A2638" t="s">
        <v>9111</v>
      </c>
      <c r="B2638" t="s">
        <v>17464</v>
      </c>
      <c r="C2638" t="s">
        <v>22</v>
      </c>
      <c r="D2638" t="s">
        <v>22</v>
      </c>
      <c r="E2638" t="s">
        <v>14334</v>
      </c>
      <c r="F2638" t="s">
        <v>13347</v>
      </c>
      <c r="G2638" t="s">
        <v>22</v>
      </c>
      <c r="H2638" t="s">
        <v>22</v>
      </c>
      <c r="I2638" t="s">
        <v>22</v>
      </c>
      <c r="J2638" t="s">
        <v>22</v>
      </c>
      <c r="K2638" t="s">
        <v>22</v>
      </c>
      <c r="L2638" t="s">
        <v>22</v>
      </c>
      <c r="M2638" t="s">
        <v>17464</v>
      </c>
      <c r="N2638" t="s">
        <v>22</v>
      </c>
      <c r="O2638" t="s">
        <v>22</v>
      </c>
    </row>
    <row r="2639" spans="1:15" x14ac:dyDescent="0.35">
      <c r="A2639" t="s">
        <v>9111</v>
      </c>
      <c r="B2639" t="s">
        <v>17465</v>
      </c>
      <c r="C2639" t="s">
        <v>22</v>
      </c>
      <c r="D2639" t="s">
        <v>22</v>
      </c>
      <c r="E2639" t="s">
        <v>14334</v>
      </c>
      <c r="F2639" t="s">
        <v>13347</v>
      </c>
      <c r="G2639" t="s">
        <v>22</v>
      </c>
      <c r="H2639" t="s">
        <v>7052</v>
      </c>
      <c r="I2639" t="s">
        <v>7035</v>
      </c>
      <c r="J2639" t="s">
        <v>22</v>
      </c>
      <c r="K2639" t="s">
        <v>22</v>
      </c>
      <c r="L2639">
        <v>118</v>
      </c>
      <c r="M2639" t="s">
        <v>17466</v>
      </c>
      <c r="N2639" t="s">
        <v>22</v>
      </c>
      <c r="O2639" t="s">
        <v>22</v>
      </c>
    </row>
    <row r="2640" spans="1:15" x14ac:dyDescent="0.35">
      <c r="A2640" t="s">
        <v>9111</v>
      </c>
      <c r="B2640" t="s">
        <v>17467</v>
      </c>
      <c r="C2640" t="s">
        <v>22</v>
      </c>
      <c r="D2640" t="s">
        <v>22</v>
      </c>
      <c r="E2640" t="s">
        <v>14334</v>
      </c>
      <c r="F2640" t="s">
        <v>13347</v>
      </c>
      <c r="G2640" t="s">
        <v>22</v>
      </c>
      <c r="H2640" t="s">
        <v>7052</v>
      </c>
      <c r="I2640" t="s">
        <v>7035</v>
      </c>
      <c r="J2640" t="s">
        <v>22</v>
      </c>
      <c r="K2640" t="s">
        <v>22</v>
      </c>
      <c r="L2640">
        <v>118</v>
      </c>
      <c r="M2640" t="s">
        <v>17466</v>
      </c>
      <c r="N2640" t="s">
        <v>22</v>
      </c>
      <c r="O2640" t="s">
        <v>22</v>
      </c>
    </row>
    <row r="2641" spans="1:15" x14ac:dyDescent="0.35">
      <c r="A2641" t="s">
        <v>9111</v>
      </c>
      <c r="B2641" t="s">
        <v>17468</v>
      </c>
      <c r="C2641" t="s">
        <v>22</v>
      </c>
      <c r="D2641" t="s">
        <v>22</v>
      </c>
      <c r="E2641" t="s">
        <v>14334</v>
      </c>
      <c r="F2641" t="s">
        <v>13347</v>
      </c>
      <c r="G2641" t="s">
        <v>22</v>
      </c>
      <c r="H2641" t="s">
        <v>7052</v>
      </c>
      <c r="I2641" t="s">
        <v>7035</v>
      </c>
      <c r="J2641" t="s">
        <v>22</v>
      </c>
      <c r="K2641" t="s">
        <v>22</v>
      </c>
      <c r="L2641">
        <v>118</v>
      </c>
      <c r="M2641" t="s">
        <v>17466</v>
      </c>
      <c r="N2641" t="s">
        <v>22</v>
      </c>
      <c r="O2641" t="s">
        <v>22</v>
      </c>
    </row>
    <row r="2642" spans="1:15" x14ac:dyDescent="0.35">
      <c r="A2642" t="s">
        <v>9111</v>
      </c>
      <c r="B2642" t="s">
        <v>17466</v>
      </c>
      <c r="C2642" t="s">
        <v>22</v>
      </c>
      <c r="D2642" t="s">
        <v>22</v>
      </c>
      <c r="E2642" t="s">
        <v>14334</v>
      </c>
      <c r="F2642" t="s">
        <v>13347</v>
      </c>
      <c r="G2642" t="s">
        <v>22</v>
      </c>
      <c r="H2642" t="s">
        <v>7052</v>
      </c>
      <c r="I2642" t="s">
        <v>7035</v>
      </c>
      <c r="J2642" t="s">
        <v>22</v>
      </c>
      <c r="K2642" t="s">
        <v>22</v>
      </c>
      <c r="L2642">
        <v>118</v>
      </c>
      <c r="M2642" t="s">
        <v>17466</v>
      </c>
      <c r="N2642" t="s">
        <v>22</v>
      </c>
      <c r="O2642" t="s">
        <v>22</v>
      </c>
    </row>
    <row r="2643" spans="1:15" x14ac:dyDescent="0.35">
      <c r="A2643" t="s">
        <v>9111</v>
      </c>
      <c r="B2643" t="s">
        <v>17469</v>
      </c>
      <c r="C2643" t="s">
        <v>22</v>
      </c>
      <c r="D2643" t="s">
        <v>22</v>
      </c>
      <c r="E2643" t="s">
        <v>13352</v>
      </c>
      <c r="F2643" t="s">
        <v>13351</v>
      </c>
      <c r="G2643" t="s">
        <v>22</v>
      </c>
      <c r="H2643" t="s">
        <v>22</v>
      </c>
      <c r="I2643" t="s">
        <v>22</v>
      </c>
      <c r="J2643" t="s">
        <v>22</v>
      </c>
      <c r="K2643" t="s">
        <v>22</v>
      </c>
      <c r="L2643" t="s">
        <v>22</v>
      </c>
      <c r="M2643" t="s">
        <v>17469</v>
      </c>
      <c r="N2643" t="s">
        <v>22</v>
      </c>
      <c r="O2643" t="s">
        <v>22</v>
      </c>
    </row>
    <row r="2644" spans="1:15" x14ac:dyDescent="0.35">
      <c r="A2644" t="s">
        <v>9111</v>
      </c>
      <c r="B2644" t="s">
        <v>17470</v>
      </c>
      <c r="C2644" t="s">
        <v>22</v>
      </c>
      <c r="D2644" t="s">
        <v>22</v>
      </c>
      <c r="E2644" t="s">
        <v>14334</v>
      </c>
      <c r="F2644" t="s">
        <v>13347</v>
      </c>
      <c r="G2644" t="s">
        <v>22</v>
      </c>
      <c r="H2644" t="s">
        <v>7052</v>
      </c>
      <c r="I2644" t="s">
        <v>22</v>
      </c>
      <c r="J2644" t="s">
        <v>22</v>
      </c>
      <c r="K2644" t="s">
        <v>22</v>
      </c>
      <c r="L2644" t="s">
        <v>22</v>
      </c>
      <c r="M2644" t="s">
        <v>17470</v>
      </c>
      <c r="N2644" t="s">
        <v>22</v>
      </c>
      <c r="O2644" t="s">
        <v>22</v>
      </c>
    </row>
    <row r="2645" spans="1:15" x14ac:dyDescent="0.35">
      <c r="A2645" t="s">
        <v>9111</v>
      </c>
      <c r="B2645" t="s">
        <v>17471</v>
      </c>
      <c r="C2645" t="s">
        <v>22</v>
      </c>
      <c r="D2645" t="s">
        <v>22</v>
      </c>
      <c r="E2645" t="s">
        <v>14334</v>
      </c>
      <c r="F2645" t="s">
        <v>13347</v>
      </c>
      <c r="G2645" t="s">
        <v>22</v>
      </c>
      <c r="H2645" t="s">
        <v>490</v>
      </c>
      <c r="I2645" t="s">
        <v>22</v>
      </c>
      <c r="J2645" t="s">
        <v>22</v>
      </c>
      <c r="K2645" t="s">
        <v>22</v>
      </c>
      <c r="L2645" t="s">
        <v>22</v>
      </c>
      <c r="M2645" t="s">
        <v>17471</v>
      </c>
      <c r="N2645" t="s">
        <v>22</v>
      </c>
      <c r="O2645" t="s">
        <v>22</v>
      </c>
    </row>
    <row r="2646" spans="1:15" x14ac:dyDescent="0.35">
      <c r="A2646" t="s">
        <v>9111</v>
      </c>
      <c r="B2646" t="s">
        <v>17472</v>
      </c>
      <c r="C2646" t="s">
        <v>22</v>
      </c>
      <c r="D2646" t="s">
        <v>22</v>
      </c>
      <c r="E2646" t="s">
        <v>14334</v>
      </c>
      <c r="F2646" t="s">
        <v>13347</v>
      </c>
      <c r="G2646" t="s">
        <v>22</v>
      </c>
      <c r="H2646" t="s">
        <v>7052</v>
      </c>
      <c r="I2646" t="s">
        <v>22</v>
      </c>
      <c r="J2646" t="s">
        <v>22</v>
      </c>
      <c r="K2646" t="s">
        <v>22</v>
      </c>
      <c r="L2646" t="s">
        <v>22</v>
      </c>
      <c r="M2646" t="s">
        <v>17472</v>
      </c>
      <c r="N2646" t="s">
        <v>22</v>
      </c>
      <c r="O2646" t="s">
        <v>22</v>
      </c>
    </row>
    <row r="2647" spans="1:15" x14ac:dyDescent="0.35">
      <c r="A2647" t="s">
        <v>9111</v>
      </c>
      <c r="B2647" t="s">
        <v>17473</v>
      </c>
      <c r="C2647" t="s">
        <v>22</v>
      </c>
      <c r="D2647" t="s">
        <v>22</v>
      </c>
      <c r="E2647" t="s">
        <v>14334</v>
      </c>
      <c r="F2647" t="s">
        <v>13347</v>
      </c>
      <c r="G2647" t="s">
        <v>22</v>
      </c>
      <c r="H2647" t="s">
        <v>7052</v>
      </c>
      <c r="I2647" t="s">
        <v>22</v>
      </c>
      <c r="J2647" t="s">
        <v>22</v>
      </c>
      <c r="K2647" t="s">
        <v>22</v>
      </c>
      <c r="L2647" t="s">
        <v>22</v>
      </c>
      <c r="M2647" t="s">
        <v>17473</v>
      </c>
      <c r="N2647" t="s">
        <v>22</v>
      </c>
      <c r="O2647" t="s">
        <v>22</v>
      </c>
    </row>
    <row r="2648" spans="1:15" x14ac:dyDescent="0.35">
      <c r="A2648" t="s">
        <v>9111</v>
      </c>
      <c r="B2648" t="s">
        <v>17474</v>
      </c>
      <c r="C2648" t="s">
        <v>22</v>
      </c>
      <c r="D2648" t="s">
        <v>22</v>
      </c>
      <c r="E2648" t="s">
        <v>14334</v>
      </c>
      <c r="F2648" t="s">
        <v>13347</v>
      </c>
      <c r="G2648" t="s">
        <v>22</v>
      </c>
      <c r="H2648" t="s">
        <v>22</v>
      </c>
      <c r="I2648" t="s">
        <v>22</v>
      </c>
      <c r="J2648" t="s">
        <v>22</v>
      </c>
      <c r="K2648" t="s">
        <v>22</v>
      </c>
      <c r="L2648" t="s">
        <v>22</v>
      </c>
      <c r="M2648" t="s">
        <v>17474</v>
      </c>
      <c r="N2648" t="s">
        <v>22</v>
      </c>
      <c r="O2648" t="s">
        <v>22</v>
      </c>
    </row>
    <row r="2649" spans="1:15" x14ac:dyDescent="0.35">
      <c r="A2649" t="s">
        <v>9111</v>
      </c>
      <c r="B2649" t="s">
        <v>17475</v>
      </c>
      <c r="C2649" t="s">
        <v>22</v>
      </c>
      <c r="D2649" t="s">
        <v>22</v>
      </c>
      <c r="E2649" t="s">
        <v>14334</v>
      </c>
      <c r="F2649" t="s">
        <v>13347</v>
      </c>
      <c r="G2649" t="s">
        <v>22</v>
      </c>
      <c r="H2649" t="s">
        <v>7052</v>
      </c>
      <c r="I2649" t="s">
        <v>22</v>
      </c>
      <c r="J2649" t="s">
        <v>22</v>
      </c>
      <c r="K2649" t="s">
        <v>22</v>
      </c>
      <c r="L2649" t="s">
        <v>22</v>
      </c>
      <c r="M2649" t="s">
        <v>17475</v>
      </c>
      <c r="N2649" t="s">
        <v>22</v>
      </c>
      <c r="O2649" t="s">
        <v>22</v>
      </c>
    </row>
    <row r="2650" spans="1:15" x14ac:dyDescent="0.35">
      <c r="A2650" t="s">
        <v>9111</v>
      </c>
      <c r="B2650" t="s">
        <v>17476</v>
      </c>
      <c r="C2650" t="s">
        <v>22</v>
      </c>
      <c r="D2650" t="s">
        <v>22</v>
      </c>
      <c r="E2650" t="s">
        <v>14334</v>
      </c>
      <c r="F2650" t="s">
        <v>13347</v>
      </c>
      <c r="G2650" t="s">
        <v>22</v>
      </c>
      <c r="H2650" t="s">
        <v>22</v>
      </c>
      <c r="I2650" t="s">
        <v>22</v>
      </c>
      <c r="J2650" t="s">
        <v>22</v>
      </c>
      <c r="K2650" t="s">
        <v>22</v>
      </c>
      <c r="L2650" t="s">
        <v>22</v>
      </c>
      <c r="M2650" t="s">
        <v>17476</v>
      </c>
      <c r="N2650" t="s">
        <v>22</v>
      </c>
      <c r="O2650" t="s">
        <v>22</v>
      </c>
    </row>
    <row r="2651" spans="1:15" x14ac:dyDescent="0.35">
      <c r="A2651" t="s">
        <v>9111</v>
      </c>
      <c r="B2651" t="s">
        <v>17477</v>
      </c>
      <c r="C2651" t="s">
        <v>22</v>
      </c>
      <c r="D2651" t="s">
        <v>22</v>
      </c>
      <c r="E2651" t="s">
        <v>14334</v>
      </c>
      <c r="F2651" t="s">
        <v>13347</v>
      </c>
      <c r="G2651" t="s">
        <v>22</v>
      </c>
      <c r="H2651" t="s">
        <v>7052</v>
      </c>
      <c r="I2651" t="s">
        <v>22</v>
      </c>
      <c r="J2651" t="s">
        <v>22</v>
      </c>
      <c r="K2651" t="s">
        <v>22</v>
      </c>
      <c r="L2651" t="s">
        <v>22</v>
      </c>
      <c r="M2651" t="s">
        <v>17477</v>
      </c>
      <c r="N2651" t="s">
        <v>22</v>
      </c>
      <c r="O2651" t="s">
        <v>22</v>
      </c>
    </row>
    <row r="2652" spans="1:15" x14ac:dyDescent="0.35">
      <c r="A2652" t="s">
        <v>9111</v>
      </c>
      <c r="B2652" t="s">
        <v>17478</v>
      </c>
      <c r="C2652" t="s">
        <v>22</v>
      </c>
      <c r="D2652" t="s">
        <v>22</v>
      </c>
      <c r="E2652" t="s">
        <v>14349</v>
      </c>
      <c r="F2652" t="s">
        <v>13347</v>
      </c>
      <c r="G2652" t="s">
        <v>22</v>
      </c>
      <c r="H2652" t="s">
        <v>7052</v>
      </c>
      <c r="I2652" t="s">
        <v>22</v>
      </c>
      <c r="J2652" t="s">
        <v>22</v>
      </c>
      <c r="K2652" t="s">
        <v>22</v>
      </c>
      <c r="L2652" t="s">
        <v>22</v>
      </c>
      <c r="M2652" t="s">
        <v>17478</v>
      </c>
      <c r="N2652" t="s">
        <v>22</v>
      </c>
      <c r="O2652" t="s">
        <v>22</v>
      </c>
    </row>
    <row r="2653" spans="1:15" x14ac:dyDescent="0.35">
      <c r="A2653" t="s">
        <v>9111</v>
      </c>
      <c r="B2653" t="s">
        <v>17479</v>
      </c>
      <c r="C2653" t="s">
        <v>22</v>
      </c>
      <c r="D2653" t="s">
        <v>22</v>
      </c>
      <c r="E2653" t="s">
        <v>14349</v>
      </c>
      <c r="F2653" t="s">
        <v>13347</v>
      </c>
      <c r="G2653" t="s">
        <v>22</v>
      </c>
      <c r="H2653" t="s">
        <v>7052</v>
      </c>
      <c r="I2653" t="s">
        <v>22</v>
      </c>
      <c r="J2653" t="s">
        <v>22</v>
      </c>
      <c r="K2653" t="s">
        <v>22</v>
      </c>
      <c r="L2653" t="s">
        <v>22</v>
      </c>
      <c r="M2653" t="s">
        <v>17479</v>
      </c>
      <c r="N2653" t="s">
        <v>22</v>
      </c>
      <c r="O2653" t="s">
        <v>22</v>
      </c>
    </row>
    <row r="2654" spans="1:15" x14ac:dyDescent="0.35">
      <c r="A2654" t="s">
        <v>9111</v>
      </c>
      <c r="B2654" t="s">
        <v>17480</v>
      </c>
      <c r="C2654" t="s">
        <v>22</v>
      </c>
      <c r="D2654" t="s">
        <v>22</v>
      </c>
      <c r="E2654" t="s">
        <v>14349</v>
      </c>
      <c r="F2654" t="s">
        <v>13347</v>
      </c>
      <c r="G2654" t="s">
        <v>22</v>
      </c>
      <c r="H2654" t="s">
        <v>7052</v>
      </c>
      <c r="I2654" t="s">
        <v>22</v>
      </c>
      <c r="J2654" t="s">
        <v>22</v>
      </c>
      <c r="K2654" t="s">
        <v>22</v>
      </c>
      <c r="L2654" t="s">
        <v>22</v>
      </c>
      <c r="M2654" t="s">
        <v>17480</v>
      </c>
      <c r="N2654" t="s">
        <v>22</v>
      </c>
      <c r="O2654" t="s">
        <v>22</v>
      </c>
    </row>
    <row r="2655" spans="1:15" x14ac:dyDescent="0.35">
      <c r="A2655" t="s">
        <v>9111</v>
      </c>
      <c r="B2655" t="s">
        <v>17481</v>
      </c>
      <c r="C2655" t="s">
        <v>22</v>
      </c>
      <c r="D2655" t="s">
        <v>22</v>
      </c>
      <c r="E2655" t="s">
        <v>14334</v>
      </c>
      <c r="F2655" t="s">
        <v>13347</v>
      </c>
      <c r="G2655" t="s">
        <v>22</v>
      </c>
      <c r="H2655" t="s">
        <v>7052</v>
      </c>
      <c r="I2655" t="s">
        <v>22</v>
      </c>
      <c r="J2655" t="s">
        <v>22</v>
      </c>
      <c r="K2655" t="s">
        <v>22</v>
      </c>
      <c r="L2655">
        <v>90</v>
      </c>
      <c r="M2655" t="s">
        <v>17481</v>
      </c>
      <c r="N2655" t="s">
        <v>22</v>
      </c>
      <c r="O2655" t="s">
        <v>22</v>
      </c>
    </row>
    <row r="2656" spans="1:15" x14ac:dyDescent="0.35">
      <c r="A2656" t="s">
        <v>9111</v>
      </c>
      <c r="B2656" t="s">
        <v>17482</v>
      </c>
      <c r="C2656" t="s">
        <v>22</v>
      </c>
      <c r="D2656" t="s">
        <v>22</v>
      </c>
      <c r="E2656" t="s">
        <v>13352</v>
      </c>
      <c r="F2656" t="s">
        <v>13351</v>
      </c>
      <c r="G2656" t="s">
        <v>22</v>
      </c>
      <c r="H2656" t="s">
        <v>7054</v>
      </c>
      <c r="I2656" t="s">
        <v>22</v>
      </c>
      <c r="J2656" t="s">
        <v>22</v>
      </c>
      <c r="K2656" t="s">
        <v>22</v>
      </c>
      <c r="L2656" t="s">
        <v>22</v>
      </c>
      <c r="M2656" t="s">
        <v>17482</v>
      </c>
      <c r="N2656" t="s">
        <v>22</v>
      </c>
      <c r="O2656" t="s">
        <v>22</v>
      </c>
    </row>
    <row r="2657" spans="1:15" x14ac:dyDescent="0.35">
      <c r="A2657" t="s">
        <v>9111</v>
      </c>
      <c r="B2657" t="s">
        <v>17483</v>
      </c>
      <c r="C2657" t="s">
        <v>22</v>
      </c>
      <c r="D2657" t="s">
        <v>22</v>
      </c>
      <c r="E2657" t="s">
        <v>13352</v>
      </c>
      <c r="F2657" t="s">
        <v>13351</v>
      </c>
      <c r="G2657" t="s">
        <v>22</v>
      </c>
      <c r="H2657" t="s">
        <v>7054</v>
      </c>
      <c r="I2657" t="s">
        <v>22</v>
      </c>
      <c r="J2657" t="s">
        <v>22</v>
      </c>
      <c r="K2657" t="s">
        <v>22</v>
      </c>
      <c r="L2657" t="s">
        <v>22</v>
      </c>
      <c r="M2657" t="s">
        <v>17483</v>
      </c>
      <c r="N2657" t="s">
        <v>22</v>
      </c>
      <c r="O2657" t="s">
        <v>22</v>
      </c>
    </row>
    <row r="2658" spans="1:15" x14ac:dyDescent="0.35">
      <c r="A2658" t="s">
        <v>9111</v>
      </c>
      <c r="B2658" t="s">
        <v>17484</v>
      </c>
      <c r="C2658" t="s">
        <v>22</v>
      </c>
      <c r="D2658" t="s">
        <v>22</v>
      </c>
      <c r="E2658" t="s">
        <v>14334</v>
      </c>
      <c r="F2658" t="s">
        <v>13347</v>
      </c>
      <c r="G2658" t="s">
        <v>22</v>
      </c>
      <c r="H2658" t="s">
        <v>7052</v>
      </c>
      <c r="I2658" t="s">
        <v>22</v>
      </c>
      <c r="J2658" t="s">
        <v>22</v>
      </c>
      <c r="K2658" t="s">
        <v>22</v>
      </c>
      <c r="L2658" t="s">
        <v>22</v>
      </c>
      <c r="M2658" t="s">
        <v>17485</v>
      </c>
      <c r="N2658" t="s">
        <v>22</v>
      </c>
      <c r="O2658" t="s">
        <v>22</v>
      </c>
    </row>
    <row r="2659" spans="1:15" x14ac:dyDescent="0.35">
      <c r="A2659" t="s">
        <v>9111</v>
      </c>
      <c r="B2659" t="s">
        <v>17486</v>
      </c>
      <c r="C2659" t="s">
        <v>22</v>
      </c>
      <c r="D2659" t="s">
        <v>22</v>
      </c>
      <c r="E2659" t="s">
        <v>14334</v>
      </c>
      <c r="F2659" t="s">
        <v>13347</v>
      </c>
      <c r="G2659" t="s">
        <v>22</v>
      </c>
      <c r="H2659" t="s">
        <v>22</v>
      </c>
      <c r="I2659" t="s">
        <v>22</v>
      </c>
      <c r="J2659" t="s">
        <v>22</v>
      </c>
      <c r="K2659" t="s">
        <v>22</v>
      </c>
      <c r="L2659" t="s">
        <v>22</v>
      </c>
      <c r="M2659" t="s">
        <v>17487</v>
      </c>
      <c r="N2659" t="s">
        <v>22</v>
      </c>
      <c r="O2659" t="s">
        <v>22</v>
      </c>
    </row>
    <row r="2660" spans="1:15" x14ac:dyDescent="0.35">
      <c r="A2660" t="s">
        <v>9111</v>
      </c>
      <c r="B2660" t="s">
        <v>17487</v>
      </c>
      <c r="C2660" t="s">
        <v>22</v>
      </c>
      <c r="D2660" t="s">
        <v>22</v>
      </c>
      <c r="E2660" t="s">
        <v>15173</v>
      </c>
      <c r="F2660" t="s">
        <v>9900</v>
      </c>
      <c r="G2660" t="s">
        <v>22</v>
      </c>
      <c r="H2660" t="s">
        <v>22</v>
      </c>
      <c r="I2660" t="s">
        <v>22</v>
      </c>
      <c r="J2660" t="s">
        <v>22</v>
      </c>
      <c r="K2660" t="s">
        <v>22</v>
      </c>
      <c r="L2660" t="s">
        <v>22</v>
      </c>
      <c r="M2660" t="s">
        <v>17487</v>
      </c>
      <c r="N2660" t="s">
        <v>22</v>
      </c>
      <c r="O2660" t="s">
        <v>22</v>
      </c>
    </row>
    <row r="2661" spans="1:15" x14ac:dyDescent="0.35">
      <c r="A2661" t="s">
        <v>9111</v>
      </c>
      <c r="B2661" t="s">
        <v>17488</v>
      </c>
      <c r="C2661" t="s">
        <v>22</v>
      </c>
      <c r="D2661" t="s">
        <v>22</v>
      </c>
      <c r="E2661" t="s">
        <v>14334</v>
      </c>
      <c r="F2661" t="s">
        <v>9900</v>
      </c>
      <c r="G2661" t="s">
        <v>22</v>
      </c>
      <c r="H2661" t="s">
        <v>22</v>
      </c>
      <c r="I2661" t="s">
        <v>22</v>
      </c>
      <c r="J2661" t="s">
        <v>22</v>
      </c>
      <c r="K2661" t="s">
        <v>22</v>
      </c>
      <c r="L2661" t="s">
        <v>22</v>
      </c>
      <c r="M2661" t="s">
        <v>17488</v>
      </c>
      <c r="N2661" t="s">
        <v>22</v>
      </c>
      <c r="O2661" t="s">
        <v>22</v>
      </c>
    </row>
    <row r="2662" spans="1:15" x14ac:dyDescent="0.35">
      <c r="A2662" t="s">
        <v>9111</v>
      </c>
      <c r="B2662" t="s">
        <v>17489</v>
      </c>
      <c r="C2662" t="s">
        <v>22</v>
      </c>
      <c r="D2662" t="s">
        <v>22</v>
      </c>
      <c r="E2662" t="s">
        <v>14334</v>
      </c>
      <c r="F2662" t="s">
        <v>13347</v>
      </c>
      <c r="G2662" t="s">
        <v>22</v>
      </c>
      <c r="H2662" t="s">
        <v>22</v>
      </c>
      <c r="I2662" t="s">
        <v>22</v>
      </c>
      <c r="J2662" t="s">
        <v>22</v>
      </c>
      <c r="K2662" t="s">
        <v>22</v>
      </c>
      <c r="L2662" t="s">
        <v>22</v>
      </c>
      <c r="M2662" t="s">
        <v>17489</v>
      </c>
      <c r="N2662" t="s">
        <v>22</v>
      </c>
      <c r="O2662" t="s">
        <v>22</v>
      </c>
    </row>
    <row r="2663" spans="1:15" x14ac:dyDescent="0.35">
      <c r="A2663" t="s">
        <v>9111</v>
      </c>
      <c r="B2663" t="s">
        <v>17489</v>
      </c>
      <c r="C2663" t="s">
        <v>22</v>
      </c>
      <c r="D2663" t="s">
        <v>22</v>
      </c>
      <c r="E2663" t="s">
        <v>14334</v>
      </c>
      <c r="F2663" t="s">
        <v>13347</v>
      </c>
      <c r="G2663" t="s">
        <v>22</v>
      </c>
      <c r="H2663" t="s">
        <v>22</v>
      </c>
      <c r="I2663" t="s">
        <v>22</v>
      </c>
      <c r="J2663" t="s">
        <v>22</v>
      </c>
      <c r="K2663" t="s">
        <v>22</v>
      </c>
      <c r="L2663" t="s">
        <v>22</v>
      </c>
      <c r="M2663" t="s">
        <v>17489</v>
      </c>
      <c r="N2663" t="s">
        <v>22</v>
      </c>
      <c r="O2663" t="s">
        <v>22</v>
      </c>
    </row>
    <row r="2664" spans="1:15" x14ac:dyDescent="0.35">
      <c r="A2664" t="s">
        <v>9111</v>
      </c>
      <c r="B2664" t="s">
        <v>17490</v>
      </c>
      <c r="C2664" t="s">
        <v>22</v>
      </c>
      <c r="D2664" t="s">
        <v>22</v>
      </c>
      <c r="E2664" t="s">
        <v>14349</v>
      </c>
      <c r="F2664" t="s">
        <v>13347</v>
      </c>
      <c r="G2664" t="s">
        <v>22</v>
      </c>
      <c r="H2664" t="s">
        <v>7046</v>
      </c>
      <c r="I2664" t="s">
        <v>17491</v>
      </c>
      <c r="J2664" t="s">
        <v>17447</v>
      </c>
      <c r="K2664" t="s">
        <v>22</v>
      </c>
      <c r="L2664" t="s">
        <v>22</v>
      </c>
      <c r="M2664" t="s">
        <v>17490</v>
      </c>
      <c r="N2664" t="s">
        <v>22</v>
      </c>
      <c r="O2664" t="s">
        <v>22</v>
      </c>
    </row>
    <row r="2665" spans="1:15" x14ac:dyDescent="0.35">
      <c r="A2665" t="s">
        <v>9111</v>
      </c>
      <c r="B2665" t="s">
        <v>17492</v>
      </c>
      <c r="C2665" t="s">
        <v>22</v>
      </c>
      <c r="D2665" t="s">
        <v>22</v>
      </c>
      <c r="E2665" t="s">
        <v>14349</v>
      </c>
      <c r="F2665" t="s">
        <v>13347</v>
      </c>
      <c r="G2665" t="s">
        <v>22</v>
      </c>
      <c r="H2665" t="s">
        <v>7046</v>
      </c>
      <c r="I2665" t="s">
        <v>17491</v>
      </c>
      <c r="J2665" t="s">
        <v>17447</v>
      </c>
      <c r="K2665" t="s">
        <v>22</v>
      </c>
      <c r="L2665" t="s">
        <v>22</v>
      </c>
      <c r="M2665" t="s">
        <v>17490</v>
      </c>
      <c r="N2665" t="s">
        <v>22</v>
      </c>
      <c r="O2665" t="s">
        <v>22</v>
      </c>
    </row>
    <row r="2666" spans="1:15" x14ac:dyDescent="0.35">
      <c r="A2666" t="s">
        <v>9111</v>
      </c>
      <c r="B2666" t="s">
        <v>17493</v>
      </c>
      <c r="C2666" t="s">
        <v>22</v>
      </c>
      <c r="D2666" t="s">
        <v>22</v>
      </c>
      <c r="E2666" t="s">
        <v>14334</v>
      </c>
      <c r="F2666" t="s">
        <v>13347</v>
      </c>
      <c r="G2666" t="s">
        <v>22</v>
      </c>
      <c r="H2666" t="s">
        <v>22</v>
      </c>
      <c r="I2666" t="s">
        <v>22</v>
      </c>
      <c r="J2666" t="s">
        <v>22</v>
      </c>
      <c r="K2666" t="s">
        <v>22</v>
      </c>
      <c r="L2666" t="s">
        <v>22</v>
      </c>
      <c r="M2666" t="s">
        <v>17493</v>
      </c>
      <c r="N2666" t="s">
        <v>22</v>
      </c>
      <c r="O2666" t="s">
        <v>22</v>
      </c>
    </row>
    <row r="2667" spans="1:15" x14ac:dyDescent="0.35">
      <c r="A2667" t="s">
        <v>9111</v>
      </c>
      <c r="B2667" t="s">
        <v>17494</v>
      </c>
      <c r="C2667" t="s">
        <v>22</v>
      </c>
      <c r="D2667" t="s">
        <v>22</v>
      </c>
      <c r="E2667" t="s">
        <v>14334</v>
      </c>
      <c r="F2667" t="s">
        <v>13347</v>
      </c>
      <c r="G2667" t="s">
        <v>22</v>
      </c>
      <c r="H2667" t="s">
        <v>22</v>
      </c>
      <c r="I2667" t="s">
        <v>22</v>
      </c>
      <c r="J2667" t="s">
        <v>22</v>
      </c>
      <c r="K2667" t="s">
        <v>22</v>
      </c>
      <c r="L2667" t="s">
        <v>22</v>
      </c>
      <c r="M2667" t="s">
        <v>17494</v>
      </c>
      <c r="N2667" t="s">
        <v>22</v>
      </c>
      <c r="O2667" t="s">
        <v>22</v>
      </c>
    </row>
    <row r="2668" spans="1:15" x14ac:dyDescent="0.35">
      <c r="A2668" t="s">
        <v>9111</v>
      </c>
      <c r="B2668" t="s">
        <v>17495</v>
      </c>
      <c r="C2668" t="s">
        <v>22</v>
      </c>
      <c r="D2668" t="s">
        <v>22</v>
      </c>
      <c r="E2668" t="s">
        <v>14334</v>
      </c>
      <c r="F2668" t="s">
        <v>13347</v>
      </c>
      <c r="G2668" t="s">
        <v>22</v>
      </c>
      <c r="H2668" t="s">
        <v>22</v>
      </c>
      <c r="I2668" t="s">
        <v>22</v>
      </c>
      <c r="J2668" t="s">
        <v>22</v>
      </c>
      <c r="K2668" t="s">
        <v>22</v>
      </c>
      <c r="L2668" t="s">
        <v>22</v>
      </c>
      <c r="M2668" t="s">
        <v>17495</v>
      </c>
      <c r="N2668" t="s">
        <v>22</v>
      </c>
      <c r="O2668" t="s">
        <v>22</v>
      </c>
    </row>
    <row r="2669" spans="1:15" x14ac:dyDescent="0.35">
      <c r="A2669" t="s">
        <v>9111</v>
      </c>
      <c r="B2669" t="s">
        <v>17496</v>
      </c>
      <c r="C2669" t="s">
        <v>22</v>
      </c>
      <c r="D2669" t="s">
        <v>22</v>
      </c>
      <c r="E2669" t="s">
        <v>14334</v>
      </c>
      <c r="F2669" t="s">
        <v>13347</v>
      </c>
      <c r="G2669" t="s">
        <v>22</v>
      </c>
      <c r="H2669" t="s">
        <v>22</v>
      </c>
      <c r="I2669" t="s">
        <v>22</v>
      </c>
      <c r="J2669" t="s">
        <v>22</v>
      </c>
      <c r="K2669" t="s">
        <v>22</v>
      </c>
      <c r="L2669" t="s">
        <v>22</v>
      </c>
      <c r="M2669" t="s">
        <v>17496</v>
      </c>
      <c r="N2669" t="s">
        <v>22</v>
      </c>
      <c r="O2669" t="s">
        <v>22</v>
      </c>
    </row>
    <row r="2670" spans="1:15" x14ac:dyDescent="0.35">
      <c r="A2670" t="s">
        <v>9111</v>
      </c>
      <c r="B2670" t="s">
        <v>17497</v>
      </c>
      <c r="C2670" t="s">
        <v>22</v>
      </c>
      <c r="D2670" t="s">
        <v>22</v>
      </c>
      <c r="E2670" t="s">
        <v>14334</v>
      </c>
      <c r="F2670" t="s">
        <v>13347</v>
      </c>
      <c r="G2670" t="s">
        <v>22</v>
      </c>
      <c r="H2670" t="s">
        <v>490</v>
      </c>
      <c r="I2670" t="s">
        <v>22</v>
      </c>
      <c r="J2670" t="s">
        <v>22</v>
      </c>
      <c r="K2670" t="s">
        <v>22</v>
      </c>
      <c r="L2670" t="s">
        <v>22</v>
      </c>
      <c r="M2670" t="s">
        <v>17497</v>
      </c>
      <c r="N2670" t="s">
        <v>22</v>
      </c>
      <c r="O2670" t="s">
        <v>22</v>
      </c>
    </row>
    <row r="2671" spans="1:15" x14ac:dyDescent="0.35">
      <c r="A2671" t="s">
        <v>9111</v>
      </c>
      <c r="B2671" t="s">
        <v>17498</v>
      </c>
      <c r="C2671" t="s">
        <v>22</v>
      </c>
      <c r="D2671" t="s">
        <v>22</v>
      </c>
      <c r="E2671" t="s">
        <v>14349</v>
      </c>
      <c r="F2671" t="s">
        <v>13347</v>
      </c>
      <c r="G2671" t="s">
        <v>22</v>
      </c>
      <c r="H2671" t="s">
        <v>22</v>
      </c>
      <c r="I2671" t="s">
        <v>17491</v>
      </c>
      <c r="J2671" t="s">
        <v>22</v>
      </c>
      <c r="K2671" t="s">
        <v>22</v>
      </c>
      <c r="L2671" t="s">
        <v>22</v>
      </c>
      <c r="M2671" t="s">
        <v>17498</v>
      </c>
      <c r="N2671" t="s">
        <v>22</v>
      </c>
      <c r="O2671" t="s">
        <v>22</v>
      </c>
    </row>
    <row r="2672" spans="1:15" x14ac:dyDescent="0.35">
      <c r="A2672" t="s">
        <v>9111</v>
      </c>
      <c r="B2672" t="s">
        <v>17499</v>
      </c>
      <c r="C2672" t="s">
        <v>22</v>
      </c>
      <c r="D2672" t="s">
        <v>22</v>
      </c>
      <c r="E2672" t="s">
        <v>14334</v>
      </c>
      <c r="F2672" t="s">
        <v>13347</v>
      </c>
      <c r="G2672" t="s">
        <v>22</v>
      </c>
      <c r="H2672" t="s">
        <v>22</v>
      </c>
      <c r="I2672" t="s">
        <v>22</v>
      </c>
      <c r="J2672" t="s">
        <v>22</v>
      </c>
      <c r="K2672" t="s">
        <v>22</v>
      </c>
      <c r="L2672" t="s">
        <v>22</v>
      </c>
      <c r="M2672" t="s">
        <v>17498</v>
      </c>
      <c r="N2672" t="s">
        <v>22</v>
      </c>
      <c r="O2672" t="s">
        <v>22</v>
      </c>
    </row>
    <row r="2673" spans="1:15" x14ac:dyDescent="0.35">
      <c r="A2673" t="s">
        <v>9111</v>
      </c>
      <c r="B2673" t="s">
        <v>17500</v>
      </c>
      <c r="C2673" t="s">
        <v>22</v>
      </c>
      <c r="D2673" t="s">
        <v>22</v>
      </c>
      <c r="E2673" t="s">
        <v>14349</v>
      </c>
      <c r="F2673" t="s">
        <v>13347</v>
      </c>
      <c r="G2673" t="s">
        <v>22</v>
      </c>
      <c r="H2673" t="s">
        <v>7046</v>
      </c>
      <c r="I2673" t="s">
        <v>22</v>
      </c>
      <c r="J2673" t="s">
        <v>22</v>
      </c>
      <c r="K2673" t="s">
        <v>22</v>
      </c>
      <c r="L2673">
        <v>98</v>
      </c>
      <c r="M2673" t="s">
        <v>17500</v>
      </c>
      <c r="N2673" t="s">
        <v>22</v>
      </c>
      <c r="O2673" t="s">
        <v>22</v>
      </c>
    </row>
    <row r="2674" spans="1:15" x14ac:dyDescent="0.35">
      <c r="A2674" t="s">
        <v>9111</v>
      </c>
      <c r="B2674" t="s">
        <v>17501</v>
      </c>
      <c r="C2674" t="s">
        <v>22</v>
      </c>
      <c r="D2674" t="s">
        <v>22</v>
      </c>
      <c r="E2674" t="s">
        <v>14334</v>
      </c>
      <c r="F2674" t="s">
        <v>13347</v>
      </c>
      <c r="G2674" t="s">
        <v>22</v>
      </c>
      <c r="H2674" t="s">
        <v>22</v>
      </c>
      <c r="I2674" t="s">
        <v>22</v>
      </c>
      <c r="J2674" t="s">
        <v>22</v>
      </c>
      <c r="K2674" t="s">
        <v>22</v>
      </c>
      <c r="L2674" t="s">
        <v>22</v>
      </c>
      <c r="M2674" t="s">
        <v>17500</v>
      </c>
      <c r="N2674" t="s">
        <v>22</v>
      </c>
      <c r="O2674" t="s">
        <v>22</v>
      </c>
    </row>
    <row r="2675" spans="1:15" x14ac:dyDescent="0.35">
      <c r="A2675" t="s">
        <v>9111</v>
      </c>
      <c r="B2675" t="s">
        <v>17502</v>
      </c>
      <c r="C2675" t="s">
        <v>22</v>
      </c>
      <c r="D2675" t="s">
        <v>22</v>
      </c>
      <c r="E2675" t="s">
        <v>14349</v>
      </c>
      <c r="F2675" t="s">
        <v>13347</v>
      </c>
      <c r="G2675" t="s">
        <v>22</v>
      </c>
      <c r="H2675" t="s">
        <v>7046</v>
      </c>
      <c r="I2675" t="s">
        <v>7035</v>
      </c>
      <c r="J2675" t="s">
        <v>17491</v>
      </c>
      <c r="K2675" t="s">
        <v>7025</v>
      </c>
      <c r="L2675">
        <v>115</v>
      </c>
      <c r="M2675" t="s">
        <v>17502</v>
      </c>
      <c r="N2675" t="s">
        <v>22</v>
      </c>
      <c r="O2675" t="s">
        <v>22</v>
      </c>
    </row>
    <row r="2676" spans="1:15" x14ac:dyDescent="0.35">
      <c r="A2676" t="s">
        <v>9111</v>
      </c>
      <c r="B2676" t="s">
        <v>17503</v>
      </c>
      <c r="C2676" t="s">
        <v>22</v>
      </c>
      <c r="D2676" t="s">
        <v>22</v>
      </c>
      <c r="E2676" t="s">
        <v>14334</v>
      </c>
      <c r="F2676" t="s">
        <v>13347</v>
      </c>
      <c r="G2676" t="s">
        <v>22</v>
      </c>
      <c r="H2676" t="s">
        <v>22</v>
      </c>
      <c r="I2676" t="s">
        <v>22</v>
      </c>
      <c r="J2676" t="s">
        <v>22</v>
      </c>
      <c r="K2676" t="s">
        <v>22</v>
      </c>
      <c r="L2676" t="s">
        <v>22</v>
      </c>
      <c r="M2676" t="s">
        <v>17502</v>
      </c>
      <c r="N2676" t="s">
        <v>22</v>
      </c>
      <c r="O2676" t="s">
        <v>22</v>
      </c>
    </row>
    <row r="2677" spans="1:15" x14ac:dyDescent="0.35">
      <c r="A2677" t="s">
        <v>9111</v>
      </c>
      <c r="B2677" t="s">
        <v>17504</v>
      </c>
      <c r="C2677" t="s">
        <v>22</v>
      </c>
      <c r="D2677" t="s">
        <v>22</v>
      </c>
      <c r="E2677" t="s">
        <v>14349</v>
      </c>
      <c r="F2677" t="s">
        <v>13347</v>
      </c>
      <c r="G2677" t="s">
        <v>22</v>
      </c>
      <c r="H2677" t="s">
        <v>22</v>
      </c>
      <c r="I2677" t="s">
        <v>17430</v>
      </c>
      <c r="J2677" t="s">
        <v>22</v>
      </c>
      <c r="K2677" t="s">
        <v>22</v>
      </c>
      <c r="L2677" t="s">
        <v>22</v>
      </c>
      <c r="M2677" t="s">
        <v>17504</v>
      </c>
      <c r="N2677" t="s">
        <v>22</v>
      </c>
      <c r="O2677" t="s">
        <v>22</v>
      </c>
    </row>
    <row r="2678" spans="1:15" x14ac:dyDescent="0.35">
      <c r="A2678" t="s">
        <v>9111</v>
      </c>
      <c r="B2678" t="s">
        <v>17505</v>
      </c>
      <c r="C2678" t="s">
        <v>22</v>
      </c>
      <c r="D2678" t="s">
        <v>22</v>
      </c>
      <c r="E2678" t="s">
        <v>14334</v>
      </c>
      <c r="F2678" t="s">
        <v>13347</v>
      </c>
      <c r="G2678" t="s">
        <v>22</v>
      </c>
      <c r="H2678" t="s">
        <v>22</v>
      </c>
      <c r="I2678" t="s">
        <v>22</v>
      </c>
      <c r="J2678" t="s">
        <v>22</v>
      </c>
      <c r="K2678" t="s">
        <v>22</v>
      </c>
      <c r="L2678" t="s">
        <v>22</v>
      </c>
      <c r="M2678" t="s">
        <v>17505</v>
      </c>
      <c r="N2678" t="s">
        <v>22</v>
      </c>
      <c r="O2678" t="s">
        <v>22</v>
      </c>
    </row>
    <row r="2679" spans="1:15" x14ac:dyDescent="0.35">
      <c r="A2679" t="s">
        <v>9111</v>
      </c>
      <c r="B2679" t="s">
        <v>17506</v>
      </c>
      <c r="C2679" t="s">
        <v>22</v>
      </c>
      <c r="D2679" t="s">
        <v>22</v>
      </c>
      <c r="E2679" t="s">
        <v>14334</v>
      </c>
      <c r="F2679" t="s">
        <v>13347</v>
      </c>
      <c r="G2679" t="s">
        <v>22</v>
      </c>
      <c r="H2679" t="s">
        <v>22</v>
      </c>
      <c r="I2679" t="s">
        <v>22</v>
      </c>
      <c r="J2679" t="s">
        <v>22</v>
      </c>
      <c r="K2679" t="s">
        <v>22</v>
      </c>
      <c r="L2679" t="s">
        <v>22</v>
      </c>
      <c r="M2679" t="s">
        <v>17505</v>
      </c>
      <c r="N2679" t="s">
        <v>22</v>
      </c>
      <c r="O2679" t="s">
        <v>22</v>
      </c>
    </row>
    <row r="2680" spans="1:15" x14ac:dyDescent="0.35">
      <c r="A2680" t="s">
        <v>9111</v>
      </c>
      <c r="B2680" t="s">
        <v>17507</v>
      </c>
      <c r="C2680" t="s">
        <v>22</v>
      </c>
      <c r="D2680" t="s">
        <v>22</v>
      </c>
      <c r="E2680" t="s">
        <v>14334</v>
      </c>
      <c r="F2680" t="s">
        <v>13347</v>
      </c>
      <c r="G2680" t="s">
        <v>22</v>
      </c>
      <c r="H2680" t="s">
        <v>22</v>
      </c>
      <c r="I2680" t="s">
        <v>22</v>
      </c>
      <c r="J2680" t="s">
        <v>22</v>
      </c>
      <c r="K2680" t="s">
        <v>22</v>
      </c>
      <c r="L2680" t="s">
        <v>22</v>
      </c>
      <c r="M2680" t="s">
        <v>17507</v>
      </c>
      <c r="N2680" t="s">
        <v>22</v>
      </c>
      <c r="O2680" t="s">
        <v>22</v>
      </c>
    </row>
    <row r="2681" spans="1:15" x14ac:dyDescent="0.35">
      <c r="A2681" t="s">
        <v>9111</v>
      </c>
      <c r="B2681" t="s">
        <v>17508</v>
      </c>
      <c r="C2681" t="s">
        <v>22</v>
      </c>
      <c r="D2681" t="s">
        <v>22</v>
      </c>
      <c r="E2681" t="s">
        <v>14334</v>
      </c>
      <c r="F2681" t="s">
        <v>13347</v>
      </c>
      <c r="G2681" t="s">
        <v>22</v>
      </c>
      <c r="H2681" t="s">
        <v>22</v>
      </c>
      <c r="I2681" t="s">
        <v>22</v>
      </c>
      <c r="J2681" t="s">
        <v>22</v>
      </c>
      <c r="K2681" t="s">
        <v>22</v>
      </c>
      <c r="L2681" t="s">
        <v>22</v>
      </c>
      <c r="M2681" t="s">
        <v>17508</v>
      </c>
      <c r="N2681" t="s">
        <v>22</v>
      </c>
      <c r="O2681" t="s">
        <v>22</v>
      </c>
    </row>
    <row r="2682" spans="1:15" x14ac:dyDescent="0.35">
      <c r="A2682" t="s">
        <v>9111</v>
      </c>
      <c r="B2682" t="s">
        <v>17509</v>
      </c>
      <c r="C2682" t="s">
        <v>22</v>
      </c>
      <c r="D2682" t="s">
        <v>22</v>
      </c>
      <c r="E2682" t="s">
        <v>14951</v>
      </c>
      <c r="F2682" t="s">
        <v>13347</v>
      </c>
      <c r="G2682" t="s">
        <v>22</v>
      </c>
      <c r="H2682" t="s">
        <v>7046</v>
      </c>
      <c r="I2682" t="s">
        <v>17510</v>
      </c>
      <c r="J2682" t="s">
        <v>22</v>
      </c>
      <c r="K2682" t="s">
        <v>22</v>
      </c>
      <c r="L2682">
        <v>97.5</v>
      </c>
      <c r="M2682" t="s">
        <v>17509</v>
      </c>
      <c r="N2682" t="s">
        <v>22</v>
      </c>
      <c r="O2682" t="s">
        <v>22</v>
      </c>
    </row>
    <row r="2683" spans="1:15" x14ac:dyDescent="0.35">
      <c r="A2683" t="s">
        <v>9111</v>
      </c>
      <c r="B2683" t="s">
        <v>17511</v>
      </c>
      <c r="C2683" t="s">
        <v>22</v>
      </c>
      <c r="D2683" t="s">
        <v>22</v>
      </c>
      <c r="E2683" t="s">
        <v>14334</v>
      </c>
      <c r="F2683" t="s">
        <v>13347</v>
      </c>
      <c r="G2683" t="s">
        <v>22</v>
      </c>
      <c r="H2683" t="s">
        <v>22</v>
      </c>
      <c r="I2683" t="s">
        <v>22</v>
      </c>
      <c r="J2683" t="s">
        <v>22</v>
      </c>
      <c r="K2683" t="s">
        <v>22</v>
      </c>
      <c r="L2683" t="s">
        <v>22</v>
      </c>
      <c r="M2683" t="s">
        <v>17511</v>
      </c>
      <c r="N2683" t="s">
        <v>22</v>
      </c>
      <c r="O2683" t="s">
        <v>22</v>
      </c>
    </row>
    <row r="2684" spans="1:15" x14ac:dyDescent="0.35">
      <c r="A2684" t="s">
        <v>9111</v>
      </c>
      <c r="B2684" t="s">
        <v>17512</v>
      </c>
      <c r="C2684" t="s">
        <v>22</v>
      </c>
      <c r="D2684" t="s">
        <v>22</v>
      </c>
      <c r="E2684" t="s">
        <v>14334</v>
      </c>
      <c r="F2684" t="s">
        <v>13347</v>
      </c>
      <c r="G2684" t="s">
        <v>22</v>
      </c>
      <c r="H2684" t="s">
        <v>22</v>
      </c>
      <c r="I2684" t="s">
        <v>22</v>
      </c>
      <c r="J2684" t="s">
        <v>22</v>
      </c>
      <c r="K2684" t="s">
        <v>22</v>
      </c>
      <c r="L2684" t="s">
        <v>22</v>
      </c>
      <c r="M2684" t="s">
        <v>17513</v>
      </c>
      <c r="N2684" t="s">
        <v>22</v>
      </c>
      <c r="O2684" t="s">
        <v>22</v>
      </c>
    </row>
    <row r="2685" spans="1:15" x14ac:dyDescent="0.35">
      <c r="A2685" t="s">
        <v>9111</v>
      </c>
      <c r="B2685" t="s">
        <v>17514</v>
      </c>
      <c r="C2685" t="s">
        <v>22</v>
      </c>
      <c r="D2685" t="s">
        <v>22</v>
      </c>
      <c r="E2685" t="s">
        <v>14334</v>
      </c>
      <c r="F2685" t="s">
        <v>13347</v>
      </c>
      <c r="G2685" t="s">
        <v>22</v>
      </c>
      <c r="H2685" t="s">
        <v>22</v>
      </c>
      <c r="I2685" t="s">
        <v>22</v>
      </c>
      <c r="J2685" t="s">
        <v>22</v>
      </c>
      <c r="K2685" t="s">
        <v>22</v>
      </c>
      <c r="L2685" t="s">
        <v>22</v>
      </c>
      <c r="M2685" t="s">
        <v>17515</v>
      </c>
      <c r="N2685" t="s">
        <v>22</v>
      </c>
      <c r="O2685" t="s">
        <v>22</v>
      </c>
    </row>
    <row r="2686" spans="1:15" x14ac:dyDescent="0.35">
      <c r="A2686" t="s">
        <v>9111</v>
      </c>
      <c r="B2686" t="s">
        <v>17516</v>
      </c>
      <c r="C2686" t="s">
        <v>22</v>
      </c>
      <c r="D2686" t="s">
        <v>22</v>
      </c>
      <c r="E2686" t="s">
        <v>14334</v>
      </c>
      <c r="F2686" t="s">
        <v>13347</v>
      </c>
      <c r="G2686" t="s">
        <v>22</v>
      </c>
      <c r="H2686" t="s">
        <v>22</v>
      </c>
      <c r="I2686" t="s">
        <v>22</v>
      </c>
      <c r="J2686" t="s">
        <v>22</v>
      </c>
      <c r="K2686" t="s">
        <v>22</v>
      </c>
      <c r="L2686" t="s">
        <v>22</v>
      </c>
      <c r="M2686" t="s">
        <v>17517</v>
      </c>
      <c r="N2686" t="s">
        <v>22</v>
      </c>
      <c r="O2686" t="s">
        <v>22</v>
      </c>
    </row>
    <row r="2687" spans="1:15" x14ac:dyDescent="0.35">
      <c r="A2687" t="s">
        <v>9111</v>
      </c>
      <c r="B2687" t="s">
        <v>17518</v>
      </c>
      <c r="C2687" t="s">
        <v>22</v>
      </c>
      <c r="D2687" t="s">
        <v>22</v>
      </c>
      <c r="E2687" t="s">
        <v>14334</v>
      </c>
      <c r="F2687" t="s">
        <v>13347</v>
      </c>
      <c r="G2687" t="s">
        <v>22</v>
      </c>
      <c r="H2687" t="s">
        <v>22</v>
      </c>
      <c r="I2687" t="s">
        <v>22</v>
      </c>
      <c r="J2687" t="s">
        <v>22</v>
      </c>
      <c r="K2687" t="s">
        <v>22</v>
      </c>
      <c r="L2687" t="s">
        <v>22</v>
      </c>
      <c r="M2687" t="s">
        <v>17519</v>
      </c>
      <c r="N2687" t="s">
        <v>22</v>
      </c>
      <c r="O2687" t="s">
        <v>22</v>
      </c>
    </row>
    <row r="2688" spans="1:15" x14ac:dyDescent="0.35">
      <c r="A2688" t="s">
        <v>9111</v>
      </c>
      <c r="B2688" t="s">
        <v>17520</v>
      </c>
      <c r="C2688" t="s">
        <v>22</v>
      </c>
      <c r="D2688" t="s">
        <v>22</v>
      </c>
      <c r="E2688" t="s">
        <v>14334</v>
      </c>
      <c r="F2688" t="s">
        <v>13347</v>
      </c>
      <c r="G2688" t="s">
        <v>22</v>
      </c>
      <c r="H2688" t="s">
        <v>22</v>
      </c>
      <c r="I2688" t="s">
        <v>22</v>
      </c>
      <c r="J2688" t="s">
        <v>22</v>
      </c>
      <c r="K2688" t="s">
        <v>22</v>
      </c>
      <c r="L2688" t="s">
        <v>22</v>
      </c>
      <c r="M2688" t="s">
        <v>17520</v>
      </c>
      <c r="N2688" t="s">
        <v>22</v>
      </c>
      <c r="O2688" t="s">
        <v>22</v>
      </c>
    </row>
    <row r="2689" spans="1:15" x14ac:dyDescent="0.35">
      <c r="A2689" t="s">
        <v>9111</v>
      </c>
      <c r="B2689" t="s">
        <v>17521</v>
      </c>
      <c r="C2689" t="s">
        <v>22</v>
      </c>
      <c r="D2689" t="s">
        <v>22</v>
      </c>
      <c r="E2689" t="s">
        <v>14334</v>
      </c>
      <c r="F2689" t="s">
        <v>13347</v>
      </c>
      <c r="G2689" t="s">
        <v>22</v>
      </c>
      <c r="H2689" t="s">
        <v>22</v>
      </c>
      <c r="I2689" t="s">
        <v>22</v>
      </c>
      <c r="J2689" t="s">
        <v>22</v>
      </c>
      <c r="K2689" t="s">
        <v>22</v>
      </c>
      <c r="L2689" t="s">
        <v>22</v>
      </c>
      <c r="M2689" t="s">
        <v>17522</v>
      </c>
      <c r="N2689" t="s">
        <v>22</v>
      </c>
      <c r="O2689" t="s">
        <v>22</v>
      </c>
    </row>
    <row r="2690" spans="1:15" x14ac:dyDescent="0.35">
      <c r="A2690" t="s">
        <v>9111</v>
      </c>
      <c r="B2690" t="s">
        <v>17523</v>
      </c>
      <c r="C2690" t="s">
        <v>22</v>
      </c>
      <c r="D2690" t="s">
        <v>22</v>
      </c>
      <c r="E2690" t="s">
        <v>14334</v>
      </c>
      <c r="F2690" t="s">
        <v>13347</v>
      </c>
      <c r="G2690" t="s">
        <v>22</v>
      </c>
      <c r="H2690" t="s">
        <v>22</v>
      </c>
      <c r="I2690" t="s">
        <v>22</v>
      </c>
      <c r="J2690" t="s">
        <v>22</v>
      </c>
      <c r="K2690" t="s">
        <v>22</v>
      </c>
      <c r="L2690" t="s">
        <v>22</v>
      </c>
      <c r="M2690" t="s">
        <v>17524</v>
      </c>
      <c r="N2690" t="s">
        <v>22</v>
      </c>
      <c r="O2690" t="s">
        <v>22</v>
      </c>
    </row>
    <row r="2691" spans="1:15" x14ac:dyDescent="0.35">
      <c r="A2691" t="s">
        <v>9111</v>
      </c>
      <c r="B2691" t="s">
        <v>17525</v>
      </c>
      <c r="C2691" t="s">
        <v>22</v>
      </c>
      <c r="D2691" t="s">
        <v>22</v>
      </c>
      <c r="E2691" t="s">
        <v>14334</v>
      </c>
      <c r="F2691" t="s">
        <v>13347</v>
      </c>
      <c r="G2691" t="s">
        <v>22</v>
      </c>
      <c r="H2691" t="s">
        <v>22</v>
      </c>
      <c r="I2691" t="s">
        <v>22</v>
      </c>
      <c r="J2691" t="s">
        <v>22</v>
      </c>
      <c r="K2691" t="s">
        <v>22</v>
      </c>
      <c r="L2691">
        <v>125</v>
      </c>
      <c r="M2691" t="s">
        <v>17526</v>
      </c>
      <c r="N2691" t="s">
        <v>22</v>
      </c>
      <c r="O2691" t="s">
        <v>22</v>
      </c>
    </row>
    <row r="2692" spans="1:15" x14ac:dyDescent="0.35">
      <c r="A2692" t="s">
        <v>9111</v>
      </c>
      <c r="B2692" t="s">
        <v>17527</v>
      </c>
      <c r="C2692" t="s">
        <v>22</v>
      </c>
      <c r="D2692" t="s">
        <v>22</v>
      </c>
      <c r="E2692" t="s">
        <v>14349</v>
      </c>
      <c r="F2692" t="s">
        <v>13347</v>
      </c>
      <c r="G2692" t="s">
        <v>22</v>
      </c>
      <c r="H2692" t="s">
        <v>7052</v>
      </c>
      <c r="I2692" t="s">
        <v>7035</v>
      </c>
      <c r="J2692" t="s">
        <v>22</v>
      </c>
      <c r="K2692" t="s">
        <v>22</v>
      </c>
      <c r="L2692" t="s">
        <v>22</v>
      </c>
      <c r="M2692" t="s">
        <v>17527</v>
      </c>
      <c r="N2692" t="s">
        <v>22</v>
      </c>
      <c r="O2692" t="s">
        <v>22</v>
      </c>
    </row>
    <row r="2693" spans="1:15" x14ac:dyDescent="0.35">
      <c r="A2693" t="s">
        <v>9111</v>
      </c>
      <c r="B2693" t="s">
        <v>17528</v>
      </c>
      <c r="C2693" t="s">
        <v>22</v>
      </c>
      <c r="D2693" t="s">
        <v>22</v>
      </c>
      <c r="E2693" t="s">
        <v>14349</v>
      </c>
      <c r="F2693" t="s">
        <v>13347</v>
      </c>
      <c r="G2693" t="s">
        <v>22</v>
      </c>
      <c r="H2693" t="s">
        <v>7052</v>
      </c>
      <c r="I2693" t="s">
        <v>7035</v>
      </c>
      <c r="J2693" t="s">
        <v>22</v>
      </c>
      <c r="K2693" t="s">
        <v>22</v>
      </c>
      <c r="L2693" t="s">
        <v>22</v>
      </c>
      <c r="M2693" t="s">
        <v>17528</v>
      </c>
      <c r="N2693" t="s">
        <v>22</v>
      </c>
      <c r="O2693" t="s">
        <v>22</v>
      </c>
    </row>
    <row r="2694" spans="1:15" x14ac:dyDescent="0.35">
      <c r="A2694" t="s">
        <v>9111</v>
      </c>
      <c r="B2694" t="s">
        <v>17529</v>
      </c>
      <c r="C2694" t="s">
        <v>22</v>
      </c>
      <c r="D2694" t="s">
        <v>22</v>
      </c>
      <c r="E2694" t="s">
        <v>14334</v>
      </c>
      <c r="F2694" t="s">
        <v>13347</v>
      </c>
      <c r="G2694" t="s">
        <v>22</v>
      </c>
      <c r="H2694" t="s">
        <v>22</v>
      </c>
      <c r="I2694" t="s">
        <v>22</v>
      </c>
      <c r="J2694" t="s">
        <v>22</v>
      </c>
      <c r="K2694" t="s">
        <v>22</v>
      </c>
      <c r="L2694" t="s">
        <v>22</v>
      </c>
      <c r="M2694" t="s">
        <v>17529</v>
      </c>
      <c r="N2694" t="s">
        <v>22</v>
      </c>
      <c r="O2694" t="s">
        <v>22</v>
      </c>
    </row>
    <row r="2695" spans="1:15" x14ac:dyDescent="0.35">
      <c r="A2695" t="s">
        <v>9111</v>
      </c>
      <c r="B2695" t="s">
        <v>17530</v>
      </c>
      <c r="C2695" t="s">
        <v>22</v>
      </c>
      <c r="D2695" t="s">
        <v>22</v>
      </c>
      <c r="E2695" t="s">
        <v>14349</v>
      </c>
      <c r="F2695" t="s">
        <v>13347</v>
      </c>
      <c r="G2695" t="s">
        <v>22</v>
      </c>
      <c r="H2695" t="s">
        <v>22</v>
      </c>
      <c r="I2695" t="s">
        <v>7035</v>
      </c>
      <c r="J2695" t="s">
        <v>22</v>
      </c>
      <c r="K2695" t="s">
        <v>22</v>
      </c>
      <c r="L2695">
        <v>126.5</v>
      </c>
      <c r="M2695" t="s">
        <v>17530</v>
      </c>
      <c r="N2695" t="s">
        <v>22</v>
      </c>
      <c r="O2695" t="s">
        <v>22</v>
      </c>
    </row>
    <row r="2696" spans="1:15" x14ac:dyDescent="0.35">
      <c r="A2696" t="s">
        <v>9111</v>
      </c>
      <c r="B2696" t="s">
        <v>17531</v>
      </c>
      <c r="C2696" t="s">
        <v>22</v>
      </c>
      <c r="D2696" t="s">
        <v>22</v>
      </c>
      <c r="E2696" t="s">
        <v>14334</v>
      </c>
      <c r="F2696" t="s">
        <v>13347</v>
      </c>
      <c r="G2696" t="s">
        <v>22</v>
      </c>
      <c r="H2696" t="s">
        <v>22</v>
      </c>
      <c r="I2696" t="s">
        <v>22</v>
      </c>
      <c r="J2696" t="s">
        <v>22</v>
      </c>
      <c r="K2696" t="s">
        <v>22</v>
      </c>
      <c r="L2696" t="s">
        <v>22</v>
      </c>
      <c r="M2696" t="s">
        <v>17531</v>
      </c>
      <c r="N2696" t="s">
        <v>22</v>
      </c>
      <c r="O2696" t="s">
        <v>22</v>
      </c>
    </row>
    <row r="2697" spans="1:15" x14ac:dyDescent="0.35">
      <c r="A2697" t="s">
        <v>9111</v>
      </c>
      <c r="B2697" t="s">
        <v>17532</v>
      </c>
      <c r="C2697" t="s">
        <v>22</v>
      </c>
      <c r="D2697" t="s">
        <v>22</v>
      </c>
      <c r="E2697" t="s">
        <v>13352</v>
      </c>
      <c r="F2697" t="s">
        <v>13351</v>
      </c>
      <c r="G2697" t="s">
        <v>22</v>
      </c>
      <c r="H2697" t="s">
        <v>7054</v>
      </c>
      <c r="I2697" t="s">
        <v>22</v>
      </c>
      <c r="J2697" t="s">
        <v>22</v>
      </c>
      <c r="K2697" t="s">
        <v>22</v>
      </c>
      <c r="L2697" t="s">
        <v>22</v>
      </c>
      <c r="M2697" t="s">
        <v>17532</v>
      </c>
      <c r="N2697" t="s">
        <v>22</v>
      </c>
      <c r="O2697" t="s">
        <v>22</v>
      </c>
    </row>
    <row r="2698" spans="1:15" x14ac:dyDescent="0.35">
      <c r="A2698" t="s">
        <v>9111</v>
      </c>
      <c r="B2698" t="s">
        <v>17533</v>
      </c>
      <c r="C2698" t="s">
        <v>22</v>
      </c>
      <c r="D2698" t="s">
        <v>22</v>
      </c>
      <c r="E2698" t="s">
        <v>13352</v>
      </c>
      <c r="F2698" t="s">
        <v>13351</v>
      </c>
      <c r="G2698" t="s">
        <v>22</v>
      </c>
      <c r="H2698" t="s">
        <v>7054</v>
      </c>
      <c r="I2698" t="s">
        <v>22</v>
      </c>
      <c r="J2698" t="s">
        <v>22</v>
      </c>
      <c r="K2698" t="s">
        <v>22</v>
      </c>
      <c r="L2698" t="s">
        <v>22</v>
      </c>
      <c r="M2698" t="s">
        <v>17533</v>
      </c>
      <c r="N2698" t="s">
        <v>22</v>
      </c>
      <c r="O2698" t="s">
        <v>22</v>
      </c>
    </row>
    <row r="2699" spans="1:15" x14ac:dyDescent="0.35">
      <c r="A2699" t="s">
        <v>9111</v>
      </c>
      <c r="B2699" t="s">
        <v>17534</v>
      </c>
      <c r="C2699" t="s">
        <v>22</v>
      </c>
      <c r="D2699" t="s">
        <v>22</v>
      </c>
      <c r="E2699" t="s">
        <v>13352</v>
      </c>
      <c r="F2699" t="s">
        <v>13351</v>
      </c>
      <c r="G2699" t="s">
        <v>22</v>
      </c>
      <c r="H2699" t="s">
        <v>7054</v>
      </c>
      <c r="I2699" t="s">
        <v>22</v>
      </c>
      <c r="J2699" t="s">
        <v>22</v>
      </c>
      <c r="K2699" t="s">
        <v>22</v>
      </c>
      <c r="L2699" t="s">
        <v>22</v>
      </c>
      <c r="M2699" t="s">
        <v>17534</v>
      </c>
      <c r="N2699" t="s">
        <v>22</v>
      </c>
      <c r="O2699" t="s">
        <v>22</v>
      </c>
    </row>
    <row r="2700" spans="1:15" x14ac:dyDescent="0.35">
      <c r="A2700" t="s">
        <v>9111</v>
      </c>
      <c r="B2700" t="s">
        <v>17535</v>
      </c>
      <c r="C2700" t="s">
        <v>22</v>
      </c>
      <c r="D2700" t="s">
        <v>22</v>
      </c>
      <c r="E2700" t="s">
        <v>13352</v>
      </c>
      <c r="F2700" t="s">
        <v>13351</v>
      </c>
      <c r="G2700" t="s">
        <v>22</v>
      </c>
      <c r="H2700" t="s">
        <v>7054</v>
      </c>
      <c r="I2700" t="s">
        <v>22</v>
      </c>
      <c r="J2700" t="s">
        <v>22</v>
      </c>
      <c r="K2700" t="s">
        <v>22</v>
      </c>
      <c r="L2700" t="s">
        <v>22</v>
      </c>
      <c r="M2700" t="s">
        <v>17535</v>
      </c>
      <c r="N2700" t="s">
        <v>22</v>
      </c>
      <c r="O2700" t="s">
        <v>22</v>
      </c>
    </row>
    <row r="2701" spans="1:15" x14ac:dyDescent="0.35">
      <c r="A2701" t="s">
        <v>9111</v>
      </c>
      <c r="B2701" t="s">
        <v>17536</v>
      </c>
      <c r="C2701" t="s">
        <v>22</v>
      </c>
      <c r="D2701" t="s">
        <v>22</v>
      </c>
      <c r="E2701" t="s">
        <v>14334</v>
      </c>
      <c r="F2701" t="s">
        <v>13347</v>
      </c>
      <c r="G2701" t="s">
        <v>22</v>
      </c>
      <c r="H2701" t="s">
        <v>22</v>
      </c>
      <c r="I2701" t="s">
        <v>22</v>
      </c>
      <c r="J2701" t="s">
        <v>22</v>
      </c>
      <c r="K2701" t="s">
        <v>22</v>
      </c>
      <c r="L2701">
        <v>120</v>
      </c>
      <c r="M2701" t="s">
        <v>17536</v>
      </c>
      <c r="N2701" t="s">
        <v>22</v>
      </c>
      <c r="O2701" t="s">
        <v>22</v>
      </c>
    </row>
    <row r="2702" spans="1:15" x14ac:dyDescent="0.35">
      <c r="A2702" t="s">
        <v>9111</v>
      </c>
      <c r="B2702" t="s">
        <v>17537</v>
      </c>
      <c r="C2702" t="s">
        <v>22</v>
      </c>
      <c r="D2702" t="s">
        <v>22</v>
      </c>
      <c r="E2702" t="s">
        <v>14334</v>
      </c>
      <c r="F2702" t="s">
        <v>13347</v>
      </c>
      <c r="G2702" t="s">
        <v>22</v>
      </c>
      <c r="H2702" t="s">
        <v>22</v>
      </c>
      <c r="I2702" t="s">
        <v>22</v>
      </c>
      <c r="J2702" t="s">
        <v>22</v>
      </c>
      <c r="K2702" t="s">
        <v>22</v>
      </c>
      <c r="L2702">
        <v>120</v>
      </c>
      <c r="M2702" t="s">
        <v>17537</v>
      </c>
      <c r="N2702" t="s">
        <v>22</v>
      </c>
      <c r="O2702" t="s">
        <v>22</v>
      </c>
    </row>
    <row r="2703" spans="1:15" x14ac:dyDescent="0.35">
      <c r="A2703" t="s">
        <v>9111</v>
      </c>
      <c r="B2703" t="s">
        <v>17538</v>
      </c>
      <c r="C2703" t="s">
        <v>22</v>
      </c>
      <c r="D2703" t="s">
        <v>22</v>
      </c>
      <c r="E2703" t="s">
        <v>14334</v>
      </c>
      <c r="F2703" t="s">
        <v>13347</v>
      </c>
      <c r="G2703" t="s">
        <v>22</v>
      </c>
      <c r="H2703" t="s">
        <v>22</v>
      </c>
      <c r="I2703" t="s">
        <v>22</v>
      </c>
      <c r="J2703" t="s">
        <v>22</v>
      </c>
      <c r="K2703" t="s">
        <v>22</v>
      </c>
      <c r="L2703">
        <v>100</v>
      </c>
      <c r="M2703" t="s">
        <v>17538</v>
      </c>
      <c r="N2703" t="s">
        <v>22</v>
      </c>
      <c r="O2703" t="s">
        <v>22</v>
      </c>
    </row>
    <row r="2704" spans="1:15" x14ac:dyDescent="0.35">
      <c r="A2704" t="s">
        <v>9111</v>
      </c>
      <c r="B2704" t="s">
        <v>17539</v>
      </c>
      <c r="C2704" t="s">
        <v>22</v>
      </c>
      <c r="D2704" t="s">
        <v>22</v>
      </c>
      <c r="E2704" t="s">
        <v>14334</v>
      </c>
      <c r="F2704" t="s">
        <v>13347</v>
      </c>
      <c r="G2704" t="s">
        <v>22</v>
      </c>
      <c r="H2704" t="s">
        <v>22</v>
      </c>
      <c r="I2704" t="s">
        <v>22</v>
      </c>
      <c r="J2704" t="s">
        <v>22</v>
      </c>
      <c r="K2704" t="s">
        <v>22</v>
      </c>
      <c r="L2704" t="s">
        <v>22</v>
      </c>
      <c r="M2704" t="s">
        <v>17539</v>
      </c>
      <c r="N2704" t="s">
        <v>22</v>
      </c>
      <c r="O2704" t="s">
        <v>22</v>
      </c>
    </row>
    <row r="2705" spans="1:15" x14ac:dyDescent="0.35">
      <c r="A2705" t="s">
        <v>9111</v>
      </c>
      <c r="B2705" t="s">
        <v>17540</v>
      </c>
      <c r="C2705" t="s">
        <v>22</v>
      </c>
      <c r="D2705" t="s">
        <v>22</v>
      </c>
      <c r="E2705" t="s">
        <v>14334</v>
      </c>
      <c r="F2705" t="s">
        <v>13347</v>
      </c>
      <c r="G2705" t="s">
        <v>22</v>
      </c>
      <c r="H2705" t="s">
        <v>22</v>
      </c>
      <c r="I2705" t="s">
        <v>22</v>
      </c>
      <c r="J2705" t="s">
        <v>22</v>
      </c>
      <c r="K2705" t="s">
        <v>22</v>
      </c>
      <c r="L2705" t="s">
        <v>22</v>
      </c>
      <c r="M2705" t="s">
        <v>17540</v>
      </c>
      <c r="N2705" t="s">
        <v>22</v>
      </c>
      <c r="O2705" t="s">
        <v>22</v>
      </c>
    </row>
    <row r="2706" spans="1:15" x14ac:dyDescent="0.35">
      <c r="A2706" t="s">
        <v>9111</v>
      </c>
      <c r="B2706" t="s">
        <v>17541</v>
      </c>
      <c r="C2706" t="s">
        <v>22</v>
      </c>
      <c r="D2706" t="s">
        <v>22</v>
      </c>
      <c r="E2706" t="s">
        <v>14334</v>
      </c>
      <c r="F2706" t="s">
        <v>13347</v>
      </c>
      <c r="G2706" t="s">
        <v>22</v>
      </c>
      <c r="H2706" t="s">
        <v>7046</v>
      </c>
      <c r="I2706" t="s">
        <v>22</v>
      </c>
      <c r="J2706" t="s">
        <v>22</v>
      </c>
      <c r="K2706" t="s">
        <v>22</v>
      </c>
      <c r="L2706" t="s">
        <v>22</v>
      </c>
      <c r="M2706" t="s">
        <v>17541</v>
      </c>
      <c r="N2706" t="s">
        <v>22</v>
      </c>
      <c r="O2706" t="s">
        <v>22</v>
      </c>
    </row>
    <row r="2707" spans="1:15" x14ac:dyDescent="0.35">
      <c r="A2707" t="s">
        <v>9111</v>
      </c>
      <c r="B2707" t="s">
        <v>17542</v>
      </c>
      <c r="C2707" t="s">
        <v>22</v>
      </c>
      <c r="D2707" t="s">
        <v>22</v>
      </c>
      <c r="E2707" t="s">
        <v>14334</v>
      </c>
      <c r="F2707" t="s">
        <v>13347</v>
      </c>
      <c r="G2707" t="s">
        <v>22</v>
      </c>
      <c r="H2707" t="s">
        <v>22</v>
      </c>
      <c r="I2707" t="s">
        <v>22</v>
      </c>
      <c r="J2707" t="s">
        <v>22</v>
      </c>
      <c r="K2707" t="s">
        <v>22</v>
      </c>
      <c r="L2707" t="s">
        <v>22</v>
      </c>
      <c r="M2707" t="s">
        <v>17542</v>
      </c>
      <c r="N2707" t="s">
        <v>22</v>
      </c>
      <c r="O2707" t="s">
        <v>22</v>
      </c>
    </row>
    <row r="2708" spans="1:15" x14ac:dyDescent="0.35">
      <c r="A2708" t="s">
        <v>9111</v>
      </c>
      <c r="B2708" t="s">
        <v>17543</v>
      </c>
      <c r="C2708" t="s">
        <v>22</v>
      </c>
      <c r="D2708" t="s">
        <v>22</v>
      </c>
      <c r="E2708" t="s">
        <v>14334</v>
      </c>
      <c r="F2708" t="s">
        <v>13347</v>
      </c>
      <c r="G2708" t="s">
        <v>22</v>
      </c>
      <c r="H2708" t="s">
        <v>22</v>
      </c>
      <c r="I2708" t="s">
        <v>22</v>
      </c>
      <c r="J2708" t="s">
        <v>22</v>
      </c>
      <c r="K2708" t="s">
        <v>22</v>
      </c>
      <c r="L2708" t="s">
        <v>22</v>
      </c>
      <c r="M2708" t="s">
        <v>17543</v>
      </c>
      <c r="N2708" t="s">
        <v>22</v>
      </c>
      <c r="O2708" t="s">
        <v>22</v>
      </c>
    </row>
    <row r="2709" spans="1:15" x14ac:dyDescent="0.35">
      <c r="A2709" t="s">
        <v>9111</v>
      </c>
      <c r="B2709" t="s">
        <v>17544</v>
      </c>
      <c r="C2709" t="s">
        <v>22</v>
      </c>
      <c r="D2709" t="s">
        <v>22</v>
      </c>
      <c r="E2709" t="s">
        <v>14334</v>
      </c>
      <c r="F2709" t="s">
        <v>13347</v>
      </c>
      <c r="G2709" t="s">
        <v>22</v>
      </c>
      <c r="H2709" t="s">
        <v>22</v>
      </c>
      <c r="I2709" t="s">
        <v>22</v>
      </c>
      <c r="J2709" t="s">
        <v>22</v>
      </c>
      <c r="K2709" t="s">
        <v>22</v>
      </c>
      <c r="L2709" t="s">
        <v>22</v>
      </c>
      <c r="M2709" t="s">
        <v>17544</v>
      </c>
      <c r="N2709" t="s">
        <v>22</v>
      </c>
      <c r="O2709" t="s">
        <v>22</v>
      </c>
    </row>
    <row r="2710" spans="1:15" x14ac:dyDescent="0.35">
      <c r="A2710" t="s">
        <v>9111</v>
      </c>
      <c r="B2710" t="s">
        <v>17545</v>
      </c>
      <c r="C2710" t="s">
        <v>22</v>
      </c>
      <c r="D2710" t="s">
        <v>22</v>
      </c>
      <c r="E2710" t="s">
        <v>14334</v>
      </c>
      <c r="F2710" t="s">
        <v>13347</v>
      </c>
      <c r="G2710" t="s">
        <v>22</v>
      </c>
      <c r="H2710" t="s">
        <v>22</v>
      </c>
      <c r="I2710" t="s">
        <v>22</v>
      </c>
      <c r="J2710" t="s">
        <v>22</v>
      </c>
      <c r="K2710" t="s">
        <v>22</v>
      </c>
      <c r="L2710" t="s">
        <v>22</v>
      </c>
      <c r="M2710" t="s">
        <v>17545</v>
      </c>
      <c r="N2710" t="s">
        <v>22</v>
      </c>
      <c r="O2710" t="s">
        <v>22</v>
      </c>
    </row>
    <row r="2711" spans="1:15" x14ac:dyDescent="0.35">
      <c r="A2711" t="s">
        <v>9111</v>
      </c>
      <c r="B2711" t="s">
        <v>17546</v>
      </c>
      <c r="C2711" t="s">
        <v>22</v>
      </c>
      <c r="D2711" t="s">
        <v>22</v>
      </c>
      <c r="E2711" t="s">
        <v>14334</v>
      </c>
      <c r="F2711" t="s">
        <v>13347</v>
      </c>
      <c r="G2711" t="s">
        <v>22</v>
      </c>
      <c r="H2711" t="s">
        <v>22</v>
      </c>
      <c r="I2711" t="s">
        <v>22</v>
      </c>
      <c r="J2711" t="s">
        <v>22</v>
      </c>
      <c r="K2711" t="s">
        <v>22</v>
      </c>
      <c r="L2711" t="s">
        <v>22</v>
      </c>
      <c r="M2711" t="s">
        <v>17546</v>
      </c>
      <c r="N2711" t="s">
        <v>22</v>
      </c>
      <c r="O2711" t="s">
        <v>22</v>
      </c>
    </row>
    <row r="2712" spans="1:15" x14ac:dyDescent="0.35">
      <c r="A2712" t="s">
        <v>9111</v>
      </c>
      <c r="B2712" t="s">
        <v>17547</v>
      </c>
      <c r="C2712" t="s">
        <v>22</v>
      </c>
      <c r="D2712" t="s">
        <v>22</v>
      </c>
      <c r="E2712" t="s">
        <v>14334</v>
      </c>
      <c r="F2712" t="s">
        <v>13347</v>
      </c>
      <c r="G2712" t="s">
        <v>22</v>
      </c>
      <c r="H2712" t="s">
        <v>22</v>
      </c>
      <c r="I2712" t="s">
        <v>22</v>
      </c>
      <c r="J2712" t="s">
        <v>22</v>
      </c>
      <c r="K2712" t="s">
        <v>22</v>
      </c>
      <c r="L2712" t="s">
        <v>22</v>
      </c>
      <c r="M2712" t="s">
        <v>17547</v>
      </c>
      <c r="N2712" t="s">
        <v>22</v>
      </c>
      <c r="O2712" t="s">
        <v>22</v>
      </c>
    </row>
    <row r="2713" spans="1:15" x14ac:dyDescent="0.35">
      <c r="A2713" t="s">
        <v>9111</v>
      </c>
      <c r="B2713" t="s">
        <v>17548</v>
      </c>
      <c r="C2713" t="s">
        <v>22</v>
      </c>
      <c r="D2713" t="s">
        <v>22</v>
      </c>
      <c r="E2713" t="s">
        <v>14334</v>
      </c>
      <c r="F2713" t="s">
        <v>13347</v>
      </c>
      <c r="G2713" t="s">
        <v>22</v>
      </c>
      <c r="H2713" t="s">
        <v>22</v>
      </c>
      <c r="I2713" t="s">
        <v>22</v>
      </c>
      <c r="J2713" t="s">
        <v>22</v>
      </c>
      <c r="K2713" t="s">
        <v>22</v>
      </c>
      <c r="L2713" t="s">
        <v>22</v>
      </c>
      <c r="M2713" t="s">
        <v>17549</v>
      </c>
      <c r="N2713" t="s">
        <v>22</v>
      </c>
      <c r="O2713" t="s">
        <v>22</v>
      </c>
    </row>
    <row r="2714" spans="1:15" x14ac:dyDescent="0.35">
      <c r="A2714" t="s">
        <v>9111</v>
      </c>
      <c r="B2714" t="s">
        <v>17550</v>
      </c>
      <c r="C2714" t="s">
        <v>22</v>
      </c>
      <c r="D2714" t="s">
        <v>22</v>
      </c>
      <c r="E2714" t="s">
        <v>14334</v>
      </c>
      <c r="F2714" t="s">
        <v>13347</v>
      </c>
      <c r="G2714" t="s">
        <v>22</v>
      </c>
      <c r="H2714" t="s">
        <v>22</v>
      </c>
      <c r="I2714" t="s">
        <v>22</v>
      </c>
      <c r="J2714" t="s">
        <v>22</v>
      </c>
      <c r="K2714" t="s">
        <v>22</v>
      </c>
      <c r="L2714" t="s">
        <v>22</v>
      </c>
      <c r="M2714" t="s">
        <v>17551</v>
      </c>
      <c r="N2714" t="s">
        <v>22</v>
      </c>
      <c r="O2714" t="s">
        <v>22</v>
      </c>
    </row>
    <row r="2715" spans="1:15" x14ac:dyDescent="0.35">
      <c r="A2715" t="s">
        <v>9111</v>
      </c>
      <c r="B2715" t="s">
        <v>17552</v>
      </c>
      <c r="C2715" t="s">
        <v>22</v>
      </c>
      <c r="D2715" t="s">
        <v>22</v>
      </c>
      <c r="E2715" t="s">
        <v>17161</v>
      </c>
      <c r="F2715" t="s">
        <v>13347</v>
      </c>
      <c r="G2715" t="s">
        <v>22</v>
      </c>
      <c r="H2715" t="s">
        <v>22</v>
      </c>
      <c r="I2715" t="s">
        <v>22</v>
      </c>
      <c r="J2715" t="s">
        <v>22</v>
      </c>
      <c r="K2715" t="s">
        <v>22</v>
      </c>
      <c r="L2715" t="s">
        <v>22</v>
      </c>
      <c r="M2715" t="s">
        <v>17552</v>
      </c>
      <c r="N2715" t="s">
        <v>22</v>
      </c>
      <c r="O2715" t="s">
        <v>22</v>
      </c>
    </row>
    <row r="2716" spans="1:15" x14ac:dyDescent="0.35">
      <c r="A2716" t="s">
        <v>9111</v>
      </c>
      <c r="B2716" t="s">
        <v>17553</v>
      </c>
      <c r="C2716" t="s">
        <v>22</v>
      </c>
      <c r="D2716" t="s">
        <v>22</v>
      </c>
      <c r="E2716" t="s">
        <v>17161</v>
      </c>
      <c r="F2716" t="s">
        <v>13347</v>
      </c>
      <c r="G2716" t="s">
        <v>22</v>
      </c>
      <c r="H2716" t="s">
        <v>22</v>
      </c>
      <c r="I2716" t="s">
        <v>22</v>
      </c>
      <c r="J2716" t="s">
        <v>22</v>
      </c>
      <c r="K2716" t="s">
        <v>22</v>
      </c>
      <c r="L2716" t="s">
        <v>22</v>
      </c>
      <c r="M2716" t="s">
        <v>17553</v>
      </c>
      <c r="N2716" t="s">
        <v>22</v>
      </c>
      <c r="O2716" t="s">
        <v>22</v>
      </c>
    </row>
    <row r="2717" spans="1:15" x14ac:dyDescent="0.35">
      <c r="A2717" t="s">
        <v>9111</v>
      </c>
      <c r="B2717" t="s">
        <v>17554</v>
      </c>
      <c r="C2717" t="s">
        <v>22</v>
      </c>
      <c r="D2717" t="s">
        <v>22</v>
      </c>
      <c r="E2717" t="s">
        <v>17161</v>
      </c>
      <c r="F2717" t="s">
        <v>13347</v>
      </c>
      <c r="G2717" t="s">
        <v>22</v>
      </c>
      <c r="H2717" t="s">
        <v>7052</v>
      </c>
      <c r="I2717" t="s">
        <v>22</v>
      </c>
      <c r="J2717" t="s">
        <v>22</v>
      </c>
      <c r="K2717" t="s">
        <v>22</v>
      </c>
      <c r="L2717" t="s">
        <v>22</v>
      </c>
      <c r="M2717" t="s">
        <v>17554</v>
      </c>
      <c r="N2717" t="s">
        <v>22</v>
      </c>
      <c r="O2717" t="s">
        <v>22</v>
      </c>
    </row>
    <row r="2718" spans="1:15" x14ac:dyDescent="0.35">
      <c r="A2718" t="s">
        <v>9111</v>
      </c>
      <c r="B2718" t="s">
        <v>17555</v>
      </c>
      <c r="C2718" t="s">
        <v>22</v>
      </c>
      <c r="D2718" t="s">
        <v>22</v>
      </c>
      <c r="E2718" t="s">
        <v>14334</v>
      </c>
      <c r="F2718" t="s">
        <v>13347</v>
      </c>
      <c r="G2718" t="s">
        <v>22</v>
      </c>
      <c r="H2718" t="s">
        <v>7046</v>
      </c>
      <c r="I2718" t="s">
        <v>14641</v>
      </c>
      <c r="J2718" t="s">
        <v>22</v>
      </c>
      <c r="K2718" t="s">
        <v>22</v>
      </c>
      <c r="L2718" t="s">
        <v>22</v>
      </c>
      <c r="M2718" t="s">
        <v>17555</v>
      </c>
      <c r="N2718" t="s">
        <v>22</v>
      </c>
      <c r="O2718" t="s">
        <v>22</v>
      </c>
    </row>
    <row r="2719" spans="1:15" x14ac:dyDescent="0.35">
      <c r="A2719" t="s">
        <v>9111</v>
      </c>
      <c r="B2719" t="s">
        <v>17556</v>
      </c>
      <c r="C2719" t="s">
        <v>22</v>
      </c>
      <c r="D2719" t="s">
        <v>22</v>
      </c>
      <c r="E2719" t="s">
        <v>14334</v>
      </c>
      <c r="F2719" t="s">
        <v>13347</v>
      </c>
      <c r="G2719" t="s">
        <v>22</v>
      </c>
      <c r="H2719" t="s">
        <v>22</v>
      </c>
      <c r="I2719" t="s">
        <v>22</v>
      </c>
      <c r="J2719" t="s">
        <v>22</v>
      </c>
      <c r="K2719" t="s">
        <v>22</v>
      </c>
      <c r="L2719" t="s">
        <v>22</v>
      </c>
      <c r="M2719" t="s">
        <v>17556</v>
      </c>
      <c r="N2719" t="s">
        <v>22</v>
      </c>
      <c r="O2719" t="s">
        <v>22</v>
      </c>
    </row>
    <row r="2720" spans="1:15" x14ac:dyDescent="0.35">
      <c r="A2720" t="s">
        <v>9111</v>
      </c>
      <c r="B2720" t="s">
        <v>17557</v>
      </c>
      <c r="C2720" t="s">
        <v>22</v>
      </c>
      <c r="D2720" t="s">
        <v>22</v>
      </c>
      <c r="E2720" t="s">
        <v>14334</v>
      </c>
      <c r="F2720" t="s">
        <v>13351</v>
      </c>
      <c r="G2720" t="s">
        <v>22</v>
      </c>
      <c r="H2720" t="s">
        <v>7052</v>
      </c>
      <c r="I2720" t="s">
        <v>22</v>
      </c>
      <c r="J2720" t="s">
        <v>22</v>
      </c>
      <c r="K2720" t="s">
        <v>22</v>
      </c>
      <c r="L2720" t="s">
        <v>22</v>
      </c>
      <c r="M2720" t="s">
        <v>17557</v>
      </c>
      <c r="N2720" t="s">
        <v>22</v>
      </c>
      <c r="O2720" t="s">
        <v>22</v>
      </c>
    </row>
    <row r="2721" spans="1:15" x14ac:dyDescent="0.35">
      <c r="A2721" t="s">
        <v>9111</v>
      </c>
      <c r="B2721" t="s">
        <v>17558</v>
      </c>
      <c r="C2721" t="s">
        <v>22</v>
      </c>
      <c r="D2721" t="s">
        <v>22</v>
      </c>
      <c r="E2721" t="s">
        <v>13352</v>
      </c>
      <c r="F2721" t="s">
        <v>13351</v>
      </c>
      <c r="G2721" t="s">
        <v>22</v>
      </c>
      <c r="H2721" t="s">
        <v>7054</v>
      </c>
      <c r="I2721" t="s">
        <v>22</v>
      </c>
      <c r="J2721" t="s">
        <v>22</v>
      </c>
      <c r="K2721" t="s">
        <v>22</v>
      </c>
      <c r="L2721" t="s">
        <v>22</v>
      </c>
      <c r="M2721" t="s">
        <v>17558</v>
      </c>
      <c r="N2721" t="s">
        <v>22</v>
      </c>
      <c r="O2721" t="s">
        <v>22</v>
      </c>
    </row>
    <row r="2722" spans="1:15" x14ac:dyDescent="0.35">
      <c r="A2722" t="s">
        <v>9111</v>
      </c>
      <c r="B2722" t="s">
        <v>17559</v>
      </c>
      <c r="C2722" t="s">
        <v>22</v>
      </c>
      <c r="D2722" t="s">
        <v>22</v>
      </c>
      <c r="E2722" t="s">
        <v>14334</v>
      </c>
      <c r="F2722" t="s">
        <v>13347</v>
      </c>
      <c r="G2722" t="s">
        <v>22</v>
      </c>
      <c r="H2722" t="s">
        <v>7052</v>
      </c>
      <c r="I2722" t="s">
        <v>490</v>
      </c>
      <c r="J2722" t="s">
        <v>22</v>
      </c>
      <c r="K2722" t="s">
        <v>22</v>
      </c>
      <c r="L2722" t="s">
        <v>22</v>
      </c>
      <c r="M2722" t="s">
        <v>17559</v>
      </c>
      <c r="N2722" t="s">
        <v>22</v>
      </c>
      <c r="O2722" t="s">
        <v>22</v>
      </c>
    </row>
    <row r="2723" spans="1:15" x14ac:dyDescent="0.35">
      <c r="A2723" t="s">
        <v>9111</v>
      </c>
      <c r="B2723" t="s">
        <v>17560</v>
      </c>
      <c r="C2723" t="s">
        <v>22</v>
      </c>
      <c r="D2723" t="s">
        <v>22</v>
      </c>
      <c r="E2723" t="s">
        <v>14334</v>
      </c>
      <c r="F2723" t="s">
        <v>13347</v>
      </c>
      <c r="G2723" t="s">
        <v>22</v>
      </c>
      <c r="H2723" t="s">
        <v>22</v>
      </c>
      <c r="I2723" t="s">
        <v>22</v>
      </c>
      <c r="J2723" t="s">
        <v>22</v>
      </c>
      <c r="K2723" t="s">
        <v>22</v>
      </c>
      <c r="L2723">
        <v>122</v>
      </c>
      <c r="M2723" t="s">
        <v>17560</v>
      </c>
      <c r="N2723" t="s">
        <v>22</v>
      </c>
      <c r="O2723" t="s">
        <v>22</v>
      </c>
    </row>
    <row r="2724" spans="1:15" x14ac:dyDescent="0.35">
      <c r="A2724" t="s">
        <v>9111</v>
      </c>
      <c r="B2724" t="s">
        <v>17561</v>
      </c>
      <c r="C2724" t="s">
        <v>22</v>
      </c>
      <c r="D2724" t="s">
        <v>22</v>
      </c>
      <c r="E2724" t="s">
        <v>14349</v>
      </c>
      <c r="F2724" t="s">
        <v>13347</v>
      </c>
      <c r="G2724" t="s">
        <v>22</v>
      </c>
      <c r="H2724" t="s">
        <v>7052</v>
      </c>
      <c r="I2724" t="s">
        <v>7035</v>
      </c>
      <c r="J2724" t="s">
        <v>22</v>
      </c>
      <c r="K2724" t="s">
        <v>22</v>
      </c>
      <c r="L2724" t="s">
        <v>22</v>
      </c>
      <c r="M2724" t="s">
        <v>17561</v>
      </c>
      <c r="N2724" t="s">
        <v>22</v>
      </c>
      <c r="O2724" t="s">
        <v>22</v>
      </c>
    </row>
    <row r="2725" spans="1:15" x14ac:dyDescent="0.35">
      <c r="A2725" t="s">
        <v>9111</v>
      </c>
      <c r="B2725" t="s">
        <v>16654</v>
      </c>
      <c r="C2725" t="s">
        <v>22</v>
      </c>
      <c r="D2725" t="s">
        <v>22</v>
      </c>
      <c r="E2725" t="s">
        <v>14349</v>
      </c>
      <c r="F2725" t="s">
        <v>13347</v>
      </c>
      <c r="G2725" t="s">
        <v>22</v>
      </c>
      <c r="H2725" t="s">
        <v>7052</v>
      </c>
      <c r="I2725" t="s">
        <v>7035</v>
      </c>
      <c r="J2725" t="s">
        <v>22</v>
      </c>
      <c r="K2725" t="s">
        <v>22</v>
      </c>
      <c r="L2725" t="s">
        <v>22</v>
      </c>
      <c r="M2725" t="s">
        <v>16654</v>
      </c>
      <c r="N2725" t="s">
        <v>22</v>
      </c>
      <c r="O2725" t="s">
        <v>22</v>
      </c>
    </row>
    <row r="2726" spans="1:15" x14ac:dyDescent="0.35">
      <c r="A2726" t="s">
        <v>9111</v>
      </c>
      <c r="B2726" t="s">
        <v>17562</v>
      </c>
      <c r="C2726" t="s">
        <v>22</v>
      </c>
      <c r="D2726" t="s">
        <v>22</v>
      </c>
      <c r="E2726" t="s">
        <v>14334</v>
      </c>
      <c r="F2726" t="s">
        <v>13347</v>
      </c>
      <c r="G2726" t="s">
        <v>22</v>
      </c>
      <c r="H2726" t="s">
        <v>22</v>
      </c>
      <c r="I2726" t="s">
        <v>22</v>
      </c>
      <c r="J2726" t="s">
        <v>22</v>
      </c>
      <c r="K2726" t="s">
        <v>22</v>
      </c>
      <c r="L2726">
        <v>124</v>
      </c>
      <c r="M2726" t="s">
        <v>17562</v>
      </c>
      <c r="N2726" t="s">
        <v>22</v>
      </c>
      <c r="O2726" t="s">
        <v>22</v>
      </c>
    </row>
    <row r="2727" spans="1:15" x14ac:dyDescent="0.35">
      <c r="A2727" t="s">
        <v>9111</v>
      </c>
      <c r="B2727" t="s">
        <v>17563</v>
      </c>
      <c r="C2727" t="s">
        <v>22</v>
      </c>
      <c r="D2727" t="s">
        <v>22</v>
      </c>
      <c r="E2727" t="s">
        <v>14334</v>
      </c>
      <c r="F2727" t="s">
        <v>13347</v>
      </c>
      <c r="G2727" t="s">
        <v>22</v>
      </c>
      <c r="H2727" t="s">
        <v>22</v>
      </c>
      <c r="I2727" t="s">
        <v>22</v>
      </c>
      <c r="J2727" t="s">
        <v>22</v>
      </c>
      <c r="K2727" t="s">
        <v>22</v>
      </c>
      <c r="L2727">
        <v>122</v>
      </c>
      <c r="M2727" t="s">
        <v>17563</v>
      </c>
      <c r="N2727" t="s">
        <v>22</v>
      </c>
      <c r="O2727" t="s">
        <v>22</v>
      </c>
    </row>
    <row r="2728" spans="1:15" x14ac:dyDescent="0.35">
      <c r="A2728" t="s">
        <v>9111</v>
      </c>
      <c r="B2728" t="s">
        <v>17564</v>
      </c>
      <c r="C2728" t="s">
        <v>22</v>
      </c>
      <c r="D2728" t="s">
        <v>22</v>
      </c>
      <c r="E2728" t="s">
        <v>14334</v>
      </c>
      <c r="F2728" t="s">
        <v>13347</v>
      </c>
      <c r="G2728" t="s">
        <v>22</v>
      </c>
      <c r="H2728" t="s">
        <v>22</v>
      </c>
      <c r="I2728" t="s">
        <v>22</v>
      </c>
      <c r="J2728" t="s">
        <v>22</v>
      </c>
      <c r="K2728" t="s">
        <v>22</v>
      </c>
      <c r="L2728" t="s">
        <v>22</v>
      </c>
      <c r="M2728" t="s">
        <v>17564</v>
      </c>
      <c r="N2728" t="s">
        <v>22</v>
      </c>
      <c r="O2728" t="s">
        <v>22</v>
      </c>
    </row>
    <row r="2729" spans="1:15" x14ac:dyDescent="0.35">
      <c r="A2729" t="s">
        <v>9111</v>
      </c>
      <c r="B2729" t="s">
        <v>17565</v>
      </c>
      <c r="C2729" t="s">
        <v>22</v>
      </c>
      <c r="D2729" t="s">
        <v>22</v>
      </c>
      <c r="E2729" t="s">
        <v>14334</v>
      </c>
      <c r="F2729" t="s">
        <v>13347</v>
      </c>
      <c r="G2729" t="s">
        <v>22</v>
      </c>
      <c r="H2729" t="s">
        <v>22</v>
      </c>
      <c r="I2729" t="s">
        <v>22</v>
      </c>
      <c r="J2729" t="s">
        <v>22</v>
      </c>
      <c r="K2729" t="s">
        <v>22</v>
      </c>
      <c r="L2729" t="s">
        <v>22</v>
      </c>
      <c r="M2729" t="s">
        <v>17565</v>
      </c>
      <c r="N2729" t="s">
        <v>22</v>
      </c>
      <c r="O2729" t="s">
        <v>22</v>
      </c>
    </row>
    <row r="2730" spans="1:15" x14ac:dyDescent="0.35">
      <c r="A2730" t="s">
        <v>9111</v>
      </c>
      <c r="B2730" t="s">
        <v>17566</v>
      </c>
      <c r="C2730" t="s">
        <v>22</v>
      </c>
      <c r="D2730" t="s">
        <v>22</v>
      </c>
      <c r="E2730" t="s">
        <v>14334</v>
      </c>
      <c r="F2730" t="s">
        <v>13347</v>
      </c>
      <c r="G2730" t="s">
        <v>22</v>
      </c>
      <c r="H2730" t="s">
        <v>22</v>
      </c>
      <c r="I2730" t="s">
        <v>22</v>
      </c>
      <c r="J2730" t="s">
        <v>22</v>
      </c>
      <c r="K2730" t="s">
        <v>22</v>
      </c>
      <c r="L2730" t="s">
        <v>22</v>
      </c>
      <c r="M2730" t="s">
        <v>17566</v>
      </c>
      <c r="N2730" t="s">
        <v>22</v>
      </c>
      <c r="O2730" t="s">
        <v>22</v>
      </c>
    </row>
    <row r="2731" spans="1:15" x14ac:dyDescent="0.35">
      <c r="A2731" t="s">
        <v>9111</v>
      </c>
      <c r="B2731" t="s">
        <v>17567</v>
      </c>
      <c r="C2731" t="s">
        <v>22</v>
      </c>
      <c r="D2731" t="s">
        <v>22</v>
      </c>
      <c r="E2731" t="s">
        <v>14334</v>
      </c>
      <c r="F2731" t="s">
        <v>13347</v>
      </c>
      <c r="G2731" t="s">
        <v>22</v>
      </c>
      <c r="H2731" t="s">
        <v>22</v>
      </c>
      <c r="I2731" t="s">
        <v>22</v>
      </c>
      <c r="J2731" t="s">
        <v>22</v>
      </c>
      <c r="K2731" t="s">
        <v>22</v>
      </c>
      <c r="L2731" t="s">
        <v>22</v>
      </c>
      <c r="M2731" t="s">
        <v>17567</v>
      </c>
      <c r="N2731" t="s">
        <v>22</v>
      </c>
      <c r="O2731" t="s">
        <v>22</v>
      </c>
    </row>
    <row r="2732" spans="1:15" x14ac:dyDescent="0.35">
      <c r="A2732" t="s">
        <v>9111</v>
      </c>
      <c r="B2732" t="s">
        <v>17568</v>
      </c>
      <c r="C2732" t="s">
        <v>22</v>
      </c>
      <c r="D2732" t="s">
        <v>22</v>
      </c>
      <c r="E2732" t="s">
        <v>14334</v>
      </c>
      <c r="F2732" t="s">
        <v>13347</v>
      </c>
      <c r="G2732" t="s">
        <v>22</v>
      </c>
      <c r="H2732" t="s">
        <v>7052</v>
      </c>
      <c r="I2732" t="s">
        <v>22</v>
      </c>
      <c r="J2732" t="s">
        <v>22</v>
      </c>
      <c r="K2732" t="s">
        <v>22</v>
      </c>
      <c r="L2732" t="s">
        <v>22</v>
      </c>
      <c r="M2732" t="s">
        <v>17568</v>
      </c>
      <c r="N2732" t="s">
        <v>22</v>
      </c>
      <c r="O2732" t="s">
        <v>22</v>
      </c>
    </row>
    <row r="2733" spans="1:15" x14ac:dyDescent="0.35">
      <c r="A2733" t="s">
        <v>9111</v>
      </c>
      <c r="B2733" t="s">
        <v>17569</v>
      </c>
      <c r="C2733" t="s">
        <v>22</v>
      </c>
      <c r="D2733" t="s">
        <v>22</v>
      </c>
      <c r="E2733" t="s">
        <v>14334</v>
      </c>
      <c r="F2733" t="s">
        <v>13347</v>
      </c>
      <c r="G2733" t="s">
        <v>22</v>
      </c>
      <c r="H2733" t="s">
        <v>7052</v>
      </c>
      <c r="I2733" t="s">
        <v>22</v>
      </c>
      <c r="J2733" t="s">
        <v>22</v>
      </c>
      <c r="K2733" t="s">
        <v>22</v>
      </c>
      <c r="L2733" t="s">
        <v>22</v>
      </c>
      <c r="M2733" t="s">
        <v>17569</v>
      </c>
      <c r="N2733" t="s">
        <v>22</v>
      </c>
      <c r="O2733" t="s">
        <v>22</v>
      </c>
    </row>
    <row r="2734" spans="1:15" x14ac:dyDescent="0.35">
      <c r="A2734" t="s">
        <v>9111</v>
      </c>
      <c r="B2734" t="s">
        <v>17570</v>
      </c>
      <c r="C2734" t="s">
        <v>22</v>
      </c>
      <c r="D2734" t="s">
        <v>22</v>
      </c>
      <c r="E2734" t="s">
        <v>14334</v>
      </c>
      <c r="F2734" t="s">
        <v>13347</v>
      </c>
      <c r="G2734" t="s">
        <v>22</v>
      </c>
      <c r="H2734" t="s">
        <v>7052</v>
      </c>
      <c r="I2734" t="s">
        <v>22</v>
      </c>
      <c r="J2734" t="s">
        <v>22</v>
      </c>
      <c r="K2734" t="s">
        <v>22</v>
      </c>
      <c r="L2734" t="s">
        <v>22</v>
      </c>
      <c r="M2734" t="s">
        <v>17570</v>
      </c>
      <c r="N2734" t="s">
        <v>22</v>
      </c>
      <c r="O2734" t="s">
        <v>22</v>
      </c>
    </row>
    <row r="2735" spans="1:15" x14ac:dyDescent="0.35">
      <c r="A2735" t="s">
        <v>9111</v>
      </c>
      <c r="B2735" t="s">
        <v>17571</v>
      </c>
      <c r="C2735" t="s">
        <v>22</v>
      </c>
      <c r="D2735" t="s">
        <v>22</v>
      </c>
      <c r="E2735" t="s">
        <v>13352</v>
      </c>
      <c r="F2735" t="s">
        <v>13351</v>
      </c>
      <c r="G2735" t="s">
        <v>22</v>
      </c>
      <c r="H2735" t="s">
        <v>7054</v>
      </c>
      <c r="I2735" t="s">
        <v>22</v>
      </c>
      <c r="J2735" t="s">
        <v>22</v>
      </c>
      <c r="K2735" t="s">
        <v>22</v>
      </c>
      <c r="L2735" t="s">
        <v>22</v>
      </c>
      <c r="M2735" t="s">
        <v>17571</v>
      </c>
      <c r="N2735" t="s">
        <v>22</v>
      </c>
      <c r="O2735" t="s">
        <v>22</v>
      </c>
    </row>
    <row r="2736" spans="1:15" x14ac:dyDescent="0.35">
      <c r="A2736" t="s">
        <v>9111</v>
      </c>
      <c r="B2736" t="s">
        <v>17572</v>
      </c>
      <c r="C2736" t="s">
        <v>22</v>
      </c>
      <c r="D2736" t="s">
        <v>22</v>
      </c>
      <c r="E2736" t="s">
        <v>14334</v>
      </c>
      <c r="F2736" t="s">
        <v>13347</v>
      </c>
      <c r="G2736" t="s">
        <v>22</v>
      </c>
      <c r="H2736" t="s">
        <v>22</v>
      </c>
      <c r="I2736" t="s">
        <v>22</v>
      </c>
      <c r="J2736" t="s">
        <v>22</v>
      </c>
      <c r="K2736" t="s">
        <v>22</v>
      </c>
      <c r="L2736" t="s">
        <v>22</v>
      </c>
      <c r="M2736" t="s">
        <v>17572</v>
      </c>
      <c r="N2736" t="s">
        <v>22</v>
      </c>
      <c r="O2736" t="s">
        <v>22</v>
      </c>
    </row>
    <row r="2737" spans="1:15" x14ac:dyDescent="0.35">
      <c r="A2737" t="s">
        <v>9111</v>
      </c>
      <c r="B2737" t="s">
        <v>17573</v>
      </c>
      <c r="C2737" t="s">
        <v>22</v>
      </c>
      <c r="D2737" t="s">
        <v>22</v>
      </c>
      <c r="E2737" t="s">
        <v>14334</v>
      </c>
      <c r="F2737" t="s">
        <v>13347</v>
      </c>
      <c r="G2737" t="s">
        <v>22</v>
      </c>
      <c r="H2737" t="s">
        <v>7052</v>
      </c>
      <c r="I2737" t="s">
        <v>22</v>
      </c>
      <c r="J2737" t="s">
        <v>22</v>
      </c>
      <c r="K2737" t="s">
        <v>22</v>
      </c>
      <c r="L2737" t="s">
        <v>22</v>
      </c>
      <c r="M2737" t="s">
        <v>17574</v>
      </c>
      <c r="N2737" t="s">
        <v>22</v>
      </c>
      <c r="O2737" t="s">
        <v>22</v>
      </c>
    </row>
    <row r="2738" spans="1:15" x14ac:dyDescent="0.35">
      <c r="A2738" t="s">
        <v>9111</v>
      </c>
      <c r="B2738" t="s">
        <v>17575</v>
      </c>
      <c r="C2738" t="s">
        <v>22</v>
      </c>
      <c r="D2738" t="s">
        <v>22</v>
      </c>
      <c r="E2738" t="s">
        <v>14334</v>
      </c>
      <c r="F2738" t="s">
        <v>13347</v>
      </c>
      <c r="G2738" t="s">
        <v>22</v>
      </c>
      <c r="H2738" t="s">
        <v>22</v>
      </c>
      <c r="I2738" t="s">
        <v>22</v>
      </c>
      <c r="J2738" t="s">
        <v>22</v>
      </c>
      <c r="K2738" t="s">
        <v>22</v>
      </c>
      <c r="L2738" t="s">
        <v>22</v>
      </c>
      <c r="M2738" t="s">
        <v>17575</v>
      </c>
      <c r="N2738" t="s">
        <v>22</v>
      </c>
      <c r="O2738" t="s">
        <v>22</v>
      </c>
    </row>
    <row r="2739" spans="1:15" x14ac:dyDescent="0.35">
      <c r="A2739" t="s">
        <v>9111</v>
      </c>
      <c r="B2739" t="s">
        <v>17576</v>
      </c>
      <c r="C2739" t="s">
        <v>22</v>
      </c>
      <c r="D2739" t="s">
        <v>22</v>
      </c>
      <c r="E2739" t="s">
        <v>14334</v>
      </c>
      <c r="F2739" t="s">
        <v>13347</v>
      </c>
      <c r="G2739" t="s">
        <v>22</v>
      </c>
      <c r="H2739" t="s">
        <v>22</v>
      </c>
      <c r="I2739" t="s">
        <v>22</v>
      </c>
      <c r="J2739" t="s">
        <v>22</v>
      </c>
      <c r="K2739" t="s">
        <v>22</v>
      </c>
      <c r="L2739" t="s">
        <v>22</v>
      </c>
      <c r="M2739" t="s">
        <v>17576</v>
      </c>
      <c r="N2739" t="s">
        <v>22</v>
      </c>
      <c r="O2739" t="s">
        <v>22</v>
      </c>
    </row>
    <row r="2740" spans="1:15" x14ac:dyDescent="0.35">
      <c r="A2740" t="s">
        <v>9111</v>
      </c>
      <c r="B2740" t="s">
        <v>17577</v>
      </c>
      <c r="C2740" t="s">
        <v>22</v>
      </c>
      <c r="D2740" t="s">
        <v>22</v>
      </c>
      <c r="E2740" t="s">
        <v>13352</v>
      </c>
      <c r="F2740" t="s">
        <v>13351</v>
      </c>
      <c r="G2740" t="s">
        <v>22</v>
      </c>
      <c r="H2740" t="s">
        <v>7054</v>
      </c>
      <c r="I2740" t="s">
        <v>22</v>
      </c>
      <c r="J2740" t="s">
        <v>22</v>
      </c>
      <c r="K2740" t="s">
        <v>22</v>
      </c>
      <c r="L2740" t="s">
        <v>22</v>
      </c>
      <c r="M2740" t="s">
        <v>17577</v>
      </c>
      <c r="N2740" t="s">
        <v>22</v>
      </c>
      <c r="O2740" t="s">
        <v>22</v>
      </c>
    </row>
    <row r="2741" spans="1:15" x14ac:dyDescent="0.35">
      <c r="A2741" t="s">
        <v>9111</v>
      </c>
      <c r="B2741" t="s">
        <v>17578</v>
      </c>
      <c r="C2741" t="s">
        <v>22</v>
      </c>
      <c r="D2741" t="s">
        <v>22</v>
      </c>
      <c r="E2741" t="s">
        <v>14334</v>
      </c>
      <c r="F2741" t="s">
        <v>13347</v>
      </c>
      <c r="G2741" t="s">
        <v>22</v>
      </c>
      <c r="H2741" t="s">
        <v>22</v>
      </c>
      <c r="I2741" t="s">
        <v>22</v>
      </c>
      <c r="J2741" t="s">
        <v>22</v>
      </c>
      <c r="K2741" t="s">
        <v>22</v>
      </c>
      <c r="L2741" t="s">
        <v>22</v>
      </c>
      <c r="M2741" t="s">
        <v>17578</v>
      </c>
      <c r="N2741" t="s">
        <v>22</v>
      </c>
      <c r="O2741" t="s">
        <v>22</v>
      </c>
    </row>
    <row r="2742" spans="1:15" x14ac:dyDescent="0.35">
      <c r="A2742" t="s">
        <v>9111</v>
      </c>
      <c r="B2742" t="s">
        <v>17579</v>
      </c>
      <c r="C2742" t="s">
        <v>22</v>
      </c>
      <c r="D2742" t="s">
        <v>22</v>
      </c>
      <c r="E2742" t="s">
        <v>14334</v>
      </c>
      <c r="F2742" t="s">
        <v>13347</v>
      </c>
      <c r="G2742" t="s">
        <v>22</v>
      </c>
      <c r="H2742" t="s">
        <v>22</v>
      </c>
      <c r="I2742" t="s">
        <v>22</v>
      </c>
      <c r="J2742" t="s">
        <v>22</v>
      </c>
      <c r="K2742" t="s">
        <v>22</v>
      </c>
      <c r="L2742" t="s">
        <v>22</v>
      </c>
      <c r="M2742" t="s">
        <v>17579</v>
      </c>
      <c r="N2742" t="s">
        <v>22</v>
      </c>
      <c r="O2742" t="s">
        <v>22</v>
      </c>
    </row>
    <row r="2743" spans="1:15" x14ac:dyDescent="0.35">
      <c r="A2743" t="s">
        <v>9111</v>
      </c>
      <c r="B2743" t="s">
        <v>17580</v>
      </c>
      <c r="C2743" t="s">
        <v>22</v>
      </c>
      <c r="D2743" t="s">
        <v>22</v>
      </c>
      <c r="E2743" t="s">
        <v>14334</v>
      </c>
      <c r="F2743" t="s">
        <v>13347</v>
      </c>
      <c r="G2743" t="s">
        <v>22</v>
      </c>
      <c r="H2743" t="s">
        <v>22</v>
      </c>
      <c r="I2743" t="s">
        <v>22</v>
      </c>
      <c r="J2743" t="s">
        <v>22</v>
      </c>
      <c r="K2743" t="s">
        <v>22</v>
      </c>
      <c r="L2743" t="s">
        <v>22</v>
      </c>
      <c r="M2743" t="s">
        <v>17580</v>
      </c>
      <c r="N2743" t="s">
        <v>22</v>
      </c>
      <c r="O2743" t="s">
        <v>22</v>
      </c>
    </row>
    <row r="2744" spans="1:15" x14ac:dyDescent="0.35">
      <c r="A2744" t="s">
        <v>9111</v>
      </c>
      <c r="B2744" t="s">
        <v>17581</v>
      </c>
      <c r="C2744" t="s">
        <v>22</v>
      </c>
      <c r="D2744" t="s">
        <v>22</v>
      </c>
      <c r="E2744" t="s">
        <v>14334</v>
      </c>
      <c r="F2744" t="s">
        <v>13347</v>
      </c>
      <c r="G2744" t="s">
        <v>22</v>
      </c>
      <c r="H2744" t="s">
        <v>22</v>
      </c>
      <c r="I2744" t="s">
        <v>22</v>
      </c>
      <c r="J2744" t="s">
        <v>22</v>
      </c>
      <c r="K2744" t="s">
        <v>22</v>
      </c>
      <c r="L2744" t="s">
        <v>22</v>
      </c>
      <c r="M2744" t="s">
        <v>17581</v>
      </c>
      <c r="N2744" t="s">
        <v>22</v>
      </c>
      <c r="O2744" t="s">
        <v>22</v>
      </c>
    </row>
    <row r="2745" spans="1:15" x14ac:dyDescent="0.35">
      <c r="A2745" t="s">
        <v>9111</v>
      </c>
      <c r="B2745" t="s">
        <v>17582</v>
      </c>
      <c r="C2745" t="s">
        <v>22</v>
      </c>
      <c r="D2745" t="s">
        <v>22</v>
      </c>
      <c r="E2745" t="s">
        <v>14334</v>
      </c>
      <c r="F2745" t="s">
        <v>13347</v>
      </c>
      <c r="G2745" t="s">
        <v>22</v>
      </c>
      <c r="H2745" t="s">
        <v>22</v>
      </c>
      <c r="I2745" t="s">
        <v>22</v>
      </c>
      <c r="J2745" t="s">
        <v>22</v>
      </c>
      <c r="K2745" t="s">
        <v>22</v>
      </c>
      <c r="L2745" t="s">
        <v>22</v>
      </c>
      <c r="M2745" t="s">
        <v>17582</v>
      </c>
      <c r="N2745" t="s">
        <v>22</v>
      </c>
      <c r="O2745" t="s">
        <v>22</v>
      </c>
    </row>
    <row r="2746" spans="1:15" x14ac:dyDescent="0.35">
      <c r="A2746" t="s">
        <v>9111</v>
      </c>
      <c r="B2746" t="s">
        <v>17583</v>
      </c>
      <c r="C2746" t="s">
        <v>22</v>
      </c>
      <c r="D2746" t="s">
        <v>22</v>
      </c>
      <c r="E2746" t="s">
        <v>14334</v>
      </c>
      <c r="F2746" t="s">
        <v>13347</v>
      </c>
      <c r="G2746" t="s">
        <v>22</v>
      </c>
      <c r="H2746" t="s">
        <v>22</v>
      </c>
      <c r="I2746" t="s">
        <v>22</v>
      </c>
      <c r="J2746" t="s">
        <v>22</v>
      </c>
      <c r="K2746" t="s">
        <v>22</v>
      </c>
      <c r="L2746" t="s">
        <v>22</v>
      </c>
      <c r="M2746" t="s">
        <v>17583</v>
      </c>
      <c r="N2746" t="s">
        <v>22</v>
      </c>
      <c r="O2746" t="s">
        <v>22</v>
      </c>
    </row>
    <row r="2747" spans="1:15" x14ac:dyDescent="0.35">
      <c r="A2747" t="s">
        <v>9111</v>
      </c>
      <c r="B2747" t="s">
        <v>17584</v>
      </c>
      <c r="C2747" t="s">
        <v>22</v>
      </c>
      <c r="D2747" t="s">
        <v>22</v>
      </c>
      <c r="E2747" t="s">
        <v>14334</v>
      </c>
      <c r="F2747" t="s">
        <v>13347</v>
      </c>
      <c r="G2747" t="s">
        <v>22</v>
      </c>
      <c r="H2747" t="s">
        <v>7052</v>
      </c>
      <c r="I2747" t="s">
        <v>22</v>
      </c>
      <c r="J2747" t="s">
        <v>22</v>
      </c>
      <c r="K2747" t="s">
        <v>22</v>
      </c>
      <c r="L2747" t="s">
        <v>22</v>
      </c>
      <c r="M2747" t="s">
        <v>17584</v>
      </c>
      <c r="N2747" t="s">
        <v>22</v>
      </c>
      <c r="O2747" t="s">
        <v>22</v>
      </c>
    </row>
    <row r="2748" spans="1:15" x14ac:dyDescent="0.35">
      <c r="A2748" t="s">
        <v>9111</v>
      </c>
      <c r="B2748" t="s">
        <v>17585</v>
      </c>
      <c r="C2748" t="s">
        <v>22</v>
      </c>
      <c r="D2748" t="s">
        <v>22</v>
      </c>
      <c r="E2748" t="s">
        <v>14334</v>
      </c>
      <c r="F2748" t="s">
        <v>9900</v>
      </c>
      <c r="G2748" t="s">
        <v>22</v>
      </c>
      <c r="H2748" t="s">
        <v>22</v>
      </c>
      <c r="I2748" t="s">
        <v>22</v>
      </c>
      <c r="J2748" t="s">
        <v>22</v>
      </c>
      <c r="K2748" t="s">
        <v>22</v>
      </c>
      <c r="L2748" t="s">
        <v>22</v>
      </c>
      <c r="M2748" t="s">
        <v>17585</v>
      </c>
      <c r="N2748" t="s">
        <v>22</v>
      </c>
      <c r="O2748" t="s">
        <v>22</v>
      </c>
    </row>
    <row r="2749" spans="1:15" x14ac:dyDescent="0.35">
      <c r="A2749" t="s">
        <v>9111</v>
      </c>
      <c r="B2749" t="s">
        <v>17586</v>
      </c>
      <c r="C2749" t="s">
        <v>22</v>
      </c>
      <c r="D2749" t="s">
        <v>22</v>
      </c>
      <c r="E2749" t="s">
        <v>15173</v>
      </c>
      <c r="F2749" t="s">
        <v>9900</v>
      </c>
      <c r="G2749" t="s">
        <v>22</v>
      </c>
      <c r="H2749" t="s">
        <v>22</v>
      </c>
      <c r="I2749" t="s">
        <v>22</v>
      </c>
      <c r="J2749" t="s">
        <v>22</v>
      </c>
      <c r="K2749" t="s">
        <v>22</v>
      </c>
      <c r="L2749" t="s">
        <v>22</v>
      </c>
      <c r="M2749" t="s">
        <v>17586</v>
      </c>
      <c r="N2749" t="s">
        <v>22</v>
      </c>
      <c r="O2749" t="s">
        <v>22</v>
      </c>
    </row>
    <row r="2750" spans="1:15" x14ac:dyDescent="0.35">
      <c r="A2750" t="s">
        <v>9111</v>
      </c>
      <c r="B2750" t="s">
        <v>17587</v>
      </c>
      <c r="C2750" t="s">
        <v>22</v>
      </c>
      <c r="D2750" t="s">
        <v>22</v>
      </c>
      <c r="E2750" t="s">
        <v>15173</v>
      </c>
      <c r="F2750" t="s">
        <v>9900</v>
      </c>
      <c r="G2750" t="s">
        <v>22</v>
      </c>
      <c r="H2750" t="s">
        <v>22</v>
      </c>
      <c r="I2750" t="s">
        <v>22</v>
      </c>
      <c r="J2750" t="s">
        <v>22</v>
      </c>
      <c r="K2750" t="s">
        <v>22</v>
      </c>
      <c r="L2750" t="s">
        <v>22</v>
      </c>
      <c r="M2750" t="s">
        <v>17587</v>
      </c>
      <c r="N2750" t="s">
        <v>22</v>
      </c>
      <c r="O2750" t="s">
        <v>22</v>
      </c>
    </row>
    <row r="2751" spans="1:15" x14ac:dyDescent="0.35">
      <c r="A2751" t="s">
        <v>9111</v>
      </c>
      <c r="B2751" t="s">
        <v>17588</v>
      </c>
      <c r="C2751" t="s">
        <v>22</v>
      </c>
      <c r="D2751" t="s">
        <v>22</v>
      </c>
      <c r="E2751" t="s">
        <v>15173</v>
      </c>
      <c r="F2751" t="s">
        <v>9900</v>
      </c>
      <c r="G2751" t="s">
        <v>22</v>
      </c>
      <c r="H2751" t="s">
        <v>22</v>
      </c>
      <c r="I2751" t="s">
        <v>22</v>
      </c>
      <c r="J2751" t="s">
        <v>22</v>
      </c>
      <c r="K2751" t="s">
        <v>22</v>
      </c>
      <c r="L2751" t="s">
        <v>22</v>
      </c>
      <c r="M2751" t="s">
        <v>17588</v>
      </c>
      <c r="N2751" t="s">
        <v>22</v>
      </c>
      <c r="O2751" t="s">
        <v>22</v>
      </c>
    </row>
    <row r="2752" spans="1:15" x14ac:dyDescent="0.35">
      <c r="A2752" t="s">
        <v>9111</v>
      </c>
      <c r="B2752" t="s">
        <v>17589</v>
      </c>
      <c r="C2752" t="s">
        <v>22</v>
      </c>
      <c r="D2752" t="s">
        <v>22</v>
      </c>
      <c r="E2752" t="s">
        <v>15173</v>
      </c>
      <c r="F2752" t="s">
        <v>9900</v>
      </c>
      <c r="G2752" t="s">
        <v>22</v>
      </c>
      <c r="H2752" t="s">
        <v>22</v>
      </c>
      <c r="I2752" t="s">
        <v>22</v>
      </c>
      <c r="J2752" t="s">
        <v>22</v>
      </c>
      <c r="K2752" t="s">
        <v>22</v>
      </c>
      <c r="L2752" t="s">
        <v>22</v>
      </c>
      <c r="M2752" t="s">
        <v>17589</v>
      </c>
      <c r="N2752" t="s">
        <v>22</v>
      </c>
      <c r="O2752" t="s">
        <v>22</v>
      </c>
    </row>
    <row r="2753" spans="1:15" x14ac:dyDescent="0.35">
      <c r="A2753" t="s">
        <v>9111</v>
      </c>
      <c r="B2753" t="s">
        <v>17590</v>
      </c>
      <c r="C2753" t="s">
        <v>22</v>
      </c>
      <c r="D2753" t="s">
        <v>22</v>
      </c>
      <c r="E2753" t="s">
        <v>14334</v>
      </c>
      <c r="F2753" t="s">
        <v>13347</v>
      </c>
      <c r="G2753" t="s">
        <v>22</v>
      </c>
      <c r="H2753" t="s">
        <v>7046</v>
      </c>
      <c r="I2753" t="s">
        <v>7035</v>
      </c>
      <c r="J2753" t="s">
        <v>17591</v>
      </c>
      <c r="K2753" t="s">
        <v>14641</v>
      </c>
      <c r="L2753" t="s">
        <v>22</v>
      </c>
      <c r="M2753" t="s">
        <v>17592</v>
      </c>
      <c r="N2753" t="s">
        <v>22</v>
      </c>
      <c r="O2753" t="s">
        <v>22</v>
      </c>
    </row>
    <row r="2754" spans="1:15" x14ac:dyDescent="0.35">
      <c r="A2754" t="s">
        <v>9111</v>
      </c>
      <c r="B2754" t="s">
        <v>17593</v>
      </c>
      <c r="C2754" t="s">
        <v>22</v>
      </c>
      <c r="D2754" t="s">
        <v>22</v>
      </c>
      <c r="E2754" t="s">
        <v>14334</v>
      </c>
      <c r="F2754" t="s">
        <v>13347</v>
      </c>
      <c r="G2754" t="s">
        <v>22</v>
      </c>
      <c r="H2754" t="s">
        <v>7046</v>
      </c>
      <c r="I2754" t="s">
        <v>22</v>
      </c>
      <c r="J2754" t="s">
        <v>22</v>
      </c>
      <c r="K2754" t="s">
        <v>22</v>
      </c>
      <c r="L2754" t="s">
        <v>22</v>
      </c>
      <c r="M2754" t="s">
        <v>14675</v>
      </c>
      <c r="N2754" t="s">
        <v>22</v>
      </c>
      <c r="O2754" t="s">
        <v>22</v>
      </c>
    </row>
    <row r="2755" spans="1:15" x14ac:dyDescent="0.35">
      <c r="A2755" t="s">
        <v>9111</v>
      </c>
      <c r="B2755" t="s">
        <v>17594</v>
      </c>
      <c r="C2755" t="s">
        <v>22</v>
      </c>
      <c r="D2755" t="s">
        <v>22</v>
      </c>
      <c r="E2755" t="s">
        <v>14334</v>
      </c>
      <c r="F2755" t="s">
        <v>13347</v>
      </c>
      <c r="G2755" t="s">
        <v>22</v>
      </c>
      <c r="H2755" t="s">
        <v>22</v>
      </c>
      <c r="I2755" t="s">
        <v>22</v>
      </c>
      <c r="J2755" t="s">
        <v>22</v>
      </c>
      <c r="K2755" t="s">
        <v>22</v>
      </c>
      <c r="L2755" t="s">
        <v>22</v>
      </c>
      <c r="M2755" t="s">
        <v>17594</v>
      </c>
      <c r="N2755" t="s">
        <v>22</v>
      </c>
      <c r="O2755" t="s">
        <v>22</v>
      </c>
    </row>
    <row r="2756" spans="1:15" x14ac:dyDescent="0.35">
      <c r="A2756" t="s">
        <v>9111</v>
      </c>
      <c r="B2756" t="s">
        <v>17595</v>
      </c>
      <c r="C2756" t="s">
        <v>22</v>
      </c>
      <c r="D2756" t="s">
        <v>22</v>
      </c>
      <c r="E2756" t="s">
        <v>14334</v>
      </c>
      <c r="F2756" t="s">
        <v>13347</v>
      </c>
      <c r="G2756" t="s">
        <v>22</v>
      </c>
      <c r="H2756" t="s">
        <v>22</v>
      </c>
      <c r="I2756" t="s">
        <v>22</v>
      </c>
      <c r="J2756" t="s">
        <v>22</v>
      </c>
      <c r="K2756" t="s">
        <v>22</v>
      </c>
      <c r="L2756" t="s">
        <v>22</v>
      </c>
      <c r="M2756" t="s">
        <v>17595</v>
      </c>
      <c r="N2756" t="s">
        <v>22</v>
      </c>
      <c r="O2756" t="s">
        <v>22</v>
      </c>
    </row>
    <row r="2757" spans="1:15" x14ac:dyDescent="0.35">
      <c r="A2757" t="s">
        <v>9111</v>
      </c>
      <c r="B2757" t="s">
        <v>17596</v>
      </c>
      <c r="C2757" t="s">
        <v>22</v>
      </c>
      <c r="D2757" t="s">
        <v>22</v>
      </c>
      <c r="E2757" t="s">
        <v>14334</v>
      </c>
      <c r="F2757" t="s">
        <v>13347</v>
      </c>
      <c r="G2757" t="s">
        <v>22</v>
      </c>
      <c r="H2757" t="s">
        <v>22</v>
      </c>
      <c r="I2757" t="s">
        <v>22</v>
      </c>
      <c r="J2757" t="s">
        <v>22</v>
      </c>
      <c r="K2757" t="s">
        <v>22</v>
      </c>
      <c r="L2757" t="s">
        <v>22</v>
      </c>
      <c r="M2757" t="s">
        <v>17596</v>
      </c>
      <c r="N2757" t="s">
        <v>22</v>
      </c>
      <c r="O2757" t="s">
        <v>22</v>
      </c>
    </row>
    <row r="2758" spans="1:15" x14ac:dyDescent="0.35">
      <c r="A2758" t="s">
        <v>9111</v>
      </c>
      <c r="B2758" t="s">
        <v>17597</v>
      </c>
      <c r="C2758" t="s">
        <v>22</v>
      </c>
      <c r="D2758" t="s">
        <v>22</v>
      </c>
      <c r="E2758" t="s">
        <v>14334</v>
      </c>
      <c r="F2758" t="s">
        <v>13347</v>
      </c>
      <c r="G2758" t="s">
        <v>22</v>
      </c>
      <c r="H2758" t="s">
        <v>22</v>
      </c>
      <c r="I2758" t="s">
        <v>22</v>
      </c>
      <c r="J2758" t="s">
        <v>22</v>
      </c>
      <c r="K2758" t="s">
        <v>22</v>
      </c>
      <c r="L2758" t="s">
        <v>22</v>
      </c>
      <c r="M2758" t="s">
        <v>17597</v>
      </c>
      <c r="N2758" t="s">
        <v>22</v>
      </c>
      <c r="O2758" t="s">
        <v>22</v>
      </c>
    </row>
    <row r="2759" spans="1:15" x14ac:dyDescent="0.35">
      <c r="A2759" t="s">
        <v>9111</v>
      </c>
      <c r="B2759" t="s">
        <v>17598</v>
      </c>
      <c r="C2759" t="s">
        <v>22</v>
      </c>
      <c r="D2759" t="s">
        <v>22</v>
      </c>
      <c r="E2759" t="s">
        <v>14334</v>
      </c>
      <c r="F2759" t="s">
        <v>13347</v>
      </c>
      <c r="G2759" t="s">
        <v>22</v>
      </c>
      <c r="H2759" t="s">
        <v>22</v>
      </c>
      <c r="I2759" t="s">
        <v>22</v>
      </c>
      <c r="J2759" t="s">
        <v>22</v>
      </c>
      <c r="K2759" t="s">
        <v>22</v>
      </c>
      <c r="L2759" t="s">
        <v>22</v>
      </c>
      <c r="M2759" t="s">
        <v>17599</v>
      </c>
      <c r="N2759" t="s">
        <v>22</v>
      </c>
      <c r="O2759" t="s">
        <v>22</v>
      </c>
    </row>
    <row r="2760" spans="1:15" x14ac:dyDescent="0.35">
      <c r="A2760" t="s">
        <v>9111</v>
      </c>
      <c r="B2760" t="s">
        <v>17600</v>
      </c>
      <c r="C2760" t="s">
        <v>22</v>
      </c>
      <c r="D2760" t="s">
        <v>22</v>
      </c>
      <c r="E2760" t="s">
        <v>14334</v>
      </c>
      <c r="F2760" t="s">
        <v>13347</v>
      </c>
      <c r="G2760" t="s">
        <v>22</v>
      </c>
      <c r="H2760" t="s">
        <v>22</v>
      </c>
      <c r="I2760" t="s">
        <v>22</v>
      </c>
      <c r="J2760" t="s">
        <v>22</v>
      </c>
      <c r="K2760" t="s">
        <v>22</v>
      </c>
      <c r="L2760" t="s">
        <v>22</v>
      </c>
      <c r="M2760" t="s">
        <v>17600</v>
      </c>
      <c r="N2760" t="s">
        <v>22</v>
      </c>
      <c r="O2760" t="s">
        <v>22</v>
      </c>
    </row>
    <row r="2761" spans="1:15" x14ac:dyDescent="0.35">
      <c r="A2761" t="s">
        <v>9111</v>
      </c>
      <c r="B2761" t="s">
        <v>17601</v>
      </c>
      <c r="C2761" t="s">
        <v>22</v>
      </c>
      <c r="D2761" t="s">
        <v>22</v>
      </c>
      <c r="E2761" t="s">
        <v>14334</v>
      </c>
      <c r="F2761" t="s">
        <v>13347</v>
      </c>
      <c r="G2761" t="s">
        <v>22</v>
      </c>
      <c r="H2761" t="s">
        <v>22</v>
      </c>
      <c r="I2761" t="s">
        <v>22</v>
      </c>
      <c r="J2761" t="s">
        <v>22</v>
      </c>
      <c r="K2761" t="s">
        <v>22</v>
      </c>
      <c r="L2761" t="s">
        <v>22</v>
      </c>
      <c r="M2761" t="s">
        <v>17601</v>
      </c>
      <c r="N2761" t="s">
        <v>22</v>
      </c>
      <c r="O2761" t="s">
        <v>22</v>
      </c>
    </row>
    <row r="2762" spans="1:15" x14ac:dyDescent="0.35">
      <c r="A2762" t="s">
        <v>9111</v>
      </c>
      <c r="B2762" t="s">
        <v>17602</v>
      </c>
      <c r="C2762" t="s">
        <v>22</v>
      </c>
      <c r="D2762" t="s">
        <v>22</v>
      </c>
      <c r="E2762" t="s">
        <v>14334</v>
      </c>
      <c r="F2762" t="s">
        <v>13347</v>
      </c>
      <c r="G2762" t="s">
        <v>22</v>
      </c>
      <c r="H2762" t="s">
        <v>22</v>
      </c>
      <c r="I2762" t="s">
        <v>22</v>
      </c>
      <c r="J2762" t="s">
        <v>22</v>
      </c>
      <c r="K2762" t="s">
        <v>22</v>
      </c>
      <c r="L2762" t="s">
        <v>22</v>
      </c>
      <c r="M2762" t="s">
        <v>17602</v>
      </c>
      <c r="N2762" t="s">
        <v>22</v>
      </c>
      <c r="O2762" t="s">
        <v>22</v>
      </c>
    </row>
    <row r="2763" spans="1:15" x14ac:dyDescent="0.35">
      <c r="A2763" t="s">
        <v>9111</v>
      </c>
      <c r="B2763" t="s">
        <v>17603</v>
      </c>
      <c r="C2763" t="s">
        <v>22</v>
      </c>
      <c r="D2763" t="s">
        <v>22</v>
      </c>
      <c r="E2763" t="s">
        <v>14334</v>
      </c>
      <c r="F2763" t="s">
        <v>13347</v>
      </c>
      <c r="G2763" t="s">
        <v>22</v>
      </c>
      <c r="H2763" t="s">
        <v>22</v>
      </c>
      <c r="I2763" t="s">
        <v>22</v>
      </c>
      <c r="J2763" t="s">
        <v>22</v>
      </c>
      <c r="K2763" t="s">
        <v>22</v>
      </c>
      <c r="L2763" t="s">
        <v>22</v>
      </c>
      <c r="M2763" t="s">
        <v>17603</v>
      </c>
      <c r="N2763" t="s">
        <v>22</v>
      </c>
      <c r="O2763" t="s">
        <v>22</v>
      </c>
    </row>
    <row r="2764" spans="1:15" x14ac:dyDescent="0.35">
      <c r="A2764" t="s">
        <v>9111</v>
      </c>
      <c r="B2764" t="s">
        <v>17604</v>
      </c>
      <c r="C2764" t="s">
        <v>22</v>
      </c>
      <c r="D2764" t="s">
        <v>22</v>
      </c>
      <c r="E2764" t="s">
        <v>14334</v>
      </c>
      <c r="F2764" t="s">
        <v>13347</v>
      </c>
      <c r="G2764" t="s">
        <v>22</v>
      </c>
      <c r="H2764" t="s">
        <v>22</v>
      </c>
      <c r="I2764" t="s">
        <v>22</v>
      </c>
      <c r="J2764" t="s">
        <v>22</v>
      </c>
      <c r="K2764" t="s">
        <v>22</v>
      </c>
      <c r="L2764" t="s">
        <v>22</v>
      </c>
      <c r="M2764" t="s">
        <v>17604</v>
      </c>
      <c r="N2764" t="s">
        <v>22</v>
      </c>
      <c r="O2764" t="s">
        <v>22</v>
      </c>
    </row>
    <row r="2765" spans="1:15" x14ac:dyDescent="0.35">
      <c r="A2765" t="s">
        <v>9111</v>
      </c>
      <c r="B2765" t="s">
        <v>17605</v>
      </c>
      <c r="C2765" t="s">
        <v>22</v>
      </c>
      <c r="D2765" t="s">
        <v>22</v>
      </c>
      <c r="E2765" t="s">
        <v>14334</v>
      </c>
      <c r="F2765" t="s">
        <v>13347</v>
      </c>
      <c r="G2765" t="s">
        <v>22</v>
      </c>
      <c r="H2765" t="s">
        <v>22</v>
      </c>
      <c r="I2765" t="s">
        <v>22</v>
      </c>
      <c r="J2765" t="s">
        <v>22</v>
      </c>
      <c r="K2765" t="s">
        <v>22</v>
      </c>
      <c r="L2765" t="s">
        <v>22</v>
      </c>
      <c r="M2765" t="s">
        <v>17605</v>
      </c>
      <c r="N2765" t="s">
        <v>22</v>
      </c>
      <c r="O2765" t="s">
        <v>22</v>
      </c>
    </row>
    <row r="2766" spans="1:15" x14ac:dyDescent="0.35">
      <c r="A2766" t="s">
        <v>9111</v>
      </c>
      <c r="B2766" t="s">
        <v>17606</v>
      </c>
      <c r="C2766" t="s">
        <v>22</v>
      </c>
      <c r="D2766" t="s">
        <v>22</v>
      </c>
      <c r="E2766" t="s">
        <v>14334</v>
      </c>
      <c r="F2766" t="s">
        <v>13347</v>
      </c>
      <c r="G2766" t="s">
        <v>22</v>
      </c>
      <c r="H2766" t="s">
        <v>22</v>
      </c>
      <c r="I2766" t="s">
        <v>22</v>
      </c>
      <c r="J2766" t="s">
        <v>22</v>
      </c>
      <c r="K2766" t="s">
        <v>22</v>
      </c>
      <c r="L2766" t="s">
        <v>22</v>
      </c>
      <c r="M2766" t="s">
        <v>17606</v>
      </c>
      <c r="N2766" t="s">
        <v>22</v>
      </c>
      <c r="O2766" t="s">
        <v>22</v>
      </c>
    </row>
    <row r="2767" spans="1:15" x14ac:dyDescent="0.35">
      <c r="A2767" t="s">
        <v>9111</v>
      </c>
      <c r="B2767" t="s">
        <v>17607</v>
      </c>
      <c r="C2767" t="s">
        <v>22</v>
      </c>
      <c r="D2767" t="s">
        <v>22</v>
      </c>
      <c r="E2767" t="s">
        <v>14334</v>
      </c>
      <c r="F2767" t="s">
        <v>13347</v>
      </c>
      <c r="G2767" t="s">
        <v>22</v>
      </c>
      <c r="H2767" t="s">
        <v>22</v>
      </c>
      <c r="I2767" t="s">
        <v>22</v>
      </c>
      <c r="J2767" t="s">
        <v>22</v>
      </c>
      <c r="K2767" t="s">
        <v>22</v>
      </c>
      <c r="L2767" t="s">
        <v>22</v>
      </c>
      <c r="M2767" t="s">
        <v>17607</v>
      </c>
      <c r="N2767" t="s">
        <v>22</v>
      </c>
      <c r="O2767" t="s">
        <v>22</v>
      </c>
    </row>
    <row r="2768" spans="1:15" x14ac:dyDescent="0.35">
      <c r="A2768" t="s">
        <v>9111</v>
      </c>
      <c r="B2768" t="s">
        <v>17608</v>
      </c>
      <c r="C2768" t="s">
        <v>22</v>
      </c>
      <c r="D2768" t="s">
        <v>22</v>
      </c>
      <c r="E2768" t="s">
        <v>14334</v>
      </c>
      <c r="F2768" t="s">
        <v>13347</v>
      </c>
      <c r="G2768" t="s">
        <v>22</v>
      </c>
      <c r="H2768" t="s">
        <v>22</v>
      </c>
      <c r="I2768" t="s">
        <v>22</v>
      </c>
      <c r="J2768" t="s">
        <v>22</v>
      </c>
      <c r="K2768" t="s">
        <v>22</v>
      </c>
      <c r="L2768" t="s">
        <v>22</v>
      </c>
      <c r="M2768" t="s">
        <v>17608</v>
      </c>
      <c r="N2768" t="s">
        <v>22</v>
      </c>
      <c r="O2768" t="s">
        <v>22</v>
      </c>
    </row>
    <row r="2769" spans="1:15" x14ac:dyDescent="0.35">
      <c r="A2769" t="s">
        <v>9111</v>
      </c>
      <c r="B2769" t="s">
        <v>17609</v>
      </c>
      <c r="C2769" t="s">
        <v>22</v>
      </c>
      <c r="D2769" t="s">
        <v>22</v>
      </c>
      <c r="E2769" t="s">
        <v>14334</v>
      </c>
      <c r="F2769" t="s">
        <v>13347</v>
      </c>
      <c r="G2769" t="s">
        <v>22</v>
      </c>
      <c r="H2769" t="s">
        <v>22</v>
      </c>
      <c r="I2769" t="s">
        <v>22</v>
      </c>
      <c r="J2769" t="s">
        <v>22</v>
      </c>
      <c r="K2769" t="s">
        <v>22</v>
      </c>
      <c r="L2769" t="s">
        <v>22</v>
      </c>
      <c r="M2769" t="s">
        <v>17609</v>
      </c>
      <c r="N2769" t="s">
        <v>22</v>
      </c>
      <c r="O2769" t="s">
        <v>22</v>
      </c>
    </row>
    <row r="2770" spans="1:15" x14ac:dyDescent="0.35">
      <c r="A2770" t="s">
        <v>9111</v>
      </c>
      <c r="B2770" t="s">
        <v>17610</v>
      </c>
      <c r="C2770" t="s">
        <v>22</v>
      </c>
      <c r="D2770" t="s">
        <v>22</v>
      </c>
      <c r="E2770" t="s">
        <v>14334</v>
      </c>
      <c r="F2770" t="s">
        <v>13347</v>
      </c>
      <c r="G2770" t="s">
        <v>22</v>
      </c>
      <c r="H2770" t="s">
        <v>22</v>
      </c>
      <c r="I2770" t="s">
        <v>22</v>
      </c>
      <c r="J2770" t="s">
        <v>22</v>
      </c>
      <c r="K2770" t="s">
        <v>22</v>
      </c>
      <c r="L2770" t="s">
        <v>22</v>
      </c>
      <c r="M2770" t="s">
        <v>17610</v>
      </c>
      <c r="N2770" t="s">
        <v>22</v>
      </c>
      <c r="O2770" t="s">
        <v>22</v>
      </c>
    </row>
    <row r="2771" spans="1:15" x14ac:dyDescent="0.35">
      <c r="A2771" t="s">
        <v>9111</v>
      </c>
      <c r="B2771" t="s">
        <v>17611</v>
      </c>
      <c r="C2771" t="s">
        <v>22</v>
      </c>
      <c r="D2771" t="s">
        <v>22</v>
      </c>
      <c r="E2771" t="s">
        <v>14334</v>
      </c>
      <c r="F2771" t="s">
        <v>13347</v>
      </c>
      <c r="G2771" t="s">
        <v>22</v>
      </c>
      <c r="H2771" t="s">
        <v>22</v>
      </c>
      <c r="I2771" t="s">
        <v>22</v>
      </c>
      <c r="J2771" t="s">
        <v>22</v>
      </c>
      <c r="K2771" t="s">
        <v>22</v>
      </c>
      <c r="L2771" t="s">
        <v>22</v>
      </c>
      <c r="M2771" t="s">
        <v>17611</v>
      </c>
      <c r="N2771" t="s">
        <v>22</v>
      </c>
      <c r="O2771" t="s">
        <v>22</v>
      </c>
    </row>
    <row r="2772" spans="1:15" x14ac:dyDescent="0.35">
      <c r="A2772" t="s">
        <v>9111</v>
      </c>
      <c r="B2772" t="s">
        <v>17612</v>
      </c>
      <c r="C2772" t="s">
        <v>22</v>
      </c>
      <c r="D2772" t="s">
        <v>22</v>
      </c>
      <c r="E2772" t="s">
        <v>14334</v>
      </c>
      <c r="F2772" t="s">
        <v>13347</v>
      </c>
      <c r="G2772" t="s">
        <v>22</v>
      </c>
      <c r="H2772" t="s">
        <v>22</v>
      </c>
      <c r="I2772" t="s">
        <v>22</v>
      </c>
      <c r="J2772" t="s">
        <v>22</v>
      </c>
      <c r="K2772" t="s">
        <v>22</v>
      </c>
      <c r="L2772" t="s">
        <v>22</v>
      </c>
      <c r="M2772" t="s">
        <v>17612</v>
      </c>
      <c r="N2772" t="s">
        <v>22</v>
      </c>
      <c r="O2772" t="s">
        <v>22</v>
      </c>
    </row>
    <row r="2773" spans="1:15" x14ac:dyDescent="0.35">
      <c r="A2773" t="s">
        <v>9111</v>
      </c>
      <c r="B2773" t="s">
        <v>17613</v>
      </c>
      <c r="C2773" t="s">
        <v>22</v>
      </c>
      <c r="D2773" t="s">
        <v>22</v>
      </c>
      <c r="E2773" t="s">
        <v>14334</v>
      </c>
      <c r="F2773" t="s">
        <v>13347</v>
      </c>
      <c r="G2773" t="s">
        <v>22</v>
      </c>
      <c r="H2773" t="s">
        <v>22</v>
      </c>
      <c r="I2773" t="s">
        <v>22</v>
      </c>
      <c r="J2773" t="s">
        <v>22</v>
      </c>
      <c r="K2773" t="s">
        <v>22</v>
      </c>
      <c r="L2773" t="s">
        <v>22</v>
      </c>
      <c r="M2773" t="s">
        <v>17613</v>
      </c>
      <c r="N2773" t="s">
        <v>22</v>
      </c>
      <c r="O2773" t="s">
        <v>22</v>
      </c>
    </row>
    <row r="2774" spans="1:15" x14ac:dyDescent="0.35">
      <c r="A2774" t="s">
        <v>9111</v>
      </c>
      <c r="B2774" t="s">
        <v>17614</v>
      </c>
      <c r="C2774" t="s">
        <v>22</v>
      </c>
      <c r="D2774" t="s">
        <v>22</v>
      </c>
      <c r="E2774" t="s">
        <v>14334</v>
      </c>
      <c r="F2774" t="s">
        <v>13347</v>
      </c>
      <c r="G2774" t="s">
        <v>22</v>
      </c>
      <c r="H2774" t="s">
        <v>22</v>
      </c>
      <c r="I2774" t="s">
        <v>22</v>
      </c>
      <c r="J2774" t="s">
        <v>22</v>
      </c>
      <c r="K2774" t="s">
        <v>22</v>
      </c>
      <c r="L2774" t="s">
        <v>22</v>
      </c>
      <c r="M2774" t="s">
        <v>17614</v>
      </c>
      <c r="N2774" t="s">
        <v>22</v>
      </c>
      <c r="O2774" t="s">
        <v>22</v>
      </c>
    </row>
    <row r="2775" spans="1:15" x14ac:dyDescent="0.35">
      <c r="A2775" t="s">
        <v>9111</v>
      </c>
      <c r="B2775" t="s">
        <v>17615</v>
      </c>
      <c r="C2775" t="s">
        <v>22</v>
      </c>
      <c r="D2775" t="s">
        <v>22</v>
      </c>
      <c r="E2775" t="s">
        <v>14334</v>
      </c>
      <c r="F2775" t="s">
        <v>13347</v>
      </c>
      <c r="G2775" t="s">
        <v>22</v>
      </c>
      <c r="H2775" t="s">
        <v>22</v>
      </c>
      <c r="I2775" t="s">
        <v>22</v>
      </c>
      <c r="J2775" t="s">
        <v>22</v>
      </c>
      <c r="K2775" t="s">
        <v>22</v>
      </c>
      <c r="L2775" t="s">
        <v>22</v>
      </c>
      <c r="M2775" t="s">
        <v>17615</v>
      </c>
      <c r="N2775" t="s">
        <v>22</v>
      </c>
      <c r="O2775" t="s">
        <v>22</v>
      </c>
    </row>
    <row r="2776" spans="1:15" x14ac:dyDescent="0.35">
      <c r="A2776" t="s">
        <v>9111</v>
      </c>
      <c r="B2776" t="s">
        <v>17616</v>
      </c>
      <c r="C2776" t="s">
        <v>22</v>
      </c>
      <c r="D2776" t="s">
        <v>22</v>
      </c>
      <c r="E2776" t="s">
        <v>14334</v>
      </c>
      <c r="F2776" t="s">
        <v>13347</v>
      </c>
      <c r="G2776" t="s">
        <v>22</v>
      </c>
      <c r="H2776" t="s">
        <v>22</v>
      </c>
      <c r="I2776" t="s">
        <v>22</v>
      </c>
      <c r="J2776" t="s">
        <v>22</v>
      </c>
      <c r="K2776" t="s">
        <v>22</v>
      </c>
      <c r="L2776" t="s">
        <v>22</v>
      </c>
      <c r="M2776" t="s">
        <v>17616</v>
      </c>
      <c r="N2776" t="s">
        <v>22</v>
      </c>
      <c r="O2776" t="s">
        <v>22</v>
      </c>
    </row>
    <row r="2777" spans="1:15" x14ac:dyDescent="0.35">
      <c r="A2777" t="s">
        <v>9111</v>
      </c>
      <c r="B2777" t="s">
        <v>17617</v>
      </c>
      <c r="C2777" t="s">
        <v>22</v>
      </c>
      <c r="D2777" t="s">
        <v>22</v>
      </c>
      <c r="E2777" t="s">
        <v>14334</v>
      </c>
      <c r="F2777" t="s">
        <v>13347</v>
      </c>
      <c r="G2777" t="s">
        <v>22</v>
      </c>
      <c r="H2777" t="s">
        <v>22</v>
      </c>
      <c r="I2777" t="s">
        <v>22</v>
      </c>
      <c r="J2777" t="s">
        <v>22</v>
      </c>
      <c r="K2777" t="s">
        <v>22</v>
      </c>
      <c r="L2777" t="s">
        <v>22</v>
      </c>
      <c r="M2777" t="s">
        <v>17617</v>
      </c>
      <c r="N2777" t="s">
        <v>22</v>
      </c>
      <c r="O2777" t="s">
        <v>22</v>
      </c>
    </row>
    <row r="2778" spans="1:15" x14ac:dyDescent="0.35">
      <c r="A2778" t="s">
        <v>9111</v>
      </c>
      <c r="B2778" t="s">
        <v>17618</v>
      </c>
      <c r="C2778" t="s">
        <v>22</v>
      </c>
      <c r="D2778" t="s">
        <v>22</v>
      </c>
      <c r="E2778" t="s">
        <v>14334</v>
      </c>
      <c r="F2778" t="s">
        <v>13347</v>
      </c>
      <c r="G2778" t="s">
        <v>22</v>
      </c>
      <c r="H2778" t="s">
        <v>22</v>
      </c>
      <c r="I2778" t="s">
        <v>22</v>
      </c>
      <c r="J2778" t="s">
        <v>22</v>
      </c>
      <c r="K2778" t="s">
        <v>22</v>
      </c>
      <c r="L2778" t="s">
        <v>22</v>
      </c>
      <c r="M2778" t="s">
        <v>17618</v>
      </c>
      <c r="N2778" t="s">
        <v>22</v>
      </c>
      <c r="O2778" t="s">
        <v>22</v>
      </c>
    </row>
    <row r="2779" spans="1:15" x14ac:dyDescent="0.35">
      <c r="A2779" t="s">
        <v>9111</v>
      </c>
      <c r="B2779" t="s">
        <v>17619</v>
      </c>
      <c r="C2779" t="s">
        <v>22</v>
      </c>
      <c r="D2779" t="s">
        <v>22</v>
      </c>
      <c r="E2779" t="s">
        <v>14334</v>
      </c>
      <c r="F2779" t="s">
        <v>13347</v>
      </c>
      <c r="G2779" t="s">
        <v>22</v>
      </c>
      <c r="H2779" t="s">
        <v>22</v>
      </c>
      <c r="I2779" t="s">
        <v>22</v>
      </c>
      <c r="J2779" t="s">
        <v>22</v>
      </c>
      <c r="K2779" t="s">
        <v>22</v>
      </c>
      <c r="L2779" t="s">
        <v>22</v>
      </c>
      <c r="M2779" t="s">
        <v>17619</v>
      </c>
      <c r="N2779" t="s">
        <v>22</v>
      </c>
      <c r="O2779" t="s">
        <v>22</v>
      </c>
    </row>
    <row r="2780" spans="1:15" x14ac:dyDescent="0.35">
      <c r="A2780" t="s">
        <v>9111</v>
      </c>
      <c r="B2780" t="s">
        <v>17620</v>
      </c>
      <c r="C2780" t="s">
        <v>22</v>
      </c>
      <c r="D2780" t="s">
        <v>22</v>
      </c>
      <c r="E2780" t="s">
        <v>14334</v>
      </c>
      <c r="F2780" t="s">
        <v>13347</v>
      </c>
      <c r="G2780" t="s">
        <v>22</v>
      </c>
      <c r="H2780" t="s">
        <v>22</v>
      </c>
      <c r="I2780" t="s">
        <v>22</v>
      </c>
      <c r="J2780" t="s">
        <v>22</v>
      </c>
      <c r="K2780" t="s">
        <v>22</v>
      </c>
      <c r="L2780" t="s">
        <v>22</v>
      </c>
      <c r="M2780" t="s">
        <v>17620</v>
      </c>
      <c r="N2780" t="s">
        <v>22</v>
      </c>
      <c r="O2780" t="s">
        <v>22</v>
      </c>
    </row>
    <row r="2781" spans="1:15" x14ac:dyDescent="0.35">
      <c r="A2781" t="s">
        <v>9111</v>
      </c>
      <c r="B2781" t="s">
        <v>17621</v>
      </c>
      <c r="C2781" t="s">
        <v>22</v>
      </c>
      <c r="D2781" t="s">
        <v>22</v>
      </c>
      <c r="E2781" t="s">
        <v>14334</v>
      </c>
      <c r="F2781" t="s">
        <v>13347</v>
      </c>
      <c r="G2781" t="s">
        <v>22</v>
      </c>
      <c r="H2781" t="s">
        <v>22</v>
      </c>
      <c r="I2781" t="s">
        <v>22</v>
      </c>
      <c r="J2781" t="s">
        <v>22</v>
      </c>
      <c r="K2781" t="s">
        <v>22</v>
      </c>
      <c r="L2781" t="s">
        <v>22</v>
      </c>
      <c r="M2781" t="s">
        <v>17621</v>
      </c>
      <c r="N2781" t="s">
        <v>22</v>
      </c>
      <c r="O2781" t="s">
        <v>22</v>
      </c>
    </row>
    <row r="2782" spans="1:15" x14ac:dyDescent="0.35">
      <c r="A2782" t="s">
        <v>9111</v>
      </c>
      <c r="B2782" t="s">
        <v>17622</v>
      </c>
      <c r="C2782" t="s">
        <v>22</v>
      </c>
      <c r="D2782" t="s">
        <v>22</v>
      </c>
      <c r="E2782" t="s">
        <v>14334</v>
      </c>
      <c r="F2782" t="s">
        <v>13347</v>
      </c>
      <c r="G2782" t="s">
        <v>22</v>
      </c>
      <c r="H2782" t="s">
        <v>22</v>
      </c>
      <c r="I2782" t="s">
        <v>22</v>
      </c>
      <c r="J2782" t="s">
        <v>22</v>
      </c>
      <c r="K2782" t="s">
        <v>22</v>
      </c>
      <c r="L2782" t="s">
        <v>22</v>
      </c>
      <c r="M2782" t="s">
        <v>17623</v>
      </c>
      <c r="N2782" t="s">
        <v>22</v>
      </c>
      <c r="O2782" t="s">
        <v>22</v>
      </c>
    </row>
    <row r="2783" spans="1:15" x14ac:dyDescent="0.35">
      <c r="A2783" t="s">
        <v>9111</v>
      </c>
      <c r="B2783" t="s">
        <v>17623</v>
      </c>
      <c r="C2783" t="s">
        <v>22</v>
      </c>
      <c r="D2783" t="s">
        <v>22</v>
      </c>
      <c r="E2783" t="s">
        <v>14334</v>
      </c>
      <c r="F2783" t="s">
        <v>13347</v>
      </c>
      <c r="G2783" t="s">
        <v>22</v>
      </c>
      <c r="H2783" t="s">
        <v>22</v>
      </c>
      <c r="I2783" t="s">
        <v>22</v>
      </c>
      <c r="J2783" t="s">
        <v>22</v>
      </c>
      <c r="K2783" t="s">
        <v>22</v>
      </c>
      <c r="L2783" t="s">
        <v>22</v>
      </c>
      <c r="M2783" t="s">
        <v>17623</v>
      </c>
      <c r="N2783" t="s">
        <v>22</v>
      </c>
      <c r="O2783" t="s">
        <v>22</v>
      </c>
    </row>
    <row r="2784" spans="1:15" x14ac:dyDescent="0.35">
      <c r="A2784" t="s">
        <v>9111</v>
      </c>
      <c r="B2784" t="s">
        <v>17624</v>
      </c>
      <c r="C2784" t="s">
        <v>22</v>
      </c>
      <c r="D2784" t="s">
        <v>22</v>
      </c>
      <c r="E2784" t="s">
        <v>14334</v>
      </c>
      <c r="F2784" t="s">
        <v>13347</v>
      </c>
      <c r="G2784" t="s">
        <v>22</v>
      </c>
      <c r="H2784" t="s">
        <v>22</v>
      </c>
      <c r="I2784" t="s">
        <v>22</v>
      </c>
      <c r="J2784" t="s">
        <v>22</v>
      </c>
      <c r="K2784" t="s">
        <v>22</v>
      </c>
      <c r="L2784" t="s">
        <v>22</v>
      </c>
      <c r="M2784" t="s">
        <v>17625</v>
      </c>
      <c r="N2784" t="s">
        <v>22</v>
      </c>
      <c r="O2784" t="s">
        <v>22</v>
      </c>
    </row>
    <row r="2785" spans="1:15" x14ac:dyDescent="0.35">
      <c r="A2785" t="s">
        <v>9111</v>
      </c>
      <c r="B2785" t="s">
        <v>17626</v>
      </c>
      <c r="C2785" t="s">
        <v>22</v>
      </c>
      <c r="D2785" t="s">
        <v>22</v>
      </c>
      <c r="E2785" t="s">
        <v>14334</v>
      </c>
      <c r="F2785" t="s">
        <v>13347</v>
      </c>
      <c r="G2785" t="s">
        <v>22</v>
      </c>
      <c r="H2785" t="s">
        <v>22</v>
      </c>
      <c r="I2785" t="s">
        <v>22</v>
      </c>
      <c r="J2785" t="s">
        <v>22</v>
      </c>
      <c r="K2785" t="s">
        <v>22</v>
      </c>
      <c r="L2785">
        <v>108</v>
      </c>
      <c r="M2785" t="s">
        <v>17627</v>
      </c>
      <c r="N2785" t="s">
        <v>22</v>
      </c>
      <c r="O2785" t="s">
        <v>22</v>
      </c>
    </row>
    <row r="2786" spans="1:15" x14ac:dyDescent="0.35">
      <c r="A2786" t="s">
        <v>9111</v>
      </c>
      <c r="B2786" t="s">
        <v>17628</v>
      </c>
      <c r="C2786" t="s">
        <v>22</v>
      </c>
      <c r="D2786" t="s">
        <v>22</v>
      </c>
      <c r="E2786" t="s">
        <v>14334</v>
      </c>
      <c r="F2786" t="s">
        <v>13347</v>
      </c>
      <c r="G2786" t="s">
        <v>22</v>
      </c>
      <c r="H2786" t="s">
        <v>22</v>
      </c>
      <c r="I2786" t="s">
        <v>22</v>
      </c>
      <c r="J2786" t="s">
        <v>22</v>
      </c>
      <c r="K2786" t="s">
        <v>22</v>
      </c>
      <c r="L2786" t="s">
        <v>22</v>
      </c>
      <c r="M2786" t="s">
        <v>17629</v>
      </c>
      <c r="N2786" t="s">
        <v>22</v>
      </c>
      <c r="O2786" t="s">
        <v>22</v>
      </c>
    </row>
    <row r="2787" spans="1:15" x14ac:dyDescent="0.35">
      <c r="A2787" t="s">
        <v>9111</v>
      </c>
      <c r="B2787" t="s">
        <v>17630</v>
      </c>
      <c r="C2787" t="s">
        <v>22</v>
      </c>
      <c r="D2787" t="s">
        <v>22</v>
      </c>
      <c r="E2787" t="s">
        <v>14334</v>
      </c>
      <c r="F2787" t="s">
        <v>13347</v>
      </c>
      <c r="G2787" t="s">
        <v>22</v>
      </c>
      <c r="H2787" t="s">
        <v>22</v>
      </c>
      <c r="I2787" t="s">
        <v>22</v>
      </c>
      <c r="J2787" t="s">
        <v>22</v>
      </c>
      <c r="K2787" t="s">
        <v>22</v>
      </c>
      <c r="L2787" t="s">
        <v>22</v>
      </c>
      <c r="M2787" t="s">
        <v>17630</v>
      </c>
      <c r="N2787" t="s">
        <v>22</v>
      </c>
      <c r="O2787" t="s">
        <v>22</v>
      </c>
    </row>
    <row r="2788" spans="1:15" x14ac:dyDescent="0.35">
      <c r="A2788" t="s">
        <v>9111</v>
      </c>
      <c r="B2788" t="s">
        <v>17631</v>
      </c>
      <c r="C2788" t="s">
        <v>22</v>
      </c>
      <c r="D2788" t="s">
        <v>22</v>
      </c>
      <c r="E2788" t="s">
        <v>14334</v>
      </c>
      <c r="F2788" t="s">
        <v>13347</v>
      </c>
      <c r="G2788" t="s">
        <v>22</v>
      </c>
      <c r="H2788" t="s">
        <v>22</v>
      </c>
      <c r="I2788" t="s">
        <v>22</v>
      </c>
      <c r="J2788" t="s">
        <v>22</v>
      </c>
      <c r="K2788" t="s">
        <v>22</v>
      </c>
      <c r="L2788" t="s">
        <v>22</v>
      </c>
      <c r="M2788" t="s">
        <v>17631</v>
      </c>
      <c r="N2788" t="s">
        <v>22</v>
      </c>
      <c r="O2788" t="s">
        <v>22</v>
      </c>
    </row>
    <row r="2789" spans="1:15" x14ac:dyDescent="0.35">
      <c r="A2789" t="s">
        <v>9111</v>
      </c>
      <c r="B2789" t="s">
        <v>17632</v>
      </c>
      <c r="C2789" t="s">
        <v>22</v>
      </c>
      <c r="D2789" t="s">
        <v>22</v>
      </c>
      <c r="E2789" t="s">
        <v>13352</v>
      </c>
      <c r="F2789" t="s">
        <v>13351</v>
      </c>
      <c r="G2789" t="s">
        <v>22</v>
      </c>
      <c r="H2789" t="s">
        <v>7054</v>
      </c>
      <c r="I2789" t="s">
        <v>22</v>
      </c>
      <c r="J2789" t="s">
        <v>22</v>
      </c>
      <c r="K2789" t="s">
        <v>22</v>
      </c>
      <c r="L2789" t="s">
        <v>22</v>
      </c>
      <c r="M2789" t="s">
        <v>17632</v>
      </c>
      <c r="N2789" t="s">
        <v>22</v>
      </c>
      <c r="O2789" t="s">
        <v>22</v>
      </c>
    </row>
    <row r="2790" spans="1:15" x14ac:dyDescent="0.35">
      <c r="A2790" t="s">
        <v>9111</v>
      </c>
      <c r="B2790" t="s">
        <v>17633</v>
      </c>
      <c r="C2790" t="s">
        <v>22</v>
      </c>
      <c r="D2790" t="s">
        <v>22</v>
      </c>
      <c r="E2790" t="s">
        <v>14334</v>
      </c>
      <c r="F2790" t="s">
        <v>13347</v>
      </c>
      <c r="G2790" t="s">
        <v>22</v>
      </c>
      <c r="H2790" t="s">
        <v>22</v>
      </c>
      <c r="I2790" t="s">
        <v>22</v>
      </c>
      <c r="J2790" t="s">
        <v>22</v>
      </c>
      <c r="K2790" t="s">
        <v>22</v>
      </c>
      <c r="L2790" t="s">
        <v>22</v>
      </c>
      <c r="M2790" t="s">
        <v>17633</v>
      </c>
      <c r="N2790" t="s">
        <v>22</v>
      </c>
      <c r="O2790" t="s">
        <v>22</v>
      </c>
    </row>
    <row r="2791" spans="1:15" x14ac:dyDescent="0.35">
      <c r="A2791" t="s">
        <v>9111</v>
      </c>
      <c r="B2791" t="s">
        <v>17634</v>
      </c>
      <c r="C2791" t="s">
        <v>22</v>
      </c>
      <c r="D2791" t="s">
        <v>22</v>
      </c>
      <c r="E2791" t="s">
        <v>14334</v>
      </c>
      <c r="F2791" t="s">
        <v>13347</v>
      </c>
      <c r="G2791" t="s">
        <v>22</v>
      </c>
      <c r="H2791" t="s">
        <v>22</v>
      </c>
      <c r="I2791" t="s">
        <v>22</v>
      </c>
      <c r="J2791" t="s">
        <v>22</v>
      </c>
      <c r="K2791" t="s">
        <v>22</v>
      </c>
      <c r="L2791" t="s">
        <v>22</v>
      </c>
      <c r="M2791" t="s">
        <v>17634</v>
      </c>
      <c r="N2791" t="s">
        <v>22</v>
      </c>
      <c r="O2791" t="s">
        <v>22</v>
      </c>
    </row>
    <row r="2792" spans="1:15" x14ac:dyDescent="0.35">
      <c r="A2792" t="s">
        <v>9111</v>
      </c>
      <c r="B2792" t="s">
        <v>17635</v>
      </c>
      <c r="C2792" t="s">
        <v>22</v>
      </c>
      <c r="D2792" t="s">
        <v>22</v>
      </c>
      <c r="E2792" t="s">
        <v>13352</v>
      </c>
      <c r="F2792" t="s">
        <v>13351</v>
      </c>
      <c r="G2792" t="s">
        <v>22</v>
      </c>
      <c r="H2792" t="s">
        <v>22</v>
      </c>
      <c r="I2792" t="s">
        <v>22</v>
      </c>
      <c r="J2792" t="s">
        <v>22</v>
      </c>
      <c r="K2792" t="s">
        <v>22</v>
      </c>
      <c r="L2792" t="s">
        <v>22</v>
      </c>
      <c r="M2792" t="s">
        <v>17635</v>
      </c>
      <c r="N2792" t="s">
        <v>22</v>
      </c>
      <c r="O2792" t="s">
        <v>22</v>
      </c>
    </row>
    <row r="2793" spans="1:15" x14ac:dyDescent="0.35">
      <c r="A2793" t="s">
        <v>9111</v>
      </c>
      <c r="B2793" t="s">
        <v>17636</v>
      </c>
      <c r="C2793" t="s">
        <v>22</v>
      </c>
      <c r="D2793" t="s">
        <v>22</v>
      </c>
      <c r="E2793" t="s">
        <v>14334</v>
      </c>
      <c r="F2793" t="s">
        <v>13347</v>
      </c>
      <c r="G2793" t="s">
        <v>22</v>
      </c>
      <c r="H2793" t="s">
        <v>22</v>
      </c>
      <c r="I2793" t="s">
        <v>17447</v>
      </c>
      <c r="J2793" t="s">
        <v>22</v>
      </c>
      <c r="K2793" t="s">
        <v>22</v>
      </c>
      <c r="L2793" t="s">
        <v>22</v>
      </c>
      <c r="M2793" t="s">
        <v>17636</v>
      </c>
      <c r="N2793" t="s">
        <v>22</v>
      </c>
      <c r="O2793" t="s">
        <v>22</v>
      </c>
    </row>
    <row r="2794" spans="1:15" x14ac:dyDescent="0.35">
      <c r="A2794" t="s">
        <v>9111</v>
      </c>
      <c r="B2794" t="s">
        <v>17637</v>
      </c>
      <c r="C2794" t="s">
        <v>22</v>
      </c>
      <c r="D2794" t="s">
        <v>22</v>
      </c>
      <c r="E2794" t="s">
        <v>14334</v>
      </c>
      <c r="F2794" t="s">
        <v>13347</v>
      </c>
      <c r="G2794" t="s">
        <v>22</v>
      </c>
      <c r="H2794" t="s">
        <v>22</v>
      </c>
      <c r="I2794" t="s">
        <v>22</v>
      </c>
      <c r="J2794" t="s">
        <v>22</v>
      </c>
      <c r="K2794" t="s">
        <v>22</v>
      </c>
      <c r="L2794">
        <v>120</v>
      </c>
      <c r="M2794" t="s">
        <v>17637</v>
      </c>
      <c r="N2794" t="s">
        <v>22</v>
      </c>
      <c r="O2794" t="s">
        <v>22</v>
      </c>
    </row>
    <row r="2795" spans="1:15" x14ac:dyDescent="0.35">
      <c r="A2795" t="s">
        <v>9111</v>
      </c>
      <c r="B2795" t="s">
        <v>17638</v>
      </c>
      <c r="C2795" t="s">
        <v>22</v>
      </c>
      <c r="D2795" t="s">
        <v>22</v>
      </c>
      <c r="E2795" t="s">
        <v>14334</v>
      </c>
      <c r="F2795" t="s">
        <v>13347</v>
      </c>
      <c r="G2795" t="s">
        <v>22</v>
      </c>
      <c r="H2795" t="s">
        <v>7052</v>
      </c>
      <c r="I2795" t="s">
        <v>22</v>
      </c>
      <c r="J2795" t="s">
        <v>22</v>
      </c>
      <c r="K2795" t="s">
        <v>22</v>
      </c>
      <c r="L2795" t="s">
        <v>22</v>
      </c>
      <c r="M2795" t="s">
        <v>17639</v>
      </c>
      <c r="N2795" t="s">
        <v>22</v>
      </c>
      <c r="O2795" t="s">
        <v>22</v>
      </c>
    </row>
    <row r="2796" spans="1:15" x14ac:dyDescent="0.35">
      <c r="A2796" t="s">
        <v>9111</v>
      </c>
      <c r="B2796" t="s">
        <v>17640</v>
      </c>
      <c r="C2796" t="s">
        <v>22</v>
      </c>
      <c r="D2796" t="s">
        <v>22</v>
      </c>
      <c r="E2796" t="s">
        <v>14334</v>
      </c>
      <c r="F2796" t="s">
        <v>13347</v>
      </c>
      <c r="G2796" t="s">
        <v>22</v>
      </c>
      <c r="H2796" t="s">
        <v>7052</v>
      </c>
      <c r="I2796" t="s">
        <v>22</v>
      </c>
      <c r="J2796" t="s">
        <v>22</v>
      </c>
      <c r="K2796" t="s">
        <v>22</v>
      </c>
      <c r="L2796" t="s">
        <v>22</v>
      </c>
      <c r="M2796" t="s">
        <v>17641</v>
      </c>
      <c r="N2796" t="s">
        <v>22</v>
      </c>
      <c r="O2796" t="s">
        <v>22</v>
      </c>
    </row>
    <row r="2797" spans="1:15" x14ac:dyDescent="0.35">
      <c r="A2797" t="s">
        <v>9111</v>
      </c>
      <c r="B2797" t="s">
        <v>17642</v>
      </c>
      <c r="C2797" t="s">
        <v>22</v>
      </c>
      <c r="D2797" t="s">
        <v>22</v>
      </c>
      <c r="E2797" t="s">
        <v>13352</v>
      </c>
      <c r="F2797" t="s">
        <v>13351</v>
      </c>
      <c r="G2797" t="s">
        <v>22</v>
      </c>
      <c r="H2797" t="s">
        <v>7054</v>
      </c>
      <c r="I2797" t="s">
        <v>22</v>
      </c>
      <c r="J2797" t="s">
        <v>22</v>
      </c>
      <c r="K2797" t="s">
        <v>22</v>
      </c>
      <c r="L2797">
        <v>130</v>
      </c>
      <c r="M2797" t="s">
        <v>17642</v>
      </c>
      <c r="N2797" t="s">
        <v>22</v>
      </c>
      <c r="O2797" t="s">
        <v>22</v>
      </c>
    </row>
    <row r="2798" spans="1:15" x14ac:dyDescent="0.35">
      <c r="A2798" t="s">
        <v>9111</v>
      </c>
      <c r="B2798" t="s">
        <v>17643</v>
      </c>
      <c r="C2798" t="s">
        <v>22</v>
      </c>
      <c r="D2798" t="s">
        <v>22</v>
      </c>
      <c r="E2798" t="s">
        <v>14334</v>
      </c>
      <c r="F2798" t="s">
        <v>13351</v>
      </c>
      <c r="G2798" t="s">
        <v>22</v>
      </c>
      <c r="H2798" t="s">
        <v>22</v>
      </c>
      <c r="I2798" t="s">
        <v>22</v>
      </c>
      <c r="J2798" t="s">
        <v>22</v>
      </c>
      <c r="K2798" t="s">
        <v>22</v>
      </c>
      <c r="L2798" t="s">
        <v>22</v>
      </c>
      <c r="M2798" t="s">
        <v>17643</v>
      </c>
      <c r="N2798" t="s">
        <v>22</v>
      </c>
      <c r="O2798" t="s">
        <v>22</v>
      </c>
    </row>
    <row r="2799" spans="1:15" x14ac:dyDescent="0.35">
      <c r="A2799" t="s">
        <v>9111</v>
      </c>
      <c r="B2799" t="s">
        <v>17644</v>
      </c>
      <c r="C2799" t="s">
        <v>22</v>
      </c>
      <c r="D2799" t="s">
        <v>22</v>
      </c>
      <c r="E2799" t="s">
        <v>13352</v>
      </c>
      <c r="F2799" t="s">
        <v>13351</v>
      </c>
      <c r="G2799" t="s">
        <v>22</v>
      </c>
      <c r="H2799" t="s">
        <v>7054</v>
      </c>
      <c r="I2799" t="s">
        <v>22</v>
      </c>
      <c r="J2799" t="s">
        <v>22</v>
      </c>
      <c r="K2799" t="s">
        <v>22</v>
      </c>
      <c r="L2799" t="s">
        <v>22</v>
      </c>
      <c r="M2799" t="s">
        <v>17644</v>
      </c>
      <c r="N2799" t="s">
        <v>22</v>
      </c>
      <c r="O2799" t="s">
        <v>22</v>
      </c>
    </row>
    <row r="2800" spans="1:15" x14ac:dyDescent="0.35">
      <c r="A2800" t="s">
        <v>9111</v>
      </c>
      <c r="B2800" t="s">
        <v>17645</v>
      </c>
      <c r="C2800" t="s">
        <v>22</v>
      </c>
      <c r="D2800" t="s">
        <v>22</v>
      </c>
      <c r="E2800" t="s">
        <v>14334</v>
      </c>
      <c r="F2800" t="s">
        <v>13347</v>
      </c>
      <c r="G2800" t="s">
        <v>22</v>
      </c>
      <c r="H2800" t="s">
        <v>22</v>
      </c>
      <c r="I2800" t="s">
        <v>22</v>
      </c>
      <c r="J2800" t="s">
        <v>22</v>
      </c>
      <c r="K2800" t="s">
        <v>22</v>
      </c>
      <c r="L2800" t="s">
        <v>22</v>
      </c>
      <c r="M2800" t="s">
        <v>17645</v>
      </c>
      <c r="N2800" t="s">
        <v>22</v>
      </c>
      <c r="O2800" t="s">
        <v>22</v>
      </c>
    </row>
    <row r="2801" spans="1:15" x14ac:dyDescent="0.35">
      <c r="A2801" t="s">
        <v>10292</v>
      </c>
      <c r="B2801" t="s">
        <v>17646</v>
      </c>
      <c r="C2801" t="s">
        <v>22</v>
      </c>
      <c r="D2801" t="s">
        <v>22</v>
      </c>
      <c r="E2801" t="s">
        <v>14334</v>
      </c>
      <c r="F2801" t="s">
        <v>13347</v>
      </c>
      <c r="G2801" t="s">
        <v>22</v>
      </c>
      <c r="H2801" t="s">
        <v>7052</v>
      </c>
      <c r="I2801" t="s">
        <v>22</v>
      </c>
      <c r="J2801" t="s">
        <v>22</v>
      </c>
      <c r="K2801" t="s">
        <v>22</v>
      </c>
      <c r="L2801" t="s">
        <v>22</v>
      </c>
      <c r="M2801" t="s">
        <v>17646</v>
      </c>
      <c r="N2801" t="s">
        <v>22</v>
      </c>
      <c r="O2801" t="s">
        <v>22</v>
      </c>
    </row>
    <row r="2802" spans="1:15" x14ac:dyDescent="0.35">
      <c r="A2802" t="s">
        <v>8937</v>
      </c>
      <c r="B2802" t="s">
        <v>17647</v>
      </c>
      <c r="C2802" t="s">
        <v>22</v>
      </c>
      <c r="D2802" t="s">
        <v>22</v>
      </c>
      <c r="E2802" t="s">
        <v>14334</v>
      </c>
      <c r="F2802" t="s">
        <v>13347</v>
      </c>
      <c r="G2802" t="s">
        <v>22</v>
      </c>
      <c r="H2802" t="s">
        <v>22</v>
      </c>
      <c r="I2802" t="s">
        <v>22</v>
      </c>
      <c r="J2802" t="s">
        <v>22</v>
      </c>
      <c r="K2802" t="s">
        <v>22</v>
      </c>
      <c r="L2802" t="s">
        <v>22</v>
      </c>
      <c r="M2802" t="s">
        <v>17647</v>
      </c>
      <c r="N2802" t="s">
        <v>22</v>
      </c>
      <c r="O2802" t="s">
        <v>22</v>
      </c>
    </row>
    <row r="2803" spans="1:15" x14ac:dyDescent="0.35">
      <c r="A2803" t="s">
        <v>8937</v>
      </c>
      <c r="B2803" t="s">
        <v>17648</v>
      </c>
      <c r="C2803" t="s">
        <v>22</v>
      </c>
      <c r="D2803" t="s">
        <v>22</v>
      </c>
      <c r="E2803" t="s">
        <v>14334</v>
      </c>
      <c r="F2803" t="s">
        <v>13347</v>
      </c>
      <c r="G2803" t="s">
        <v>22</v>
      </c>
      <c r="H2803" t="s">
        <v>22</v>
      </c>
      <c r="I2803" t="s">
        <v>22</v>
      </c>
      <c r="J2803" t="s">
        <v>22</v>
      </c>
      <c r="K2803" t="s">
        <v>22</v>
      </c>
      <c r="L2803" t="s">
        <v>22</v>
      </c>
      <c r="M2803" t="s">
        <v>17648</v>
      </c>
      <c r="N2803" t="s">
        <v>22</v>
      </c>
      <c r="O2803" t="s">
        <v>22</v>
      </c>
    </row>
    <row r="2804" spans="1:15" x14ac:dyDescent="0.35">
      <c r="A2804" t="s">
        <v>8937</v>
      </c>
      <c r="B2804" t="s">
        <v>17649</v>
      </c>
      <c r="C2804" t="s">
        <v>22</v>
      </c>
      <c r="D2804" t="s">
        <v>22</v>
      </c>
      <c r="E2804" t="s">
        <v>14334</v>
      </c>
      <c r="F2804" t="s">
        <v>13347</v>
      </c>
      <c r="G2804" t="s">
        <v>22</v>
      </c>
      <c r="H2804" t="s">
        <v>22</v>
      </c>
      <c r="I2804" t="s">
        <v>22</v>
      </c>
      <c r="J2804" t="s">
        <v>22</v>
      </c>
      <c r="K2804" t="s">
        <v>22</v>
      </c>
      <c r="L2804" t="s">
        <v>22</v>
      </c>
      <c r="M2804" t="s">
        <v>17649</v>
      </c>
      <c r="N2804" t="s">
        <v>22</v>
      </c>
      <c r="O2804" t="s">
        <v>22</v>
      </c>
    </row>
    <row r="2805" spans="1:15" x14ac:dyDescent="0.35">
      <c r="A2805" t="s">
        <v>8937</v>
      </c>
      <c r="B2805" t="s">
        <v>17650</v>
      </c>
      <c r="C2805" t="s">
        <v>22</v>
      </c>
      <c r="D2805" t="s">
        <v>22</v>
      </c>
      <c r="E2805" t="s">
        <v>14334</v>
      </c>
      <c r="F2805" t="s">
        <v>13347</v>
      </c>
      <c r="G2805" t="s">
        <v>22</v>
      </c>
      <c r="H2805" t="s">
        <v>22</v>
      </c>
      <c r="I2805" t="s">
        <v>22</v>
      </c>
      <c r="J2805" t="s">
        <v>22</v>
      </c>
      <c r="K2805" t="s">
        <v>22</v>
      </c>
      <c r="L2805" t="s">
        <v>22</v>
      </c>
      <c r="M2805" t="s">
        <v>17650</v>
      </c>
      <c r="N2805" t="s">
        <v>22</v>
      </c>
      <c r="O2805" t="s">
        <v>22</v>
      </c>
    </row>
    <row r="2806" spans="1:15" x14ac:dyDescent="0.35">
      <c r="A2806" t="s">
        <v>8937</v>
      </c>
      <c r="B2806" t="s">
        <v>17651</v>
      </c>
      <c r="C2806" t="s">
        <v>22</v>
      </c>
      <c r="D2806" t="s">
        <v>22</v>
      </c>
      <c r="E2806" t="s">
        <v>14334</v>
      </c>
      <c r="F2806" t="s">
        <v>13347</v>
      </c>
      <c r="G2806" t="s">
        <v>22</v>
      </c>
      <c r="H2806" t="s">
        <v>22</v>
      </c>
      <c r="I2806" t="s">
        <v>22</v>
      </c>
      <c r="J2806" t="s">
        <v>22</v>
      </c>
      <c r="K2806" t="s">
        <v>22</v>
      </c>
      <c r="L2806" t="s">
        <v>22</v>
      </c>
      <c r="M2806" t="s">
        <v>17651</v>
      </c>
      <c r="N2806" t="s">
        <v>22</v>
      </c>
      <c r="O2806" t="s">
        <v>22</v>
      </c>
    </row>
    <row r="2807" spans="1:15" x14ac:dyDescent="0.35">
      <c r="A2807" t="s">
        <v>8937</v>
      </c>
      <c r="B2807" t="s">
        <v>17652</v>
      </c>
      <c r="C2807" t="s">
        <v>22</v>
      </c>
      <c r="D2807" t="s">
        <v>22</v>
      </c>
      <c r="E2807" t="s">
        <v>14334</v>
      </c>
      <c r="F2807" t="s">
        <v>13347</v>
      </c>
      <c r="G2807" t="s">
        <v>22</v>
      </c>
      <c r="H2807" t="s">
        <v>22</v>
      </c>
      <c r="I2807" t="s">
        <v>22</v>
      </c>
      <c r="J2807" t="s">
        <v>22</v>
      </c>
      <c r="K2807" t="s">
        <v>22</v>
      </c>
      <c r="L2807" t="s">
        <v>22</v>
      </c>
      <c r="M2807" t="s">
        <v>17652</v>
      </c>
      <c r="N2807" t="s">
        <v>22</v>
      </c>
      <c r="O2807" t="s">
        <v>22</v>
      </c>
    </row>
    <row r="2808" spans="1:15" x14ac:dyDescent="0.35">
      <c r="A2808" t="s">
        <v>8937</v>
      </c>
      <c r="B2808" t="s">
        <v>17653</v>
      </c>
      <c r="C2808" t="s">
        <v>22</v>
      </c>
      <c r="D2808" t="s">
        <v>22</v>
      </c>
      <c r="E2808" t="s">
        <v>14334</v>
      </c>
      <c r="F2808" t="s">
        <v>13347</v>
      </c>
      <c r="G2808" t="s">
        <v>22</v>
      </c>
      <c r="H2808" t="s">
        <v>22</v>
      </c>
      <c r="I2808" t="s">
        <v>22</v>
      </c>
      <c r="J2808" t="s">
        <v>22</v>
      </c>
      <c r="K2808" t="s">
        <v>22</v>
      </c>
      <c r="L2808" t="s">
        <v>22</v>
      </c>
      <c r="M2808" t="s">
        <v>17654</v>
      </c>
      <c r="N2808" t="s">
        <v>22</v>
      </c>
      <c r="O2808" t="s">
        <v>22</v>
      </c>
    </row>
    <row r="2809" spans="1:15" x14ac:dyDescent="0.35">
      <c r="A2809" t="s">
        <v>8937</v>
      </c>
      <c r="B2809" t="s">
        <v>14911</v>
      </c>
      <c r="C2809" t="s">
        <v>22</v>
      </c>
      <c r="D2809" t="s">
        <v>22</v>
      </c>
      <c r="E2809" t="s">
        <v>14334</v>
      </c>
      <c r="F2809" t="s">
        <v>13347</v>
      </c>
      <c r="G2809" t="s">
        <v>22</v>
      </c>
      <c r="H2809" t="s">
        <v>22</v>
      </c>
      <c r="I2809" t="s">
        <v>22</v>
      </c>
      <c r="J2809" t="s">
        <v>22</v>
      </c>
      <c r="K2809" t="s">
        <v>22</v>
      </c>
      <c r="L2809" t="s">
        <v>22</v>
      </c>
      <c r="M2809" t="s">
        <v>17655</v>
      </c>
      <c r="N2809" t="s">
        <v>22</v>
      </c>
      <c r="O2809" t="s">
        <v>22</v>
      </c>
    </row>
    <row r="2810" spans="1:15" x14ac:dyDescent="0.35">
      <c r="A2810" t="s">
        <v>8937</v>
      </c>
      <c r="B2810" t="s">
        <v>14912</v>
      </c>
      <c r="C2810" t="s">
        <v>22</v>
      </c>
      <c r="D2810" t="s">
        <v>22</v>
      </c>
      <c r="E2810" t="s">
        <v>14334</v>
      </c>
      <c r="F2810" t="s">
        <v>13347</v>
      </c>
      <c r="G2810" t="s">
        <v>22</v>
      </c>
      <c r="H2810" t="s">
        <v>22</v>
      </c>
      <c r="I2810" t="s">
        <v>22</v>
      </c>
      <c r="J2810" t="s">
        <v>22</v>
      </c>
      <c r="K2810" t="s">
        <v>22</v>
      </c>
      <c r="L2810" t="s">
        <v>22</v>
      </c>
      <c r="M2810" t="s">
        <v>17656</v>
      </c>
      <c r="N2810" t="s">
        <v>22</v>
      </c>
      <c r="O2810" t="s">
        <v>22</v>
      </c>
    </row>
    <row r="2811" spans="1:15" x14ac:dyDescent="0.35">
      <c r="A2811" t="s">
        <v>8937</v>
      </c>
      <c r="B2811" t="s">
        <v>14913</v>
      </c>
      <c r="C2811" t="s">
        <v>22</v>
      </c>
      <c r="D2811" t="s">
        <v>22</v>
      </c>
      <c r="E2811" t="s">
        <v>14334</v>
      </c>
      <c r="F2811" t="s">
        <v>13347</v>
      </c>
      <c r="G2811" t="s">
        <v>22</v>
      </c>
      <c r="H2811" t="s">
        <v>22</v>
      </c>
      <c r="I2811" t="s">
        <v>22</v>
      </c>
      <c r="J2811" t="s">
        <v>22</v>
      </c>
      <c r="K2811" t="s">
        <v>22</v>
      </c>
      <c r="L2811" t="s">
        <v>22</v>
      </c>
      <c r="M2811" t="s">
        <v>17657</v>
      </c>
      <c r="N2811" t="s">
        <v>22</v>
      </c>
      <c r="O2811" t="s">
        <v>22</v>
      </c>
    </row>
    <row r="2812" spans="1:15" x14ac:dyDescent="0.35">
      <c r="A2812" t="s">
        <v>8937</v>
      </c>
      <c r="B2812" t="s">
        <v>14914</v>
      </c>
      <c r="C2812" t="s">
        <v>22</v>
      </c>
      <c r="D2812" t="s">
        <v>22</v>
      </c>
      <c r="E2812" t="s">
        <v>14334</v>
      </c>
      <c r="F2812" t="s">
        <v>13347</v>
      </c>
      <c r="G2812" t="s">
        <v>22</v>
      </c>
      <c r="H2812" t="s">
        <v>22</v>
      </c>
      <c r="I2812" t="s">
        <v>22</v>
      </c>
      <c r="J2812" t="s">
        <v>22</v>
      </c>
      <c r="K2812" t="s">
        <v>22</v>
      </c>
      <c r="L2812" t="s">
        <v>22</v>
      </c>
      <c r="M2812" t="s">
        <v>17658</v>
      </c>
      <c r="N2812" t="s">
        <v>22</v>
      </c>
      <c r="O2812" t="s">
        <v>22</v>
      </c>
    </row>
    <row r="2813" spans="1:15" x14ac:dyDescent="0.35">
      <c r="A2813" t="s">
        <v>8937</v>
      </c>
      <c r="B2813" t="s">
        <v>17659</v>
      </c>
      <c r="C2813" t="s">
        <v>22</v>
      </c>
      <c r="D2813" t="s">
        <v>22</v>
      </c>
      <c r="E2813" t="s">
        <v>14334</v>
      </c>
      <c r="F2813" t="s">
        <v>13347</v>
      </c>
      <c r="G2813" t="s">
        <v>22</v>
      </c>
      <c r="H2813" t="s">
        <v>22</v>
      </c>
      <c r="I2813" t="s">
        <v>22</v>
      </c>
      <c r="J2813" t="s">
        <v>22</v>
      </c>
      <c r="K2813" t="s">
        <v>22</v>
      </c>
      <c r="L2813" t="s">
        <v>22</v>
      </c>
      <c r="M2813" t="s">
        <v>17659</v>
      </c>
      <c r="N2813" t="s">
        <v>22</v>
      </c>
      <c r="O2813" t="s">
        <v>22</v>
      </c>
    </row>
    <row r="2814" spans="1:15" x14ac:dyDescent="0.35">
      <c r="A2814" t="s">
        <v>17660</v>
      </c>
      <c r="B2814" t="s">
        <v>17661</v>
      </c>
      <c r="C2814" t="s">
        <v>22</v>
      </c>
      <c r="D2814" t="s">
        <v>22</v>
      </c>
      <c r="E2814" t="s">
        <v>13352</v>
      </c>
      <c r="F2814" t="s">
        <v>13347</v>
      </c>
      <c r="G2814" t="s">
        <v>22</v>
      </c>
      <c r="H2814" t="s">
        <v>22</v>
      </c>
      <c r="I2814" t="s">
        <v>22</v>
      </c>
      <c r="J2814" t="s">
        <v>22</v>
      </c>
      <c r="K2814" t="s">
        <v>22</v>
      </c>
      <c r="L2814" t="s">
        <v>22</v>
      </c>
      <c r="M2814" t="s">
        <v>17661</v>
      </c>
      <c r="N2814" t="s">
        <v>22</v>
      </c>
      <c r="O2814" t="s">
        <v>22</v>
      </c>
    </row>
    <row r="2815" spans="1:15" x14ac:dyDescent="0.35">
      <c r="A2815" t="s">
        <v>9117</v>
      </c>
      <c r="B2815" t="s">
        <v>17662</v>
      </c>
      <c r="C2815" t="s">
        <v>22</v>
      </c>
      <c r="D2815" t="s">
        <v>22</v>
      </c>
      <c r="E2815" t="s">
        <v>14334</v>
      </c>
      <c r="F2815" t="s">
        <v>13347</v>
      </c>
      <c r="G2815" t="s">
        <v>22</v>
      </c>
      <c r="H2815" t="s">
        <v>22</v>
      </c>
      <c r="I2815" t="s">
        <v>22</v>
      </c>
      <c r="J2815" t="s">
        <v>22</v>
      </c>
      <c r="K2815" t="s">
        <v>22</v>
      </c>
      <c r="L2815" t="s">
        <v>22</v>
      </c>
      <c r="M2815" t="s">
        <v>17662</v>
      </c>
      <c r="N2815" t="s">
        <v>22</v>
      </c>
      <c r="O2815" t="s">
        <v>22</v>
      </c>
    </row>
    <row r="2816" spans="1:15" x14ac:dyDescent="0.35">
      <c r="A2816" t="s">
        <v>9117</v>
      </c>
      <c r="B2816" t="s">
        <v>17663</v>
      </c>
      <c r="C2816" t="s">
        <v>22</v>
      </c>
      <c r="D2816" t="s">
        <v>22</v>
      </c>
      <c r="E2816" t="s">
        <v>14334</v>
      </c>
      <c r="F2816" t="s">
        <v>13347</v>
      </c>
      <c r="G2816" t="s">
        <v>22</v>
      </c>
      <c r="H2816" t="s">
        <v>22</v>
      </c>
      <c r="I2816" t="s">
        <v>22</v>
      </c>
      <c r="J2816" t="s">
        <v>22</v>
      </c>
      <c r="K2816" t="s">
        <v>22</v>
      </c>
      <c r="L2816" t="s">
        <v>22</v>
      </c>
      <c r="M2816" t="s">
        <v>17663</v>
      </c>
      <c r="N2816" t="s">
        <v>22</v>
      </c>
      <c r="O2816" t="s">
        <v>22</v>
      </c>
    </row>
    <row r="2817" spans="1:15" x14ac:dyDescent="0.35">
      <c r="A2817" t="s">
        <v>9117</v>
      </c>
      <c r="B2817" t="s">
        <v>17664</v>
      </c>
      <c r="C2817" t="s">
        <v>22</v>
      </c>
      <c r="D2817" t="s">
        <v>22</v>
      </c>
      <c r="E2817" t="s">
        <v>14334</v>
      </c>
      <c r="F2817" t="s">
        <v>13347</v>
      </c>
      <c r="G2817" t="s">
        <v>22</v>
      </c>
      <c r="H2817" t="s">
        <v>22</v>
      </c>
      <c r="I2817" t="s">
        <v>22</v>
      </c>
      <c r="J2817" t="s">
        <v>22</v>
      </c>
      <c r="K2817" t="s">
        <v>22</v>
      </c>
      <c r="L2817" t="s">
        <v>22</v>
      </c>
      <c r="M2817" t="s">
        <v>17664</v>
      </c>
      <c r="N2817" t="s">
        <v>22</v>
      </c>
      <c r="O2817" t="s">
        <v>22</v>
      </c>
    </row>
    <row r="2818" spans="1:15" x14ac:dyDescent="0.35">
      <c r="A2818" t="s">
        <v>17665</v>
      </c>
      <c r="B2818" t="s">
        <v>17666</v>
      </c>
      <c r="C2818" t="s">
        <v>22</v>
      </c>
      <c r="D2818" t="s">
        <v>22</v>
      </c>
      <c r="E2818" t="s">
        <v>14334</v>
      </c>
      <c r="F2818" t="s">
        <v>13347</v>
      </c>
      <c r="G2818" t="s">
        <v>22</v>
      </c>
      <c r="H2818" t="s">
        <v>490</v>
      </c>
      <c r="I2818" t="s">
        <v>490</v>
      </c>
      <c r="J2818" t="s">
        <v>22</v>
      </c>
      <c r="K2818" t="s">
        <v>22</v>
      </c>
      <c r="L2818" t="s">
        <v>22</v>
      </c>
      <c r="M2818" t="s">
        <v>17666</v>
      </c>
      <c r="N2818" t="s">
        <v>22</v>
      </c>
      <c r="O2818" t="s">
        <v>22</v>
      </c>
    </row>
    <row r="2819" spans="1:15" x14ac:dyDescent="0.35">
      <c r="A2819" t="s">
        <v>10501</v>
      </c>
      <c r="B2819" t="s">
        <v>17667</v>
      </c>
      <c r="C2819" t="s">
        <v>22</v>
      </c>
      <c r="D2819" t="s">
        <v>22</v>
      </c>
      <c r="E2819" t="s">
        <v>14334</v>
      </c>
      <c r="F2819" t="s">
        <v>13347</v>
      </c>
      <c r="G2819" t="s">
        <v>22</v>
      </c>
      <c r="H2819" t="s">
        <v>7052</v>
      </c>
      <c r="I2819" t="s">
        <v>22</v>
      </c>
      <c r="J2819" t="s">
        <v>22</v>
      </c>
      <c r="K2819" t="s">
        <v>22</v>
      </c>
      <c r="L2819" t="s">
        <v>22</v>
      </c>
      <c r="M2819" t="s">
        <v>17667</v>
      </c>
      <c r="N2819" t="s">
        <v>22</v>
      </c>
      <c r="O2819" t="s">
        <v>22</v>
      </c>
    </row>
    <row r="2820" spans="1:15" x14ac:dyDescent="0.35">
      <c r="A2820" t="s">
        <v>10510</v>
      </c>
      <c r="B2820" t="s">
        <v>17668</v>
      </c>
      <c r="C2820" t="s">
        <v>22</v>
      </c>
      <c r="D2820" t="s">
        <v>22</v>
      </c>
      <c r="E2820" t="s">
        <v>14334</v>
      </c>
      <c r="F2820" t="s">
        <v>13347</v>
      </c>
      <c r="G2820" t="s">
        <v>22</v>
      </c>
      <c r="H2820" t="s">
        <v>22</v>
      </c>
      <c r="I2820" t="s">
        <v>22</v>
      </c>
      <c r="J2820" t="s">
        <v>22</v>
      </c>
      <c r="K2820" t="s">
        <v>22</v>
      </c>
      <c r="L2820" t="s">
        <v>22</v>
      </c>
      <c r="M2820" t="s">
        <v>17668</v>
      </c>
      <c r="N2820" t="s">
        <v>22</v>
      </c>
      <c r="O2820" t="s">
        <v>22</v>
      </c>
    </row>
    <row r="2821" spans="1:15" x14ac:dyDescent="0.35">
      <c r="A2821" t="s">
        <v>10510</v>
      </c>
      <c r="B2821" t="s">
        <v>17669</v>
      </c>
      <c r="C2821" t="s">
        <v>22</v>
      </c>
      <c r="D2821" t="s">
        <v>22</v>
      </c>
      <c r="E2821" t="s">
        <v>14334</v>
      </c>
      <c r="F2821" t="s">
        <v>13347</v>
      </c>
      <c r="G2821" t="s">
        <v>22</v>
      </c>
      <c r="H2821" t="s">
        <v>22</v>
      </c>
      <c r="I2821" t="s">
        <v>22</v>
      </c>
      <c r="J2821" t="s">
        <v>22</v>
      </c>
      <c r="K2821" t="s">
        <v>22</v>
      </c>
      <c r="L2821" t="s">
        <v>22</v>
      </c>
      <c r="M2821" t="s">
        <v>17669</v>
      </c>
      <c r="N2821" t="s">
        <v>22</v>
      </c>
      <c r="O2821" t="s">
        <v>22</v>
      </c>
    </row>
    <row r="2822" spans="1:15" x14ac:dyDescent="0.35">
      <c r="A2822" t="s">
        <v>10510</v>
      </c>
      <c r="B2822" t="s">
        <v>17670</v>
      </c>
      <c r="C2822" t="s">
        <v>22</v>
      </c>
      <c r="D2822" t="s">
        <v>22</v>
      </c>
      <c r="E2822" t="s">
        <v>13352</v>
      </c>
      <c r="F2822" t="s">
        <v>13351</v>
      </c>
      <c r="G2822" t="s">
        <v>22</v>
      </c>
      <c r="H2822" t="s">
        <v>22</v>
      </c>
      <c r="I2822" t="s">
        <v>22</v>
      </c>
      <c r="J2822" t="s">
        <v>22</v>
      </c>
      <c r="K2822" t="s">
        <v>22</v>
      </c>
      <c r="L2822" t="s">
        <v>22</v>
      </c>
      <c r="M2822" t="s">
        <v>17670</v>
      </c>
      <c r="N2822" t="s">
        <v>22</v>
      </c>
      <c r="O2822" t="s">
        <v>22</v>
      </c>
    </row>
    <row r="2823" spans="1:15" x14ac:dyDescent="0.35">
      <c r="A2823" t="s">
        <v>10510</v>
      </c>
      <c r="B2823" t="s">
        <v>17671</v>
      </c>
      <c r="C2823" t="s">
        <v>22</v>
      </c>
      <c r="D2823" t="s">
        <v>22</v>
      </c>
      <c r="E2823" t="s">
        <v>14334</v>
      </c>
      <c r="F2823" t="s">
        <v>13347</v>
      </c>
      <c r="G2823" t="s">
        <v>22</v>
      </c>
      <c r="H2823" t="s">
        <v>7052</v>
      </c>
      <c r="I2823" t="s">
        <v>22</v>
      </c>
      <c r="J2823" t="s">
        <v>22</v>
      </c>
      <c r="K2823" t="s">
        <v>22</v>
      </c>
      <c r="L2823" t="s">
        <v>22</v>
      </c>
      <c r="M2823" t="s">
        <v>17671</v>
      </c>
      <c r="N2823" t="s">
        <v>22</v>
      </c>
      <c r="O2823" t="s">
        <v>22</v>
      </c>
    </row>
    <row r="2824" spans="1:15" x14ac:dyDescent="0.35">
      <c r="A2824" t="s">
        <v>10510</v>
      </c>
      <c r="B2824" t="s">
        <v>17672</v>
      </c>
      <c r="C2824" t="s">
        <v>22</v>
      </c>
      <c r="D2824" t="s">
        <v>22</v>
      </c>
      <c r="E2824" t="s">
        <v>14334</v>
      </c>
      <c r="F2824" t="s">
        <v>13347</v>
      </c>
      <c r="G2824" t="s">
        <v>22</v>
      </c>
      <c r="H2824" t="s">
        <v>7052</v>
      </c>
      <c r="I2824" t="s">
        <v>22</v>
      </c>
      <c r="J2824" t="s">
        <v>22</v>
      </c>
      <c r="K2824" t="s">
        <v>22</v>
      </c>
      <c r="L2824" t="s">
        <v>22</v>
      </c>
      <c r="M2824" t="s">
        <v>17672</v>
      </c>
      <c r="N2824" t="s">
        <v>22</v>
      </c>
      <c r="O2824" t="s">
        <v>22</v>
      </c>
    </row>
    <row r="2825" spans="1:15" x14ac:dyDescent="0.35">
      <c r="A2825" t="s">
        <v>10510</v>
      </c>
      <c r="B2825" t="s">
        <v>17673</v>
      </c>
      <c r="C2825" t="s">
        <v>22</v>
      </c>
      <c r="D2825" t="s">
        <v>22</v>
      </c>
      <c r="E2825" t="s">
        <v>14334</v>
      </c>
      <c r="F2825" t="s">
        <v>13347</v>
      </c>
      <c r="G2825" t="s">
        <v>22</v>
      </c>
      <c r="H2825" t="s">
        <v>22</v>
      </c>
      <c r="I2825" t="s">
        <v>22</v>
      </c>
      <c r="J2825" t="s">
        <v>22</v>
      </c>
      <c r="K2825" t="s">
        <v>22</v>
      </c>
      <c r="L2825" t="s">
        <v>22</v>
      </c>
      <c r="M2825" t="s">
        <v>17673</v>
      </c>
      <c r="N2825" t="s">
        <v>22</v>
      </c>
      <c r="O2825" t="s">
        <v>22</v>
      </c>
    </row>
    <row r="2826" spans="1:15" x14ac:dyDescent="0.35">
      <c r="A2826" t="s">
        <v>10510</v>
      </c>
      <c r="B2826" t="s">
        <v>17674</v>
      </c>
      <c r="C2826" t="s">
        <v>22</v>
      </c>
      <c r="D2826" t="s">
        <v>22</v>
      </c>
      <c r="E2826" t="s">
        <v>14334</v>
      </c>
      <c r="F2826" t="s">
        <v>13347</v>
      </c>
      <c r="G2826" t="s">
        <v>22</v>
      </c>
      <c r="H2826" t="s">
        <v>490</v>
      </c>
      <c r="I2826" t="s">
        <v>22</v>
      </c>
      <c r="J2826" t="s">
        <v>22</v>
      </c>
      <c r="K2826" t="s">
        <v>22</v>
      </c>
      <c r="L2826" t="s">
        <v>22</v>
      </c>
      <c r="M2826" t="s">
        <v>17674</v>
      </c>
      <c r="N2826" t="s">
        <v>22</v>
      </c>
      <c r="O2826" t="s">
        <v>22</v>
      </c>
    </row>
    <row r="2827" spans="1:15" x14ac:dyDescent="0.35">
      <c r="A2827" t="s">
        <v>10510</v>
      </c>
      <c r="B2827" t="s">
        <v>17675</v>
      </c>
      <c r="C2827" t="s">
        <v>22</v>
      </c>
      <c r="D2827" t="s">
        <v>22</v>
      </c>
      <c r="E2827" t="s">
        <v>14334</v>
      </c>
      <c r="F2827" t="s">
        <v>13347</v>
      </c>
      <c r="G2827" t="s">
        <v>22</v>
      </c>
      <c r="H2827" t="s">
        <v>22</v>
      </c>
      <c r="I2827" t="s">
        <v>22</v>
      </c>
      <c r="J2827" t="s">
        <v>22</v>
      </c>
      <c r="K2827" t="s">
        <v>22</v>
      </c>
      <c r="L2827" t="s">
        <v>22</v>
      </c>
      <c r="M2827" t="s">
        <v>17675</v>
      </c>
      <c r="N2827" t="s">
        <v>22</v>
      </c>
      <c r="O2827" t="s">
        <v>22</v>
      </c>
    </row>
    <row r="2828" spans="1:15" x14ac:dyDescent="0.35">
      <c r="A2828" t="s">
        <v>10510</v>
      </c>
      <c r="B2828" t="s">
        <v>17676</v>
      </c>
      <c r="C2828" t="s">
        <v>22</v>
      </c>
      <c r="D2828" t="s">
        <v>22</v>
      </c>
      <c r="E2828" t="s">
        <v>14334</v>
      </c>
      <c r="F2828" t="s">
        <v>13347</v>
      </c>
      <c r="G2828" t="s">
        <v>22</v>
      </c>
      <c r="H2828" t="s">
        <v>7052</v>
      </c>
      <c r="I2828" t="s">
        <v>22</v>
      </c>
      <c r="J2828" t="s">
        <v>22</v>
      </c>
      <c r="K2828" t="s">
        <v>22</v>
      </c>
      <c r="L2828" t="s">
        <v>22</v>
      </c>
      <c r="M2828" t="s">
        <v>17676</v>
      </c>
      <c r="N2828" t="s">
        <v>22</v>
      </c>
      <c r="O2828" t="s">
        <v>22</v>
      </c>
    </row>
    <row r="2829" spans="1:15" x14ac:dyDescent="0.35">
      <c r="A2829" t="s">
        <v>10510</v>
      </c>
      <c r="B2829" t="s">
        <v>17677</v>
      </c>
      <c r="C2829" t="s">
        <v>22</v>
      </c>
      <c r="D2829" t="s">
        <v>22</v>
      </c>
      <c r="E2829" t="s">
        <v>14334</v>
      </c>
      <c r="F2829" t="s">
        <v>13347</v>
      </c>
      <c r="G2829" t="s">
        <v>22</v>
      </c>
      <c r="H2829" t="s">
        <v>7052</v>
      </c>
      <c r="I2829" t="s">
        <v>22</v>
      </c>
      <c r="J2829" t="s">
        <v>22</v>
      </c>
      <c r="K2829" t="s">
        <v>22</v>
      </c>
      <c r="L2829" t="s">
        <v>22</v>
      </c>
      <c r="M2829" t="s">
        <v>17677</v>
      </c>
      <c r="N2829" t="s">
        <v>22</v>
      </c>
      <c r="O2829" t="s">
        <v>22</v>
      </c>
    </row>
    <row r="2830" spans="1:15" x14ac:dyDescent="0.35">
      <c r="A2830" t="s">
        <v>10510</v>
      </c>
      <c r="B2830" t="s">
        <v>17678</v>
      </c>
      <c r="C2830" t="s">
        <v>22</v>
      </c>
      <c r="D2830" t="s">
        <v>22</v>
      </c>
      <c r="E2830" t="s">
        <v>14334</v>
      </c>
      <c r="F2830" t="s">
        <v>13347</v>
      </c>
      <c r="G2830" t="s">
        <v>22</v>
      </c>
      <c r="H2830" t="s">
        <v>22</v>
      </c>
      <c r="I2830" t="s">
        <v>22</v>
      </c>
      <c r="J2830" t="s">
        <v>22</v>
      </c>
      <c r="K2830" t="s">
        <v>22</v>
      </c>
      <c r="L2830" t="s">
        <v>22</v>
      </c>
      <c r="M2830" t="s">
        <v>17678</v>
      </c>
      <c r="N2830" t="s">
        <v>22</v>
      </c>
      <c r="O2830" t="s">
        <v>22</v>
      </c>
    </row>
    <row r="2831" spans="1:15" x14ac:dyDescent="0.35">
      <c r="A2831" t="s">
        <v>10510</v>
      </c>
      <c r="B2831" t="s">
        <v>17679</v>
      </c>
      <c r="C2831" t="s">
        <v>22</v>
      </c>
      <c r="D2831" t="s">
        <v>22</v>
      </c>
      <c r="E2831" t="s">
        <v>14334</v>
      </c>
      <c r="F2831" t="s">
        <v>13347</v>
      </c>
      <c r="G2831" t="s">
        <v>22</v>
      </c>
      <c r="H2831" t="s">
        <v>7052</v>
      </c>
      <c r="I2831" t="s">
        <v>22</v>
      </c>
      <c r="J2831" t="s">
        <v>22</v>
      </c>
      <c r="K2831" t="s">
        <v>22</v>
      </c>
      <c r="L2831" t="s">
        <v>22</v>
      </c>
      <c r="M2831" t="s">
        <v>17679</v>
      </c>
      <c r="N2831" t="s">
        <v>22</v>
      </c>
      <c r="O2831" t="s">
        <v>22</v>
      </c>
    </row>
    <row r="2832" spans="1:15" x14ac:dyDescent="0.35">
      <c r="A2832" t="s">
        <v>10510</v>
      </c>
      <c r="B2832" t="s">
        <v>17680</v>
      </c>
      <c r="C2832" t="s">
        <v>22</v>
      </c>
      <c r="D2832" t="s">
        <v>22</v>
      </c>
      <c r="E2832" t="s">
        <v>14334</v>
      </c>
      <c r="F2832" t="s">
        <v>13347</v>
      </c>
      <c r="G2832" t="s">
        <v>22</v>
      </c>
      <c r="H2832" t="s">
        <v>22</v>
      </c>
      <c r="I2832" t="s">
        <v>22</v>
      </c>
      <c r="J2832" t="s">
        <v>22</v>
      </c>
      <c r="K2832" t="s">
        <v>22</v>
      </c>
      <c r="L2832" t="s">
        <v>22</v>
      </c>
      <c r="M2832" t="s">
        <v>17680</v>
      </c>
      <c r="N2832" t="s">
        <v>22</v>
      </c>
      <c r="O2832" t="s">
        <v>22</v>
      </c>
    </row>
    <row r="2833" spans="1:15" x14ac:dyDescent="0.35">
      <c r="A2833" t="s">
        <v>10510</v>
      </c>
      <c r="B2833" t="s">
        <v>17681</v>
      </c>
      <c r="C2833" t="s">
        <v>22</v>
      </c>
      <c r="D2833" t="s">
        <v>22</v>
      </c>
      <c r="E2833" t="s">
        <v>14334</v>
      </c>
      <c r="F2833" t="s">
        <v>13347</v>
      </c>
      <c r="G2833" t="s">
        <v>22</v>
      </c>
      <c r="H2833" t="s">
        <v>7052</v>
      </c>
      <c r="I2833" t="s">
        <v>22</v>
      </c>
      <c r="J2833" t="s">
        <v>22</v>
      </c>
      <c r="K2833" t="s">
        <v>22</v>
      </c>
      <c r="L2833" t="s">
        <v>22</v>
      </c>
      <c r="M2833" t="s">
        <v>17681</v>
      </c>
      <c r="N2833" t="s">
        <v>22</v>
      </c>
      <c r="O2833" t="s">
        <v>22</v>
      </c>
    </row>
    <row r="2834" spans="1:15" x14ac:dyDescent="0.35">
      <c r="A2834" t="s">
        <v>10510</v>
      </c>
      <c r="B2834" t="s">
        <v>17682</v>
      </c>
      <c r="C2834" t="s">
        <v>22</v>
      </c>
      <c r="D2834" t="s">
        <v>22</v>
      </c>
      <c r="E2834" t="s">
        <v>14334</v>
      </c>
      <c r="F2834" t="s">
        <v>13347</v>
      </c>
      <c r="G2834" t="s">
        <v>22</v>
      </c>
      <c r="H2834" t="s">
        <v>22</v>
      </c>
      <c r="I2834" t="s">
        <v>22</v>
      </c>
      <c r="J2834" t="s">
        <v>22</v>
      </c>
      <c r="K2834" t="s">
        <v>22</v>
      </c>
      <c r="L2834" t="s">
        <v>22</v>
      </c>
      <c r="M2834" t="s">
        <v>17682</v>
      </c>
      <c r="N2834" t="s">
        <v>22</v>
      </c>
      <c r="O2834" t="s">
        <v>22</v>
      </c>
    </row>
    <row r="2835" spans="1:15" x14ac:dyDescent="0.35">
      <c r="A2835" t="s">
        <v>10510</v>
      </c>
      <c r="B2835" t="s">
        <v>17683</v>
      </c>
      <c r="C2835" t="s">
        <v>22</v>
      </c>
      <c r="D2835" t="s">
        <v>22</v>
      </c>
      <c r="E2835" t="s">
        <v>14334</v>
      </c>
      <c r="F2835" t="s">
        <v>13347</v>
      </c>
      <c r="G2835" t="s">
        <v>22</v>
      </c>
      <c r="H2835" t="s">
        <v>22</v>
      </c>
      <c r="I2835" t="s">
        <v>22</v>
      </c>
      <c r="J2835" t="s">
        <v>22</v>
      </c>
      <c r="K2835" t="s">
        <v>22</v>
      </c>
      <c r="L2835" t="s">
        <v>22</v>
      </c>
      <c r="M2835" t="s">
        <v>17683</v>
      </c>
      <c r="N2835" t="s">
        <v>22</v>
      </c>
      <c r="O2835" t="s">
        <v>22</v>
      </c>
    </row>
    <row r="2836" spans="1:15" x14ac:dyDescent="0.35">
      <c r="A2836" t="s">
        <v>10510</v>
      </c>
      <c r="B2836" t="s">
        <v>17684</v>
      </c>
      <c r="C2836" t="s">
        <v>22</v>
      </c>
      <c r="D2836" t="s">
        <v>22</v>
      </c>
      <c r="E2836" t="s">
        <v>13352</v>
      </c>
      <c r="F2836" t="s">
        <v>13347</v>
      </c>
      <c r="G2836" t="s">
        <v>22</v>
      </c>
      <c r="H2836" t="s">
        <v>7054</v>
      </c>
      <c r="I2836" t="s">
        <v>22</v>
      </c>
      <c r="J2836" t="s">
        <v>22</v>
      </c>
      <c r="K2836" t="s">
        <v>22</v>
      </c>
      <c r="L2836" t="s">
        <v>22</v>
      </c>
      <c r="M2836" t="s">
        <v>17684</v>
      </c>
      <c r="N2836" t="s">
        <v>22</v>
      </c>
      <c r="O2836" t="s">
        <v>22</v>
      </c>
    </row>
    <row r="2837" spans="1:15" x14ac:dyDescent="0.35">
      <c r="A2837" t="s">
        <v>10510</v>
      </c>
      <c r="B2837" t="s">
        <v>17685</v>
      </c>
      <c r="C2837" t="s">
        <v>22</v>
      </c>
      <c r="D2837" t="s">
        <v>22</v>
      </c>
      <c r="E2837" t="s">
        <v>14334</v>
      </c>
      <c r="F2837" t="s">
        <v>13347</v>
      </c>
      <c r="G2837" t="s">
        <v>22</v>
      </c>
      <c r="H2837" t="s">
        <v>22</v>
      </c>
      <c r="I2837" t="s">
        <v>22</v>
      </c>
      <c r="J2837" t="s">
        <v>22</v>
      </c>
      <c r="K2837" t="s">
        <v>22</v>
      </c>
      <c r="L2837" t="s">
        <v>22</v>
      </c>
      <c r="M2837" t="s">
        <v>17685</v>
      </c>
      <c r="N2837" t="s">
        <v>22</v>
      </c>
      <c r="O2837" t="s">
        <v>22</v>
      </c>
    </row>
    <row r="2838" spans="1:15" x14ac:dyDescent="0.35">
      <c r="A2838" t="s">
        <v>10510</v>
      </c>
      <c r="B2838" t="s">
        <v>17686</v>
      </c>
      <c r="C2838" t="s">
        <v>22</v>
      </c>
      <c r="D2838" t="s">
        <v>22</v>
      </c>
      <c r="E2838" t="s">
        <v>14334</v>
      </c>
      <c r="F2838" t="s">
        <v>13347</v>
      </c>
      <c r="G2838" t="s">
        <v>22</v>
      </c>
      <c r="H2838" t="s">
        <v>7052</v>
      </c>
      <c r="I2838" t="s">
        <v>22</v>
      </c>
      <c r="J2838" t="s">
        <v>22</v>
      </c>
      <c r="K2838" t="s">
        <v>22</v>
      </c>
      <c r="L2838" t="s">
        <v>22</v>
      </c>
      <c r="M2838" t="s">
        <v>17686</v>
      </c>
      <c r="N2838" t="s">
        <v>22</v>
      </c>
      <c r="O2838" t="s">
        <v>22</v>
      </c>
    </row>
    <row r="2839" spans="1:15" x14ac:dyDescent="0.35">
      <c r="A2839" t="s">
        <v>10510</v>
      </c>
      <c r="B2839" t="s">
        <v>17687</v>
      </c>
      <c r="C2839" t="s">
        <v>22</v>
      </c>
      <c r="D2839" t="s">
        <v>22</v>
      </c>
      <c r="E2839" t="s">
        <v>14334</v>
      </c>
      <c r="F2839" t="s">
        <v>13347</v>
      </c>
      <c r="G2839" t="s">
        <v>22</v>
      </c>
      <c r="H2839" t="s">
        <v>22</v>
      </c>
      <c r="I2839" t="s">
        <v>22</v>
      </c>
      <c r="J2839" t="s">
        <v>22</v>
      </c>
      <c r="K2839" t="s">
        <v>22</v>
      </c>
      <c r="L2839" t="s">
        <v>22</v>
      </c>
      <c r="M2839" t="s">
        <v>17687</v>
      </c>
      <c r="N2839" t="s">
        <v>22</v>
      </c>
      <c r="O2839" t="s">
        <v>22</v>
      </c>
    </row>
    <row r="2840" spans="1:15" x14ac:dyDescent="0.35">
      <c r="A2840" t="s">
        <v>10510</v>
      </c>
      <c r="B2840" t="s">
        <v>17688</v>
      </c>
      <c r="C2840" t="s">
        <v>22</v>
      </c>
      <c r="D2840" t="s">
        <v>22</v>
      </c>
      <c r="E2840" t="s">
        <v>14334</v>
      </c>
      <c r="F2840" t="s">
        <v>13347</v>
      </c>
      <c r="G2840" t="s">
        <v>22</v>
      </c>
      <c r="H2840" t="s">
        <v>22</v>
      </c>
      <c r="I2840" t="s">
        <v>22</v>
      </c>
      <c r="J2840" t="s">
        <v>22</v>
      </c>
      <c r="K2840" t="s">
        <v>22</v>
      </c>
      <c r="L2840" t="s">
        <v>22</v>
      </c>
      <c r="M2840" t="s">
        <v>17688</v>
      </c>
      <c r="N2840" t="s">
        <v>22</v>
      </c>
      <c r="O2840" t="s">
        <v>22</v>
      </c>
    </row>
    <row r="2841" spans="1:15" x14ac:dyDescent="0.35">
      <c r="A2841" t="s">
        <v>10510</v>
      </c>
      <c r="B2841" t="s">
        <v>17689</v>
      </c>
      <c r="C2841" t="s">
        <v>22</v>
      </c>
      <c r="D2841" t="s">
        <v>22</v>
      </c>
      <c r="E2841" t="s">
        <v>14334</v>
      </c>
      <c r="F2841" t="s">
        <v>13347</v>
      </c>
      <c r="G2841" t="s">
        <v>22</v>
      </c>
      <c r="H2841" t="s">
        <v>22</v>
      </c>
      <c r="I2841" t="s">
        <v>22</v>
      </c>
      <c r="J2841" t="s">
        <v>22</v>
      </c>
      <c r="K2841" t="s">
        <v>22</v>
      </c>
      <c r="L2841" t="s">
        <v>22</v>
      </c>
      <c r="M2841" t="s">
        <v>17689</v>
      </c>
      <c r="N2841" t="s">
        <v>22</v>
      </c>
      <c r="O2841" t="s">
        <v>22</v>
      </c>
    </row>
    <row r="2842" spans="1:15" x14ac:dyDescent="0.35">
      <c r="A2842" t="s">
        <v>10510</v>
      </c>
      <c r="B2842" t="s">
        <v>17690</v>
      </c>
      <c r="C2842" t="s">
        <v>22</v>
      </c>
      <c r="D2842" t="s">
        <v>22</v>
      </c>
      <c r="E2842" t="s">
        <v>14334</v>
      </c>
      <c r="F2842" t="s">
        <v>13347</v>
      </c>
      <c r="G2842" t="s">
        <v>22</v>
      </c>
      <c r="H2842" t="s">
        <v>22</v>
      </c>
      <c r="I2842" t="s">
        <v>22</v>
      </c>
      <c r="J2842" t="s">
        <v>22</v>
      </c>
      <c r="K2842" t="s">
        <v>22</v>
      </c>
      <c r="L2842" t="s">
        <v>22</v>
      </c>
      <c r="M2842" t="s">
        <v>17690</v>
      </c>
      <c r="N2842" t="s">
        <v>22</v>
      </c>
      <c r="O2842" t="s">
        <v>22</v>
      </c>
    </row>
    <row r="2843" spans="1:15" x14ac:dyDescent="0.35">
      <c r="A2843" t="s">
        <v>10510</v>
      </c>
      <c r="B2843" t="s">
        <v>17691</v>
      </c>
      <c r="C2843" t="s">
        <v>22</v>
      </c>
      <c r="D2843" t="s">
        <v>22</v>
      </c>
      <c r="E2843" t="s">
        <v>14334</v>
      </c>
      <c r="F2843" t="s">
        <v>13347</v>
      </c>
      <c r="G2843" t="s">
        <v>22</v>
      </c>
      <c r="H2843" t="s">
        <v>7052</v>
      </c>
      <c r="I2843" t="s">
        <v>22</v>
      </c>
      <c r="J2843" t="s">
        <v>22</v>
      </c>
      <c r="K2843" t="s">
        <v>22</v>
      </c>
      <c r="L2843" t="s">
        <v>22</v>
      </c>
      <c r="M2843" t="s">
        <v>17691</v>
      </c>
      <c r="N2843" t="s">
        <v>22</v>
      </c>
      <c r="O2843" t="s">
        <v>22</v>
      </c>
    </row>
    <row r="2844" spans="1:15" x14ac:dyDescent="0.35">
      <c r="A2844" t="s">
        <v>10510</v>
      </c>
      <c r="B2844" t="s">
        <v>17692</v>
      </c>
      <c r="C2844" t="s">
        <v>22</v>
      </c>
      <c r="D2844" t="s">
        <v>22</v>
      </c>
      <c r="E2844" t="s">
        <v>14334</v>
      </c>
      <c r="F2844" t="s">
        <v>9900</v>
      </c>
      <c r="G2844" t="s">
        <v>22</v>
      </c>
      <c r="H2844" t="s">
        <v>7052</v>
      </c>
      <c r="I2844" t="s">
        <v>22</v>
      </c>
      <c r="J2844" t="s">
        <v>22</v>
      </c>
      <c r="K2844" t="s">
        <v>22</v>
      </c>
      <c r="L2844" t="s">
        <v>22</v>
      </c>
      <c r="M2844" t="s">
        <v>17692</v>
      </c>
      <c r="N2844" t="s">
        <v>22</v>
      </c>
      <c r="O2844" t="s">
        <v>22</v>
      </c>
    </row>
    <row r="2845" spans="1:15" x14ac:dyDescent="0.35">
      <c r="A2845" t="s">
        <v>10510</v>
      </c>
      <c r="B2845" t="s">
        <v>17693</v>
      </c>
      <c r="C2845" t="s">
        <v>22</v>
      </c>
      <c r="D2845" t="s">
        <v>22</v>
      </c>
      <c r="E2845" t="s">
        <v>14334</v>
      </c>
      <c r="F2845" t="s">
        <v>13347</v>
      </c>
      <c r="G2845" t="s">
        <v>22</v>
      </c>
      <c r="H2845" t="s">
        <v>7052</v>
      </c>
      <c r="I2845" t="s">
        <v>22</v>
      </c>
      <c r="J2845" t="s">
        <v>22</v>
      </c>
      <c r="K2845" t="s">
        <v>22</v>
      </c>
      <c r="L2845" t="s">
        <v>22</v>
      </c>
      <c r="M2845" t="s">
        <v>17693</v>
      </c>
      <c r="N2845" t="s">
        <v>22</v>
      </c>
      <c r="O2845" t="s">
        <v>22</v>
      </c>
    </row>
    <row r="2846" spans="1:15" x14ac:dyDescent="0.35">
      <c r="A2846" t="s">
        <v>10510</v>
      </c>
      <c r="B2846" t="s">
        <v>17694</v>
      </c>
      <c r="C2846" t="s">
        <v>22</v>
      </c>
      <c r="D2846" t="s">
        <v>22</v>
      </c>
      <c r="E2846" t="s">
        <v>15173</v>
      </c>
      <c r="F2846" t="s">
        <v>9900</v>
      </c>
      <c r="G2846" t="s">
        <v>22</v>
      </c>
      <c r="H2846" t="s">
        <v>490</v>
      </c>
      <c r="I2846" t="s">
        <v>7025</v>
      </c>
      <c r="J2846" t="s">
        <v>22</v>
      </c>
      <c r="K2846" t="s">
        <v>22</v>
      </c>
      <c r="L2846" t="s">
        <v>22</v>
      </c>
      <c r="M2846" t="s">
        <v>17695</v>
      </c>
      <c r="N2846" t="s">
        <v>22</v>
      </c>
      <c r="O2846" t="s">
        <v>22</v>
      </c>
    </row>
    <row r="2847" spans="1:15" x14ac:dyDescent="0.35">
      <c r="A2847" t="s">
        <v>10510</v>
      </c>
      <c r="B2847" t="s">
        <v>17696</v>
      </c>
      <c r="C2847" t="s">
        <v>22</v>
      </c>
      <c r="D2847" t="s">
        <v>22</v>
      </c>
      <c r="E2847" t="s">
        <v>14334</v>
      </c>
      <c r="F2847" t="s">
        <v>9900</v>
      </c>
      <c r="G2847" t="s">
        <v>22</v>
      </c>
      <c r="H2847" t="s">
        <v>7052</v>
      </c>
      <c r="I2847" t="s">
        <v>22</v>
      </c>
      <c r="J2847" t="s">
        <v>22</v>
      </c>
      <c r="K2847" t="s">
        <v>22</v>
      </c>
      <c r="L2847" t="s">
        <v>22</v>
      </c>
      <c r="M2847" t="s">
        <v>17696</v>
      </c>
      <c r="N2847" t="s">
        <v>22</v>
      </c>
      <c r="O2847" t="s">
        <v>22</v>
      </c>
    </row>
    <row r="2848" spans="1:15" x14ac:dyDescent="0.35">
      <c r="A2848" t="s">
        <v>10510</v>
      </c>
      <c r="B2848" t="s">
        <v>17697</v>
      </c>
      <c r="C2848" t="s">
        <v>22</v>
      </c>
      <c r="D2848" t="s">
        <v>22</v>
      </c>
      <c r="E2848" t="s">
        <v>14334</v>
      </c>
      <c r="F2848" t="s">
        <v>9900</v>
      </c>
      <c r="G2848" t="s">
        <v>22</v>
      </c>
      <c r="H2848" t="s">
        <v>7052</v>
      </c>
      <c r="I2848" t="s">
        <v>22</v>
      </c>
      <c r="J2848" t="s">
        <v>22</v>
      </c>
      <c r="K2848" t="s">
        <v>22</v>
      </c>
      <c r="L2848" t="s">
        <v>22</v>
      </c>
      <c r="M2848" t="s">
        <v>17697</v>
      </c>
      <c r="N2848" t="s">
        <v>22</v>
      </c>
      <c r="O2848" t="s">
        <v>22</v>
      </c>
    </row>
    <row r="2849" spans="1:15" x14ac:dyDescent="0.35">
      <c r="A2849" t="s">
        <v>10510</v>
      </c>
      <c r="B2849" t="s">
        <v>17698</v>
      </c>
      <c r="C2849" t="s">
        <v>22</v>
      </c>
      <c r="D2849" t="s">
        <v>22</v>
      </c>
      <c r="E2849" t="s">
        <v>14334</v>
      </c>
      <c r="F2849" t="s">
        <v>9900</v>
      </c>
      <c r="G2849" t="s">
        <v>22</v>
      </c>
      <c r="H2849" t="s">
        <v>7052</v>
      </c>
      <c r="I2849" t="s">
        <v>22</v>
      </c>
      <c r="J2849" t="s">
        <v>22</v>
      </c>
      <c r="K2849" t="s">
        <v>22</v>
      </c>
      <c r="L2849" t="s">
        <v>22</v>
      </c>
      <c r="M2849" t="s">
        <v>17698</v>
      </c>
      <c r="N2849" t="s">
        <v>22</v>
      </c>
      <c r="O2849" t="s">
        <v>22</v>
      </c>
    </row>
    <row r="2850" spans="1:15" x14ac:dyDescent="0.35">
      <c r="A2850" t="s">
        <v>10510</v>
      </c>
      <c r="B2850" t="s">
        <v>17699</v>
      </c>
      <c r="C2850" t="s">
        <v>22</v>
      </c>
      <c r="D2850" t="s">
        <v>22</v>
      </c>
      <c r="E2850" t="s">
        <v>14334</v>
      </c>
      <c r="F2850" t="s">
        <v>9900</v>
      </c>
      <c r="G2850" t="s">
        <v>22</v>
      </c>
      <c r="H2850" t="s">
        <v>7052</v>
      </c>
      <c r="I2850" t="s">
        <v>22</v>
      </c>
      <c r="J2850" t="s">
        <v>22</v>
      </c>
      <c r="K2850" t="s">
        <v>22</v>
      </c>
      <c r="L2850" t="s">
        <v>22</v>
      </c>
      <c r="M2850" t="s">
        <v>17699</v>
      </c>
      <c r="N2850" t="s">
        <v>22</v>
      </c>
      <c r="O2850" t="s">
        <v>22</v>
      </c>
    </row>
    <row r="2851" spans="1:15" x14ac:dyDescent="0.35">
      <c r="A2851" t="s">
        <v>10510</v>
      </c>
      <c r="B2851" t="s">
        <v>17700</v>
      </c>
      <c r="C2851" t="s">
        <v>22</v>
      </c>
      <c r="D2851" t="s">
        <v>22</v>
      </c>
      <c r="E2851" t="s">
        <v>14334</v>
      </c>
      <c r="F2851" t="s">
        <v>9900</v>
      </c>
      <c r="G2851" t="s">
        <v>22</v>
      </c>
      <c r="H2851" t="s">
        <v>22</v>
      </c>
      <c r="I2851" t="s">
        <v>22</v>
      </c>
      <c r="J2851" t="s">
        <v>22</v>
      </c>
      <c r="K2851" t="s">
        <v>22</v>
      </c>
      <c r="L2851" t="s">
        <v>22</v>
      </c>
      <c r="M2851" t="s">
        <v>17700</v>
      </c>
      <c r="N2851" t="s">
        <v>22</v>
      </c>
      <c r="O2851" t="s">
        <v>22</v>
      </c>
    </row>
    <row r="2852" spans="1:15" x14ac:dyDescent="0.35">
      <c r="A2852" t="s">
        <v>10510</v>
      </c>
      <c r="B2852" t="s">
        <v>17701</v>
      </c>
      <c r="C2852" t="s">
        <v>22</v>
      </c>
      <c r="D2852" t="s">
        <v>22</v>
      </c>
      <c r="E2852" t="s">
        <v>14334</v>
      </c>
      <c r="F2852" t="s">
        <v>9900</v>
      </c>
      <c r="G2852" t="s">
        <v>22</v>
      </c>
      <c r="H2852" t="s">
        <v>22</v>
      </c>
      <c r="I2852" t="s">
        <v>22</v>
      </c>
      <c r="J2852" t="s">
        <v>22</v>
      </c>
      <c r="K2852" t="s">
        <v>22</v>
      </c>
      <c r="L2852" t="s">
        <v>22</v>
      </c>
      <c r="M2852" t="s">
        <v>17701</v>
      </c>
      <c r="N2852" t="s">
        <v>22</v>
      </c>
      <c r="O2852" t="s">
        <v>22</v>
      </c>
    </row>
    <row r="2853" spans="1:15" x14ac:dyDescent="0.35">
      <c r="A2853" t="s">
        <v>10510</v>
      </c>
      <c r="B2853" t="s">
        <v>17702</v>
      </c>
      <c r="C2853" t="s">
        <v>22</v>
      </c>
      <c r="D2853" t="s">
        <v>22</v>
      </c>
      <c r="E2853" t="s">
        <v>14334</v>
      </c>
      <c r="F2853" t="s">
        <v>9900</v>
      </c>
      <c r="G2853" t="s">
        <v>22</v>
      </c>
      <c r="H2853" t="s">
        <v>7052</v>
      </c>
      <c r="I2853" t="s">
        <v>22</v>
      </c>
      <c r="J2853" t="s">
        <v>22</v>
      </c>
      <c r="K2853" t="s">
        <v>22</v>
      </c>
      <c r="L2853" t="s">
        <v>22</v>
      </c>
      <c r="M2853" t="s">
        <v>17702</v>
      </c>
      <c r="N2853" t="s">
        <v>22</v>
      </c>
      <c r="O2853" t="s">
        <v>22</v>
      </c>
    </row>
    <row r="2854" spans="1:15" x14ac:dyDescent="0.35">
      <c r="A2854" t="s">
        <v>8801</v>
      </c>
      <c r="B2854" t="s">
        <v>17703</v>
      </c>
      <c r="C2854" t="s">
        <v>22</v>
      </c>
      <c r="D2854" t="s">
        <v>22</v>
      </c>
      <c r="E2854" t="s">
        <v>22</v>
      </c>
      <c r="F2854" t="s">
        <v>9477</v>
      </c>
      <c r="G2854" t="s">
        <v>13037</v>
      </c>
      <c r="H2854" t="s">
        <v>22</v>
      </c>
      <c r="I2854" t="s">
        <v>22</v>
      </c>
      <c r="J2854" t="s">
        <v>22</v>
      </c>
      <c r="K2854" t="s">
        <v>22</v>
      </c>
      <c r="L2854" t="s">
        <v>22</v>
      </c>
      <c r="M2854" t="s">
        <v>17704</v>
      </c>
      <c r="N2854" t="s">
        <v>22</v>
      </c>
      <c r="O2854" t="s">
        <v>22</v>
      </c>
    </row>
    <row r="2855" spans="1:15" x14ac:dyDescent="0.35">
      <c r="A2855" t="s">
        <v>8801</v>
      </c>
      <c r="B2855" t="s">
        <v>17705</v>
      </c>
      <c r="C2855" t="s">
        <v>22</v>
      </c>
      <c r="D2855" t="s">
        <v>22</v>
      </c>
      <c r="E2855" t="s">
        <v>22</v>
      </c>
      <c r="F2855" t="s">
        <v>9477</v>
      </c>
      <c r="G2855" t="s">
        <v>13037</v>
      </c>
      <c r="H2855" t="s">
        <v>22</v>
      </c>
      <c r="I2855" t="s">
        <v>22</v>
      </c>
      <c r="J2855" t="s">
        <v>22</v>
      </c>
      <c r="K2855" t="s">
        <v>22</v>
      </c>
      <c r="L2855" t="s">
        <v>22</v>
      </c>
      <c r="M2855" t="s">
        <v>17706</v>
      </c>
      <c r="N2855" t="s">
        <v>22</v>
      </c>
      <c r="O2855" t="s">
        <v>22</v>
      </c>
    </row>
    <row r="2856" spans="1:15" x14ac:dyDescent="0.35">
      <c r="A2856" t="s">
        <v>8801</v>
      </c>
      <c r="B2856" t="s">
        <v>17707</v>
      </c>
      <c r="C2856" t="s">
        <v>22</v>
      </c>
      <c r="D2856" t="s">
        <v>22</v>
      </c>
      <c r="E2856" t="s">
        <v>22</v>
      </c>
      <c r="F2856" t="s">
        <v>13109</v>
      </c>
      <c r="G2856" t="s">
        <v>13110</v>
      </c>
      <c r="H2856" t="s">
        <v>22</v>
      </c>
      <c r="I2856" t="s">
        <v>22</v>
      </c>
      <c r="J2856" t="s">
        <v>22</v>
      </c>
      <c r="K2856" t="s">
        <v>22</v>
      </c>
      <c r="L2856" t="s">
        <v>22</v>
      </c>
      <c r="M2856" t="s">
        <v>17707</v>
      </c>
      <c r="N2856" t="s">
        <v>22</v>
      </c>
      <c r="O2856" t="s">
        <v>22</v>
      </c>
    </row>
    <row r="2857" spans="1:15" x14ac:dyDescent="0.35">
      <c r="A2857" t="s">
        <v>8801</v>
      </c>
      <c r="B2857" t="s">
        <v>17708</v>
      </c>
      <c r="C2857" t="s">
        <v>22</v>
      </c>
      <c r="D2857" t="s">
        <v>22</v>
      </c>
      <c r="E2857" t="s">
        <v>22</v>
      </c>
      <c r="F2857" t="s">
        <v>13109</v>
      </c>
      <c r="G2857" t="s">
        <v>13110</v>
      </c>
      <c r="H2857" t="s">
        <v>22</v>
      </c>
      <c r="I2857" t="s">
        <v>22</v>
      </c>
      <c r="J2857" t="s">
        <v>22</v>
      </c>
      <c r="K2857" t="s">
        <v>22</v>
      </c>
      <c r="L2857" t="s">
        <v>22</v>
      </c>
      <c r="M2857" t="s">
        <v>17708</v>
      </c>
      <c r="N2857" t="s">
        <v>22</v>
      </c>
      <c r="O2857" t="s">
        <v>22</v>
      </c>
    </row>
    <row r="2858" spans="1:15" x14ac:dyDescent="0.35">
      <c r="A2858" t="s">
        <v>8801</v>
      </c>
      <c r="B2858" t="s">
        <v>17709</v>
      </c>
      <c r="C2858" t="s">
        <v>22</v>
      </c>
      <c r="D2858" t="s">
        <v>22</v>
      </c>
      <c r="E2858" t="s">
        <v>22</v>
      </c>
      <c r="F2858" t="s">
        <v>13109</v>
      </c>
      <c r="G2858" t="s">
        <v>13110</v>
      </c>
      <c r="H2858" t="s">
        <v>22</v>
      </c>
      <c r="I2858" t="s">
        <v>22</v>
      </c>
      <c r="J2858" t="s">
        <v>22</v>
      </c>
      <c r="K2858" t="s">
        <v>22</v>
      </c>
      <c r="L2858" t="s">
        <v>22</v>
      </c>
      <c r="M2858" t="s">
        <v>17709</v>
      </c>
      <c r="N2858" t="s">
        <v>22</v>
      </c>
      <c r="O2858" t="s">
        <v>22</v>
      </c>
    </row>
    <row r="2859" spans="1:15" x14ac:dyDescent="0.35">
      <c r="A2859" t="s">
        <v>8801</v>
      </c>
      <c r="B2859" t="s">
        <v>17710</v>
      </c>
      <c r="C2859" t="s">
        <v>22</v>
      </c>
      <c r="D2859" t="s">
        <v>22</v>
      </c>
      <c r="E2859" t="s">
        <v>22</v>
      </c>
      <c r="F2859" t="s">
        <v>13109</v>
      </c>
      <c r="G2859" t="s">
        <v>13110</v>
      </c>
      <c r="H2859" t="s">
        <v>22</v>
      </c>
      <c r="I2859" t="s">
        <v>22</v>
      </c>
      <c r="J2859" t="s">
        <v>22</v>
      </c>
      <c r="K2859" t="s">
        <v>22</v>
      </c>
      <c r="L2859" t="s">
        <v>22</v>
      </c>
      <c r="M2859" t="s">
        <v>17710</v>
      </c>
      <c r="N2859" t="s">
        <v>22</v>
      </c>
      <c r="O2859" t="s">
        <v>22</v>
      </c>
    </row>
    <row r="2860" spans="1:15" x14ac:dyDescent="0.35">
      <c r="A2860" t="s">
        <v>8801</v>
      </c>
      <c r="B2860" t="s">
        <v>17711</v>
      </c>
      <c r="C2860" t="s">
        <v>22</v>
      </c>
      <c r="D2860" t="s">
        <v>22</v>
      </c>
      <c r="E2860" t="s">
        <v>22</v>
      </c>
      <c r="F2860" t="s">
        <v>13109</v>
      </c>
      <c r="G2860" t="s">
        <v>13110</v>
      </c>
      <c r="H2860" t="s">
        <v>22</v>
      </c>
      <c r="I2860" t="s">
        <v>22</v>
      </c>
      <c r="J2860" t="s">
        <v>22</v>
      </c>
      <c r="K2860" t="s">
        <v>22</v>
      </c>
      <c r="L2860" t="s">
        <v>22</v>
      </c>
      <c r="M2860" t="s">
        <v>17711</v>
      </c>
      <c r="N2860" t="s">
        <v>22</v>
      </c>
      <c r="O2860" t="s">
        <v>22</v>
      </c>
    </row>
    <row r="2861" spans="1:15" x14ac:dyDescent="0.35">
      <c r="A2861" t="s">
        <v>8801</v>
      </c>
      <c r="B2861" t="s">
        <v>17712</v>
      </c>
      <c r="C2861" t="s">
        <v>22</v>
      </c>
      <c r="D2861" t="s">
        <v>22</v>
      </c>
      <c r="E2861" t="s">
        <v>22</v>
      </c>
      <c r="F2861" t="s">
        <v>13109</v>
      </c>
      <c r="G2861" t="s">
        <v>13110</v>
      </c>
      <c r="H2861" t="s">
        <v>22</v>
      </c>
      <c r="I2861" t="s">
        <v>22</v>
      </c>
      <c r="J2861" t="s">
        <v>22</v>
      </c>
      <c r="K2861" t="s">
        <v>22</v>
      </c>
      <c r="L2861" t="s">
        <v>22</v>
      </c>
      <c r="M2861" t="s">
        <v>17712</v>
      </c>
      <c r="N2861" t="s">
        <v>22</v>
      </c>
      <c r="O2861" t="s">
        <v>22</v>
      </c>
    </row>
    <row r="2862" spans="1:15" x14ac:dyDescent="0.35">
      <c r="A2862" t="s">
        <v>8801</v>
      </c>
      <c r="B2862" t="s">
        <v>17713</v>
      </c>
      <c r="C2862" t="s">
        <v>22</v>
      </c>
      <c r="D2862" t="s">
        <v>22</v>
      </c>
      <c r="E2862" t="s">
        <v>22</v>
      </c>
      <c r="F2862" t="s">
        <v>9464</v>
      </c>
      <c r="G2862" t="s">
        <v>13033</v>
      </c>
      <c r="H2862" t="s">
        <v>22</v>
      </c>
      <c r="I2862" t="s">
        <v>17714</v>
      </c>
      <c r="J2862" t="s">
        <v>22</v>
      </c>
      <c r="K2862" t="s">
        <v>22</v>
      </c>
      <c r="L2862" t="s">
        <v>22</v>
      </c>
      <c r="M2862" t="s">
        <v>17715</v>
      </c>
      <c r="N2862" t="s">
        <v>22</v>
      </c>
      <c r="O2862" t="s">
        <v>22</v>
      </c>
    </row>
    <row r="2863" spans="1:15" x14ac:dyDescent="0.35">
      <c r="A2863" t="s">
        <v>8801</v>
      </c>
      <c r="B2863" t="s">
        <v>17716</v>
      </c>
      <c r="C2863" t="s">
        <v>22</v>
      </c>
      <c r="D2863" t="s">
        <v>22</v>
      </c>
      <c r="E2863" t="s">
        <v>22</v>
      </c>
      <c r="F2863" t="s">
        <v>13109</v>
      </c>
      <c r="G2863" t="s">
        <v>13110</v>
      </c>
      <c r="H2863" t="s">
        <v>22</v>
      </c>
      <c r="I2863" t="s">
        <v>22</v>
      </c>
      <c r="J2863" t="s">
        <v>22</v>
      </c>
      <c r="K2863" t="s">
        <v>22</v>
      </c>
      <c r="L2863" t="s">
        <v>22</v>
      </c>
      <c r="M2863" t="s">
        <v>17717</v>
      </c>
      <c r="N2863" t="s">
        <v>22</v>
      </c>
      <c r="O2863" t="s">
        <v>22</v>
      </c>
    </row>
    <row r="2864" spans="1:15" x14ac:dyDescent="0.35">
      <c r="A2864" t="s">
        <v>8801</v>
      </c>
      <c r="B2864" t="s">
        <v>17718</v>
      </c>
      <c r="C2864" t="s">
        <v>22</v>
      </c>
      <c r="D2864" t="s">
        <v>22</v>
      </c>
      <c r="E2864" t="s">
        <v>22</v>
      </c>
      <c r="F2864" t="s">
        <v>13109</v>
      </c>
      <c r="G2864" t="s">
        <v>13110</v>
      </c>
      <c r="H2864" t="s">
        <v>22</v>
      </c>
      <c r="I2864" t="s">
        <v>22</v>
      </c>
      <c r="J2864" t="s">
        <v>22</v>
      </c>
      <c r="K2864" t="s">
        <v>22</v>
      </c>
      <c r="L2864" t="s">
        <v>22</v>
      </c>
      <c r="M2864" t="s">
        <v>17718</v>
      </c>
      <c r="N2864" t="s">
        <v>22</v>
      </c>
      <c r="O2864" t="s">
        <v>22</v>
      </c>
    </row>
    <row r="2865" spans="1:15" x14ac:dyDescent="0.35">
      <c r="A2865" t="s">
        <v>8801</v>
      </c>
      <c r="B2865" t="s">
        <v>17719</v>
      </c>
      <c r="C2865" t="s">
        <v>22</v>
      </c>
      <c r="D2865" t="s">
        <v>22</v>
      </c>
      <c r="E2865" t="s">
        <v>22</v>
      </c>
      <c r="F2865" t="s">
        <v>13109</v>
      </c>
      <c r="G2865" t="s">
        <v>13110</v>
      </c>
      <c r="H2865" t="s">
        <v>22</v>
      </c>
      <c r="I2865" t="s">
        <v>22</v>
      </c>
      <c r="J2865" t="s">
        <v>22</v>
      </c>
      <c r="K2865" t="s">
        <v>22</v>
      </c>
      <c r="L2865" t="s">
        <v>22</v>
      </c>
      <c r="M2865" t="s">
        <v>17719</v>
      </c>
      <c r="N2865" t="s">
        <v>22</v>
      </c>
      <c r="O2865" t="s">
        <v>22</v>
      </c>
    </row>
    <row r="2866" spans="1:15" x14ac:dyDescent="0.35">
      <c r="A2866" t="s">
        <v>8801</v>
      </c>
      <c r="B2866" t="s">
        <v>17720</v>
      </c>
      <c r="C2866" t="s">
        <v>22</v>
      </c>
      <c r="D2866" t="s">
        <v>22</v>
      </c>
      <c r="E2866" t="s">
        <v>22</v>
      </c>
      <c r="F2866" t="s">
        <v>9477</v>
      </c>
      <c r="G2866" t="s">
        <v>13037</v>
      </c>
      <c r="H2866" t="s">
        <v>22</v>
      </c>
      <c r="I2866" t="s">
        <v>22</v>
      </c>
      <c r="J2866" t="s">
        <v>22</v>
      </c>
      <c r="K2866" t="s">
        <v>22</v>
      </c>
      <c r="L2866" t="s">
        <v>22</v>
      </c>
      <c r="M2866" t="s">
        <v>17721</v>
      </c>
      <c r="N2866" t="s">
        <v>22</v>
      </c>
      <c r="O2866" t="s">
        <v>22</v>
      </c>
    </row>
    <row r="2867" spans="1:15" x14ac:dyDescent="0.35">
      <c r="A2867" t="s">
        <v>8801</v>
      </c>
      <c r="B2867" t="s">
        <v>17722</v>
      </c>
      <c r="C2867" t="s">
        <v>22</v>
      </c>
      <c r="D2867" t="s">
        <v>22</v>
      </c>
      <c r="E2867" t="s">
        <v>22</v>
      </c>
      <c r="F2867" t="s">
        <v>9464</v>
      </c>
      <c r="G2867" t="s">
        <v>13033</v>
      </c>
      <c r="H2867" t="s">
        <v>22</v>
      </c>
      <c r="I2867" t="s">
        <v>22</v>
      </c>
      <c r="J2867" t="s">
        <v>22</v>
      </c>
      <c r="K2867" t="s">
        <v>22</v>
      </c>
      <c r="L2867" t="s">
        <v>22</v>
      </c>
      <c r="M2867" t="s">
        <v>17722</v>
      </c>
      <c r="N2867" t="s">
        <v>22</v>
      </c>
      <c r="O2867" t="s">
        <v>22</v>
      </c>
    </row>
    <row r="2868" spans="1:15" x14ac:dyDescent="0.35">
      <c r="A2868" t="s">
        <v>8801</v>
      </c>
      <c r="B2868" t="s">
        <v>17723</v>
      </c>
      <c r="C2868" t="s">
        <v>22</v>
      </c>
      <c r="D2868" t="s">
        <v>22</v>
      </c>
      <c r="E2868" t="s">
        <v>22</v>
      </c>
      <c r="F2868" t="s">
        <v>13109</v>
      </c>
      <c r="G2868" t="s">
        <v>13110</v>
      </c>
      <c r="H2868" t="s">
        <v>22</v>
      </c>
      <c r="I2868" t="s">
        <v>22</v>
      </c>
      <c r="J2868" t="s">
        <v>22</v>
      </c>
      <c r="K2868" t="s">
        <v>22</v>
      </c>
      <c r="L2868" t="s">
        <v>22</v>
      </c>
      <c r="M2868" t="s">
        <v>17723</v>
      </c>
      <c r="N2868" t="s">
        <v>22</v>
      </c>
      <c r="O2868" t="s">
        <v>22</v>
      </c>
    </row>
    <row r="2869" spans="1:15" x14ac:dyDescent="0.35">
      <c r="A2869" t="s">
        <v>8801</v>
      </c>
      <c r="B2869" t="s">
        <v>17724</v>
      </c>
      <c r="C2869" t="s">
        <v>22</v>
      </c>
      <c r="D2869" t="s">
        <v>22</v>
      </c>
      <c r="E2869" t="s">
        <v>22</v>
      </c>
      <c r="F2869" t="s">
        <v>13109</v>
      </c>
      <c r="G2869" t="s">
        <v>13110</v>
      </c>
      <c r="H2869" t="s">
        <v>22</v>
      </c>
      <c r="I2869" t="s">
        <v>22</v>
      </c>
      <c r="J2869" t="s">
        <v>22</v>
      </c>
      <c r="K2869" t="s">
        <v>22</v>
      </c>
      <c r="L2869" t="s">
        <v>22</v>
      </c>
      <c r="M2869" t="s">
        <v>17724</v>
      </c>
      <c r="N2869" t="s">
        <v>22</v>
      </c>
      <c r="O2869" t="s">
        <v>22</v>
      </c>
    </row>
    <row r="2870" spans="1:15" x14ac:dyDescent="0.35">
      <c r="A2870" t="s">
        <v>8801</v>
      </c>
      <c r="B2870" t="s">
        <v>17725</v>
      </c>
      <c r="C2870" t="s">
        <v>22</v>
      </c>
      <c r="D2870" t="s">
        <v>22</v>
      </c>
      <c r="E2870" t="s">
        <v>22</v>
      </c>
      <c r="F2870" t="s">
        <v>13109</v>
      </c>
      <c r="G2870" t="s">
        <v>13110</v>
      </c>
      <c r="H2870" t="s">
        <v>22</v>
      </c>
      <c r="I2870" t="s">
        <v>22</v>
      </c>
      <c r="J2870" t="s">
        <v>22</v>
      </c>
      <c r="K2870" t="s">
        <v>22</v>
      </c>
      <c r="L2870" t="s">
        <v>22</v>
      </c>
      <c r="M2870" t="s">
        <v>17725</v>
      </c>
      <c r="N2870" t="s">
        <v>22</v>
      </c>
      <c r="O2870" t="s">
        <v>22</v>
      </c>
    </row>
    <row r="2871" spans="1:15" x14ac:dyDescent="0.35">
      <c r="A2871" t="s">
        <v>8801</v>
      </c>
      <c r="B2871" t="s">
        <v>17726</v>
      </c>
      <c r="C2871" t="s">
        <v>22</v>
      </c>
      <c r="D2871" t="s">
        <v>22</v>
      </c>
      <c r="E2871" t="s">
        <v>22</v>
      </c>
      <c r="F2871" t="s">
        <v>9477</v>
      </c>
      <c r="G2871" t="s">
        <v>13037</v>
      </c>
      <c r="H2871" t="s">
        <v>22</v>
      </c>
      <c r="I2871" t="s">
        <v>22</v>
      </c>
      <c r="J2871" t="s">
        <v>22</v>
      </c>
      <c r="K2871" t="s">
        <v>22</v>
      </c>
      <c r="L2871" t="s">
        <v>22</v>
      </c>
      <c r="M2871" t="s">
        <v>17727</v>
      </c>
      <c r="N2871" t="s">
        <v>22</v>
      </c>
      <c r="O2871" t="s">
        <v>22</v>
      </c>
    </row>
    <row r="2872" spans="1:15" x14ac:dyDescent="0.35">
      <c r="A2872" t="s">
        <v>8801</v>
      </c>
      <c r="B2872" t="s">
        <v>17728</v>
      </c>
      <c r="C2872" t="s">
        <v>22</v>
      </c>
      <c r="D2872" t="s">
        <v>22</v>
      </c>
      <c r="E2872" t="s">
        <v>22</v>
      </c>
      <c r="F2872" t="s">
        <v>9477</v>
      </c>
      <c r="G2872" t="s">
        <v>13037</v>
      </c>
      <c r="H2872" t="s">
        <v>22</v>
      </c>
      <c r="I2872" t="s">
        <v>22</v>
      </c>
      <c r="J2872" t="s">
        <v>22</v>
      </c>
      <c r="K2872" t="s">
        <v>22</v>
      </c>
      <c r="L2872" t="s">
        <v>22</v>
      </c>
      <c r="M2872" t="s">
        <v>17729</v>
      </c>
      <c r="N2872" t="s">
        <v>22</v>
      </c>
      <c r="O2872" t="s">
        <v>22</v>
      </c>
    </row>
    <row r="2873" spans="1:15" x14ac:dyDescent="0.35">
      <c r="A2873" t="s">
        <v>8801</v>
      </c>
      <c r="B2873" t="s">
        <v>17730</v>
      </c>
      <c r="C2873" t="s">
        <v>22</v>
      </c>
      <c r="D2873" t="s">
        <v>22</v>
      </c>
      <c r="E2873" t="s">
        <v>22</v>
      </c>
      <c r="F2873" t="s">
        <v>13109</v>
      </c>
      <c r="G2873" t="s">
        <v>13110</v>
      </c>
      <c r="H2873" t="s">
        <v>22</v>
      </c>
      <c r="I2873" t="s">
        <v>22</v>
      </c>
      <c r="J2873" t="s">
        <v>22</v>
      </c>
      <c r="K2873" t="s">
        <v>22</v>
      </c>
      <c r="L2873" t="s">
        <v>22</v>
      </c>
      <c r="M2873" t="s">
        <v>17731</v>
      </c>
      <c r="N2873" t="s">
        <v>22</v>
      </c>
      <c r="O2873" t="s">
        <v>22</v>
      </c>
    </row>
    <row r="2874" spans="1:15" x14ac:dyDescent="0.35">
      <c r="A2874" t="s">
        <v>8801</v>
      </c>
      <c r="B2874" t="s">
        <v>15569</v>
      </c>
      <c r="C2874" t="s">
        <v>22</v>
      </c>
      <c r="D2874" t="s">
        <v>22</v>
      </c>
      <c r="E2874" t="s">
        <v>22</v>
      </c>
      <c r="F2874" t="s">
        <v>13109</v>
      </c>
      <c r="G2874" t="s">
        <v>13110</v>
      </c>
      <c r="H2874" t="s">
        <v>22</v>
      </c>
      <c r="I2874" t="s">
        <v>22</v>
      </c>
      <c r="J2874" t="s">
        <v>22</v>
      </c>
      <c r="K2874" t="s">
        <v>22</v>
      </c>
      <c r="L2874" t="s">
        <v>22</v>
      </c>
      <c r="M2874" t="s">
        <v>15570</v>
      </c>
      <c r="N2874" t="s">
        <v>22</v>
      </c>
      <c r="O2874" t="s">
        <v>22</v>
      </c>
    </row>
    <row r="2875" spans="1:15" x14ac:dyDescent="0.35">
      <c r="A2875" t="s">
        <v>8801</v>
      </c>
      <c r="B2875" t="s">
        <v>17732</v>
      </c>
      <c r="C2875" t="s">
        <v>22</v>
      </c>
      <c r="D2875" t="s">
        <v>22</v>
      </c>
      <c r="E2875" t="s">
        <v>22</v>
      </c>
      <c r="F2875" t="s">
        <v>13109</v>
      </c>
      <c r="G2875" t="s">
        <v>13110</v>
      </c>
      <c r="H2875" t="s">
        <v>22</v>
      </c>
      <c r="I2875" t="s">
        <v>22</v>
      </c>
      <c r="J2875" t="s">
        <v>22</v>
      </c>
      <c r="K2875" t="s">
        <v>22</v>
      </c>
      <c r="L2875" t="s">
        <v>22</v>
      </c>
      <c r="M2875" t="s">
        <v>17733</v>
      </c>
      <c r="N2875" t="s">
        <v>22</v>
      </c>
      <c r="O2875" t="s">
        <v>22</v>
      </c>
    </row>
    <row r="2876" spans="1:15" x14ac:dyDescent="0.35">
      <c r="A2876" t="s">
        <v>8801</v>
      </c>
      <c r="B2876" t="s">
        <v>17734</v>
      </c>
      <c r="C2876" t="s">
        <v>22</v>
      </c>
      <c r="D2876" t="s">
        <v>22</v>
      </c>
      <c r="E2876" t="s">
        <v>22</v>
      </c>
      <c r="F2876" t="s">
        <v>13109</v>
      </c>
      <c r="G2876" t="s">
        <v>13110</v>
      </c>
      <c r="H2876" t="s">
        <v>22</v>
      </c>
      <c r="I2876" t="s">
        <v>22</v>
      </c>
      <c r="J2876" t="s">
        <v>22</v>
      </c>
      <c r="K2876" t="s">
        <v>22</v>
      </c>
      <c r="L2876" t="s">
        <v>22</v>
      </c>
      <c r="M2876" t="s">
        <v>17735</v>
      </c>
      <c r="N2876" t="s">
        <v>22</v>
      </c>
      <c r="O2876" t="s">
        <v>22</v>
      </c>
    </row>
    <row r="2877" spans="1:15" x14ac:dyDescent="0.35">
      <c r="A2877" t="s">
        <v>8801</v>
      </c>
      <c r="B2877" t="s">
        <v>17736</v>
      </c>
      <c r="C2877" t="s">
        <v>22</v>
      </c>
      <c r="D2877" t="s">
        <v>22</v>
      </c>
      <c r="E2877" t="s">
        <v>22</v>
      </c>
      <c r="F2877" t="s">
        <v>13109</v>
      </c>
      <c r="G2877" t="s">
        <v>13110</v>
      </c>
      <c r="H2877" t="s">
        <v>22</v>
      </c>
      <c r="I2877" t="s">
        <v>22</v>
      </c>
      <c r="J2877" t="s">
        <v>22</v>
      </c>
      <c r="K2877" t="s">
        <v>22</v>
      </c>
      <c r="L2877" t="s">
        <v>22</v>
      </c>
      <c r="M2877" t="s">
        <v>17736</v>
      </c>
      <c r="N2877" t="s">
        <v>22</v>
      </c>
      <c r="O2877" t="s">
        <v>22</v>
      </c>
    </row>
    <row r="2878" spans="1:15" x14ac:dyDescent="0.35">
      <c r="A2878" t="s">
        <v>8801</v>
      </c>
      <c r="B2878" t="s">
        <v>17737</v>
      </c>
      <c r="C2878" t="s">
        <v>22</v>
      </c>
      <c r="D2878" t="s">
        <v>22</v>
      </c>
      <c r="E2878" t="s">
        <v>22</v>
      </c>
      <c r="F2878" t="s">
        <v>13109</v>
      </c>
      <c r="G2878" t="s">
        <v>13110</v>
      </c>
      <c r="H2878" t="s">
        <v>22</v>
      </c>
      <c r="I2878" t="s">
        <v>22</v>
      </c>
      <c r="J2878" t="s">
        <v>22</v>
      </c>
      <c r="K2878" t="s">
        <v>22</v>
      </c>
      <c r="L2878" t="s">
        <v>22</v>
      </c>
      <c r="M2878" t="s">
        <v>17737</v>
      </c>
      <c r="N2878" t="s">
        <v>22</v>
      </c>
      <c r="O2878" t="s">
        <v>22</v>
      </c>
    </row>
    <row r="2879" spans="1:15" x14ac:dyDescent="0.35">
      <c r="A2879" t="s">
        <v>8801</v>
      </c>
      <c r="B2879" t="s">
        <v>17738</v>
      </c>
      <c r="C2879" t="s">
        <v>22</v>
      </c>
      <c r="D2879" t="s">
        <v>22</v>
      </c>
      <c r="E2879" t="s">
        <v>22</v>
      </c>
      <c r="F2879" t="s">
        <v>13109</v>
      </c>
      <c r="G2879" t="s">
        <v>13110</v>
      </c>
      <c r="H2879" t="s">
        <v>22</v>
      </c>
      <c r="I2879" t="s">
        <v>22</v>
      </c>
      <c r="J2879" t="s">
        <v>22</v>
      </c>
      <c r="K2879" t="s">
        <v>22</v>
      </c>
      <c r="L2879" t="s">
        <v>22</v>
      </c>
      <c r="M2879" t="s">
        <v>17739</v>
      </c>
      <c r="N2879" t="s">
        <v>22</v>
      </c>
      <c r="O2879" t="s">
        <v>22</v>
      </c>
    </row>
    <row r="2880" spans="1:15" x14ac:dyDescent="0.35">
      <c r="A2880" t="s">
        <v>8801</v>
      </c>
      <c r="B2880" t="s">
        <v>17740</v>
      </c>
      <c r="C2880" t="s">
        <v>22</v>
      </c>
      <c r="D2880" t="s">
        <v>22</v>
      </c>
      <c r="E2880" t="s">
        <v>22</v>
      </c>
      <c r="F2880" t="s">
        <v>13109</v>
      </c>
      <c r="G2880" t="s">
        <v>13110</v>
      </c>
      <c r="H2880" t="s">
        <v>22</v>
      </c>
      <c r="I2880" t="s">
        <v>22</v>
      </c>
      <c r="J2880" t="s">
        <v>22</v>
      </c>
      <c r="K2880" t="s">
        <v>22</v>
      </c>
      <c r="L2880" t="s">
        <v>22</v>
      </c>
      <c r="M2880" t="s">
        <v>17740</v>
      </c>
      <c r="N2880" t="s">
        <v>22</v>
      </c>
      <c r="O2880" t="s">
        <v>22</v>
      </c>
    </row>
    <row r="2881" spans="1:15" x14ac:dyDescent="0.35">
      <c r="A2881" t="s">
        <v>8801</v>
      </c>
      <c r="B2881" t="s">
        <v>17741</v>
      </c>
      <c r="C2881" t="s">
        <v>22</v>
      </c>
      <c r="D2881" t="s">
        <v>22</v>
      </c>
      <c r="E2881" t="s">
        <v>22</v>
      </c>
      <c r="F2881" t="s">
        <v>13109</v>
      </c>
      <c r="G2881" t="s">
        <v>13110</v>
      </c>
      <c r="H2881" t="s">
        <v>7054</v>
      </c>
      <c r="I2881" t="s">
        <v>22</v>
      </c>
      <c r="J2881" t="s">
        <v>22</v>
      </c>
      <c r="K2881" t="s">
        <v>22</v>
      </c>
      <c r="L2881" t="s">
        <v>22</v>
      </c>
      <c r="M2881" t="s">
        <v>17742</v>
      </c>
      <c r="N2881" t="s">
        <v>22</v>
      </c>
      <c r="O2881" t="s">
        <v>22</v>
      </c>
    </row>
    <row r="2882" spans="1:15" x14ac:dyDescent="0.35">
      <c r="A2882" t="s">
        <v>8801</v>
      </c>
      <c r="B2882" t="s">
        <v>7054</v>
      </c>
      <c r="C2882" t="s">
        <v>22</v>
      </c>
      <c r="D2882" t="s">
        <v>22</v>
      </c>
      <c r="E2882" t="s">
        <v>22</v>
      </c>
      <c r="F2882" t="s">
        <v>13109</v>
      </c>
      <c r="G2882" t="s">
        <v>13110</v>
      </c>
      <c r="H2882" t="s">
        <v>22</v>
      </c>
      <c r="I2882" t="s">
        <v>22</v>
      </c>
      <c r="J2882" t="s">
        <v>22</v>
      </c>
      <c r="K2882" t="s">
        <v>22</v>
      </c>
      <c r="L2882" t="s">
        <v>22</v>
      </c>
      <c r="M2882" t="s">
        <v>14395</v>
      </c>
      <c r="N2882" t="s">
        <v>22</v>
      </c>
      <c r="O2882" t="s">
        <v>22</v>
      </c>
    </row>
    <row r="2883" spans="1:15" x14ac:dyDescent="0.35">
      <c r="A2883" t="s">
        <v>8801</v>
      </c>
      <c r="B2883" t="s">
        <v>17743</v>
      </c>
      <c r="C2883" t="s">
        <v>22</v>
      </c>
      <c r="D2883" t="s">
        <v>22</v>
      </c>
      <c r="E2883" t="s">
        <v>22</v>
      </c>
      <c r="F2883" t="s">
        <v>9477</v>
      </c>
      <c r="G2883" t="s">
        <v>13037</v>
      </c>
      <c r="H2883" t="s">
        <v>22</v>
      </c>
      <c r="I2883" t="s">
        <v>22</v>
      </c>
      <c r="J2883" t="s">
        <v>22</v>
      </c>
      <c r="K2883" t="s">
        <v>22</v>
      </c>
      <c r="L2883" t="s">
        <v>22</v>
      </c>
      <c r="M2883" t="s">
        <v>17744</v>
      </c>
      <c r="N2883" t="s">
        <v>22</v>
      </c>
      <c r="O2883" t="s">
        <v>22</v>
      </c>
    </row>
    <row r="2884" spans="1:15" x14ac:dyDescent="0.35">
      <c r="A2884" t="s">
        <v>8801</v>
      </c>
      <c r="B2884" t="s">
        <v>17745</v>
      </c>
      <c r="C2884" t="s">
        <v>22</v>
      </c>
      <c r="D2884" t="s">
        <v>22</v>
      </c>
      <c r="E2884" t="s">
        <v>22</v>
      </c>
      <c r="F2884" t="s">
        <v>9477</v>
      </c>
      <c r="G2884" t="s">
        <v>13037</v>
      </c>
      <c r="H2884" t="s">
        <v>22</v>
      </c>
      <c r="I2884" t="s">
        <v>22</v>
      </c>
      <c r="J2884" t="s">
        <v>22</v>
      </c>
      <c r="K2884" t="s">
        <v>22</v>
      </c>
      <c r="L2884" t="s">
        <v>22</v>
      </c>
      <c r="M2884" t="s">
        <v>17746</v>
      </c>
      <c r="N2884" t="s">
        <v>22</v>
      </c>
      <c r="O2884" t="s">
        <v>22</v>
      </c>
    </row>
    <row r="2885" spans="1:15" x14ac:dyDescent="0.35">
      <c r="A2885" t="s">
        <v>8801</v>
      </c>
      <c r="B2885" t="s">
        <v>17747</v>
      </c>
      <c r="C2885" t="s">
        <v>22</v>
      </c>
      <c r="D2885" t="s">
        <v>22</v>
      </c>
      <c r="E2885" t="s">
        <v>22</v>
      </c>
      <c r="F2885" t="s">
        <v>9477</v>
      </c>
      <c r="G2885" t="s">
        <v>13037</v>
      </c>
      <c r="H2885" t="s">
        <v>22</v>
      </c>
      <c r="I2885" t="s">
        <v>22</v>
      </c>
      <c r="J2885" t="s">
        <v>22</v>
      </c>
      <c r="K2885" t="s">
        <v>22</v>
      </c>
      <c r="L2885" t="s">
        <v>22</v>
      </c>
      <c r="M2885" t="s">
        <v>17748</v>
      </c>
      <c r="N2885" t="s">
        <v>22</v>
      </c>
      <c r="O2885" t="s">
        <v>22</v>
      </c>
    </row>
    <row r="2886" spans="1:15" x14ac:dyDescent="0.35">
      <c r="A2886" t="s">
        <v>8801</v>
      </c>
      <c r="B2886" t="s">
        <v>17749</v>
      </c>
      <c r="C2886" t="s">
        <v>22</v>
      </c>
      <c r="D2886" t="s">
        <v>22</v>
      </c>
      <c r="E2886" t="s">
        <v>22</v>
      </c>
      <c r="F2886" t="s">
        <v>13109</v>
      </c>
      <c r="G2886" t="s">
        <v>13110</v>
      </c>
      <c r="H2886" t="s">
        <v>22</v>
      </c>
      <c r="I2886" t="s">
        <v>22</v>
      </c>
      <c r="J2886" t="s">
        <v>22</v>
      </c>
      <c r="K2886" t="s">
        <v>22</v>
      </c>
      <c r="L2886" t="s">
        <v>22</v>
      </c>
      <c r="M2886" t="s">
        <v>17749</v>
      </c>
      <c r="N2886" t="s">
        <v>22</v>
      </c>
      <c r="O2886" t="s">
        <v>22</v>
      </c>
    </row>
    <row r="2887" spans="1:15" x14ac:dyDescent="0.35">
      <c r="A2887" t="s">
        <v>8801</v>
      </c>
      <c r="B2887" t="s">
        <v>17750</v>
      </c>
      <c r="C2887" t="s">
        <v>22</v>
      </c>
      <c r="D2887" t="s">
        <v>22</v>
      </c>
      <c r="E2887" t="s">
        <v>22</v>
      </c>
      <c r="F2887" t="s">
        <v>13109</v>
      </c>
      <c r="G2887" t="s">
        <v>13110</v>
      </c>
      <c r="H2887" t="s">
        <v>22</v>
      </c>
      <c r="I2887" t="s">
        <v>22</v>
      </c>
      <c r="J2887" t="s">
        <v>22</v>
      </c>
      <c r="K2887" t="s">
        <v>22</v>
      </c>
      <c r="L2887" t="s">
        <v>22</v>
      </c>
      <c r="M2887" t="s">
        <v>17751</v>
      </c>
      <c r="N2887" t="s">
        <v>22</v>
      </c>
      <c r="O2887" t="s">
        <v>22</v>
      </c>
    </row>
    <row r="2888" spans="1:15" x14ac:dyDescent="0.35">
      <c r="A2888" t="s">
        <v>8801</v>
      </c>
      <c r="B2888" t="s">
        <v>17752</v>
      </c>
      <c r="C2888" t="s">
        <v>22</v>
      </c>
      <c r="D2888" t="s">
        <v>22</v>
      </c>
      <c r="E2888" t="s">
        <v>22</v>
      </c>
      <c r="F2888" t="s">
        <v>13109</v>
      </c>
      <c r="G2888" t="s">
        <v>13110</v>
      </c>
      <c r="H2888" t="s">
        <v>22</v>
      </c>
      <c r="I2888" t="s">
        <v>22</v>
      </c>
      <c r="J2888" t="s">
        <v>22</v>
      </c>
      <c r="K2888" t="s">
        <v>22</v>
      </c>
      <c r="L2888" t="s">
        <v>22</v>
      </c>
      <c r="M2888" t="s">
        <v>17752</v>
      </c>
      <c r="N2888" t="s">
        <v>22</v>
      </c>
      <c r="O2888" t="s">
        <v>22</v>
      </c>
    </row>
    <row r="2889" spans="1:15" x14ac:dyDescent="0.35">
      <c r="A2889" t="s">
        <v>8801</v>
      </c>
      <c r="B2889" t="s">
        <v>17752</v>
      </c>
      <c r="C2889" t="s">
        <v>22</v>
      </c>
      <c r="D2889" t="s">
        <v>22</v>
      </c>
      <c r="E2889" t="s">
        <v>22</v>
      </c>
      <c r="F2889" t="s">
        <v>13109</v>
      </c>
      <c r="G2889" t="s">
        <v>13110</v>
      </c>
      <c r="H2889" t="s">
        <v>22</v>
      </c>
      <c r="I2889" t="s">
        <v>22</v>
      </c>
      <c r="J2889" t="s">
        <v>22</v>
      </c>
      <c r="K2889" t="s">
        <v>22</v>
      </c>
      <c r="L2889" t="s">
        <v>22</v>
      </c>
      <c r="M2889" t="s">
        <v>17752</v>
      </c>
      <c r="N2889" t="s">
        <v>22</v>
      </c>
      <c r="O2889" t="s">
        <v>22</v>
      </c>
    </row>
    <row r="2890" spans="1:15" x14ac:dyDescent="0.35">
      <c r="A2890" t="s">
        <v>8801</v>
      </c>
      <c r="B2890" t="s">
        <v>17753</v>
      </c>
      <c r="C2890" t="s">
        <v>22</v>
      </c>
      <c r="D2890" t="s">
        <v>22</v>
      </c>
      <c r="E2890" t="s">
        <v>22</v>
      </c>
      <c r="F2890" t="s">
        <v>9477</v>
      </c>
      <c r="G2890" t="s">
        <v>13037</v>
      </c>
      <c r="H2890" t="s">
        <v>22</v>
      </c>
      <c r="I2890" t="s">
        <v>22</v>
      </c>
      <c r="J2890" t="s">
        <v>22</v>
      </c>
      <c r="K2890" t="s">
        <v>22</v>
      </c>
      <c r="L2890" t="s">
        <v>22</v>
      </c>
      <c r="M2890" t="s">
        <v>17754</v>
      </c>
      <c r="N2890" t="s">
        <v>22</v>
      </c>
      <c r="O2890" t="s">
        <v>22</v>
      </c>
    </row>
    <row r="2891" spans="1:15" x14ac:dyDescent="0.35">
      <c r="A2891" t="s">
        <v>8801</v>
      </c>
      <c r="B2891" t="s">
        <v>17755</v>
      </c>
      <c r="C2891" t="s">
        <v>22</v>
      </c>
      <c r="D2891" t="s">
        <v>22</v>
      </c>
      <c r="E2891" t="s">
        <v>22</v>
      </c>
      <c r="F2891" t="s">
        <v>13109</v>
      </c>
      <c r="G2891" t="s">
        <v>13110</v>
      </c>
      <c r="H2891" t="s">
        <v>22</v>
      </c>
      <c r="I2891" t="s">
        <v>22</v>
      </c>
      <c r="J2891" t="s">
        <v>22</v>
      </c>
      <c r="K2891" t="s">
        <v>22</v>
      </c>
      <c r="L2891" t="s">
        <v>22</v>
      </c>
      <c r="M2891" t="s">
        <v>17755</v>
      </c>
      <c r="N2891" t="s">
        <v>22</v>
      </c>
      <c r="O2891" t="s">
        <v>22</v>
      </c>
    </row>
    <row r="2892" spans="1:15" x14ac:dyDescent="0.35">
      <c r="A2892" t="s">
        <v>8801</v>
      </c>
      <c r="B2892" t="s">
        <v>17756</v>
      </c>
      <c r="C2892" t="s">
        <v>22</v>
      </c>
      <c r="D2892" t="s">
        <v>22</v>
      </c>
      <c r="E2892" t="s">
        <v>22</v>
      </c>
      <c r="F2892" t="s">
        <v>13109</v>
      </c>
      <c r="G2892" t="s">
        <v>13110</v>
      </c>
      <c r="H2892" t="s">
        <v>22</v>
      </c>
      <c r="I2892" t="s">
        <v>22</v>
      </c>
      <c r="J2892" t="s">
        <v>22</v>
      </c>
      <c r="K2892" t="s">
        <v>22</v>
      </c>
      <c r="L2892" t="s">
        <v>22</v>
      </c>
      <c r="M2892" t="s">
        <v>17757</v>
      </c>
      <c r="N2892" t="s">
        <v>22</v>
      </c>
      <c r="O2892" t="s">
        <v>22</v>
      </c>
    </row>
    <row r="2893" spans="1:15" x14ac:dyDescent="0.35">
      <c r="A2893" t="s">
        <v>8801</v>
      </c>
      <c r="B2893" t="s">
        <v>17758</v>
      </c>
      <c r="C2893" t="s">
        <v>22</v>
      </c>
      <c r="D2893" t="s">
        <v>22</v>
      </c>
      <c r="E2893" t="s">
        <v>22</v>
      </c>
      <c r="F2893" t="s">
        <v>13109</v>
      </c>
      <c r="G2893" t="s">
        <v>13110</v>
      </c>
      <c r="H2893" t="s">
        <v>22</v>
      </c>
      <c r="I2893" t="s">
        <v>22</v>
      </c>
      <c r="J2893" t="s">
        <v>22</v>
      </c>
      <c r="K2893" t="s">
        <v>22</v>
      </c>
      <c r="L2893" t="s">
        <v>22</v>
      </c>
      <c r="M2893" t="s">
        <v>17759</v>
      </c>
      <c r="N2893" t="s">
        <v>22</v>
      </c>
      <c r="O2893" t="s">
        <v>22</v>
      </c>
    </row>
    <row r="2894" spans="1:15" x14ac:dyDescent="0.35">
      <c r="A2894" t="s">
        <v>8801</v>
      </c>
      <c r="B2894" t="s">
        <v>17760</v>
      </c>
      <c r="C2894" t="s">
        <v>22</v>
      </c>
      <c r="D2894" t="s">
        <v>22</v>
      </c>
      <c r="E2894" t="s">
        <v>22</v>
      </c>
      <c r="F2894" t="s">
        <v>9464</v>
      </c>
      <c r="G2894" t="s">
        <v>13033</v>
      </c>
      <c r="H2894" t="s">
        <v>22</v>
      </c>
      <c r="I2894" t="s">
        <v>22</v>
      </c>
      <c r="J2894" t="s">
        <v>22</v>
      </c>
      <c r="K2894" t="s">
        <v>22</v>
      </c>
      <c r="L2894" t="s">
        <v>22</v>
      </c>
      <c r="M2894" t="s">
        <v>17760</v>
      </c>
      <c r="N2894" t="s">
        <v>22</v>
      </c>
      <c r="O2894" t="s">
        <v>22</v>
      </c>
    </row>
    <row r="2895" spans="1:15" x14ac:dyDescent="0.35">
      <c r="A2895" t="s">
        <v>8801</v>
      </c>
      <c r="B2895" t="s">
        <v>17761</v>
      </c>
      <c r="C2895" t="s">
        <v>22</v>
      </c>
      <c r="D2895" t="s">
        <v>22</v>
      </c>
      <c r="E2895" t="s">
        <v>22</v>
      </c>
      <c r="F2895" t="s">
        <v>13109</v>
      </c>
      <c r="G2895" t="s">
        <v>13110</v>
      </c>
      <c r="H2895" t="s">
        <v>22</v>
      </c>
      <c r="I2895" t="s">
        <v>22</v>
      </c>
      <c r="J2895" t="s">
        <v>22</v>
      </c>
      <c r="K2895" t="s">
        <v>22</v>
      </c>
      <c r="L2895" t="s">
        <v>22</v>
      </c>
      <c r="M2895" t="s">
        <v>17761</v>
      </c>
      <c r="N2895" t="s">
        <v>22</v>
      </c>
      <c r="O2895" t="s">
        <v>22</v>
      </c>
    </row>
    <row r="2896" spans="1:15" x14ac:dyDescent="0.35">
      <c r="A2896" t="s">
        <v>8801</v>
      </c>
      <c r="B2896" t="s">
        <v>17762</v>
      </c>
      <c r="C2896" t="s">
        <v>22</v>
      </c>
      <c r="D2896" t="s">
        <v>22</v>
      </c>
      <c r="E2896" t="s">
        <v>22</v>
      </c>
      <c r="F2896" t="s">
        <v>13109</v>
      </c>
      <c r="G2896" t="s">
        <v>13110</v>
      </c>
      <c r="H2896" t="s">
        <v>22</v>
      </c>
      <c r="I2896" t="s">
        <v>22</v>
      </c>
      <c r="J2896" t="s">
        <v>22</v>
      </c>
      <c r="K2896" t="s">
        <v>22</v>
      </c>
      <c r="L2896" t="s">
        <v>22</v>
      </c>
      <c r="M2896" t="s">
        <v>17762</v>
      </c>
      <c r="N2896" t="s">
        <v>22</v>
      </c>
      <c r="O2896" t="s">
        <v>22</v>
      </c>
    </row>
    <row r="2897" spans="1:15" x14ac:dyDescent="0.35">
      <c r="A2897" t="s">
        <v>8801</v>
      </c>
      <c r="B2897" t="s">
        <v>17763</v>
      </c>
      <c r="C2897" t="s">
        <v>22</v>
      </c>
      <c r="D2897" t="s">
        <v>22</v>
      </c>
      <c r="E2897" t="s">
        <v>22</v>
      </c>
      <c r="F2897" t="s">
        <v>13109</v>
      </c>
      <c r="G2897" t="s">
        <v>13110</v>
      </c>
      <c r="H2897" t="s">
        <v>22</v>
      </c>
      <c r="I2897" t="s">
        <v>22</v>
      </c>
      <c r="J2897" t="s">
        <v>22</v>
      </c>
      <c r="K2897" t="s">
        <v>22</v>
      </c>
      <c r="L2897" t="s">
        <v>22</v>
      </c>
      <c r="M2897" t="s">
        <v>17764</v>
      </c>
      <c r="N2897" t="s">
        <v>22</v>
      </c>
      <c r="O2897" t="s">
        <v>22</v>
      </c>
    </row>
    <row r="2898" spans="1:15" x14ac:dyDescent="0.35">
      <c r="A2898" t="s">
        <v>8801</v>
      </c>
      <c r="B2898" t="s">
        <v>17765</v>
      </c>
      <c r="C2898" t="s">
        <v>22</v>
      </c>
      <c r="D2898" t="s">
        <v>22</v>
      </c>
      <c r="E2898" t="s">
        <v>22</v>
      </c>
      <c r="F2898" t="s">
        <v>13109</v>
      </c>
      <c r="G2898" t="s">
        <v>13110</v>
      </c>
      <c r="H2898" t="s">
        <v>22</v>
      </c>
      <c r="I2898" t="s">
        <v>22</v>
      </c>
      <c r="J2898" t="s">
        <v>22</v>
      </c>
      <c r="K2898" t="s">
        <v>22</v>
      </c>
      <c r="L2898" t="s">
        <v>22</v>
      </c>
      <c r="M2898" t="s">
        <v>17766</v>
      </c>
      <c r="N2898" t="s">
        <v>22</v>
      </c>
      <c r="O2898" t="s">
        <v>22</v>
      </c>
    </row>
    <row r="2899" spans="1:15" x14ac:dyDescent="0.35">
      <c r="A2899" t="s">
        <v>8801</v>
      </c>
      <c r="B2899" t="s">
        <v>17767</v>
      </c>
      <c r="C2899" t="s">
        <v>22</v>
      </c>
      <c r="D2899" t="s">
        <v>22</v>
      </c>
      <c r="E2899" t="s">
        <v>22</v>
      </c>
      <c r="F2899" t="s">
        <v>13109</v>
      </c>
      <c r="G2899" t="s">
        <v>13110</v>
      </c>
      <c r="H2899" t="s">
        <v>22</v>
      </c>
      <c r="I2899" t="s">
        <v>22</v>
      </c>
      <c r="J2899" t="s">
        <v>22</v>
      </c>
      <c r="K2899" t="s">
        <v>22</v>
      </c>
      <c r="L2899" t="s">
        <v>22</v>
      </c>
      <c r="M2899" t="s">
        <v>17767</v>
      </c>
      <c r="N2899" t="s">
        <v>22</v>
      </c>
      <c r="O2899" t="s">
        <v>22</v>
      </c>
    </row>
    <row r="2900" spans="1:15" x14ac:dyDescent="0.35">
      <c r="A2900" t="s">
        <v>8801</v>
      </c>
      <c r="B2900" t="s">
        <v>17768</v>
      </c>
      <c r="C2900" t="s">
        <v>22</v>
      </c>
      <c r="D2900" t="s">
        <v>22</v>
      </c>
      <c r="E2900" t="s">
        <v>22</v>
      </c>
      <c r="F2900" t="s">
        <v>13109</v>
      </c>
      <c r="G2900" t="s">
        <v>13110</v>
      </c>
      <c r="H2900" t="s">
        <v>22</v>
      </c>
      <c r="I2900" t="s">
        <v>22</v>
      </c>
      <c r="J2900" t="s">
        <v>22</v>
      </c>
      <c r="K2900" t="s">
        <v>22</v>
      </c>
      <c r="L2900" t="s">
        <v>22</v>
      </c>
      <c r="M2900" t="s">
        <v>17768</v>
      </c>
      <c r="N2900" t="s">
        <v>22</v>
      </c>
      <c r="O2900" t="s">
        <v>22</v>
      </c>
    </row>
    <row r="2901" spans="1:15" x14ac:dyDescent="0.35">
      <c r="A2901" t="s">
        <v>8801</v>
      </c>
      <c r="B2901" t="s">
        <v>17769</v>
      </c>
      <c r="C2901" t="s">
        <v>22</v>
      </c>
      <c r="D2901" t="s">
        <v>22</v>
      </c>
      <c r="E2901" t="s">
        <v>22</v>
      </c>
      <c r="F2901" t="s">
        <v>13109</v>
      </c>
      <c r="G2901" t="s">
        <v>13110</v>
      </c>
      <c r="H2901" t="s">
        <v>22</v>
      </c>
      <c r="I2901" t="s">
        <v>22</v>
      </c>
      <c r="J2901" t="s">
        <v>22</v>
      </c>
      <c r="K2901" t="s">
        <v>22</v>
      </c>
      <c r="L2901" t="s">
        <v>22</v>
      </c>
      <c r="M2901" t="s">
        <v>17769</v>
      </c>
      <c r="N2901" t="s">
        <v>22</v>
      </c>
      <c r="O2901" t="s">
        <v>22</v>
      </c>
    </row>
    <row r="2902" spans="1:15" x14ac:dyDescent="0.35">
      <c r="A2902" t="s">
        <v>8801</v>
      </c>
      <c r="B2902" t="s">
        <v>17770</v>
      </c>
      <c r="C2902" t="s">
        <v>22</v>
      </c>
      <c r="D2902" t="s">
        <v>22</v>
      </c>
      <c r="E2902" t="s">
        <v>22</v>
      </c>
      <c r="F2902" t="s">
        <v>9477</v>
      </c>
      <c r="G2902" t="s">
        <v>13037</v>
      </c>
      <c r="H2902" t="s">
        <v>22</v>
      </c>
      <c r="I2902" t="s">
        <v>22</v>
      </c>
      <c r="J2902" t="s">
        <v>22</v>
      </c>
      <c r="K2902" t="s">
        <v>22</v>
      </c>
      <c r="L2902" t="s">
        <v>22</v>
      </c>
      <c r="M2902" t="s">
        <v>17771</v>
      </c>
      <c r="N2902" t="s">
        <v>22</v>
      </c>
      <c r="O2902" t="s">
        <v>22</v>
      </c>
    </row>
    <row r="2903" spans="1:15" x14ac:dyDescent="0.35">
      <c r="A2903" t="s">
        <v>8801</v>
      </c>
      <c r="B2903" t="s">
        <v>17772</v>
      </c>
      <c r="C2903" t="s">
        <v>22</v>
      </c>
      <c r="D2903" t="s">
        <v>22</v>
      </c>
      <c r="E2903" t="s">
        <v>22</v>
      </c>
      <c r="F2903" t="s">
        <v>13109</v>
      </c>
      <c r="G2903" t="s">
        <v>13110</v>
      </c>
      <c r="H2903" t="s">
        <v>22</v>
      </c>
      <c r="I2903" t="s">
        <v>7025</v>
      </c>
      <c r="J2903" t="s">
        <v>7027</v>
      </c>
      <c r="K2903" t="s">
        <v>17773</v>
      </c>
      <c r="L2903" t="s">
        <v>22</v>
      </c>
      <c r="M2903" t="s">
        <v>17774</v>
      </c>
      <c r="N2903" t="s">
        <v>22</v>
      </c>
      <c r="O2903" t="s">
        <v>22</v>
      </c>
    </row>
    <row r="2904" spans="1:15" x14ac:dyDescent="0.35">
      <c r="A2904" t="s">
        <v>8801</v>
      </c>
      <c r="B2904" t="s">
        <v>17775</v>
      </c>
      <c r="C2904" t="s">
        <v>22</v>
      </c>
      <c r="D2904" t="s">
        <v>22</v>
      </c>
      <c r="E2904" t="s">
        <v>22</v>
      </c>
      <c r="F2904" t="s">
        <v>13109</v>
      </c>
      <c r="G2904" t="s">
        <v>13110</v>
      </c>
      <c r="H2904" t="s">
        <v>22</v>
      </c>
      <c r="I2904" t="s">
        <v>22</v>
      </c>
      <c r="J2904" t="s">
        <v>22</v>
      </c>
      <c r="K2904" t="s">
        <v>22</v>
      </c>
      <c r="L2904" t="s">
        <v>22</v>
      </c>
      <c r="M2904" t="s">
        <v>17775</v>
      </c>
      <c r="N2904" t="s">
        <v>22</v>
      </c>
      <c r="O2904" t="s">
        <v>22</v>
      </c>
    </row>
    <row r="2905" spans="1:15" x14ac:dyDescent="0.35">
      <c r="A2905" t="s">
        <v>8801</v>
      </c>
      <c r="B2905" t="s">
        <v>17776</v>
      </c>
      <c r="C2905" t="s">
        <v>22</v>
      </c>
      <c r="D2905" t="s">
        <v>22</v>
      </c>
      <c r="E2905" t="s">
        <v>22</v>
      </c>
      <c r="F2905" t="s">
        <v>9477</v>
      </c>
      <c r="G2905" t="s">
        <v>13037</v>
      </c>
      <c r="H2905" t="s">
        <v>22</v>
      </c>
      <c r="I2905" t="s">
        <v>22</v>
      </c>
      <c r="J2905" t="s">
        <v>22</v>
      </c>
      <c r="K2905" t="s">
        <v>22</v>
      </c>
      <c r="L2905" t="s">
        <v>22</v>
      </c>
      <c r="M2905" t="s">
        <v>17777</v>
      </c>
      <c r="N2905" t="s">
        <v>22</v>
      </c>
      <c r="O2905" t="s">
        <v>22</v>
      </c>
    </row>
    <row r="2906" spans="1:15" x14ac:dyDescent="0.35">
      <c r="A2906" t="s">
        <v>8801</v>
      </c>
      <c r="B2906" t="s">
        <v>17778</v>
      </c>
      <c r="C2906" t="s">
        <v>22</v>
      </c>
      <c r="D2906" t="s">
        <v>22</v>
      </c>
      <c r="E2906" t="s">
        <v>22</v>
      </c>
      <c r="F2906" t="s">
        <v>13109</v>
      </c>
      <c r="G2906" t="s">
        <v>13110</v>
      </c>
      <c r="H2906" t="s">
        <v>22</v>
      </c>
      <c r="I2906" t="s">
        <v>22</v>
      </c>
      <c r="J2906" t="s">
        <v>22</v>
      </c>
      <c r="K2906" t="s">
        <v>22</v>
      </c>
      <c r="L2906" t="s">
        <v>22</v>
      </c>
      <c r="M2906" t="s">
        <v>17778</v>
      </c>
      <c r="N2906" t="s">
        <v>22</v>
      </c>
      <c r="O2906" t="s">
        <v>22</v>
      </c>
    </row>
    <row r="2907" spans="1:15" x14ac:dyDescent="0.35">
      <c r="A2907" t="s">
        <v>8801</v>
      </c>
      <c r="B2907" t="s">
        <v>17779</v>
      </c>
      <c r="C2907" t="s">
        <v>22</v>
      </c>
      <c r="D2907" t="s">
        <v>22</v>
      </c>
      <c r="E2907" t="s">
        <v>22</v>
      </c>
      <c r="F2907" t="s">
        <v>13109</v>
      </c>
      <c r="G2907" t="s">
        <v>13110</v>
      </c>
      <c r="H2907" t="s">
        <v>22</v>
      </c>
      <c r="I2907" t="s">
        <v>22</v>
      </c>
      <c r="J2907" t="s">
        <v>22</v>
      </c>
      <c r="K2907" t="s">
        <v>22</v>
      </c>
      <c r="L2907" t="s">
        <v>22</v>
      </c>
      <c r="M2907" t="s">
        <v>17780</v>
      </c>
      <c r="N2907" t="s">
        <v>22</v>
      </c>
      <c r="O2907" t="s">
        <v>22</v>
      </c>
    </row>
    <row r="2908" spans="1:15" x14ac:dyDescent="0.35">
      <c r="A2908" t="s">
        <v>8801</v>
      </c>
      <c r="B2908" t="s">
        <v>17781</v>
      </c>
      <c r="C2908" t="s">
        <v>22</v>
      </c>
      <c r="D2908" t="s">
        <v>22</v>
      </c>
      <c r="E2908" t="s">
        <v>22</v>
      </c>
      <c r="F2908" t="s">
        <v>13109</v>
      </c>
      <c r="G2908" t="s">
        <v>13110</v>
      </c>
      <c r="H2908" t="s">
        <v>22</v>
      </c>
      <c r="I2908" t="s">
        <v>22</v>
      </c>
      <c r="J2908" t="s">
        <v>22</v>
      </c>
      <c r="K2908" t="s">
        <v>22</v>
      </c>
      <c r="L2908" t="s">
        <v>22</v>
      </c>
      <c r="M2908" t="s">
        <v>17782</v>
      </c>
      <c r="N2908" t="s">
        <v>22</v>
      </c>
      <c r="O2908" t="s">
        <v>22</v>
      </c>
    </row>
    <row r="2909" spans="1:15" x14ac:dyDescent="0.35">
      <c r="A2909" t="s">
        <v>8801</v>
      </c>
      <c r="B2909" t="s">
        <v>17783</v>
      </c>
      <c r="C2909" t="s">
        <v>22</v>
      </c>
      <c r="D2909" t="s">
        <v>22</v>
      </c>
      <c r="E2909" t="s">
        <v>22</v>
      </c>
      <c r="F2909" t="s">
        <v>13109</v>
      </c>
      <c r="G2909" t="s">
        <v>13110</v>
      </c>
      <c r="H2909" t="s">
        <v>22</v>
      </c>
      <c r="I2909" t="s">
        <v>22</v>
      </c>
      <c r="J2909" t="s">
        <v>22</v>
      </c>
      <c r="K2909" t="s">
        <v>22</v>
      </c>
      <c r="L2909" t="s">
        <v>22</v>
      </c>
      <c r="M2909" t="s">
        <v>17784</v>
      </c>
      <c r="N2909" t="s">
        <v>22</v>
      </c>
      <c r="O2909" t="s">
        <v>22</v>
      </c>
    </row>
    <row r="2910" spans="1:15" x14ac:dyDescent="0.35">
      <c r="A2910" t="s">
        <v>8801</v>
      </c>
      <c r="B2910" t="s">
        <v>17785</v>
      </c>
      <c r="C2910" t="s">
        <v>22</v>
      </c>
      <c r="D2910" t="s">
        <v>22</v>
      </c>
      <c r="E2910" t="s">
        <v>22</v>
      </c>
      <c r="F2910" t="s">
        <v>13109</v>
      </c>
      <c r="G2910" t="s">
        <v>13110</v>
      </c>
      <c r="H2910" t="s">
        <v>22</v>
      </c>
      <c r="I2910" t="s">
        <v>22</v>
      </c>
      <c r="J2910" t="s">
        <v>22</v>
      </c>
      <c r="K2910" t="s">
        <v>22</v>
      </c>
      <c r="L2910" t="s">
        <v>22</v>
      </c>
      <c r="M2910" t="s">
        <v>17786</v>
      </c>
      <c r="N2910" t="s">
        <v>22</v>
      </c>
      <c r="O2910" t="s">
        <v>22</v>
      </c>
    </row>
    <row r="2911" spans="1:15" x14ac:dyDescent="0.35">
      <c r="A2911" t="s">
        <v>8801</v>
      </c>
      <c r="B2911" t="s">
        <v>17787</v>
      </c>
      <c r="C2911" t="s">
        <v>22</v>
      </c>
      <c r="D2911" t="s">
        <v>22</v>
      </c>
      <c r="E2911" t="s">
        <v>22</v>
      </c>
      <c r="F2911" t="s">
        <v>13109</v>
      </c>
      <c r="G2911" t="s">
        <v>13110</v>
      </c>
      <c r="H2911" t="s">
        <v>22</v>
      </c>
      <c r="I2911" t="s">
        <v>22</v>
      </c>
      <c r="J2911" t="s">
        <v>22</v>
      </c>
      <c r="K2911" t="s">
        <v>22</v>
      </c>
      <c r="L2911" t="s">
        <v>22</v>
      </c>
      <c r="M2911" t="s">
        <v>17788</v>
      </c>
      <c r="N2911" t="s">
        <v>22</v>
      </c>
      <c r="O2911" t="s">
        <v>22</v>
      </c>
    </row>
    <row r="2912" spans="1:15" x14ac:dyDescent="0.35">
      <c r="A2912" t="s">
        <v>8801</v>
      </c>
      <c r="B2912" t="s">
        <v>17789</v>
      </c>
      <c r="C2912" t="s">
        <v>22</v>
      </c>
      <c r="D2912" t="s">
        <v>22</v>
      </c>
      <c r="E2912" t="s">
        <v>22</v>
      </c>
      <c r="F2912" t="s">
        <v>13109</v>
      </c>
      <c r="G2912" t="s">
        <v>13110</v>
      </c>
      <c r="H2912" t="s">
        <v>22</v>
      </c>
      <c r="I2912" t="s">
        <v>22</v>
      </c>
      <c r="J2912" t="s">
        <v>22</v>
      </c>
      <c r="K2912" t="s">
        <v>22</v>
      </c>
      <c r="L2912" t="s">
        <v>22</v>
      </c>
      <c r="M2912" t="s">
        <v>17790</v>
      </c>
      <c r="N2912" t="s">
        <v>22</v>
      </c>
      <c r="O2912" t="s">
        <v>22</v>
      </c>
    </row>
    <row r="2913" spans="1:15" x14ac:dyDescent="0.35">
      <c r="A2913" t="s">
        <v>8801</v>
      </c>
      <c r="B2913" t="s">
        <v>17791</v>
      </c>
      <c r="C2913" t="s">
        <v>22</v>
      </c>
      <c r="D2913" t="s">
        <v>22</v>
      </c>
      <c r="E2913" t="s">
        <v>22</v>
      </c>
      <c r="F2913" t="s">
        <v>13109</v>
      </c>
      <c r="G2913" t="s">
        <v>13110</v>
      </c>
      <c r="H2913" t="s">
        <v>22</v>
      </c>
      <c r="I2913" t="s">
        <v>22</v>
      </c>
      <c r="J2913" t="s">
        <v>22</v>
      </c>
      <c r="K2913" t="s">
        <v>22</v>
      </c>
      <c r="L2913" t="s">
        <v>22</v>
      </c>
      <c r="M2913" t="s">
        <v>17791</v>
      </c>
      <c r="N2913" t="s">
        <v>22</v>
      </c>
      <c r="O2913" t="s">
        <v>22</v>
      </c>
    </row>
    <row r="2914" spans="1:15" x14ac:dyDescent="0.35">
      <c r="A2914" t="s">
        <v>8801</v>
      </c>
      <c r="B2914" t="s">
        <v>14812</v>
      </c>
      <c r="C2914" t="s">
        <v>22</v>
      </c>
      <c r="D2914" t="s">
        <v>22</v>
      </c>
      <c r="E2914" t="s">
        <v>22</v>
      </c>
      <c r="F2914" t="s">
        <v>13109</v>
      </c>
      <c r="G2914" t="s">
        <v>13110</v>
      </c>
      <c r="H2914" t="s">
        <v>22</v>
      </c>
      <c r="I2914" t="s">
        <v>22</v>
      </c>
      <c r="J2914" t="s">
        <v>22</v>
      </c>
      <c r="K2914" t="s">
        <v>22</v>
      </c>
      <c r="L2914" t="s">
        <v>22</v>
      </c>
      <c r="M2914" t="s">
        <v>14812</v>
      </c>
      <c r="N2914" t="s">
        <v>22</v>
      </c>
      <c r="O2914" t="s">
        <v>22</v>
      </c>
    </row>
    <row r="2915" spans="1:15" x14ac:dyDescent="0.35">
      <c r="A2915" t="s">
        <v>8801</v>
      </c>
      <c r="B2915" t="s">
        <v>17195</v>
      </c>
      <c r="C2915" t="s">
        <v>22</v>
      </c>
      <c r="D2915" t="s">
        <v>22</v>
      </c>
      <c r="E2915" t="s">
        <v>22</v>
      </c>
      <c r="F2915" t="s">
        <v>9477</v>
      </c>
      <c r="G2915" t="s">
        <v>13037</v>
      </c>
      <c r="H2915" t="s">
        <v>22</v>
      </c>
      <c r="I2915" t="s">
        <v>22</v>
      </c>
      <c r="J2915" t="s">
        <v>22</v>
      </c>
      <c r="K2915" t="s">
        <v>22</v>
      </c>
      <c r="L2915" t="s">
        <v>22</v>
      </c>
      <c r="M2915" t="s">
        <v>14819</v>
      </c>
      <c r="N2915" t="s">
        <v>22</v>
      </c>
      <c r="O2915" t="s">
        <v>22</v>
      </c>
    </row>
    <row r="2916" spans="1:15" x14ac:dyDescent="0.35">
      <c r="A2916" t="s">
        <v>8801</v>
      </c>
      <c r="B2916" t="s">
        <v>17792</v>
      </c>
      <c r="C2916" t="s">
        <v>22</v>
      </c>
      <c r="D2916" t="s">
        <v>22</v>
      </c>
      <c r="E2916" t="s">
        <v>22</v>
      </c>
      <c r="F2916" t="s">
        <v>13109</v>
      </c>
      <c r="G2916" t="s">
        <v>13110</v>
      </c>
      <c r="H2916" t="s">
        <v>22</v>
      </c>
      <c r="I2916" t="s">
        <v>22</v>
      </c>
      <c r="J2916" t="s">
        <v>22</v>
      </c>
      <c r="K2916" t="s">
        <v>22</v>
      </c>
      <c r="L2916" t="s">
        <v>22</v>
      </c>
      <c r="M2916" t="s">
        <v>17792</v>
      </c>
      <c r="N2916" t="s">
        <v>22</v>
      </c>
      <c r="O2916" t="s">
        <v>22</v>
      </c>
    </row>
    <row r="2917" spans="1:15" x14ac:dyDescent="0.35">
      <c r="A2917" t="s">
        <v>8801</v>
      </c>
      <c r="B2917" t="s">
        <v>17793</v>
      </c>
      <c r="C2917" t="s">
        <v>22</v>
      </c>
      <c r="D2917" t="s">
        <v>22</v>
      </c>
      <c r="E2917" t="s">
        <v>22</v>
      </c>
      <c r="F2917" t="s">
        <v>13109</v>
      </c>
      <c r="G2917" t="s">
        <v>13110</v>
      </c>
      <c r="H2917" t="s">
        <v>22</v>
      </c>
      <c r="I2917" t="s">
        <v>22</v>
      </c>
      <c r="J2917" t="s">
        <v>22</v>
      </c>
      <c r="K2917" t="s">
        <v>22</v>
      </c>
      <c r="L2917" t="s">
        <v>22</v>
      </c>
      <c r="M2917" t="s">
        <v>17794</v>
      </c>
      <c r="N2917" t="s">
        <v>22</v>
      </c>
      <c r="O2917" t="s">
        <v>22</v>
      </c>
    </row>
    <row r="2918" spans="1:15" x14ac:dyDescent="0.35">
      <c r="A2918" t="s">
        <v>8801</v>
      </c>
      <c r="B2918" t="s">
        <v>15603</v>
      </c>
      <c r="C2918" t="s">
        <v>22</v>
      </c>
      <c r="D2918" t="s">
        <v>22</v>
      </c>
      <c r="E2918" t="s">
        <v>22</v>
      </c>
      <c r="F2918" t="s">
        <v>13109</v>
      </c>
      <c r="G2918" t="s">
        <v>13110</v>
      </c>
      <c r="H2918" t="s">
        <v>22</v>
      </c>
      <c r="I2918" t="s">
        <v>22</v>
      </c>
      <c r="J2918" t="s">
        <v>22</v>
      </c>
      <c r="K2918" t="s">
        <v>22</v>
      </c>
      <c r="L2918" t="s">
        <v>22</v>
      </c>
      <c r="M2918" t="s">
        <v>15604</v>
      </c>
      <c r="N2918" t="s">
        <v>22</v>
      </c>
      <c r="O2918" t="s">
        <v>22</v>
      </c>
    </row>
    <row r="2919" spans="1:15" x14ac:dyDescent="0.35">
      <c r="A2919" t="s">
        <v>8801</v>
      </c>
      <c r="B2919" t="s">
        <v>17795</v>
      </c>
      <c r="C2919" t="s">
        <v>22</v>
      </c>
      <c r="D2919" t="s">
        <v>22</v>
      </c>
      <c r="E2919" t="s">
        <v>22</v>
      </c>
      <c r="F2919" t="s">
        <v>17796</v>
      </c>
      <c r="G2919" t="s">
        <v>13110</v>
      </c>
      <c r="H2919" t="s">
        <v>22</v>
      </c>
      <c r="I2919" t="s">
        <v>22</v>
      </c>
      <c r="J2919" t="s">
        <v>22</v>
      </c>
      <c r="K2919" t="s">
        <v>22</v>
      </c>
      <c r="L2919" t="s">
        <v>22</v>
      </c>
      <c r="M2919" t="s">
        <v>15604</v>
      </c>
      <c r="N2919" t="s">
        <v>22</v>
      </c>
      <c r="O2919" t="s">
        <v>22</v>
      </c>
    </row>
    <row r="2920" spans="1:15" x14ac:dyDescent="0.35">
      <c r="A2920" t="s">
        <v>8801</v>
      </c>
      <c r="B2920" t="s">
        <v>17797</v>
      </c>
      <c r="C2920" t="s">
        <v>22</v>
      </c>
      <c r="D2920" t="s">
        <v>22</v>
      </c>
      <c r="E2920" t="s">
        <v>22</v>
      </c>
      <c r="F2920" t="s">
        <v>9477</v>
      </c>
      <c r="G2920" t="s">
        <v>13037</v>
      </c>
      <c r="H2920" t="s">
        <v>22</v>
      </c>
      <c r="I2920" t="s">
        <v>22</v>
      </c>
      <c r="J2920" t="s">
        <v>22</v>
      </c>
      <c r="K2920" t="s">
        <v>22</v>
      </c>
      <c r="L2920" t="s">
        <v>22</v>
      </c>
      <c r="M2920" t="s">
        <v>17798</v>
      </c>
      <c r="N2920" t="s">
        <v>22</v>
      </c>
      <c r="O2920" t="s">
        <v>22</v>
      </c>
    </row>
    <row r="2921" spans="1:15" x14ac:dyDescent="0.35">
      <c r="A2921" t="s">
        <v>8801</v>
      </c>
      <c r="B2921" t="s">
        <v>17799</v>
      </c>
      <c r="C2921" t="s">
        <v>22</v>
      </c>
      <c r="D2921" t="s">
        <v>22</v>
      </c>
      <c r="E2921" t="s">
        <v>22</v>
      </c>
      <c r="F2921" t="s">
        <v>13109</v>
      </c>
      <c r="G2921" t="s">
        <v>13110</v>
      </c>
      <c r="H2921" t="s">
        <v>7054</v>
      </c>
      <c r="I2921" t="s">
        <v>22</v>
      </c>
      <c r="J2921" t="s">
        <v>22</v>
      </c>
      <c r="K2921" t="s">
        <v>22</v>
      </c>
      <c r="L2921" t="s">
        <v>22</v>
      </c>
      <c r="M2921" t="s">
        <v>17799</v>
      </c>
      <c r="N2921" t="s">
        <v>22</v>
      </c>
      <c r="O2921" t="s">
        <v>22</v>
      </c>
    </row>
    <row r="2922" spans="1:15" x14ac:dyDescent="0.35">
      <c r="A2922" t="s">
        <v>8801</v>
      </c>
      <c r="B2922" t="s">
        <v>17800</v>
      </c>
      <c r="C2922" t="s">
        <v>22</v>
      </c>
      <c r="D2922" t="s">
        <v>22</v>
      </c>
      <c r="E2922" t="s">
        <v>22</v>
      </c>
      <c r="F2922" t="s">
        <v>13109</v>
      </c>
      <c r="G2922" t="s">
        <v>13110</v>
      </c>
      <c r="H2922" t="s">
        <v>7054</v>
      </c>
      <c r="I2922" t="s">
        <v>22</v>
      </c>
      <c r="J2922" t="s">
        <v>22</v>
      </c>
      <c r="K2922" t="s">
        <v>22</v>
      </c>
      <c r="L2922" t="s">
        <v>22</v>
      </c>
      <c r="M2922" t="s">
        <v>17799</v>
      </c>
      <c r="N2922" t="s">
        <v>22</v>
      </c>
      <c r="O2922" t="s">
        <v>22</v>
      </c>
    </row>
    <row r="2923" spans="1:15" x14ac:dyDescent="0.35">
      <c r="A2923" t="s">
        <v>8801</v>
      </c>
      <c r="B2923" t="s">
        <v>17800</v>
      </c>
      <c r="C2923" t="s">
        <v>22</v>
      </c>
      <c r="D2923" t="s">
        <v>22</v>
      </c>
      <c r="E2923" t="s">
        <v>22</v>
      </c>
      <c r="F2923" t="s">
        <v>13109</v>
      </c>
      <c r="G2923" t="s">
        <v>13110</v>
      </c>
      <c r="H2923" t="s">
        <v>7054</v>
      </c>
      <c r="I2923" t="s">
        <v>22</v>
      </c>
      <c r="J2923" t="s">
        <v>22</v>
      </c>
      <c r="K2923" t="s">
        <v>22</v>
      </c>
      <c r="L2923" t="s">
        <v>22</v>
      </c>
      <c r="M2923" t="s">
        <v>17799</v>
      </c>
      <c r="N2923" t="s">
        <v>22</v>
      </c>
      <c r="O2923" t="s">
        <v>22</v>
      </c>
    </row>
    <row r="2924" spans="1:15" x14ac:dyDescent="0.35">
      <c r="A2924" t="s">
        <v>8801</v>
      </c>
      <c r="B2924" t="s">
        <v>17801</v>
      </c>
      <c r="C2924" t="s">
        <v>22</v>
      </c>
      <c r="D2924" t="s">
        <v>22</v>
      </c>
      <c r="E2924" t="s">
        <v>22</v>
      </c>
      <c r="F2924" t="s">
        <v>9477</v>
      </c>
      <c r="G2924" t="s">
        <v>13037</v>
      </c>
      <c r="I2924" t="s">
        <v>22</v>
      </c>
      <c r="J2924" t="s">
        <v>22</v>
      </c>
      <c r="K2924" t="s">
        <v>22</v>
      </c>
      <c r="L2924" t="s">
        <v>22</v>
      </c>
      <c r="M2924" t="s">
        <v>17802</v>
      </c>
      <c r="N2924" t="s">
        <v>22</v>
      </c>
      <c r="O2924" t="s">
        <v>22</v>
      </c>
    </row>
    <row r="2925" spans="1:15" x14ac:dyDescent="0.35">
      <c r="A2925" t="s">
        <v>8801</v>
      </c>
      <c r="B2925" t="s">
        <v>17803</v>
      </c>
      <c r="C2925" t="s">
        <v>22</v>
      </c>
      <c r="D2925" t="s">
        <v>22</v>
      </c>
      <c r="E2925" t="s">
        <v>22</v>
      </c>
      <c r="F2925" t="s">
        <v>9477</v>
      </c>
      <c r="G2925" t="s">
        <v>13037</v>
      </c>
      <c r="I2925" t="s">
        <v>22</v>
      </c>
      <c r="J2925" t="s">
        <v>22</v>
      </c>
      <c r="K2925" t="s">
        <v>22</v>
      </c>
      <c r="L2925" t="s">
        <v>22</v>
      </c>
      <c r="M2925" t="s">
        <v>17804</v>
      </c>
      <c r="N2925" t="s">
        <v>22</v>
      </c>
      <c r="O2925" t="s">
        <v>22</v>
      </c>
    </row>
    <row r="2926" spans="1:15" x14ac:dyDescent="0.35">
      <c r="A2926" t="s">
        <v>8801</v>
      </c>
      <c r="B2926" t="s">
        <v>17805</v>
      </c>
      <c r="C2926" t="s">
        <v>22</v>
      </c>
      <c r="D2926" t="s">
        <v>22</v>
      </c>
      <c r="E2926" t="s">
        <v>22</v>
      </c>
      <c r="F2926" t="s">
        <v>13109</v>
      </c>
      <c r="G2926" t="s">
        <v>13110</v>
      </c>
      <c r="H2926" t="s">
        <v>22</v>
      </c>
      <c r="I2926" t="s">
        <v>22</v>
      </c>
      <c r="J2926" t="s">
        <v>22</v>
      </c>
      <c r="K2926" t="s">
        <v>22</v>
      </c>
      <c r="L2926" t="s">
        <v>22</v>
      </c>
      <c r="M2926" t="s">
        <v>17805</v>
      </c>
      <c r="N2926" t="s">
        <v>22</v>
      </c>
      <c r="O2926" t="s">
        <v>22</v>
      </c>
    </row>
    <row r="2927" spans="1:15" x14ac:dyDescent="0.35">
      <c r="A2927" t="s">
        <v>10143</v>
      </c>
      <c r="B2927" t="s">
        <v>17806</v>
      </c>
      <c r="C2927" t="s">
        <v>22</v>
      </c>
      <c r="D2927" t="s">
        <v>22</v>
      </c>
      <c r="E2927" t="s">
        <v>22</v>
      </c>
      <c r="F2927" t="s">
        <v>13109</v>
      </c>
      <c r="G2927" t="s">
        <v>13110</v>
      </c>
      <c r="H2927" t="s">
        <v>22</v>
      </c>
      <c r="I2927" t="s">
        <v>22</v>
      </c>
      <c r="J2927" t="s">
        <v>22</v>
      </c>
      <c r="K2927" t="s">
        <v>22</v>
      </c>
      <c r="L2927" t="s">
        <v>22</v>
      </c>
      <c r="M2927" t="s">
        <v>17807</v>
      </c>
      <c r="N2927" t="s">
        <v>22</v>
      </c>
      <c r="O2927" t="s">
        <v>22</v>
      </c>
    </row>
    <row r="2928" spans="1:15" x14ac:dyDescent="0.35">
      <c r="A2928" t="s">
        <v>9123</v>
      </c>
      <c r="B2928">
        <v>8118</v>
      </c>
      <c r="C2928" t="s">
        <v>22</v>
      </c>
      <c r="D2928" t="s">
        <v>22</v>
      </c>
      <c r="E2928" t="s">
        <v>14334</v>
      </c>
      <c r="F2928" t="s">
        <v>13347</v>
      </c>
      <c r="G2928" t="s">
        <v>22</v>
      </c>
      <c r="H2928" t="s">
        <v>7046</v>
      </c>
      <c r="I2928" t="s">
        <v>22</v>
      </c>
      <c r="J2928" t="s">
        <v>22</v>
      </c>
      <c r="K2928" t="s">
        <v>22</v>
      </c>
      <c r="L2928" t="s">
        <v>22</v>
      </c>
      <c r="M2928">
        <v>8118</v>
      </c>
      <c r="N2928" t="s">
        <v>22</v>
      </c>
      <c r="O2928" t="s">
        <v>22</v>
      </c>
    </row>
    <row r="2929" spans="1:15" x14ac:dyDescent="0.35">
      <c r="A2929" t="s">
        <v>9123</v>
      </c>
      <c r="B2929" t="s">
        <v>17808</v>
      </c>
      <c r="C2929" t="s">
        <v>22</v>
      </c>
      <c r="D2929" t="s">
        <v>22</v>
      </c>
      <c r="E2929" t="s">
        <v>14334</v>
      </c>
      <c r="F2929" t="s">
        <v>13347</v>
      </c>
      <c r="G2929" t="s">
        <v>22</v>
      </c>
      <c r="H2929" t="s">
        <v>22</v>
      </c>
      <c r="I2929" t="s">
        <v>22</v>
      </c>
      <c r="J2929" t="s">
        <v>22</v>
      </c>
      <c r="K2929" t="s">
        <v>22</v>
      </c>
      <c r="L2929" t="s">
        <v>22</v>
      </c>
      <c r="M2929" t="s">
        <v>17808</v>
      </c>
      <c r="N2929" t="s">
        <v>22</v>
      </c>
      <c r="O2929" t="s">
        <v>22</v>
      </c>
    </row>
    <row r="2930" spans="1:15" x14ac:dyDescent="0.35">
      <c r="A2930" t="s">
        <v>9123</v>
      </c>
      <c r="B2930" t="s">
        <v>17809</v>
      </c>
      <c r="C2930" t="s">
        <v>22</v>
      </c>
      <c r="D2930" t="s">
        <v>22</v>
      </c>
      <c r="E2930" t="s">
        <v>14334</v>
      </c>
      <c r="F2930" t="s">
        <v>13347</v>
      </c>
      <c r="G2930" t="s">
        <v>22</v>
      </c>
      <c r="H2930" t="s">
        <v>7048</v>
      </c>
      <c r="I2930" t="s">
        <v>22</v>
      </c>
      <c r="J2930" t="s">
        <v>22</v>
      </c>
      <c r="K2930" t="s">
        <v>22</v>
      </c>
      <c r="L2930" t="s">
        <v>22</v>
      </c>
      <c r="M2930" t="s">
        <v>17809</v>
      </c>
      <c r="N2930" t="s">
        <v>22</v>
      </c>
      <c r="O2930" t="s">
        <v>22</v>
      </c>
    </row>
    <row r="2931" spans="1:15" x14ac:dyDescent="0.35">
      <c r="A2931" t="s">
        <v>9123</v>
      </c>
      <c r="B2931" t="s">
        <v>17810</v>
      </c>
      <c r="C2931" t="s">
        <v>22</v>
      </c>
      <c r="D2931" t="s">
        <v>22</v>
      </c>
      <c r="E2931" t="s">
        <v>14334</v>
      </c>
      <c r="F2931" t="s">
        <v>13347</v>
      </c>
      <c r="G2931" t="s">
        <v>22</v>
      </c>
      <c r="H2931" t="s">
        <v>7046</v>
      </c>
      <c r="I2931" t="s">
        <v>22</v>
      </c>
      <c r="J2931" t="s">
        <v>22</v>
      </c>
      <c r="K2931" t="s">
        <v>22</v>
      </c>
      <c r="L2931" t="s">
        <v>22</v>
      </c>
      <c r="M2931" t="s">
        <v>17810</v>
      </c>
      <c r="N2931" t="s">
        <v>22</v>
      </c>
      <c r="O2931" t="s">
        <v>22</v>
      </c>
    </row>
    <row r="2932" spans="1:15" x14ac:dyDescent="0.35">
      <c r="A2932" t="s">
        <v>9123</v>
      </c>
      <c r="B2932" t="s">
        <v>17811</v>
      </c>
      <c r="C2932" t="s">
        <v>22</v>
      </c>
      <c r="D2932" t="s">
        <v>22</v>
      </c>
      <c r="E2932" t="s">
        <v>13352</v>
      </c>
      <c r="F2932" t="s">
        <v>13347</v>
      </c>
      <c r="G2932" t="s">
        <v>22</v>
      </c>
      <c r="H2932" t="s">
        <v>22</v>
      </c>
      <c r="I2932" t="s">
        <v>22</v>
      </c>
      <c r="J2932" t="s">
        <v>22</v>
      </c>
      <c r="K2932" t="s">
        <v>22</v>
      </c>
      <c r="L2932" t="s">
        <v>22</v>
      </c>
      <c r="M2932" t="s">
        <v>17811</v>
      </c>
      <c r="N2932" t="s">
        <v>22</v>
      </c>
      <c r="O2932" t="s">
        <v>22</v>
      </c>
    </row>
    <row r="2933" spans="1:15" x14ac:dyDescent="0.35">
      <c r="A2933" t="s">
        <v>9123</v>
      </c>
      <c r="B2933" t="s">
        <v>14517</v>
      </c>
      <c r="C2933" t="s">
        <v>22</v>
      </c>
      <c r="D2933" t="s">
        <v>22</v>
      </c>
      <c r="E2933" t="s">
        <v>14334</v>
      </c>
      <c r="F2933" t="s">
        <v>13347</v>
      </c>
      <c r="G2933" t="s">
        <v>22</v>
      </c>
      <c r="H2933" t="s">
        <v>22</v>
      </c>
      <c r="I2933" t="s">
        <v>22</v>
      </c>
      <c r="J2933" t="s">
        <v>22</v>
      </c>
      <c r="K2933" t="s">
        <v>22</v>
      </c>
      <c r="L2933" t="s">
        <v>22</v>
      </c>
      <c r="M2933" t="s">
        <v>14517</v>
      </c>
      <c r="N2933" t="s">
        <v>22</v>
      </c>
      <c r="O2933" t="s">
        <v>22</v>
      </c>
    </row>
    <row r="2934" spans="1:15" x14ac:dyDescent="0.35">
      <c r="A2934" t="s">
        <v>9123</v>
      </c>
      <c r="B2934" t="s">
        <v>17812</v>
      </c>
      <c r="C2934" t="s">
        <v>22</v>
      </c>
      <c r="D2934" t="s">
        <v>22</v>
      </c>
      <c r="E2934" t="s">
        <v>14334</v>
      </c>
      <c r="F2934" t="s">
        <v>13347</v>
      </c>
      <c r="G2934" t="s">
        <v>22</v>
      </c>
      <c r="H2934" t="s">
        <v>22</v>
      </c>
      <c r="I2934" t="s">
        <v>22</v>
      </c>
      <c r="J2934" t="s">
        <v>22</v>
      </c>
      <c r="K2934" t="s">
        <v>22</v>
      </c>
      <c r="L2934" t="s">
        <v>22</v>
      </c>
      <c r="M2934" t="s">
        <v>17812</v>
      </c>
      <c r="N2934" t="s">
        <v>22</v>
      </c>
      <c r="O2934" t="s">
        <v>22</v>
      </c>
    </row>
    <row r="2935" spans="1:15" x14ac:dyDescent="0.35">
      <c r="A2935" t="s">
        <v>9123</v>
      </c>
      <c r="B2935" t="s">
        <v>17813</v>
      </c>
      <c r="C2935" t="s">
        <v>22</v>
      </c>
      <c r="D2935" t="s">
        <v>22</v>
      </c>
      <c r="E2935" t="s">
        <v>14334</v>
      </c>
      <c r="F2935" t="s">
        <v>13347</v>
      </c>
      <c r="G2935" t="s">
        <v>22</v>
      </c>
      <c r="H2935" t="s">
        <v>22</v>
      </c>
      <c r="I2935" t="s">
        <v>22</v>
      </c>
      <c r="J2935" t="s">
        <v>22</v>
      </c>
      <c r="K2935" t="s">
        <v>22</v>
      </c>
      <c r="L2935" t="s">
        <v>22</v>
      </c>
      <c r="M2935" t="s">
        <v>17814</v>
      </c>
      <c r="N2935" t="s">
        <v>22</v>
      </c>
      <c r="O2935" t="s">
        <v>22</v>
      </c>
    </row>
    <row r="2936" spans="1:15" x14ac:dyDescent="0.35">
      <c r="A2936" t="s">
        <v>9123</v>
      </c>
      <c r="B2936" t="s">
        <v>17815</v>
      </c>
      <c r="C2936" t="s">
        <v>22</v>
      </c>
      <c r="D2936" t="s">
        <v>22</v>
      </c>
      <c r="E2936" t="s">
        <v>14334</v>
      </c>
      <c r="F2936" t="s">
        <v>13347</v>
      </c>
      <c r="G2936" t="s">
        <v>22</v>
      </c>
      <c r="H2936" t="s">
        <v>22</v>
      </c>
      <c r="I2936" t="s">
        <v>22</v>
      </c>
      <c r="J2936" t="s">
        <v>22</v>
      </c>
      <c r="K2936" t="s">
        <v>22</v>
      </c>
      <c r="L2936" t="s">
        <v>22</v>
      </c>
      <c r="M2936" t="s">
        <v>17816</v>
      </c>
      <c r="N2936" t="s">
        <v>22</v>
      </c>
      <c r="O2936" t="s">
        <v>22</v>
      </c>
    </row>
    <row r="2937" spans="1:15" x14ac:dyDescent="0.35">
      <c r="A2937" t="s">
        <v>9123</v>
      </c>
      <c r="B2937" t="s">
        <v>17817</v>
      </c>
      <c r="C2937" t="s">
        <v>22</v>
      </c>
      <c r="D2937" t="s">
        <v>22</v>
      </c>
      <c r="E2937" t="s">
        <v>15173</v>
      </c>
      <c r="F2937" t="s">
        <v>9900</v>
      </c>
      <c r="G2937" t="s">
        <v>22</v>
      </c>
      <c r="H2937" t="s">
        <v>7054</v>
      </c>
      <c r="I2937" t="s">
        <v>22</v>
      </c>
      <c r="J2937" t="s">
        <v>22</v>
      </c>
      <c r="K2937" t="s">
        <v>22</v>
      </c>
      <c r="L2937" t="s">
        <v>22</v>
      </c>
      <c r="M2937" t="s">
        <v>17818</v>
      </c>
      <c r="N2937" t="s">
        <v>22</v>
      </c>
      <c r="O2937" t="s">
        <v>22</v>
      </c>
    </row>
    <row r="2938" spans="1:15" x14ac:dyDescent="0.35">
      <c r="A2938" t="s">
        <v>9123</v>
      </c>
      <c r="B2938" t="s">
        <v>17818</v>
      </c>
      <c r="C2938" t="s">
        <v>22</v>
      </c>
      <c r="D2938" t="s">
        <v>22</v>
      </c>
      <c r="E2938" t="s">
        <v>15173</v>
      </c>
      <c r="F2938" t="s">
        <v>9900</v>
      </c>
      <c r="G2938" t="s">
        <v>22</v>
      </c>
      <c r="H2938" t="s">
        <v>7054</v>
      </c>
      <c r="I2938" t="s">
        <v>22</v>
      </c>
      <c r="J2938" t="s">
        <v>22</v>
      </c>
      <c r="K2938" t="s">
        <v>22</v>
      </c>
      <c r="L2938" t="s">
        <v>22</v>
      </c>
      <c r="M2938" t="s">
        <v>17818</v>
      </c>
      <c r="N2938" t="s">
        <v>22</v>
      </c>
      <c r="O2938" t="s">
        <v>22</v>
      </c>
    </row>
    <row r="2939" spans="1:15" x14ac:dyDescent="0.35">
      <c r="A2939" t="s">
        <v>9123</v>
      </c>
      <c r="B2939" t="s">
        <v>17819</v>
      </c>
      <c r="C2939" t="s">
        <v>22</v>
      </c>
      <c r="D2939" t="s">
        <v>22</v>
      </c>
      <c r="E2939" t="s">
        <v>14334</v>
      </c>
      <c r="F2939" t="s">
        <v>13347</v>
      </c>
      <c r="G2939" t="s">
        <v>22</v>
      </c>
      <c r="H2939" t="s">
        <v>7046</v>
      </c>
      <c r="I2939" t="s">
        <v>22</v>
      </c>
      <c r="J2939" t="s">
        <v>22</v>
      </c>
      <c r="K2939" t="s">
        <v>22</v>
      </c>
      <c r="L2939" t="s">
        <v>22</v>
      </c>
      <c r="M2939" t="s">
        <v>17819</v>
      </c>
      <c r="N2939" t="s">
        <v>22</v>
      </c>
      <c r="O2939" t="s">
        <v>22</v>
      </c>
    </row>
    <row r="2940" spans="1:15" x14ac:dyDescent="0.35">
      <c r="A2940" t="s">
        <v>9123</v>
      </c>
      <c r="B2940" t="s">
        <v>17820</v>
      </c>
      <c r="C2940" t="s">
        <v>22</v>
      </c>
      <c r="D2940" t="s">
        <v>22</v>
      </c>
      <c r="E2940" t="s">
        <v>14334</v>
      </c>
      <c r="F2940" t="s">
        <v>13347</v>
      </c>
      <c r="G2940" t="s">
        <v>22</v>
      </c>
      <c r="H2940" t="s">
        <v>7052</v>
      </c>
      <c r="I2940" t="s">
        <v>17821</v>
      </c>
      <c r="J2940" t="s">
        <v>22</v>
      </c>
      <c r="K2940" t="s">
        <v>22</v>
      </c>
      <c r="L2940" t="s">
        <v>22</v>
      </c>
      <c r="M2940" t="s">
        <v>17820</v>
      </c>
      <c r="N2940" t="s">
        <v>22</v>
      </c>
      <c r="O2940" t="s">
        <v>22</v>
      </c>
    </row>
    <row r="2941" spans="1:15" x14ac:dyDescent="0.35">
      <c r="A2941" t="s">
        <v>9123</v>
      </c>
      <c r="B2941" t="s">
        <v>17822</v>
      </c>
      <c r="C2941" t="s">
        <v>22</v>
      </c>
      <c r="D2941" t="s">
        <v>22</v>
      </c>
      <c r="E2941" t="s">
        <v>14334</v>
      </c>
      <c r="F2941" t="s">
        <v>13347</v>
      </c>
      <c r="G2941" t="s">
        <v>22</v>
      </c>
      <c r="H2941" t="s">
        <v>22</v>
      </c>
      <c r="I2941" t="s">
        <v>22</v>
      </c>
      <c r="J2941" t="s">
        <v>22</v>
      </c>
      <c r="K2941" t="s">
        <v>22</v>
      </c>
      <c r="L2941" t="s">
        <v>22</v>
      </c>
      <c r="M2941" t="s">
        <v>17822</v>
      </c>
      <c r="N2941" t="s">
        <v>22</v>
      </c>
      <c r="O2941" t="s">
        <v>22</v>
      </c>
    </row>
    <row r="2942" spans="1:15" x14ac:dyDescent="0.35">
      <c r="A2942" t="s">
        <v>9123</v>
      </c>
      <c r="B2942" t="s">
        <v>17823</v>
      </c>
      <c r="C2942" t="s">
        <v>22</v>
      </c>
      <c r="D2942" t="s">
        <v>22</v>
      </c>
      <c r="E2942" t="s">
        <v>14334</v>
      </c>
      <c r="F2942" t="s">
        <v>13347</v>
      </c>
      <c r="G2942" t="s">
        <v>22</v>
      </c>
      <c r="H2942" t="s">
        <v>7052</v>
      </c>
      <c r="I2942" t="s">
        <v>22</v>
      </c>
      <c r="J2942" t="s">
        <v>22</v>
      </c>
      <c r="K2942" t="s">
        <v>22</v>
      </c>
      <c r="L2942">
        <v>175</v>
      </c>
      <c r="M2942" t="s">
        <v>17823</v>
      </c>
      <c r="N2942" t="s">
        <v>22</v>
      </c>
      <c r="O2942" t="s">
        <v>22</v>
      </c>
    </row>
    <row r="2943" spans="1:15" x14ac:dyDescent="0.35">
      <c r="A2943" t="s">
        <v>9123</v>
      </c>
      <c r="B2943" t="s">
        <v>17824</v>
      </c>
      <c r="C2943" t="s">
        <v>22</v>
      </c>
      <c r="D2943" t="s">
        <v>22</v>
      </c>
      <c r="E2943" t="s">
        <v>14334</v>
      </c>
      <c r="F2943" t="s">
        <v>13347</v>
      </c>
      <c r="G2943" t="s">
        <v>22</v>
      </c>
      <c r="H2943" t="s">
        <v>22</v>
      </c>
      <c r="I2943" t="s">
        <v>22</v>
      </c>
      <c r="J2943" t="s">
        <v>22</v>
      </c>
      <c r="K2943" t="s">
        <v>22</v>
      </c>
      <c r="L2943" t="s">
        <v>22</v>
      </c>
      <c r="M2943" t="s">
        <v>17825</v>
      </c>
      <c r="N2943" t="s">
        <v>22</v>
      </c>
      <c r="O2943" t="s">
        <v>22</v>
      </c>
    </row>
    <row r="2944" spans="1:15" x14ac:dyDescent="0.35">
      <c r="A2944" t="s">
        <v>9123</v>
      </c>
      <c r="B2944" t="s">
        <v>17826</v>
      </c>
      <c r="C2944" t="s">
        <v>22</v>
      </c>
      <c r="D2944" t="s">
        <v>22</v>
      </c>
      <c r="E2944" t="s">
        <v>14334</v>
      </c>
      <c r="F2944" t="s">
        <v>13347</v>
      </c>
      <c r="G2944" t="s">
        <v>22</v>
      </c>
      <c r="H2944" t="s">
        <v>7052</v>
      </c>
      <c r="I2944" t="s">
        <v>22</v>
      </c>
      <c r="J2944" t="s">
        <v>22</v>
      </c>
      <c r="K2944" t="s">
        <v>22</v>
      </c>
      <c r="L2944" t="s">
        <v>22</v>
      </c>
      <c r="M2944" t="s">
        <v>17826</v>
      </c>
      <c r="N2944" t="s">
        <v>22</v>
      </c>
      <c r="O2944" t="s">
        <v>22</v>
      </c>
    </row>
    <row r="2945" spans="1:15" x14ac:dyDescent="0.35">
      <c r="A2945" t="s">
        <v>9123</v>
      </c>
      <c r="B2945" t="s">
        <v>17827</v>
      </c>
      <c r="C2945" t="s">
        <v>22</v>
      </c>
      <c r="D2945" t="s">
        <v>22</v>
      </c>
      <c r="E2945" t="s">
        <v>14334</v>
      </c>
      <c r="F2945" t="s">
        <v>13347</v>
      </c>
      <c r="G2945" t="s">
        <v>22</v>
      </c>
      <c r="H2945" t="s">
        <v>22</v>
      </c>
      <c r="I2945" t="s">
        <v>22</v>
      </c>
      <c r="J2945" t="s">
        <v>22</v>
      </c>
      <c r="K2945" t="s">
        <v>22</v>
      </c>
      <c r="L2945" t="s">
        <v>22</v>
      </c>
      <c r="M2945" t="s">
        <v>17827</v>
      </c>
      <c r="N2945" t="s">
        <v>22</v>
      </c>
      <c r="O2945" t="s">
        <v>22</v>
      </c>
    </row>
    <row r="2946" spans="1:15" x14ac:dyDescent="0.35">
      <c r="A2946" t="s">
        <v>9123</v>
      </c>
      <c r="B2946" t="s">
        <v>17828</v>
      </c>
      <c r="C2946" t="s">
        <v>22</v>
      </c>
      <c r="D2946" t="s">
        <v>22</v>
      </c>
      <c r="E2946" t="s">
        <v>14334</v>
      </c>
      <c r="F2946" t="s">
        <v>13347</v>
      </c>
      <c r="G2946" t="s">
        <v>22</v>
      </c>
      <c r="H2946" t="s">
        <v>7048</v>
      </c>
      <c r="I2946" t="s">
        <v>22</v>
      </c>
      <c r="J2946" t="s">
        <v>22</v>
      </c>
      <c r="K2946" t="s">
        <v>22</v>
      </c>
      <c r="L2946" t="s">
        <v>22</v>
      </c>
      <c r="M2946" t="s">
        <v>17828</v>
      </c>
      <c r="N2946" t="s">
        <v>22</v>
      </c>
      <c r="O2946" t="s">
        <v>22</v>
      </c>
    </row>
    <row r="2947" spans="1:15" x14ac:dyDescent="0.35">
      <c r="A2947" t="s">
        <v>9123</v>
      </c>
      <c r="B2947" t="s">
        <v>17829</v>
      </c>
      <c r="C2947" t="s">
        <v>22</v>
      </c>
      <c r="D2947" t="s">
        <v>22</v>
      </c>
      <c r="E2947" t="s">
        <v>14334</v>
      </c>
      <c r="F2947" t="s">
        <v>13347</v>
      </c>
      <c r="G2947" t="s">
        <v>22</v>
      </c>
      <c r="H2947" t="s">
        <v>7048</v>
      </c>
      <c r="I2947" t="s">
        <v>22</v>
      </c>
      <c r="J2947" t="s">
        <v>22</v>
      </c>
      <c r="K2947" t="s">
        <v>22</v>
      </c>
      <c r="L2947" t="s">
        <v>22</v>
      </c>
      <c r="M2947" t="s">
        <v>17829</v>
      </c>
      <c r="N2947" t="s">
        <v>22</v>
      </c>
      <c r="O2947" t="s">
        <v>22</v>
      </c>
    </row>
    <row r="2948" spans="1:15" x14ac:dyDescent="0.35">
      <c r="A2948" t="s">
        <v>9123</v>
      </c>
      <c r="B2948" t="s">
        <v>17830</v>
      </c>
      <c r="C2948" t="s">
        <v>22</v>
      </c>
      <c r="D2948" t="s">
        <v>22</v>
      </c>
      <c r="E2948" t="s">
        <v>13352</v>
      </c>
      <c r="F2948" t="s">
        <v>13351</v>
      </c>
      <c r="G2948" t="s">
        <v>22</v>
      </c>
      <c r="H2948" t="s">
        <v>22</v>
      </c>
      <c r="I2948" t="s">
        <v>22</v>
      </c>
      <c r="J2948" t="s">
        <v>22</v>
      </c>
      <c r="K2948" t="s">
        <v>22</v>
      </c>
      <c r="L2948" t="s">
        <v>22</v>
      </c>
      <c r="M2948" t="s">
        <v>17830</v>
      </c>
      <c r="N2948" t="s">
        <v>22</v>
      </c>
      <c r="O2948" t="s">
        <v>22</v>
      </c>
    </row>
    <row r="2949" spans="1:15" x14ac:dyDescent="0.35">
      <c r="A2949" t="s">
        <v>9123</v>
      </c>
      <c r="B2949" t="s">
        <v>17831</v>
      </c>
      <c r="C2949" t="s">
        <v>22</v>
      </c>
      <c r="D2949" t="s">
        <v>22</v>
      </c>
      <c r="E2949" t="s">
        <v>14334</v>
      </c>
      <c r="F2949" t="s">
        <v>13347</v>
      </c>
      <c r="G2949" t="s">
        <v>22</v>
      </c>
      <c r="H2949" t="s">
        <v>22</v>
      </c>
      <c r="I2949" t="s">
        <v>22</v>
      </c>
      <c r="J2949" t="s">
        <v>22</v>
      </c>
      <c r="K2949" t="s">
        <v>22</v>
      </c>
      <c r="L2949" t="s">
        <v>22</v>
      </c>
      <c r="M2949" t="s">
        <v>17831</v>
      </c>
      <c r="N2949" t="s">
        <v>22</v>
      </c>
      <c r="O2949" t="s">
        <v>22</v>
      </c>
    </row>
    <row r="2950" spans="1:15" x14ac:dyDescent="0.35">
      <c r="A2950" t="s">
        <v>9123</v>
      </c>
      <c r="B2950" t="s">
        <v>17832</v>
      </c>
      <c r="C2950" t="s">
        <v>22</v>
      </c>
      <c r="D2950" t="s">
        <v>22</v>
      </c>
      <c r="E2950" t="s">
        <v>13352</v>
      </c>
      <c r="F2950" t="s">
        <v>13351</v>
      </c>
      <c r="G2950" t="s">
        <v>22</v>
      </c>
      <c r="H2950" t="s">
        <v>22</v>
      </c>
      <c r="I2950" t="s">
        <v>22</v>
      </c>
      <c r="J2950" t="s">
        <v>22</v>
      </c>
      <c r="K2950" t="s">
        <v>22</v>
      </c>
      <c r="L2950" t="s">
        <v>22</v>
      </c>
      <c r="M2950" t="s">
        <v>17832</v>
      </c>
      <c r="N2950" t="s">
        <v>22</v>
      </c>
      <c r="O2950" t="s">
        <v>22</v>
      </c>
    </row>
    <row r="2951" spans="1:15" x14ac:dyDescent="0.35">
      <c r="A2951" t="s">
        <v>9123</v>
      </c>
      <c r="B2951" t="s">
        <v>17833</v>
      </c>
      <c r="C2951" t="s">
        <v>22</v>
      </c>
      <c r="D2951" t="s">
        <v>22</v>
      </c>
      <c r="E2951" t="s">
        <v>14334</v>
      </c>
      <c r="F2951" t="s">
        <v>13347</v>
      </c>
      <c r="G2951" t="s">
        <v>22</v>
      </c>
      <c r="H2951" t="s">
        <v>22</v>
      </c>
      <c r="I2951" t="s">
        <v>22</v>
      </c>
      <c r="J2951" t="s">
        <v>22</v>
      </c>
      <c r="K2951" t="s">
        <v>22</v>
      </c>
      <c r="L2951" t="s">
        <v>22</v>
      </c>
      <c r="M2951" t="s">
        <v>17833</v>
      </c>
      <c r="N2951" t="s">
        <v>22</v>
      </c>
      <c r="O2951" t="s">
        <v>22</v>
      </c>
    </row>
    <row r="2952" spans="1:15" x14ac:dyDescent="0.35">
      <c r="A2952" t="s">
        <v>9123</v>
      </c>
      <c r="B2952" t="s">
        <v>17834</v>
      </c>
      <c r="C2952" t="s">
        <v>22</v>
      </c>
      <c r="D2952" t="s">
        <v>22</v>
      </c>
      <c r="E2952" t="s">
        <v>14334</v>
      </c>
      <c r="F2952" t="s">
        <v>13347</v>
      </c>
      <c r="G2952" t="s">
        <v>22</v>
      </c>
      <c r="H2952" t="s">
        <v>22</v>
      </c>
      <c r="I2952" t="s">
        <v>22</v>
      </c>
      <c r="J2952" t="s">
        <v>22</v>
      </c>
      <c r="K2952" t="s">
        <v>22</v>
      </c>
      <c r="L2952" t="s">
        <v>22</v>
      </c>
      <c r="M2952" t="s">
        <v>17834</v>
      </c>
      <c r="N2952" t="s">
        <v>22</v>
      </c>
      <c r="O2952" t="s">
        <v>22</v>
      </c>
    </row>
    <row r="2953" spans="1:15" x14ac:dyDescent="0.35">
      <c r="A2953" t="s">
        <v>9123</v>
      </c>
      <c r="B2953" t="s">
        <v>17835</v>
      </c>
      <c r="C2953" t="s">
        <v>22</v>
      </c>
      <c r="D2953" t="s">
        <v>22</v>
      </c>
      <c r="E2953" t="s">
        <v>14334</v>
      </c>
      <c r="F2953" t="s">
        <v>13347</v>
      </c>
      <c r="G2953" t="s">
        <v>22</v>
      </c>
      <c r="H2953" t="s">
        <v>22</v>
      </c>
      <c r="I2953" t="s">
        <v>22</v>
      </c>
      <c r="J2953" t="s">
        <v>22</v>
      </c>
      <c r="K2953" t="s">
        <v>22</v>
      </c>
      <c r="L2953" t="s">
        <v>22</v>
      </c>
      <c r="M2953" t="s">
        <v>17835</v>
      </c>
      <c r="N2953" t="s">
        <v>22</v>
      </c>
      <c r="O2953" t="s">
        <v>22</v>
      </c>
    </row>
    <row r="2954" spans="1:15" x14ac:dyDescent="0.35">
      <c r="A2954" t="s">
        <v>9123</v>
      </c>
      <c r="B2954" t="s">
        <v>17836</v>
      </c>
      <c r="C2954" t="s">
        <v>22</v>
      </c>
      <c r="D2954" t="s">
        <v>22</v>
      </c>
      <c r="E2954" t="s">
        <v>14334</v>
      </c>
      <c r="F2954" t="s">
        <v>13347</v>
      </c>
      <c r="G2954" t="s">
        <v>22</v>
      </c>
      <c r="H2954" t="s">
        <v>22</v>
      </c>
      <c r="I2954" t="s">
        <v>22</v>
      </c>
      <c r="J2954" t="s">
        <v>22</v>
      </c>
      <c r="K2954" t="s">
        <v>22</v>
      </c>
      <c r="L2954" t="s">
        <v>22</v>
      </c>
      <c r="M2954" t="s">
        <v>17836</v>
      </c>
      <c r="N2954" t="s">
        <v>22</v>
      </c>
      <c r="O2954" t="s">
        <v>22</v>
      </c>
    </row>
    <row r="2955" spans="1:15" x14ac:dyDescent="0.35">
      <c r="A2955" t="s">
        <v>9123</v>
      </c>
      <c r="B2955" t="s">
        <v>17837</v>
      </c>
      <c r="C2955" t="s">
        <v>22</v>
      </c>
      <c r="D2955" t="s">
        <v>22</v>
      </c>
      <c r="E2955" t="s">
        <v>14334</v>
      </c>
      <c r="F2955" t="s">
        <v>13347</v>
      </c>
      <c r="G2955" t="s">
        <v>22</v>
      </c>
      <c r="H2955" t="s">
        <v>490</v>
      </c>
      <c r="I2955" t="s">
        <v>22</v>
      </c>
      <c r="J2955" t="s">
        <v>22</v>
      </c>
      <c r="K2955" t="s">
        <v>22</v>
      </c>
      <c r="L2955" t="s">
        <v>22</v>
      </c>
      <c r="M2955" t="s">
        <v>17837</v>
      </c>
      <c r="N2955" t="s">
        <v>22</v>
      </c>
      <c r="O2955" t="s">
        <v>22</v>
      </c>
    </row>
    <row r="2956" spans="1:15" x14ac:dyDescent="0.35">
      <c r="A2956" t="s">
        <v>9123</v>
      </c>
      <c r="B2956" t="s">
        <v>17838</v>
      </c>
      <c r="C2956" t="s">
        <v>22</v>
      </c>
      <c r="D2956" t="s">
        <v>22</v>
      </c>
      <c r="E2956" t="s">
        <v>14334</v>
      </c>
      <c r="F2956" t="s">
        <v>13347</v>
      </c>
      <c r="G2956" t="s">
        <v>22</v>
      </c>
      <c r="H2956" t="s">
        <v>22</v>
      </c>
      <c r="I2956" t="s">
        <v>22</v>
      </c>
      <c r="J2956" t="s">
        <v>22</v>
      </c>
      <c r="K2956" t="s">
        <v>22</v>
      </c>
      <c r="L2956" t="s">
        <v>22</v>
      </c>
      <c r="M2956" t="s">
        <v>17838</v>
      </c>
      <c r="N2956" t="s">
        <v>22</v>
      </c>
      <c r="O2956" t="s">
        <v>22</v>
      </c>
    </row>
    <row r="2957" spans="1:15" x14ac:dyDescent="0.35">
      <c r="A2957" t="s">
        <v>9123</v>
      </c>
      <c r="B2957" t="s">
        <v>17839</v>
      </c>
      <c r="C2957" t="s">
        <v>22</v>
      </c>
      <c r="D2957" t="s">
        <v>22</v>
      </c>
      <c r="E2957" t="s">
        <v>13352</v>
      </c>
      <c r="F2957" t="s">
        <v>13347</v>
      </c>
      <c r="G2957" t="s">
        <v>22</v>
      </c>
      <c r="H2957" t="s">
        <v>22</v>
      </c>
      <c r="I2957" t="s">
        <v>22</v>
      </c>
      <c r="J2957" t="s">
        <v>22</v>
      </c>
      <c r="K2957" t="s">
        <v>22</v>
      </c>
      <c r="L2957" t="s">
        <v>22</v>
      </c>
      <c r="M2957" t="s">
        <v>17839</v>
      </c>
      <c r="N2957" t="s">
        <v>22</v>
      </c>
      <c r="O2957" t="s">
        <v>22</v>
      </c>
    </row>
    <row r="2958" spans="1:15" x14ac:dyDescent="0.35">
      <c r="A2958" t="s">
        <v>9123</v>
      </c>
      <c r="B2958" t="s">
        <v>17840</v>
      </c>
      <c r="C2958" t="s">
        <v>22</v>
      </c>
      <c r="D2958" t="s">
        <v>22</v>
      </c>
      <c r="E2958" t="s">
        <v>14334</v>
      </c>
      <c r="F2958" t="s">
        <v>13347</v>
      </c>
      <c r="G2958" t="s">
        <v>22</v>
      </c>
      <c r="H2958" t="s">
        <v>22</v>
      </c>
      <c r="I2958" t="s">
        <v>22</v>
      </c>
      <c r="J2958" t="s">
        <v>22</v>
      </c>
      <c r="K2958" t="s">
        <v>22</v>
      </c>
      <c r="L2958" t="s">
        <v>22</v>
      </c>
      <c r="M2958" t="s">
        <v>17840</v>
      </c>
      <c r="N2958" t="s">
        <v>22</v>
      </c>
      <c r="O2958" t="s">
        <v>22</v>
      </c>
    </row>
    <row r="2959" spans="1:15" x14ac:dyDescent="0.35">
      <c r="A2959" t="s">
        <v>9123</v>
      </c>
      <c r="B2959" t="s">
        <v>17841</v>
      </c>
      <c r="C2959" t="s">
        <v>22</v>
      </c>
      <c r="D2959" t="s">
        <v>22</v>
      </c>
      <c r="E2959" t="s">
        <v>14334</v>
      </c>
      <c r="F2959" t="s">
        <v>13347</v>
      </c>
      <c r="G2959" t="s">
        <v>22</v>
      </c>
      <c r="H2959" t="s">
        <v>7046</v>
      </c>
      <c r="I2959" t="s">
        <v>22</v>
      </c>
      <c r="J2959" t="s">
        <v>22</v>
      </c>
      <c r="K2959" t="s">
        <v>22</v>
      </c>
      <c r="L2959" t="s">
        <v>22</v>
      </c>
      <c r="M2959" t="s">
        <v>17841</v>
      </c>
      <c r="N2959" t="s">
        <v>22</v>
      </c>
      <c r="O2959" t="s">
        <v>22</v>
      </c>
    </row>
    <row r="2960" spans="1:15" x14ac:dyDescent="0.35">
      <c r="A2960" t="s">
        <v>9123</v>
      </c>
      <c r="B2960" t="s">
        <v>17842</v>
      </c>
      <c r="C2960" t="s">
        <v>22</v>
      </c>
      <c r="D2960" t="s">
        <v>22</v>
      </c>
      <c r="E2960" t="s">
        <v>14334</v>
      </c>
      <c r="F2960" t="s">
        <v>13347</v>
      </c>
      <c r="G2960" t="s">
        <v>22</v>
      </c>
      <c r="H2960" t="s">
        <v>22</v>
      </c>
      <c r="I2960" t="s">
        <v>22</v>
      </c>
      <c r="J2960" t="s">
        <v>22</v>
      </c>
      <c r="K2960" t="s">
        <v>22</v>
      </c>
      <c r="L2960" t="s">
        <v>22</v>
      </c>
      <c r="M2960" t="s">
        <v>17842</v>
      </c>
      <c r="N2960" t="s">
        <v>22</v>
      </c>
      <c r="O2960" t="s">
        <v>22</v>
      </c>
    </row>
    <row r="2961" spans="1:15" x14ac:dyDescent="0.35">
      <c r="A2961" t="s">
        <v>9123</v>
      </c>
      <c r="B2961" t="s">
        <v>17843</v>
      </c>
      <c r="C2961" t="s">
        <v>22</v>
      </c>
      <c r="D2961" t="s">
        <v>22</v>
      </c>
      <c r="E2961" t="s">
        <v>14334</v>
      </c>
      <c r="F2961" t="s">
        <v>13347</v>
      </c>
      <c r="G2961" t="s">
        <v>22</v>
      </c>
      <c r="H2961" t="s">
        <v>22</v>
      </c>
      <c r="I2961" t="s">
        <v>22</v>
      </c>
      <c r="J2961" t="s">
        <v>22</v>
      </c>
      <c r="K2961" t="s">
        <v>22</v>
      </c>
      <c r="L2961" t="s">
        <v>22</v>
      </c>
      <c r="M2961" t="s">
        <v>17843</v>
      </c>
      <c r="N2961" t="s">
        <v>22</v>
      </c>
      <c r="O2961" t="s">
        <v>22</v>
      </c>
    </row>
    <row r="2962" spans="1:15" x14ac:dyDescent="0.35">
      <c r="A2962" t="s">
        <v>9123</v>
      </c>
      <c r="B2962" t="s">
        <v>17844</v>
      </c>
      <c r="C2962" t="s">
        <v>22</v>
      </c>
      <c r="D2962" t="s">
        <v>22</v>
      </c>
      <c r="E2962" t="s">
        <v>14334</v>
      </c>
      <c r="F2962" t="s">
        <v>13347</v>
      </c>
      <c r="G2962" t="s">
        <v>22</v>
      </c>
      <c r="H2962" t="s">
        <v>22</v>
      </c>
      <c r="I2962" t="s">
        <v>22</v>
      </c>
      <c r="J2962" t="s">
        <v>22</v>
      </c>
      <c r="K2962" t="s">
        <v>22</v>
      </c>
      <c r="L2962" t="s">
        <v>22</v>
      </c>
      <c r="M2962" t="s">
        <v>17844</v>
      </c>
      <c r="N2962" t="s">
        <v>22</v>
      </c>
      <c r="O2962" t="s">
        <v>22</v>
      </c>
    </row>
    <row r="2963" spans="1:15" x14ac:dyDescent="0.35">
      <c r="A2963" t="s">
        <v>9123</v>
      </c>
      <c r="B2963" t="s">
        <v>17845</v>
      </c>
      <c r="C2963" t="s">
        <v>22</v>
      </c>
      <c r="D2963" t="s">
        <v>22</v>
      </c>
      <c r="E2963" t="s">
        <v>14334</v>
      </c>
      <c r="F2963" t="s">
        <v>13347</v>
      </c>
      <c r="G2963" t="s">
        <v>22</v>
      </c>
      <c r="H2963" t="s">
        <v>7046</v>
      </c>
      <c r="I2963" t="s">
        <v>22</v>
      </c>
      <c r="J2963" t="s">
        <v>22</v>
      </c>
      <c r="K2963" t="s">
        <v>22</v>
      </c>
      <c r="L2963" t="s">
        <v>22</v>
      </c>
      <c r="M2963" t="s">
        <v>17845</v>
      </c>
      <c r="N2963" t="s">
        <v>22</v>
      </c>
      <c r="O2963" t="s">
        <v>22</v>
      </c>
    </row>
    <row r="2964" spans="1:15" x14ac:dyDescent="0.35">
      <c r="A2964" t="s">
        <v>9123</v>
      </c>
      <c r="B2964" t="s">
        <v>17846</v>
      </c>
      <c r="C2964" t="s">
        <v>22</v>
      </c>
      <c r="D2964" t="s">
        <v>22</v>
      </c>
      <c r="E2964" t="s">
        <v>14334</v>
      </c>
      <c r="F2964" t="s">
        <v>13351</v>
      </c>
      <c r="G2964" t="s">
        <v>22</v>
      </c>
      <c r="H2964" t="s">
        <v>7048</v>
      </c>
      <c r="I2964" t="s">
        <v>7029</v>
      </c>
      <c r="J2964" t="s">
        <v>22</v>
      </c>
      <c r="K2964" t="s">
        <v>22</v>
      </c>
      <c r="L2964" t="s">
        <v>22</v>
      </c>
      <c r="M2964" t="s">
        <v>17846</v>
      </c>
      <c r="N2964" t="s">
        <v>22</v>
      </c>
      <c r="O2964" t="s">
        <v>22</v>
      </c>
    </row>
    <row r="2965" spans="1:15" x14ac:dyDescent="0.35">
      <c r="A2965" t="s">
        <v>9123</v>
      </c>
      <c r="B2965" t="s">
        <v>17847</v>
      </c>
      <c r="C2965" t="s">
        <v>22</v>
      </c>
      <c r="D2965" t="s">
        <v>22</v>
      </c>
      <c r="E2965" t="s">
        <v>14334</v>
      </c>
      <c r="F2965" t="s">
        <v>13347</v>
      </c>
      <c r="G2965" t="s">
        <v>22</v>
      </c>
      <c r="H2965" t="s">
        <v>22</v>
      </c>
      <c r="I2965" t="s">
        <v>22</v>
      </c>
      <c r="J2965" t="s">
        <v>22</v>
      </c>
      <c r="K2965" t="s">
        <v>22</v>
      </c>
      <c r="L2965" t="s">
        <v>22</v>
      </c>
      <c r="M2965" t="s">
        <v>17847</v>
      </c>
      <c r="N2965" t="s">
        <v>22</v>
      </c>
      <c r="O2965" t="s">
        <v>22</v>
      </c>
    </row>
    <row r="2966" spans="1:15" x14ac:dyDescent="0.35">
      <c r="A2966" t="s">
        <v>9123</v>
      </c>
      <c r="B2966" t="s">
        <v>14724</v>
      </c>
      <c r="C2966" t="s">
        <v>22</v>
      </c>
      <c r="D2966" t="s">
        <v>22</v>
      </c>
      <c r="E2966" t="s">
        <v>13352</v>
      </c>
      <c r="F2966" t="s">
        <v>13351</v>
      </c>
      <c r="G2966" t="s">
        <v>22</v>
      </c>
      <c r="H2966" t="s">
        <v>22</v>
      </c>
      <c r="I2966" t="s">
        <v>22</v>
      </c>
      <c r="J2966" t="s">
        <v>22</v>
      </c>
      <c r="K2966" t="s">
        <v>22</v>
      </c>
      <c r="L2966" t="s">
        <v>22</v>
      </c>
      <c r="M2966" t="s">
        <v>14724</v>
      </c>
      <c r="N2966" t="s">
        <v>22</v>
      </c>
      <c r="O2966" t="s">
        <v>22</v>
      </c>
    </row>
    <row r="2967" spans="1:15" x14ac:dyDescent="0.35">
      <c r="A2967" t="s">
        <v>9123</v>
      </c>
      <c r="B2967" t="s">
        <v>17848</v>
      </c>
      <c r="C2967" t="s">
        <v>22</v>
      </c>
      <c r="D2967" t="s">
        <v>22</v>
      </c>
      <c r="E2967" t="s">
        <v>15173</v>
      </c>
      <c r="F2967" t="s">
        <v>9900</v>
      </c>
      <c r="G2967" t="s">
        <v>22</v>
      </c>
      <c r="H2967" t="s">
        <v>7052</v>
      </c>
      <c r="I2967" t="s">
        <v>7025</v>
      </c>
      <c r="J2967" t="s">
        <v>22</v>
      </c>
      <c r="K2967" t="s">
        <v>22</v>
      </c>
      <c r="L2967">
        <v>87</v>
      </c>
      <c r="M2967" t="s">
        <v>17848</v>
      </c>
      <c r="N2967" t="s">
        <v>22</v>
      </c>
      <c r="O2967" t="s">
        <v>22</v>
      </c>
    </row>
    <row r="2968" spans="1:15" x14ac:dyDescent="0.35">
      <c r="A2968" t="s">
        <v>9123</v>
      </c>
      <c r="B2968" t="s">
        <v>17849</v>
      </c>
      <c r="C2968" t="s">
        <v>22</v>
      </c>
      <c r="D2968" t="s">
        <v>22</v>
      </c>
      <c r="E2968" t="s">
        <v>14334</v>
      </c>
      <c r="F2968" t="s">
        <v>13347</v>
      </c>
      <c r="G2968" t="s">
        <v>22</v>
      </c>
      <c r="H2968" t="s">
        <v>22</v>
      </c>
      <c r="I2968" t="s">
        <v>22</v>
      </c>
      <c r="J2968" t="s">
        <v>22</v>
      </c>
      <c r="K2968" t="s">
        <v>22</v>
      </c>
      <c r="L2968" t="s">
        <v>22</v>
      </c>
      <c r="M2968" t="s">
        <v>17849</v>
      </c>
      <c r="N2968" t="s">
        <v>22</v>
      </c>
      <c r="O2968" t="s">
        <v>22</v>
      </c>
    </row>
    <row r="2969" spans="1:15" x14ac:dyDescent="0.35">
      <c r="A2969" t="s">
        <v>9123</v>
      </c>
      <c r="B2969" t="s">
        <v>17850</v>
      </c>
      <c r="C2969" t="s">
        <v>22</v>
      </c>
      <c r="D2969" t="s">
        <v>22</v>
      </c>
      <c r="E2969" t="s">
        <v>14334</v>
      </c>
      <c r="F2969" t="s">
        <v>13347</v>
      </c>
      <c r="G2969" t="s">
        <v>22</v>
      </c>
      <c r="H2969" t="s">
        <v>7046</v>
      </c>
      <c r="I2969" t="s">
        <v>22</v>
      </c>
      <c r="J2969" t="s">
        <v>22</v>
      </c>
      <c r="K2969" t="s">
        <v>22</v>
      </c>
      <c r="L2969" t="s">
        <v>22</v>
      </c>
      <c r="M2969" t="s">
        <v>17850</v>
      </c>
      <c r="N2969" t="s">
        <v>22</v>
      </c>
      <c r="O2969" t="s">
        <v>22</v>
      </c>
    </row>
    <row r="2970" spans="1:15" x14ac:dyDescent="0.35">
      <c r="A2970" t="s">
        <v>9123</v>
      </c>
      <c r="B2970" t="s">
        <v>17851</v>
      </c>
      <c r="C2970" t="s">
        <v>22</v>
      </c>
      <c r="D2970" t="s">
        <v>22</v>
      </c>
      <c r="E2970" t="s">
        <v>15173</v>
      </c>
      <c r="F2970" t="s">
        <v>9900</v>
      </c>
      <c r="G2970" t="s">
        <v>22</v>
      </c>
      <c r="H2970" t="s">
        <v>22</v>
      </c>
      <c r="I2970" t="s">
        <v>22</v>
      </c>
      <c r="J2970" t="s">
        <v>22</v>
      </c>
      <c r="K2970" t="s">
        <v>22</v>
      </c>
      <c r="L2970" t="s">
        <v>22</v>
      </c>
      <c r="M2970" t="s">
        <v>17851</v>
      </c>
      <c r="N2970" t="s">
        <v>22</v>
      </c>
      <c r="O2970" t="s">
        <v>22</v>
      </c>
    </row>
    <row r="2971" spans="1:15" x14ac:dyDescent="0.35">
      <c r="A2971" t="s">
        <v>9123</v>
      </c>
      <c r="B2971" t="s">
        <v>17852</v>
      </c>
      <c r="C2971" t="s">
        <v>22</v>
      </c>
      <c r="D2971" t="s">
        <v>22</v>
      </c>
      <c r="E2971" t="s">
        <v>13352</v>
      </c>
      <c r="F2971" t="s">
        <v>13351</v>
      </c>
      <c r="G2971" t="s">
        <v>22</v>
      </c>
      <c r="H2971" t="s">
        <v>22</v>
      </c>
      <c r="I2971" t="s">
        <v>22</v>
      </c>
      <c r="J2971" t="s">
        <v>22</v>
      </c>
      <c r="K2971" t="s">
        <v>22</v>
      </c>
      <c r="L2971" t="s">
        <v>22</v>
      </c>
      <c r="M2971" t="s">
        <v>17852</v>
      </c>
      <c r="N2971" t="s">
        <v>22</v>
      </c>
      <c r="O2971" t="s">
        <v>22</v>
      </c>
    </row>
    <row r="2972" spans="1:15" x14ac:dyDescent="0.35">
      <c r="A2972" t="s">
        <v>9123</v>
      </c>
      <c r="B2972" t="s">
        <v>17853</v>
      </c>
      <c r="C2972" t="s">
        <v>22</v>
      </c>
      <c r="D2972" t="s">
        <v>22</v>
      </c>
      <c r="E2972" t="s">
        <v>14334</v>
      </c>
      <c r="F2972" t="s">
        <v>13347</v>
      </c>
      <c r="G2972" t="s">
        <v>22</v>
      </c>
      <c r="H2972" t="s">
        <v>7052</v>
      </c>
      <c r="I2972" t="s">
        <v>7029</v>
      </c>
      <c r="J2972" t="s">
        <v>22</v>
      </c>
      <c r="K2972" t="s">
        <v>22</v>
      </c>
      <c r="L2972" t="s">
        <v>22</v>
      </c>
      <c r="M2972" t="s">
        <v>17853</v>
      </c>
      <c r="N2972" t="s">
        <v>22</v>
      </c>
      <c r="O2972" t="s">
        <v>22</v>
      </c>
    </row>
    <row r="2973" spans="1:15" x14ac:dyDescent="0.35">
      <c r="A2973" t="s">
        <v>9123</v>
      </c>
      <c r="B2973" t="s">
        <v>17854</v>
      </c>
      <c r="C2973" t="s">
        <v>22</v>
      </c>
      <c r="D2973" t="s">
        <v>22</v>
      </c>
      <c r="E2973" t="s">
        <v>14334</v>
      </c>
      <c r="F2973" t="s">
        <v>13347</v>
      </c>
      <c r="G2973" t="s">
        <v>22</v>
      </c>
      <c r="H2973" t="s">
        <v>22</v>
      </c>
      <c r="I2973" t="s">
        <v>22</v>
      </c>
      <c r="J2973" t="s">
        <v>22</v>
      </c>
      <c r="K2973" t="s">
        <v>22</v>
      </c>
      <c r="L2973" t="s">
        <v>22</v>
      </c>
      <c r="M2973" t="s">
        <v>17854</v>
      </c>
      <c r="N2973" t="s">
        <v>22</v>
      </c>
      <c r="O2973" t="s">
        <v>22</v>
      </c>
    </row>
    <row r="2974" spans="1:15" x14ac:dyDescent="0.35">
      <c r="A2974" t="s">
        <v>9123</v>
      </c>
      <c r="B2974" t="s">
        <v>17855</v>
      </c>
      <c r="C2974" t="s">
        <v>22</v>
      </c>
      <c r="D2974" t="s">
        <v>22</v>
      </c>
      <c r="E2974" t="s">
        <v>13352</v>
      </c>
      <c r="F2974" t="s">
        <v>13351</v>
      </c>
      <c r="G2974" t="s">
        <v>22</v>
      </c>
      <c r="H2974" t="s">
        <v>22</v>
      </c>
      <c r="I2974" t="s">
        <v>22</v>
      </c>
      <c r="J2974" t="s">
        <v>22</v>
      </c>
      <c r="K2974" t="s">
        <v>22</v>
      </c>
      <c r="L2974" t="s">
        <v>22</v>
      </c>
      <c r="M2974" t="s">
        <v>17855</v>
      </c>
      <c r="N2974" t="s">
        <v>22</v>
      </c>
      <c r="O2974" t="s">
        <v>22</v>
      </c>
    </row>
    <row r="2975" spans="1:15" x14ac:dyDescent="0.35">
      <c r="A2975" t="s">
        <v>9123</v>
      </c>
      <c r="B2975" t="s">
        <v>17856</v>
      </c>
      <c r="C2975" t="s">
        <v>22</v>
      </c>
      <c r="D2975" t="s">
        <v>22</v>
      </c>
      <c r="E2975" t="s">
        <v>14334</v>
      </c>
      <c r="F2975" t="s">
        <v>13347</v>
      </c>
      <c r="G2975" t="s">
        <v>22</v>
      </c>
      <c r="H2975" t="s">
        <v>7048</v>
      </c>
      <c r="I2975" t="s">
        <v>22</v>
      </c>
      <c r="J2975" t="s">
        <v>22</v>
      </c>
      <c r="K2975" t="s">
        <v>22</v>
      </c>
      <c r="L2975" t="s">
        <v>22</v>
      </c>
      <c r="M2975" t="s">
        <v>17857</v>
      </c>
      <c r="N2975" t="s">
        <v>22</v>
      </c>
      <c r="O2975" t="s">
        <v>22</v>
      </c>
    </row>
    <row r="2976" spans="1:15" x14ac:dyDescent="0.35">
      <c r="A2976" t="s">
        <v>9123</v>
      </c>
      <c r="B2976" t="s">
        <v>17858</v>
      </c>
      <c r="C2976" t="s">
        <v>22</v>
      </c>
      <c r="D2976" t="s">
        <v>22</v>
      </c>
      <c r="E2976" t="s">
        <v>14334</v>
      </c>
      <c r="F2976" t="s">
        <v>13347</v>
      </c>
      <c r="G2976" t="s">
        <v>22</v>
      </c>
      <c r="H2976" t="s">
        <v>22</v>
      </c>
      <c r="I2976" t="s">
        <v>22</v>
      </c>
      <c r="J2976" t="s">
        <v>22</v>
      </c>
      <c r="K2976" t="s">
        <v>22</v>
      </c>
      <c r="L2976" t="s">
        <v>22</v>
      </c>
      <c r="M2976" t="s">
        <v>17858</v>
      </c>
      <c r="N2976" t="s">
        <v>22</v>
      </c>
      <c r="O2976" t="s">
        <v>22</v>
      </c>
    </row>
    <row r="2977" spans="1:15" x14ac:dyDescent="0.35">
      <c r="A2977" t="s">
        <v>9123</v>
      </c>
      <c r="B2977" t="s">
        <v>17859</v>
      </c>
      <c r="C2977" t="s">
        <v>22</v>
      </c>
      <c r="D2977" t="s">
        <v>22</v>
      </c>
      <c r="E2977" t="s">
        <v>14334</v>
      </c>
      <c r="F2977" t="s">
        <v>13347</v>
      </c>
      <c r="G2977" t="s">
        <v>22</v>
      </c>
      <c r="H2977" t="s">
        <v>7046</v>
      </c>
      <c r="I2977" t="s">
        <v>22</v>
      </c>
      <c r="J2977" t="s">
        <v>22</v>
      </c>
      <c r="K2977" t="s">
        <v>22</v>
      </c>
      <c r="L2977" t="s">
        <v>22</v>
      </c>
      <c r="M2977" t="s">
        <v>17859</v>
      </c>
      <c r="N2977" t="s">
        <v>22</v>
      </c>
      <c r="O2977" t="s">
        <v>22</v>
      </c>
    </row>
    <row r="2978" spans="1:15" x14ac:dyDescent="0.35">
      <c r="A2978" t="s">
        <v>9123</v>
      </c>
      <c r="B2978" t="s">
        <v>17860</v>
      </c>
      <c r="C2978" t="s">
        <v>22</v>
      </c>
      <c r="D2978" t="s">
        <v>22</v>
      </c>
      <c r="E2978" t="s">
        <v>14334</v>
      </c>
      <c r="F2978" t="s">
        <v>13347</v>
      </c>
      <c r="G2978" t="s">
        <v>22</v>
      </c>
      <c r="H2978" t="s">
        <v>22</v>
      </c>
      <c r="I2978" t="s">
        <v>22</v>
      </c>
      <c r="J2978" t="s">
        <v>22</v>
      </c>
      <c r="K2978" t="s">
        <v>22</v>
      </c>
      <c r="L2978" t="s">
        <v>22</v>
      </c>
      <c r="M2978" t="s">
        <v>17860</v>
      </c>
      <c r="N2978" t="s">
        <v>22</v>
      </c>
      <c r="O2978" t="s">
        <v>22</v>
      </c>
    </row>
    <row r="2979" spans="1:15" x14ac:dyDescent="0.35">
      <c r="A2979" t="s">
        <v>9123</v>
      </c>
      <c r="B2979" t="s">
        <v>17861</v>
      </c>
      <c r="C2979" t="s">
        <v>22</v>
      </c>
      <c r="D2979" t="s">
        <v>22</v>
      </c>
      <c r="E2979" t="s">
        <v>14334</v>
      </c>
      <c r="F2979" t="s">
        <v>13347</v>
      </c>
      <c r="G2979" t="s">
        <v>22</v>
      </c>
      <c r="H2979" t="s">
        <v>22</v>
      </c>
      <c r="I2979" t="s">
        <v>22</v>
      </c>
      <c r="J2979" t="s">
        <v>22</v>
      </c>
      <c r="K2979" t="s">
        <v>22</v>
      </c>
      <c r="L2979" t="s">
        <v>22</v>
      </c>
      <c r="M2979" t="s">
        <v>17861</v>
      </c>
      <c r="N2979" t="s">
        <v>22</v>
      </c>
      <c r="O2979" t="s">
        <v>22</v>
      </c>
    </row>
    <row r="2980" spans="1:15" x14ac:dyDescent="0.35">
      <c r="A2980" t="s">
        <v>9123</v>
      </c>
      <c r="B2980" t="s">
        <v>17862</v>
      </c>
      <c r="C2980" t="s">
        <v>22</v>
      </c>
      <c r="D2980" t="s">
        <v>22</v>
      </c>
      <c r="E2980" t="s">
        <v>14334</v>
      </c>
      <c r="F2980" t="s">
        <v>13347</v>
      </c>
      <c r="G2980" t="s">
        <v>22</v>
      </c>
      <c r="H2980" t="s">
        <v>22</v>
      </c>
      <c r="I2980" t="s">
        <v>22</v>
      </c>
      <c r="J2980" t="s">
        <v>22</v>
      </c>
      <c r="K2980" t="s">
        <v>22</v>
      </c>
      <c r="L2980" t="s">
        <v>22</v>
      </c>
      <c r="M2980" t="s">
        <v>17861</v>
      </c>
      <c r="N2980" t="s">
        <v>22</v>
      </c>
      <c r="O2980" t="s">
        <v>22</v>
      </c>
    </row>
    <row r="2981" spans="1:15" x14ac:dyDescent="0.35">
      <c r="A2981" t="s">
        <v>9123</v>
      </c>
      <c r="B2981" t="s">
        <v>17863</v>
      </c>
      <c r="C2981" t="s">
        <v>22</v>
      </c>
      <c r="D2981" t="s">
        <v>22</v>
      </c>
      <c r="E2981" t="s">
        <v>14334</v>
      </c>
      <c r="F2981" t="s">
        <v>13347</v>
      </c>
      <c r="G2981" t="s">
        <v>22</v>
      </c>
      <c r="H2981" t="s">
        <v>22</v>
      </c>
      <c r="I2981" t="s">
        <v>22</v>
      </c>
      <c r="J2981" t="s">
        <v>22</v>
      </c>
      <c r="K2981" t="s">
        <v>22</v>
      </c>
      <c r="L2981" t="s">
        <v>22</v>
      </c>
      <c r="M2981" t="s">
        <v>17864</v>
      </c>
      <c r="N2981" t="s">
        <v>22</v>
      </c>
      <c r="O2981" t="s">
        <v>22</v>
      </c>
    </row>
    <row r="2982" spans="1:15" x14ac:dyDescent="0.35">
      <c r="A2982" t="s">
        <v>9123</v>
      </c>
      <c r="B2982" t="s">
        <v>17865</v>
      </c>
      <c r="C2982" t="s">
        <v>22</v>
      </c>
      <c r="D2982" t="s">
        <v>22</v>
      </c>
      <c r="E2982" t="s">
        <v>14334</v>
      </c>
      <c r="F2982" t="s">
        <v>13347</v>
      </c>
      <c r="G2982" t="s">
        <v>22</v>
      </c>
      <c r="H2982" t="s">
        <v>490</v>
      </c>
      <c r="I2982" t="s">
        <v>22</v>
      </c>
      <c r="J2982" t="s">
        <v>22</v>
      </c>
      <c r="K2982" t="s">
        <v>22</v>
      </c>
      <c r="L2982" t="s">
        <v>22</v>
      </c>
      <c r="M2982" t="s">
        <v>17866</v>
      </c>
      <c r="N2982" t="s">
        <v>22</v>
      </c>
      <c r="O2982" t="s">
        <v>22</v>
      </c>
    </row>
    <row r="2983" spans="1:15" x14ac:dyDescent="0.35">
      <c r="A2983" t="s">
        <v>9123</v>
      </c>
      <c r="B2983" t="s">
        <v>17867</v>
      </c>
      <c r="C2983" t="s">
        <v>22</v>
      </c>
      <c r="D2983" t="s">
        <v>22</v>
      </c>
      <c r="E2983" t="s">
        <v>14334</v>
      </c>
      <c r="F2983" t="s">
        <v>13347</v>
      </c>
      <c r="G2983" t="s">
        <v>22</v>
      </c>
      <c r="H2983" t="s">
        <v>7046</v>
      </c>
      <c r="I2983" t="s">
        <v>22</v>
      </c>
      <c r="J2983" t="s">
        <v>22</v>
      </c>
      <c r="K2983" t="s">
        <v>22</v>
      </c>
      <c r="L2983" t="s">
        <v>22</v>
      </c>
      <c r="M2983" t="s">
        <v>17867</v>
      </c>
      <c r="N2983" t="s">
        <v>22</v>
      </c>
      <c r="O2983" t="s">
        <v>22</v>
      </c>
    </row>
    <row r="2984" spans="1:15" x14ac:dyDescent="0.35">
      <c r="A2984" t="s">
        <v>9123</v>
      </c>
      <c r="B2984" t="s">
        <v>17868</v>
      </c>
      <c r="C2984" t="s">
        <v>22</v>
      </c>
      <c r="D2984" t="s">
        <v>22</v>
      </c>
      <c r="E2984" t="s">
        <v>14334</v>
      </c>
      <c r="F2984" t="s">
        <v>13347</v>
      </c>
      <c r="G2984" t="s">
        <v>22</v>
      </c>
      <c r="H2984" t="s">
        <v>22</v>
      </c>
      <c r="I2984" t="s">
        <v>22</v>
      </c>
      <c r="J2984" t="s">
        <v>22</v>
      </c>
      <c r="K2984" t="s">
        <v>22</v>
      </c>
      <c r="L2984" t="s">
        <v>22</v>
      </c>
      <c r="M2984" t="s">
        <v>17868</v>
      </c>
      <c r="N2984" t="s">
        <v>22</v>
      </c>
      <c r="O2984" t="s">
        <v>22</v>
      </c>
    </row>
    <row r="2985" spans="1:15" x14ac:dyDescent="0.35">
      <c r="A2985" t="s">
        <v>9123</v>
      </c>
      <c r="B2985" t="s">
        <v>17869</v>
      </c>
      <c r="C2985" t="s">
        <v>22</v>
      </c>
      <c r="D2985" t="s">
        <v>22</v>
      </c>
      <c r="E2985" t="s">
        <v>14334</v>
      </c>
      <c r="F2985" t="s">
        <v>13347</v>
      </c>
      <c r="G2985" t="s">
        <v>22</v>
      </c>
      <c r="H2985" t="s">
        <v>22</v>
      </c>
      <c r="I2985" t="s">
        <v>22</v>
      </c>
      <c r="J2985" t="s">
        <v>22</v>
      </c>
      <c r="K2985" t="s">
        <v>22</v>
      </c>
      <c r="L2985" t="s">
        <v>22</v>
      </c>
      <c r="M2985" t="s">
        <v>17869</v>
      </c>
      <c r="N2985" t="s">
        <v>22</v>
      </c>
      <c r="O2985" t="s">
        <v>22</v>
      </c>
    </row>
    <row r="2986" spans="1:15" x14ac:dyDescent="0.35">
      <c r="A2986" t="s">
        <v>9123</v>
      </c>
      <c r="B2986" t="s">
        <v>17870</v>
      </c>
      <c r="C2986" t="s">
        <v>22</v>
      </c>
      <c r="D2986" t="s">
        <v>22</v>
      </c>
      <c r="E2986" t="s">
        <v>14334</v>
      </c>
      <c r="F2986" t="s">
        <v>13347</v>
      </c>
      <c r="G2986" t="s">
        <v>22</v>
      </c>
      <c r="H2986" t="s">
        <v>22</v>
      </c>
      <c r="I2986" t="s">
        <v>22</v>
      </c>
      <c r="J2986" t="s">
        <v>22</v>
      </c>
      <c r="K2986" t="s">
        <v>22</v>
      </c>
      <c r="L2986" t="s">
        <v>22</v>
      </c>
      <c r="M2986" t="s">
        <v>17870</v>
      </c>
      <c r="N2986" t="s">
        <v>22</v>
      </c>
      <c r="O2986" t="s">
        <v>22</v>
      </c>
    </row>
    <row r="2987" spans="1:15" x14ac:dyDescent="0.35">
      <c r="A2987" t="s">
        <v>9123</v>
      </c>
      <c r="B2987" t="s">
        <v>17871</v>
      </c>
      <c r="C2987" t="s">
        <v>22</v>
      </c>
      <c r="D2987" t="s">
        <v>22</v>
      </c>
      <c r="E2987" t="s">
        <v>13352</v>
      </c>
      <c r="F2987" t="s">
        <v>13351</v>
      </c>
      <c r="G2987" t="s">
        <v>22</v>
      </c>
      <c r="H2987" t="s">
        <v>7054</v>
      </c>
      <c r="I2987" t="s">
        <v>17872</v>
      </c>
      <c r="J2987" t="s">
        <v>17873</v>
      </c>
      <c r="K2987" t="s">
        <v>22</v>
      </c>
      <c r="L2987" t="s">
        <v>22</v>
      </c>
      <c r="M2987" t="s">
        <v>17871</v>
      </c>
      <c r="N2987" t="s">
        <v>22</v>
      </c>
      <c r="O2987" t="s">
        <v>22</v>
      </c>
    </row>
    <row r="2988" spans="1:15" x14ac:dyDescent="0.35">
      <c r="A2988" t="s">
        <v>9123</v>
      </c>
      <c r="B2988" t="s">
        <v>17874</v>
      </c>
      <c r="C2988" t="s">
        <v>22</v>
      </c>
      <c r="D2988" t="s">
        <v>22</v>
      </c>
      <c r="E2988" t="s">
        <v>14334</v>
      </c>
      <c r="F2988" t="s">
        <v>13347</v>
      </c>
      <c r="G2988" t="s">
        <v>22</v>
      </c>
      <c r="H2988" t="s">
        <v>7046</v>
      </c>
      <c r="I2988" t="s">
        <v>22</v>
      </c>
      <c r="J2988" t="s">
        <v>22</v>
      </c>
      <c r="K2988" t="s">
        <v>22</v>
      </c>
      <c r="L2988" t="s">
        <v>22</v>
      </c>
      <c r="M2988" t="s">
        <v>17874</v>
      </c>
      <c r="N2988" t="s">
        <v>22</v>
      </c>
      <c r="O2988" t="s">
        <v>22</v>
      </c>
    </row>
    <row r="2989" spans="1:15" x14ac:dyDescent="0.35">
      <c r="A2989" t="s">
        <v>9123</v>
      </c>
      <c r="B2989" t="s">
        <v>17875</v>
      </c>
      <c r="C2989" t="s">
        <v>22</v>
      </c>
      <c r="D2989" t="s">
        <v>22</v>
      </c>
      <c r="E2989" t="s">
        <v>14951</v>
      </c>
      <c r="F2989" t="s">
        <v>13347</v>
      </c>
      <c r="G2989" t="s">
        <v>22</v>
      </c>
      <c r="H2989" t="s">
        <v>22</v>
      </c>
      <c r="I2989" t="s">
        <v>22</v>
      </c>
      <c r="J2989" t="s">
        <v>22</v>
      </c>
      <c r="K2989" t="s">
        <v>22</v>
      </c>
      <c r="L2989" t="s">
        <v>22</v>
      </c>
      <c r="M2989" t="s">
        <v>17875</v>
      </c>
      <c r="N2989" t="s">
        <v>22</v>
      </c>
      <c r="O2989" t="s">
        <v>22</v>
      </c>
    </row>
    <row r="2990" spans="1:15" x14ac:dyDescent="0.35">
      <c r="A2990" t="s">
        <v>9123</v>
      </c>
      <c r="B2990" t="s">
        <v>17876</v>
      </c>
      <c r="C2990" t="s">
        <v>22</v>
      </c>
      <c r="D2990" t="s">
        <v>22</v>
      </c>
      <c r="E2990" t="s">
        <v>14334</v>
      </c>
      <c r="F2990" t="s">
        <v>13347</v>
      </c>
      <c r="G2990" t="s">
        <v>22</v>
      </c>
      <c r="H2990" t="s">
        <v>22</v>
      </c>
      <c r="I2990" t="s">
        <v>22</v>
      </c>
      <c r="J2990" t="s">
        <v>22</v>
      </c>
      <c r="K2990" t="s">
        <v>22</v>
      </c>
      <c r="L2990" t="s">
        <v>22</v>
      </c>
      <c r="M2990" t="s">
        <v>17876</v>
      </c>
      <c r="N2990" t="s">
        <v>22</v>
      </c>
      <c r="O2990" t="s">
        <v>22</v>
      </c>
    </row>
    <row r="2991" spans="1:15" x14ac:dyDescent="0.35">
      <c r="A2991" t="s">
        <v>9123</v>
      </c>
      <c r="B2991" t="s">
        <v>17877</v>
      </c>
      <c r="C2991" t="s">
        <v>22</v>
      </c>
      <c r="D2991" t="s">
        <v>22</v>
      </c>
      <c r="E2991" t="s">
        <v>14334</v>
      </c>
      <c r="F2991" t="s">
        <v>13347</v>
      </c>
      <c r="G2991" t="s">
        <v>22</v>
      </c>
      <c r="H2991" t="s">
        <v>22</v>
      </c>
      <c r="I2991" t="s">
        <v>22</v>
      </c>
      <c r="J2991" t="s">
        <v>22</v>
      </c>
      <c r="K2991" t="s">
        <v>22</v>
      </c>
      <c r="L2991" t="s">
        <v>22</v>
      </c>
      <c r="M2991" t="s">
        <v>17877</v>
      </c>
      <c r="N2991" t="s">
        <v>22</v>
      </c>
      <c r="O2991" t="s">
        <v>22</v>
      </c>
    </row>
    <row r="2992" spans="1:15" x14ac:dyDescent="0.35">
      <c r="A2992" t="s">
        <v>9123</v>
      </c>
      <c r="B2992" t="s">
        <v>17878</v>
      </c>
      <c r="C2992" t="s">
        <v>22</v>
      </c>
      <c r="D2992" t="s">
        <v>22</v>
      </c>
      <c r="E2992" t="s">
        <v>13352</v>
      </c>
      <c r="F2992" t="s">
        <v>13351</v>
      </c>
      <c r="G2992" t="s">
        <v>22</v>
      </c>
      <c r="H2992" t="s">
        <v>7054</v>
      </c>
      <c r="I2992" t="s">
        <v>22</v>
      </c>
      <c r="J2992" t="s">
        <v>22</v>
      </c>
      <c r="K2992" t="s">
        <v>22</v>
      </c>
      <c r="L2992" t="s">
        <v>22</v>
      </c>
      <c r="M2992" t="s">
        <v>17878</v>
      </c>
      <c r="N2992" t="s">
        <v>22</v>
      </c>
      <c r="O2992" t="s">
        <v>22</v>
      </c>
    </row>
    <row r="2993" spans="1:15" x14ac:dyDescent="0.35">
      <c r="A2993" t="s">
        <v>9123</v>
      </c>
      <c r="B2993" t="s">
        <v>17879</v>
      </c>
      <c r="C2993" t="s">
        <v>22</v>
      </c>
      <c r="D2993" t="s">
        <v>22</v>
      </c>
      <c r="E2993" t="s">
        <v>14334</v>
      </c>
      <c r="F2993" t="s">
        <v>13347</v>
      </c>
      <c r="G2993" t="s">
        <v>22</v>
      </c>
      <c r="H2993" t="s">
        <v>22</v>
      </c>
      <c r="I2993" t="s">
        <v>22</v>
      </c>
      <c r="J2993" t="s">
        <v>22</v>
      </c>
      <c r="K2993" t="s">
        <v>22</v>
      </c>
      <c r="L2993" t="s">
        <v>22</v>
      </c>
      <c r="M2993" t="s">
        <v>17879</v>
      </c>
      <c r="N2993" t="s">
        <v>22</v>
      </c>
      <c r="O2993" t="s">
        <v>22</v>
      </c>
    </row>
    <row r="2994" spans="1:15" x14ac:dyDescent="0.35">
      <c r="A2994" t="s">
        <v>9123</v>
      </c>
      <c r="B2994" t="s">
        <v>17880</v>
      </c>
      <c r="C2994" t="s">
        <v>22</v>
      </c>
      <c r="D2994" t="s">
        <v>22</v>
      </c>
      <c r="E2994" t="s">
        <v>14334</v>
      </c>
      <c r="F2994" t="s">
        <v>13347</v>
      </c>
      <c r="G2994" t="s">
        <v>22</v>
      </c>
      <c r="H2994" t="s">
        <v>22</v>
      </c>
      <c r="I2994" t="s">
        <v>22</v>
      </c>
      <c r="J2994" t="s">
        <v>22</v>
      </c>
      <c r="K2994" t="s">
        <v>22</v>
      </c>
      <c r="L2994" t="s">
        <v>22</v>
      </c>
      <c r="M2994" t="s">
        <v>17880</v>
      </c>
      <c r="N2994" t="s">
        <v>22</v>
      </c>
      <c r="O2994" t="s">
        <v>22</v>
      </c>
    </row>
    <row r="2995" spans="1:15" x14ac:dyDescent="0.35">
      <c r="A2995" t="s">
        <v>9123</v>
      </c>
      <c r="B2995" t="s">
        <v>17881</v>
      </c>
      <c r="C2995" t="s">
        <v>22</v>
      </c>
      <c r="D2995" t="s">
        <v>22</v>
      </c>
      <c r="E2995" t="s">
        <v>13352</v>
      </c>
      <c r="F2995" t="s">
        <v>13351</v>
      </c>
      <c r="G2995" t="s">
        <v>22</v>
      </c>
      <c r="H2995" t="s">
        <v>22</v>
      </c>
      <c r="I2995" t="s">
        <v>22</v>
      </c>
      <c r="J2995" t="s">
        <v>22</v>
      </c>
      <c r="K2995" t="s">
        <v>22</v>
      </c>
      <c r="L2995" t="s">
        <v>22</v>
      </c>
      <c r="M2995" t="s">
        <v>17881</v>
      </c>
      <c r="N2995" t="s">
        <v>22</v>
      </c>
      <c r="O2995" t="s">
        <v>22</v>
      </c>
    </row>
    <row r="2996" spans="1:15" x14ac:dyDescent="0.35">
      <c r="A2996" t="s">
        <v>9123</v>
      </c>
      <c r="B2996" t="s">
        <v>17882</v>
      </c>
      <c r="C2996" t="s">
        <v>22</v>
      </c>
      <c r="D2996" t="s">
        <v>22</v>
      </c>
      <c r="E2996" t="s">
        <v>13352</v>
      </c>
      <c r="F2996" t="s">
        <v>13351</v>
      </c>
      <c r="G2996" t="s">
        <v>22</v>
      </c>
      <c r="H2996" t="s">
        <v>7054</v>
      </c>
      <c r="I2996" t="s">
        <v>22</v>
      </c>
      <c r="J2996" t="s">
        <v>22</v>
      </c>
      <c r="K2996" t="s">
        <v>22</v>
      </c>
      <c r="L2996" t="s">
        <v>22</v>
      </c>
      <c r="M2996" t="s">
        <v>17882</v>
      </c>
      <c r="N2996" t="s">
        <v>22</v>
      </c>
      <c r="O2996" t="s">
        <v>22</v>
      </c>
    </row>
    <row r="2997" spans="1:15" x14ac:dyDescent="0.35">
      <c r="A2997" t="s">
        <v>9123</v>
      </c>
      <c r="B2997" t="s">
        <v>17883</v>
      </c>
      <c r="C2997" t="s">
        <v>22</v>
      </c>
      <c r="D2997" t="s">
        <v>22</v>
      </c>
      <c r="E2997" t="s">
        <v>14334</v>
      </c>
      <c r="F2997" t="s">
        <v>13347</v>
      </c>
      <c r="G2997" t="s">
        <v>22</v>
      </c>
      <c r="H2997" t="s">
        <v>22</v>
      </c>
      <c r="I2997" t="s">
        <v>22</v>
      </c>
      <c r="J2997" t="s">
        <v>22</v>
      </c>
      <c r="K2997" t="s">
        <v>22</v>
      </c>
      <c r="L2997" t="s">
        <v>22</v>
      </c>
      <c r="M2997" t="s">
        <v>17883</v>
      </c>
    </row>
    <row r="2998" spans="1:15" x14ac:dyDescent="0.35">
      <c r="A2998" t="s">
        <v>9123</v>
      </c>
      <c r="B2998" t="s">
        <v>17884</v>
      </c>
      <c r="C2998" t="s">
        <v>22</v>
      </c>
      <c r="D2998" t="s">
        <v>22</v>
      </c>
      <c r="E2998" t="s">
        <v>14334</v>
      </c>
      <c r="F2998" t="s">
        <v>13347</v>
      </c>
      <c r="G2998" t="s">
        <v>22</v>
      </c>
      <c r="H2998" t="s">
        <v>22</v>
      </c>
      <c r="I2998" t="s">
        <v>22</v>
      </c>
      <c r="J2998" t="s">
        <v>22</v>
      </c>
      <c r="K2998" t="s">
        <v>22</v>
      </c>
      <c r="L2998" t="s">
        <v>22</v>
      </c>
      <c r="M2998" t="s">
        <v>17884</v>
      </c>
    </row>
    <row r="2999" spans="1:15" x14ac:dyDescent="0.35">
      <c r="A2999" t="s">
        <v>9123</v>
      </c>
      <c r="B2999" t="s">
        <v>17885</v>
      </c>
      <c r="C2999" t="s">
        <v>22</v>
      </c>
      <c r="D2999" t="s">
        <v>22</v>
      </c>
      <c r="E2999" t="s">
        <v>14334</v>
      </c>
      <c r="F2999" t="s">
        <v>13347</v>
      </c>
      <c r="G2999" t="s">
        <v>22</v>
      </c>
      <c r="H2999" t="s">
        <v>22</v>
      </c>
      <c r="I2999" t="s">
        <v>22</v>
      </c>
      <c r="J2999" t="s">
        <v>22</v>
      </c>
      <c r="K2999" t="s">
        <v>22</v>
      </c>
      <c r="L2999" t="s">
        <v>22</v>
      </c>
      <c r="M2999" t="s">
        <v>17885</v>
      </c>
    </row>
    <row r="3000" spans="1:15" x14ac:dyDescent="0.35">
      <c r="A3000" t="s">
        <v>9123</v>
      </c>
      <c r="B3000" t="s">
        <v>17886</v>
      </c>
      <c r="C3000" t="s">
        <v>22</v>
      </c>
      <c r="D3000" t="s">
        <v>22</v>
      </c>
      <c r="E3000" t="s">
        <v>14334</v>
      </c>
      <c r="F3000" t="s">
        <v>13347</v>
      </c>
      <c r="G3000" t="s">
        <v>22</v>
      </c>
      <c r="H3000" t="s">
        <v>22</v>
      </c>
      <c r="I3000" t="s">
        <v>22</v>
      </c>
      <c r="J3000" t="s">
        <v>22</v>
      </c>
      <c r="K3000" t="s">
        <v>22</v>
      </c>
      <c r="L3000" t="s">
        <v>22</v>
      </c>
      <c r="M3000" t="s">
        <v>17886</v>
      </c>
    </row>
    <row r="3001" spans="1:15" x14ac:dyDescent="0.35">
      <c r="A3001" t="s">
        <v>9123</v>
      </c>
      <c r="B3001" t="s">
        <v>17887</v>
      </c>
      <c r="C3001" t="s">
        <v>22</v>
      </c>
      <c r="D3001" t="s">
        <v>22</v>
      </c>
      <c r="E3001" t="s">
        <v>14334</v>
      </c>
      <c r="F3001" t="s">
        <v>13347</v>
      </c>
      <c r="G3001" t="s">
        <v>22</v>
      </c>
      <c r="H3001" t="s">
        <v>22</v>
      </c>
      <c r="I3001" t="s">
        <v>22</v>
      </c>
      <c r="J3001" t="s">
        <v>22</v>
      </c>
      <c r="K3001" t="s">
        <v>22</v>
      </c>
      <c r="L3001" t="s">
        <v>22</v>
      </c>
      <c r="M3001" t="s">
        <v>17887</v>
      </c>
    </row>
    <row r="3002" spans="1:15" x14ac:dyDescent="0.35">
      <c r="A3002" t="s">
        <v>9123</v>
      </c>
      <c r="B3002" t="s">
        <v>17888</v>
      </c>
      <c r="C3002" t="s">
        <v>22</v>
      </c>
      <c r="D3002" t="s">
        <v>22</v>
      </c>
      <c r="E3002" t="s">
        <v>14334</v>
      </c>
      <c r="F3002" t="s">
        <v>13347</v>
      </c>
      <c r="G3002" t="s">
        <v>22</v>
      </c>
      <c r="H3002" t="s">
        <v>22</v>
      </c>
      <c r="I3002" t="s">
        <v>22</v>
      </c>
      <c r="J3002" t="s">
        <v>22</v>
      </c>
      <c r="K3002" t="s">
        <v>22</v>
      </c>
      <c r="L3002" t="s">
        <v>22</v>
      </c>
      <c r="M3002" t="s">
        <v>17888</v>
      </c>
    </row>
    <row r="3003" spans="1:15" x14ac:dyDescent="0.35">
      <c r="A3003" t="s">
        <v>9123</v>
      </c>
      <c r="B3003" t="s">
        <v>17889</v>
      </c>
      <c r="C3003" t="s">
        <v>22</v>
      </c>
      <c r="D3003" t="s">
        <v>22</v>
      </c>
      <c r="E3003" t="s">
        <v>14334</v>
      </c>
      <c r="F3003" t="s">
        <v>13347</v>
      </c>
      <c r="G3003" t="s">
        <v>22</v>
      </c>
      <c r="H3003" t="s">
        <v>22</v>
      </c>
      <c r="I3003" t="s">
        <v>22</v>
      </c>
      <c r="J3003" t="s">
        <v>22</v>
      </c>
      <c r="K3003" t="s">
        <v>22</v>
      </c>
      <c r="L3003" t="s">
        <v>22</v>
      </c>
      <c r="M3003" t="s">
        <v>17889</v>
      </c>
    </row>
    <row r="3004" spans="1:15" x14ac:dyDescent="0.35">
      <c r="A3004" t="s">
        <v>9123</v>
      </c>
      <c r="B3004" t="s">
        <v>17890</v>
      </c>
      <c r="C3004" t="s">
        <v>22</v>
      </c>
      <c r="D3004" t="s">
        <v>22</v>
      </c>
      <c r="E3004" t="s">
        <v>14334</v>
      </c>
      <c r="F3004" t="s">
        <v>13347</v>
      </c>
      <c r="G3004" t="s">
        <v>22</v>
      </c>
      <c r="H3004" t="s">
        <v>22</v>
      </c>
      <c r="I3004" t="s">
        <v>22</v>
      </c>
      <c r="J3004" t="s">
        <v>22</v>
      </c>
      <c r="K3004" t="s">
        <v>22</v>
      </c>
      <c r="L3004" t="s">
        <v>22</v>
      </c>
      <c r="M3004" t="s">
        <v>17890</v>
      </c>
    </row>
    <row r="3005" spans="1:15" x14ac:dyDescent="0.35">
      <c r="A3005" t="s">
        <v>9123</v>
      </c>
      <c r="B3005" t="s">
        <v>17268</v>
      </c>
      <c r="C3005" t="s">
        <v>22</v>
      </c>
      <c r="D3005" t="s">
        <v>22</v>
      </c>
      <c r="E3005" t="s">
        <v>14334</v>
      </c>
      <c r="F3005" t="s">
        <v>13347</v>
      </c>
      <c r="G3005" t="s">
        <v>22</v>
      </c>
      <c r="H3005" t="s">
        <v>22</v>
      </c>
      <c r="I3005" t="s">
        <v>22</v>
      </c>
      <c r="J3005" t="s">
        <v>22</v>
      </c>
      <c r="K3005" t="s">
        <v>22</v>
      </c>
      <c r="L3005" t="s">
        <v>22</v>
      </c>
      <c r="M3005" t="s">
        <v>17268</v>
      </c>
    </row>
    <row r="3006" spans="1:15" x14ac:dyDescent="0.35">
      <c r="A3006" t="s">
        <v>9123</v>
      </c>
      <c r="B3006" t="s">
        <v>17891</v>
      </c>
      <c r="C3006" t="s">
        <v>22</v>
      </c>
      <c r="D3006" t="s">
        <v>22</v>
      </c>
      <c r="E3006" t="s">
        <v>14334</v>
      </c>
      <c r="F3006" t="s">
        <v>13347</v>
      </c>
      <c r="G3006" t="s">
        <v>22</v>
      </c>
      <c r="H3006" t="s">
        <v>22</v>
      </c>
      <c r="I3006" t="s">
        <v>22</v>
      </c>
      <c r="J3006" t="s">
        <v>22</v>
      </c>
      <c r="K3006" t="s">
        <v>22</v>
      </c>
      <c r="L3006" t="s">
        <v>22</v>
      </c>
      <c r="M3006" t="s">
        <v>17891</v>
      </c>
    </row>
    <row r="3007" spans="1:15" x14ac:dyDescent="0.35">
      <c r="A3007" t="s">
        <v>9123</v>
      </c>
      <c r="B3007" t="s">
        <v>17892</v>
      </c>
      <c r="C3007" t="s">
        <v>22</v>
      </c>
      <c r="D3007" t="s">
        <v>22</v>
      </c>
      <c r="E3007" t="s">
        <v>14334</v>
      </c>
      <c r="F3007" t="s">
        <v>13347</v>
      </c>
      <c r="G3007" t="s">
        <v>22</v>
      </c>
      <c r="H3007" t="s">
        <v>22</v>
      </c>
      <c r="I3007" t="s">
        <v>22</v>
      </c>
      <c r="J3007" t="s">
        <v>22</v>
      </c>
      <c r="K3007" t="s">
        <v>22</v>
      </c>
      <c r="L3007" t="s">
        <v>22</v>
      </c>
      <c r="M3007" t="s">
        <v>17892</v>
      </c>
    </row>
    <row r="3008" spans="1:15" x14ac:dyDescent="0.35">
      <c r="A3008" t="s">
        <v>9123</v>
      </c>
      <c r="B3008" t="s">
        <v>17893</v>
      </c>
      <c r="C3008" t="s">
        <v>22</v>
      </c>
      <c r="D3008" t="s">
        <v>22</v>
      </c>
      <c r="E3008" t="s">
        <v>14334</v>
      </c>
      <c r="F3008" t="s">
        <v>13347</v>
      </c>
      <c r="G3008" t="s">
        <v>22</v>
      </c>
      <c r="H3008" t="s">
        <v>22</v>
      </c>
      <c r="I3008" t="s">
        <v>22</v>
      </c>
      <c r="J3008" t="s">
        <v>22</v>
      </c>
      <c r="K3008" t="s">
        <v>22</v>
      </c>
      <c r="L3008" t="s">
        <v>22</v>
      </c>
      <c r="M3008" t="s">
        <v>17893</v>
      </c>
    </row>
    <row r="3009" spans="1:13" x14ac:dyDescent="0.35">
      <c r="A3009" t="s">
        <v>9123</v>
      </c>
      <c r="B3009" t="s">
        <v>17894</v>
      </c>
      <c r="C3009" t="s">
        <v>22</v>
      </c>
      <c r="D3009" t="s">
        <v>22</v>
      </c>
      <c r="E3009" t="s">
        <v>14334</v>
      </c>
      <c r="F3009" t="s">
        <v>13347</v>
      </c>
      <c r="G3009" t="s">
        <v>22</v>
      </c>
      <c r="H3009" t="s">
        <v>22</v>
      </c>
      <c r="I3009" t="s">
        <v>22</v>
      </c>
      <c r="J3009" t="s">
        <v>22</v>
      </c>
      <c r="K3009" t="s">
        <v>22</v>
      </c>
      <c r="L3009" t="s">
        <v>22</v>
      </c>
      <c r="M3009" t="s">
        <v>17894</v>
      </c>
    </row>
    <row r="3010" spans="1:13" x14ac:dyDescent="0.35">
      <c r="A3010" t="s">
        <v>9123</v>
      </c>
      <c r="B3010" t="s">
        <v>17895</v>
      </c>
      <c r="C3010" t="s">
        <v>22</v>
      </c>
      <c r="D3010" t="s">
        <v>22</v>
      </c>
      <c r="E3010" t="s">
        <v>14334</v>
      </c>
      <c r="F3010" t="s">
        <v>13347</v>
      </c>
      <c r="G3010" t="s">
        <v>22</v>
      </c>
      <c r="H3010" t="s">
        <v>22</v>
      </c>
      <c r="I3010" t="s">
        <v>22</v>
      </c>
      <c r="J3010" t="s">
        <v>22</v>
      </c>
      <c r="K3010" t="s">
        <v>22</v>
      </c>
      <c r="L3010" t="s">
        <v>22</v>
      </c>
      <c r="M3010" t="s">
        <v>17895</v>
      </c>
    </row>
    <row r="3011" spans="1:13" x14ac:dyDescent="0.35">
      <c r="A3011" t="s">
        <v>9123</v>
      </c>
      <c r="B3011" t="s">
        <v>17896</v>
      </c>
      <c r="C3011" t="s">
        <v>22</v>
      </c>
      <c r="D3011" t="s">
        <v>22</v>
      </c>
      <c r="E3011" t="s">
        <v>14334</v>
      </c>
      <c r="F3011" t="s">
        <v>13347</v>
      </c>
      <c r="G3011" t="s">
        <v>22</v>
      </c>
      <c r="H3011" t="s">
        <v>22</v>
      </c>
      <c r="I3011" t="s">
        <v>22</v>
      </c>
      <c r="J3011" t="s">
        <v>22</v>
      </c>
      <c r="K3011" t="s">
        <v>22</v>
      </c>
      <c r="L3011" t="s">
        <v>22</v>
      </c>
      <c r="M3011" t="s">
        <v>17896</v>
      </c>
    </row>
    <row r="3012" spans="1:13" x14ac:dyDescent="0.35">
      <c r="A3012" t="s">
        <v>9123</v>
      </c>
      <c r="B3012" t="s">
        <v>17897</v>
      </c>
      <c r="C3012" t="s">
        <v>22</v>
      </c>
      <c r="D3012" t="s">
        <v>22</v>
      </c>
      <c r="E3012" t="s">
        <v>14334</v>
      </c>
      <c r="F3012" t="s">
        <v>13347</v>
      </c>
      <c r="G3012" t="s">
        <v>22</v>
      </c>
      <c r="H3012" t="s">
        <v>22</v>
      </c>
      <c r="I3012" t="s">
        <v>22</v>
      </c>
      <c r="J3012" t="s">
        <v>22</v>
      </c>
      <c r="K3012" t="s">
        <v>22</v>
      </c>
      <c r="L3012" t="s">
        <v>22</v>
      </c>
      <c r="M3012" t="s">
        <v>17897</v>
      </c>
    </row>
    <row r="3013" spans="1:13" x14ac:dyDescent="0.35">
      <c r="A3013" t="s">
        <v>9123</v>
      </c>
      <c r="B3013" t="s">
        <v>17898</v>
      </c>
      <c r="C3013" t="s">
        <v>22</v>
      </c>
      <c r="D3013" t="s">
        <v>22</v>
      </c>
      <c r="E3013" t="s">
        <v>14334</v>
      </c>
      <c r="F3013" t="s">
        <v>13347</v>
      </c>
      <c r="G3013" t="s">
        <v>22</v>
      </c>
      <c r="H3013" t="s">
        <v>22</v>
      </c>
      <c r="I3013" t="s">
        <v>22</v>
      </c>
      <c r="J3013" t="s">
        <v>22</v>
      </c>
      <c r="K3013" t="s">
        <v>22</v>
      </c>
      <c r="L3013" t="s">
        <v>22</v>
      </c>
      <c r="M3013" t="s">
        <v>17898</v>
      </c>
    </row>
    <row r="3014" spans="1:13" x14ac:dyDescent="0.35">
      <c r="A3014" t="s">
        <v>9123</v>
      </c>
      <c r="B3014" t="s">
        <v>17899</v>
      </c>
      <c r="C3014" t="s">
        <v>22</v>
      </c>
      <c r="D3014" t="s">
        <v>22</v>
      </c>
      <c r="E3014" t="s">
        <v>14334</v>
      </c>
      <c r="F3014" t="s">
        <v>13347</v>
      </c>
      <c r="G3014" t="s">
        <v>22</v>
      </c>
      <c r="H3014" t="s">
        <v>22</v>
      </c>
      <c r="I3014" t="s">
        <v>22</v>
      </c>
      <c r="J3014" t="s">
        <v>22</v>
      </c>
      <c r="K3014" t="s">
        <v>22</v>
      </c>
      <c r="L3014" t="s">
        <v>22</v>
      </c>
      <c r="M3014" t="s">
        <v>17899</v>
      </c>
    </row>
    <row r="3015" spans="1:13" x14ac:dyDescent="0.35">
      <c r="A3015" t="s">
        <v>9123</v>
      </c>
      <c r="B3015" t="s">
        <v>17900</v>
      </c>
      <c r="C3015" t="s">
        <v>22</v>
      </c>
      <c r="D3015" t="s">
        <v>22</v>
      </c>
      <c r="E3015" t="s">
        <v>14334</v>
      </c>
      <c r="F3015" t="s">
        <v>13347</v>
      </c>
      <c r="G3015" t="s">
        <v>22</v>
      </c>
      <c r="H3015" t="s">
        <v>22</v>
      </c>
      <c r="I3015" t="s">
        <v>22</v>
      </c>
      <c r="J3015" t="s">
        <v>22</v>
      </c>
      <c r="K3015" t="s">
        <v>22</v>
      </c>
      <c r="L3015" t="s">
        <v>22</v>
      </c>
      <c r="M3015" t="s">
        <v>17900</v>
      </c>
    </row>
    <row r="3016" spans="1:13" x14ac:dyDescent="0.35">
      <c r="A3016" t="s">
        <v>9123</v>
      </c>
      <c r="B3016" t="s">
        <v>17901</v>
      </c>
      <c r="C3016" t="s">
        <v>22</v>
      </c>
      <c r="D3016" t="s">
        <v>22</v>
      </c>
      <c r="E3016" t="s">
        <v>14334</v>
      </c>
      <c r="F3016" t="s">
        <v>13347</v>
      </c>
      <c r="G3016" t="s">
        <v>22</v>
      </c>
      <c r="H3016" t="s">
        <v>22</v>
      </c>
      <c r="I3016" t="s">
        <v>22</v>
      </c>
      <c r="J3016" t="s">
        <v>22</v>
      </c>
      <c r="K3016" t="s">
        <v>22</v>
      </c>
      <c r="L3016" t="s">
        <v>22</v>
      </c>
      <c r="M3016" t="s">
        <v>17901</v>
      </c>
    </row>
    <row r="3017" spans="1:13" x14ac:dyDescent="0.35">
      <c r="A3017" t="s">
        <v>9123</v>
      </c>
      <c r="B3017" t="s">
        <v>17902</v>
      </c>
      <c r="C3017" t="s">
        <v>22</v>
      </c>
      <c r="D3017" t="s">
        <v>22</v>
      </c>
      <c r="E3017" t="s">
        <v>14334</v>
      </c>
      <c r="F3017" t="s">
        <v>13347</v>
      </c>
      <c r="G3017" t="s">
        <v>22</v>
      </c>
      <c r="H3017" t="s">
        <v>22</v>
      </c>
      <c r="I3017" t="s">
        <v>22</v>
      </c>
      <c r="J3017" t="s">
        <v>22</v>
      </c>
      <c r="K3017" t="s">
        <v>22</v>
      </c>
      <c r="L3017" t="s">
        <v>22</v>
      </c>
      <c r="M3017" t="s">
        <v>17902</v>
      </c>
    </row>
    <row r="3018" spans="1:13" x14ac:dyDescent="0.35">
      <c r="A3018" t="s">
        <v>9123</v>
      </c>
      <c r="B3018" t="s">
        <v>17903</v>
      </c>
      <c r="C3018" t="s">
        <v>22</v>
      </c>
      <c r="D3018" t="s">
        <v>22</v>
      </c>
      <c r="E3018" t="s">
        <v>14334</v>
      </c>
      <c r="F3018" t="s">
        <v>13347</v>
      </c>
      <c r="G3018" t="s">
        <v>22</v>
      </c>
      <c r="H3018" t="s">
        <v>22</v>
      </c>
      <c r="I3018" t="s">
        <v>22</v>
      </c>
      <c r="J3018" t="s">
        <v>22</v>
      </c>
      <c r="K3018" t="s">
        <v>22</v>
      </c>
      <c r="L3018" t="s">
        <v>22</v>
      </c>
      <c r="M3018" t="s">
        <v>17903</v>
      </c>
    </row>
    <row r="3019" spans="1:13" x14ac:dyDescent="0.35">
      <c r="A3019" t="s">
        <v>9123</v>
      </c>
      <c r="B3019" t="s">
        <v>17904</v>
      </c>
      <c r="C3019" t="s">
        <v>22</v>
      </c>
      <c r="D3019" t="s">
        <v>22</v>
      </c>
      <c r="E3019" t="s">
        <v>14334</v>
      </c>
      <c r="F3019" t="s">
        <v>13347</v>
      </c>
      <c r="G3019" t="s">
        <v>22</v>
      </c>
      <c r="H3019" t="s">
        <v>22</v>
      </c>
      <c r="I3019" t="s">
        <v>22</v>
      </c>
      <c r="J3019" t="s">
        <v>22</v>
      </c>
      <c r="K3019" t="s">
        <v>22</v>
      </c>
      <c r="L3019" t="s">
        <v>22</v>
      </c>
      <c r="M3019" t="s">
        <v>17904</v>
      </c>
    </row>
    <row r="3020" spans="1:13" x14ac:dyDescent="0.35">
      <c r="A3020" t="s">
        <v>9123</v>
      </c>
      <c r="B3020" t="s">
        <v>17905</v>
      </c>
      <c r="C3020" t="s">
        <v>22</v>
      </c>
      <c r="D3020" t="s">
        <v>22</v>
      </c>
      <c r="E3020" t="s">
        <v>14334</v>
      </c>
      <c r="F3020" t="s">
        <v>13347</v>
      </c>
      <c r="G3020" t="s">
        <v>22</v>
      </c>
      <c r="H3020" t="s">
        <v>22</v>
      </c>
      <c r="I3020" t="s">
        <v>22</v>
      </c>
      <c r="J3020" t="s">
        <v>22</v>
      </c>
      <c r="K3020" t="s">
        <v>22</v>
      </c>
      <c r="L3020" t="s">
        <v>22</v>
      </c>
      <c r="M3020" t="s">
        <v>17905</v>
      </c>
    </row>
    <row r="3021" spans="1:13" x14ac:dyDescent="0.35">
      <c r="A3021" t="s">
        <v>9123</v>
      </c>
      <c r="B3021" t="s">
        <v>17906</v>
      </c>
      <c r="C3021" t="s">
        <v>22</v>
      </c>
      <c r="D3021" t="s">
        <v>22</v>
      </c>
      <c r="E3021" t="s">
        <v>14334</v>
      </c>
      <c r="F3021" t="s">
        <v>13347</v>
      </c>
      <c r="G3021" t="s">
        <v>22</v>
      </c>
      <c r="H3021" t="s">
        <v>22</v>
      </c>
      <c r="I3021" t="s">
        <v>22</v>
      </c>
      <c r="J3021" t="s">
        <v>22</v>
      </c>
      <c r="K3021" t="s">
        <v>22</v>
      </c>
      <c r="L3021" t="s">
        <v>22</v>
      </c>
      <c r="M3021" t="s">
        <v>17906</v>
      </c>
    </row>
    <row r="3022" spans="1:13" x14ac:dyDescent="0.35">
      <c r="A3022" t="s">
        <v>9123</v>
      </c>
      <c r="B3022" t="s">
        <v>17907</v>
      </c>
      <c r="C3022" t="s">
        <v>22</v>
      </c>
      <c r="D3022" t="s">
        <v>22</v>
      </c>
      <c r="E3022" t="s">
        <v>14334</v>
      </c>
      <c r="F3022" t="s">
        <v>13347</v>
      </c>
      <c r="G3022" t="s">
        <v>22</v>
      </c>
      <c r="H3022" t="s">
        <v>22</v>
      </c>
      <c r="I3022" t="s">
        <v>22</v>
      </c>
      <c r="J3022" t="s">
        <v>22</v>
      </c>
      <c r="K3022" t="s">
        <v>22</v>
      </c>
      <c r="L3022" t="s">
        <v>22</v>
      </c>
      <c r="M3022" t="s">
        <v>17907</v>
      </c>
    </row>
    <row r="3023" spans="1:13" x14ac:dyDescent="0.35">
      <c r="A3023" t="s">
        <v>9123</v>
      </c>
      <c r="B3023" t="s">
        <v>17908</v>
      </c>
      <c r="C3023" t="s">
        <v>22</v>
      </c>
      <c r="D3023" t="s">
        <v>22</v>
      </c>
      <c r="E3023" t="s">
        <v>14334</v>
      </c>
      <c r="F3023" t="s">
        <v>13347</v>
      </c>
      <c r="G3023" t="s">
        <v>22</v>
      </c>
      <c r="H3023" t="s">
        <v>22</v>
      </c>
      <c r="I3023" t="s">
        <v>22</v>
      </c>
      <c r="J3023" t="s">
        <v>22</v>
      </c>
      <c r="K3023" t="s">
        <v>22</v>
      </c>
      <c r="L3023" t="s">
        <v>22</v>
      </c>
      <c r="M3023" t="s">
        <v>17908</v>
      </c>
    </row>
    <row r="3024" spans="1:13" x14ac:dyDescent="0.35">
      <c r="A3024" t="s">
        <v>9123</v>
      </c>
      <c r="B3024" t="s">
        <v>17909</v>
      </c>
      <c r="C3024" t="s">
        <v>22</v>
      </c>
      <c r="D3024" t="s">
        <v>22</v>
      </c>
      <c r="E3024" t="s">
        <v>14334</v>
      </c>
      <c r="F3024" t="s">
        <v>13347</v>
      </c>
      <c r="G3024" t="s">
        <v>22</v>
      </c>
      <c r="H3024" t="s">
        <v>22</v>
      </c>
      <c r="I3024" t="s">
        <v>22</v>
      </c>
      <c r="J3024" t="s">
        <v>22</v>
      </c>
      <c r="K3024" t="s">
        <v>22</v>
      </c>
      <c r="L3024" t="s">
        <v>22</v>
      </c>
      <c r="M3024" t="s">
        <v>17909</v>
      </c>
    </row>
    <row r="3025" spans="1:13" x14ac:dyDescent="0.35">
      <c r="A3025" t="s">
        <v>9123</v>
      </c>
      <c r="B3025" t="s">
        <v>17910</v>
      </c>
      <c r="C3025" t="s">
        <v>22</v>
      </c>
      <c r="D3025" t="s">
        <v>22</v>
      </c>
      <c r="E3025" t="s">
        <v>14334</v>
      </c>
      <c r="F3025" t="s">
        <v>13347</v>
      </c>
      <c r="G3025" t="s">
        <v>22</v>
      </c>
      <c r="H3025" t="s">
        <v>22</v>
      </c>
      <c r="I3025" t="s">
        <v>22</v>
      </c>
      <c r="J3025" t="s">
        <v>22</v>
      </c>
      <c r="K3025" t="s">
        <v>22</v>
      </c>
      <c r="L3025" t="s">
        <v>22</v>
      </c>
      <c r="M3025" t="s">
        <v>17910</v>
      </c>
    </row>
    <row r="3026" spans="1:13" x14ac:dyDescent="0.35">
      <c r="A3026" t="s">
        <v>9123</v>
      </c>
      <c r="B3026" t="s">
        <v>17911</v>
      </c>
      <c r="C3026" t="s">
        <v>22</v>
      </c>
      <c r="D3026" t="s">
        <v>22</v>
      </c>
      <c r="E3026" t="s">
        <v>14334</v>
      </c>
      <c r="F3026" t="s">
        <v>13347</v>
      </c>
      <c r="G3026" t="s">
        <v>22</v>
      </c>
      <c r="H3026" t="s">
        <v>22</v>
      </c>
      <c r="I3026" t="s">
        <v>22</v>
      </c>
      <c r="J3026" t="s">
        <v>22</v>
      </c>
      <c r="K3026" t="s">
        <v>22</v>
      </c>
      <c r="L3026" t="s">
        <v>22</v>
      </c>
      <c r="M3026" t="s">
        <v>17911</v>
      </c>
    </row>
    <row r="3027" spans="1:13" x14ac:dyDescent="0.35">
      <c r="A3027" t="s">
        <v>9123</v>
      </c>
      <c r="B3027" t="s">
        <v>17266</v>
      </c>
      <c r="C3027" t="s">
        <v>22</v>
      </c>
      <c r="D3027" t="s">
        <v>22</v>
      </c>
      <c r="E3027" t="s">
        <v>14334</v>
      </c>
      <c r="F3027" t="s">
        <v>13347</v>
      </c>
      <c r="G3027" t="s">
        <v>22</v>
      </c>
      <c r="H3027" t="s">
        <v>22</v>
      </c>
      <c r="I3027" t="s">
        <v>22</v>
      </c>
      <c r="J3027" t="s">
        <v>22</v>
      </c>
      <c r="K3027" t="s">
        <v>22</v>
      </c>
      <c r="L3027" t="s">
        <v>22</v>
      </c>
      <c r="M3027" t="s">
        <v>17266</v>
      </c>
    </row>
    <row r="3028" spans="1:13" x14ac:dyDescent="0.35">
      <c r="A3028" t="s">
        <v>9123</v>
      </c>
      <c r="B3028" t="s">
        <v>17912</v>
      </c>
      <c r="C3028" t="s">
        <v>22</v>
      </c>
      <c r="D3028" t="s">
        <v>22</v>
      </c>
      <c r="E3028" t="s">
        <v>14334</v>
      </c>
      <c r="F3028" t="s">
        <v>13347</v>
      </c>
      <c r="G3028" t="s">
        <v>22</v>
      </c>
      <c r="H3028" t="s">
        <v>22</v>
      </c>
      <c r="I3028" t="s">
        <v>22</v>
      </c>
      <c r="J3028" t="s">
        <v>22</v>
      </c>
      <c r="K3028" t="s">
        <v>22</v>
      </c>
      <c r="L3028" t="s">
        <v>22</v>
      </c>
      <c r="M3028" t="s">
        <v>17912</v>
      </c>
    </row>
    <row r="3029" spans="1:13" x14ac:dyDescent="0.35">
      <c r="A3029" t="s">
        <v>9123</v>
      </c>
      <c r="B3029" t="s">
        <v>17913</v>
      </c>
      <c r="C3029" t="s">
        <v>22</v>
      </c>
      <c r="D3029" t="s">
        <v>22</v>
      </c>
      <c r="E3029" t="s">
        <v>14334</v>
      </c>
      <c r="F3029" t="s">
        <v>13347</v>
      </c>
      <c r="G3029" t="s">
        <v>22</v>
      </c>
      <c r="H3029" t="s">
        <v>22</v>
      </c>
      <c r="I3029" t="s">
        <v>22</v>
      </c>
      <c r="J3029" t="s">
        <v>22</v>
      </c>
      <c r="K3029" t="s">
        <v>22</v>
      </c>
      <c r="L3029" t="s">
        <v>22</v>
      </c>
      <c r="M3029" t="s">
        <v>17913</v>
      </c>
    </row>
    <row r="3030" spans="1:13" x14ac:dyDescent="0.35">
      <c r="A3030" t="s">
        <v>9123</v>
      </c>
      <c r="B3030" t="s">
        <v>17914</v>
      </c>
      <c r="C3030" t="s">
        <v>22</v>
      </c>
      <c r="D3030" t="s">
        <v>22</v>
      </c>
      <c r="E3030" t="s">
        <v>14334</v>
      </c>
      <c r="F3030" t="s">
        <v>13347</v>
      </c>
      <c r="G3030" t="s">
        <v>22</v>
      </c>
      <c r="H3030" t="s">
        <v>22</v>
      </c>
      <c r="I3030" t="s">
        <v>22</v>
      </c>
      <c r="J3030" t="s">
        <v>22</v>
      </c>
      <c r="K3030" t="s">
        <v>22</v>
      </c>
      <c r="L3030" t="s">
        <v>22</v>
      </c>
      <c r="M3030" t="s">
        <v>17914</v>
      </c>
    </row>
    <row r="3031" spans="1:13" x14ac:dyDescent="0.35">
      <c r="A3031" t="s">
        <v>9123</v>
      </c>
      <c r="B3031" t="s">
        <v>17915</v>
      </c>
      <c r="C3031" t="s">
        <v>22</v>
      </c>
      <c r="D3031" t="s">
        <v>22</v>
      </c>
      <c r="E3031" t="s">
        <v>14334</v>
      </c>
      <c r="F3031" t="s">
        <v>13347</v>
      </c>
      <c r="G3031" t="s">
        <v>22</v>
      </c>
      <c r="H3031" t="s">
        <v>22</v>
      </c>
      <c r="I3031" t="s">
        <v>22</v>
      </c>
      <c r="J3031" t="s">
        <v>22</v>
      </c>
      <c r="K3031" t="s">
        <v>22</v>
      </c>
      <c r="L3031" t="s">
        <v>22</v>
      </c>
      <c r="M3031" t="s">
        <v>17915</v>
      </c>
    </row>
    <row r="3032" spans="1:13" x14ac:dyDescent="0.35">
      <c r="A3032" t="s">
        <v>9123</v>
      </c>
      <c r="B3032" t="s">
        <v>17916</v>
      </c>
      <c r="C3032" t="s">
        <v>22</v>
      </c>
      <c r="D3032" t="s">
        <v>22</v>
      </c>
      <c r="E3032" t="s">
        <v>14334</v>
      </c>
      <c r="F3032" t="s">
        <v>13347</v>
      </c>
      <c r="G3032" t="s">
        <v>22</v>
      </c>
      <c r="H3032" t="s">
        <v>22</v>
      </c>
      <c r="I3032" t="s">
        <v>22</v>
      </c>
      <c r="J3032" t="s">
        <v>22</v>
      </c>
      <c r="K3032" t="s">
        <v>22</v>
      </c>
      <c r="L3032" t="s">
        <v>22</v>
      </c>
      <c r="M3032" t="s">
        <v>17916</v>
      </c>
    </row>
    <row r="3033" spans="1:13" x14ac:dyDescent="0.35">
      <c r="A3033" t="s">
        <v>9123</v>
      </c>
      <c r="B3033" t="s">
        <v>17917</v>
      </c>
      <c r="C3033" t="s">
        <v>22</v>
      </c>
      <c r="D3033" t="s">
        <v>22</v>
      </c>
      <c r="E3033" t="s">
        <v>14334</v>
      </c>
      <c r="F3033" t="s">
        <v>13347</v>
      </c>
      <c r="G3033" t="s">
        <v>22</v>
      </c>
      <c r="H3033" t="s">
        <v>22</v>
      </c>
      <c r="I3033" t="s">
        <v>22</v>
      </c>
      <c r="J3033" t="s">
        <v>22</v>
      </c>
      <c r="K3033" t="s">
        <v>22</v>
      </c>
      <c r="L3033" t="s">
        <v>22</v>
      </c>
      <c r="M3033" t="s">
        <v>17917</v>
      </c>
    </row>
    <row r="3034" spans="1:13" x14ac:dyDescent="0.35">
      <c r="A3034" t="s">
        <v>9123</v>
      </c>
      <c r="B3034" t="s">
        <v>17918</v>
      </c>
      <c r="C3034" t="s">
        <v>22</v>
      </c>
      <c r="D3034" t="s">
        <v>22</v>
      </c>
      <c r="E3034" t="s">
        <v>14334</v>
      </c>
      <c r="F3034" t="s">
        <v>13347</v>
      </c>
      <c r="G3034" t="s">
        <v>22</v>
      </c>
      <c r="H3034" t="s">
        <v>22</v>
      </c>
      <c r="I3034" t="s">
        <v>22</v>
      </c>
      <c r="J3034" t="s">
        <v>22</v>
      </c>
      <c r="K3034" t="s">
        <v>22</v>
      </c>
      <c r="L3034" t="s">
        <v>22</v>
      </c>
      <c r="M3034" t="s">
        <v>17918</v>
      </c>
    </row>
    <row r="3035" spans="1:13" x14ac:dyDescent="0.35">
      <c r="A3035" t="s">
        <v>9123</v>
      </c>
      <c r="B3035" t="s">
        <v>17919</v>
      </c>
      <c r="C3035" t="s">
        <v>22</v>
      </c>
      <c r="D3035" t="s">
        <v>22</v>
      </c>
      <c r="E3035" t="s">
        <v>14334</v>
      </c>
      <c r="F3035" t="s">
        <v>13347</v>
      </c>
      <c r="G3035" t="s">
        <v>22</v>
      </c>
      <c r="H3035" t="s">
        <v>22</v>
      </c>
      <c r="I3035" t="s">
        <v>22</v>
      </c>
      <c r="J3035" t="s">
        <v>22</v>
      </c>
      <c r="K3035" t="s">
        <v>22</v>
      </c>
      <c r="L3035" t="s">
        <v>22</v>
      </c>
      <c r="M3035" t="s">
        <v>17919</v>
      </c>
    </row>
    <row r="3036" spans="1:13" x14ac:dyDescent="0.35">
      <c r="A3036" t="s">
        <v>9123</v>
      </c>
      <c r="B3036" t="s">
        <v>17920</v>
      </c>
      <c r="C3036" t="s">
        <v>22</v>
      </c>
      <c r="D3036" t="s">
        <v>22</v>
      </c>
      <c r="E3036" t="s">
        <v>14334</v>
      </c>
      <c r="F3036" t="s">
        <v>13347</v>
      </c>
      <c r="G3036" t="s">
        <v>22</v>
      </c>
      <c r="H3036" t="s">
        <v>22</v>
      </c>
      <c r="I3036" t="s">
        <v>22</v>
      </c>
      <c r="J3036" t="s">
        <v>22</v>
      </c>
      <c r="K3036" t="s">
        <v>22</v>
      </c>
      <c r="L3036" t="s">
        <v>22</v>
      </c>
      <c r="M3036" t="s">
        <v>17920</v>
      </c>
    </row>
    <row r="3037" spans="1:13" x14ac:dyDescent="0.35">
      <c r="A3037" t="s">
        <v>9123</v>
      </c>
      <c r="B3037" t="s">
        <v>17921</v>
      </c>
      <c r="C3037" t="s">
        <v>22</v>
      </c>
      <c r="D3037" t="s">
        <v>22</v>
      </c>
      <c r="E3037" t="s">
        <v>14334</v>
      </c>
      <c r="F3037" t="s">
        <v>13347</v>
      </c>
      <c r="G3037" t="s">
        <v>22</v>
      </c>
      <c r="H3037" t="s">
        <v>22</v>
      </c>
      <c r="I3037" t="s">
        <v>22</v>
      </c>
      <c r="J3037" t="s">
        <v>22</v>
      </c>
      <c r="K3037" t="s">
        <v>22</v>
      </c>
      <c r="L3037" t="s">
        <v>22</v>
      </c>
      <c r="M3037" t="s">
        <v>17921</v>
      </c>
    </row>
    <row r="3038" spans="1:13" x14ac:dyDescent="0.35">
      <c r="A3038" t="s">
        <v>9123</v>
      </c>
      <c r="B3038" t="s">
        <v>17922</v>
      </c>
      <c r="C3038" t="s">
        <v>22</v>
      </c>
      <c r="D3038" t="s">
        <v>22</v>
      </c>
      <c r="E3038" t="s">
        <v>14334</v>
      </c>
      <c r="F3038" t="s">
        <v>13347</v>
      </c>
      <c r="G3038" t="s">
        <v>22</v>
      </c>
      <c r="H3038" t="s">
        <v>22</v>
      </c>
      <c r="I3038" t="s">
        <v>22</v>
      </c>
      <c r="J3038" t="s">
        <v>22</v>
      </c>
      <c r="K3038" t="s">
        <v>22</v>
      </c>
      <c r="L3038" t="s">
        <v>22</v>
      </c>
      <c r="M3038" t="s">
        <v>17922</v>
      </c>
    </row>
    <row r="3039" spans="1:13" x14ac:dyDescent="0.35">
      <c r="A3039" t="s">
        <v>9123</v>
      </c>
      <c r="B3039" t="s">
        <v>17923</v>
      </c>
      <c r="C3039" t="s">
        <v>22</v>
      </c>
      <c r="D3039" t="s">
        <v>22</v>
      </c>
      <c r="E3039" t="s">
        <v>14334</v>
      </c>
      <c r="F3039" t="s">
        <v>13347</v>
      </c>
      <c r="G3039" t="s">
        <v>22</v>
      </c>
      <c r="H3039" t="s">
        <v>22</v>
      </c>
      <c r="I3039" t="s">
        <v>22</v>
      </c>
      <c r="J3039" t="s">
        <v>22</v>
      </c>
      <c r="K3039" t="s">
        <v>22</v>
      </c>
      <c r="L3039" t="s">
        <v>22</v>
      </c>
      <c r="M3039" t="s">
        <v>17923</v>
      </c>
    </row>
    <row r="3040" spans="1:13" x14ac:dyDescent="0.35">
      <c r="A3040" t="s">
        <v>9123</v>
      </c>
      <c r="B3040" t="s">
        <v>17924</v>
      </c>
      <c r="C3040" t="s">
        <v>22</v>
      </c>
      <c r="D3040" t="s">
        <v>22</v>
      </c>
      <c r="E3040" t="s">
        <v>14334</v>
      </c>
      <c r="F3040" t="s">
        <v>13347</v>
      </c>
      <c r="G3040" t="s">
        <v>22</v>
      </c>
      <c r="H3040" t="s">
        <v>22</v>
      </c>
      <c r="I3040" t="s">
        <v>22</v>
      </c>
      <c r="J3040" t="s">
        <v>22</v>
      </c>
      <c r="K3040" t="s">
        <v>22</v>
      </c>
      <c r="L3040" t="s">
        <v>22</v>
      </c>
      <c r="M3040" t="s">
        <v>17924</v>
      </c>
    </row>
    <row r="3041" spans="1:13" x14ac:dyDescent="0.35">
      <c r="A3041" t="s">
        <v>9123</v>
      </c>
      <c r="B3041" t="s">
        <v>17925</v>
      </c>
      <c r="C3041" t="s">
        <v>22</v>
      </c>
      <c r="D3041" t="s">
        <v>22</v>
      </c>
      <c r="E3041" t="s">
        <v>14334</v>
      </c>
      <c r="F3041" t="s">
        <v>13347</v>
      </c>
      <c r="G3041" t="s">
        <v>22</v>
      </c>
      <c r="H3041" t="s">
        <v>22</v>
      </c>
      <c r="I3041" t="s">
        <v>22</v>
      </c>
      <c r="J3041" t="s">
        <v>22</v>
      </c>
      <c r="K3041" t="s">
        <v>22</v>
      </c>
      <c r="L3041" t="s">
        <v>22</v>
      </c>
      <c r="M3041" t="s">
        <v>17925</v>
      </c>
    </row>
    <row r="3042" spans="1:13" x14ac:dyDescent="0.35">
      <c r="A3042" t="s">
        <v>9123</v>
      </c>
      <c r="B3042" t="s">
        <v>17926</v>
      </c>
      <c r="C3042" t="s">
        <v>22</v>
      </c>
      <c r="D3042" t="s">
        <v>22</v>
      </c>
      <c r="E3042" t="s">
        <v>14334</v>
      </c>
      <c r="F3042" t="s">
        <v>13347</v>
      </c>
      <c r="G3042" t="s">
        <v>22</v>
      </c>
      <c r="H3042" t="s">
        <v>22</v>
      </c>
      <c r="I3042" t="s">
        <v>22</v>
      </c>
      <c r="J3042" t="s">
        <v>22</v>
      </c>
      <c r="K3042" t="s">
        <v>22</v>
      </c>
      <c r="L3042" t="s">
        <v>22</v>
      </c>
      <c r="M3042" t="s">
        <v>17926</v>
      </c>
    </row>
    <row r="3043" spans="1:13" x14ac:dyDescent="0.35">
      <c r="A3043" t="s">
        <v>9123</v>
      </c>
      <c r="B3043" t="s">
        <v>17927</v>
      </c>
      <c r="C3043" t="s">
        <v>22</v>
      </c>
      <c r="D3043" t="s">
        <v>22</v>
      </c>
      <c r="E3043" t="s">
        <v>14334</v>
      </c>
      <c r="F3043" t="s">
        <v>13347</v>
      </c>
      <c r="G3043" t="s">
        <v>22</v>
      </c>
      <c r="H3043" t="s">
        <v>22</v>
      </c>
      <c r="I3043" t="s">
        <v>22</v>
      </c>
      <c r="J3043" t="s">
        <v>22</v>
      </c>
      <c r="K3043" t="s">
        <v>22</v>
      </c>
      <c r="L3043" t="s">
        <v>22</v>
      </c>
      <c r="M3043" t="s">
        <v>17927</v>
      </c>
    </row>
    <row r="3044" spans="1:13" x14ac:dyDescent="0.35">
      <c r="A3044" t="s">
        <v>9123</v>
      </c>
      <c r="B3044" t="s">
        <v>17928</v>
      </c>
      <c r="C3044" t="s">
        <v>22</v>
      </c>
      <c r="D3044" t="s">
        <v>22</v>
      </c>
      <c r="E3044" t="s">
        <v>14334</v>
      </c>
      <c r="F3044" t="s">
        <v>13347</v>
      </c>
      <c r="G3044" t="s">
        <v>22</v>
      </c>
      <c r="H3044" t="s">
        <v>22</v>
      </c>
      <c r="I3044" t="s">
        <v>22</v>
      </c>
      <c r="J3044" t="s">
        <v>22</v>
      </c>
      <c r="K3044" t="s">
        <v>22</v>
      </c>
      <c r="L3044" t="s">
        <v>22</v>
      </c>
      <c r="M3044" t="s">
        <v>17928</v>
      </c>
    </row>
    <row r="3045" spans="1:13" x14ac:dyDescent="0.35">
      <c r="A3045" t="s">
        <v>9123</v>
      </c>
      <c r="B3045" t="s">
        <v>17929</v>
      </c>
      <c r="C3045" t="s">
        <v>22</v>
      </c>
      <c r="D3045" t="s">
        <v>22</v>
      </c>
      <c r="E3045" t="s">
        <v>14334</v>
      </c>
      <c r="F3045" t="s">
        <v>13347</v>
      </c>
      <c r="G3045" t="s">
        <v>22</v>
      </c>
      <c r="H3045" t="s">
        <v>22</v>
      </c>
      <c r="I3045" t="s">
        <v>22</v>
      </c>
      <c r="J3045" t="s">
        <v>22</v>
      </c>
      <c r="K3045" t="s">
        <v>22</v>
      </c>
      <c r="L3045" t="s">
        <v>22</v>
      </c>
      <c r="M3045" t="s">
        <v>17929</v>
      </c>
    </row>
    <row r="3046" spans="1:13" x14ac:dyDescent="0.35">
      <c r="A3046" t="s">
        <v>9123</v>
      </c>
      <c r="B3046" t="s">
        <v>17930</v>
      </c>
      <c r="C3046" t="s">
        <v>22</v>
      </c>
      <c r="D3046" t="s">
        <v>22</v>
      </c>
      <c r="E3046" t="s">
        <v>14334</v>
      </c>
      <c r="F3046" t="s">
        <v>13347</v>
      </c>
      <c r="G3046" t="s">
        <v>22</v>
      </c>
      <c r="H3046" t="s">
        <v>22</v>
      </c>
      <c r="I3046" t="s">
        <v>22</v>
      </c>
      <c r="J3046" t="s">
        <v>22</v>
      </c>
      <c r="K3046" t="s">
        <v>22</v>
      </c>
      <c r="L3046" t="s">
        <v>22</v>
      </c>
      <c r="M3046" t="s">
        <v>17930</v>
      </c>
    </row>
    <row r="3047" spans="1:13" x14ac:dyDescent="0.35">
      <c r="A3047" t="s">
        <v>9123</v>
      </c>
      <c r="B3047" t="s">
        <v>17931</v>
      </c>
      <c r="C3047" t="s">
        <v>22</v>
      </c>
      <c r="D3047" t="s">
        <v>22</v>
      </c>
      <c r="E3047" t="s">
        <v>14334</v>
      </c>
      <c r="F3047" t="s">
        <v>13347</v>
      </c>
      <c r="G3047" t="s">
        <v>22</v>
      </c>
      <c r="H3047" t="s">
        <v>22</v>
      </c>
      <c r="I3047" t="s">
        <v>22</v>
      </c>
      <c r="J3047" t="s">
        <v>22</v>
      </c>
      <c r="K3047" t="s">
        <v>22</v>
      </c>
      <c r="L3047" t="s">
        <v>22</v>
      </c>
      <c r="M3047" t="s">
        <v>17931</v>
      </c>
    </row>
    <row r="3048" spans="1:13" x14ac:dyDescent="0.35">
      <c r="A3048" t="s">
        <v>9123</v>
      </c>
      <c r="B3048" t="s">
        <v>17932</v>
      </c>
      <c r="C3048" t="s">
        <v>22</v>
      </c>
      <c r="D3048" t="s">
        <v>22</v>
      </c>
      <c r="E3048" t="s">
        <v>14334</v>
      </c>
      <c r="F3048" t="s">
        <v>13347</v>
      </c>
      <c r="G3048" t="s">
        <v>22</v>
      </c>
      <c r="H3048" t="s">
        <v>22</v>
      </c>
      <c r="I3048" t="s">
        <v>22</v>
      </c>
      <c r="J3048" t="s">
        <v>22</v>
      </c>
      <c r="K3048" t="s">
        <v>22</v>
      </c>
      <c r="L3048" t="s">
        <v>22</v>
      </c>
      <c r="M3048" t="s">
        <v>17932</v>
      </c>
    </row>
    <row r="3049" spans="1:13" x14ac:dyDescent="0.35">
      <c r="A3049" t="s">
        <v>9123</v>
      </c>
      <c r="B3049" t="s">
        <v>17933</v>
      </c>
      <c r="C3049" t="s">
        <v>22</v>
      </c>
      <c r="D3049" t="s">
        <v>22</v>
      </c>
      <c r="E3049" t="s">
        <v>14334</v>
      </c>
      <c r="F3049" t="s">
        <v>13347</v>
      </c>
      <c r="G3049" t="s">
        <v>22</v>
      </c>
      <c r="H3049" t="s">
        <v>22</v>
      </c>
      <c r="I3049" t="s">
        <v>22</v>
      </c>
      <c r="J3049" t="s">
        <v>22</v>
      </c>
      <c r="K3049" t="s">
        <v>22</v>
      </c>
      <c r="L3049" t="s">
        <v>22</v>
      </c>
      <c r="M3049" t="s">
        <v>17933</v>
      </c>
    </row>
    <row r="3050" spans="1:13" x14ac:dyDescent="0.35">
      <c r="A3050" t="s">
        <v>9123</v>
      </c>
      <c r="B3050" t="s">
        <v>17934</v>
      </c>
      <c r="C3050" t="s">
        <v>22</v>
      </c>
      <c r="D3050" t="s">
        <v>22</v>
      </c>
      <c r="E3050" t="s">
        <v>14334</v>
      </c>
      <c r="F3050" t="s">
        <v>13347</v>
      </c>
      <c r="G3050" t="s">
        <v>22</v>
      </c>
      <c r="H3050" t="s">
        <v>22</v>
      </c>
      <c r="I3050" t="s">
        <v>22</v>
      </c>
      <c r="J3050" t="s">
        <v>22</v>
      </c>
      <c r="K3050" t="s">
        <v>22</v>
      </c>
      <c r="L3050" t="s">
        <v>22</v>
      </c>
      <c r="M3050" t="s">
        <v>17934</v>
      </c>
    </row>
    <row r="3051" spans="1:13" x14ac:dyDescent="0.35">
      <c r="A3051" t="s">
        <v>9123</v>
      </c>
      <c r="B3051" t="s">
        <v>17935</v>
      </c>
      <c r="C3051" t="s">
        <v>22</v>
      </c>
      <c r="D3051" t="s">
        <v>22</v>
      </c>
      <c r="E3051" t="s">
        <v>14334</v>
      </c>
      <c r="F3051" t="s">
        <v>13347</v>
      </c>
      <c r="G3051" t="s">
        <v>22</v>
      </c>
      <c r="H3051" t="s">
        <v>22</v>
      </c>
      <c r="I3051" t="s">
        <v>22</v>
      </c>
      <c r="J3051" t="s">
        <v>22</v>
      </c>
      <c r="K3051" t="s">
        <v>22</v>
      </c>
      <c r="L3051" t="s">
        <v>22</v>
      </c>
      <c r="M3051" t="s">
        <v>17935</v>
      </c>
    </row>
    <row r="3052" spans="1:13" x14ac:dyDescent="0.35">
      <c r="A3052" t="s">
        <v>9123</v>
      </c>
      <c r="B3052" t="s">
        <v>17936</v>
      </c>
      <c r="C3052" t="s">
        <v>22</v>
      </c>
      <c r="D3052" t="s">
        <v>22</v>
      </c>
      <c r="E3052" t="s">
        <v>14334</v>
      </c>
      <c r="F3052" t="s">
        <v>13347</v>
      </c>
      <c r="G3052" t="s">
        <v>22</v>
      </c>
      <c r="H3052" t="s">
        <v>22</v>
      </c>
      <c r="I3052" t="s">
        <v>22</v>
      </c>
      <c r="J3052" t="s">
        <v>22</v>
      </c>
      <c r="K3052" t="s">
        <v>22</v>
      </c>
      <c r="L3052" t="s">
        <v>22</v>
      </c>
      <c r="M3052" t="s">
        <v>17936</v>
      </c>
    </row>
    <row r="3053" spans="1:13" x14ac:dyDescent="0.35">
      <c r="A3053" t="s">
        <v>9123</v>
      </c>
      <c r="B3053" t="s">
        <v>17937</v>
      </c>
      <c r="C3053" t="s">
        <v>22</v>
      </c>
      <c r="D3053" t="s">
        <v>22</v>
      </c>
      <c r="E3053" t="s">
        <v>14334</v>
      </c>
      <c r="F3053" t="s">
        <v>13347</v>
      </c>
      <c r="G3053" t="s">
        <v>22</v>
      </c>
      <c r="H3053" t="s">
        <v>22</v>
      </c>
      <c r="I3053" t="s">
        <v>22</v>
      </c>
      <c r="J3053" t="s">
        <v>22</v>
      </c>
      <c r="K3053" t="s">
        <v>22</v>
      </c>
      <c r="L3053" t="s">
        <v>22</v>
      </c>
      <c r="M3053" t="s">
        <v>17937</v>
      </c>
    </row>
    <row r="3054" spans="1:13" x14ac:dyDescent="0.35">
      <c r="A3054" t="s">
        <v>9123</v>
      </c>
      <c r="B3054" t="s">
        <v>17938</v>
      </c>
      <c r="C3054" t="s">
        <v>22</v>
      </c>
      <c r="D3054" t="s">
        <v>22</v>
      </c>
      <c r="E3054" t="s">
        <v>14334</v>
      </c>
      <c r="F3054" t="s">
        <v>13347</v>
      </c>
      <c r="G3054" t="s">
        <v>22</v>
      </c>
      <c r="H3054" t="s">
        <v>22</v>
      </c>
      <c r="I3054" t="s">
        <v>22</v>
      </c>
      <c r="J3054" t="s">
        <v>22</v>
      </c>
      <c r="K3054" t="s">
        <v>22</v>
      </c>
      <c r="L3054" t="s">
        <v>22</v>
      </c>
      <c r="M3054" t="s">
        <v>17938</v>
      </c>
    </row>
    <row r="3055" spans="1:13" x14ac:dyDescent="0.35">
      <c r="A3055" t="s">
        <v>9123</v>
      </c>
      <c r="B3055" t="s">
        <v>17939</v>
      </c>
      <c r="C3055" t="s">
        <v>22</v>
      </c>
      <c r="D3055" t="s">
        <v>22</v>
      </c>
      <c r="E3055" t="s">
        <v>14334</v>
      </c>
      <c r="F3055" t="s">
        <v>13347</v>
      </c>
      <c r="G3055" t="s">
        <v>22</v>
      </c>
      <c r="H3055" t="s">
        <v>22</v>
      </c>
      <c r="I3055" t="s">
        <v>22</v>
      </c>
      <c r="J3055" t="s">
        <v>22</v>
      </c>
      <c r="K3055" t="s">
        <v>22</v>
      </c>
      <c r="L3055" t="s">
        <v>22</v>
      </c>
      <c r="M3055" t="s">
        <v>17939</v>
      </c>
    </row>
    <row r="3056" spans="1:13" x14ac:dyDescent="0.35">
      <c r="A3056" t="s">
        <v>9123</v>
      </c>
      <c r="B3056" t="s">
        <v>17940</v>
      </c>
      <c r="C3056" t="s">
        <v>22</v>
      </c>
      <c r="D3056" t="s">
        <v>22</v>
      </c>
      <c r="E3056" t="s">
        <v>14334</v>
      </c>
      <c r="F3056" t="s">
        <v>13347</v>
      </c>
      <c r="G3056" t="s">
        <v>22</v>
      </c>
      <c r="H3056" t="s">
        <v>22</v>
      </c>
      <c r="I3056" t="s">
        <v>22</v>
      </c>
      <c r="J3056" t="s">
        <v>22</v>
      </c>
      <c r="K3056" t="s">
        <v>22</v>
      </c>
      <c r="L3056" t="s">
        <v>22</v>
      </c>
      <c r="M3056" t="s">
        <v>17940</v>
      </c>
    </row>
    <row r="3057" spans="1:13" x14ac:dyDescent="0.35">
      <c r="A3057" t="s">
        <v>9123</v>
      </c>
      <c r="B3057" t="s">
        <v>17941</v>
      </c>
      <c r="C3057" t="s">
        <v>22</v>
      </c>
      <c r="D3057" t="s">
        <v>22</v>
      </c>
      <c r="E3057" t="s">
        <v>14334</v>
      </c>
      <c r="F3057" t="s">
        <v>13347</v>
      </c>
      <c r="G3057" t="s">
        <v>22</v>
      </c>
      <c r="H3057" t="s">
        <v>22</v>
      </c>
      <c r="I3057" t="s">
        <v>22</v>
      </c>
      <c r="J3057" t="s">
        <v>22</v>
      </c>
      <c r="K3057" t="s">
        <v>22</v>
      </c>
      <c r="L3057" t="s">
        <v>22</v>
      </c>
      <c r="M3057" t="s">
        <v>17941</v>
      </c>
    </row>
    <row r="3058" spans="1:13" x14ac:dyDescent="0.35">
      <c r="A3058" t="s">
        <v>9123</v>
      </c>
      <c r="B3058" t="s">
        <v>17942</v>
      </c>
      <c r="C3058" t="s">
        <v>22</v>
      </c>
      <c r="D3058" t="s">
        <v>22</v>
      </c>
      <c r="E3058" t="s">
        <v>14334</v>
      </c>
      <c r="F3058" t="s">
        <v>13347</v>
      </c>
      <c r="G3058" t="s">
        <v>22</v>
      </c>
      <c r="H3058" t="s">
        <v>22</v>
      </c>
      <c r="I3058" t="s">
        <v>22</v>
      </c>
      <c r="J3058" t="s">
        <v>22</v>
      </c>
      <c r="K3058" t="s">
        <v>22</v>
      </c>
      <c r="L3058" t="s">
        <v>22</v>
      </c>
      <c r="M3058" t="s">
        <v>17942</v>
      </c>
    </row>
    <row r="3059" spans="1:13" x14ac:dyDescent="0.35">
      <c r="A3059" t="s">
        <v>9123</v>
      </c>
      <c r="B3059" t="s">
        <v>17943</v>
      </c>
      <c r="C3059" t="s">
        <v>22</v>
      </c>
      <c r="D3059" t="s">
        <v>22</v>
      </c>
      <c r="E3059" t="s">
        <v>14334</v>
      </c>
      <c r="F3059" t="s">
        <v>13347</v>
      </c>
      <c r="G3059" t="s">
        <v>22</v>
      </c>
      <c r="H3059" t="s">
        <v>22</v>
      </c>
      <c r="I3059" t="s">
        <v>22</v>
      </c>
      <c r="J3059" t="s">
        <v>22</v>
      </c>
      <c r="K3059" t="s">
        <v>22</v>
      </c>
      <c r="L3059" t="s">
        <v>22</v>
      </c>
      <c r="M3059" t="s">
        <v>17943</v>
      </c>
    </row>
    <row r="3060" spans="1:13" x14ac:dyDescent="0.35">
      <c r="A3060" t="s">
        <v>9123</v>
      </c>
      <c r="B3060" t="s">
        <v>17944</v>
      </c>
      <c r="C3060" t="s">
        <v>22</v>
      </c>
      <c r="D3060" t="s">
        <v>22</v>
      </c>
      <c r="E3060" t="s">
        <v>14334</v>
      </c>
      <c r="F3060" t="s">
        <v>13347</v>
      </c>
      <c r="G3060" t="s">
        <v>22</v>
      </c>
      <c r="H3060" t="s">
        <v>22</v>
      </c>
      <c r="I3060" t="s">
        <v>22</v>
      </c>
      <c r="J3060" t="s">
        <v>22</v>
      </c>
      <c r="K3060" t="s">
        <v>22</v>
      </c>
      <c r="L3060" t="s">
        <v>22</v>
      </c>
      <c r="M3060" t="s">
        <v>17944</v>
      </c>
    </row>
    <row r="3061" spans="1:13" x14ac:dyDescent="0.35">
      <c r="A3061" t="s">
        <v>9123</v>
      </c>
      <c r="B3061" t="s">
        <v>17945</v>
      </c>
      <c r="C3061" t="s">
        <v>22</v>
      </c>
      <c r="D3061" t="s">
        <v>22</v>
      </c>
      <c r="E3061" t="s">
        <v>14334</v>
      </c>
      <c r="F3061" t="s">
        <v>13347</v>
      </c>
      <c r="G3061" t="s">
        <v>22</v>
      </c>
      <c r="H3061" t="s">
        <v>22</v>
      </c>
      <c r="I3061" t="s">
        <v>22</v>
      </c>
      <c r="J3061" t="s">
        <v>22</v>
      </c>
      <c r="K3061" t="s">
        <v>22</v>
      </c>
      <c r="L3061" t="s">
        <v>22</v>
      </c>
      <c r="M3061" t="s">
        <v>17945</v>
      </c>
    </row>
    <row r="3062" spans="1:13" x14ac:dyDescent="0.35">
      <c r="A3062" t="s">
        <v>9123</v>
      </c>
      <c r="B3062" t="s">
        <v>17946</v>
      </c>
      <c r="C3062" t="s">
        <v>22</v>
      </c>
      <c r="D3062" t="s">
        <v>22</v>
      </c>
      <c r="E3062" t="s">
        <v>14334</v>
      </c>
      <c r="F3062" t="s">
        <v>13347</v>
      </c>
      <c r="G3062" t="s">
        <v>22</v>
      </c>
      <c r="H3062" t="s">
        <v>22</v>
      </c>
      <c r="I3062" t="s">
        <v>22</v>
      </c>
      <c r="J3062" t="s">
        <v>22</v>
      </c>
      <c r="K3062" t="s">
        <v>22</v>
      </c>
      <c r="L3062" t="s">
        <v>22</v>
      </c>
      <c r="M3062" t="s">
        <v>17946</v>
      </c>
    </row>
    <row r="3063" spans="1:13" x14ac:dyDescent="0.35">
      <c r="A3063" t="s">
        <v>9123</v>
      </c>
      <c r="B3063" t="s">
        <v>17947</v>
      </c>
      <c r="C3063" t="s">
        <v>22</v>
      </c>
      <c r="D3063" t="s">
        <v>22</v>
      </c>
      <c r="E3063" t="s">
        <v>14334</v>
      </c>
      <c r="F3063" t="s">
        <v>13347</v>
      </c>
      <c r="G3063" t="s">
        <v>22</v>
      </c>
      <c r="H3063" t="s">
        <v>22</v>
      </c>
      <c r="I3063" t="s">
        <v>22</v>
      </c>
      <c r="J3063" t="s">
        <v>22</v>
      </c>
      <c r="K3063" t="s">
        <v>22</v>
      </c>
      <c r="L3063" t="s">
        <v>22</v>
      </c>
      <c r="M3063" t="s">
        <v>17947</v>
      </c>
    </row>
    <row r="3064" spans="1:13" x14ac:dyDescent="0.35">
      <c r="A3064" t="s">
        <v>9123</v>
      </c>
      <c r="B3064" t="s">
        <v>17948</v>
      </c>
      <c r="C3064" t="s">
        <v>22</v>
      </c>
      <c r="D3064" t="s">
        <v>22</v>
      </c>
      <c r="E3064" t="s">
        <v>14334</v>
      </c>
      <c r="F3064" t="s">
        <v>13347</v>
      </c>
      <c r="G3064" t="s">
        <v>22</v>
      </c>
      <c r="H3064" t="s">
        <v>22</v>
      </c>
      <c r="I3064" t="s">
        <v>22</v>
      </c>
      <c r="J3064" t="s">
        <v>22</v>
      </c>
      <c r="K3064" t="s">
        <v>22</v>
      </c>
      <c r="L3064" t="s">
        <v>22</v>
      </c>
      <c r="M3064" t="s">
        <v>17948</v>
      </c>
    </row>
    <row r="3065" spans="1:13" x14ac:dyDescent="0.35">
      <c r="A3065" t="s">
        <v>9123</v>
      </c>
      <c r="B3065" t="s">
        <v>17949</v>
      </c>
      <c r="C3065" t="s">
        <v>22</v>
      </c>
      <c r="D3065" t="s">
        <v>22</v>
      </c>
      <c r="E3065" t="s">
        <v>14334</v>
      </c>
      <c r="F3065" t="s">
        <v>13347</v>
      </c>
      <c r="G3065" t="s">
        <v>22</v>
      </c>
      <c r="H3065" t="s">
        <v>22</v>
      </c>
      <c r="I3065" t="s">
        <v>22</v>
      </c>
      <c r="J3065" t="s">
        <v>22</v>
      </c>
      <c r="K3065" t="s">
        <v>22</v>
      </c>
      <c r="L3065" t="s">
        <v>22</v>
      </c>
      <c r="M3065" t="s">
        <v>17949</v>
      </c>
    </row>
    <row r="3066" spans="1:13" x14ac:dyDescent="0.35">
      <c r="A3066" t="s">
        <v>9123</v>
      </c>
      <c r="B3066" t="s">
        <v>17950</v>
      </c>
      <c r="C3066" t="s">
        <v>22</v>
      </c>
      <c r="D3066" t="s">
        <v>22</v>
      </c>
      <c r="E3066" t="s">
        <v>14334</v>
      </c>
      <c r="F3066" t="s">
        <v>13347</v>
      </c>
      <c r="G3066" t="s">
        <v>22</v>
      </c>
      <c r="H3066" t="s">
        <v>22</v>
      </c>
      <c r="I3066" t="s">
        <v>22</v>
      </c>
      <c r="J3066" t="s">
        <v>22</v>
      </c>
      <c r="K3066" t="s">
        <v>22</v>
      </c>
      <c r="L3066" t="s">
        <v>22</v>
      </c>
      <c r="M3066" t="s">
        <v>17950</v>
      </c>
    </row>
    <row r="3067" spans="1:13" x14ac:dyDescent="0.35">
      <c r="A3067" t="s">
        <v>9123</v>
      </c>
      <c r="B3067" t="s">
        <v>17951</v>
      </c>
      <c r="C3067" t="s">
        <v>22</v>
      </c>
      <c r="D3067" t="s">
        <v>22</v>
      </c>
      <c r="E3067" t="s">
        <v>14334</v>
      </c>
      <c r="F3067" t="s">
        <v>13347</v>
      </c>
      <c r="G3067" t="s">
        <v>22</v>
      </c>
      <c r="H3067" t="s">
        <v>22</v>
      </c>
      <c r="I3067" t="s">
        <v>22</v>
      </c>
      <c r="J3067" t="s">
        <v>22</v>
      </c>
      <c r="K3067" t="s">
        <v>22</v>
      </c>
      <c r="L3067" t="s">
        <v>22</v>
      </c>
      <c r="M3067" t="s">
        <v>17951</v>
      </c>
    </row>
    <row r="3068" spans="1:13" x14ac:dyDescent="0.35">
      <c r="A3068" t="s">
        <v>9123</v>
      </c>
      <c r="B3068" t="s">
        <v>17952</v>
      </c>
      <c r="C3068" t="s">
        <v>22</v>
      </c>
      <c r="D3068" t="s">
        <v>22</v>
      </c>
      <c r="E3068" t="s">
        <v>14334</v>
      </c>
      <c r="F3068" t="s">
        <v>13347</v>
      </c>
      <c r="G3068" t="s">
        <v>22</v>
      </c>
      <c r="H3068" t="s">
        <v>22</v>
      </c>
      <c r="I3068" t="s">
        <v>22</v>
      </c>
      <c r="J3068" t="s">
        <v>22</v>
      </c>
      <c r="K3068" t="s">
        <v>22</v>
      </c>
      <c r="L3068" t="s">
        <v>22</v>
      </c>
      <c r="M3068" t="s">
        <v>17952</v>
      </c>
    </row>
    <row r="3069" spans="1:13" x14ac:dyDescent="0.35">
      <c r="A3069" t="s">
        <v>9123</v>
      </c>
      <c r="B3069" t="s">
        <v>17953</v>
      </c>
      <c r="C3069" t="s">
        <v>22</v>
      </c>
      <c r="D3069" t="s">
        <v>22</v>
      </c>
      <c r="E3069" t="s">
        <v>14334</v>
      </c>
      <c r="F3069" t="s">
        <v>13347</v>
      </c>
      <c r="G3069" t="s">
        <v>22</v>
      </c>
      <c r="H3069" t="s">
        <v>22</v>
      </c>
      <c r="I3069" t="s">
        <v>22</v>
      </c>
      <c r="J3069" t="s">
        <v>22</v>
      </c>
      <c r="K3069" t="s">
        <v>22</v>
      </c>
      <c r="L3069" t="s">
        <v>22</v>
      </c>
      <c r="M3069" t="s">
        <v>17953</v>
      </c>
    </row>
    <row r="3070" spans="1:13" x14ac:dyDescent="0.35">
      <c r="A3070" t="s">
        <v>9123</v>
      </c>
      <c r="B3070" t="s">
        <v>17954</v>
      </c>
      <c r="C3070" t="s">
        <v>22</v>
      </c>
      <c r="D3070" t="s">
        <v>22</v>
      </c>
      <c r="E3070" t="s">
        <v>14334</v>
      </c>
      <c r="F3070" t="s">
        <v>13347</v>
      </c>
      <c r="G3070" t="s">
        <v>22</v>
      </c>
      <c r="H3070" t="s">
        <v>22</v>
      </c>
      <c r="I3070" t="s">
        <v>22</v>
      </c>
      <c r="J3070" t="s">
        <v>22</v>
      </c>
      <c r="K3070" t="s">
        <v>22</v>
      </c>
      <c r="L3070" t="s">
        <v>22</v>
      </c>
      <c r="M3070" t="s">
        <v>17954</v>
      </c>
    </row>
    <row r="3071" spans="1:13" x14ac:dyDescent="0.35">
      <c r="A3071" t="s">
        <v>9123</v>
      </c>
      <c r="B3071" t="s">
        <v>17955</v>
      </c>
      <c r="C3071" t="s">
        <v>22</v>
      </c>
      <c r="D3071" t="s">
        <v>22</v>
      </c>
      <c r="E3071" t="s">
        <v>14334</v>
      </c>
      <c r="F3071" t="s">
        <v>13347</v>
      </c>
      <c r="G3071" t="s">
        <v>22</v>
      </c>
      <c r="H3071" t="s">
        <v>22</v>
      </c>
      <c r="I3071" t="s">
        <v>22</v>
      </c>
      <c r="J3071" t="s">
        <v>22</v>
      </c>
      <c r="K3071" t="s">
        <v>22</v>
      </c>
      <c r="L3071" t="s">
        <v>22</v>
      </c>
      <c r="M3071" t="s">
        <v>17955</v>
      </c>
    </row>
    <row r="3072" spans="1:13" x14ac:dyDescent="0.35">
      <c r="A3072" t="s">
        <v>9123</v>
      </c>
      <c r="B3072" t="s">
        <v>17956</v>
      </c>
      <c r="C3072" t="s">
        <v>22</v>
      </c>
      <c r="D3072" t="s">
        <v>22</v>
      </c>
      <c r="E3072" t="s">
        <v>14334</v>
      </c>
      <c r="F3072" t="s">
        <v>13347</v>
      </c>
      <c r="G3072" t="s">
        <v>22</v>
      </c>
      <c r="H3072" t="s">
        <v>22</v>
      </c>
      <c r="I3072" t="s">
        <v>22</v>
      </c>
      <c r="J3072" t="s">
        <v>22</v>
      </c>
      <c r="K3072" t="s">
        <v>22</v>
      </c>
      <c r="L3072" t="s">
        <v>22</v>
      </c>
      <c r="M3072" t="s">
        <v>17956</v>
      </c>
    </row>
    <row r="3073" spans="1:15" x14ac:dyDescent="0.35">
      <c r="A3073" t="s">
        <v>9123</v>
      </c>
      <c r="B3073" t="s">
        <v>17957</v>
      </c>
      <c r="C3073" t="s">
        <v>22</v>
      </c>
      <c r="D3073" t="s">
        <v>22</v>
      </c>
      <c r="E3073" t="s">
        <v>14334</v>
      </c>
      <c r="F3073" t="s">
        <v>13347</v>
      </c>
      <c r="G3073" t="s">
        <v>22</v>
      </c>
      <c r="H3073" t="s">
        <v>22</v>
      </c>
      <c r="I3073" t="s">
        <v>22</v>
      </c>
      <c r="J3073" t="s">
        <v>22</v>
      </c>
      <c r="K3073" t="s">
        <v>22</v>
      </c>
      <c r="L3073" t="s">
        <v>22</v>
      </c>
      <c r="M3073" t="s">
        <v>17957</v>
      </c>
    </row>
    <row r="3074" spans="1:15" x14ac:dyDescent="0.35">
      <c r="A3074" t="s">
        <v>9123</v>
      </c>
      <c r="B3074" t="s">
        <v>17958</v>
      </c>
      <c r="C3074" t="s">
        <v>22</v>
      </c>
      <c r="D3074" t="s">
        <v>22</v>
      </c>
      <c r="E3074" t="s">
        <v>14334</v>
      </c>
      <c r="F3074" t="s">
        <v>13347</v>
      </c>
      <c r="G3074" t="s">
        <v>22</v>
      </c>
      <c r="H3074" t="s">
        <v>22</v>
      </c>
      <c r="I3074" t="s">
        <v>22</v>
      </c>
      <c r="J3074" t="s">
        <v>22</v>
      </c>
      <c r="K3074" t="s">
        <v>22</v>
      </c>
      <c r="L3074" t="s">
        <v>22</v>
      </c>
      <c r="M3074" t="s">
        <v>17958</v>
      </c>
      <c r="N3074" t="s">
        <v>22</v>
      </c>
      <c r="O3074" t="s">
        <v>22</v>
      </c>
    </row>
    <row r="3075" spans="1:15" x14ac:dyDescent="0.35">
      <c r="A3075" t="s">
        <v>9123</v>
      </c>
      <c r="B3075" t="s">
        <v>17959</v>
      </c>
      <c r="C3075" t="s">
        <v>22</v>
      </c>
      <c r="D3075" t="s">
        <v>22</v>
      </c>
      <c r="E3075" t="s">
        <v>14334</v>
      </c>
      <c r="F3075" t="s">
        <v>13347</v>
      </c>
      <c r="G3075" t="s">
        <v>22</v>
      </c>
      <c r="H3075" t="s">
        <v>22</v>
      </c>
      <c r="I3075" t="s">
        <v>22</v>
      </c>
      <c r="J3075" t="s">
        <v>22</v>
      </c>
      <c r="K3075" t="s">
        <v>22</v>
      </c>
      <c r="L3075" t="s">
        <v>22</v>
      </c>
      <c r="M3075" t="s">
        <v>17959</v>
      </c>
      <c r="N3075" t="s">
        <v>22</v>
      </c>
      <c r="O3075" t="s">
        <v>22</v>
      </c>
    </row>
    <row r="3076" spans="1:15" x14ac:dyDescent="0.35">
      <c r="A3076" t="s">
        <v>9123</v>
      </c>
      <c r="B3076" t="s">
        <v>17960</v>
      </c>
      <c r="C3076" t="s">
        <v>22</v>
      </c>
      <c r="D3076" t="s">
        <v>22</v>
      </c>
      <c r="E3076" t="s">
        <v>13352</v>
      </c>
      <c r="F3076" t="s">
        <v>13351</v>
      </c>
      <c r="G3076" t="s">
        <v>22</v>
      </c>
      <c r="H3076" t="s">
        <v>22</v>
      </c>
      <c r="I3076" t="s">
        <v>22</v>
      </c>
      <c r="J3076" t="s">
        <v>22</v>
      </c>
      <c r="K3076" t="s">
        <v>22</v>
      </c>
      <c r="L3076" t="s">
        <v>22</v>
      </c>
      <c r="M3076" t="s">
        <v>14900</v>
      </c>
      <c r="N3076" t="s">
        <v>22</v>
      </c>
      <c r="O3076" t="s">
        <v>22</v>
      </c>
    </row>
    <row r="3077" spans="1:15" x14ac:dyDescent="0.35">
      <c r="A3077" t="s">
        <v>9123</v>
      </c>
      <c r="B3077" t="s">
        <v>7054</v>
      </c>
      <c r="C3077" t="s">
        <v>22</v>
      </c>
      <c r="D3077" t="s">
        <v>22</v>
      </c>
      <c r="E3077" t="s">
        <v>13352</v>
      </c>
      <c r="F3077" t="s">
        <v>13351</v>
      </c>
      <c r="G3077" t="s">
        <v>22</v>
      </c>
      <c r="H3077" t="s">
        <v>7052</v>
      </c>
      <c r="I3077" t="s">
        <v>22</v>
      </c>
      <c r="J3077" t="s">
        <v>22</v>
      </c>
      <c r="K3077" t="s">
        <v>22</v>
      </c>
      <c r="L3077" t="s">
        <v>22</v>
      </c>
      <c r="M3077" t="s">
        <v>14395</v>
      </c>
      <c r="N3077" t="s">
        <v>22</v>
      </c>
      <c r="O3077" t="s">
        <v>22</v>
      </c>
    </row>
    <row r="3078" spans="1:15" x14ac:dyDescent="0.35">
      <c r="A3078" t="s">
        <v>9123</v>
      </c>
      <c r="B3078" t="s">
        <v>17961</v>
      </c>
      <c r="C3078" t="s">
        <v>22</v>
      </c>
      <c r="D3078" t="s">
        <v>22</v>
      </c>
      <c r="E3078" t="s">
        <v>14334</v>
      </c>
      <c r="F3078" t="s">
        <v>13347</v>
      </c>
      <c r="G3078" t="s">
        <v>22</v>
      </c>
      <c r="H3078" t="s">
        <v>22</v>
      </c>
      <c r="I3078" t="s">
        <v>22</v>
      </c>
      <c r="J3078" t="s">
        <v>22</v>
      </c>
      <c r="K3078" t="s">
        <v>22</v>
      </c>
      <c r="L3078" t="s">
        <v>22</v>
      </c>
      <c r="M3078" t="s">
        <v>17961</v>
      </c>
      <c r="N3078" t="s">
        <v>22</v>
      </c>
      <c r="O3078" t="s">
        <v>22</v>
      </c>
    </row>
    <row r="3079" spans="1:15" x14ac:dyDescent="0.35">
      <c r="A3079" t="s">
        <v>9123</v>
      </c>
      <c r="B3079" t="s">
        <v>17962</v>
      </c>
      <c r="C3079" t="s">
        <v>22</v>
      </c>
      <c r="D3079" t="s">
        <v>22</v>
      </c>
      <c r="E3079" t="s">
        <v>14334</v>
      </c>
      <c r="F3079" t="s">
        <v>13347</v>
      </c>
      <c r="G3079" t="s">
        <v>22</v>
      </c>
      <c r="H3079" t="s">
        <v>22</v>
      </c>
      <c r="I3079" t="s">
        <v>22</v>
      </c>
      <c r="J3079" t="s">
        <v>22</v>
      </c>
      <c r="K3079" t="s">
        <v>22</v>
      </c>
      <c r="L3079" t="s">
        <v>22</v>
      </c>
      <c r="M3079" t="s">
        <v>17962</v>
      </c>
      <c r="N3079" t="s">
        <v>22</v>
      </c>
      <c r="O3079" t="s">
        <v>22</v>
      </c>
    </row>
    <row r="3080" spans="1:15" x14ac:dyDescent="0.35">
      <c r="A3080" t="s">
        <v>9123</v>
      </c>
      <c r="B3080" t="s">
        <v>17963</v>
      </c>
      <c r="C3080" t="s">
        <v>22</v>
      </c>
      <c r="D3080" t="s">
        <v>22</v>
      </c>
      <c r="E3080" t="s">
        <v>14349</v>
      </c>
      <c r="F3080" t="s">
        <v>13347</v>
      </c>
      <c r="G3080" t="s">
        <v>22</v>
      </c>
      <c r="H3080" t="s">
        <v>7048</v>
      </c>
      <c r="I3080" t="s">
        <v>17964</v>
      </c>
      <c r="J3080" t="s">
        <v>17965</v>
      </c>
      <c r="K3080" t="s">
        <v>7025</v>
      </c>
      <c r="L3080">
        <v>118</v>
      </c>
      <c r="M3080" t="s">
        <v>17963</v>
      </c>
      <c r="N3080" t="s">
        <v>22</v>
      </c>
      <c r="O3080" t="s">
        <v>22</v>
      </c>
    </row>
    <row r="3081" spans="1:15" x14ac:dyDescent="0.35">
      <c r="A3081" t="s">
        <v>9123</v>
      </c>
      <c r="B3081" t="s">
        <v>17966</v>
      </c>
      <c r="C3081" t="s">
        <v>22</v>
      </c>
      <c r="D3081" t="s">
        <v>22</v>
      </c>
      <c r="E3081" t="s">
        <v>13352</v>
      </c>
      <c r="F3081" t="s">
        <v>13351</v>
      </c>
      <c r="G3081" t="s">
        <v>22</v>
      </c>
      <c r="H3081" t="s">
        <v>7054</v>
      </c>
      <c r="I3081" t="s">
        <v>22</v>
      </c>
      <c r="J3081" t="s">
        <v>22</v>
      </c>
      <c r="K3081" t="s">
        <v>22</v>
      </c>
      <c r="L3081" t="s">
        <v>22</v>
      </c>
      <c r="M3081" t="s">
        <v>17966</v>
      </c>
      <c r="N3081" t="s">
        <v>22</v>
      </c>
      <c r="O3081" t="s">
        <v>22</v>
      </c>
    </row>
    <row r="3082" spans="1:15" x14ac:dyDescent="0.35">
      <c r="A3082" t="s">
        <v>9123</v>
      </c>
      <c r="B3082" t="s">
        <v>17967</v>
      </c>
      <c r="C3082" t="s">
        <v>22</v>
      </c>
      <c r="D3082" t="s">
        <v>22</v>
      </c>
      <c r="E3082" t="s">
        <v>14334</v>
      </c>
      <c r="F3082" t="s">
        <v>13347</v>
      </c>
      <c r="G3082" t="s">
        <v>22</v>
      </c>
      <c r="H3082" t="s">
        <v>7046</v>
      </c>
      <c r="I3082" t="s">
        <v>22</v>
      </c>
      <c r="J3082" t="s">
        <v>22</v>
      </c>
      <c r="K3082" t="s">
        <v>22</v>
      </c>
      <c r="L3082" t="s">
        <v>22</v>
      </c>
      <c r="M3082" t="s">
        <v>17967</v>
      </c>
      <c r="N3082" t="s">
        <v>22</v>
      </c>
      <c r="O3082" t="s">
        <v>22</v>
      </c>
    </row>
    <row r="3083" spans="1:15" x14ac:dyDescent="0.35">
      <c r="A3083" t="s">
        <v>9123</v>
      </c>
      <c r="B3083" t="s">
        <v>17968</v>
      </c>
      <c r="C3083" t="s">
        <v>22</v>
      </c>
      <c r="D3083" t="s">
        <v>22</v>
      </c>
      <c r="E3083" t="s">
        <v>14334</v>
      </c>
      <c r="F3083" t="s">
        <v>13347</v>
      </c>
      <c r="G3083" t="s">
        <v>22</v>
      </c>
      <c r="H3083" t="s">
        <v>7046</v>
      </c>
      <c r="I3083" t="s">
        <v>22</v>
      </c>
      <c r="J3083" t="s">
        <v>22</v>
      </c>
      <c r="K3083" t="s">
        <v>22</v>
      </c>
      <c r="L3083" t="s">
        <v>22</v>
      </c>
      <c r="M3083" t="s">
        <v>17968</v>
      </c>
      <c r="N3083" t="s">
        <v>22</v>
      </c>
      <c r="O3083" t="s">
        <v>22</v>
      </c>
    </row>
    <row r="3084" spans="1:15" x14ac:dyDescent="0.35">
      <c r="A3084" t="s">
        <v>9123</v>
      </c>
      <c r="B3084" t="s">
        <v>17969</v>
      </c>
      <c r="C3084" t="s">
        <v>22</v>
      </c>
      <c r="D3084" t="s">
        <v>22</v>
      </c>
      <c r="E3084" t="s">
        <v>14334</v>
      </c>
      <c r="F3084" t="s">
        <v>13347</v>
      </c>
      <c r="G3084" t="s">
        <v>22</v>
      </c>
      <c r="H3084" t="s">
        <v>7046</v>
      </c>
      <c r="I3084" t="s">
        <v>22</v>
      </c>
      <c r="J3084" t="s">
        <v>22</v>
      </c>
      <c r="K3084" t="s">
        <v>22</v>
      </c>
      <c r="L3084" t="s">
        <v>22</v>
      </c>
      <c r="M3084" t="s">
        <v>17969</v>
      </c>
      <c r="N3084" t="s">
        <v>22</v>
      </c>
      <c r="O3084" t="s">
        <v>22</v>
      </c>
    </row>
    <row r="3085" spans="1:15" x14ac:dyDescent="0.35">
      <c r="A3085" t="s">
        <v>9123</v>
      </c>
      <c r="B3085" t="s">
        <v>17970</v>
      </c>
      <c r="C3085" t="s">
        <v>22</v>
      </c>
      <c r="D3085" t="s">
        <v>22</v>
      </c>
      <c r="E3085" t="s">
        <v>14334</v>
      </c>
      <c r="F3085" t="s">
        <v>13347</v>
      </c>
      <c r="G3085" t="s">
        <v>22</v>
      </c>
      <c r="H3085" t="s">
        <v>22</v>
      </c>
      <c r="I3085" t="s">
        <v>22</v>
      </c>
      <c r="J3085" t="s">
        <v>22</v>
      </c>
      <c r="K3085" t="s">
        <v>22</v>
      </c>
      <c r="L3085" t="s">
        <v>22</v>
      </c>
      <c r="M3085" t="s">
        <v>17970</v>
      </c>
      <c r="N3085" t="s">
        <v>22</v>
      </c>
      <c r="O3085" t="s">
        <v>22</v>
      </c>
    </row>
    <row r="3086" spans="1:15" x14ac:dyDescent="0.35">
      <c r="A3086" t="s">
        <v>9123</v>
      </c>
      <c r="B3086" t="s">
        <v>17971</v>
      </c>
      <c r="C3086" t="s">
        <v>22</v>
      </c>
      <c r="D3086" t="s">
        <v>22</v>
      </c>
      <c r="E3086" t="s">
        <v>14334</v>
      </c>
      <c r="F3086" t="s">
        <v>13347</v>
      </c>
      <c r="G3086" t="s">
        <v>22</v>
      </c>
      <c r="H3086" t="s">
        <v>7046</v>
      </c>
      <c r="I3086" t="s">
        <v>22</v>
      </c>
      <c r="J3086" t="s">
        <v>22</v>
      </c>
      <c r="K3086" t="s">
        <v>22</v>
      </c>
      <c r="L3086" t="s">
        <v>22</v>
      </c>
      <c r="M3086" t="s">
        <v>17971</v>
      </c>
      <c r="N3086" t="s">
        <v>22</v>
      </c>
      <c r="O3086" t="s">
        <v>22</v>
      </c>
    </row>
    <row r="3087" spans="1:15" x14ac:dyDescent="0.35">
      <c r="A3087" t="s">
        <v>9123</v>
      </c>
      <c r="B3087" t="s">
        <v>17972</v>
      </c>
      <c r="C3087" t="s">
        <v>22</v>
      </c>
      <c r="D3087" t="s">
        <v>22</v>
      </c>
      <c r="E3087" t="s">
        <v>13352</v>
      </c>
      <c r="F3087" t="s">
        <v>13351</v>
      </c>
      <c r="G3087" t="s">
        <v>22</v>
      </c>
      <c r="H3087" t="s">
        <v>7054</v>
      </c>
      <c r="I3087" t="s">
        <v>22</v>
      </c>
      <c r="J3087" t="s">
        <v>22</v>
      </c>
      <c r="K3087" t="s">
        <v>22</v>
      </c>
      <c r="L3087" t="s">
        <v>22</v>
      </c>
      <c r="M3087" t="s">
        <v>17972</v>
      </c>
      <c r="N3087" t="s">
        <v>22</v>
      </c>
      <c r="O3087" t="s">
        <v>22</v>
      </c>
    </row>
    <row r="3088" spans="1:15" x14ac:dyDescent="0.35">
      <c r="A3088" t="s">
        <v>9123</v>
      </c>
      <c r="B3088" t="s">
        <v>17973</v>
      </c>
      <c r="C3088" t="s">
        <v>22</v>
      </c>
      <c r="D3088" t="s">
        <v>22</v>
      </c>
      <c r="E3088" t="s">
        <v>14334</v>
      </c>
      <c r="F3088" t="s">
        <v>13347</v>
      </c>
      <c r="G3088" t="s">
        <v>22</v>
      </c>
      <c r="H3088" t="s">
        <v>22</v>
      </c>
      <c r="I3088" t="s">
        <v>22</v>
      </c>
      <c r="J3088" t="s">
        <v>22</v>
      </c>
      <c r="K3088" t="s">
        <v>22</v>
      </c>
      <c r="L3088" t="s">
        <v>22</v>
      </c>
      <c r="M3088" t="s">
        <v>17973</v>
      </c>
      <c r="N3088" t="s">
        <v>22</v>
      </c>
      <c r="O3088" t="s">
        <v>22</v>
      </c>
    </row>
    <row r="3089" spans="1:15" x14ac:dyDescent="0.35">
      <c r="A3089" t="s">
        <v>9123</v>
      </c>
      <c r="B3089" t="s">
        <v>17974</v>
      </c>
      <c r="C3089" t="s">
        <v>22</v>
      </c>
      <c r="D3089" t="s">
        <v>22</v>
      </c>
      <c r="E3089" t="s">
        <v>14334</v>
      </c>
      <c r="F3089" t="s">
        <v>13347</v>
      </c>
      <c r="G3089" t="s">
        <v>22</v>
      </c>
      <c r="H3089" t="s">
        <v>7046</v>
      </c>
      <c r="I3089" t="s">
        <v>22</v>
      </c>
      <c r="J3089" t="s">
        <v>22</v>
      </c>
      <c r="K3089" t="s">
        <v>22</v>
      </c>
      <c r="L3089" t="s">
        <v>22</v>
      </c>
      <c r="M3089" t="s">
        <v>17974</v>
      </c>
      <c r="N3089" t="s">
        <v>22</v>
      </c>
      <c r="O3089" t="s">
        <v>22</v>
      </c>
    </row>
    <row r="3090" spans="1:15" x14ac:dyDescent="0.35">
      <c r="A3090" t="s">
        <v>9123</v>
      </c>
      <c r="B3090" t="s">
        <v>17975</v>
      </c>
      <c r="C3090" t="s">
        <v>22</v>
      </c>
      <c r="D3090" t="s">
        <v>22</v>
      </c>
      <c r="E3090" t="s">
        <v>14334</v>
      </c>
      <c r="F3090" t="s">
        <v>13347</v>
      </c>
      <c r="G3090" t="s">
        <v>22</v>
      </c>
      <c r="H3090" t="s">
        <v>22</v>
      </c>
      <c r="I3090" t="s">
        <v>22</v>
      </c>
      <c r="J3090" t="s">
        <v>22</v>
      </c>
      <c r="K3090" t="s">
        <v>22</v>
      </c>
      <c r="L3090" t="s">
        <v>22</v>
      </c>
      <c r="M3090" t="s">
        <v>17975</v>
      </c>
      <c r="N3090" t="s">
        <v>22</v>
      </c>
      <c r="O3090" t="s">
        <v>22</v>
      </c>
    </row>
    <row r="3091" spans="1:15" x14ac:dyDescent="0.35">
      <c r="A3091" t="s">
        <v>9123</v>
      </c>
      <c r="B3091" t="s">
        <v>17976</v>
      </c>
      <c r="C3091" t="s">
        <v>22</v>
      </c>
      <c r="D3091" t="s">
        <v>22</v>
      </c>
      <c r="E3091" t="s">
        <v>14334</v>
      </c>
      <c r="F3091" t="s">
        <v>13347</v>
      </c>
      <c r="G3091" t="s">
        <v>22</v>
      </c>
      <c r="H3091" t="s">
        <v>22</v>
      </c>
      <c r="I3091" t="s">
        <v>22</v>
      </c>
      <c r="J3091" t="s">
        <v>22</v>
      </c>
      <c r="K3091" t="s">
        <v>22</v>
      </c>
      <c r="L3091" t="s">
        <v>22</v>
      </c>
      <c r="M3091" t="s">
        <v>17976</v>
      </c>
      <c r="N3091" t="s">
        <v>22</v>
      </c>
      <c r="O3091" t="s">
        <v>22</v>
      </c>
    </row>
    <row r="3092" spans="1:15" x14ac:dyDescent="0.35">
      <c r="A3092" t="s">
        <v>9123</v>
      </c>
      <c r="B3092" t="s">
        <v>17977</v>
      </c>
      <c r="C3092" t="s">
        <v>22</v>
      </c>
      <c r="D3092" t="s">
        <v>22</v>
      </c>
      <c r="E3092" t="s">
        <v>14334</v>
      </c>
      <c r="F3092" t="s">
        <v>13347</v>
      </c>
      <c r="G3092" t="s">
        <v>22</v>
      </c>
      <c r="H3092" t="s">
        <v>22</v>
      </c>
      <c r="I3092" t="s">
        <v>22</v>
      </c>
      <c r="J3092" t="s">
        <v>22</v>
      </c>
      <c r="K3092" t="s">
        <v>22</v>
      </c>
      <c r="L3092" t="s">
        <v>22</v>
      </c>
      <c r="M3092" t="s">
        <v>17977</v>
      </c>
      <c r="N3092" t="s">
        <v>22</v>
      </c>
      <c r="O3092" t="s">
        <v>22</v>
      </c>
    </row>
    <row r="3093" spans="1:15" x14ac:dyDescent="0.35">
      <c r="A3093" t="s">
        <v>9123</v>
      </c>
      <c r="B3093" t="s">
        <v>17978</v>
      </c>
      <c r="C3093" t="s">
        <v>22</v>
      </c>
      <c r="D3093" t="s">
        <v>22</v>
      </c>
      <c r="E3093" t="s">
        <v>14334</v>
      </c>
      <c r="F3093" t="s">
        <v>13347</v>
      </c>
      <c r="G3093" t="s">
        <v>22</v>
      </c>
      <c r="H3093" t="s">
        <v>7046</v>
      </c>
      <c r="I3093" t="s">
        <v>22</v>
      </c>
      <c r="J3093" t="s">
        <v>22</v>
      </c>
      <c r="K3093" t="s">
        <v>22</v>
      </c>
      <c r="L3093" t="s">
        <v>22</v>
      </c>
      <c r="M3093" t="s">
        <v>17978</v>
      </c>
      <c r="N3093" t="s">
        <v>22</v>
      </c>
      <c r="O3093" t="s">
        <v>22</v>
      </c>
    </row>
    <row r="3094" spans="1:15" x14ac:dyDescent="0.35">
      <c r="A3094" t="s">
        <v>9123</v>
      </c>
      <c r="B3094" t="s">
        <v>17979</v>
      </c>
      <c r="C3094" t="s">
        <v>22</v>
      </c>
      <c r="D3094" t="s">
        <v>22</v>
      </c>
      <c r="E3094" t="s">
        <v>14334</v>
      </c>
      <c r="F3094" t="s">
        <v>13347</v>
      </c>
      <c r="G3094" t="s">
        <v>22</v>
      </c>
      <c r="H3094" t="s">
        <v>7046</v>
      </c>
      <c r="I3094" t="s">
        <v>17980</v>
      </c>
      <c r="J3094" t="s">
        <v>17981</v>
      </c>
      <c r="K3094" t="s">
        <v>22</v>
      </c>
      <c r="L3094" t="s">
        <v>22</v>
      </c>
      <c r="M3094" t="s">
        <v>17979</v>
      </c>
      <c r="N3094" t="s">
        <v>22</v>
      </c>
      <c r="O3094" t="s">
        <v>22</v>
      </c>
    </row>
    <row r="3095" spans="1:15" x14ac:dyDescent="0.35">
      <c r="A3095" t="s">
        <v>9123</v>
      </c>
      <c r="B3095" t="s">
        <v>17982</v>
      </c>
      <c r="C3095" t="s">
        <v>22</v>
      </c>
      <c r="D3095" t="s">
        <v>22</v>
      </c>
      <c r="E3095" t="s">
        <v>14349</v>
      </c>
      <c r="F3095" t="s">
        <v>13347</v>
      </c>
      <c r="G3095" t="s">
        <v>22</v>
      </c>
      <c r="H3095" t="s">
        <v>7046</v>
      </c>
      <c r="I3095" t="s">
        <v>17964</v>
      </c>
      <c r="J3095" t="s">
        <v>17965</v>
      </c>
      <c r="K3095" t="s">
        <v>7033</v>
      </c>
      <c r="L3095" t="s">
        <v>22</v>
      </c>
      <c r="M3095" t="s">
        <v>17979</v>
      </c>
      <c r="N3095" t="s">
        <v>22</v>
      </c>
      <c r="O3095" t="s">
        <v>22</v>
      </c>
    </row>
    <row r="3096" spans="1:15" x14ac:dyDescent="0.35">
      <c r="A3096" t="s">
        <v>9123</v>
      </c>
      <c r="B3096" t="s">
        <v>17983</v>
      </c>
      <c r="C3096" t="s">
        <v>22</v>
      </c>
      <c r="D3096" t="s">
        <v>22</v>
      </c>
      <c r="E3096" t="s">
        <v>14334</v>
      </c>
      <c r="F3096" t="s">
        <v>13347</v>
      </c>
      <c r="G3096" t="s">
        <v>22</v>
      </c>
      <c r="H3096" t="s">
        <v>22</v>
      </c>
      <c r="I3096" t="s">
        <v>22</v>
      </c>
      <c r="J3096" t="s">
        <v>22</v>
      </c>
      <c r="K3096" t="s">
        <v>22</v>
      </c>
      <c r="L3096" t="s">
        <v>22</v>
      </c>
      <c r="M3096" t="s">
        <v>17983</v>
      </c>
      <c r="N3096" t="s">
        <v>22</v>
      </c>
      <c r="O3096" t="s">
        <v>22</v>
      </c>
    </row>
    <row r="3097" spans="1:15" x14ac:dyDescent="0.35">
      <c r="A3097" t="s">
        <v>9123</v>
      </c>
      <c r="B3097" t="s">
        <v>17984</v>
      </c>
      <c r="C3097" t="s">
        <v>22</v>
      </c>
      <c r="D3097" t="s">
        <v>22</v>
      </c>
      <c r="E3097" t="s">
        <v>14334</v>
      </c>
      <c r="F3097" t="s">
        <v>13347</v>
      </c>
      <c r="G3097" t="s">
        <v>22</v>
      </c>
      <c r="H3097" t="s">
        <v>22</v>
      </c>
      <c r="I3097" t="s">
        <v>22</v>
      </c>
      <c r="J3097" t="s">
        <v>22</v>
      </c>
      <c r="K3097" t="s">
        <v>22</v>
      </c>
      <c r="L3097" t="s">
        <v>22</v>
      </c>
      <c r="M3097" t="s">
        <v>17984</v>
      </c>
      <c r="N3097" t="s">
        <v>22</v>
      </c>
      <c r="O3097" t="s">
        <v>22</v>
      </c>
    </row>
    <row r="3098" spans="1:15" x14ac:dyDescent="0.35">
      <c r="A3098" t="s">
        <v>9123</v>
      </c>
      <c r="B3098" t="s">
        <v>17985</v>
      </c>
      <c r="C3098" t="s">
        <v>22</v>
      </c>
      <c r="D3098" t="s">
        <v>22</v>
      </c>
      <c r="E3098" t="s">
        <v>14334</v>
      </c>
      <c r="F3098" t="s">
        <v>13347</v>
      </c>
      <c r="G3098" t="s">
        <v>22</v>
      </c>
      <c r="H3098" t="s">
        <v>22</v>
      </c>
      <c r="I3098" t="s">
        <v>22</v>
      </c>
      <c r="J3098" t="s">
        <v>22</v>
      </c>
      <c r="K3098" t="s">
        <v>22</v>
      </c>
      <c r="L3098" t="s">
        <v>22</v>
      </c>
      <c r="M3098" t="s">
        <v>17985</v>
      </c>
      <c r="N3098" t="s">
        <v>22</v>
      </c>
      <c r="O3098" t="s">
        <v>22</v>
      </c>
    </row>
    <row r="3099" spans="1:15" x14ac:dyDescent="0.35">
      <c r="A3099" t="s">
        <v>9123</v>
      </c>
      <c r="B3099" t="s">
        <v>17986</v>
      </c>
      <c r="C3099" t="s">
        <v>22</v>
      </c>
      <c r="D3099" t="s">
        <v>22</v>
      </c>
      <c r="E3099" t="s">
        <v>14334</v>
      </c>
      <c r="F3099" t="s">
        <v>13347</v>
      </c>
      <c r="G3099" t="s">
        <v>22</v>
      </c>
      <c r="H3099" t="s">
        <v>22</v>
      </c>
      <c r="I3099" t="s">
        <v>22</v>
      </c>
      <c r="J3099" t="s">
        <v>22</v>
      </c>
      <c r="K3099" t="s">
        <v>22</v>
      </c>
      <c r="L3099" t="s">
        <v>22</v>
      </c>
      <c r="M3099" t="s">
        <v>17986</v>
      </c>
      <c r="N3099" t="s">
        <v>22</v>
      </c>
      <c r="O3099" t="s">
        <v>22</v>
      </c>
    </row>
    <row r="3100" spans="1:15" x14ac:dyDescent="0.35">
      <c r="A3100" t="s">
        <v>9123</v>
      </c>
      <c r="B3100" t="s">
        <v>17987</v>
      </c>
      <c r="C3100" t="s">
        <v>22</v>
      </c>
      <c r="D3100" t="s">
        <v>22</v>
      </c>
      <c r="E3100" t="s">
        <v>14334</v>
      </c>
      <c r="F3100" t="s">
        <v>13347</v>
      </c>
      <c r="G3100" t="s">
        <v>22</v>
      </c>
      <c r="H3100" t="s">
        <v>7046</v>
      </c>
      <c r="I3100" t="s">
        <v>22</v>
      </c>
      <c r="J3100" t="s">
        <v>22</v>
      </c>
      <c r="K3100" t="s">
        <v>22</v>
      </c>
      <c r="L3100" t="s">
        <v>22</v>
      </c>
      <c r="M3100" t="s">
        <v>17987</v>
      </c>
      <c r="N3100" t="s">
        <v>22</v>
      </c>
      <c r="O3100" t="s">
        <v>22</v>
      </c>
    </row>
    <row r="3101" spans="1:15" x14ac:dyDescent="0.35">
      <c r="A3101" t="s">
        <v>9123</v>
      </c>
      <c r="B3101" t="s">
        <v>17988</v>
      </c>
      <c r="C3101" t="s">
        <v>22</v>
      </c>
      <c r="D3101" t="s">
        <v>22</v>
      </c>
      <c r="E3101" t="s">
        <v>14334</v>
      </c>
      <c r="F3101" t="s">
        <v>13347</v>
      </c>
      <c r="G3101" t="s">
        <v>22</v>
      </c>
      <c r="H3101" t="s">
        <v>7046</v>
      </c>
      <c r="I3101" t="s">
        <v>22</v>
      </c>
      <c r="J3101" t="s">
        <v>22</v>
      </c>
      <c r="K3101" t="s">
        <v>22</v>
      </c>
      <c r="L3101" t="s">
        <v>22</v>
      </c>
      <c r="M3101" t="s">
        <v>17988</v>
      </c>
      <c r="N3101" t="s">
        <v>22</v>
      </c>
      <c r="O3101" t="s">
        <v>22</v>
      </c>
    </row>
    <row r="3102" spans="1:15" x14ac:dyDescent="0.35">
      <c r="A3102" t="s">
        <v>9123</v>
      </c>
      <c r="B3102" t="s">
        <v>17989</v>
      </c>
      <c r="C3102" t="s">
        <v>22</v>
      </c>
      <c r="D3102" t="s">
        <v>22</v>
      </c>
      <c r="E3102" t="s">
        <v>14334</v>
      </c>
      <c r="F3102" t="s">
        <v>13347</v>
      </c>
      <c r="G3102" t="s">
        <v>22</v>
      </c>
      <c r="H3102" t="s">
        <v>22</v>
      </c>
      <c r="I3102" t="s">
        <v>22</v>
      </c>
      <c r="J3102" t="s">
        <v>22</v>
      </c>
      <c r="K3102" t="s">
        <v>22</v>
      </c>
      <c r="L3102" t="s">
        <v>22</v>
      </c>
      <c r="M3102" t="s">
        <v>17990</v>
      </c>
      <c r="N3102" t="s">
        <v>22</v>
      </c>
      <c r="O3102" t="s">
        <v>22</v>
      </c>
    </row>
    <row r="3103" spans="1:15" x14ac:dyDescent="0.35">
      <c r="A3103" t="s">
        <v>9123</v>
      </c>
      <c r="B3103" t="s">
        <v>17991</v>
      </c>
      <c r="C3103" t="s">
        <v>22</v>
      </c>
      <c r="D3103" t="s">
        <v>22</v>
      </c>
      <c r="E3103" t="s">
        <v>14334</v>
      </c>
      <c r="F3103" t="s">
        <v>13347</v>
      </c>
      <c r="G3103" t="s">
        <v>22</v>
      </c>
      <c r="H3103" t="s">
        <v>22</v>
      </c>
      <c r="I3103" t="s">
        <v>22</v>
      </c>
      <c r="J3103" t="s">
        <v>22</v>
      </c>
      <c r="K3103" t="s">
        <v>22</v>
      </c>
      <c r="L3103" t="s">
        <v>22</v>
      </c>
      <c r="M3103" t="s">
        <v>17991</v>
      </c>
      <c r="N3103" t="s">
        <v>22</v>
      </c>
      <c r="O3103" t="s">
        <v>22</v>
      </c>
    </row>
    <row r="3104" spans="1:15" x14ac:dyDescent="0.35">
      <c r="A3104" t="s">
        <v>9123</v>
      </c>
      <c r="B3104" t="s">
        <v>17992</v>
      </c>
      <c r="C3104" t="s">
        <v>22</v>
      </c>
      <c r="D3104" t="s">
        <v>22</v>
      </c>
      <c r="E3104" t="s">
        <v>14334</v>
      </c>
      <c r="F3104" t="s">
        <v>13347</v>
      </c>
      <c r="G3104" t="s">
        <v>22</v>
      </c>
      <c r="H3104" t="s">
        <v>22</v>
      </c>
      <c r="I3104" t="s">
        <v>22</v>
      </c>
      <c r="J3104" t="s">
        <v>22</v>
      </c>
      <c r="K3104" t="s">
        <v>22</v>
      </c>
      <c r="L3104" t="s">
        <v>22</v>
      </c>
      <c r="M3104" t="s">
        <v>17992</v>
      </c>
      <c r="N3104" t="s">
        <v>22</v>
      </c>
      <c r="O3104" t="s">
        <v>22</v>
      </c>
    </row>
    <row r="3105" spans="1:15" x14ac:dyDescent="0.35">
      <c r="A3105" t="s">
        <v>9123</v>
      </c>
      <c r="B3105" t="s">
        <v>17993</v>
      </c>
      <c r="C3105" t="s">
        <v>22</v>
      </c>
      <c r="D3105" t="s">
        <v>22</v>
      </c>
      <c r="E3105" t="s">
        <v>14334</v>
      </c>
      <c r="F3105" t="s">
        <v>13347</v>
      </c>
      <c r="G3105" t="s">
        <v>22</v>
      </c>
      <c r="H3105" t="s">
        <v>22</v>
      </c>
      <c r="I3105" t="s">
        <v>22</v>
      </c>
      <c r="J3105" t="s">
        <v>22</v>
      </c>
      <c r="K3105" t="s">
        <v>22</v>
      </c>
      <c r="L3105" t="s">
        <v>22</v>
      </c>
      <c r="M3105" t="s">
        <v>17993</v>
      </c>
      <c r="N3105" t="s">
        <v>22</v>
      </c>
      <c r="O3105" t="s">
        <v>22</v>
      </c>
    </row>
    <row r="3106" spans="1:15" x14ac:dyDescent="0.35">
      <c r="A3106" t="s">
        <v>9123</v>
      </c>
      <c r="B3106" t="s">
        <v>17994</v>
      </c>
      <c r="C3106" t="s">
        <v>22</v>
      </c>
      <c r="D3106" t="s">
        <v>22</v>
      </c>
      <c r="E3106" t="s">
        <v>14334</v>
      </c>
      <c r="F3106" t="s">
        <v>13347</v>
      </c>
      <c r="G3106" t="s">
        <v>22</v>
      </c>
      <c r="H3106" t="s">
        <v>22</v>
      </c>
      <c r="I3106" t="s">
        <v>22</v>
      </c>
      <c r="J3106" t="s">
        <v>22</v>
      </c>
      <c r="K3106" t="s">
        <v>22</v>
      </c>
      <c r="L3106" t="s">
        <v>22</v>
      </c>
      <c r="M3106" t="s">
        <v>17994</v>
      </c>
      <c r="N3106" t="s">
        <v>22</v>
      </c>
      <c r="O3106" t="s">
        <v>22</v>
      </c>
    </row>
    <row r="3107" spans="1:15" x14ac:dyDescent="0.35">
      <c r="A3107" t="s">
        <v>9123</v>
      </c>
      <c r="B3107" t="s">
        <v>17995</v>
      </c>
      <c r="C3107" t="s">
        <v>22</v>
      </c>
      <c r="D3107" t="s">
        <v>22</v>
      </c>
      <c r="E3107" t="s">
        <v>14334</v>
      </c>
      <c r="F3107" t="s">
        <v>13347</v>
      </c>
      <c r="G3107" t="s">
        <v>22</v>
      </c>
      <c r="H3107" t="s">
        <v>7046</v>
      </c>
      <c r="I3107" t="s">
        <v>22</v>
      </c>
      <c r="J3107" t="s">
        <v>22</v>
      </c>
      <c r="K3107" t="s">
        <v>22</v>
      </c>
      <c r="L3107" t="s">
        <v>22</v>
      </c>
      <c r="M3107" t="s">
        <v>17995</v>
      </c>
      <c r="N3107" t="s">
        <v>22</v>
      </c>
      <c r="O3107" t="s">
        <v>22</v>
      </c>
    </row>
    <row r="3108" spans="1:15" x14ac:dyDescent="0.35">
      <c r="A3108" t="s">
        <v>9123</v>
      </c>
      <c r="B3108" t="s">
        <v>17996</v>
      </c>
      <c r="C3108" t="s">
        <v>22</v>
      </c>
      <c r="D3108" t="s">
        <v>22</v>
      </c>
      <c r="E3108" t="s">
        <v>14349</v>
      </c>
      <c r="F3108" t="s">
        <v>13347</v>
      </c>
      <c r="G3108" t="s">
        <v>22</v>
      </c>
      <c r="H3108" t="s">
        <v>7046</v>
      </c>
      <c r="I3108" t="s">
        <v>7033</v>
      </c>
      <c r="J3108" t="s">
        <v>22</v>
      </c>
      <c r="K3108" t="s">
        <v>22</v>
      </c>
      <c r="L3108" t="s">
        <v>22</v>
      </c>
      <c r="M3108" t="s">
        <v>17996</v>
      </c>
      <c r="N3108" t="s">
        <v>22</v>
      </c>
      <c r="O3108" t="s">
        <v>22</v>
      </c>
    </row>
    <row r="3109" spans="1:15" x14ac:dyDescent="0.35">
      <c r="A3109" t="s">
        <v>9123</v>
      </c>
      <c r="B3109" t="s">
        <v>17997</v>
      </c>
      <c r="C3109" t="s">
        <v>22</v>
      </c>
      <c r="D3109" t="s">
        <v>22</v>
      </c>
      <c r="E3109" t="s">
        <v>14334</v>
      </c>
      <c r="F3109" t="s">
        <v>13347</v>
      </c>
      <c r="G3109" t="s">
        <v>22</v>
      </c>
      <c r="H3109" t="s">
        <v>22</v>
      </c>
      <c r="I3109" t="s">
        <v>22</v>
      </c>
      <c r="J3109" t="s">
        <v>22</v>
      </c>
      <c r="K3109" t="s">
        <v>22</v>
      </c>
      <c r="L3109" t="s">
        <v>22</v>
      </c>
      <c r="M3109" t="s">
        <v>17997</v>
      </c>
      <c r="N3109" t="s">
        <v>17998</v>
      </c>
      <c r="O3109" t="s">
        <v>22</v>
      </c>
    </row>
    <row r="3110" spans="1:15" x14ac:dyDescent="0.35">
      <c r="A3110" t="s">
        <v>9123</v>
      </c>
      <c r="B3110" t="s">
        <v>17999</v>
      </c>
      <c r="C3110" t="s">
        <v>22</v>
      </c>
      <c r="D3110" t="s">
        <v>22</v>
      </c>
      <c r="E3110" t="s">
        <v>13352</v>
      </c>
      <c r="F3110" t="s">
        <v>13351</v>
      </c>
      <c r="G3110" t="s">
        <v>22</v>
      </c>
      <c r="H3110" t="s">
        <v>22</v>
      </c>
      <c r="I3110" t="s">
        <v>22</v>
      </c>
      <c r="J3110" t="s">
        <v>22</v>
      </c>
      <c r="K3110" t="s">
        <v>22</v>
      </c>
      <c r="L3110" t="s">
        <v>22</v>
      </c>
      <c r="M3110" t="s">
        <v>17999</v>
      </c>
      <c r="N3110" t="s">
        <v>22</v>
      </c>
      <c r="O3110" t="s">
        <v>22</v>
      </c>
    </row>
    <row r="3111" spans="1:15" x14ac:dyDescent="0.35">
      <c r="A3111" t="s">
        <v>9123</v>
      </c>
      <c r="B3111" t="s">
        <v>18000</v>
      </c>
      <c r="C3111" t="s">
        <v>22</v>
      </c>
      <c r="D3111" t="s">
        <v>22</v>
      </c>
      <c r="E3111" t="s">
        <v>13352</v>
      </c>
      <c r="F3111" t="s">
        <v>13351</v>
      </c>
      <c r="G3111" t="s">
        <v>22</v>
      </c>
      <c r="H3111" t="s">
        <v>22</v>
      </c>
      <c r="I3111" t="s">
        <v>22</v>
      </c>
      <c r="J3111" t="s">
        <v>22</v>
      </c>
      <c r="K3111" t="s">
        <v>22</v>
      </c>
      <c r="L3111" t="s">
        <v>22</v>
      </c>
      <c r="M3111" t="s">
        <v>18000</v>
      </c>
      <c r="N3111" t="s">
        <v>22</v>
      </c>
      <c r="O3111" t="s">
        <v>22</v>
      </c>
    </row>
    <row r="3112" spans="1:15" x14ac:dyDescent="0.35">
      <c r="A3112" t="s">
        <v>9123</v>
      </c>
      <c r="B3112" t="s">
        <v>18001</v>
      </c>
      <c r="C3112" t="s">
        <v>22</v>
      </c>
      <c r="D3112" t="s">
        <v>22</v>
      </c>
      <c r="E3112" t="s">
        <v>13352</v>
      </c>
      <c r="F3112" t="s">
        <v>13351</v>
      </c>
      <c r="G3112" t="s">
        <v>22</v>
      </c>
      <c r="H3112" t="s">
        <v>7054</v>
      </c>
      <c r="I3112" t="s">
        <v>22</v>
      </c>
      <c r="J3112" t="s">
        <v>22</v>
      </c>
      <c r="K3112" t="s">
        <v>22</v>
      </c>
      <c r="L3112" t="s">
        <v>22</v>
      </c>
      <c r="M3112" t="s">
        <v>18001</v>
      </c>
      <c r="N3112" t="s">
        <v>22</v>
      </c>
      <c r="O3112" t="s">
        <v>22</v>
      </c>
    </row>
    <row r="3113" spans="1:15" x14ac:dyDescent="0.35">
      <c r="A3113" t="s">
        <v>9123</v>
      </c>
      <c r="B3113" t="s">
        <v>18002</v>
      </c>
      <c r="C3113" t="s">
        <v>22</v>
      </c>
      <c r="D3113" t="s">
        <v>22</v>
      </c>
      <c r="E3113" t="s">
        <v>14334</v>
      </c>
      <c r="F3113" t="s">
        <v>13347</v>
      </c>
      <c r="G3113" t="s">
        <v>22</v>
      </c>
      <c r="H3113" t="s">
        <v>22</v>
      </c>
      <c r="I3113" t="s">
        <v>22</v>
      </c>
      <c r="J3113" t="s">
        <v>22</v>
      </c>
      <c r="K3113" t="s">
        <v>22</v>
      </c>
      <c r="L3113" t="s">
        <v>22</v>
      </c>
      <c r="M3113" t="s">
        <v>18002</v>
      </c>
      <c r="N3113" t="s">
        <v>17998</v>
      </c>
      <c r="O3113" t="s">
        <v>22</v>
      </c>
    </row>
    <row r="3114" spans="1:15" x14ac:dyDescent="0.35">
      <c r="A3114" t="s">
        <v>9123</v>
      </c>
      <c r="B3114" t="s">
        <v>18003</v>
      </c>
      <c r="C3114" t="s">
        <v>22</v>
      </c>
      <c r="D3114" t="s">
        <v>22</v>
      </c>
      <c r="E3114" t="s">
        <v>14349</v>
      </c>
      <c r="F3114" t="s">
        <v>13347</v>
      </c>
      <c r="G3114" t="s">
        <v>22</v>
      </c>
      <c r="H3114" t="s">
        <v>22</v>
      </c>
      <c r="I3114" t="s">
        <v>18004</v>
      </c>
      <c r="J3114" t="s">
        <v>22</v>
      </c>
      <c r="K3114" t="s">
        <v>22</v>
      </c>
      <c r="L3114" t="s">
        <v>22</v>
      </c>
      <c r="M3114" t="s">
        <v>18003</v>
      </c>
      <c r="N3114" t="s">
        <v>22</v>
      </c>
      <c r="O3114" t="s">
        <v>22</v>
      </c>
    </row>
    <row r="3115" spans="1:15" x14ac:dyDescent="0.35">
      <c r="A3115" t="s">
        <v>9123</v>
      </c>
      <c r="B3115" t="s">
        <v>18005</v>
      </c>
      <c r="C3115" t="s">
        <v>22</v>
      </c>
      <c r="D3115" t="s">
        <v>22</v>
      </c>
      <c r="E3115" t="s">
        <v>14349</v>
      </c>
      <c r="F3115" t="s">
        <v>13347</v>
      </c>
      <c r="G3115" t="s">
        <v>22</v>
      </c>
      <c r="H3115" t="s">
        <v>22</v>
      </c>
      <c r="I3115" t="s">
        <v>18004</v>
      </c>
      <c r="J3115" t="s">
        <v>22</v>
      </c>
      <c r="K3115" t="s">
        <v>22</v>
      </c>
      <c r="L3115" t="s">
        <v>22</v>
      </c>
      <c r="M3115" t="s">
        <v>18005</v>
      </c>
      <c r="N3115" t="s">
        <v>22</v>
      </c>
      <c r="O3115" t="s">
        <v>22</v>
      </c>
    </row>
    <row r="3116" spans="1:15" x14ac:dyDescent="0.35">
      <c r="A3116" t="s">
        <v>9123</v>
      </c>
      <c r="B3116" t="s">
        <v>18006</v>
      </c>
      <c r="C3116" t="s">
        <v>22</v>
      </c>
      <c r="D3116" t="s">
        <v>22</v>
      </c>
      <c r="E3116" t="s">
        <v>14334</v>
      </c>
      <c r="F3116" t="s">
        <v>13347</v>
      </c>
      <c r="G3116" t="s">
        <v>22</v>
      </c>
      <c r="H3116" t="s">
        <v>22</v>
      </c>
      <c r="I3116" t="s">
        <v>22</v>
      </c>
      <c r="J3116" t="s">
        <v>22</v>
      </c>
      <c r="K3116" t="s">
        <v>22</v>
      </c>
      <c r="L3116" t="s">
        <v>22</v>
      </c>
      <c r="M3116" t="s">
        <v>18006</v>
      </c>
      <c r="N3116" t="s">
        <v>22</v>
      </c>
      <c r="O3116" t="s">
        <v>22</v>
      </c>
    </row>
    <row r="3117" spans="1:15" x14ac:dyDescent="0.35">
      <c r="A3117" t="s">
        <v>9123</v>
      </c>
      <c r="B3117" t="s">
        <v>18007</v>
      </c>
      <c r="C3117" t="s">
        <v>22</v>
      </c>
      <c r="D3117" t="s">
        <v>22</v>
      </c>
      <c r="E3117" t="s">
        <v>14334</v>
      </c>
      <c r="F3117" t="s">
        <v>13347</v>
      </c>
      <c r="G3117" t="s">
        <v>22</v>
      </c>
      <c r="H3117" t="s">
        <v>22</v>
      </c>
      <c r="I3117" t="s">
        <v>22</v>
      </c>
      <c r="J3117" t="s">
        <v>22</v>
      </c>
      <c r="K3117" t="s">
        <v>22</v>
      </c>
      <c r="L3117">
        <v>100</v>
      </c>
      <c r="M3117" t="s">
        <v>18007</v>
      </c>
      <c r="N3117" t="s">
        <v>22</v>
      </c>
      <c r="O3117" t="s">
        <v>22</v>
      </c>
    </row>
    <row r="3118" spans="1:15" x14ac:dyDescent="0.35">
      <c r="A3118" t="s">
        <v>9123</v>
      </c>
      <c r="B3118" t="s">
        <v>18008</v>
      </c>
      <c r="C3118" t="s">
        <v>22</v>
      </c>
      <c r="D3118" t="s">
        <v>22</v>
      </c>
      <c r="E3118" t="s">
        <v>14334</v>
      </c>
      <c r="F3118" t="s">
        <v>13347</v>
      </c>
      <c r="G3118" t="s">
        <v>22</v>
      </c>
      <c r="H3118" t="s">
        <v>7046</v>
      </c>
      <c r="I3118" t="s">
        <v>22</v>
      </c>
      <c r="J3118" t="s">
        <v>22</v>
      </c>
      <c r="K3118" t="s">
        <v>22</v>
      </c>
      <c r="L3118" t="s">
        <v>22</v>
      </c>
      <c r="M3118" t="s">
        <v>18008</v>
      </c>
      <c r="N3118" t="s">
        <v>22</v>
      </c>
      <c r="O3118" t="s">
        <v>22</v>
      </c>
    </row>
    <row r="3119" spans="1:15" x14ac:dyDescent="0.35">
      <c r="A3119" t="s">
        <v>9123</v>
      </c>
      <c r="B3119" t="s">
        <v>18009</v>
      </c>
      <c r="C3119" t="s">
        <v>22</v>
      </c>
      <c r="D3119" t="s">
        <v>22</v>
      </c>
      <c r="E3119" t="s">
        <v>14334</v>
      </c>
      <c r="F3119" t="s">
        <v>13347</v>
      </c>
      <c r="G3119" t="s">
        <v>22</v>
      </c>
      <c r="H3119" t="s">
        <v>22</v>
      </c>
      <c r="I3119" t="s">
        <v>22</v>
      </c>
      <c r="J3119" t="s">
        <v>22</v>
      </c>
      <c r="K3119" t="s">
        <v>22</v>
      </c>
      <c r="L3119" t="s">
        <v>22</v>
      </c>
      <c r="M3119" t="s">
        <v>18009</v>
      </c>
      <c r="N3119" t="s">
        <v>22</v>
      </c>
      <c r="O3119" t="s">
        <v>22</v>
      </c>
    </row>
    <row r="3120" spans="1:15" x14ac:dyDescent="0.35">
      <c r="A3120" t="s">
        <v>9123</v>
      </c>
      <c r="B3120" t="s">
        <v>18010</v>
      </c>
      <c r="C3120" t="s">
        <v>22</v>
      </c>
      <c r="D3120" t="s">
        <v>22</v>
      </c>
      <c r="E3120" t="s">
        <v>13352</v>
      </c>
      <c r="F3120" t="s">
        <v>13351</v>
      </c>
      <c r="G3120" t="s">
        <v>22</v>
      </c>
      <c r="H3120" t="s">
        <v>22</v>
      </c>
      <c r="I3120" t="s">
        <v>22</v>
      </c>
      <c r="J3120" t="s">
        <v>22</v>
      </c>
      <c r="K3120" t="s">
        <v>22</v>
      </c>
      <c r="L3120" t="s">
        <v>22</v>
      </c>
      <c r="M3120" t="s">
        <v>18010</v>
      </c>
      <c r="N3120" t="s">
        <v>22</v>
      </c>
      <c r="O3120" t="s">
        <v>22</v>
      </c>
    </row>
    <row r="3121" spans="1:15" x14ac:dyDescent="0.35">
      <c r="A3121" t="s">
        <v>9123</v>
      </c>
      <c r="B3121" t="s">
        <v>18011</v>
      </c>
      <c r="C3121" t="s">
        <v>22</v>
      </c>
      <c r="D3121" t="s">
        <v>22</v>
      </c>
      <c r="E3121" t="s">
        <v>14334</v>
      </c>
      <c r="F3121" t="s">
        <v>13347</v>
      </c>
      <c r="G3121" t="s">
        <v>22</v>
      </c>
      <c r="H3121" t="s">
        <v>22</v>
      </c>
      <c r="I3121" t="s">
        <v>22</v>
      </c>
      <c r="J3121" t="s">
        <v>22</v>
      </c>
      <c r="K3121" t="s">
        <v>22</v>
      </c>
      <c r="L3121" t="s">
        <v>22</v>
      </c>
      <c r="M3121" t="s">
        <v>18011</v>
      </c>
      <c r="N3121" t="s">
        <v>22</v>
      </c>
      <c r="O3121" t="s">
        <v>22</v>
      </c>
    </row>
    <row r="3122" spans="1:15" x14ac:dyDescent="0.35">
      <c r="A3122" t="s">
        <v>9123</v>
      </c>
      <c r="B3122" t="s">
        <v>18012</v>
      </c>
      <c r="C3122" t="s">
        <v>22</v>
      </c>
      <c r="D3122" t="s">
        <v>22</v>
      </c>
      <c r="E3122" t="s">
        <v>14334</v>
      </c>
      <c r="F3122" t="s">
        <v>13347</v>
      </c>
      <c r="G3122" t="s">
        <v>22</v>
      </c>
      <c r="H3122" t="s">
        <v>7046</v>
      </c>
      <c r="I3122" t="s">
        <v>22</v>
      </c>
      <c r="J3122" t="s">
        <v>22</v>
      </c>
      <c r="K3122" t="s">
        <v>22</v>
      </c>
      <c r="L3122" t="s">
        <v>22</v>
      </c>
      <c r="M3122" t="s">
        <v>18012</v>
      </c>
      <c r="N3122" t="s">
        <v>22</v>
      </c>
      <c r="O3122" t="s">
        <v>22</v>
      </c>
    </row>
    <row r="3123" spans="1:15" x14ac:dyDescent="0.35">
      <c r="A3123" t="s">
        <v>9123</v>
      </c>
      <c r="B3123" t="s">
        <v>18013</v>
      </c>
      <c r="C3123" t="s">
        <v>22</v>
      </c>
      <c r="D3123" t="s">
        <v>22</v>
      </c>
      <c r="E3123" t="s">
        <v>14334</v>
      </c>
      <c r="F3123" t="s">
        <v>13347</v>
      </c>
      <c r="G3123" t="s">
        <v>22</v>
      </c>
      <c r="H3123" t="s">
        <v>22</v>
      </c>
      <c r="I3123" t="s">
        <v>22</v>
      </c>
      <c r="J3123" t="s">
        <v>22</v>
      </c>
      <c r="K3123" t="s">
        <v>22</v>
      </c>
      <c r="L3123" t="s">
        <v>22</v>
      </c>
      <c r="M3123" t="s">
        <v>18013</v>
      </c>
      <c r="N3123" t="s">
        <v>22</v>
      </c>
      <c r="O3123" t="s">
        <v>22</v>
      </c>
    </row>
    <row r="3124" spans="1:15" x14ac:dyDescent="0.35">
      <c r="A3124" t="s">
        <v>9123</v>
      </c>
      <c r="B3124" t="s">
        <v>18014</v>
      </c>
      <c r="C3124" t="s">
        <v>22</v>
      </c>
      <c r="D3124" t="s">
        <v>22</v>
      </c>
      <c r="E3124" t="s">
        <v>14334</v>
      </c>
      <c r="F3124" t="s">
        <v>13347</v>
      </c>
      <c r="G3124" t="s">
        <v>22</v>
      </c>
      <c r="H3124" t="s">
        <v>7048</v>
      </c>
      <c r="I3124" t="s">
        <v>22</v>
      </c>
      <c r="J3124" t="s">
        <v>22</v>
      </c>
      <c r="K3124" t="s">
        <v>22</v>
      </c>
      <c r="L3124" t="s">
        <v>22</v>
      </c>
      <c r="M3124" t="s">
        <v>18014</v>
      </c>
      <c r="N3124" t="s">
        <v>22</v>
      </c>
      <c r="O3124" t="s">
        <v>22</v>
      </c>
    </row>
    <row r="3125" spans="1:15" x14ac:dyDescent="0.35">
      <c r="A3125" t="s">
        <v>9123</v>
      </c>
      <c r="B3125" t="s">
        <v>18015</v>
      </c>
      <c r="C3125" t="s">
        <v>22</v>
      </c>
      <c r="D3125" t="s">
        <v>22</v>
      </c>
      <c r="E3125" t="s">
        <v>14334</v>
      </c>
      <c r="F3125" t="s">
        <v>13347</v>
      </c>
      <c r="G3125" t="s">
        <v>22</v>
      </c>
      <c r="H3125" t="s">
        <v>7048</v>
      </c>
      <c r="I3125" t="s">
        <v>22</v>
      </c>
      <c r="J3125" t="s">
        <v>22</v>
      </c>
      <c r="K3125" t="s">
        <v>22</v>
      </c>
      <c r="L3125" t="s">
        <v>22</v>
      </c>
      <c r="M3125" t="s">
        <v>18015</v>
      </c>
      <c r="N3125" t="s">
        <v>22</v>
      </c>
      <c r="O3125" t="s">
        <v>22</v>
      </c>
    </row>
    <row r="3126" spans="1:15" x14ac:dyDescent="0.35">
      <c r="A3126" t="s">
        <v>9123</v>
      </c>
      <c r="B3126" t="s">
        <v>18016</v>
      </c>
      <c r="C3126" t="s">
        <v>22</v>
      </c>
      <c r="D3126" t="s">
        <v>22</v>
      </c>
      <c r="E3126" t="s">
        <v>14334</v>
      </c>
      <c r="F3126" t="s">
        <v>13347</v>
      </c>
      <c r="G3126" t="s">
        <v>22</v>
      </c>
      <c r="H3126" t="s">
        <v>7048</v>
      </c>
      <c r="I3126" t="s">
        <v>22</v>
      </c>
      <c r="J3126" t="s">
        <v>22</v>
      </c>
      <c r="K3126" t="s">
        <v>22</v>
      </c>
      <c r="L3126" t="s">
        <v>22</v>
      </c>
      <c r="M3126" t="s">
        <v>18016</v>
      </c>
      <c r="N3126" t="s">
        <v>22</v>
      </c>
      <c r="O3126" t="s">
        <v>22</v>
      </c>
    </row>
    <row r="3127" spans="1:15" x14ac:dyDescent="0.35">
      <c r="A3127" t="s">
        <v>9123</v>
      </c>
      <c r="B3127" t="s">
        <v>18017</v>
      </c>
      <c r="C3127" t="s">
        <v>22</v>
      </c>
      <c r="D3127" t="s">
        <v>22</v>
      </c>
      <c r="E3127" t="s">
        <v>14334</v>
      </c>
      <c r="F3127" t="s">
        <v>13347</v>
      </c>
      <c r="G3127" t="s">
        <v>22</v>
      </c>
      <c r="H3127" t="s">
        <v>7046</v>
      </c>
      <c r="I3127" t="s">
        <v>22</v>
      </c>
      <c r="J3127" t="s">
        <v>22</v>
      </c>
      <c r="K3127" t="s">
        <v>22</v>
      </c>
      <c r="L3127" t="s">
        <v>22</v>
      </c>
      <c r="M3127" t="s">
        <v>18017</v>
      </c>
      <c r="N3127" t="s">
        <v>22</v>
      </c>
      <c r="O3127" t="s">
        <v>22</v>
      </c>
    </row>
    <row r="3128" spans="1:15" x14ac:dyDescent="0.35">
      <c r="A3128" t="s">
        <v>9123</v>
      </c>
      <c r="B3128" t="s">
        <v>18018</v>
      </c>
      <c r="C3128" t="s">
        <v>22</v>
      </c>
      <c r="D3128" t="s">
        <v>22</v>
      </c>
      <c r="E3128" t="s">
        <v>14334</v>
      </c>
      <c r="F3128" t="s">
        <v>13347</v>
      </c>
      <c r="G3128" t="s">
        <v>22</v>
      </c>
      <c r="H3128" t="s">
        <v>22</v>
      </c>
      <c r="I3128" t="s">
        <v>22</v>
      </c>
      <c r="J3128" t="s">
        <v>22</v>
      </c>
      <c r="K3128" t="s">
        <v>22</v>
      </c>
      <c r="L3128" t="s">
        <v>22</v>
      </c>
      <c r="M3128" t="s">
        <v>18018</v>
      </c>
      <c r="N3128" t="s">
        <v>22</v>
      </c>
      <c r="O3128" t="s">
        <v>22</v>
      </c>
    </row>
    <row r="3129" spans="1:15" x14ac:dyDescent="0.35">
      <c r="A3129" t="s">
        <v>9123</v>
      </c>
      <c r="B3129" t="s">
        <v>18019</v>
      </c>
      <c r="C3129" t="s">
        <v>22</v>
      </c>
      <c r="D3129" t="s">
        <v>22</v>
      </c>
      <c r="E3129" t="s">
        <v>14334</v>
      </c>
      <c r="F3129" t="s">
        <v>13347</v>
      </c>
      <c r="G3129" t="s">
        <v>22</v>
      </c>
      <c r="H3129" t="s">
        <v>22</v>
      </c>
      <c r="I3129" t="s">
        <v>22</v>
      </c>
      <c r="J3129" t="s">
        <v>22</v>
      </c>
      <c r="K3129" t="s">
        <v>22</v>
      </c>
      <c r="L3129" t="s">
        <v>22</v>
      </c>
      <c r="M3129" t="s">
        <v>18019</v>
      </c>
      <c r="N3129" t="s">
        <v>22</v>
      </c>
      <c r="O3129" t="s">
        <v>22</v>
      </c>
    </row>
    <row r="3130" spans="1:15" x14ac:dyDescent="0.35">
      <c r="A3130" t="s">
        <v>9123</v>
      </c>
      <c r="B3130" t="s">
        <v>18020</v>
      </c>
      <c r="C3130" t="s">
        <v>22</v>
      </c>
      <c r="D3130" t="s">
        <v>22</v>
      </c>
      <c r="E3130" t="s">
        <v>14334</v>
      </c>
      <c r="F3130" t="s">
        <v>13347</v>
      </c>
      <c r="G3130" t="s">
        <v>22</v>
      </c>
      <c r="H3130" t="s">
        <v>22</v>
      </c>
      <c r="I3130" t="s">
        <v>22</v>
      </c>
      <c r="J3130" t="s">
        <v>22</v>
      </c>
      <c r="K3130" t="s">
        <v>22</v>
      </c>
      <c r="L3130" t="s">
        <v>22</v>
      </c>
      <c r="M3130" t="s">
        <v>18020</v>
      </c>
      <c r="N3130" t="s">
        <v>22</v>
      </c>
      <c r="O3130" t="s">
        <v>22</v>
      </c>
    </row>
    <row r="3131" spans="1:15" x14ac:dyDescent="0.35">
      <c r="A3131" t="s">
        <v>9123</v>
      </c>
      <c r="B3131" t="s">
        <v>18021</v>
      </c>
      <c r="C3131" t="s">
        <v>22</v>
      </c>
      <c r="D3131" t="s">
        <v>22</v>
      </c>
      <c r="E3131" t="s">
        <v>14334</v>
      </c>
      <c r="F3131" t="s">
        <v>13347</v>
      </c>
      <c r="G3131" t="s">
        <v>22</v>
      </c>
      <c r="H3131" t="s">
        <v>22</v>
      </c>
      <c r="I3131" t="s">
        <v>22</v>
      </c>
      <c r="J3131" t="s">
        <v>22</v>
      </c>
      <c r="K3131" t="s">
        <v>22</v>
      </c>
      <c r="L3131" t="s">
        <v>22</v>
      </c>
      <c r="M3131" t="s">
        <v>18021</v>
      </c>
      <c r="N3131" t="s">
        <v>22</v>
      </c>
      <c r="O3131" t="s">
        <v>22</v>
      </c>
    </row>
    <row r="3132" spans="1:15" x14ac:dyDescent="0.35">
      <c r="A3132" t="s">
        <v>9123</v>
      </c>
      <c r="B3132" t="s">
        <v>18022</v>
      </c>
      <c r="C3132" t="s">
        <v>22</v>
      </c>
      <c r="D3132" t="s">
        <v>22</v>
      </c>
      <c r="E3132" t="s">
        <v>14334</v>
      </c>
      <c r="F3132" t="s">
        <v>13347</v>
      </c>
      <c r="G3132" t="s">
        <v>22</v>
      </c>
      <c r="H3132" t="s">
        <v>7046</v>
      </c>
      <c r="I3132" t="s">
        <v>22</v>
      </c>
      <c r="J3132" t="s">
        <v>22</v>
      </c>
      <c r="K3132" t="s">
        <v>22</v>
      </c>
      <c r="L3132" t="s">
        <v>22</v>
      </c>
      <c r="M3132" t="s">
        <v>18022</v>
      </c>
      <c r="N3132" t="s">
        <v>22</v>
      </c>
      <c r="O3132" t="s">
        <v>22</v>
      </c>
    </row>
    <row r="3133" spans="1:15" x14ac:dyDescent="0.35">
      <c r="A3133" t="s">
        <v>9123</v>
      </c>
      <c r="B3133" t="s">
        <v>18023</v>
      </c>
      <c r="C3133" t="s">
        <v>22</v>
      </c>
      <c r="D3133" t="s">
        <v>22</v>
      </c>
      <c r="E3133" t="s">
        <v>14334</v>
      </c>
      <c r="F3133" t="s">
        <v>13347</v>
      </c>
      <c r="G3133" t="s">
        <v>22</v>
      </c>
      <c r="H3133" t="s">
        <v>22</v>
      </c>
      <c r="I3133" t="s">
        <v>22</v>
      </c>
      <c r="J3133" t="s">
        <v>22</v>
      </c>
      <c r="K3133" t="s">
        <v>22</v>
      </c>
      <c r="L3133" t="s">
        <v>22</v>
      </c>
      <c r="M3133" t="s">
        <v>18023</v>
      </c>
      <c r="N3133" t="s">
        <v>22</v>
      </c>
      <c r="O3133" t="s">
        <v>22</v>
      </c>
    </row>
    <row r="3134" spans="1:15" x14ac:dyDescent="0.35">
      <c r="A3134" t="s">
        <v>9123</v>
      </c>
      <c r="B3134" t="s">
        <v>18024</v>
      </c>
      <c r="C3134" t="s">
        <v>22</v>
      </c>
      <c r="D3134" t="s">
        <v>22</v>
      </c>
      <c r="E3134" t="s">
        <v>13352</v>
      </c>
      <c r="F3134" t="s">
        <v>13351</v>
      </c>
      <c r="G3134" t="s">
        <v>22</v>
      </c>
      <c r="H3134" t="s">
        <v>7054</v>
      </c>
      <c r="I3134" t="s">
        <v>22</v>
      </c>
      <c r="J3134" t="s">
        <v>22</v>
      </c>
      <c r="K3134" t="s">
        <v>22</v>
      </c>
      <c r="L3134" t="s">
        <v>22</v>
      </c>
      <c r="M3134" t="s">
        <v>18025</v>
      </c>
      <c r="N3134" t="s">
        <v>22</v>
      </c>
      <c r="O3134" t="s">
        <v>22</v>
      </c>
    </row>
    <row r="3135" spans="1:15" x14ac:dyDescent="0.35">
      <c r="A3135" t="s">
        <v>9123</v>
      </c>
      <c r="B3135" t="s">
        <v>18026</v>
      </c>
      <c r="C3135" t="s">
        <v>22</v>
      </c>
      <c r="D3135" t="s">
        <v>22</v>
      </c>
      <c r="E3135" t="s">
        <v>13352</v>
      </c>
      <c r="F3135" t="s">
        <v>13351</v>
      </c>
      <c r="G3135" t="s">
        <v>22</v>
      </c>
      <c r="H3135" t="s">
        <v>7054</v>
      </c>
      <c r="I3135" t="s">
        <v>22</v>
      </c>
      <c r="J3135" t="s">
        <v>22</v>
      </c>
      <c r="K3135" t="s">
        <v>22</v>
      </c>
      <c r="L3135" t="s">
        <v>22</v>
      </c>
      <c r="M3135" t="s">
        <v>18026</v>
      </c>
      <c r="N3135" t="s">
        <v>22</v>
      </c>
      <c r="O3135" t="s">
        <v>22</v>
      </c>
    </row>
    <row r="3136" spans="1:15" x14ac:dyDescent="0.35">
      <c r="A3136" t="s">
        <v>9123</v>
      </c>
      <c r="B3136" t="s">
        <v>18027</v>
      </c>
      <c r="C3136" t="s">
        <v>22</v>
      </c>
      <c r="D3136" t="s">
        <v>22</v>
      </c>
      <c r="E3136" t="s">
        <v>14334</v>
      </c>
      <c r="F3136" t="s">
        <v>13347</v>
      </c>
      <c r="G3136" t="s">
        <v>22</v>
      </c>
      <c r="H3136" t="s">
        <v>22</v>
      </c>
      <c r="I3136" t="s">
        <v>22</v>
      </c>
      <c r="J3136" t="s">
        <v>22</v>
      </c>
      <c r="K3136" t="s">
        <v>22</v>
      </c>
      <c r="L3136" t="s">
        <v>22</v>
      </c>
      <c r="M3136" t="s">
        <v>18027</v>
      </c>
      <c r="N3136" t="s">
        <v>22</v>
      </c>
      <c r="O3136" t="s">
        <v>22</v>
      </c>
    </row>
    <row r="3137" spans="1:15" x14ac:dyDescent="0.35">
      <c r="A3137" t="s">
        <v>9123</v>
      </c>
      <c r="B3137" t="s">
        <v>18028</v>
      </c>
      <c r="C3137" t="s">
        <v>22</v>
      </c>
      <c r="D3137" t="s">
        <v>22</v>
      </c>
      <c r="E3137" t="s">
        <v>14334</v>
      </c>
      <c r="F3137" t="s">
        <v>13347</v>
      </c>
      <c r="G3137" t="s">
        <v>22</v>
      </c>
      <c r="H3137" t="s">
        <v>7046</v>
      </c>
      <c r="I3137" t="s">
        <v>22</v>
      </c>
      <c r="J3137" t="s">
        <v>22</v>
      </c>
      <c r="K3137" t="s">
        <v>22</v>
      </c>
      <c r="L3137" t="s">
        <v>22</v>
      </c>
      <c r="M3137" t="s">
        <v>18028</v>
      </c>
      <c r="N3137" t="s">
        <v>22</v>
      </c>
      <c r="O3137" t="s">
        <v>22</v>
      </c>
    </row>
    <row r="3138" spans="1:15" x14ac:dyDescent="0.35">
      <c r="A3138" t="s">
        <v>9123</v>
      </c>
      <c r="B3138" t="s">
        <v>18029</v>
      </c>
      <c r="C3138" t="s">
        <v>22</v>
      </c>
      <c r="D3138" t="s">
        <v>22</v>
      </c>
      <c r="E3138" t="s">
        <v>14334</v>
      </c>
      <c r="F3138" t="s">
        <v>13347</v>
      </c>
      <c r="G3138" t="s">
        <v>22</v>
      </c>
      <c r="H3138" t="s">
        <v>7046</v>
      </c>
      <c r="I3138" t="s">
        <v>22</v>
      </c>
      <c r="J3138" t="s">
        <v>22</v>
      </c>
      <c r="K3138" t="s">
        <v>22</v>
      </c>
      <c r="L3138" t="s">
        <v>22</v>
      </c>
      <c r="M3138" t="s">
        <v>18029</v>
      </c>
      <c r="N3138" t="s">
        <v>22</v>
      </c>
      <c r="O3138" t="s">
        <v>22</v>
      </c>
    </row>
    <row r="3139" spans="1:15" x14ac:dyDescent="0.35">
      <c r="A3139" t="s">
        <v>9123</v>
      </c>
      <c r="B3139" t="s">
        <v>18030</v>
      </c>
      <c r="C3139" t="s">
        <v>22</v>
      </c>
      <c r="D3139" t="s">
        <v>22</v>
      </c>
      <c r="E3139" t="s">
        <v>14334</v>
      </c>
      <c r="F3139" t="s">
        <v>13347</v>
      </c>
      <c r="G3139" t="s">
        <v>22</v>
      </c>
      <c r="H3139" t="s">
        <v>22</v>
      </c>
      <c r="I3139" t="s">
        <v>22</v>
      </c>
      <c r="J3139" t="s">
        <v>22</v>
      </c>
      <c r="K3139" t="s">
        <v>22</v>
      </c>
      <c r="L3139" t="s">
        <v>22</v>
      </c>
      <c r="M3139" t="s">
        <v>18030</v>
      </c>
      <c r="N3139" t="s">
        <v>22</v>
      </c>
      <c r="O3139" t="s">
        <v>22</v>
      </c>
    </row>
    <row r="3140" spans="1:15" x14ac:dyDescent="0.35">
      <c r="A3140" t="s">
        <v>9123</v>
      </c>
      <c r="B3140" t="s">
        <v>18031</v>
      </c>
      <c r="C3140" t="s">
        <v>22</v>
      </c>
      <c r="D3140" t="s">
        <v>22</v>
      </c>
      <c r="E3140" t="s">
        <v>13352</v>
      </c>
      <c r="F3140" t="s">
        <v>13351</v>
      </c>
      <c r="G3140" t="s">
        <v>22</v>
      </c>
      <c r="H3140" t="s">
        <v>7054</v>
      </c>
      <c r="I3140" t="s">
        <v>17872</v>
      </c>
      <c r="J3140" t="s">
        <v>17873</v>
      </c>
      <c r="K3140" t="s">
        <v>22</v>
      </c>
      <c r="L3140" t="s">
        <v>22</v>
      </c>
      <c r="M3140" t="s">
        <v>18031</v>
      </c>
      <c r="N3140" t="s">
        <v>22</v>
      </c>
      <c r="O3140" t="s">
        <v>22</v>
      </c>
    </row>
    <row r="3141" spans="1:15" x14ac:dyDescent="0.35">
      <c r="A3141" t="s">
        <v>9123</v>
      </c>
      <c r="B3141" t="s">
        <v>18032</v>
      </c>
      <c r="C3141" t="s">
        <v>22</v>
      </c>
      <c r="D3141" t="s">
        <v>22</v>
      </c>
      <c r="E3141" t="s">
        <v>14334</v>
      </c>
      <c r="F3141" t="s">
        <v>13347</v>
      </c>
      <c r="G3141" t="s">
        <v>22</v>
      </c>
      <c r="H3141" t="s">
        <v>22</v>
      </c>
      <c r="I3141" t="s">
        <v>22</v>
      </c>
      <c r="J3141" t="s">
        <v>22</v>
      </c>
      <c r="K3141" t="s">
        <v>22</v>
      </c>
      <c r="L3141" t="s">
        <v>22</v>
      </c>
      <c r="M3141" t="s">
        <v>18032</v>
      </c>
      <c r="N3141" t="s">
        <v>22</v>
      </c>
      <c r="O3141" t="s">
        <v>22</v>
      </c>
    </row>
    <row r="3142" spans="1:15" x14ac:dyDescent="0.35">
      <c r="A3142" t="s">
        <v>9123</v>
      </c>
      <c r="B3142" t="s">
        <v>18033</v>
      </c>
      <c r="C3142" t="s">
        <v>22</v>
      </c>
      <c r="D3142" t="s">
        <v>22</v>
      </c>
      <c r="E3142" t="s">
        <v>14334</v>
      </c>
      <c r="F3142" t="s">
        <v>13347</v>
      </c>
      <c r="G3142" t="s">
        <v>22</v>
      </c>
      <c r="H3142" t="s">
        <v>22</v>
      </c>
      <c r="I3142" t="s">
        <v>22</v>
      </c>
      <c r="J3142" t="s">
        <v>22</v>
      </c>
      <c r="K3142" t="s">
        <v>22</v>
      </c>
      <c r="L3142" t="s">
        <v>22</v>
      </c>
      <c r="M3142" t="s">
        <v>18033</v>
      </c>
      <c r="N3142" t="s">
        <v>22</v>
      </c>
      <c r="O3142" t="s">
        <v>22</v>
      </c>
    </row>
    <row r="3143" spans="1:15" x14ac:dyDescent="0.35">
      <c r="A3143" t="s">
        <v>9123</v>
      </c>
      <c r="B3143" t="s">
        <v>18034</v>
      </c>
      <c r="C3143" t="s">
        <v>22</v>
      </c>
      <c r="D3143" t="s">
        <v>22</v>
      </c>
      <c r="E3143" t="s">
        <v>14334</v>
      </c>
      <c r="F3143" t="s">
        <v>13347</v>
      </c>
      <c r="G3143" t="s">
        <v>22</v>
      </c>
      <c r="H3143" t="s">
        <v>7046</v>
      </c>
      <c r="I3143" t="s">
        <v>22</v>
      </c>
      <c r="J3143" t="s">
        <v>22</v>
      </c>
      <c r="K3143" t="s">
        <v>22</v>
      </c>
      <c r="L3143" t="s">
        <v>22</v>
      </c>
      <c r="M3143" t="s">
        <v>18034</v>
      </c>
      <c r="N3143" t="s">
        <v>22</v>
      </c>
      <c r="O3143" t="s">
        <v>22</v>
      </c>
    </row>
    <row r="3144" spans="1:15" x14ac:dyDescent="0.35">
      <c r="A3144" t="s">
        <v>9123</v>
      </c>
      <c r="B3144" t="s">
        <v>18035</v>
      </c>
      <c r="C3144" t="s">
        <v>22</v>
      </c>
      <c r="D3144" t="s">
        <v>22</v>
      </c>
      <c r="E3144" t="s">
        <v>14349</v>
      </c>
      <c r="F3144" t="s">
        <v>18036</v>
      </c>
      <c r="G3144" t="s">
        <v>22</v>
      </c>
      <c r="H3144" t="s">
        <v>22</v>
      </c>
      <c r="I3144" t="s">
        <v>7035</v>
      </c>
      <c r="J3144" t="s">
        <v>22</v>
      </c>
      <c r="K3144" t="s">
        <v>22</v>
      </c>
      <c r="L3144" t="s">
        <v>22</v>
      </c>
      <c r="M3144" t="s">
        <v>18037</v>
      </c>
      <c r="N3144" t="s">
        <v>22</v>
      </c>
      <c r="O3144" t="s">
        <v>22</v>
      </c>
    </row>
    <row r="3145" spans="1:15" x14ac:dyDescent="0.35">
      <c r="A3145" t="s">
        <v>9123</v>
      </c>
      <c r="B3145" t="s">
        <v>18038</v>
      </c>
      <c r="C3145" t="s">
        <v>22</v>
      </c>
      <c r="D3145" t="s">
        <v>22</v>
      </c>
      <c r="E3145" t="s">
        <v>14334</v>
      </c>
      <c r="F3145" t="s">
        <v>13347</v>
      </c>
      <c r="G3145" t="s">
        <v>22</v>
      </c>
      <c r="H3145" t="s">
        <v>22</v>
      </c>
      <c r="I3145" t="s">
        <v>22</v>
      </c>
      <c r="J3145" t="s">
        <v>22</v>
      </c>
      <c r="K3145" t="s">
        <v>22</v>
      </c>
      <c r="L3145" t="s">
        <v>22</v>
      </c>
      <c r="M3145" t="s">
        <v>18038</v>
      </c>
      <c r="N3145" t="s">
        <v>22</v>
      </c>
      <c r="O3145" t="s">
        <v>22</v>
      </c>
    </row>
    <row r="3146" spans="1:15" x14ac:dyDescent="0.35">
      <c r="A3146" t="s">
        <v>9123</v>
      </c>
      <c r="B3146" t="s">
        <v>18039</v>
      </c>
      <c r="C3146" t="s">
        <v>22</v>
      </c>
      <c r="D3146" t="s">
        <v>22</v>
      </c>
      <c r="E3146" t="s">
        <v>14334</v>
      </c>
      <c r="F3146" t="s">
        <v>13347</v>
      </c>
      <c r="G3146" t="s">
        <v>22</v>
      </c>
      <c r="H3146" t="s">
        <v>22</v>
      </c>
      <c r="I3146" t="s">
        <v>22</v>
      </c>
      <c r="J3146" t="s">
        <v>22</v>
      </c>
      <c r="K3146" t="s">
        <v>22</v>
      </c>
      <c r="L3146" t="s">
        <v>22</v>
      </c>
      <c r="M3146" t="s">
        <v>18039</v>
      </c>
      <c r="N3146" t="s">
        <v>22</v>
      </c>
      <c r="O3146" t="s">
        <v>22</v>
      </c>
    </row>
    <row r="3147" spans="1:15" x14ac:dyDescent="0.35">
      <c r="A3147" t="s">
        <v>9123</v>
      </c>
      <c r="B3147" s="91" t="s">
        <v>18040</v>
      </c>
      <c r="C3147" t="s">
        <v>22</v>
      </c>
      <c r="D3147" t="s">
        <v>22</v>
      </c>
      <c r="E3147" t="s">
        <v>13352</v>
      </c>
      <c r="F3147" t="s">
        <v>13347</v>
      </c>
      <c r="G3147" t="s">
        <v>22</v>
      </c>
      <c r="H3147" t="s">
        <v>7054</v>
      </c>
      <c r="I3147" t="s">
        <v>22</v>
      </c>
      <c r="J3147" t="s">
        <v>22</v>
      </c>
      <c r="K3147" t="s">
        <v>22</v>
      </c>
      <c r="L3147" t="s">
        <v>22</v>
      </c>
      <c r="M3147" t="s">
        <v>18040</v>
      </c>
      <c r="N3147" t="s">
        <v>22</v>
      </c>
      <c r="O3147" t="s">
        <v>22</v>
      </c>
    </row>
    <row r="3148" spans="1:15" x14ac:dyDescent="0.35">
      <c r="A3148" t="s">
        <v>9123</v>
      </c>
      <c r="B3148" t="s">
        <v>18041</v>
      </c>
      <c r="C3148" t="s">
        <v>22</v>
      </c>
      <c r="D3148" t="s">
        <v>22</v>
      </c>
      <c r="E3148" t="s">
        <v>14334</v>
      </c>
      <c r="F3148" t="s">
        <v>13347</v>
      </c>
      <c r="G3148" t="s">
        <v>22</v>
      </c>
      <c r="H3148" t="s">
        <v>7046</v>
      </c>
      <c r="I3148" t="s">
        <v>22</v>
      </c>
      <c r="J3148" t="s">
        <v>22</v>
      </c>
      <c r="K3148" t="s">
        <v>22</v>
      </c>
      <c r="L3148" t="s">
        <v>22</v>
      </c>
      <c r="M3148" t="s">
        <v>18041</v>
      </c>
      <c r="N3148" t="s">
        <v>22</v>
      </c>
      <c r="O3148" t="s">
        <v>22</v>
      </c>
    </row>
    <row r="3149" spans="1:15" x14ac:dyDescent="0.35">
      <c r="A3149" t="s">
        <v>9123</v>
      </c>
      <c r="B3149" t="s">
        <v>18042</v>
      </c>
      <c r="C3149" t="s">
        <v>22</v>
      </c>
      <c r="D3149" t="s">
        <v>22</v>
      </c>
      <c r="E3149" t="s">
        <v>13352</v>
      </c>
      <c r="F3149" t="s">
        <v>13351</v>
      </c>
      <c r="G3149" t="s">
        <v>22</v>
      </c>
      <c r="H3149" t="s">
        <v>22</v>
      </c>
      <c r="I3149" t="s">
        <v>22</v>
      </c>
      <c r="J3149" t="s">
        <v>22</v>
      </c>
      <c r="K3149" t="s">
        <v>22</v>
      </c>
      <c r="L3149" t="s">
        <v>22</v>
      </c>
      <c r="M3149" t="s">
        <v>18042</v>
      </c>
      <c r="N3149" t="s">
        <v>22</v>
      </c>
      <c r="O3149" t="s">
        <v>22</v>
      </c>
    </row>
    <row r="3150" spans="1:15" x14ac:dyDescent="0.35">
      <c r="A3150" t="s">
        <v>9123</v>
      </c>
      <c r="B3150" t="s">
        <v>18043</v>
      </c>
      <c r="C3150" t="s">
        <v>22</v>
      </c>
      <c r="D3150" t="s">
        <v>22</v>
      </c>
      <c r="E3150" t="s">
        <v>14334</v>
      </c>
      <c r="F3150" t="s">
        <v>13347</v>
      </c>
      <c r="G3150" t="s">
        <v>22</v>
      </c>
      <c r="H3150" t="s">
        <v>7046</v>
      </c>
      <c r="I3150" t="s">
        <v>22</v>
      </c>
      <c r="J3150" t="s">
        <v>22</v>
      </c>
      <c r="K3150" t="s">
        <v>22</v>
      </c>
      <c r="L3150" t="s">
        <v>22</v>
      </c>
      <c r="M3150" t="s">
        <v>18043</v>
      </c>
      <c r="N3150" t="s">
        <v>22</v>
      </c>
      <c r="O3150" t="s">
        <v>22</v>
      </c>
    </row>
    <row r="3151" spans="1:15" x14ac:dyDescent="0.35">
      <c r="A3151" t="s">
        <v>9123</v>
      </c>
      <c r="B3151" t="s">
        <v>18044</v>
      </c>
      <c r="C3151" t="s">
        <v>22</v>
      </c>
      <c r="D3151" t="s">
        <v>22</v>
      </c>
      <c r="E3151" t="s">
        <v>13352</v>
      </c>
      <c r="F3151" t="s">
        <v>13351</v>
      </c>
      <c r="G3151" t="s">
        <v>22</v>
      </c>
      <c r="H3151" t="s">
        <v>22</v>
      </c>
      <c r="I3151" t="s">
        <v>22</v>
      </c>
      <c r="J3151" t="s">
        <v>22</v>
      </c>
      <c r="K3151" t="s">
        <v>22</v>
      </c>
      <c r="L3151" t="s">
        <v>22</v>
      </c>
      <c r="M3151" t="s">
        <v>18044</v>
      </c>
      <c r="N3151" t="s">
        <v>22</v>
      </c>
      <c r="O3151" t="s">
        <v>22</v>
      </c>
    </row>
    <row r="3152" spans="1:15" x14ac:dyDescent="0.35">
      <c r="A3152" t="s">
        <v>9123</v>
      </c>
      <c r="B3152" t="s">
        <v>18045</v>
      </c>
      <c r="C3152" t="s">
        <v>22</v>
      </c>
      <c r="D3152" t="s">
        <v>22</v>
      </c>
      <c r="E3152" t="s">
        <v>14334</v>
      </c>
      <c r="F3152" t="s">
        <v>13347</v>
      </c>
      <c r="G3152" t="s">
        <v>22</v>
      </c>
      <c r="H3152" t="s">
        <v>7046</v>
      </c>
      <c r="I3152" t="s">
        <v>22</v>
      </c>
      <c r="J3152" t="s">
        <v>22</v>
      </c>
      <c r="K3152" t="s">
        <v>22</v>
      </c>
      <c r="L3152" t="s">
        <v>22</v>
      </c>
      <c r="M3152" t="s">
        <v>18045</v>
      </c>
      <c r="N3152" t="s">
        <v>22</v>
      </c>
      <c r="O3152" t="s">
        <v>22</v>
      </c>
    </row>
    <row r="3153" spans="1:15" x14ac:dyDescent="0.35">
      <c r="A3153" t="s">
        <v>9123</v>
      </c>
      <c r="B3153" t="s">
        <v>18046</v>
      </c>
      <c r="C3153" t="s">
        <v>22</v>
      </c>
      <c r="D3153" t="s">
        <v>22</v>
      </c>
      <c r="E3153" t="s">
        <v>14334</v>
      </c>
      <c r="F3153" t="s">
        <v>13347</v>
      </c>
      <c r="G3153" t="s">
        <v>22</v>
      </c>
      <c r="H3153" t="s">
        <v>7046</v>
      </c>
      <c r="I3153" t="s">
        <v>22</v>
      </c>
      <c r="J3153" t="s">
        <v>22</v>
      </c>
      <c r="K3153" t="s">
        <v>22</v>
      </c>
      <c r="L3153" t="s">
        <v>22</v>
      </c>
      <c r="M3153" t="s">
        <v>18046</v>
      </c>
      <c r="N3153" t="s">
        <v>22</v>
      </c>
      <c r="O3153" t="s">
        <v>22</v>
      </c>
    </row>
    <row r="3154" spans="1:15" x14ac:dyDescent="0.35">
      <c r="A3154" t="s">
        <v>9123</v>
      </c>
      <c r="B3154" t="s">
        <v>18047</v>
      </c>
      <c r="C3154" t="s">
        <v>22</v>
      </c>
      <c r="D3154" t="s">
        <v>22</v>
      </c>
      <c r="E3154" t="s">
        <v>14334</v>
      </c>
      <c r="F3154" t="s">
        <v>13347</v>
      </c>
      <c r="G3154" t="s">
        <v>22</v>
      </c>
      <c r="H3154" t="s">
        <v>7046</v>
      </c>
      <c r="I3154" t="s">
        <v>22</v>
      </c>
      <c r="J3154" t="s">
        <v>22</v>
      </c>
      <c r="K3154" t="s">
        <v>22</v>
      </c>
      <c r="L3154" t="s">
        <v>22</v>
      </c>
      <c r="M3154" t="s">
        <v>18047</v>
      </c>
      <c r="N3154" t="s">
        <v>22</v>
      </c>
      <c r="O3154" t="s">
        <v>22</v>
      </c>
    </row>
    <row r="3155" spans="1:15" x14ac:dyDescent="0.35">
      <c r="A3155" t="s">
        <v>9123</v>
      </c>
      <c r="B3155" t="s">
        <v>18048</v>
      </c>
      <c r="C3155" t="s">
        <v>22</v>
      </c>
      <c r="D3155" t="s">
        <v>22</v>
      </c>
      <c r="E3155" t="s">
        <v>14334</v>
      </c>
      <c r="F3155" t="s">
        <v>13347</v>
      </c>
      <c r="G3155" t="s">
        <v>22</v>
      </c>
      <c r="H3155" t="s">
        <v>7046</v>
      </c>
      <c r="I3155" t="s">
        <v>22</v>
      </c>
      <c r="J3155" t="s">
        <v>22</v>
      </c>
      <c r="K3155" t="s">
        <v>22</v>
      </c>
      <c r="L3155" t="s">
        <v>22</v>
      </c>
      <c r="M3155" t="s">
        <v>18048</v>
      </c>
      <c r="N3155" t="s">
        <v>22</v>
      </c>
      <c r="O3155" t="s">
        <v>22</v>
      </c>
    </row>
    <row r="3156" spans="1:15" x14ac:dyDescent="0.35">
      <c r="A3156" t="s">
        <v>10297</v>
      </c>
      <c r="B3156" t="s">
        <v>15414</v>
      </c>
      <c r="C3156" t="s">
        <v>22</v>
      </c>
      <c r="D3156" t="s">
        <v>22</v>
      </c>
      <c r="E3156" t="s">
        <v>14334</v>
      </c>
      <c r="F3156" t="s">
        <v>13347</v>
      </c>
      <c r="G3156" t="s">
        <v>22</v>
      </c>
      <c r="H3156" t="s">
        <v>22</v>
      </c>
      <c r="I3156" t="s">
        <v>22</v>
      </c>
      <c r="J3156" t="s">
        <v>22</v>
      </c>
      <c r="K3156" t="s">
        <v>22</v>
      </c>
      <c r="L3156" t="s">
        <v>22</v>
      </c>
      <c r="M3156">
        <v>355</v>
      </c>
      <c r="N3156" t="s">
        <v>22</v>
      </c>
      <c r="O3156" t="s">
        <v>22</v>
      </c>
    </row>
    <row r="3157" spans="1:15" x14ac:dyDescent="0.35">
      <c r="A3157" t="s">
        <v>10297</v>
      </c>
      <c r="B3157" t="s">
        <v>18049</v>
      </c>
      <c r="C3157" t="s">
        <v>22</v>
      </c>
      <c r="D3157" t="s">
        <v>22</v>
      </c>
      <c r="E3157" t="s">
        <v>14334</v>
      </c>
      <c r="F3157" t="s">
        <v>13347</v>
      </c>
      <c r="G3157" t="s">
        <v>22</v>
      </c>
      <c r="H3157" t="s">
        <v>7052</v>
      </c>
      <c r="I3157" t="s">
        <v>22</v>
      </c>
      <c r="J3157" t="s">
        <v>22</v>
      </c>
      <c r="K3157" t="s">
        <v>22</v>
      </c>
      <c r="L3157" t="s">
        <v>22</v>
      </c>
      <c r="M3157" t="s">
        <v>18049</v>
      </c>
      <c r="N3157" t="s">
        <v>22</v>
      </c>
      <c r="O3157" t="s">
        <v>22</v>
      </c>
    </row>
    <row r="3158" spans="1:15" x14ac:dyDescent="0.35">
      <c r="A3158" t="s">
        <v>10297</v>
      </c>
      <c r="B3158" t="s">
        <v>18050</v>
      </c>
      <c r="C3158" t="s">
        <v>22</v>
      </c>
      <c r="D3158" t="s">
        <v>22</v>
      </c>
      <c r="E3158" t="s">
        <v>14334</v>
      </c>
      <c r="F3158" t="s">
        <v>13347</v>
      </c>
      <c r="G3158" t="s">
        <v>22</v>
      </c>
      <c r="H3158" t="s">
        <v>22</v>
      </c>
      <c r="I3158" t="s">
        <v>22</v>
      </c>
      <c r="J3158" t="s">
        <v>22</v>
      </c>
      <c r="K3158" t="s">
        <v>22</v>
      </c>
      <c r="L3158" t="s">
        <v>22</v>
      </c>
      <c r="M3158" t="s">
        <v>18050</v>
      </c>
      <c r="N3158" t="s">
        <v>22</v>
      </c>
      <c r="O3158" t="s">
        <v>22</v>
      </c>
    </row>
    <row r="3159" spans="1:15" x14ac:dyDescent="0.35">
      <c r="A3159" t="s">
        <v>10297</v>
      </c>
      <c r="B3159" t="s">
        <v>18051</v>
      </c>
      <c r="C3159" t="s">
        <v>22</v>
      </c>
      <c r="D3159" t="s">
        <v>22</v>
      </c>
      <c r="E3159" t="s">
        <v>14334</v>
      </c>
      <c r="F3159" t="s">
        <v>13347</v>
      </c>
      <c r="G3159" t="s">
        <v>22</v>
      </c>
      <c r="H3159" t="s">
        <v>22</v>
      </c>
      <c r="I3159" t="s">
        <v>22</v>
      </c>
      <c r="J3159" t="s">
        <v>22</v>
      </c>
      <c r="K3159" t="s">
        <v>22</v>
      </c>
      <c r="L3159" t="s">
        <v>22</v>
      </c>
      <c r="M3159" t="s">
        <v>18051</v>
      </c>
      <c r="N3159" t="s">
        <v>22</v>
      </c>
      <c r="O3159" t="s">
        <v>22</v>
      </c>
    </row>
    <row r="3160" spans="1:15" x14ac:dyDescent="0.35">
      <c r="A3160" t="s">
        <v>10297</v>
      </c>
      <c r="B3160" t="s">
        <v>18052</v>
      </c>
      <c r="C3160" t="s">
        <v>22</v>
      </c>
      <c r="D3160" t="s">
        <v>22</v>
      </c>
      <c r="E3160" t="s">
        <v>14334</v>
      </c>
      <c r="F3160" t="s">
        <v>13347</v>
      </c>
      <c r="G3160" t="s">
        <v>22</v>
      </c>
      <c r="H3160" t="s">
        <v>7052</v>
      </c>
      <c r="I3160" t="s">
        <v>22</v>
      </c>
      <c r="J3160" t="s">
        <v>22</v>
      </c>
      <c r="K3160" t="s">
        <v>22</v>
      </c>
      <c r="L3160" t="s">
        <v>22</v>
      </c>
      <c r="M3160" t="s">
        <v>18052</v>
      </c>
      <c r="N3160" t="s">
        <v>22</v>
      </c>
      <c r="O3160" t="s">
        <v>22</v>
      </c>
    </row>
    <row r="3161" spans="1:15" x14ac:dyDescent="0.35">
      <c r="A3161" t="s">
        <v>10297</v>
      </c>
      <c r="B3161" t="s">
        <v>18053</v>
      </c>
      <c r="C3161" t="s">
        <v>22</v>
      </c>
      <c r="D3161" t="s">
        <v>22</v>
      </c>
      <c r="E3161" t="s">
        <v>14349</v>
      </c>
      <c r="F3161" t="s">
        <v>13347</v>
      </c>
      <c r="G3161" t="s">
        <v>22</v>
      </c>
      <c r="H3161" t="s">
        <v>22</v>
      </c>
      <c r="I3161" t="s">
        <v>7029</v>
      </c>
      <c r="J3161" t="s">
        <v>22</v>
      </c>
      <c r="K3161" t="s">
        <v>22</v>
      </c>
      <c r="L3161" t="s">
        <v>22</v>
      </c>
      <c r="M3161" t="s">
        <v>18053</v>
      </c>
      <c r="N3161" t="s">
        <v>22</v>
      </c>
      <c r="O3161" t="s">
        <v>22</v>
      </c>
    </row>
    <row r="3162" spans="1:15" x14ac:dyDescent="0.35">
      <c r="A3162" t="s">
        <v>10297</v>
      </c>
      <c r="B3162" t="s">
        <v>18054</v>
      </c>
      <c r="C3162" t="s">
        <v>22</v>
      </c>
      <c r="D3162" t="s">
        <v>22</v>
      </c>
      <c r="E3162" t="s">
        <v>14334</v>
      </c>
      <c r="F3162" t="s">
        <v>13347</v>
      </c>
      <c r="G3162" t="s">
        <v>22</v>
      </c>
      <c r="H3162" t="s">
        <v>490</v>
      </c>
      <c r="I3162" t="s">
        <v>7025</v>
      </c>
      <c r="J3162" t="s">
        <v>7035</v>
      </c>
      <c r="K3162" t="s">
        <v>22</v>
      </c>
      <c r="L3162" t="s">
        <v>22</v>
      </c>
      <c r="M3162" t="s">
        <v>18054</v>
      </c>
      <c r="N3162" t="s">
        <v>22</v>
      </c>
      <c r="O3162" t="s">
        <v>22</v>
      </c>
    </row>
    <row r="3163" spans="1:15" x14ac:dyDescent="0.35">
      <c r="A3163" t="s">
        <v>10297</v>
      </c>
      <c r="B3163" t="s">
        <v>18055</v>
      </c>
      <c r="C3163" t="s">
        <v>22</v>
      </c>
      <c r="D3163" t="s">
        <v>22</v>
      </c>
      <c r="E3163" t="s">
        <v>14334</v>
      </c>
      <c r="F3163" t="s">
        <v>13347</v>
      </c>
      <c r="G3163" t="s">
        <v>22</v>
      </c>
      <c r="H3163" t="s">
        <v>22</v>
      </c>
      <c r="I3163" t="s">
        <v>22</v>
      </c>
      <c r="J3163" t="s">
        <v>22</v>
      </c>
      <c r="K3163" t="s">
        <v>22</v>
      </c>
      <c r="L3163" t="s">
        <v>22</v>
      </c>
      <c r="M3163" t="s">
        <v>18055</v>
      </c>
      <c r="N3163" t="s">
        <v>22</v>
      </c>
      <c r="O3163" t="s">
        <v>22</v>
      </c>
    </row>
    <row r="3164" spans="1:15" x14ac:dyDescent="0.35">
      <c r="A3164" t="s">
        <v>10297</v>
      </c>
      <c r="B3164" t="s">
        <v>18056</v>
      </c>
      <c r="C3164" t="s">
        <v>22</v>
      </c>
      <c r="D3164" t="s">
        <v>22</v>
      </c>
      <c r="E3164" t="s">
        <v>14951</v>
      </c>
      <c r="F3164" t="s">
        <v>13347</v>
      </c>
      <c r="G3164" t="s">
        <v>22</v>
      </c>
      <c r="H3164" t="s">
        <v>490</v>
      </c>
      <c r="I3164" t="s">
        <v>7029</v>
      </c>
      <c r="J3164" t="s">
        <v>22</v>
      </c>
      <c r="K3164" t="s">
        <v>22</v>
      </c>
      <c r="L3164">
        <v>121</v>
      </c>
      <c r="M3164" t="s">
        <v>18056</v>
      </c>
      <c r="N3164" t="s">
        <v>22</v>
      </c>
      <c r="O3164" t="s">
        <v>22</v>
      </c>
    </row>
    <row r="3165" spans="1:15" x14ac:dyDescent="0.35">
      <c r="A3165" t="s">
        <v>10297</v>
      </c>
      <c r="B3165" t="s">
        <v>18057</v>
      </c>
      <c r="C3165" t="s">
        <v>22</v>
      </c>
      <c r="D3165" t="s">
        <v>22</v>
      </c>
      <c r="E3165" t="s">
        <v>14334</v>
      </c>
      <c r="F3165" t="s">
        <v>13347</v>
      </c>
      <c r="G3165" t="s">
        <v>22</v>
      </c>
      <c r="H3165" t="s">
        <v>22</v>
      </c>
      <c r="I3165" t="s">
        <v>22</v>
      </c>
      <c r="J3165" t="s">
        <v>22</v>
      </c>
      <c r="K3165" t="s">
        <v>22</v>
      </c>
      <c r="L3165" t="s">
        <v>22</v>
      </c>
      <c r="M3165" t="s">
        <v>18057</v>
      </c>
      <c r="N3165" t="s">
        <v>22</v>
      </c>
      <c r="O3165" t="s">
        <v>22</v>
      </c>
    </row>
    <row r="3166" spans="1:15" x14ac:dyDescent="0.35">
      <c r="A3166" t="s">
        <v>10297</v>
      </c>
      <c r="B3166" t="s">
        <v>18058</v>
      </c>
      <c r="C3166" t="s">
        <v>22</v>
      </c>
      <c r="D3166" t="s">
        <v>22</v>
      </c>
      <c r="E3166" t="s">
        <v>14334</v>
      </c>
      <c r="F3166" t="s">
        <v>13347</v>
      </c>
      <c r="G3166" t="s">
        <v>22</v>
      </c>
      <c r="H3166" t="s">
        <v>22</v>
      </c>
      <c r="I3166" t="s">
        <v>22</v>
      </c>
      <c r="J3166" t="s">
        <v>22</v>
      </c>
      <c r="K3166" t="s">
        <v>22</v>
      </c>
      <c r="L3166" t="s">
        <v>22</v>
      </c>
      <c r="M3166" t="s">
        <v>18058</v>
      </c>
      <c r="N3166" t="s">
        <v>22</v>
      </c>
      <c r="O3166" t="s">
        <v>22</v>
      </c>
    </row>
    <row r="3167" spans="1:15" x14ac:dyDescent="0.35">
      <c r="A3167" t="s">
        <v>10297</v>
      </c>
      <c r="B3167" t="s">
        <v>18059</v>
      </c>
      <c r="C3167" t="s">
        <v>22</v>
      </c>
      <c r="D3167" t="s">
        <v>22</v>
      </c>
      <c r="E3167" t="s">
        <v>14334</v>
      </c>
      <c r="F3167" t="s">
        <v>13347</v>
      </c>
      <c r="G3167" t="s">
        <v>22</v>
      </c>
      <c r="H3167" t="s">
        <v>7052</v>
      </c>
      <c r="I3167" t="s">
        <v>22</v>
      </c>
      <c r="J3167" t="s">
        <v>22</v>
      </c>
      <c r="K3167" t="s">
        <v>22</v>
      </c>
      <c r="L3167" t="s">
        <v>22</v>
      </c>
      <c r="M3167" t="s">
        <v>18059</v>
      </c>
      <c r="N3167" t="s">
        <v>22</v>
      </c>
      <c r="O3167" t="s">
        <v>22</v>
      </c>
    </row>
    <row r="3168" spans="1:15" x14ac:dyDescent="0.35">
      <c r="A3168" t="s">
        <v>10297</v>
      </c>
      <c r="B3168" t="s">
        <v>18060</v>
      </c>
      <c r="C3168" t="s">
        <v>22</v>
      </c>
      <c r="D3168" t="s">
        <v>22</v>
      </c>
      <c r="E3168" t="s">
        <v>14334</v>
      </c>
      <c r="F3168" t="s">
        <v>13347</v>
      </c>
      <c r="G3168" t="s">
        <v>22</v>
      </c>
      <c r="H3168" t="s">
        <v>7046</v>
      </c>
      <c r="I3168" t="s">
        <v>15253</v>
      </c>
      <c r="J3168" t="s">
        <v>22</v>
      </c>
      <c r="K3168" t="s">
        <v>22</v>
      </c>
      <c r="L3168" t="s">
        <v>22</v>
      </c>
      <c r="M3168" t="s">
        <v>18060</v>
      </c>
      <c r="N3168" t="s">
        <v>22</v>
      </c>
      <c r="O3168" t="s">
        <v>22</v>
      </c>
    </row>
    <row r="3169" spans="1:15" x14ac:dyDescent="0.35">
      <c r="A3169" t="s">
        <v>10297</v>
      </c>
      <c r="B3169" t="s">
        <v>18061</v>
      </c>
      <c r="C3169" t="s">
        <v>22</v>
      </c>
      <c r="D3169" t="s">
        <v>22</v>
      </c>
      <c r="E3169" t="s">
        <v>14334</v>
      </c>
      <c r="F3169" t="s">
        <v>13347</v>
      </c>
      <c r="G3169" t="s">
        <v>22</v>
      </c>
      <c r="H3169" t="s">
        <v>22</v>
      </c>
      <c r="I3169" t="s">
        <v>22</v>
      </c>
      <c r="J3169" t="s">
        <v>22</v>
      </c>
      <c r="K3169" t="s">
        <v>22</v>
      </c>
      <c r="L3169" t="s">
        <v>22</v>
      </c>
      <c r="M3169" t="s">
        <v>18061</v>
      </c>
      <c r="N3169" t="s">
        <v>22</v>
      </c>
      <c r="O3169" t="s">
        <v>22</v>
      </c>
    </row>
    <row r="3170" spans="1:15" x14ac:dyDescent="0.35">
      <c r="A3170" t="s">
        <v>10297</v>
      </c>
      <c r="B3170" t="s">
        <v>18062</v>
      </c>
      <c r="C3170" t="s">
        <v>22</v>
      </c>
      <c r="D3170" t="s">
        <v>22</v>
      </c>
      <c r="E3170" t="s">
        <v>14334</v>
      </c>
      <c r="F3170" t="s">
        <v>13347</v>
      </c>
      <c r="G3170" t="s">
        <v>22</v>
      </c>
      <c r="H3170" t="s">
        <v>7052</v>
      </c>
      <c r="I3170" t="s">
        <v>22</v>
      </c>
      <c r="J3170" t="s">
        <v>22</v>
      </c>
      <c r="K3170" t="s">
        <v>22</v>
      </c>
      <c r="L3170" t="s">
        <v>22</v>
      </c>
      <c r="M3170" t="s">
        <v>18062</v>
      </c>
      <c r="N3170" t="s">
        <v>22</v>
      </c>
      <c r="O3170" t="s">
        <v>22</v>
      </c>
    </row>
    <row r="3171" spans="1:15" x14ac:dyDescent="0.35">
      <c r="A3171" t="s">
        <v>10297</v>
      </c>
      <c r="B3171" t="s">
        <v>18063</v>
      </c>
      <c r="C3171" t="s">
        <v>22</v>
      </c>
      <c r="D3171" t="s">
        <v>22</v>
      </c>
      <c r="E3171" t="s">
        <v>14334</v>
      </c>
      <c r="F3171" t="s">
        <v>13347</v>
      </c>
      <c r="G3171" t="s">
        <v>22</v>
      </c>
      <c r="H3171" t="s">
        <v>7052</v>
      </c>
      <c r="I3171" t="s">
        <v>22</v>
      </c>
      <c r="J3171" t="s">
        <v>22</v>
      </c>
      <c r="K3171" t="s">
        <v>22</v>
      </c>
      <c r="L3171" t="s">
        <v>22</v>
      </c>
      <c r="M3171" t="s">
        <v>18063</v>
      </c>
      <c r="N3171" t="s">
        <v>22</v>
      </c>
      <c r="O3171" t="s">
        <v>22</v>
      </c>
    </row>
    <row r="3172" spans="1:15" x14ac:dyDescent="0.35">
      <c r="A3172" t="s">
        <v>10297</v>
      </c>
      <c r="B3172" t="s">
        <v>18064</v>
      </c>
      <c r="C3172" t="s">
        <v>22</v>
      </c>
      <c r="D3172" t="s">
        <v>22</v>
      </c>
      <c r="E3172" t="s">
        <v>14334</v>
      </c>
      <c r="F3172" t="s">
        <v>13347</v>
      </c>
      <c r="G3172" t="s">
        <v>22</v>
      </c>
      <c r="H3172" t="s">
        <v>7046</v>
      </c>
      <c r="I3172" t="s">
        <v>7029</v>
      </c>
      <c r="J3172" t="s">
        <v>7033</v>
      </c>
      <c r="K3172" t="s">
        <v>22</v>
      </c>
      <c r="L3172" t="s">
        <v>22</v>
      </c>
      <c r="M3172" t="s">
        <v>18064</v>
      </c>
      <c r="N3172" t="s">
        <v>22</v>
      </c>
      <c r="O3172" t="s">
        <v>22</v>
      </c>
    </row>
    <row r="3173" spans="1:15" x14ac:dyDescent="0.35">
      <c r="A3173" t="s">
        <v>10297</v>
      </c>
      <c r="B3173" t="s">
        <v>18065</v>
      </c>
      <c r="C3173" t="s">
        <v>22</v>
      </c>
      <c r="D3173" t="s">
        <v>22</v>
      </c>
      <c r="E3173" t="s">
        <v>14334</v>
      </c>
      <c r="F3173" t="s">
        <v>13347</v>
      </c>
      <c r="G3173" t="s">
        <v>22</v>
      </c>
      <c r="H3173" t="s">
        <v>7052</v>
      </c>
      <c r="K3173" t="s">
        <v>22</v>
      </c>
      <c r="L3173" t="s">
        <v>22</v>
      </c>
      <c r="M3173" t="s">
        <v>18065</v>
      </c>
      <c r="N3173" t="s">
        <v>22</v>
      </c>
      <c r="O3173" t="s">
        <v>22</v>
      </c>
    </row>
    <row r="3174" spans="1:15" x14ac:dyDescent="0.35">
      <c r="A3174" t="s">
        <v>10297</v>
      </c>
      <c r="B3174" t="s">
        <v>18066</v>
      </c>
      <c r="C3174" t="s">
        <v>22</v>
      </c>
      <c r="D3174" t="s">
        <v>22</v>
      </c>
      <c r="E3174" t="s">
        <v>14334</v>
      </c>
      <c r="F3174" t="s">
        <v>13347</v>
      </c>
      <c r="G3174" t="s">
        <v>22</v>
      </c>
      <c r="H3174" t="s">
        <v>7052</v>
      </c>
      <c r="K3174" t="s">
        <v>22</v>
      </c>
      <c r="L3174" t="s">
        <v>22</v>
      </c>
      <c r="M3174" t="s">
        <v>18066</v>
      </c>
      <c r="N3174" t="s">
        <v>22</v>
      </c>
      <c r="O3174" t="s">
        <v>22</v>
      </c>
    </row>
    <row r="3175" spans="1:15" x14ac:dyDescent="0.35">
      <c r="A3175" t="s">
        <v>10297</v>
      </c>
      <c r="B3175" t="s">
        <v>18067</v>
      </c>
      <c r="C3175" t="s">
        <v>22</v>
      </c>
      <c r="D3175" t="s">
        <v>22</v>
      </c>
      <c r="E3175" t="s">
        <v>14334</v>
      </c>
      <c r="F3175" t="s">
        <v>13347</v>
      </c>
      <c r="G3175" t="s">
        <v>22</v>
      </c>
      <c r="H3175" t="s">
        <v>7052</v>
      </c>
      <c r="K3175" t="s">
        <v>22</v>
      </c>
      <c r="L3175">
        <v>107</v>
      </c>
      <c r="M3175" t="s">
        <v>18067</v>
      </c>
      <c r="N3175" t="s">
        <v>22</v>
      </c>
      <c r="O3175" t="s">
        <v>22</v>
      </c>
    </row>
    <row r="3176" spans="1:15" x14ac:dyDescent="0.35">
      <c r="A3176" t="s">
        <v>10297</v>
      </c>
      <c r="B3176" t="s">
        <v>18068</v>
      </c>
      <c r="C3176" t="s">
        <v>22</v>
      </c>
      <c r="D3176" t="s">
        <v>22</v>
      </c>
      <c r="E3176" t="s">
        <v>14349</v>
      </c>
      <c r="F3176" t="s">
        <v>13347</v>
      </c>
      <c r="G3176" t="s">
        <v>22</v>
      </c>
      <c r="H3176" t="s">
        <v>7052</v>
      </c>
      <c r="I3176" t="s">
        <v>7029</v>
      </c>
      <c r="J3176" t="s">
        <v>22</v>
      </c>
      <c r="K3176" t="s">
        <v>22</v>
      </c>
      <c r="L3176" t="s">
        <v>22</v>
      </c>
      <c r="M3176" t="s">
        <v>18068</v>
      </c>
      <c r="N3176" t="s">
        <v>22</v>
      </c>
      <c r="O3176" t="s">
        <v>22</v>
      </c>
    </row>
    <row r="3177" spans="1:15" x14ac:dyDescent="0.35">
      <c r="A3177" t="s">
        <v>10297</v>
      </c>
      <c r="B3177" t="s">
        <v>18069</v>
      </c>
      <c r="C3177" t="s">
        <v>22</v>
      </c>
      <c r="D3177" t="s">
        <v>22</v>
      </c>
      <c r="E3177" t="s">
        <v>14334</v>
      </c>
      <c r="F3177" t="s">
        <v>13351</v>
      </c>
      <c r="G3177" t="s">
        <v>22</v>
      </c>
      <c r="H3177" t="s">
        <v>7052</v>
      </c>
      <c r="I3177" t="s">
        <v>22</v>
      </c>
      <c r="J3177" t="s">
        <v>22</v>
      </c>
      <c r="K3177" t="s">
        <v>22</v>
      </c>
      <c r="L3177" t="s">
        <v>22</v>
      </c>
      <c r="M3177" t="s">
        <v>18069</v>
      </c>
      <c r="N3177" t="s">
        <v>22</v>
      </c>
      <c r="O3177" t="s">
        <v>22</v>
      </c>
    </row>
    <row r="3178" spans="1:15" x14ac:dyDescent="0.35">
      <c r="A3178" t="s">
        <v>10297</v>
      </c>
      <c r="B3178" t="s">
        <v>18070</v>
      </c>
      <c r="C3178" t="s">
        <v>22</v>
      </c>
      <c r="D3178" t="s">
        <v>22</v>
      </c>
      <c r="E3178" t="s">
        <v>14334</v>
      </c>
      <c r="F3178" t="s">
        <v>13351</v>
      </c>
      <c r="G3178" t="s">
        <v>22</v>
      </c>
      <c r="H3178" t="s">
        <v>7046</v>
      </c>
      <c r="I3178" t="s">
        <v>22</v>
      </c>
      <c r="J3178" t="s">
        <v>22</v>
      </c>
      <c r="K3178" t="s">
        <v>22</v>
      </c>
      <c r="L3178" t="s">
        <v>22</v>
      </c>
      <c r="M3178" t="s">
        <v>18070</v>
      </c>
      <c r="N3178" t="s">
        <v>22</v>
      </c>
      <c r="O3178" t="s">
        <v>22</v>
      </c>
    </row>
    <row r="3179" spans="1:15" x14ac:dyDescent="0.35">
      <c r="A3179" t="s">
        <v>10297</v>
      </c>
      <c r="B3179" t="s">
        <v>18071</v>
      </c>
      <c r="C3179" t="s">
        <v>22</v>
      </c>
      <c r="D3179" t="s">
        <v>22</v>
      </c>
      <c r="E3179" t="s">
        <v>14334</v>
      </c>
      <c r="F3179" t="s">
        <v>13351</v>
      </c>
      <c r="G3179" t="s">
        <v>22</v>
      </c>
      <c r="H3179" t="s">
        <v>22</v>
      </c>
      <c r="I3179" t="s">
        <v>22</v>
      </c>
      <c r="J3179" t="s">
        <v>22</v>
      </c>
      <c r="K3179" t="s">
        <v>22</v>
      </c>
      <c r="L3179" t="s">
        <v>22</v>
      </c>
      <c r="M3179" t="s">
        <v>18071</v>
      </c>
      <c r="N3179" t="s">
        <v>22</v>
      </c>
      <c r="O3179" t="s">
        <v>22</v>
      </c>
    </row>
    <row r="3180" spans="1:15" x14ac:dyDescent="0.35">
      <c r="A3180" t="s">
        <v>10297</v>
      </c>
      <c r="B3180" t="s">
        <v>18072</v>
      </c>
      <c r="C3180" t="s">
        <v>22</v>
      </c>
      <c r="D3180" t="s">
        <v>22</v>
      </c>
      <c r="E3180" t="s">
        <v>14334</v>
      </c>
      <c r="F3180" t="s">
        <v>13351</v>
      </c>
      <c r="G3180" t="s">
        <v>22</v>
      </c>
      <c r="H3180" t="s">
        <v>7052</v>
      </c>
      <c r="I3180" t="s">
        <v>22</v>
      </c>
      <c r="J3180" t="s">
        <v>22</v>
      </c>
      <c r="K3180" t="s">
        <v>22</v>
      </c>
      <c r="L3180" t="s">
        <v>22</v>
      </c>
      <c r="M3180" t="s">
        <v>18072</v>
      </c>
      <c r="N3180" t="s">
        <v>22</v>
      </c>
      <c r="O3180" t="s">
        <v>22</v>
      </c>
    </row>
    <row r="3181" spans="1:15" x14ac:dyDescent="0.35">
      <c r="A3181" t="s">
        <v>10297</v>
      </c>
      <c r="B3181" t="s">
        <v>18073</v>
      </c>
      <c r="C3181" t="s">
        <v>22</v>
      </c>
      <c r="D3181" t="s">
        <v>22</v>
      </c>
      <c r="E3181" t="s">
        <v>14334</v>
      </c>
      <c r="F3181" t="s">
        <v>13351</v>
      </c>
      <c r="G3181" t="s">
        <v>22</v>
      </c>
      <c r="H3181" t="s">
        <v>7052</v>
      </c>
      <c r="I3181" t="s">
        <v>22</v>
      </c>
      <c r="J3181" t="s">
        <v>22</v>
      </c>
      <c r="K3181" t="s">
        <v>22</v>
      </c>
      <c r="L3181" t="s">
        <v>22</v>
      </c>
      <c r="M3181" t="s">
        <v>18073</v>
      </c>
      <c r="N3181" t="s">
        <v>22</v>
      </c>
      <c r="O3181" t="s">
        <v>22</v>
      </c>
    </row>
    <row r="3182" spans="1:15" x14ac:dyDescent="0.35">
      <c r="A3182" t="s">
        <v>10297</v>
      </c>
      <c r="B3182" t="s">
        <v>18074</v>
      </c>
      <c r="C3182" t="s">
        <v>22</v>
      </c>
      <c r="D3182" t="s">
        <v>22</v>
      </c>
      <c r="E3182" t="s">
        <v>13352</v>
      </c>
      <c r="F3182" t="s">
        <v>13351</v>
      </c>
      <c r="G3182" t="s">
        <v>22</v>
      </c>
      <c r="H3182" t="s">
        <v>22</v>
      </c>
      <c r="I3182" t="s">
        <v>22</v>
      </c>
      <c r="J3182" t="s">
        <v>22</v>
      </c>
      <c r="K3182" t="s">
        <v>22</v>
      </c>
      <c r="L3182" t="s">
        <v>22</v>
      </c>
      <c r="M3182" t="s">
        <v>18074</v>
      </c>
      <c r="N3182" t="s">
        <v>22</v>
      </c>
      <c r="O3182" t="s">
        <v>22</v>
      </c>
    </row>
    <row r="3183" spans="1:15" x14ac:dyDescent="0.35">
      <c r="A3183" t="s">
        <v>10297</v>
      </c>
      <c r="B3183" t="s">
        <v>18075</v>
      </c>
      <c r="C3183" t="s">
        <v>22</v>
      </c>
      <c r="D3183" t="s">
        <v>22</v>
      </c>
      <c r="E3183" t="s">
        <v>14334</v>
      </c>
      <c r="F3183" t="s">
        <v>13347</v>
      </c>
      <c r="G3183" t="s">
        <v>22</v>
      </c>
      <c r="H3183" t="s">
        <v>22</v>
      </c>
      <c r="I3183" t="s">
        <v>22</v>
      </c>
      <c r="J3183" t="s">
        <v>22</v>
      </c>
      <c r="K3183" t="s">
        <v>22</v>
      </c>
      <c r="L3183" t="s">
        <v>22</v>
      </c>
      <c r="M3183" t="s">
        <v>18075</v>
      </c>
      <c r="N3183" t="s">
        <v>22</v>
      </c>
      <c r="O3183" t="s">
        <v>22</v>
      </c>
    </row>
    <row r="3184" spans="1:15" x14ac:dyDescent="0.35">
      <c r="A3184" t="s">
        <v>10297</v>
      </c>
      <c r="B3184" t="s">
        <v>18076</v>
      </c>
      <c r="C3184" t="s">
        <v>22</v>
      </c>
      <c r="D3184" t="s">
        <v>22</v>
      </c>
      <c r="E3184" t="s">
        <v>14334</v>
      </c>
      <c r="F3184" t="s">
        <v>13347</v>
      </c>
      <c r="G3184" t="s">
        <v>22</v>
      </c>
      <c r="H3184" t="s">
        <v>7052</v>
      </c>
      <c r="I3184" t="s">
        <v>7029</v>
      </c>
      <c r="J3184" t="s">
        <v>22</v>
      </c>
      <c r="K3184" t="s">
        <v>22</v>
      </c>
      <c r="L3184" t="s">
        <v>22</v>
      </c>
      <c r="M3184" t="s">
        <v>18076</v>
      </c>
      <c r="N3184" t="s">
        <v>22</v>
      </c>
      <c r="O3184" t="s">
        <v>22</v>
      </c>
    </row>
    <row r="3185" spans="1:15" x14ac:dyDescent="0.35">
      <c r="A3185" t="s">
        <v>10297</v>
      </c>
      <c r="B3185" t="s">
        <v>18077</v>
      </c>
      <c r="C3185" t="s">
        <v>22</v>
      </c>
      <c r="D3185" t="s">
        <v>22</v>
      </c>
      <c r="E3185" t="s">
        <v>14334</v>
      </c>
      <c r="F3185" t="s">
        <v>13347</v>
      </c>
      <c r="G3185" t="s">
        <v>22</v>
      </c>
      <c r="H3185" t="s">
        <v>7052</v>
      </c>
      <c r="I3185" t="s">
        <v>14641</v>
      </c>
      <c r="J3185" t="s">
        <v>22</v>
      </c>
      <c r="K3185" t="s">
        <v>22</v>
      </c>
      <c r="L3185" t="s">
        <v>22</v>
      </c>
      <c r="M3185" t="s">
        <v>18077</v>
      </c>
      <c r="N3185" t="s">
        <v>22</v>
      </c>
      <c r="O3185" t="s">
        <v>22</v>
      </c>
    </row>
    <row r="3186" spans="1:15" x14ac:dyDescent="0.35">
      <c r="A3186" t="s">
        <v>10297</v>
      </c>
      <c r="B3186" t="s">
        <v>18078</v>
      </c>
      <c r="C3186" t="s">
        <v>22</v>
      </c>
      <c r="D3186" t="s">
        <v>22</v>
      </c>
      <c r="E3186" t="s">
        <v>14334</v>
      </c>
      <c r="F3186" t="s">
        <v>13347</v>
      </c>
      <c r="G3186" t="s">
        <v>22</v>
      </c>
      <c r="H3186" t="s">
        <v>22</v>
      </c>
      <c r="I3186" t="s">
        <v>22</v>
      </c>
      <c r="J3186" t="s">
        <v>22</v>
      </c>
      <c r="K3186" t="s">
        <v>22</v>
      </c>
      <c r="L3186" t="s">
        <v>22</v>
      </c>
      <c r="M3186" t="s">
        <v>18078</v>
      </c>
      <c r="N3186" t="s">
        <v>22</v>
      </c>
      <c r="O3186" t="s">
        <v>22</v>
      </c>
    </row>
    <row r="3187" spans="1:15" x14ac:dyDescent="0.35">
      <c r="A3187" t="s">
        <v>10297</v>
      </c>
      <c r="B3187" t="s">
        <v>18079</v>
      </c>
      <c r="C3187" t="s">
        <v>22</v>
      </c>
      <c r="D3187" t="s">
        <v>22</v>
      </c>
      <c r="E3187" t="s">
        <v>14334</v>
      </c>
      <c r="F3187" t="s">
        <v>13347</v>
      </c>
      <c r="G3187" t="s">
        <v>22</v>
      </c>
      <c r="H3187" t="s">
        <v>490</v>
      </c>
      <c r="I3187" t="s">
        <v>14641</v>
      </c>
      <c r="J3187" t="s">
        <v>22</v>
      </c>
      <c r="K3187" t="s">
        <v>22</v>
      </c>
      <c r="L3187">
        <v>149.5</v>
      </c>
      <c r="M3187" t="s">
        <v>18079</v>
      </c>
      <c r="N3187" t="s">
        <v>22</v>
      </c>
      <c r="O3187" t="s">
        <v>22</v>
      </c>
    </row>
    <row r="3188" spans="1:15" x14ac:dyDescent="0.35">
      <c r="A3188" t="s">
        <v>10297</v>
      </c>
      <c r="B3188" t="s">
        <v>18080</v>
      </c>
      <c r="C3188" t="s">
        <v>22</v>
      </c>
      <c r="D3188" t="s">
        <v>22</v>
      </c>
      <c r="E3188" t="s">
        <v>14334</v>
      </c>
      <c r="F3188" t="s">
        <v>13347</v>
      </c>
      <c r="G3188" t="s">
        <v>22</v>
      </c>
      <c r="H3188" t="s">
        <v>7052</v>
      </c>
      <c r="I3188" t="s">
        <v>22</v>
      </c>
      <c r="J3188" t="s">
        <v>22</v>
      </c>
      <c r="K3188" t="s">
        <v>22</v>
      </c>
      <c r="L3188" t="s">
        <v>22</v>
      </c>
      <c r="M3188" t="s">
        <v>18080</v>
      </c>
      <c r="N3188" t="s">
        <v>22</v>
      </c>
      <c r="O3188" t="s">
        <v>22</v>
      </c>
    </row>
    <row r="3189" spans="1:15" x14ac:dyDescent="0.35">
      <c r="A3189" t="s">
        <v>10297</v>
      </c>
      <c r="B3189" t="s">
        <v>18081</v>
      </c>
      <c r="C3189" t="s">
        <v>22</v>
      </c>
      <c r="D3189" t="s">
        <v>22</v>
      </c>
      <c r="E3189" t="s">
        <v>14334</v>
      </c>
      <c r="F3189" t="s">
        <v>13347</v>
      </c>
      <c r="G3189" t="s">
        <v>22</v>
      </c>
      <c r="H3189" t="s">
        <v>22</v>
      </c>
      <c r="I3189" t="s">
        <v>22</v>
      </c>
      <c r="J3189" t="s">
        <v>22</v>
      </c>
      <c r="K3189" t="s">
        <v>22</v>
      </c>
      <c r="L3189" t="s">
        <v>22</v>
      </c>
      <c r="M3189" t="s">
        <v>18081</v>
      </c>
      <c r="N3189" t="s">
        <v>22</v>
      </c>
      <c r="O3189" t="s">
        <v>22</v>
      </c>
    </row>
    <row r="3190" spans="1:15" x14ac:dyDescent="0.35">
      <c r="A3190" t="s">
        <v>10297</v>
      </c>
      <c r="B3190" t="s">
        <v>18082</v>
      </c>
      <c r="C3190" t="s">
        <v>22</v>
      </c>
      <c r="D3190" t="s">
        <v>22</v>
      </c>
      <c r="E3190" t="s">
        <v>14349</v>
      </c>
      <c r="F3190" t="s">
        <v>13347</v>
      </c>
      <c r="G3190" t="s">
        <v>22</v>
      </c>
      <c r="H3190" t="s">
        <v>22</v>
      </c>
      <c r="I3190" t="s">
        <v>15253</v>
      </c>
      <c r="J3190" t="s">
        <v>22</v>
      </c>
      <c r="K3190" t="s">
        <v>22</v>
      </c>
      <c r="L3190" t="s">
        <v>22</v>
      </c>
      <c r="M3190" t="s">
        <v>18082</v>
      </c>
      <c r="N3190" t="s">
        <v>22</v>
      </c>
      <c r="O3190" t="s">
        <v>22</v>
      </c>
    </row>
    <row r="3191" spans="1:15" x14ac:dyDescent="0.35">
      <c r="A3191" t="s">
        <v>10297</v>
      </c>
      <c r="B3191" t="s">
        <v>18083</v>
      </c>
      <c r="C3191" t="s">
        <v>22</v>
      </c>
      <c r="D3191" t="s">
        <v>22</v>
      </c>
      <c r="E3191" t="s">
        <v>14334</v>
      </c>
      <c r="F3191" t="s">
        <v>13347</v>
      </c>
      <c r="G3191" t="s">
        <v>22</v>
      </c>
      <c r="H3191" t="s">
        <v>22</v>
      </c>
      <c r="I3191" t="s">
        <v>22</v>
      </c>
      <c r="J3191" t="s">
        <v>22</v>
      </c>
      <c r="K3191" t="s">
        <v>22</v>
      </c>
      <c r="L3191" t="s">
        <v>22</v>
      </c>
      <c r="M3191" t="s">
        <v>18083</v>
      </c>
      <c r="N3191" t="s">
        <v>22</v>
      </c>
      <c r="O3191" t="s">
        <v>22</v>
      </c>
    </row>
    <row r="3192" spans="1:15" x14ac:dyDescent="0.35">
      <c r="A3192" t="s">
        <v>10297</v>
      </c>
      <c r="B3192" t="s">
        <v>18084</v>
      </c>
      <c r="C3192" t="s">
        <v>22</v>
      </c>
      <c r="D3192" t="s">
        <v>22</v>
      </c>
      <c r="E3192" t="s">
        <v>14334</v>
      </c>
      <c r="F3192" t="s">
        <v>13347</v>
      </c>
      <c r="G3192" t="s">
        <v>22</v>
      </c>
      <c r="H3192" t="s">
        <v>7052</v>
      </c>
      <c r="I3192" t="s">
        <v>7029</v>
      </c>
      <c r="J3192" t="s">
        <v>22</v>
      </c>
      <c r="K3192" t="s">
        <v>22</v>
      </c>
      <c r="L3192" t="s">
        <v>22</v>
      </c>
      <c r="M3192" t="s">
        <v>18084</v>
      </c>
      <c r="N3192" t="s">
        <v>22</v>
      </c>
      <c r="O3192" t="s">
        <v>22</v>
      </c>
    </row>
    <row r="3193" spans="1:15" x14ac:dyDescent="0.35">
      <c r="A3193" t="s">
        <v>10297</v>
      </c>
      <c r="B3193" t="s">
        <v>18085</v>
      </c>
      <c r="C3193" t="s">
        <v>22</v>
      </c>
      <c r="D3193" t="s">
        <v>22</v>
      </c>
      <c r="E3193" t="s">
        <v>14334</v>
      </c>
      <c r="F3193" t="s">
        <v>13347</v>
      </c>
      <c r="G3193" t="s">
        <v>22</v>
      </c>
      <c r="H3193" t="s">
        <v>7052</v>
      </c>
      <c r="I3193" t="s">
        <v>15253</v>
      </c>
      <c r="J3193" t="s">
        <v>22</v>
      </c>
      <c r="K3193" t="s">
        <v>22</v>
      </c>
      <c r="L3193" t="s">
        <v>22</v>
      </c>
      <c r="M3193" t="s">
        <v>18085</v>
      </c>
      <c r="N3193" t="s">
        <v>22</v>
      </c>
      <c r="O3193" t="s">
        <v>22</v>
      </c>
    </row>
    <row r="3194" spans="1:15" x14ac:dyDescent="0.35">
      <c r="A3194" t="s">
        <v>10297</v>
      </c>
      <c r="B3194" t="s">
        <v>18086</v>
      </c>
      <c r="C3194" t="s">
        <v>22</v>
      </c>
      <c r="D3194" t="s">
        <v>22</v>
      </c>
      <c r="E3194" t="s">
        <v>14334</v>
      </c>
      <c r="F3194" t="s">
        <v>13347</v>
      </c>
      <c r="G3194" t="s">
        <v>22</v>
      </c>
      <c r="H3194" t="s">
        <v>22</v>
      </c>
      <c r="I3194" t="s">
        <v>22</v>
      </c>
      <c r="J3194" t="s">
        <v>22</v>
      </c>
      <c r="K3194" t="s">
        <v>22</v>
      </c>
      <c r="L3194" t="s">
        <v>22</v>
      </c>
      <c r="M3194" t="s">
        <v>18086</v>
      </c>
      <c r="N3194" t="s">
        <v>22</v>
      </c>
      <c r="O3194" t="s">
        <v>22</v>
      </c>
    </row>
    <row r="3195" spans="1:15" x14ac:dyDescent="0.35">
      <c r="A3195" t="s">
        <v>10297</v>
      </c>
      <c r="B3195" t="s">
        <v>15206</v>
      </c>
      <c r="C3195" t="s">
        <v>22</v>
      </c>
      <c r="D3195" t="s">
        <v>22</v>
      </c>
      <c r="E3195" t="s">
        <v>14334</v>
      </c>
      <c r="F3195" t="s">
        <v>13347</v>
      </c>
      <c r="G3195" t="s">
        <v>22</v>
      </c>
      <c r="H3195" t="s">
        <v>22</v>
      </c>
      <c r="I3195" t="s">
        <v>22</v>
      </c>
      <c r="J3195" t="s">
        <v>22</v>
      </c>
      <c r="K3195" t="s">
        <v>22</v>
      </c>
      <c r="L3195" t="s">
        <v>22</v>
      </c>
      <c r="M3195" t="s">
        <v>15206</v>
      </c>
      <c r="N3195" t="s">
        <v>22</v>
      </c>
      <c r="O3195" t="s">
        <v>22</v>
      </c>
    </row>
    <row r="3196" spans="1:15" x14ac:dyDescent="0.35">
      <c r="A3196" t="s">
        <v>10297</v>
      </c>
      <c r="B3196" t="s">
        <v>18087</v>
      </c>
      <c r="C3196" t="s">
        <v>22</v>
      </c>
      <c r="D3196" t="s">
        <v>22</v>
      </c>
      <c r="E3196" t="s">
        <v>14334</v>
      </c>
      <c r="F3196" t="s">
        <v>13347</v>
      </c>
      <c r="G3196" t="s">
        <v>22</v>
      </c>
      <c r="H3196" t="s">
        <v>22</v>
      </c>
      <c r="I3196" t="s">
        <v>22</v>
      </c>
      <c r="J3196" t="s">
        <v>22</v>
      </c>
      <c r="K3196" t="s">
        <v>22</v>
      </c>
      <c r="L3196" t="s">
        <v>22</v>
      </c>
      <c r="M3196" t="s">
        <v>18088</v>
      </c>
      <c r="N3196" t="s">
        <v>22</v>
      </c>
      <c r="O3196" t="s">
        <v>22</v>
      </c>
    </row>
    <row r="3197" spans="1:15" x14ac:dyDescent="0.35">
      <c r="A3197" t="s">
        <v>10297</v>
      </c>
      <c r="B3197" t="s">
        <v>18089</v>
      </c>
      <c r="C3197" t="s">
        <v>22</v>
      </c>
      <c r="D3197" t="s">
        <v>22</v>
      </c>
      <c r="E3197" t="s">
        <v>13352</v>
      </c>
      <c r="F3197" t="s">
        <v>13351</v>
      </c>
      <c r="G3197" t="s">
        <v>22</v>
      </c>
      <c r="H3197" t="s">
        <v>7054</v>
      </c>
      <c r="I3197" t="s">
        <v>22</v>
      </c>
      <c r="J3197" t="s">
        <v>22</v>
      </c>
      <c r="K3197" t="s">
        <v>22</v>
      </c>
      <c r="L3197" t="s">
        <v>22</v>
      </c>
      <c r="M3197" t="s">
        <v>18089</v>
      </c>
      <c r="N3197" t="s">
        <v>22</v>
      </c>
      <c r="O3197" t="s">
        <v>22</v>
      </c>
    </row>
    <row r="3198" spans="1:15" x14ac:dyDescent="0.35">
      <c r="A3198" t="s">
        <v>10297</v>
      </c>
      <c r="B3198" t="s">
        <v>18090</v>
      </c>
      <c r="C3198" t="s">
        <v>22</v>
      </c>
      <c r="D3198" t="s">
        <v>22</v>
      </c>
      <c r="E3198" t="s">
        <v>14334</v>
      </c>
      <c r="F3198" t="s">
        <v>13351</v>
      </c>
      <c r="G3198" t="s">
        <v>22</v>
      </c>
      <c r="H3198" t="s">
        <v>22</v>
      </c>
      <c r="I3198" t="s">
        <v>22</v>
      </c>
      <c r="J3198" t="s">
        <v>22</v>
      </c>
      <c r="K3198" t="s">
        <v>22</v>
      </c>
      <c r="L3198" t="s">
        <v>22</v>
      </c>
      <c r="M3198" t="s">
        <v>18090</v>
      </c>
      <c r="N3198" t="s">
        <v>22</v>
      </c>
      <c r="O3198" t="s">
        <v>22</v>
      </c>
    </row>
    <row r="3199" spans="1:15" x14ac:dyDescent="0.35">
      <c r="A3199" t="s">
        <v>10297</v>
      </c>
      <c r="B3199" t="s">
        <v>18091</v>
      </c>
      <c r="C3199" t="s">
        <v>22</v>
      </c>
      <c r="D3199" t="s">
        <v>22</v>
      </c>
      <c r="E3199" t="s">
        <v>14334</v>
      </c>
      <c r="F3199" t="s">
        <v>13351</v>
      </c>
      <c r="G3199" t="s">
        <v>22</v>
      </c>
      <c r="H3199" t="s">
        <v>22</v>
      </c>
      <c r="I3199" t="s">
        <v>22</v>
      </c>
      <c r="J3199" t="s">
        <v>22</v>
      </c>
      <c r="K3199" t="s">
        <v>22</v>
      </c>
      <c r="L3199" t="s">
        <v>22</v>
      </c>
      <c r="M3199" t="s">
        <v>18091</v>
      </c>
      <c r="N3199" t="s">
        <v>22</v>
      </c>
      <c r="O3199" t="s">
        <v>22</v>
      </c>
    </row>
    <row r="3200" spans="1:15" x14ac:dyDescent="0.35">
      <c r="A3200" t="s">
        <v>10297</v>
      </c>
      <c r="B3200" t="s">
        <v>18092</v>
      </c>
      <c r="C3200" t="s">
        <v>22</v>
      </c>
      <c r="D3200" t="s">
        <v>22</v>
      </c>
      <c r="E3200" t="s">
        <v>14334</v>
      </c>
      <c r="F3200" t="s">
        <v>13347</v>
      </c>
      <c r="G3200" t="s">
        <v>22</v>
      </c>
      <c r="H3200" t="s">
        <v>22</v>
      </c>
      <c r="I3200" t="s">
        <v>22</v>
      </c>
      <c r="J3200" t="s">
        <v>22</v>
      </c>
      <c r="K3200" t="s">
        <v>22</v>
      </c>
      <c r="L3200" t="s">
        <v>22</v>
      </c>
      <c r="M3200" t="s">
        <v>18092</v>
      </c>
      <c r="N3200" t="s">
        <v>22</v>
      </c>
      <c r="O3200" t="s">
        <v>22</v>
      </c>
    </row>
    <row r="3201" spans="1:15" x14ac:dyDescent="0.35">
      <c r="A3201" t="s">
        <v>10297</v>
      </c>
      <c r="B3201" t="s">
        <v>18093</v>
      </c>
      <c r="C3201" t="s">
        <v>22</v>
      </c>
      <c r="D3201" t="s">
        <v>22</v>
      </c>
      <c r="E3201" t="s">
        <v>14334</v>
      </c>
      <c r="F3201" t="s">
        <v>13347</v>
      </c>
      <c r="G3201" t="s">
        <v>22</v>
      </c>
      <c r="H3201" t="s">
        <v>22</v>
      </c>
      <c r="I3201" t="s">
        <v>22</v>
      </c>
      <c r="J3201" t="s">
        <v>22</v>
      </c>
      <c r="K3201" t="s">
        <v>22</v>
      </c>
      <c r="L3201" t="s">
        <v>22</v>
      </c>
      <c r="M3201" t="s">
        <v>18093</v>
      </c>
      <c r="N3201" t="s">
        <v>22</v>
      </c>
      <c r="O3201" t="s">
        <v>22</v>
      </c>
    </row>
    <row r="3202" spans="1:15" x14ac:dyDescent="0.35">
      <c r="A3202" t="s">
        <v>10297</v>
      </c>
      <c r="B3202" t="s">
        <v>17868</v>
      </c>
      <c r="C3202" t="s">
        <v>22</v>
      </c>
      <c r="D3202" t="s">
        <v>22</v>
      </c>
      <c r="E3202" t="s">
        <v>14334</v>
      </c>
      <c r="F3202" t="s">
        <v>13347</v>
      </c>
      <c r="G3202" t="s">
        <v>22</v>
      </c>
      <c r="H3202" t="s">
        <v>7052</v>
      </c>
      <c r="I3202" t="s">
        <v>22</v>
      </c>
      <c r="J3202" t="s">
        <v>22</v>
      </c>
      <c r="K3202" t="s">
        <v>22</v>
      </c>
      <c r="L3202" t="s">
        <v>22</v>
      </c>
      <c r="M3202" t="s">
        <v>17868</v>
      </c>
      <c r="N3202" t="s">
        <v>22</v>
      </c>
      <c r="O3202" t="s">
        <v>22</v>
      </c>
    </row>
    <row r="3203" spans="1:15" x14ac:dyDescent="0.35">
      <c r="A3203" t="s">
        <v>10297</v>
      </c>
      <c r="B3203" t="s">
        <v>18094</v>
      </c>
      <c r="C3203" t="s">
        <v>22</v>
      </c>
      <c r="D3203" t="s">
        <v>22</v>
      </c>
      <c r="E3203" t="s">
        <v>14951</v>
      </c>
      <c r="F3203" t="s">
        <v>13347</v>
      </c>
      <c r="G3203" t="s">
        <v>22</v>
      </c>
      <c r="H3203" t="s">
        <v>22</v>
      </c>
      <c r="I3203" t="s">
        <v>18095</v>
      </c>
      <c r="J3203" t="s">
        <v>22</v>
      </c>
      <c r="K3203" t="s">
        <v>22</v>
      </c>
      <c r="L3203" t="s">
        <v>22</v>
      </c>
      <c r="M3203" t="s">
        <v>18094</v>
      </c>
      <c r="N3203" t="s">
        <v>22</v>
      </c>
      <c r="O3203" t="s">
        <v>22</v>
      </c>
    </row>
    <row r="3204" spans="1:15" x14ac:dyDescent="0.35">
      <c r="A3204" t="s">
        <v>10297</v>
      </c>
      <c r="B3204" t="s">
        <v>18096</v>
      </c>
      <c r="C3204" t="s">
        <v>22</v>
      </c>
      <c r="D3204" t="s">
        <v>22</v>
      </c>
      <c r="E3204" t="s">
        <v>14334</v>
      </c>
      <c r="F3204" t="s">
        <v>13347</v>
      </c>
      <c r="G3204" t="s">
        <v>22</v>
      </c>
      <c r="H3204" t="s">
        <v>22</v>
      </c>
      <c r="I3204" t="s">
        <v>22</v>
      </c>
      <c r="J3204" t="s">
        <v>22</v>
      </c>
      <c r="K3204" t="s">
        <v>22</v>
      </c>
      <c r="L3204" t="s">
        <v>22</v>
      </c>
      <c r="M3204" t="s">
        <v>18097</v>
      </c>
      <c r="N3204" t="s">
        <v>22</v>
      </c>
      <c r="O3204" t="s">
        <v>22</v>
      </c>
    </row>
    <row r="3205" spans="1:15" x14ac:dyDescent="0.35">
      <c r="A3205" t="s">
        <v>10297</v>
      </c>
      <c r="B3205" t="s">
        <v>18098</v>
      </c>
      <c r="C3205" t="s">
        <v>22</v>
      </c>
      <c r="D3205" t="s">
        <v>22</v>
      </c>
      <c r="E3205" t="s">
        <v>14334</v>
      </c>
      <c r="F3205" t="s">
        <v>13347</v>
      </c>
      <c r="G3205" t="s">
        <v>22</v>
      </c>
      <c r="H3205" t="s">
        <v>22</v>
      </c>
      <c r="I3205" t="s">
        <v>22</v>
      </c>
      <c r="J3205" t="s">
        <v>22</v>
      </c>
      <c r="K3205" t="s">
        <v>22</v>
      </c>
      <c r="L3205" t="s">
        <v>22</v>
      </c>
      <c r="M3205" t="s">
        <v>18097</v>
      </c>
      <c r="N3205" t="s">
        <v>22</v>
      </c>
      <c r="O3205" t="s">
        <v>22</v>
      </c>
    </row>
    <row r="3206" spans="1:15" x14ac:dyDescent="0.35">
      <c r="A3206" t="s">
        <v>10297</v>
      </c>
      <c r="B3206" t="s">
        <v>18099</v>
      </c>
      <c r="C3206" t="s">
        <v>22</v>
      </c>
      <c r="D3206" t="s">
        <v>22</v>
      </c>
      <c r="E3206" t="s">
        <v>14334</v>
      </c>
      <c r="F3206" t="s">
        <v>13347</v>
      </c>
      <c r="G3206" t="s">
        <v>22</v>
      </c>
      <c r="H3206" t="s">
        <v>7052</v>
      </c>
      <c r="I3206" t="s">
        <v>22</v>
      </c>
      <c r="J3206" t="s">
        <v>22</v>
      </c>
      <c r="K3206" t="s">
        <v>22</v>
      </c>
      <c r="L3206" t="s">
        <v>22</v>
      </c>
      <c r="M3206" t="s">
        <v>18099</v>
      </c>
      <c r="N3206" t="s">
        <v>22</v>
      </c>
      <c r="O3206" t="s">
        <v>22</v>
      </c>
    </row>
    <row r="3207" spans="1:15" x14ac:dyDescent="0.35">
      <c r="A3207" t="s">
        <v>10297</v>
      </c>
      <c r="B3207" t="s">
        <v>18100</v>
      </c>
      <c r="C3207" t="s">
        <v>22</v>
      </c>
      <c r="D3207" t="s">
        <v>22</v>
      </c>
      <c r="E3207" t="s">
        <v>13352</v>
      </c>
      <c r="F3207" t="s">
        <v>13351</v>
      </c>
      <c r="G3207" t="s">
        <v>22</v>
      </c>
      <c r="H3207" t="s">
        <v>22</v>
      </c>
      <c r="I3207" t="s">
        <v>22</v>
      </c>
      <c r="J3207" t="s">
        <v>22</v>
      </c>
      <c r="K3207" t="s">
        <v>22</v>
      </c>
      <c r="L3207" t="s">
        <v>22</v>
      </c>
      <c r="M3207" t="s">
        <v>14395</v>
      </c>
      <c r="N3207" t="s">
        <v>22</v>
      </c>
      <c r="O3207" t="s">
        <v>22</v>
      </c>
    </row>
    <row r="3208" spans="1:15" x14ac:dyDescent="0.35">
      <c r="A3208" t="s">
        <v>10297</v>
      </c>
      <c r="B3208" t="s">
        <v>18101</v>
      </c>
      <c r="C3208" t="s">
        <v>22</v>
      </c>
      <c r="D3208" t="s">
        <v>22</v>
      </c>
      <c r="E3208" t="s">
        <v>14334</v>
      </c>
      <c r="F3208" t="s">
        <v>13347</v>
      </c>
      <c r="G3208" t="s">
        <v>22</v>
      </c>
      <c r="H3208" t="s">
        <v>22</v>
      </c>
      <c r="I3208" t="s">
        <v>22</v>
      </c>
      <c r="J3208" t="s">
        <v>22</v>
      </c>
      <c r="K3208" t="s">
        <v>22</v>
      </c>
      <c r="L3208" t="s">
        <v>22</v>
      </c>
      <c r="M3208" t="s">
        <v>18101</v>
      </c>
      <c r="N3208" t="s">
        <v>22</v>
      </c>
      <c r="O3208" t="s">
        <v>22</v>
      </c>
    </row>
    <row r="3209" spans="1:15" x14ac:dyDescent="0.35">
      <c r="A3209" t="s">
        <v>10297</v>
      </c>
      <c r="B3209" t="s">
        <v>18102</v>
      </c>
      <c r="C3209" t="s">
        <v>22</v>
      </c>
      <c r="D3209" t="s">
        <v>22</v>
      </c>
      <c r="E3209" t="s">
        <v>14334</v>
      </c>
      <c r="F3209" t="s">
        <v>13347</v>
      </c>
      <c r="G3209" t="s">
        <v>22</v>
      </c>
      <c r="H3209" t="s">
        <v>22</v>
      </c>
      <c r="I3209" t="s">
        <v>22</v>
      </c>
      <c r="J3209" t="s">
        <v>22</v>
      </c>
      <c r="K3209" t="s">
        <v>22</v>
      </c>
      <c r="L3209" t="s">
        <v>22</v>
      </c>
      <c r="M3209" t="s">
        <v>18102</v>
      </c>
      <c r="N3209" t="s">
        <v>22</v>
      </c>
      <c r="O3209" t="s">
        <v>22</v>
      </c>
    </row>
    <row r="3210" spans="1:15" x14ac:dyDescent="0.35">
      <c r="A3210" t="s">
        <v>10297</v>
      </c>
      <c r="B3210" t="s">
        <v>18103</v>
      </c>
      <c r="C3210" t="s">
        <v>22</v>
      </c>
      <c r="D3210" t="s">
        <v>22</v>
      </c>
      <c r="E3210" t="s">
        <v>14334</v>
      </c>
      <c r="F3210" t="s">
        <v>13347</v>
      </c>
      <c r="G3210" t="s">
        <v>22</v>
      </c>
      <c r="H3210" t="s">
        <v>22</v>
      </c>
      <c r="I3210" t="s">
        <v>22</v>
      </c>
      <c r="J3210" t="s">
        <v>22</v>
      </c>
      <c r="K3210" t="s">
        <v>22</v>
      </c>
      <c r="L3210" t="s">
        <v>22</v>
      </c>
      <c r="M3210" t="s">
        <v>18103</v>
      </c>
      <c r="N3210" t="s">
        <v>22</v>
      </c>
      <c r="O3210" t="s">
        <v>22</v>
      </c>
    </row>
    <row r="3211" spans="1:15" x14ac:dyDescent="0.35">
      <c r="A3211" t="s">
        <v>10297</v>
      </c>
      <c r="B3211" t="s">
        <v>18104</v>
      </c>
      <c r="C3211" t="s">
        <v>22</v>
      </c>
      <c r="D3211" t="s">
        <v>22</v>
      </c>
      <c r="E3211" t="s">
        <v>14334</v>
      </c>
      <c r="F3211" t="s">
        <v>13347</v>
      </c>
      <c r="G3211" t="s">
        <v>22</v>
      </c>
      <c r="H3211" t="s">
        <v>22</v>
      </c>
      <c r="I3211" t="s">
        <v>22</v>
      </c>
      <c r="J3211" t="s">
        <v>22</v>
      </c>
      <c r="K3211" t="s">
        <v>22</v>
      </c>
      <c r="L3211">
        <v>150</v>
      </c>
      <c r="M3211" t="s">
        <v>18105</v>
      </c>
      <c r="N3211" t="s">
        <v>22</v>
      </c>
      <c r="O3211" t="s">
        <v>22</v>
      </c>
    </row>
    <row r="3212" spans="1:15" x14ac:dyDescent="0.35">
      <c r="A3212" t="s">
        <v>10297</v>
      </c>
      <c r="B3212" t="s">
        <v>18106</v>
      </c>
      <c r="C3212" t="s">
        <v>22</v>
      </c>
      <c r="D3212" t="s">
        <v>22</v>
      </c>
      <c r="E3212" t="s">
        <v>14334</v>
      </c>
      <c r="F3212" t="s">
        <v>13347</v>
      </c>
      <c r="G3212" t="s">
        <v>22</v>
      </c>
      <c r="H3212" t="s">
        <v>22</v>
      </c>
      <c r="I3212" t="s">
        <v>22</v>
      </c>
      <c r="J3212" t="s">
        <v>22</v>
      </c>
      <c r="K3212" t="s">
        <v>22</v>
      </c>
      <c r="L3212">
        <v>150</v>
      </c>
      <c r="M3212" t="s">
        <v>18106</v>
      </c>
      <c r="N3212" t="s">
        <v>22</v>
      </c>
      <c r="O3212" t="s">
        <v>22</v>
      </c>
    </row>
    <row r="3213" spans="1:15" x14ac:dyDescent="0.35">
      <c r="A3213" t="s">
        <v>10297</v>
      </c>
      <c r="B3213" t="s">
        <v>18107</v>
      </c>
      <c r="C3213" t="s">
        <v>22</v>
      </c>
      <c r="D3213" t="s">
        <v>22</v>
      </c>
      <c r="E3213" t="s">
        <v>14334</v>
      </c>
      <c r="F3213" t="s">
        <v>13347</v>
      </c>
      <c r="G3213" t="s">
        <v>22</v>
      </c>
      <c r="H3213" t="s">
        <v>7046</v>
      </c>
      <c r="I3213" t="s">
        <v>22</v>
      </c>
      <c r="J3213" t="s">
        <v>22</v>
      </c>
      <c r="K3213" t="s">
        <v>22</v>
      </c>
      <c r="L3213" t="s">
        <v>22</v>
      </c>
      <c r="M3213" t="s">
        <v>18107</v>
      </c>
      <c r="N3213" t="s">
        <v>22</v>
      </c>
      <c r="O3213" t="s">
        <v>22</v>
      </c>
    </row>
    <row r="3214" spans="1:15" x14ac:dyDescent="0.35">
      <c r="A3214" t="s">
        <v>10297</v>
      </c>
      <c r="B3214" s="91" t="s">
        <v>18108</v>
      </c>
      <c r="C3214" t="s">
        <v>22</v>
      </c>
      <c r="D3214" t="s">
        <v>22</v>
      </c>
      <c r="E3214" t="s">
        <v>14334</v>
      </c>
      <c r="F3214" t="s">
        <v>13347</v>
      </c>
      <c r="G3214" t="s">
        <v>22</v>
      </c>
      <c r="H3214" t="s">
        <v>22</v>
      </c>
      <c r="I3214" t="s">
        <v>22</v>
      </c>
      <c r="J3214" t="s">
        <v>22</v>
      </c>
      <c r="K3214" t="s">
        <v>22</v>
      </c>
      <c r="L3214" t="s">
        <v>22</v>
      </c>
      <c r="M3214" s="91" t="s">
        <v>18108</v>
      </c>
    </row>
    <row r="3215" spans="1:15" x14ac:dyDescent="0.35">
      <c r="A3215" t="s">
        <v>10297</v>
      </c>
      <c r="B3215" t="s">
        <v>18109</v>
      </c>
      <c r="C3215" t="s">
        <v>22</v>
      </c>
      <c r="D3215" t="s">
        <v>22</v>
      </c>
      <c r="E3215" t="s">
        <v>14951</v>
      </c>
      <c r="F3215" t="s">
        <v>13347</v>
      </c>
      <c r="G3215" t="s">
        <v>22</v>
      </c>
      <c r="H3215" t="s">
        <v>22</v>
      </c>
      <c r="I3215" t="s">
        <v>7029</v>
      </c>
      <c r="J3215" t="s">
        <v>22</v>
      </c>
      <c r="K3215" t="s">
        <v>22</v>
      </c>
      <c r="L3215" t="s">
        <v>22</v>
      </c>
      <c r="M3215" t="s">
        <v>18109</v>
      </c>
      <c r="N3215" t="s">
        <v>22</v>
      </c>
      <c r="O3215" t="s">
        <v>22</v>
      </c>
    </row>
    <row r="3216" spans="1:15" x14ac:dyDescent="0.35">
      <c r="A3216" t="s">
        <v>10297</v>
      </c>
      <c r="B3216" t="s">
        <v>18110</v>
      </c>
      <c r="C3216" t="s">
        <v>22</v>
      </c>
      <c r="D3216" t="s">
        <v>22</v>
      </c>
      <c r="E3216" t="s">
        <v>14334</v>
      </c>
      <c r="F3216" t="s">
        <v>13347</v>
      </c>
      <c r="G3216" t="s">
        <v>22</v>
      </c>
      <c r="H3216" t="s">
        <v>7052</v>
      </c>
      <c r="I3216" t="s">
        <v>15950</v>
      </c>
      <c r="J3216" t="s">
        <v>22</v>
      </c>
      <c r="K3216" t="s">
        <v>22</v>
      </c>
      <c r="L3216" t="s">
        <v>22</v>
      </c>
      <c r="M3216" t="s">
        <v>18110</v>
      </c>
      <c r="N3216" t="s">
        <v>22</v>
      </c>
      <c r="O3216" t="s">
        <v>22</v>
      </c>
    </row>
    <row r="3217" spans="1:15" x14ac:dyDescent="0.35">
      <c r="A3217" t="s">
        <v>10297</v>
      </c>
      <c r="B3217" t="s">
        <v>18111</v>
      </c>
      <c r="C3217" t="s">
        <v>22</v>
      </c>
      <c r="D3217" t="s">
        <v>22</v>
      </c>
      <c r="E3217" t="s">
        <v>14334</v>
      </c>
      <c r="F3217" t="s">
        <v>13347</v>
      </c>
      <c r="G3217" t="s">
        <v>22</v>
      </c>
      <c r="H3217" t="s">
        <v>7046</v>
      </c>
      <c r="I3217" t="s">
        <v>22</v>
      </c>
      <c r="J3217" t="s">
        <v>22</v>
      </c>
      <c r="K3217" t="s">
        <v>22</v>
      </c>
      <c r="L3217" t="s">
        <v>22</v>
      </c>
      <c r="M3217" t="s">
        <v>18111</v>
      </c>
      <c r="N3217" t="s">
        <v>22</v>
      </c>
      <c r="O3217" t="s">
        <v>22</v>
      </c>
    </row>
    <row r="3218" spans="1:15" x14ac:dyDescent="0.35">
      <c r="A3218" t="s">
        <v>10297</v>
      </c>
      <c r="B3218" t="s">
        <v>18112</v>
      </c>
      <c r="C3218" t="s">
        <v>22</v>
      </c>
      <c r="D3218" t="s">
        <v>22</v>
      </c>
      <c r="E3218" t="s">
        <v>14334</v>
      </c>
      <c r="F3218" t="s">
        <v>13347</v>
      </c>
      <c r="G3218" t="s">
        <v>22</v>
      </c>
      <c r="H3218" t="s">
        <v>7052</v>
      </c>
      <c r="I3218" t="s">
        <v>22</v>
      </c>
      <c r="J3218" t="s">
        <v>22</v>
      </c>
      <c r="K3218" t="s">
        <v>22</v>
      </c>
      <c r="L3218" t="s">
        <v>22</v>
      </c>
      <c r="M3218" t="s">
        <v>18112</v>
      </c>
      <c r="N3218" t="s">
        <v>22</v>
      </c>
      <c r="O3218" t="s">
        <v>22</v>
      </c>
    </row>
    <row r="3219" spans="1:15" x14ac:dyDescent="0.35">
      <c r="A3219" t="s">
        <v>10297</v>
      </c>
      <c r="B3219" t="s">
        <v>18113</v>
      </c>
      <c r="C3219" t="s">
        <v>22</v>
      </c>
      <c r="D3219" t="s">
        <v>22</v>
      </c>
      <c r="E3219" t="s">
        <v>14334</v>
      </c>
      <c r="F3219" t="s">
        <v>13347</v>
      </c>
      <c r="G3219" t="s">
        <v>22</v>
      </c>
      <c r="H3219" t="s">
        <v>22</v>
      </c>
      <c r="I3219" t="s">
        <v>22</v>
      </c>
      <c r="J3219" t="s">
        <v>22</v>
      </c>
      <c r="K3219" t="s">
        <v>22</v>
      </c>
      <c r="L3219" t="s">
        <v>22</v>
      </c>
      <c r="M3219" t="s">
        <v>18113</v>
      </c>
      <c r="N3219" t="s">
        <v>22</v>
      </c>
      <c r="O3219" t="s">
        <v>22</v>
      </c>
    </row>
    <row r="3220" spans="1:15" x14ac:dyDescent="0.35">
      <c r="A3220" t="s">
        <v>10297</v>
      </c>
      <c r="B3220" t="s">
        <v>18114</v>
      </c>
      <c r="C3220" t="s">
        <v>22</v>
      </c>
      <c r="D3220" t="s">
        <v>22</v>
      </c>
      <c r="E3220" t="s">
        <v>14334</v>
      </c>
      <c r="F3220" t="s">
        <v>13347</v>
      </c>
      <c r="G3220" t="s">
        <v>22</v>
      </c>
      <c r="H3220" t="s">
        <v>7046</v>
      </c>
      <c r="I3220" t="s">
        <v>18115</v>
      </c>
      <c r="J3220" t="s">
        <v>22</v>
      </c>
      <c r="K3220" t="s">
        <v>22</v>
      </c>
      <c r="L3220" t="s">
        <v>22</v>
      </c>
      <c r="M3220" t="s">
        <v>18114</v>
      </c>
      <c r="N3220" t="s">
        <v>22</v>
      </c>
      <c r="O3220" t="s">
        <v>22</v>
      </c>
    </row>
    <row r="3221" spans="1:15" x14ac:dyDescent="0.35">
      <c r="A3221" t="s">
        <v>10297</v>
      </c>
      <c r="B3221" t="s">
        <v>18116</v>
      </c>
      <c r="C3221" t="s">
        <v>22</v>
      </c>
      <c r="D3221" t="s">
        <v>22</v>
      </c>
      <c r="E3221" t="s">
        <v>14334</v>
      </c>
      <c r="F3221" t="s">
        <v>13347</v>
      </c>
      <c r="G3221" t="s">
        <v>22</v>
      </c>
      <c r="H3221" t="s">
        <v>22</v>
      </c>
      <c r="I3221" t="s">
        <v>22</v>
      </c>
      <c r="J3221" t="s">
        <v>22</v>
      </c>
      <c r="K3221" t="s">
        <v>22</v>
      </c>
      <c r="L3221" t="s">
        <v>22</v>
      </c>
      <c r="M3221" t="s">
        <v>18116</v>
      </c>
      <c r="N3221" t="s">
        <v>22</v>
      </c>
      <c r="O3221" t="s">
        <v>22</v>
      </c>
    </row>
    <row r="3222" spans="1:15" x14ac:dyDescent="0.35">
      <c r="A3222" t="s">
        <v>10297</v>
      </c>
      <c r="B3222" t="s">
        <v>18117</v>
      </c>
      <c r="C3222" t="s">
        <v>22</v>
      </c>
      <c r="D3222" t="s">
        <v>22</v>
      </c>
      <c r="E3222" t="s">
        <v>14334</v>
      </c>
      <c r="F3222" t="s">
        <v>13351</v>
      </c>
      <c r="G3222" t="s">
        <v>22</v>
      </c>
      <c r="H3222" t="s">
        <v>22</v>
      </c>
      <c r="I3222" t="s">
        <v>22</v>
      </c>
      <c r="J3222" t="s">
        <v>22</v>
      </c>
      <c r="K3222" t="s">
        <v>22</v>
      </c>
      <c r="L3222">
        <v>88</v>
      </c>
      <c r="M3222" t="s">
        <v>18117</v>
      </c>
      <c r="N3222" t="s">
        <v>22</v>
      </c>
      <c r="O3222" t="s">
        <v>22</v>
      </c>
    </row>
    <row r="3223" spans="1:15" x14ac:dyDescent="0.35">
      <c r="A3223" t="s">
        <v>10297</v>
      </c>
      <c r="B3223" t="s">
        <v>18118</v>
      </c>
      <c r="C3223" t="s">
        <v>22</v>
      </c>
      <c r="D3223" t="s">
        <v>22</v>
      </c>
      <c r="E3223" t="s">
        <v>14334</v>
      </c>
      <c r="F3223" t="s">
        <v>13351</v>
      </c>
      <c r="G3223" t="s">
        <v>22</v>
      </c>
      <c r="H3223" t="s">
        <v>22</v>
      </c>
      <c r="I3223" t="s">
        <v>22</v>
      </c>
      <c r="J3223" t="s">
        <v>22</v>
      </c>
      <c r="K3223" t="s">
        <v>22</v>
      </c>
      <c r="L3223">
        <v>88</v>
      </c>
      <c r="M3223" t="s">
        <v>18118</v>
      </c>
      <c r="N3223" t="s">
        <v>22</v>
      </c>
      <c r="O3223" t="s">
        <v>22</v>
      </c>
    </row>
    <row r="3224" spans="1:15" x14ac:dyDescent="0.35">
      <c r="A3224" t="s">
        <v>10297</v>
      </c>
      <c r="B3224" t="s">
        <v>18119</v>
      </c>
      <c r="C3224" t="s">
        <v>22</v>
      </c>
      <c r="D3224" t="s">
        <v>22</v>
      </c>
      <c r="E3224" t="s">
        <v>14334</v>
      </c>
      <c r="F3224" t="s">
        <v>13351</v>
      </c>
      <c r="G3224" t="s">
        <v>22</v>
      </c>
      <c r="H3224" t="s">
        <v>22</v>
      </c>
      <c r="I3224" t="s">
        <v>22</v>
      </c>
      <c r="J3224" t="s">
        <v>22</v>
      </c>
      <c r="K3224" t="s">
        <v>22</v>
      </c>
      <c r="L3224" t="s">
        <v>22</v>
      </c>
      <c r="M3224" t="s">
        <v>18119</v>
      </c>
      <c r="N3224" t="s">
        <v>22</v>
      </c>
      <c r="O3224" t="s">
        <v>22</v>
      </c>
    </row>
    <row r="3225" spans="1:15" x14ac:dyDescent="0.35">
      <c r="A3225" t="s">
        <v>10297</v>
      </c>
      <c r="B3225" t="s">
        <v>18120</v>
      </c>
      <c r="C3225" t="s">
        <v>22</v>
      </c>
      <c r="D3225" t="s">
        <v>22</v>
      </c>
      <c r="E3225" t="s">
        <v>13352</v>
      </c>
      <c r="F3225" t="s">
        <v>13351</v>
      </c>
      <c r="G3225" t="s">
        <v>22</v>
      </c>
      <c r="H3225" t="s">
        <v>7054</v>
      </c>
      <c r="I3225" t="s">
        <v>7029</v>
      </c>
      <c r="J3225" t="s">
        <v>22</v>
      </c>
      <c r="K3225" t="s">
        <v>22</v>
      </c>
      <c r="L3225">
        <v>88</v>
      </c>
      <c r="M3225" t="s">
        <v>18120</v>
      </c>
      <c r="N3225" t="s">
        <v>22</v>
      </c>
      <c r="O3225" t="s">
        <v>22</v>
      </c>
    </row>
    <row r="3226" spans="1:15" x14ac:dyDescent="0.35">
      <c r="A3226" t="s">
        <v>10297</v>
      </c>
      <c r="B3226" t="s">
        <v>18121</v>
      </c>
      <c r="C3226" t="s">
        <v>22</v>
      </c>
      <c r="D3226" t="s">
        <v>22</v>
      </c>
      <c r="E3226" t="s">
        <v>14349</v>
      </c>
      <c r="F3226" t="s">
        <v>13347</v>
      </c>
      <c r="G3226" t="s">
        <v>22</v>
      </c>
      <c r="H3226" t="s">
        <v>22</v>
      </c>
      <c r="I3226" t="s">
        <v>15253</v>
      </c>
      <c r="J3226" t="s">
        <v>22</v>
      </c>
      <c r="K3226" t="s">
        <v>22</v>
      </c>
      <c r="L3226" t="s">
        <v>22</v>
      </c>
      <c r="M3226" t="s">
        <v>18121</v>
      </c>
      <c r="N3226" t="s">
        <v>22</v>
      </c>
      <c r="O3226" t="s">
        <v>22</v>
      </c>
    </row>
    <row r="3227" spans="1:15" x14ac:dyDescent="0.35">
      <c r="A3227" t="s">
        <v>10297</v>
      </c>
      <c r="B3227" t="s">
        <v>18122</v>
      </c>
      <c r="C3227" t="s">
        <v>22</v>
      </c>
      <c r="D3227" t="s">
        <v>22</v>
      </c>
      <c r="E3227" t="s">
        <v>14334</v>
      </c>
      <c r="F3227" t="s">
        <v>13347</v>
      </c>
      <c r="G3227" t="s">
        <v>22</v>
      </c>
      <c r="H3227" t="s">
        <v>22</v>
      </c>
      <c r="I3227" t="s">
        <v>22</v>
      </c>
      <c r="J3227" t="s">
        <v>22</v>
      </c>
      <c r="K3227" t="s">
        <v>22</v>
      </c>
      <c r="L3227" t="s">
        <v>22</v>
      </c>
      <c r="M3227" t="s">
        <v>18122</v>
      </c>
      <c r="N3227" t="s">
        <v>22</v>
      </c>
      <c r="O3227" t="s">
        <v>22</v>
      </c>
    </row>
    <row r="3228" spans="1:15" x14ac:dyDescent="0.35">
      <c r="A3228" t="s">
        <v>10297</v>
      </c>
      <c r="B3228" t="s">
        <v>18123</v>
      </c>
      <c r="C3228" t="s">
        <v>22</v>
      </c>
      <c r="D3228" t="s">
        <v>22</v>
      </c>
      <c r="E3228" t="s">
        <v>14334</v>
      </c>
      <c r="F3228" t="s">
        <v>13347</v>
      </c>
      <c r="G3228" t="s">
        <v>22</v>
      </c>
      <c r="H3228" t="s">
        <v>22</v>
      </c>
      <c r="I3228" t="s">
        <v>22</v>
      </c>
      <c r="J3228" t="s">
        <v>22</v>
      </c>
      <c r="K3228" t="s">
        <v>22</v>
      </c>
      <c r="L3228" t="s">
        <v>22</v>
      </c>
      <c r="M3228" t="s">
        <v>18123</v>
      </c>
      <c r="N3228" t="s">
        <v>22</v>
      </c>
      <c r="O3228" t="s">
        <v>22</v>
      </c>
    </row>
    <row r="3229" spans="1:15" x14ac:dyDescent="0.35">
      <c r="A3229" t="s">
        <v>10297</v>
      </c>
      <c r="B3229" t="s">
        <v>18124</v>
      </c>
      <c r="C3229" t="s">
        <v>22</v>
      </c>
      <c r="D3229" t="s">
        <v>22</v>
      </c>
      <c r="E3229" t="s">
        <v>14334</v>
      </c>
      <c r="F3229" t="s">
        <v>13347</v>
      </c>
      <c r="G3229" t="s">
        <v>22</v>
      </c>
      <c r="H3229" t="s">
        <v>22</v>
      </c>
      <c r="I3229" t="s">
        <v>22</v>
      </c>
      <c r="J3229" t="s">
        <v>22</v>
      </c>
      <c r="K3229" t="s">
        <v>22</v>
      </c>
      <c r="L3229" t="s">
        <v>22</v>
      </c>
      <c r="M3229" t="s">
        <v>18124</v>
      </c>
      <c r="N3229" t="s">
        <v>22</v>
      </c>
      <c r="O3229" t="s">
        <v>22</v>
      </c>
    </row>
    <row r="3230" spans="1:15" x14ac:dyDescent="0.35">
      <c r="A3230" t="s">
        <v>10297</v>
      </c>
      <c r="B3230" t="s">
        <v>18125</v>
      </c>
      <c r="C3230" t="s">
        <v>22</v>
      </c>
      <c r="D3230" t="s">
        <v>22</v>
      </c>
      <c r="E3230" t="s">
        <v>14334</v>
      </c>
      <c r="F3230" t="s">
        <v>13347</v>
      </c>
      <c r="G3230" t="s">
        <v>22</v>
      </c>
      <c r="H3230" t="s">
        <v>7052</v>
      </c>
      <c r="I3230" t="s">
        <v>22</v>
      </c>
      <c r="J3230" t="s">
        <v>22</v>
      </c>
      <c r="K3230" t="s">
        <v>22</v>
      </c>
      <c r="L3230" t="s">
        <v>22</v>
      </c>
      <c r="M3230" t="s">
        <v>18125</v>
      </c>
      <c r="N3230" t="s">
        <v>22</v>
      </c>
      <c r="O3230" t="s">
        <v>22</v>
      </c>
    </row>
    <row r="3231" spans="1:15" x14ac:dyDescent="0.35">
      <c r="A3231" t="s">
        <v>10297</v>
      </c>
      <c r="B3231" t="s">
        <v>18126</v>
      </c>
      <c r="C3231" t="s">
        <v>22</v>
      </c>
      <c r="D3231" t="s">
        <v>22</v>
      </c>
      <c r="E3231" t="s">
        <v>14334</v>
      </c>
      <c r="F3231" t="s">
        <v>13347</v>
      </c>
      <c r="G3231" t="s">
        <v>22</v>
      </c>
      <c r="H3231" t="s">
        <v>7052</v>
      </c>
      <c r="I3231" t="s">
        <v>22</v>
      </c>
      <c r="J3231" t="s">
        <v>22</v>
      </c>
      <c r="K3231" t="s">
        <v>22</v>
      </c>
      <c r="L3231" t="s">
        <v>22</v>
      </c>
      <c r="M3231" t="s">
        <v>18126</v>
      </c>
      <c r="N3231" t="s">
        <v>22</v>
      </c>
      <c r="O3231" t="s">
        <v>22</v>
      </c>
    </row>
    <row r="3232" spans="1:15" x14ac:dyDescent="0.35">
      <c r="A3232" t="s">
        <v>10297</v>
      </c>
      <c r="B3232" t="s">
        <v>18127</v>
      </c>
      <c r="C3232" t="s">
        <v>22</v>
      </c>
      <c r="D3232" t="s">
        <v>22</v>
      </c>
      <c r="E3232" t="s">
        <v>14334</v>
      </c>
      <c r="F3232" t="s">
        <v>13347</v>
      </c>
      <c r="G3232" t="s">
        <v>22</v>
      </c>
      <c r="H3232" t="s">
        <v>22</v>
      </c>
      <c r="I3232" t="s">
        <v>22</v>
      </c>
      <c r="J3232" t="s">
        <v>22</v>
      </c>
      <c r="K3232" t="s">
        <v>22</v>
      </c>
      <c r="L3232" t="s">
        <v>22</v>
      </c>
      <c r="M3232" t="s">
        <v>18127</v>
      </c>
      <c r="N3232" t="s">
        <v>22</v>
      </c>
      <c r="O3232" t="s">
        <v>22</v>
      </c>
    </row>
    <row r="3233" spans="1:15" x14ac:dyDescent="0.35">
      <c r="A3233" t="s">
        <v>10297</v>
      </c>
      <c r="B3233" t="s">
        <v>18128</v>
      </c>
      <c r="C3233" t="s">
        <v>22</v>
      </c>
      <c r="D3233" t="s">
        <v>22</v>
      </c>
      <c r="E3233" t="s">
        <v>14334</v>
      </c>
      <c r="F3233" t="s">
        <v>13347</v>
      </c>
      <c r="G3233" t="s">
        <v>22</v>
      </c>
      <c r="H3233" t="s">
        <v>22</v>
      </c>
      <c r="I3233" t="s">
        <v>22</v>
      </c>
      <c r="J3233" t="s">
        <v>22</v>
      </c>
      <c r="K3233" t="s">
        <v>22</v>
      </c>
      <c r="L3233" t="s">
        <v>22</v>
      </c>
      <c r="M3233" t="s">
        <v>18128</v>
      </c>
      <c r="N3233" t="s">
        <v>22</v>
      </c>
      <c r="O3233" t="s">
        <v>22</v>
      </c>
    </row>
    <row r="3234" spans="1:15" x14ac:dyDescent="0.35">
      <c r="A3234" t="s">
        <v>10297</v>
      </c>
      <c r="B3234" t="s">
        <v>18129</v>
      </c>
      <c r="C3234" t="s">
        <v>22</v>
      </c>
      <c r="D3234" t="s">
        <v>22</v>
      </c>
      <c r="E3234" t="s">
        <v>14334</v>
      </c>
      <c r="F3234" t="s">
        <v>13347</v>
      </c>
      <c r="G3234" t="s">
        <v>22</v>
      </c>
      <c r="H3234" t="s">
        <v>22</v>
      </c>
      <c r="I3234" t="s">
        <v>22</v>
      </c>
      <c r="J3234" t="s">
        <v>22</v>
      </c>
      <c r="K3234" t="s">
        <v>22</v>
      </c>
      <c r="L3234" t="s">
        <v>22</v>
      </c>
      <c r="M3234" t="s">
        <v>18129</v>
      </c>
      <c r="N3234" t="s">
        <v>22</v>
      </c>
      <c r="O3234" t="s">
        <v>22</v>
      </c>
    </row>
    <row r="3235" spans="1:15" x14ac:dyDescent="0.35">
      <c r="A3235" t="s">
        <v>10297</v>
      </c>
      <c r="B3235" t="s">
        <v>18130</v>
      </c>
      <c r="C3235" t="s">
        <v>22</v>
      </c>
      <c r="D3235" t="s">
        <v>22</v>
      </c>
      <c r="E3235" t="s">
        <v>14334</v>
      </c>
      <c r="F3235" t="s">
        <v>13347</v>
      </c>
      <c r="G3235" t="s">
        <v>22</v>
      </c>
      <c r="H3235" t="s">
        <v>22</v>
      </c>
      <c r="I3235" t="s">
        <v>22</v>
      </c>
      <c r="J3235" t="s">
        <v>22</v>
      </c>
      <c r="K3235" t="s">
        <v>22</v>
      </c>
      <c r="L3235" t="s">
        <v>22</v>
      </c>
      <c r="M3235" t="s">
        <v>18130</v>
      </c>
      <c r="N3235" t="s">
        <v>22</v>
      </c>
      <c r="O3235" t="s">
        <v>22</v>
      </c>
    </row>
    <row r="3236" spans="1:15" x14ac:dyDescent="0.35">
      <c r="A3236" t="s">
        <v>10297</v>
      </c>
      <c r="B3236" t="s">
        <v>18131</v>
      </c>
      <c r="C3236" t="s">
        <v>22</v>
      </c>
      <c r="D3236" t="s">
        <v>22</v>
      </c>
      <c r="E3236" t="s">
        <v>14334</v>
      </c>
      <c r="F3236" t="s">
        <v>13347</v>
      </c>
      <c r="G3236" t="s">
        <v>22</v>
      </c>
      <c r="H3236" t="s">
        <v>490</v>
      </c>
      <c r="I3236" t="s">
        <v>22</v>
      </c>
      <c r="J3236" t="s">
        <v>22</v>
      </c>
      <c r="K3236" t="s">
        <v>22</v>
      </c>
      <c r="L3236" t="s">
        <v>22</v>
      </c>
      <c r="M3236" t="s">
        <v>18132</v>
      </c>
      <c r="N3236" t="s">
        <v>22</v>
      </c>
      <c r="O3236" t="s">
        <v>22</v>
      </c>
    </row>
    <row r="3237" spans="1:15" x14ac:dyDescent="0.35">
      <c r="A3237" t="s">
        <v>10297</v>
      </c>
      <c r="B3237" t="s">
        <v>18133</v>
      </c>
      <c r="C3237" t="s">
        <v>22</v>
      </c>
      <c r="D3237" t="s">
        <v>22</v>
      </c>
      <c r="E3237" t="s">
        <v>14334</v>
      </c>
      <c r="F3237" t="s">
        <v>13347</v>
      </c>
      <c r="G3237" t="s">
        <v>22</v>
      </c>
      <c r="H3237" t="s">
        <v>7046</v>
      </c>
      <c r="I3237" t="s">
        <v>7033</v>
      </c>
      <c r="J3237" t="s">
        <v>22</v>
      </c>
      <c r="K3237" t="s">
        <v>22</v>
      </c>
      <c r="L3237" t="s">
        <v>22</v>
      </c>
      <c r="M3237" t="s">
        <v>18133</v>
      </c>
      <c r="N3237" t="s">
        <v>22</v>
      </c>
      <c r="O3237" t="s">
        <v>22</v>
      </c>
    </row>
    <row r="3238" spans="1:15" x14ac:dyDescent="0.35">
      <c r="A3238" t="s">
        <v>10297</v>
      </c>
      <c r="B3238" t="s">
        <v>18134</v>
      </c>
      <c r="C3238" t="s">
        <v>22</v>
      </c>
      <c r="D3238" t="s">
        <v>22</v>
      </c>
      <c r="E3238" t="s">
        <v>14951</v>
      </c>
      <c r="F3238" t="s">
        <v>13347</v>
      </c>
      <c r="G3238" t="s">
        <v>22</v>
      </c>
      <c r="H3238" t="s">
        <v>7052</v>
      </c>
      <c r="I3238" t="s">
        <v>22</v>
      </c>
      <c r="J3238" t="s">
        <v>22</v>
      </c>
      <c r="K3238" t="s">
        <v>22</v>
      </c>
      <c r="L3238" t="s">
        <v>22</v>
      </c>
      <c r="M3238" t="s">
        <v>18134</v>
      </c>
      <c r="N3238" t="s">
        <v>22</v>
      </c>
      <c r="O3238" t="s">
        <v>22</v>
      </c>
    </row>
    <row r="3239" spans="1:15" x14ac:dyDescent="0.35">
      <c r="A3239" t="s">
        <v>10297</v>
      </c>
      <c r="B3239" t="s">
        <v>18135</v>
      </c>
      <c r="C3239" t="s">
        <v>22</v>
      </c>
      <c r="D3239" t="s">
        <v>22</v>
      </c>
      <c r="E3239" t="s">
        <v>14334</v>
      </c>
      <c r="F3239" t="s">
        <v>13347</v>
      </c>
      <c r="G3239" t="s">
        <v>22</v>
      </c>
      <c r="H3239" t="s">
        <v>7046</v>
      </c>
      <c r="I3239" t="s">
        <v>7025</v>
      </c>
      <c r="J3239" t="s">
        <v>22</v>
      </c>
      <c r="K3239" t="s">
        <v>22</v>
      </c>
      <c r="L3239" t="s">
        <v>22</v>
      </c>
      <c r="M3239" t="s">
        <v>18135</v>
      </c>
      <c r="N3239" t="s">
        <v>22</v>
      </c>
      <c r="O3239" t="s">
        <v>22</v>
      </c>
    </row>
    <row r="3240" spans="1:15" x14ac:dyDescent="0.35">
      <c r="A3240" t="s">
        <v>10297</v>
      </c>
      <c r="B3240" t="s">
        <v>18136</v>
      </c>
      <c r="C3240" t="s">
        <v>22</v>
      </c>
      <c r="D3240" t="s">
        <v>22</v>
      </c>
      <c r="E3240" t="s">
        <v>14334</v>
      </c>
      <c r="F3240" t="s">
        <v>13347</v>
      </c>
      <c r="G3240" t="s">
        <v>22</v>
      </c>
      <c r="H3240" t="s">
        <v>7046</v>
      </c>
      <c r="I3240" t="s">
        <v>22</v>
      </c>
      <c r="J3240" t="s">
        <v>22</v>
      </c>
      <c r="K3240" t="s">
        <v>22</v>
      </c>
      <c r="L3240" t="s">
        <v>22</v>
      </c>
      <c r="M3240" t="s">
        <v>18136</v>
      </c>
      <c r="N3240" t="s">
        <v>22</v>
      </c>
      <c r="O3240" t="s">
        <v>22</v>
      </c>
    </row>
    <row r="3241" spans="1:15" x14ac:dyDescent="0.35">
      <c r="A3241" t="s">
        <v>10297</v>
      </c>
      <c r="B3241" t="s">
        <v>18137</v>
      </c>
      <c r="C3241" t="s">
        <v>22</v>
      </c>
      <c r="D3241" t="s">
        <v>22</v>
      </c>
      <c r="E3241" t="s">
        <v>14334</v>
      </c>
      <c r="F3241" t="s">
        <v>13347</v>
      </c>
      <c r="G3241" t="s">
        <v>22</v>
      </c>
      <c r="H3241" t="s">
        <v>22</v>
      </c>
      <c r="I3241" t="s">
        <v>22</v>
      </c>
      <c r="J3241" t="s">
        <v>22</v>
      </c>
      <c r="K3241" t="s">
        <v>22</v>
      </c>
      <c r="L3241" t="s">
        <v>22</v>
      </c>
      <c r="M3241" t="s">
        <v>18137</v>
      </c>
      <c r="N3241" t="s">
        <v>22</v>
      </c>
      <c r="O3241" t="s">
        <v>22</v>
      </c>
    </row>
    <row r="3242" spans="1:15" x14ac:dyDescent="0.35">
      <c r="A3242" t="s">
        <v>10297</v>
      </c>
      <c r="B3242" t="s">
        <v>18138</v>
      </c>
      <c r="C3242" t="s">
        <v>22</v>
      </c>
      <c r="D3242" t="s">
        <v>22</v>
      </c>
      <c r="E3242" t="s">
        <v>22</v>
      </c>
      <c r="F3242" t="s">
        <v>13347</v>
      </c>
      <c r="G3242" t="s">
        <v>22</v>
      </c>
      <c r="H3242" t="s">
        <v>22</v>
      </c>
      <c r="I3242" t="s">
        <v>22</v>
      </c>
      <c r="J3242" t="s">
        <v>22</v>
      </c>
      <c r="K3242" t="s">
        <v>22</v>
      </c>
      <c r="L3242" t="s">
        <v>22</v>
      </c>
      <c r="M3242" t="s">
        <v>18138</v>
      </c>
      <c r="N3242" t="s">
        <v>22</v>
      </c>
      <c r="O3242" t="s">
        <v>22</v>
      </c>
    </row>
    <row r="3243" spans="1:15" x14ac:dyDescent="0.35">
      <c r="A3243" t="s">
        <v>10297</v>
      </c>
      <c r="B3243" t="s">
        <v>18139</v>
      </c>
      <c r="C3243" t="s">
        <v>22</v>
      </c>
      <c r="D3243" t="s">
        <v>22</v>
      </c>
      <c r="E3243" t="s">
        <v>14334</v>
      </c>
      <c r="F3243" t="s">
        <v>13347</v>
      </c>
      <c r="G3243" t="s">
        <v>22</v>
      </c>
      <c r="H3243" t="s">
        <v>22</v>
      </c>
      <c r="I3243" t="s">
        <v>22</v>
      </c>
      <c r="J3243" t="s">
        <v>22</v>
      </c>
      <c r="K3243" t="s">
        <v>22</v>
      </c>
      <c r="L3243" t="s">
        <v>22</v>
      </c>
      <c r="M3243" t="s">
        <v>18139</v>
      </c>
      <c r="N3243" t="s">
        <v>22</v>
      </c>
      <c r="O3243" t="s">
        <v>22</v>
      </c>
    </row>
    <row r="3244" spans="1:15" x14ac:dyDescent="0.35">
      <c r="A3244" t="s">
        <v>10297</v>
      </c>
      <c r="B3244" t="s">
        <v>18140</v>
      </c>
      <c r="C3244" t="s">
        <v>22</v>
      </c>
      <c r="D3244" t="s">
        <v>22</v>
      </c>
      <c r="E3244" t="s">
        <v>14334</v>
      </c>
      <c r="F3244" t="s">
        <v>13347</v>
      </c>
      <c r="G3244" t="s">
        <v>22</v>
      </c>
      <c r="H3244" t="s">
        <v>22</v>
      </c>
      <c r="I3244" t="s">
        <v>22</v>
      </c>
      <c r="J3244" t="s">
        <v>22</v>
      </c>
      <c r="K3244" t="s">
        <v>22</v>
      </c>
      <c r="L3244" t="s">
        <v>22</v>
      </c>
      <c r="M3244" t="s">
        <v>18140</v>
      </c>
      <c r="N3244" t="s">
        <v>22</v>
      </c>
      <c r="O3244" t="s">
        <v>22</v>
      </c>
    </row>
    <row r="3245" spans="1:15" x14ac:dyDescent="0.35">
      <c r="A3245" t="s">
        <v>10297</v>
      </c>
      <c r="B3245" t="s">
        <v>18141</v>
      </c>
      <c r="C3245" t="s">
        <v>22</v>
      </c>
      <c r="D3245" t="s">
        <v>22</v>
      </c>
      <c r="E3245" t="s">
        <v>14334</v>
      </c>
      <c r="F3245" t="s">
        <v>13347</v>
      </c>
      <c r="G3245" t="s">
        <v>22</v>
      </c>
      <c r="H3245" t="s">
        <v>22</v>
      </c>
      <c r="I3245" t="s">
        <v>22</v>
      </c>
      <c r="J3245" t="s">
        <v>22</v>
      </c>
      <c r="K3245" t="s">
        <v>22</v>
      </c>
      <c r="L3245" t="s">
        <v>22</v>
      </c>
      <c r="M3245" t="s">
        <v>18142</v>
      </c>
      <c r="N3245" t="s">
        <v>22</v>
      </c>
      <c r="O3245" t="s">
        <v>22</v>
      </c>
    </row>
    <row r="3246" spans="1:15" x14ac:dyDescent="0.35">
      <c r="A3246" t="s">
        <v>10297</v>
      </c>
      <c r="B3246" t="s">
        <v>18143</v>
      </c>
      <c r="C3246" t="s">
        <v>22</v>
      </c>
      <c r="D3246" t="s">
        <v>22</v>
      </c>
      <c r="E3246" t="s">
        <v>14334</v>
      </c>
      <c r="F3246" t="s">
        <v>13347</v>
      </c>
      <c r="G3246" t="s">
        <v>22</v>
      </c>
      <c r="H3246" t="s">
        <v>22</v>
      </c>
      <c r="I3246" t="s">
        <v>22</v>
      </c>
      <c r="J3246" t="s">
        <v>22</v>
      </c>
      <c r="K3246" t="s">
        <v>22</v>
      </c>
      <c r="L3246" t="s">
        <v>22</v>
      </c>
      <c r="M3246" t="s">
        <v>18144</v>
      </c>
      <c r="N3246" t="s">
        <v>22</v>
      </c>
      <c r="O3246" t="s">
        <v>22</v>
      </c>
    </row>
    <row r="3247" spans="1:15" x14ac:dyDescent="0.35">
      <c r="A3247" t="s">
        <v>10297</v>
      </c>
      <c r="B3247" t="s">
        <v>18145</v>
      </c>
      <c r="C3247" t="s">
        <v>22</v>
      </c>
      <c r="D3247" t="s">
        <v>22</v>
      </c>
      <c r="E3247" t="s">
        <v>14334</v>
      </c>
      <c r="F3247" t="s">
        <v>13347</v>
      </c>
      <c r="G3247" t="s">
        <v>22</v>
      </c>
      <c r="H3247" t="s">
        <v>22</v>
      </c>
      <c r="I3247" t="s">
        <v>22</v>
      </c>
      <c r="J3247" t="s">
        <v>22</v>
      </c>
      <c r="K3247" t="s">
        <v>22</v>
      </c>
      <c r="L3247" t="s">
        <v>22</v>
      </c>
      <c r="M3247" t="s">
        <v>18146</v>
      </c>
      <c r="N3247" t="s">
        <v>22</v>
      </c>
      <c r="O3247" t="s">
        <v>22</v>
      </c>
    </row>
    <row r="3248" spans="1:15" x14ac:dyDescent="0.35">
      <c r="A3248" t="s">
        <v>10297</v>
      </c>
      <c r="B3248" t="s">
        <v>18147</v>
      </c>
      <c r="C3248" t="s">
        <v>22</v>
      </c>
      <c r="D3248" t="s">
        <v>22</v>
      </c>
      <c r="E3248" t="s">
        <v>14334</v>
      </c>
      <c r="F3248" t="s">
        <v>13347</v>
      </c>
      <c r="G3248" t="s">
        <v>22</v>
      </c>
      <c r="H3248" t="s">
        <v>22</v>
      </c>
      <c r="I3248" t="s">
        <v>22</v>
      </c>
      <c r="J3248" t="s">
        <v>22</v>
      </c>
      <c r="K3248" t="s">
        <v>22</v>
      </c>
      <c r="L3248" t="s">
        <v>22</v>
      </c>
      <c r="M3248" t="s">
        <v>18147</v>
      </c>
      <c r="N3248" t="s">
        <v>22</v>
      </c>
      <c r="O3248" t="s">
        <v>22</v>
      </c>
    </row>
    <row r="3249" spans="1:15" x14ac:dyDescent="0.35">
      <c r="A3249" t="s">
        <v>10297</v>
      </c>
      <c r="B3249" t="s">
        <v>18148</v>
      </c>
      <c r="C3249" t="s">
        <v>22</v>
      </c>
      <c r="D3249" t="s">
        <v>22</v>
      </c>
      <c r="E3249" t="s">
        <v>14334</v>
      </c>
      <c r="F3249" t="s">
        <v>13347</v>
      </c>
      <c r="G3249" t="s">
        <v>22</v>
      </c>
      <c r="H3249" t="s">
        <v>7046</v>
      </c>
      <c r="I3249" t="s">
        <v>22</v>
      </c>
      <c r="J3249" t="s">
        <v>22</v>
      </c>
      <c r="K3249" t="s">
        <v>22</v>
      </c>
      <c r="L3249" t="s">
        <v>22</v>
      </c>
      <c r="M3249" t="s">
        <v>18148</v>
      </c>
      <c r="N3249" t="s">
        <v>22</v>
      </c>
      <c r="O3249" t="s">
        <v>22</v>
      </c>
    </row>
    <row r="3250" spans="1:15" x14ac:dyDescent="0.35">
      <c r="A3250" t="s">
        <v>10297</v>
      </c>
      <c r="B3250" t="s">
        <v>18149</v>
      </c>
      <c r="C3250" t="s">
        <v>22</v>
      </c>
      <c r="D3250" t="s">
        <v>22</v>
      </c>
      <c r="E3250" t="s">
        <v>14334</v>
      </c>
      <c r="F3250" t="s">
        <v>13347</v>
      </c>
      <c r="G3250" t="s">
        <v>22</v>
      </c>
      <c r="H3250" t="s">
        <v>22</v>
      </c>
      <c r="I3250" t="s">
        <v>22</v>
      </c>
      <c r="J3250" t="s">
        <v>22</v>
      </c>
      <c r="K3250" t="s">
        <v>22</v>
      </c>
      <c r="L3250" t="s">
        <v>22</v>
      </c>
      <c r="M3250" t="s">
        <v>18149</v>
      </c>
      <c r="N3250" t="s">
        <v>22</v>
      </c>
      <c r="O3250" t="s">
        <v>22</v>
      </c>
    </row>
    <row r="3251" spans="1:15" x14ac:dyDescent="0.35">
      <c r="A3251" t="s">
        <v>10297</v>
      </c>
      <c r="B3251" t="s">
        <v>18150</v>
      </c>
      <c r="C3251" t="s">
        <v>22</v>
      </c>
      <c r="D3251" t="s">
        <v>22</v>
      </c>
      <c r="E3251" t="s">
        <v>14334</v>
      </c>
      <c r="F3251" t="s">
        <v>13347</v>
      </c>
      <c r="G3251" t="s">
        <v>22</v>
      </c>
      <c r="H3251" t="s">
        <v>22</v>
      </c>
      <c r="I3251" t="s">
        <v>22</v>
      </c>
      <c r="J3251" t="s">
        <v>22</v>
      </c>
      <c r="K3251" t="s">
        <v>22</v>
      </c>
      <c r="L3251" t="s">
        <v>22</v>
      </c>
      <c r="M3251" t="s">
        <v>18150</v>
      </c>
      <c r="N3251" t="s">
        <v>22</v>
      </c>
      <c r="O3251" t="s">
        <v>22</v>
      </c>
    </row>
    <row r="3252" spans="1:15" x14ac:dyDescent="0.35">
      <c r="A3252" t="s">
        <v>10297</v>
      </c>
      <c r="B3252" t="s">
        <v>18151</v>
      </c>
      <c r="C3252" t="s">
        <v>22</v>
      </c>
      <c r="D3252" t="s">
        <v>22</v>
      </c>
      <c r="E3252" t="s">
        <v>14349</v>
      </c>
      <c r="F3252" t="s">
        <v>13347</v>
      </c>
      <c r="G3252" t="s">
        <v>22</v>
      </c>
      <c r="H3252" t="s">
        <v>22</v>
      </c>
      <c r="I3252" t="s">
        <v>17155</v>
      </c>
      <c r="J3252" t="s">
        <v>18152</v>
      </c>
      <c r="K3252" t="s">
        <v>22</v>
      </c>
      <c r="L3252">
        <v>120</v>
      </c>
      <c r="M3252" t="s">
        <v>18153</v>
      </c>
      <c r="N3252" t="s">
        <v>22</v>
      </c>
      <c r="O3252" t="s">
        <v>22</v>
      </c>
    </row>
    <row r="3253" spans="1:15" x14ac:dyDescent="0.35">
      <c r="A3253" t="s">
        <v>10297</v>
      </c>
      <c r="B3253" t="s">
        <v>18154</v>
      </c>
      <c r="C3253" t="s">
        <v>22</v>
      </c>
      <c r="D3253" t="s">
        <v>22</v>
      </c>
      <c r="E3253" t="s">
        <v>14349</v>
      </c>
      <c r="F3253" t="s">
        <v>13347</v>
      </c>
      <c r="G3253" t="s">
        <v>22</v>
      </c>
      <c r="H3253" t="s">
        <v>22</v>
      </c>
      <c r="I3253" t="s">
        <v>17155</v>
      </c>
      <c r="J3253" t="s">
        <v>18152</v>
      </c>
      <c r="K3253" t="s">
        <v>22</v>
      </c>
      <c r="L3253">
        <v>120</v>
      </c>
      <c r="M3253" t="s">
        <v>18153</v>
      </c>
      <c r="N3253" t="s">
        <v>22</v>
      </c>
      <c r="O3253" t="s">
        <v>22</v>
      </c>
    </row>
    <row r="3254" spans="1:15" x14ac:dyDescent="0.35">
      <c r="A3254" t="s">
        <v>10297</v>
      </c>
      <c r="B3254" t="s">
        <v>18153</v>
      </c>
      <c r="C3254" t="s">
        <v>22</v>
      </c>
      <c r="D3254" t="s">
        <v>22</v>
      </c>
      <c r="E3254" t="s">
        <v>14349</v>
      </c>
      <c r="F3254" t="s">
        <v>13347</v>
      </c>
      <c r="G3254" t="s">
        <v>22</v>
      </c>
      <c r="H3254" t="s">
        <v>22</v>
      </c>
      <c r="I3254" t="s">
        <v>17155</v>
      </c>
      <c r="J3254" t="s">
        <v>18152</v>
      </c>
      <c r="K3254" t="s">
        <v>22</v>
      </c>
      <c r="L3254">
        <v>120</v>
      </c>
      <c r="M3254" t="s">
        <v>18153</v>
      </c>
      <c r="N3254" t="s">
        <v>22</v>
      </c>
      <c r="O3254" t="s">
        <v>22</v>
      </c>
    </row>
    <row r="3255" spans="1:15" x14ac:dyDescent="0.35">
      <c r="A3255" t="s">
        <v>10297</v>
      </c>
      <c r="B3255" t="s">
        <v>18155</v>
      </c>
      <c r="C3255" t="s">
        <v>22</v>
      </c>
      <c r="D3255" t="s">
        <v>22</v>
      </c>
      <c r="E3255" t="s">
        <v>14349</v>
      </c>
      <c r="F3255" t="s">
        <v>13347</v>
      </c>
      <c r="G3255" t="s">
        <v>22</v>
      </c>
      <c r="H3255" t="s">
        <v>22</v>
      </c>
      <c r="I3255" t="s">
        <v>17155</v>
      </c>
      <c r="J3255" t="s">
        <v>18152</v>
      </c>
      <c r="K3255" t="s">
        <v>22</v>
      </c>
      <c r="L3255">
        <v>120</v>
      </c>
      <c r="M3255" t="s">
        <v>18153</v>
      </c>
      <c r="N3255" t="s">
        <v>22</v>
      </c>
      <c r="O3255" t="s">
        <v>22</v>
      </c>
    </row>
    <row r="3256" spans="1:15" x14ac:dyDescent="0.35">
      <c r="A3256" t="s">
        <v>10297</v>
      </c>
      <c r="B3256" t="s">
        <v>18156</v>
      </c>
      <c r="C3256" t="s">
        <v>22</v>
      </c>
      <c r="D3256" t="s">
        <v>22</v>
      </c>
      <c r="E3256" t="s">
        <v>14334</v>
      </c>
      <c r="F3256" t="s">
        <v>13347</v>
      </c>
      <c r="G3256" t="s">
        <v>22</v>
      </c>
      <c r="H3256" t="s">
        <v>22</v>
      </c>
      <c r="I3256" t="s">
        <v>22</v>
      </c>
      <c r="J3256" t="s">
        <v>22</v>
      </c>
      <c r="K3256" t="s">
        <v>22</v>
      </c>
      <c r="L3256" t="s">
        <v>22</v>
      </c>
      <c r="M3256" t="s">
        <v>18153</v>
      </c>
      <c r="N3256" t="s">
        <v>22</v>
      </c>
      <c r="O3256" t="s">
        <v>22</v>
      </c>
    </row>
    <row r="3257" spans="1:15" x14ac:dyDescent="0.35">
      <c r="A3257" t="s">
        <v>10297</v>
      </c>
      <c r="B3257" t="s">
        <v>18157</v>
      </c>
      <c r="C3257" t="s">
        <v>22</v>
      </c>
      <c r="D3257" t="s">
        <v>22</v>
      </c>
      <c r="E3257" t="s">
        <v>14349</v>
      </c>
      <c r="F3257" t="s">
        <v>13347</v>
      </c>
      <c r="G3257" t="s">
        <v>22</v>
      </c>
      <c r="H3257" t="s">
        <v>490</v>
      </c>
      <c r="I3257" t="s">
        <v>7035</v>
      </c>
      <c r="J3257" t="s">
        <v>22</v>
      </c>
      <c r="K3257" t="s">
        <v>22</v>
      </c>
      <c r="L3257">
        <v>116</v>
      </c>
      <c r="M3257" t="s">
        <v>18157</v>
      </c>
      <c r="N3257" t="s">
        <v>22</v>
      </c>
      <c r="O3257" t="s">
        <v>22</v>
      </c>
    </row>
    <row r="3258" spans="1:15" x14ac:dyDescent="0.35">
      <c r="A3258" t="s">
        <v>10297</v>
      </c>
      <c r="B3258" t="s">
        <v>18158</v>
      </c>
      <c r="C3258" t="s">
        <v>22</v>
      </c>
      <c r="D3258" t="s">
        <v>22</v>
      </c>
      <c r="E3258" t="s">
        <v>14349</v>
      </c>
      <c r="F3258" t="s">
        <v>13347</v>
      </c>
      <c r="G3258" t="s">
        <v>22</v>
      </c>
      <c r="H3258" t="s">
        <v>7052</v>
      </c>
      <c r="I3258" t="s">
        <v>7029</v>
      </c>
      <c r="J3258" t="s">
        <v>22</v>
      </c>
      <c r="K3258" t="s">
        <v>22</v>
      </c>
      <c r="L3258" t="s">
        <v>22</v>
      </c>
      <c r="M3258" t="s">
        <v>18158</v>
      </c>
      <c r="N3258" t="s">
        <v>22</v>
      </c>
      <c r="O3258" t="s">
        <v>22</v>
      </c>
    </row>
    <row r="3259" spans="1:15" x14ac:dyDescent="0.35">
      <c r="A3259" t="s">
        <v>10297</v>
      </c>
      <c r="B3259" t="s">
        <v>18159</v>
      </c>
      <c r="C3259" t="s">
        <v>22</v>
      </c>
      <c r="D3259" t="s">
        <v>22</v>
      </c>
      <c r="E3259" t="s">
        <v>14334</v>
      </c>
      <c r="F3259" t="s">
        <v>13347</v>
      </c>
      <c r="G3259" t="s">
        <v>22</v>
      </c>
      <c r="H3259" t="s">
        <v>22</v>
      </c>
      <c r="I3259" t="s">
        <v>22</v>
      </c>
      <c r="J3259" t="s">
        <v>22</v>
      </c>
      <c r="K3259" t="s">
        <v>22</v>
      </c>
      <c r="L3259" t="s">
        <v>22</v>
      </c>
      <c r="M3259" t="s">
        <v>18158</v>
      </c>
      <c r="N3259" t="s">
        <v>22</v>
      </c>
      <c r="O3259" t="s">
        <v>22</v>
      </c>
    </row>
    <row r="3260" spans="1:15" x14ac:dyDescent="0.35">
      <c r="A3260" t="s">
        <v>10297</v>
      </c>
      <c r="B3260" t="s">
        <v>18160</v>
      </c>
      <c r="C3260" t="s">
        <v>22</v>
      </c>
      <c r="D3260" t="s">
        <v>22</v>
      </c>
      <c r="E3260" t="s">
        <v>14334</v>
      </c>
      <c r="F3260" t="s">
        <v>13347</v>
      </c>
      <c r="G3260" t="s">
        <v>22</v>
      </c>
      <c r="H3260" t="s">
        <v>22</v>
      </c>
      <c r="I3260" t="s">
        <v>22</v>
      </c>
      <c r="J3260" t="s">
        <v>22</v>
      </c>
      <c r="K3260" t="s">
        <v>22</v>
      </c>
      <c r="L3260" t="s">
        <v>22</v>
      </c>
      <c r="M3260" t="s">
        <v>18158</v>
      </c>
      <c r="N3260" t="s">
        <v>22</v>
      </c>
      <c r="O3260" t="s">
        <v>22</v>
      </c>
    </row>
    <row r="3261" spans="1:15" x14ac:dyDescent="0.35">
      <c r="A3261" t="s">
        <v>10297</v>
      </c>
      <c r="B3261" t="s">
        <v>18161</v>
      </c>
      <c r="C3261" t="s">
        <v>22</v>
      </c>
      <c r="D3261" t="s">
        <v>22</v>
      </c>
      <c r="E3261" t="s">
        <v>14951</v>
      </c>
      <c r="F3261" t="s">
        <v>13347</v>
      </c>
      <c r="G3261" t="s">
        <v>22</v>
      </c>
      <c r="H3261" t="s">
        <v>7046</v>
      </c>
      <c r="I3261" t="s">
        <v>7029</v>
      </c>
      <c r="J3261" t="s">
        <v>22</v>
      </c>
      <c r="K3261" t="s">
        <v>22</v>
      </c>
      <c r="L3261">
        <v>80</v>
      </c>
      <c r="M3261" t="s">
        <v>18161</v>
      </c>
      <c r="N3261" t="s">
        <v>22</v>
      </c>
      <c r="O3261" t="s">
        <v>22</v>
      </c>
    </row>
    <row r="3262" spans="1:15" x14ac:dyDescent="0.35">
      <c r="A3262" t="s">
        <v>10297</v>
      </c>
      <c r="B3262" t="s">
        <v>18162</v>
      </c>
      <c r="C3262" t="s">
        <v>22</v>
      </c>
      <c r="D3262" t="s">
        <v>22</v>
      </c>
      <c r="E3262" t="s">
        <v>14951</v>
      </c>
      <c r="F3262" t="s">
        <v>13347</v>
      </c>
      <c r="G3262" t="s">
        <v>22</v>
      </c>
      <c r="H3262" t="s">
        <v>7046</v>
      </c>
      <c r="I3262" t="s">
        <v>7029</v>
      </c>
      <c r="J3262" t="s">
        <v>22</v>
      </c>
      <c r="K3262" t="s">
        <v>22</v>
      </c>
      <c r="L3262">
        <v>80</v>
      </c>
      <c r="M3262" t="s">
        <v>18161</v>
      </c>
      <c r="N3262" t="s">
        <v>22</v>
      </c>
      <c r="O3262" t="s">
        <v>22</v>
      </c>
    </row>
    <row r="3263" spans="1:15" x14ac:dyDescent="0.35">
      <c r="A3263" t="s">
        <v>10297</v>
      </c>
      <c r="B3263" t="s">
        <v>18163</v>
      </c>
      <c r="C3263" t="s">
        <v>22</v>
      </c>
      <c r="D3263" t="s">
        <v>22</v>
      </c>
      <c r="E3263" t="s">
        <v>14334</v>
      </c>
      <c r="F3263" t="s">
        <v>13347</v>
      </c>
      <c r="G3263" t="s">
        <v>22</v>
      </c>
      <c r="H3263" t="s">
        <v>22</v>
      </c>
      <c r="I3263" t="s">
        <v>22</v>
      </c>
      <c r="J3263" t="s">
        <v>22</v>
      </c>
      <c r="K3263" t="s">
        <v>22</v>
      </c>
      <c r="L3263" t="s">
        <v>22</v>
      </c>
      <c r="M3263" t="s">
        <v>18161</v>
      </c>
      <c r="N3263" t="s">
        <v>22</v>
      </c>
      <c r="O3263" t="s">
        <v>22</v>
      </c>
    </row>
    <row r="3264" spans="1:15" x14ac:dyDescent="0.35">
      <c r="A3264" t="s">
        <v>10297</v>
      </c>
      <c r="B3264" t="s">
        <v>18164</v>
      </c>
      <c r="C3264" t="s">
        <v>22</v>
      </c>
      <c r="D3264" t="s">
        <v>22</v>
      </c>
      <c r="E3264" t="s">
        <v>14349</v>
      </c>
      <c r="F3264" t="s">
        <v>13347</v>
      </c>
      <c r="G3264" t="s">
        <v>22</v>
      </c>
      <c r="H3264" t="s">
        <v>490</v>
      </c>
      <c r="I3264" t="s">
        <v>7025</v>
      </c>
      <c r="J3264" t="s">
        <v>7035</v>
      </c>
      <c r="K3264" t="s">
        <v>22</v>
      </c>
      <c r="L3264">
        <v>94</v>
      </c>
      <c r="M3264" t="s">
        <v>18164</v>
      </c>
      <c r="N3264" t="s">
        <v>22</v>
      </c>
      <c r="O3264" t="s">
        <v>22</v>
      </c>
    </row>
    <row r="3265" spans="1:15" x14ac:dyDescent="0.35">
      <c r="A3265" t="s">
        <v>10297</v>
      </c>
      <c r="B3265" t="s">
        <v>18165</v>
      </c>
      <c r="C3265" t="s">
        <v>22</v>
      </c>
      <c r="D3265" t="s">
        <v>22</v>
      </c>
      <c r="E3265" t="s">
        <v>14334</v>
      </c>
      <c r="F3265" t="s">
        <v>13347</v>
      </c>
      <c r="G3265" t="s">
        <v>22</v>
      </c>
      <c r="H3265" t="s">
        <v>22</v>
      </c>
      <c r="I3265" t="s">
        <v>22</v>
      </c>
      <c r="J3265" t="s">
        <v>22</v>
      </c>
      <c r="K3265" t="s">
        <v>22</v>
      </c>
      <c r="L3265" t="s">
        <v>22</v>
      </c>
      <c r="M3265" t="s">
        <v>18166</v>
      </c>
      <c r="N3265" t="s">
        <v>22</v>
      </c>
      <c r="O3265" t="s">
        <v>22</v>
      </c>
    </row>
    <row r="3266" spans="1:15" x14ac:dyDescent="0.35">
      <c r="A3266" t="s">
        <v>10297</v>
      </c>
      <c r="B3266" t="s">
        <v>18167</v>
      </c>
      <c r="C3266" t="s">
        <v>22</v>
      </c>
      <c r="D3266" t="s">
        <v>22</v>
      </c>
      <c r="E3266" t="s">
        <v>14349</v>
      </c>
      <c r="F3266" t="s">
        <v>13347</v>
      </c>
      <c r="G3266" t="s">
        <v>22</v>
      </c>
      <c r="H3266" t="s">
        <v>7052</v>
      </c>
      <c r="I3266" t="s">
        <v>7029</v>
      </c>
      <c r="J3266" t="s">
        <v>22</v>
      </c>
      <c r="K3266" t="s">
        <v>22</v>
      </c>
      <c r="L3266" t="s">
        <v>22</v>
      </c>
      <c r="M3266" t="s">
        <v>18167</v>
      </c>
      <c r="N3266" t="s">
        <v>22</v>
      </c>
      <c r="O3266" t="s">
        <v>22</v>
      </c>
    </row>
    <row r="3267" spans="1:15" x14ac:dyDescent="0.35">
      <c r="A3267" t="s">
        <v>10297</v>
      </c>
      <c r="B3267" t="s">
        <v>18167</v>
      </c>
      <c r="C3267" t="s">
        <v>22</v>
      </c>
      <c r="D3267" t="s">
        <v>22</v>
      </c>
      <c r="E3267" t="s">
        <v>14951</v>
      </c>
      <c r="F3267" t="s">
        <v>13347</v>
      </c>
      <c r="G3267" t="s">
        <v>22</v>
      </c>
      <c r="H3267" t="s">
        <v>22</v>
      </c>
      <c r="I3267" t="s">
        <v>7029</v>
      </c>
      <c r="J3267" t="s">
        <v>22</v>
      </c>
      <c r="K3267" t="s">
        <v>22</v>
      </c>
      <c r="L3267">
        <v>90</v>
      </c>
      <c r="M3267" t="s">
        <v>18167</v>
      </c>
      <c r="N3267" t="s">
        <v>22</v>
      </c>
      <c r="O3267" t="s">
        <v>22</v>
      </c>
    </row>
    <row r="3268" spans="1:15" x14ac:dyDescent="0.35">
      <c r="A3268" t="s">
        <v>10297</v>
      </c>
      <c r="B3268" t="s">
        <v>18168</v>
      </c>
      <c r="C3268" t="s">
        <v>22</v>
      </c>
      <c r="D3268" t="s">
        <v>22</v>
      </c>
      <c r="E3268" t="s">
        <v>14334</v>
      </c>
      <c r="F3268" t="s">
        <v>13347</v>
      </c>
      <c r="G3268" t="s">
        <v>22</v>
      </c>
      <c r="H3268" t="s">
        <v>22</v>
      </c>
      <c r="I3268" t="s">
        <v>22</v>
      </c>
      <c r="J3268" t="s">
        <v>22</v>
      </c>
      <c r="K3268" t="s">
        <v>22</v>
      </c>
      <c r="L3268" t="s">
        <v>22</v>
      </c>
      <c r="M3268" t="s">
        <v>18168</v>
      </c>
      <c r="N3268" t="s">
        <v>22</v>
      </c>
      <c r="O3268" t="s">
        <v>22</v>
      </c>
    </row>
    <row r="3269" spans="1:15" x14ac:dyDescent="0.35">
      <c r="A3269" t="s">
        <v>10297</v>
      </c>
      <c r="B3269" t="s">
        <v>18169</v>
      </c>
      <c r="C3269" t="s">
        <v>22</v>
      </c>
      <c r="D3269" t="s">
        <v>22</v>
      </c>
      <c r="E3269" t="s">
        <v>14334</v>
      </c>
      <c r="F3269" t="s">
        <v>13347</v>
      </c>
      <c r="G3269" t="s">
        <v>22</v>
      </c>
      <c r="H3269" t="s">
        <v>7052</v>
      </c>
      <c r="I3269" t="s">
        <v>22</v>
      </c>
      <c r="J3269" t="s">
        <v>22</v>
      </c>
      <c r="K3269" t="s">
        <v>22</v>
      </c>
      <c r="L3269" t="s">
        <v>22</v>
      </c>
      <c r="M3269" t="s">
        <v>18169</v>
      </c>
      <c r="N3269" t="s">
        <v>22</v>
      </c>
      <c r="O3269" t="s">
        <v>22</v>
      </c>
    </row>
    <row r="3270" spans="1:15" x14ac:dyDescent="0.35">
      <c r="A3270" t="s">
        <v>10297</v>
      </c>
      <c r="B3270" t="s">
        <v>18170</v>
      </c>
      <c r="C3270" t="s">
        <v>22</v>
      </c>
      <c r="D3270" t="s">
        <v>22</v>
      </c>
      <c r="E3270" t="s">
        <v>14349</v>
      </c>
      <c r="F3270" t="s">
        <v>13347</v>
      </c>
      <c r="G3270" t="s">
        <v>22</v>
      </c>
      <c r="H3270" t="s">
        <v>7046</v>
      </c>
      <c r="I3270" t="s">
        <v>7035</v>
      </c>
      <c r="J3270" t="s">
        <v>22</v>
      </c>
      <c r="K3270" t="s">
        <v>22</v>
      </c>
      <c r="L3270" t="s">
        <v>22</v>
      </c>
      <c r="M3270" t="s">
        <v>18170</v>
      </c>
      <c r="N3270" t="s">
        <v>22</v>
      </c>
      <c r="O3270" t="s">
        <v>22</v>
      </c>
    </row>
    <row r="3271" spans="1:15" x14ac:dyDescent="0.35">
      <c r="A3271" t="s">
        <v>10297</v>
      </c>
      <c r="B3271" t="s">
        <v>18171</v>
      </c>
      <c r="C3271" t="s">
        <v>22</v>
      </c>
      <c r="D3271" t="s">
        <v>22</v>
      </c>
      <c r="E3271" t="s">
        <v>14334</v>
      </c>
      <c r="F3271" t="s">
        <v>13347</v>
      </c>
      <c r="G3271" t="s">
        <v>22</v>
      </c>
      <c r="H3271" t="s">
        <v>22</v>
      </c>
      <c r="I3271" t="s">
        <v>15253</v>
      </c>
      <c r="J3271" t="s">
        <v>22</v>
      </c>
      <c r="K3271" t="s">
        <v>22</v>
      </c>
      <c r="L3271">
        <v>109</v>
      </c>
      <c r="M3271" t="s">
        <v>18171</v>
      </c>
      <c r="N3271" t="s">
        <v>22</v>
      </c>
      <c r="O3271" t="s">
        <v>22</v>
      </c>
    </row>
    <row r="3272" spans="1:15" x14ac:dyDescent="0.35">
      <c r="A3272" t="s">
        <v>10297</v>
      </c>
      <c r="B3272" t="s">
        <v>18172</v>
      </c>
      <c r="C3272" t="s">
        <v>22</v>
      </c>
      <c r="D3272" t="s">
        <v>22</v>
      </c>
      <c r="E3272" t="s">
        <v>14334</v>
      </c>
      <c r="F3272" t="s">
        <v>13347</v>
      </c>
      <c r="G3272" t="s">
        <v>22</v>
      </c>
      <c r="H3272" t="s">
        <v>22</v>
      </c>
      <c r="I3272" t="s">
        <v>22</v>
      </c>
      <c r="J3272" t="s">
        <v>22</v>
      </c>
      <c r="K3272" t="s">
        <v>22</v>
      </c>
      <c r="L3272">
        <v>110</v>
      </c>
      <c r="M3272" t="s">
        <v>18173</v>
      </c>
      <c r="N3272" t="s">
        <v>22</v>
      </c>
      <c r="O3272" t="s">
        <v>22</v>
      </c>
    </row>
    <row r="3273" spans="1:15" x14ac:dyDescent="0.35">
      <c r="A3273" t="s">
        <v>10297</v>
      </c>
      <c r="B3273" t="s">
        <v>18174</v>
      </c>
      <c r="C3273" t="s">
        <v>22</v>
      </c>
      <c r="D3273" t="s">
        <v>22</v>
      </c>
      <c r="E3273" t="s">
        <v>14951</v>
      </c>
      <c r="F3273" t="s">
        <v>13347</v>
      </c>
      <c r="G3273" t="s">
        <v>22</v>
      </c>
      <c r="H3273" t="s">
        <v>22</v>
      </c>
      <c r="I3273" t="s">
        <v>7029</v>
      </c>
      <c r="J3273" t="s">
        <v>22</v>
      </c>
      <c r="K3273" t="s">
        <v>22</v>
      </c>
      <c r="L3273">
        <v>92</v>
      </c>
      <c r="M3273" t="s">
        <v>18174</v>
      </c>
      <c r="N3273" t="s">
        <v>22</v>
      </c>
      <c r="O3273" t="s">
        <v>22</v>
      </c>
    </row>
    <row r="3274" spans="1:15" x14ac:dyDescent="0.35">
      <c r="A3274" t="s">
        <v>10297</v>
      </c>
      <c r="B3274" t="s">
        <v>18175</v>
      </c>
      <c r="C3274" t="s">
        <v>22</v>
      </c>
      <c r="D3274" t="s">
        <v>22</v>
      </c>
      <c r="E3274" t="s">
        <v>14349</v>
      </c>
      <c r="F3274" t="s">
        <v>13347</v>
      </c>
      <c r="G3274" t="s">
        <v>22</v>
      </c>
      <c r="H3274" t="s">
        <v>7052</v>
      </c>
      <c r="I3274" t="s">
        <v>18176</v>
      </c>
      <c r="J3274" t="s">
        <v>22</v>
      </c>
      <c r="K3274" t="s">
        <v>22</v>
      </c>
      <c r="L3274">
        <v>115</v>
      </c>
      <c r="M3274" t="s">
        <v>18177</v>
      </c>
      <c r="N3274" t="s">
        <v>22</v>
      </c>
      <c r="O3274" t="s">
        <v>22</v>
      </c>
    </row>
    <row r="3275" spans="1:15" x14ac:dyDescent="0.35">
      <c r="A3275" t="s">
        <v>10297</v>
      </c>
      <c r="B3275" t="s">
        <v>18178</v>
      </c>
      <c r="C3275" t="s">
        <v>22</v>
      </c>
      <c r="D3275" t="s">
        <v>22</v>
      </c>
      <c r="E3275" t="s">
        <v>14334</v>
      </c>
      <c r="F3275" t="s">
        <v>13347</v>
      </c>
      <c r="G3275" t="s">
        <v>22</v>
      </c>
      <c r="H3275" t="s">
        <v>22</v>
      </c>
      <c r="I3275" t="s">
        <v>15253</v>
      </c>
      <c r="J3275" t="s">
        <v>22</v>
      </c>
      <c r="K3275" t="s">
        <v>22</v>
      </c>
      <c r="L3275">
        <v>110</v>
      </c>
      <c r="M3275" t="s">
        <v>18178</v>
      </c>
      <c r="N3275" t="s">
        <v>22</v>
      </c>
      <c r="O3275" t="s">
        <v>22</v>
      </c>
    </row>
    <row r="3276" spans="1:15" x14ac:dyDescent="0.35">
      <c r="A3276" t="s">
        <v>10297</v>
      </c>
      <c r="B3276" t="s">
        <v>18179</v>
      </c>
      <c r="C3276" t="s">
        <v>22</v>
      </c>
      <c r="D3276" t="s">
        <v>22</v>
      </c>
      <c r="E3276" t="s">
        <v>14334</v>
      </c>
      <c r="F3276" t="s">
        <v>13347</v>
      </c>
      <c r="G3276" t="s">
        <v>22</v>
      </c>
      <c r="H3276" t="s">
        <v>22</v>
      </c>
      <c r="I3276" t="s">
        <v>15253</v>
      </c>
      <c r="J3276" t="s">
        <v>22</v>
      </c>
      <c r="K3276" t="s">
        <v>22</v>
      </c>
      <c r="L3276">
        <v>107</v>
      </c>
      <c r="M3276" t="s">
        <v>18179</v>
      </c>
      <c r="N3276" t="s">
        <v>22</v>
      </c>
      <c r="O3276" t="s">
        <v>22</v>
      </c>
    </row>
    <row r="3277" spans="1:15" x14ac:dyDescent="0.35">
      <c r="A3277" t="s">
        <v>10297</v>
      </c>
      <c r="B3277" t="s">
        <v>18180</v>
      </c>
      <c r="C3277" t="s">
        <v>22</v>
      </c>
      <c r="D3277" t="s">
        <v>22</v>
      </c>
      <c r="E3277" t="s">
        <v>14349</v>
      </c>
      <c r="F3277" t="s">
        <v>13347</v>
      </c>
      <c r="G3277" t="s">
        <v>22</v>
      </c>
      <c r="H3277" t="s">
        <v>7052</v>
      </c>
      <c r="I3277" t="s">
        <v>7029</v>
      </c>
      <c r="J3277" t="s">
        <v>22</v>
      </c>
      <c r="K3277" t="s">
        <v>22</v>
      </c>
      <c r="L3277" t="s">
        <v>22</v>
      </c>
      <c r="M3277" t="s">
        <v>18180</v>
      </c>
      <c r="N3277" t="s">
        <v>22</v>
      </c>
      <c r="O3277" t="s">
        <v>22</v>
      </c>
    </row>
    <row r="3278" spans="1:15" x14ac:dyDescent="0.35">
      <c r="A3278" t="s">
        <v>10297</v>
      </c>
      <c r="B3278" t="s">
        <v>18181</v>
      </c>
      <c r="C3278" t="s">
        <v>22</v>
      </c>
      <c r="D3278" t="s">
        <v>22</v>
      </c>
      <c r="E3278" t="s">
        <v>14334</v>
      </c>
      <c r="F3278" t="s">
        <v>13347</v>
      </c>
      <c r="G3278" t="s">
        <v>22</v>
      </c>
      <c r="H3278" t="s">
        <v>22</v>
      </c>
      <c r="I3278" t="s">
        <v>15253</v>
      </c>
      <c r="J3278" t="s">
        <v>22</v>
      </c>
      <c r="K3278" t="s">
        <v>22</v>
      </c>
      <c r="L3278">
        <v>107</v>
      </c>
      <c r="M3278" t="s">
        <v>18181</v>
      </c>
      <c r="N3278" t="s">
        <v>22</v>
      </c>
      <c r="O3278" t="s">
        <v>22</v>
      </c>
    </row>
    <row r="3279" spans="1:15" x14ac:dyDescent="0.35">
      <c r="A3279" t="s">
        <v>10297</v>
      </c>
      <c r="B3279" t="s">
        <v>18182</v>
      </c>
      <c r="C3279" t="s">
        <v>22</v>
      </c>
      <c r="D3279" t="s">
        <v>22</v>
      </c>
      <c r="E3279" t="s">
        <v>14334</v>
      </c>
      <c r="F3279" t="s">
        <v>13347</v>
      </c>
      <c r="G3279" t="s">
        <v>22</v>
      </c>
      <c r="H3279" t="s">
        <v>22</v>
      </c>
      <c r="I3279" t="s">
        <v>22</v>
      </c>
      <c r="J3279" t="s">
        <v>22</v>
      </c>
      <c r="K3279" t="s">
        <v>22</v>
      </c>
      <c r="L3279" t="s">
        <v>22</v>
      </c>
      <c r="M3279" t="s">
        <v>18182</v>
      </c>
      <c r="N3279" t="s">
        <v>22</v>
      </c>
      <c r="O3279" t="s">
        <v>22</v>
      </c>
    </row>
    <row r="3280" spans="1:15" x14ac:dyDescent="0.35">
      <c r="A3280" t="s">
        <v>10297</v>
      </c>
      <c r="B3280" t="s">
        <v>18183</v>
      </c>
      <c r="C3280" t="s">
        <v>22</v>
      </c>
      <c r="D3280" t="s">
        <v>22</v>
      </c>
      <c r="E3280" t="s">
        <v>14334</v>
      </c>
      <c r="F3280" t="s">
        <v>13347</v>
      </c>
      <c r="G3280" t="s">
        <v>22</v>
      </c>
      <c r="H3280" t="s">
        <v>22</v>
      </c>
      <c r="I3280" t="s">
        <v>22</v>
      </c>
      <c r="J3280" t="s">
        <v>22</v>
      </c>
      <c r="K3280" t="s">
        <v>22</v>
      </c>
      <c r="L3280" t="s">
        <v>22</v>
      </c>
      <c r="M3280" t="s">
        <v>18183</v>
      </c>
      <c r="N3280" t="s">
        <v>22</v>
      </c>
      <c r="O3280" t="s">
        <v>22</v>
      </c>
    </row>
    <row r="3281" spans="1:15" x14ac:dyDescent="0.35">
      <c r="A3281" t="s">
        <v>10297</v>
      </c>
      <c r="B3281" t="s">
        <v>18184</v>
      </c>
      <c r="C3281" t="s">
        <v>22</v>
      </c>
      <c r="D3281" t="s">
        <v>22</v>
      </c>
      <c r="E3281" t="s">
        <v>14334</v>
      </c>
      <c r="F3281" t="s">
        <v>13347</v>
      </c>
      <c r="G3281" t="s">
        <v>22</v>
      </c>
      <c r="H3281" t="s">
        <v>22</v>
      </c>
      <c r="I3281" t="s">
        <v>22</v>
      </c>
      <c r="J3281" t="s">
        <v>22</v>
      </c>
      <c r="K3281" t="s">
        <v>22</v>
      </c>
      <c r="L3281" t="s">
        <v>22</v>
      </c>
      <c r="M3281" t="s">
        <v>18184</v>
      </c>
      <c r="N3281" t="s">
        <v>22</v>
      </c>
      <c r="O3281" t="s">
        <v>22</v>
      </c>
    </row>
    <row r="3282" spans="1:15" x14ac:dyDescent="0.35">
      <c r="A3282" t="s">
        <v>10297</v>
      </c>
      <c r="B3282" t="s">
        <v>18185</v>
      </c>
      <c r="C3282" t="s">
        <v>22</v>
      </c>
      <c r="D3282" t="s">
        <v>22</v>
      </c>
      <c r="E3282" t="s">
        <v>14334</v>
      </c>
      <c r="F3282" t="s">
        <v>13347</v>
      </c>
      <c r="G3282" t="s">
        <v>22</v>
      </c>
      <c r="H3282" t="s">
        <v>22</v>
      </c>
      <c r="I3282" t="s">
        <v>22</v>
      </c>
      <c r="J3282" t="s">
        <v>22</v>
      </c>
      <c r="K3282" t="s">
        <v>22</v>
      </c>
      <c r="L3282" t="s">
        <v>22</v>
      </c>
      <c r="M3282" t="s">
        <v>18185</v>
      </c>
      <c r="N3282" t="s">
        <v>22</v>
      </c>
      <c r="O3282" t="s">
        <v>22</v>
      </c>
    </row>
    <row r="3283" spans="1:15" x14ac:dyDescent="0.35">
      <c r="A3283" t="s">
        <v>10297</v>
      </c>
      <c r="B3283" t="s">
        <v>18186</v>
      </c>
      <c r="C3283" t="s">
        <v>22</v>
      </c>
      <c r="D3283" t="s">
        <v>22</v>
      </c>
      <c r="E3283" t="s">
        <v>14349</v>
      </c>
      <c r="F3283" t="s">
        <v>13347</v>
      </c>
      <c r="G3283" t="s">
        <v>22</v>
      </c>
      <c r="H3283" t="s">
        <v>7052</v>
      </c>
      <c r="I3283" t="s">
        <v>7029</v>
      </c>
      <c r="J3283" t="s">
        <v>22</v>
      </c>
      <c r="K3283" t="s">
        <v>22</v>
      </c>
      <c r="L3283" t="s">
        <v>22</v>
      </c>
      <c r="M3283" t="s">
        <v>18186</v>
      </c>
      <c r="N3283" t="s">
        <v>22</v>
      </c>
      <c r="O3283" t="s">
        <v>22</v>
      </c>
    </row>
    <row r="3284" spans="1:15" x14ac:dyDescent="0.35">
      <c r="A3284" t="s">
        <v>10297</v>
      </c>
      <c r="B3284" t="s">
        <v>18186</v>
      </c>
      <c r="C3284" t="s">
        <v>22</v>
      </c>
      <c r="D3284" t="s">
        <v>22</v>
      </c>
      <c r="E3284" t="s">
        <v>14951</v>
      </c>
      <c r="F3284" t="s">
        <v>13347</v>
      </c>
      <c r="G3284" t="s">
        <v>22</v>
      </c>
      <c r="H3284" t="s">
        <v>22</v>
      </c>
      <c r="I3284" t="s">
        <v>7029</v>
      </c>
      <c r="J3284" t="s">
        <v>22</v>
      </c>
      <c r="K3284" t="s">
        <v>22</v>
      </c>
      <c r="L3284">
        <v>94</v>
      </c>
      <c r="M3284" t="s">
        <v>18186</v>
      </c>
      <c r="N3284" t="s">
        <v>22</v>
      </c>
      <c r="O3284" t="s">
        <v>22</v>
      </c>
    </row>
    <row r="3285" spans="1:15" x14ac:dyDescent="0.35">
      <c r="A3285" t="s">
        <v>10297</v>
      </c>
      <c r="B3285" t="s">
        <v>18187</v>
      </c>
      <c r="C3285" t="s">
        <v>22</v>
      </c>
      <c r="D3285" t="s">
        <v>22</v>
      </c>
      <c r="E3285" t="s">
        <v>14334</v>
      </c>
      <c r="F3285" t="s">
        <v>13347</v>
      </c>
      <c r="G3285" t="s">
        <v>22</v>
      </c>
      <c r="H3285" t="s">
        <v>22</v>
      </c>
      <c r="I3285" t="s">
        <v>15253</v>
      </c>
      <c r="J3285" t="s">
        <v>22</v>
      </c>
      <c r="K3285" t="s">
        <v>22</v>
      </c>
      <c r="L3285">
        <v>105</v>
      </c>
      <c r="M3285" t="s">
        <v>18187</v>
      </c>
      <c r="N3285" t="s">
        <v>22</v>
      </c>
      <c r="O3285" t="s">
        <v>22</v>
      </c>
    </row>
    <row r="3286" spans="1:15" x14ac:dyDescent="0.35">
      <c r="A3286" t="s">
        <v>10297</v>
      </c>
      <c r="B3286" t="s">
        <v>18188</v>
      </c>
      <c r="C3286" t="s">
        <v>22</v>
      </c>
      <c r="D3286" t="s">
        <v>22</v>
      </c>
      <c r="E3286" t="s">
        <v>14349</v>
      </c>
      <c r="F3286" t="s">
        <v>13347</v>
      </c>
      <c r="G3286" t="s">
        <v>22</v>
      </c>
      <c r="H3286" t="s">
        <v>7052</v>
      </c>
      <c r="I3286" t="s">
        <v>7029</v>
      </c>
      <c r="J3286" t="s">
        <v>22</v>
      </c>
      <c r="K3286" t="s">
        <v>22</v>
      </c>
      <c r="L3286" t="s">
        <v>22</v>
      </c>
      <c r="M3286" t="s">
        <v>18188</v>
      </c>
      <c r="N3286" t="s">
        <v>22</v>
      </c>
      <c r="O3286" t="s">
        <v>22</v>
      </c>
    </row>
    <row r="3287" spans="1:15" x14ac:dyDescent="0.35">
      <c r="A3287" t="s">
        <v>10297</v>
      </c>
      <c r="B3287" t="s">
        <v>18189</v>
      </c>
      <c r="C3287" t="s">
        <v>22</v>
      </c>
      <c r="D3287" t="s">
        <v>22</v>
      </c>
      <c r="E3287" t="s">
        <v>14334</v>
      </c>
      <c r="F3287" t="s">
        <v>13347</v>
      </c>
      <c r="G3287" t="s">
        <v>22</v>
      </c>
      <c r="H3287" t="s">
        <v>22</v>
      </c>
      <c r="I3287" t="s">
        <v>22</v>
      </c>
      <c r="J3287" t="s">
        <v>22</v>
      </c>
      <c r="K3287" t="s">
        <v>22</v>
      </c>
      <c r="L3287" t="s">
        <v>22</v>
      </c>
      <c r="M3287" t="s">
        <v>18189</v>
      </c>
      <c r="N3287" t="s">
        <v>22</v>
      </c>
      <c r="O3287" t="s">
        <v>22</v>
      </c>
    </row>
    <row r="3288" spans="1:15" x14ac:dyDescent="0.35">
      <c r="A3288" t="s">
        <v>10297</v>
      </c>
      <c r="B3288" t="s">
        <v>18190</v>
      </c>
      <c r="C3288" t="s">
        <v>22</v>
      </c>
      <c r="D3288" t="s">
        <v>22</v>
      </c>
      <c r="E3288" t="s">
        <v>14334</v>
      </c>
      <c r="F3288" t="s">
        <v>13347</v>
      </c>
      <c r="G3288" t="s">
        <v>22</v>
      </c>
      <c r="H3288" t="s">
        <v>22</v>
      </c>
      <c r="I3288" t="s">
        <v>22</v>
      </c>
      <c r="J3288" t="s">
        <v>22</v>
      </c>
      <c r="K3288" t="s">
        <v>22</v>
      </c>
      <c r="L3288" t="s">
        <v>22</v>
      </c>
      <c r="M3288" t="s">
        <v>18190</v>
      </c>
      <c r="N3288" t="s">
        <v>22</v>
      </c>
      <c r="O3288" t="s">
        <v>22</v>
      </c>
    </row>
    <row r="3289" spans="1:15" x14ac:dyDescent="0.35">
      <c r="A3289" t="s">
        <v>10297</v>
      </c>
      <c r="B3289" t="s">
        <v>18191</v>
      </c>
      <c r="C3289" t="s">
        <v>22</v>
      </c>
      <c r="D3289" t="s">
        <v>22</v>
      </c>
      <c r="E3289" t="s">
        <v>14349</v>
      </c>
      <c r="F3289" t="s">
        <v>13347</v>
      </c>
      <c r="G3289" t="s">
        <v>22</v>
      </c>
      <c r="H3289" t="s">
        <v>7052</v>
      </c>
      <c r="I3289" t="s">
        <v>7029</v>
      </c>
      <c r="J3289" t="s">
        <v>22</v>
      </c>
      <c r="K3289" t="s">
        <v>22</v>
      </c>
      <c r="L3289" t="s">
        <v>22</v>
      </c>
      <c r="M3289" t="s">
        <v>18191</v>
      </c>
      <c r="N3289" t="s">
        <v>22</v>
      </c>
      <c r="O3289" t="s">
        <v>22</v>
      </c>
    </row>
    <row r="3290" spans="1:15" x14ac:dyDescent="0.35">
      <c r="A3290" t="s">
        <v>10297</v>
      </c>
      <c r="B3290" t="s">
        <v>18192</v>
      </c>
      <c r="C3290" t="s">
        <v>22</v>
      </c>
      <c r="D3290" t="s">
        <v>22</v>
      </c>
      <c r="E3290" t="s">
        <v>14349</v>
      </c>
      <c r="F3290" t="s">
        <v>13347</v>
      </c>
      <c r="G3290" t="s">
        <v>22</v>
      </c>
      <c r="H3290" t="s">
        <v>7052</v>
      </c>
      <c r="I3290" t="s">
        <v>7029</v>
      </c>
      <c r="J3290" t="s">
        <v>22</v>
      </c>
      <c r="K3290" t="s">
        <v>22</v>
      </c>
      <c r="L3290" t="s">
        <v>22</v>
      </c>
      <c r="M3290" t="s">
        <v>18192</v>
      </c>
      <c r="N3290" t="s">
        <v>22</v>
      </c>
      <c r="O3290" t="s">
        <v>22</v>
      </c>
    </row>
    <row r="3291" spans="1:15" x14ac:dyDescent="0.35">
      <c r="A3291" t="s">
        <v>10297</v>
      </c>
      <c r="B3291" t="s">
        <v>18193</v>
      </c>
      <c r="C3291" t="s">
        <v>22</v>
      </c>
      <c r="D3291" t="s">
        <v>22</v>
      </c>
      <c r="E3291" t="s">
        <v>14349</v>
      </c>
      <c r="F3291" t="s">
        <v>13347</v>
      </c>
      <c r="G3291" t="s">
        <v>22</v>
      </c>
      <c r="H3291" t="s">
        <v>7052</v>
      </c>
      <c r="I3291" t="s">
        <v>7029</v>
      </c>
      <c r="J3291" t="s">
        <v>22</v>
      </c>
      <c r="K3291" t="s">
        <v>22</v>
      </c>
      <c r="L3291" t="s">
        <v>22</v>
      </c>
      <c r="M3291" t="s">
        <v>18193</v>
      </c>
      <c r="N3291" t="s">
        <v>22</v>
      </c>
      <c r="O3291" t="s">
        <v>22</v>
      </c>
    </row>
    <row r="3292" spans="1:15" x14ac:dyDescent="0.35">
      <c r="A3292" t="s">
        <v>10297</v>
      </c>
      <c r="B3292" t="s">
        <v>18194</v>
      </c>
      <c r="C3292" t="s">
        <v>22</v>
      </c>
      <c r="D3292" t="s">
        <v>22</v>
      </c>
      <c r="E3292" t="s">
        <v>14349</v>
      </c>
      <c r="F3292" t="s">
        <v>13347</v>
      </c>
      <c r="G3292" t="s">
        <v>22</v>
      </c>
      <c r="H3292" t="s">
        <v>7052</v>
      </c>
      <c r="I3292" t="s">
        <v>7029</v>
      </c>
      <c r="J3292" t="s">
        <v>22</v>
      </c>
      <c r="K3292" t="s">
        <v>22</v>
      </c>
      <c r="L3292" t="s">
        <v>22</v>
      </c>
      <c r="M3292" t="s">
        <v>18194</v>
      </c>
      <c r="N3292" t="s">
        <v>22</v>
      </c>
      <c r="O3292" t="s">
        <v>22</v>
      </c>
    </row>
    <row r="3293" spans="1:15" x14ac:dyDescent="0.35">
      <c r="A3293" t="s">
        <v>10297</v>
      </c>
      <c r="B3293" t="s">
        <v>18195</v>
      </c>
      <c r="C3293" t="s">
        <v>22</v>
      </c>
      <c r="D3293" t="s">
        <v>22</v>
      </c>
      <c r="E3293" t="s">
        <v>14349</v>
      </c>
      <c r="F3293" t="s">
        <v>13347</v>
      </c>
      <c r="G3293" t="s">
        <v>22</v>
      </c>
      <c r="H3293" t="s">
        <v>7052</v>
      </c>
      <c r="I3293" t="s">
        <v>7029</v>
      </c>
      <c r="J3293" t="s">
        <v>22</v>
      </c>
      <c r="K3293" t="s">
        <v>22</v>
      </c>
      <c r="L3293" t="s">
        <v>22</v>
      </c>
      <c r="M3293" t="s">
        <v>18195</v>
      </c>
      <c r="N3293" t="s">
        <v>22</v>
      </c>
      <c r="O3293" t="s">
        <v>22</v>
      </c>
    </row>
    <row r="3294" spans="1:15" x14ac:dyDescent="0.35">
      <c r="A3294" t="s">
        <v>10297</v>
      </c>
      <c r="B3294" t="s">
        <v>18196</v>
      </c>
      <c r="C3294" t="s">
        <v>22</v>
      </c>
      <c r="D3294" t="s">
        <v>22</v>
      </c>
      <c r="E3294" t="s">
        <v>14349</v>
      </c>
      <c r="F3294" t="s">
        <v>13347</v>
      </c>
      <c r="G3294" t="s">
        <v>22</v>
      </c>
      <c r="H3294" t="s">
        <v>7052</v>
      </c>
      <c r="I3294" t="s">
        <v>7029</v>
      </c>
      <c r="J3294" t="s">
        <v>22</v>
      </c>
      <c r="K3294" t="s">
        <v>22</v>
      </c>
      <c r="L3294" t="s">
        <v>22</v>
      </c>
      <c r="M3294" t="s">
        <v>18196</v>
      </c>
      <c r="N3294" t="s">
        <v>22</v>
      </c>
      <c r="O3294" t="s">
        <v>22</v>
      </c>
    </row>
    <row r="3295" spans="1:15" x14ac:dyDescent="0.35">
      <c r="A3295" t="s">
        <v>10297</v>
      </c>
      <c r="B3295" t="s">
        <v>18197</v>
      </c>
      <c r="C3295" t="s">
        <v>22</v>
      </c>
      <c r="D3295" t="s">
        <v>22</v>
      </c>
      <c r="E3295" t="s">
        <v>14349</v>
      </c>
      <c r="F3295" t="s">
        <v>13347</v>
      </c>
      <c r="G3295" t="s">
        <v>22</v>
      </c>
      <c r="H3295" t="s">
        <v>7052</v>
      </c>
      <c r="I3295" t="s">
        <v>7029</v>
      </c>
      <c r="J3295" t="s">
        <v>22</v>
      </c>
      <c r="K3295" t="s">
        <v>22</v>
      </c>
      <c r="L3295" t="s">
        <v>22</v>
      </c>
      <c r="M3295" t="s">
        <v>18197</v>
      </c>
      <c r="N3295" t="s">
        <v>22</v>
      </c>
      <c r="O3295" t="s">
        <v>22</v>
      </c>
    </row>
    <row r="3296" spans="1:15" x14ac:dyDescent="0.35">
      <c r="A3296" t="s">
        <v>10297</v>
      </c>
      <c r="B3296" t="s">
        <v>18198</v>
      </c>
      <c r="C3296" t="s">
        <v>22</v>
      </c>
      <c r="D3296" t="s">
        <v>22</v>
      </c>
      <c r="E3296" t="s">
        <v>14349</v>
      </c>
      <c r="F3296" t="s">
        <v>13347</v>
      </c>
      <c r="G3296" t="s">
        <v>22</v>
      </c>
      <c r="H3296" t="s">
        <v>7052</v>
      </c>
      <c r="I3296" t="s">
        <v>7029</v>
      </c>
      <c r="J3296" t="s">
        <v>22</v>
      </c>
      <c r="K3296" t="s">
        <v>22</v>
      </c>
      <c r="L3296" t="s">
        <v>22</v>
      </c>
      <c r="M3296" t="s">
        <v>18198</v>
      </c>
      <c r="N3296" t="s">
        <v>22</v>
      </c>
      <c r="O3296" t="s">
        <v>22</v>
      </c>
    </row>
    <row r="3297" spans="1:15" x14ac:dyDescent="0.35">
      <c r="A3297" t="s">
        <v>10297</v>
      </c>
      <c r="B3297" t="s">
        <v>18199</v>
      </c>
      <c r="C3297" t="s">
        <v>22</v>
      </c>
      <c r="D3297" t="s">
        <v>22</v>
      </c>
      <c r="E3297" t="s">
        <v>14349</v>
      </c>
      <c r="F3297" t="s">
        <v>13347</v>
      </c>
      <c r="G3297" t="s">
        <v>22</v>
      </c>
      <c r="H3297" t="s">
        <v>7052</v>
      </c>
      <c r="I3297" t="s">
        <v>7029</v>
      </c>
      <c r="J3297" t="s">
        <v>22</v>
      </c>
      <c r="K3297" t="s">
        <v>22</v>
      </c>
      <c r="L3297" t="s">
        <v>22</v>
      </c>
      <c r="M3297" t="s">
        <v>18199</v>
      </c>
      <c r="N3297" t="s">
        <v>22</v>
      </c>
      <c r="O3297" t="s">
        <v>22</v>
      </c>
    </row>
    <row r="3298" spans="1:15" x14ac:dyDescent="0.35">
      <c r="A3298" t="s">
        <v>10297</v>
      </c>
      <c r="B3298" t="s">
        <v>18200</v>
      </c>
      <c r="C3298" t="s">
        <v>22</v>
      </c>
      <c r="D3298" t="s">
        <v>22</v>
      </c>
      <c r="E3298" t="s">
        <v>14349</v>
      </c>
      <c r="F3298" t="s">
        <v>13347</v>
      </c>
      <c r="G3298" t="s">
        <v>22</v>
      </c>
      <c r="H3298" t="s">
        <v>7052</v>
      </c>
      <c r="I3298" t="s">
        <v>7029</v>
      </c>
      <c r="J3298" t="s">
        <v>22</v>
      </c>
      <c r="K3298" t="s">
        <v>22</v>
      </c>
      <c r="L3298" t="s">
        <v>22</v>
      </c>
      <c r="M3298" t="s">
        <v>18200</v>
      </c>
      <c r="N3298" t="s">
        <v>22</v>
      </c>
      <c r="O3298" t="s">
        <v>22</v>
      </c>
    </row>
    <row r="3299" spans="1:15" x14ac:dyDescent="0.35">
      <c r="A3299" t="s">
        <v>10297</v>
      </c>
      <c r="B3299" t="s">
        <v>18201</v>
      </c>
      <c r="C3299" t="s">
        <v>22</v>
      </c>
      <c r="D3299" t="s">
        <v>22</v>
      </c>
      <c r="E3299" t="s">
        <v>14349</v>
      </c>
      <c r="F3299" t="s">
        <v>13347</v>
      </c>
      <c r="G3299" t="s">
        <v>22</v>
      </c>
      <c r="H3299" t="s">
        <v>7052</v>
      </c>
      <c r="I3299" t="s">
        <v>7029</v>
      </c>
      <c r="J3299" t="s">
        <v>22</v>
      </c>
      <c r="K3299" t="s">
        <v>22</v>
      </c>
      <c r="L3299" t="s">
        <v>22</v>
      </c>
      <c r="M3299" t="s">
        <v>18201</v>
      </c>
      <c r="N3299" t="s">
        <v>22</v>
      </c>
      <c r="O3299" t="s">
        <v>22</v>
      </c>
    </row>
    <row r="3300" spans="1:15" x14ac:dyDescent="0.35">
      <c r="A3300" t="s">
        <v>10297</v>
      </c>
      <c r="B3300" t="s">
        <v>18202</v>
      </c>
      <c r="C3300" t="s">
        <v>22</v>
      </c>
      <c r="D3300" t="s">
        <v>22</v>
      </c>
      <c r="E3300" t="s">
        <v>14349</v>
      </c>
      <c r="F3300" t="s">
        <v>13347</v>
      </c>
      <c r="G3300" t="s">
        <v>22</v>
      </c>
      <c r="H3300" t="s">
        <v>7052</v>
      </c>
      <c r="I3300" t="s">
        <v>7029</v>
      </c>
      <c r="J3300" t="s">
        <v>22</v>
      </c>
      <c r="K3300" t="s">
        <v>22</v>
      </c>
      <c r="L3300" t="s">
        <v>22</v>
      </c>
      <c r="M3300" t="s">
        <v>18202</v>
      </c>
      <c r="N3300" t="s">
        <v>22</v>
      </c>
      <c r="O3300" t="s">
        <v>22</v>
      </c>
    </row>
    <row r="3301" spans="1:15" x14ac:dyDescent="0.35">
      <c r="A3301" t="s">
        <v>10297</v>
      </c>
      <c r="B3301" t="s">
        <v>18203</v>
      </c>
      <c r="C3301" t="s">
        <v>22</v>
      </c>
      <c r="D3301" t="s">
        <v>22</v>
      </c>
      <c r="E3301" t="s">
        <v>14349</v>
      </c>
      <c r="F3301" t="s">
        <v>13347</v>
      </c>
      <c r="G3301" t="s">
        <v>22</v>
      </c>
      <c r="H3301" t="s">
        <v>7052</v>
      </c>
      <c r="I3301" t="s">
        <v>7029</v>
      </c>
      <c r="J3301" t="s">
        <v>22</v>
      </c>
      <c r="K3301" t="s">
        <v>22</v>
      </c>
      <c r="L3301" t="s">
        <v>22</v>
      </c>
      <c r="M3301" t="s">
        <v>18203</v>
      </c>
      <c r="N3301" t="s">
        <v>22</v>
      </c>
      <c r="O3301" t="s">
        <v>22</v>
      </c>
    </row>
    <row r="3302" spans="1:15" x14ac:dyDescent="0.35">
      <c r="A3302" t="s">
        <v>10297</v>
      </c>
      <c r="B3302" t="s">
        <v>18204</v>
      </c>
      <c r="C3302" t="s">
        <v>22</v>
      </c>
      <c r="D3302" t="s">
        <v>22</v>
      </c>
      <c r="E3302" t="s">
        <v>14349</v>
      </c>
      <c r="F3302" t="s">
        <v>13347</v>
      </c>
      <c r="G3302" t="s">
        <v>22</v>
      </c>
      <c r="H3302" t="s">
        <v>7052</v>
      </c>
      <c r="I3302" t="s">
        <v>7029</v>
      </c>
      <c r="J3302" t="s">
        <v>22</v>
      </c>
      <c r="K3302" t="s">
        <v>22</v>
      </c>
      <c r="L3302" t="s">
        <v>22</v>
      </c>
      <c r="M3302" t="s">
        <v>18204</v>
      </c>
      <c r="N3302" t="s">
        <v>22</v>
      </c>
      <c r="O3302" t="s">
        <v>22</v>
      </c>
    </row>
    <row r="3303" spans="1:15" x14ac:dyDescent="0.35">
      <c r="A3303" t="s">
        <v>10297</v>
      </c>
      <c r="B3303" t="s">
        <v>18205</v>
      </c>
      <c r="C3303" t="s">
        <v>22</v>
      </c>
      <c r="D3303" t="s">
        <v>22</v>
      </c>
      <c r="E3303" t="s">
        <v>14349</v>
      </c>
      <c r="F3303" t="s">
        <v>13347</v>
      </c>
      <c r="G3303" t="s">
        <v>22</v>
      </c>
      <c r="H3303" t="s">
        <v>7052</v>
      </c>
      <c r="I3303" t="s">
        <v>7029</v>
      </c>
      <c r="J3303" t="s">
        <v>22</v>
      </c>
      <c r="K3303" t="s">
        <v>22</v>
      </c>
      <c r="L3303" t="s">
        <v>22</v>
      </c>
      <c r="M3303" t="s">
        <v>18205</v>
      </c>
      <c r="N3303" t="s">
        <v>22</v>
      </c>
      <c r="O3303" t="s">
        <v>22</v>
      </c>
    </row>
    <row r="3304" spans="1:15" x14ac:dyDescent="0.35">
      <c r="A3304" t="s">
        <v>10297</v>
      </c>
      <c r="B3304" t="s">
        <v>18206</v>
      </c>
      <c r="C3304" t="s">
        <v>22</v>
      </c>
      <c r="D3304" t="s">
        <v>22</v>
      </c>
      <c r="E3304" t="s">
        <v>14349</v>
      </c>
      <c r="F3304" t="s">
        <v>13347</v>
      </c>
      <c r="G3304" t="s">
        <v>22</v>
      </c>
      <c r="H3304" t="s">
        <v>7052</v>
      </c>
      <c r="I3304" t="s">
        <v>7029</v>
      </c>
      <c r="J3304" t="s">
        <v>22</v>
      </c>
      <c r="K3304" t="s">
        <v>22</v>
      </c>
      <c r="L3304" t="s">
        <v>22</v>
      </c>
      <c r="M3304" t="s">
        <v>18206</v>
      </c>
      <c r="N3304" t="s">
        <v>22</v>
      </c>
      <c r="O3304" t="s">
        <v>22</v>
      </c>
    </row>
    <row r="3305" spans="1:15" x14ac:dyDescent="0.35">
      <c r="A3305" t="s">
        <v>10297</v>
      </c>
      <c r="B3305" t="s">
        <v>18207</v>
      </c>
      <c r="C3305" t="s">
        <v>22</v>
      </c>
      <c r="D3305" t="s">
        <v>22</v>
      </c>
      <c r="E3305" t="s">
        <v>14334</v>
      </c>
      <c r="F3305" t="s">
        <v>13347</v>
      </c>
      <c r="G3305" t="s">
        <v>22</v>
      </c>
      <c r="H3305" t="s">
        <v>22</v>
      </c>
      <c r="I3305" t="s">
        <v>22</v>
      </c>
      <c r="J3305" t="s">
        <v>22</v>
      </c>
      <c r="K3305" t="s">
        <v>22</v>
      </c>
      <c r="L3305" t="s">
        <v>22</v>
      </c>
      <c r="M3305" t="s">
        <v>18208</v>
      </c>
      <c r="N3305" t="s">
        <v>22</v>
      </c>
      <c r="O3305" t="s">
        <v>22</v>
      </c>
    </row>
    <row r="3306" spans="1:15" x14ac:dyDescent="0.35">
      <c r="A3306" t="s">
        <v>10297</v>
      </c>
      <c r="B3306" t="s">
        <v>18209</v>
      </c>
      <c r="C3306" t="s">
        <v>22</v>
      </c>
      <c r="D3306" t="s">
        <v>22</v>
      </c>
      <c r="E3306" t="s">
        <v>14334</v>
      </c>
      <c r="F3306" t="s">
        <v>13347</v>
      </c>
      <c r="G3306" t="s">
        <v>22</v>
      </c>
      <c r="H3306" t="s">
        <v>22</v>
      </c>
      <c r="I3306" t="s">
        <v>22</v>
      </c>
      <c r="J3306" t="s">
        <v>22</v>
      </c>
      <c r="K3306" t="s">
        <v>22</v>
      </c>
      <c r="L3306" t="s">
        <v>22</v>
      </c>
      <c r="M3306" t="s">
        <v>18210</v>
      </c>
      <c r="N3306" t="s">
        <v>22</v>
      </c>
      <c r="O3306" t="s">
        <v>22</v>
      </c>
    </row>
    <row r="3307" spans="1:15" x14ac:dyDescent="0.35">
      <c r="A3307" t="s">
        <v>10297</v>
      </c>
      <c r="B3307" t="s">
        <v>18211</v>
      </c>
      <c r="C3307" t="s">
        <v>22</v>
      </c>
      <c r="D3307" t="s">
        <v>22</v>
      </c>
      <c r="E3307" t="s">
        <v>14334</v>
      </c>
      <c r="F3307" t="s">
        <v>13347</v>
      </c>
      <c r="G3307" t="s">
        <v>22</v>
      </c>
      <c r="H3307" t="s">
        <v>22</v>
      </c>
      <c r="I3307" t="s">
        <v>22</v>
      </c>
      <c r="J3307" t="s">
        <v>22</v>
      </c>
      <c r="K3307" t="s">
        <v>22</v>
      </c>
      <c r="L3307" t="s">
        <v>22</v>
      </c>
      <c r="M3307" t="s">
        <v>18210</v>
      </c>
      <c r="N3307" t="s">
        <v>22</v>
      </c>
      <c r="O3307" t="s">
        <v>22</v>
      </c>
    </row>
    <row r="3308" spans="1:15" x14ac:dyDescent="0.35">
      <c r="A3308" t="s">
        <v>10297</v>
      </c>
      <c r="B3308" t="s">
        <v>18212</v>
      </c>
      <c r="C3308" t="s">
        <v>22</v>
      </c>
      <c r="D3308" t="s">
        <v>22</v>
      </c>
      <c r="E3308" t="s">
        <v>14334</v>
      </c>
      <c r="F3308" t="s">
        <v>13347</v>
      </c>
      <c r="G3308" t="s">
        <v>22</v>
      </c>
      <c r="H3308" t="s">
        <v>22</v>
      </c>
      <c r="I3308" t="s">
        <v>22</v>
      </c>
      <c r="J3308" t="s">
        <v>22</v>
      </c>
      <c r="K3308" t="s">
        <v>22</v>
      </c>
      <c r="L3308" t="s">
        <v>22</v>
      </c>
      <c r="M3308" t="s">
        <v>18213</v>
      </c>
      <c r="N3308" t="s">
        <v>22</v>
      </c>
      <c r="O3308" t="s">
        <v>22</v>
      </c>
    </row>
    <row r="3309" spans="1:15" x14ac:dyDescent="0.35">
      <c r="A3309" t="s">
        <v>10297</v>
      </c>
      <c r="B3309" t="s">
        <v>18214</v>
      </c>
      <c r="C3309" t="s">
        <v>22</v>
      </c>
      <c r="D3309" t="s">
        <v>22</v>
      </c>
      <c r="E3309" t="s">
        <v>14349</v>
      </c>
      <c r="F3309" t="s">
        <v>13347</v>
      </c>
      <c r="G3309" t="s">
        <v>22</v>
      </c>
      <c r="H3309" t="s">
        <v>7052</v>
      </c>
      <c r="I3309" t="s">
        <v>7029</v>
      </c>
      <c r="J3309" t="s">
        <v>22</v>
      </c>
      <c r="K3309" t="s">
        <v>22</v>
      </c>
      <c r="L3309" t="s">
        <v>22</v>
      </c>
      <c r="M3309" t="s">
        <v>18214</v>
      </c>
      <c r="N3309" t="s">
        <v>22</v>
      </c>
      <c r="O3309" t="s">
        <v>22</v>
      </c>
    </row>
    <row r="3310" spans="1:15" x14ac:dyDescent="0.35">
      <c r="A3310" t="s">
        <v>10297</v>
      </c>
      <c r="B3310" t="s">
        <v>18215</v>
      </c>
      <c r="C3310" t="s">
        <v>22</v>
      </c>
      <c r="D3310" t="s">
        <v>22</v>
      </c>
      <c r="E3310" t="s">
        <v>14334</v>
      </c>
      <c r="F3310" t="s">
        <v>13347</v>
      </c>
      <c r="G3310" t="s">
        <v>22</v>
      </c>
      <c r="H3310" t="s">
        <v>7046</v>
      </c>
      <c r="I3310" t="s">
        <v>22</v>
      </c>
      <c r="J3310" t="s">
        <v>22</v>
      </c>
      <c r="K3310" t="s">
        <v>22</v>
      </c>
      <c r="L3310" t="s">
        <v>22</v>
      </c>
      <c r="M3310" t="s">
        <v>18215</v>
      </c>
      <c r="N3310" t="s">
        <v>22</v>
      </c>
      <c r="O3310" t="s">
        <v>22</v>
      </c>
    </row>
    <row r="3311" spans="1:15" x14ac:dyDescent="0.35">
      <c r="A3311" t="s">
        <v>10297</v>
      </c>
      <c r="B3311" t="s">
        <v>18216</v>
      </c>
      <c r="C3311" t="s">
        <v>22</v>
      </c>
      <c r="D3311" t="s">
        <v>22</v>
      </c>
      <c r="E3311" t="s">
        <v>14334</v>
      </c>
      <c r="F3311" t="s">
        <v>13347</v>
      </c>
      <c r="G3311" t="s">
        <v>22</v>
      </c>
      <c r="H3311" t="s">
        <v>7052</v>
      </c>
      <c r="I3311" t="s">
        <v>22</v>
      </c>
      <c r="J3311" t="s">
        <v>22</v>
      </c>
      <c r="K3311" t="s">
        <v>22</v>
      </c>
      <c r="L3311" t="s">
        <v>22</v>
      </c>
      <c r="M3311" t="s">
        <v>18216</v>
      </c>
      <c r="N3311" t="s">
        <v>22</v>
      </c>
      <c r="O3311" t="s">
        <v>22</v>
      </c>
    </row>
    <row r="3312" spans="1:15" x14ac:dyDescent="0.35">
      <c r="A3312" t="s">
        <v>10297</v>
      </c>
      <c r="B3312" t="s">
        <v>18217</v>
      </c>
      <c r="C3312" t="s">
        <v>22</v>
      </c>
      <c r="D3312" t="s">
        <v>22</v>
      </c>
      <c r="E3312" t="s">
        <v>14334</v>
      </c>
      <c r="F3312" t="s">
        <v>13347</v>
      </c>
      <c r="G3312" t="s">
        <v>22</v>
      </c>
      <c r="H3312" t="s">
        <v>7052</v>
      </c>
      <c r="I3312" t="s">
        <v>22</v>
      </c>
      <c r="J3312" t="s">
        <v>22</v>
      </c>
      <c r="K3312" t="s">
        <v>22</v>
      </c>
      <c r="L3312" t="s">
        <v>22</v>
      </c>
      <c r="M3312" t="s">
        <v>18217</v>
      </c>
      <c r="N3312" t="s">
        <v>22</v>
      </c>
      <c r="O3312" t="s">
        <v>22</v>
      </c>
    </row>
    <row r="3313" spans="1:15" x14ac:dyDescent="0.35">
      <c r="A3313" t="s">
        <v>10297</v>
      </c>
      <c r="B3313" t="s">
        <v>18218</v>
      </c>
      <c r="C3313" t="s">
        <v>22</v>
      </c>
      <c r="D3313" t="s">
        <v>22</v>
      </c>
      <c r="E3313" t="s">
        <v>14334</v>
      </c>
      <c r="F3313" t="s">
        <v>13347</v>
      </c>
      <c r="G3313" t="s">
        <v>22</v>
      </c>
      <c r="H3313" t="s">
        <v>22</v>
      </c>
      <c r="I3313" t="s">
        <v>22</v>
      </c>
      <c r="J3313" t="s">
        <v>22</v>
      </c>
      <c r="K3313" t="s">
        <v>22</v>
      </c>
      <c r="L3313" t="s">
        <v>22</v>
      </c>
      <c r="M3313" t="s">
        <v>18218</v>
      </c>
      <c r="N3313" t="s">
        <v>22</v>
      </c>
      <c r="O3313" t="s">
        <v>22</v>
      </c>
    </row>
    <row r="3314" spans="1:15" x14ac:dyDescent="0.35">
      <c r="A3314" t="s">
        <v>10297</v>
      </c>
      <c r="B3314" t="s">
        <v>18219</v>
      </c>
      <c r="C3314" t="s">
        <v>22</v>
      </c>
      <c r="D3314" t="s">
        <v>22</v>
      </c>
      <c r="E3314" t="s">
        <v>14334</v>
      </c>
      <c r="F3314" t="s">
        <v>13347</v>
      </c>
      <c r="G3314" t="s">
        <v>22</v>
      </c>
      <c r="H3314" t="s">
        <v>22</v>
      </c>
      <c r="I3314" t="s">
        <v>22</v>
      </c>
      <c r="J3314" t="s">
        <v>22</v>
      </c>
      <c r="K3314" t="s">
        <v>22</v>
      </c>
      <c r="L3314" t="s">
        <v>22</v>
      </c>
      <c r="M3314" t="s">
        <v>18219</v>
      </c>
      <c r="N3314" t="s">
        <v>22</v>
      </c>
      <c r="O3314" t="s">
        <v>22</v>
      </c>
    </row>
    <row r="3315" spans="1:15" x14ac:dyDescent="0.35">
      <c r="A3315" t="s">
        <v>11096</v>
      </c>
      <c r="B3315" t="s">
        <v>18220</v>
      </c>
      <c r="C3315" t="s">
        <v>22</v>
      </c>
      <c r="D3315" t="s">
        <v>22</v>
      </c>
      <c r="E3315" t="s">
        <v>14334</v>
      </c>
      <c r="F3315" t="s">
        <v>13347</v>
      </c>
      <c r="G3315" t="s">
        <v>22</v>
      </c>
      <c r="H3315" t="s">
        <v>22</v>
      </c>
      <c r="I3315" t="s">
        <v>22</v>
      </c>
      <c r="J3315" t="s">
        <v>22</v>
      </c>
      <c r="K3315" t="s">
        <v>22</v>
      </c>
      <c r="L3315" t="s">
        <v>22</v>
      </c>
      <c r="M3315" t="s">
        <v>11126</v>
      </c>
      <c r="N3315" t="s">
        <v>22</v>
      </c>
      <c r="O3315" t="s">
        <v>22</v>
      </c>
    </row>
    <row r="3316" spans="1:15" x14ac:dyDescent="0.35">
      <c r="A3316" t="s">
        <v>11105</v>
      </c>
      <c r="B3316" t="s">
        <v>18221</v>
      </c>
      <c r="C3316" t="s">
        <v>22</v>
      </c>
      <c r="D3316" t="s">
        <v>22</v>
      </c>
      <c r="E3316" t="s">
        <v>13352</v>
      </c>
      <c r="F3316" t="s">
        <v>13351</v>
      </c>
      <c r="G3316" t="s">
        <v>22</v>
      </c>
      <c r="H3316" t="s">
        <v>22</v>
      </c>
      <c r="I3316" t="s">
        <v>22</v>
      </c>
      <c r="J3316" t="s">
        <v>22</v>
      </c>
      <c r="K3316" t="s">
        <v>22</v>
      </c>
      <c r="L3316" t="s">
        <v>22</v>
      </c>
      <c r="M3316" t="s">
        <v>18222</v>
      </c>
      <c r="N3316" t="s">
        <v>22</v>
      </c>
      <c r="O3316" t="s">
        <v>22</v>
      </c>
    </row>
    <row r="3317" spans="1:15" x14ac:dyDescent="0.35">
      <c r="A3317" t="s">
        <v>18223</v>
      </c>
      <c r="B3317" t="s">
        <v>18224</v>
      </c>
      <c r="C3317" t="s">
        <v>22</v>
      </c>
      <c r="D3317" t="s">
        <v>22</v>
      </c>
      <c r="E3317" t="s">
        <v>13352</v>
      </c>
      <c r="F3317" t="s">
        <v>13347</v>
      </c>
      <c r="G3317" t="s">
        <v>22</v>
      </c>
      <c r="H3317" t="s">
        <v>7054</v>
      </c>
      <c r="I3317" t="s">
        <v>22</v>
      </c>
      <c r="J3317" t="s">
        <v>22</v>
      </c>
      <c r="K3317" t="s">
        <v>22</v>
      </c>
      <c r="L3317" t="s">
        <v>22</v>
      </c>
      <c r="M3317" t="s">
        <v>18224</v>
      </c>
      <c r="N3317" t="s">
        <v>22</v>
      </c>
      <c r="O3317" t="s">
        <v>22</v>
      </c>
    </row>
    <row r="3318" spans="1:15" x14ac:dyDescent="0.35">
      <c r="A3318" t="s">
        <v>10112</v>
      </c>
      <c r="B3318" t="s">
        <v>18225</v>
      </c>
      <c r="C3318" t="s">
        <v>22</v>
      </c>
      <c r="D3318" t="s">
        <v>22</v>
      </c>
      <c r="E3318" t="s">
        <v>14334</v>
      </c>
      <c r="F3318" t="s">
        <v>13347</v>
      </c>
      <c r="G3318" t="s">
        <v>22</v>
      </c>
      <c r="H3318" t="s">
        <v>490</v>
      </c>
      <c r="I3318" t="s">
        <v>22</v>
      </c>
      <c r="J3318" t="s">
        <v>22</v>
      </c>
      <c r="K3318" t="s">
        <v>22</v>
      </c>
      <c r="L3318" t="s">
        <v>22</v>
      </c>
      <c r="M3318" t="s">
        <v>18226</v>
      </c>
      <c r="N3318" t="s">
        <v>22</v>
      </c>
      <c r="O3318" t="s">
        <v>22</v>
      </c>
    </row>
    <row r="3319" spans="1:15" x14ac:dyDescent="0.35">
      <c r="A3319" t="s">
        <v>9754</v>
      </c>
      <c r="B3319" t="s">
        <v>18227</v>
      </c>
      <c r="C3319" t="s">
        <v>22</v>
      </c>
      <c r="D3319" t="s">
        <v>22</v>
      </c>
      <c r="E3319" t="s">
        <v>14334</v>
      </c>
      <c r="F3319" t="s">
        <v>13347</v>
      </c>
      <c r="G3319" t="s">
        <v>22</v>
      </c>
      <c r="H3319" t="s">
        <v>22</v>
      </c>
      <c r="I3319" t="s">
        <v>22</v>
      </c>
      <c r="J3319" t="s">
        <v>22</v>
      </c>
      <c r="K3319" t="s">
        <v>22</v>
      </c>
      <c r="L3319" t="s">
        <v>22</v>
      </c>
      <c r="M3319" t="s">
        <v>18228</v>
      </c>
      <c r="N3319" t="s">
        <v>22</v>
      </c>
      <c r="O3319" t="s">
        <v>22</v>
      </c>
    </row>
    <row r="3320" spans="1:15" x14ac:dyDescent="0.35">
      <c r="A3320" t="s">
        <v>9767</v>
      </c>
      <c r="B3320" t="s">
        <v>18229</v>
      </c>
      <c r="C3320" t="s">
        <v>22</v>
      </c>
      <c r="D3320" t="s">
        <v>22</v>
      </c>
      <c r="E3320" t="s">
        <v>14334</v>
      </c>
      <c r="F3320" t="s">
        <v>13347</v>
      </c>
      <c r="G3320" t="s">
        <v>22</v>
      </c>
      <c r="H3320" t="s">
        <v>7052</v>
      </c>
      <c r="I3320" t="s">
        <v>22</v>
      </c>
      <c r="J3320" t="s">
        <v>22</v>
      </c>
      <c r="K3320" t="s">
        <v>22</v>
      </c>
      <c r="L3320" t="s">
        <v>22</v>
      </c>
      <c r="M3320" t="s">
        <v>18229</v>
      </c>
      <c r="N3320" t="s">
        <v>22</v>
      </c>
      <c r="O3320" t="s">
        <v>22</v>
      </c>
    </row>
    <row r="3321" spans="1:15" x14ac:dyDescent="0.35">
      <c r="A3321" t="s">
        <v>8949</v>
      </c>
      <c r="B3321" t="s">
        <v>18230</v>
      </c>
      <c r="C3321" t="s">
        <v>22</v>
      </c>
      <c r="D3321" t="s">
        <v>22</v>
      </c>
      <c r="E3321" t="s">
        <v>14334</v>
      </c>
      <c r="F3321" t="s">
        <v>13347</v>
      </c>
      <c r="G3321" t="s">
        <v>22</v>
      </c>
      <c r="H3321" t="s">
        <v>7052</v>
      </c>
      <c r="I3321" t="s">
        <v>22</v>
      </c>
      <c r="J3321" t="s">
        <v>22</v>
      </c>
      <c r="K3321" t="s">
        <v>22</v>
      </c>
      <c r="L3321" t="s">
        <v>22</v>
      </c>
      <c r="M3321" t="s">
        <v>18230</v>
      </c>
      <c r="N3321" t="s">
        <v>22</v>
      </c>
      <c r="O3321" t="s">
        <v>22</v>
      </c>
    </row>
    <row r="3322" spans="1:15" x14ac:dyDescent="0.35">
      <c r="A3322" t="s">
        <v>8949</v>
      </c>
      <c r="B3322" t="s">
        <v>18231</v>
      </c>
      <c r="C3322" t="s">
        <v>22</v>
      </c>
      <c r="D3322" t="s">
        <v>22</v>
      </c>
      <c r="E3322" t="s">
        <v>14334</v>
      </c>
      <c r="F3322" t="s">
        <v>13347</v>
      </c>
      <c r="G3322" t="s">
        <v>22</v>
      </c>
      <c r="H3322" t="s">
        <v>22</v>
      </c>
      <c r="I3322" t="s">
        <v>22</v>
      </c>
      <c r="J3322" t="s">
        <v>22</v>
      </c>
      <c r="K3322" t="s">
        <v>22</v>
      </c>
      <c r="L3322" t="s">
        <v>22</v>
      </c>
      <c r="M3322" t="s">
        <v>18231</v>
      </c>
      <c r="N3322" t="s">
        <v>22</v>
      </c>
      <c r="O3322" t="s">
        <v>22</v>
      </c>
    </row>
    <row r="3323" spans="1:15" x14ac:dyDescent="0.35">
      <c r="A3323" t="s">
        <v>8949</v>
      </c>
      <c r="B3323" t="s">
        <v>18232</v>
      </c>
      <c r="C3323" t="s">
        <v>22</v>
      </c>
      <c r="D3323" t="s">
        <v>22</v>
      </c>
      <c r="E3323" t="s">
        <v>14334</v>
      </c>
      <c r="F3323" t="s">
        <v>13347</v>
      </c>
      <c r="G3323" t="s">
        <v>22</v>
      </c>
      <c r="H3323" t="s">
        <v>7052</v>
      </c>
      <c r="I3323" t="s">
        <v>22</v>
      </c>
      <c r="J3323" t="s">
        <v>22</v>
      </c>
      <c r="K3323" t="s">
        <v>22</v>
      </c>
      <c r="L3323" t="s">
        <v>22</v>
      </c>
      <c r="M3323" t="s">
        <v>18232</v>
      </c>
      <c r="N3323" t="s">
        <v>22</v>
      </c>
      <c r="O3323" t="s">
        <v>22</v>
      </c>
    </row>
    <row r="3324" spans="1:15" x14ac:dyDescent="0.35">
      <c r="A3324" t="s">
        <v>8949</v>
      </c>
      <c r="B3324" t="s">
        <v>18233</v>
      </c>
      <c r="C3324" t="s">
        <v>22</v>
      </c>
      <c r="D3324" t="s">
        <v>22</v>
      </c>
      <c r="E3324" t="s">
        <v>14334</v>
      </c>
      <c r="F3324" t="s">
        <v>13347</v>
      </c>
      <c r="G3324" t="s">
        <v>22</v>
      </c>
      <c r="H3324" t="s">
        <v>7052</v>
      </c>
      <c r="I3324" t="s">
        <v>22</v>
      </c>
      <c r="J3324" t="s">
        <v>22</v>
      </c>
      <c r="K3324" t="s">
        <v>22</v>
      </c>
      <c r="L3324" t="s">
        <v>22</v>
      </c>
      <c r="M3324" t="s">
        <v>18233</v>
      </c>
      <c r="N3324" t="s">
        <v>22</v>
      </c>
      <c r="O3324" t="s">
        <v>22</v>
      </c>
    </row>
    <row r="3325" spans="1:15" x14ac:dyDescent="0.35">
      <c r="A3325" t="s">
        <v>8964</v>
      </c>
      <c r="B3325" t="s">
        <v>18234</v>
      </c>
      <c r="C3325" t="s">
        <v>22</v>
      </c>
      <c r="D3325" t="s">
        <v>22</v>
      </c>
      <c r="E3325" t="s">
        <v>14334</v>
      </c>
      <c r="F3325" t="s">
        <v>13347</v>
      </c>
      <c r="G3325" t="s">
        <v>22</v>
      </c>
      <c r="H3325" t="s">
        <v>7046</v>
      </c>
      <c r="I3325" t="s">
        <v>22</v>
      </c>
      <c r="J3325" t="s">
        <v>22</v>
      </c>
      <c r="K3325" t="s">
        <v>22</v>
      </c>
      <c r="L3325" t="s">
        <v>22</v>
      </c>
      <c r="M3325" t="s">
        <v>18234</v>
      </c>
      <c r="N3325" t="s">
        <v>22</v>
      </c>
      <c r="O3325" t="s">
        <v>22</v>
      </c>
    </row>
    <row r="3326" spans="1:15" x14ac:dyDescent="0.35">
      <c r="A3326" t="s">
        <v>8964</v>
      </c>
      <c r="B3326" t="s">
        <v>18235</v>
      </c>
      <c r="C3326" t="s">
        <v>22</v>
      </c>
      <c r="D3326" t="s">
        <v>22</v>
      </c>
      <c r="E3326" t="s">
        <v>14334</v>
      </c>
      <c r="F3326" t="s">
        <v>13347</v>
      </c>
      <c r="G3326" t="s">
        <v>22</v>
      </c>
      <c r="H3326" t="s">
        <v>7052</v>
      </c>
      <c r="I3326" t="s">
        <v>22</v>
      </c>
      <c r="J3326" t="s">
        <v>22</v>
      </c>
      <c r="K3326" t="s">
        <v>22</v>
      </c>
      <c r="L3326" t="s">
        <v>22</v>
      </c>
      <c r="M3326" t="s">
        <v>18235</v>
      </c>
      <c r="N3326" t="s">
        <v>22</v>
      </c>
      <c r="O3326" t="s">
        <v>22</v>
      </c>
    </row>
    <row r="3327" spans="1:15" x14ac:dyDescent="0.35">
      <c r="A3327" t="s">
        <v>8964</v>
      </c>
      <c r="B3327" t="s">
        <v>18236</v>
      </c>
      <c r="C3327" t="s">
        <v>22</v>
      </c>
      <c r="D3327" t="s">
        <v>22</v>
      </c>
      <c r="E3327" t="s">
        <v>14334</v>
      </c>
      <c r="F3327" t="s">
        <v>13347</v>
      </c>
      <c r="G3327" t="s">
        <v>22</v>
      </c>
      <c r="H3327" t="s">
        <v>7052</v>
      </c>
      <c r="I3327" t="s">
        <v>22</v>
      </c>
      <c r="J3327" t="s">
        <v>22</v>
      </c>
      <c r="K3327" t="s">
        <v>22</v>
      </c>
      <c r="L3327" t="s">
        <v>22</v>
      </c>
      <c r="M3327" t="s">
        <v>18236</v>
      </c>
      <c r="N3327" t="s">
        <v>22</v>
      </c>
      <c r="O3327" t="s">
        <v>22</v>
      </c>
    </row>
    <row r="3328" spans="1:15" x14ac:dyDescent="0.35">
      <c r="A3328" t="s">
        <v>8964</v>
      </c>
      <c r="B3328" t="s">
        <v>18237</v>
      </c>
      <c r="C3328" t="s">
        <v>22</v>
      </c>
      <c r="D3328" t="s">
        <v>22</v>
      </c>
      <c r="E3328" t="s">
        <v>13352</v>
      </c>
      <c r="F3328" t="s">
        <v>13351</v>
      </c>
      <c r="G3328" t="s">
        <v>22</v>
      </c>
      <c r="H3328" t="s">
        <v>7054</v>
      </c>
      <c r="I3328" t="s">
        <v>22</v>
      </c>
      <c r="J3328" t="s">
        <v>22</v>
      </c>
      <c r="K3328" t="s">
        <v>22</v>
      </c>
      <c r="L3328">
        <v>305</v>
      </c>
      <c r="M3328" t="s">
        <v>18238</v>
      </c>
      <c r="N3328" t="s">
        <v>22</v>
      </c>
      <c r="O3328" t="s">
        <v>22</v>
      </c>
    </row>
    <row r="3329" spans="1:15" x14ac:dyDescent="0.35">
      <c r="A3329" t="s">
        <v>8964</v>
      </c>
      <c r="B3329" t="s">
        <v>18239</v>
      </c>
      <c r="C3329" t="s">
        <v>22</v>
      </c>
      <c r="D3329" t="s">
        <v>22</v>
      </c>
      <c r="E3329" t="s">
        <v>14334</v>
      </c>
      <c r="F3329" t="s">
        <v>13347</v>
      </c>
      <c r="G3329" t="s">
        <v>22</v>
      </c>
      <c r="H3329" t="s">
        <v>22</v>
      </c>
      <c r="I3329" t="s">
        <v>22</v>
      </c>
      <c r="J3329" t="s">
        <v>22</v>
      </c>
      <c r="K3329" t="s">
        <v>22</v>
      </c>
      <c r="L3329" t="s">
        <v>22</v>
      </c>
      <c r="M3329" t="s">
        <v>18239</v>
      </c>
      <c r="N3329" t="s">
        <v>22</v>
      </c>
      <c r="O3329" t="s">
        <v>22</v>
      </c>
    </row>
    <row r="3330" spans="1:15" x14ac:dyDescent="0.35">
      <c r="A3330" t="s">
        <v>8964</v>
      </c>
      <c r="B3330" t="s">
        <v>18240</v>
      </c>
      <c r="C3330" t="s">
        <v>22</v>
      </c>
      <c r="D3330" t="s">
        <v>22</v>
      </c>
      <c r="E3330" t="s">
        <v>14334</v>
      </c>
      <c r="F3330" t="s">
        <v>13347</v>
      </c>
      <c r="G3330" t="s">
        <v>22</v>
      </c>
      <c r="H3330" t="s">
        <v>22</v>
      </c>
      <c r="I3330" t="s">
        <v>22</v>
      </c>
      <c r="J3330" t="s">
        <v>22</v>
      </c>
      <c r="K3330" t="s">
        <v>22</v>
      </c>
      <c r="L3330" t="s">
        <v>22</v>
      </c>
      <c r="M3330" t="s">
        <v>18241</v>
      </c>
      <c r="N3330" t="s">
        <v>22</v>
      </c>
      <c r="O3330" t="s">
        <v>22</v>
      </c>
    </row>
    <row r="3331" spans="1:15" x14ac:dyDescent="0.35">
      <c r="A3331" t="s">
        <v>8964</v>
      </c>
      <c r="B3331" t="s">
        <v>18242</v>
      </c>
      <c r="C3331" t="s">
        <v>22</v>
      </c>
      <c r="D3331" t="s">
        <v>22</v>
      </c>
      <c r="E3331" t="s">
        <v>14334</v>
      </c>
      <c r="F3331" t="s">
        <v>13347</v>
      </c>
      <c r="G3331" t="s">
        <v>22</v>
      </c>
      <c r="H3331" t="s">
        <v>22</v>
      </c>
      <c r="I3331" t="s">
        <v>22</v>
      </c>
      <c r="J3331" t="s">
        <v>22</v>
      </c>
      <c r="K3331" t="s">
        <v>22</v>
      </c>
      <c r="L3331" t="s">
        <v>22</v>
      </c>
      <c r="M3331" t="s">
        <v>18243</v>
      </c>
      <c r="N3331" t="s">
        <v>22</v>
      </c>
      <c r="O3331" t="s">
        <v>22</v>
      </c>
    </row>
    <row r="3332" spans="1:15" x14ac:dyDescent="0.35">
      <c r="A3332" t="s">
        <v>8964</v>
      </c>
      <c r="B3332" t="s">
        <v>18244</v>
      </c>
      <c r="C3332" t="s">
        <v>22</v>
      </c>
      <c r="D3332" t="s">
        <v>22</v>
      </c>
      <c r="E3332" t="s">
        <v>14334</v>
      </c>
      <c r="F3332" t="s">
        <v>13347</v>
      </c>
      <c r="G3332" t="s">
        <v>22</v>
      </c>
      <c r="H3332" t="s">
        <v>7052</v>
      </c>
      <c r="I3332" t="s">
        <v>22</v>
      </c>
      <c r="J3332" t="s">
        <v>22</v>
      </c>
      <c r="K3332" t="s">
        <v>22</v>
      </c>
      <c r="L3332" t="s">
        <v>22</v>
      </c>
      <c r="M3332" t="s">
        <v>18244</v>
      </c>
      <c r="N3332" t="s">
        <v>22</v>
      </c>
      <c r="O3332" t="s">
        <v>22</v>
      </c>
    </row>
    <row r="3333" spans="1:15" x14ac:dyDescent="0.35">
      <c r="A3333" t="s">
        <v>8964</v>
      </c>
      <c r="B3333" t="s">
        <v>18245</v>
      </c>
      <c r="C3333" t="s">
        <v>22</v>
      </c>
      <c r="D3333" t="s">
        <v>22</v>
      </c>
      <c r="E3333" t="s">
        <v>14349</v>
      </c>
      <c r="F3333" t="s">
        <v>13347</v>
      </c>
      <c r="G3333" t="s">
        <v>22</v>
      </c>
      <c r="H3333" t="s">
        <v>490</v>
      </c>
      <c r="I3333" t="s">
        <v>18246</v>
      </c>
      <c r="J3333" t="s">
        <v>22</v>
      </c>
      <c r="K3333" t="s">
        <v>22</v>
      </c>
      <c r="L3333" t="s">
        <v>22</v>
      </c>
      <c r="M3333" t="s">
        <v>18245</v>
      </c>
      <c r="N3333" t="s">
        <v>22</v>
      </c>
      <c r="O3333" t="s">
        <v>22</v>
      </c>
    </row>
    <row r="3334" spans="1:15" x14ac:dyDescent="0.35">
      <c r="A3334" t="s">
        <v>8964</v>
      </c>
      <c r="B3334" t="s">
        <v>18247</v>
      </c>
      <c r="C3334" t="s">
        <v>22</v>
      </c>
      <c r="D3334" t="s">
        <v>22</v>
      </c>
      <c r="E3334" t="s">
        <v>14334</v>
      </c>
      <c r="F3334" t="s">
        <v>13347</v>
      </c>
      <c r="G3334" t="s">
        <v>22</v>
      </c>
      <c r="H3334" t="s">
        <v>7052</v>
      </c>
      <c r="I3334" t="s">
        <v>22</v>
      </c>
      <c r="J3334" t="s">
        <v>22</v>
      </c>
      <c r="K3334" t="s">
        <v>22</v>
      </c>
      <c r="L3334" t="s">
        <v>22</v>
      </c>
      <c r="M3334" t="s">
        <v>18247</v>
      </c>
      <c r="N3334" t="s">
        <v>22</v>
      </c>
      <c r="O3334" t="s">
        <v>22</v>
      </c>
    </row>
    <row r="3335" spans="1:15" x14ac:dyDescent="0.35">
      <c r="A3335" t="s">
        <v>8964</v>
      </c>
      <c r="B3335" t="s">
        <v>18248</v>
      </c>
      <c r="C3335" t="s">
        <v>22</v>
      </c>
      <c r="D3335" t="s">
        <v>22</v>
      </c>
      <c r="E3335" t="s">
        <v>14334</v>
      </c>
      <c r="F3335" t="s">
        <v>13347</v>
      </c>
      <c r="G3335" t="s">
        <v>22</v>
      </c>
      <c r="H3335" t="s">
        <v>7052</v>
      </c>
      <c r="I3335" t="s">
        <v>18249</v>
      </c>
      <c r="J3335" t="s">
        <v>22</v>
      </c>
      <c r="K3335" t="s">
        <v>22</v>
      </c>
      <c r="L3335" t="s">
        <v>22</v>
      </c>
      <c r="M3335" t="s">
        <v>18248</v>
      </c>
      <c r="N3335" t="s">
        <v>22</v>
      </c>
      <c r="O3335" t="s">
        <v>22</v>
      </c>
    </row>
    <row r="3336" spans="1:15" x14ac:dyDescent="0.35">
      <c r="A3336" t="s">
        <v>8964</v>
      </c>
      <c r="B3336" t="s">
        <v>18250</v>
      </c>
      <c r="C3336" t="s">
        <v>22</v>
      </c>
      <c r="D3336" t="s">
        <v>22</v>
      </c>
      <c r="E3336" t="s">
        <v>14334</v>
      </c>
      <c r="F3336" t="s">
        <v>13347</v>
      </c>
      <c r="G3336" t="s">
        <v>22</v>
      </c>
      <c r="H3336" t="s">
        <v>7052</v>
      </c>
      <c r="I3336" t="s">
        <v>22</v>
      </c>
      <c r="J3336" t="s">
        <v>22</v>
      </c>
      <c r="K3336" t="s">
        <v>22</v>
      </c>
      <c r="L3336" t="s">
        <v>22</v>
      </c>
      <c r="M3336" t="s">
        <v>18250</v>
      </c>
      <c r="N3336" t="s">
        <v>22</v>
      </c>
      <c r="O3336" t="s">
        <v>22</v>
      </c>
    </row>
    <row r="3337" spans="1:15" x14ac:dyDescent="0.35">
      <c r="A3337" t="s">
        <v>8964</v>
      </c>
      <c r="B3337" t="s">
        <v>16919</v>
      </c>
      <c r="C3337" t="s">
        <v>22</v>
      </c>
      <c r="D3337" t="s">
        <v>22</v>
      </c>
      <c r="E3337" t="s">
        <v>14349</v>
      </c>
      <c r="F3337" t="s">
        <v>13347</v>
      </c>
      <c r="G3337" t="s">
        <v>22</v>
      </c>
      <c r="H3337" t="s">
        <v>490</v>
      </c>
      <c r="I3337" t="s">
        <v>16918</v>
      </c>
      <c r="J3337" t="s">
        <v>22</v>
      </c>
      <c r="K3337" t="s">
        <v>22</v>
      </c>
      <c r="L3337" t="s">
        <v>22</v>
      </c>
      <c r="M3337" t="s">
        <v>16919</v>
      </c>
      <c r="N3337" t="s">
        <v>22</v>
      </c>
      <c r="O3337" t="s">
        <v>22</v>
      </c>
    </row>
    <row r="3338" spans="1:15" x14ac:dyDescent="0.35">
      <c r="A3338" t="s">
        <v>8964</v>
      </c>
      <c r="B3338" t="s">
        <v>18251</v>
      </c>
      <c r="C3338" t="s">
        <v>22</v>
      </c>
      <c r="D3338" t="s">
        <v>22</v>
      </c>
      <c r="E3338" t="s">
        <v>14334</v>
      </c>
      <c r="F3338" t="s">
        <v>13347</v>
      </c>
      <c r="G3338" t="s">
        <v>22</v>
      </c>
      <c r="H3338" t="s">
        <v>7052</v>
      </c>
      <c r="I3338" t="s">
        <v>22</v>
      </c>
      <c r="J3338" t="s">
        <v>22</v>
      </c>
      <c r="K3338" t="s">
        <v>22</v>
      </c>
      <c r="L3338" t="s">
        <v>22</v>
      </c>
      <c r="M3338" t="s">
        <v>18251</v>
      </c>
      <c r="N3338" t="s">
        <v>22</v>
      </c>
      <c r="O3338" t="s">
        <v>22</v>
      </c>
    </row>
    <row r="3339" spans="1:15" x14ac:dyDescent="0.35">
      <c r="A3339" t="s">
        <v>8964</v>
      </c>
      <c r="B3339" t="s">
        <v>18252</v>
      </c>
      <c r="C3339" t="s">
        <v>22</v>
      </c>
      <c r="D3339" t="s">
        <v>22</v>
      </c>
      <c r="E3339" t="s">
        <v>14334</v>
      </c>
      <c r="F3339" t="s">
        <v>13347</v>
      </c>
      <c r="G3339" t="s">
        <v>22</v>
      </c>
      <c r="H3339" t="s">
        <v>7052</v>
      </c>
      <c r="I3339" t="s">
        <v>7035</v>
      </c>
      <c r="J3339" t="s">
        <v>22</v>
      </c>
      <c r="K3339" t="s">
        <v>22</v>
      </c>
      <c r="L3339" t="s">
        <v>22</v>
      </c>
      <c r="M3339" t="s">
        <v>18252</v>
      </c>
      <c r="N3339" t="s">
        <v>22</v>
      </c>
      <c r="O3339" t="s">
        <v>22</v>
      </c>
    </row>
    <row r="3340" spans="1:15" x14ac:dyDescent="0.35">
      <c r="A3340" t="s">
        <v>8964</v>
      </c>
      <c r="B3340" t="s">
        <v>18253</v>
      </c>
      <c r="C3340" t="s">
        <v>22</v>
      </c>
      <c r="D3340" t="s">
        <v>22</v>
      </c>
      <c r="E3340" t="s">
        <v>14334</v>
      </c>
      <c r="F3340" t="s">
        <v>13347</v>
      </c>
      <c r="G3340" t="s">
        <v>22</v>
      </c>
      <c r="H3340" t="s">
        <v>7052</v>
      </c>
      <c r="I3340" t="s">
        <v>22</v>
      </c>
      <c r="J3340" t="s">
        <v>22</v>
      </c>
      <c r="K3340" t="s">
        <v>22</v>
      </c>
      <c r="L3340" t="s">
        <v>22</v>
      </c>
      <c r="M3340" t="s">
        <v>18253</v>
      </c>
      <c r="N3340" t="s">
        <v>22</v>
      </c>
      <c r="O3340" t="s">
        <v>22</v>
      </c>
    </row>
    <row r="3341" spans="1:15" x14ac:dyDescent="0.35">
      <c r="A3341" t="s">
        <v>8964</v>
      </c>
      <c r="B3341" t="s">
        <v>18254</v>
      </c>
      <c r="C3341" t="s">
        <v>22</v>
      </c>
      <c r="D3341" t="s">
        <v>22</v>
      </c>
      <c r="E3341" t="s">
        <v>14334</v>
      </c>
      <c r="F3341" t="s">
        <v>13347</v>
      </c>
      <c r="G3341" t="s">
        <v>22</v>
      </c>
      <c r="H3341" t="s">
        <v>7052</v>
      </c>
      <c r="I3341" t="s">
        <v>22</v>
      </c>
      <c r="J3341" t="s">
        <v>22</v>
      </c>
      <c r="K3341" t="s">
        <v>22</v>
      </c>
      <c r="L3341" t="s">
        <v>22</v>
      </c>
      <c r="M3341" t="s">
        <v>18254</v>
      </c>
      <c r="N3341" t="s">
        <v>22</v>
      </c>
      <c r="O3341" t="s">
        <v>22</v>
      </c>
    </row>
    <row r="3342" spans="1:15" x14ac:dyDescent="0.35">
      <c r="A3342" t="s">
        <v>8964</v>
      </c>
      <c r="B3342" t="s">
        <v>18255</v>
      </c>
      <c r="C3342" t="s">
        <v>22</v>
      </c>
      <c r="D3342" t="s">
        <v>22</v>
      </c>
      <c r="E3342" t="s">
        <v>14334</v>
      </c>
      <c r="F3342" t="s">
        <v>13347</v>
      </c>
      <c r="G3342" t="s">
        <v>22</v>
      </c>
      <c r="H3342" t="s">
        <v>7052</v>
      </c>
      <c r="I3342" t="s">
        <v>22</v>
      </c>
      <c r="J3342" t="s">
        <v>22</v>
      </c>
      <c r="K3342" t="s">
        <v>22</v>
      </c>
      <c r="L3342" t="s">
        <v>22</v>
      </c>
      <c r="M3342" t="s">
        <v>18255</v>
      </c>
      <c r="N3342" t="s">
        <v>22</v>
      </c>
      <c r="O3342" t="s">
        <v>22</v>
      </c>
    </row>
    <row r="3343" spans="1:15" x14ac:dyDescent="0.35">
      <c r="A3343" t="s">
        <v>8964</v>
      </c>
      <c r="B3343" t="s">
        <v>18256</v>
      </c>
      <c r="C3343" t="s">
        <v>22</v>
      </c>
      <c r="D3343" t="s">
        <v>22</v>
      </c>
      <c r="E3343" t="s">
        <v>14334</v>
      </c>
      <c r="F3343" t="s">
        <v>13347</v>
      </c>
      <c r="G3343" t="s">
        <v>22</v>
      </c>
      <c r="H3343" t="s">
        <v>7052</v>
      </c>
      <c r="I3343" t="s">
        <v>22</v>
      </c>
      <c r="J3343" t="s">
        <v>22</v>
      </c>
      <c r="K3343" t="s">
        <v>22</v>
      </c>
      <c r="L3343" t="s">
        <v>22</v>
      </c>
      <c r="M3343" t="s">
        <v>18256</v>
      </c>
      <c r="N3343" t="s">
        <v>22</v>
      </c>
      <c r="O3343" t="s">
        <v>22</v>
      </c>
    </row>
    <row r="3344" spans="1:15" x14ac:dyDescent="0.35">
      <c r="A3344" t="s">
        <v>8964</v>
      </c>
      <c r="B3344" t="s">
        <v>18257</v>
      </c>
      <c r="C3344" t="s">
        <v>22</v>
      </c>
      <c r="D3344" t="s">
        <v>22</v>
      </c>
      <c r="E3344" t="s">
        <v>14334</v>
      </c>
      <c r="F3344" t="s">
        <v>13347</v>
      </c>
      <c r="G3344" t="s">
        <v>22</v>
      </c>
      <c r="H3344" t="s">
        <v>7052</v>
      </c>
      <c r="I3344" t="s">
        <v>22</v>
      </c>
      <c r="J3344" t="s">
        <v>22</v>
      </c>
      <c r="K3344" t="s">
        <v>22</v>
      </c>
      <c r="L3344" t="s">
        <v>22</v>
      </c>
      <c r="M3344" t="s">
        <v>18257</v>
      </c>
      <c r="N3344" t="s">
        <v>22</v>
      </c>
      <c r="O3344" t="s">
        <v>22</v>
      </c>
    </row>
    <row r="3345" spans="1:15" x14ac:dyDescent="0.35">
      <c r="A3345" t="s">
        <v>8964</v>
      </c>
      <c r="B3345" t="s">
        <v>18258</v>
      </c>
      <c r="C3345" t="s">
        <v>22</v>
      </c>
      <c r="D3345" t="s">
        <v>22</v>
      </c>
      <c r="E3345" t="s">
        <v>14334</v>
      </c>
      <c r="F3345" t="s">
        <v>13347</v>
      </c>
      <c r="G3345" t="s">
        <v>22</v>
      </c>
      <c r="H3345" t="s">
        <v>7052</v>
      </c>
      <c r="I3345" t="s">
        <v>22</v>
      </c>
      <c r="J3345" t="s">
        <v>22</v>
      </c>
      <c r="K3345" t="s">
        <v>22</v>
      </c>
      <c r="L3345" t="s">
        <v>22</v>
      </c>
      <c r="M3345" t="s">
        <v>18258</v>
      </c>
      <c r="N3345" t="s">
        <v>22</v>
      </c>
      <c r="O3345" t="s">
        <v>22</v>
      </c>
    </row>
    <row r="3346" spans="1:15" x14ac:dyDescent="0.35">
      <c r="A3346" t="s">
        <v>8964</v>
      </c>
      <c r="B3346" t="s">
        <v>18259</v>
      </c>
      <c r="C3346" t="s">
        <v>22</v>
      </c>
      <c r="D3346" t="s">
        <v>22</v>
      </c>
      <c r="E3346" t="s">
        <v>14334</v>
      </c>
      <c r="F3346" t="s">
        <v>13347</v>
      </c>
      <c r="G3346" t="s">
        <v>22</v>
      </c>
      <c r="H3346" t="s">
        <v>7052</v>
      </c>
      <c r="I3346" t="s">
        <v>22</v>
      </c>
      <c r="J3346" t="s">
        <v>22</v>
      </c>
      <c r="K3346" t="s">
        <v>22</v>
      </c>
      <c r="L3346" t="s">
        <v>22</v>
      </c>
      <c r="M3346" t="s">
        <v>18259</v>
      </c>
      <c r="N3346" t="s">
        <v>22</v>
      </c>
      <c r="O3346" t="s">
        <v>22</v>
      </c>
    </row>
    <row r="3347" spans="1:15" x14ac:dyDescent="0.35">
      <c r="A3347" t="s">
        <v>8964</v>
      </c>
      <c r="B3347" t="s">
        <v>18260</v>
      </c>
      <c r="C3347" t="s">
        <v>22</v>
      </c>
      <c r="D3347" t="s">
        <v>22</v>
      </c>
      <c r="E3347" t="s">
        <v>14334</v>
      </c>
      <c r="F3347" t="s">
        <v>13347</v>
      </c>
      <c r="G3347" t="s">
        <v>22</v>
      </c>
      <c r="H3347" t="s">
        <v>7052</v>
      </c>
      <c r="I3347" t="s">
        <v>22</v>
      </c>
      <c r="J3347" t="s">
        <v>22</v>
      </c>
      <c r="K3347" t="s">
        <v>22</v>
      </c>
      <c r="L3347" t="s">
        <v>22</v>
      </c>
      <c r="M3347" t="s">
        <v>18260</v>
      </c>
      <c r="N3347" t="s">
        <v>22</v>
      </c>
      <c r="O3347" t="s">
        <v>22</v>
      </c>
    </row>
    <row r="3348" spans="1:15" x14ac:dyDescent="0.35">
      <c r="A3348" t="s">
        <v>8964</v>
      </c>
      <c r="B3348" t="s">
        <v>18261</v>
      </c>
      <c r="C3348" t="s">
        <v>22</v>
      </c>
      <c r="D3348" t="s">
        <v>22</v>
      </c>
      <c r="E3348" t="s">
        <v>14334</v>
      </c>
      <c r="F3348" t="s">
        <v>13347</v>
      </c>
      <c r="G3348" t="s">
        <v>22</v>
      </c>
      <c r="H3348" t="s">
        <v>7052</v>
      </c>
      <c r="I3348" t="s">
        <v>22</v>
      </c>
      <c r="J3348" t="s">
        <v>22</v>
      </c>
      <c r="K3348" t="s">
        <v>22</v>
      </c>
      <c r="L3348" t="s">
        <v>22</v>
      </c>
      <c r="M3348" t="s">
        <v>18261</v>
      </c>
      <c r="N3348" t="s">
        <v>22</v>
      </c>
      <c r="O3348" t="s">
        <v>22</v>
      </c>
    </row>
    <row r="3349" spans="1:15" x14ac:dyDescent="0.35">
      <c r="A3349" t="s">
        <v>8964</v>
      </c>
      <c r="B3349" t="s">
        <v>18262</v>
      </c>
      <c r="C3349" t="s">
        <v>22</v>
      </c>
      <c r="D3349" t="s">
        <v>22</v>
      </c>
      <c r="E3349" t="s">
        <v>14334</v>
      </c>
      <c r="F3349" t="s">
        <v>13347</v>
      </c>
      <c r="G3349" t="s">
        <v>22</v>
      </c>
      <c r="H3349" t="s">
        <v>7052</v>
      </c>
      <c r="I3349" t="s">
        <v>22</v>
      </c>
      <c r="J3349" t="s">
        <v>22</v>
      </c>
      <c r="K3349" t="s">
        <v>22</v>
      </c>
      <c r="L3349" t="s">
        <v>22</v>
      </c>
      <c r="M3349" t="s">
        <v>18262</v>
      </c>
      <c r="N3349" t="s">
        <v>22</v>
      </c>
      <c r="O3349" t="s">
        <v>22</v>
      </c>
    </row>
    <row r="3350" spans="1:15" x14ac:dyDescent="0.35">
      <c r="A3350" t="s">
        <v>8964</v>
      </c>
      <c r="B3350" t="s">
        <v>18263</v>
      </c>
      <c r="C3350" t="s">
        <v>22</v>
      </c>
      <c r="D3350" t="s">
        <v>22</v>
      </c>
      <c r="E3350" t="s">
        <v>14334</v>
      </c>
      <c r="F3350" t="s">
        <v>13347</v>
      </c>
      <c r="G3350" t="s">
        <v>22</v>
      </c>
      <c r="H3350" t="s">
        <v>7052</v>
      </c>
      <c r="I3350" t="s">
        <v>22</v>
      </c>
      <c r="J3350" t="s">
        <v>22</v>
      </c>
      <c r="K3350" t="s">
        <v>22</v>
      </c>
      <c r="L3350" t="s">
        <v>22</v>
      </c>
      <c r="M3350" t="s">
        <v>18263</v>
      </c>
      <c r="N3350" t="s">
        <v>22</v>
      </c>
      <c r="O3350" t="s">
        <v>22</v>
      </c>
    </row>
    <row r="3351" spans="1:15" x14ac:dyDescent="0.35">
      <c r="A3351" t="s">
        <v>8964</v>
      </c>
      <c r="B3351" t="s">
        <v>18264</v>
      </c>
      <c r="C3351" t="s">
        <v>22</v>
      </c>
      <c r="D3351" t="s">
        <v>22</v>
      </c>
      <c r="E3351" t="s">
        <v>14334</v>
      </c>
      <c r="F3351" t="s">
        <v>13347</v>
      </c>
      <c r="G3351" t="s">
        <v>22</v>
      </c>
      <c r="H3351" t="s">
        <v>7052</v>
      </c>
      <c r="I3351" t="s">
        <v>22</v>
      </c>
      <c r="J3351" t="s">
        <v>22</v>
      </c>
      <c r="K3351" t="s">
        <v>22</v>
      </c>
      <c r="L3351" t="s">
        <v>22</v>
      </c>
      <c r="M3351" t="s">
        <v>18264</v>
      </c>
      <c r="N3351" t="s">
        <v>22</v>
      </c>
      <c r="O3351" t="s">
        <v>22</v>
      </c>
    </row>
    <row r="3352" spans="1:15" x14ac:dyDescent="0.35">
      <c r="A3352" t="s">
        <v>8964</v>
      </c>
      <c r="B3352" t="s">
        <v>18265</v>
      </c>
      <c r="C3352" t="s">
        <v>22</v>
      </c>
      <c r="D3352" t="s">
        <v>22</v>
      </c>
      <c r="E3352" t="s">
        <v>14334</v>
      </c>
      <c r="F3352" t="s">
        <v>13347</v>
      </c>
      <c r="G3352" t="s">
        <v>22</v>
      </c>
      <c r="H3352" t="s">
        <v>7052</v>
      </c>
      <c r="I3352" t="s">
        <v>22</v>
      </c>
      <c r="J3352" t="s">
        <v>22</v>
      </c>
      <c r="K3352" t="s">
        <v>22</v>
      </c>
      <c r="L3352" t="s">
        <v>22</v>
      </c>
      <c r="M3352" t="s">
        <v>18265</v>
      </c>
      <c r="N3352" t="s">
        <v>22</v>
      </c>
      <c r="O3352" t="s">
        <v>22</v>
      </c>
    </row>
    <row r="3353" spans="1:15" x14ac:dyDescent="0.35">
      <c r="A3353" t="s">
        <v>8964</v>
      </c>
      <c r="B3353" t="s">
        <v>18266</v>
      </c>
      <c r="C3353" t="s">
        <v>22</v>
      </c>
      <c r="D3353" t="s">
        <v>22</v>
      </c>
      <c r="E3353" t="s">
        <v>14334</v>
      </c>
      <c r="F3353" t="s">
        <v>13347</v>
      </c>
      <c r="G3353" t="s">
        <v>22</v>
      </c>
      <c r="H3353" t="s">
        <v>7052</v>
      </c>
      <c r="I3353" t="s">
        <v>22</v>
      </c>
      <c r="J3353" t="s">
        <v>22</v>
      </c>
      <c r="K3353" t="s">
        <v>22</v>
      </c>
      <c r="L3353" t="s">
        <v>22</v>
      </c>
      <c r="M3353" t="s">
        <v>18266</v>
      </c>
      <c r="N3353" t="s">
        <v>22</v>
      </c>
      <c r="O3353" t="s">
        <v>22</v>
      </c>
    </row>
    <row r="3354" spans="1:15" x14ac:dyDescent="0.35">
      <c r="A3354" t="s">
        <v>8964</v>
      </c>
      <c r="B3354" t="s">
        <v>18267</v>
      </c>
      <c r="C3354" t="s">
        <v>22</v>
      </c>
      <c r="D3354" t="s">
        <v>22</v>
      </c>
      <c r="E3354" t="s">
        <v>14334</v>
      </c>
      <c r="F3354" t="s">
        <v>13347</v>
      </c>
      <c r="G3354" t="s">
        <v>22</v>
      </c>
      <c r="H3354" t="s">
        <v>7052</v>
      </c>
      <c r="I3354" t="s">
        <v>22</v>
      </c>
      <c r="J3354" t="s">
        <v>22</v>
      </c>
      <c r="K3354" t="s">
        <v>22</v>
      </c>
      <c r="L3354" t="s">
        <v>22</v>
      </c>
      <c r="M3354" t="s">
        <v>18267</v>
      </c>
      <c r="N3354" t="s">
        <v>22</v>
      </c>
      <c r="O3354" t="s">
        <v>22</v>
      </c>
    </row>
    <row r="3355" spans="1:15" x14ac:dyDescent="0.35">
      <c r="A3355" t="s">
        <v>8964</v>
      </c>
      <c r="B3355" t="s">
        <v>18268</v>
      </c>
      <c r="C3355" t="s">
        <v>22</v>
      </c>
      <c r="D3355" t="s">
        <v>22</v>
      </c>
      <c r="E3355" t="s">
        <v>14334</v>
      </c>
      <c r="F3355" t="s">
        <v>13347</v>
      </c>
      <c r="G3355" t="s">
        <v>22</v>
      </c>
      <c r="H3355" t="s">
        <v>7052</v>
      </c>
      <c r="I3355" t="s">
        <v>22</v>
      </c>
      <c r="J3355" t="s">
        <v>22</v>
      </c>
      <c r="K3355" t="s">
        <v>22</v>
      </c>
      <c r="L3355" t="s">
        <v>22</v>
      </c>
      <c r="M3355" t="s">
        <v>18268</v>
      </c>
      <c r="N3355" t="s">
        <v>22</v>
      </c>
      <c r="O3355" t="s">
        <v>22</v>
      </c>
    </row>
    <row r="3356" spans="1:15" x14ac:dyDescent="0.35">
      <c r="A3356" t="s">
        <v>8964</v>
      </c>
      <c r="B3356" t="s">
        <v>18269</v>
      </c>
      <c r="C3356" t="s">
        <v>22</v>
      </c>
      <c r="D3356" t="s">
        <v>22</v>
      </c>
      <c r="E3356" t="s">
        <v>14334</v>
      </c>
      <c r="F3356" t="s">
        <v>13347</v>
      </c>
      <c r="G3356" t="s">
        <v>22</v>
      </c>
      <c r="H3356" t="s">
        <v>7052</v>
      </c>
      <c r="I3356" t="s">
        <v>22</v>
      </c>
      <c r="J3356" t="s">
        <v>22</v>
      </c>
      <c r="K3356" t="s">
        <v>22</v>
      </c>
      <c r="L3356" t="s">
        <v>22</v>
      </c>
      <c r="M3356" t="s">
        <v>18270</v>
      </c>
      <c r="N3356" t="s">
        <v>22</v>
      </c>
      <c r="O3356" t="s">
        <v>22</v>
      </c>
    </row>
    <row r="3357" spans="1:15" x14ac:dyDescent="0.35">
      <c r="A3357" t="s">
        <v>8964</v>
      </c>
      <c r="B3357" t="s">
        <v>18271</v>
      </c>
      <c r="C3357" t="s">
        <v>22</v>
      </c>
      <c r="D3357" t="s">
        <v>22</v>
      </c>
      <c r="E3357" t="s">
        <v>14334</v>
      </c>
      <c r="F3357" t="s">
        <v>13347</v>
      </c>
      <c r="G3357" t="s">
        <v>22</v>
      </c>
      <c r="H3357" t="s">
        <v>7052</v>
      </c>
      <c r="I3357" t="s">
        <v>22</v>
      </c>
      <c r="J3357" t="s">
        <v>22</v>
      </c>
      <c r="K3357" t="s">
        <v>22</v>
      </c>
      <c r="L3357" t="s">
        <v>22</v>
      </c>
      <c r="M3357" t="s">
        <v>18270</v>
      </c>
      <c r="N3357" t="s">
        <v>22</v>
      </c>
      <c r="O3357" t="s">
        <v>22</v>
      </c>
    </row>
    <row r="3358" spans="1:15" x14ac:dyDescent="0.35">
      <c r="A3358" t="s">
        <v>8964</v>
      </c>
      <c r="B3358" t="s">
        <v>18270</v>
      </c>
      <c r="C3358" t="s">
        <v>22</v>
      </c>
      <c r="D3358" t="s">
        <v>22</v>
      </c>
      <c r="E3358" t="s">
        <v>14334</v>
      </c>
      <c r="F3358" t="s">
        <v>13347</v>
      </c>
      <c r="G3358" t="s">
        <v>22</v>
      </c>
      <c r="H3358" t="s">
        <v>7052</v>
      </c>
      <c r="I3358" t="s">
        <v>22</v>
      </c>
      <c r="J3358" t="s">
        <v>22</v>
      </c>
      <c r="K3358" t="s">
        <v>22</v>
      </c>
      <c r="L3358" t="s">
        <v>22</v>
      </c>
      <c r="M3358" t="s">
        <v>18270</v>
      </c>
    </row>
    <row r="3359" spans="1:15" x14ac:dyDescent="0.35">
      <c r="A3359" t="s">
        <v>8964</v>
      </c>
      <c r="B3359" t="s">
        <v>18272</v>
      </c>
      <c r="C3359" t="s">
        <v>22</v>
      </c>
      <c r="D3359" t="s">
        <v>22</v>
      </c>
      <c r="E3359" t="s">
        <v>14951</v>
      </c>
      <c r="F3359" t="s">
        <v>13347</v>
      </c>
      <c r="G3359" t="s">
        <v>22</v>
      </c>
      <c r="H3359" t="s">
        <v>22</v>
      </c>
      <c r="I3359" t="s">
        <v>7029</v>
      </c>
      <c r="J3359" t="s">
        <v>7035</v>
      </c>
      <c r="K3359" t="s">
        <v>22</v>
      </c>
      <c r="L3359" t="s">
        <v>22</v>
      </c>
      <c r="M3359" t="s">
        <v>18272</v>
      </c>
      <c r="N3359" t="s">
        <v>22</v>
      </c>
      <c r="O3359" t="s">
        <v>22</v>
      </c>
    </row>
    <row r="3360" spans="1:15" x14ac:dyDescent="0.35">
      <c r="A3360" t="s">
        <v>8964</v>
      </c>
      <c r="B3360" t="s">
        <v>18273</v>
      </c>
      <c r="C3360" t="s">
        <v>22</v>
      </c>
      <c r="D3360" t="s">
        <v>22</v>
      </c>
      <c r="E3360" t="s">
        <v>14334</v>
      </c>
      <c r="F3360" t="s">
        <v>13347</v>
      </c>
      <c r="G3360" t="s">
        <v>22</v>
      </c>
      <c r="H3360" t="s">
        <v>22</v>
      </c>
      <c r="I3360" t="s">
        <v>22</v>
      </c>
      <c r="J3360" t="s">
        <v>22</v>
      </c>
      <c r="K3360" t="s">
        <v>22</v>
      </c>
      <c r="L3360" t="s">
        <v>22</v>
      </c>
      <c r="M3360" t="s">
        <v>18273</v>
      </c>
      <c r="N3360" t="s">
        <v>22</v>
      </c>
      <c r="O3360" t="s">
        <v>22</v>
      </c>
    </row>
    <row r="3361" spans="1:15" x14ac:dyDescent="0.35">
      <c r="A3361" t="s">
        <v>8964</v>
      </c>
      <c r="B3361" t="s">
        <v>18274</v>
      </c>
      <c r="C3361" t="s">
        <v>22</v>
      </c>
      <c r="D3361" t="s">
        <v>22</v>
      </c>
      <c r="E3361" t="s">
        <v>14334</v>
      </c>
      <c r="F3361" t="s">
        <v>13347</v>
      </c>
      <c r="G3361" t="s">
        <v>22</v>
      </c>
      <c r="H3361" t="s">
        <v>22</v>
      </c>
      <c r="I3361" t="s">
        <v>22</v>
      </c>
      <c r="J3361" t="s">
        <v>22</v>
      </c>
      <c r="K3361" t="s">
        <v>22</v>
      </c>
      <c r="L3361" t="s">
        <v>22</v>
      </c>
      <c r="M3361" t="s">
        <v>18275</v>
      </c>
      <c r="N3361" t="s">
        <v>22</v>
      </c>
      <c r="O3361" t="s">
        <v>22</v>
      </c>
    </row>
    <row r="3362" spans="1:15" x14ac:dyDescent="0.35">
      <c r="A3362" t="s">
        <v>8964</v>
      </c>
      <c r="B3362" t="s">
        <v>18276</v>
      </c>
      <c r="C3362" t="s">
        <v>22</v>
      </c>
      <c r="D3362" t="s">
        <v>22</v>
      </c>
      <c r="E3362" t="s">
        <v>14334</v>
      </c>
      <c r="F3362" t="s">
        <v>13347</v>
      </c>
      <c r="G3362" t="s">
        <v>22</v>
      </c>
      <c r="H3362" t="s">
        <v>7052</v>
      </c>
      <c r="I3362" t="s">
        <v>22</v>
      </c>
      <c r="J3362" t="s">
        <v>22</v>
      </c>
      <c r="K3362" t="s">
        <v>22</v>
      </c>
      <c r="L3362" t="s">
        <v>22</v>
      </c>
      <c r="M3362" t="s">
        <v>18276</v>
      </c>
      <c r="N3362" t="s">
        <v>22</v>
      </c>
      <c r="O3362" t="s">
        <v>22</v>
      </c>
    </row>
    <row r="3363" spans="1:15" x14ac:dyDescent="0.35">
      <c r="A3363" t="s">
        <v>10519</v>
      </c>
      <c r="B3363" t="s">
        <v>18277</v>
      </c>
      <c r="C3363" t="s">
        <v>22</v>
      </c>
      <c r="D3363" t="s">
        <v>22</v>
      </c>
      <c r="E3363" t="s">
        <v>14334</v>
      </c>
      <c r="F3363" t="s">
        <v>13347</v>
      </c>
      <c r="G3363" t="s">
        <v>22</v>
      </c>
      <c r="H3363" t="s">
        <v>22</v>
      </c>
      <c r="I3363" t="s">
        <v>22</v>
      </c>
      <c r="J3363" t="s">
        <v>22</v>
      </c>
      <c r="K3363" t="s">
        <v>22</v>
      </c>
      <c r="L3363" t="s">
        <v>22</v>
      </c>
      <c r="M3363" t="s">
        <v>18277</v>
      </c>
      <c r="N3363" t="s">
        <v>22</v>
      </c>
      <c r="O3363" t="s">
        <v>22</v>
      </c>
    </row>
    <row r="3364" spans="1:15" x14ac:dyDescent="0.35">
      <c r="A3364" t="s">
        <v>10519</v>
      </c>
      <c r="B3364" t="s">
        <v>18278</v>
      </c>
      <c r="C3364" t="s">
        <v>22</v>
      </c>
      <c r="D3364" t="s">
        <v>22</v>
      </c>
      <c r="E3364" t="s">
        <v>14334</v>
      </c>
      <c r="F3364" t="s">
        <v>13347</v>
      </c>
      <c r="G3364" t="s">
        <v>22</v>
      </c>
      <c r="H3364" t="s">
        <v>7046</v>
      </c>
      <c r="I3364" t="s">
        <v>22</v>
      </c>
      <c r="J3364" t="s">
        <v>22</v>
      </c>
      <c r="K3364" t="s">
        <v>22</v>
      </c>
      <c r="L3364" t="s">
        <v>22</v>
      </c>
      <c r="M3364" t="s">
        <v>18278</v>
      </c>
      <c r="N3364" t="s">
        <v>22</v>
      </c>
      <c r="O3364" t="s">
        <v>22</v>
      </c>
    </row>
    <row r="3365" spans="1:15" x14ac:dyDescent="0.35">
      <c r="A3365" t="s">
        <v>10519</v>
      </c>
      <c r="B3365" t="s">
        <v>18279</v>
      </c>
      <c r="C3365" t="s">
        <v>22</v>
      </c>
      <c r="D3365" t="s">
        <v>22</v>
      </c>
      <c r="E3365" t="s">
        <v>490</v>
      </c>
      <c r="F3365" t="s">
        <v>13351</v>
      </c>
      <c r="G3365" t="s">
        <v>22</v>
      </c>
      <c r="H3365" t="s">
        <v>22</v>
      </c>
      <c r="I3365" t="s">
        <v>22</v>
      </c>
      <c r="J3365" t="s">
        <v>22</v>
      </c>
      <c r="K3365" t="s">
        <v>22</v>
      </c>
      <c r="L3365" t="s">
        <v>22</v>
      </c>
      <c r="M3365" t="s">
        <v>18279</v>
      </c>
      <c r="N3365" t="s">
        <v>22</v>
      </c>
      <c r="O3365" t="s">
        <v>22</v>
      </c>
    </row>
    <row r="3366" spans="1:15" x14ac:dyDescent="0.35">
      <c r="A3366" t="s">
        <v>10519</v>
      </c>
      <c r="B3366" t="s">
        <v>18280</v>
      </c>
      <c r="C3366" t="s">
        <v>22</v>
      </c>
      <c r="D3366" t="s">
        <v>22</v>
      </c>
      <c r="E3366" t="s">
        <v>14334</v>
      </c>
      <c r="F3366" t="s">
        <v>13347</v>
      </c>
      <c r="G3366" t="s">
        <v>22</v>
      </c>
      <c r="H3366" t="s">
        <v>22</v>
      </c>
      <c r="I3366" t="s">
        <v>22</v>
      </c>
      <c r="J3366" t="s">
        <v>22</v>
      </c>
      <c r="K3366" t="s">
        <v>22</v>
      </c>
      <c r="L3366" t="s">
        <v>22</v>
      </c>
      <c r="M3366" t="s">
        <v>18280</v>
      </c>
      <c r="N3366" t="s">
        <v>22</v>
      </c>
      <c r="O3366" t="s">
        <v>22</v>
      </c>
    </row>
    <row r="3367" spans="1:15" x14ac:dyDescent="0.35">
      <c r="A3367" t="s">
        <v>10519</v>
      </c>
      <c r="B3367" t="s">
        <v>18281</v>
      </c>
      <c r="C3367" t="s">
        <v>22</v>
      </c>
      <c r="D3367" t="s">
        <v>22</v>
      </c>
      <c r="E3367" t="s">
        <v>13352</v>
      </c>
      <c r="F3367" t="s">
        <v>13347</v>
      </c>
      <c r="G3367" t="s">
        <v>22</v>
      </c>
      <c r="H3367" t="s">
        <v>22</v>
      </c>
      <c r="I3367" t="s">
        <v>22</v>
      </c>
      <c r="J3367" t="s">
        <v>22</v>
      </c>
      <c r="K3367" t="s">
        <v>22</v>
      </c>
      <c r="L3367" t="s">
        <v>22</v>
      </c>
      <c r="M3367" t="s">
        <v>18281</v>
      </c>
      <c r="N3367" t="s">
        <v>22</v>
      </c>
      <c r="O3367" t="s">
        <v>22</v>
      </c>
    </row>
    <row r="3368" spans="1:15" x14ac:dyDescent="0.35">
      <c r="A3368" t="s">
        <v>10519</v>
      </c>
      <c r="B3368" t="s">
        <v>18282</v>
      </c>
      <c r="C3368" t="s">
        <v>22</v>
      </c>
      <c r="D3368" t="s">
        <v>22</v>
      </c>
      <c r="E3368" t="s">
        <v>14334</v>
      </c>
      <c r="F3368" t="s">
        <v>13347</v>
      </c>
      <c r="G3368" t="s">
        <v>22</v>
      </c>
      <c r="H3368" t="s">
        <v>22</v>
      </c>
      <c r="I3368" t="s">
        <v>22</v>
      </c>
      <c r="J3368" t="s">
        <v>22</v>
      </c>
      <c r="K3368" t="s">
        <v>22</v>
      </c>
      <c r="L3368" t="s">
        <v>22</v>
      </c>
      <c r="M3368" t="s">
        <v>18282</v>
      </c>
      <c r="N3368" t="s">
        <v>22</v>
      </c>
      <c r="O3368" t="s">
        <v>22</v>
      </c>
    </row>
    <row r="3369" spans="1:15" x14ac:dyDescent="0.35">
      <c r="A3369" t="s">
        <v>10519</v>
      </c>
      <c r="B3369" t="s">
        <v>18283</v>
      </c>
      <c r="C3369" t="s">
        <v>22</v>
      </c>
      <c r="D3369" t="s">
        <v>22</v>
      </c>
      <c r="E3369" t="s">
        <v>14334</v>
      </c>
      <c r="F3369" t="s">
        <v>13347</v>
      </c>
      <c r="G3369" t="s">
        <v>22</v>
      </c>
      <c r="H3369" t="s">
        <v>22</v>
      </c>
      <c r="I3369" t="s">
        <v>22</v>
      </c>
      <c r="J3369" t="s">
        <v>22</v>
      </c>
      <c r="K3369" t="s">
        <v>22</v>
      </c>
      <c r="L3369" t="s">
        <v>22</v>
      </c>
      <c r="M3369" t="s">
        <v>18283</v>
      </c>
      <c r="N3369" t="s">
        <v>22</v>
      </c>
      <c r="O3369" t="s">
        <v>22</v>
      </c>
    </row>
    <row r="3370" spans="1:15" x14ac:dyDescent="0.35">
      <c r="A3370" t="s">
        <v>10519</v>
      </c>
      <c r="B3370" t="s">
        <v>18284</v>
      </c>
      <c r="C3370" t="s">
        <v>22</v>
      </c>
      <c r="D3370" t="s">
        <v>22</v>
      </c>
      <c r="E3370" t="s">
        <v>14334</v>
      </c>
      <c r="F3370" t="s">
        <v>13347</v>
      </c>
      <c r="G3370" t="s">
        <v>22</v>
      </c>
      <c r="H3370" t="s">
        <v>22</v>
      </c>
      <c r="I3370" t="s">
        <v>22</v>
      </c>
      <c r="J3370" t="s">
        <v>22</v>
      </c>
      <c r="K3370" t="s">
        <v>22</v>
      </c>
      <c r="L3370" t="s">
        <v>22</v>
      </c>
      <c r="M3370" t="s">
        <v>18284</v>
      </c>
      <c r="N3370" t="s">
        <v>22</v>
      </c>
      <c r="O3370" t="s">
        <v>22</v>
      </c>
    </row>
    <row r="3371" spans="1:15" x14ac:dyDescent="0.35">
      <c r="A3371" t="s">
        <v>10519</v>
      </c>
      <c r="B3371" t="s">
        <v>18285</v>
      </c>
      <c r="C3371" t="s">
        <v>22</v>
      </c>
      <c r="D3371" t="s">
        <v>22</v>
      </c>
      <c r="E3371" t="s">
        <v>14334</v>
      </c>
      <c r="F3371" t="s">
        <v>13347</v>
      </c>
      <c r="G3371" t="s">
        <v>22</v>
      </c>
      <c r="H3371" t="s">
        <v>22</v>
      </c>
      <c r="I3371" t="s">
        <v>22</v>
      </c>
      <c r="J3371" t="s">
        <v>22</v>
      </c>
      <c r="K3371" t="s">
        <v>22</v>
      </c>
      <c r="L3371" t="s">
        <v>22</v>
      </c>
      <c r="M3371" t="s">
        <v>18285</v>
      </c>
      <c r="N3371" t="s">
        <v>22</v>
      </c>
      <c r="O3371" t="s">
        <v>22</v>
      </c>
    </row>
    <row r="3372" spans="1:15" x14ac:dyDescent="0.35">
      <c r="A3372" t="s">
        <v>10519</v>
      </c>
      <c r="B3372" t="s">
        <v>18286</v>
      </c>
      <c r="C3372" t="s">
        <v>22</v>
      </c>
      <c r="D3372" t="s">
        <v>22</v>
      </c>
      <c r="E3372" t="s">
        <v>14334</v>
      </c>
      <c r="F3372" t="s">
        <v>13347</v>
      </c>
      <c r="G3372" t="s">
        <v>22</v>
      </c>
      <c r="H3372" t="s">
        <v>22</v>
      </c>
      <c r="I3372" t="s">
        <v>22</v>
      </c>
      <c r="J3372" t="s">
        <v>22</v>
      </c>
      <c r="K3372" t="s">
        <v>22</v>
      </c>
      <c r="L3372" t="s">
        <v>22</v>
      </c>
      <c r="M3372" t="s">
        <v>18286</v>
      </c>
      <c r="N3372" t="s">
        <v>22</v>
      </c>
      <c r="O3372" t="s">
        <v>22</v>
      </c>
    </row>
    <row r="3373" spans="1:15" x14ac:dyDescent="0.35">
      <c r="A3373" t="s">
        <v>10519</v>
      </c>
      <c r="B3373" t="s">
        <v>18287</v>
      </c>
      <c r="C3373" t="s">
        <v>22</v>
      </c>
      <c r="D3373" t="s">
        <v>22</v>
      </c>
      <c r="E3373" t="s">
        <v>14334</v>
      </c>
      <c r="F3373" t="s">
        <v>13347</v>
      </c>
      <c r="G3373" t="s">
        <v>22</v>
      </c>
      <c r="H3373" t="s">
        <v>22</v>
      </c>
      <c r="I3373" t="s">
        <v>22</v>
      </c>
      <c r="J3373" t="s">
        <v>22</v>
      </c>
      <c r="K3373" t="s">
        <v>22</v>
      </c>
      <c r="L3373" t="s">
        <v>22</v>
      </c>
      <c r="M3373" t="s">
        <v>18287</v>
      </c>
      <c r="N3373" t="s">
        <v>22</v>
      </c>
      <c r="O3373" t="s">
        <v>22</v>
      </c>
    </row>
    <row r="3374" spans="1:15" x14ac:dyDescent="0.35">
      <c r="A3374" t="s">
        <v>10519</v>
      </c>
      <c r="B3374" t="s">
        <v>18288</v>
      </c>
      <c r="C3374" t="s">
        <v>22</v>
      </c>
      <c r="D3374" t="s">
        <v>22</v>
      </c>
      <c r="E3374" t="s">
        <v>14334</v>
      </c>
      <c r="F3374" t="s">
        <v>13347</v>
      </c>
      <c r="G3374" t="s">
        <v>22</v>
      </c>
      <c r="H3374" t="s">
        <v>22</v>
      </c>
      <c r="I3374" t="s">
        <v>22</v>
      </c>
      <c r="J3374" t="s">
        <v>22</v>
      </c>
      <c r="K3374" t="s">
        <v>22</v>
      </c>
      <c r="L3374" t="s">
        <v>22</v>
      </c>
      <c r="M3374" t="s">
        <v>18288</v>
      </c>
      <c r="N3374" t="s">
        <v>22</v>
      </c>
      <c r="O3374" t="s">
        <v>22</v>
      </c>
    </row>
    <row r="3375" spans="1:15" x14ac:dyDescent="0.35">
      <c r="A3375" t="s">
        <v>10519</v>
      </c>
      <c r="B3375" t="s">
        <v>18289</v>
      </c>
      <c r="C3375" t="s">
        <v>22</v>
      </c>
      <c r="D3375" t="s">
        <v>22</v>
      </c>
      <c r="E3375" t="s">
        <v>14334</v>
      </c>
      <c r="F3375" t="s">
        <v>13347</v>
      </c>
      <c r="G3375" t="s">
        <v>22</v>
      </c>
      <c r="H3375" t="s">
        <v>7052</v>
      </c>
      <c r="I3375" t="s">
        <v>22</v>
      </c>
      <c r="J3375" t="s">
        <v>22</v>
      </c>
      <c r="K3375" t="s">
        <v>22</v>
      </c>
      <c r="L3375" t="s">
        <v>22</v>
      </c>
      <c r="M3375" t="s">
        <v>18289</v>
      </c>
      <c r="N3375" t="s">
        <v>22</v>
      </c>
      <c r="O3375" t="s">
        <v>22</v>
      </c>
    </row>
    <row r="3376" spans="1:15" x14ac:dyDescent="0.35">
      <c r="A3376" t="s">
        <v>10519</v>
      </c>
      <c r="B3376" t="s">
        <v>18290</v>
      </c>
      <c r="C3376" t="s">
        <v>22</v>
      </c>
      <c r="D3376" t="s">
        <v>22</v>
      </c>
      <c r="E3376" t="s">
        <v>14334</v>
      </c>
      <c r="F3376" t="s">
        <v>13347</v>
      </c>
      <c r="G3376" t="s">
        <v>22</v>
      </c>
      <c r="H3376" t="s">
        <v>22</v>
      </c>
      <c r="I3376" t="s">
        <v>22</v>
      </c>
      <c r="J3376" t="s">
        <v>22</v>
      </c>
      <c r="K3376" t="s">
        <v>22</v>
      </c>
      <c r="L3376" t="s">
        <v>22</v>
      </c>
      <c r="M3376" t="s">
        <v>18291</v>
      </c>
      <c r="N3376" t="s">
        <v>22</v>
      </c>
      <c r="O3376" t="s">
        <v>22</v>
      </c>
    </row>
    <row r="3377" spans="1:15" x14ac:dyDescent="0.35">
      <c r="A3377" t="s">
        <v>9775</v>
      </c>
      <c r="B3377" t="s">
        <v>18292</v>
      </c>
      <c r="C3377" t="s">
        <v>22</v>
      </c>
      <c r="D3377" t="s">
        <v>22</v>
      </c>
      <c r="E3377" t="s">
        <v>14334</v>
      </c>
      <c r="F3377" t="s">
        <v>13347</v>
      </c>
      <c r="G3377" t="s">
        <v>22</v>
      </c>
      <c r="H3377" t="s">
        <v>7052</v>
      </c>
      <c r="I3377" t="s">
        <v>22</v>
      </c>
      <c r="J3377" t="s">
        <v>22</v>
      </c>
      <c r="K3377" t="s">
        <v>22</v>
      </c>
      <c r="L3377" t="s">
        <v>22</v>
      </c>
      <c r="M3377" t="s">
        <v>18292</v>
      </c>
      <c r="N3377" t="s">
        <v>22</v>
      </c>
      <c r="O3377" t="s">
        <v>22</v>
      </c>
    </row>
    <row r="3378" spans="1:15" x14ac:dyDescent="0.35">
      <c r="A3378" t="s">
        <v>10824</v>
      </c>
      <c r="B3378">
        <v>8164</v>
      </c>
      <c r="C3378" t="s">
        <v>22</v>
      </c>
      <c r="D3378" t="s">
        <v>22</v>
      </c>
      <c r="E3378" t="s">
        <v>14334</v>
      </c>
      <c r="F3378" t="s">
        <v>13347</v>
      </c>
      <c r="G3378" t="s">
        <v>22</v>
      </c>
      <c r="H3378" t="s">
        <v>22</v>
      </c>
      <c r="I3378" t="s">
        <v>22</v>
      </c>
      <c r="J3378" t="s">
        <v>22</v>
      </c>
      <c r="K3378" t="s">
        <v>22</v>
      </c>
      <c r="L3378" t="s">
        <v>22</v>
      </c>
      <c r="M3378">
        <v>8164</v>
      </c>
      <c r="N3378" t="s">
        <v>22</v>
      </c>
      <c r="O3378" t="s">
        <v>22</v>
      </c>
    </row>
    <row r="3379" spans="1:15" x14ac:dyDescent="0.35">
      <c r="A3379" t="s">
        <v>10824</v>
      </c>
      <c r="B3379" t="s">
        <v>18293</v>
      </c>
      <c r="C3379" t="s">
        <v>22</v>
      </c>
      <c r="D3379" t="s">
        <v>22</v>
      </c>
      <c r="E3379" t="s">
        <v>14334</v>
      </c>
      <c r="F3379" t="s">
        <v>13347</v>
      </c>
      <c r="G3379" t="s">
        <v>22</v>
      </c>
      <c r="H3379" t="s">
        <v>22</v>
      </c>
      <c r="I3379" t="s">
        <v>22</v>
      </c>
      <c r="J3379" t="s">
        <v>22</v>
      </c>
      <c r="K3379" t="s">
        <v>22</v>
      </c>
      <c r="L3379" t="s">
        <v>22</v>
      </c>
      <c r="M3379" t="s">
        <v>18293</v>
      </c>
      <c r="N3379" t="s">
        <v>22</v>
      </c>
      <c r="O3379" t="s">
        <v>22</v>
      </c>
    </row>
    <row r="3380" spans="1:15" x14ac:dyDescent="0.35">
      <c r="A3380" t="s">
        <v>10824</v>
      </c>
      <c r="B3380" t="s">
        <v>18294</v>
      </c>
      <c r="C3380" t="s">
        <v>22</v>
      </c>
      <c r="D3380" t="s">
        <v>22</v>
      </c>
      <c r="E3380" t="s">
        <v>14334</v>
      </c>
      <c r="F3380" t="s">
        <v>13347</v>
      </c>
      <c r="G3380" t="s">
        <v>22</v>
      </c>
      <c r="H3380" t="s">
        <v>22</v>
      </c>
      <c r="I3380" t="s">
        <v>22</v>
      </c>
      <c r="J3380" t="s">
        <v>22</v>
      </c>
      <c r="K3380" t="s">
        <v>22</v>
      </c>
      <c r="L3380" t="s">
        <v>22</v>
      </c>
      <c r="M3380" t="s">
        <v>18294</v>
      </c>
      <c r="N3380" t="s">
        <v>22</v>
      </c>
      <c r="O3380" t="s">
        <v>22</v>
      </c>
    </row>
    <row r="3381" spans="1:15" x14ac:dyDescent="0.35">
      <c r="A3381" t="s">
        <v>10824</v>
      </c>
      <c r="B3381" t="s">
        <v>18295</v>
      </c>
      <c r="C3381" t="s">
        <v>22</v>
      </c>
      <c r="D3381" t="s">
        <v>22</v>
      </c>
      <c r="E3381" t="s">
        <v>14334</v>
      </c>
      <c r="F3381" t="s">
        <v>13347</v>
      </c>
      <c r="G3381" t="s">
        <v>22</v>
      </c>
      <c r="H3381" t="s">
        <v>7052</v>
      </c>
      <c r="I3381" t="s">
        <v>22</v>
      </c>
      <c r="J3381" t="s">
        <v>22</v>
      </c>
      <c r="K3381" t="s">
        <v>22</v>
      </c>
      <c r="L3381" t="s">
        <v>22</v>
      </c>
      <c r="M3381" t="s">
        <v>18295</v>
      </c>
      <c r="N3381" t="s">
        <v>22</v>
      </c>
      <c r="O3381" t="s">
        <v>22</v>
      </c>
    </row>
    <row r="3382" spans="1:15" x14ac:dyDescent="0.35">
      <c r="A3382" t="s">
        <v>10824</v>
      </c>
      <c r="B3382" t="s">
        <v>18296</v>
      </c>
      <c r="C3382" t="s">
        <v>22</v>
      </c>
      <c r="D3382" t="s">
        <v>22</v>
      </c>
      <c r="E3382" t="s">
        <v>14334</v>
      </c>
      <c r="F3382" t="s">
        <v>13347</v>
      </c>
      <c r="G3382" t="s">
        <v>22</v>
      </c>
      <c r="H3382" t="s">
        <v>22</v>
      </c>
      <c r="I3382" t="s">
        <v>22</v>
      </c>
      <c r="J3382" t="s">
        <v>22</v>
      </c>
      <c r="K3382" t="s">
        <v>22</v>
      </c>
      <c r="L3382" t="s">
        <v>22</v>
      </c>
      <c r="M3382" t="s">
        <v>18296</v>
      </c>
      <c r="N3382" t="s">
        <v>22</v>
      </c>
      <c r="O3382" t="s">
        <v>22</v>
      </c>
    </row>
    <row r="3383" spans="1:15" x14ac:dyDescent="0.35">
      <c r="A3383" t="s">
        <v>10824</v>
      </c>
      <c r="B3383" t="s">
        <v>18297</v>
      </c>
      <c r="C3383" t="s">
        <v>22</v>
      </c>
      <c r="D3383" t="s">
        <v>22</v>
      </c>
      <c r="E3383" t="s">
        <v>14334</v>
      </c>
      <c r="F3383" t="s">
        <v>13347</v>
      </c>
      <c r="G3383" t="s">
        <v>22</v>
      </c>
      <c r="H3383" t="s">
        <v>22</v>
      </c>
      <c r="I3383" t="s">
        <v>22</v>
      </c>
      <c r="J3383" t="s">
        <v>22</v>
      </c>
      <c r="K3383" t="s">
        <v>22</v>
      </c>
      <c r="L3383" t="s">
        <v>22</v>
      </c>
      <c r="M3383" t="s">
        <v>18297</v>
      </c>
      <c r="N3383" t="s">
        <v>22</v>
      </c>
      <c r="O3383" t="s">
        <v>22</v>
      </c>
    </row>
    <row r="3384" spans="1:15" x14ac:dyDescent="0.35">
      <c r="A3384" t="s">
        <v>10824</v>
      </c>
      <c r="B3384" t="s">
        <v>18298</v>
      </c>
      <c r="C3384" t="s">
        <v>22</v>
      </c>
      <c r="D3384" t="s">
        <v>22</v>
      </c>
      <c r="E3384" t="s">
        <v>13352</v>
      </c>
      <c r="F3384" t="s">
        <v>13351</v>
      </c>
      <c r="G3384" t="s">
        <v>22</v>
      </c>
      <c r="H3384" t="s">
        <v>7054</v>
      </c>
      <c r="I3384" t="s">
        <v>22</v>
      </c>
      <c r="J3384" t="s">
        <v>22</v>
      </c>
      <c r="K3384" t="s">
        <v>22</v>
      </c>
      <c r="L3384" t="s">
        <v>22</v>
      </c>
      <c r="M3384" t="s">
        <v>18298</v>
      </c>
      <c r="N3384" t="s">
        <v>22</v>
      </c>
      <c r="O3384" t="s">
        <v>22</v>
      </c>
    </row>
    <row r="3385" spans="1:15" x14ac:dyDescent="0.35">
      <c r="A3385" t="s">
        <v>10824</v>
      </c>
      <c r="B3385" t="s">
        <v>18299</v>
      </c>
      <c r="C3385" t="s">
        <v>22</v>
      </c>
      <c r="D3385" t="s">
        <v>22</v>
      </c>
      <c r="E3385" t="s">
        <v>14334</v>
      </c>
      <c r="F3385" t="s">
        <v>13347</v>
      </c>
      <c r="G3385" t="s">
        <v>22</v>
      </c>
      <c r="H3385" t="s">
        <v>490</v>
      </c>
      <c r="I3385" t="s">
        <v>22</v>
      </c>
      <c r="J3385" t="s">
        <v>22</v>
      </c>
      <c r="K3385" t="s">
        <v>22</v>
      </c>
      <c r="L3385" t="s">
        <v>22</v>
      </c>
      <c r="M3385" t="s">
        <v>18299</v>
      </c>
      <c r="N3385" t="s">
        <v>22</v>
      </c>
      <c r="O3385" t="s">
        <v>22</v>
      </c>
    </row>
    <row r="3386" spans="1:15" x14ac:dyDescent="0.35">
      <c r="A3386" t="s">
        <v>10824</v>
      </c>
      <c r="B3386" t="s">
        <v>18300</v>
      </c>
      <c r="C3386" t="s">
        <v>22</v>
      </c>
      <c r="D3386" t="s">
        <v>22</v>
      </c>
      <c r="E3386" t="s">
        <v>14334</v>
      </c>
      <c r="F3386" t="s">
        <v>13347</v>
      </c>
      <c r="G3386" t="s">
        <v>22</v>
      </c>
      <c r="H3386" t="s">
        <v>7052</v>
      </c>
      <c r="I3386" t="s">
        <v>22</v>
      </c>
      <c r="J3386" t="s">
        <v>22</v>
      </c>
      <c r="K3386" t="s">
        <v>22</v>
      </c>
      <c r="L3386" t="s">
        <v>22</v>
      </c>
      <c r="M3386" t="s">
        <v>18300</v>
      </c>
      <c r="N3386" t="s">
        <v>22</v>
      </c>
      <c r="O3386" t="s">
        <v>22</v>
      </c>
    </row>
    <row r="3387" spans="1:15" x14ac:dyDescent="0.35">
      <c r="A3387" t="s">
        <v>10824</v>
      </c>
      <c r="B3387" t="s">
        <v>18301</v>
      </c>
      <c r="C3387" t="s">
        <v>22</v>
      </c>
      <c r="D3387" t="s">
        <v>22</v>
      </c>
      <c r="E3387" t="s">
        <v>14334</v>
      </c>
      <c r="F3387" t="s">
        <v>13347</v>
      </c>
      <c r="G3387" t="s">
        <v>22</v>
      </c>
      <c r="H3387" t="s">
        <v>22</v>
      </c>
      <c r="I3387" t="s">
        <v>22</v>
      </c>
      <c r="J3387" t="s">
        <v>22</v>
      </c>
      <c r="K3387" t="s">
        <v>22</v>
      </c>
      <c r="L3387" t="s">
        <v>22</v>
      </c>
      <c r="M3387" t="s">
        <v>18301</v>
      </c>
      <c r="N3387" t="s">
        <v>22</v>
      </c>
      <c r="O3387" t="s">
        <v>22</v>
      </c>
    </row>
    <row r="3388" spans="1:15" x14ac:dyDescent="0.35">
      <c r="A3388" t="s">
        <v>10824</v>
      </c>
      <c r="B3388" t="s">
        <v>18302</v>
      </c>
      <c r="C3388" t="s">
        <v>22</v>
      </c>
      <c r="D3388" t="s">
        <v>22</v>
      </c>
      <c r="E3388" t="s">
        <v>14334</v>
      </c>
      <c r="F3388" t="s">
        <v>13347</v>
      </c>
      <c r="G3388" t="s">
        <v>22</v>
      </c>
      <c r="H3388" t="s">
        <v>22</v>
      </c>
      <c r="I3388" t="s">
        <v>22</v>
      </c>
      <c r="J3388" t="s">
        <v>22</v>
      </c>
      <c r="K3388" t="s">
        <v>22</v>
      </c>
      <c r="L3388" t="s">
        <v>22</v>
      </c>
      <c r="M3388" t="s">
        <v>18303</v>
      </c>
      <c r="N3388" t="s">
        <v>22</v>
      </c>
      <c r="O3388" t="s">
        <v>22</v>
      </c>
    </row>
    <row r="3389" spans="1:15" x14ac:dyDescent="0.35">
      <c r="A3389" t="s">
        <v>10824</v>
      </c>
      <c r="B3389" t="s">
        <v>18304</v>
      </c>
      <c r="C3389" t="s">
        <v>22</v>
      </c>
      <c r="D3389" t="s">
        <v>22</v>
      </c>
      <c r="E3389" t="s">
        <v>14334</v>
      </c>
      <c r="F3389" t="s">
        <v>13347</v>
      </c>
      <c r="G3389" t="s">
        <v>22</v>
      </c>
      <c r="H3389" t="s">
        <v>22</v>
      </c>
      <c r="I3389" t="s">
        <v>22</v>
      </c>
      <c r="J3389" t="s">
        <v>22</v>
      </c>
      <c r="K3389" t="s">
        <v>22</v>
      </c>
      <c r="L3389" t="s">
        <v>22</v>
      </c>
      <c r="M3389" t="s">
        <v>18305</v>
      </c>
      <c r="N3389" t="s">
        <v>22</v>
      </c>
      <c r="O3389" t="s">
        <v>22</v>
      </c>
    </row>
    <row r="3390" spans="1:15" x14ac:dyDescent="0.35">
      <c r="A3390" t="s">
        <v>10824</v>
      </c>
      <c r="B3390" t="s">
        <v>18306</v>
      </c>
      <c r="C3390" t="s">
        <v>22</v>
      </c>
      <c r="D3390" t="s">
        <v>22</v>
      </c>
      <c r="E3390" t="s">
        <v>14334</v>
      </c>
      <c r="F3390" t="s">
        <v>13347</v>
      </c>
      <c r="G3390" t="s">
        <v>22</v>
      </c>
      <c r="H3390" t="s">
        <v>22</v>
      </c>
      <c r="I3390" t="s">
        <v>22</v>
      </c>
      <c r="J3390" t="s">
        <v>22</v>
      </c>
      <c r="K3390" t="s">
        <v>22</v>
      </c>
      <c r="L3390" t="s">
        <v>22</v>
      </c>
      <c r="M3390" t="s">
        <v>18307</v>
      </c>
      <c r="N3390" t="s">
        <v>22</v>
      </c>
      <c r="O3390" t="s">
        <v>22</v>
      </c>
    </row>
    <row r="3391" spans="1:15" x14ac:dyDescent="0.35">
      <c r="A3391" t="s">
        <v>10824</v>
      </c>
      <c r="B3391" t="s">
        <v>18308</v>
      </c>
      <c r="C3391" t="s">
        <v>22</v>
      </c>
      <c r="D3391" t="s">
        <v>22</v>
      </c>
      <c r="E3391" t="s">
        <v>14334</v>
      </c>
      <c r="F3391" t="s">
        <v>13347</v>
      </c>
      <c r="G3391" t="s">
        <v>22</v>
      </c>
      <c r="H3391" t="s">
        <v>22</v>
      </c>
      <c r="I3391" t="s">
        <v>22</v>
      </c>
      <c r="J3391" t="s">
        <v>22</v>
      </c>
      <c r="K3391" t="s">
        <v>22</v>
      </c>
      <c r="L3391" t="s">
        <v>22</v>
      </c>
      <c r="M3391" t="s">
        <v>18308</v>
      </c>
      <c r="N3391" t="s">
        <v>22</v>
      </c>
      <c r="O3391" t="s">
        <v>22</v>
      </c>
    </row>
    <row r="3392" spans="1:15" x14ac:dyDescent="0.35">
      <c r="A3392" t="s">
        <v>10824</v>
      </c>
      <c r="B3392" t="s">
        <v>18309</v>
      </c>
      <c r="C3392" t="s">
        <v>22</v>
      </c>
      <c r="D3392" t="s">
        <v>22</v>
      </c>
      <c r="E3392" t="s">
        <v>14334</v>
      </c>
      <c r="F3392" t="s">
        <v>13347</v>
      </c>
      <c r="G3392" t="s">
        <v>22</v>
      </c>
      <c r="H3392" t="s">
        <v>22</v>
      </c>
      <c r="I3392" t="s">
        <v>22</v>
      </c>
      <c r="J3392" t="s">
        <v>22</v>
      </c>
      <c r="K3392" t="s">
        <v>22</v>
      </c>
      <c r="L3392" t="s">
        <v>22</v>
      </c>
      <c r="M3392" t="s">
        <v>18309</v>
      </c>
      <c r="N3392" t="s">
        <v>22</v>
      </c>
      <c r="O3392" t="s">
        <v>22</v>
      </c>
    </row>
    <row r="3393" spans="1:15" x14ac:dyDescent="0.35">
      <c r="A3393" t="s">
        <v>10824</v>
      </c>
      <c r="B3393" t="s">
        <v>18310</v>
      </c>
      <c r="C3393" t="s">
        <v>22</v>
      </c>
      <c r="D3393" t="s">
        <v>22</v>
      </c>
      <c r="E3393" t="s">
        <v>14334</v>
      </c>
      <c r="F3393" t="s">
        <v>13347</v>
      </c>
      <c r="G3393" t="s">
        <v>22</v>
      </c>
      <c r="H3393" t="s">
        <v>22</v>
      </c>
      <c r="I3393" t="s">
        <v>22</v>
      </c>
      <c r="J3393" t="s">
        <v>22</v>
      </c>
      <c r="K3393" t="s">
        <v>22</v>
      </c>
      <c r="L3393" t="s">
        <v>22</v>
      </c>
      <c r="M3393" t="s">
        <v>18311</v>
      </c>
      <c r="N3393" t="s">
        <v>22</v>
      </c>
      <c r="O3393" t="s">
        <v>22</v>
      </c>
    </row>
    <row r="3394" spans="1:15" x14ac:dyDescent="0.35">
      <c r="A3394" t="s">
        <v>10824</v>
      </c>
      <c r="B3394" t="s">
        <v>18312</v>
      </c>
      <c r="C3394" t="s">
        <v>22</v>
      </c>
      <c r="D3394" t="s">
        <v>22</v>
      </c>
      <c r="E3394" t="s">
        <v>14334</v>
      </c>
      <c r="F3394" t="s">
        <v>13347</v>
      </c>
      <c r="G3394" t="s">
        <v>22</v>
      </c>
      <c r="H3394" t="s">
        <v>22</v>
      </c>
      <c r="I3394" t="s">
        <v>22</v>
      </c>
      <c r="J3394" t="s">
        <v>22</v>
      </c>
      <c r="K3394" t="s">
        <v>22</v>
      </c>
      <c r="L3394" t="s">
        <v>22</v>
      </c>
      <c r="M3394" t="s">
        <v>18312</v>
      </c>
      <c r="N3394" t="s">
        <v>22</v>
      </c>
      <c r="O3394" t="s">
        <v>22</v>
      </c>
    </row>
    <row r="3395" spans="1:15" x14ac:dyDescent="0.35">
      <c r="A3395" t="s">
        <v>10824</v>
      </c>
      <c r="B3395" t="s">
        <v>18313</v>
      </c>
      <c r="C3395" t="s">
        <v>22</v>
      </c>
      <c r="D3395" t="s">
        <v>22</v>
      </c>
      <c r="E3395" t="s">
        <v>14334</v>
      </c>
      <c r="F3395" t="s">
        <v>13347</v>
      </c>
      <c r="G3395" t="s">
        <v>22</v>
      </c>
      <c r="H3395" t="s">
        <v>22</v>
      </c>
      <c r="I3395" t="s">
        <v>22</v>
      </c>
      <c r="J3395" t="s">
        <v>22</v>
      </c>
      <c r="K3395" t="s">
        <v>22</v>
      </c>
      <c r="L3395" t="s">
        <v>22</v>
      </c>
      <c r="M3395" t="s">
        <v>18314</v>
      </c>
      <c r="N3395" t="s">
        <v>22</v>
      </c>
      <c r="O3395" t="s">
        <v>22</v>
      </c>
    </row>
    <row r="3396" spans="1:15" x14ac:dyDescent="0.35">
      <c r="A3396" t="s">
        <v>10824</v>
      </c>
      <c r="B3396" t="s">
        <v>18315</v>
      </c>
      <c r="C3396" t="s">
        <v>22</v>
      </c>
      <c r="D3396" t="s">
        <v>22</v>
      </c>
      <c r="E3396" t="s">
        <v>14334</v>
      </c>
      <c r="F3396" t="s">
        <v>13347</v>
      </c>
      <c r="G3396" t="s">
        <v>22</v>
      </c>
      <c r="H3396" t="s">
        <v>22</v>
      </c>
      <c r="I3396" t="s">
        <v>22</v>
      </c>
      <c r="J3396" t="s">
        <v>22</v>
      </c>
      <c r="K3396" t="s">
        <v>22</v>
      </c>
      <c r="L3396" t="s">
        <v>22</v>
      </c>
      <c r="M3396" t="s">
        <v>18316</v>
      </c>
      <c r="N3396" t="s">
        <v>22</v>
      </c>
      <c r="O3396" t="s">
        <v>22</v>
      </c>
    </row>
    <row r="3397" spans="1:15" x14ac:dyDescent="0.35">
      <c r="A3397" t="s">
        <v>10824</v>
      </c>
      <c r="B3397" t="s">
        <v>18317</v>
      </c>
      <c r="C3397" t="s">
        <v>22</v>
      </c>
      <c r="D3397" t="s">
        <v>22</v>
      </c>
      <c r="E3397" t="s">
        <v>14334</v>
      </c>
      <c r="F3397" t="s">
        <v>13347</v>
      </c>
      <c r="G3397" t="s">
        <v>22</v>
      </c>
      <c r="H3397" t="s">
        <v>22</v>
      </c>
      <c r="I3397" t="s">
        <v>22</v>
      </c>
      <c r="J3397" t="s">
        <v>22</v>
      </c>
      <c r="K3397" t="s">
        <v>22</v>
      </c>
      <c r="L3397" t="s">
        <v>22</v>
      </c>
      <c r="M3397" t="s">
        <v>18318</v>
      </c>
      <c r="N3397" t="s">
        <v>22</v>
      </c>
      <c r="O3397" t="s">
        <v>22</v>
      </c>
    </row>
    <row r="3398" spans="1:15" x14ac:dyDescent="0.35">
      <c r="A3398" t="s">
        <v>10824</v>
      </c>
      <c r="B3398" t="s">
        <v>18319</v>
      </c>
      <c r="C3398" t="s">
        <v>22</v>
      </c>
      <c r="D3398" t="s">
        <v>22</v>
      </c>
      <c r="E3398" t="s">
        <v>14334</v>
      </c>
      <c r="F3398" t="s">
        <v>13347</v>
      </c>
      <c r="G3398" t="s">
        <v>22</v>
      </c>
      <c r="H3398" t="s">
        <v>22</v>
      </c>
      <c r="I3398" t="s">
        <v>22</v>
      </c>
      <c r="J3398" t="s">
        <v>22</v>
      </c>
      <c r="K3398" t="s">
        <v>22</v>
      </c>
      <c r="L3398" t="s">
        <v>22</v>
      </c>
      <c r="M3398" t="s">
        <v>18320</v>
      </c>
      <c r="N3398" t="s">
        <v>22</v>
      </c>
      <c r="O3398" t="s">
        <v>22</v>
      </c>
    </row>
    <row r="3399" spans="1:15" x14ac:dyDescent="0.35">
      <c r="A3399" t="s">
        <v>10824</v>
      </c>
      <c r="B3399" t="s">
        <v>18321</v>
      </c>
      <c r="C3399" t="s">
        <v>22</v>
      </c>
      <c r="D3399" t="s">
        <v>22</v>
      </c>
      <c r="E3399" t="s">
        <v>14334</v>
      </c>
      <c r="F3399" t="s">
        <v>13347</v>
      </c>
      <c r="G3399" t="s">
        <v>22</v>
      </c>
      <c r="H3399" t="s">
        <v>22</v>
      </c>
      <c r="I3399" t="s">
        <v>22</v>
      </c>
      <c r="J3399" t="s">
        <v>22</v>
      </c>
      <c r="K3399" t="s">
        <v>22</v>
      </c>
      <c r="L3399" t="s">
        <v>22</v>
      </c>
      <c r="M3399" t="s">
        <v>18322</v>
      </c>
      <c r="N3399" t="s">
        <v>22</v>
      </c>
      <c r="O3399" t="s">
        <v>22</v>
      </c>
    </row>
    <row r="3400" spans="1:15" x14ac:dyDescent="0.35">
      <c r="A3400" t="s">
        <v>10824</v>
      </c>
      <c r="B3400" t="s">
        <v>18323</v>
      </c>
      <c r="C3400" t="s">
        <v>22</v>
      </c>
      <c r="D3400" t="s">
        <v>22</v>
      </c>
      <c r="E3400" t="s">
        <v>14334</v>
      </c>
      <c r="F3400" t="s">
        <v>13347</v>
      </c>
      <c r="G3400" t="s">
        <v>22</v>
      </c>
      <c r="H3400" t="s">
        <v>22</v>
      </c>
      <c r="I3400" t="s">
        <v>22</v>
      </c>
      <c r="J3400" t="s">
        <v>22</v>
      </c>
      <c r="K3400" t="s">
        <v>22</v>
      </c>
      <c r="L3400" t="s">
        <v>22</v>
      </c>
      <c r="M3400" t="s">
        <v>18324</v>
      </c>
      <c r="N3400" t="s">
        <v>22</v>
      </c>
      <c r="O3400" t="s">
        <v>22</v>
      </c>
    </row>
    <row r="3401" spans="1:15" x14ac:dyDescent="0.35">
      <c r="A3401" t="s">
        <v>10824</v>
      </c>
      <c r="B3401" t="s">
        <v>18325</v>
      </c>
      <c r="C3401" t="s">
        <v>22</v>
      </c>
      <c r="D3401" t="s">
        <v>22</v>
      </c>
      <c r="E3401" t="s">
        <v>14334</v>
      </c>
      <c r="F3401" t="s">
        <v>13347</v>
      </c>
      <c r="G3401" t="s">
        <v>22</v>
      </c>
      <c r="H3401" t="s">
        <v>22</v>
      </c>
      <c r="I3401" t="s">
        <v>22</v>
      </c>
      <c r="J3401" t="s">
        <v>22</v>
      </c>
      <c r="K3401" t="s">
        <v>22</v>
      </c>
      <c r="L3401" t="s">
        <v>22</v>
      </c>
      <c r="M3401" t="s">
        <v>18326</v>
      </c>
      <c r="N3401" t="s">
        <v>22</v>
      </c>
      <c r="O3401" t="s">
        <v>22</v>
      </c>
    </row>
    <row r="3402" spans="1:15" x14ac:dyDescent="0.35">
      <c r="A3402" t="s">
        <v>10824</v>
      </c>
      <c r="B3402" t="s">
        <v>18327</v>
      </c>
      <c r="C3402" t="s">
        <v>22</v>
      </c>
      <c r="D3402" t="s">
        <v>22</v>
      </c>
      <c r="E3402" t="s">
        <v>14334</v>
      </c>
      <c r="F3402" t="s">
        <v>13347</v>
      </c>
      <c r="G3402" t="s">
        <v>22</v>
      </c>
      <c r="H3402" t="s">
        <v>22</v>
      </c>
      <c r="I3402" t="s">
        <v>22</v>
      </c>
      <c r="J3402" t="s">
        <v>22</v>
      </c>
      <c r="K3402" t="s">
        <v>22</v>
      </c>
      <c r="L3402" t="s">
        <v>22</v>
      </c>
      <c r="M3402" t="s">
        <v>18328</v>
      </c>
      <c r="N3402" t="s">
        <v>22</v>
      </c>
      <c r="O3402" t="s">
        <v>22</v>
      </c>
    </row>
    <row r="3403" spans="1:15" x14ac:dyDescent="0.35">
      <c r="A3403" t="s">
        <v>10824</v>
      </c>
      <c r="B3403" t="s">
        <v>18329</v>
      </c>
      <c r="C3403" t="s">
        <v>22</v>
      </c>
      <c r="D3403" t="s">
        <v>22</v>
      </c>
      <c r="E3403" t="s">
        <v>14334</v>
      </c>
      <c r="F3403" t="s">
        <v>13347</v>
      </c>
      <c r="G3403" t="s">
        <v>22</v>
      </c>
      <c r="H3403" t="s">
        <v>22</v>
      </c>
      <c r="I3403" t="s">
        <v>22</v>
      </c>
      <c r="J3403" t="s">
        <v>22</v>
      </c>
      <c r="K3403" t="s">
        <v>22</v>
      </c>
      <c r="L3403" t="s">
        <v>22</v>
      </c>
      <c r="M3403" t="s">
        <v>18330</v>
      </c>
      <c r="N3403" t="s">
        <v>22</v>
      </c>
      <c r="O3403" t="s">
        <v>22</v>
      </c>
    </row>
    <row r="3404" spans="1:15" x14ac:dyDescent="0.35">
      <c r="A3404" t="s">
        <v>10824</v>
      </c>
      <c r="B3404" t="s">
        <v>18331</v>
      </c>
      <c r="C3404" t="s">
        <v>22</v>
      </c>
      <c r="D3404" t="s">
        <v>22</v>
      </c>
      <c r="E3404" t="s">
        <v>14334</v>
      </c>
      <c r="F3404" t="s">
        <v>13347</v>
      </c>
      <c r="G3404" t="s">
        <v>22</v>
      </c>
      <c r="H3404" t="s">
        <v>22</v>
      </c>
      <c r="I3404" t="s">
        <v>22</v>
      </c>
      <c r="J3404" t="s">
        <v>22</v>
      </c>
      <c r="K3404" t="s">
        <v>22</v>
      </c>
      <c r="L3404" t="s">
        <v>22</v>
      </c>
      <c r="M3404" t="s">
        <v>18332</v>
      </c>
      <c r="N3404" t="s">
        <v>22</v>
      </c>
      <c r="O3404" t="s">
        <v>22</v>
      </c>
    </row>
    <row r="3405" spans="1:15" x14ac:dyDescent="0.35">
      <c r="A3405" t="s">
        <v>10824</v>
      </c>
      <c r="B3405" t="s">
        <v>18333</v>
      </c>
      <c r="C3405" t="s">
        <v>22</v>
      </c>
      <c r="D3405" t="s">
        <v>22</v>
      </c>
      <c r="E3405" t="s">
        <v>14334</v>
      </c>
      <c r="F3405" t="s">
        <v>13347</v>
      </c>
      <c r="G3405" t="s">
        <v>22</v>
      </c>
      <c r="H3405" t="s">
        <v>22</v>
      </c>
      <c r="I3405" t="s">
        <v>22</v>
      </c>
      <c r="J3405" t="s">
        <v>22</v>
      </c>
      <c r="K3405" t="s">
        <v>22</v>
      </c>
      <c r="L3405" t="s">
        <v>22</v>
      </c>
      <c r="M3405" t="s">
        <v>18334</v>
      </c>
      <c r="N3405" t="s">
        <v>22</v>
      </c>
      <c r="O3405" t="s">
        <v>22</v>
      </c>
    </row>
    <row r="3406" spans="1:15" x14ac:dyDescent="0.35">
      <c r="A3406" t="s">
        <v>10824</v>
      </c>
      <c r="B3406" t="s">
        <v>18335</v>
      </c>
      <c r="C3406" t="s">
        <v>22</v>
      </c>
      <c r="D3406" t="s">
        <v>22</v>
      </c>
      <c r="E3406" t="s">
        <v>14334</v>
      </c>
      <c r="F3406" t="s">
        <v>13347</v>
      </c>
      <c r="G3406" t="s">
        <v>22</v>
      </c>
      <c r="H3406" t="s">
        <v>22</v>
      </c>
      <c r="I3406" t="s">
        <v>22</v>
      </c>
      <c r="J3406" t="s">
        <v>22</v>
      </c>
      <c r="K3406" t="s">
        <v>22</v>
      </c>
      <c r="L3406" t="s">
        <v>22</v>
      </c>
      <c r="M3406" t="s">
        <v>18335</v>
      </c>
      <c r="N3406" t="s">
        <v>22</v>
      </c>
      <c r="O3406" t="s">
        <v>22</v>
      </c>
    </row>
    <row r="3407" spans="1:15" x14ac:dyDescent="0.35">
      <c r="A3407" t="s">
        <v>10824</v>
      </c>
      <c r="B3407" t="s">
        <v>18336</v>
      </c>
      <c r="C3407" t="s">
        <v>22</v>
      </c>
      <c r="D3407" t="s">
        <v>22</v>
      </c>
      <c r="E3407" t="s">
        <v>14334</v>
      </c>
      <c r="F3407" t="s">
        <v>13347</v>
      </c>
      <c r="G3407" t="s">
        <v>22</v>
      </c>
      <c r="H3407" t="s">
        <v>22</v>
      </c>
      <c r="I3407" t="s">
        <v>22</v>
      </c>
      <c r="J3407" t="s">
        <v>22</v>
      </c>
      <c r="K3407" t="s">
        <v>22</v>
      </c>
      <c r="L3407" t="s">
        <v>22</v>
      </c>
      <c r="M3407" t="s">
        <v>18337</v>
      </c>
      <c r="N3407" t="s">
        <v>22</v>
      </c>
      <c r="O3407" t="s">
        <v>22</v>
      </c>
    </row>
    <row r="3408" spans="1:15" x14ac:dyDescent="0.35">
      <c r="A3408" t="s">
        <v>10824</v>
      </c>
      <c r="B3408" t="s">
        <v>18338</v>
      </c>
      <c r="C3408" t="s">
        <v>22</v>
      </c>
      <c r="D3408" t="s">
        <v>22</v>
      </c>
      <c r="E3408" t="s">
        <v>14334</v>
      </c>
      <c r="F3408" t="s">
        <v>13347</v>
      </c>
      <c r="G3408" t="s">
        <v>22</v>
      </c>
      <c r="H3408" t="s">
        <v>22</v>
      </c>
      <c r="I3408" t="s">
        <v>22</v>
      </c>
      <c r="J3408" t="s">
        <v>22</v>
      </c>
      <c r="K3408" t="s">
        <v>22</v>
      </c>
      <c r="L3408" t="s">
        <v>22</v>
      </c>
      <c r="M3408" t="s">
        <v>18339</v>
      </c>
      <c r="N3408" t="s">
        <v>22</v>
      </c>
      <c r="O3408" t="s">
        <v>22</v>
      </c>
    </row>
    <row r="3409" spans="1:15" x14ac:dyDescent="0.35">
      <c r="A3409" t="s">
        <v>10824</v>
      </c>
      <c r="B3409" t="s">
        <v>18340</v>
      </c>
      <c r="C3409" t="s">
        <v>22</v>
      </c>
      <c r="D3409" t="s">
        <v>22</v>
      </c>
      <c r="E3409" t="s">
        <v>14334</v>
      </c>
      <c r="F3409" t="s">
        <v>13347</v>
      </c>
      <c r="G3409" t="s">
        <v>22</v>
      </c>
      <c r="H3409" t="s">
        <v>7052</v>
      </c>
      <c r="I3409" t="s">
        <v>22</v>
      </c>
      <c r="J3409" t="s">
        <v>22</v>
      </c>
      <c r="K3409" t="s">
        <v>22</v>
      </c>
      <c r="L3409" t="s">
        <v>22</v>
      </c>
      <c r="M3409" t="s">
        <v>18340</v>
      </c>
      <c r="N3409" t="s">
        <v>22</v>
      </c>
      <c r="O3409" t="s">
        <v>22</v>
      </c>
    </row>
    <row r="3410" spans="1:15" x14ac:dyDescent="0.35">
      <c r="A3410" t="s">
        <v>10824</v>
      </c>
      <c r="B3410" t="s">
        <v>18341</v>
      </c>
      <c r="C3410" t="s">
        <v>22</v>
      </c>
      <c r="D3410" t="s">
        <v>22</v>
      </c>
      <c r="E3410" t="s">
        <v>14334</v>
      </c>
      <c r="F3410" t="s">
        <v>13347</v>
      </c>
      <c r="G3410" t="s">
        <v>22</v>
      </c>
      <c r="H3410" t="s">
        <v>22</v>
      </c>
      <c r="I3410" t="s">
        <v>22</v>
      </c>
      <c r="J3410" t="s">
        <v>22</v>
      </c>
      <c r="K3410" t="s">
        <v>22</v>
      </c>
      <c r="L3410" t="s">
        <v>22</v>
      </c>
      <c r="M3410" t="s">
        <v>18341</v>
      </c>
      <c r="N3410" t="s">
        <v>22</v>
      </c>
      <c r="O3410" t="s">
        <v>22</v>
      </c>
    </row>
    <row r="3411" spans="1:15" x14ac:dyDescent="0.35">
      <c r="A3411" t="s">
        <v>10824</v>
      </c>
      <c r="B3411" t="s">
        <v>18342</v>
      </c>
      <c r="C3411" t="s">
        <v>22</v>
      </c>
      <c r="D3411" t="s">
        <v>22</v>
      </c>
      <c r="E3411" t="s">
        <v>13352</v>
      </c>
      <c r="F3411" t="s">
        <v>13351</v>
      </c>
      <c r="G3411" t="s">
        <v>22</v>
      </c>
      <c r="H3411" t="s">
        <v>7054</v>
      </c>
      <c r="I3411" t="s">
        <v>22</v>
      </c>
      <c r="J3411" t="s">
        <v>22</v>
      </c>
      <c r="K3411" t="s">
        <v>22</v>
      </c>
      <c r="L3411" t="s">
        <v>22</v>
      </c>
      <c r="M3411" t="s">
        <v>18342</v>
      </c>
      <c r="N3411" t="s">
        <v>22</v>
      </c>
      <c r="O3411" t="s">
        <v>22</v>
      </c>
    </row>
    <row r="3412" spans="1:15" x14ac:dyDescent="0.35">
      <c r="A3412" t="s">
        <v>10824</v>
      </c>
      <c r="B3412" t="s">
        <v>18343</v>
      </c>
      <c r="C3412" t="s">
        <v>22</v>
      </c>
      <c r="D3412" t="s">
        <v>22</v>
      </c>
      <c r="E3412" t="s">
        <v>14334</v>
      </c>
      <c r="F3412" t="s">
        <v>13347</v>
      </c>
      <c r="G3412" t="s">
        <v>22</v>
      </c>
      <c r="H3412" t="s">
        <v>22</v>
      </c>
      <c r="I3412" t="s">
        <v>22</v>
      </c>
      <c r="J3412" t="s">
        <v>22</v>
      </c>
      <c r="K3412" t="s">
        <v>22</v>
      </c>
      <c r="L3412" t="s">
        <v>22</v>
      </c>
      <c r="M3412" t="s">
        <v>18343</v>
      </c>
      <c r="N3412" t="s">
        <v>22</v>
      </c>
      <c r="O3412" t="s">
        <v>22</v>
      </c>
    </row>
    <row r="3413" spans="1:15" x14ac:dyDescent="0.35">
      <c r="A3413" t="s">
        <v>10824</v>
      </c>
      <c r="B3413" t="s">
        <v>18344</v>
      </c>
      <c r="C3413" t="s">
        <v>22</v>
      </c>
      <c r="D3413" t="s">
        <v>22</v>
      </c>
      <c r="E3413" t="s">
        <v>14334</v>
      </c>
      <c r="F3413" t="s">
        <v>13347</v>
      </c>
      <c r="G3413" t="s">
        <v>22</v>
      </c>
      <c r="H3413" t="s">
        <v>22</v>
      </c>
      <c r="I3413" t="s">
        <v>22</v>
      </c>
      <c r="J3413" t="s">
        <v>22</v>
      </c>
      <c r="K3413" t="s">
        <v>22</v>
      </c>
      <c r="L3413" t="s">
        <v>22</v>
      </c>
      <c r="M3413" t="s">
        <v>18345</v>
      </c>
      <c r="N3413" t="s">
        <v>22</v>
      </c>
      <c r="O3413" t="s">
        <v>22</v>
      </c>
    </row>
    <row r="3414" spans="1:15" x14ac:dyDescent="0.35">
      <c r="A3414" t="s">
        <v>10824</v>
      </c>
      <c r="B3414" t="s">
        <v>18346</v>
      </c>
      <c r="C3414" t="s">
        <v>22</v>
      </c>
      <c r="D3414" t="s">
        <v>22</v>
      </c>
      <c r="E3414" t="s">
        <v>13352</v>
      </c>
      <c r="F3414" t="s">
        <v>13351</v>
      </c>
      <c r="G3414" t="s">
        <v>22</v>
      </c>
      <c r="H3414" t="s">
        <v>7054</v>
      </c>
      <c r="I3414" t="s">
        <v>22</v>
      </c>
      <c r="J3414" t="s">
        <v>22</v>
      </c>
      <c r="K3414" t="s">
        <v>22</v>
      </c>
      <c r="L3414" t="s">
        <v>22</v>
      </c>
      <c r="M3414" t="s">
        <v>18347</v>
      </c>
      <c r="N3414" t="s">
        <v>22</v>
      </c>
      <c r="O3414" t="s">
        <v>22</v>
      </c>
    </row>
    <row r="3415" spans="1:15" x14ac:dyDescent="0.35">
      <c r="A3415" t="s">
        <v>10824</v>
      </c>
      <c r="B3415" t="s">
        <v>18348</v>
      </c>
      <c r="C3415" t="s">
        <v>22</v>
      </c>
      <c r="D3415" t="s">
        <v>22</v>
      </c>
      <c r="E3415" t="s">
        <v>13352</v>
      </c>
      <c r="F3415" t="s">
        <v>13351</v>
      </c>
      <c r="G3415" t="s">
        <v>22</v>
      </c>
      <c r="H3415" t="s">
        <v>22</v>
      </c>
      <c r="I3415" t="s">
        <v>22</v>
      </c>
      <c r="J3415" t="s">
        <v>22</v>
      </c>
      <c r="K3415" t="s">
        <v>22</v>
      </c>
      <c r="L3415" t="s">
        <v>22</v>
      </c>
      <c r="M3415" t="s">
        <v>18348</v>
      </c>
      <c r="N3415" t="s">
        <v>22</v>
      </c>
      <c r="O3415" t="s">
        <v>22</v>
      </c>
    </row>
    <row r="3416" spans="1:15" x14ac:dyDescent="0.35">
      <c r="A3416" t="s">
        <v>10824</v>
      </c>
      <c r="B3416" t="s">
        <v>18349</v>
      </c>
      <c r="C3416" t="s">
        <v>22</v>
      </c>
      <c r="D3416" t="s">
        <v>22</v>
      </c>
      <c r="E3416" t="s">
        <v>13352</v>
      </c>
      <c r="F3416" t="s">
        <v>13351</v>
      </c>
      <c r="G3416" t="s">
        <v>22</v>
      </c>
      <c r="H3416" t="s">
        <v>22</v>
      </c>
      <c r="I3416" t="s">
        <v>22</v>
      </c>
      <c r="J3416" t="s">
        <v>22</v>
      </c>
      <c r="K3416" t="s">
        <v>22</v>
      </c>
      <c r="L3416" t="s">
        <v>22</v>
      </c>
      <c r="M3416" t="s">
        <v>18349</v>
      </c>
      <c r="N3416" t="s">
        <v>22</v>
      </c>
      <c r="O3416" t="s">
        <v>22</v>
      </c>
    </row>
    <row r="3417" spans="1:15" x14ac:dyDescent="0.35">
      <c r="A3417" t="s">
        <v>10824</v>
      </c>
      <c r="B3417" t="s">
        <v>18350</v>
      </c>
      <c r="C3417" t="s">
        <v>22</v>
      </c>
      <c r="D3417" t="s">
        <v>22</v>
      </c>
      <c r="E3417" t="s">
        <v>14334</v>
      </c>
      <c r="F3417" t="s">
        <v>13347</v>
      </c>
      <c r="G3417" t="s">
        <v>22</v>
      </c>
      <c r="H3417" t="s">
        <v>7052</v>
      </c>
      <c r="I3417" t="s">
        <v>22</v>
      </c>
      <c r="J3417" t="s">
        <v>22</v>
      </c>
      <c r="K3417" t="s">
        <v>22</v>
      </c>
      <c r="L3417" t="s">
        <v>22</v>
      </c>
      <c r="M3417" t="s">
        <v>18350</v>
      </c>
      <c r="N3417" t="s">
        <v>22</v>
      </c>
      <c r="O3417" t="s">
        <v>22</v>
      </c>
    </row>
    <row r="3418" spans="1:15" x14ac:dyDescent="0.35">
      <c r="A3418" t="s">
        <v>10824</v>
      </c>
      <c r="B3418" t="s">
        <v>18351</v>
      </c>
      <c r="C3418" t="s">
        <v>22</v>
      </c>
      <c r="D3418" t="s">
        <v>22</v>
      </c>
      <c r="E3418" t="s">
        <v>14334</v>
      </c>
      <c r="F3418" t="s">
        <v>13347</v>
      </c>
      <c r="G3418" t="s">
        <v>22</v>
      </c>
      <c r="H3418" t="s">
        <v>22</v>
      </c>
      <c r="I3418" t="s">
        <v>22</v>
      </c>
      <c r="J3418" t="s">
        <v>22</v>
      </c>
      <c r="K3418" t="s">
        <v>22</v>
      </c>
      <c r="L3418" t="s">
        <v>22</v>
      </c>
      <c r="M3418" t="s">
        <v>18351</v>
      </c>
      <c r="N3418" t="s">
        <v>22</v>
      </c>
      <c r="O3418" t="s">
        <v>22</v>
      </c>
    </row>
    <row r="3419" spans="1:15" x14ac:dyDescent="0.35">
      <c r="A3419" t="s">
        <v>10824</v>
      </c>
      <c r="B3419" t="s">
        <v>18352</v>
      </c>
      <c r="C3419" t="s">
        <v>22</v>
      </c>
      <c r="D3419" t="s">
        <v>22</v>
      </c>
      <c r="E3419" t="s">
        <v>14334</v>
      </c>
      <c r="F3419" t="s">
        <v>13347</v>
      </c>
      <c r="G3419" t="s">
        <v>22</v>
      </c>
      <c r="H3419" t="s">
        <v>22</v>
      </c>
      <c r="I3419" t="s">
        <v>22</v>
      </c>
      <c r="J3419" t="s">
        <v>22</v>
      </c>
      <c r="K3419" t="s">
        <v>22</v>
      </c>
      <c r="L3419" t="s">
        <v>22</v>
      </c>
      <c r="M3419" t="s">
        <v>18353</v>
      </c>
      <c r="N3419" t="s">
        <v>22</v>
      </c>
      <c r="O3419" t="s">
        <v>22</v>
      </c>
    </row>
    <row r="3420" spans="1:15" x14ac:dyDescent="0.35">
      <c r="A3420" t="s">
        <v>10824</v>
      </c>
      <c r="B3420" t="s">
        <v>18354</v>
      </c>
      <c r="C3420" t="s">
        <v>22</v>
      </c>
      <c r="D3420" t="s">
        <v>22</v>
      </c>
      <c r="E3420" t="s">
        <v>14334</v>
      </c>
      <c r="F3420" t="s">
        <v>13347</v>
      </c>
      <c r="G3420" t="s">
        <v>22</v>
      </c>
      <c r="H3420" t="s">
        <v>7052</v>
      </c>
      <c r="I3420" t="s">
        <v>22</v>
      </c>
      <c r="J3420" t="s">
        <v>22</v>
      </c>
      <c r="K3420" t="s">
        <v>22</v>
      </c>
      <c r="L3420" t="s">
        <v>22</v>
      </c>
      <c r="M3420" t="s">
        <v>18355</v>
      </c>
      <c r="N3420" t="s">
        <v>22</v>
      </c>
      <c r="O3420" t="s">
        <v>22</v>
      </c>
    </row>
    <row r="3421" spans="1:15" x14ac:dyDescent="0.35">
      <c r="A3421" t="s">
        <v>10824</v>
      </c>
      <c r="B3421" t="s">
        <v>18356</v>
      </c>
      <c r="C3421" t="s">
        <v>22</v>
      </c>
      <c r="D3421" t="s">
        <v>22</v>
      </c>
      <c r="E3421" t="s">
        <v>14334</v>
      </c>
      <c r="F3421" t="s">
        <v>13347</v>
      </c>
      <c r="G3421" t="s">
        <v>22</v>
      </c>
      <c r="H3421" t="s">
        <v>22</v>
      </c>
      <c r="I3421" t="s">
        <v>22</v>
      </c>
      <c r="J3421" t="s">
        <v>22</v>
      </c>
      <c r="K3421" t="s">
        <v>22</v>
      </c>
      <c r="L3421" t="s">
        <v>22</v>
      </c>
      <c r="M3421" t="s">
        <v>18356</v>
      </c>
      <c r="N3421" t="s">
        <v>22</v>
      </c>
      <c r="O3421" t="s">
        <v>22</v>
      </c>
    </row>
    <row r="3422" spans="1:15" x14ac:dyDescent="0.35">
      <c r="A3422" t="s">
        <v>10824</v>
      </c>
      <c r="B3422" t="s">
        <v>18357</v>
      </c>
      <c r="C3422" t="s">
        <v>22</v>
      </c>
      <c r="D3422" t="s">
        <v>22</v>
      </c>
      <c r="E3422" t="s">
        <v>13352</v>
      </c>
      <c r="F3422" t="s">
        <v>13351</v>
      </c>
      <c r="G3422" t="s">
        <v>22</v>
      </c>
      <c r="H3422" t="s">
        <v>7054</v>
      </c>
      <c r="I3422" t="s">
        <v>7033</v>
      </c>
      <c r="J3422" t="s">
        <v>22</v>
      </c>
      <c r="K3422" t="s">
        <v>22</v>
      </c>
      <c r="L3422" t="s">
        <v>22</v>
      </c>
      <c r="M3422" t="s">
        <v>18357</v>
      </c>
      <c r="N3422" t="s">
        <v>22</v>
      </c>
      <c r="O3422" t="s">
        <v>22</v>
      </c>
    </row>
    <row r="3423" spans="1:15" x14ac:dyDescent="0.35">
      <c r="A3423" t="s">
        <v>10824</v>
      </c>
      <c r="B3423" t="s">
        <v>4328</v>
      </c>
      <c r="C3423" t="s">
        <v>22</v>
      </c>
      <c r="D3423" t="s">
        <v>22</v>
      </c>
      <c r="E3423" t="s">
        <v>14334</v>
      </c>
      <c r="F3423" t="s">
        <v>13347</v>
      </c>
      <c r="G3423" t="s">
        <v>22</v>
      </c>
      <c r="H3423" t="s">
        <v>22</v>
      </c>
      <c r="I3423" t="s">
        <v>22</v>
      </c>
      <c r="J3423" t="s">
        <v>22</v>
      </c>
      <c r="K3423" t="s">
        <v>22</v>
      </c>
      <c r="L3423" t="s">
        <v>22</v>
      </c>
      <c r="M3423" t="s">
        <v>4328</v>
      </c>
      <c r="N3423" t="s">
        <v>22</v>
      </c>
      <c r="O3423" t="s">
        <v>22</v>
      </c>
    </row>
    <row r="3424" spans="1:15" x14ac:dyDescent="0.35">
      <c r="A3424" t="s">
        <v>10824</v>
      </c>
      <c r="B3424" t="s">
        <v>18358</v>
      </c>
      <c r="C3424" t="s">
        <v>22</v>
      </c>
      <c r="D3424" t="s">
        <v>22</v>
      </c>
      <c r="E3424" t="s">
        <v>14334</v>
      </c>
      <c r="F3424" t="s">
        <v>13347</v>
      </c>
      <c r="G3424" t="s">
        <v>22</v>
      </c>
      <c r="H3424" t="s">
        <v>22</v>
      </c>
      <c r="I3424" t="s">
        <v>22</v>
      </c>
      <c r="J3424" t="s">
        <v>22</v>
      </c>
      <c r="K3424" t="s">
        <v>22</v>
      </c>
      <c r="L3424" t="s">
        <v>22</v>
      </c>
      <c r="M3424" t="s">
        <v>18358</v>
      </c>
      <c r="N3424" t="s">
        <v>22</v>
      </c>
      <c r="O3424" t="s">
        <v>22</v>
      </c>
    </row>
    <row r="3425" spans="1:15" x14ac:dyDescent="0.35">
      <c r="A3425" t="s">
        <v>10824</v>
      </c>
      <c r="B3425" t="s">
        <v>18359</v>
      </c>
      <c r="C3425" t="s">
        <v>22</v>
      </c>
      <c r="D3425" t="s">
        <v>22</v>
      </c>
      <c r="E3425" t="s">
        <v>14334</v>
      </c>
      <c r="F3425" t="s">
        <v>13347</v>
      </c>
      <c r="G3425" t="s">
        <v>22</v>
      </c>
      <c r="H3425" t="s">
        <v>7052</v>
      </c>
      <c r="I3425" t="s">
        <v>22</v>
      </c>
      <c r="J3425" t="s">
        <v>22</v>
      </c>
      <c r="K3425" t="s">
        <v>22</v>
      </c>
      <c r="L3425" t="s">
        <v>22</v>
      </c>
      <c r="M3425" t="s">
        <v>18360</v>
      </c>
      <c r="N3425" t="s">
        <v>22</v>
      </c>
      <c r="O3425" t="s">
        <v>22</v>
      </c>
    </row>
    <row r="3426" spans="1:15" x14ac:dyDescent="0.35">
      <c r="A3426" t="s">
        <v>10824</v>
      </c>
      <c r="B3426" t="s">
        <v>18361</v>
      </c>
      <c r="C3426" t="s">
        <v>22</v>
      </c>
      <c r="D3426" t="s">
        <v>22</v>
      </c>
      <c r="E3426" t="s">
        <v>13352</v>
      </c>
      <c r="F3426" t="s">
        <v>13351</v>
      </c>
      <c r="G3426" t="s">
        <v>22</v>
      </c>
      <c r="H3426" t="s">
        <v>7054</v>
      </c>
      <c r="I3426" t="s">
        <v>22</v>
      </c>
      <c r="J3426" t="s">
        <v>22</v>
      </c>
      <c r="K3426" t="s">
        <v>22</v>
      </c>
      <c r="L3426" t="s">
        <v>22</v>
      </c>
      <c r="M3426" t="s">
        <v>18361</v>
      </c>
      <c r="N3426" t="s">
        <v>22</v>
      </c>
      <c r="O3426" t="s">
        <v>22</v>
      </c>
    </row>
    <row r="3427" spans="1:15" x14ac:dyDescent="0.35">
      <c r="A3427" t="s">
        <v>10824</v>
      </c>
      <c r="B3427" t="s">
        <v>18362</v>
      </c>
      <c r="C3427" t="s">
        <v>22</v>
      </c>
      <c r="D3427" t="s">
        <v>22</v>
      </c>
      <c r="E3427" t="s">
        <v>14334</v>
      </c>
      <c r="F3427" t="s">
        <v>13347</v>
      </c>
      <c r="G3427" t="s">
        <v>22</v>
      </c>
      <c r="H3427" t="s">
        <v>22</v>
      </c>
      <c r="I3427" t="s">
        <v>22</v>
      </c>
      <c r="J3427" t="s">
        <v>22</v>
      </c>
      <c r="K3427" t="s">
        <v>22</v>
      </c>
      <c r="L3427" t="s">
        <v>22</v>
      </c>
      <c r="M3427" t="s">
        <v>18362</v>
      </c>
      <c r="N3427" t="s">
        <v>22</v>
      </c>
      <c r="O3427" t="s">
        <v>22</v>
      </c>
    </row>
    <row r="3428" spans="1:15" x14ac:dyDescent="0.35">
      <c r="A3428" t="s">
        <v>10824</v>
      </c>
      <c r="B3428" t="s">
        <v>18363</v>
      </c>
      <c r="C3428" t="s">
        <v>22</v>
      </c>
      <c r="D3428" t="s">
        <v>22</v>
      </c>
      <c r="E3428" t="s">
        <v>14334</v>
      </c>
      <c r="F3428" t="s">
        <v>13347</v>
      </c>
      <c r="G3428" t="s">
        <v>22</v>
      </c>
      <c r="H3428" t="s">
        <v>22</v>
      </c>
      <c r="I3428" t="s">
        <v>22</v>
      </c>
      <c r="J3428" t="s">
        <v>22</v>
      </c>
      <c r="K3428" t="s">
        <v>22</v>
      </c>
      <c r="L3428" t="s">
        <v>22</v>
      </c>
      <c r="M3428" t="s">
        <v>18363</v>
      </c>
      <c r="N3428" t="s">
        <v>22</v>
      </c>
      <c r="O3428" t="s">
        <v>22</v>
      </c>
    </row>
    <row r="3429" spans="1:15" x14ac:dyDescent="0.35">
      <c r="A3429" t="s">
        <v>10824</v>
      </c>
      <c r="B3429" t="s">
        <v>18364</v>
      </c>
      <c r="C3429" t="s">
        <v>22</v>
      </c>
      <c r="D3429" t="s">
        <v>22</v>
      </c>
      <c r="E3429" t="s">
        <v>14334</v>
      </c>
      <c r="F3429" t="s">
        <v>13347</v>
      </c>
      <c r="G3429" t="s">
        <v>22</v>
      </c>
      <c r="H3429" t="s">
        <v>7052</v>
      </c>
      <c r="I3429" t="s">
        <v>22</v>
      </c>
      <c r="J3429" t="s">
        <v>22</v>
      </c>
      <c r="K3429" t="s">
        <v>22</v>
      </c>
      <c r="L3429" t="s">
        <v>22</v>
      </c>
      <c r="M3429" t="s">
        <v>18364</v>
      </c>
      <c r="N3429" t="s">
        <v>22</v>
      </c>
      <c r="O3429" t="s">
        <v>22</v>
      </c>
    </row>
    <row r="3430" spans="1:15" x14ac:dyDescent="0.35">
      <c r="A3430" t="s">
        <v>10824</v>
      </c>
      <c r="B3430" t="s">
        <v>18365</v>
      </c>
      <c r="C3430" t="s">
        <v>22</v>
      </c>
      <c r="D3430" t="s">
        <v>22</v>
      </c>
      <c r="E3430" t="s">
        <v>14334</v>
      </c>
      <c r="F3430" t="s">
        <v>13347</v>
      </c>
      <c r="G3430" t="s">
        <v>22</v>
      </c>
      <c r="H3430" t="s">
        <v>22</v>
      </c>
      <c r="I3430" t="s">
        <v>22</v>
      </c>
      <c r="J3430" t="s">
        <v>22</v>
      </c>
      <c r="K3430" t="s">
        <v>22</v>
      </c>
      <c r="L3430" t="s">
        <v>22</v>
      </c>
      <c r="M3430" t="s">
        <v>18365</v>
      </c>
      <c r="N3430" t="s">
        <v>22</v>
      </c>
      <c r="O3430" t="s">
        <v>22</v>
      </c>
    </row>
    <row r="3431" spans="1:15" x14ac:dyDescent="0.35">
      <c r="A3431" t="s">
        <v>10824</v>
      </c>
      <c r="B3431" t="s">
        <v>18366</v>
      </c>
      <c r="C3431" t="s">
        <v>22</v>
      </c>
      <c r="D3431" t="s">
        <v>22</v>
      </c>
      <c r="E3431" t="s">
        <v>14334</v>
      </c>
      <c r="F3431" t="s">
        <v>13347</v>
      </c>
      <c r="G3431" t="s">
        <v>22</v>
      </c>
      <c r="H3431" t="s">
        <v>22</v>
      </c>
      <c r="I3431" t="s">
        <v>22</v>
      </c>
      <c r="J3431" t="s">
        <v>22</v>
      </c>
      <c r="K3431" t="s">
        <v>22</v>
      </c>
      <c r="L3431" t="s">
        <v>22</v>
      </c>
      <c r="M3431" t="s">
        <v>18366</v>
      </c>
      <c r="N3431" t="s">
        <v>22</v>
      </c>
      <c r="O3431" t="s">
        <v>22</v>
      </c>
    </row>
    <row r="3432" spans="1:15" x14ac:dyDescent="0.35">
      <c r="A3432" t="s">
        <v>10824</v>
      </c>
      <c r="B3432" t="s">
        <v>18367</v>
      </c>
      <c r="C3432" t="s">
        <v>22</v>
      </c>
      <c r="D3432" t="s">
        <v>22</v>
      </c>
      <c r="E3432" t="s">
        <v>14349</v>
      </c>
      <c r="F3432" t="s">
        <v>13347</v>
      </c>
      <c r="G3432" t="s">
        <v>22</v>
      </c>
      <c r="H3432" t="s">
        <v>7052</v>
      </c>
      <c r="I3432" t="s">
        <v>7033</v>
      </c>
      <c r="J3432" t="s">
        <v>7035</v>
      </c>
      <c r="K3432" t="s">
        <v>18368</v>
      </c>
      <c r="L3432" t="s">
        <v>22</v>
      </c>
      <c r="M3432" t="s">
        <v>18367</v>
      </c>
      <c r="N3432" t="s">
        <v>22</v>
      </c>
      <c r="O3432" t="s">
        <v>22</v>
      </c>
    </row>
    <row r="3433" spans="1:15" x14ac:dyDescent="0.35">
      <c r="A3433" t="s">
        <v>10824</v>
      </c>
      <c r="B3433" t="s">
        <v>18369</v>
      </c>
      <c r="C3433" t="s">
        <v>22</v>
      </c>
      <c r="D3433" t="s">
        <v>22</v>
      </c>
      <c r="E3433" t="s">
        <v>14334</v>
      </c>
      <c r="F3433" t="s">
        <v>13347</v>
      </c>
      <c r="G3433" t="s">
        <v>22</v>
      </c>
      <c r="H3433" t="s">
        <v>22</v>
      </c>
      <c r="I3433" t="s">
        <v>22</v>
      </c>
      <c r="J3433" t="s">
        <v>22</v>
      </c>
      <c r="K3433" t="s">
        <v>22</v>
      </c>
      <c r="L3433" t="s">
        <v>22</v>
      </c>
      <c r="M3433" t="s">
        <v>18369</v>
      </c>
      <c r="N3433" t="s">
        <v>22</v>
      </c>
      <c r="O3433" t="s">
        <v>22</v>
      </c>
    </row>
    <row r="3434" spans="1:15" x14ac:dyDescent="0.35">
      <c r="A3434" t="s">
        <v>10824</v>
      </c>
      <c r="B3434" t="s">
        <v>18370</v>
      </c>
      <c r="C3434" t="s">
        <v>22</v>
      </c>
      <c r="D3434" t="s">
        <v>22</v>
      </c>
      <c r="E3434" t="s">
        <v>14349</v>
      </c>
      <c r="F3434" t="s">
        <v>13347</v>
      </c>
      <c r="G3434" t="s">
        <v>22</v>
      </c>
      <c r="H3434" t="s">
        <v>22</v>
      </c>
      <c r="I3434" t="s">
        <v>7033</v>
      </c>
      <c r="J3434" t="s">
        <v>22</v>
      </c>
      <c r="K3434" t="s">
        <v>22</v>
      </c>
      <c r="L3434" t="s">
        <v>22</v>
      </c>
      <c r="M3434" t="s">
        <v>18370</v>
      </c>
      <c r="N3434" t="s">
        <v>22</v>
      </c>
      <c r="O3434" t="s">
        <v>22</v>
      </c>
    </row>
    <row r="3435" spans="1:15" x14ac:dyDescent="0.35">
      <c r="A3435" t="s">
        <v>10824</v>
      </c>
      <c r="B3435" t="s">
        <v>18371</v>
      </c>
      <c r="C3435" t="s">
        <v>22</v>
      </c>
      <c r="D3435" t="s">
        <v>22</v>
      </c>
      <c r="E3435" t="s">
        <v>14349</v>
      </c>
      <c r="F3435" t="s">
        <v>13347</v>
      </c>
      <c r="G3435" t="s">
        <v>22</v>
      </c>
      <c r="H3435" t="s">
        <v>7046</v>
      </c>
      <c r="I3435" t="s">
        <v>7033</v>
      </c>
      <c r="J3435" t="s">
        <v>22</v>
      </c>
      <c r="K3435" t="s">
        <v>22</v>
      </c>
      <c r="L3435" t="s">
        <v>22</v>
      </c>
      <c r="M3435" t="s">
        <v>18372</v>
      </c>
      <c r="N3435" t="s">
        <v>22</v>
      </c>
      <c r="O3435" t="s">
        <v>22</v>
      </c>
    </row>
    <row r="3436" spans="1:15" x14ac:dyDescent="0.35">
      <c r="A3436" t="s">
        <v>10824</v>
      </c>
      <c r="B3436" t="s">
        <v>18373</v>
      </c>
      <c r="C3436" t="s">
        <v>22</v>
      </c>
      <c r="D3436" t="s">
        <v>22</v>
      </c>
      <c r="E3436" t="s">
        <v>14349</v>
      </c>
      <c r="F3436" t="s">
        <v>13347</v>
      </c>
      <c r="G3436" t="s">
        <v>22</v>
      </c>
      <c r="H3436" t="s">
        <v>22</v>
      </c>
      <c r="I3436" t="s">
        <v>7033</v>
      </c>
      <c r="J3436" t="s">
        <v>22</v>
      </c>
      <c r="K3436" t="s">
        <v>22</v>
      </c>
      <c r="L3436" t="s">
        <v>22</v>
      </c>
      <c r="M3436" t="s">
        <v>18373</v>
      </c>
      <c r="N3436" t="s">
        <v>22</v>
      </c>
      <c r="O3436" t="s">
        <v>22</v>
      </c>
    </row>
    <row r="3437" spans="1:15" x14ac:dyDescent="0.35">
      <c r="A3437" t="s">
        <v>10824</v>
      </c>
      <c r="B3437" t="s">
        <v>18374</v>
      </c>
      <c r="C3437" t="s">
        <v>22</v>
      </c>
      <c r="D3437" t="s">
        <v>22</v>
      </c>
      <c r="E3437" t="s">
        <v>14334</v>
      </c>
      <c r="F3437" t="s">
        <v>13347</v>
      </c>
      <c r="G3437" t="s">
        <v>22</v>
      </c>
      <c r="H3437" t="s">
        <v>7052</v>
      </c>
      <c r="I3437" t="s">
        <v>22</v>
      </c>
      <c r="J3437" t="s">
        <v>22</v>
      </c>
      <c r="K3437" t="s">
        <v>22</v>
      </c>
      <c r="L3437" t="s">
        <v>22</v>
      </c>
      <c r="M3437" t="s">
        <v>18374</v>
      </c>
      <c r="N3437" t="s">
        <v>22</v>
      </c>
      <c r="O3437" t="s">
        <v>22</v>
      </c>
    </row>
    <row r="3438" spans="1:15" x14ac:dyDescent="0.35">
      <c r="A3438" t="s">
        <v>10824</v>
      </c>
      <c r="B3438" t="s">
        <v>18375</v>
      </c>
      <c r="C3438" t="s">
        <v>22</v>
      </c>
      <c r="D3438" t="s">
        <v>22</v>
      </c>
      <c r="E3438" t="s">
        <v>14334</v>
      </c>
      <c r="F3438" t="s">
        <v>13347</v>
      </c>
      <c r="G3438" t="s">
        <v>22</v>
      </c>
      <c r="H3438" t="s">
        <v>22</v>
      </c>
      <c r="I3438" t="s">
        <v>22</v>
      </c>
      <c r="J3438" t="s">
        <v>22</v>
      </c>
      <c r="K3438" t="s">
        <v>22</v>
      </c>
      <c r="L3438" t="s">
        <v>22</v>
      </c>
      <c r="M3438" t="s">
        <v>18375</v>
      </c>
      <c r="N3438" t="s">
        <v>22</v>
      </c>
      <c r="O3438" t="s">
        <v>22</v>
      </c>
    </row>
    <row r="3439" spans="1:15" x14ac:dyDescent="0.35">
      <c r="A3439" t="s">
        <v>10824</v>
      </c>
      <c r="B3439" t="s">
        <v>18376</v>
      </c>
      <c r="C3439" t="s">
        <v>22</v>
      </c>
      <c r="D3439" t="s">
        <v>22</v>
      </c>
      <c r="E3439" t="s">
        <v>14334</v>
      </c>
      <c r="F3439" t="s">
        <v>13347</v>
      </c>
      <c r="G3439" t="s">
        <v>22</v>
      </c>
      <c r="H3439" t="s">
        <v>22</v>
      </c>
      <c r="I3439" t="s">
        <v>22</v>
      </c>
      <c r="J3439" t="s">
        <v>22</v>
      </c>
      <c r="K3439" t="s">
        <v>22</v>
      </c>
      <c r="L3439" t="s">
        <v>22</v>
      </c>
      <c r="M3439" t="s">
        <v>18376</v>
      </c>
      <c r="N3439" t="s">
        <v>22</v>
      </c>
      <c r="O3439" t="s">
        <v>22</v>
      </c>
    </row>
    <row r="3440" spans="1:15" x14ac:dyDescent="0.35">
      <c r="A3440" t="s">
        <v>10824</v>
      </c>
      <c r="B3440" t="s">
        <v>18377</v>
      </c>
      <c r="C3440" t="s">
        <v>22</v>
      </c>
      <c r="D3440" t="s">
        <v>22</v>
      </c>
      <c r="E3440" t="s">
        <v>14334</v>
      </c>
      <c r="F3440" t="s">
        <v>13347</v>
      </c>
      <c r="G3440" t="s">
        <v>22</v>
      </c>
      <c r="H3440" t="s">
        <v>22</v>
      </c>
      <c r="I3440" t="s">
        <v>22</v>
      </c>
      <c r="J3440" t="s">
        <v>22</v>
      </c>
      <c r="K3440" t="s">
        <v>22</v>
      </c>
      <c r="L3440" t="s">
        <v>22</v>
      </c>
      <c r="M3440" t="s">
        <v>18377</v>
      </c>
      <c r="N3440" t="s">
        <v>22</v>
      </c>
      <c r="O3440" t="s">
        <v>22</v>
      </c>
    </row>
    <row r="3441" spans="1:15" x14ac:dyDescent="0.35">
      <c r="A3441" t="s">
        <v>10824</v>
      </c>
      <c r="B3441" t="s">
        <v>18378</v>
      </c>
      <c r="C3441" t="s">
        <v>22</v>
      </c>
      <c r="D3441" t="s">
        <v>22</v>
      </c>
      <c r="E3441" t="s">
        <v>13352</v>
      </c>
      <c r="F3441" t="s">
        <v>13351</v>
      </c>
      <c r="G3441" t="s">
        <v>22</v>
      </c>
      <c r="H3441" t="s">
        <v>22</v>
      </c>
      <c r="I3441" t="s">
        <v>22</v>
      </c>
      <c r="J3441" t="s">
        <v>22</v>
      </c>
      <c r="K3441" t="s">
        <v>22</v>
      </c>
      <c r="L3441" t="s">
        <v>22</v>
      </c>
      <c r="M3441" t="s">
        <v>18378</v>
      </c>
      <c r="N3441" t="s">
        <v>22</v>
      </c>
      <c r="O3441" t="s">
        <v>22</v>
      </c>
    </row>
    <row r="3442" spans="1:15" x14ac:dyDescent="0.35">
      <c r="A3442" t="s">
        <v>10824</v>
      </c>
      <c r="B3442" t="s">
        <v>18379</v>
      </c>
      <c r="C3442" t="s">
        <v>22</v>
      </c>
      <c r="D3442" t="s">
        <v>22</v>
      </c>
      <c r="E3442" t="s">
        <v>14334</v>
      </c>
      <c r="F3442" t="s">
        <v>13347</v>
      </c>
      <c r="G3442" t="s">
        <v>22</v>
      </c>
      <c r="H3442" t="s">
        <v>7052</v>
      </c>
      <c r="I3442" t="s">
        <v>22</v>
      </c>
      <c r="J3442" t="s">
        <v>22</v>
      </c>
      <c r="K3442" t="s">
        <v>22</v>
      </c>
      <c r="L3442" t="s">
        <v>22</v>
      </c>
      <c r="M3442" t="s">
        <v>18380</v>
      </c>
      <c r="N3442" t="s">
        <v>22</v>
      </c>
      <c r="O3442" t="s">
        <v>22</v>
      </c>
    </row>
    <row r="3443" spans="1:15" x14ac:dyDescent="0.35">
      <c r="A3443" t="s">
        <v>10824</v>
      </c>
      <c r="B3443" t="s">
        <v>18381</v>
      </c>
      <c r="C3443" t="s">
        <v>22</v>
      </c>
      <c r="D3443" t="s">
        <v>22</v>
      </c>
      <c r="E3443" t="s">
        <v>14334</v>
      </c>
      <c r="F3443" t="s">
        <v>13347</v>
      </c>
      <c r="G3443" t="s">
        <v>22</v>
      </c>
      <c r="H3443" t="s">
        <v>7052</v>
      </c>
      <c r="I3443" t="s">
        <v>22</v>
      </c>
      <c r="J3443" t="s">
        <v>22</v>
      </c>
      <c r="K3443" t="s">
        <v>22</v>
      </c>
      <c r="L3443" t="s">
        <v>22</v>
      </c>
      <c r="M3443" t="s">
        <v>18382</v>
      </c>
      <c r="N3443" t="s">
        <v>22</v>
      </c>
      <c r="O3443" t="s">
        <v>22</v>
      </c>
    </row>
    <row r="3444" spans="1:15" x14ac:dyDescent="0.35">
      <c r="A3444" t="s">
        <v>10824</v>
      </c>
      <c r="B3444" t="s">
        <v>18383</v>
      </c>
      <c r="C3444" t="s">
        <v>22</v>
      </c>
      <c r="D3444" t="s">
        <v>22</v>
      </c>
      <c r="E3444" t="s">
        <v>14334</v>
      </c>
      <c r="F3444" t="s">
        <v>13347</v>
      </c>
      <c r="G3444" t="s">
        <v>22</v>
      </c>
      <c r="H3444" t="s">
        <v>7052</v>
      </c>
      <c r="I3444" t="s">
        <v>22</v>
      </c>
      <c r="J3444" t="s">
        <v>22</v>
      </c>
      <c r="K3444" t="s">
        <v>22</v>
      </c>
      <c r="L3444" t="s">
        <v>22</v>
      </c>
      <c r="M3444" t="s">
        <v>18383</v>
      </c>
      <c r="N3444" t="s">
        <v>22</v>
      </c>
      <c r="O3444" t="s">
        <v>22</v>
      </c>
    </row>
    <row r="3445" spans="1:15" x14ac:dyDescent="0.35">
      <c r="A3445" t="s">
        <v>10824</v>
      </c>
      <c r="B3445" t="s">
        <v>18384</v>
      </c>
      <c r="C3445" t="s">
        <v>22</v>
      </c>
      <c r="D3445" t="s">
        <v>22</v>
      </c>
      <c r="E3445" t="s">
        <v>14334</v>
      </c>
      <c r="F3445" t="s">
        <v>13347</v>
      </c>
      <c r="G3445" t="s">
        <v>22</v>
      </c>
      <c r="H3445" t="s">
        <v>7052</v>
      </c>
      <c r="I3445" t="s">
        <v>22</v>
      </c>
      <c r="J3445" t="s">
        <v>22</v>
      </c>
      <c r="K3445" t="s">
        <v>22</v>
      </c>
      <c r="L3445" t="s">
        <v>22</v>
      </c>
      <c r="M3445" t="s">
        <v>18383</v>
      </c>
      <c r="N3445" t="s">
        <v>22</v>
      </c>
      <c r="O3445" t="s">
        <v>22</v>
      </c>
    </row>
    <row r="3446" spans="1:15" x14ac:dyDescent="0.35">
      <c r="A3446" t="s">
        <v>10824</v>
      </c>
      <c r="B3446" t="s">
        <v>18385</v>
      </c>
      <c r="C3446" t="s">
        <v>22</v>
      </c>
      <c r="D3446" t="s">
        <v>22</v>
      </c>
      <c r="E3446" t="s">
        <v>14334</v>
      </c>
      <c r="F3446" t="s">
        <v>13347</v>
      </c>
      <c r="G3446" t="s">
        <v>22</v>
      </c>
      <c r="H3446" t="s">
        <v>22</v>
      </c>
      <c r="I3446" t="s">
        <v>22</v>
      </c>
      <c r="J3446" t="s">
        <v>22</v>
      </c>
      <c r="K3446" t="s">
        <v>22</v>
      </c>
      <c r="L3446" t="s">
        <v>22</v>
      </c>
      <c r="M3446" t="s">
        <v>18385</v>
      </c>
      <c r="N3446" t="s">
        <v>22</v>
      </c>
      <c r="O3446" t="s">
        <v>22</v>
      </c>
    </row>
    <row r="3447" spans="1:15" x14ac:dyDescent="0.35">
      <c r="A3447" t="s">
        <v>10824</v>
      </c>
      <c r="B3447" t="s">
        <v>18386</v>
      </c>
      <c r="C3447" t="s">
        <v>22</v>
      </c>
      <c r="D3447" t="s">
        <v>22</v>
      </c>
      <c r="E3447" t="s">
        <v>14334</v>
      </c>
      <c r="F3447" t="s">
        <v>13347</v>
      </c>
      <c r="G3447" t="s">
        <v>22</v>
      </c>
      <c r="H3447" t="s">
        <v>7052</v>
      </c>
      <c r="I3447" t="s">
        <v>22</v>
      </c>
      <c r="J3447" t="s">
        <v>22</v>
      </c>
      <c r="K3447" t="s">
        <v>22</v>
      </c>
      <c r="L3447" t="s">
        <v>22</v>
      </c>
      <c r="M3447" t="s">
        <v>18387</v>
      </c>
      <c r="N3447" t="s">
        <v>22</v>
      </c>
      <c r="O3447" t="s">
        <v>22</v>
      </c>
    </row>
    <row r="3448" spans="1:15" x14ac:dyDescent="0.35">
      <c r="A3448" t="s">
        <v>10824</v>
      </c>
      <c r="B3448" t="s">
        <v>18388</v>
      </c>
      <c r="C3448" t="s">
        <v>22</v>
      </c>
      <c r="D3448" t="s">
        <v>22</v>
      </c>
      <c r="E3448" t="s">
        <v>14334</v>
      </c>
      <c r="F3448" t="s">
        <v>13347</v>
      </c>
      <c r="G3448" t="s">
        <v>22</v>
      </c>
      <c r="H3448" t="s">
        <v>7046</v>
      </c>
      <c r="I3448" t="s">
        <v>7033</v>
      </c>
      <c r="J3448" t="s">
        <v>22</v>
      </c>
      <c r="K3448" t="s">
        <v>22</v>
      </c>
      <c r="L3448" t="s">
        <v>22</v>
      </c>
      <c r="M3448" t="s">
        <v>18388</v>
      </c>
      <c r="N3448" t="s">
        <v>22</v>
      </c>
      <c r="O3448" t="s">
        <v>22</v>
      </c>
    </row>
    <row r="3449" spans="1:15" x14ac:dyDescent="0.35">
      <c r="A3449" t="s">
        <v>10824</v>
      </c>
      <c r="B3449" t="s">
        <v>18389</v>
      </c>
      <c r="C3449" t="s">
        <v>22</v>
      </c>
      <c r="D3449" t="s">
        <v>22</v>
      </c>
      <c r="E3449" t="s">
        <v>14334</v>
      </c>
      <c r="F3449" t="s">
        <v>13347</v>
      </c>
      <c r="G3449" t="s">
        <v>22</v>
      </c>
      <c r="H3449" t="s">
        <v>7046</v>
      </c>
      <c r="I3449" t="s">
        <v>7033</v>
      </c>
      <c r="J3449" t="s">
        <v>22</v>
      </c>
      <c r="K3449" t="s">
        <v>22</v>
      </c>
      <c r="L3449" t="s">
        <v>22</v>
      </c>
      <c r="M3449" t="s">
        <v>18389</v>
      </c>
      <c r="N3449" t="s">
        <v>22</v>
      </c>
      <c r="O3449" t="s">
        <v>22</v>
      </c>
    </row>
    <row r="3450" spans="1:15" x14ac:dyDescent="0.35">
      <c r="A3450" t="s">
        <v>10824</v>
      </c>
      <c r="B3450" t="s">
        <v>4388</v>
      </c>
      <c r="C3450" t="s">
        <v>22</v>
      </c>
      <c r="D3450" t="s">
        <v>22</v>
      </c>
      <c r="E3450" t="s">
        <v>13352</v>
      </c>
      <c r="F3450" t="s">
        <v>13351</v>
      </c>
      <c r="G3450" t="s">
        <v>22</v>
      </c>
      <c r="H3450" t="s">
        <v>22</v>
      </c>
      <c r="I3450" t="s">
        <v>22</v>
      </c>
      <c r="J3450" t="s">
        <v>22</v>
      </c>
      <c r="K3450" t="s">
        <v>22</v>
      </c>
      <c r="L3450" t="s">
        <v>22</v>
      </c>
      <c r="M3450" t="s">
        <v>4388</v>
      </c>
      <c r="N3450" t="s">
        <v>22</v>
      </c>
      <c r="O3450" t="s">
        <v>22</v>
      </c>
    </row>
    <row r="3451" spans="1:15" x14ac:dyDescent="0.35">
      <c r="A3451" t="s">
        <v>10824</v>
      </c>
      <c r="B3451" t="s">
        <v>18390</v>
      </c>
      <c r="C3451" t="s">
        <v>22</v>
      </c>
      <c r="D3451" t="s">
        <v>22</v>
      </c>
      <c r="E3451" t="s">
        <v>14334</v>
      </c>
      <c r="F3451" t="s">
        <v>13347</v>
      </c>
      <c r="G3451" t="s">
        <v>22</v>
      </c>
      <c r="H3451" t="s">
        <v>22</v>
      </c>
      <c r="I3451" t="s">
        <v>22</v>
      </c>
      <c r="J3451" t="s">
        <v>22</v>
      </c>
      <c r="K3451" t="s">
        <v>22</v>
      </c>
      <c r="L3451" t="s">
        <v>22</v>
      </c>
      <c r="M3451" t="s">
        <v>18390</v>
      </c>
      <c r="N3451" t="s">
        <v>22</v>
      </c>
      <c r="O3451" t="s">
        <v>22</v>
      </c>
    </row>
    <row r="3452" spans="1:15" x14ac:dyDescent="0.35">
      <c r="A3452" t="s">
        <v>10824</v>
      </c>
      <c r="B3452" t="s">
        <v>18391</v>
      </c>
      <c r="C3452" t="s">
        <v>22</v>
      </c>
      <c r="D3452" t="s">
        <v>22</v>
      </c>
      <c r="E3452" t="s">
        <v>14334</v>
      </c>
      <c r="F3452" t="s">
        <v>13347</v>
      </c>
      <c r="G3452" t="s">
        <v>22</v>
      </c>
      <c r="H3452" t="s">
        <v>22</v>
      </c>
      <c r="I3452" t="s">
        <v>22</v>
      </c>
      <c r="J3452" t="s">
        <v>22</v>
      </c>
      <c r="K3452" t="s">
        <v>22</v>
      </c>
      <c r="L3452" t="s">
        <v>22</v>
      </c>
      <c r="M3452" t="s">
        <v>18390</v>
      </c>
      <c r="N3452" t="s">
        <v>22</v>
      </c>
      <c r="O3452" t="s">
        <v>22</v>
      </c>
    </row>
    <row r="3453" spans="1:15" x14ac:dyDescent="0.35">
      <c r="A3453" t="s">
        <v>10824</v>
      </c>
      <c r="B3453" t="s">
        <v>18392</v>
      </c>
      <c r="C3453" t="s">
        <v>22</v>
      </c>
      <c r="D3453" t="s">
        <v>22</v>
      </c>
      <c r="E3453" t="s">
        <v>14334</v>
      </c>
      <c r="F3453" t="s">
        <v>13347</v>
      </c>
      <c r="G3453" t="s">
        <v>22</v>
      </c>
      <c r="H3453" t="s">
        <v>22</v>
      </c>
      <c r="I3453" t="s">
        <v>22</v>
      </c>
      <c r="J3453" t="s">
        <v>22</v>
      </c>
      <c r="K3453" t="s">
        <v>22</v>
      </c>
      <c r="L3453" t="s">
        <v>22</v>
      </c>
      <c r="M3453" t="s">
        <v>18392</v>
      </c>
      <c r="N3453" t="s">
        <v>22</v>
      </c>
      <c r="O3453" t="s">
        <v>22</v>
      </c>
    </row>
    <row r="3454" spans="1:15" x14ac:dyDescent="0.35">
      <c r="A3454" t="s">
        <v>10824</v>
      </c>
      <c r="B3454" t="s">
        <v>18393</v>
      </c>
      <c r="C3454" t="s">
        <v>22</v>
      </c>
      <c r="D3454" t="s">
        <v>22</v>
      </c>
      <c r="E3454" t="s">
        <v>14334</v>
      </c>
      <c r="F3454" t="s">
        <v>13347</v>
      </c>
      <c r="G3454" t="s">
        <v>22</v>
      </c>
      <c r="H3454" t="s">
        <v>22</v>
      </c>
      <c r="I3454" t="s">
        <v>22</v>
      </c>
      <c r="J3454" t="s">
        <v>22</v>
      </c>
      <c r="K3454" t="s">
        <v>22</v>
      </c>
      <c r="L3454" t="s">
        <v>22</v>
      </c>
      <c r="M3454" t="s">
        <v>18393</v>
      </c>
      <c r="N3454" t="s">
        <v>22</v>
      </c>
      <c r="O3454" t="s">
        <v>22</v>
      </c>
    </row>
    <row r="3455" spans="1:15" x14ac:dyDescent="0.35">
      <c r="A3455" t="s">
        <v>10824</v>
      </c>
      <c r="B3455" t="s">
        <v>18394</v>
      </c>
      <c r="C3455" t="s">
        <v>22</v>
      </c>
      <c r="D3455" t="s">
        <v>22</v>
      </c>
      <c r="E3455" t="s">
        <v>14334</v>
      </c>
      <c r="F3455" t="s">
        <v>13347</v>
      </c>
      <c r="G3455" t="s">
        <v>22</v>
      </c>
      <c r="H3455" t="s">
        <v>22</v>
      </c>
      <c r="I3455" t="s">
        <v>22</v>
      </c>
      <c r="J3455" t="s">
        <v>22</v>
      </c>
      <c r="K3455" t="s">
        <v>22</v>
      </c>
      <c r="L3455" t="s">
        <v>22</v>
      </c>
      <c r="M3455" t="s">
        <v>18394</v>
      </c>
      <c r="N3455" t="s">
        <v>22</v>
      </c>
      <c r="O3455" t="s">
        <v>22</v>
      </c>
    </row>
    <row r="3456" spans="1:15" x14ac:dyDescent="0.35">
      <c r="A3456" t="s">
        <v>10824</v>
      </c>
      <c r="B3456" t="s">
        <v>18395</v>
      </c>
      <c r="C3456" t="s">
        <v>22</v>
      </c>
      <c r="D3456" t="s">
        <v>22</v>
      </c>
      <c r="E3456" t="s">
        <v>14334</v>
      </c>
      <c r="F3456" t="s">
        <v>13347</v>
      </c>
      <c r="G3456" t="s">
        <v>22</v>
      </c>
      <c r="H3456" t="s">
        <v>22</v>
      </c>
      <c r="I3456" t="s">
        <v>22</v>
      </c>
      <c r="J3456" t="s">
        <v>22</v>
      </c>
      <c r="K3456" t="s">
        <v>22</v>
      </c>
      <c r="L3456" t="s">
        <v>22</v>
      </c>
      <c r="M3456" t="s">
        <v>18395</v>
      </c>
      <c r="N3456" t="s">
        <v>22</v>
      </c>
      <c r="O3456" t="s">
        <v>22</v>
      </c>
    </row>
    <row r="3457" spans="1:15" x14ac:dyDescent="0.35">
      <c r="A3457" t="s">
        <v>10824</v>
      </c>
      <c r="B3457" t="s">
        <v>18396</v>
      </c>
      <c r="C3457" t="s">
        <v>22</v>
      </c>
      <c r="D3457" t="s">
        <v>22</v>
      </c>
      <c r="E3457" t="s">
        <v>13352</v>
      </c>
      <c r="F3457" t="s">
        <v>13351</v>
      </c>
      <c r="G3457" t="s">
        <v>22</v>
      </c>
      <c r="H3457" t="s">
        <v>22</v>
      </c>
      <c r="I3457" t="s">
        <v>22</v>
      </c>
      <c r="J3457" t="s">
        <v>22</v>
      </c>
      <c r="K3457" t="s">
        <v>22</v>
      </c>
      <c r="L3457" t="s">
        <v>22</v>
      </c>
      <c r="M3457" t="s">
        <v>18396</v>
      </c>
      <c r="N3457" t="s">
        <v>22</v>
      </c>
      <c r="O3457" t="s">
        <v>22</v>
      </c>
    </row>
    <row r="3458" spans="1:15" x14ac:dyDescent="0.35">
      <c r="A3458" t="s">
        <v>10824</v>
      </c>
      <c r="B3458" t="s">
        <v>18397</v>
      </c>
      <c r="C3458" t="s">
        <v>22</v>
      </c>
      <c r="D3458" t="s">
        <v>22</v>
      </c>
      <c r="E3458" t="s">
        <v>14334</v>
      </c>
      <c r="F3458" t="s">
        <v>13347</v>
      </c>
      <c r="G3458" t="s">
        <v>22</v>
      </c>
      <c r="H3458" t="s">
        <v>7052</v>
      </c>
      <c r="I3458" t="s">
        <v>22</v>
      </c>
      <c r="J3458" t="s">
        <v>22</v>
      </c>
      <c r="K3458" t="s">
        <v>22</v>
      </c>
      <c r="L3458" t="s">
        <v>22</v>
      </c>
      <c r="M3458" t="s">
        <v>18397</v>
      </c>
      <c r="N3458" t="s">
        <v>22</v>
      </c>
      <c r="O3458" t="s">
        <v>22</v>
      </c>
    </row>
    <row r="3459" spans="1:15" x14ac:dyDescent="0.35">
      <c r="A3459" t="s">
        <v>10824</v>
      </c>
      <c r="B3459" t="s">
        <v>18398</v>
      </c>
      <c r="C3459" t="s">
        <v>22</v>
      </c>
      <c r="D3459" t="s">
        <v>22</v>
      </c>
      <c r="E3459" t="s">
        <v>14334</v>
      </c>
      <c r="F3459" t="s">
        <v>13347</v>
      </c>
      <c r="G3459" t="s">
        <v>22</v>
      </c>
      <c r="H3459" t="s">
        <v>22</v>
      </c>
      <c r="I3459" t="s">
        <v>22</v>
      </c>
      <c r="J3459" t="s">
        <v>22</v>
      </c>
      <c r="K3459" t="s">
        <v>22</v>
      </c>
      <c r="L3459" t="s">
        <v>22</v>
      </c>
      <c r="M3459" t="s">
        <v>18398</v>
      </c>
      <c r="N3459" t="s">
        <v>22</v>
      </c>
      <c r="O3459" t="s">
        <v>22</v>
      </c>
    </row>
    <row r="3460" spans="1:15" x14ac:dyDescent="0.35">
      <c r="A3460" t="s">
        <v>10824</v>
      </c>
      <c r="B3460" t="s">
        <v>18399</v>
      </c>
      <c r="C3460" t="s">
        <v>22</v>
      </c>
      <c r="D3460" t="s">
        <v>22</v>
      </c>
      <c r="E3460" t="s">
        <v>14334</v>
      </c>
      <c r="F3460" t="s">
        <v>13347</v>
      </c>
      <c r="G3460" t="s">
        <v>22</v>
      </c>
      <c r="H3460" t="s">
        <v>22</v>
      </c>
      <c r="I3460" t="s">
        <v>22</v>
      </c>
      <c r="J3460" t="s">
        <v>22</v>
      </c>
      <c r="K3460" t="s">
        <v>22</v>
      </c>
      <c r="L3460" t="s">
        <v>22</v>
      </c>
      <c r="M3460" t="s">
        <v>18400</v>
      </c>
      <c r="N3460" t="s">
        <v>22</v>
      </c>
      <c r="O3460" t="s">
        <v>22</v>
      </c>
    </row>
    <row r="3461" spans="1:15" x14ac:dyDescent="0.35">
      <c r="A3461" t="s">
        <v>10824</v>
      </c>
      <c r="B3461" t="s">
        <v>18401</v>
      </c>
      <c r="C3461" t="s">
        <v>22</v>
      </c>
      <c r="D3461" t="s">
        <v>22</v>
      </c>
      <c r="E3461" t="s">
        <v>14334</v>
      </c>
      <c r="F3461" t="s">
        <v>13347</v>
      </c>
      <c r="G3461" t="s">
        <v>22</v>
      </c>
      <c r="H3461" t="s">
        <v>22</v>
      </c>
      <c r="I3461" t="s">
        <v>22</v>
      </c>
      <c r="J3461" t="s">
        <v>22</v>
      </c>
      <c r="K3461" t="s">
        <v>22</v>
      </c>
      <c r="L3461" t="s">
        <v>22</v>
      </c>
      <c r="M3461" t="s">
        <v>18401</v>
      </c>
      <c r="N3461" t="s">
        <v>22</v>
      </c>
      <c r="O3461" t="s">
        <v>22</v>
      </c>
    </row>
    <row r="3462" spans="1:15" x14ac:dyDescent="0.35">
      <c r="A3462" t="s">
        <v>11126</v>
      </c>
      <c r="B3462" t="s">
        <v>18402</v>
      </c>
      <c r="C3462" t="s">
        <v>22</v>
      </c>
      <c r="D3462" t="s">
        <v>22</v>
      </c>
      <c r="E3462" t="s">
        <v>14334</v>
      </c>
      <c r="F3462" t="s">
        <v>13347</v>
      </c>
      <c r="G3462" t="s">
        <v>22</v>
      </c>
      <c r="H3462" t="s">
        <v>7048</v>
      </c>
      <c r="I3462" t="s">
        <v>22</v>
      </c>
      <c r="J3462" t="s">
        <v>22</v>
      </c>
      <c r="K3462" t="s">
        <v>22</v>
      </c>
      <c r="L3462" t="s">
        <v>22</v>
      </c>
      <c r="M3462" t="s">
        <v>18402</v>
      </c>
      <c r="N3462" t="s">
        <v>22</v>
      </c>
      <c r="O3462" t="s">
        <v>22</v>
      </c>
    </row>
    <row r="3463" spans="1:15" x14ac:dyDescent="0.35">
      <c r="A3463" t="s">
        <v>9778</v>
      </c>
      <c r="B3463" t="s">
        <v>18403</v>
      </c>
      <c r="C3463" t="s">
        <v>22</v>
      </c>
      <c r="D3463" t="s">
        <v>22</v>
      </c>
      <c r="E3463" t="s">
        <v>14334</v>
      </c>
      <c r="F3463" t="s">
        <v>13347</v>
      </c>
      <c r="G3463" t="s">
        <v>22</v>
      </c>
      <c r="H3463" t="s">
        <v>22</v>
      </c>
      <c r="I3463" t="s">
        <v>22</v>
      </c>
      <c r="J3463" t="s">
        <v>22</v>
      </c>
      <c r="K3463" t="s">
        <v>22</v>
      </c>
      <c r="L3463" t="s">
        <v>22</v>
      </c>
      <c r="M3463" t="s">
        <v>18403</v>
      </c>
      <c r="N3463" t="s">
        <v>22</v>
      </c>
      <c r="O3463" t="s">
        <v>22</v>
      </c>
    </row>
    <row r="3464" spans="1:15" x14ac:dyDescent="0.35">
      <c r="A3464" t="s">
        <v>10833</v>
      </c>
      <c r="B3464" t="s">
        <v>18404</v>
      </c>
      <c r="C3464" t="s">
        <v>22</v>
      </c>
      <c r="D3464" t="s">
        <v>22</v>
      </c>
      <c r="E3464" t="s">
        <v>14334</v>
      </c>
      <c r="F3464" t="s">
        <v>13347</v>
      </c>
      <c r="G3464" t="s">
        <v>22</v>
      </c>
      <c r="H3464" t="s">
        <v>22</v>
      </c>
      <c r="I3464" t="s">
        <v>22</v>
      </c>
      <c r="J3464" t="s">
        <v>22</v>
      </c>
      <c r="K3464" t="s">
        <v>22</v>
      </c>
      <c r="L3464" t="s">
        <v>22</v>
      </c>
      <c r="M3464" t="s">
        <v>18404</v>
      </c>
      <c r="N3464" t="s">
        <v>22</v>
      </c>
      <c r="O3464" t="s">
        <v>22</v>
      </c>
    </row>
    <row r="3465" spans="1:15" x14ac:dyDescent="0.35">
      <c r="A3465" t="s">
        <v>10833</v>
      </c>
      <c r="B3465" t="s">
        <v>18405</v>
      </c>
      <c r="C3465" t="s">
        <v>22</v>
      </c>
      <c r="D3465" t="s">
        <v>22</v>
      </c>
      <c r="E3465" t="s">
        <v>13352</v>
      </c>
      <c r="F3465" t="s">
        <v>13351</v>
      </c>
      <c r="G3465" t="s">
        <v>22</v>
      </c>
      <c r="H3465" t="s">
        <v>7054</v>
      </c>
      <c r="I3465" t="s">
        <v>22</v>
      </c>
      <c r="J3465" t="s">
        <v>22</v>
      </c>
      <c r="K3465" t="s">
        <v>22</v>
      </c>
      <c r="L3465" t="s">
        <v>22</v>
      </c>
      <c r="M3465" t="s">
        <v>18405</v>
      </c>
      <c r="N3465" t="s">
        <v>22</v>
      </c>
      <c r="O3465" t="s">
        <v>22</v>
      </c>
    </row>
    <row r="3466" spans="1:15" x14ac:dyDescent="0.35">
      <c r="A3466" t="s">
        <v>10833</v>
      </c>
      <c r="B3466" t="s">
        <v>18406</v>
      </c>
      <c r="C3466" t="s">
        <v>22</v>
      </c>
      <c r="D3466" t="s">
        <v>22</v>
      </c>
      <c r="E3466" t="s">
        <v>14334</v>
      </c>
      <c r="F3466" t="s">
        <v>13347</v>
      </c>
      <c r="G3466" t="s">
        <v>22</v>
      </c>
      <c r="H3466" t="s">
        <v>7052</v>
      </c>
      <c r="I3466" t="s">
        <v>22</v>
      </c>
      <c r="J3466" t="s">
        <v>22</v>
      </c>
      <c r="K3466" t="s">
        <v>22</v>
      </c>
      <c r="L3466" t="s">
        <v>22</v>
      </c>
      <c r="M3466" t="s">
        <v>18406</v>
      </c>
      <c r="N3466" t="s">
        <v>22</v>
      </c>
      <c r="O3466" t="s">
        <v>22</v>
      </c>
    </row>
    <row r="3467" spans="1:15" x14ac:dyDescent="0.35">
      <c r="A3467" t="s">
        <v>10833</v>
      </c>
      <c r="B3467" t="s">
        <v>18407</v>
      </c>
      <c r="C3467" t="s">
        <v>22</v>
      </c>
      <c r="D3467" t="s">
        <v>22</v>
      </c>
      <c r="E3467" t="s">
        <v>14334</v>
      </c>
      <c r="F3467" t="s">
        <v>13347</v>
      </c>
      <c r="G3467" t="s">
        <v>22</v>
      </c>
      <c r="H3467" t="s">
        <v>7052</v>
      </c>
      <c r="I3467" t="s">
        <v>22</v>
      </c>
      <c r="J3467" t="s">
        <v>22</v>
      </c>
      <c r="K3467" t="s">
        <v>22</v>
      </c>
      <c r="L3467" t="s">
        <v>22</v>
      </c>
      <c r="M3467" t="s">
        <v>18406</v>
      </c>
      <c r="N3467" t="s">
        <v>22</v>
      </c>
      <c r="O3467" t="s">
        <v>22</v>
      </c>
    </row>
    <row r="3468" spans="1:15" x14ac:dyDescent="0.35">
      <c r="A3468" t="s">
        <v>10833</v>
      </c>
      <c r="B3468" t="s">
        <v>18408</v>
      </c>
      <c r="C3468" t="s">
        <v>22</v>
      </c>
      <c r="D3468" t="s">
        <v>22</v>
      </c>
      <c r="E3468" t="s">
        <v>13352</v>
      </c>
      <c r="F3468" t="s">
        <v>13351</v>
      </c>
      <c r="G3468" t="s">
        <v>22</v>
      </c>
      <c r="H3468" t="s">
        <v>7054</v>
      </c>
      <c r="I3468" t="s">
        <v>22</v>
      </c>
      <c r="J3468" t="s">
        <v>22</v>
      </c>
      <c r="K3468" t="s">
        <v>22</v>
      </c>
      <c r="L3468" t="s">
        <v>22</v>
      </c>
      <c r="M3468" t="s">
        <v>18408</v>
      </c>
      <c r="N3468" t="s">
        <v>22</v>
      </c>
      <c r="O3468" t="s">
        <v>22</v>
      </c>
    </row>
    <row r="3469" spans="1:15" x14ac:dyDescent="0.35">
      <c r="A3469" t="s">
        <v>10833</v>
      </c>
      <c r="B3469" t="s">
        <v>18409</v>
      </c>
      <c r="C3469" t="s">
        <v>22</v>
      </c>
      <c r="D3469" t="s">
        <v>22</v>
      </c>
      <c r="E3469" t="s">
        <v>22</v>
      </c>
      <c r="F3469" t="s">
        <v>13351</v>
      </c>
      <c r="G3469" t="s">
        <v>22</v>
      </c>
      <c r="H3469" t="s">
        <v>22</v>
      </c>
      <c r="I3469" t="s">
        <v>22</v>
      </c>
      <c r="J3469" t="s">
        <v>22</v>
      </c>
      <c r="K3469" t="s">
        <v>22</v>
      </c>
      <c r="L3469" t="s">
        <v>22</v>
      </c>
      <c r="M3469" t="s">
        <v>18410</v>
      </c>
      <c r="N3469" t="s">
        <v>22</v>
      </c>
      <c r="O3469" t="s">
        <v>22</v>
      </c>
    </row>
    <row r="3470" spans="1:15" x14ac:dyDescent="0.35">
      <c r="A3470" t="s">
        <v>8992</v>
      </c>
      <c r="B3470" t="s">
        <v>18411</v>
      </c>
      <c r="C3470" t="s">
        <v>22</v>
      </c>
      <c r="D3470" t="s">
        <v>22</v>
      </c>
      <c r="E3470" t="s">
        <v>15173</v>
      </c>
      <c r="F3470" t="s">
        <v>9900</v>
      </c>
      <c r="G3470" t="s">
        <v>22</v>
      </c>
      <c r="H3470" t="s">
        <v>22</v>
      </c>
      <c r="I3470" t="s">
        <v>7025</v>
      </c>
      <c r="J3470" t="s">
        <v>22</v>
      </c>
      <c r="K3470" t="s">
        <v>22</v>
      </c>
      <c r="L3470" t="s">
        <v>22</v>
      </c>
      <c r="M3470" t="s">
        <v>18411</v>
      </c>
      <c r="N3470" t="s">
        <v>22</v>
      </c>
      <c r="O3470" t="s">
        <v>22</v>
      </c>
    </row>
    <row r="3471" spans="1:15" x14ac:dyDescent="0.35">
      <c r="A3471" t="s">
        <v>8992</v>
      </c>
      <c r="B3471" t="s">
        <v>18412</v>
      </c>
      <c r="C3471" t="s">
        <v>22</v>
      </c>
      <c r="D3471" t="s">
        <v>22</v>
      </c>
      <c r="E3471" t="s">
        <v>14334</v>
      </c>
      <c r="F3471" t="s">
        <v>9900</v>
      </c>
      <c r="G3471" t="s">
        <v>22</v>
      </c>
      <c r="H3471" t="s">
        <v>22</v>
      </c>
      <c r="I3471" t="s">
        <v>22</v>
      </c>
      <c r="J3471" t="s">
        <v>22</v>
      </c>
      <c r="K3471" t="s">
        <v>22</v>
      </c>
      <c r="L3471" t="s">
        <v>22</v>
      </c>
      <c r="M3471" t="s">
        <v>18412</v>
      </c>
      <c r="N3471" t="s">
        <v>22</v>
      </c>
      <c r="O3471" t="s">
        <v>22</v>
      </c>
    </row>
    <row r="3472" spans="1:15" x14ac:dyDescent="0.35">
      <c r="A3472" t="s">
        <v>8992</v>
      </c>
      <c r="B3472" t="s">
        <v>18413</v>
      </c>
      <c r="C3472" t="s">
        <v>22</v>
      </c>
      <c r="D3472" t="s">
        <v>22</v>
      </c>
      <c r="E3472" t="s">
        <v>13352</v>
      </c>
      <c r="F3472" t="s">
        <v>13351</v>
      </c>
      <c r="G3472" t="s">
        <v>22</v>
      </c>
      <c r="H3472" t="s">
        <v>22</v>
      </c>
      <c r="I3472" t="s">
        <v>22</v>
      </c>
      <c r="J3472" t="s">
        <v>22</v>
      </c>
      <c r="K3472" t="s">
        <v>22</v>
      </c>
      <c r="L3472" t="s">
        <v>22</v>
      </c>
      <c r="M3472" t="s">
        <v>18413</v>
      </c>
      <c r="N3472" t="s">
        <v>22</v>
      </c>
      <c r="O3472" t="s">
        <v>22</v>
      </c>
    </row>
    <row r="3473" spans="1:15" x14ac:dyDescent="0.35">
      <c r="A3473" t="s">
        <v>8992</v>
      </c>
      <c r="B3473" t="s">
        <v>18414</v>
      </c>
      <c r="C3473" t="s">
        <v>22</v>
      </c>
      <c r="D3473" t="s">
        <v>22</v>
      </c>
      <c r="E3473" t="s">
        <v>14334</v>
      </c>
      <c r="F3473" t="s">
        <v>13347</v>
      </c>
      <c r="G3473" t="s">
        <v>22</v>
      </c>
      <c r="H3473" t="s">
        <v>7052</v>
      </c>
      <c r="I3473" t="s">
        <v>22</v>
      </c>
      <c r="J3473" t="s">
        <v>22</v>
      </c>
      <c r="K3473" t="s">
        <v>22</v>
      </c>
      <c r="L3473" t="s">
        <v>22</v>
      </c>
      <c r="M3473" t="s">
        <v>18414</v>
      </c>
      <c r="N3473" t="s">
        <v>22</v>
      </c>
      <c r="O3473" t="s">
        <v>22</v>
      </c>
    </row>
    <row r="3474" spans="1:15" x14ac:dyDescent="0.35">
      <c r="A3474" t="s">
        <v>9130</v>
      </c>
      <c r="B3474" t="s">
        <v>18415</v>
      </c>
      <c r="C3474" t="s">
        <v>22</v>
      </c>
      <c r="D3474" t="s">
        <v>22</v>
      </c>
      <c r="E3474" t="s">
        <v>14334</v>
      </c>
      <c r="F3474" t="s">
        <v>22</v>
      </c>
      <c r="G3474" t="s">
        <v>22</v>
      </c>
      <c r="H3474" t="s">
        <v>22</v>
      </c>
      <c r="I3474" t="s">
        <v>22</v>
      </c>
      <c r="J3474" t="s">
        <v>22</v>
      </c>
      <c r="K3474" t="s">
        <v>22</v>
      </c>
      <c r="L3474" t="s">
        <v>22</v>
      </c>
      <c r="M3474" t="s">
        <v>18415</v>
      </c>
      <c r="N3474" t="s">
        <v>22</v>
      </c>
      <c r="O3474" t="s">
        <v>22</v>
      </c>
    </row>
    <row r="3475" spans="1:15" x14ac:dyDescent="0.35">
      <c r="A3475" t="s">
        <v>9130</v>
      </c>
      <c r="B3475" t="s">
        <v>18416</v>
      </c>
      <c r="C3475" t="s">
        <v>22</v>
      </c>
      <c r="D3475" t="s">
        <v>22</v>
      </c>
      <c r="E3475" t="s">
        <v>13352</v>
      </c>
      <c r="F3475" t="s">
        <v>13347</v>
      </c>
      <c r="G3475" t="s">
        <v>22</v>
      </c>
      <c r="H3475" t="s">
        <v>7052</v>
      </c>
      <c r="I3475" t="s">
        <v>7029</v>
      </c>
      <c r="J3475" t="s">
        <v>22</v>
      </c>
      <c r="K3475" t="s">
        <v>22</v>
      </c>
      <c r="L3475" t="s">
        <v>22</v>
      </c>
      <c r="M3475" t="s">
        <v>18416</v>
      </c>
      <c r="N3475" t="s">
        <v>22</v>
      </c>
      <c r="O3475" t="s">
        <v>22</v>
      </c>
    </row>
    <row r="3476" spans="1:15" x14ac:dyDescent="0.35">
      <c r="A3476" t="s">
        <v>9130</v>
      </c>
      <c r="B3476" t="s">
        <v>18417</v>
      </c>
      <c r="C3476" t="s">
        <v>22</v>
      </c>
      <c r="D3476" t="s">
        <v>22</v>
      </c>
      <c r="E3476" t="s">
        <v>13352</v>
      </c>
      <c r="F3476" t="s">
        <v>13347</v>
      </c>
      <c r="G3476" t="s">
        <v>22</v>
      </c>
      <c r="H3476" t="s">
        <v>7054</v>
      </c>
      <c r="I3476" t="s">
        <v>22</v>
      </c>
      <c r="J3476" t="s">
        <v>22</v>
      </c>
      <c r="K3476" t="s">
        <v>22</v>
      </c>
      <c r="L3476" t="s">
        <v>22</v>
      </c>
      <c r="M3476" t="s">
        <v>18417</v>
      </c>
      <c r="N3476" t="s">
        <v>22</v>
      </c>
      <c r="O3476" t="s">
        <v>22</v>
      </c>
    </row>
    <row r="3477" spans="1:15" x14ac:dyDescent="0.35">
      <c r="A3477" t="s">
        <v>9130</v>
      </c>
      <c r="B3477" t="s">
        <v>18418</v>
      </c>
      <c r="C3477" t="s">
        <v>22</v>
      </c>
      <c r="D3477" t="s">
        <v>22</v>
      </c>
      <c r="E3477" t="s">
        <v>14334</v>
      </c>
      <c r="F3477" t="s">
        <v>13347</v>
      </c>
      <c r="G3477" t="s">
        <v>22</v>
      </c>
      <c r="H3477" t="s">
        <v>22</v>
      </c>
      <c r="I3477" t="s">
        <v>22</v>
      </c>
      <c r="J3477" t="s">
        <v>22</v>
      </c>
      <c r="K3477" t="s">
        <v>22</v>
      </c>
      <c r="L3477" t="s">
        <v>22</v>
      </c>
      <c r="M3477" t="s">
        <v>18418</v>
      </c>
      <c r="N3477" t="s">
        <v>22</v>
      </c>
      <c r="O3477" t="s">
        <v>22</v>
      </c>
    </row>
    <row r="3478" spans="1:15" x14ac:dyDescent="0.35">
      <c r="A3478" t="s">
        <v>9130</v>
      </c>
      <c r="B3478" t="s">
        <v>18419</v>
      </c>
      <c r="C3478" t="s">
        <v>22</v>
      </c>
      <c r="D3478" t="s">
        <v>22</v>
      </c>
      <c r="E3478" t="s">
        <v>13352</v>
      </c>
      <c r="F3478" t="s">
        <v>13347</v>
      </c>
      <c r="G3478" t="s">
        <v>22</v>
      </c>
      <c r="H3478" t="s">
        <v>7054</v>
      </c>
      <c r="I3478" t="s">
        <v>22</v>
      </c>
      <c r="J3478" t="s">
        <v>22</v>
      </c>
      <c r="K3478" t="s">
        <v>22</v>
      </c>
      <c r="L3478" t="s">
        <v>22</v>
      </c>
      <c r="M3478" t="s">
        <v>18419</v>
      </c>
      <c r="N3478" t="s">
        <v>22</v>
      </c>
      <c r="O3478" t="s">
        <v>22</v>
      </c>
    </row>
    <row r="3479" spans="1:15" x14ac:dyDescent="0.35">
      <c r="A3479" t="s">
        <v>9130</v>
      </c>
      <c r="B3479" t="s">
        <v>18420</v>
      </c>
      <c r="C3479" t="s">
        <v>22</v>
      </c>
      <c r="D3479" t="s">
        <v>22</v>
      </c>
      <c r="E3479" t="s">
        <v>14334</v>
      </c>
      <c r="F3479" t="s">
        <v>13347</v>
      </c>
      <c r="G3479" t="s">
        <v>22</v>
      </c>
      <c r="H3479" t="s">
        <v>22</v>
      </c>
      <c r="I3479" t="s">
        <v>22</v>
      </c>
      <c r="J3479" t="s">
        <v>22</v>
      </c>
      <c r="K3479" t="s">
        <v>22</v>
      </c>
      <c r="L3479" t="s">
        <v>22</v>
      </c>
      <c r="M3479" t="s">
        <v>18420</v>
      </c>
      <c r="N3479" t="s">
        <v>22</v>
      </c>
      <c r="O3479" t="s">
        <v>22</v>
      </c>
    </row>
    <row r="3480" spans="1:15" x14ac:dyDescent="0.35">
      <c r="A3480" t="s">
        <v>9130</v>
      </c>
      <c r="B3480" t="s">
        <v>18421</v>
      </c>
      <c r="C3480" t="s">
        <v>22</v>
      </c>
      <c r="D3480" t="s">
        <v>22</v>
      </c>
      <c r="E3480" t="s">
        <v>14334</v>
      </c>
      <c r="F3480" t="s">
        <v>13347</v>
      </c>
      <c r="G3480" t="s">
        <v>22</v>
      </c>
      <c r="H3480" t="s">
        <v>22</v>
      </c>
      <c r="I3480" t="s">
        <v>22</v>
      </c>
      <c r="J3480" t="s">
        <v>22</v>
      </c>
      <c r="K3480" t="s">
        <v>22</v>
      </c>
      <c r="L3480" t="s">
        <v>22</v>
      </c>
      <c r="M3480" t="s">
        <v>18421</v>
      </c>
      <c r="N3480" t="s">
        <v>22</v>
      </c>
      <c r="O3480" t="s">
        <v>22</v>
      </c>
    </row>
    <row r="3481" spans="1:15" x14ac:dyDescent="0.35">
      <c r="A3481" t="s">
        <v>9130</v>
      </c>
      <c r="B3481" t="s">
        <v>18422</v>
      </c>
      <c r="C3481" t="s">
        <v>22</v>
      </c>
      <c r="D3481" t="s">
        <v>22</v>
      </c>
      <c r="E3481" t="s">
        <v>14334</v>
      </c>
      <c r="F3481" t="s">
        <v>13347</v>
      </c>
      <c r="G3481" t="s">
        <v>22</v>
      </c>
      <c r="H3481" t="s">
        <v>7052</v>
      </c>
      <c r="I3481" t="s">
        <v>22</v>
      </c>
      <c r="J3481" t="s">
        <v>22</v>
      </c>
      <c r="K3481" t="s">
        <v>22</v>
      </c>
      <c r="L3481" t="s">
        <v>22</v>
      </c>
      <c r="M3481" t="s">
        <v>18422</v>
      </c>
      <c r="N3481" t="s">
        <v>22</v>
      </c>
      <c r="O3481" t="s">
        <v>22</v>
      </c>
    </row>
    <row r="3482" spans="1:15" x14ac:dyDescent="0.35">
      <c r="A3482" t="s">
        <v>9130</v>
      </c>
      <c r="B3482" t="s">
        <v>18423</v>
      </c>
      <c r="C3482" t="s">
        <v>22</v>
      </c>
      <c r="D3482" t="s">
        <v>22</v>
      </c>
      <c r="E3482" t="s">
        <v>13352</v>
      </c>
      <c r="F3482" t="s">
        <v>22</v>
      </c>
      <c r="G3482" t="s">
        <v>22</v>
      </c>
      <c r="H3482" t="s">
        <v>7052</v>
      </c>
      <c r="I3482" t="s">
        <v>14641</v>
      </c>
      <c r="J3482" t="s">
        <v>22</v>
      </c>
      <c r="K3482" t="s">
        <v>22</v>
      </c>
      <c r="L3482" t="s">
        <v>22</v>
      </c>
      <c r="M3482" t="s">
        <v>18423</v>
      </c>
      <c r="N3482" t="s">
        <v>22</v>
      </c>
      <c r="O3482" t="s">
        <v>22</v>
      </c>
    </row>
    <row r="3483" spans="1:15" x14ac:dyDescent="0.35">
      <c r="A3483" t="s">
        <v>9130</v>
      </c>
      <c r="B3483" t="s">
        <v>18424</v>
      </c>
      <c r="C3483" t="s">
        <v>22</v>
      </c>
      <c r="D3483" t="s">
        <v>22</v>
      </c>
      <c r="E3483" t="s">
        <v>14334</v>
      </c>
      <c r="F3483" t="s">
        <v>22</v>
      </c>
      <c r="G3483" t="s">
        <v>22</v>
      </c>
      <c r="H3483" t="s">
        <v>7046</v>
      </c>
      <c r="I3483" t="s">
        <v>22</v>
      </c>
      <c r="J3483" t="s">
        <v>22</v>
      </c>
      <c r="K3483" t="s">
        <v>22</v>
      </c>
      <c r="L3483" t="s">
        <v>22</v>
      </c>
      <c r="M3483" t="s">
        <v>18424</v>
      </c>
      <c r="N3483" t="s">
        <v>22</v>
      </c>
      <c r="O3483" t="s">
        <v>22</v>
      </c>
    </row>
    <row r="3484" spans="1:15" x14ac:dyDescent="0.35">
      <c r="A3484" t="s">
        <v>9130</v>
      </c>
      <c r="B3484" t="s">
        <v>18425</v>
      </c>
      <c r="C3484" t="s">
        <v>22</v>
      </c>
      <c r="D3484" t="s">
        <v>22</v>
      </c>
      <c r="E3484" t="s">
        <v>14334</v>
      </c>
      <c r="F3484" t="s">
        <v>22</v>
      </c>
      <c r="G3484" t="s">
        <v>22</v>
      </c>
      <c r="H3484" t="s">
        <v>7052</v>
      </c>
      <c r="I3484" t="s">
        <v>22</v>
      </c>
      <c r="J3484" t="s">
        <v>22</v>
      </c>
      <c r="K3484" t="s">
        <v>22</v>
      </c>
      <c r="L3484" t="s">
        <v>22</v>
      </c>
      <c r="M3484" t="s">
        <v>18425</v>
      </c>
      <c r="N3484" t="s">
        <v>22</v>
      </c>
      <c r="O3484" t="s">
        <v>22</v>
      </c>
    </row>
    <row r="3485" spans="1:15" x14ac:dyDescent="0.35">
      <c r="A3485" t="s">
        <v>9130</v>
      </c>
      <c r="B3485" t="s">
        <v>16830</v>
      </c>
      <c r="C3485" t="s">
        <v>22</v>
      </c>
      <c r="D3485" t="s">
        <v>22</v>
      </c>
      <c r="E3485" t="s">
        <v>490</v>
      </c>
      <c r="F3485" t="s">
        <v>22</v>
      </c>
      <c r="G3485" t="s">
        <v>22</v>
      </c>
      <c r="H3485" t="s">
        <v>22</v>
      </c>
      <c r="I3485" t="s">
        <v>22</v>
      </c>
      <c r="J3485" t="s">
        <v>22</v>
      </c>
      <c r="K3485" t="s">
        <v>22</v>
      </c>
      <c r="L3485" t="s">
        <v>22</v>
      </c>
      <c r="M3485" t="s">
        <v>18426</v>
      </c>
      <c r="N3485" t="s">
        <v>22</v>
      </c>
      <c r="O3485" t="s">
        <v>22</v>
      </c>
    </row>
    <row r="3486" spans="1:15" x14ac:dyDescent="0.35">
      <c r="A3486" t="s">
        <v>11129</v>
      </c>
      <c r="B3486" t="s">
        <v>18427</v>
      </c>
      <c r="C3486" t="s">
        <v>22</v>
      </c>
      <c r="D3486" t="s">
        <v>22</v>
      </c>
      <c r="E3486" t="s">
        <v>14334</v>
      </c>
      <c r="F3486" t="s">
        <v>13347</v>
      </c>
      <c r="G3486" t="s">
        <v>22</v>
      </c>
      <c r="H3486" t="s">
        <v>7052</v>
      </c>
      <c r="I3486" t="s">
        <v>22</v>
      </c>
      <c r="J3486" t="s">
        <v>22</v>
      </c>
      <c r="K3486" t="s">
        <v>22</v>
      </c>
      <c r="L3486" t="s">
        <v>22</v>
      </c>
      <c r="M3486" t="s">
        <v>18427</v>
      </c>
      <c r="N3486" t="s">
        <v>22</v>
      </c>
      <c r="O3486" t="s">
        <v>22</v>
      </c>
    </row>
    <row r="3487" spans="1:15" x14ac:dyDescent="0.35">
      <c r="A3487" t="s">
        <v>11129</v>
      </c>
      <c r="B3487" t="s">
        <v>18428</v>
      </c>
      <c r="C3487" t="s">
        <v>22</v>
      </c>
      <c r="D3487" t="s">
        <v>22</v>
      </c>
      <c r="E3487" t="s">
        <v>14334</v>
      </c>
      <c r="F3487" t="s">
        <v>13347</v>
      </c>
      <c r="G3487" t="s">
        <v>22</v>
      </c>
      <c r="H3487" t="s">
        <v>7052</v>
      </c>
      <c r="I3487" t="s">
        <v>22</v>
      </c>
      <c r="J3487" t="s">
        <v>22</v>
      </c>
      <c r="K3487" t="s">
        <v>22</v>
      </c>
      <c r="L3487" t="s">
        <v>22</v>
      </c>
      <c r="M3487" t="s">
        <v>18428</v>
      </c>
      <c r="N3487" t="s">
        <v>22</v>
      </c>
      <c r="O3487" t="s">
        <v>22</v>
      </c>
    </row>
    <row r="3488" spans="1:15" x14ac:dyDescent="0.35">
      <c r="A3488" t="s">
        <v>11129</v>
      </c>
      <c r="B3488" t="s">
        <v>18429</v>
      </c>
      <c r="C3488" t="s">
        <v>22</v>
      </c>
      <c r="D3488" t="s">
        <v>22</v>
      </c>
      <c r="E3488" t="s">
        <v>13352</v>
      </c>
      <c r="F3488" t="s">
        <v>13351</v>
      </c>
      <c r="G3488" t="s">
        <v>22</v>
      </c>
      <c r="H3488" t="s">
        <v>22</v>
      </c>
      <c r="I3488" t="s">
        <v>22</v>
      </c>
      <c r="J3488" t="s">
        <v>22</v>
      </c>
      <c r="K3488" t="s">
        <v>22</v>
      </c>
      <c r="L3488" t="s">
        <v>22</v>
      </c>
      <c r="M3488" t="s">
        <v>18430</v>
      </c>
      <c r="N3488" t="s">
        <v>22</v>
      </c>
      <c r="O3488" t="s">
        <v>22</v>
      </c>
    </row>
    <row r="3489" spans="1:15" x14ac:dyDescent="0.35">
      <c r="A3489" t="s">
        <v>11129</v>
      </c>
      <c r="B3489" t="s">
        <v>8761</v>
      </c>
      <c r="C3489" t="s">
        <v>22</v>
      </c>
      <c r="D3489" t="s">
        <v>22</v>
      </c>
      <c r="E3489" t="s">
        <v>14334</v>
      </c>
      <c r="F3489" t="s">
        <v>13347</v>
      </c>
      <c r="G3489" t="s">
        <v>22</v>
      </c>
      <c r="H3489" t="s">
        <v>490</v>
      </c>
      <c r="I3489" t="s">
        <v>22</v>
      </c>
      <c r="J3489" t="s">
        <v>22</v>
      </c>
      <c r="K3489" t="s">
        <v>22</v>
      </c>
      <c r="L3489" t="s">
        <v>22</v>
      </c>
      <c r="M3489" t="s">
        <v>8761</v>
      </c>
      <c r="N3489" t="s">
        <v>22</v>
      </c>
      <c r="O3489" t="s">
        <v>22</v>
      </c>
    </row>
    <row r="3490" spans="1:15" x14ac:dyDescent="0.35">
      <c r="A3490" t="s">
        <v>11129</v>
      </c>
      <c r="B3490" t="s">
        <v>18431</v>
      </c>
      <c r="C3490" t="s">
        <v>22</v>
      </c>
      <c r="D3490" t="s">
        <v>22</v>
      </c>
      <c r="E3490" t="s">
        <v>14334</v>
      </c>
      <c r="F3490" t="s">
        <v>13347</v>
      </c>
      <c r="G3490" t="s">
        <v>22</v>
      </c>
      <c r="H3490" t="s">
        <v>22</v>
      </c>
      <c r="I3490" t="s">
        <v>22</v>
      </c>
      <c r="J3490" t="s">
        <v>22</v>
      </c>
      <c r="K3490" t="s">
        <v>22</v>
      </c>
      <c r="L3490" t="s">
        <v>22</v>
      </c>
      <c r="M3490" t="s">
        <v>18431</v>
      </c>
      <c r="N3490" t="s">
        <v>22</v>
      </c>
      <c r="O3490" t="s">
        <v>22</v>
      </c>
    </row>
    <row r="3491" spans="1:15" x14ac:dyDescent="0.35">
      <c r="A3491" t="s">
        <v>11129</v>
      </c>
      <c r="B3491" t="s">
        <v>18432</v>
      </c>
      <c r="C3491" t="s">
        <v>22</v>
      </c>
      <c r="D3491" t="s">
        <v>22</v>
      </c>
      <c r="E3491" t="s">
        <v>14334</v>
      </c>
      <c r="F3491" t="s">
        <v>13347</v>
      </c>
      <c r="G3491" t="s">
        <v>22</v>
      </c>
      <c r="H3491" t="s">
        <v>22</v>
      </c>
      <c r="I3491" t="s">
        <v>22</v>
      </c>
      <c r="J3491" t="s">
        <v>22</v>
      </c>
      <c r="K3491" t="s">
        <v>22</v>
      </c>
      <c r="L3491" t="s">
        <v>22</v>
      </c>
      <c r="M3491" t="s">
        <v>18432</v>
      </c>
      <c r="N3491" t="s">
        <v>22</v>
      </c>
      <c r="O3491" t="s">
        <v>22</v>
      </c>
    </row>
    <row r="3492" spans="1:15" x14ac:dyDescent="0.35">
      <c r="A3492" t="s">
        <v>11129</v>
      </c>
      <c r="B3492" t="s">
        <v>18433</v>
      </c>
      <c r="C3492" t="s">
        <v>22</v>
      </c>
      <c r="D3492" t="s">
        <v>22</v>
      </c>
      <c r="E3492" t="s">
        <v>14334</v>
      </c>
      <c r="F3492" t="s">
        <v>13347</v>
      </c>
      <c r="G3492" t="s">
        <v>22</v>
      </c>
      <c r="H3492" t="s">
        <v>22</v>
      </c>
      <c r="I3492" t="s">
        <v>22</v>
      </c>
      <c r="J3492" t="s">
        <v>22</v>
      </c>
      <c r="K3492" t="s">
        <v>22</v>
      </c>
      <c r="L3492" t="s">
        <v>22</v>
      </c>
      <c r="M3492" t="s">
        <v>18433</v>
      </c>
      <c r="N3492" t="s">
        <v>22</v>
      </c>
      <c r="O3492" t="s">
        <v>22</v>
      </c>
    </row>
    <row r="3493" spans="1:15" x14ac:dyDescent="0.35">
      <c r="A3493" t="s">
        <v>11129</v>
      </c>
      <c r="B3493" t="s">
        <v>18434</v>
      </c>
      <c r="C3493" t="s">
        <v>22</v>
      </c>
      <c r="D3493" t="s">
        <v>22</v>
      </c>
      <c r="E3493" t="s">
        <v>14334</v>
      </c>
      <c r="F3493" t="s">
        <v>13347</v>
      </c>
      <c r="G3493" t="s">
        <v>22</v>
      </c>
      <c r="H3493" t="s">
        <v>22</v>
      </c>
      <c r="I3493" t="s">
        <v>22</v>
      </c>
      <c r="J3493" t="s">
        <v>22</v>
      </c>
      <c r="K3493" t="s">
        <v>22</v>
      </c>
      <c r="L3493" t="s">
        <v>22</v>
      </c>
      <c r="M3493" t="s">
        <v>18434</v>
      </c>
      <c r="N3493" t="s">
        <v>22</v>
      </c>
      <c r="O3493" t="s">
        <v>22</v>
      </c>
    </row>
    <row r="3494" spans="1:15" x14ac:dyDescent="0.35">
      <c r="A3494" t="s">
        <v>11129</v>
      </c>
      <c r="B3494" t="s">
        <v>18435</v>
      </c>
      <c r="C3494" t="s">
        <v>22</v>
      </c>
      <c r="D3494" t="s">
        <v>22</v>
      </c>
      <c r="E3494" t="s">
        <v>14334</v>
      </c>
      <c r="F3494" t="s">
        <v>13347</v>
      </c>
      <c r="G3494" t="s">
        <v>22</v>
      </c>
      <c r="H3494" t="s">
        <v>22</v>
      </c>
      <c r="I3494" t="s">
        <v>22</v>
      </c>
      <c r="J3494" t="s">
        <v>22</v>
      </c>
      <c r="K3494" t="s">
        <v>22</v>
      </c>
      <c r="L3494" t="s">
        <v>22</v>
      </c>
      <c r="M3494" t="s">
        <v>18436</v>
      </c>
      <c r="N3494" t="s">
        <v>22</v>
      </c>
      <c r="O3494" t="s">
        <v>22</v>
      </c>
    </row>
    <row r="3495" spans="1:15" x14ac:dyDescent="0.35">
      <c r="A3495" t="s">
        <v>11129</v>
      </c>
      <c r="B3495" t="s">
        <v>18437</v>
      </c>
      <c r="C3495" t="s">
        <v>22</v>
      </c>
      <c r="D3495" t="s">
        <v>22</v>
      </c>
      <c r="E3495" t="s">
        <v>22</v>
      </c>
      <c r="F3495" t="s">
        <v>13109</v>
      </c>
      <c r="G3495" t="s">
        <v>13110</v>
      </c>
      <c r="H3495" t="s">
        <v>22</v>
      </c>
      <c r="I3495" t="s">
        <v>22</v>
      </c>
      <c r="J3495" t="s">
        <v>22</v>
      </c>
      <c r="K3495" t="s">
        <v>22</v>
      </c>
      <c r="L3495" t="s">
        <v>22</v>
      </c>
      <c r="M3495" t="s">
        <v>15333</v>
      </c>
      <c r="N3495" t="s">
        <v>22</v>
      </c>
      <c r="O3495" t="s">
        <v>22</v>
      </c>
    </row>
    <row r="3496" spans="1:15" x14ac:dyDescent="0.35">
      <c r="A3496" t="s">
        <v>11129</v>
      </c>
      <c r="B3496" t="s">
        <v>15334</v>
      </c>
      <c r="C3496" t="s">
        <v>22</v>
      </c>
      <c r="D3496" t="s">
        <v>22</v>
      </c>
      <c r="E3496" t="s">
        <v>22</v>
      </c>
      <c r="F3496" t="s">
        <v>13109</v>
      </c>
      <c r="G3496" t="s">
        <v>13110</v>
      </c>
      <c r="H3496" t="s">
        <v>22</v>
      </c>
      <c r="I3496" t="s">
        <v>22</v>
      </c>
      <c r="J3496" t="s">
        <v>22</v>
      </c>
      <c r="K3496" t="s">
        <v>22</v>
      </c>
      <c r="L3496" t="s">
        <v>22</v>
      </c>
      <c r="M3496" t="s">
        <v>15334</v>
      </c>
      <c r="N3496" t="s">
        <v>22</v>
      </c>
      <c r="O3496" t="s">
        <v>22</v>
      </c>
    </row>
    <row r="3497" spans="1:15" x14ac:dyDescent="0.35">
      <c r="A3497" t="s">
        <v>11129</v>
      </c>
      <c r="B3497" t="s">
        <v>18438</v>
      </c>
      <c r="C3497" t="s">
        <v>22</v>
      </c>
      <c r="D3497" t="s">
        <v>22</v>
      </c>
      <c r="E3497" t="s">
        <v>14349</v>
      </c>
      <c r="F3497" t="s">
        <v>13347</v>
      </c>
      <c r="G3497" t="s">
        <v>22</v>
      </c>
      <c r="H3497" t="s">
        <v>7052</v>
      </c>
      <c r="I3497" t="s">
        <v>7035</v>
      </c>
      <c r="J3497" t="s">
        <v>7033</v>
      </c>
      <c r="K3497" t="s">
        <v>22</v>
      </c>
      <c r="L3497" t="s">
        <v>22</v>
      </c>
      <c r="M3497" t="s">
        <v>18438</v>
      </c>
      <c r="N3497" t="s">
        <v>22</v>
      </c>
      <c r="O3497" t="s">
        <v>22</v>
      </c>
    </row>
    <row r="3498" spans="1:15" x14ac:dyDescent="0.35">
      <c r="A3498" t="s">
        <v>11129</v>
      </c>
      <c r="B3498" t="s">
        <v>18439</v>
      </c>
      <c r="C3498" t="s">
        <v>22</v>
      </c>
      <c r="D3498" t="s">
        <v>22</v>
      </c>
      <c r="E3498" t="s">
        <v>14349</v>
      </c>
      <c r="F3498" t="s">
        <v>13347</v>
      </c>
      <c r="G3498" t="s">
        <v>22</v>
      </c>
      <c r="H3498" t="s">
        <v>22</v>
      </c>
      <c r="I3498" t="s">
        <v>7048</v>
      </c>
      <c r="J3498" t="s">
        <v>7035</v>
      </c>
      <c r="K3498" t="s">
        <v>22</v>
      </c>
      <c r="L3498" t="s">
        <v>22</v>
      </c>
      <c r="M3498" t="s">
        <v>18439</v>
      </c>
      <c r="N3498" t="s">
        <v>22</v>
      </c>
      <c r="O3498" t="s">
        <v>22</v>
      </c>
    </row>
    <row r="3499" spans="1:15" x14ac:dyDescent="0.35">
      <c r="A3499" t="s">
        <v>11129</v>
      </c>
      <c r="B3499" t="s">
        <v>18440</v>
      </c>
      <c r="C3499" t="s">
        <v>22</v>
      </c>
      <c r="D3499" t="s">
        <v>22</v>
      </c>
      <c r="E3499" t="s">
        <v>14349</v>
      </c>
      <c r="F3499" t="s">
        <v>13347</v>
      </c>
      <c r="G3499" t="s">
        <v>22</v>
      </c>
      <c r="H3499" t="s">
        <v>22</v>
      </c>
      <c r="I3499" t="s">
        <v>7048</v>
      </c>
      <c r="J3499" t="s">
        <v>7035</v>
      </c>
      <c r="K3499" t="s">
        <v>22</v>
      </c>
      <c r="L3499" t="s">
        <v>22</v>
      </c>
      <c r="M3499" t="s">
        <v>18441</v>
      </c>
      <c r="N3499" t="s">
        <v>22</v>
      </c>
      <c r="O3499" t="s">
        <v>22</v>
      </c>
    </row>
    <row r="3500" spans="1:15" x14ac:dyDescent="0.35">
      <c r="A3500" t="s">
        <v>11129</v>
      </c>
      <c r="B3500" t="s">
        <v>18442</v>
      </c>
      <c r="C3500" t="s">
        <v>22</v>
      </c>
      <c r="D3500" t="s">
        <v>22</v>
      </c>
      <c r="E3500" t="s">
        <v>14334</v>
      </c>
      <c r="F3500" t="s">
        <v>13347</v>
      </c>
      <c r="G3500" t="s">
        <v>22</v>
      </c>
      <c r="H3500" t="s">
        <v>22</v>
      </c>
      <c r="I3500" t="s">
        <v>22</v>
      </c>
      <c r="J3500" t="s">
        <v>22</v>
      </c>
      <c r="K3500" t="s">
        <v>22</v>
      </c>
      <c r="L3500" t="s">
        <v>22</v>
      </c>
      <c r="M3500" t="s">
        <v>18442</v>
      </c>
      <c r="N3500" t="s">
        <v>22</v>
      </c>
      <c r="O3500" t="s">
        <v>22</v>
      </c>
    </row>
    <row r="3501" spans="1:15" x14ac:dyDescent="0.35">
      <c r="A3501" t="s">
        <v>11129</v>
      </c>
      <c r="B3501" t="s">
        <v>18443</v>
      </c>
      <c r="C3501" t="s">
        <v>22</v>
      </c>
      <c r="D3501" t="s">
        <v>22</v>
      </c>
      <c r="E3501" t="s">
        <v>14334</v>
      </c>
      <c r="F3501" t="s">
        <v>13347</v>
      </c>
      <c r="G3501" t="s">
        <v>22</v>
      </c>
      <c r="H3501" t="s">
        <v>490</v>
      </c>
      <c r="I3501" t="s">
        <v>22</v>
      </c>
      <c r="J3501" t="s">
        <v>22</v>
      </c>
      <c r="K3501" t="s">
        <v>22</v>
      </c>
      <c r="L3501" t="s">
        <v>22</v>
      </c>
      <c r="M3501" t="s">
        <v>18443</v>
      </c>
      <c r="N3501" t="s">
        <v>22</v>
      </c>
      <c r="O3501" t="s">
        <v>22</v>
      </c>
    </row>
    <row r="3502" spans="1:15" x14ac:dyDescent="0.35">
      <c r="A3502" t="s">
        <v>11129</v>
      </c>
      <c r="B3502" t="s">
        <v>18444</v>
      </c>
      <c r="C3502" t="s">
        <v>22</v>
      </c>
      <c r="D3502" t="s">
        <v>22</v>
      </c>
      <c r="E3502" t="s">
        <v>14334</v>
      </c>
      <c r="F3502" t="s">
        <v>13347</v>
      </c>
      <c r="G3502" t="s">
        <v>22</v>
      </c>
      <c r="H3502" t="s">
        <v>22</v>
      </c>
      <c r="I3502" t="s">
        <v>22</v>
      </c>
      <c r="J3502" t="s">
        <v>22</v>
      </c>
      <c r="K3502" t="s">
        <v>22</v>
      </c>
      <c r="L3502" t="s">
        <v>22</v>
      </c>
      <c r="M3502" t="s">
        <v>18444</v>
      </c>
      <c r="N3502" t="s">
        <v>22</v>
      </c>
      <c r="O3502" t="s">
        <v>22</v>
      </c>
    </row>
    <row r="3503" spans="1:15" x14ac:dyDescent="0.35">
      <c r="A3503" t="s">
        <v>11129</v>
      </c>
      <c r="B3503" t="s">
        <v>18445</v>
      </c>
      <c r="C3503" t="s">
        <v>22</v>
      </c>
      <c r="D3503" t="s">
        <v>22</v>
      </c>
      <c r="E3503" t="s">
        <v>14334</v>
      </c>
      <c r="F3503" t="s">
        <v>13347</v>
      </c>
      <c r="G3503" t="s">
        <v>22</v>
      </c>
      <c r="H3503" t="s">
        <v>22</v>
      </c>
      <c r="I3503" t="s">
        <v>22</v>
      </c>
      <c r="J3503" t="s">
        <v>22</v>
      </c>
      <c r="K3503" t="s">
        <v>22</v>
      </c>
      <c r="L3503" t="s">
        <v>22</v>
      </c>
      <c r="M3503" t="s">
        <v>18445</v>
      </c>
      <c r="N3503" t="s">
        <v>22</v>
      </c>
      <c r="O3503" t="s">
        <v>22</v>
      </c>
    </row>
    <row r="3504" spans="1:15" x14ac:dyDescent="0.35">
      <c r="A3504" t="s">
        <v>11129</v>
      </c>
      <c r="B3504" t="s">
        <v>18446</v>
      </c>
      <c r="C3504" t="s">
        <v>22</v>
      </c>
      <c r="D3504" t="s">
        <v>22</v>
      </c>
      <c r="E3504" t="s">
        <v>14334</v>
      </c>
      <c r="F3504" t="s">
        <v>13347</v>
      </c>
      <c r="G3504" t="s">
        <v>22</v>
      </c>
      <c r="H3504" t="s">
        <v>490</v>
      </c>
      <c r="I3504" t="s">
        <v>490</v>
      </c>
      <c r="J3504" t="s">
        <v>22</v>
      </c>
      <c r="K3504" t="s">
        <v>22</v>
      </c>
      <c r="L3504" t="s">
        <v>22</v>
      </c>
      <c r="M3504" t="s">
        <v>18447</v>
      </c>
      <c r="N3504" t="s">
        <v>22</v>
      </c>
      <c r="O3504" t="s">
        <v>22</v>
      </c>
    </row>
    <row r="3505" spans="1:15" x14ac:dyDescent="0.35">
      <c r="A3505" t="s">
        <v>11129</v>
      </c>
      <c r="B3505" t="s">
        <v>18448</v>
      </c>
      <c r="C3505" t="s">
        <v>22</v>
      </c>
      <c r="D3505" t="s">
        <v>22</v>
      </c>
      <c r="E3505" t="s">
        <v>14334</v>
      </c>
      <c r="F3505" t="s">
        <v>13347</v>
      </c>
      <c r="G3505" t="s">
        <v>22</v>
      </c>
      <c r="H3505" t="s">
        <v>490</v>
      </c>
      <c r="I3505" t="s">
        <v>22</v>
      </c>
      <c r="J3505" t="s">
        <v>22</v>
      </c>
      <c r="K3505" t="s">
        <v>22</v>
      </c>
      <c r="L3505" t="s">
        <v>22</v>
      </c>
      <c r="M3505" t="s">
        <v>18448</v>
      </c>
      <c r="N3505" t="s">
        <v>22</v>
      </c>
      <c r="O3505" t="s">
        <v>22</v>
      </c>
    </row>
    <row r="3506" spans="1:15" x14ac:dyDescent="0.35">
      <c r="A3506" t="s">
        <v>11129</v>
      </c>
      <c r="B3506" t="s">
        <v>18449</v>
      </c>
      <c r="C3506" t="s">
        <v>22</v>
      </c>
      <c r="D3506" t="s">
        <v>22</v>
      </c>
      <c r="E3506" t="s">
        <v>14334</v>
      </c>
      <c r="F3506" t="s">
        <v>13347</v>
      </c>
      <c r="G3506" t="s">
        <v>22</v>
      </c>
      <c r="H3506" t="s">
        <v>22</v>
      </c>
      <c r="I3506" t="s">
        <v>22</v>
      </c>
      <c r="J3506" t="s">
        <v>22</v>
      </c>
      <c r="K3506" t="s">
        <v>22</v>
      </c>
      <c r="L3506" t="s">
        <v>22</v>
      </c>
      <c r="M3506" t="s">
        <v>18449</v>
      </c>
      <c r="N3506" t="s">
        <v>22</v>
      </c>
      <c r="O3506" t="s">
        <v>22</v>
      </c>
    </row>
    <row r="3507" spans="1:15" x14ac:dyDescent="0.35">
      <c r="A3507" t="s">
        <v>11129</v>
      </c>
      <c r="B3507" t="s">
        <v>18450</v>
      </c>
      <c r="C3507" t="s">
        <v>22</v>
      </c>
      <c r="D3507" t="s">
        <v>22</v>
      </c>
      <c r="E3507" t="s">
        <v>14334</v>
      </c>
      <c r="F3507" t="s">
        <v>13347</v>
      </c>
      <c r="G3507" t="s">
        <v>22</v>
      </c>
      <c r="H3507" t="s">
        <v>22</v>
      </c>
      <c r="I3507" t="s">
        <v>22</v>
      </c>
      <c r="J3507" t="s">
        <v>22</v>
      </c>
      <c r="K3507" t="s">
        <v>22</v>
      </c>
      <c r="L3507" t="s">
        <v>22</v>
      </c>
      <c r="M3507" t="s">
        <v>18450</v>
      </c>
      <c r="N3507" t="s">
        <v>22</v>
      </c>
      <c r="O3507" t="s">
        <v>22</v>
      </c>
    </row>
    <row r="3508" spans="1:15" x14ac:dyDescent="0.35">
      <c r="A3508" t="s">
        <v>9136</v>
      </c>
      <c r="B3508" t="s">
        <v>18451</v>
      </c>
      <c r="C3508" t="s">
        <v>22</v>
      </c>
      <c r="D3508" t="s">
        <v>22</v>
      </c>
      <c r="E3508" t="s">
        <v>14334</v>
      </c>
      <c r="F3508" t="s">
        <v>13347</v>
      </c>
      <c r="G3508" t="s">
        <v>22</v>
      </c>
      <c r="H3508" t="s">
        <v>490</v>
      </c>
      <c r="I3508" t="s">
        <v>490</v>
      </c>
      <c r="J3508" t="s">
        <v>22</v>
      </c>
      <c r="K3508" t="s">
        <v>22</v>
      </c>
      <c r="L3508" t="s">
        <v>22</v>
      </c>
      <c r="M3508" t="s">
        <v>18451</v>
      </c>
      <c r="N3508" t="s">
        <v>22</v>
      </c>
      <c r="O3508" t="s">
        <v>22</v>
      </c>
    </row>
    <row r="3509" spans="1:15" x14ac:dyDescent="0.35">
      <c r="A3509" t="s">
        <v>10614</v>
      </c>
      <c r="B3509" t="s">
        <v>18452</v>
      </c>
      <c r="C3509" t="s">
        <v>22</v>
      </c>
      <c r="D3509" t="s">
        <v>22</v>
      </c>
      <c r="E3509" t="s">
        <v>22</v>
      </c>
      <c r="F3509" t="s">
        <v>13109</v>
      </c>
      <c r="G3509" t="s">
        <v>13110</v>
      </c>
      <c r="H3509" t="s">
        <v>22</v>
      </c>
      <c r="I3509" t="s">
        <v>22</v>
      </c>
      <c r="J3509" t="s">
        <v>22</v>
      </c>
      <c r="K3509" t="s">
        <v>22</v>
      </c>
      <c r="L3509" t="s">
        <v>22</v>
      </c>
      <c r="M3509" t="s">
        <v>18452</v>
      </c>
      <c r="N3509" t="s">
        <v>22</v>
      </c>
      <c r="O3509" t="s">
        <v>22</v>
      </c>
    </row>
    <row r="3510" spans="1:15" x14ac:dyDescent="0.35">
      <c r="A3510" t="s">
        <v>10770</v>
      </c>
      <c r="B3510" t="s">
        <v>18453</v>
      </c>
      <c r="C3510" t="s">
        <v>22</v>
      </c>
      <c r="D3510" t="s">
        <v>22</v>
      </c>
      <c r="E3510" t="s">
        <v>14334</v>
      </c>
      <c r="F3510" t="s">
        <v>13109</v>
      </c>
      <c r="G3510" t="s">
        <v>22</v>
      </c>
      <c r="H3510" t="s">
        <v>22</v>
      </c>
      <c r="I3510" t="s">
        <v>22</v>
      </c>
      <c r="J3510" t="s">
        <v>22</v>
      </c>
      <c r="K3510" t="s">
        <v>22</v>
      </c>
      <c r="L3510" t="s">
        <v>22</v>
      </c>
      <c r="M3510" t="s">
        <v>18453</v>
      </c>
      <c r="N3510" t="s">
        <v>22</v>
      </c>
      <c r="O3510" t="s">
        <v>22</v>
      </c>
    </row>
    <row r="3511" spans="1:15" x14ac:dyDescent="0.35">
      <c r="A3511" t="s">
        <v>11148</v>
      </c>
      <c r="B3511" t="s">
        <v>18454</v>
      </c>
      <c r="C3511" t="s">
        <v>22</v>
      </c>
      <c r="D3511" t="s">
        <v>22</v>
      </c>
      <c r="E3511" t="s">
        <v>14334</v>
      </c>
      <c r="F3511" t="s">
        <v>13347</v>
      </c>
      <c r="G3511" t="s">
        <v>22</v>
      </c>
      <c r="H3511" t="s">
        <v>22</v>
      </c>
      <c r="I3511" t="s">
        <v>22</v>
      </c>
      <c r="J3511" t="s">
        <v>22</v>
      </c>
      <c r="K3511" t="s">
        <v>22</v>
      </c>
      <c r="L3511" t="s">
        <v>22</v>
      </c>
      <c r="M3511" t="s">
        <v>18455</v>
      </c>
      <c r="N3511" t="s">
        <v>22</v>
      </c>
      <c r="O3511" t="s">
        <v>22</v>
      </c>
    </row>
    <row r="3512" spans="1:15" x14ac:dyDescent="0.35">
      <c r="A3512" t="s">
        <v>10308</v>
      </c>
      <c r="B3512" t="s">
        <v>18456</v>
      </c>
      <c r="C3512" t="s">
        <v>22</v>
      </c>
      <c r="D3512" t="s">
        <v>22</v>
      </c>
      <c r="E3512" t="s">
        <v>14334</v>
      </c>
      <c r="F3512" t="s">
        <v>13351</v>
      </c>
      <c r="G3512" t="s">
        <v>22</v>
      </c>
      <c r="H3512" t="s">
        <v>7046</v>
      </c>
      <c r="I3512" t="s">
        <v>18457</v>
      </c>
      <c r="J3512" t="s">
        <v>22</v>
      </c>
      <c r="K3512" t="s">
        <v>22</v>
      </c>
      <c r="L3512" t="s">
        <v>22</v>
      </c>
      <c r="M3512" t="s">
        <v>18456</v>
      </c>
      <c r="N3512" t="s">
        <v>22</v>
      </c>
      <c r="O3512" t="s">
        <v>22</v>
      </c>
    </row>
    <row r="3513" spans="1:15" x14ac:dyDescent="0.35">
      <c r="A3513" t="s">
        <v>10308</v>
      </c>
      <c r="B3513" t="s">
        <v>18458</v>
      </c>
      <c r="C3513" t="s">
        <v>22</v>
      </c>
      <c r="D3513" t="s">
        <v>22</v>
      </c>
      <c r="E3513" t="s">
        <v>14334</v>
      </c>
      <c r="F3513" t="s">
        <v>13351</v>
      </c>
      <c r="G3513" t="s">
        <v>22</v>
      </c>
      <c r="H3513" t="s">
        <v>22</v>
      </c>
      <c r="I3513" t="s">
        <v>22</v>
      </c>
      <c r="J3513" t="s">
        <v>22</v>
      </c>
      <c r="K3513" t="s">
        <v>22</v>
      </c>
      <c r="L3513" t="s">
        <v>22</v>
      </c>
      <c r="M3513" t="s">
        <v>18458</v>
      </c>
      <c r="N3513" t="s">
        <v>22</v>
      </c>
      <c r="O3513" t="s">
        <v>22</v>
      </c>
    </row>
    <row r="3514" spans="1:15" x14ac:dyDescent="0.35">
      <c r="A3514" t="s">
        <v>10308</v>
      </c>
      <c r="B3514" t="s">
        <v>18459</v>
      </c>
      <c r="C3514" t="s">
        <v>22</v>
      </c>
      <c r="D3514" t="s">
        <v>22</v>
      </c>
      <c r="E3514" t="s">
        <v>14334</v>
      </c>
      <c r="F3514" t="s">
        <v>13351</v>
      </c>
      <c r="G3514" t="s">
        <v>22</v>
      </c>
      <c r="H3514" t="s">
        <v>7052</v>
      </c>
      <c r="I3514" t="s">
        <v>22</v>
      </c>
      <c r="J3514" t="s">
        <v>22</v>
      </c>
      <c r="K3514" t="s">
        <v>22</v>
      </c>
      <c r="L3514" t="s">
        <v>22</v>
      </c>
      <c r="M3514" t="s">
        <v>18459</v>
      </c>
      <c r="N3514" t="s">
        <v>22</v>
      </c>
      <c r="O3514" t="s">
        <v>22</v>
      </c>
    </row>
    <row r="3515" spans="1:15" x14ac:dyDescent="0.35">
      <c r="A3515" t="s">
        <v>10308</v>
      </c>
      <c r="B3515" t="s">
        <v>18460</v>
      </c>
      <c r="C3515" t="s">
        <v>22</v>
      </c>
      <c r="D3515" t="s">
        <v>22</v>
      </c>
      <c r="E3515" t="s">
        <v>14334</v>
      </c>
      <c r="F3515" t="s">
        <v>13351</v>
      </c>
      <c r="G3515" t="s">
        <v>22</v>
      </c>
      <c r="H3515" t="s">
        <v>7052</v>
      </c>
      <c r="I3515" t="s">
        <v>22</v>
      </c>
      <c r="J3515" t="s">
        <v>22</v>
      </c>
      <c r="K3515" t="s">
        <v>22</v>
      </c>
      <c r="L3515" t="s">
        <v>22</v>
      </c>
      <c r="M3515" t="s">
        <v>18460</v>
      </c>
      <c r="N3515" t="s">
        <v>22</v>
      </c>
      <c r="O3515" t="s">
        <v>22</v>
      </c>
    </row>
    <row r="3516" spans="1:15" x14ac:dyDescent="0.35">
      <c r="A3516" t="s">
        <v>10133</v>
      </c>
      <c r="B3516" t="s">
        <v>7054</v>
      </c>
      <c r="C3516" t="s">
        <v>22</v>
      </c>
      <c r="D3516" t="s">
        <v>22</v>
      </c>
      <c r="E3516" t="s">
        <v>13352</v>
      </c>
      <c r="F3516" t="s">
        <v>13351</v>
      </c>
      <c r="G3516" t="s">
        <v>22</v>
      </c>
      <c r="H3516" t="s">
        <v>7052</v>
      </c>
      <c r="I3516" t="s">
        <v>22</v>
      </c>
      <c r="J3516" t="s">
        <v>22</v>
      </c>
      <c r="K3516" t="s">
        <v>22</v>
      </c>
      <c r="L3516" t="s">
        <v>22</v>
      </c>
      <c r="M3516" t="s">
        <v>14395</v>
      </c>
      <c r="N3516" t="s">
        <v>22</v>
      </c>
      <c r="O3516" t="s">
        <v>22</v>
      </c>
    </row>
    <row r="3517" spans="1:15" x14ac:dyDescent="0.35">
      <c r="A3517" t="s">
        <v>10133</v>
      </c>
      <c r="B3517" t="s">
        <v>18461</v>
      </c>
      <c r="C3517" t="s">
        <v>22</v>
      </c>
      <c r="D3517" t="s">
        <v>22</v>
      </c>
      <c r="E3517" t="s">
        <v>13352</v>
      </c>
      <c r="F3517" t="s">
        <v>13351</v>
      </c>
      <c r="G3517" t="s">
        <v>22</v>
      </c>
      <c r="H3517" t="s">
        <v>7054</v>
      </c>
      <c r="I3517" t="s">
        <v>22</v>
      </c>
      <c r="J3517" t="s">
        <v>22</v>
      </c>
      <c r="K3517" t="s">
        <v>22</v>
      </c>
      <c r="L3517" t="s">
        <v>22</v>
      </c>
      <c r="M3517" t="s">
        <v>14395</v>
      </c>
      <c r="N3517" t="s">
        <v>22</v>
      </c>
      <c r="O3517" t="s">
        <v>22</v>
      </c>
    </row>
    <row r="3518" spans="1:15" x14ac:dyDescent="0.35">
      <c r="A3518" t="s">
        <v>9143</v>
      </c>
      <c r="B3518" t="s">
        <v>18462</v>
      </c>
      <c r="C3518" t="s">
        <v>22</v>
      </c>
      <c r="D3518" t="s">
        <v>22</v>
      </c>
      <c r="E3518" t="s">
        <v>14334</v>
      </c>
      <c r="F3518" t="s">
        <v>13347</v>
      </c>
      <c r="G3518" t="s">
        <v>22</v>
      </c>
      <c r="H3518" t="s">
        <v>7046</v>
      </c>
      <c r="I3518" t="s">
        <v>490</v>
      </c>
      <c r="J3518" t="s">
        <v>22</v>
      </c>
      <c r="K3518" t="s">
        <v>22</v>
      </c>
      <c r="L3518" t="s">
        <v>22</v>
      </c>
      <c r="M3518" t="s">
        <v>18462</v>
      </c>
      <c r="N3518" t="s">
        <v>22</v>
      </c>
      <c r="O3518" t="s">
        <v>22</v>
      </c>
    </row>
    <row r="3519" spans="1:15" x14ac:dyDescent="0.35">
      <c r="A3519" t="s">
        <v>9143</v>
      </c>
      <c r="B3519" t="s">
        <v>18463</v>
      </c>
      <c r="C3519" t="s">
        <v>22</v>
      </c>
      <c r="D3519" t="s">
        <v>22</v>
      </c>
      <c r="E3519" t="s">
        <v>14334</v>
      </c>
      <c r="F3519" t="s">
        <v>13347</v>
      </c>
      <c r="G3519" t="s">
        <v>22</v>
      </c>
      <c r="H3519" t="s">
        <v>7046</v>
      </c>
      <c r="I3519" t="s">
        <v>490</v>
      </c>
      <c r="J3519" t="s">
        <v>22</v>
      </c>
      <c r="K3519" t="s">
        <v>22</v>
      </c>
      <c r="L3519" t="s">
        <v>22</v>
      </c>
      <c r="M3519" t="s">
        <v>18463</v>
      </c>
      <c r="N3519" t="s">
        <v>22</v>
      </c>
      <c r="O3519" t="s">
        <v>22</v>
      </c>
    </row>
    <row r="3520" spans="1:15" x14ac:dyDescent="0.35">
      <c r="A3520" t="s">
        <v>9143</v>
      </c>
      <c r="B3520" t="s">
        <v>18464</v>
      </c>
      <c r="C3520" t="s">
        <v>22</v>
      </c>
      <c r="D3520" t="s">
        <v>22</v>
      </c>
      <c r="E3520" t="s">
        <v>14334</v>
      </c>
      <c r="F3520" t="s">
        <v>13347</v>
      </c>
      <c r="G3520" t="s">
        <v>22</v>
      </c>
      <c r="H3520" t="s">
        <v>7046</v>
      </c>
      <c r="I3520" t="s">
        <v>490</v>
      </c>
      <c r="J3520" t="s">
        <v>22</v>
      </c>
      <c r="K3520" t="s">
        <v>22</v>
      </c>
      <c r="L3520" t="s">
        <v>22</v>
      </c>
      <c r="M3520" t="s">
        <v>18464</v>
      </c>
      <c r="N3520" t="s">
        <v>22</v>
      </c>
      <c r="O3520" t="s">
        <v>22</v>
      </c>
    </row>
    <row r="3521" spans="1:15" x14ac:dyDescent="0.35">
      <c r="A3521" t="s">
        <v>9143</v>
      </c>
      <c r="B3521" t="s">
        <v>18465</v>
      </c>
      <c r="C3521" t="s">
        <v>22</v>
      </c>
      <c r="D3521" t="s">
        <v>22</v>
      </c>
      <c r="E3521" t="s">
        <v>14334</v>
      </c>
      <c r="F3521" t="s">
        <v>13347</v>
      </c>
      <c r="G3521" t="s">
        <v>22</v>
      </c>
      <c r="H3521" t="s">
        <v>7046</v>
      </c>
      <c r="I3521" t="s">
        <v>490</v>
      </c>
      <c r="J3521" t="s">
        <v>22</v>
      </c>
      <c r="K3521" t="s">
        <v>22</v>
      </c>
      <c r="L3521" t="s">
        <v>22</v>
      </c>
      <c r="M3521" t="s">
        <v>18465</v>
      </c>
      <c r="N3521" t="s">
        <v>22</v>
      </c>
      <c r="O3521" t="s">
        <v>22</v>
      </c>
    </row>
    <row r="3522" spans="1:15" x14ac:dyDescent="0.35">
      <c r="A3522" t="s">
        <v>9143</v>
      </c>
      <c r="B3522" t="s">
        <v>18466</v>
      </c>
      <c r="C3522" t="s">
        <v>22</v>
      </c>
      <c r="D3522" t="s">
        <v>22</v>
      </c>
      <c r="E3522" t="s">
        <v>14334</v>
      </c>
      <c r="F3522" t="s">
        <v>13347</v>
      </c>
      <c r="G3522" t="s">
        <v>22</v>
      </c>
      <c r="H3522" t="s">
        <v>7046</v>
      </c>
      <c r="I3522" t="s">
        <v>490</v>
      </c>
      <c r="J3522" t="s">
        <v>22</v>
      </c>
      <c r="K3522" t="s">
        <v>22</v>
      </c>
      <c r="L3522" t="s">
        <v>22</v>
      </c>
      <c r="M3522" t="s">
        <v>18466</v>
      </c>
      <c r="N3522" t="s">
        <v>22</v>
      </c>
      <c r="O3522" t="s">
        <v>22</v>
      </c>
    </row>
    <row r="3523" spans="1:15" x14ac:dyDescent="0.35">
      <c r="A3523" t="s">
        <v>9143</v>
      </c>
      <c r="B3523" t="s">
        <v>18467</v>
      </c>
      <c r="C3523" t="s">
        <v>22</v>
      </c>
      <c r="D3523" t="s">
        <v>22</v>
      </c>
      <c r="E3523" t="s">
        <v>14334</v>
      </c>
      <c r="F3523" t="s">
        <v>13347</v>
      </c>
      <c r="G3523" t="s">
        <v>22</v>
      </c>
      <c r="H3523" t="s">
        <v>7046</v>
      </c>
      <c r="I3523" t="s">
        <v>490</v>
      </c>
      <c r="J3523" t="s">
        <v>22</v>
      </c>
      <c r="K3523" t="s">
        <v>22</v>
      </c>
      <c r="L3523" t="s">
        <v>22</v>
      </c>
      <c r="M3523" t="s">
        <v>18467</v>
      </c>
      <c r="N3523" t="s">
        <v>22</v>
      </c>
      <c r="O3523" t="s">
        <v>22</v>
      </c>
    </row>
    <row r="3524" spans="1:15" x14ac:dyDescent="0.35">
      <c r="A3524" t="s">
        <v>9143</v>
      </c>
      <c r="B3524" t="s">
        <v>18468</v>
      </c>
      <c r="C3524" t="s">
        <v>22</v>
      </c>
      <c r="D3524" t="s">
        <v>22</v>
      </c>
      <c r="E3524" t="s">
        <v>14334</v>
      </c>
      <c r="F3524" t="s">
        <v>13347</v>
      </c>
      <c r="G3524" t="s">
        <v>22</v>
      </c>
      <c r="H3524" t="s">
        <v>7046</v>
      </c>
      <c r="I3524" t="s">
        <v>490</v>
      </c>
      <c r="J3524" t="s">
        <v>22</v>
      </c>
      <c r="K3524" t="s">
        <v>22</v>
      </c>
      <c r="L3524" t="s">
        <v>22</v>
      </c>
      <c r="M3524" t="s">
        <v>18468</v>
      </c>
      <c r="N3524" t="s">
        <v>22</v>
      </c>
      <c r="O3524" t="s">
        <v>22</v>
      </c>
    </row>
    <row r="3525" spans="1:15" x14ac:dyDescent="0.35">
      <c r="A3525" t="s">
        <v>9143</v>
      </c>
      <c r="B3525" t="s">
        <v>18469</v>
      </c>
      <c r="C3525" t="s">
        <v>22</v>
      </c>
      <c r="D3525" t="s">
        <v>22</v>
      </c>
      <c r="E3525" t="s">
        <v>14334</v>
      </c>
      <c r="F3525" t="s">
        <v>13347</v>
      </c>
      <c r="G3525" t="s">
        <v>22</v>
      </c>
      <c r="H3525" t="s">
        <v>7046</v>
      </c>
      <c r="I3525" t="s">
        <v>490</v>
      </c>
      <c r="J3525" t="s">
        <v>22</v>
      </c>
      <c r="K3525" t="s">
        <v>22</v>
      </c>
      <c r="L3525" t="s">
        <v>22</v>
      </c>
      <c r="M3525" t="s">
        <v>18469</v>
      </c>
      <c r="N3525" t="s">
        <v>22</v>
      </c>
      <c r="O3525" t="s">
        <v>22</v>
      </c>
    </row>
    <row r="3526" spans="1:15" x14ac:dyDescent="0.35">
      <c r="A3526" t="s">
        <v>9143</v>
      </c>
      <c r="B3526" t="s">
        <v>18470</v>
      </c>
      <c r="C3526" t="s">
        <v>22</v>
      </c>
      <c r="D3526" t="s">
        <v>22</v>
      </c>
      <c r="E3526" t="s">
        <v>14334</v>
      </c>
      <c r="F3526" t="s">
        <v>13347</v>
      </c>
      <c r="G3526" t="s">
        <v>22</v>
      </c>
      <c r="H3526" t="s">
        <v>7046</v>
      </c>
      <c r="I3526" t="s">
        <v>490</v>
      </c>
      <c r="J3526" t="s">
        <v>22</v>
      </c>
      <c r="K3526" t="s">
        <v>22</v>
      </c>
      <c r="L3526" t="s">
        <v>22</v>
      </c>
      <c r="M3526" t="s">
        <v>18470</v>
      </c>
      <c r="N3526" t="s">
        <v>22</v>
      </c>
      <c r="O3526" t="s">
        <v>22</v>
      </c>
    </row>
    <row r="3527" spans="1:15" x14ac:dyDescent="0.35">
      <c r="A3527" t="s">
        <v>9143</v>
      </c>
      <c r="B3527" t="s">
        <v>18471</v>
      </c>
      <c r="C3527" t="s">
        <v>22</v>
      </c>
      <c r="D3527" t="s">
        <v>22</v>
      </c>
      <c r="E3527" t="s">
        <v>14334</v>
      </c>
      <c r="F3527" t="s">
        <v>13347</v>
      </c>
      <c r="G3527" t="s">
        <v>22</v>
      </c>
      <c r="H3527" t="s">
        <v>22</v>
      </c>
      <c r="I3527" t="s">
        <v>22</v>
      </c>
      <c r="J3527" t="s">
        <v>22</v>
      </c>
      <c r="K3527" t="s">
        <v>22</v>
      </c>
      <c r="L3527" t="s">
        <v>22</v>
      </c>
      <c r="M3527" t="s">
        <v>18471</v>
      </c>
      <c r="N3527" t="s">
        <v>22</v>
      </c>
      <c r="O3527" t="s">
        <v>22</v>
      </c>
    </row>
    <row r="3528" spans="1:15" x14ac:dyDescent="0.35">
      <c r="A3528" t="s">
        <v>9143</v>
      </c>
      <c r="B3528" t="s">
        <v>18472</v>
      </c>
      <c r="C3528" t="s">
        <v>22</v>
      </c>
      <c r="D3528" t="s">
        <v>22</v>
      </c>
      <c r="E3528" t="s">
        <v>14334</v>
      </c>
      <c r="F3528" t="s">
        <v>13347</v>
      </c>
      <c r="G3528" t="s">
        <v>22</v>
      </c>
      <c r="H3528" t="s">
        <v>22</v>
      </c>
      <c r="I3528" t="s">
        <v>22</v>
      </c>
      <c r="J3528" t="s">
        <v>22</v>
      </c>
      <c r="K3528" t="s">
        <v>22</v>
      </c>
      <c r="L3528" t="s">
        <v>22</v>
      </c>
      <c r="M3528" t="s">
        <v>18472</v>
      </c>
      <c r="N3528" t="s">
        <v>22</v>
      </c>
      <c r="O3528" t="s">
        <v>22</v>
      </c>
    </row>
    <row r="3529" spans="1:15" x14ac:dyDescent="0.35">
      <c r="A3529" t="s">
        <v>9143</v>
      </c>
      <c r="B3529" t="s">
        <v>18473</v>
      </c>
      <c r="C3529" t="s">
        <v>22</v>
      </c>
      <c r="D3529" t="s">
        <v>22</v>
      </c>
      <c r="E3529" t="s">
        <v>14334</v>
      </c>
      <c r="F3529" t="s">
        <v>13347</v>
      </c>
      <c r="G3529" t="s">
        <v>22</v>
      </c>
      <c r="H3529" t="s">
        <v>22</v>
      </c>
      <c r="I3529" t="s">
        <v>22</v>
      </c>
      <c r="J3529" t="s">
        <v>22</v>
      </c>
      <c r="K3529" t="s">
        <v>22</v>
      </c>
      <c r="L3529" t="s">
        <v>22</v>
      </c>
      <c r="M3529" t="s">
        <v>18473</v>
      </c>
      <c r="N3529" t="s">
        <v>22</v>
      </c>
      <c r="O3529" t="s">
        <v>22</v>
      </c>
    </row>
    <row r="3530" spans="1:15" x14ac:dyDescent="0.35">
      <c r="A3530" t="s">
        <v>9143</v>
      </c>
      <c r="B3530" t="s">
        <v>18474</v>
      </c>
      <c r="C3530" t="s">
        <v>22</v>
      </c>
      <c r="D3530" t="s">
        <v>22</v>
      </c>
      <c r="E3530" t="s">
        <v>14334</v>
      </c>
      <c r="F3530" t="s">
        <v>13351</v>
      </c>
      <c r="G3530" t="s">
        <v>22</v>
      </c>
      <c r="H3530" t="s">
        <v>7052</v>
      </c>
      <c r="I3530" t="s">
        <v>22</v>
      </c>
      <c r="J3530" t="s">
        <v>22</v>
      </c>
      <c r="K3530" t="s">
        <v>22</v>
      </c>
      <c r="L3530" t="s">
        <v>22</v>
      </c>
      <c r="M3530" t="s">
        <v>18474</v>
      </c>
      <c r="N3530" t="s">
        <v>22</v>
      </c>
      <c r="O3530" t="s">
        <v>22</v>
      </c>
    </row>
    <row r="3531" spans="1:15" x14ac:dyDescent="0.35">
      <c r="A3531" t="s">
        <v>9143</v>
      </c>
      <c r="B3531" t="s">
        <v>18475</v>
      </c>
      <c r="C3531" t="s">
        <v>22</v>
      </c>
      <c r="D3531" t="s">
        <v>22</v>
      </c>
      <c r="E3531" t="s">
        <v>14334</v>
      </c>
      <c r="F3531" t="s">
        <v>13351</v>
      </c>
      <c r="G3531" t="s">
        <v>22</v>
      </c>
      <c r="H3531" t="s">
        <v>7052</v>
      </c>
      <c r="I3531" t="s">
        <v>22</v>
      </c>
      <c r="J3531" t="s">
        <v>22</v>
      </c>
      <c r="K3531" t="s">
        <v>22</v>
      </c>
      <c r="L3531" t="s">
        <v>22</v>
      </c>
      <c r="M3531" t="s">
        <v>18475</v>
      </c>
      <c r="N3531" t="s">
        <v>22</v>
      </c>
      <c r="O3531" t="s">
        <v>22</v>
      </c>
    </row>
    <row r="3532" spans="1:15" x14ac:dyDescent="0.35">
      <c r="A3532" t="s">
        <v>9143</v>
      </c>
      <c r="B3532" t="s">
        <v>18476</v>
      </c>
      <c r="C3532" t="s">
        <v>22</v>
      </c>
      <c r="D3532" t="s">
        <v>22</v>
      </c>
      <c r="E3532" t="s">
        <v>14334</v>
      </c>
      <c r="F3532" t="s">
        <v>13351</v>
      </c>
      <c r="G3532" t="s">
        <v>22</v>
      </c>
      <c r="H3532" t="s">
        <v>7052</v>
      </c>
      <c r="I3532" t="s">
        <v>22</v>
      </c>
      <c r="J3532" t="s">
        <v>22</v>
      </c>
      <c r="K3532" t="s">
        <v>22</v>
      </c>
      <c r="L3532" t="s">
        <v>22</v>
      </c>
      <c r="M3532" t="s">
        <v>18476</v>
      </c>
      <c r="N3532" t="s">
        <v>22</v>
      </c>
      <c r="O3532" t="s">
        <v>22</v>
      </c>
    </row>
    <row r="3533" spans="1:15" x14ac:dyDescent="0.35">
      <c r="A3533" t="s">
        <v>9143</v>
      </c>
      <c r="B3533" t="s">
        <v>18477</v>
      </c>
      <c r="C3533" t="s">
        <v>22</v>
      </c>
      <c r="D3533" t="s">
        <v>22</v>
      </c>
      <c r="E3533" t="s">
        <v>13352</v>
      </c>
      <c r="F3533" t="s">
        <v>13351</v>
      </c>
      <c r="G3533" t="s">
        <v>22</v>
      </c>
      <c r="H3533" t="s">
        <v>7054</v>
      </c>
      <c r="I3533" t="s">
        <v>22</v>
      </c>
      <c r="J3533" t="s">
        <v>22</v>
      </c>
      <c r="K3533" t="s">
        <v>22</v>
      </c>
      <c r="L3533" t="s">
        <v>22</v>
      </c>
      <c r="M3533" t="s">
        <v>18477</v>
      </c>
      <c r="N3533" t="s">
        <v>22</v>
      </c>
      <c r="O3533" t="s">
        <v>22</v>
      </c>
    </row>
    <row r="3534" spans="1:15" x14ac:dyDescent="0.35">
      <c r="A3534" t="s">
        <v>9143</v>
      </c>
      <c r="B3534" t="s">
        <v>18478</v>
      </c>
      <c r="C3534" t="s">
        <v>22</v>
      </c>
      <c r="D3534" t="s">
        <v>22</v>
      </c>
      <c r="E3534" t="s">
        <v>14334</v>
      </c>
      <c r="F3534" t="s">
        <v>13347</v>
      </c>
      <c r="G3534" t="s">
        <v>22</v>
      </c>
      <c r="H3534" t="s">
        <v>22</v>
      </c>
      <c r="I3534" t="s">
        <v>22</v>
      </c>
      <c r="J3534" t="s">
        <v>22</v>
      </c>
      <c r="K3534" t="s">
        <v>22</v>
      </c>
      <c r="L3534" t="s">
        <v>22</v>
      </c>
      <c r="M3534" t="s">
        <v>18478</v>
      </c>
      <c r="N3534" t="s">
        <v>22</v>
      </c>
      <c r="O3534" t="s">
        <v>22</v>
      </c>
    </row>
    <row r="3535" spans="1:15" x14ac:dyDescent="0.35">
      <c r="A3535" t="s">
        <v>9143</v>
      </c>
      <c r="B3535" t="s">
        <v>18479</v>
      </c>
      <c r="C3535" t="s">
        <v>22</v>
      </c>
      <c r="D3535" t="s">
        <v>22</v>
      </c>
      <c r="E3535" t="s">
        <v>14334</v>
      </c>
      <c r="F3535" t="s">
        <v>13347</v>
      </c>
      <c r="G3535" t="s">
        <v>22</v>
      </c>
      <c r="H3535" t="s">
        <v>22</v>
      </c>
      <c r="I3535" t="s">
        <v>22</v>
      </c>
      <c r="J3535" t="s">
        <v>22</v>
      </c>
      <c r="K3535" t="s">
        <v>22</v>
      </c>
      <c r="L3535" t="s">
        <v>22</v>
      </c>
      <c r="M3535" t="s">
        <v>18479</v>
      </c>
      <c r="N3535" t="s">
        <v>22</v>
      </c>
      <c r="O3535" t="s">
        <v>22</v>
      </c>
    </row>
    <row r="3536" spans="1:15" x14ac:dyDescent="0.35">
      <c r="A3536" t="s">
        <v>9143</v>
      </c>
      <c r="B3536" t="s">
        <v>18480</v>
      </c>
      <c r="C3536" t="s">
        <v>22</v>
      </c>
      <c r="D3536" t="s">
        <v>22</v>
      </c>
      <c r="E3536" t="s">
        <v>14334</v>
      </c>
      <c r="F3536" t="s">
        <v>13347</v>
      </c>
      <c r="G3536" t="s">
        <v>22</v>
      </c>
      <c r="H3536" t="s">
        <v>7052</v>
      </c>
      <c r="I3536" t="s">
        <v>22</v>
      </c>
      <c r="J3536" t="s">
        <v>22</v>
      </c>
      <c r="K3536" t="s">
        <v>22</v>
      </c>
      <c r="L3536" t="s">
        <v>22</v>
      </c>
      <c r="M3536" t="s">
        <v>18480</v>
      </c>
      <c r="N3536" t="s">
        <v>22</v>
      </c>
      <c r="O3536" t="s">
        <v>22</v>
      </c>
    </row>
    <row r="3537" spans="1:15" x14ac:dyDescent="0.35">
      <c r="A3537" t="s">
        <v>9143</v>
      </c>
      <c r="B3537" t="s">
        <v>18481</v>
      </c>
      <c r="C3537" t="s">
        <v>22</v>
      </c>
      <c r="D3537" t="s">
        <v>22</v>
      </c>
      <c r="E3537" t="s">
        <v>14334</v>
      </c>
      <c r="F3537" t="s">
        <v>13347</v>
      </c>
      <c r="G3537" t="s">
        <v>22</v>
      </c>
      <c r="H3537" t="s">
        <v>22</v>
      </c>
      <c r="I3537" t="s">
        <v>22</v>
      </c>
      <c r="J3537" t="s">
        <v>22</v>
      </c>
      <c r="K3537" t="s">
        <v>22</v>
      </c>
      <c r="L3537" t="s">
        <v>22</v>
      </c>
      <c r="M3537" t="s">
        <v>18481</v>
      </c>
      <c r="N3537" t="s">
        <v>22</v>
      </c>
      <c r="O3537" t="s">
        <v>22</v>
      </c>
    </row>
    <row r="3538" spans="1:15" x14ac:dyDescent="0.35">
      <c r="A3538" t="s">
        <v>9143</v>
      </c>
      <c r="B3538" t="s">
        <v>18482</v>
      </c>
      <c r="C3538" t="s">
        <v>22</v>
      </c>
      <c r="D3538" t="s">
        <v>22</v>
      </c>
      <c r="E3538" t="s">
        <v>14334</v>
      </c>
      <c r="F3538" t="s">
        <v>13347</v>
      </c>
      <c r="G3538" t="s">
        <v>22</v>
      </c>
      <c r="H3538" t="s">
        <v>7052</v>
      </c>
      <c r="I3538" t="s">
        <v>22</v>
      </c>
      <c r="J3538" t="s">
        <v>22</v>
      </c>
      <c r="K3538" t="s">
        <v>22</v>
      </c>
      <c r="L3538" t="s">
        <v>22</v>
      </c>
      <c r="M3538" t="s">
        <v>18482</v>
      </c>
      <c r="N3538" t="s">
        <v>22</v>
      </c>
      <c r="O3538" t="s">
        <v>22</v>
      </c>
    </row>
    <row r="3539" spans="1:15" x14ac:dyDescent="0.35">
      <c r="A3539" t="s">
        <v>9143</v>
      </c>
      <c r="B3539" t="s">
        <v>18483</v>
      </c>
      <c r="C3539" t="s">
        <v>22</v>
      </c>
      <c r="D3539" t="s">
        <v>22</v>
      </c>
      <c r="E3539" t="s">
        <v>13352</v>
      </c>
      <c r="F3539" t="s">
        <v>13351</v>
      </c>
      <c r="G3539" t="s">
        <v>22</v>
      </c>
      <c r="H3539" t="s">
        <v>7054</v>
      </c>
      <c r="I3539" t="s">
        <v>22</v>
      </c>
      <c r="J3539" t="s">
        <v>22</v>
      </c>
      <c r="K3539" t="s">
        <v>22</v>
      </c>
      <c r="L3539" t="s">
        <v>22</v>
      </c>
      <c r="M3539" t="s">
        <v>18483</v>
      </c>
      <c r="N3539" t="s">
        <v>22</v>
      </c>
      <c r="O3539" t="s">
        <v>22</v>
      </c>
    </row>
    <row r="3540" spans="1:15" x14ac:dyDescent="0.35">
      <c r="A3540" t="s">
        <v>9143</v>
      </c>
      <c r="B3540" t="s">
        <v>18484</v>
      </c>
      <c r="C3540" t="s">
        <v>22</v>
      </c>
      <c r="D3540" t="s">
        <v>22</v>
      </c>
      <c r="E3540" t="s">
        <v>14334</v>
      </c>
      <c r="F3540" t="s">
        <v>13347</v>
      </c>
      <c r="G3540" t="s">
        <v>22</v>
      </c>
      <c r="H3540" t="s">
        <v>7052</v>
      </c>
      <c r="I3540" t="s">
        <v>22</v>
      </c>
      <c r="J3540" t="s">
        <v>22</v>
      </c>
      <c r="K3540" t="s">
        <v>22</v>
      </c>
      <c r="L3540" t="s">
        <v>22</v>
      </c>
      <c r="M3540" t="s">
        <v>18484</v>
      </c>
      <c r="N3540" t="s">
        <v>22</v>
      </c>
      <c r="O3540" t="s">
        <v>22</v>
      </c>
    </row>
    <row r="3541" spans="1:15" x14ac:dyDescent="0.35">
      <c r="A3541" t="s">
        <v>9143</v>
      </c>
      <c r="B3541" t="s">
        <v>18485</v>
      </c>
      <c r="C3541" t="s">
        <v>22</v>
      </c>
      <c r="D3541" t="s">
        <v>22</v>
      </c>
      <c r="E3541" t="s">
        <v>14334</v>
      </c>
      <c r="F3541" t="s">
        <v>13347</v>
      </c>
      <c r="G3541" t="s">
        <v>22</v>
      </c>
      <c r="H3541" t="s">
        <v>7052</v>
      </c>
      <c r="I3541" t="s">
        <v>22</v>
      </c>
      <c r="J3541" t="s">
        <v>22</v>
      </c>
      <c r="K3541" t="s">
        <v>22</v>
      </c>
      <c r="L3541" t="s">
        <v>22</v>
      </c>
      <c r="M3541" t="s">
        <v>18485</v>
      </c>
      <c r="N3541" t="s">
        <v>22</v>
      </c>
      <c r="O3541" t="s">
        <v>22</v>
      </c>
    </row>
    <row r="3542" spans="1:15" x14ac:dyDescent="0.35">
      <c r="A3542" t="s">
        <v>9143</v>
      </c>
      <c r="B3542" t="s">
        <v>18486</v>
      </c>
      <c r="C3542" t="s">
        <v>22</v>
      </c>
      <c r="D3542" t="s">
        <v>22</v>
      </c>
      <c r="E3542" t="s">
        <v>14334</v>
      </c>
      <c r="F3542" t="s">
        <v>13347</v>
      </c>
      <c r="G3542" t="s">
        <v>22</v>
      </c>
      <c r="H3542" t="s">
        <v>7052</v>
      </c>
      <c r="I3542" t="s">
        <v>22</v>
      </c>
      <c r="J3542" t="s">
        <v>22</v>
      </c>
      <c r="K3542" t="s">
        <v>22</v>
      </c>
      <c r="L3542" t="s">
        <v>22</v>
      </c>
      <c r="M3542" t="s">
        <v>18486</v>
      </c>
      <c r="N3542" t="s">
        <v>22</v>
      </c>
      <c r="O3542" t="s">
        <v>22</v>
      </c>
    </row>
    <row r="3543" spans="1:15" x14ac:dyDescent="0.35">
      <c r="A3543" t="s">
        <v>9143</v>
      </c>
      <c r="B3543" t="s">
        <v>18487</v>
      </c>
      <c r="C3543" t="s">
        <v>22</v>
      </c>
      <c r="D3543" t="s">
        <v>22</v>
      </c>
      <c r="E3543" t="s">
        <v>14334</v>
      </c>
      <c r="F3543" t="s">
        <v>13347</v>
      </c>
      <c r="G3543" t="s">
        <v>22</v>
      </c>
      <c r="H3543" t="s">
        <v>22</v>
      </c>
      <c r="I3543" t="s">
        <v>22</v>
      </c>
      <c r="J3543" t="s">
        <v>22</v>
      </c>
      <c r="K3543" t="s">
        <v>22</v>
      </c>
      <c r="L3543" t="s">
        <v>22</v>
      </c>
      <c r="M3543" t="s">
        <v>18487</v>
      </c>
      <c r="N3543" t="s">
        <v>22</v>
      </c>
      <c r="O3543" t="s">
        <v>22</v>
      </c>
    </row>
    <row r="3544" spans="1:15" x14ac:dyDescent="0.35">
      <c r="A3544" t="s">
        <v>9143</v>
      </c>
      <c r="B3544" t="s">
        <v>18488</v>
      </c>
      <c r="C3544" t="s">
        <v>22</v>
      </c>
      <c r="D3544" t="s">
        <v>22</v>
      </c>
      <c r="E3544" t="s">
        <v>14334</v>
      </c>
      <c r="F3544" t="s">
        <v>13347</v>
      </c>
      <c r="G3544" t="s">
        <v>22</v>
      </c>
      <c r="H3544" t="s">
        <v>7052</v>
      </c>
      <c r="I3544" t="s">
        <v>22</v>
      </c>
      <c r="J3544" t="s">
        <v>22</v>
      </c>
      <c r="K3544" t="s">
        <v>22</v>
      </c>
      <c r="L3544" t="s">
        <v>22</v>
      </c>
      <c r="M3544" t="s">
        <v>18488</v>
      </c>
      <c r="N3544" t="s">
        <v>22</v>
      </c>
      <c r="O3544" t="s">
        <v>22</v>
      </c>
    </row>
    <row r="3545" spans="1:15" x14ac:dyDescent="0.35">
      <c r="A3545" t="s">
        <v>9143</v>
      </c>
      <c r="B3545" t="s">
        <v>18489</v>
      </c>
      <c r="C3545" t="s">
        <v>22</v>
      </c>
      <c r="D3545" t="s">
        <v>22</v>
      </c>
      <c r="E3545" t="s">
        <v>14334</v>
      </c>
      <c r="F3545" t="s">
        <v>13347</v>
      </c>
      <c r="G3545" t="s">
        <v>22</v>
      </c>
      <c r="H3545" t="s">
        <v>7052</v>
      </c>
      <c r="I3545" s="116" t="s">
        <v>7033</v>
      </c>
      <c r="J3545" s="116" t="s">
        <v>7029</v>
      </c>
      <c r="K3545" t="s">
        <v>22</v>
      </c>
      <c r="L3545" t="s">
        <v>22</v>
      </c>
      <c r="M3545" t="s">
        <v>18489</v>
      </c>
      <c r="N3545" t="s">
        <v>22</v>
      </c>
      <c r="O3545" t="s">
        <v>22</v>
      </c>
    </row>
    <row r="3546" spans="1:15" x14ac:dyDescent="0.35">
      <c r="A3546" t="s">
        <v>9143</v>
      </c>
      <c r="B3546" t="s">
        <v>18490</v>
      </c>
      <c r="C3546" t="s">
        <v>22</v>
      </c>
      <c r="D3546" t="s">
        <v>22</v>
      </c>
      <c r="E3546" t="s">
        <v>14334</v>
      </c>
      <c r="F3546" t="s">
        <v>13347</v>
      </c>
      <c r="G3546" t="s">
        <v>22</v>
      </c>
      <c r="H3546" t="s">
        <v>7052</v>
      </c>
      <c r="I3546" s="117" t="s">
        <v>22</v>
      </c>
      <c r="J3546" s="119" t="s">
        <v>22</v>
      </c>
      <c r="K3546" t="s">
        <v>22</v>
      </c>
      <c r="L3546" t="s">
        <v>22</v>
      </c>
      <c r="M3546" t="s">
        <v>18491</v>
      </c>
      <c r="N3546" t="s">
        <v>22</v>
      </c>
      <c r="O3546" t="s">
        <v>22</v>
      </c>
    </row>
    <row r="3547" spans="1:15" x14ac:dyDescent="0.35">
      <c r="A3547" t="s">
        <v>9143</v>
      </c>
      <c r="B3547" t="s">
        <v>18491</v>
      </c>
      <c r="C3547" t="s">
        <v>22</v>
      </c>
      <c r="D3547" t="s">
        <v>22</v>
      </c>
      <c r="E3547" t="s">
        <v>14334</v>
      </c>
      <c r="F3547" t="s">
        <v>13347</v>
      </c>
      <c r="G3547" t="s">
        <v>22</v>
      </c>
      <c r="H3547" t="s">
        <v>7052</v>
      </c>
      <c r="I3547" t="s">
        <v>22</v>
      </c>
      <c r="J3547" t="s">
        <v>22</v>
      </c>
      <c r="K3547" t="s">
        <v>22</v>
      </c>
      <c r="L3547" t="s">
        <v>22</v>
      </c>
      <c r="M3547" t="s">
        <v>18491</v>
      </c>
      <c r="N3547" t="s">
        <v>22</v>
      </c>
      <c r="O3547" t="s">
        <v>22</v>
      </c>
    </row>
    <row r="3548" spans="1:15" x14ac:dyDescent="0.35">
      <c r="A3548" t="s">
        <v>9143</v>
      </c>
      <c r="B3548" t="s">
        <v>16017</v>
      </c>
      <c r="C3548" t="s">
        <v>22</v>
      </c>
      <c r="D3548" t="s">
        <v>22</v>
      </c>
      <c r="E3548" t="s">
        <v>14334</v>
      </c>
      <c r="F3548" t="s">
        <v>13347</v>
      </c>
      <c r="G3548" t="s">
        <v>22</v>
      </c>
      <c r="H3548" t="s">
        <v>7046</v>
      </c>
      <c r="I3548" t="s">
        <v>22</v>
      </c>
      <c r="J3548" t="s">
        <v>22</v>
      </c>
      <c r="K3548" t="s">
        <v>22</v>
      </c>
      <c r="L3548" t="s">
        <v>22</v>
      </c>
      <c r="M3548" t="s">
        <v>16017</v>
      </c>
      <c r="N3548" t="s">
        <v>22</v>
      </c>
      <c r="O3548" t="s">
        <v>22</v>
      </c>
    </row>
    <row r="3549" spans="1:15" x14ac:dyDescent="0.35">
      <c r="A3549" t="s">
        <v>9143</v>
      </c>
      <c r="B3549" t="s">
        <v>18492</v>
      </c>
      <c r="C3549" t="s">
        <v>22</v>
      </c>
      <c r="D3549" t="s">
        <v>22</v>
      </c>
      <c r="E3549" t="s">
        <v>14334</v>
      </c>
      <c r="F3549" t="s">
        <v>13347</v>
      </c>
      <c r="G3549" t="s">
        <v>22</v>
      </c>
      <c r="H3549" t="s">
        <v>22</v>
      </c>
      <c r="I3549" t="s">
        <v>22</v>
      </c>
      <c r="J3549" t="s">
        <v>22</v>
      </c>
      <c r="K3549" t="s">
        <v>22</v>
      </c>
      <c r="L3549" t="s">
        <v>22</v>
      </c>
      <c r="M3549" t="s">
        <v>18492</v>
      </c>
      <c r="N3549" t="s">
        <v>22</v>
      </c>
      <c r="O3549" t="s">
        <v>22</v>
      </c>
    </row>
    <row r="3550" spans="1:15" x14ac:dyDescent="0.35">
      <c r="A3550" t="s">
        <v>9143</v>
      </c>
      <c r="B3550" t="s">
        <v>18493</v>
      </c>
      <c r="C3550" t="s">
        <v>22</v>
      </c>
      <c r="D3550" t="s">
        <v>22</v>
      </c>
      <c r="E3550" t="s">
        <v>14334</v>
      </c>
      <c r="F3550" t="s">
        <v>13347</v>
      </c>
      <c r="G3550" t="s">
        <v>22</v>
      </c>
      <c r="H3550" t="s">
        <v>22</v>
      </c>
      <c r="I3550" t="s">
        <v>22</v>
      </c>
      <c r="J3550" t="s">
        <v>22</v>
      </c>
      <c r="K3550" t="s">
        <v>22</v>
      </c>
      <c r="L3550" t="s">
        <v>22</v>
      </c>
      <c r="M3550" t="s">
        <v>18493</v>
      </c>
      <c r="N3550" t="s">
        <v>22</v>
      </c>
      <c r="O3550" t="s">
        <v>22</v>
      </c>
    </row>
    <row r="3551" spans="1:15" x14ac:dyDescent="0.35">
      <c r="A3551" t="s">
        <v>9143</v>
      </c>
      <c r="B3551" t="s">
        <v>18494</v>
      </c>
      <c r="C3551" t="s">
        <v>22</v>
      </c>
      <c r="D3551" t="s">
        <v>22</v>
      </c>
      <c r="E3551" t="s">
        <v>14334</v>
      </c>
      <c r="F3551" t="s">
        <v>13347</v>
      </c>
      <c r="G3551" t="s">
        <v>22</v>
      </c>
      <c r="H3551" t="s">
        <v>22</v>
      </c>
      <c r="I3551" t="s">
        <v>22</v>
      </c>
      <c r="J3551" t="s">
        <v>22</v>
      </c>
      <c r="K3551" t="s">
        <v>22</v>
      </c>
      <c r="L3551" t="s">
        <v>22</v>
      </c>
      <c r="M3551" t="s">
        <v>18494</v>
      </c>
      <c r="N3551" t="s">
        <v>22</v>
      </c>
      <c r="O3551" t="s">
        <v>22</v>
      </c>
    </row>
    <row r="3552" spans="1:15" x14ac:dyDescent="0.35">
      <c r="A3552" t="s">
        <v>9143</v>
      </c>
      <c r="B3552" t="s">
        <v>18495</v>
      </c>
      <c r="C3552" t="s">
        <v>22</v>
      </c>
      <c r="D3552" t="s">
        <v>22</v>
      </c>
      <c r="E3552" t="s">
        <v>14334</v>
      </c>
      <c r="F3552" t="s">
        <v>13347</v>
      </c>
      <c r="G3552" t="s">
        <v>22</v>
      </c>
      <c r="H3552" t="s">
        <v>7052</v>
      </c>
      <c r="I3552" t="s">
        <v>22</v>
      </c>
      <c r="J3552" t="s">
        <v>22</v>
      </c>
      <c r="K3552" t="s">
        <v>22</v>
      </c>
      <c r="L3552" t="s">
        <v>22</v>
      </c>
      <c r="M3552" t="s">
        <v>18495</v>
      </c>
      <c r="N3552" t="s">
        <v>22</v>
      </c>
      <c r="O3552" t="s">
        <v>22</v>
      </c>
    </row>
    <row r="3553" spans="1:15" x14ac:dyDescent="0.35">
      <c r="A3553" t="s">
        <v>9143</v>
      </c>
      <c r="B3553" t="s">
        <v>18496</v>
      </c>
      <c r="C3553" t="s">
        <v>22</v>
      </c>
      <c r="D3553" t="s">
        <v>22</v>
      </c>
      <c r="E3553" t="s">
        <v>14334</v>
      </c>
      <c r="F3553" t="s">
        <v>13347</v>
      </c>
      <c r="G3553" t="s">
        <v>22</v>
      </c>
      <c r="H3553" t="s">
        <v>7052</v>
      </c>
      <c r="I3553" t="s">
        <v>22</v>
      </c>
      <c r="J3553" t="s">
        <v>22</v>
      </c>
      <c r="K3553" t="s">
        <v>22</v>
      </c>
      <c r="L3553" t="s">
        <v>22</v>
      </c>
      <c r="M3553" t="s">
        <v>18496</v>
      </c>
      <c r="N3553" t="s">
        <v>22</v>
      </c>
      <c r="O3553" t="s">
        <v>22</v>
      </c>
    </row>
    <row r="3554" spans="1:15" x14ac:dyDescent="0.35">
      <c r="A3554" t="s">
        <v>9143</v>
      </c>
      <c r="B3554" t="s">
        <v>18497</v>
      </c>
      <c r="C3554" t="s">
        <v>22</v>
      </c>
      <c r="D3554" t="s">
        <v>22</v>
      </c>
      <c r="E3554" t="s">
        <v>14334</v>
      </c>
      <c r="F3554" t="s">
        <v>13347</v>
      </c>
      <c r="G3554" t="s">
        <v>22</v>
      </c>
      <c r="H3554" t="s">
        <v>22</v>
      </c>
      <c r="I3554" t="s">
        <v>22</v>
      </c>
      <c r="J3554" t="s">
        <v>22</v>
      </c>
      <c r="K3554" t="s">
        <v>22</v>
      </c>
      <c r="L3554" t="s">
        <v>22</v>
      </c>
      <c r="M3554" t="s">
        <v>18497</v>
      </c>
      <c r="N3554" t="s">
        <v>22</v>
      </c>
      <c r="O3554" t="s">
        <v>22</v>
      </c>
    </row>
    <row r="3555" spans="1:15" x14ac:dyDescent="0.35">
      <c r="A3555" t="s">
        <v>9143</v>
      </c>
      <c r="B3555" t="s">
        <v>16147</v>
      </c>
      <c r="C3555" t="s">
        <v>22</v>
      </c>
      <c r="D3555" t="s">
        <v>22</v>
      </c>
      <c r="E3555" t="s">
        <v>14334</v>
      </c>
      <c r="F3555" t="s">
        <v>13347</v>
      </c>
      <c r="G3555" t="s">
        <v>22</v>
      </c>
      <c r="H3555" t="s">
        <v>22</v>
      </c>
      <c r="I3555" t="s">
        <v>22</v>
      </c>
      <c r="J3555" t="s">
        <v>22</v>
      </c>
      <c r="K3555" t="s">
        <v>22</v>
      </c>
      <c r="L3555" t="s">
        <v>22</v>
      </c>
      <c r="M3555" t="s">
        <v>16147</v>
      </c>
      <c r="N3555" t="s">
        <v>22</v>
      </c>
      <c r="O3555" t="s">
        <v>22</v>
      </c>
    </row>
    <row r="3556" spans="1:15" x14ac:dyDescent="0.35">
      <c r="A3556" t="s">
        <v>9143</v>
      </c>
      <c r="B3556" t="s">
        <v>18498</v>
      </c>
      <c r="C3556" t="s">
        <v>22</v>
      </c>
      <c r="D3556" t="s">
        <v>22</v>
      </c>
      <c r="E3556" t="s">
        <v>22</v>
      </c>
      <c r="F3556" t="s">
        <v>13351</v>
      </c>
      <c r="G3556" t="s">
        <v>22</v>
      </c>
      <c r="H3556" t="s">
        <v>22</v>
      </c>
      <c r="I3556" t="s">
        <v>22</v>
      </c>
      <c r="J3556" t="s">
        <v>22</v>
      </c>
      <c r="K3556" t="s">
        <v>22</v>
      </c>
      <c r="L3556" t="s">
        <v>22</v>
      </c>
      <c r="M3556" t="s">
        <v>18498</v>
      </c>
      <c r="N3556" t="s">
        <v>22</v>
      </c>
      <c r="O3556" t="s">
        <v>22</v>
      </c>
    </row>
    <row r="3557" spans="1:15" x14ac:dyDescent="0.35">
      <c r="A3557" t="s">
        <v>9143</v>
      </c>
      <c r="B3557" t="s">
        <v>18499</v>
      </c>
      <c r="C3557" t="s">
        <v>22</v>
      </c>
      <c r="D3557" t="s">
        <v>22</v>
      </c>
      <c r="E3557" t="s">
        <v>13352</v>
      </c>
      <c r="F3557" t="s">
        <v>13351</v>
      </c>
      <c r="G3557" t="s">
        <v>22</v>
      </c>
      <c r="H3557" t="s">
        <v>22</v>
      </c>
      <c r="I3557" t="s">
        <v>22</v>
      </c>
      <c r="J3557" t="s">
        <v>22</v>
      </c>
      <c r="K3557" t="s">
        <v>22</v>
      </c>
      <c r="L3557" t="s">
        <v>22</v>
      </c>
      <c r="M3557" t="s">
        <v>18499</v>
      </c>
      <c r="N3557" t="s">
        <v>22</v>
      </c>
      <c r="O3557" t="s">
        <v>22</v>
      </c>
    </row>
    <row r="3558" spans="1:15" x14ac:dyDescent="0.35">
      <c r="A3558" t="s">
        <v>9143</v>
      </c>
      <c r="B3558" t="s">
        <v>18500</v>
      </c>
      <c r="C3558" t="s">
        <v>22</v>
      </c>
      <c r="D3558" t="s">
        <v>22</v>
      </c>
      <c r="E3558" t="s">
        <v>14334</v>
      </c>
      <c r="F3558" t="s">
        <v>13347</v>
      </c>
      <c r="G3558" t="s">
        <v>22</v>
      </c>
      <c r="H3558" t="s">
        <v>22</v>
      </c>
      <c r="I3558" t="s">
        <v>22</v>
      </c>
      <c r="J3558" t="s">
        <v>22</v>
      </c>
      <c r="K3558" t="s">
        <v>22</v>
      </c>
      <c r="L3558" t="s">
        <v>22</v>
      </c>
      <c r="M3558" t="s">
        <v>18500</v>
      </c>
      <c r="N3558" t="s">
        <v>22</v>
      </c>
      <c r="O3558" t="s">
        <v>22</v>
      </c>
    </row>
    <row r="3559" spans="1:15" x14ac:dyDescent="0.35">
      <c r="A3559" t="s">
        <v>9143</v>
      </c>
      <c r="B3559" t="s">
        <v>18501</v>
      </c>
      <c r="C3559" t="s">
        <v>22</v>
      </c>
      <c r="D3559" t="s">
        <v>22</v>
      </c>
      <c r="E3559" t="s">
        <v>14334</v>
      </c>
      <c r="F3559" t="s">
        <v>13347</v>
      </c>
      <c r="G3559" t="s">
        <v>22</v>
      </c>
      <c r="H3559" t="s">
        <v>7052</v>
      </c>
      <c r="I3559" t="s">
        <v>490</v>
      </c>
      <c r="J3559" t="s">
        <v>22</v>
      </c>
      <c r="K3559" t="s">
        <v>22</v>
      </c>
      <c r="L3559" t="s">
        <v>22</v>
      </c>
      <c r="M3559" t="s">
        <v>18501</v>
      </c>
      <c r="N3559" t="s">
        <v>22</v>
      </c>
      <c r="O3559" t="s">
        <v>22</v>
      </c>
    </row>
    <row r="3560" spans="1:15" x14ac:dyDescent="0.35">
      <c r="A3560" t="s">
        <v>9143</v>
      </c>
      <c r="B3560" t="s">
        <v>18502</v>
      </c>
      <c r="C3560" t="s">
        <v>22</v>
      </c>
      <c r="D3560" t="s">
        <v>22</v>
      </c>
      <c r="E3560" t="s">
        <v>14334</v>
      </c>
      <c r="F3560" t="s">
        <v>13347</v>
      </c>
      <c r="G3560" t="s">
        <v>22</v>
      </c>
      <c r="H3560" t="s">
        <v>7052</v>
      </c>
      <c r="I3560" t="s">
        <v>22</v>
      </c>
      <c r="J3560" t="s">
        <v>22</v>
      </c>
      <c r="K3560" t="s">
        <v>22</v>
      </c>
      <c r="L3560" t="s">
        <v>22</v>
      </c>
      <c r="M3560" t="s">
        <v>18502</v>
      </c>
      <c r="N3560" t="s">
        <v>22</v>
      </c>
      <c r="O3560" t="s">
        <v>22</v>
      </c>
    </row>
    <row r="3561" spans="1:15" x14ac:dyDescent="0.35">
      <c r="A3561" t="s">
        <v>9143</v>
      </c>
      <c r="B3561" t="s">
        <v>18503</v>
      </c>
      <c r="C3561" t="s">
        <v>22</v>
      </c>
      <c r="D3561" t="s">
        <v>22</v>
      </c>
      <c r="E3561" t="s">
        <v>14334</v>
      </c>
      <c r="F3561" t="s">
        <v>13347</v>
      </c>
      <c r="G3561" t="s">
        <v>22</v>
      </c>
      <c r="H3561" t="s">
        <v>7052</v>
      </c>
      <c r="I3561" t="s">
        <v>22</v>
      </c>
      <c r="J3561" t="s">
        <v>22</v>
      </c>
      <c r="K3561" t="s">
        <v>22</v>
      </c>
      <c r="L3561" t="s">
        <v>22</v>
      </c>
      <c r="M3561" t="s">
        <v>18503</v>
      </c>
      <c r="N3561" t="s">
        <v>22</v>
      </c>
      <c r="O3561" t="s">
        <v>22</v>
      </c>
    </row>
    <row r="3562" spans="1:15" x14ac:dyDescent="0.35">
      <c r="A3562" t="s">
        <v>9143</v>
      </c>
      <c r="B3562" t="s">
        <v>18504</v>
      </c>
      <c r="C3562" t="s">
        <v>22</v>
      </c>
      <c r="D3562" t="s">
        <v>22</v>
      </c>
      <c r="E3562" t="s">
        <v>14334</v>
      </c>
      <c r="F3562" t="s">
        <v>13347</v>
      </c>
      <c r="G3562" t="s">
        <v>22</v>
      </c>
      <c r="H3562" t="s">
        <v>7046</v>
      </c>
      <c r="I3562" t="s">
        <v>22</v>
      </c>
      <c r="J3562" t="s">
        <v>22</v>
      </c>
      <c r="K3562" t="s">
        <v>22</v>
      </c>
      <c r="L3562" t="s">
        <v>22</v>
      </c>
      <c r="M3562" t="s">
        <v>18505</v>
      </c>
      <c r="N3562" t="s">
        <v>22</v>
      </c>
      <c r="O3562" t="s">
        <v>22</v>
      </c>
    </row>
    <row r="3563" spans="1:15" x14ac:dyDescent="0.35">
      <c r="A3563" t="s">
        <v>9143</v>
      </c>
      <c r="B3563" t="s">
        <v>18506</v>
      </c>
      <c r="C3563" t="s">
        <v>22</v>
      </c>
      <c r="D3563" t="s">
        <v>22</v>
      </c>
      <c r="E3563" t="s">
        <v>14334</v>
      </c>
      <c r="F3563" t="s">
        <v>13347</v>
      </c>
      <c r="G3563" t="s">
        <v>22</v>
      </c>
      <c r="H3563" t="s">
        <v>7046</v>
      </c>
      <c r="I3563" t="s">
        <v>22</v>
      </c>
      <c r="J3563" t="s">
        <v>22</v>
      </c>
      <c r="K3563" t="s">
        <v>22</v>
      </c>
      <c r="L3563" t="s">
        <v>22</v>
      </c>
      <c r="M3563" t="s">
        <v>18507</v>
      </c>
      <c r="N3563" t="s">
        <v>22</v>
      </c>
      <c r="O3563" t="s">
        <v>22</v>
      </c>
    </row>
    <row r="3564" spans="1:15" x14ac:dyDescent="0.35">
      <c r="A3564" t="s">
        <v>9143</v>
      </c>
      <c r="B3564" t="s">
        <v>18508</v>
      </c>
      <c r="C3564" t="s">
        <v>22</v>
      </c>
      <c r="D3564" t="s">
        <v>22</v>
      </c>
      <c r="E3564" t="s">
        <v>13352</v>
      </c>
      <c r="F3564" t="s">
        <v>13351</v>
      </c>
      <c r="G3564" t="s">
        <v>22</v>
      </c>
      <c r="H3564" t="s">
        <v>18509</v>
      </c>
      <c r="I3564" t="s">
        <v>22</v>
      </c>
      <c r="J3564" t="s">
        <v>22</v>
      </c>
      <c r="K3564" t="s">
        <v>22</v>
      </c>
      <c r="L3564" t="s">
        <v>22</v>
      </c>
      <c r="M3564" t="s">
        <v>18508</v>
      </c>
      <c r="N3564" t="s">
        <v>22</v>
      </c>
      <c r="O3564" t="s">
        <v>22</v>
      </c>
    </row>
    <row r="3565" spans="1:15" x14ac:dyDescent="0.35">
      <c r="A3565" t="s">
        <v>9143</v>
      </c>
      <c r="B3565" t="s">
        <v>18510</v>
      </c>
      <c r="C3565" t="s">
        <v>22</v>
      </c>
      <c r="D3565" t="s">
        <v>22</v>
      </c>
      <c r="E3565" t="s">
        <v>14334</v>
      </c>
      <c r="F3565" t="s">
        <v>13347</v>
      </c>
      <c r="G3565" t="s">
        <v>22</v>
      </c>
      <c r="H3565" t="s">
        <v>7046</v>
      </c>
      <c r="I3565" t="s">
        <v>22</v>
      </c>
      <c r="J3565" t="s">
        <v>22</v>
      </c>
      <c r="K3565" t="s">
        <v>22</v>
      </c>
      <c r="L3565" t="s">
        <v>22</v>
      </c>
      <c r="M3565" t="s">
        <v>18511</v>
      </c>
      <c r="N3565" t="s">
        <v>22</v>
      </c>
      <c r="O3565" t="s">
        <v>22</v>
      </c>
    </row>
    <row r="3566" spans="1:15" x14ac:dyDescent="0.35">
      <c r="A3566" t="s">
        <v>9143</v>
      </c>
      <c r="B3566" t="s">
        <v>18512</v>
      </c>
      <c r="C3566" t="s">
        <v>22</v>
      </c>
      <c r="D3566" t="s">
        <v>22</v>
      </c>
      <c r="E3566" t="s">
        <v>14334</v>
      </c>
      <c r="F3566" t="s">
        <v>13347</v>
      </c>
      <c r="G3566" t="s">
        <v>22</v>
      </c>
      <c r="H3566" t="s">
        <v>7046</v>
      </c>
      <c r="I3566" t="s">
        <v>22</v>
      </c>
      <c r="J3566" t="s">
        <v>22</v>
      </c>
      <c r="K3566" t="s">
        <v>22</v>
      </c>
      <c r="L3566" t="s">
        <v>22</v>
      </c>
      <c r="M3566" t="s">
        <v>18513</v>
      </c>
      <c r="N3566" t="s">
        <v>22</v>
      </c>
      <c r="O3566" t="s">
        <v>22</v>
      </c>
    </row>
    <row r="3567" spans="1:15" x14ac:dyDescent="0.35">
      <c r="A3567" t="s">
        <v>9143</v>
      </c>
      <c r="B3567" t="s">
        <v>18514</v>
      </c>
      <c r="C3567" t="s">
        <v>22</v>
      </c>
      <c r="D3567" t="s">
        <v>22</v>
      </c>
      <c r="E3567" t="s">
        <v>14334</v>
      </c>
      <c r="F3567" t="s">
        <v>13347</v>
      </c>
      <c r="G3567" t="s">
        <v>22</v>
      </c>
      <c r="H3567" t="s">
        <v>7046</v>
      </c>
      <c r="I3567" t="s">
        <v>22</v>
      </c>
      <c r="J3567" t="s">
        <v>22</v>
      </c>
      <c r="K3567" t="s">
        <v>22</v>
      </c>
      <c r="L3567" t="s">
        <v>22</v>
      </c>
      <c r="M3567" t="s">
        <v>18515</v>
      </c>
      <c r="N3567" t="s">
        <v>22</v>
      </c>
      <c r="O3567" t="s">
        <v>22</v>
      </c>
    </row>
    <row r="3568" spans="1:15" x14ac:dyDescent="0.35">
      <c r="A3568" t="s">
        <v>9143</v>
      </c>
      <c r="B3568" t="s">
        <v>18516</v>
      </c>
      <c r="C3568" t="s">
        <v>22</v>
      </c>
      <c r="D3568" t="s">
        <v>22</v>
      </c>
      <c r="E3568" t="s">
        <v>14334</v>
      </c>
      <c r="F3568" t="s">
        <v>13347</v>
      </c>
      <c r="G3568" t="s">
        <v>22</v>
      </c>
      <c r="H3568" t="s">
        <v>22</v>
      </c>
      <c r="I3568" t="s">
        <v>22</v>
      </c>
      <c r="J3568" t="s">
        <v>22</v>
      </c>
      <c r="K3568" t="s">
        <v>22</v>
      </c>
      <c r="L3568" t="s">
        <v>22</v>
      </c>
      <c r="M3568" t="s">
        <v>18516</v>
      </c>
      <c r="N3568" t="s">
        <v>22</v>
      </c>
      <c r="O3568" t="s">
        <v>22</v>
      </c>
    </row>
    <row r="3569" spans="1:15" ht="29" x14ac:dyDescent="0.35">
      <c r="A3569" t="s">
        <v>9143</v>
      </c>
      <c r="B3569" s="87" t="s">
        <v>18517</v>
      </c>
      <c r="C3569" t="s">
        <v>22</v>
      </c>
      <c r="D3569" t="s">
        <v>22</v>
      </c>
      <c r="E3569" t="s">
        <v>14334</v>
      </c>
      <c r="F3569" t="s">
        <v>13347</v>
      </c>
      <c r="G3569" t="s">
        <v>22</v>
      </c>
      <c r="H3569" t="s">
        <v>7052</v>
      </c>
      <c r="I3569" t="s">
        <v>22</v>
      </c>
      <c r="J3569" t="s">
        <v>22</v>
      </c>
      <c r="K3569" t="s">
        <v>22</v>
      </c>
      <c r="L3569" t="s">
        <v>22</v>
      </c>
      <c r="M3569" s="87" t="s">
        <v>18517</v>
      </c>
      <c r="N3569" t="s">
        <v>22</v>
      </c>
      <c r="O3569" t="s">
        <v>22</v>
      </c>
    </row>
    <row r="3570" spans="1:15" x14ac:dyDescent="0.35">
      <c r="A3570" t="s">
        <v>9143</v>
      </c>
      <c r="B3570" t="s">
        <v>18518</v>
      </c>
      <c r="C3570" t="s">
        <v>22</v>
      </c>
      <c r="D3570" t="s">
        <v>22</v>
      </c>
      <c r="E3570" t="s">
        <v>14334</v>
      </c>
      <c r="F3570" t="s">
        <v>13347</v>
      </c>
      <c r="G3570" t="s">
        <v>22</v>
      </c>
      <c r="H3570" t="s">
        <v>22</v>
      </c>
      <c r="I3570" t="s">
        <v>22</v>
      </c>
      <c r="J3570" t="s">
        <v>22</v>
      </c>
      <c r="K3570" t="s">
        <v>22</v>
      </c>
      <c r="L3570" t="s">
        <v>22</v>
      </c>
      <c r="M3570" t="s">
        <v>18518</v>
      </c>
      <c r="N3570" t="s">
        <v>22</v>
      </c>
      <c r="O3570" t="s">
        <v>22</v>
      </c>
    </row>
    <row r="3571" spans="1:15" x14ac:dyDescent="0.35">
      <c r="A3571" t="s">
        <v>9143</v>
      </c>
      <c r="B3571" t="s">
        <v>18519</v>
      </c>
      <c r="C3571" t="s">
        <v>22</v>
      </c>
      <c r="D3571" t="s">
        <v>22</v>
      </c>
      <c r="E3571" t="s">
        <v>14334</v>
      </c>
      <c r="F3571" t="s">
        <v>13347</v>
      </c>
      <c r="G3571" t="s">
        <v>22</v>
      </c>
      <c r="H3571" t="s">
        <v>22</v>
      </c>
      <c r="I3571" t="s">
        <v>22</v>
      </c>
      <c r="J3571" t="s">
        <v>22</v>
      </c>
      <c r="K3571" t="s">
        <v>22</v>
      </c>
      <c r="L3571" t="s">
        <v>22</v>
      </c>
      <c r="M3571" t="s">
        <v>18519</v>
      </c>
      <c r="N3571" t="s">
        <v>22</v>
      </c>
      <c r="O3571" t="s">
        <v>22</v>
      </c>
    </row>
    <row r="3572" spans="1:15" x14ac:dyDescent="0.35">
      <c r="A3572" t="s">
        <v>9143</v>
      </c>
      <c r="B3572" t="s">
        <v>18520</v>
      </c>
      <c r="C3572" t="s">
        <v>22</v>
      </c>
      <c r="D3572" t="s">
        <v>22</v>
      </c>
      <c r="E3572" t="s">
        <v>14334</v>
      </c>
      <c r="F3572" t="s">
        <v>13347</v>
      </c>
      <c r="G3572" t="s">
        <v>22</v>
      </c>
      <c r="H3572" t="s">
        <v>22</v>
      </c>
      <c r="I3572" t="s">
        <v>22</v>
      </c>
      <c r="J3572" t="s">
        <v>22</v>
      </c>
      <c r="K3572" t="s">
        <v>22</v>
      </c>
      <c r="L3572" t="s">
        <v>22</v>
      </c>
      <c r="M3572" t="s">
        <v>18520</v>
      </c>
      <c r="N3572" t="s">
        <v>22</v>
      </c>
      <c r="O3572" t="s">
        <v>22</v>
      </c>
    </row>
    <row r="3573" spans="1:15" x14ac:dyDescent="0.35">
      <c r="A3573" t="s">
        <v>9143</v>
      </c>
      <c r="B3573" t="s">
        <v>18521</v>
      </c>
      <c r="C3573" t="s">
        <v>22</v>
      </c>
      <c r="D3573" t="s">
        <v>22</v>
      </c>
      <c r="E3573" t="s">
        <v>14334</v>
      </c>
      <c r="F3573" t="s">
        <v>13347</v>
      </c>
      <c r="G3573" t="s">
        <v>22</v>
      </c>
      <c r="H3573" t="s">
        <v>7052</v>
      </c>
      <c r="I3573" t="s">
        <v>22</v>
      </c>
      <c r="J3573" t="s">
        <v>22</v>
      </c>
      <c r="K3573" t="s">
        <v>22</v>
      </c>
      <c r="L3573" t="s">
        <v>22</v>
      </c>
      <c r="M3573" t="s">
        <v>18521</v>
      </c>
      <c r="N3573" t="s">
        <v>22</v>
      </c>
      <c r="O3573" t="s">
        <v>22</v>
      </c>
    </row>
    <row r="3574" spans="1:15" x14ac:dyDescent="0.35">
      <c r="A3574" t="s">
        <v>9143</v>
      </c>
      <c r="B3574" t="s">
        <v>18522</v>
      </c>
      <c r="C3574" t="s">
        <v>22</v>
      </c>
      <c r="D3574" t="s">
        <v>22</v>
      </c>
      <c r="E3574" t="s">
        <v>14334</v>
      </c>
      <c r="F3574" t="s">
        <v>13347</v>
      </c>
      <c r="G3574" t="s">
        <v>22</v>
      </c>
      <c r="H3574" t="s">
        <v>7052</v>
      </c>
      <c r="I3574" t="s">
        <v>22</v>
      </c>
      <c r="J3574" t="s">
        <v>22</v>
      </c>
      <c r="K3574" t="s">
        <v>22</v>
      </c>
      <c r="L3574" t="s">
        <v>22</v>
      </c>
      <c r="M3574" t="s">
        <v>18522</v>
      </c>
      <c r="N3574" t="s">
        <v>22</v>
      </c>
      <c r="O3574" t="s">
        <v>22</v>
      </c>
    </row>
    <row r="3575" spans="1:15" x14ac:dyDescent="0.35">
      <c r="A3575" t="s">
        <v>9143</v>
      </c>
      <c r="B3575" t="s">
        <v>18523</v>
      </c>
      <c r="C3575" t="s">
        <v>22</v>
      </c>
      <c r="D3575" t="s">
        <v>22</v>
      </c>
      <c r="E3575" t="s">
        <v>14334</v>
      </c>
      <c r="F3575" t="s">
        <v>13347</v>
      </c>
      <c r="G3575" t="s">
        <v>22</v>
      </c>
      <c r="H3575" t="s">
        <v>22</v>
      </c>
      <c r="I3575" t="s">
        <v>22</v>
      </c>
      <c r="J3575" t="s">
        <v>22</v>
      </c>
      <c r="K3575" t="s">
        <v>22</v>
      </c>
      <c r="L3575" t="s">
        <v>22</v>
      </c>
      <c r="M3575" t="s">
        <v>18523</v>
      </c>
      <c r="N3575" t="s">
        <v>22</v>
      </c>
      <c r="O3575" t="s">
        <v>22</v>
      </c>
    </row>
    <row r="3576" spans="1:15" x14ac:dyDescent="0.35">
      <c r="A3576" t="s">
        <v>9143</v>
      </c>
      <c r="B3576" t="s">
        <v>18524</v>
      </c>
      <c r="C3576" t="s">
        <v>22</v>
      </c>
      <c r="D3576" t="s">
        <v>22</v>
      </c>
      <c r="E3576" t="s">
        <v>14334</v>
      </c>
      <c r="F3576" t="s">
        <v>13347</v>
      </c>
      <c r="G3576" t="s">
        <v>22</v>
      </c>
      <c r="H3576" t="s">
        <v>7046</v>
      </c>
      <c r="I3576" t="s">
        <v>22</v>
      </c>
      <c r="J3576" t="s">
        <v>22</v>
      </c>
      <c r="K3576" t="s">
        <v>22</v>
      </c>
      <c r="L3576" t="s">
        <v>22</v>
      </c>
      <c r="M3576" t="s">
        <v>18524</v>
      </c>
      <c r="N3576" t="s">
        <v>22</v>
      </c>
      <c r="O3576" t="s">
        <v>22</v>
      </c>
    </row>
    <row r="3577" spans="1:15" x14ac:dyDescent="0.35">
      <c r="A3577" t="s">
        <v>9143</v>
      </c>
      <c r="B3577" t="s">
        <v>18525</v>
      </c>
      <c r="C3577" t="s">
        <v>22</v>
      </c>
      <c r="D3577" t="s">
        <v>22</v>
      </c>
      <c r="E3577" t="s">
        <v>14334</v>
      </c>
      <c r="F3577" t="s">
        <v>13347</v>
      </c>
      <c r="G3577" t="s">
        <v>22</v>
      </c>
      <c r="H3577" t="s">
        <v>22</v>
      </c>
      <c r="I3577" t="s">
        <v>22</v>
      </c>
      <c r="J3577" t="s">
        <v>22</v>
      </c>
      <c r="K3577" t="s">
        <v>22</v>
      </c>
      <c r="L3577" t="s">
        <v>22</v>
      </c>
      <c r="M3577" t="s">
        <v>18525</v>
      </c>
      <c r="N3577" t="s">
        <v>22</v>
      </c>
      <c r="O3577" t="s">
        <v>22</v>
      </c>
    </row>
    <row r="3578" spans="1:15" x14ac:dyDescent="0.35">
      <c r="A3578" t="s">
        <v>9143</v>
      </c>
      <c r="B3578" t="s">
        <v>18526</v>
      </c>
      <c r="C3578" t="s">
        <v>22</v>
      </c>
      <c r="D3578" t="s">
        <v>22</v>
      </c>
      <c r="E3578" t="s">
        <v>14334</v>
      </c>
      <c r="F3578" t="s">
        <v>13347</v>
      </c>
      <c r="G3578" t="s">
        <v>22</v>
      </c>
      <c r="H3578" t="s">
        <v>22</v>
      </c>
      <c r="I3578" t="s">
        <v>22</v>
      </c>
      <c r="J3578" t="s">
        <v>22</v>
      </c>
      <c r="K3578" t="s">
        <v>22</v>
      </c>
      <c r="L3578" t="s">
        <v>22</v>
      </c>
      <c r="M3578" t="s">
        <v>18526</v>
      </c>
      <c r="N3578" t="s">
        <v>22</v>
      </c>
      <c r="O3578" t="s">
        <v>22</v>
      </c>
    </row>
    <row r="3579" spans="1:15" x14ac:dyDescent="0.35">
      <c r="A3579" t="s">
        <v>9143</v>
      </c>
      <c r="B3579" t="s">
        <v>18527</v>
      </c>
      <c r="C3579" t="s">
        <v>22</v>
      </c>
      <c r="D3579" t="s">
        <v>22</v>
      </c>
      <c r="E3579" t="s">
        <v>14334</v>
      </c>
      <c r="F3579" t="s">
        <v>13347</v>
      </c>
      <c r="G3579" t="s">
        <v>22</v>
      </c>
      <c r="H3579" t="s">
        <v>22</v>
      </c>
      <c r="I3579" t="s">
        <v>22</v>
      </c>
      <c r="J3579" t="s">
        <v>22</v>
      </c>
      <c r="K3579" t="s">
        <v>22</v>
      </c>
      <c r="L3579" t="s">
        <v>22</v>
      </c>
      <c r="M3579" t="s">
        <v>18527</v>
      </c>
      <c r="N3579" t="s">
        <v>22</v>
      </c>
      <c r="O3579" t="s">
        <v>22</v>
      </c>
    </row>
    <row r="3580" spans="1:15" x14ac:dyDescent="0.35">
      <c r="A3580" t="s">
        <v>9143</v>
      </c>
      <c r="B3580" t="s">
        <v>18528</v>
      </c>
      <c r="C3580" t="s">
        <v>22</v>
      </c>
      <c r="D3580" t="s">
        <v>22</v>
      </c>
      <c r="E3580" t="s">
        <v>14334</v>
      </c>
      <c r="F3580" t="s">
        <v>13351</v>
      </c>
      <c r="G3580" t="s">
        <v>22</v>
      </c>
      <c r="H3580" t="s">
        <v>22</v>
      </c>
      <c r="I3580" t="s">
        <v>22</v>
      </c>
      <c r="J3580" t="s">
        <v>22</v>
      </c>
      <c r="K3580" t="s">
        <v>22</v>
      </c>
      <c r="L3580" t="s">
        <v>22</v>
      </c>
      <c r="M3580" t="s">
        <v>18528</v>
      </c>
      <c r="N3580" t="s">
        <v>22</v>
      </c>
      <c r="O3580" t="s">
        <v>22</v>
      </c>
    </row>
    <row r="3581" spans="1:15" x14ac:dyDescent="0.35">
      <c r="A3581" t="s">
        <v>9143</v>
      </c>
      <c r="B3581" t="s">
        <v>18529</v>
      </c>
      <c r="C3581" t="s">
        <v>22</v>
      </c>
      <c r="D3581" t="s">
        <v>22</v>
      </c>
      <c r="E3581" t="s">
        <v>13352</v>
      </c>
      <c r="F3581" t="s">
        <v>13351</v>
      </c>
      <c r="G3581" t="s">
        <v>22</v>
      </c>
      <c r="H3581" t="s">
        <v>22</v>
      </c>
      <c r="I3581" t="s">
        <v>22</v>
      </c>
      <c r="J3581" t="s">
        <v>22</v>
      </c>
      <c r="K3581" t="s">
        <v>22</v>
      </c>
      <c r="L3581" t="s">
        <v>22</v>
      </c>
      <c r="M3581" t="s">
        <v>18529</v>
      </c>
      <c r="N3581" t="s">
        <v>22</v>
      </c>
      <c r="O3581" t="s">
        <v>22</v>
      </c>
    </row>
    <row r="3582" spans="1:15" x14ac:dyDescent="0.35">
      <c r="A3582" t="s">
        <v>9143</v>
      </c>
      <c r="B3582" t="s">
        <v>18530</v>
      </c>
      <c r="C3582" t="s">
        <v>22</v>
      </c>
      <c r="D3582" t="s">
        <v>22</v>
      </c>
      <c r="E3582" t="s">
        <v>14334</v>
      </c>
      <c r="F3582" t="s">
        <v>13351</v>
      </c>
      <c r="G3582" t="s">
        <v>22</v>
      </c>
      <c r="H3582" t="s">
        <v>7052</v>
      </c>
      <c r="I3582" t="s">
        <v>22</v>
      </c>
      <c r="J3582" t="s">
        <v>22</v>
      </c>
      <c r="K3582" t="s">
        <v>22</v>
      </c>
      <c r="L3582" t="s">
        <v>22</v>
      </c>
      <c r="M3582" t="s">
        <v>18530</v>
      </c>
      <c r="N3582" t="s">
        <v>22</v>
      </c>
      <c r="O3582" t="s">
        <v>22</v>
      </c>
    </row>
    <row r="3583" spans="1:15" x14ac:dyDescent="0.35">
      <c r="A3583" t="s">
        <v>9143</v>
      </c>
      <c r="B3583" t="s">
        <v>18531</v>
      </c>
      <c r="C3583" t="s">
        <v>22</v>
      </c>
      <c r="D3583" t="s">
        <v>22</v>
      </c>
      <c r="E3583" t="s">
        <v>14334</v>
      </c>
      <c r="F3583" t="s">
        <v>13347</v>
      </c>
      <c r="G3583" t="s">
        <v>22</v>
      </c>
      <c r="H3583" t="s">
        <v>490</v>
      </c>
      <c r="I3583" t="s">
        <v>22</v>
      </c>
      <c r="J3583" t="s">
        <v>22</v>
      </c>
      <c r="K3583" t="s">
        <v>22</v>
      </c>
      <c r="L3583" t="s">
        <v>22</v>
      </c>
      <c r="M3583" t="s">
        <v>18531</v>
      </c>
      <c r="N3583" t="s">
        <v>22</v>
      </c>
      <c r="O3583" t="s">
        <v>22</v>
      </c>
    </row>
    <row r="3584" spans="1:15" x14ac:dyDescent="0.35">
      <c r="A3584" t="s">
        <v>9143</v>
      </c>
      <c r="B3584" t="s">
        <v>18532</v>
      </c>
      <c r="C3584" t="s">
        <v>22</v>
      </c>
      <c r="D3584" t="s">
        <v>22</v>
      </c>
      <c r="E3584" t="s">
        <v>14334</v>
      </c>
      <c r="F3584" t="s">
        <v>13347</v>
      </c>
      <c r="G3584" t="s">
        <v>22</v>
      </c>
      <c r="H3584" t="s">
        <v>22</v>
      </c>
      <c r="I3584" t="s">
        <v>22</v>
      </c>
      <c r="J3584" t="s">
        <v>22</v>
      </c>
      <c r="K3584" t="s">
        <v>22</v>
      </c>
      <c r="L3584" t="s">
        <v>22</v>
      </c>
      <c r="M3584" t="s">
        <v>18532</v>
      </c>
      <c r="N3584" t="s">
        <v>22</v>
      </c>
      <c r="O3584" t="s">
        <v>22</v>
      </c>
    </row>
    <row r="3585" spans="1:15" x14ac:dyDescent="0.35">
      <c r="A3585" t="s">
        <v>9143</v>
      </c>
      <c r="B3585" t="s">
        <v>18533</v>
      </c>
      <c r="C3585" t="s">
        <v>22</v>
      </c>
      <c r="D3585" t="s">
        <v>22</v>
      </c>
      <c r="E3585" t="s">
        <v>14334</v>
      </c>
      <c r="F3585" t="s">
        <v>13347</v>
      </c>
      <c r="G3585" t="s">
        <v>22</v>
      </c>
      <c r="H3585" t="s">
        <v>7052</v>
      </c>
      <c r="I3585" t="s">
        <v>22</v>
      </c>
      <c r="J3585" t="s">
        <v>22</v>
      </c>
      <c r="K3585" t="s">
        <v>22</v>
      </c>
      <c r="L3585" t="s">
        <v>22</v>
      </c>
      <c r="M3585" t="s">
        <v>18533</v>
      </c>
      <c r="N3585" t="s">
        <v>22</v>
      </c>
      <c r="O3585" t="s">
        <v>22</v>
      </c>
    </row>
    <row r="3586" spans="1:15" x14ac:dyDescent="0.35">
      <c r="A3586" t="s">
        <v>9143</v>
      </c>
      <c r="B3586" t="s">
        <v>18534</v>
      </c>
      <c r="C3586" t="s">
        <v>22</v>
      </c>
      <c r="D3586" t="s">
        <v>22</v>
      </c>
      <c r="E3586" t="s">
        <v>14334</v>
      </c>
      <c r="F3586" t="s">
        <v>13347</v>
      </c>
      <c r="G3586" t="s">
        <v>22</v>
      </c>
      <c r="H3586" t="s">
        <v>490</v>
      </c>
      <c r="I3586" t="s">
        <v>22</v>
      </c>
      <c r="J3586" t="s">
        <v>22</v>
      </c>
      <c r="K3586" t="s">
        <v>22</v>
      </c>
      <c r="L3586" t="s">
        <v>22</v>
      </c>
      <c r="M3586" t="s">
        <v>18534</v>
      </c>
      <c r="N3586" t="s">
        <v>22</v>
      </c>
      <c r="O3586" t="s">
        <v>22</v>
      </c>
    </row>
    <row r="3587" spans="1:15" x14ac:dyDescent="0.35">
      <c r="A3587" t="s">
        <v>9143</v>
      </c>
      <c r="B3587" t="s">
        <v>18535</v>
      </c>
      <c r="C3587" t="s">
        <v>22</v>
      </c>
      <c r="D3587" t="s">
        <v>22</v>
      </c>
      <c r="E3587" t="s">
        <v>14334</v>
      </c>
      <c r="F3587" t="s">
        <v>13347</v>
      </c>
      <c r="G3587" t="s">
        <v>22</v>
      </c>
      <c r="H3587" t="s">
        <v>22</v>
      </c>
      <c r="I3587" t="s">
        <v>22</v>
      </c>
      <c r="J3587" t="s">
        <v>22</v>
      </c>
      <c r="K3587" t="s">
        <v>22</v>
      </c>
      <c r="L3587" t="s">
        <v>22</v>
      </c>
      <c r="M3587" t="s">
        <v>18535</v>
      </c>
      <c r="N3587" t="s">
        <v>22</v>
      </c>
      <c r="O3587" t="s">
        <v>22</v>
      </c>
    </row>
    <row r="3588" spans="1:15" x14ac:dyDescent="0.35">
      <c r="A3588" t="s">
        <v>9143</v>
      </c>
      <c r="B3588" t="s">
        <v>18536</v>
      </c>
      <c r="C3588" t="s">
        <v>22</v>
      </c>
      <c r="D3588" t="s">
        <v>22</v>
      </c>
      <c r="E3588" t="s">
        <v>14334</v>
      </c>
      <c r="F3588" t="s">
        <v>13351</v>
      </c>
      <c r="G3588" t="s">
        <v>22</v>
      </c>
      <c r="H3588" t="s">
        <v>7052</v>
      </c>
      <c r="I3588" t="s">
        <v>22</v>
      </c>
      <c r="J3588" t="s">
        <v>22</v>
      </c>
      <c r="K3588" t="s">
        <v>22</v>
      </c>
      <c r="L3588" t="s">
        <v>22</v>
      </c>
      <c r="M3588" t="s">
        <v>18536</v>
      </c>
      <c r="N3588" t="s">
        <v>22</v>
      </c>
      <c r="O3588" t="s">
        <v>22</v>
      </c>
    </row>
    <row r="3589" spans="1:15" x14ac:dyDescent="0.35">
      <c r="A3589" t="s">
        <v>9143</v>
      </c>
      <c r="B3589" t="s">
        <v>18537</v>
      </c>
      <c r="C3589" t="s">
        <v>22</v>
      </c>
      <c r="D3589" t="s">
        <v>22</v>
      </c>
      <c r="E3589" t="s">
        <v>13352</v>
      </c>
      <c r="F3589" t="s">
        <v>13351</v>
      </c>
      <c r="G3589" t="s">
        <v>22</v>
      </c>
      <c r="H3589" t="s">
        <v>22</v>
      </c>
      <c r="I3589" t="s">
        <v>22</v>
      </c>
      <c r="J3589" t="s">
        <v>22</v>
      </c>
      <c r="K3589" t="s">
        <v>22</v>
      </c>
      <c r="L3589" t="s">
        <v>22</v>
      </c>
      <c r="M3589" t="s">
        <v>18537</v>
      </c>
      <c r="N3589" t="s">
        <v>22</v>
      </c>
      <c r="O3589" t="s">
        <v>22</v>
      </c>
    </row>
    <row r="3590" spans="1:15" x14ac:dyDescent="0.35">
      <c r="A3590" t="s">
        <v>9143</v>
      </c>
      <c r="B3590" t="s">
        <v>18538</v>
      </c>
      <c r="C3590" t="s">
        <v>22</v>
      </c>
      <c r="D3590" t="s">
        <v>22</v>
      </c>
      <c r="E3590" t="s">
        <v>14334</v>
      </c>
      <c r="F3590" t="s">
        <v>13347</v>
      </c>
      <c r="G3590" t="s">
        <v>22</v>
      </c>
      <c r="H3590" t="s">
        <v>22</v>
      </c>
      <c r="I3590" t="s">
        <v>22</v>
      </c>
      <c r="J3590" t="s">
        <v>22</v>
      </c>
      <c r="K3590" t="s">
        <v>22</v>
      </c>
      <c r="L3590" t="s">
        <v>22</v>
      </c>
      <c r="M3590" t="s">
        <v>18538</v>
      </c>
      <c r="N3590" t="s">
        <v>22</v>
      </c>
      <c r="O3590" t="s">
        <v>22</v>
      </c>
    </row>
    <row r="3591" spans="1:15" x14ac:dyDescent="0.35">
      <c r="A3591" t="s">
        <v>9143</v>
      </c>
      <c r="B3591" t="s">
        <v>18539</v>
      </c>
      <c r="C3591" t="s">
        <v>22</v>
      </c>
      <c r="D3591" t="s">
        <v>22</v>
      </c>
      <c r="E3591" t="s">
        <v>14334</v>
      </c>
      <c r="F3591" t="s">
        <v>13347</v>
      </c>
      <c r="G3591" t="s">
        <v>22</v>
      </c>
      <c r="H3591" t="s">
        <v>22</v>
      </c>
      <c r="I3591" t="s">
        <v>22</v>
      </c>
      <c r="J3591" t="s">
        <v>22</v>
      </c>
      <c r="K3591" t="s">
        <v>22</v>
      </c>
      <c r="L3591" t="s">
        <v>22</v>
      </c>
      <c r="M3591" t="s">
        <v>18539</v>
      </c>
      <c r="N3591" t="s">
        <v>22</v>
      </c>
      <c r="O3591" t="s">
        <v>22</v>
      </c>
    </row>
    <row r="3592" spans="1:15" x14ac:dyDescent="0.35">
      <c r="A3592" t="s">
        <v>9143</v>
      </c>
      <c r="B3592" t="s">
        <v>18540</v>
      </c>
      <c r="C3592" t="s">
        <v>22</v>
      </c>
      <c r="D3592" t="s">
        <v>22</v>
      </c>
      <c r="E3592" t="s">
        <v>14334</v>
      </c>
      <c r="F3592" t="s">
        <v>13347</v>
      </c>
      <c r="G3592" t="s">
        <v>22</v>
      </c>
      <c r="H3592" t="s">
        <v>18541</v>
      </c>
      <c r="I3592" t="s">
        <v>22</v>
      </c>
      <c r="J3592" t="s">
        <v>22</v>
      </c>
      <c r="K3592" t="s">
        <v>22</v>
      </c>
      <c r="L3592" t="s">
        <v>22</v>
      </c>
      <c r="M3592" t="s">
        <v>18542</v>
      </c>
      <c r="N3592" t="s">
        <v>22</v>
      </c>
      <c r="O3592" t="s">
        <v>22</v>
      </c>
    </row>
    <row r="3593" spans="1:15" x14ac:dyDescent="0.35">
      <c r="A3593" t="s">
        <v>9143</v>
      </c>
      <c r="B3593" t="s">
        <v>18543</v>
      </c>
      <c r="C3593" t="s">
        <v>22</v>
      </c>
      <c r="D3593" t="s">
        <v>22</v>
      </c>
      <c r="E3593" t="s">
        <v>14334</v>
      </c>
      <c r="F3593" t="s">
        <v>13347</v>
      </c>
      <c r="G3593" t="s">
        <v>22</v>
      </c>
      <c r="H3593" t="s">
        <v>7046</v>
      </c>
      <c r="I3593" t="s">
        <v>22</v>
      </c>
      <c r="J3593" t="s">
        <v>22</v>
      </c>
      <c r="K3593" t="s">
        <v>22</v>
      </c>
      <c r="L3593" t="s">
        <v>22</v>
      </c>
      <c r="M3593" t="s">
        <v>18544</v>
      </c>
      <c r="N3593" t="s">
        <v>22</v>
      </c>
      <c r="O3593" t="s">
        <v>22</v>
      </c>
    </row>
    <row r="3594" spans="1:15" x14ac:dyDescent="0.35">
      <c r="A3594" t="s">
        <v>9143</v>
      </c>
      <c r="B3594" t="s">
        <v>18545</v>
      </c>
      <c r="C3594" t="s">
        <v>22</v>
      </c>
      <c r="D3594" t="s">
        <v>22</v>
      </c>
      <c r="E3594" t="s">
        <v>14334</v>
      </c>
      <c r="F3594" t="s">
        <v>13347</v>
      </c>
      <c r="G3594" t="s">
        <v>22</v>
      </c>
      <c r="H3594" t="s">
        <v>490</v>
      </c>
      <c r="I3594" t="s">
        <v>22</v>
      </c>
      <c r="J3594" t="s">
        <v>22</v>
      </c>
      <c r="K3594" t="s">
        <v>22</v>
      </c>
      <c r="L3594" t="s">
        <v>22</v>
      </c>
      <c r="M3594" t="s">
        <v>18546</v>
      </c>
      <c r="N3594" t="s">
        <v>22</v>
      </c>
      <c r="O3594" t="s">
        <v>22</v>
      </c>
    </row>
    <row r="3595" spans="1:15" x14ac:dyDescent="0.35">
      <c r="A3595" t="s">
        <v>9143</v>
      </c>
      <c r="B3595" t="s">
        <v>18547</v>
      </c>
      <c r="C3595" t="s">
        <v>22</v>
      </c>
      <c r="D3595" t="s">
        <v>22</v>
      </c>
      <c r="E3595" t="s">
        <v>14334</v>
      </c>
      <c r="F3595" t="s">
        <v>13347</v>
      </c>
      <c r="G3595" t="s">
        <v>22</v>
      </c>
      <c r="H3595" t="s">
        <v>7052</v>
      </c>
      <c r="I3595" t="s">
        <v>22</v>
      </c>
      <c r="J3595" t="s">
        <v>22</v>
      </c>
      <c r="K3595" t="s">
        <v>22</v>
      </c>
      <c r="L3595" t="s">
        <v>22</v>
      </c>
      <c r="M3595" t="s">
        <v>18547</v>
      </c>
      <c r="N3595" t="s">
        <v>22</v>
      </c>
      <c r="O3595" t="s">
        <v>22</v>
      </c>
    </row>
    <row r="3596" spans="1:15" x14ac:dyDescent="0.35">
      <c r="A3596" t="s">
        <v>9143</v>
      </c>
      <c r="B3596" t="s">
        <v>18548</v>
      </c>
      <c r="C3596" t="s">
        <v>22</v>
      </c>
      <c r="D3596" t="s">
        <v>22</v>
      </c>
      <c r="E3596" t="s">
        <v>14334</v>
      </c>
      <c r="F3596" t="s">
        <v>13347</v>
      </c>
      <c r="G3596" t="s">
        <v>22</v>
      </c>
      <c r="H3596" t="s">
        <v>22</v>
      </c>
      <c r="I3596" t="s">
        <v>22</v>
      </c>
      <c r="J3596" t="s">
        <v>22</v>
      </c>
      <c r="K3596" t="s">
        <v>22</v>
      </c>
      <c r="L3596" t="s">
        <v>22</v>
      </c>
      <c r="M3596" t="s">
        <v>18548</v>
      </c>
      <c r="N3596" t="s">
        <v>22</v>
      </c>
      <c r="O3596" t="s">
        <v>22</v>
      </c>
    </row>
    <row r="3597" spans="1:15" x14ac:dyDescent="0.35">
      <c r="A3597" t="s">
        <v>9143</v>
      </c>
      <c r="B3597" t="s">
        <v>18549</v>
      </c>
      <c r="C3597" t="s">
        <v>22</v>
      </c>
      <c r="D3597" t="s">
        <v>22</v>
      </c>
      <c r="E3597" t="s">
        <v>15173</v>
      </c>
      <c r="F3597" t="s">
        <v>9900</v>
      </c>
      <c r="G3597" t="s">
        <v>22</v>
      </c>
      <c r="H3597" t="s">
        <v>22</v>
      </c>
      <c r="I3597" t="s">
        <v>7025</v>
      </c>
      <c r="J3597" t="s">
        <v>22</v>
      </c>
      <c r="K3597" t="s">
        <v>22</v>
      </c>
      <c r="L3597" t="s">
        <v>22</v>
      </c>
      <c r="M3597" t="s">
        <v>18549</v>
      </c>
      <c r="N3597" t="s">
        <v>22</v>
      </c>
      <c r="O3597" t="s">
        <v>22</v>
      </c>
    </row>
    <row r="3598" spans="1:15" x14ac:dyDescent="0.35">
      <c r="A3598" t="s">
        <v>9143</v>
      </c>
      <c r="B3598" t="s">
        <v>18550</v>
      </c>
      <c r="C3598" t="s">
        <v>22</v>
      </c>
      <c r="D3598" t="s">
        <v>22</v>
      </c>
      <c r="E3598" t="s">
        <v>14334</v>
      </c>
      <c r="F3598" t="s">
        <v>13347</v>
      </c>
      <c r="G3598" t="s">
        <v>22</v>
      </c>
      <c r="H3598" t="s">
        <v>22</v>
      </c>
      <c r="I3598" t="s">
        <v>22</v>
      </c>
      <c r="J3598" t="s">
        <v>22</v>
      </c>
      <c r="K3598" t="s">
        <v>22</v>
      </c>
      <c r="L3598" t="s">
        <v>22</v>
      </c>
      <c r="M3598" t="s">
        <v>18550</v>
      </c>
      <c r="N3598" t="s">
        <v>22</v>
      </c>
      <c r="O3598" t="s">
        <v>22</v>
      </c>
    </row>
    <row r="3599" spans="1:15" x14ac:dyDescent="0.35">
      <c r="A3599" t="s">
        <v>9143</v>
      </c>
      <c r="B3599" t="s">
        <v>17969</v>
      </c>
      <c r="C3599" t="s">
        <v>22</v>
      </c>
      <c r="D3599" t="s">
        <v>22</v>
      </c>
      <c r="E3599" t="s">
        <v>13352</v>
      </c>
      <c r="F3599" t="s">
        <v>13351</v>
      </c>
      <c r="G3599" t="s">
        <v>22</v>
      </c>
      <c r="H3599" t="s">
        <v>22</v>
      </c>
      <c r="I3599" t="s">
        <v>22</v>
      </c>
      <c r="J3599" t="s">
        <v>22</v>
      </c>
      <c r="K3599" t="s">
        <v>22</v>
      </c>
      <c r="L3599" t="s">
        <v>22</v>
      </c>
      <c r="M3599" t="s">
        <v>17969</v>
      </c>
      <c r="N3599" t="s">
        <v>22</v>
      </c>
      <c r="O3599" t="s">
        <v>22</v>
      </c>
    </row>
    <row r="3600" spans="1:15" x14ac:dyDescent="0.35">
      <c r="A3600" t="s">
        <v>9143</v>
      </c>
      <c r="B3600" t="s">
        <v>18551</v>
      </c>
      <c r="C3600" t="s">
        <v>22</v>
      </c>
      <c r="D3600" t="s">
        <v>22</v>
      </c>
      <c r="E3600" t="s">
        <v>14334</v>
      </c>
      <c r="F3600" t="s">
        <v>13347</v>
      </c>
      <c r="G3600" t="s">
        <v>22</v>
      </c>
      <c r="H3600" t="s">
        <v>22</v>
      </c>
      <c r="I3600" t="s">
        <v>22</v>
      </c>
      <c r="J3600" t="s">
        <v>22</v>
      </c>
      <c r="K3600" t="s">
        <v>22</v>
      </c>
      <c r="L3600" t="s">
        <v>22</v>
      </c>
      <c r="M3600" t="s">
        <v>18551</v>
      </c>
      <c r="N3600" t="s">
        <v>22</v>
      </c>
      <c r="O3600" t="s">
        <v>22</v>
      </c>
    </row>
    <row r="3601" spans="1:15" x14ac:dyDescent="0.35">
      <c r="A3601" t="s">
        <v>9143</v>
      </c>
      <c r="B3601" t="s">
        <v>18552</v>
      </c>
      <c r="C3601" t="s">
        <v>22</v>
      </c>
      <c r="D3601" t="s">
        <v>22</v>
      </c>
      <c r="E3601" t="s">
        <v>14334</v>
      </c>
      <c r="F3601" t="s">
        <v>13347</v>
      </c>
      <c r="G3601" t="s">
        <v>22</v>
      </c>
      <c r="H3601" t="s">
        <v>7046</v>
      </c>
      <c r="I3601" t="s">
        <v>7033</v>
      </c>
      <c r="J3601" t="s">
        <v>7035</v>
      </c>
      <c r="K3601" t="s">
        <v>22</v>
      </c>
      <c r="L3601">
        <v>154</v>
      </c>
      <c r="M3601" t="s">
        <v>18552</v>
      </c>
      <c r="N3601" t="s">
        <v>22</v>
      </c>
      <c r="O3601" t="s">
        <v>22</v>
      </c>
    </row>
    <row r="3602" spans="1:15" x14ac:dyDescent="0.35">
      <c r="A3602" t="s">
        <v>9143</v>
      </c>
      <c r="B3602" t="s">
        <v>18553</v>
      </c>
      <c r="C3602" t="s">
        <v>22</v>
      </c>
      <c r="D3602" t="s">
        <v>22</v>
      </c>
      <c r="E3602" t="s">
        <v>14334</v>
      </c>
      <c r="F3602" t="s">
        <v>13347</v>
      </c>
      <c r="G3602" t="s">
        <v>22</v>
      </c>
      <c r="H3602" t="s">
        <v>22</v>
      </c>
      <c r="I3602" t="s">
        <v>22</v>
      </c>
      <c r="J3602" t="s">
        <v>22</v>
      </c>
      <c r="K3602" t="s">
        <v>22</v>
      </c>
      <c r="L3602" t="s">
        <v>22</v>
      </c>
      <c r="M3602" t="s">
        <v>18553</v>
      </c>
      <c r="N3602" t="s">
        <v>22</v>
      </c>
      <c r="O3602" t="s">
        <v>22</v>
      </c>
    </row>
    <row r="3603" spans="1:15" x14ac:dyDescent="0.35">
      <c r="A3603" t="s">
        <v>9143</v>
      </c>
      <c r="B3603" t="s">
        <v>18554</v>
      </c>
      <c r="C3603" t="s">
        <v>22</v>
      </c>
      <c r="D3603" t="s">
        <v>22</v>
      </c>
      <c r="E3603" t="s">
        <v>14334</v>
      </c>
      <c r="F3603" t="s">
        <v>13347</v>
      </c>
      <c r="G3603" t="s">
        <v>22</v>
      </c>
      <c r="H3603" t="s">
        <v>7052</v>
      </c>
      <c r="I3603" t="s">
        <v>22</v>
      </c>
      <c r="J3603" t="s">
        <v>22</v>
      </c>
      <c r="K3603" t="s">
        <v>22</v>
      </c>
      <c r="L3603" t="s">
        <v>22</v>
      </c>
      <c r="M3603" t="s">
        <v>18554</v>
      </c>
      <c r="N3603" t="s">
        <v>22</v>
      </c>
      <c r="O3603" t="s">
        <v>22</v>
      </c>
    </row>
    <row r="3604" spans="1:15" x14ac:dyDescent="0.35">
      <c r="A3604" t="s">
        <v>9143</v>
      </c>
      <c r="B3604" t="s">
        <v>18555</v>
      </c>
      <c r="C3604" t="s">
        <v>22</v>
      </c>
      <c r="D3604" t="s">
        <v>22</v>
      </c>
      <c r="E3604" t="s">
        <v>14334</v>
      </c>
      <c r="F3604" t="s">
        <v>13347</v>
      </c>
      <c r="G3604" t="s">
        <v>22</v>
      </c>
      <c r="H3604" t="s">
        <v>7052</v>
      </c>
      <c r="I3604" t="s">
        <v>22</v>
      </c>
      <c r="J3604" t="s">
        <v>22</v>
      </c>
      <c r="K3604" t="s">
        <v>22</v>
      </c>
      <c r="L3604" t="s">
        <v>22</v>
      </c>
      <c r="M3604" t="s">
        <v>18554</v>
      </c>
      <c r="N3604" t="s">
        <v>22</v>
      </c>
      <c r="O3604" t="s">
        <v>22</v>
      </c>
    </row>
    <row r="3605" spans="1:15" x14ac:dyDescent="0.35">
      <c r="A3605" t="s">
        <v>9143</v>
      </c>
      <c r="B3605" t="s">
        <v>18556</v>
      </c>
      <c r="C3605" t="s">
        <v>22</v>
      </c>
      <c r="D3605" t="s">
        <v>22</v>
      </c>
      <c r="E3605" t="s">
        <v>14334</v>
      </c>
      <c r="F3605" t="s">
        <v>13347</v>
      </c>
      <c r="G3605" t="s">
        <v>22</v>
      </c>
      <c r="H3605" t="s">
        <v>7046</v>
      </c>
      <c r="I3605" t="s">
        <v>22</v>
      </c>
      <c r="J3605" t="s">
        <v>22</v>
      </c>
      <c r="K3605" t="s">
        <v>22</v>
      </c>
      <c r="L3605" t="s">
        <v>22</v>
      </c>
      <c r="M3605" t="s">
        <v>18557</v>
      </c>
      <c r="N3605" t="s">
        <v>22</v>
      </c>
      <c r="O3605" t="s">
        <v>22</v>
      </c>
    </row>
    <row r="3606" spans="1:15" x14ac:dyDescent="0.35">
      <c r="A3606" t="s">
        <v>9143</v>
      </c>
      <c r="B3606" t="s">
        <v>18558</v>
      </c>
      <c r="C3606" t="s">
        <v>22</v>
      </c>
      <c r="D3606" t="s">
        <v>22</v>
      </c>
      <c r="E3606" t="s">
        <v>13352</v>
      </c>
      <c r="F3606" t="s">
        <v>13351</v>
      </c>
      <c r="G3606" t="s">
        <v>22</v>
      </c>
      <c r="H3606" t="s">
        <v>7046</v>
      </c>
      <c r="I3606" t="s">
        <v>22</v>
      </c>
      <c r="J3606" t="s">
        <v>22</v>
      </c>
      <c r="K3606" t="s">
        <v>22</v>
      </c>
      <c r="L3606" t="s">
        <v>22</v>
      </c>
      <c r="M3606" t="s">
        <v>18559</v>
      </c>
      <c r="N3606" t="s">
        <v>22</v>
      </c>
      <c r="O3606" t="s">
        <v>22</v>
      </c>
    </row>
    <row r="3607" spans="1:15" x14ac:dyDescent="0.35">
      <c r="A3607" t="s">
        <v>9143</v>
      </c>
      <c r="B3607" t="s">
        <v>18560</v>
      </c>
      <c r="C3607" t="s">
        <v>22</v>
      </c>
      <c r="D3607" t="s">
        <v>22</v>
      </c>
      <c r="E3607" t="s">
        <v>14334</v>
      </c>
      <c r="F3607" t="s">
        <v>13347</v>
      </c>
      <c r="G3607" t="s">
        <v>22</v>
      </c>
      <c r="H3607" t="s">
        <v>7046</v>
      </c>
      <c r="I3607" t="s">
        <v>22</v>
      </c>
      <c r="J3607" t="s">
        <v>22</v>
      </c>
      <c r="K3607" t="s">
        <v>22</v>
      </c>
      <c r="L3607" t="s">
        <v>22</v>
      </c>
      <c r="M3607" t="s">
        <v>18561</v>
      </c>
      <c r="N3607" t="s">
        <v>22</v>
      </c>
      <c r="O3607" t="s">
        <v>22</v>
      </c>
    </row>
    <row r="3608" spans="1:15" x14ac:dyDescent="0.35">
      <c r="A3608" t="s">
        <v>9143</v>
      </c>
      <c r="B3608" t="s">
        <v>18562</v>
      </c>
      <c r="C3608" t="s">
        <v>22</v>
      </c>
      <c r="D3608" t="s">
        <v>22</v>
      </c>
      <c r="E3608" t="s">
        <v>14334</v>
      </c>
      <c r="F3608" t="s">
        <v>13347</v>
      </c>
      <c r="G3608" t="s">
        <v>22</v>
      </c>
      <c r="H3608" t="s">
        <v>7046</v>
      </c>
      <c r="I3608" t="s">
        <v>22</v>
      </c>
      <c r="J3608" t="s">
        <v>22</v>
      </c>
      <c r="K3608" t="s">
        <v>22</v>
      </c>
      <c r="L3608" t="s">
        <v>22</v>
      </c>
      <c r="M3608" t="s">
        <v>18563</v>
      </c>
      <c r="N3608" t="s">
        <v>22</v>
      </c>
      <c r="O3608" t="s">
        <v>22</v>
      </c>
    </row>
    <row r="3609" spans="1:15" x14ac:dyDescent="0.35">
      <c r="A3609" t="s">
        <v>9143</v>
      </c>
      <c r="B3609" t="s">
        <v>18564</v>
      </c>
      <c r="C3609" t="s">
        <v>22</v>
      </c>
      <c r="D3609" t="s">
        <v>22</v>
      </c>
      <c r="E3609" t="s">
        <v>14334</v>
      </c>
      <c r="F3609" t="s">
        <v>13347</v>
      </c>
      <c r="G3609" t="s">
        <v>22</v>
      </c>
      <c r="H3609" t="s">
        <v>22</v>
      </c>
      <c r="I3609" t="s">
        <v>22</v>
      </c>
      <c r="J3609" t="s">
        <v>22</v>
      </c>
      <c r="K3609" t="s">
        <v>22</v>
      </c>
      <c r="L3609" t="s">
        <v>22</v>
      </c>
      <c r="M3609" t="s">
        <v>18565</v>
      </c>
      <c r="N3609" t="s">
        <v>22</v>
      </c>
      <c r="O3609" t="s">
        <v>22</v>
      </c>
    </row>
    <row r="3610" spans="1:15" x14ac:dyDescent="0.35">
      <c r="A3610" t="s">
        <v>9143</v>
      </c>
      <c r="B3610" t="s">
        <v>18566</v>
      </c>
      <c r="C3610" t="s">
        <v>22</v>
      </c>
      <c r="D3610" t="s">
        <v>22</v>
      </c>
      <c r="E3610" t="s">
        <v>15173</v>
      </c>
      <c r="F3610" t="s">
        <v>9900</v>
      </c>
      <c r="G3610" t="s">
        <v>22</v>
      </c>
      <c r="H3610" t="s">
        <v>22</v>
      </c>
      <c r="I3610" t="s">
        <v>7025</v>
      </c>
      <c r="J3610" t="s">
        <v>22</v>
      </c>
      <c r="K3610" t="s">
        <v>22</v>
      </c>
      <c r="L3610" t="s">
        <v>22</v>
      </c>
      <c r="M3610" t="s">
        <v>18566</v>
      </c>
      <c r="N3610" t="s">
        <v>22</v>
      </c>
      <c r="O3610" t="s">
        <v>22</v>
      </c>
    </row>
    <row r="3611" spans="1:15" x14ac:dyDescent="0.35">
      <c r="A3611" t="s">
        <v>9143</v>
      </c>
      <c r="B3611" t="s">
        <v>18567</v>
      </c>
      <c r="C3611" t="s">
        <v>22</v>
      </c>
      <c r="D3611" t="s">
        <v>22</v>
      </c>
      <c r="E3611" t="s">
        <v>14334</v>
      </c>
      <c r="F3611" t="s">
        <v>13347</v>
      </c>
      <c r="G3611" t="s">
        <v>22</v>
      </c>
      <c r="H3611" t="s">
        <v>22</v>
      </c>
      <c r="I3611" t="s">
        <v>22</v>
      </c>
      <c r="J3611" t="s">
        <v>22</v>
      </c>
      <c r="K3611" t="s">
        <v>22</v>
      </c>
      <c r="L3611" t="s">
        <v>22</v>
      </c>
      <c r="M3611" t="s">
        <v>18567</v>
      </c>
      <c r="N3611" t="s">
        <v>22</v>
      </c>
      <c r="O3611" t="s">
        <v>22</v>
      </c>
    </row>
    <row r="3612" spans="1:15" x14ac:dyDescent="0.35">
      <c r="A3612" t="s">
        <v>9143</v>
      </c>
      <c r="B3612" t="s">
        <v>18568</v>
      </c>
      <c r="C3612" t="s">
        <v>22</v>
      </c>
      <c r="D3612" t="s">
        <v>22</v>
      </c>
      <c r="E3612" t="s">
        <v>14334</v>
      </c>
      <c r="F3612" t="s">
        <v>9900</v>
      </c>
      <c r="G3612" t="s">
        <v>22</v>
      </c>
      <c r="H3612" t="s">
        <v>22</v>
      </c>
      <c r="I3612" t="s">
        <v>22</v>
      </c>
      <c r="J3612" t="s">
        <v>22</v>
      </c>
      <c r="K3612" t="s">
        <v>22</v>
      </c>
      <c r="L3612" t="s">
        <v>22</v>
      </c>
      <c r="M3612" t="s">
        <v>18568</v>
      </c>
      <c r="N3612" t="s">
        <v>22</v>
      </c>
      <c r="O3612" t="s">
        <v>22</v>
      </c>
    </row>
    <row r="3613" spans="1:15" x14ac:dyDescent="0.35">
      <c r="A3613" t="s">
        <v>9143</v>
      </c>
      <c r="B3613" t="s">
        <v>18569</v>
      </c>
      <c r="C3613" t="s">
        <v>22</v>
      </c>
      <c r="D3613" t="s">
        <v>22</v>
      </c>
      <c r="E3613" t="s">
        <v>15173</v>
      </c>
      <c r="F3613" t="s">
        <v>9900</v>
      </c>
      <c r="G3613" t="s">
        <v>22</v>
      </c>
      <c r="H3613" t="s">
        <v>22</v>
      </c>
      <c r="I3613" t="s">
        <v>7025</v>
      </c>
      <c r="J3613" t="s">
        <v>22</v>
      </c>
      <c r="K3613" t="s">
        <v>22</v>
      </c>
      <c r="L3613" t="s">
        <v>22</v>
      </c>
      <c r="M3613" t="s">
        <v>18569</v>
      </c>
      <c r="N3613" t="s">
        <v>22</v>
      </c>
      <c r="O3613" t="s">
        <v>22</v>
      </c>
    </row>
    <row r="3614" spans="1:15" x14ac:dyDescent="0.35">
      <c r="A3614" t="s">
        <v>9143</v>
      </c>
      <c r="B3614" t="s">
        <v>18570</v>
      </c>
      <c r="C3614" t="s">
        <v>22</v>
      </c>
      <c r="D3614" t="s">
        <v>22</v>
      </c>
      <c r="E3614" t="s">
        <v>14334</v>
      </c>
      <c r="F3614" t="s">
        <v>13347</v>
      </c>
      <c r="G3614" t="s">
        <v>22</v>
      </c>
      <c r="H3614" t="s">
        <v>22</v>
      </c>
      <c r="I3614" t="s">
        <v>22</v>
      </c>
      <c r="J3614" t="s">
        <v>22</v>
      </c>
      <c r="K3614" t="s">
        <v>22</v>
      </c>
      <c r="L3614" t="s">
        <v>22</v>
      </c>
      <c r="M3614" t="s">
        <v>18570</v>
      </c>
      <c r="N3614" t="s">
        <v>22</v>
      </c>
      <c r="O3614" t="s">
        <v>22</v>
      </c>
    </row>
    <row r="3615" spans="1:15" x14ac:dyDescent="0.35">
      <c r="A3615" t="s">
        <v>9143</v>
      </c>
      <c r="B3615" t="s">
        <v>18571</v>
      </c>
      <c r="C3615" t="s">
        <v>22</v>
      </c>
      <c r="D3615" t="s">
        <v>22</v>
      </c>
      <c r="E3615" t="s">
        <v>14334</v>
      </c>
      <c r="F3615" t="s">
        <v>13347</v>
      </c>
      <c r="G3615" t="s">
        <v>22</v>
      </c>
      <c r="H3615" t="s">
        <v>490</v>
      </c>
      <c r="I3615" t="s">
        <v>22</v>
      </c>
      <c r="J3615" t="s">
        <v>22</v>
      </c>
      <c r="K3615" t="s">
        <v>22</v>
      </c>
      <c r="L3615" t="s">
        <v>22</v>
      </c>
      <c r="M3615" t="s">
        <v>18571</v>
      </c>
      <c r="N3615" t="s">
        <v>22</v>
      </c>
      <c r="O3615" t="s">
        <v>22</v>
      </c>
    </row>
    <row r="3616" spans="1:15" x14ac:dyDescent="0.35">
      <c r="A3616" t="s">
        <v>9143</v>
      </c>
      <c r="B3616" t="s">
        <v>18572</v>
      </c>
      <c r="C3616" t="s">
        <v>22</v>
      </c>
      <c r="D3616" t="s">
        <v>22</v>
      </c>
      <c r="E3616" t="s">
        <v>14334</v>
      </c>
      <c r="F3616" t="s">
        <v>13347</v>
      </c>
      <c r="G3616" t="s">
        <v>22</v>
      </c>
      <c r="H3616" t="s">
        <v>22</v>
      </c>
      <c r="I3616" t="s">
        <v>22</v>
      </c>
      <c r="J3616" t="s">
        <v>22</v>
      </c>
      <c r="K3616" t="s">
        <v>22</v>
      </c>
      <c r="L3616" t="s">
        <v>22</v>
      </c>
      <c r="M3616" t="s">
        <v>18572</v>
      </c>
      <c r="N3616" t="s">
        <v>22</v>
      </c>
      <c r="O3616" t="s">
        <v>22</v>
      </c>
    </row>
    <row r="3617" spans="1:15" x14ac:dyDescent="0.35">
      <c r="A3617" t="s">
        <v>9143</v>
      </c>
      <c r="B3617" t="s">
        <v>18573</v>
      </c>
      <c r="C3617" t="s">
        <v>22</v>
      </c>
      <c r="D3617" t="s">
        <v>22</v>
      </c>
      <c r="E3617" t="s">
        <v>14334</v>
      </c>
      <c r="F3617" t="s">
        <v>13347</v>
      </c>
      <c r="G3617" t="s">
        <v>22</v>
      </c>
      <c r="H3617" t="s">
        <v>7050</v>
      </c>
      <c r="I3617" t="s">
        <v>22</v>
      </c>
      <c r="J3617" t="s">
        <v>22</v>
      </c>
      <c r="K3617" t="s">
        <v>22</v>
      </c>
      <c r="L3617" t="s">
        <v>22</v>
      </c>
      <c r="M3617" t="s">
        <v>18573</v>
      </c>
      <c r="N3617" t="s">
        <v>22</v>
      </c>
      <c r="O3617" t="s">
        <v>22</v>
      </c>
    </row>
    <row r="3618" spans="1:15" x14ac:dyDescent="0.35">
      <c r="A3618" t="s">
        <v>9143</v>
      </c>
      <c r="B3618" t="s">
        <v>1676</v>
      </c>
      <c r="C3618" t="s">
        <v>22</v>
      </c>
      <c r="D3618" t="s">
        <v>22</v>
      </c>
      <c r="E3618" t="s">
        <v>14334</v>
      </c>
      <c r="F3618" t="s">
        <v>13347</v>
      </c>
      <c r="G3618" t="s">
        <v>22</v>
      </c>
      <c r="H3618" t="s">
        <v>22</v>
      </c>
      <c r="I3618" t="s">
        <v>22</v>
      </c>
      <c r="J3618" t="s">
        <v>22</v>
      </c>
      <c r="K3618" t="s">
        <v>22</v>
      </c>
      <c r="L3618" t="s">
        <v>22</v>
      </c>
      <c r="M3618" t="s">
        <v>1676</v>
      </c>
      <c r="N3618" t="s">
        <v>22</v>
      </c>
      <c r="O3618" t="s">
        <v>22</v>
      </c>
    </row>
    <row r="3619" spans="1:15" x14ac:dyDescent="0.35">
      <c r="A3619" t="s">
        <v>9143</v>
      </c>
      <c r="B3619" t="s">
        <v>1686</v>
      </c>
      <c r="C3619" t="s">
        <v>22</v>
      </c>
      <c r="D3619" t="s">
        <v>22</v>
      </c>
      <c r="E3619" t="s">
        <v>14334</v>
      </c>
      <c r="F3619" t="s">
        <v>13347</v>
      </c>
      <c r="G3619" t="s">
        <v>22</v>
      </c>
      <c r="H3619" t="s">
        <v>22</v>
      </c>
      <c r="I3619" t="s">
        <v>22</v>
      </c>
      <c r="J3619" t="s">
        <v>22</v>
      </c>
      <c r="K3619" t="s">
        <v>22</v>
      </c>
      <c r="L3619" t="s">
        <v>22</v>
      </c>
      <c r="M3619" t="s">
        <v>1686</v>
      </c>
      <c r="N3619" t="s">
        <v>22</v>
      </c>
      <c r="O3619" t="s">
        <v>22</v>
      </c>
    </row>
    <row r="3620" spans="1:15" x14ac:dyDescent="0.35">
      <c r="A3620" t="s">
        <v>9143</v>
      </c>
      <c r="B3620" t="s">
        <v>18574</v>
      </c>
      <c r="C3620" t="s">
        <v>22</v>
      </c>
      <c r="D3620" t="s">
        <v>22</v>
      </c>
      <c r="E3620" t="s">
        <v>14334</v>
      </c>
      <c r="F3620" t="s">
        <v>13347</v>
      </c>
      <c r="G3620" t="s">
        <v>22</v>
      </c>
      <c r="H3620" t="s">
        <v>22</v>
      </c>
      <c r="I3620" t="s">
        <v>22</v>
      </c>
      <c r="J3620" t="s">
        <v>22</v>
      </c>
      <c r="K3620" t="s">
        <v>22</v>
      </c>
      <c r="L3620" t="s">
        <v>22</v>
      </c>
      <c r="M3620" t="s">
        <v>18574</v>
      </c>
      <c r="N3620" t="s">
        <v>22</v>
      </c>
      <c r="O3620" t="s">
        <v>22</v>
      </c>
    </row>
    <row r="3621" spans="1:15" x14ac:dyDescent="0.35">
      <c r="A3621" t="s">
        <v>9143</v>
      </c>
      <c r="B3621" t="s">
        <v>18575</v>
      </c>
      <c r="C3621" t="s">
        <v>22</v>
      </c>
      <c r="D3621" t="s">
        <v>22</v>
      </c>
      <c r="E3621" t="s">
        <v>14334</v>
      </c>
      <c r="F3621" t="s">
        <v>13347</v>
      </c>
      <c r="G3621" t="s">
        <v>22</v>
      </c>
      <c r="H3621" t="s">
        <v>7052</v>
      </c>
      <c r="I3621" t="s">
        <v>22</v>
      </c>
      <c r="J3621" t="s">
        <v>22</v>
      </c>
      <c r="K3621" t="s">
        <v>22</v>
      </c>
      <c r="L3621" t="s">
        <v>22</v>
      </c>
      <c r="M3621" t="s">
        <v>18575</v>
      </c>
      <c r="N3621" t="s">
        <v>22</v>
      </c>
      <c r="O3621" t="s">
        <v>22</v>
      </c>
    </row>
    <row r="3622" spans="1:15" x14ac:dyDescent="0.35">
      <c r="A3622" t="s">
        <v>9143</v>
      </c>
      <c r="B3622" t="s">
        <v>18576</v>
      </c>
      <c r="C3622" t="s">
        <v>22</v>
      </c>
      <c r="D3622" t="s">
        <v>22</v>
      </c>
      <c r="E3622" t="s">
        <v>14334</v>
      </c>
      <c r="F3622" t="s">
        <v>13347</v>
      </c>
      <c r="G3622" t="s">
        <v>22</v>
      </c>
      <c r="H3622" t="s">
        <v>22</v>
      </c>
      <c r="I3622" t="s">
        <v>22</v>
      </c>
      <c r="J3622" t="s">
        <v>22</v>
      </c>
      <c r="K3622" t="s">
        <v>22</v>
      </c>
      <c r="L3622" t="s">
        <v>22</v>
      </c>
      <c r="M3622" t="s">
        <v>18576</v>
      </c>
      <c r="N3622" t="s">
        <v>22</v>
      </c>
      <c r="O3622" t="s">
        <v>22</v>
      </c>
    </row>
    <row r="3623" spans="1:15" x14ac:dyDescent="0.35">
      <c r="A3623" t="s">
        <v>9143</v>
      </c>
      <c r="B3623" t="s">
        <v>18577</v>
      </c>
      <c r="C3623" t="s">
        <v>22</v>
      </c>
      <c r="D3623" t="s">
        <v>22</v>
      </c>
      <c r="E3623" t="s">
        <v>14334</v>
      </c>
      <c r="F3623" t="s">
        <v>13347</v>
      </c>
      <c r="G3623" t="s">
        <v>22</v>
      </c>
      <c r="H3623" t="s">
        <v>22</v>
      </c>
      <c r="I3623" t="s">
        <v>22</v>
      </c>
      <c r="J3623" t="s">
        <v>22</v>
      </c>
      <c r="K3623" t="s">
        <v>22</v>
      </c>
      <c r="L3623" t="s">
        <v>22</v>
      </c>
      <c r="M3623" t="s">
        <v>18577</v>
      </c>
      <c r="N3623" t="s">
        <v>22</v>
      </c>
      <c r="O3623" t="s">
        <v>22</v>
      </c>
    </row>
    <row r="3624" spans="1:15" x14ac:dyDescent="0.35">
      <c r="A3624" t="s">
        <v>9143</v>
      </c>
      <c r="B3624" t="s">
        <v>18578</v>
      </c>
      <c r="C3624" t="s">
        <v>22</v>
      </c>
      <c r="D3624" t="s">
        <v>22</v>
      </c>
      <c r="E3624" t="s">
        <v>14334</v>
      </c>
      <c r="F3624" t="s">
        <v>13347</v>
      </c>
      <c r="G3624" t="s">
        <v>22</v>
      </c>
      <c r="H3624" t="s">
        <v>22</v>
      </c>
      <c r="I3624" t="s">
        <v>22</v>
      </c>
      <c r="J3624" t="s">
        <v>22</v>
      </c>
      <c r="K3624" t="s">
        <v>22</v>
      </c>
      <c r="L3624" t="s">
        <v>22</v>
      </c>
      <c r="M3624" t="s">
        <v>18578</v>
      </c>
      <c r="N3624" t="s">
        <v>22</v>
      </c>
      <c r="O3624" t="s">
        <v>22</v>
      </c>
    </row>
    <row r="3625" spans="1:15" x14ac:dyDescent="0.35">
      <c r="A3625" t="s">
        <v>9143</v>
      </c>
      <c r="B3625" t="s">
        <v>18579</v>
      </c>
      <c r="C3625" t="s">
        <v>22</v>
      </c>
      <c r="D3625" t="s">
        <v>22</v>
      </c>
      <c r="E3625" t="s">
        <v>14334</v>
      </c>
      <c r="F3625" t="s">
        <v>13347</v>
      </c>
      <c r="G3625" t="s">
        <v>22</v>
      </c>
      <c r="H3625" t="s">
        <v>22</v>
      </c>
      <c r="I3625" t="s">
        <v>22</v>
      </c>
      <c r="J3625" t="s">
        <v>22</v>
      </c>
      <c r="K3625" t="s">
        <v>22</v>
      </c>
      <c r="L3625" t="s">
        <v>22</v>
      </c>
      <c r="M3625" t="s">
        <v>18579</v>
      </c>
      <c r="N3625" t="s">
        <v>22</v>
      </c>
      <c r="O3625" t="s">
        <v>22</v>
      </c>
    </row>
    <row r="3626" spans="1:15" x14ac:dyDescent="0.35">
      <c r="A3626" t="s">
        <v>9143</v>
      </c>
      <c r="B3626" t="s">
        <v>18580</v>
      </c>
      <c r="C3626" t="s">
        <v>22</v>
      </c>
      <c r="D3626" t="s">
        <v>22</v>
      </c>
      <c r="E3626" t="s">
        <v>14334</v>
      </c>
      <c r="F3626" t="s">
        <v>13347</v>
      </c>
      <c r="G3626" t="s">
        <v>22</v>
      </c>
      <c r="H3626" t="s">
        <v>7052</v>
      </c>
      <c r="I3626" t="s">
        <v>22</v>
      </c>
      <c r="J3626" t="s">
        <v>22</v>
      </c>
      <c r="K3626" t="s">
        <v>22</v>
      </c>
      <c r="L3626" t="s">
        <v>22</v>
      </c>
      <c r="M3626" t="s">
        <v>18580</v>
      </c>
      <c r="N3626" t="s">
        <v>22</v>
      </c>
      <c r="O3626" t="s">
        <v>22</v>
      </c>
    </row>
    <row r="3627" spans="1:15" x14ac:dyDescent="0.35">
      <c r="A3627" t="s">
        <v>9143</v>
      </c>
      <c r="B3627" t="s">
        <v>18581</v>
      </c>
      <c r="C3627" t="s">
        <v>22</v>
      </c>
      <c r="D3627" t="s">
        <v>22</v>
      </c>
      <c r="E3627" t="s">
        <v>14334</v>
      </c>
      <c r="F3627" t="s">
        <v>13347</v>
      </c>
      <c r="G3627" t="s">
        <v>22</v>
      </c>
      <c r="H3627" t="s">
        <v>22</v>
      </c>
      <c r="I3627" t="s">
        <v>22</v>
      </c>
      <c r="J3627" t="s">
        <v>22</v>
      </c>
      <c r="K3627" t="s">
        <v>22</v>
      </c>
      <c r="L3627" t="s">
        <v>22</v>
      </c>
      <c r="M3627" t="s">
        <v>18581</v>
      </c>
      <c r="N3627" t="s">
        <v>22</v>
      </c>
      <c r="O3627" t="s">
        <v>22</v>
      </c>
    </row>
    <row r="3628" spans="1:15" x14ac:dyDescent="0.35">
      <c r="A3628" t="s">
        <v>9143</v>
      </c>
      <c r="B3628" t="s">
        <v>18582</v>
      </c>
      <c r="C3628" t="s">
        <v>22</v>
      </c>
      <c r="D3628" t="s">
        <v>22</v>
      </c>
      <c r="E3628" t="s">
        <v>14334</v>
      </c>
      <c r="F3628" t="s">
        <v>13347</v>
      </c>
      <c r="G3628" t="s">
        <v>22</v>
      </c>
      <c r="H3628" t="s">
        <v>22</v>
      </c>
      <c r="I3628" t="s">
        <v>22</v>
      </c>
      <c r="J3628" t="s">
        <v>22</v>
      </c>
      <c r="K3628" t="s">
        <v>22</v>
      </c>
      <c r="L3628" t="s">
        <v>22</v>
      </c>
      <c r="M3628" t="s">
        <v>18582</v>
      </c>
      <c r="N3628" t="s">
        <v>22</v>
      </c>
      <c r="O3628" t="s">
        <v>22</v>
      </c>
    </row>
    <row r="3629" spans="1:15" x14ac:dyDescent="0.35">
      <c r="A3629" t="s">
        <v>9143</v>
      </c>
      <c r="B3629" t="s">
        <v>18583</v>
      </c>
      <c r="C3629" t="s">
        <v>22</v>
      </c>
      <c r="D3629" t="s">
        <v>22</v>
      </c>
      <c r="E3629" t="s">
        <v>14334</v>
      </c>
      <c r="F3629" t="s">
        <v>13347</v>
      </c>
      <c r="G3629" t="s">
        <v>22</v>
      </c>
      <c r="H3629" t="s">
        <v>22</v>
      </c>
      <c r="I3629" t="s">
        <v>22</v>
      </c>
      <c r="J3629" t="s">
        <v>22</v>
      </c>
      <c r="K3629" t="s">
        <v>22</v>
      </c>
      <c r="L3629" t="s">
        <v>22</v>
      </c>
      <c r="M3629" t="s">
        <v>18583</v>
      </c>
      <c r="N3629" t="s">
        <v>22</v>
      </c>
      <c r="O3629" t="s">
        <v>22</v>
      </c>
    </row>
    <row r="3630" spans="1:15" x14ac:dyDescent="0.35">
      <c r="A3630" t="s">
        <v>9143</v>
      </c>
      <c r="B3630" t="s">
        <v>18584</v>
      </c>
      <c r="C3630" t="s">
        <v>22</v>
      </c>
      <c r="D3630" t="s">
        <v>22</v>
      </c>
      <c r="E3630" t="s">
        <v>14334</v>
      </c>
      <c r="F3630" t="s">
        <v>13347</v>
      </c>
      <c r="G3630" t="s">
        <v>22</v>
      </c>
      <c r="H3630" t="s">
        <v>7052</v>
      </c>
      <c r="I3630" t="s">
        <v>22</v>
      </c>
      <c r="J3630" t="s">
        <v>22</v>
      </c>
      <c r="K3630" t="s">
        <v>22</v>
      </c>
      <c r="L3630" t="s">
        <v>22</v>
      </c>
      <c r="M3630" t="s">
        <v>18584</v>
      </c>
      <c r="N3630" t="s">
        <v>22</v>
      </c>
      <c r="O3630" t="s">
        <v>22</v>
      </c>
    </row>
    <row r="3631" spans="1:15" x14ac:dyDescent="0.35">
      <c r="A3631" t="s">
        <v>9143</v>
      </c>
      <c r="B3631" t="s">
        <v>18585</v>
      </c>
      <c r="C3631" t="s">
        <v>22</v>
      </c>
      <c r="D3631" t="s">
        <v>22</v>
      </c>
      <c r="E3631" t="s">
        <v>14334</v>
      </c>
      <c r="F3631" t="s">
        <v>13347</v>
      </c>
      <c r="G3631" t="s">
        <v>22</v>
      </c>
      <c r="H3631" t="s">
        <v>22</v>
      </c>
      <c r="I3631" t="s">
        <v>22</v>
      </c>
      <c r="J3631" t="s">
        <v>22</v>
      </c>
      <c r="K3631" t="s">
        <v>22</v>
      </c>
      <c r="L3631" t="s">
        <v>22</v>
      </c>
      <c r="M3631" t="s">
        <v>18585</v>
      </c>
      <c r="N3631" t="s">
        <v>22</v>
      </c>
      <c r="O3631" t="s">
        <v>22</v>
      </c>
    </row>
    <row r="3632" spans="1:15" x14ac:dyDescent="0.35">
      <c r="A3632" t="s">
        <v>9143</v>
      </c>
      <c r="B3632" t="s">
        <v>18586</v>
      </c>
      <c r="C3632" t="s">
        <v>22</v>
      </c>
      <c r="D3632" t="s">
        <v>22</v>
      </c>
      <c r="E3632" t="s">
        <v>14334</v>
      </c>
      <c r="F3632" t="s">
        <v>13347</v>
      </c>
      <c r="G3632" t="s">
        <v>22</v>
      </c>
      <c r="H3632" t="s">
        <v>22</v>
      </c>
      <c r="I3632" t="s">
        <v>22</v>
      </c>
      <c r="J3632" t="s">
        <v>22</v>
      </c>
      <c r="K3632" t="s">
        <v>22</v>
      </c>
      <c r="L3632" t="s">
        <v>22</v>
      </c>
      <c r="M3632" t="s">
        <v>18586</v>
      </c>
      <c r="N3632" t="s">
        <v>22</v>
      </c>
      <c r="O3632" t="s">
        <v>22</v>
      </c>
    </row>
    <row r="3633" spans="1:15" x14ac:dyDescent="0.35">
      <c r="A3633" t="s">
        <v>9143</v>
      </c>
      <c r="B3633" t="s">
        <v>18587</v>
      </c>
      <c r="C3633" t="s">
        <v>22</v>
      </c>
      <c r="D3633" t="s">
        <v>22</v>
      </c>
      <c r="E3633" t="s">
        <v>14334</v>
      </c>
      <c r="F3633" t="s">
        <v>13347</v>
      </c>
      <c r="G3633" t="s">
        <v>22</v>
      </c>
      <c r="H3633" t="s">
        <v>22</v>
      </c>
      <c r="I3633" t="s">
        <v>22</v>
      </c>
      <c r="J3633" t="s">
        <v>22</v>
      </c>
      <c r="K3633" t="s">
        <v>22</v>
      </c>
      <c r="L3633" t="s">
        <v>22</v>
      </c>
      <c r="M3633" t="s">
        <v>18587</v>
      </c>
      <c r="N3633" t="s">
        <v>22</v>
      </c>
      <c r="O3633" t="s">
        <v>22</v>
      </c>
    </row>
    <row r="3634" spans="1:15" x14ac:dyDescent="0.35">
      <c r="A3634" t="s">
        <v>9143</v>
      </c>
      <c r="B3634" t="s">
        <v>18588</v>
      </c>
      <c r="C3634" t="s">
        <v>22</v>
      </c>
      <c r="D3634" t="s">
        <v>22</v>
      </c>
      <c r="E3634" t="s">
        <v>14334</v>
      </c>
      <c r="F3634" t="s">
        <v>13347</v>
      </c>
      <c r="G3634" t="s">
        <v>22</v>
      </c>
      <c r="H3634" t="s">
        <v>22</v>
      </c>
      <c r="I3634" t="s">
        <v>22</v>
      </c>
      <c r="J3634" t="s">
        <v>22</v>
      </c>
      <c r="K3634" t="s">
        <v>22</v>
      </c>
      <c r="L3634" t="s">
        <v>22</v>
      </c>
      <c r="M3634" t="s">
        <v>18588</v>
      </c>
      <c r="N3634" t="s">
        <v>22</v>
      </c>
      <c r="O3634" t="s">
        <v>22</v>
      </c>
    </row>
    <row r="3635" spans="1:15" x14ac:dyDescent="0.35">
      <c r="A3635" t="s">
        <v>9143</v>
      </c>
      <c r="B3635" t="s">
        <v>18589</v>
      </c>
      <c r="C3635" t="s">
        <v>22</v>
      </c>
      <c r="D3635" t="s">
        <v>22</v>
      </c>
      <c r="E3635" t="s">
        <v>14334</v>
      </c>
      <c r="F3635" t="s">
        <v>13347</v>
      </c>
      <c r="G3635" t="s">
        <v>22</v>
      </c>
      <c r="H3635" t="s">
        <v>22</v>
      </c>
      <c r="I3635" t="s">
        <v>22</v>
      </c>
      <c r="J3635" t="s">
        <v>22</v>
      </c>
      <c r="K3635" t="s">
        <v>22</v>
      </c>
      <c r="L3635" t="s">
        <v>22</v>
      </c>
      <c r="M3635" t="s">
        <v>18589</v>
      </c>
      <c r="N3635" t="s">
        <v>22</v>
      </c>
      <c r="O3635" t="s">
        <v>22</v>
      </c>
    </row>
    <row r="3636" spans="1:15" x14ac:dyDescent="0.35">
      <c r="A3636" t="s">
        <v>9143</v>
      </c>
      <c r="B3636" t="s">
        <v>18590</v>
      </c>
      <c r="C3636" t="s">
        <v>22</v>
      </c>
      <c r="D3636" t="s">
        <v>22</v>
      </c>
      <c r="E3636" t="s">
        <v>14334</v>
      </c>
      <c r="F3636" t="s">
        <v>13347</v>
      </c>
      <c r="G3636" t="s">
        <v>22</v>
      </c>
      <c r="H3636" t="s">
        <v>22</v>
      </c>
      <c r="I3636" t="s">
        <v>22</v>
      </c>
      <c r="J3636" t="s">
        <v>22</v>
      </c>
      <c r="K3636" t="s">
        <v>22</v>
      </c>
      <c r="L3636" t="s">
        <v>22</v>
      </c>
      <c r="M3636" t="s">
        <v>18590</v>
      </c>
      <c r="N3636" t="s">
        <v>22</v>
      </c>
      <c r="O3636" t="s">
        <v>22</v>
      </c>
    </row>
    <row r="3637" spans="1:15" x14ac:dyDescent="0.35">
      <c r="A3637" t="s">
        <v>9143</v>
      </c>
      <c r="B3637" t="s">
        <v>18591</v>
      </c>
      <c r="C3637" t="s">
        <v>22</v>
      </c>
      <c r="D3637" t="s">
        <v>22</v>
      </c>
      <c r="E3637" t="s">
        <v>14334</v>
      </c>
      <c r="F3637" t="s">
        <v>13347</v>
      </c>
      <c r="G3637" t="s">
        <v>22</v>
      </c>
      <c r="H3637" t="s">
        <v>22</v>
      </c>
      <c r="I3637" t="s">
        <v>22</v>
      </c>
      <c r="J3637" t="s">
        <v>22</v>
      </c>
      <c r="K3637" t="s">
        <v>22</v>
      </c>
      <c r="L3637" t="s">
        <v>22</v>
      </c>
      <c r="M3637" t="s">
        <v>18592</v>
      </c>
      <c r="N3637" t="s">
        <v>22</v>
      </c>
      <c r="O3637" t="s">
        <v>22</v>
      </c>
    </row>
    <row r="3638" spans="1:15" x14ac:dyDescent="0.35">
      <c r="A3638" t="s">
        <v>9143</v>
      </c>
      <c r="B3638" t="s">
        <v>18593</v>
      </c>
      <c r="C3638" t="s">
        <v>22</v>
      </c>
      <c r="D3638" t="s">
        <v>22</v>
      </c>
      <c r="E3638" t="s">
        <v>14334</v>
      </c>
      <c r="F3638" t="s">
        <v>13347</v>
      </c>
      <c r="G3638" t="s">
        <v>22</v>
      </c>
      <c r="H3638" t="s">
        <v>22</v>
      </c>
      <c r="I3638" t="s">
        <v>22</v>
      </c>
      <c r="J3638" t="s">
        <v>22</v>
      </c>
      <c r="K3638" t="s">
        <v>22</v>
      </c>
      <c r="L3638" t="s">
        <v>22</v>
      </c>
      <c r="M3638" t="s">
        <v>18593</v>
      </c>
      <c r="N3638" t="s">
        <v>22</v>
      </c>
      <c r="O3638" t="s">
        <v>22</v>
      </c>
    </row>
    <row r="3639" spans="1:15" x14ac:dyDescent="0.35">
      <c r="A3639" t="s">
        <v>9143</v>
      </c>
      <c r="B3639" t="s">
        <v>18594</v>
      </c>
      <c r="C3639" t="s">
        <v>22</v>
      </c>
      <c r="D3639" t="s">
        <v>22</v>
      </c>
      <c r="E3639" t="s">
        <v>14334</v>
      </c>
      <c r="F3639" t="s">
        <v>13347</v>
      </c>
      <c r="G3639" t="s">
        <v>22</v>
      </c>
      <c r="H3639" t="s">
        <v>22</v>
      </c>
      <c r="I3639" t="s">
        <v>22</v>
      </c>
      <c r="J3639" t="s">
        <v>22</v>
      </c>
      <c r="K3639" t="s">
        <v>22</v>
      </c>
      <c r="L3639" t="s">
        <v>22</v>
      </c>
      <c r="M3639" t="s">
        <v>18594</v>
      </c>
      <c r="N3639" t="s">
        <v>22</v>
      </c>
      <c r="O3639" t="s">
        <v>22</v>
      </c>
    </row>
    <row r="3640" spans="1:15" x14ac:dyDescent="0.35">
      <c r="A3640" t="s">
        <v>9143</v>
      </c>
      <c r="B3640" t="s">
        <v>18595</v>
      </c>
      <c r="C3640" t="s">
        <v>22</v>
      </c>
      <c r="D3640" t="s">
        <v>22</v>
      </c>
      <c r="E3640" t="s">
        <v>14334</v>
      </c>
      <c r="F3640" t="s">
        <v>13347</v>
      </c>
      <c r="G3640" t="s">
        <v>22</v>
      </c>
      <c r="H3640" t="s">
        <v>22</v>
      </c>
      <c r="I3640" t="s">
        <v>22</v>
      </c>
      <c r="J3640" t="s">
        <v>22</v>
      </c>
      <c r="K3640" t="s">
        <v>22</v>
      </c>
      <c r="L3640" t="s">
        <v>22</v>
      </c>
      <c r="M3640" t="s">
        <v>18594</v>
      </c>
      <c r="N3640" t="s">
        <v>22</v>
      </c>
      <c r="O3640" t="s">
        <v>22</v>
      </c>
    </row>
    <row r="3641" spans="1:15" x14ac:dyDescent="0.35">
      <c r="A3641" t="s">
        <v>9143</v>
      </c>
      <c r="B3641" t="s">
        <v>18596</v>
      </c>
      <c r="C3641" t="s">
        <v>22</v>
      </c>
      <c r="D3641" t="s">
        <v>22</v>
      </c>
      <c r="E3641" t="s">
        <v>14334</v>
      </c>
      <c r="F3641" t="s">
        <v>13347</v>
      </c>
      <c r="G3641" t="s">
        <v>22</v>
      </c>
      <c r="H3641" t="s">
        <v>22</v>
      </c>
      <c r="I3641" t="s">
        <v>22</v>
      </c>
      <c r="J3641" t="s">
        <v>22</v>
      </c>
      <c r="K3641" t="s">
        <v>22</v>
      </c>
      <c r="L3641" t="s">
        <v>22</v>
      </c>
      <c r="M3641" t="s">
        <v>18596</v>
      </c>
      <c r="N3641" t="s">
        <v>22</v>
      </c>
      <c r="O3641" t="s">
        <v>22</v>
      </c>
    </row>
    <row r="3642" spans="1:15" x14ac:dyDescent="0.35">
      <c r="A3642" t="s">
        <v>9143</v>
      </c>
      <c r="B3642" t="s">
        <v>18597</v>
      </c>
      <c r="C3642" t="s">
        <v>22</v>
      </c>
      <c r="D3642" t="s">
        <v>22</v>
      </c>
      <c r="E3642" t="s">
        <v>13352</v>
      </c>
      <c r="F3642" t="s">
        <v>13351</v>
      </c>
      <c r="G3642" t="s">
        <v>22</v>
      </c>
      <c r="H3642" t="s">
        <v>7052</v>
      </c>
      <c r="I3642" t="s">
        <v>22</v>
      </c>
      <c r="J3642" t="s">
        <v>22</v>
      </c>
      <c r="K3642" t="s">
        <v>22</v>
      </c>
      <c r="L3642" t="s">
        <v>22</v>
      </c>
      <c r="M3642" t="s">
        <v>17077</v>
      </c>
      <c r="N3642" t="s">
        <v>22</v>
      </c>
      <c r="O3642" t="s">
        <v>22</v>
      </c>
    </row>
    <row r="3643" spans="1:15" x14ac:dyDescent="0.35">
      <c r="A3643" t="s">
        <v>9143</v>
      </c>
      <c r="B3643" t="s">
        <v>18598</v>
      </c>
      <c r="C3643" t="s">
        <v>22</v>
      </c>
      <c r="D3643" t="s">
        <v>22</v>
      </c>
      <c r="E3643" t="s">
        <v>14334</v>
      </c>
      <c r="F3643" t="s">
        <v>13347</v>
      </c>
      <c r="G3643" t="s">
        <v>22</v>
      </c>
      <c r="H3643" t="s">
        <v>22</v>
      </c>
      <c r="I3643" t="s">
        <v>22</v>
      </c>
      <c r="J3643" t="s">
        <v>22</v>
      </c>
      <c r="K3643" t="s">
        <v>22</v>
      </c>
      <c r="L3643" t="s">
        <v>22</v>
      </c>
      <c r="M3643" t="s">
        <v>18598</v>
      </c>
      <c r="N3643" t="s">
        <v>22</v>
      </c>
      <c r="O3643" t="s">
        <v>22</v>
      </c>
    </row>
    <row r="3644" spans="1:15" x14ac:dyDescent="0.35">
      <c r="A3644" t="s">
        <v>9143</v>
      </c>
      <c r="B3644" t="s">
        <v>18599</v>
      </c>
      <c r="C3644" t="s">
        <v>22</v>
      </c>
      <c r="D3644" t="s">
        <v>22</v>
      </c>
      <c r="E3644" t="s">
        <v>14334</v>
      </c>
      <c r="F3644" t="s">
        <v>13347</v>
      </c>
      <c r="G3644" t="s">
        <v>22</v>
      </c>
      <c r="H3644" t="s">
        <v>22</v>
      </c>
      <c r="I3644" t="s">
        <v>22</v>
      </c>
      <c r="J3644" t="s">
        <v>22</v>
      </c>
      <c r="K3644" t="s">
        <v>22</v>
      </c>
      <c r="L3644" t="s">
        <v>22</v>
      </c>
      <c r="M3644" t="s">
        <v>18599</v>
      </c>
      <c r="N3644" t="s">
        <v>22</v>
      </c>
      <c r="O3644" t="s">
        <v>22</v>
      </c>
    </row>
    <row r="3645" spans="1:15" x14ac:dyDescent="0.35">
      <c r="A3645" t="s">
        <v>9143</v>
      </c>
      <c r="B3645" t="s">
        <v>18600</v>
      </c>
      <c r="C3645" t="s">
        <v>22</v>
      </c>
      <c r="D3645" t="s">
        <v>22</v>
      </c>
      <c r="E3645" t="s">
        <v>14334</v>
      </c>
      <c r="F3645" t="s">
        <v>13351</v>
      </c>
      <c r="G3645" t="s">
        <v>22</v>
      </c>
      <c r="H3645" t="s">
        <v>7052</v>
      </c>
      <c r="I3645" t="s">
        <v>22</v>
      </c>
      <c r="J3645" t="s">
        <v>22</v>
      </c>
      <c r="K3645" t="s">
        <v>22</v>
      </c>
      <c r="L3645" t="s">
        <v>22</v>
      </c>
      <c r="M3645" t="s">
        <v>18600</v>
      </c>
      <c r="N3645" t="s">
        <v>22</v>
      </c>
      <c r="O3645" t="s">
        <v>22</v>
      </c>
    </row>
    <row r="3646" spans="1:15" x14ac:dyDescent="0.35">
      <c r="A3646" t="s">
        <v>9143</v>
      </c>
      <c r="B3646" t="s">
        <v>18601</v>
      </c>
      <c r="C3646" t="s">
        <v>22</v>
      </c>
      <c r="D3646" t="s">
        <v>22</v>
      </c>
      <c r="E3646" t="s">
        <v>14334</v>
      </c>
      <c r="F3646" t="s">
        <v>13347</v>
      </c>
      <c r="G3646" t="s">
        <v>22</v>
      </c>
      <c r="H3646" t="s">
        <v>22</v>
      </c>
      <c r="I3646" t="s">
        <v>22</v>
      </c>
      <c r="J3646" t="s">
        <v>22</v>
      </c>
      <c r="K3646" t="s">
        <v>22</v>
      </c>
      <c r="L3646" t="s">
        <v>22</v>
      </c>
      <c r="M3646" t="s">
        <v>18601</v>
      </c>
      <c r="N3646" t="s">
        <v>22</v>
      </c>
      <c r="O3646" t="s">
        <v>22</v>
      </c>
    </row>
    <row r="3647" spans="1:15" x14ac:dyDescent="0.35">
      <c r="A3647" t="s">
        <v>9143</v>
      </c>
      <c r="B3647" t="s">
        <v>18602</v>
      </c>
      <c r="C3647" t="s">
        <v>22</v>
      </c>
      <c r="D3647" t="s">
        <v>22</v>
      </c>
      <c r="E3647" t="s">
        <v>14334</v>
      </c>
      <c r="F3647" t="s">
        <v>13347</v>
      </c>
      <c r="G3647" t="s">
        <v>22</v>
      </c>
      <c r="H3647" t="s">
        <v>7052</v>
      </c>
      <c r="I3647" t="s">
        <v>22</v>
      </c>
      <c r="J3647" t="s">
        <v>22</v>
      </c>
      <c r="K3647" t="s">
        <v>22</v>
      </c>
      <c r="L3647" t="s">
        <v>22</v>
      </c>
      <c r="M3647" t="s">
        <v>18602</v>
      </c>
      <c r="N3647" t="s">
        <v>22</v>
      </c>
      <c r="O3647" t="s">
        <v>22</v>
      </c>
    </row>
    <row r="3648" spans="1:15" x14ac:dyDescent="0.35">
      <c r="A3648" t="s">
        <v>9143</v>
      </c>
      <c r="B3648" t="s">
        <v>18603</v>
      </c>
      <c r="C3648" t="s">
        <v>22</v>
      </c>
      <c r="D3648" t="s">
        <v>22</v>
      </c>
      <c r="E3648" t="s">
        <v>14951</v>
      </c>
      <c r="F3648" t="s">
        <v>13347</v>
      </c>
      <c r="G3648" t="s">
        <v>22</v>
      </c>
      <c r="H3648" t="s">
        <v>22</v>
      </c>
      <c r="I3648" t="s">
        <v>22</v>
      </c>
      <c r="J3648" t="s">
        <v>22</v>
      </c>
      <c r="K3648" t="s">
        <v>22</v>
      </c>
      <c r="L3648" t="s">
        <v>22</v>
      </c>
      <c r="M3648" t="s">
        <v>18603</v>
      </c>
      <c r="N3648" t="s">
        <v>22</v>
      </c>
      <c r="O3648" t="s">
        <v>22</v>
      </c>
    </row>
    <row r="3649" spans="1:15" x14ac:dyDescent="0.35">
      <c r="A3649" t="s">
        <v>9143</v>
      </c>
      <c r="B3649" t="s">
        <v>18604</v>
      </c>
      <c r="C3649" t="s">
        <v>22</v>
      </c>
      <c r="D3649" t="s">
        <v>22</v>
      </c>
      <c r="E3649" t="s">
        <v>14334</v>
      </c>
      <c r="F3649" t="s">
        <v>13347</v>
      </c>
      <c r="G3649" t="s">
        <v>22</v>
      </c>
      <c r="H3649" t="s">
        <v>7052</v>
      </c>
      <c r="I3649" t="s">
        <v>22</v>
      </c>
      <c r="J3649" t="s">
        <v>22</v>
      </c>
      <c r="K3649" t="s">
        <v>22</v>
      </c>
      <c r="L3649" t="s">
        <v>22</v>
      </c>
      <c r="M3649" t="s">
        <v>18604</v>
      </c>
      <c r="N3649" t="s">
        <v>22</v>
      </c>
      <c r="O3649" t="s">
        <v>22</v>
      </c>
    </row>
    <row r="3650" spans="1:15" x14ac:dyDescent="0.35">
      <c r="A3650" t="s">
        <v>9143</v>
      </c>
      <c r="B3650" t="s">
        <v>18605</v>
      </c>
      <c r="C3650" t="s">
        <v>22</v>
      </c>
      <c r="D3650" t="s">
        <v>22</v>
      </c>
      <c r="E3650" t="s">
        <v>14334</v>
      </c>
      <c r="F3650" t="s">
        <v>13347</v>
      </c>
      <c r="G3650" t="s">
        <v>22</v>
      </c>
      <c r="H3650" t="s">
        <v>22</v>
      </c>
      <c r="I3650" t="s">
        <v>22</v>
      </c>
      <c r="J3650" t="s">
        <v>22</v>
      </c>
      <c r="K3650" t="s">
        <v>22</v>
      </c>
      <c r="L3650" t="s">
        <v>22</v>
      </c>
      <c r="M3650" t="s">
        <v>18605</v>
      </c>
      <c r="N3650" t="s">
        <v>22</v>
      </c>
      <c r="O3650" t="s">
        <v>22</v>
      </c>
    </row>
    <row r="3651" spans="1:15" x14ac:dyDescent="0.35">
      <c r="A3651" t="s">
        <v>9143</v>
      </c>
      <c r="B3651" t="s">
        <v>18606</v>
      </c>
      <c r="C3651" t="s">
        <v>22</v>
      </c>
      <c r="D3651" t="s">
        <v>22</v>
      </c>
      <c r="E3651" t="s">
        <v>14334</v>
      </c>
      <c r="F3651" t="s">
        <v>13347</v>
      </c>
      <c r="G3651" t="s">
        <v>22</v>
      </c>
      <c r="H3651" t="s">
        <v>22</v>
      </c>
      <c r="I3651" t="s">
        <v>22</v>
      </c>
      <c r="J3651" t="s">
        <v>22</v>
      </c>
      <c r="K3651" t="s">
        <v>22</v>
      </c>
      <c r="L3651" t="s">
        <v>22</v>
      </c>
      <c r="M3651" t="s">
        <v>18606</v>
      </c>
      <c r="N3651" t="s">
        <v>22</v>
      </c>
      <c r="O3651" t="s">
        <v>22</v>
      </c>
    </row>
    <row r="3652" spans="1:15" x14ac:dyDescent="0.35">
      <c r="A3652" t="s">
        <v>9143</v>
      </c>
      <c r="B3652" t="s">
        <v>18607</v>
      </c>
      <c r="C3652" t="s">
        <v>22</v>
      </c>
      <c r="D3652" t="s">
        <v>22</v>
      </c>
      <c r="E3652" t="s">
        <v>14334</v>
      </c>
      <c r="F3652" t="s">
        <v>13347</v>
      </c>
      <c r="G3652" t="s">
        <v>22</v>
      </c>
      <c r="H3652" t="s">
        <v>22</v>
      </c>
      <c r="I3652" t="s">
        <v>22</v>
      </c>
      <c r="J3652" t="s">
        <v>22</v>
      </c>
      <c r="K3652" t="s">
        <v>22</v>
      </c>
      <c r="L3652" t="s">
        <v>22</v>
      </c>
      <c r="M3652" t="s">
        <v>18607</v>
      </c>
      <c r="N3652" t="s">
        <v>22</v>
      </c>
      <c r="O3652" t="s">
        <v>22</v>
      </c>
    </row>
    <row r="3653" spans="1:15" x14ac:dyDescent="0.35">
      <c r="A3653" t="s">
        <v>9143</v>
      </c>
      <c r="B3653" t="s">
        <v>18608</v>
      </c>
      <c r="C3653" t="s">
        <v>22</v>
      </c>
      <c r="D3653" t="s">
        <v>22</v>
      </c>
      <c r="E3653" t="s">
        <v>14334</v>
      </c>
      <c r="F3653" t="s">
        <v>13351</v>
      </c>
      <c r="G3653" t="s">
        <v>22</v>
      </c>
      <c r="H3653" t="s">
        <v>7052</v>
      </c>
      <c r="I3653" t="s">
        <v>22</v>
      </c>
      <c r="J3653" t="s">
        <v>22</v>
      </c>
      <c r="K3653" t="s">
        <v>22</v>
      </c>
      <c r="L3653" t="s">
        <v>22</v>
      </c>
      <c r="M3653" t="s">
        <v>18608</v>
      </c>
      <c r="N3653" t="s">
        <v>22</v>
      </c>
      <c r="O3653" t="s">
        <v>22</v>
      </c>
    </row>
    <row r="3654" spans="1:15" x14ac:dyDescent="0.35">
      <c r="A3654" t="s">
        <v>9143</v>
      </c>
      <c r="B3654" t="s">
        <v>18609</v>
      </c>
      <c r="C3654" t="s">
        <v>22</v>
      </c>
      <c r="D3654" t="s">
        <v>22</v>
      </c>
      <c r="E3654" t="s">
        <v>14334</v>
      </c>
      <c r="F3654" t="s">
        <v>13351</v>
      </c>
      <c r="G3654" t="s">
        <v>22</v>
      </c>
      <c r="H3654" t="s">
        <v>7052</v>
      </c>
      <c r="I3654" t="s">
        <v>22</v>
      </c>
      <c r="J3654" t="s">
        <v>22</v>
      </c>
      <c r="K3654" t="s">
        <v>22</v>
      </c>
      <c r="L3654" t="s">
        <v>22</v>
      </c>
      <c r="M3654" t="s">
        <v>18609</v>
      </c>
      <c r="N3654" t="s">
        <v>22</v>
      </c>
      <c r="O3654" t="s">
        <v>22</v>
      </c>
    </row>
    <row r="3655" spans="1:15" x14ac:dyDescent="0.35">
      <c r="A3655" t="s">
        <v>9143</v>
      </c>
      <c r="B3655" t="s">
        <v>18610</v>
      </c>
      <c r="C3655" t="s">
        <v>22</v>
      </c>
      <c r="D3655" t="s">
        <v>22</v>
      </c>
      <c r="E3655" t="s">
        <v>14334</v>
      </c>
      <c r="F3655" t="s">
        <v>13351</v>
      </c>
      <c r="G3655" t="s">
        <v>22</v>
      </c>
      <c r="H3655" t="s">
        <v>7052</v>
      </c>
      <c r="I3655" t="s">
        <v>22</v>
      </c>
      <c r="J3655" t="s">
        <v>22</v>
      </c>
      <c r="K3655" t="s">
        <v>22</v>
      </c>
      <c r="L3655" t="s">
        <v>22</v>
      </c>
      <c r="M3655" t="s">
        <v>18610</v>
      </c>
      <c r="N3655" t="s">
        <v>22</v>
      </c>
      <c r="O3655" t="s">
        <v>22</v>
      </c>
    </row>
    <row r="3656" spans="1:15" x14ac:dyDescent="0.35">
      <c r="A3656" t="s">
        <v>9143</v>
      </c>
      <c r="B3656" t="s">
        <v>18611</v>
      </c>
      <c r="C3656" t="s">
        <v>22</v>
      </c>
      <c r="D3656" t="s">
        <v>22</v>
      </c>
      <c r="E3656" t="s">
        <v>14334</v>
      </c>
      <c r="F3656" t="s">
        <v>13351</v>
      </c>
      <c r="G3656" t="s">
        <v>22</v>
      </c>
      <c r="H3656" t="s">
        <v>7052</v>
      </c>
      <c r="I3656" t="s">
        <v>22</v>
      </c>
      <c r="J3656" t="s">
        <v>22</v>
      </c>
      <c r="K3656" t="s">
        <v>22</v>
      </c>
      <c r="L3656" t="s">
        <v>22</v>
      </c>
      <c r="M3656" t="s">
        <v>18611</v>
      </c>
      <c r="N3656" t="s">
        <v>22</v>
      </c>
      <c r="O3656" t="s">
        <v>22</v>
      </c>
    </row>
    <row r="3657" spans="1:15" x14ac:dyDescent="0.35">
      <c r="A3657" t="s">
        <v>9143</v>
      </c>
      <c r="B3657" t="s">
        <v>18612</v>
      </c>
      <c r="C3657" t="s">
        <v>22</v>
      </c>
      <c r="D3657" t="s">
        <v>22</v>
      </c>
      <c r="E3657" t="s">
        <v>13352</v>
      </c>
      <c r="F3657" t="s">
        <v>13351</v>
      </c>
      <c r="G3657" t="s">
        <v>22</v>
      </c>
      <c r="H3657" t="s">
        <v>22</v>
      </c>
      <c r="I3657" t="s">
        <v>22</v>
      </c>
      <c r="J3657" t="s">
        <v>22</v>
      </c>
      <c r="K3657" t="s">
        <v>22</v>
      </c>
      <c r="L3657" t="s">
        <v>22</v>
      </c>
      <c r="M3657" t="s">
        <v>18612</v>
      </c>
      <c r="N3657" t="s">
        <v>22</v>
      </c>
      <c r="O3657" t="s">
        <v>22</v>
      </c>
    </row>
    <row r="3658" spans="1:15" x14ac:dyDescent="0.35">
      <c r="A3658" t="s">
        <v>9143</v>
      </c>
      <c r="B3658" t="s">
        <v>18613</v>
      </c>
      <c r="C3658" t="s">
        <v>22</v>
      </c>
      <c r="D3658" t="s">
        <v>22</v>
      </c>
      <c r="E3658" t="s">
        <v>14334</v>
      </c>
      <c r="F3658" t="s">
        <v>13351</v>
      </c>
      <c r="G3658" t="s">
        <v>22</v>
      </c>
      <c r="H3658" t="s">
        <v>7052</v>
      </c>
      <c r="I3658" t="s">
        <v>22</v>
      </c>
      <c r="J3658" t="s">
        <v>22</v>
      </c>
      <c r="K3658" t="s">
        <v>22</v>
      </c>
      <c r="L3658" t="s">
        <v>22</v>
      </c>
      <c r="M3658" t="s">
        <v>18613</v>
      </c>
      <c r="N3658" t="s">
        <v>22</v>
      </c>
      <c r="O3658" t="s">
        <v>22</v>
      </c>
    </row>
    <row r="3659" spans="1:15" x14ac:dyDescent="0.35">
      <c r="A3659" t="s">
        <v>9143</v>
      </c>
      <c r="B3659" t="s">
        <v>18614</v>
      </c>
      <c r="C3659" t="s">
        <v>22</v>
      </c>
      <c r="D3659" t="s">
        <v>22</v>
      </c>
      <c r="E3659" t="s">
        <v>14334</v>
      </c>
      <c r="F3659" t="s">
        <v>13347</v>
      </c>
      <c r="G3659" t="s">
        <v>22</v>
      </c>
      <c r="H3659" t="s">
        <v>22</v>
      </c>
      <c r="I3659" t="s">
        <v>22</v>
      </c>
      <c r="J3659" t="s">
        <v>22</v>
      </c>
      <c r="K3659" t="s">
        <v>22</v>
      </c>
      <c r="L3659" t="s">
        <v>22</v>
      </c>
      <c r="M3659" t="s">
        <v>18614</v>
      </c>
      <c r="N3659" t="s">
        <v>22</v>
      </c>
      <c r="O3659" t="s">
        <v>22</v>
      </c>
    </row>
    <row r="3660" spans="1:15" x14ac:dyDescent="0.35">
      <c r="A3660" t="s">
        <v>9143</v>
      </c>
      <c r="B3660" t="s">
        <v>18615</v>
      </c>
      <c r="C3660" t="s">
        <v>22</v>
      </c>
      <c r="D3660" t="s">
        <v>22</v>
      </c>
      <c r="E3660" t="s">
        <v>14334</v>
      </c>
      <c r="F3660" t="s">
        <v>13347</v>
      </c>
      <c r="G3660" t="s">
        <v>22</v>
      </c>
      <c r="H3660" t="s">
        <v>7052</v>
      </c>
      <c r="I3660" t="s">
        <v>22</v>
      </c>
      <c r="J3660" t="s">
        <v>22</v>
      </c>
      <c r="K3660" t="s">
        <v>22</v>
      </c>
      <c r="L3660" t="s">
        <v>22</v>
      </c>
      <c r="M3660" t="s">
        <v>18615</v>
      </c>
      <c r="N3660" t="s">
        <v>22</v>
      </c>
      <c r="O3660" t="s">
        <v>22</v>
      </c>
    </row>
    <row r="3661" spans="1:15" x14ac:dyDescent="0.35">
      <c r="A3661" t="s">
        <v>9143</v>
      </c>
      <c r="B3661" t="s">
        <v>18616</v>
      </c>
      <c r="C3661" t="s">
        <v>22</v>
      </c>
      <c r="D3661" t="s">
        <v>22</v>
      </c>
      <c r="E3661" t="s">
        <v>14334</v>
      </c>
      <c r="F3661" t="s">
        <v>13347</v>
      </c>
      <c r="G3661" t="s">
        <v>22</v>
      </c>
      <c r="H3661" t="s">
        <v>22</v>
      </c>
      <c r="I3661" t="s">
        <v>22</v>
      </c>
      <c r="J3661" t="s">
        <v>22</v>
      </c>
      <c r="K3661" t="s">
        <v>22</v>
      </c>
      <c r="L3661" t="s">
        <v>22</v>
      </c>
      <c r="M3661" t="s">
        <v>18616</v>
      </c>
      <c r="N3661" t="s">
        <v>22</v>
      </c>
      <c r="O3661" t="s">
        <v>22</v>
      </c>
    </row>
    <row r="3662" spans="1:15" x14ac:dyDescent="0.35">
      <c r="A3662" t="s">
        <v>9143</v>
      </c>
      <c r="B3662" t="s">
        <v>18617</v>
      </c>
      <c r="C3662" t="s">
        <v>22</v>
      </c>
      <c r="D3662" t="s">
        <v>22</v>
      </c>
      <c r="E3662" t="s">
        <v>14334</v>
      </c>
      <c r="F3662" t="s">
        <v>13347</v>
      </c>
      <c r="G3662" t="s">
        <v>22</v>
      </c>
      <c r="H3662" t="s">
        <v>22</v>
      </c>
      <c r="I3662" t="s">
        <v>22</v>
      </c>
      <c r="J3662" t="s">
        <v>22</v>
      </c>
      <c r="K3662" t="s">
        <v>22</v>
      </c>
      <c r="L3662" t="s">
        <v>22</v>
      </c>
      <c r="M3662" t="s">
        <v>18617</v>
      </c>
      <c r="N3662" t="s">
        <v>22</v>
      </c>
      <c r="O3662" t="s">
        <v>22</v>
      </c>
    </row>
    <row r="3663" spans="1:15" x14ac:dyDescent="0.35">
      <c r="A3663" t="s">
        <v>9143</v>
      </c>
      <c r="B3663" t="s">
        <v>18618</v>
      </c>
      <c r="C3663" t="s">
        <v>22</v>
      </c>
      <c r="D3663" t="s">
        <v>22</v>
      </c>
      <c r="E3663" t="s">
        <v>14334</v>
      </c>
      <c r="F3663" t="s">
        <v>13347</v>
      </c>
      <c r="G3663" t="s">
        <v>22</v>
      </c>
      <c r="H3663" t="s">
        <v>22</v>
      </c>
      <c r="I3663" t="s">
        <v>22</v>
      </c>
      <c r="J3663" t="s">
        <v>22</v>
      </c>
      <c r="K3663" t="s">
        <v>22</v>
      </c>
      <c r="L3663" t="s">
        <v>22</v>
      </c>
      <c r="M3663" t="s">
        <v>18618</v>
      </c>
      <c r="N3663" t="s">
        <v>22</v>
      </c>
      <c r="O3663" t="s">
        <v>22</v>
      </c>
    </row>
    <row r="3664" spans="1:15" x14ac:dyDescent="0.35">
      <c r="A3664" t="s">
        <v>9143</v>
      </c>
      <c r="B3664" t="s">
        <v>18619</v>
      </c>
      <c r="C3664" t="s">
        <v>22</v>
      </c>
      <c r="D3664" t="s">
        <v>22</v>
      </c>
      <c r="E3664" t="s">
        <v>14334</v>
      </c>
      <c r="F3664" t="s">
        <v>13347</v>
      </c>
      <c r="G3664" t="s">
        <v>22</v>
      </c>
      <c r="H3664" t="s">
        <v>22</v>
      </c>
      <c r="I3664" t="s">
        <v>22</v>
      </c>
      <c r="J3664" t="s">
        <v>22</v>
      </c>
      <c r="K3664" t="s">
        <v>22</v>
      </c>
      <c r="L3664" t="s">
        <v>22</v>
      </c>
      <c r="M3664" t="s">
        <v>18619</v>
      </c>
      <c r="N3664" t="s">
        <v>22</v>
      </c>
      <c r="O3664" t="s">
        <v>22</v>
      </c>
    </row>
    <row r="3665" spans="1:15" x14ac:dyDescent="0.35">
      <c r="A3665" t="s">
        <v>9143</v>
      </c>
      <c r="B3665" t="s">
        <v>18620</v>
      </c>
      <c r="C3665" t="s">
        <v>22</v>
      </c>
      <c r="D3665" t="s">
        <v>22</v>
      </c>
      <c r="E3665" t="s">
        <v>14334</v>
      </c>
      <c r="F3665" t="s">
        <v>13347</v>
      </c>
      <c r="G3665" t="s">
        <v>22</v>
      </c>
      <c r="H3665" t="s">
        <v>22</v>
      </c>
      <c r="I3665" t="s">
        <v>22</v>
      </c>
      <c r="J3665" t="s">
        <v>22</v>
      </c>
      <c r="K3665" t="s">
        <v>22</v>
      </c>
      <c r="L3665" t="s">
        <v>22</v>
      </c>
      <c r="M3665" t="s">
        <v>18620</v>
      </c>
      <c r="N3665" t="s">
        <v>22</v>
      </c>
      <c r="O3665" t="s">
        <v>22</v>
      </c>
    </row>
    <row r="3666" spans="1:15" x14ac:dyDescent="0.35">
      <c r="A3666" t="s">
        <v>9143</v>
      </c>
      <c r="B3666" t="s">
        <v>18621</v>
      </c>
      <c r="C3666" t="s">
        <v>22</v>
      </c>
      <c r="D3666" t="s">
        <v>22</v>
      </c>
      <c r="E3666" t="s">
        <v>14334</v>
      </c>
      <c r="F3666" t="s">
        <v>13347</v>
      </c>
      <c r="G3666" t="s">
        <v>22</v>
      </c>
      <c r="H3666" t="s">
        <v>7052</v>
      </c>
      <c r="I3666" t="s">
        <v>22</v>
      </c>
      <c r="J3666" t="s">
        <v>22</v>
      </c>
      <c r="K3666" t="s">
        <v>22</v>
      </c>
      <c r="L3666" t="s">
        <v>22</v>
      </c>
      <c r="M3666" t="s">
        <v>18621</v>
      </c>
      <c r="N3666" t="s">
        <v>22</v>
      </c>
      <c r="O3666" t="s">
        <v>22</v>
      </c>
    </row>
    <row r="3667" spans="1:15" x14ac:dyDescent="0.35">
      <c r="A3667" t="s">
        <v>10855</v>
      </c>
      <c r="B3667" t="s">
        <v>18622</v>
      </c>
      <c r="C3667" t="s">
        <v>22</v>
      </c>
      <c r="D3667" t="s">
        <v>22</v>
      </c>
      <c r="E3667" t="s">
        <v>14334</v>
      </c>
      <c r="F3667" t="s">
        <v>13347</v>
      </c>
      <c r="G3667" t="s">
        <v>22</v>
      </c>
      <c r="H3667" t="s">
        <v>7052</v>
      </c>
      <c r="I3667" t="s">
        <v>7025</v>
      </c>
      <c r="J3667" t="s">
        <v>22</v>
      </c>
      <c r="K3667" t="s">
        <v>22</v>
      </c>
      <c r="L3667" t="s">
        <v>22</v>
      </c>
      <c r="M3667" t="s">
        <v>18622</v>
      </c>
      <c r="N3667" t="s">
        <v>22</v>
      </c>
      <c r="O3667" t="s">
        <v>22</v>
      </c>
    </row>
    <row r="3668" spans="1:15" x14ac:dyDescent="0.35">
      <c r="A3668" t="s">
        <v>10855</v>
      </c>
      <c r="B3668" t="s">
        <v>18623</v>
      </c>
      <c r="C3668" t="s">
        <v>22</v>
      </c>
      <c r="D3668" t="s">
        <v>22</v>
      </c>
      <c r="E3668" t="s">
        <v>14334</v>
      </c>
      <c r="F3668" t="s">
        <v>13347</v>
      </c>
      <c r="G3668" t="s">
        <v>22</v>
      </c>
      <c r="H3668" t="s">
        <v>22</v>
      </c>
      <c r="I3668" t="s">
        <v>22</v>
      </c>
      <c r="J3668" t="s">
        <v>22</v>
      </c>
      <c r="K3668" t="s">
        <v>22</v>
      </c>
      <c r="L3668" t="s">
        <v>22</v>
      </c>
      <c r="M3668" t="s">
        <v>18623</v>
      </c>
      <c r="N3668" t="s">
        <v>22</v>
      </c>
      <c r="O3668" t="s">
        <v>22</v>
      </c>
    </row>
    <row r="3669" spans="1:15" x14ac:dyDescent="0.35">
      <c r="A3669" t="s">
        <v>10855</v>
      </c>
      <c r="B3669" t="s">
        <v>18624</v>
      </c>
      <c r="C3669" t="s">
        <v>22</v>
      </c>
      <c r="D3669" t="s">
        <v>22</v>
      </c>
      <c r="E3669" t="s">
        <v>14334</v>
      </c>
      <c r="F3669" t="s">
        <v>13347</v>
      </c>
      <c r="G3669" t="s">
        <v>22</v>
      </c>
      <c r="H3669" t="s">
        <v>22</v>
      </c>
      <c r="I3669" t="s">
        <v>22</v>
      </c>
      <c r="J3669" t="s">
        <v>22</v>
      </c>
      <c r="K3669" t="s">
        <v>22</v>
      </c>
      <c r="L3669" t="s">
        <v>22</v>
      </c>
      <c r="M3669" t="s">
        <v>18624</v>
      </c>
      <c r="N3669" t="s">
        <v>22</v>
      </c>
      <c r="O3669" t="s">
        <v>22</v>
      </c>
    </row>
    <row r="3670" spans="1:15" x14ac:dyDescent="0.35">
      <c r="A3670" t="s">
        <v>10855</v>
      </c>
      <c r="B3670" t="s">
        <v>18625</v>
      </c>
      <c r="C3670" t="s">
        <v>22</v>
      </c>
      <c r="D3670" t="s">
        <v>22</v>
      </c>
      <c r="E3670" t="s">
        <v>14334</v>
      </c>
      <c r="F3670" t="s">
        <v>13347</v>
      </c>
      <c r="G3670" t="s">
        <v>22</v>
      </c>
      <c r="H3670" t="s">
        <v>22</v>
      </c>
      <c r="I3670" t="s">
        <v>22</v>
      </c>
      <c r="J3670" t="s">
        <v>22</v>
      </c>
      <c r="K3670" t="s">
        <v>22</v>
      </c>
      <c r="L3670" t="s">
        <v>22</v>
      </c>
      <c r="M3670" t="s">
        <v>18625</v>
      </c>
      <c r="N3670" t="s">
        <v>22</v>
      </c>
      <c r="O3670" t="s">
        <v>22</v>
      </c>
    </row>
    <row r="3671" spans="1:15" x14ac:dyDescent="0.35">
      <c r="A3671" t="s">
        <v>10855</v>
      </c>
      <c r="B3671" t="s">
        <v>18626</v>
      </c>
      <c r="C3671" t="s">
        <v>22</v>
      </c>
      <c r="D3671" t="s">
        <v>22</v>
      </c>
      <c r="E3671" t="s">
        <v>14334</v>
      </c>
      <c r="F3671" t="s">
        <v>13347</v>
      </c>
      <c r="G3671" t="s">
        <v>22</v>
      </c>
      <c r="H3671" t="s">
        <v>22</v>
      </c>
      <c r="I3671" t="s">
        <v>22</v>
      </c>
      <c r="J3671" t="s">
        <v>22</v>
      </c>
      <c r="K3671" t="s">
        <v>22</v>
      </c>
      <c r="L3671" t="s">
        <v>22</v>
      </c>
      <c r="M3671" t="s">
        <v>18626</v>
      </c>
      <c r="N3671" t="s">
        <v>22</v>
      </c>
      <c r="O3671" t="s">
        <v>22</v>
      </c>
    </row>
    <row r="3672" spans="1:15" x14ac:dyDescent="0.35">
      <c r="A3672" t="s">
        <v>10855</v>
      </c>
      <c r="B3672" t="s">
        <v>18627</v>
      </c>
      <c r="C3672" t="s">
        <v>22</v>
      </c>
      <c r="D3672" t="s">
        <v>22</v>
      </c>
      <c r="E3672" t="s">
        <v>14334</v>
      </c>
      <c r="F3672" t="s">
        <v>13347</v>
      </c>
      <c r="G3672" t="s">
        <v>22</v>
      </c>
      <c r="H3672" t="s">
        <v>22</v>
      </c>
      <c r="I3672" t="s">
        <v>22</v>
      </c>
      <c r="J3672" t="s">
        <v>22</v>
      </c>
      <c r="K3672" t="s">
        <v>22</v>
      </c>
      <c r="L3672" t="s">
        <v>22</v>
      </c>
      <c r="M3672" t="s">
        <v>18627</v>
      </c>
      <c r="N3672" t="s">
        <v>22</v>
      </c>
      <c r="O3672" t="s">
        <v>22</v>
      </c>
    </row>
    <row r="3673" spans="1:15" x14ac:dyDescent="0.35">
      <c r="A3673" t="s">
        <v>10855</v>
      </c>
      <c r="B3673" t="s">
        <v>18628</v>
      </c>
      <c r="C3673" t="s">
        <v>22</v>
      </c>
      <c r="D3673" t="s">
        <v>22</v>
      </c>
      <c r="E3673" t="s">
        <v>14334</v>
      </c>
      <c r="F3673" t="s">
        <v>13347</v>
      </c>
      <c r="G3673" t="s">
        <v>22</v>
      </c>
      <c r="H3673" t="s">
        <v>22</v>
      </c>
      <c r="I3673" t="s">
        <v>22</v>
      </c>
      <c r="J3673" t="s">
        <v>22</v>
      </c>
      <c r="K3673" t="s">
        <v>22</v>
      </c>
      <c r="L3673" t="s">
        <v>22</v>
      </c>
      <c r="M3673" t="s">
        <v>18628</v>
      </c>
      <c r="N3673" t="s">
        <v>22</v>
      </c>
      <c r="O3673" t="s">
        <v>22</v>
      </c>
    </row>
    <row r="3674" spans="1:15" x14ac:dyDescent="0.35">
      <c r="A3674" t="s">
        <v>10855</v>
      </c>
      <c r="B3674" t="s">
        <v>18629</v>
      </c>
      <c r="C3674" t="s">
        <v>22</v>
      </c>
      <c r="D3674" t="s">
        <v>22</v>
      </c>
      <c r="E3674" t="s">
        <v>14334</v>
      </c>
      <c r="F3674" t="s">
        <v>13347</v>
      </c>
      <c r="G3674" t="s">
        <v>22</v>
      </c>
      <c r="H3674" t="s">
        <v>22</v>
      </c>
      <c r="I3674" t="s">
        <v>22</v>
      </c>
      <c r="J3674" t="s">
        <v>22</v>
      </c>
      <c r="K3674" t="s">
        <v>22</v>
      </c>
      <c r="L3674" t="s">
        <v>22</v>
      </c>
      <c r="M3674" t="s">
        <v>18629</v>
      </c>
      <c r="N3674" t="s">
        <v>22</v>
      </c>
      <c r="O3674" t="s">
        <v>22</v>
      </c>
    </row>
    <row r="3675" spans="1:15" x14ac:dyDescent="0.35">
      <c r="A3675" t="s">
        <v>10855</v>
      </c>
      <c r="B3675" t="s">
        <v>18630</v>
      </c>
      <c r="C3675" t="s">
        <v>22</v>
      </c>
      <c r="D3675" t="s">
        <v>22</v>
      </c>
      <c r="E3675" t="s">
        <v>14334</v>
      </c>
      <c r="F3675" t="s">
        <v>13347</v>
      </c>
      <c r="G3675" t="s">
        <v>22</v>
      </c>
      <c r="H3675" t="s">
        <v>22</v>
      </c>
      <c r="I3675" t="s">
        <v>22</v>
      </c>
      <c r="J3675" t="s">
        <v>22</v>
      </c>
      <c r="K3675" t="s">
        <v>22</v>
      </c>
      <c r="L3675" t="s">
        <v>22</v>
      </c>
      <c r="M3675" t="s">
        <v>18630</v>
      </c>
      <c r="N3675" t="s">
        <v>22</v>
      </c>
      <c r="O3675" t="s">
        <v>22</v>
      </c>
    </row>
    <row r="3676" spans="1:15" x14ac:dyDescent="0.35">
      <c r="A3676" t="s">
        <v>10855</v>
      </c>
      <c r="B3676" t="s">
        <v>18631</v>
      </c>
      <c r="C3676" t="s">
        <v>22</v>
      </c>
      <c r="D3676" t="s">
        <v>22</v>
      </c>
      <c r="E3676" t="s">
        <v>14334</v>
      </c>
      <c r="F3676" t="s">
        <v>13347</v>
      </c>
      <c r="G3676" t="s">
        <v>22</v>
      </c>
      <c r="H3676" t="s">
        <v>22</v>
      </c>
      <c r="I3676" t="s">
        <v>22</v>
      </c>
      <c r="J3676" t="s">
        <v>22</v>
      </c>
      <c r="K3676" t="s">
        <v>22</v>
      </c>
      <c r="L3676" t="s">
        <v>22</v>
      </c>
      <c r="M3676" t="s">
        <v>18631</v>
      </c>
      <c r="N3676" t="s">
        <v>22</v>
      </c>
      <c r="O3676" t="s">
        <v>22</v>
      </c>
    </row>
    <row r="3677" spans="1:15" x14ac:dyDescent="0.35">
      <c r="A3677" t="s">
        <v>10855</v>
      </c>
      <c r="B3677" t="s">
        <v>18632</v>
      </c>
      <c r="C3677" t="s">
        <v>22</v>
      </c>
      <c r="D3677" t="s">
        <v>22</v>
      </c>
      <c r="E3677" t="s">
        <v>13352</v>
      </c>
      <c r="F3677" t="s">
        <v>13347</v>
      </c>
      <c r="G3677" t="s">
        <v>22</v>
      </c>
      <c r="H3677" t="s">
        <v>7054</v>
      </c>
      <c r="I3677" t="s">
        <v>22</v>
      </c>
      <c r="J3677" t="s">
        <v>22</v>
      </c>
      <c r="K3677" t="s">
        <v>22</v>
      </c>
      <c r="L3677" t="s">
        <v>22</v>
      </c>
      <c r="M3677" t="s">
        <v>18632</v>
      </c>
      <c r="N3677" t="s">
        <v>22</v>
      </c>
      <c r="O3677" t="s">
        <v>22</v>
      </c>
    </row>
    <row r="3678" spans="1:15" x14ac:dyDescent="0.35">
      <c r="A3678" t="s">
        <v>10855</v>
      </c>
      <c r="B3678" t="s">
        <v>18633</v>
      </c>
      <c r="C3678" t="s">
        <v>22</v>
      </c>
      <c r="D3678" t="s">
        <v>22</v>
      </c>
      <c r="E3678" t="s">
        <v>14334</v>
      </c>
      <c r="F3678" t="s">
        <v>13347</v>
      </c>
      <c r="G3678" t="s">
        <v>22</v>
      </c>
      <c r="H3678" t="s">
        <v>22</v>
      </c>
      <c r="I3678" t="s">
        <v>22</v>
      </c>
      <c r="J3678" t="s">
        <v>22</v>
      </c>
      <c r="K3678" t="s">
        <v>22</v>
      </c>
      <c r="L3678" t="s">
        <v>22</v>
      </c>
      <c r="M3678" t="s">
        <v>18633</v>
      </c>
      <c r="N3678" t="s">
        <v>22</v>
      </c>
      <c r="O3678" t="s">
        <v>22</v>
      </c>
    </row>
    <row r="3679" spans="1:15" x14ac:dyDescent="0.35">
      <c r="A3679" t="s">
        <v>10855</v>
      </c>
      <c r="B3679" t="s">
        <v>11710</v>
      </c>
      <c r="C3679" t="s">
        <v>22</v>
      </c>
      <c r="D3679" t="s">
        <v>22</v>
      </c>
      <c r="E3679" t="s">
        <v>14951</v>
      </c>
      <c r="F3679" t="s">
        <v>13347</v>
      </c>
      <c r="G3679" t="s">
        <v>22</v>
      </c>
      <c r="H3679" t="s">
        <v>22</v>
      </c>
      <c r="I3679" t="s">
        <v>22</v>
      </c>
      <c r="J3679" t="s">
        <v>22</v>
      </c>
      <c r="K3679" t="s">
        <v>22</v>
      </c>
      <c r="L3679" t="s">
        <v>22</v>
      </c>
      <c r="M3679" t="s">
        <v>11710</v>
      </c>
      <c r="N3679" t="s">
        <v>22</v>
      </c>
      <c r="O3679" t="s">
        <v>22</v>
      </c>
    </row>
    <row r="3680" spans="1:15" x14ac:dyDescent="0.35">
      <c r="A3680" t="s">
        <v>10855</v>
      </c>
      <c r="B3680" t="s">
        <v>18634</v>
      </c>
      <c r="C3680" t="s">
        <v>22</v>
      </c>
      <c r="D3680" t="s">
        <v>22</v>
      </c>
      <c r="E3680" t="s">
        <v>14334</v>
      </c>
      <c r="F3680" t="s">
        <v>13347</v>
      </c>
      <c r="G3680" t="s">
        <v>22</v>
      </c>
      <c r="H3680" t="s">
        <v>22</v>
      </c>
      <c r="I3680" t="s">
        <v>22</v>
      </c>
      <c r="J3680" t="s">
        <v>22</v>
      </c>
      <c r="K3680" t="s">
        <v>22</v>
      </c>
      <c r="L3680" t="s">
        <v>22</v>
      </c>
      <c r="M3680" t="s">
        <v>18634</v>
      </c>
      <c r="N3680" t="s">
        <v>22</v>
      </c>
      <c r="O3680" t="s">
        <v>22</v>
      </c>
    </row>
    <row r="3681" spans="1:15" x14ac:dyDescent="0.35">
      <c r="A3681" t="s">
        <v>10855</v>
      </c>
      <c r="B3681" t="s">
        <v>18635</v>
      </c>
      <c r="C3681" t="s">
        <v>22</v>
      </c>
      <c r="D3681" t="s">
        <v>22</v>
      </c>
      <c r="E3681" t="s">
        <v>13352</v>
      </c>
      <c r="F3681" t="s">
        <v>13351</v>
      </c>
      <c r="G3681" t="s">
        <v>22</v>
      </c>
      <c r="H3681" t="s">
        <v>22</v>
      </c>
      <c r="I3681" t="s">
        <v>22</v>
      </c>
      <c r="J3681" t="s">
        <v>22</v>
      </c>
      <c r="K3681" t="s">
        <v>22</v>
      </c>
      <c r="L3681" t="s">
        <v>22</v>
      </c>
      <c r="M3681" t="s">
        <v>18635</v>
      </c>
      <c r="N3681" t="s">
        <v>22</v>
      </c>
      <c r="O3681" t="s">
        <v>22</v>
      </c>
    </row>
    <row r="3682" spans="1:15" x14ac:dyDescent="0.35">
      <c r="A3682" t="s">
        <v>10855</v>
      </c>
      <c r="B3682" t="s">
        <v>18636</v>
      </c>
      <c r="C3682" t="s">
        <v>22</v>
      </c>
      <c r="D3682" t="s">
        <v>22</v>
      </c>
      <c r="E3682" t="s">
        <v>13352</v>
      </c>
      <c r="F3682" t="s">
        <v>13351</v>
      </c>
      <c r="G3682" t="s">
        <v>22</v>
      </c>
      <c r="H3682" t="s">
        <v>22</v>
      </c>
      <c r="I3682" t="s">
        <v>22</v>
      </c>
      <c r="J3682" t="s">
        <v>22</v>
      </c>
      <c r="K3682" t="s">
        <v>22</v>
      </c>
      <c r="L3682" t="s">
        <v>22</v>
      </c>
      <c r="M3682" t="s">
        <v>18636</v>
      </c>
      <c r="N3682" t="s">
        <v>22</v>
      </c>
      <c r="O3682" t="s">
        <v>22</v>
      </c>
    </row>
    <row r="3683" spans="1:15" x14ac:dyDescent="0.35">
      <c r="A3683" t="s">
        <v>10855</v>
      </c>
      <c r="B3683" t="s">
        <v>18637</v>
      </c>
      <c r="C3683" t="s">
        <v>22</v>
      </c>
      <c r="D3683" t="s">
        <v>22</v>
      </c>
      <c r="E3683" t="s">
        <v>14334</v>
      </c>
      <c r="F3683" t="s">
        <v>13347</v>
      </c>
      <c r="G3683" t="s">
        <v>22</v>
      </c>
      <c r="H3683" t="s">
        <v>22</v>
      </c>
      <c r="I3683" t="s">
        <v>22</v>
      </c>
      <c r="J3683" t="s">
        <v>22</v>
      </c>
      <c r="K3683" t="s">
        <v>22</v>
      </c>
      <c r="L3683" t="s">
        <v>22</v>
      </c>
      <c r="M3683" t="s">
        <v>18637</v>
      </c>
      <c r="N3683" t="s">
        <v>22</v>
      </c>
      <c r="O3683" t="s">
        <v>22</v>
      </c>
    </row>
    <row r="3684" spans="1:15" x14ac:dyDescent="0.35">
      <c r="A3684" t="s">
        <v>10855</v>
      </c>
      <c r="B3684" t="s">
        <v>18638</v>
      </c>
      <c r="C3684" t="s">
        <v>22</v>
      </c>
      <c r="D3684" t="s">
        <v>22</v>
      </c>
      <c r="E3684" t="s">
        <v>13352</v>
      </c>
      <c r="F3684" t="s">
        <v>13347</v>
      </c>
      <c r="G3684" t="s">
        <v>22</v>
      </c>
      <c r="H3684" t="s">
        <v>7052</v>
      </c>
      <c r="I3684" t="s">
        <v>22</v>
      </c>
      <c r="J3684" t="s">
        <v>22</v>
      </c>
      <c r="K3684" t="s">
        <v>22</v>
      </c>
      <c r="L3684" t="s">
        <v>22</v>
      </c>
      <c r="M3684" t="s">
        <v>18638</v>
      </c>
      <c r="N3684" t="s">
        <v>22</v>
      </c>
      <c r="O3684" t="s">
        <v>22</v>
      </c>
    </row>
    <row r="3685" spans="1:15" x14ac:dyDescent="0.35">
      <c r="A3685" t="s">
        <v>10855</v>
      </c>
      <c r="B3685" t="s">
        <v>18639</v>
      </c>
      <c r="C3685" t="s">
        <v>22</v>
      </c>
      <c r="D3685" t="s">
        <v>22</v>
      </c>
      <c r="E3685" t="s">
        <v>14334</v>
      </c>
      <c r="F3685" t="s">
        <v>13347</v>
      </c>
      <c r="G3685" t="s">
        <v>22</v>
      </c>
      <c r="H3685" t="s">
        <v>22</v>
      </c>
      <c r="I3685" t="s">
        <v>22</v>
      </c>
      <c r="J3685" t="s">
        <v>22</v>
      </c>
      <c r="K3685" t="s">
        <v>22</v>
      </c>
      <c r="L3685" t="s">
        <v>22</v>
      </c>
      <c r="M3685" t="s">
        <v>18639</v>
      </c>
      <c r="N3685" t="s">
        <v>22</v>
      </c>
      <c r="O3685" t="s">
        <v>22</v>
      </c>
    </row>
    <row r="3686" spans="1:15" x14ac:dyDescent="0.35">
      <c r="A3686" t="s">
        <v>10855</v>
      </c>
      <c r="B3686" t="s">
        <v>18640</v>
      </c>
      <c r="C3686" t="s">
        <v>22</v>
      </c>
      <c r="D3686" t="s">
        <v>22</v>
      </c>
      <c r="E3686" t="s">
        <v>14334</v>
      </c>
      <c r="F3686" t="s">
        <v>13347</v>
      </c>
      <c r="G3686" t="s">
        <v>22</v>
      </c>
      <c r="H3686" t="s">
        <v>22</v>
      </c>
      <c r="I3686" t="s">
        <v>22</v>
      </c>
      <c r="J3686" t="s">
        <v>22</v>
      </c>
      <c r="K3686" t="s">
        <v>22</v>
      </c>
      <c r="L3686" t="s">
        <v>22</v>
      </c>
      <c r="M3686" t="s">
        <v>18640</v>
      </c>
      <c r="N3686" t="s">
        <v>22</v>
      </c>
      <c r="O3686" t="s">
        <v>22</v>
      </c>
    </row>
    <row r="3687" spans="1:15" x14ac:dyDescent="0.35">
      <c r="A3687" t="s">
        <v>10855</v>
      </c>
      <c r="B3687" t="s">
        <v>18641</v>
      </c>
      <c r="C3687" t="s">
        <v>22</v>
      </c>
      <c r="D3687" t="s">
        <v>22</v>
      </c>
      <c r="E3687" t="s">
        <v>14334</v>
      </c>
      <c r="F3687" t="s">
        <v>13347</v>
      </c>
      <c r="G3687" t="s">
        <v>22</v>
      </c>
      <c r="H3687" t="s">
        <v>7052</v>
      </c>
      <c r="I3687" t="s">
        <v>22</v>
      </c>
      <c r="J3687" t="s">
        <v>22</v>
      </c>
      <c r="K3687" t="s">
        <v>22</v>
      </c>
      <c r="L3687" t="s">
        <v>22</v>
      </c>
      <c r="M3687" t="s">
        <v>18641</v>
      </c>
      <c r="N3687" t="s">
        <v>22</v>
      </c>
      <c r="O3687" t="s">
        <v>22</v>
      </c>
    </row>
    <row r="3688" spans="1:15" x14ac:dyDescent="0.35">
      <c r="A3688" t="s">
        <v>10855</v>
      </c>
      <c r="B3688" t="s">
        <v>18642</v>
      </c>
      <c r="C3688" t="s">
        <v>22</v>
      </c>
      <c r="D3688" t="s">
        <v>22</v>
      </c>
      <c r="E3688" t="s">
        <v>14334</v>
      </c>
      <c r="F3688" t="s">
        <v>13347</v>
      </c>
      <c r="G3688" t="s">
        <v>22</v>
      </c>
      <c r="H3688" t="s">
        <v>7052</v>
      </c>
      <c r="I3688" t="s">
        <v>22</v>
      </c>
      <c r="J3688" t="s">
        <v>22</v>
      </c>
      <c r="K3688" t="s">
        <v>22</v>
      </c>
      <c r="L3688" t="s">
        <v>22</v>
      </c>
      <c r="M3688" t="s">
        <v>18642</v>
      </c>
      <c r="N3688" t="s">
        <v>22</v>
      </c>
      <c r="O3688" t="s">
        <v>22</v>
      </c>
    </row>
    <row r="3689" spans="1:15" x14ac:dyDescent="0.35">
      <c r="A3689" t="s">
        <v>10855</v>
      </c>
      <c r="B3689" t="s">
        <v>18643</v>
      </c>
      <c r="C3689" t="s">
        <v>22</v>
      </c>
      <c r="D3689" t="s">
        <v>22</v>
      </c>
      <c r="E3689" t="s">
        <v>14334</v>
      </c>
      <c r="F3689" t="s">
        <v>13347</v>
      </c>
      <c r="G3689" t="s">
        <v>22</v>
      </c>
      <c r="H3689" t="s">
        <v>7052</v>
      </c>
      <c r="I3689" t="s">
        <v>22</v>
      </c>
      <c r="J3689" t="s">
        <v>22</v>
      </c>
      <c r="K3689" t="s">
        <v>22</v>
      </c>
      <c r="L3689" t="s">
        <v>22</v>
      </c>
      <c r="M3689" t="s">
        <v>18643</v>
      </c>
      <c r="N3689" t="s">
        <v>22</v>
      </c>
      <c r="O3689" t="s">
        <v>22</v>
      </c>
    </row>
    <row r="3690" spans="1:15" x14ac:dyDescent="0.35">
      <c r="A3690" t="s">
        <v>10855</v>
      </c>
      <c r="B3690" t="s">
        <v>18644</v>
      </c>
      <c r="C3690" t="s">
        <v>22</v>
      </c>
      <c r="D3690" t="s">
        <v>22</v>
      </c>
      <c r="E3690" t="s">
        <v>14334</v>
      </c>
      <c r="F3690" t="s">
        <v>13347</v>
      </c>
      <c r="G3690" t="s">
        <v>22</v>
      </c>
      <c r="H3690" t="s">
        <v>7052</v>
      </c>
      <c r="I3690" t="s">
        <v>22</v>
      </c>
      <c r="J3690" t="s">
        <v>22</v>
      </c>
      <c r="K3690" t="s">
        <v>22</v>
      </c>
      <c r="L3690" t="s">
        <v>22</v>
      </c>
      <c r="M3690" t="s">
        <v>18644</v>
      </c>
      <c r="N3690" t="s">
        <v>22</v>
      </c>
      <c r="O3690" t="s">
        <v>22</v>
      </c>
    </row>
    <row r="3691" spans="1:15" x14ac:dyDescent="0.35">
      <c r="A3691" t="s">
        <v>10855</v>
      </c>
      <c r="B3691" t="s">
        <v>18645</v>
      </c>
      <c r="C3691" t="s">
        <v>22</v>
      </c>
      <c r="D3691" t="s">
        <v>22</v>
      </c>
      <c r="E3691" t="s">
        <v>14334</v>
      </c>
      <c r="F3691" t="s">
        <v>13347</v>
      </c>
      <c r="G3691" t="s">
        <v>22</v>
      </c>
      <c r="H3691" t="s">
        <v>7052</v>
      </c>
      <c r="I3691" t="s">
        <v>22</v>
      </c>
      <c r="J3691" t="s">
        <v>22</v>
      </c>
      <c r="K3691" t="s">
        <v>22</v>
      </c>
      <c r="L3691" t="s">
        <v>22</v>
      </c>
      <c r="M3691" t="s">
        <v>18645</v>
      </c>
      <c r="N3691" t="s">
        <v>22</v>
      </c>
      <c r="O3691" t="s">
        <v>22</v>
      </c>
    </row>
    <row r="3692" spans="1:15" x14ac:dyDescent="0.35">
      <c r="A3692" t="s">
        <v>10855</v>
      </c>
      <c r="B3692" t="s">
        <v>18646</v>
      </c>
      <c r="C3692" t="s">
        <v>22</v>
      </c>
      <c r="D3692" t="s">
        <v>22</v>
      </c>
      <c r="E3692" t="s">
        <v>14334</v>
      </c>
      <c r="F3692" t="s">
        <v>13347</v>
      </c>
      <c r="G3692" t="s">
        <v>22</v>
      </c>
      <c r="H3692" t="s">
        <v>7052</v>
      </c>
      <c r="I3692" t="s">
        <v>22</v>
      </c>
      <c r="J3692" t="s">
        <v>22</v>
      </c>
      <c r="K3692" t="s">
        <v>22</v>
      </c>
      <c r="L3692" t="s">
        <v>22</v>
      </c>
      <c r="M3692" t="s">
        <v>18646</v>
      </c>
      <c r="N3692" t="s">
        <v>22</v>
      </c>
      <c r="O3692" t="s">
        <v>22</v>
      </c>
    </row>
    <row r="3693" spans="1:15" x14ac:dyDescent="0.35">
      <c r="A3693" t="s">
        <v>11163</v>
      </c>
      <c r="B3693" t="s">
        <v>18647</v>
      </c>
      <c r="C3693" t="s">
        <v>22</v>
      </c>
      <c r="D3693" t="s">
        <v>22</v>
      </c>
      <c r="E3693" t="s">
        <v>14334</v>
      </c>
      <c r="F3693" t="s">
        <v>13347</v>
      </c>
      <c r="G3693" t="s">
        <v>22</v>
      </c>
      <c r="H3693" t="s">
        <v>22</v>
      </c>
      <c r="I3693" t="s">
        <v>22</v>
      </c>
      <c r="J3693" t="s">
        <v>22</v>
      </c>
      <c r="K3693" t="s">
        <v>22</v>
      </c>
      <c r="L3693" t="s">
        <v>22</v>
      </c>
      <c r="M3693" t="s">
        <v>18647</v>
      </c>
      <c r="N3693" t="s">
        <v>22</v>
      </c>
      <c r="O3693" t="s">
        <v>22</v>
      </c>
    </row>
    <row r="3694" spans="1:15" x14ac:dyDescent="0.35">
      <c r="A3694" t="s">
        <v>11163</v>
      </c>
      <c r="B3694" t="s">
        <v>18648</v>
      </c>
      <c r="C3694" t="s">
        <v>22</v>
      </c>
      <c r="D3694" t="s">
        <v>22</v>
      </c>
      <c r="E3694" t="s">
        <v>14334</v>
      </c>
      <c r="F3694" t="s">
        <v>13347</v>
      </c>
      <c r="G3694" t="s">
        <v>22</v>
      </c>
      <c r="H3694" t="s">
        <v>7052</v>
      </c>
      <c r="I3694" t="s">
        <v>22</v>
      </c>
      <c r="J3694" t="s">
        <v>22</v>
      </c>
      <c r="K3694" t="s">
        <v>22</v>
      </c>
      <c r="L3694" t="s">
        <v>22</v>
      </c>
      <c r="M3694" t="s">
        <v>18648</v>
      </c>
      <c r="N3694" t="s">
        <v>22</v>
      </c>
      <c r="O3694" t="s">
        <v>22</v>
      </c>
    </row>
  </sheetData>
  <autoFilter ref="A1:O3694" xr:uid="{2B054830-8FD2-4991-B4F3-6589E6F6823A}">
    <sortState xmlns:xlrd2="http://schemas.microsoft.com/office/spreadsheetml/2017/richdata2" ref="A2:O3694">
      <sortCondition ref="A1:A3694"/>
    </sortState>
  </autoFilter>
  <phoneticPr fontId="15" type="noConversion"/>
  <conditionalFormatting sqref="M1:M84 M87:M472 M474:M476 M478:M492 M494:M542 M544:M570 M572:M817 M829:M839 M842:M855 M857:M1140 M1143:M1286 M1297 M1305:M1338 M1341:M1361 M1364:M1373 M1377:M1409 M1411:M1445 B1412:B1414 M1452:M1473 M1477:M1485 M1487:M1493 M1498:M1546 M1551:M1577 M1584:M1614 M1616:M1646 M1657:M1711 M1724:M1730 M1734 M1738:M1759 M1764:M1785 M1787:M1789 M1792:M1859 M1864:M1938 B1866 B1868:B1869 B1918:B1923 B1937:B1938 M1940:M1986 M1989:M2069 M2094:M2238 M2241:M2516 M2521:M2541 M2546:M2559 M2561:M2572 M2577:M2987 M2989:M2996 M3074:M3108 M3110:M3228 B3213 M3231:M3534 M3536:M3618 M3633:M3661 M3694:M1048576">
    <cfRule type="expression" dxfId="33" priority="7">
      <formula>COUNTIF(B:B,B1)&gt;1</formula>
    </cfRule>
  </conditionalFormatting>
  <pageMargins left="0.7" right="0.7" top="0.75" bottom="0.75" header="0.3" footer="0.3"/>
  <pageSetup paperSize="9" orientation="portrait" horizontalDpi="4294967293"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71" activePane="bottomLeft" state="frozen"/>
      <selection pane="bottomLeft" activeCell="A71" sqref="A71"/>
    </sheetView>
  </sheetViews>
  <sheetFormatPr defaultColWidth="10.81640625" defaultRowHeight="14.5" x14ac:dyDescent="0.35"/>
  <cols>
    <col min="1" max="1" width="65.54296875" customWidth="1"/>
    <col min="2" max="2" width="23" customWidth="1"/>
  </cols>
  <sheetData>
    <row r="1" spans="1:2" x14ac:dyDescent="0.35">
      <c r="A1" t="s">
        <v>18649</v>
      </c>
      <c r="B1" t="s">
        <v>1737</v>
      </c>
    </row>
    <row r="2" spans="1:2" x14ac:dyDescent="0.35">
      <c r="A2" t="s">
        <v>18650</v>
      </c>
      <c r="B2" t="s">
        <v>18650</v>
      </c>
    </row>
    <row r="3" spans="1:2" x14ac:dyDescent="0.35">
      <c r="A3" t="s">
        <v>86</v>
      </c>
      <c r="B3" t="s">
        <v>86</v>
      </c>
    </row>
    <row r="4" spans="1:2" x14ac:dyDescent="0.35">
      <c r="A4" t="s">
        <v>18651</v>
      </c>
      <c r="B4" t="s">
        <v>18651</v>
      </c>
    </row>
    <row r="5" spans="1:2" x14ac:dyDescent="0.35">
      <c r="A5" t="s">
        <v>18652</v>
      </c>
      <c r="B5" t="s">
        <v>18652</v>
      </c>
    </row>
    <row r="6" spans="1:2" x14ac:dyDescent="0.35">
      <c r="A6" t="s">
        <v>18653</v>
      </c>
      <c r="B6" t="s">
        <v>18653</v>
      </c>
    </row>
    <row r="7" spans="1:2" x14ac:dyDescent="0.35">
      <c r="A7" t="s">
        <v>18654</v>
      </c>
      <c r="B7" t="s">
        <v>18655</v>
      </c>
    </row>
    <row r="8" spans="1:2" x14ac:dyDescent="0.35">
      <c r="A8" t="s">
        <v>9759</v>
      </c>
      <c r="B8" t="s">
        <v>9759</v>
      </c>
    </row>
    <row r="9" spans="1:2" x14ac:dyDescent="0.35">
      <c r="A9" t="s">
        <v>180</v>
      </c>
      <c r="B9" t="s">
        <v>180</v>
      </c>
    </row>
    <row r="10" spans="1:2" x14ac:dyDescent="0.35">
      <c r="A10" t="s">
        <v>18656</v>
      </c>
      <c r="B10" t="s">
        <v>18656</v>
      </c>
    </row>
    <row r="11" spans="1:2" x14ac:dyDescent="0.35">
      <c r="A11" t="s">
        <v>18657</v>
      </c>
      <c r="B11" t="s">
        <v>18657</v>
      </c>
    </row>
    <row r="12" spans="1:2" x14ac:dyDescent="0.35">
      <c r="A12" t="s">
        <v>13598</v>
      </c>
      <c r="B12" t="s">
        <v>13598</v>
      </c>
    </row>
    <row r="13" spans="1:2" x14ac:dyDescent="0.35">
      <c r="A13" t="s">
        <v>11191</v>
      </c>
      <c r="B13" t="s">
        <v>11191</v>
      </c>
    </row>
    <row r="14" spans="1:2" x14ac:dyDescent="0.35">
      <c r="A14" t="s">
        <v>18658</v>
      </c>
      <c r="B14" t="s">
        <v>18659</v>
      </c>
    </row>
    <row r="15" spans="1:2" x14ac:dyDescent="0.35">
      <c r="A15" t="s">
        <v>18660</v>
      </c>
      <c r="B15" t="s">
        <v>18660</v>
      </c>
    </row>
    <row r="16" spans="1:2" x14ac:dyDescent="0.35">
      <c r="A16" t="s">
        <v>18661</v>
      </c>
      <c r="B16" t="s">
        <v>18661</v>
      </c>
    </row>
    <row r="17" spans="1:2" x14ac:dyDescent="0.35">
      <c r="A17" t="s">
        <v>216</v>
      </c>
      <c r="B17" t="s">
        <v>216</v>
      </c>
    </row>
    <row r="18" spans="1:2" x14ac:dyDescent="0.35">
      <c r="A18" t="s">
        <v>88</v>
      </c>
      <c r="B18" t="s">
        <v>88</v>
      </c>
    </row>
    <row r="19" spans="1:2" x14ac:dyDescent="0.35">
      <c r="A19" t="s">
        <v>18662</v>
      </c>
      <c r="B19" t="s">
        <v>18662</v>
      </c>
    </row>
    <row r="20" spans="1:2" x14ac:dyDescent="0.35">
      <c r="A20" t="s">
        <v>9822</v>
      </c>
      <c r="B20" t="s">
        <v>9822</v>
      </c>
    </row>
    <row r="21" spans="1:2" x14ac:dyDescent="0.35">
      <c r="A21" t="s">
        <v>18663</v>
      </c>
      <c r="B21" t="s">
        <v>18663</v>
      </c>
    </row>
    <row r="22" spans="1:2" x14ac:dyDescent="0.35">
      <c r="A22" t="s">
        <v>18664</v>
      </c>
      <c r="B22" t="s">
        <v>18664</v>
      </c>
    </row>
    <row r="23" spans="1:2" x14ac:dyDescent="0.35">
      <c r="A23" t="s">
        <v>18665</v>
      </c>
      <c r="B23" t="s">
        <v>18665</v>
      </c>
    </row>
    <row r="24" spans="1:2" x14ac:dyDescent="0.35">
      <c r="A24" t="s">
        <v>18666</v>
      </c>
      <c r="B24" t="s">
        <v>18666</v>
      </c>
    </row>
    <row r="25" spans="1:2" x14ac:dyDescent="0.35">
      <c r="A25" t="s">
        <v>18667</v>
      </c>
      <c r="B25" t="s">
        <v>18667</v>
      </c>
    </row>
    <row r="26" spans="1:2" x14ac:dyDescent="0.35">
      <c r="A26" t="s">
        <v>18668</v>
      </c>
      <c r="B26" t="s">
        <v>18668</v>
      </c>
    </row>
    <row r="27" spans="1:2" x14ac:dyDescent="0.35">
      <c r="A27" t="s">
        <v>18669</v>
      </c>
      <c r="B27" t="s">
        <v>18669</v>
      </c>
    </row>
    <row r="28" spans="1:2" x14ac:dyDescent="0.35">
      <c r="A28" t="s">
        <v>18670</v>
      </c>
      <c r="B28" t="s">
        <v>18670</v>
      </c>
    </row>
    <row r="29" spans="1:2" x14ac:dyDescent="0.35">
      <c r="A29" t="s">
        <v>18671</v>
      </c>
      <c r="B29" t="s">
        <v>18671</v>
      </c>
    </row>
    <row r="30" spans="1:2" x14ac:dyDescent="0.35">
      <c r="A30" t="s">
        <v>18672</v>
      </c>
      <c r="B30" t="s">
        <v>18672</v>
      </c>
    </row>
    <row r="31" spans="1:2" x14ac:dyDescent="0.35">
      <c r="A31" t="s">
        <v>9659</v>
      </c>
      <c r="B31" t="s">
        <v>9659</v>
      </c>
    </row>
    <row r="32" spans="1:2" x14ac:dyDescent="0.35">
      <c r="A32" t="s">
        <v>18673</v>
      </c>
      <c r="B32" t="s">
        <v>18673</v>
      </c>
    </row>
    <row r="33" spans="1:2" x14ac:dyDescent="0.35">
      <c r="A33" t="s">
        <v>18674</v>
      </c>
      <c r="B33" t="s">
        <v>18674</v>
      </c>
    </row>
    <row r="34" spans="1:2" x14ac:dyDescent="0.35">
      <c r="A34" t="s">
        <v>18675</v>
      </c>
      <c r="B34" t="s">
        <v>18675</v>
      </c>
    </row>
    <row r="35" spans="1:2" x14ac:dyDescent="0.35">
      <c r="A35" t="s">
        <v>18676</v>
      </c>
      <c r="B35" t="s">
        <v>18677</v>
      </c>
    </row>
    <row r="36" spans="1:2" x14ac:dyDescent="0.35">
      <c r="A36" t="s">
        <v>18676</v>
      </c>
      <c r="B36" t="s">
        <v>18678</v>
      </c>
    </row>
    <row r="37" spans="1:2" x14ac:dyDescent="0.35">
      <c r="A37" t="s">
        <v>18679</v>
      </c>
      <c r="B37" t="s">
        <v>18679</v>
      </c>
    </row>
    <row r="38" spans="1:2" x14ac:dyDescent="0.35">
      <c r="A38" t="s">
        <v>112</v>
      </c>
      <c r="B38" t="s">
        <v>112</v>
      </c>
    </row>
    <row r="39" spans="1:2" x14ac:dyDescent="0.35">
      <c r="A39" t="s">
        <v>18680</v>
      </c>
      <c r="B39" t="s">
        <v>18680</v>
      </c>
    </row>
    <row r="40" spans="1:2" x14ac:dyDescent="0.35">
      <c r="A40" t="s">
        <v>11193</v>
      </c>
      <c r="B40" t="s">
        <v>11193</v>
      </c>
    </row>
    <row r="41" spans="1:2" x14ac:dyDescent="0.35">
      <c r="A41" t="s">
        <v>18681</v>
      </c>
      <c r="B41" t="s">
        <v>18681</v>
      </c>
    </row>
    <row r="42" spans="1:2" x14ac:dyDescent="0.35">
      <c r="A42" t="s">
        <v>18682</v>
      </c>
      <c r="B42" t="s">
        <v>18682</v>
      </c>
    </row>
    <row r="43" spans="1:2" x14ac:dyDescent="0.35">
      <c r="A43" t="s">
        <v>18683</v>
      </c>
      <c r="B43" t="s">
        <v>18684</v>
      </c>
    </row>
    <row r="44" spans="1:2" x14ac:dyDescent="0.35">
      <c r="A44" t="s">
        <v>18685</v>
      </c>
      <c r="B44" t="s">
        <v>18686</v>
      </c>
    </row>
    <row r="45" spans="1:2" x14ac:dyDescent="0.35">
      <c r="A45" t="s">
        <v>18685</v>
      </c>
      <c r="B45" t="s">
        <v>18683</v>
      </c>
    </row>
    <row r="46" spans="1:2" x14ac:dyDescent="0.35">
      <c r="A46" t="s">
        <v>18687</v>
      </c>
      <c r="B46" t="s">
        <v>18688</v>
      </c>
    </row>
    <row r="47" spans="1:2" x14ac:dyDescent="0.35">
      <c r="A47" t="s">
        <v>18687</v>
      </c>
      <c r="B47" t="s">
        <v>18689</v>
      </c>
    </row>
    <row r="48" spans="1:2" x14ac:dyDescent="0.35">
      <c r="A48" t="s">
        <v>18687</v>
      </c>
      <c r="B48" t="s">
        <v>18690</v>
      </c>
    </row>
    <row r="49" spans="1:2" x14ac:dyDescent="0.35">
      <c r="A49" t="s">
        <v>18691</v>
      </c>
      <c r="B49" t="s">
        <v>18652</v>
      </c>
    </row>
    <row r="50" spans="1:2" x14ac:dyDescent="0.35">
      <c r="A50" t="s">
        <v>18691</v>
      </c>
      <c r="B50" t="s">
        <v>18692</v>
      </c>
    </row>
    <row r="51" spans="1:2" x14ac:dyDescent="0.35">
      <c r="A51" t="s">
        <v>18691</v>
      </c>
      <c r="B51" t="s">
        <v>18684</v>
      </c>
    </row>
    <row r="52" spans="1:2" x14ac:dyDescent="0.35">
      <c r="A52" t="s">
        <v>18691</v>
      </c>
      <c r="B52" t="s">
        <v>18669</v>
      </c>
    </row>
    <row r="53" spans="1:2" x14ac:dyDescent="0.35">
      <c r="A53" t="s">
        <v>18693</v>
      </c>
      <c r="B53" t="s">
        <v>18693</v>
      </c>
    </row>
    <row r="54" spans="1:2" x14ac:dyDescent="0.35">
      <c r="A54" t="s">
        <v>18694</v>
      </c>
      <c r="B54" t="s">
        <v>18694</v>
      </c>
    </row>
    <row r="55" spans="1:2" x14ac:dyDescent="0.35">
      <c r="A55" t="s">
        <v>18695</v>
      </c>
      <c r="B55" t="s">
        <v>18695</v>
      </c>
    </row>
    <row r="56" spans="1:2" x14ac:dyDescent="0.35">
      <c r="A56" t="s">
        <v>18696</v>
      </c>
      <c r="B56" t="s">
        <v>18696</v>
      </c>
    </row>
    <row r="57" spans="1:2" x14ac:dyDescent="0.35">
      <c r="A57" t="s">
        <v>490</v>
      </c>
      <c r="B57" t="s">
        <v>490</v>
      </c>
    </row>
    <row r="58" spans="1:2" x14ac:dyDescent="0.35">
      <c r="A58" t="s">
        <v>18697</v>
      </c>
      <c r="B58" t="s">
        <v>18697</v>
      </c>
    </row>
    <row r="59" spans="1:2" x14ac:dyDescent="0.35">
      <c r="A59" t="s">
        <v>18698</v>
      </c>
      <c r="B59" t="s">
        <v>18698</v>
      </c>
    </row>
    <row r="60" spans="1:2" x14ac:dyDescent="0.35">
      <c r="A60" t="s">
        <v>18699</v>
      </c>
      <c r="B60" t="s">
        <v>18699</v>
      </c>
    </row>
    <row r="61" spans="1:2" x14ac:dyDescent="0.35">
      <c r="A61" t="s">
        <v>18700</v>
      </c>
      <c r="B61" t="s">
        <v>18700</v>
      </c>
    </row>
    <row r="62" spans="1:2" x14ac:dyDescent="0.35">
      <c r="A62" t="s">
        <v>18701</v>
      </c>
      <c r="B62" t="s">
        <v>18701</v>
      </c>
    </row>
    <row r="63" spans="1:2" x14ac:dyDescent="0.35">
      <c r="A63" t="s">
        <v>92</v>
      </c>
      <c r="B63" t="s">
        <v>92</v>
      </c>
    </row>
    <row r="64" spans="1:2" x14ac:dyDescent="0.35">
      <c r="A64" t="s">
        <v>9707</v>
      </c>
      <c r="B64" t="s">
        <v>9707</v>
      </c>
    </row>
    <row r="65" spans="1:2" x14ac:dyDescent="0.35">
      <c r="A65" t="s">
        <v>18702</v>
      </c>
      <c r="B65" t="s">
        <v>18702</v>
      </c>
    </row>
    <row r="66" spans="1:2" x14ac:dyDescent="0.35">
      <c r="A66" t="s">
        <v>18703</v>
      </c>
      <c r="B66" t="s">
        <v>18703</v>
      </c>
    </row>
    <row r="67" spans="1:2" x14ac:dyDescent="0.35">
      <c r="A67" t="s">
        <v>675</v>
      </c>
      <c r="B67" t="s">
        <v>675</v>
      </c>
    </row>
    <row r="68" spans="1:2" x14ac:dyDescent="0.35">
      <c r="A68" t="s">
        <v>18704</v>
      </c>
      <c r="B68" t="s">
        <v>18704</v>
      </c>
    </row>
    <row r="69" spans="1:2" x14ac:dyDescent="0.35">
      <c r="A69" t="s">
        <v>18689</v>
      </c>
      <c r="B69" t="s">
        <v>18689</v>
      </c>
    </row>
    <row r="70" spans="1:2" x14ac:dyDescent="0.35">
      <c r="A70" t="s">
        <v>18705</v>
      </c>
      <c r="B70" t="s">
        <v>18705</v>
      </c>
    </row>
    <row r="71" spans="1:2" x14ac:dyDescent="0.35">
      <c r="A71" t="s">
        <v>18706</v>
      </c>
      <c r="B71" t="s">
        <v>18706</v>
      </c>
    </row>
    <row r="72" spans="1:2" x14ac:dyDescent="0.35">
      <c r="A72" t="s">
        <v>9686</v>
      </c>
      <c r="B72" t="s">
        <v>9686</v>
      </c>
    </row>
    <row r="73" spans="1:2" x14ac:dyDescent="0.35">
      <c r="B73" t="s">
        <v>18707</v>
      </c>
    </row>
    <row r="74" spans="1:2" x14ac:dyDescent="0.35">
      <c r="B74" t="s">
        <v>18708</v>
      </c>
    </row>
  </sheetData>
  <conditionalFormatting sqref="B2:B200">
    <cfRule type="expression" dxfId="32" priority="1">
      <formula>COUNTIF(B2,B:B)&gt;0</formula>
    </cfRule>
  </conditionalFormatting>
  <pageMargins left="0.7" right="0.7" top="0.75" bottom="0.75" header="0.3" footer="0.3"/>
  <pageSetup paperSize="9" orientation="portrait" horizontalDpi="300" verticalDpi="3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O405"/>
  <sheetViews>
    <sheetView zoomScale="55" zoomScaleNormal="55" workbookViewId="0">
      <pane ySplit="1" topLeftCell="A183" activePane="bottomLeft" state="frozen"/>
      <selection pane="bottomLeft" activeCell="C262" sqref="C262"/>
    </sheetView>
  </sheetViews>
  <sheetFormatPr defaultRowHeight="14.5" x14ac:dyDescent="0.35"/>
  <cols>
    <col min="3" max="3" width="40.1796875" customWidth="1"/>
    <col min="13" max="13" width="47.7265625" customWidth="1"/>
  </cols>
  <sheetData>
    <row r="1" spans="1:15" x14ac:dyDescent="0.35">
      <c r="A1" t="s">
        <v>18709</v>
      </c>
      <c r="B1" t="s">
        <v>1168</v>
      </c>
      <c r="C1" t="s">
        <v>1170</v>
      </c>
      <c r="D1" t="s">
        <v>1173</v>
      </c>
      <c r="E1" t="s">
        <v>1176</v>
      </c>
      <c r="F1" t="s">
        <v>14327</v>
      </c>
      <c r="G1" t="s">
        <v>1182</v>
      </c>
      <c r="H1" t="s">
        <v>1186</v>
      </c>
      <c r="I1" t="s">
        <v>1189</v>
      </c>
      <c r="J1" t="s">
        <v>1196</v>
      </c>
      <c r="K1" t="s">
        <v>1198</v>
      </c>
      <c r="L1" t="s">
        <v>1200</v>
      </c>
      <c r="M1" t="s">
        <v>14328</v>
      </c>
      <c r="N1" t="s">
        <v>14329</v>
      </c>
      <c r="O1" t="s">
        <v>14330</v>
      </c>
    </row>
    <row r="2" spans="1:15" x14ac:dyDescent="0.35">
      <c r="A2" t="s">
        <v>18710</v>
      </c>
      <c r="B2" t="s">
        <v>8761</v>
      </c>
      <c r="C2" t="s">
        <v>18711</v>
      </c>
      <c r="D2" t="s">
        <v>22</v>
      </c>
      <c r="E2" t="s">
        <v>22</v>
      </c>
      <c r="F2" t="s">
        <v>13109</v>
      </c>
      <c r="G2" t="s">
        <v>13110</v>
      </c>
      <c r="H2" t="s">
        <v>22</v>
      </c>
      <c r="I2" t="s">
        <v>22</v>
      </c>
      <c r="J2" t="s">
        <v>22</v>
      </c>
      <c r="K2" t="s">
        <v>22</v>
      </c>
      <c r="L2" t="s">
        <v>22</v>
      </c>
      <c r="M2" t="s">
        <v>14435</v>
      </c>
      <c r="N2" t="s">
        <v>22</v>
      </c>
      <c r="O2" t="s">
        <v>22</v>
      </c>
    </row>
    <row r="3" spans="1:15" x14ac:dyDescent="0.35">
      <c r="A3">
        <v>3</v>
      </c>
      <c r="B3" t="s">
        <v>8761</v>
      </c>
      <c r="C3" t="s">
        <v>18712</v>
      </c>
      <c r="D3" t="s">
        <v>22</v>
      </c>
      <c r="E3" t="s">
        <v>22</v>
      </c>
      <c r="F3" t="s">
        <v>13109</v>
      </c>
      <c r="G3" t="s">
        <v>13110</v>
      </c>
      <c r="H3" t="s">
        <v>22</v>
      </c>
      <c r="I3" t="s">
        <v>22</v>
      </c>
      <c r="J3" t="s">
        <v>22</v>
      </c>
      <c r="K3" t="s">
        <v>22</v>
      </c>
      <c r="L3" t="s">
        <v>22</v>
      </c>
      <c r="M3" t="s">
        <v>18712</v>
      </c>
      <c r="N3" t="s">
        <v>22</v>
      </c>
      <c r="O3" t="s">
        <v>22</v>
      </c>
    </row>
    <row r="4" spans="1:15" x14ac:dyDescent="0.35">
      <c r="A4" t="s">
        <v>18710</v>
      </c>
      <c r="B4" t="s">
        <v>8769</v>
      </c>
      <c r="C4" t="s">
        <v>18713</v>
      </c>
      <c r="D4" t="s">
        <v>22</v>
      </c>
      <c r="E4" t="s">
        <v>22</v>
      </c>
      <c r="F4" t="s">
        <v>13109</v>
      </c>
      <c r="G4" t="s">
        <v>13110</v>
      </c>
      <c r="H4" t="s">
        <v>22</v>
      </c>
      <c r="I4" t="s">
        <v>22</v>
      </c>
      <c r="J4" t="s">
        <v>22</v>
      </c>
      <c r="K4" t="s">
        <v>22</v>
      </c>
      <c r="L4" t="s">
        <v>22</v>
      </c>
      <c r="M4" t="s">
        <v>14681</v>
      </c>
      <c r="N4" t="s">
        <v>22</v>
      </c>
      <c r="O4" t="s">
        <v>22</v>
      </c>
    </row>
    <row r="5" spans="1:15" x14ac:dyDescent="0.35">
      <c r="A5" t="s">
        <v>18714</v>
      </c>
      <c r="B5" t="s">
        <v>8769</v>
      </c>
      <c r="C5" t="s">
        <v>18715</v>
      </c>
      <c r="D5" t="s">
        <v>22</v>
      </c>
      <c r="E5" t="s">
        <v>22</v>
      </c>
      <c r="F5" t="s">
        <v>9477</v>
      </c>
      <c r="G5" t="s">
        <v>13037</v>
      </c>
      <c r="H5" t="s">
        <v>22</v>
      </c>
      <c r="I5" t="s">
        <v>22</v>
      </c>
      <c r="J5" t="s">
        <v>22</v>
      </c>
      <c r="K5" t="s">
        <v>22</v>
      </c>
      <c r="L5" t="s">
        <v>22</v>
      </c>
      <c r="M5" t="s">
        <v>14683</v>
      </c>
      <c r="N5" t="s">
        <v>22</v>
      </c>
      <c r="O5" t="s">
        <v>22</v>
      </c>
    </row>
    <row r="6" spans="1:15" x14ac:dyDescent="0.35">
      <c r="A6">
        <v>3</v>
      </c>
      <c r="B6" t="s">
        <v>8769</v>
      </c>
      <c r="C6" t="s">
        <v>18716</v>
      </c>
      <c r="D6" t="s">
        <v>22</v>
      </c>
      <c r="E6" t="s">
        <v>22</v>
      </c>
      <c r="F6" t="s">
        <v>13109</v>
      </c>
      <c r="G6" t="s">
        <v>13110</v>
      </c>
      <c r="H6" t="s">
        <v>22</v>
      </c>
      <c r="I6" t="s">
        <v>22</v>
      </c>
      <c r="J6" t="s">
        <v>22</v>
      </c>
      <c r="K6" t="s">
        <v>22</v>
      </c>
      <c r="L6" t="s">
        <v>22</v>
      </c>
      <c r="M6" t="s">
        <v>18716</v>
      </c>
      <c r="N6" t="s">
        <v>22</v>
      </c>
      <c r="O6" t="s">
        <v>22</v>
      </c>
    </row>
    <row r="7" spans="1:15" x14ac:dyDescent="0.35">
      <c r="A7">
        <v>3</v>
      </c>
      <c r="B7" t="s">
        <v>8769</v>
      </c>
      <c r="C7" t="s">
        <v>18717</v>
      </c>
      <c r="D7" t="s">
        <v>22</v>
      </c>
      <c r="E7" t="s">
        <v>22</v>
      </c>
      <c r="F7" t="s">
        <v>13109</v>
      </c>
      <c r="G7" t="s">
        <v>13110</v>
      </c>
      <c r="H7" t="s">
        <v>22</v>
      </c>
      <c r="I7" t="s">
        <v>22</v>
      </c>
      <c r="J7" t="s">
        <v>22</v>
      </c>
      <c r="K7" t="s">
        <v>22</v>
      </c>
      <c r="L7" t="s">
        <v>22</v>
      </c>
      <c r="M7" t="s">
        <v>18718</v>
      </c>
      <c r="N7" t="s">
        <v>22</v>
      </c>
      <c r="O7" t="s">
        <v>22</v>
      </c>
    </row>
    <row r="8" spans="1:15" x14ac:dyDescent="0.35">
      <c r="A8" t="s">
        <v>18714</v>
      </c>
      <c r="B8" t="s">
        <v>8769</v>
      </c>
      <c r="C8" t="s">
        <v>18719</v>
      </c>
      <c r="D8" t="s">
        <v>22</v>
      </c>
      <c r="E8" t="s">
        <v>22</v>
      </c>
      <c r="F8" t="s">
        <v>9477</v>
      </c>
      <c r="G8" t="s">
        <v>13037</v>
      </c>
      <c r="H8" t="s">
        <v>22</v>
      </c>
      <c r="I8" t="s">
        <v>22</v>
      </c>
      <c r="J8" t="s">
        <v>22</v>
      </c>
      <c r="K8" t="s">
        <v>22</v>
      </c>
      <c r="L8" t="s">
        <v>22</v>
      </c>
      <c r="M8" t="s">
        <v>14685</v>
      </c>
      <c r="N8" t="s">
        <v>22</v>
      </c>
      <c r="O8" t="s">
        <v>22</v>
      </c>
    </row>
    <row r="9" spans="1:15" x14ac:dyDescent="0.35">
      <c r="A9" t="s">
        <v>18714</v>
      </c>
      <c r="B9" t="s">
        <v>8769</v>
      </c>
      <c r="C9" t="s">
        <v>14686</v>
      </c>
      <c r="D9" t="s">
        <v>22</v>
      </c>
      <c r="E9" t="s">
        <v>22</v>
      </c>
      <c r="F9" t="s">
        <v>9477</v>
      </c>
      <c r="G9" t="s">
        <v>13037</v>
      </c>
      <c r="H9" t="s">
        <v>22</v>
      </c>
      <c r="I9" t="s">
        <v>22</v>
      </c>
      <c r="J9" t="s">
        <v>22</v>
      </c>
      <c r="K9" t="s">
        <v>22</v>
      </c>
      <c r="L9" t="s">
        <v>22</v>
      </c>
      <c r="M9" t="s">
        <v>14687</v>
      </c>
      <c r="N9" t="s">
        <v>22</v>
      </c>
      <c r="O9" t="s">
        <v>22</v>
      </c>
    </row>
    <row r="10" spans="1:15" x14ac:dyDescent="0.35">
      <c r="A10" t="s">
        <v>18714</v>
      </c>
      <c r="B10" t="s">
        <v>8769</v>
      </c>
      <c r="C10" t="s">
        <v>18720</v>
      </c>
      <c r="D10" t="s">
        <v>22</v>
      </c>
      <c r="E10" t="s">
        <v>22</v>
      </c>
      <c r="F10" t="s">
        <v>9477</v>
      </c>
      <c r="G10" t="s">
        <v>13037</v>
      </c>
      <c r="H10" t="s">
        <v>22</v>
      </c>
      <c r="I10" t="s">
        <v>22</v>
      </c>
      <c r="J10" t="s">
        <v>22</v>
      </c>
      <c r="K10" t="s">
        <v>22</v>
      </c>
      <c r="L10" t="s">
        <v>22</v>
      </c>
      <c r="M10" t="s">
        <v>14689</v>
      </c>
      <c r="N10" t="s">
        <v>22</v>
      </c>
      <c r="O10" t="s">
        <v>22</v>
      </c>
    </row>
    <row r="11" spans="1:15" x14ac:dyDescent="0.35">
      <c r="A11" t="s">
        <v>18714</v>
      </c>
      <c r="B11" t="s">
        <v>8769</v>
      </c>
      <c r="C11" t="s">
        <v>14690</v>
      </c>
      <c r="D11" t="s">
        <v>22</v>
      </c>
      <c r="E11" t="s">
        <v>22</v>
      </c>
      <c r="F11" t="s">
        <v>9477</v>
      </c>
      <c r="G11" t="s">
        <v>13037</v>
      </c>
      <c r="H11" t="s">
        <v>22</v>
      </c>
      <c r="I11" t="s">
        <v>22</v>
      </c>
      <c r="J11" t="s">
        <v>22</v>
      </c>
      <c r="K11" t="s">
        <v>22</v>
      </c>
      <c r="L11" t="s">
        <v>22</v>
      </c>
      <c r="M11" t="s">
        <v>14691</v>
      </c>
      <c r="N11" t="s">
        <v>22</v>
      </c>
      <c r="O11" t="s">
        <v>22</v>
      </c>
    </row>
    <row r="12" spans="1:15" x14ac:dyDescent="0.35">
      <c r="A12" t="s">
        <v>18714</v>
      </c>
      <c r="B12" t="s">
        <v>8769</v>
      </c>
      <c r="C12" t="s">
        <v>14692</v>
      </c>
      <c r="D12" t="s">
        <v>22</v>
      </c>
      <c r="E12" t="s">
        <v>22</v>
      </c>
      <c r="F12" t="s">
        <v>9477</v>
      </c>
      <c r="G12" t="s">
        <v>13037</v>
      </c>
      <c r="H12" t="s">
        <v>22</v>
      </c>
      <c r="I12" t="s">
        <v>22</v>
      </c>
      <c r="J12" t="s">
        <v>22</v>
      </c>
      <c r="K12" t="s">
        <v>22</v>
      </c>
      <c r="L12" t="s">
        <v>22</v>
      </c>
      <c r="M12" t="s">
        <v>14693</v>
      </c>
      <c r="N12" t="s">
        <v>22</v>
      </c>
      <c r="O12" t="s">
        <v>22</v>
      </c>
    </row>
    <row r="13" spans="1:15" x14ac:dyDescent="0.35">
      <c r="A13" t="s">
        <v>18714</v>
      </c>
      <c r="B13" t="s">
        <v>8769</v>
      </c>
      <c r="C13" t="s">
        <v>14694</v>
      </c>
      <c r="D13" t="s">
        <v>22</v>
      </c>
      <c r="E13" t="s">
        <v>22</v>
      </c>
      <c r="F13" t="s">
        <v>13109</v>
      </c>
      <c r="G13" t="s">
        <v>13110</v>
      </c>
      <c r="H13" t="s">
        <v>22</v>
      </c>
      <c r="I13" t="s">
        <v>22</v>
      </c>
      <c r="J13" t="s">
        <v>22</v>
      </c>
      <c r="K13" t="s">
        <v>22</v>
      </c>
      <c r="L13" t="s">
        <v>22</v>
      </c>
      <c r="M13" t="s">
        <v>14694</v>
      </c>
      <c r="N13" t="s">
        <v>22</v>
      </c>
      <c r="O13" t="s">
        <v>22</v>
      </c>
    </row>
    <row r="14" spans="1:15" x14ac:dyDescent="0.35">
      <c r="A14" t="s">
        <v>18710</v>
      </c>
      <c r="B14" t="s">
        <v>8769</v>
      </c>
      <c r="C14" t="s">
        <v>14695</v>
      </c>
      <c r="D14" t="s">
        <v>22</v>
      </c>
      <c r="E14" t="s">
        <v>22</v>
      </c>
      <c r="F14" t="s">
        <v>13109</v>
      </c>
      <c r="G14" t="s">
        <v>13110</v>
      </c>
      <c r="H14" t="s">
        <v>22</v>
      </c>
      <c r="I14" t="s">
        <v>22</v>
      </c>
      <c r="J14" t="s">
        <v>22</v>
      </c>
      <c r="K14" t="s">
        <v>22</v>
      </c>
      <c r="L14" t="s">
        <v>22</v>
      </c>
      <c r="M14" t="s">
        <v>14695</v>
      </c>
      <c r="N14" t="s">
        <v>22</v>
      </c>
      <c r="O14" t="s">
        <v>22</v>
      </c>
    </row>
    <row r="15" spans="1:15" x14ac:dyDescent="0.35">
      <c r="A15" t="s">
        <v>18714</v>
      </c>
      <c r="B15" t="s">
        <v>8769</v>
      </c>
      <c r="C15" t="s">
        <v>14696</v>
      </c>
      <c r="D15" t="s">
        <v>22</v>
      </c>
      <c r="E15" t="s">
        <v>22</v>
      </c>
      <c r="F15" t="s">
        <v>9477</v>
      </c>
      <c r="G15" t="s">
        <v>13037</v>
      </c>
      <c r="H15" t="s">
        <v>22</v>
      </c>
      <c r="I15" t="s">
        <v>22</v>
      </c>
      <c r="J15" t="s">
        <v>22</v>
      </c>
      <c r="K15" t="s">
        <v>22</v>
      </c>
      <c r="L15" t="s">
        <v>22</v>
      </c>
      <c r="M15" t="s">
        <v>14697</v>
      </c>
      <c r="N15" t="s">
        <v>22</v>
      </c>
      <c r="O15" t="s">
        <v>22</v>
      </c>
    </row>
    <row r="16" spans="1:15" x14ac:dyDescent="0.35">
      <c r="A16" t="s">
        <v>18714</v>
      </c>
      <c r="B16" t="s">
        <v>8769</v>
      </c>
      <c r="C16" t="s">
        <v>14715</v>
      </c>
      <c r="D16" t="s">
        <v>22</v>
      </c>
      <c r="E16" t="s">
        <v>22</v>
      </c>
      <c r="F16" t="s">
        <v>9477</v>
      </c>
      <c r="G16" t="s">
        <v>13037</v>
      </c>
      <c r="H16" t="s">
        <v>22</v>
      </c>
      <c r="I16" t="s">
        <v>22</v>
      </c>
      <c r="J16" t="s">
        <v>22</v>
      </c>
      <c r="K16" t="s">
        <v>22</v>
      </c>
      <c r="L16" t="s">
        <v>22</v>
      </c>
      <c r="M16" t="s">
        <v>14716</v>
      </c>
      <c r="N16" t="s">
        <v>22</v>
      </c>
      <c r="O16" t="s">
        <v>22</v>
      </c>
    </row>
    <row r="17" spans="1:15" x14ac:dyDescent="0.35">
      <c r="A17" t="s">
        <v>18714</v>
      </c>
      <c r="B17" t="s">
        <v>8769</v>
      </c>
      <c r="C17" t="s">
        <v>14713</v>
      </c>
      <c r="D17" t="s">
        <v>22</v>
      </c>
      <c r="E17" t="s">
        <v>22</v>
      </c>
      <c r="F17" t="s">
        <v>9477</v>
      </c>
      <c r="G17" t="s">
        <v>13037</v>
      </c>
      <c r="H17" t="s">
        <v>22</v>
      </c>
      <c r="I17" t="s">
        <v>22</v>
      </c>
      <c r="J17" t="s">
        <v>22</v>
      </c>
      <c r="K17" t="s">
        <v>22</v>
      </c>
      <c r="L17" t="s">
        <v>22</v>
      </c>
      <c r="M17" t="s">
        <v>14714</v>
      </c>
      <c r="N17" t="s">
        <v>22</v>
      </c>
      <c r="O17" t="s">
        <v>22</v>
      </c>
    </row>
    <row r="18" spans="1:15" x14ac:dyDescent="0.35">
      <c r="A18" t="s">
        <v>18714</v>
      </c>
      <c r="B18" t="s">
        <v>8769</v>
      </c>
      <c r="C18" t="s">
        <v>14698</v>
      </c>
      <c r="D18" t="s">
        <v>22</v>
      </c>
      <c r="E18" t="s">
        <v>22</v>
      </c>
      <c r="F18" t="s">
        <v>13109</v>
      </c>
      <c r="G18" t="s">
        <v>13110</v>
      </c>
      <c r="H18" t="s">
        <v>22</v>
      </c>
      <c r="I18" t="s">
        <v>22</v>
      </c>
      <c r="J18" t="s">
        <v>22</v>
      </c>
      <c r="K18" t="s">
        <v>22</v>
      </c>
      <c r="L18" t="s">
        <v>22</v>
      </c>
      <c r="M18" t="s">
        <v>14699</v>
      </c>
      <c r="N18" t="s">
        <v>22</v>
      </c>
      <c r="O18" t="s">
        <v>22</v>
      </c>
    </row>
    <row r="19" spans="1:15" x14ac:dyDescent="0.35">
      <c r="A19" t="s">
        <v>18714</v>
      </c>
      <c r="B19" t="s">
        <v>8769</v>
      </c>
      <c r="C19" t="s">
        <v>14700</v>
      </c>
      <c r="D19" t="s">
        <v>22</v>
      </c>
      <c r="E19" t="s">
        <v>22</v>
      </c>
      <c r="F19" t="s">
        <v>9477</v>
      </c>
      <c r="G19" t="s">
        <v>13037</v>
      </c>
      <c r="H19" t="s">
        <v>22</v>
      </c>
      <c r="I19" t="s">
        <v>22</v>
      </c>
      <c r="J19" t="s">
        <v>22</v>
      </c>
      <c r="K19" t="s">
        <v>22</v>
      </c>
      <c r="L19" t="s">
        <v>22</v>
      </c>
      <c r="M19" t="s">
        <v>14701</v>
      </c>
      <c r="N19" t="s">
        <v>22</v>
      </c>
      <c r="O19" t="s">
        <v>22</v>
      </c>
    </row>
    <row r="20" spans="1:15" x14ac:dyDescent="0.35">
      <c r="A20" t="s">
        <v>18714</v>
      </c>
      <c r="B20" t="s">
        <v>8769</v>
      </c>
      <c r="C20" t="s">
        <v>14702</v>
      </c>
      <c r="D20" t="s">
        <v>22</v>
      </c>
      <c r="E20" t="s">
        <v>22</v>
      </c>
      <c r="F20" t="s">
        <v>13109</v>
      </c>
      <c r="G20" t="s">
        <v>13110</v>
      </c>
      <c r="H20" t="s">
        <v>22</v>
      </c>
      <c r="I20" t="s">
        <v>22</v>
      </c>
      <c r="J20" t="s">
        <v>22</v>
      </c>
      <c r="K20" t="s">
        <v>22</v>
      </c>
      <c r="L20" t="s">
        <v>22</v>
      </c>
      <c r="M20" t="s">
        <v>14702</v>
      </c>
      <c r="N20" t="s">
        <v>22</v>
      </c>
      <c r="O20" t="s">
        <v>22</v>
      </c>
    </row>
    <row r="21" spans="1:15" x14ac:dyDescent="0.35">
      <c r="A21">
        <v>3</v>
      </c>
      <c r="B21" t="s">
        <v>8769</v>
      </c>
      <c r="C21" t="s">
        <v>18721</v>
      </c>
      <c r="D21" t="s">
        <v>22</v>
      </c>
      <c r="E21" t="s">
        <v>22</v>
      </c>
      <c r="F21" t="s">
        <v>13109</v>
      </c>
      <c r="G21" t="s">
        <v>13110</v>
      </c>
      <c r="H21" t="s">
        <v>22</v>
      </c>
      <c r="I21" t="s">
        <v>22</v>
      </c>
      <c r="J21" t="s">
        <v>22</v>
      </c>
      <c r="K21" t="s">
        <v>22</v>
      </c>
      <c r="L21" t="s">
        <v>22</v>
      </c>
      <c r="M21" t="s">
        <v>14702</v>
      </c>
      <c r="N21" t="s">
        <v>22</v>
      </c>
      <c r="O21" t="s">
        <v>22</v>
      </c>
    </row>
    <row r="22" spans="1:15" x14ac:dyDescent="0.35">
      <c r="A22">
        <v>3</v>
      </c>
      <c r="B22" t="s">
        <v>8769</v>
      </c>
      <c r="C22" t="s">
        <v>18722</v>
      </c>
      <c r="D22" t="s">
        <v>18722</v>
      </c>
      <c r="M22" t="s">
        <v>22</v>
      </c>
    </row>
    <row r="23" spans="1:15" x14ac:dyDescent="0.35">
      <c r="A23" t="s">
        <v>18714</v>
      </c>
      <c r="B23" t="s">
        <v>8769</v>
      </c>
      <c r="C23" t="s">
        <v>14703</v>
      </c>
      <c r="D23" t="s">
        <v>22</v>
      </c>
      <c r="E23" t="s">
        <v>22</v>
      </c>
      <c r="F23" t="s">
        <v>9477</v>
      </c>
      <c r="G23" t="s">
        <v>13037</v>
      </c>
      <c r="H23" t="s">
        <v>22</v>
      </c>
      <c r="I23" t="s">
        <v>22</v>
      </c>
      <c r="J23" t="s">
        <v>22</v>
      </c>
      <c r="K23" t="s">
        <v>22</v>
      </c>
      <c r="L23" t="s">
        <v>22</v>
      </c>
      <c r="M23" t="s">
        <v>14704</v>
      </c>
      <c r="N23" t="s">
        <v>22</v>
      </c>
      <c r="O23" t="s">
        <v>22</v>
      </c>
    </row>
    <row r="24" spans="1:15" x14ac:dyDescent="0.35">
      <c r="A24">
        <v>3</v>
      </c>
      <c r="B24" t="s">
        <v>8769</v>
      </c>
      <c r="C24" t="s">
        <v>18723</v>
      </c>
      <c r="D24" t="s">
        <v>18723</v>
      </c>
      <c r="M24" t="s">
        <v>22</v>
      </c>
    </row>
    <row r="25" spans="1:15" x14ac:dyDescent="0.35">
      <c r="A25" t="s">
        <v>18714</v>
      </c>
      <c r="B25" t="s">
        <v>8769</v>
      </c>
      <c r="C25" t="s">
        <v>14705</v>
      </c>
      <c r="D25" t="s">
        <v>22</v>
      </c>
      <c r="E25" t="s">
        <v>22</v>
      </c>
      <c r="F25" t="s">
        <v>13109</v>
      </c>
      <c r="G25" t="s">
        <v>13110</v>
      </c>
      <c r="H25" t="s">
        <v>22</v>
      </c>
      <c r="I25" t="s">
        <v>22</v>
      </c>
      <c r="J25" t="s">
        <v>22</v>
      </c>
      <c r="K25" t="s">
        <v>22</v>
      </c>
      <c r="L25" t="s">
        <v>22</v>
      </c>
      <c r="M25" t="s">
        <v>14706</v>
      </c>
      <c r="N25" t="s">
        <v>22</v>
      </c>
      <c r="O25" t="s">
        <v>22</v>
      </c>
    </row>
    <row r="26" spans="1:15" x14ac:dyDescent="0.35">
      <c r="A26" t="s">
        <v>18714</v>
      </c>
      <c r="B26" t="s">
        <v>8769</v>
      </c>
      <c r="C26" t="s">
        <v>14707</v>
      </c>
      <c r="D26" t="s">
        <v>22</v>
      </c>
      <c r="E26" t="s">
        <v>22</v>
      </c>
      <c r="F26" t="s">
        <v>9477</v>
      </c>
      <c r="G26" t="s">
        <v>13037</v>
      </c>
      <c r="H26" t="s">
        <v>22</v>
      </c>
      <c r="I26" t="s">
        <v>22</v>
      </c>
      <c r="J26" t="s">
        <v>22</v>
      </c>
      <c r="K26" t="s">
        <v>22</v>
      </c>
      <c r="L26" t="s">
        <v>22</v>
      </c>
      <c r="M26" t="s">
        <v>14708</v>
      </c>
      <c r="N26" t="s">
        <v>22</v>
      </c>
      <c r="O26" t="s">
        <v>22</v>
      </c>
    </row>
    <row r="27" spans="1:15" x14ac:dyDescent="0.35">
      <c r="A27" t="s">
        <v>18714</v>
      </c>
      <c r="B27" t="s">
        <v>8769</v>
      </c>
      <c r="C27" t="s">
        <v>14709</v>
      </c>
      <c r="D27" t="s">
        <v>22</v>
      </c>
      <c r="E27" t="s">
        <v>22</v>
      </c>
      <c r="F27" t="s">
        <v>9477</v>
      </c>
      <c r="G27" t="s">
        <v>13037</v>
      </c>
      <c r="H27" t="s">
        <v>22</v>
      </c>
      <c r="I27" t="s">
        <v>22</v>
      </c>
      <c r="J27" t="s">
        <v>22</v>
      </c>
      <c r="K27" t="s">
        <v>22</v>
      </c>
      <c r="L27" t="s">
        <v>22</v>
      </c>
      <c r="M27" t="s">
        <v>14710</v>
      </c>
      <c r="N27" t="s">
        <v>22</v>
      </c>
      <c r="O27" t="s">
        <v>22</v>
      </c>
    </row>
    <row r="28" spans="1:15" x14ac:dyDescent="0.35">
      <c r="A28" t="s">
        <v>18714</v>
      </c>
      <c r="B28" t="s">
        <v>8769</v>
      </c>
      <c r="C28" t="s">
        <v>14711</v>
      </c>
      <c r="D28" t="s">
        <v>22</v>
      </c>
      <c r="E28" t="s">
        <v>22</v>
      </c>
      <c r="F28" t="s">
        <v>9477</v>
      </c>
      <c r="G28" t="s">
        <v>13037</v>
      </c>
      <c r="H28" t="s">
        <v>22</v>
      </c>
      <c r="I28" t="s">
        <v>22</v>
      </c>
      <c r="J28" t="s">
        <v>22</v>
      </c>
      <c r="K28" t="s">
        <v>22</v>
      </c>
      <c r="L28" t="s">
        <v>22</v>
      </c>
      <c r="M28" t="s">
        <v>14712</v>
      </c>
      <c r="N28" t="s">
        <v>22</v>
      </c>
      <c r="O28" t="s">
        <v>22</v>
      </c>
    </row>
    <row r="29" spans="1:15" s="84" customFormat="1" x14ac:dyDescent="0.35">
      <c r="A29" s="84">
        <v>3</v>
      </c>
      <c r="B29" s="84" t="s">
        <v>8769</v>
      </c>
      <c r="C29" s="84" t="s">
        <v>18724</v>
      </c>
    </row>
    <row r="30" spans="1:15" x14ac:dyDescent="0.35">
      <c r="A30">
        <v>3</v>
      </c>
      <c r="B30" t="s">
        <v>8769</v>
      </c>
      <c r="C30" t="s">
        <v>18725</v>
      </c>
      <c r="D30" t="s">
        <v>22</v>
      </c>
      <c r="E30" t="s">
        <v>22</v>
      </c>
      <c r="F30" t="s">
        <v>13109</v>
      </c>
      <c r="G30" t="s">
        <v>13110</v>
      </c>
      <c r="H30" t="s">
        <v>22</v>
      </c>
      <c r="I30" t="s">
        <v>22</v>
      </c>
      <c r="J30" t="s">
        <v>22</v>
      </c>
      <c r="K30" t="s">
        <v>22</v>
      </c>
      <c r="L30" t="s">
        <v>22</v>
      </c>
      <c r="M30" t="s">
        <v>18726</v>
      </c>
      <c r="N30" t="s">
        <v>22</v>
      </c>
      <c r="O30" t="s">
        <v>22</v>
      </c>
    </row>
    <row r="31" spans="1:15" x14ac:dyDescent="0.35">
      <c r="A31" t="s">
        <v>18714</v>
      </c>
      <c r="B31" t="s">
        <v>8769</v>
      </c>
      <c r="C31" t="s">
        <v>14717</v>
      </c>
      <c r="D31" t="s">
        <v>22</v>
      </c>
      <c r="E31" t="s">
        <v>22</v>
      </c>
      <c r="F31" t="s">
        <v>13109</v>
      </c>
      <c r="G31" t="s">
        <v>13110</v>
      </c>
      <c r="H31" t="s">
        <v>22</v>
      </c>
      <c r="I31" t="s">
        <v>22</v>
      </c>
      <c r="J31" t="s">
        <v>22</v>
      </c>
      <c r="K31" t="s">
        <v>22</v>
      </c>
      <c r="L31" t="s">
        <v>22</v>
      </c>
      <c r="M31" t="s">
        <v>14717</v>
      </c>
      <c r="N31" t="s">
        <v>22</v>
      </c>
      <c r="O31" t="s">
        <v>22</v>
      </c>
    </row>
    <row r="32" spans="1:15" x14ac:dyDescent="0.35">
      <c r="A32" t="s">
        <v>18714</v>
      </c>
      <c r="B32" t="s">
        <v>8769</v>
      </c>
      <c r="C32" t="s">
        <v>14718</v>
      </c>
      <c r="D32" t="s">
        <v>22</v>
      </c>
      <c r="E32" t="s">
        <v>22</v>
      </c>
      <c r="F32" t="s">
        <v>13109</v>
      </c>
      <c r="G32" t="s">
        <v>13110</v>
      </c>
      <c r="H32" t="s">
        <v>22</v>
      </c>
      <c r="I32" t="s">
        <v>22</v>
      </c>
      <c r="J32" t="s">
        <v>22</v>
      </c>
      <c r="K32" t="s">
        <v>22</v>
      </c>
      <c r="L32" t="s">
        <v>22</v>
      </c>
      <c r="M32" t="s">
        <v>14718</v>
      </c>
      <c r="N32" t="s">
        <v>22</v>
      </c>
      <c r="O32" t="s">
        <v>22</v>
      </c>
    </row>
    <row r="33" spans="1:15" x14ac:dyDescent="0.35">
      <c r="A33" t="s">
        <v>18714</v>
      </c>
      <c r="B33" t="s">
        <v>8769</v>
      </c>
      <c r="C33" t="s">
        <v>14719</v>
      </c>
      <c r="D33" t="s">
        <v>22</v>
      </c>
      <c r="E33" t="s">
        <v>22</v>
      </c>
      <c r="F33" t="s">
        <v>13109</v>
      </c>
      <c r="G33" t="s">
        <v>13110</v>
      </c>
      <c r="H33" t="s">
        <v>22</v>
      </c>
      <c r="I33" t="s">
        <v>22</v>
      </c>
      <c r="J33" t="s">
        <v>22</v>
      </c>
      <c r="K33" t="s">
        <v>22</v>
      </c>
      <c r="L33" t="s">
        <v>22</v>
      </c>
      <c r="M33" t="s">
        <v>14718</v>
      </c>
      <c r="N33" t="s">
        <v>22</v>
      </c>
      <c r="O33" t="s">
        <v>22</v>
      </c>
    </row>
    <row r="34" spans="1:15" x14ac:dyDescent="0.35">
      <c r="A34" t="s">
        <v>18714</v>
      </c>
      <c r="B34" t="s">
        <v>8769</v>
      </c>
      <c r="C34" t="s">
        <v>14779</v>
      </c>
      <c r="D34" t="s">
        <v>22</v>
      </c>
      <c r="E34" t="s">
        <v>22</v>
      </c>
      <c r="F34" t="s">
        <v>9477</v>
      </c>
      <c r="G34" t="s">
        <v>13037</v>
      </c>
      <c r="H34" t="s">
        <v>22</v>
      </c>
      <c r="I34" t="s">
        <v>22</v>
      </c>
      <c r="J34" t="s">
        <v>22</v>
      </c>
      <c r="K34" t="s">
        <v>22</v>
      </c>
      <c r="L34" t="s">
        <v>22</v>
      </c>
      <c r="M34" t="s">
        <v>14780</v>
      </c>
      <c r="N34" t="s">
        <v>22</v>
      </c>
      <c r="O34" t="s">
        <v>22</v>
      </c>
    </row>
    <row r="35" spans="1:15" x14ac:dyDescent="0.35">
      <c r="A35" t="s">
        <v>18714</v>
      </c>
      <c r="B35" t="s">
        <v>8769</v>
      </c>
      <c r="C35" t="s">
        <v>14818</v>
      </c>
      <c r="D35" t="s">
        <v>22</v>
      </c>
      <c r="E35" t="s">
        <v>22</v>
      </c>
      <c r="F35" t="s">
        <v>9477</v>
      </c>
      <c r="G35" t="s">
        <v>13037</v>
      </c>
      <c r="H35" t="s">
        <v>22</v>
      </c>
      <c r="I35" t="s">
        <v>22</v>
      </c>
      <c r="J35" t="s">
        <v>22</v>
      </c>
      <c r="K35" t="s">
        <v>22</v>
      </c>
      <c r="L35" t="s">
        <v>22</v>
      </c>
      <c r="M35" t="s">
        <v>14819</v>
      </c>
      <c r="N35" t="s">
        <v>22</v>
      </c>
      <c r="O35" t="s">
        <v>22</v>
      </c>
    </row>
    <row r="36" spans="1:15" x14ac:dyDescent="0.35">
      <c r="A36" t="s">
        <v>18714</v>
      </c>
      <c r="B36" t="s">
        <v>8769</v>
      </c>
      <c r="C36" t="s">
        <v>14730</v>
      </c>
      <c r="D36" t="s">
        <v>22</v>
      </c>
      <c r="E36" t="s">
        <v>22</v>
      </c>
      <c r="F36" t="s">
        <v>9477</v>
      </c>
      <c r="G36" t="s">
        <v>13037</v>
      </c>
      <c r="H36" t="s">
        <v>7046</v>
      </c>
      <c r="I36" t="s">
        <v>22</v>
      </c>
      <c r="J36" t="s">
        <v>22</v>
      </c>
      <c r="K36" t="s">
        <v>22</v>
      </c>
      <c r="L36" t="s">
        <v>22</v>
      </c>
      <c r="M36" t="s">
        <v>14731</v>
      </c>
      <c r="N36" t="s">
        <v>22</v>
      </c>
      <c r="O36" t="s">
        <v>22</v>
      </c>
    </row>
    <row r="37" spans="1:15" x14ac:dyDescent="0.35">
      <c r="A37" t="s">
        <v>18714</v>
      </c>
      <c r="B37" t="s">
        <v>8769</v>
      </c>
      <c r="C37" t="s">
        <v>14720</v>
      </c>
      <c r="D37" t="s">
        <v>22</v>
      </c>
      <c r="E37" t="s">
        <v>22</v>
      </c>
      <c r="F37" t="s">
        <v>9464</v>
      </c>
      <c r="G37" t="s">
        <v>13033</v>
      </c>
      <c r="H37" t="s">
        <v>22</v>
      </c>
      <c r="I37" t="s">
        <v>22</v>
      </c>
      <c r="J37" t="s">
        <v>22</v>
      </c>
      <c r="K37" t="s">
        <v>22</v>
      </c>
      <c r="L37" t="s">
        <v>22</v>
      </c>
      <c r="M37" t="s">
        <v>14721</v>
      </c>
      <c r="N37" t="s">
        <v>22</v>
      </c>
      <c r="O37" t="s">
        <v>22</v>
      </c>
    </row>
    <row r="38" spans="1:15" x14ac:dyDescent="0.35">
      <c r="A38" t="s">
        <v>18714</v>
      </c>
      <c r="B38" t="s">
        <v>8769</v>
      </c>
      <c r="C38" t="s">
        <v>14722</v>
      </c>
      <c r="D38" t="s">
        <v>22</v>
      </c>
      <c r="E38" t="s">
        <v>22</v>
      </c>
      <c r="F38" t="s">
        <v>9477</v>
      </c>
      <c r="G38" t="s">
        <v>13037</v>
      </c>
      <c r="H38" t="s">
        <v>22</v>
      </c>
      <c r="I38" t="s">
        <v>22</v>
      </c>
      <c r="J38" t="s">
        <v>22</v>
      </c>
      <c r="K38" t="s">
        <v>22</v>
      </c>
      <c r="L38" t="s">
        <v>22</v>
      </c>
      <c r="M38" t="s">
        <v>14723</v>
      </c>
      <c r="N38" t="s">
        <v>22</v>
      </c>
      <c r="O38" t="s">
        <v>22</v>
      </c>
    </row>
    <row r="39" spans="1:15" x14ac:dyDescent="0.35">
      <c r="A39" t="s">
        <v>18714</v>
      </c>
      <c r="B39" t="s">
        <v>8769</v>
      </c>
      <c r="C39" t="s">
        <v>14724</v>
      </c>
      <c r="D39" t="s">
        <v>22</v>
      </c>
      <c r="E39" t="s">
        <v>22</v>
      </c>
      <c r="F39" t="s">
        <v>13109</v>
      </c>
      <c r="G39" t="s">
        <v>13110</v>
      </c>
      <c r="H39" t="s">
        <v>7054</v>
      </c>
      <c r="I39" t="s">
        <v>22</v>
      </c>
      <c r="J39" t="s">
        <v>22</v>
      </c>
      <c r="K39" t="s">
        <v>22</v>
      </c>
      <c r="L39" t="s">
        <v>22</v>
      </c>
      <c r="M39" t="s">
        <v>14724</v>
      </c>
      <c r="N39" t="s">
        <v>22</v>
      </c>
      <c r="O39" t="s">
        <v>22</v>
      </c>
    </row>
    <row r="40" spans="1:15" x14ac:dyDescent="0.35">
      <c r="A40" t="s">
        <v>18714</v>
      </c>
      <c r="B40" t="s">
        <v>8769</v>
      </c>
      <c r="C40" t="s">
        <v>14725</v>
      </c>
      <c r="D40" t="s">
        <v>22</v>
      </c>
      <c r="E40" t="s">
        <v>22</v>
      </c>
      <c r="F40" t="s">
        <v>9477</v>
      </c>
      <c r="G40" t="s">
        <v>13037</v>
      </c>
      <c r="H40" t="s">
        <v>7046</v>
      </c>
      <c r="I40" t="s">
        <v>22</v>
      </c>
      <c r="J40" t="s">
        <v>22</v>
      </c>
      <c r="K40" t="s">
        <v>22</v>
      </c>
      <c r="L40" t="s">
        <v>22</v>
      </c>
      <c r="M40" t="s">
        <v>14726</v>
      </c>
      <c r="N40" t="s">
        <v>22</v>
      </c>
      <c r="O40" t="s">
        <v>22</v>
      </c>
    </row>
    <row r="41" spans="1:15" s="84" customFormat="1" x14ac:dyDescent="0.35">
      <c r="A41" s="84">
        <v>3</v>
      </c>
      <c r="B41" s="84" t="s">
        <v>8769</v>
      </c>
      <c r="C41" s="84" t="s">
        <v>18727</v>
      </c>
    </row>
    <row r="42" spans="1:15" x14ac:dyDescent="0.35">
      <c r="A42" t="s">
        <v>18714</v>
      </c>
      <c r="B42" t="s">
        <v>8769</v>
      </c>
      <c r="C42" t="s">
        <v>14727</v>
      </c>
      <c r="D42" t="s">
        <v>22</v>
      </c>
      <c r="E42" t="s">
        <v>22</v>
      </c>
      <c r="F42" t="s">
        <v>9477</v>
      </c>
      <c r="G42" t="s">
        <v>13037</v>
      </c>
      <c r="H42" t="s">
        <v>22</v>
      </c>
      <c r="I42" t="s">
        <v>22</v>
      </c>
      <c r="J42" t="s">
        <v>22</v>
      </c>
      <c r="K42" t="s">
        <v>22</v>
      </c>
      <c r="L42" t="s">
        <v>22</v>
      </c>
      <c r="M42" t="s">
        <v>14728</v>
      </c>
      <c r="N42" t="s">
        <v>22</v>
      </c>
      <c r="O42" t="s">
        <v>22</v>
      </c>
    </row>
    <row r="43" spans="1:15" x14ac:dyDescent="0.35">
      <c r="A43" t="s">
        <v>18714</v>
      </c>
      <c r="B43" t="s">
        <v>8769</v>
      </c>
      <c r="C43" t="s">
        <v>14729</v>
      </c>
      <c r="D43" t="s">
        <v>22</v>
      </c>
      <c r="E43" t="s">
        <v>22</v>
      </c>
      <c r="F43" t="s">
        <v>9464</v>
      </c>
      <c r="G43" t="s">
        <v>13033</v>
      </c>
      <c r="H43" t="s">
        <v>22</v>
      </c>
      <c r="I43" t="s">
        <v>22</v>
      </c>
      <c r="J43" t="s">
        <v>22</v>
      </c>
      <c r="K43" t="s">
        <v>22</v>
      </c>
      <c r="L43" t="s">
        <v>22</v>
      </c>
      <c r="M43" t="s">
        <v>14729</v>
      </c>
      <c r="N43" t="s">
        <v>22</v>
      </c>
      <c r="O43" t="s">
        <v>22</v>
      </c>
    </row>
    <row r="44" spans="1:15" s="84" customFormat="1" x14ac:dyDescent="0.35">
      <c r="A44" s="84">
        <v>3</v>
      </c>
      <c r="B44" s="84" t="s">
        <v>8769</v>
      </c>
      <c r="C44" s="84" t="s">
        <v>14731</v>
      </c>
    </row>
    <row r="45" spans="1:15" x14ac:dyDescent="0.35">
      <c r="A45" t="s">
        <v>18714</v>
      </c>
      <c r="B45" t="s">
        <v>8769</v>
      </c>
      <c r="C45" t="s">
        <v>14732</v>
      </c>
      <c r="D45" t="s">
        <v>22</v>
      </c>
      <c r="E45" t="s">
        <v>22</v>
      </c>
      <c r="F45" t="s">
        <v>9477</v>
      </c>
      <c r="G45" t="s">
        <v>13037</v>
      </c>
      <c r="H45" t="s">
        <v>22</v>
      </c>
      <c r="I45" t="s">
        <v>22</v>
      </c>
      <c r="J45" t="s">
        <v>22</v>
      </c>
      <c r="K45" t="s">
        <v>22</v>
      </c>
      <c r="L45" t="s">
        <v>22</v>
      </c>
      <c r="M45" t="s">
        <v>14733</v>
      </c>
      <c r="N45" t="s">
        <v>22</v>
      </c>
      <c r="O45" t="s">
        <v>22</v>
      </c>
    </row>
    <row r="46" spans="1:15" x14ac:dyDescent="0.35">
      <c r="A46" t="s">
        <v>18714</v>
      </c>
      <c r="B46" t="s">
        <v>8769</v>
      </c>
      <c r="C46" t="s">
        <v>14734</v>
      </c>
      <c r="D46" t="s">
        <v>22</v>
      </c>
      <c r="E46" t="s">
        <v>22</v>
      </c>
      <c r="F46" t="s">
        <v>9477</v>
      </c>
      <c r="G46" t="s">
        <v>13037</v>
      </c>
      <c r="H46" t="s">
        <v>22</v>
      </c>
      <c r="I46" t="s">
        <v>22</v>
      </c>
      <c r="J46" t="s">
        <v>22</v>
      </c>
      <c r="K46" t="s">
        <v>22</v>
      </c>
      <c r="L46" t="s">
        <v>22</v>
      </c>
      <c r="M46" t="s">
        <v>14735</v>
      </c>
      <c r="N46" t="s">
        <v>22</v>
      </c>
      <c r="O46" t="s">
        <v>22</v>
      </c>
    </row>
    <row r="47" spans="1:15" x14ac:dyDescent="0.35">
      <c r="A47" t="s">
        <v>18714</v>
      </c>
      <c r="B47" t="s">
        <v>8769</v>
      </c>
      <c r="C47" t="s">
        <v>14736</v>
      </c>
      <c r="D47" t="s">
        <v>22</v>
      </c>
      <c r="E47" t="s">
        <v>22</v>
      </c>
      <c r="F47" t="s">
        <v>9477</v>
      </c>
      <c r="G47" t="s">
        <v>13037</v>
      </c>
      <c r="H47" t="s">
        <v>22</v>
      </c>
      <c r="I47" t="s">
        <v>22</v>
      </c>
      <c r="J47" t="s">
        <v>22</v>
      </c>
      <c r="K47" t="s">
        <v>22</v>
      </c>
      <c r="L47" t="s">
        <v>22</v>
      </c>
      <c r="M47" t="s">
        <v>14737</v>
      </c>
      <c r="N47" t="s">
        <v>22</v>
      </c>
      <c r="O47" t="s">
        <v>22</v>
      </c>
    </row>
    <row r="48" spans="1:15" x14ac:dyDescent="0.35">
      <c r="A48" t="s">
        <v>18714</v>
      </c>
      <c r="B48" t="s">
        <v>8769</v>
      </c>
      <c r="C48" t="s">
        <v>14738</v>
      </c>
      <c r="D48" t="s">
        <v>22</v>
      </c>
      <c r="E48" t="s">
        <v>22</v>
      </c>
      <c r="F48" t="s">
        <v>9477</v>
      </c>
      <c r="G48" t="s">
        <v>13037</v>
      </c>
      <c r="H48" t="s">
        <v>22</v>
      </c>
      <c r="I48" t="s">
        <v>22</v>
      </c>
      <c r="J48" t="s">
        <v>22</v>
      </c>
      <c r="K48" t="s">
        <v>22</v>
      </c>
      <c r="L48" t="s">
        <v>22</v>
      </c>
      <c r="M48" t="s">
        <v>14739</v>
      </c>
      <c r="N48" t="s">
        <v>22</v>
      </c>
      <c r="O48" t="s">
        <v>22</v>
      </c>
    </row>
    <row r="49" spans="1:15" x14ac:dyDescent="0.35">
      <c r="A49" t="s">
        <v>18714</v>
      </c>
      <c r="B49" t="s">
        <v>8769</v>
      </c>
      <c r="C49" t="s">
        <v>14742</v>
      </c>
      <c r="D49" t="s">
        <v>22</v>
      </c>
      <c r="E49" t="s">
        <v>22</v>
      </c>
      <c r="F49" t="s">
        <v>9477</v>
      </c>
      <c r="G49" t="s">
        <v>13037</v>
      </c>
      <c r="H49" t="s">
        <v>22</v>
      </c>
      <c r="I49" t="s">
        <v>22</v>
      </c>
      <c r="J49" t="s">
        <v>22</v>
      </c>
      <c r="K49" t="s">
        <v>22</v>
      </c>
      <c r="L49" t="s">
        <v>22</v>
      </c>
      <c r="M49" t="s">
        <v>14743</v>
      </c>
      <c r="N49" t="s">
        <v>22</v>
      </c>
      <c r="O49" t="s">
        <v>22</v>
      </c>
    </row>
    <row r="50" spans="1:15" s="84" customFormat="1" x14ac:dyDescent="0.35">
      <c r="A50" s="84">
        <v>3</v>
      </c>
      <c r="B50" s="84" t="s">
        <v>8769</v>
      </c>
      <c r="C50" s="84" t="s">
        <v>18728</v>
      </c>
    </row>
    <row r="51" spans="1:15" x14ac:dyDescent="0.35">
      <c r="A51" t="s">
        <v>18714</v>
      </c>
      <c r="B51" t="s">
        <v>8769</v>
      </c>
      <c r="C51" t="s">
        <v>14740</v>
      </c>
      <c r="D51" t="s">
        <v>22</v>
      </c>
      <c r="E51" t="s">
        <v>22</v>
      </c>
      <c r="F51" t="s">
        <v>9477</v>
      </c>
      <c r="G51" t="s">
        <v>13037</v>
      </c>
      <c r="H51" t="s">
        <v>22</v>
      </c>
      <c r="I51" t="s">
        <v>22</v>
      </c>
      <c r="J51" t="s">
        <v>22</v>
      </c>
      <c r="K51" t="s">
        <v>22</v>
      </c>
      <c r="L51" t="s">
        <v>22</v>
      </c>
      <c r="M51" t="s">
        <v>14741</v>
      </c>
      <c r="N51" t="s">
        <v>22</v>
      </c>
      <c r="O51" t="s">
        <v>22</v>
      </c>
    </row>
    <row r="52" spans="1:15" x14ac:dyDescent="0.35">
      <c r="A52" t="s">
        <v>18714</v>
      </c>
      <c r="B52" t="s">
        <v>8769</v>
      </c>
      <c r="C52" t="s">
        <v>14744</v>
      </c>
      <c r="D52" t="s">
        <v>22</v>
      </c>
      <c r="E52" t="s">
        <v>22</v>
      </c>
      <c r="F52" t="s">
        <v>9464</v>
      </c>
      <c r="G52" t="s">
        <v>13033</v>
      </c>
      <c r="H52" t="s">
        <v>22</v>
      </c>
      <c r="I52" t="s">
        <v>22</v>
      </c>
      <c r="J52" t="s">
        <v>22</v>
      </c>
      <c r="K52" t="s">
        <v>22</v>
      </c>
      <c r="L52" t="s">
        <v>22</v>
      </c>
      <c r="M52" t="s">
        <v>14744</v>
      </c>
      <c r="N52" t="s">
        <v>22</v>
      </c>
      <c r="O52" t="s">
        <v>22</v>
      </c>
    </row>
    <row r="53" spans="1:15" s="84" customFormat="1" x14ac:dyDescent="0.35">
      <c r="A53" s="84">
        <v>3</v>
      </c>
      <c r="B53" s="84" t="s">
        <v>8769</v>
      </c>
      <c r="C53" s="84" t="s">
        <v>18729</v>
      </c>
    </row>
    <row r="54" spans="1:15" x14ac:dyDescent="0.35">
      <c r="A54" t="s">
        <v>18714</v>
      </c>
      <c r="B54" t="s">
        <v>8769</v>
      </c>
      <c r="C54" t="s">
        <v>14745</v>
      </c>
      <c r="D54" t="s">
        <v>22</v>
      </c>
      <c r="E54" t="s">
        <v>22</v>
      </c>
      <c r="F54" t="s">
        <v>9464</v>
      </c>
      <c r="G54" t="s">
        <v>13033</v>
      </c>
      <c r="H54" t="s">
        <v>22</v>
      </c>
      <c r="I54" t="s">
        <v>22</v>
      </c>
      <c r="J54" t="s">
        <v>22</v>
      </c>
      <c r="K54" t="s">
        <v>22</v>
      </c>
      <c r="L54" t="s">
        <v>22</v>
      </c>
      <c r="M54" t="s">
        <v>14745</v>
      </c>
      <c r="N54" t="s">
        <v>22</v>
      </c>
      <c r="O54" t="s">
        <v>22</v>
      </c>
    </row>
    <row r="55" spans="1:15" s="84" customFormat="1" x14ac:dyDescent="0.35">
      <c r="A55" s="84">
        <v>3</v>
      </c>
      <c r="B55" s="84" t="s">
        <v>8769</v>
      </c>
      <c r="C55" s="84" t="s">
        <v>18730</v>
      </c>
    </row>
    <row r="56" spans="1:15" x14ac:dyDescent="0.35">
      <c r="A56" t="s">
        <v>18714</v>
      </c>
      <c r="B56" t="s">
        <v>8769</v>
      </c>
      <c r="C56" t="s">
        <v>14746</v>
      </c>
      <c r="D56" t="s">
        <v>22</v>
      </c>
      <c r="E56" t="s">
        <v>22</v>
      </c>
      <c r="F56" t="s">
        <v>9477</v>
      </c>
      <c r="G56" t="s">
        <v>13037</v>
      </c>
      <c r="H56" t="s">
        <v>22</v>
      </c>
      <c r="I56" t="s">
        <v>22</v>
      </c>
      <c r="J56" t="s">
        <v>22</v>
      </c>
      <c r="K56" t="s">
        <v>22</v>
      </c>
      <c r="L56" t="s">
        <v>22</v>
      </c>
      <c r="M56" t="s">
        <v>14747</v>
      </c>
      <c r="N56" t="s">
        <v>22</v>
      </c>
      <c r="O56" t="s">
        <v>22</v>
      </c>
    </row>
    <row r="57" spans="1:15" x14ac:dyDescent="0.35">
      <c r="A57" t="s">
        <v>18714</v>
      </c>
      <c r="B57" t="s">
        <v>8769</v>
      </c>
      <c r="C57" t="s">
        <v>14748</v>
      </c>
      <c r="D57" t="s">
        <v>22</v>
      </c>
      <c r="E57" t="s">
        <v>22</v>
      </c>
      <c r="F57" t="s">
        <v>9464</v>
      </c>
      <c r="G57" t="s">
        <v>13033</v>
      </c>
      <c r="H57" t="s">
        <v>22</v>
      </c>
      <c r="I57" t="s">
        <v>22</v>
      </c>
      <c r="J57" t="s">
        <v>22</v>
      </c>
      <c r="K57" t="s">
        <v>22</v>
      </c>
      <c r="L57" t="s">
        <v>22</v>
      </c>
      <c r="M57" t="s">
        <v>14749</v>
      </c>
      <c r="N57" t="s">
        <v>22</v>
      </c>
      <c r="O57" t="s">
        <v>22</v>
      </c>
    </row>
    <row r="58" spans="1:15" x14ac:dyDescent="0.35">
      <c r="A58" t="s">
        <v>18714</v>
      </c>
      <c r="B58" t="s">
        <v>8769</v>
      </c>
      <c r="C58" t="s">
        <v>14750</v>
      </c>
      <c r="D58" t="s">
        <v>22</v>
      </c>
      <c r="E58" t="s">
        <v>22</v>
      </c>
      <c r="F58" t="s">
        <v>9464</v>
      </c>
      <c r="G58" t="s">
        <v>13033</v>
      </c>
      <c r="H58" t="s">
        <v>22</v>
      </c>
      <c r="I58" t="s">
        <v>22</v>
      </c>
      <c r="J58" t="s">
        <v>22</v>
      </c>
      <c r="K58" t="s">
        <v>22</v>
      </c>
      <c r="L58" t="s">
        <v>22</v>
      </c>
      <c r="M58" t="s">
        <v>14750</v>
      </c>
      <c r="N58" t="s">
        <v>22</v>
      </c>
      <c r="O58" t="s">
        <v>22</v>
      </c>
    </row>
    <row r="59" spans="1:15" x14ac:dyDescent="0.35">
      <c r="A59" t="s">
        <v>18714</v>
      </c>
      <c r="B59" t="s">
        <v>8769</v>
      </c>
      <c r="C59" t="s">
        <v>14751</v>
      </c>
      <c r="D59" t="s">
        <v>22</v>
      </c>
      <c r="E59" t="s">
        <v>22</v>
      </c>
      <c r="F59" t="s">
        <v>9477</v>
      </c>
      <c r="G59" t="s">
        <v>13037</v>
      </c>
      <c r="H59" t="s">
        <v>22</v>
      </c>
      <c r="I59" t="s">
        <v>22</v>
      </c>
      <c r="J59" t="s">
        <v>22</v>
      </c>
      <c r="K59" t="s">
        <v>22</v>
      </c>
      <c r="L59" t="s">
        <v>22</v>
      </c>
      <c r="M59" t="s">
        <v>14752</v>
      </c>
      <c r="N59" t="s">
        <v>22</v>
      </c>
      <c r="O59" t="s">
        <v>22</v>
      </c>
    </row>
    <row r="60" spans="1:15" x14ac:dyDescent="0.35">
      <c r="A60" t="s">
        <v>18714</v>
      </c>
      <c r="B60" t="s">
        <v>8769</v>
      </c>
      <c r="C60" t="s">
        <v>14753</v>
      </c>
      <c r="D60" t="s">
        <v>22</v>
      </c>
      <c r="E60" t="s">
        <v>22</v>
      </c>
      <c r="F60" t="s">
        <v>9477</v>
      </c>
      <c r="G60" t="s">
        <v>13037</v>
      </c>
      <c r="H60" t="s">
        <v>22</v>
      </c>
      <c r="I60" t="s">
        <v>22</v>
      </c>
      <c r="J60" t="s">
        <v>22</v>
      </c>
      <c r="K60" t="s">
        <v>22</v>
      </c>
      <c r="L60" t="s">
        <v>22</v>
      </c>
      <c r="M60" t="s">
        <v>14754</v>
      </c>
      <c r="N60" t="s">
        <v>22</v>
      </c>
      <c r="O60" t="s">
        <v>22</v>
      </c>
    </row>
    <row r="61" spans="1:15" x14ac:dyDescent="0.35">
      <c r="A61" t="s">
        <v>18714</v>
      </c>
      <c r="B61" t="s">
        <v>8769</v>
      </c>
      <c r="C61" t="s">
        <v>14757</v>
      </c>
      <c r="D61" t="s">
        <v>22</v>
      </c>
      <c r="E61" t="s">
        <v>22</v>
      </c>
      <c r="F61" t="s">
        <v>9477</v>
      </c>
      <c r="G61" t="s">
        <v>13037</v>
      </c>
      <c r="H61" t="s">
        <v>22</v>
      </c>
      <c r="I61" t="s">
        <v>22</v>
      </c>
      <c r="J61" t="s">
        <v>22</v>
      </c>
      <c r="K61" t="s">
        <v>22</v>
      </c>
      <c r="L61" t="s">
        <v>22</v>
      </c>
      <c r="M61" t="s">
        <v>14758</v>
      </c>
      <c r="N61" t="s">
        <v>22</v>
      </c>
      <c r="O61" t="s">
        <v>22</v>
      </c>
    </row>
    <row r="62" spans="1:15" x14ac:dyDescent="0.35">
      <c r="A62">
        <v>3</v>
      </c>
      <c r="B62" t="s">
        <v>8769</v>
      </c>
      <c r="C62" t="s">
        <v>18731</v>
      </c>
      <c r="D62" t="s">
        <v>22</v>
      </c>
      <c r="E62" t="s">
        <v>22</v>
      </c>
      <c r="F62" t="s">
        <v>9477</v>
      </c>
      <c r="G62" t="s">
        <v>13037</v>
      </c>
      <c r="H62" t="s">
        <v>22</v>
      </c>
      <c r="I62" t="s">
        <v>22</v>
      </c>
      <c r="J62" t="s">
        <v>22</v>
      </c>
      <c r="K62" t="s">
        <v>22</v>
      </c>
      <c r="L62" t="s">
        <v>22</v>
      </c>
      <c r="M62" t="s">
        <v>14754</v>
      </c>
      <c r="N62" t="s">
        <v>22</v>
      </c>
      <c r="O62" t="s">
        <v>22</v>
      </c>
    </row>
    <row r="63" spans="1:15" x14ac:dyDescent="0.35">
      <c r="A63">
        <v>3</v>
      </c>
      <c r="B63" t="s">
        <v>8769</v>
      </c>
      <c r="C63" t="s">
        <v>18732</v>
      </c>
      <c r="D63" t="s">
        <v>22</v>
      </c>
      <c r="E63" t="s">
        <v>22</v>
      </c>
      <c r="F63" t="s">
        <v>9477</v>
      </c>
      <c r="G63" t="s">
        <v>13037</v>
      </c>
      <c r="H63" t="s">
        <v>22</v>
      </c>
      <c r="I63" t="s">
        <v>22</v>
      </c>
      <c r="J63" t="s">
        <v>22</v>
      </c>
      <c r="K63" t="s">
        <v>22</v>
      </c>
      <c r="L63" t="s">
        <v>22</v>
      </c>
      <c r="M63" t="s">
        <v>14754</v>
      </c>
      <c r="N63" t="s">
        <v>22</v>
      </c>
      <c r="O63" t="s">
        <v>22</v>
      </c>
    </row>
    <row r="64" spans="1:15" x14ac:dyDescent="0.35">
      <c r="A64">
        <v>3</v>
      </c>
      <c r="B64" t="s">
        <v>8769</v>
      </c>
      <c r="C64" t="s">
        <v>18733</v>
      </c>
      <c r="D64" t="s">
        <v>22</v>
      </c>
      <c r="E64" t="s">
        <v>22</v>
      </c>
      <c r="F64" t="s">
        <v>9477</v>
      </c>
      <c r="G64" t="s">
        <v>13037</v>
      </c>
      <c r="H64" t="s">
        <v>22</v>
      </c>
      <c r="I64" t="s">
        <v>22</v>
      </c>
      <c r="J64" t="s">
        <v>22</v>
      </c>
      <c r="K64" t="s">
        <v>22</v>
      </c>
      <c r="L64" t="s">
        <v>22</v>
      </c>
      <c r="M64" t="s">
        <v>14754</v>
      </c>
      <c r="N64" t="s">
        <v>22</v>
      </c>
      <c r="O64" t="s">
        <v>22</v>
      </c>
    </row>
    <row r="65" spans="1:15" x14ac:dyDescent="0.35">
      <c r="A65" t="s">
        <v>18714</v>
      </c>
      <c r="B65" t="s">
        <v>8769</v>
      </c>
      <c r="C65" t="s">
        <v>14755</v>
      </c>
      <c r="D65" t="s">
        <v>22</v>
      </c>
      <c r="E65" t="s">
        <v>22</v>
      </c>
      <c r="F65" t="s">
        <v>9477</v>
      </c>
      <c r="G65" t="s">
        <v>13037</v>
      </c>
      <c r="H65" t="s">
        <v>22</v>
      </c>
      <c r="I65" t="s">
        <v>22</v>
      </c>
      <c r="J65" t="s">
        <v>22</v>
      </c>
      <c r="K65" t="s">
        <v>22</v>
      </c>
      <c r="L65" t="s">
        <v>22</v>
      </c>
      <c r="M65" t="s">
        <v>14756</v>
      </c>
      <c r="N65" t="s">
        <v>22</v>
      </c>
      <c r="O65" t="s">
        <v>22</v>
      </c>
    </row>
    <row r="66" spans="1:15" s="84" customFormat="1" x14ac:dyDescent="0.35">
      <c r="A66" s="84">
        <v>3</v>
      </c>
      <c r="B66" s="84" t="s">
        <v>8769</v>
      </c>
      <c r="C66" s="84" t="s">
        <v>18734</v>
      </c>
    </row>
    <row r="67" spans="1:15" x14ac:dyDescent="0.35">
      <c r="A67" t="s">
        <v>18714</v>
      </c>
      <c r="B67" t="s">
        <v>8769</v>
      </c>
      <c r="C67" t="s">
        <v>14759</v>
      </c>
      <c r="D67" t="s">
        <v>22</v>
      </c>
      <c r="E67" t="s">
        <v>22</v>
      </c>
      <c r="F67" t="s">
        <v>13109</v>
      </c>
      <c r="G67" t="s">
        <v>13110</v>
      </c>
      <c r="H67" t="s">
        <v>22</v>
      </c>
      <c r="I67" t="s">
        <v>22</v>
      </c>
      <c r="J67" t="s">
        <v>22</v>
      </c>
      <c r="K67" t="s">
        <v>22</v>
      </c>
      <c r="L67" t="s">
        <v>22</v>
      </c>
      <c r="M67" t="s">
        <v>14760</v>
      </c>
      <c r="N67" t="s">
        <v>22</v>
      </c>
      <c r="O67" t="s">
        <v>22</v>
      </c>
    </row>
    <row r="68" spans="1:15" x14ac:dyDescent="0.35">
      <c r="A68" t="s">
        <v>18714</v>
      </c>
      <c r="B68" t="s">
        <v>8769</v>
      </c>
      <c r="C68" t="s">
        <v>14761</v>
      </c>
      <c r="D68" t="s">
        <v>22</v>
      </c>
      <c r="E68" t="s">
        <v>22</v>
      </c>
      <c r="F68" t="s">
        <v>9477</v>
      </c>
      <c r="G68" t="s">
        <v>13037</v>
      </c>
      <c r="H68" t="s">
        <v>22</v>
      </c>
      <c r="I68" t="s">
        <v>22</v>
      </c>
      <c r="J68" t="s">
        <v>22</v>
      </c>
      <c r="K68" t="s">
        <v>22</v>
      </c>
      <c r="L68" t="s">
        <v>22</v>
      </c>
      <c r="M68" t="s">
        <v>14762</v>
      </c>
      <c r="N68" t="s">
        <v>22</v>
      </c>
      <c r="O68" t="s">
        <v>22</v>
      </c>
    </row>
    <row r="69" spans="1:15" s="84" customFormat="1" x14ac:dyDescent="0.35">
      <c r="A69" s="84">
        <v>3</v>
      </c>
      <c r="B69" s="84" t="s">
        <v>8769</v>
      </c>
      <c r="C69" s="84" t="s">
        <v>18735</v>
      </c>
    </row>
    <row r="70" spans="1:15" x14ac:dyDescent="0.35">
      <c r="A70" t="s">
        <v>18714</v>
      </c>
      <c r="B70" t="s">
        <v>8769</v>
      </c>
      <c r="C70" t="s">
        <v>14765</v>
      </c>
      <c r="D70" t="s">
        <v>22</v>
      </c>
      <c r="E70" t="s">
        <v>22</v>
      </c>
      <c r="F70" t="s">
        <v>9464</v>
      </c>
      <c r="G70" t="s">
        <v>13033</v>
      </c>
      <c r="H70" t="s">
        <v>22</v>
      </c>
      <c r="I70" t="s">
        <v>22</v>
      </c>
      <c r="J70" t="s">
        <v>22</v>
      </c>
      <c r="K70" t="s">
        <v>22</v>
      </c>
      <c r="L70" t="s">
        <v>22</v>
      </c>
      <c r="M70" t="s">
        <v>14765</v>
      </c>
      <c r="N70" t="s">
        <v>22</v>
      </c>
      <c r="O70" t="s">
        <v>22</v>
      </c>
    </row>
    <row r="71" spans="1:15" x14ac:dyDescent="0.35">
      <c r="A71" t="s">
        <v>18714</v>
      </c>
      <c r="B71" t="s">
        <v>8769</v>
      </c>
      <c r="C71" t="s">
        <v>14766</v>
      </c>
      <c r="D71" t="s">
        <v>22</v>
      </c>
      <c r="E71" t="s">
        <v>22</v>
      </c>
      <c r="F71" t="s">
        <v>9464</v>
      </c>
      <c r="G71" t="s">
        <v>13033</v>
      </c>
      <c r="H71" t="s">
        <v>22</v>
      </c>
      <c r="I71" t="s">
        <v>22</v>
      </c>
      <c r="J71" t="s">
        <v>22</v>
      </c>
      <c r="K71" t="s">
        <v>22</v>
      </c>
      <c r="L71" t="s">
        <v>22</v>
      </c>
      <c r="M71" t="s">
        <v>14766</v>
      </c>
      <c r="N71" t="s">
        <v>22</v>
      </c>
      <c r="O71" t="s">
        <v>22</v>
      </c>
    </row>
    <row r="72" spans="1:15" x14ac:dyDescent="0.35">
      <c r="A72" t="s">
        <v>18714</v>
      </c>
      <c r="B72" t="s">
        <v>8769</v>
      </c>
      <c r="C72" t="s">
        <v>14767</v>
      </c>
      <c r="D72" t="s">
        <v>22</v>
      </c>
      <c r="E72" t="s">
        <v>22</v>
      </c>
      <c r="F72" t="s">
        <v>13109</v>
      </c>
      <c r="G72" t="s">
        <v>13110</v>
      </c>
      <c r="H72" t="s">
        <v>7054</v>
      </c>
      <c r="I72" t="s">
        <v>22</v>
      </c>
      <c r="J72" t="s">
        <v>22</v>
      </c>
      <c r="K72" t="s">
        <v>22</v>
      </c>
      <c r="L72" t="s">
        <v>22</v>
      </c>
      <c r="M72" t="s">
        <v>14768</v>
      </c>
      <c r="N72" t="s">
        <v>22</v>
      </c>
      <c r="O72" t="s">
        <v>22</v>
      </c>
    </row>
    <row r="73" spans="1:15" s="84" customFormat="1" x14ac:dyDescent="0.35">
      <c r="A73" s="84">
        <v>3</v>
      </c>
      <c r="B73" s="84" t="s">
        <v>8769</v>
      </c>
      <c r="C73" s="84" t="s">
        <v>14768</v>
      </c>
    </row>
    <row r="74" spans="1:15" x14ac:dyDescent="0.35">
      <c r="A74" t="s">
        <v>18714</v>
      </c>
      <c r="B74" t="s">
        <v>8769</v>
      </c>
      <c r="C74" t="s">
        <v>14769</v>
      </c>
      <c r="D74" t="s">
        <v>22</v>
      </c>
      <c r="E74" t="s">
        <v>22</v>
      </c>
      <c r="F74" t="s">
        <v>13109</v>
      </c>
      <c r="G74" t="s">
        <v>13110</v>
      </c>
      <c r="H74" t="s">
        <v>22</v>
      </c>
      <c r="I74" t="s">
        <v>22</v>
      </c>
      <c r="J74" t="s">
        <v>22</v>
      </c>
      <c r="K74" t="s">
        <v>22</v>
      </c>
      <c r="L74" t="s">
        <v>22</v>
      </c>
      <c r="M74" t="s">
        <v>14769</v>
      </c>
      <c r="N74" t="s">
        <v>22</v>
      </c>
      <c r="O74" t="s">
        <v>22</v>
      </c>
    </row>
    <row r="75" spans="1:15" x14ac:dyDescent="0.35">
      <c r="A75" t="s">
        <v>18714</v>
      </c>
      <c r="B75" t="s">
        <v>8769</v>
      </c>
      <c r="C75" t="s">
        <v>14770</v>
      </c>
      <c r="D75" t="s">
        <v>22</v>
      </c>
      <c r="E75" t="s">
        <v>22</v>
      </c>
      <c r="F75" t="s">
        <v>9477</v>
      </c>
      <c r="G75" t="s">
        <v>13037</v>
      </c>
      <c r="H75" t="s">
        <v>22</v>
      </c>
      <c r="I75" t="s">
        <v>22</v>
      </c>
      <c r="J75" t="s">
        <v>22</v>
      </c>
      <c r="K75" t="s">
        <v>22</v>
      </c>
      <c r="L75" t="s">
        <v>22</v>
      </c>
      <c r="M75" t="s">
        <v>14771</v>
      </c>
      <c r="N75" t="s">
        <v>22</v>
      </c>
      <c r="O75" t="s">
        <v>22</v>
      </c>
    </row>
    <row r="76" spans="1:15" x14ac:dyDescent="0.35">
      <c r="A76">
        <v>3</v>
      </c>
      <c r="B76" t="s">
        <v>8769</v>
      </c>
      <c r="C76" t="s">
        <v>14771</v>
      </c>
      <c r="D76" t="s">
        <v>22</v>
      </c>
      <c r="E76" t="s">
        <v>22</v>
      </c>
      <c r="F76" t="s">
        <v>9477</v>
      </c>
      <c r="G76" t="s">
        <v>13037</v>
      </c>
      <c r="H76" t="s">
        <v>22</v>
      </c>
      <c r="I76" t="s">
        <v>22</v>
      </c>
      <c r="J76" t="s">
        <v>22</v>
      </c>
      <c r="K76" t="s">
        <v>22</v>
      </c>
      <c r="L76" t="s">
        <v>22</v>
      </c>
      <c r="M76" t="s">
        <v>14771</v>
      </c>
      <c r="N76" t="s">
        <v>22</v>
      </c>
      <c r="O76" t="s">
        <v>22</v>
      </c>
    </row>
    <row r="77" spans="1:15" x14ac:dyDescent="0.35">
      <c r="A77" t="s">
        <v>18714</v>
      </c>
      <c r="B77" t="s">
        <v>8769</v>
      </c>
      <c r="C77" t="s">
        <v>14774</v>
      </c>
      <c r="D77" t="s">
        <v>22</v>
      </c>
      <c r="E77" t="s">
        <v>22</v>
      </c>
      <c r="F77" t="s">
        <v>9477</v>
      </c>
      <c r="G77" t="s">
        <v>13037</v>
      </c>
      <c r="H77" t="s">
        <v>22</v>
      </c>
      <c r="I77" t="s">
        <v>22</v>
      </c>
      <c r="J77" t="s">
        <v>22</v>
      </c>
      <c r="K77" t="s">
        <v>22</v>
      </c>
      <c r="L77" t="s">
        <v>22</v>
      </c>
      <c r="M77" t="s">
        <v>14775</v>
      </c>
      <c r="N77" t="s">
        <v>22</v>
      </c>
      <c r="O77" t="s">
        <v>22</v>
      </c>
    </row>
    <row r="78" spans="1:15" x14ac:dyDescent="0.35">
      <c r="A78" t="s">
        <v>18714</v>
      </c>
      <c r="B78" t="s">
        <v>8769</v>
      </c>
      <c r="C78" t="s">
        <v>14772</v>
      </c>
      <c r="D78" t="s">
        <v>22</v>
      </c>
      <c r="E78" t="s">
        <v>22</v>
      </c>
      <c r="F78" t="s">
        <v>9477</v>
      </c>
      <c r="G78" t="s">
        <v>13037</v>
      </c>
      <c r="H78" t="s">
        <v>22</v>
      </c>
      <c r="I78" t="s">
        <v>22</v>
      </c>
      <c r="J78" t="s">
        <v>22</v>
      </c>
      <c r="K78" t="s">
        <v>22</v>
      </c>
      <c r="L78" t="s">
        <v>22</v>
      </c>
      <c r="M78" t="s">
        <v>14773</v>
      </c>
      <c r="N78" t="s">
        <v>22</v>
      </c>
      <c r="O78" t="s">
        <v>22</v>
      </c>
    </row>
    <row r="79" spans="1:15" x14ac:dyDescent="0.35">
      <c r="A79" t="s">
        <v>18714</v>
      </c>
      <c r="B79" t="s">
        <v>8769</v>
      </c>
      <c r="C79" t="s">
        <v>14781</v>
      </c>
      <c r="D79" t="s">
        <v>22</v>
      </c>
      <c r="E79" t="s">
        <v>22</v>
      </c>
      <c r="F79" t="s">
        <v>9477</v>
      </c>
      <c r="G79" t="s">
        <v>13037</v>
      </c>
      <c r="H79" t="s">
        <v>22</v>
      </c>
      <c r="I79" t="s">
        <v>22</v>
      </c>
      <c r="J79" t="s">
        <v>22</v>
      </c>
      <c r="K79" t="s">
        <v>22</v>
      </c>
      <c r="L79" t="s">
        <v>22</v>
      </c>
      <c r="M79" t="s">
        <v>14780</v>
      </c>
      <c r="N79" t="s">
        <v>22</v>
      </c>
      <c r="O79" t="s">
        <v>22</v>
      </c>
    </row>
    <row r="80" spans="1:15" x14ac:dyDescent="0.35">
      <c r="A80" t="s">
        <v>18714</v>
      </c>
      <c r="B80" t="s">
        <v>8769</v>
      </c>
      <c r="C80" t="s">
        <v>14776</v>
      </c>
      <c r="D80" t="s">
        <v>22</v>
      </c>
      <c r="E80" t="s">
        <v>22</v>
      </c>
      <c r="F80" t="s">
        <v>9477</v>
      </c>
      <c r="G80" t="s">
        <v>13037</v>
      </c>
      <c r="H80" t="s">
        <v>22</v>
      </c>
      <c r="I80" t="s">
        <v>22</v>
      </c>
      <c r="J80" t="s">
        <v>22</v>
      </c>
      <c r="K80" t="s">
        <v>22</v>
      </c>
      <c r="L80" t="s">
        <v>22</v>
      </c>
      <c r="M80" t="s">
        <v>14776</v>
      </c>
      <c r="N80" t="s">
        <v>22</v>
      </c>
      <c r="O80" t="s">
        <v>22</v>
      </c>
    </row>
    <row r="81" spans="1:15" x14ac:dyDescent="0.35">
      <c r="A81" t="s">
        <v>18714</v>
      </c>
      <c r="B81" t="s">
        <v>8769</v>
      </c>
      <c r="C81" t="s">
        <v>14777</v>
      </c>
      <c r="D81" t="s">
        <v>22</v>
      </c>
      <c r="E81" t="s">
        <v>22</v>
      </c>
      <c r="F81" t="s">
        <v>9464</v>
      </c>
      <c r="G81" t="s">
        <v>13033</v>
      </c>
      <c r="H81" t="s">
        <v>22</v>
      </c>
      <c r="I81" t="s">
        <v>22</v>
      </c>
      <c r="J81" t="s">
        <v>22</v>
      </c>
      <c r="K81" t="s">
        <v>22</v>
      </c>
      <c r="L81" t="s">
        <v>22</v>
      </c>
      <c r="M81" t="s">
        <v>14777</v>
      </c>
      <c r="N81" t="s">
        <v>22</v>
      </c>
      <c r="O81" t="s">
        <v>22</v>
      </c>
    </row>
    <row r="82" spans="1:15" x14ac:dyDescent="0.35">
      <c r="A82" t="s">
        <v>18714</v>
      </c>
      <c r="B82" t="s">
        <v>8769</v>
      </c>
      <c r="C82" t="s">
        <v>14778</v>
      </c>
      <c r="D82" t="s">
        <v>22</v>
      </c>
      <c r="E82" t="s">
        <v>22</v>
      </c>
      <c r="F82" t="s">
        <v>13109</v>
      </c>
      <c r="G82" t="s">
        <v>13110</v>
      </c>
      <c r="H82" t="s">
        <v>22</v>
      </c>
      <c r="I82" t="s">
        <v>22</v>
      </c>
      <c r="J82" t="s">
        <v>22</v>
      </c>
      <c r="K82" t="s">
        <v>22</v>
      </c>
      <c r="L82" t="s">
        <v>22</v>
      </c>
      <c r="M82" t="s">
        <v>14778</v>
      </c>
      <c r="N82" t="s">
        <v>22</v>
      </c>
      <c r="O82" t="s">
        <v>22</v>
      </c>
    </row>
    <row r="83" spans="1:15" s="84" customFormat="1" x14ac:dyDescent="0.35">
      <c r="A83" s="84">
        <v>3</v>
      </c>
      <c r="B83" s="84" t="s">
        <v>8769</v>
      </c>
      <c r="C83" s="84" t="s">
        <v>18736</v>
      </c>
    </row>
    <row r="84" spans="1:15" x14ac:dyDescent="0.35">
      <c r="A84" t="s">
        <v>18714</v>
      </c>
      <c r="B84" t="s">
        <v>8769</v>
      </c>
      <c r="C84" t="s">
        <v>14782</v>
      </c>
      <c r="D84" t="s">
        <v>22</v>
      </c>
      <c r="E84" t="s">
        <v>22</v>
      </c>
      <c r="F84" t="s">
        <v>13109</v>
      </c>
      <c r="G84" t="s">
        <v>13110</v>
      </c>
      <c r="H84" t="s">
        <v>22</v>
      </c>
      <c r="I84" t="s">
        <v>7033</v>
      </c>
      <c r="J84" t="s">
        <v>22</v>
      </c>
      <c r="K84" t="s">
        <v>22</v>
      </c>
      <c r="L84" t="s">
        <v>22</v>
      </c>
      <c r="M84" t="s">
        <v>14782</v>
      </c>
      <c r="N84" t="s">
        <v>22</v>
      </c>
      <c r="O84" t="s">
        <v>22</v>
      </c>
    </row>
    <row r="85" spans="1:15" x14ac:dyDescent="0.35">
      <c r="A85" t="s">
        <v>18714</v>
      </c>
      <c r="B85" t="s">
        <v>8769</v>
      </c>
      <c r="C85" t="s">
        <v>18737</v>
      </c>
      <c r="D85" t="s">
        <v>22</v>
      </c>
      <c r="E85" t="s">
        <v>22</v>
      </c>
      <c r="F85" t="s">
        <v>9490</v>
      </c>
      <c r="G85" t="s">
        <v>13037</v>
      </c>
      <c r="H85" t="s">
        <v>22</v>
      </c>
      <c r="I85" t="s">
        <v>22</v>
      </c>
      <c r="J85" t="s">
        <v>22</v>
      </c>
      <c r="K85" t="s">
        <v>22</v>
      </c>
      <c r="L85" t="s">
        <v>22</v>
      </c>
      <c r="M85" t="s">
        <v>18738</v>
      </c>
      <c r="N85" t="s">
        <v>22</v>
      </c>
      <c r="O85" t="s">
        <v>22</v>
      </c>
    </row>
    <row r="86" spans="1:15" x14ac:dyDescent="0.35">
      <c r="A86" t="s">
        <v>18714</v>
      </c>
      <c r="B86" t="s">
        <v>8769</v>
      </c>
      <c r="C86" t="s">
        <v>14783</v>
      </c>
      <c r="D86" t="s">
        <v>22</v>
      </c>
      <c r="E86" t="s">
        <v>22</v>
      </c>
      <c r="F86" t="s">
        <v>9477</v>
      </c>
      <c r="G86" t="s">
        <v>13037</v>
      </c>
      <c r="H86" t="s">
        <v>22</v>
      </c>
      <c r="I86" t="s">
        <v>22</v>
      </c>
      <c r="J86" t="s">
        <v>22</v>
      </c>
      <c r="K86" t="s">
        <v>22</v>
      </c>
      <c r="L86" t="s">
        <v>22</v>
      </c>
      <c r="M86" t="s">
        <v>14784</v>
      </c>
      <c r="N86" t="s">
        <v>22</v>
      </c>
      <c r="O86" t="s">
        <v>22</v>
      </c>
    </row>
    <row r="87" spans="1:15" x14ac:dyDescent="0.35">
      <c r="A87" t="s">
        <v>18714</v>
      </c>
      <c r="B87" t="s">
        <v>8769</v>
      </c>
      <c r="C87" t="s">
        <v>14785</v>
      </c>
      <c r="D87" t="s">
        <v>22</v>
      </c>
      <c r="E87" t="s">
        <v>22</v>
      </c>
      <c r="F87" t="s">
        <v>9477</v>
      </c>
      <c r="G87" t="s">
        <v>13037</v>
      </c>
      <c r="H87" t="s">
        <v>22</v>
      </c>
      <c r="I87" t="s">
        <v>22</v>
      </c>
      <c r="J87" t="s">
        <v>22</v>
      </c>
      <c r="K87" t="s">
        <v>22</v>
      </c>
      <c r="L87" t="s">
        <v>22</v>
      </c>
      <c r="M87" t="s">
        <v>14786</v>
      </c>
      <c r="N87" t="s">
        <v>22</v>
      </c>
      <c r="O87" t="s">
        <v>22</v>
      </c>
    </row>
    <row r="88" spans="1:15" x14ac:dyDescent="0.35">
      <c r="A88" t="s">
        <v>18714</v>
      </c>
      <c r="B88" t="s">
        <v>8769</v>
      </c>
      <c r="C88" t="s">
        <v>14787</v>
      </c>
      <c r="D88" t="s">
        <v>22</v>
      </c>
      <c r="E88" t="s">
        <v>22</v>
      </c>
      <c r="F88" t="s">
        <v>13109</v>
      </c>
      <c r="G88" t="s">
        <v>13110</v>
      </c>
      <c r="H88" t="s">
        <v>22</v>
      </c>
      <c r="I88" t="s">
        <v>22</v>
      </c>
      <c r="J88" t="s">
        <v>22</v>
      </c>
      <c r="K88" t="s">
        <v>22</v>
      </c>
      <c r="L88" t="s">
        <v>22</v>
      </c>
      <c r="M88" t="s">
        <v>14787</v>
      </c>
      <c r="N88" t="s">
        <v>22</v>
      </c>
      <c r="O88" t="s">
        <v>22</v>
      </c>
    </row>
    <row r="89" spans="1:15" x14ac:dyDescent="0.35">
      <c r="A89" t="s">
        <v>18714</v>
      </c>
      <c r="B89" t="s">
        <v>8769</v>
      </c>
      <c r="C89" t="s">
        <v>14788</v>
      </c>
      <c r="D89" t="s">
        <v>22</v>
      </c>
      <c r="E89" t="s">
        <v>22</v>
      </c>
      <c r="F89" t="s">
        <v>9477</v>
      </c>
      <c r="G89" t="s">
        <v>13037</v>
      </c>
      <c r="H89" t="s">
        <v>22</v>
      </c>
      <c r="I89" t="s">
        <v>22</v>
      </c>
      <c r="J89" t="s">
        <v>22</v>
      </c>
      <c r="K89" t="s">
        <v>22</v>
      </c>
      <c r="L89" t="s">
        <v>22</v>
      </c>
      <c r="M89" t="s">
        <v>14789</v>
      </c>
      <c r="N89" t="s">
        <v>22</v>
      </c>
      <c r="O89" t="s">
        <v>22</v>
      </c>
    </row>
    <row r="90" spans="1:15" x14ac:dyDescent="0.35">
      <c r="A90" t="s">
        <v>18714</v>
      </c>
      <c r="B90" t="s">
        <v>8769</v>
      </c>
      <c r="C90" t="s">
        <v>14790</v>
      </c>
      <c r="D90" t="s">
        <v>22</v>
      </c>
      <c r="E90" t="s">
        <v>22</v>
      </c>
      <c r="F90" t="s">
        <v>13109</v>
      </c>
      <c r="G90" t="s">
        <v>13110</v>
      </c>
      <c r="H90" t="s">
        <v>22</v>
      </c>
      <c r="I90" t="s">
        <v>22</v>
      </c>
      <c r="J90" t="s">
        <v>22</v>
      </c>
      <c r="K90" t="s">
        <v>22</v>
      </c>
      <c r="L90" t="s">
        <v>22</v>
      </c>
      <c r="M90" t="s">
        <v>14790</v>
      </c>
      <c r="N90" t="s">
        <v>22</v>
      </c>
      <c r="O90" t="s">
        <v>22</v>
      </c>
    </row>
    <row r="91" spans="1:15" x14ac:dyDescent="0.35">
      <c r="A91" t="s">
        <v>18714</v>
      </c>
      <c r="B91" t="s">
        <v>8769</v>
      </c>
      <c r="C91" t="s">
        <v>14791</v>
      </c>
      <c r="D91" t="s">
        <v>22</v>
      </c>
      <c r="E91" t="s">
        <v>22</v>
      </c>
      <c r="F91" t="s">
        <v>9477</v>
      </c>
      <c r="G91" t="s">
        <v>13037</v>
      </c>
      <c r="H91" t="s">
        <v>22</v>
      </c>
      <c r="I91" t="s">
        <v>22</v>
      </c>
      <c r="J91" t="s">
        <v>22</v>
      </c>
      <c r="K91" t="s">
        <v>22</v>
      </c>
      <c r="L91" t="s">
        <v>22</v>
      </c>
      <c r="M91" t="s">
        <v>14792</v>
      </c>
      <c r="N91" t="s">
        <v>22</v>
      </c>
      <c r="O91" t="s">
        <v>22</v>
      </c>
    </row>
    <row r="92" spans="1:15" s="84" customFormat="1" x14ac:dyDescent="0.35">
      <c r="A92" s="84">
        <v>3</v>
      </c>
      <c r="B92" s="84" t="s">
        <v>8769</v>
      </c>
      <c r="C92" s="84" t="s">
        <v>18739</v>
      </c>
    </row>
    <row r="93" spans="1:15" x14ac:dyDescent="0.35">
      <c r="A93" t="s">
        <v>18714</v>
      </c>
      <c r="B93" t="s">
        <v>8769</v>
      </c>
      <c r="C93" t="s">
        <v>14793</v>
      </c>
      <c r="D93" t="s">
        <v>22</v>
      </c>
      <c r="E93" t="s">
        <v>22</v>
      </c>
      <c r="F93" t="s">
        <v>13109</v>
      </c>
      <c r="G93" t="s">
        <v>13110</v>
      </c>
      <c r="H93" t="s">
        <v>7054</v>
      </c>
      <c r="I93" t="s">
        <v>22</v>
      </c>
      <c r="J93" t="s">
        <v>22</v>
      </c>
      <c r="K93" t="s">
        <v>22</v>
      </c>
      <c r="L93" t="s">
        <v>22</v>
      </c>
      <c r="M93" t="s">
        <v>14793</v>
      </c>
      <c r="N93" t="s">
        <v>22</v>
      </c>
      <c r="O93" t="s">
        <v>22</v>
      </c>
    </row>
    <row r="94" spans="1:15" x14ac:dyDescent="0.35">
      <c r="A94" t="s">
        <v>18714</v>
      </c>
      <c r="B94" t="s">
        <v>8769</v>
      </c>
      <c r="C94" t="s">
        <v>14794</v>
      </c>
      <c r="D94" t="s">
        <v>22</v>
      </c>
      <c r="E94" t="s">
        <v>22</v>
      </c>
      <c r="F94" t="s">
        <v>13109</v>
      </c>
      <c r="G94" t="s">
        <v>13110</v>
      </c>
      <c r="H94" t="s">
        <v>22</v>
      </c>
      <c r="I94" t="s">
        <v>22</v>
      </c>
      <c r="J94" t="s">
        <v>22</v>
      </c>
      <c r="K94" t="s">
        <v>22</v>
      </c>
      <c r="L94" t="s">
        <v>22</v>
      </c>
      <c r="M94" t="s">
        <v>14795</v>
      </c>
      <c r="N94" t="s">
        <v>22</v>
      </c>
      <c r="O94" t="s">
        <v>22</v>
      </c>
    </row>
    <row r="95" spans="1:15" x14ac:dyDescent="0.35">
      <c r="A95" t="s">
        <v>18714</v>
      </c>
      <c r="B95" t="s">
        <v>8769</v>
      </c>
      <c r="C95" t="s">
        <v>14796</v>
      </c>
      <c r="D95" t="s">
        <v>22</v>
      </c>
      <c r="E95" t="s">
        <v>22</v>
      </c>
      <c r="F95" t="s">
        <v>13109</v>
      </c>
      <c r="G95" t="s">
        <v>13110</v>
      </c>
      <c r="H95" t="s">
        <v>22</v>
      </c>
      <c r="I95" t="s">
        <v>22</v>
      </c>
      <c r="J95" t="s">
        <v>22</v>
      </c>
      <c r="K95" t="s">
        <v>22</v>
      </c>
      <c r="L95" t="s">
        <v>22</v>
      </c>
      <c r="M95" t="s">
        <v>14796</v>
      </c>
      <c r="N95" t="s">
        <v>22</v>
      </c>
      <c r="O95" t="s">
        <v>22</v>
      </c>
    </row>
    <row r="96" spans="1:15" x14ac:dyDescent="0.35">
      <c r="A96" t="s">
        <v>18714</v>
      </c>
      <c r="B96" t="s">
        <v>8769</v>
      </c>
      <c r="C96" t="s">
        <v>14799</v>
      </c>
      <c r="D96" t="s">
        <v>22</v>
      </c>
      <c r="E96" t="s">
        <v>22</v>
      </c>
      <c r="F96" t="s">
        <v>9464</v>
      </c>
      <c r="G96" t="s">
        <v>13033</v>
      </c>
      <c r="H96" t="s">
        <v>7046</v>
      </c>
      <c r="I96" t="s">
        <v>22</v>
      </c>
      <c r="J96" t="s">
        <v>22</v>
      </c>
      <c r="K96" t="s">
        <v>22</v>
      </c>
      <c r="L96" t="s">
        <v>22</v>
      </c>
      <c r="M96" t="s">
        <v>14798</v>
      </c>
      <c r="N96" t="s">
        <v>22</v>
      </c>
      <c r="O96" t="s">
        <v>22</v>
      </c>
    </row>
    <row r="97" spans="1:15" x14ac:dyDescent="0.35">
      <c r="A97" t="s">
        <v>18714</v>
      </c>
      <c r="B97" t="s">
        <v>8769</v>
      </c>
      <c r="C97" t="s">
        <v>14797</v>
      </c>
      <c r="D97" t="s">
        <v>22</v>
      </c>
      <c r="E97" t="s">
        <v>22</v>
      </c>
      <c r="F97" t="s">
        <v>9464</v>
      </c>
      <c r="G97" t="s">
        <v>13033</v>
      </c>
      <c r="H97" t="s">
        <v>7046</v>
      </c>
      <c r="I97" t="s">
        <v>22</v>
      </c>
      <c r="J97" t="s">
        <v>22</v>
      </c>
      <c r="K97" t="s">
        <v>22</v>
      </c>
      <c r="L97" t="s">
        <v>22</v>
      </c>
      <c r="M97" t="s">
        <v>14798</v>
      </c>
      <c r="N97" t="s">
        <v>22</v>
      </c>
      <c r="O97" t="s">
        <v>22</v>
      </c>
    </row>
    <row r="98" spans="1:15" x14ac:dyDescent="0.35">
      <c r="A98" t="s">
        <v>18714</v>
      </c>
      <c r="B98" t="s">
        <v>8769</v>
      </c>
      <c r="C98" t="s">
        <v>14800</v>
      </c>
      <c r="D98" t="s">
        <v>22</v>
      </c>
      <c r="E98" t="s">
        <v>22</v>
      </c>
      <c r="F98" t="s">
        <v>9464</v>
      </c>
      <c r="G98" t="s">
        <v>13033</v>
      </c>
      <c r="H98" t="s">
        <v>22</v>
      </c>
      <c r="I98" t="s">
        <v>22</v>
      </c>
      <c r="J98" t="s">
        <v>22</v>
      </c>
      <c r="K98" t="s">
        <v>22</v>
      </c>
      <c r="L98" t="s">
        <v>22</v>
      </c>
      <c r="M98" t="s">
        <v>14801</v>
      </c>
      <c r="N98" t="s">
        <v>22</v>
      </c>
      <c r="O98" t="s">
        <v>22</v>
      </c>
    </row>
    <row r="99" spans="1:15" x14ac:dyDescent="0.35">
      <c r="A99">
        <v>3</v>
      </c>
      <c r="B99" t="s">
        <v>8769</v>
      </c>
      <c r="C99" t="s">
        <v>14801</v>
      </c>
      <c r="D99" t="s">
        <v>22</v>
      </c>
      <c r="E99" t="s">
        <v>22</v>
      </c>
      <c r="F99" t="s">
        <v>9464</v>
      </c>
      <c r="G99" t="s">
        <v>13033</v>
      </c>
      <c r="H99" t="s">
        <v>22</v>
      </c>
      <c r="I99" t="s">
        <v>22</v>
      </c>
      <c r="J99" t="s">
        <v>22</v>
      </c>
      <c r="K99" t="s">
        <v>22</v>
      </c>
      <c r="L99" t="s">
        <v>22</v>
      </c>
      <c r="M99" t="s">
        <v>14801</v>
      </c>
      <c r="N99" t="s">
        <v>22</v>
      </c>
      <c r="O99" t="s">
        <v>22</v>
      </c>
    </row>
    <row r="100" spans="1:15" x14ac:dyDescent="0.35">
      <c r="A100" t="s">
        <v>18714</v>
      </c>
      <c r="B100" t="s">
        <v>8769</v>
      </c>
      <c r="C100" t="s">
        <v>14802</v>
      </c>
      <c r="D100" t="s">
        <v>22</v>
      </c>
      <c r="E100" t="s">
        <v>22</v>
      </c>
      <c r="F100" t="s">
        <v>13109</v>
      </c>
      <c r="G100" t="s">
        <v>13110</v>
      </c>
      <c r="H100" t="s">
        <v>22</v>
      </c>
      <c r="I100" t="s">
        <v>22</v>
      </c>
      <c r="J100" t="s">
        <v>22</v>
      </c>
      <c r="K100" t="s">
        <v>22</v>
      </c>
      <c r="L100" t="s">
        <v>22</v>
      </c>
      <c r="M100" t="s">
        <v>14802</v>
      </c>
      <c r="N100" t="s">
        <v>22</v>
      </c>
      <c r="O100" t="s">
        <v>22</v>
      </c>
    </row>
    <row r="101" spans="1:15" x14ac:dyDescent="0.35">
      <c r="A101" t="s">
        <v>18714</v>
      </c>
      <c r="B101" t="s">
        <v>8769</v>
      </c>
      <c r="C101" t="s">
        <v>14803</v>
      </c>
      <c r="D101" t="s">
        <v>22</v>
      </c>
      <c r="E101" t="s">
        <v>22</v>
      </c>
      <c r="F101" t="s">
        <v>13109</v>
      </c>
      <c r="G101" t="s">
        <v>13110</v>
      </c>
      <c r="H101" t="s">
        <v>22</v>
      </c>
      <c r="I101" t="s">
        <v>22</v>
      </c>
      <c r="J101" t="s">
        <v>22</v>
      </c>
      <c r="K101" t="s">
        <v>22</v>
      </c>
      <c r="L101" t="s">
        <v>22</v>
      </c>
      <c r="M101" t="s">
        <v>14803</v>
      </c>
      <c r="N101" t="s">
        <v>22</v>
      </c>
      <c r="O101" t="s">
        <v>22</v>
      </c>
    </row>
    <row r="102" spans="1:15" x14ac:dyDescent="0.35">
      <c r="A102" t="s">
        <v>18714</v>
      </c>
      <c r="B102" t="s">
        <v>8769</v>
      </c>
      <c r="C102" t="s">
        <v>14804</v>
      </c>
      <c r="D102" t="s">
        <v>22</v>
      </c>
      <c r="E102" t="s">
        <v>22</v>
      </c>
      <c r="F102" t="s">
        <v>9477</v>
      </c>
      <c r="G102" t="s">
        <v>13037</v>
      </c>
      <c r="H102" t="s">
        <v>22</v>
      </c>
      <c r="I102" t="s">
        <v>22</v>
      </c>
      <c r="J102" t="s">
        <v>22</v>
      </c>
      <c r="K102" t="s">
        <v>22</v>
      </c>
      <c r="L102" t="s">
        <v>22</v>
      </c>
      <c r="M102" t="s">
        <v>14805</v>
      </c>
      <c r="N102" t="s">
        <v>22</v>
      </c>
      <c r="O102" t="s">
        <v>22</v>
      </c>
    </row>
    <row r="103" spans="1:15" x14ac:dyDescent="0.35">
      <c r="A103" t="s">
        <v>18714</v>
      </c>
      <c r="B103" t="s">
        <v>8769</v>
      </c>
      <c r="C103" t="s">
        <v>14806</v>
      </c>
      <c r="D103" t="s">
        <v>22</v>
      </c>
      <c r="E103" t="s">
        <v>22</v>
      </c>
      <c r="F103" t="s">
        <v>13109</v>
      </c>
      <c r="G103" t="s">
        <v>13110</v>
      </c>
      <c r="H103" t="s">
        <v>22</v>
      </c>
      <c r="I103" t="s">
        <v>22</v>
      </c>
      <c r="J103" t="s">
        <v>22</v>
      </c>
      <c r="K103" t="s">
        <v>22</v>
      </c>
      <c r="L103" t="s">
        <v>22</v>
      </c>
      <c r="M103" t="s">
        <v>14807</v>
      </c>
      <c r="N103" t="s">
        <v>22</v>
      </c>
      <c r="O103" t="s">
        <v>22</v>
      </c>
    </row>
    <row r="104" spans="1:15" x14ac:dyDescent="0.35">
      <c r="A104">
        <v>3</v>
      </c>
      <c r="B104" t="s">
        <v>8769</v>
      </c>
      <c r="C104" t="s">
        <v>14807</v>
      </c>
      <c r="D104" t="s">
        <v>22</v>
      </c>
      <c r="E104" t="s">
        <v>22</v>
      </c>
      <c r="F104" t="s">
        <v>13109</v>
      </c>
      <c r="G104" t="s">
        <v>13110</v>
      </c>
      <c r="H104" t="s">
        <v>22</v>
      </c>
      <c r="I104" t="s">
        <v>22</v>
      </c>
      <c r="J104" t="s">
        <v>22</v>
      </c>
      <c r="K104" t="s">
        <v>22</v>
      </c>
      <c r="L104" t="s">
        <v>22</v>
      </c>
      <c r="M104" t="s">
        <v>14807</v>
      </c>
      <c r="N104" t="s">
        <v>22</v>
      </c>
      <c r="O104" t="s">
        <v>22</v>
      </c>
    </row>
    <row r="105" spans="1:15" x14ac:dyDescent="0.35">
      <c r="A105" t="s">
        <v>18714</v>
      </c>
      <c r="B105" t="s">
        <v>8769</v>
      </c>
      <c r="C105" t="s">
        <v>14763</v>
      </c>
      <c r="D105" t="s">
        <v>22</v>
      </c>
      <c r="E105" t="s">
        <v>22</v>
      </c>
      <c r="F105" t="s">
        <v>9477</v>
      </c>
      <c r="G105" t="s">
        <v>13037</v>
      </c>
      <c r="H105" t="s">
        <v>22</v>
      </c>
      <c r="I105" t="s">
        <v>22</v>
      </c>
      <c r="J105" t="s">
        <v>22</v>
      </c>
      <c r="K105" t="s">
        <v>22</v>
      </c>
      <c r="L105" t="s">
        <v>22</v>
      </c>
      <c r="M105" t="s">
        <v>14764</v>
      </c>
      <c r="N105" t="s">
        <v>22</v>
      </c>
      <c r="O105" t="s">
        <v>22</v>
      </c>
    </row>
    <row r="106" spans="1:15" x14ac:dyDescent="0.35">
      <c r="A106" t="s">
        <v>18714</v>
      </c>
      <c r="B106" t="s">
        <v>8769</v>
      </c>
      <c r="C106" t="s">
        <v>14808</v>
      </c>
      <c r="D106" t="s">
        <v>22</v>
      </c>
      <c r="E106" t="s">
        <v>22</v>
      </c>
      <c r="F106" t="s">
        <v>13109</v>
      </c>
      <c r="G106" t="s">
        <v>13110</v>
      </c>
      <c r="H106" t="s">
        <v>22</v>
      </c>
      <c r="I106" t="s">
        <v>22</v>
      </c>
      <c r="J106" t="s">
        <v>22</v>
      </c>
      <c r="K106" t="s">
        <v>22</v>
      </c>
      <c r="L106" t="s">
        <v>22</v>
      </c>
      <c r="M106" t="s">
        <v>14808</v>
      </c>
      <c r="N106" t="s">
        <v>22</v>
      </c>
      <c r="O106" t="s">
        <v>22</v>
      </c>
    </row>
    <row r="107" spans="1:15" x14ac:dyDescent="0.35">
      <c r="A107" t="s">
        <v>18714</v>
      </c>
      <c r="B107" t="s">
        <v>8769</v>
      </c>
      <c r="C107" t="s">
        <v>14809</v>
      </c>
      <c r="D107" t="s">
        <v>22</v>
      </c>
      <c r="E107" t="s">
        <v>22</v>
      </c>
      <c r="F107" t="s">
        <v>13109</v>
      </c>
      <c r="G107" t="s">
        <v>13110</v>
      </c>
      <c r="H107" t="s">
        <v>22</v>
      </c>
      <c r="I107" t="s">
        <v>22</v>
      </c>
      <c r="J107" t="s">
        <v>22</v>
      </c>
      <c r="K107" t="s">
        <v>22</v>
      </c>
      <c r="L107" t="s">
        <v>22</v>
      </c>
      <c r="M107" t="s">
        <v>14809</v>
      </c>
      <c r="N107" t="s">
        <v>22</v>
      </c>
      <c r="O107" t="s">
        <v>22</v>
      </c>
    </row>
    <row r="108" spans="1:15" s="84" customFormat="1" x14ac:dyDescent="0.35">
      <c r="A108" s="84">
        <v>3</v>
      </c>
      <c r="B108" s="84" t="s">
        <v>8769</v>
      </c>
      <c r="C108" s="84" t="s">
        <v>18740</v>
      </c>
    </row>
    <row r="109" spans="1:15" x14ac:dyDescent="0.35">
      <c r="A109" t="s">
        <v>18714</v>
      </c>
      <c r="B109" t="s">
        <v>8769</v>
      </c>
      <c r="C109" t="s">
        <v>14810</v>
      </c>
      <c r="D109" t="s">
        <v>22</v>
      </c>
      <c r="E109" t="s">
        <v>22</v>
      </c>
      <c r="F109" t="s">
        <v>13109</v>
      </c>
      <c r="G109" t="s">
        <v>13110</v>
      </c>
      <c r="H109" t="s">
        <v>22</v>
      </c>
      <c r="I109" t="s">
        <v>22</v>
      </c>
      <c r="J109" t="s">
        <v>22</v>
      </c>
      <c r="K109" t="s">
        <v>22</v>
      </c>
      <c r="L109" t="s">
        <v>22</v>
      </c>
      <c r="M109" t="s">
        <v>14811</v>
      </c>
      <c r="N109" t="s">
        <v>22</v>
      </c>
      <c r="O109" t="s">
        <v>22</v>
      </c>
    </row>
    <row r="110" spans="1:15" x14ac:dyDescent="0.35">
      <c r="A110">
        <v>3</v>
      </c>
      <c r="B110" t="s">
        <v>8769</v>
      </c>
      <c r="C110" t="s">
        <v>14811</v>
      </c>
      <c r="D110" t="s">
        <v>22</v>
      </c>
      <c r="E110" t="s">
        <v>22</v>
      </c>
      <c r="F110" t="s">
        <v>13109</v>
      </c>
      <c r="G110" t="s">
        <v>13110</v>
      </c>
      <c r="H110" t="s">
        <v>22</v>
      </c>
      <c r="I110" t="s">
        <v>22</v>
      </c>
      <c r="J110" t="s">
        <v>22</v>
      </c>
      <c r="K110" t="s">
        <v>22</v>
      </c>
      <c r="L110" t="s">
        <v>22</v>
      </c>
      <c r="M110" t="s">
        <v>14811</v>
      </c>
      <c r="N110" t="s">
        <v>22</v>
      </c>
      <c r="O110" t="s">
        <v>22</v>
      </c>
    </row>
    <row r="111" spans="1:15" s="84" customFormat="1" x14ac:dyDescent="0.35">
      <c r="A111" s="84">
        <v>3</v>
      </c>
      <c r="B111" s="84" t="s">
        <v>8769</v>
      </c>
      <c r="C111" s="84" t="s">
        <v>18741</v>
      </c>
    </row>
    <row r="112" spans="1:15" x14ac:dyDescent="0.35">
      <c r="A112" t="s">
        <v>18714</v>
      </c>
      <c r="B112" t="s">
        <v>8769</v>
      </c>
      <c r="C112" t="s">
        <v>14812</v>
      </c>
      <c r="D112" t="s">
        <v>22</v>
      </c>
      <c r="E112" t="s">
        <v>22</v>
      </c>
      <c r="F112" t="s">
        <v>13109</v>
      </c>
      <c r="G112" t="s">
        <v>13110</v>
      </c>
      <c r="H112" t="s">
        <v>22</v>
      </c>
      <c r="I112" t="s">
        <v>22</v>
      </c>
      <c r="J112" t="s">
        <v>22</v>
      </c>
      <c r="K112" t="s">
        <v>22</v>
      </c>
      <c r="L112" t="s">
        <v>22</v>
      </c>
      <c r="M112" t="s">
        <v>14812</v>
      </c>
      <c r="N112" t="s">
        <v>22</v>
      </c>
      <c r="O112" t="s">
        <v>22</v>
      </c>
    </row>
    <row r="113" spans="1:15" x14ac:dyDescent="0.35">
      <c r="A113" t="s">
        <v>18714</v>
      </c>
      <c r="B113" t="s">
        <v>8769</v>
      </c>
      <c r="C113" t="s">
        <v>14813</v>
      </c>
      <c r="D113" t="s">
        <v>22</v>
      </c>
      <c r="E113" t="s">
        <v>22</v>
      </c>
      <c r="F113" t="s">
        <v>9477</v>
      </c>
      <c r="G113" t="s">
        <v>13037</v>
      </c>
      <c r="H113" t="s">
        <v>22</v>
      </c>
      <c r="I113" t="s">
        <v>22</v>
      </c>
      <c r="J113" t="s">
        <v>22</v>
      </c>
      <c r="K113" t="s">
        <v>22</v>
      </c>
      <c r="L113" t="s">
        <v>22</v>
      </c>
      <c r="M113" t="s">
        <v>14814</v>
      </c>
      <c r="N113" t="s">
        <v>22</v>
      </c>
      <c r="O113" t="s">
        <v>22</v>
      </c>
    </row>
    <row r="114" spans="1:15" x14ac:dyDescent="0.35">
      <c r="A114" t="s">
        <v>18714</v>
      </c>
      <c r="B114" t="s">
        <v>8769</v>
      </c>
      <c r="C114" t="s">
        <v>14815</v>
      </c>
      <c r="D114" t="s">
        <v>22</v>
      </c>
      <c r="E114" t="s">
        <v>22</v>
      </c>
      <c r="F114" t="s">
        <v>13109</v>
      </c>
      <c r="G114" t="s">
        <v>13110</v>
      </c>
      <c r="H114" t="s">
        <v>22</v>
      </c>
      <c r="I114" t="s">
        <v>22</v>
      </c>
      <c r="J114" t="s">
        <v>22</v>
      </c>
      <c r="K114" t="s">
        <v>22</v>
      </c>
      <c r="L114" t="s">
        <v>22</v>
      </c>
      <c r="M114" t="s">
        <v>14815</v>
      </c>
      <c r="N114" t="s">
        <v>22</v>
      </c>
      <c r="O114" t="s">
        <v>22</v>
      </c>
    </row>
    <row r="115" spans="1:15" x14ac:dyDescent="0.35">
      <c r="A115" t="s">
        <v>18714</v>
      </c>
      <c r="B115" t="s">
        <v>8769</v>
      </c>
      <c r="C115" t="s">
        <v>14816</v>
      </c>
      <c r="D115" t="s">
        <v>22</v>
      </c>
      <c r="E115" t="s">
        <v>22</v>
      </c>
      <c r="F115" t="s">
        <v>9477</v>
      </c>
      <c r="G115" t="s">
        <v>13037</v>
      </c>
      <c r="H115" t="s">
        <v>22</v>
      </c>
      <c r="I115" t="s">
        <v>22</v>
      </c>
      <c r="J115" t="s">
        <v>22</v>
      </c>
      <c r="K115" t="s">
        <v>22</v>
      </c>
      <c r="L115" t="s">
        <v>22</v>
      </c>
      <c r="M115" t="s">
        <v>14817</v>
      </c>
      <c r="N115" t="s">
        <v>22</v>
      </c>
      <c r="O115" t="s">
        <v>22</v>
      </c>
    </row>
    <row r="116" spans="1:15" s="84" customFormat="1" x14ac:dyDescent="0.35">
      <c r="A116" s="84">
        <v>3</v>
      </c>
      <c r="B116" s="84" t="s">
        <v>8769</v>
      </c>
      <c r="C116" s="84" t="s">
        <v>490</v>
      </c>
    </row>
    <row r="117" spans="1:15" s="84" customFormat="1" x14ac:dyDescent="0.35">
      <c r="A117" s="84">
        <v>3</v>
      </c>
      <c r="B117" s="84" t="s">
        <v>8769</v>
      </c>
      <c r="C117" s="84" t="s">
        <v>18742</v>
      </c>
    </row>
    <row r="118" spans="1:15" s="84" customFormat="1" x14ac:dyDescent="0.35">
      <c r="A118" s="84">
        <v>3</v>
      </c>
      <c r="B118" s="84" t="s">
        <v>8769</v>
      </c>
      <c r="C118" s="84" t="s">
        <v>18743</v>
      </c>
    </row>
    <row r="119" spans="1:15" s="84" customFormat="1" x14ac:dyDescent="0.35">
      <c r="A119" s="84">
        <v>3</v>
      </c>
      <c r="B119" s="84" t="s">
        <v>8769</v>
      </c>
      <c r="C119" s="84" t="s">
        <v>18744</v>
      </c>
    </row>
    <row r="120" spans="1:15" x14ac:dyDescent="0.35">
      <c r="A120" t="s">
        <v>18714</v>
      </c>
      <c r="B120" t="s">
        <v>8769</v>
      </c>
      <c r="C120" t="s">
        <v>14820</v>
      </c>
      <c r="D120" t="s">
        <v>22</v>
      </c>
      <c r="E120" t="s">
        <v>22</v>
      </c>
      <c r="F120" t="s">
        <v>13109</v>
      </c>
      <c r="G120" t="s">
        <v>13110</v>
      </c>
      <c r="H120" t="s">
        <v>22</v>
      </c>
      <c r="I120" t="s">
        <v>22</v>
      </c>
      <c r="J120" t="s">
        <v>22</v>
      </c>
      <c r="K120" t="s">
        <v>22</v>
      </c>
      <c r="L120" t="s">
        <v>22</v>
      </c>
      <c r="M120" t="s">
        <v>14821</v>
      </c>
      <c r="N120" t="s">
        <v>22</v>
      </c>
      <c r="O120" t="s">
        <v>22</v>
      </c>
    </row>
    <row r="121" spans="1:15" x14ac:dyDescent="0.35">
      <c r="A121" t="s">
        <v>18714</v>
      </c>
      <c r="B121" t="s">
        <v>8769</v>
      </c>
      <c r="C121" t="s">
        <v>14822</v>
      </c>
      <c r="D121" t="s">
        <v>22</v>
      </c>
      <c r="E121" t="s">
        <v>22</v>
      </c>
      <c r="F121" t="s">
        <v>13109</v>
      </c>
      <c r="G121" t="s">
        <v>13110</v>
      </c>
      <c r="H121" t="s">
        <v>22</v>
      </c>
      <c r="I121" t="s">
        <v>22</v>
      </c>
      <c r="J121" t="s">
        <v>22</v>
      </c>
      <c r="K121" t="s">
        <v>22</v>
      </c>
      <c r="L121" t="s">
        <v>22</v>
      </c>
      <c r="M121" t="s">
        <v>14823</v>
      </c>
      <c r="N121" t="s">
        <v>22</v>
      </c>
      <c r="O121" t="s">
        <v>22</v>
      </c>
    </row>
    <row r="122" spans="1:15" x14ac:dyDescent="0.35">
      <c r="A122">
        <v>3</v>
      </c>
      <c r="B122" t="s">
        <v>8769</v>
      </c>
      <c r="C122" t="s">
        <v>14823</v>
      </c>
      <c r="D122" t="s">
        <v>22</v>
      </c>
      <c r="E122" t="s">
        <v>22</v>
      </c>
      <c r="F122" t="s">
        <v>13109</v>
      </c>
      <c r="G122" t="s">
        <v>13110</v>
      </c>
      <c r="H122" t="s">
        <v>22</v>
      </c>
      <c r="I122" t="s">
        <v>22</v>
      </c>
      <c r="J122" t="s">
        <v>22</v>
      </c>
      <c r="K122" t="s">
        <v>22</v>
      </c>
      <c r="L122" t="s">
        <v>22</v>
      </c>
      <c r="M122" t="s">
        <v>14823</v>
      </c>
      <c r="N122" t="s">
        <v>22</v>
      </c>
      <c r="O122" t="s">
        <v>22</v>
      </c>
    </row>
    <row r="123" spans="1:15" x14ac:dyDescent="0.35">
      <c r="A123" t="s">
        <v>18714</v>
      </c>
      <c r="B123" t="s">
        <v>8769</v>
      </c>
      <c r="C123" t="s">
        <v>14824</v>
      </c>
      <c r="D123" t="s">
        <v>22</v>
      </c>
      <c r="E123" t="s">
        <v>22</v>
      </c>
      <c r="F123" t="s">
        <v>13109</v>
      </c>
      <c r="G123" t="s">
        <v>13110</v>
      </c>
      <c r="H123" t="s">
        <v>22</v>
      </c>
      <c r="I123" t="s">
        <v>22</v>
      </c>
      <c r="J123" t="s">
        <v>22</v>
      </c>
      <c r="K123" t="s">
        <v>22</v>
      </c>
      <c r="L123" t="s">
        <v>22</v>
      </c>
      <c r="M123" t="s">
        <v>14824</v>
      </c>
      <c r="N123" t="s">
        <v>22</v>
      </c>
      <c r="O123" t="s">
        <v>22</v>
      </c>
    </row>
    <row r="124" spans="1:15" x14ac:dyDescent="0.35">
      <c r="A124" t="s">
        <v>18714</v>
      </c>
      <c r="B124" t="s">
        <v>8769</v>
      </c>
      <c r="C124" t="s">
        <v>14825</v>
      </c>
      <c r="D124" t="s">
        <v>22</v>
      </c>
      <c r="E124" t="s">
        <v>22</v>
      </c>
      <c r="F124" t="s">
        <v>9477</v>
      </c>
      <c r="G124" t="s">
        <v>13037</v>
      </c>
      <c r="H124" t="s">
        <v>22</v>
      </c>
      <c r="I124" t="s">
        <v>22</v>
      </c>
      <c r="J124" t="s">
        <v>22</v>
      </c>
      <c r="K124" t="s">
        <v>22</v>
      </c>
      <c r="L124" t="s">
        <v>22</v>
      </c>
      <c r="M124" t="s">
        <v>14826</v>
      </c>
      <c r="N124" t="s">
        <v>22</v>
      </c>
      <c r="O124" t="s">
        <v>22</v>
      </c>
    </row>
    <row r="125" spans="1:15" x14ac:dyDescent="0.35">
      <c r="A125" t="s">
        <v>18714</v>
      </c>
      <c r="B125" t="s">
        <v>10568</v>
      </c>
      <c r="C125" t="s">
        <v>14829</v>
      </c>
      <c r="D125" t="s">
        <v>22</v>
      </c>
      <c r="E125" t="s">
        <v>22</v>
      </c>
      <c r="F125" t="s">
        <v>9464</v>
      </c>
      <c r="G125" t="s">
        <v>13033</v>
      </c>
      <c r="H125" t="s">
        <v>22</v>
      </c>
      <c r="I125" t="s">
        <v>22</v>
      </c>
      <c r="J125" t="s">
        <v>22</v>
      </c>
      <c r="K125" t="s">
        <v>22</v>
      </c>
      <c r="L125" t="s">
        <v>22</v>
      </c>
      <c r="M125" t="s">
        <v>14829</v>
      </c>
      <c r="N125" t="s">
        <v>22</v>
      </c>
      <c r="O125" t="s">
        <v>22</v>
      </c>
    </row>
    <row r="126" spans="1:15" x14ac:dyDescent="0.35">
      <c r="A126" t="s">
        <v>18710</v>
      </c>
      <c r="B126" t="s">
        <v>10568</v>
      </c>
      <c r="C126" t="s">
        <v>14830</v>
      </c>
      <c r="D126" t="s">
        <v>22</v>
      </c>
      <c r="E126" t="s">
        <v>22</v>
      </c>
      <c r="F126" t="s">
        <v>9464</v>
      </c>
      <c r="G126" t="s">
        <v>13033</v>
      </c>
      <c r="H126" t="s">
        <v>22</v>
      </c>
      <c r="I126" t="s">
        <v>22</v>
      </c>
      <c r="J126" t="s">
        <v>22</v>
      </c>
      <c r="K126" t="s">
        <v>22</v>
      </c>
      <c r="L126" t="s">
        <v>22</v>
      </c>
      <c r="M126" t="s">
        <v>14830</v>
      </c>
      <c r="N126" t="s">
        <v>22</v>
      </c>
      <c r="O126" t="s">
        <v>22</v>
      </c>
    </row>
    <row r="127" spans="1:15" x14ac:dyDescent="0.35">
      <c r="A127" t="s">
        <v>18714</v>
      </c>
      <c r="B127" t="s">
        <v>10568</v>
      </c>
      <c r="C127" t="s">
        <v>14831</v>
      </c>
      <c r="D127" t="s">
        <v>22</v>
      </c>
      <c r="E127" t="s">
        <v>22</v>
      </c>
      <c r="F127" t="s">
        <v>9464</v>
      </c>
      <c r="G127" t="s">
        <v>13033</v>
      </c>
      <c r="H127" t="s">
        <v>22</v>
      </c>
      <c r="I127" t="s">
        <v>22</v>
      </c>
      <c r="J127" t="s">
        <v>22</v>
      </c>
      <c r="K127" t="s">
        <v>22</v>
      </c>
      <c r="L127" t="s">
        <v>22</v>
      </c>
      <c r="M127" t="s">
        <v>14831</v>
      </c>
      <c r="N127" t="s">
        <v>22</v>
      </c>
      <c r="O127" t="s">
        <v>22</v>
      </c>
    </row>
    <row r="128" spans="1:15" x14ac:dyDescent="0.35">
      <c r="A128" t="s">
        <v>18714</v>
      </c>
      <c r="B128" t="s">
        <v>10568</v>
      </c>
      <c r="C128" t="s">
        <v>14832</v>
      </c>
      <c r="D128" t="s">
        <v>22</v>
      </c>
      <c r="E128" t="s">
        <v>22</v>
      </c>
      <c r="F128" t="s">
        <v>9464</v>
      </c>
      <c r="G128" t="s">
        <v>13033</v>
      </c>
      <c r="H128" t="s">
        <v>22</v>
      </c>
      <c r="I128" t="s">
        <v>22</v>
      </c>
      <c r="J128" t="s">
        <v>22</v>
      </c>
      <c r="K128" t="s">
        <v>22</v>
      </c>
      <c r="L128" t="s">
        <v>22</v>
      </c>
      <c r="M128" t="s">
        <v>14832</v>
      </c>
      <c r="N128" t="s">
        <v>22</v>
      </c>
      <c r="O128" t="s">
        <v>22</v>
      </c>
    </row>
    <row r="129" spans="1:15" x14ac:dyDescent="0.35">
      <c r="A129" t="s">
        <v>18714</v>
      </c>
      <c r="B129" t="s">
        <v>10568</v>
      </c>
      <c r="C129" t="s">
        <v>14833</v>
      </c>
      <c r="D129" t="s">
        <v>22</v>
      </c>
      <c r="E129" t="s">
        <v>22</v>
      </c>
      <c r="F129" t="s">
        <v>9464</v>
      </c>
      <c r="G129" t="s">
        <v>13033</v>
      </c>
      <c r="H129" t="s">
        <v>22</v>
      </c>
      <c r="I129" t="s">
        <v>22</v>
      </c>
      <c r="J129" t="s">
        <v>22</v>
      </c>
      <c r="K129" t="s">
        <v>22</v>
      </c>
      <c r="L129" t="s">
        <v>22</v>
      </c>
      <c r="M129" t="s">
        <v>14834</v>
      </c>
      <c r="N129" t="s">
        <v>22</v>
      </c>
      <c r="O129" t="s">
        <v>22</v>
      </c>
    </row>
    <row r="130" spans="1:15" x14ac:dyDescent="0.35">
      <c r="A130">
        <v>3</v>
      </c>
      <c r="B130" t="s">
        <v>10568</v>
      </c>
      <c r="C130" t="s">
        <v>14834</v>
      </c>
      <c r="D130" t="s">
        <v>22</v>
      </c>
      <c r="E130" t="s">
        <v>22</v>
      </c>
      <c r="F130" t="s">
        <v>9464</v>
      </c>
      <c r="G130" t="s">
        <v>13033</v>
      </c>
      <c r="H130" t="s">
        <v>22</v>
      </c>
      <c r="I130" t="s">
        <v>22</v>
      </c>
      <c r="J130" t="s">
        <v>22</v>
      </c>
      <c r="K130" t="s">
        <v>22</v>
      </c>
      <c r="L130" t="s">
        <v>22</v>
      </c>
      <c r="M130" t="s">
        <v>14834</v>
      </c>
      <c r="N130" t="s">
        <v>22</v>
      </c>
      <c r="O130" t="s">
        <v>22</v>
      </c>
    </row>
    <row r="131" spans="1:15" x14ac:dyDescent="0.35">
      <c r="A131" t="s">
        <v>18714</v>
      </c>
      <c r="B131" t="s">
        <v>10568</v>
      </c>
      <c r="C131" t="s">
        <v>14835</v>
      </c>
      <c r="D131" t="s">
        <v>22</v>
      </c>
      <c r="E131" t="s">
        <v>22</v>
      </c>
      <c r="F131" t="s">
        <v>9464</v>
      </c>
      <c r="G131" t="s">
        <v>13033</v>
      </c>
      <c r="H131" t="s">
        <v>22</v>
      </c>
      <c r="I131" t="s">
        <v>22</v>
      </c>
      <c r="J131" t="s">
        <v>22</v>
      </c>
      <c r="K131" t="s">
        <v>22</v>
      </c>
      <c r="L131" t="s">
        <v>22</v>
      </c>
      <c r="M131" t="s">
        <v>14836</v>
      </c>
      <c r="N131" t="s">
        <v>22</v>
      </c>
      <c r="O131" t="s">
        <v>22</v>
      </c>
    </row>
    <row r="132" spans="1:15" x14ac:dyDescent="0.35">
      <c r="A132">
        <v>3</v>
      </c>
      <c r="B132" t="s">
        <v>10568</v>
      </c>
      <c r="C132" t="s">
        <v>14836</v>
      </c>
      <c r="D132" t="s">
        <v>22</v>
      </c>
      <c r="E132" t="s">
        <v>22</v>
      </c>
      <c r="F132" t="s">
        <v>9464</v>
      </c>
      <c r="G132" t="s">
        <v>13033</v>
      </c>
      <c r="H132" t="s">
        <v>22</v>
      </c>
      <c r="I132" t="s">
        <v>22</v>
      </c>
      <c r="J132" t="s">
        <v>22</v>
      </c>
      <c r="K132" t="s">
        <v>22</v>
      </c>
      <c r="L132" t="s">
        <v>22</v>
      </c>
      <c r="M132" t="s">
        <v>14836</v>
      </c>
      <c r="N132" t="s">
        <v>22</v>
      </c>
      <c r="O132" t="s">
        <v>22</v>
      </c>
    </row>
    <row r="133" spans="1:15" s="84" customFormat="1" x14ac:dyDescent="0.35">
      <c r="A133" s="84">
        <v>3</v>
      </c>
      <c r="B133" s="84" t="s">
        <v>10568</v>
      </c>
      <c r="C133" s="84" t="s">
        <v>18745</v>
      </c>
    </row>
    <row r="134" spans="1:15" x14ac:dyDescent="0.35">
      <c r="A134" t="s">
        <v>18714</v>
      </c>
      <c r="B134" t="s">
        <v>10568</v>
      </c>
      <c r="C134" t="s">
        <v>14837</v>
      </c>
      <c r="D134" t="s">
        <v>22</v>
      </c>
      <c r="E134" t="s">
        <v>22</v>
      </c>
      <c r="F134" t="s">
        <v>9464</v>
      </c>
      <c r="G134" t="s">
        <v>13033</v>
      </c>
      <c r="H134" t="s">
        <v>22</v>
      </c>
      <c r="I134" t="s">
        <v>22</v>
      </c>
      <c r="J134" t="s">
        <v>22</v>
      </c>
      <c r="K134" t="s">
        <v>22</v>
      </c>
      <c r="L134" t="s">
        <v>22</v>
      </c>
      <c r="M134" t="s">
        <v>14838</v>
      </c>
      <c r="N134" t="s">
        <v>22</v>
      </c>
      <c r="O134" t="s">
        <v>22</v>
      </c>
    </row>
    <row r="135" spans="1:15" x14ac:dyDescent="0.35">
      <c r="A135">
        <v>3</v>
      </c>
      <c r="B135" t="s">
        <v>10568</v>
      </c>
      <c r="C135" t="s">
        <v>14838</v>
      </c>
      <c r="D135" t="s">
        <v>22</v>
      </c>
      <c r="E135" t="s">
        <v>22</v>
      </c>
      <c r="F135" t="s">
        <v>9464</v>
      </c>
      <c r="G135" t="s">
        <v>13033</v>
      </c>
      <c r="H135" t="s">
        <v>22</v>
      </c>
      <c r="I135" t="s">
        <v>22</v>
      </c>
      <c r="J135" t="s">
        <v>22</v>
      </c>
      <c r="K135" t="s">
        <v>22</v>
      </c>
      <c r="L135" t="s">
        <v>22</v>
      </c>
      <c r="M135" t="s">
        <v>14838</v>
      </c>
      <c r="N135" t="s">
        <v>22</v>
      </c>
      <c r="O135" t="s">
        <v>22</v>
      </c>
    </row>
    <row r="136" spans="1:15" x14ac:dyDescent="0.35">
      <c r="A136" t="s">
        <v>18714</v>
      </c>
      <c r="B136" t="s">
        <v>10568</v>
      </c>
      <c r="C136" t="s">
        <v>14839</v>
      </c>
      <c r="D136" t="s">
        <v>22</v>
      </c>
      <c r="E136" t="s">
        <v>22</v>
      </c>
      <c r="F136" t="s">
        <v>9464</v>
      </c>
      <c r="G136" t="s">
        <v>13033</v>
      </c>
      <c r="H136" t="s">
        <v>22</v>
      </c>
      <c r="I136" t="s">
        <v>22</v>
      </c>
      <c r="J136" t="s">
        <v>22</v>
      </c>
      <c r="K136" t="s">
        <v>22</v>
      </c>
      <c r="L136" t="s">
        <v>22</v>
      </c>
      <c r="M136" t="s">
        <v>14839</v>
      </c>
      <c r="N136" t="s">
        <v>22</v>
      </c>
      <c r="O136" t="s">
        <v>22</v>
      </c>
    </row>
    <row r="137" spans="1:15" x14ac:dyDescent="0.35">
      <c r="A137" t="s">
        <v>18714</v>
      </c>
      <c r="B137" t="s">
        <v>10568</v>
      </c>
      <c r="C137" t="s">
        <v>14840</v>
      </c>
      <c r="D137" t="s">
        <v>22</v>
      </c>
      <c r="E137" t="s">
        <v>22</v>
      </c>
      <c r="F137" t="s">
        <v>9464</v>
      </c>
      <c r="G137" t="s">
        <v>13033</v>
      </c>
      <c r="H137" t="s">
        <v>22</v>
      </c>
      <c r="I137" t="s">
        <v>22</v>
      </c>
      <c r="J137" t="s">
        <v>22</v>
      </c>
      <c r="K137" t="s">
        <v>22</v>
      </c>
      <c r="L137" t="s">
        <v>22</v>
      </c>
      <c r="M137" t="s">
        <v>14840</v>
      </c>
      <c r="N137" t="s">
        <v>22</v>
      </c>
      <c r="O137" t="s">
        <v>22</v>
      </c>
    </row>
    <row r="138" spans="1:15" x14ac:dyDescent="0.35">
      <c r="A138" t="s">
        <v>18714</v>
      </c>
      <c r="B138" t="s">
        <v>10568</v>
      </c>
      <c r="C138" t="s">
        <v>14841</v>
      </c>
      <c r="D138" t="s">
        <v>22</v>
      </c>
      <c r="E138" t="s">
        <v>22</v>
      </c>
      <c r="F138" t="s">
        <v>9464</v>
      </c>
      <c r="G138" t="s">
        <v>13033</v>
      </c>
      <c r="H138" t="s">
        <v>22</v>
      </c>
      <c r="I138" t="s">
        <v>22</v>
      </c>
      <c r="J138" t="s">
        <v>22</v>
      </c>
      <c r="K138" t="s">
        <v>22</v>
      </c>
      <c r="L138" t="s">
        <v>22</v>
      </c>
      <c r="M138" t="s">
        <v>14842</v>
      </c>
      <c r="N138" t="s">
        <v>22</v>
      </c>
      <c r="O138" t="s">
        <v>22</v>
      </c>
    </row>
    <row r="139" spans="1:15" x14ac:dyDescent="0.35">
      <c r="A139">
        <v>3</v>
      </c>
      <c r="B139" t="s">
        <v>10568</v>
      </c>
      <c r="C139" t="s">
        <v>14842</v>
      </c>
      <c r="D139" t="s">
        <v>22</v>
      </c>
      <c r="E139" t="s">
        <v>22</v>
      </c>
      <c r="F139" t="s">
        <v>9464</v>
      </c>
      <c r="G139" t="s">
        <v>13033</v>
      </c>
      <c r="H139" t="s">
        <v>22</v>
      </c>
      <c r="I139" t="s">
        <v>22</v>
      </c>
      <c r="J139" t="s">
        <v>22</v>
      </c>
      <c r="K139" t="s">
        <v>22</v>
      </c>
      <c r="L139" t="s">
        <v>22</v>
      </c>
      <c r="M139" t="s">
        <v>14842</v>
      </c>
      <c r="N139" t="s">
        <v>22</v>
      </c>
      <c r="O139" t="s">
        <v>22</v>
      </c>
    </row>
    <row r="140" spans="1:15" x14ac:dyDescent="0.35">
      <c r="A140" t="s">
        <v>18714</v>
      </c>
      <c r="B140" t="s">
        <v>10568</v>
      </c>
      <c r="C140" t="s">
        <v>14843</v>
      </c>
      <c r="D140" t="s">
        <v>22</v>
      </c>
      <c r="E140" t="s">
        <v>22</v>
      </c>
      <c r="F140" t="s">
        <v>9464</v>
      </c>
      <c r="G140" t="s">
        <v>13033</v>
      </c>
      <c r="H140" t="s">
        <v>22</v>
      </c>
      <c r="I140" t="s">
        <v>22</v>
      </c>
      <c r="J140" t="s">
        <v>22</v>
      </c>
      <c r="K140" t="s">
        <v>22</v>
      </c>
      <c r="L140" t="s">
        <v>22</v>
      </c>
      <c r="M140" t="s">
        <v>14844</v>
      </c>
      <c r="N140" t="s">
        <v>22</v>
      </c>
      <c r="O140" t="s">
        <v>22</v>
      </c>
    </row>
    <row r="141" spans="1:15" x14ac:dyDescent="0.35">
      <c r="A141">
        <v>3</v>
      </c>
      <c r="B141" t="s">
        <v>10568</v>
      </c>
      <c r="C141" t="s">
        <v>14844</v>
      </c>
      <c r="D141" t="s">
        <v>22</v>
      </c>
      <c r="E141" t="s">
        <v>22</v>
      </c>
      <c r="F141" t="s">
        <v>9464</v>
      </c>
      <c r="G141" t="s">
        <v>13033</v>
      </c>
      <c r="H141" t="s">
        <v>22</v>
      </c>
      <c r="I141" t="s">
        <v>22</v>
      </c>
      <c r="J141" t="s">
        <v>22</v>
      </c>
      <c r="K141" t="s">
        <v>22</v>
      </c>
      <c r="L141" t="s">
        <v>22</v>
      </c>
      <c r="M141" t="s">
        <v>14844</v>
      </c>
      <c r="N141" t="s">
        <v>22</v>
      </c>
      <c r="O141" t="s">
        <v>22</v>
      </c>
    </row>
    <row r="142" spans="1:15" x14ac:dyDescent="0.35">
      <c r="A142" t="s">
        <v>18714</v>
      </c>
      <c r="B142" t="s">
        <v>10568</v>
      </c>
      <c r="C142" t="s">
        <v>14845</v>
      </c>
      <c r="D142" t="s">
        <v>22</v>
      </c>
      <c r="E142" t="s">
        <v>22</v>
      </c>
      <c r="F142" t="s">
        <v>13109</v>
      </c>
      <c r="G142" t="s">
        <v>490</v>
      </c>
      <c r="H142" t="s">
        <v>22</v>
      </c>
      <c r="I142" t="s">
        <v>22</v>
      </c>
      <c r="J142" t="s">
        <v>22</v>
      </c>
      <c r="K142" t="s">
        <v>22</v>
      </c>
      <c r="L142" t="s">
        <v>22</v>
      </c>
      <c r="M142" t="s">
        <v>14846</v>
      </c>
      <c r="N142" t="s">
        <v>22</v>
      </c>
      <c r="O142" t="s">
        <v>22</v>
      </c>
    </row>
    <row r="143" spans="1:15" x14ac:dyDescent="0.35">
      <c r="A143" t="s">
        <v>18714</v>
      </c>
      <c r="B143" t="s">
        <v>10568</v>
      </c>
      <c r="C143" t="s">
        <v>14847</v>
      </c>
      <c r="D143" t="s">
        <v>22</v>
      </c>
      <c r="E143" t="s">
        <v>22</v>
      </c>
      <c r="F143" t="s">
        <v>13109</v>
      </c>
      <c r="G143" t="s">
        <v>490</v>
      </c>
      <c r="H143" t="s">
        <v>22</v>
      </c>
      <c r="I143" t="s">
        <v>22</v>
      </c>
      <c r="J143" t="s">
        <v>22</v>
      </c>
      <c r="K143" t="s">
        <v>22</v>
      </c>
      <c r="L143" t="s">
        <v>22</v>
      </c>
      <c r="M143" t="s">
        <v>14848</v>
      </c>
      <c r="N143" t="s">
        <v>22</v>
      </c>
      <c r="O143" t="s">
        <v>22</v>
      </c>
    </row>
    <row r="144" spans="1:15" x14ac:dyDescent="0.35">
      <c r="A144" t="s">
        <v>18714</v>
      </c>
      <c r="B144" t="s">
        <v>10568</v>
      </c>
      <c r="C144" t="s">
        <v>14849</v>
      </c>
      <c r="D144" t="s">
        <v>22</v>
      </c>
      <c r="E144" t="s">
        <v>22</v>
      </c>
      <c r="F144" t="s">
        <v>9464</v>
      </c>
      <c r="G144" t="s">
        <v>13033</v>
      </c>
      <c r="H144" t="s">
        <v>22</v>
      </c>
      <c r="I144" t="s">
        <v>22</v>
      </c>
      <c r="J144" t="s">
        <v>22</v>
      </c>
      <c r="K144" t="s">
        <v>22</v>
      </c>
      <c r="L144" t="s">
        <v>22</v>
      </c>
      <c r="M144" t="s">
        <v>14849</v>
      </c>
      <c r="N144" t="s">
        <v>22</v>
      </c>
      <c r="O144" t="s">
        <v>22</v>
      </c>
    </row>
    <row r="145" spans="1:15" x14ac:dyDescent="0.35">
      <c r="A145" t="s">
        <v>18714</v>
      </c>
      <c r="B145" t="s">
        <v>10568</v>
      </c>
      <c r="C145" t="s">
        <v>14850</v>
      </c>
      <c r="D145" t="s">
        <v>22</v>
      </c>
      <c r="E145" t="s">
        <v>22</v>
      </c>
      <c r="F145" t="s">
        <v>9464</v>
      </c>
      <c r="G145" t="s">
        <v>13033</v>
      </c>
      <c r="H145" t="s">
        <v>22</v>
      </c>
      <c r="I145" t="s">
        <v>22</v>
      </c>
      <c r="J145" t="s">
        <v>22</v>
      </c>
      <c r="K145" t="s">
        <v>22</v>
      </c>
      <c r="L145" t="s">
        <v>22</v>
      </c>
      <c r="M145" t="s">
        <v>14850</v>
      </c>
      <c r="N145" t="s">
        <v>22</v>
      </c>
      <c r="O145" t="s">
        <v>22</v>
      </c>
    </row>
    <row r="146" spans="1:15" x14ac:dyDescent="0.35">
      <c r="A146" t="s">
        <v>18714</v>
      </c>
      <c r="B146" t="s">
        <v>10568</v>
      </c>
      <c r="C146" t="s">
        <v>14851</v>
      </c>
      <c r="D146" t="s">
        <v>22</v>
      </c>
      <c r="E146" t="s">
        <v>22</v>
      </c>
      <c r="F146" t="s">
        <v>13109</v>
      </c>
      <c r="G146" t="s">
        <v>13110</v>
      </c>
      <c r="H146" t="s">
        <v>22</v>
      </c>
      <c r="I146" t="s">
        <v>22</v>
      </c>
      <c r="J146" t="s">
        <v>22</v>
      </c>
      <c r="K146" t="s">
        <v>22</v>
      </c>
      <c r="L146" t="s">
        <v>22</v>
      </c>
      <c r="M146" t="s">
        <v>14851</v>
      </c>
      <c r="N146" t="s">
        <v>22</v>
      </c>
      <c r="O146" t="s">
        <v>22</v>
      </c>
    </row>
    <row r="147" spans="1:15" s="84" customFormat="1" x14ac:dyDescent="0.35">
      <c r="A147" s="84">
        <v>3</v>
      </c>
      <c r="B147" s="84" t="s">
        <v>10568</v>
      </c>
      <c r="C147" s="84" t="s">
        <v>18746</v>
      </c>
    </row>
    <row r="148" spans="1:15" x14ac:dyDescent="0.35">
      <c r="A148" t="s">
        <v>18714</v>
      </c>
      <c r="B148" t="s">
        <v>10568</v>
      </c>
      <c r="C148" t="s">
        <v>14852</v>
      </c>
      <c r="D148" t="s">
        <v>22</v>
      </c>
      <c r="E148" t="s">
        <v>22</v>
      </c>
      <c r="F148" t="s">
        <v>9464</v>
      </c>
      <c r="G148" t="s">
        <v>13033</v>
      </c>
      <c r="H148" t="s">
        <v>22</v>
      </c>
      <c r="I148" t="s">
        <v>22</v>
      </c>
      <c r="J148" t="s">
        <v>22</v>
      </c>
      <c r="K148" t="s">
        <v>22</v>
      </c>
      <c r="L148" t="s">
        <v>22</v>
      </c>
      <c r="M148" t="s">
        <v>14852</v>
      </c>
      <c r="N148" t="s">
        <v>22</v>
      </c>
      <c r="O148" t="s">
        <v>22</v>
      </c>
    </row>
    <row r="149" spans="1:15" x14ac:dyDescent="0.35">
      <c r="A149" t="s">
        <v>18714</v>
      </c>
      <c r="B149" t="s">
        <v>10568</v>
      </c>
      <c r="C149" t="s">
        <v>14853</v>
      </c>
      <c r="D149" t="s">
        <v>22</v>
      </c>
      <c r="E149" t="s">
        <v>22</v>
      </c>
      <c r="F149" t="s">
        <v>9464</v>
      </c>
      <c r="G149" t="s">
        <v>13033</v>
      </c>
      <c r="H149" t="s">
        <v>22</v>
      </c>
      <c r="I149" t="s">
        <v>22</v>
      </c>
      <c r="J149" t="s">
        <v>22</v>
      </c>
      <c r="K149" t="s">
        <v>22</v>
      </c>
      <c r="L149" t="s">
        <v>22</v>
      </c>
      <c r="M149" t="s">
        <v>14854</v>
      </c>
      <c r="N149" t="s">
        <v>22</v>
      </c>
      <c r="O149" t="s">
        <v>22</v>
      </c>
    </row>
    <row r="150" spans="1:15" x14ac:dyDescent="0.35">
      <c r="A150">
        <v>3</v>
      </c>
      <c r="B150" t="s">
        <v>10568</v>
      </c>
      <c r="C150" t="s">
        <v>14854</v>
      </c>
      <c r="D150" t="s">
        <v>22</v>
      </c>
      <c r="E150" t="s">
        <v>22</v>
      </c>
      <c r="F150" t="s">
        <v>9464</v>
      </c>
      <c r="G150" t="s">
        <v>13033</v>
      </c>
      <c r="H150" t="s">
        <v>22</v>
      </c>
      <c r="I150" t="s">
        <v>22</v>
      </c>
      <c r="J150" t="s">
        <v>22</v>
      </c>
      <c r="K150" t="s">
        <v>22</v>
      </c>
      <c r="L150" t="s">
        <v>22</v>
      </c>
      <c r="M150" t="s">
        <v>14854</v>
      </c>
      <c r="N150" t="s">
        <v>22</v>
      </c>
      <c r="O150" t="s">
        <v>22</v>
      </c>
    </row>
    <row r="151" spans="1:15" x14ac:dyDescent="0.35">
      <c r="A151" t="s">
        <v>18714</v>
      </c>
      <c r="B151" t="s">
        <v>10568</v>
      </c>
      <c r="C151" t="s">
        <v>14855</v>
      </c>
      <c r="D151" t="s">
        <v>22</v>
      </c>
      <c r="E151" t="s">
        <v>22</v>
      </c>
      <c r="F151" t="s">
        <v>9464</v>
      </c>
      <c r="G151" t="s">
        <v>13033</v>
      </c>
      <c r="H151" t="s">
        <v>22</v>
      </c>
      <c r="I151" t="s">
        <v>22</v>
      </c>
      <c r="J151" t="s">
        <v>22</v>
      </c>
      <c r="K151" t="s">
        <v>22</v>
      </c>
      <c r="L151" t="s">
        <v>22</v>
      </c>
      <c r="M151" t="s">
        <v>14856</v>
      </c>
      <c r="N151" t="s">
        <v>22</v>
      </c>
      <c r="O151" t="s">
        <v>22</v>
      </c>
    </row>
    <row r="152" spans="1:15" x14ac:dyDescent="0.35">
      <c r="A152" t="s">
        <v>18714</v>
      </c>
      <c r="B152" t="s">
        <v>10568</v>
      </c>
      <c r="C152" t="s">
        <v>14857</v>
      </c>
      <c r="D152" t="s">
        <v>22</v>
      </c>
      <c r="E152" t="s">
        <v>22</v>
      </c>
      <c r="F152" t="s">
        <v>9464</v>
      </c>
      <c r="G152" t="s">
        <v>13033</v>
      </c>
      <c r="H152" t="s">
        <v>22</v>
      </c>
      <c r="I152" t="s">
        <v>22</v>
      </c>
      <c r="J152" t="s">
        <v>22</v>
      </c>
      <c r="K152" t="s">
        <v>22</v>
      </c>
      <c r="L152" t="s">
        <v>22</v>
      </c>
      <c r="M152" t="s">
        <v>14857</v>
      </c>
      <c r="N152" t="s">
        <v>22</v>
      </c>
      <c r="O152" t="s">
        <v>22</v>
      </c>
    </row>
    <row r="153" spans="1:15" x14ac:dyDescent="0.35">
      <c r="A153" t="s">
        <v>18714</v>
      </c>
      <c r="B153" t="s">
        <v>10568</v>
      </c>
      <c r="C153" t="s">
        <v>14858</v>
      </c>
      <c r="D153" t="s">
        <v>22</v>
      </c>
      <c r="E153" t="s">
        <v>22</v>
      </c>
      <c r="F153" t="s">
        <v>9464</v>
      </c>
      <c r="G153" t="s">
        <v>13033</v>
      </c>
      <c r="H153" t="s">
        <v>22</v>
      </c>
      <c r="I153" t="s">
        <v>22</v>
      </c>
      <c r="J153" t="s">
        <v>22</v>
      </c>
      <c r="K153" t="s">
        <v>22</v>
      </c>
      <c r="L153" t="s">
        <v>22</v>
      </c>
      <c r="M153" t="s">
        <v>14859</v>
      </c>
      <c r="N153" t="s">
        <v>22</v>
      </c>
      <c r="O153" t="s">
        <v>22</v>
      </c>
    </row>
    <row r="154" spans="1:15" x14ac:dyDescent="0.35">
      <c r="A154">
        <v>3</v>
      </c>
      <c r="B154" t="s">
        <v>10568</v>
      </c>
      <c r="C154" t="s">
        <v>14859</v>
      </c>
      <c r="D154" t="s">
        <v>22</v>
      </c>
      <c r="E154" t="s">
        <v>22</v>
      </c>
      <c r="F154" t="s">
        <v>9464</v>
      </c>
      <c r="G154" t="s">
        <v>13033</v>
      </c>
      <c r="H154" t="s">
        <v>22</v>
      </c>
      <c r="I154" t="s">
        <v>22</v>
      </c>
      <c r="J154" t="s">
        <v>22</v>
      </c>
      <c r="K154" t="s">
        <v>22</v>
      </c>
      <c r="L154" t="s">
        <v>22</v>
      </c>
      <c r="M154" t="s">
        <v>14859</v>
      </c>
      <c r="N154" t="s">
        <v>22</v>
      </c>
      <c r="O154" t="s">
        <v>22</v>
      </c>
    </row>
    <row r="155" spans="1:15" x14ac:dyDescent="0.35">
      <c r="A155" t="s">
        <v>18714</v>
      </c>
      <c r="B155" t="s">
        <v>10568</v>
      </c>
      <c r="C155" t="s">
        <v>14860</v>
      </c>
      <c r="D155" t="s">
        <v>22</v>
      </c>
      <c r="E155" t="s">
        <v>22</v>
      </c>
      <c r="F155" t="s">
        <v>9464</v>
      </c>
      <c r="G155" t="s">
        <v>13033</v>
      </c>
      <c r="H155" t="s">
        <v>22</v>
      </c>
      <c r="I155" t="s">
        <v>22</v>
      </c>
      <c r="J155" t="s">
        <v>22</v>
      </c>
      <c r="K155" t="s">
        <v>22</v>
      </c>
      <c r="L155" t="s">
        <v>22</v>
      </c>
      <c r="M155" t="s">
        <v>14859</v>
      </c>
      <c r="N155" t="s">
        <v>22</v>
      </c>
      <c r="O155" t="s">
        <v>22</v>
      </c>
    </row>
    <row r="156" spans="1:15" x14ac:dyDescent="0.35">
      <c r="A156" t="s">
        <v>18714</v>
      </c>
      <c r="B156" t="s">
        <v>10568</v>
      </c>
      <c r="C156" t="s">
        <v>14861</v>
      </c>
      <c r="D156" t="s">
        <v>22</v>
      </c>
      <c r="E156" t="s">
        <v>22</v>
      </c>
      <c r="F156" t="s">
        <v>9464</v>
      </c>
      <c r="G156" t="s">
        <v>13033</v>
      </c>
      <c r="H156" t="s">
        <v>22</v>
      </c>
      <c r="I156" t="s">
        <v>22</v>
      </c>
      <c r="J156" t="s">
        <v>22</v>
      </c>
      <c r="K156" t="s">
        <v>22</v>
      </c>
      <c r="L156" t="s">
        <v>22</v>
      </c>
      <c r="M156" t="s">
        <v>14861</v>
      </c>
      <c r="N156" t="s">
        <v>22</v>
      </c>
      <c r="O156" t="s">
        <v>22</v>
      </c>
    </row>
    <row r="157" spans="1:15" s="84" customFormat="1" x14ac:dyDescent="0.35">
      <c r="A157" s="84">
        <v>3</v>
      </c>
      <c r="B157" s="84" t="s">
        <v>10568</v>
      </c>
      <c r="C157" s="84" t="s">
        <v>18747</v>
      </c>
    </row>
    <row r="158" spans="1:15" x14ac:dyDescent="0.35">
      <c r="A158">
        <v>3</v>
      </c>
      <c r="B158" t="s">
        <v>10568</v>
      </c>
      <c r="C158" t="s">
        <v>18748</v>
      </c>
      <c r="D158" t="s">
        <v>22</v>
      </c>
      <c r="E158" t="s">
        <v>22</v>
      </c>
      <c r="F158" t="s">
        <v>9464</v>
      </c>
      <c r="G158" t="s">
        <v>13033</v>
      </c>
      <c r="H158" t="s">
        <v>22</v>
      </c>
      <c r="I158" t="s">
        <v>22</v>
      </c>
      <c r="J158" t="s">
        <v>22</v>
      </c>
      <c r="K158" t="s">
        <v>22</v>
      </c>
      <c r="L158" t="s">
        <v>22</v>
      </c>
      <c r="M158" t="s">
        <v>14863</v>
      </c>
      <c r="N158" t="s">
        <v>22</v>
      </c>
      <c r="O158" t="s">
        <v>22</v>
      </c>
    </row>
    <row r="159" spans="1:15" x14ac:dyDescent="0.35">
      <c r="A159" t="s">
        <v>18714</v>
      </c>
      <c r="B159" t="s">
        <v>10568</v>
      </c>
      <c r="C159" t="s">
        <v>14862</v>
      </c>
      <c r="D159" t="s">
        <v>22</v>
      </c>
      <c r="E159" t="s">
        <v>22</v>
      </c>
      <c r="F159" t="s">
        <v>9464</v>
      </c>
      <c r="G159" t="s">
        <v>13033</v>
      </c>
      <c r="H159" t="s">
        <v>22</v>
      </c>
      <c r="I159" t="s">
        <v>22</v>
      </c>
      <c r="J159" t="s">
        <v>22</v>
      </c>
      <c r="K159" t="s">
        <v>22</v>
      </c>
      <c r="L159" t="s">
        <v>22</v>
      </c>
      <c r="M159" t="s">
        <v>14863</v>
      </c>
      <c r="N159" t="s">
        <v>22</v>
      </c>
      <c r="O159" t="s">
        <v>22</v>
      </c>
    </row>
    <row r="160" spans="1:15" x14ac:dyDescent="0.35">
      <c r="A160" t="s">
        <v>18714</v>
      </c>
      <c r="B160" t="s">
        <v>10568</v>
      </c>
      <c r="C160" t="s">
        <v>14864</v>
      </c>
      <c r="D160" t="s">
        <v>22</v>
      </c>
      <c r="E160" t="s">
        <v>22</v>
      </c>
      <c r="F160" t="s">
        <v>9477</v>
      </c>
      <c r="G160" t="s">
        <v>13037</v>
      </c>
      <c r="H160" t="s">
        <v>22</v>
      </c>
      <c r="I160" t="s">
        <v>22</v>
      </c>
      <c r="J160" t="s">
        <v>22</v>
      </c>
      <c r="K160" t="s">
        <v>22</v>
      </c>
      <c r="L160" t="s">
        <v>22</v>
      </c>
      <c r="M160" t="s">
        <v>14864</v>
      </c>
      <c r="N160" t="s">
        <v>22</v>
      </c>
      <c r="O160" t="s">
        <v>22</v>
      </c>
    </row>
    <row r="161" spans="1:15" x14ac:dyDescent="0.35">
      <c r="A161" t="s">
        <v>18714</v>
      </c>
      <c r="B161" t="s">
        <v>10568</v>
      </c>
      <c r="C161" t="s">
        <v>14865</v>
      </c>
      <c r="D161" t="s">
        <v>22</v>
      </c>
      <c r="E161" t="s">
        <v>22</v>
      </c>
      <c r="F161" t="s">
        <v>13109</v>
      </c>
      <c r="G161" t="s">
        <v>13110</v>
      </c>
      <c r="H161" t="s">
        <v>22</v>
      </c>
      <c r="I161" t="s">
        <v>22</v>
      </c>
      <c r="J161" t="s">
        <v>22</v>
      </c>
      <c r="K161" t="s">
        <v>22</v>
      </c>
      <c r="L161" t="s">
        <v>22</v>
      </c>
      <c r="M161" t="s">
        <v>14865</v>
      </c>
      <c r="N161" t="s">
        <v>22</v>
      </c>
      <c r="O161" t="s">
        <v>22</v>
      </c>
    </row>
    <row r="162" spans="1:15" x14ac:dyDescent="0.35">
      <c r="A162" t="s">
        <v>18714</v>
      </c>
      <c r="B162" t="s">
        <v>10568</v>
      </c>
      <c r="C162" t="s">
        <v>14866</v>
      </c>
      <c r="D162" t="s">
        <v>22</v>
      </c>
      <c r="E162" t="s">
        <v>22</v>
      </c>
      <c r="F162" t="s">
        <v>13109</v>
      </c>
      <c r="G162" t="s">
        <v>13110</v>
      </c>
      <c r="H162" t="s">
        <v>22</v>
      </c>
      <c r="I162" t="s">
        <v>22</v>
      </c>
      <c r="J162" t="s">
        <v>22</v>
      </c>
      <c r="K162" t="s">
        <v>22</v>
      </c>
      <c r="L162" t="s">
        <v>22</v>
      </c>
      <c r="M162" t="s">
        <v>14866</v>
      </c>
      <c r="N162" t="s">
        <v>22</v>
      </c>
      <c r="O162" t="s">
        <v>22</v>
      </c>
    </row>
    <row r="163" spans="1:15" s="84" customFormat="1" x14ac:dyDescent="0.35">
      <c r="A163" s="84">
        <v>3</v>
      </c>
      <c r="B163" s="84" t="s">
        <v>10568</v>
      </c>
      <c r="C163" s="84" t="s">
        <v>18749</v>
      </c>
    </row>
    <row r="164" spans="1:15" x14ac:dyDescent="0.35">
      <c r="A164" t="s">
        <v>18714</v>
      </c>
      <c r="B164" t="s">
        <v>10568</v>
      </c>
      <c r="C164" t="s">
        <v>14867</v>
      </c>
      <c r="D164" t="s">
        <v>22</v>
      </c>
      <c r="E164" t="s">
        <v>22</v>
      </c>
      <c r="F164" t="s">
        <v>9477</v>
      </c>
      <c r="G164" t="s">
        <v>13037</v>
      </c>
      <c r="H164" t="s">
        <v>22</v>
      </c>
      <c r="I164" t="s">
        <v>22</v>
      </c>
      <c r="J164" t="s">
        <v>22</v>
      </c>
      <c r="K164" t="s">
        <v>22</v>
      </c>
      <c r="L164" t="s">
        <v>22</v>
      </c>
      <c r="M164" t="s">
        <v>14868</v>
      </c>
      <c r="N164" t="s">
        <v>22</v>
      </c>
      <c r="O164" t="s">
        <v>22</v>
      </c>
    </row>
    <row r="165" spans="1:15" x14ac:dyDescent="0.35">
      <c r="A165" t="s">
        <v>18714</v>
      </c>
      <c r="B165" t="s">
        <v>10568</v>
      </c>
      <c r="C165" t="s">
        <v>14869</v>
      </c>
      <c r="D165" t="s">
        <v>22</v>
      </c>
      <c r="E165" t="s">
        <v>22</v>
      </c>
      <c r="F165" t="s">
        <v>9477</v>
      </c>
      <c r="G165" t="s">
        <v>13037</v>
      </c>
      <c r="H165" t="s">
        <v>22</v>
      </c>
      <c r="I165" t="s">
        <v>22</v>
      </c>
      <c r="J165" t="s">
        <v>22</v>
      </c>
      <c r="K165" t="s">
        <v>22</v>
      </c>
      <c r="L165" t="s">
        <v>22</v>
      </c>
      <c r="M165" t="s">
        <v>14870</v>
      </c>
      <c r="N165" t="s">
        <v>22</v>
      </c>
      <c r="O165" t="s">
        <v>22</v>
      </c>
    </row>
    <row r="166" spans="1:15" x14ac:dyDescent="0.35">
      <c r="A166" t="s">
        <v>18714</v>
      </c>
      <c r="B166" t="s">
        <v>10568</v>
      </c>
      <c r="C166" t="s">
        <v>14871</v>
      </c>
      <c r="D166" t="s">
        <v>22</v>
      </c>
      <c r="E166" t="s">
        <v>22</v>
      </c>
      <c r="F166" t="s">
        <v>13109</v>
      </c>
      <c r="G166" t="s">
        <v>490</v>
      </c>
      <c r="H166" t="s">
        <v>22</v>
      </c>
      <c r="I166" t="s">
        <v>22</v>
      </c>
      <c r="J166" t="s">
        <v>22</v>
      </c>
      <c r="K166" t="s">
        <v>22</v>
      </c>
      <c r="L166" t="s">
        <v>22</v>
      </c>
      <c r="M166" t="s">
        <v>14872</v>
      </c>
      <c r="N166" t="s">
        <v>22</v>
      </c>
      <c r="O166" t="s">
        <v>22</v>
      </c>
    </row>
    <row r="167" spans="1:15" x14ac:dyDescent="0.35">
      <c r="A167" t="s">
        <v>18714</v>
      </c>
      <c r="B167" t="s">
        <v>10568</v>
      </c>
      <c r="C167" t="s">
        <v>14873</v>
      </c>
      <c r="D167" t="s">
        <v>22</v>
      </c>
      <c r="E167" t="s">
        <v>22</v>
      </c>
      <c r="F167" t="s">
        <v>9464</v>
      </c>
      <c r="G167" t="s">
        <v>13033</v>
      </c>
      <c r="H167" t="s">
        <v>22</v>
      </c>
      <c r="I167" t="s">
        <v>22</v>
      </c>
      <c r="J167" t="s">
        <v>22</v>
      </c>
      <c r="K167" t="s">
        <v>22</v>
      </c>
      <c r="L167" t="s">
        <v>22</v>
      </c>
      <c r="M167" t="s">
        <v>14873</v>
      </c>
      <c r="N167" t="s">
        <v>22</v>
      </c>
      <c r="O167" t="s">
        <v>22</v>
      </c>
    </row>
    <row r="168" spans="1:15" x14ac:dyDescent="0.35">
      <c r="A168" t="s">
        <v>18714</v>
      </c>
      <c r="B168" t="s">
        <v>10568</v>
      </c>
      <c r="C168" t="s">
        <v>14874</v>
      </c>
      <c r="D168" t="s">
        <v>22</v>
      </c>
      <c r="E168" t="s">
        <v>22</v>
      </c>
      <c r="F168" t="s">
        <v>9464</v>
      </c>
      <c r="G168" t="s">
        <v>13033</v>
      </c>
      <c r="H168" t="s">
        <v>22</v>
      </c>
      <c r="I168" t="s">
        <v>22</v>
      </c>
      <c r="J168" t="s">
        <v>22</v>
      </c>
      <c r="K168" t="s">
        <v>22</v>
      </c>
      <c r="L168" t="s">
        <v>22</v>
      </c>
      <c r="M168" t="s">
        <v>14874</v>
      </c>
      <c r="N168" t="s">
        <v>22</v>
      </c>
      <c r="O168" t="s">
        <v>22</v>
      </c>
    </row>
    <row r="169" spans="1:15" x14ac:dyDescent="0.35">
      <c r="A169">
        <v>3</v>
      </c>
      <c r="B169" t="s">
        <v>10568</v>
      </c>
      <c r="C169" t="s">
        <v>18750</v>
      </c>
      <c r="D169" t="s">
        <v>22</v>
      </c>
      <c r="E169" t="s">
        <v>22</v>
      </c>
      <c r="F169" t="s">
        <v>9464</v>
      </c>
      <c r="G169" t="s">
        <v>13033</v>
      </c>
      <c r="H169" t="s">
        <v>22</v>
      </c>
      <c r="I169" t="s">
        <v>22</v>
      </c>
      <c r="J169" t="s">
        <v>22</v>
      </c>
      <c r="K169" t="s">
        <v>22</v>
      </c>
      <c r="L169" t="s">
        <v>22</v>
      </c>
      <c r="M169" t="s">
        <v>14874</v>
      </c>
      <c r="N169" t="s">
        <v>22</v>
      </c>
      <c r="O169" t="s">
        <v>22</v>
      </c>
    </row>
    <row r="170" spans="1:15" x14ac:dyDescent="0.35">
      <c r="A170" t="s">
        <v>18714</v>
      </c>
      <c r="B170" t="s">
        <v>10568</v>
      </c>
      <c r="C170" t="s">
        <v>14875</v>
      </c>
      <c r="D170" t="s">
        <v>22</v>
      </c>
      <c r="E170" t="s">
        <v>22</v>
      </c>
      <c r="F170" t="s">
        <v>9477</v>
      </c>
      <c r="G170" t="s">
        <v>13037</v>
      </c>
      <c r="H170" t="s">
        <v>22</v>
      </c>
      <c r="I170" t="s">
        <v>22</v>
      </c>
      <c r="J170" t="s">
        <v>22</v>
      </c>
      <c r="K170" t="s">
        <v>22</v>
      </c>
      <c r="L170" t="s">
        <v>22</v>
      </c>
      <c r="M170" t="s">
        <v>14876</v>
      </c>
      <c r="N170" t="s">
        <v>22</v>
      </c>
      <c r="O170" t="s">
        <v>22</v>
      </c>
    </row>
    <row r="171" spans="1:15" x14ac:dyDescent="0.35">
      <c r="A171">
        <v>3</v>
      </c>
      <c r="B171" t="s">
        <v>10568</v>
      </c>
      <c r="C171" t="s">
        <v>14876</v>
      </c>
      <c r="D171" t="s">
        <v>22</v>
      </c>
      <c r="E171" t="s">
        <v>22</v>
      </c>
      <c r="F171" t="s">
        <v>9477</v>
      </c>
      <c r="G171" t="s">
        <v>13037</v>
      </c>
      <c r="H171" t="s">
        <v>22</v>
      </c>
      <c r="I171" t="s">
        <v>22</v>
      </c>
      <c r="J171" t="s">
        <v>22</v>
      </c>
      <c r="K171" t="s">
        <v>22</v>
      </c>
      <c r="L171" t="s">
        <v>22</v>
      </c>
      <c r="M171" t="s">
        <v>14876</v>
      </c>
      <c r="N171" t="s">
        <v>22</v>
      </c>
      <c r="O171" t="s">
        <v>22</v>
      </c>
    </row>
    <row r="172" spans="1:15" x14ac:dyDescent="0.35">
      <c r="A172" t="s">
        <v>18714</v>
      </c>
      <c r="B172" t="s">
        <v>10568</v>
      </c>
      <c r="C172" t="s">
        <v>14877</v>
      </c>
      <c r="D172" t="s">
        <v>22</v>
      </c>
      <c r="E172" t="s">
        <v>22</v>
      </c>
      <c r="F172" t="s">
        <v>9464</v>
      </c>
      <c r="G172" t="s">
        <v>13033</v>
      </c>
      <c r="H172" t="s">
        <v>22</v>
      </c>
      <c r="I172" t="s">
        <v>22</v>
      </c>
      <c r="J172" t="s">
        <v>22</v>
      </c>
      <c r="K172" t="s">
        <v>22</v>
      </c>
      <c r="L172" t="s">
        <v>22</v>
      </c>
      <c r="M172" t="s">
        <v>14877</v>
      </c>
      <c r="N172" t="s">
        <v>22</v>
      </c>
      <c r="O172" t="s">
        <v>22</v>
      </c>
    </row>
    <row r="173" spans="1:15" x14ac:dyDescent="0.35">
      <c r="A173" t="s">
        <v>18714</v>
      </c>
      <c r="B173" t="s">
        <v>10568</v>
      </c>
      <c r="C173" t="s">
        <v>14878</v>
      </c>
      <c r="D173" t="s">
        <v>22</v>
      </c>
      <c r="E173" t="s">
        <v>22</v>
      </c>
      <c r="F173" t="s">
        <v>9464</v>
      </c>
      <c r="G173" t="s">
        <v>13033</v>
      </c>
      <c r="H173" t="s">
        <v>22</v>
      </c>
      <c r="I173" t="s">
        <v>22</v>
      </c>
      <c r="J173" t="s">
        <v>22</v>
      </c>
      <c r="K173" t="s">
        <v>22</v>
      </c>
      <c r="L173" t="s">
        <v>22</v>
      </c>
      <c r="M173" t="s">
        <v>14878</v>
      </c>
      <c r="N173" t="s">
        <v>22</v>
      </c>
      <c r="O173" t="s">
        <v>22</v>
      </c>
    </row>
    <row r="174" spans="1:15" x14ac:dyDescent="0.35">
      <c r="A174" t="s">
        <v>18714</v>
      </c>
      <c r="B174" t="s">
        <v>10568</v>
      </c>
      <c r="C174" t="s">
        <v>14879</v>
      </c>
      <c r="D174" t="s">
        <v>22</v>
      </c>
      <c r="E174" t="s">
        <v>22</v>
      </c>
      <c r="F174" t="s">
        <v>9464</v>
      </c>
      <c r="G174" t="s">
        <v>13033</v>
      </c>
      <c r="H174" t="s">
        <v>22</v>
      </c>
      <c r="I174" t="s">
        <v>22</v>
      </c>
      <c r="J174" t="s">
        <v>22</v>
      </c>
      <c r="K174" t="s">
        <v>22</v>
      </c>
      <c r="L174" t="s">
        <v>22</v>
      </c>
      <c r="M174" t="s">
        <v>14880</v>
      </c>
      <c r="N174" t="s">
        <v>22</v>
      </c>
      <c r="O174" t="s">
        <v>22</v>
      </c>
    </row>
    <row r="175" spans="1:15" x14ac:dyDescent="0.35">
      <c r="A175">
        <v>3</v>
      </c>
      <c r="B175" t="s">
        <v>10568</v>
      </c>
      <c r="C175" t="s">
        <v>14880</v>
      </c>
      <c r="D175" t="s">
        <v>22</v>
      </c>
      <c r="E175" t="s">
        <v>22</v>
      </c>
      <c r="F175" t="s">
        <v>9464</v>
      </c>
      <c r="G175" t="s">
        <v>13033</v>
      </c>
      <c r="H175" t="s">
        <v>22</v>
      </c>
      <c r="I175" t="s">
        <v>22</v>
      </c>
      <c r="J175" t="s">
        <v>22</v>
      </c>
      <c r="K175" t="s">
        <v>22</v>
      </c>
      <c r="L175" t="s">
        <v>22</v>
      </c>
      <c r="M175" t="s">
        <v>14880</v>
      </c>
      <c r="N175" t="s">
        <v>22</v>
      </c>
      <c r="O175" t="s">
        <v>22</v>
      </c>
    </row>
    <row r="176" spans="1:15" x14ac:dyDescent="0.35">
      <c r="A176" t="s">
        <v>18714</v>
      </c>
      <c r="B176" t="s">
        <v>10568</v>
      </c>
      <c r="C176" t="s">
        <v>14881</v>
      </c>
      <c r="D176" t="s">
        <v>22</v>
      </c>
      <c r="E176" t="s">
        <v>22</v>
      </c>
      <c r="F176" t="s">
        <v>9464</v>
      </c>
      <c r="G176" t="s">
        <v>13033</v>
      </c>
      <c r="H176" t="s">
        <v>22</v>
      </c>
      <c r="I176" t="s">
        <v>22</v>
      </c>
      <c r="J176" t="s">
        <v>22</v>
      </c>
      <c r="K176" t="s">
        <v>22</v>
      </c>
      <c r="L176" t="s">
        <v>22</v>
      </c>
      <c r="M176" t="s">
        <v>14882</v>
      </c>
      <c r="N176" t="s">
        <v>22</v>
      </c>
      <c r="O176" t="s">
        <v>22</v>
      </c>
    </row>
    <row r="177" spans="1:15" x14ac:dyDescent="0.35">
      <c r="A177">
        <v>3</v>
      </c>
      <c r="B177" t="s">
        <v>10568</v>
      </c>
      <c r="C177" t="s">
        <v>14882</v>
      </c>
      <c r="D177" t="s">
        <v>22</v>
      </c>
      <c r="E177" t="s">
        <v>22</v>
      </c>
      <c r="F177" t="s">
        <v>9464</v>
      </c>
      <c r="G177" t="s">
        <v>13033</v>
      </c>
      <c r="H177" t="s">
        <v>22</v>
      </c>
      <c r="I177" t="s">
        <v>22</v>
      </c>
      <c r="J177" t="s">
        <v>22</v>
      </c>
      <c r="K177" t="s">
        <v>22</v>
      </c>
      <c r="L177" t="s">
        <v>22</v>
      </c>
      <c r="M177" t="s">
        <v>14882</v>
      </c>
      <c r="N177" t="s">
        <v>22</v>
      </c>
      <c r="O177" t="s">
        <v>22</v>
      </c>
    </row>
    <row r="178" spans="1:15" s="84" customFormat="1" x14ac:dyDescent="0.35">
      <c r="A178" s="84">
        <v>3</v>
      </c>
      <c r="B178" s="84" t="s">
        <v>10568</v>
      </c>
      <c r="C178" s="84" t="s">
        <v>18751</v>
      </c>
    </row>
    <row r="179" spans="1:15" x14ac:dyDescent="0.35">
      <c r="A179" t="s">
        <v>18714</v>
      </c>
      <c r="B179" t="s">
        <v>10568</v>
      </c>
      <c r="C179" t="s">
        <v>14883</v>
      </c>
      <c r="D179" t="s">
        <v>22</v>
      </c>
      <c r="E179" t="s">
        <v>22</v>
      </c>
      <c r="F179" t="s">
        <v>9464</v>
      </c>
      <c r="G179" t="s">
        <v>13033</v>
      </c>
      <c r="H179" t="s">
        <v>22</v>
      </c>
      <c r="I179" t="s">
        <v>22</v>
      </c>
      <c r="J179" t="s">
        <v>22</v>
      </c>
      <c r="K179" t="s">
        <v>22</v>
      </c>
      <c r="L179" t="s">
        <v>22</v>
      </c>
      <c r="M179" t="s">
        <v>14883</v>
      </c>
      <c r="N179" t="s">
        <v>22</v>
      </c>
      <c r="O179" t="s">
        <v>22</v>
      </c>
    </row>
    <row r="180" spans="1:15" s="84" customFormat="1" x14ac:dyDescent="0.35">
      <c r="A180" s="84">
        <v>3</v>
      </c>
      <c r="B180" s="84" t="s">
        <v>10568</v>
      </c>
      <c r="C180" s="84" t="s">
        <v>490</v>
      </c>
    </row>
    <row r="181" spans="1:15" s="84" customFormat="1" x14ac:dyDescent="0.35">
      <c r="A181" s="84">
        <v>3</v>
      </c>
      <c r="B181" s="84" t="s">
        <v>10568</v>
      </c>
      <c r="C181" s="84" t="s">
        <v>18752</v>
      </c>
    </row>
    <row r="182" spans="1:15" s="84" customFormat="1" x14ac:dyDescent="0.35">
      <c r="A182" s="84">
        <v>3</v>
      </c>
      <c r="B182" s="84" t="s">
        <v>10568</v>
      </c>
      <c r="C182" s="84" t="s">
        <v>18753</v>
      </c>
    </row>
    <row r="183" spans="1:15" x14ac:dyDescent="0.35">
      <c r="A183" t="s">
        <v>18714</v>
      </c>
      <c r="B183" t="s">
        <v>10568</v>
      </c>
      <c r="C183" t="s">
        <v>14884</v>
      </c>
      <c r="D183" t="s">
        <v>22</v>
      </c>
      <c r="E183" t="s">
        <v>22</v>
      </c>
      <c r="F183" t="s">
        <v>13109</v>
      </c>
      <c r="G183" t="s">
        <v>13110</v>
      </c>
      <c r="H183" t="s">
        <v>22</v>
      </c>
      <c r="I183" t="s">
        <v>22</v>
      </c>
      <c r="J183" t="s">
        <v>22</v>
      </c>
      <c r="K183" t="s">
        <v>22</v>
      </c>
      <c r="L183" t="s">
        <v>22</v>
      </c>
      <c r="M183" t="s">
        <v>14884</v>
      </c>
      <c r="N183" t="s">
        <v>22</v>
      </c>
      <c r="O183" t="s">
        <v>22</v>
      </c>
    </row>
    <row r="184" spans="1:15" x14ac:dyDescent="0.35">
      <c r="A184" t="s">
        <v>18714</v>
      </c>
      <c r="B184" t="s">
        <v>10568</v>
      </c>
      <c r="C184" t="s">
        <v>14885</v>
      </c>
      <c r="D184" t="s">
        <v>22</v>
      </c>
      <c r="E184" t="s">
        <v>22</v>
      </c>
      <c r="F184" t="s">
        <v>13109</v>
      </c>
      <c r="G184" t="s">
        <v>13110</v>
      </c>
      <c r="H184" t="s">
        <v>22</v>
      </c>
      <c r="I184" t="s">
        <v>22</v>
      </c>
      <c r="J184" t="s">
        <v>22</v>
      </c>
      <c r="K184" t="s">
        <v>22</v>
      </c>
      <c r="L184" t="s">
        <v>22</v>
      </c>
      <c r="M184" t="s">
        <v>14885</v>
      </c>
      <c r="N184" t="s">
        <v>22</v>
      </c>
      <c r="O184" t="s">
        <v>22</v>
      </c>
    </row>
    <row r="185" spans="1:15" s="84" customFormat="1" x14ac:dyDescent="0.35">
      <c r="A185" s="84">
        <v>3</v>
      </c>
      <c r="B185" s="84" t="s">
        <v>10642</v>
      </c>
      <c r="C185" s="84" t="s">
        <v>18754</v>
      </c>
    </row>
    <row r="186" spans="1:15" x14ac:dyDescent="0.35">
      <c r="A186" t="s">
        <v>18714</v>
      </c>
      <c r="B186" t="s">
        <v>10576</v>
      </c>
      <c r="C186" t="s">
        <v>15441</v>
      </c>
      <c r="D186" t="s">
        <v>22</v>
      </c>
      <c r="E186" t="s">
        <v>22</v>
      </c>
      <c r="F186" t="s">
        <v>13109</v>
      </c>
      <c r="G186" t="s">
        <v>13110</v>
      </c>
      <c r="H186" t="s">
        <v>22</v>
      </c>
      <c r="I186" t="s">
        <v>22</v>
      </c>
      <c r="J186" t="s">
        <v>22</v>
      </c>
      <c r="K186" t="s">
        <v>22</v>
      </c>
      <c r="L186" t="s">
        <v>22</v>
      </c>
      <c r="M186" t="s">
        <v>15441</v>
      </c>
      <c r="N186" t="s">
        <v>22</v>
      </c>
      <c r="O186" t="s">
        <v>22</v>
      </c>
    </row>
    <row r="187" spans="1:15" s="84" customFormat="1" x14ac:dyDescent="0.35">
      <c r="A187" s="84">
        <v>3</v>
      </c>
      <c r="B187" s="84" t="s">
        <v>10646</v>
      </c>
      <c r="C187" s="84" t="s">
        <v>18755</v>
      </c>
    </row>
    <row r="188" spans="1:15" x14ac:dyDescent="0.35">
      <c r="A188" t="s">
        <v>18714</v>
      </c>
      <c r="B188" t="s">
        <v>10646</v>
      </c>
      <c r="C188" t="s">
        <v>15514</v>
      </c>
      <c r="D188" t="s">
        <v>15515</v>
      </c>
      <c r="E188" t="s">
        <v>22</v>
      </c>
      <c r="F188" t="s">
        <v>13109</v>
      </c>
      <c r="G188" t="s">
        <v>13110</v>
      </c>
      <c r="H188" t="s">
        <v>22</v>
      </c>
      <c r="I188" t="s">
        <v>22</v>
      </c>
      <c r="J188" t="s">
        <v>22</v>
      </c>
      <c r="K188" t="s">
        <v>22</v>
      </c>
      <c r="L188" t="s">
        <v>22</v>
      </c>
      <c r="M188" t="s">
        <v>15515</v>
      </c>
      <c r="N188" t="s">
        <v>15515</v>
      </c>
      <c r="O188" t="s">
        <v>22</v>
      </c>
    </row>
    <row r="189" spans="1:15" x14ac:dyDescent="0.35">
      <c r="A189">
        <v>3</v>
      </c>
      <c r="B189" t="s">
        <v>10646</v>
      </c>
      <c r="C189" t="s">
        <v>15516</v>
      </c>
      <c r="D189" t="s">
        <v>15515</v>
      </c>
      <c r="E189" t="s">
        <v>22</v>
      </c>
      <c r="F189" t="s">
        <v>13109</v>
      </c>
      <c r="G189" t="s">
        <v>13110</v>
      </c>
      <c r="H189" t="s">
        <v>22</v>
      </c>
      <c r="I189" t="s">
        <v>22</v>
      </c>
      <c r="J189" t="s">
        <v>22</v>
      </c>
      <c r="K189" t="s">
        <v>22</v>
      </c>
      <c r="L189" t="s">
        <v>22</v>
      </c>
      <c r="M189" t="s">
        <v>15515</v>
      </c>
      <c r="N189" t="s">
        <v>15515</v>
      </c>
      <c r="O189" t="s">
        <v>22</v>
      </c>
    </row>
    <row r="190" spans="1:15" s="84" customFormat="1" x14ac:dyDescent="0.35">
      <c r="A190" s="84">
        <v>3</v>
      </c>
      <c r="B190" s="84" t="s">
        <v>10646</v>
      </c>
      <c r="C190" s="84" t="s">
        <v>18756</v>
      </c>
    </row>
    <row r="191" spans="1:15" s="84" customFormat="1" x14ac:dyDescent="0.35">
      <c r="A191" s="84">
        <v>3</v>
      </c>
      <c r="B191" s="84" t="s">
        <v>10646</v>
      </c>
      <c r="C191" s="84" t="s">
        <v>18757</v>
      </c>
    </row>
    <row r="192" spans="1:15" x14ac:dyDescent="0.35">
      <c r="A192" t="s">
        <v>18714</v>
      </c>
      <c r="B192" t="s">
        <v>10646</v>
      </c>
      <c r="C192" t="s">
        <v>15517</v>
      </c>
      <c r="D192" t="s">
        <v>22</v>
      </c>
      <c r="E192" t="s">
        <v>22</v>
      </c>
      <c r="F192" t="s">
        <v>13109</v>
      </c>
      <c r="G192" t="s">
        <v>13110</v>
      </c>
      <c r="H192" t="s">
        <v>22</v>
      </c>
      <c r="I192" t="s">
        <v>22</v>
      </c>
      <c r="J192" t="s">
        <v>22</v>
      </c>
      <c r="K192" t="s">
        <v>22</v>
      </c>
      <c r="L192" t="s">
        <v>22</v>
      </c>
      <c r="M192" t="s">
        <v>15517</v>
      </c>
      <c r="N192" t="s">
        <v>15517</v>
      </c>
      <c r="O192" t="s">
        <v>22</v>
      </c>
    </row>
    <row r="193" spans="1:15" s="84" customFormat="1" x14ac:dyDescent="0.35">
      <c r="A193" s="84">
        <v>3</v>
      </c>
      <c r="B193" s="84" t="s">
        <v>10646</v>
      </c>
      <c r="C193" s="84" t="s">
        <v>18758</v>
      </c>
    </row>
    <row r="194" spans="1:15" x14ac:dyDescent="0.35">
      <c r="A194" t="s">
        <v>18714</v>
      </c>
      <c r="B194" t="s">
        <v>10646</v>
      </c>
      <c r="C194" t="s">
        <v>22</v>
      </c>
      <c r="D194" t="s">
        <v>15515</v>
      </c>
      <c r="E194" t="s">
        <v>22</v>
      </c>
      <c r="F194" t="s">
        <v>13109</v>
      </c>
      <c r="G194" t="s">
        <v>13110</v>
      </c>
      <c r="H194" t="s">
        <v>22</v>
      </c>
      <c r="I194" t="s">
        <v>22</v>
      </c>
      <c r="J194" t="s">
        <v>22</v>
      </c>
      <c r="K194" t="s">
        <v>22</v>
      </c>
      <c r="L194" t="s">
        <v>22</v>
      </c>
      <c r="M194" t="s">
        <v>15515</v>
      </c>
      <c r="N194" t="s">
        <v>15515</v>
      </c>
      <c r="O194" t="s">
        <v>22</v>
      </c>
    </row>
    <row r="195" spans="1:15" x14ac:dyDescent="0.35">
      <c r="A195" t="s">
        <v>18714</v>
      </c>
      <c r="B195" t="s">
        <v>10646</v>
      </c>
      <c r="C195" t="s">
        <v>22</v>
      </c>
      <c r="D195" t="s">
        <v>15518</v>
      </c>
      <c r="E195" t="s">
        <v>22</v>
      </c>
      <c r="F195" t="s">
        <v>13109</v>
      </c>
      <c r="G195" t="s">
        <v>13110</v>
      </c>
      <c r="H195" t="s">
        <v>22</v>
      </c>
      <c r="I195" t="s">
        <v>22</v>
      </c>
      <c r="J195" t="s">
        <v>22</v>
      </c>
      <c r="K195" t="s">
        <v>22</v>
      </c>
      <c r="L195" t="s">
        <v>22</v>
      </c>
      <c r="M195" t="s">
        <v>15518</v>
      </c>
      <c r="N195" t="s">
        <v>15518</v>
      </c>
      <c r="O195" t="s">
        <v>22</v>
      </c>
    </row>
    <row r="196" spans="1:15" x14ac:dyDescent="0.35">
      <c r="A196" t="s">
        <v>18714</v>
      </c>
      <c r="B196" t="s">
        <v>10646</v>
      </c>
      <c r="C196" t="s">
        <v>22</v>
      </c>
      <c r="D196" t="s">
        <v>15518</v>
      </c>
      <c r="E196" t="s">
        <v>22</v>
      </c>
      <c r="F196" t="s">
        <v>13109</v>
      </c>
      <c r="G196" t="s">
        <v>490</v>
      </c>
      <c r="H196" t="s">
        <v>22</v>
      </c>
      <c r="I196" t="s">
        <v>22</v>
      </c>
      <c r="J196" t="s">
        <v>22</v>
      </c>
      <c r="K196" t="s">
        <v>22</v>
      </c>
      <c r="L196" t="s">
        <v>22</v>
      </c>
      <c r="M196" t="s">
        <v>15518</v>
      </c>
      <c r="N196" t="s">
        <v>15518</v>
      </c>
      <c r="O196" t="s">
        <v>22</v>
      </c>
    </row>
    <row r="197" spans="1:15" s="84" customFormat="1" x14ac:dyDescent="0.35">
      <c r="A197" s="84">
        <v>3</v>
      </c>
      <c r="B197" s="84" t="s">
        <v>10646</v>
      </c>
      <c r="C197" s="84" t="s">
        <v>18759</v>
      </c>
    </row>
    <row r="198" spans="1:15" s="84" customFormat="1" x14ac:dyDescent="0.35">
      <c r="A198" s="84">
        <v>3</v>
      </c>
      <c r="B198" s="84" t="s">
        <v>10646</v>
      </c>
      <c r="C198" s="84" t="s">
        <v>18760</v>
      </c>
    </row>
    <row r="199" spans="1:15" x14ac:dyDescent="0.35">
      <c r="A199" t="s">
        <v>18714</v>
      </c>
      <c r="B199" t="s">
        <v>10646</v>
      </c>
      <c r="C199" t="s">
        <v>15518</v>
      </c>
      <c r="D199" t="s">
        <v>22</v>
      </c>
      <c r="E199" t="s">
        <v>22</v>
      </c>
      <c r="F199" t="s">
        <v>13351</v>
      </c>
      <c r="G199" t="s">
        <v>22</v>
      </c>
      <c r="H199" t="s">
        <v>22</v>
      </c>
      <c r="I199" t="s">
        <v>22</v>
      </c>
      <c r="J199" t="s">
        <v>22</v>
      </c>
      <c r="K199" t="s">
        <v>22</v>
      </c>
      <c r="L199" t="s">
        <v>22</v>
      </c>
      <c r="M199" t="s">
        <v>15518</v>
      </c>
      <c r="N199" t="s">
        <v>15518</v>
      </c>
      <c r="O199" t="s">
        <v>22</v>
      </c>
    </row>
    <row r="200" spans="1:15" s="84" customFormat="1" x14ac:dyDescent="0.35">
      <c r="A200" s="84">
        <v>3</v>
      </c>
      <c r="B200" s="84" t="s">
        <v>10646</v>
      </c>
      <c r="C200" s="84" t="s">
        <v>18761</v>
      </c>
    </row>
    <row r="201" spans="1:15" s="84" customFormat="1" x14ac:dyDescent="0.35">
      <c r="A201" s="84">
        <v>3</v>
      </c>
      <c r="B201" s="84" t="s">
        <v>10646</v>
      </c>
      <c r="C201" s="84" t="s">
        <v>18762</v>
      </c>
    </row>
    <row r="202" spans="1:15" s="84" customFormat="1" x14ac:dyDescent="0.35">
      <c r="A202" s="84">
        <v>3</v>
      </c>
      <c r="B202" s="84" t="s">
        <v>10646</v>
      </c>
      <c r="C202" s="84" t="s">
        <v>18763</v>
      </c>
    </row>
    <row r="203" spans="1:15" x14ac:dyDescent="0.35">
      <c r="A203" t="s">
        <v>18714</v>
      </c>
      <c r="B203" t="s">
        <v>8791</v>
      </c>
      <c r="C203" t="s">
        <v>15551</v>
      </c>
      <c r="D203" t="s">
        <v>22</v>
      </c>
      <c r="E203" t="s">
        <v>22</v>
      </c>
      <c r="F203" t="s">
        <v>9477</v>
      </c>
      <c r="G203" t="s">
        <v>13037</v>
      </c>
      <c r="H203" t="s">
        <v>22</v>
      </c>
      <c r="I203" t="s">
        <v>22</v>
      </c>
      <c r="J203" t="s">
        <v>22</v>
      </c>
      <c r="K203" t="s">
        <v>22</v>
      </c>
      <c r="L203" t="s">
        <v>22</v>
      </c>
      <c r="M203" t="s">
        <v>15552</v>
      </c>
      <c r="N203" t="s">
        <v>22</v>
      </c>
      <c r="O203" t="s">
        <v>22</v>
      </c>
    </row>
    <row r="204" spans="1:15" x14ac:dyDescent="0.35">
      <c r="A204" t="s">
        <v>18714</v>
      </c>
      <c r="B204" t="s">
        <v>8791</v>
      </c>
      <c r="C204" t="s">
        <v>15553</v>
      </c>
      <c r="D204" t="s">
        <v>22</v>
      </c>
      <c r="E204" t="s">
        <v>22</v>
      </c>
      <c r="F204" t="s">
        <v>13109</v>
      </c>
      <c r="G204" t="s">
        <v>13110</v>
      </c>
      <c r="H204" t="s">
        <v>22</v>
      </c>
      <c r="I204" t="s">
        <v>22</v>
      </c>
      <c r="J204" t="s">
        <v>22</v>
      </c>
      <c r="K204" t="s">
        <v>22</v>
      </c>
      <c r="L204" t="s">
        <v>22</v>
      </c>
      <c r="M204" t="s">
        <v>15553</v>
      </c>
      <c r="N204" t="s">
        <v>22</v>
      </c>
      <c r="O204" t="s">
        <v>22</v>
      </c>
    </row>
    <row r="205" spans="1:15" s="84" customFormat="1" x14ac:dyDescent="0.35">
      <c r="A205" s="84">
        <v>3</v>
      </c>
      <c r="B205" s="84" t="s">
        <v>8791</v>
      </c>
      <c r="C205" s="84" t="s">
        <v>18764</v>
      </c>
    </row>
    <row r="206" spans="1:15" x14ac:dyDescent="0.35">
      <c r="A206" t="s">
        <v>18714</v>
      </c>
      <c r="B206" t="s">
        <v>8791</v>
      </c>
      <c r="C206" t="s">
        <v>15554</v>
      </c>
      <c r="D206" t="s">
        <v>22</v>
      </c>
      <c r="E206" t="s">
        <v>22</v>
      </c>
      <c r="F206" t="s">
        <v>9477</v>
      </c>
      <c r="G206" t="s">
        <v>13037</v>
      </c>
      <c r="H206" t="s">
        <v>22</v>
      </c>
      <c r="I206" t="s">
        <v>22</v>
      </c>
      <c r="J206" t="s">
        <v>22</v>
      </c>
      <c r="K206" t="s">
        <v>22</v>
      </c>
      <c r="L206" t="s">
        <v>22</v>
      </c>
      <c r="M206" t="s">
        <v>15555</v>
      </c>
      <c r="N206" t="s">
        <v>22</v>
      </c>
      <c r="O206" t="s">
        <v>22</v>
      </c>
    </row>
    <row r="207" spans="1:15" s="84" customFormat="1" x14ac:dyDescent="0.35">
      <c r="A207" s="84">
        <v>3</v>
      </c>
      <c r="B207" s="84" t="s">
        <v>8791</v>
      </c>
      <c r="C207" s="84" t="s">
        <v>18765</v>
      </c>
    </row>
    <row r="208" spans="1:15" x14ac:dyDescent="0.35">
      <c r="A208" t="s">
        <v>18714</v>
      </c>
      <c r="B208" t="s">
        <v>8791</v>
      </c>
      <c r="C208" t="s">
        <v>15556</v>
      </c>
      <c r="D208" t="s">
        <v>22</v>
      </c>
      <c r="E208" t="s">
        <v>22</v>
      </c>
      <c r="F208" t="s">
        <v>13109</v>
      </c>
      <c r="G208" t="s">
        <v>13110</v>
      </c>
      <c r="H208" t="s">
        <v>22</v>
      </c>
      <c r="I208" t="s">
        <v>22</v>
      </c>
      <c r="J208" t="s">
        <v>22</v>
      </c>
      <c r="K208" t="s">
        <v>22</v>
      </c>
      <c r="L208" t="s">
        <v>22</v>
      </c>
      <c r="M208" t="s">
        <v>15556</v>
      </c>
      <c r="N208" t="s">
        <v>22</v>
      </c>
      <c r="O208" t="s">
        <v>22</v>
      </c>
    </row>
    <row r="209" spans="1:15" x14ac:dyDescent="0.35">
      <c r="A209" t="s">
        <v>18714</v>
      </c>
      <c r="B209" t="s">
        <v>8791</v>
      </c>
      <c r="C209" t="s">
        <v>15557</v>
      </c>
      <c r="D209" t="s">
        <v>22</v>
      </c>
      <c r="E209" t="s">
        <v>22</v>
      </c>
      <c r="F209" t="s">
        <v>13109</v>
      </c>
      <c r="G209" t="s">
        <v>13110</v>
      </c>
      <c r="H209" t="s">
        <v>22</v>
      </c>
      <c r="I209" t="s">
        <v>22</v>
      </c>
      <c r="J209" t="s">
        <v>22</v>
      </c>
      <c r="K209" t="s">
        <v>22</v>
      </c>
      <c r="L209" t="s">
        <v>22</v>
      </c>
      <c r="M209" t="s">
        <v>15557</v>
      </c>
      <c r="N209" t="s">
        <v>22</v>
      </c>
      <c r="O209" t="s">
        <v>22</v>
      </c>
    </row>
    <row r="210" spans="1:15" x14ac:dyDescent="0.35">
      <c r="A210" t="s">
        <v>18714</v>
      </c>
      <c r="B210" t="s">
        <v>8791</v>
      </c>
      <c r="C210" t="s">
        <v>15558</v>
      </c>
      <c r="D210" t="s">
        <v>22</v>
      </c>
      <c r="E210" t="s">
        <v>22</v>
      </c>
      <c r="F210" t="s">
        <v>13109</v>
      </c>
      <c r="G210" t="s">
        <v>13110</v>
      </c>
      <c r="H210" t="s">
        <v>22</v>
      </c>
      <c r="I210" t="s">
        <v>22</v>
      </c>
      <c r="J210" t="s">
        <v>22</v>
      </c>
      <c r="K210" t="s">
        <v>22</v>
      </c>
      <c r="L210" t="s">
        <v>22</v>
      </c>
      <c r="M210" t="s">
        <v>15559</v>
      </c>
      <c r="N210" t="s">
        <v>22</v>
      </c>
      <c r="O210" t="s">
        <v>22</v>
      </c>
    </row>
    <row r="211" spans="1:15" x14ac:dyDescent="0.35">
      <c r="A211" t="s">
        <v>18714</v>
      </c>
      <c r="B211" t="s">
        <v>8791</v>
      </c>
      <c r="C211" t="s">
        <v>15560</v>
      </c>
      <c r="D211" t="s">
        <v>22</v>
      </c>
      <c r="E211" t="s">
        <v>22</v>
      </c>
      <c r="F211" t="s">
        <v>9477</v>
      </c>
      <c r="G211" t="s">
        <v>13037</v>
      </c>
      <c r="H211" t="s">
        <v>22</v>
      </c>
      <c r="I211" t="s">
        <v>22</v>
      </c>
      <c r="J211" t="s">
        <v>22</v>
      </c>
      <c r="K211" t="s">
        <v>22</v>
      </c>
      <c r="L211" t="s">
        <v>22</v>
      </c>
      <c r="M211" t="s">
        <v>15561</v>
      </c>
      <c r="N211" t="s">
        <v>22</v>
      </c>
      <c r="O211" t="s">
        <v>22</v>
      </c>
    </row>
    <row r="212" spans="1:15" x14ac:dyDescent="0.35">
      <c r="A212" t="s">
        <v>18714</v>
      </c>
      <c r="B212" t="s">
        <v>8791</v>
      </c>
      <c r="C212" t="s">
        <v>15562</v>
      </c>
      <c r="D212" t="s">
        <v>22</v>
      </c>
      <c r="E212" t="s">
        <v>22</v>
      </c>
      <c r="F212" t="s">
        <v>9477</v>
      </c>
      <c r="G212" t="s">
        <v>13037</v>
      </c>
      <c r="H212" t="s">
        <v>22</v>
      </c>
      <c r="I212" t="s">
        <v>22</v>
      </c>
      <c r="J212" t="s">
        <v>22</v>
      </c>
      <c r="K212" t="s">
        <v>22</v>
      </c>
      <c r="L212" t="s">
        <v>22</v>
      </c>
      <c r="M212" t="s">
        <v>15563</v>
      </c>
      <c r="N212" t="s">
        <v>22</v>
      </c>
      <c r="O212" t="s">
        <v>22</v>
      </c>
    </row>
    <row r="213" spans="1:15" x14ac:dyDescent="0.35">
      <c r="A213" t="s">
        <v>18714</v>
      </c>
      <c r="B213" t="s">
        <v>8791</v>
      </c>
      <c r="C213" t="s">
        <v>15564</v>
      </c>
      <c r="D213" t="s">
        <v>22</v>
      </c>
      <c r="E213" t="s">
        <v>22</v>
      </c>
      <c r="F213" t="s">
        <v>13109</v>
      </c>
      <c r="G213" t="s">
        <v>13110</v>
      </c>
      <c r="H213" t="s">
        <v>22</v>
      </c>
      <c r="I213" t="s">
        <v>22</v>
      </c>
      <c r="J213" t="s">
        <v>22</v>
      </c>
      <c r="K213" t="s">
        <v>22</v>
      </c>
      <c r="L213" t="s">
        <v>22</v>
      </c>
      <c r="M213" t="s">
        <v>15565</v>
      </c>
      <c r="N213" t="s">
        <v>22</v>
      </c>
      <c r="O213" t="s">
        <v>22</v>
      </c>
    </row>
    <row r="214" spans="1:15" s="84" customFormat="1" x14ac:dyDescent="0.35">
      <c r="A214" s="84">
        <v>3</v>
      </c>
      <c r="B214" s="84" t="s">
        <v>8791</v>
      </c>
      <c r="C214" s="84" t="s">
        <v>15565</v>
      </c>
    </row>
    <row r="215" spans="1:15" x14ac:dyDescent="0.35">
      <c r="A215" t="s">
        <v>18714</v>
      </c>
      <c r="B215" t="s">
        <v>8791</v>
      </c>
      <c r="C215" t="s">
        <v>15566</v>
      </c>
      <c r="D215" t="s">
        <v>22</v>
      </c>
      <c r="E215" t="s">
        <v>22</v>
      </c>
      <c r="F215" t="s">
        <v>13109</v>
      </c>
      <c r="G215" t="s">
        <v>13110</v>
      </c>
      <c r="H215" t="s">
        <v>22</v>
      </c>
      <c r="I215" t="s">
        <v>22</v>
      </c>
      <c r="J215" t="s">
        <v>22</v>
      </c>
      <c r="K215" t="s">
        <v>22</v>
      </c>
      <c r="L215" t="s">
        <v>22</v>
      </c>
      <c r="M215" t="s">
        <v>15566</v>
      </c>
      <c r="N215" t="s">
        <v>22</v>
      </c>
      <c r="O215" t="s">
        <v>22</v>
      </c>
    </row>
    <row r="216" spans="1:15" x14ac:dyDescent="0.35">
      <c r="A216" t="s">
        <v>18714</v>
      </c>
      <c r="B216" t="s">
        <v>8791</v>
      </c>
      <c r="C216" t="s">
        <v>15567</v>
      </c>
      <c r="D216" t="s">
        <v>22</v>
      </c>
      <c r="E216" t="s">
        <v>22</v>
      </c>
      <c r="F216" t="s">
        <v>13109</v>
      </c>
      <c r="G216" t="s">
        <v>13110</v>
      </c>
      <c r="H216" t="s">
        <v>22</v>
      </c>
      <c r="I216" t="s">
        <v>22</v>
      </c>
      <c r="J216" t="s">
        <v>22</v>
      </c>
      <c r="K216" t="s">
        <v>22</v>
      </c>
      <c r="L216" t="s">
        <v>22</v>
      </c>
      <c r="M216" t="s">
        <v>15567</v>
      </c>
      <c r="N216" t="s">
        <v>22</v>
      </c>
      <c r="O216" t="s">
        <v>22</v>
      </c>
    </row>
    <row r="217" spans="1:15" x14ac:dyDescent="0.35">
      <c r="A217" t="s">
        <v>18714</v>
      </c>
      <c r="B217" t="s">
        <v>8791</v>
      </c>
      <c r="C217" t="s">
        <v>15568</v>
      </c>
      <c r="D217" t="s">
        <v>22</v>
      </c>
      <c r="E217" t="s">
        <v>22</v>
      </c>
      <c r="F217" t="s">
        <v>13109</v>
      </c>
      <c r="G217" t="s">
        <v>13110</v>
      </c>
      <c r="H217" t="s">
        <v>22</v>
      </c>
      <c r="I217" t="s">
        <v>22</v>
      </c>
      <c r="J217" t="s">
        <v>22</v>
      </c>
      <c r="K217" t="s">
        <v>22</v>
      </c>
      <c r="L217" t="s">
        <v>22</v>
      </c>
      <c r="M217" t="s">
        <v>15568</v>
      </c>
      <c r="N217" t="s">
        <v>22</v>
      </c>
      <c r="O217" t="s">
        <v>22</v>
      </c>
    </row>
    <row r="218" spans="1:15" s="84" customFormat="1" x14ac:dyDescent="0.35">
      <c r="A218" s="84">
        <v>3</v>
      </c>
      <c r="B218" s="84" t="s">
        <v>8791</v>
      </c>
      <c r="C218" s="84" t="s">
        <v>18766</v>
      </c>
    </row>
    <row r="219" spans="1:15" x14ac:dyDescent="0.35">
      <c r="A219" t="s">
        <v>18714</v>
      </c>
      <c r="B219" t="s">
        <v>8791</v>
      </c>
      <c r="C219" t="s">
        <v>15569</v>
      </c>
      <c r="D219" t="s">
        <v>22</v>
      </c>
      <c r="E219" t="s">
        <v>22</v>
      </c>
      <c r="F219" t="s">
        <v>13109</v>
      </c>
      <c r="G219" t="s">
        <v>13110</v>
      </c>
      <c r="H219" t="s">
        <v>22</v>
      </c>
      <c r="I219" t="s">
        <v>22</v>
      </c>
      <c r="J219" t="s">
        <v>22</v>
      </c>
      <c r="K219" t="s">
        <v>22</v>
      </c>
      <c r="L219" t="s">
        <v>22</v>
      </c>
      <c r="M219" t="s">
        <v>15570</v>
      </c>
      <c r="N219" t="s">
        <v>22</v>
      </c>
      <c r="O219" t="s">
        <v>22</v>
      </c>
    </row>
    <row r="220" spans="1:15" x14ac:dyDescent="0.35">
      <c r="A220">
        <v>3</v>
      </c>
      <c r="B220" t="s">
        <v>8791</v>
      </c>
      <c r="C220" t="s">
        <v>15570</v>
      </c>
      <c r="D220" t="s">
        <v>22</v>
      </c>
      <c r="E220" t="s">
        <v>22</v>
      </c>
      <c r="F220" t="s">
        <v>13109</v>
      </c>
      <c r="G220" t="s">
        <v>13110</v>
      </c>
      <c r="H220" t="s">
        <v>22</v>
      </c>
      <c r="I220" t="s">
        <v>22</v>
      </c>
      <c r="J220" t="s">
        <v>22</v>
      </c>
      <c r="K220" t="s">
        <v>22</v>
      </c>
      <c r="L220" t="s">
        <v>22</v>
      </c>
      <c r="M220" t="s">
        <v>15570</v>
      </c>
      <c r="N220" t="s">
        <v>22</v>
      </c>
      <c r="O220" t="s">
        <v>22</v>
      </c>
    </row>
    <row r="221" spans="1:15" s="84" customFormat="1" x14ac:dyDescent="0.35">
      <c r="A221" s="84">
        <v>3</v>
      </c>
      <c r="B221" s="84" t="s">
        <v>8791</v>
      </c>
      <c r="C221" s="84" t="s">
        <v>18767</v>
      </c>
    </row>
    <row r="222" spans="1:15" s="84" customFormat="1" x14ac:dyDescent="0.35">
      <c r="A222" s="84">
        <v>3</v>
      </c>
      <c r="B222" s="84" t="s">
        <v>8791</v>
      </c>
      <c r="C222" s="84" t="s">
        <v>18768</v>
      </c>
    </row>
    <row r="223" spans="1:15" x14ac:dyDescent="0.35">
      <c r="A223" t="s">
        <v>18714</v>
      </c>
      <c r="B223" t="s">
        <v>8791</v>
      </c>
      <c r="C223" t="s">
        <v>15571</v>
      </c>
      <c r="D223" t="s">
        <v>22</v>
      </c>
      <c r="E223" t="s">
        <v>22</v>
      </c>
      <c r="F223" t="s">
        <v>9477</v>
      </c>
      <c r="G223" t="s">
        <v>13037</v>
      </c>
      <c r="H223" t="s">
        <v>22</v>
      </c>
      <c r="I223" t="s">
        <v>22</v>
      </c>
      <c r="J223" t="s">
        <v>22</v>
      </c>
      <c r="K223" t="s">
        <v>22</v>
      </c>
      <c r="L223" t="s">
        <v>22</v>
      </c>
      <c r="M223" t="s">
        <v>15572</v>
      </c>
      <c r="N223" t="s">
        <v>22</v>
      </c>
      <c r="O223" t="s">
        <v>22</v>
      </c>
    </row>
    <row r="224" spans="1:15" x14ac:dyDescent="0.35">
      <c r="A224" t="s">
        <v>18714</v>
      </c>
      <c r="B224" t="s">
        <v>8791</v>
      </c>
      <c r="C224" t="s">
        <v>15573</v>
      </c>
      <c r="D224" t="s">
        <v>22</v>
      </c>
      <c r="E224" t="s">
        <v>22</v>
      </c>
      <c r="F224" t="s">
        <v>13109</v>
      </c>
      <c r="G224" t="s">
        <v>13110</v>
      </c>
      <c r="H224" t="s">
        <v>22</v>
      </c>
      <c r="I224" t="s">
        <v>22</v>
      </c>
      <c r="J224" t="s">
        <v>22</v>
      </c>
      <c r="K224" t="s">
        <v>22</v>
      </c>
      <c r="L224" t="s">
        <v>22</v>
      </c>
      <c r="M224" t="s">
        <v>15574</v>
      </c>
      <c r="N224" t="s">
        <v>22</v>
      </c>
      <c r="O224" t="s">
        <v>22</v>
      </c>
    </row>
    <row r="225" spans="1:15" x14ac:dyDescent="0.35">
      <c r="A225">
        <v>3</v>
      </c>
      <c r="B225" t="s">
        <v>8791</v>
      </c>
      <c r="C225" t="s">
        <v>15574</v>
      </c>
      <c r="D225" t="s">
        <v>22</v>
      </c>
      <c r="E225" t="s">
        <v>22</v>
      </c>
      <c r="F225" t="s">
        <v>13109</v>
      </c>
      <c r="G225" t="s">
        <v>13110</v>
      </c>
      <c r="H225" t="s">
        <v>22</v>
      </c>
      <c r="I225" t="s">
        <v>22</v>
      </c>
      <c r="J225" t="s">
        <v>22</v>
      </c>
      <c r="K225" t="s">
        <v>22</v>
      </c>
      <c r="L225" t="s">
        <v>22</v>
      </c>
      <c r="M225" t="s">
        <v>15574</v>
      </c>
      <c r="N225" t="s">
        <v>22</v>
      </c>
      <c r="O225" t="s">
        <v>22</v>
      </c>
    </row>
    <row r="226" spans="1:15" s="84" customFormat="1" x14ac:dyDescent="0.35">
      <c r="A226" s="84">
        <v>3</v>
      </c>
      <c r="B226" s="84" t="s">
        <v>8791</v>
      </c>
      <c r="C226" s="84" t="s">
        <v>18769</v>
      </c>
    </row>
    <row r="227" spans="1:15" x14ac:dyDescent="0.35">
      <c r="A227" t="s">
        <v>18714</v>
      </c>
      <c r="B227" t="s">
        <v>8791</v>
      </c>
      <c r="C227" t="s">
        <v>7054</v>
      </c>
      <c r="D227" t="s">
        <v>22</v>
      </c>
      <c r="E227" t="s">
        <v>22</v>
      </c>
      <c r="F227" t="s">
        <v>13109</v>
      </c>
      <c r="G227" t="s">
        <v>13110</v>
      </c>
      <c r="H227" t="s">
        <v>22</v>
      </c>
      <c r="I227" t="s">
        <v>22</v>
      </c>
      <c r="J227" t="s">
        <v>22</v>
      </c>
      <c r="K227" t="s">
        <v>22</v>
      </c>
      <c r="L227" t="s">
        <v>22</v>
      </c>
      <c r="M227" t="s">
        <v>14395</v>
      </c>
      <c r="N227" t="s">
        <v>22</v>
      </c>
      <c r="O227" t="s">
        <v>22</v>
      </c>
    </row>
    <row r="228" spans="1:15" s="84" customFormat="1" x14ac:dyDescent="0.35">
      <c r="A228" s="84">
        <v>3</v>
      </c>
      <c r="B228" s="84" t="s">
        <v>8791</v>
      </c>
      <c r="C228" s="84" t="s">
        <v>18770</v>
      </c>
    </row>
    <row r="229" spans="1:15" s="84" customFormat="1" x14ac:dyDescent="0.35">
      <c r="A229" s="84">
        <v>3</v>
      </c>
      <c r="B229" s="84" t="s">
        <v>8791</v>
      </c>
      <c r="C229" s="84" t="s">
        <v>14395</v>
      </c>
    </row>
    <row r="230" spans="1:15" s="84" customFormat="1" x14ac:dyDescent="0.35">
      <c r="A230" s="84">
        <v>3</v>
      </c>
      <c r="B230" s="84" t="s">
        <v>8791</v>
      </c>
      <c r="C230" s="84" t="s">
        <v>18771</v>
      </c>
    </row>
    <row r="231" spans="1:15" x14ac:dyDescent="0.35">
      <c r="A231" t="s">
        <v>18714</v>
      </c>
      <c r="B231" t="s">
        <v>8791</v>
      </c>
      <c r="C231" t="s">
        <v>15575</v>
      </c>
      <c r="D231" t="s">
        <v>22</v>
      </c>
      <c r="E231" t="s">
        <v>22</v>
      </c>
      <c r="F231" t="s">
        <v>13109</v>
      </c>
      <c r="G231" t="s">
        <v>13110</v>
      </c>
      <c r="H231" t="s">
        <v>22</v>
      </c>
      <c r="I231" t="s">
        <v>22</v>
      </c>
      <c r="J231" t="s">
        <v>22</v>
      </c>
      <c r="K231" t="s">
        <v>22</v>
      </c>
      <c r="L231" t="s">
        <v>22</v>
      </c>
      <c r="M231" t="s">
        <v>15576</v>
      </c>
      <c r="N231" t="s">
        <v>22</v>
      </c>
      <c r="O231" t="s">
        <v>22</v>
      </c>
    </row>
    <row r="232" spans="1:15" x14ac:dyDescent="0.35">
      <c r="A232" t="s">
        <v>18714</v>
      </c>
      <c r="B232" t="s">
        <v>8791</v>
      </c>
      <c r="C232" t="s">
        <v>15577</v>
      </c>
      <c r="D232" t="s">
        <v>22</v>
      </c>
      <c r="E232" t="s">
        <v>22</v>
      </c>
      <c r="F232" t="s">
        <v>13109</v>
      </c>
      <c r="G232" t="s">
        <v>13110</v>
      </c>
      <c r="H232" t="s">
        <v>22</v>
      </c>
      <c r="I232" t="s">
        <v>22</v>
      </c>
      <c r="J232" t="s">
        <v>22</v>
      </c>
      <c r="K232" t="s">
        <v>22</v>
      </c>
      <c r="L232" t="s">
        <v>22</v>
      </c>
      <c r="M232" t="s">
        <v>15577</v>
      </c>
      <c r="N232" t="s">
        <v>22</v>
      </c>
      <c r="O232" t="s">
        <v>22</v>
      </c>
    </row>
    <row r="233" spans="1:15" x14ac:dyDescent="0.35">
      <c r="A233" t="s">
        <v>18714</v>
      </c>
      <c r="B233" t="s">
        <v>8791</v>
      </c>
      <c r="C233" t="s">
        <v>15578</v>
      </c>
      <c r="D233" t="s">
        <v>22</v>
      </c>
      <c r="E233" t="s">
        <v>22</v>
      </c>
      <c r="F233" t="s">
        <v>13109</v>
      </c>
      <c r="G233" t="s">
        <v>13110</v>
      </c>
      <c r="H233" t="s">
        <v>22</v>
      </c>
      <c r="I233" t="s">
        <v>22</v>
      </c>
      <c r="J233" t="s">
        <v>22</v>
      </c>
      <c r="K233" t="s">
        <v>22</v>
      </c>
      <c r="L233" t="s">
        <v>22</v>
      </c>
      <c r="M233" t="s">
        <v>15578</v>
      </c>
      <c r="N233" t="s">
        <v>22</v>
      </c>
      <c r="O233" t="s">
        <v>22</v>
      </c>
    </row>
    <row r="234" spans="1:15" x14ac:dyDescent="0.35">
      <c r="A234" t="s">
        <v>18714</v>
      </c>
      <c r="B234" t="s">
        <v>8791</v>
      </c>
      <c r="C234" t="s">
        <v>15579</v>
      </c>
      <c r="D234" t="s">
        <v>22</v>
      </c>
      <c r="E234" t="s">
        <v>22</v>
      </c>
      <c r="F234" t="s">
        <v>13109</v>
      </c>
      <c r="G234" t="s">
        <v>13110</v>
      </c>
      <c r="H234" t="s">
        <v>22</v>
      </c>
      <c r="I234" t="s">
        <v>22</v>
      </c>
      <c r="J234" t="s">
        <v>22</v>
      </c>
      <c r="K234" t="s">
        <v>22</v>
      </c>
      <c r="L234" t="s">
        <v>22</v>
      </c>
      <c r="M234" t="s">
        <v>15579</v>
      </c>
      <c r="N234" t="s">
        <v>22</v>
      </c>
      <c r="O234" t="s">
        <v>22</v>
      </c>
    </row>
    <row r="235" spans="1:15" x14ac:dyDescent="0.35">
      <c r="A235" t="s">
        <v>18714</v>
      </c>
      <c r="B235" t="s">
        <v>8791</v>
      </c>
      <c r="C235" t="s">
        <v>15582</v>
      </c>
      <c r="D235" t="s">
        <v>22</v>
      </c>
      <c r="E235" t="s">
        <v>22</v>
      </c>
      <c r="F235" t="s">
        <v>13109</v>
      </c>
      <c r="G235" t="s">
        <v>13110</v>
      </c>
      <c r="H235" t="s">
        <v>22</v>
      </c>
      <c r="I235" t="s">
        <v>22</v>
      </c>
      <c r="J235" t="s">
        <v>22</v>
      </c>
      <c r="K235" t="s">
        <v>22</v>
      </c>
      <c r="L235" t="s">
        <v>22</v>
      </c>
      <c r="M235" t="s">
        <v>15583</v>
      </c>
      <c r="N235" t="s">
        <v>22</v>
      </c>
      <c r="O235" t="s">
        <v>22</v>
      </c>
    </row>
    <row r="236" spans="1:15" x14ac:dyDescent="0.35">
      <c r="A236" t="s">
        <v>18714</v>
      </c>
      <c r="B236" t="s">
        <v>8791</v>
      </c>
      <c r="C236" t="s">
        <v>15580</v>
      </c>
      <c r="D236" t="s">
        <v>22</v>
      </c>
      <c r="E236" t="s">
        <v>22</v>
      </c>
      <c r="F236" t="s">
        <v>9477</v>
      </c>
      <c r="G236" t="s">
        <v>13037</v>
      </c>
      <c r="H236" t="s">
        <v>22</v>
      </c>
      <c r="I236" t="s">
        <v>22</v>
      </c>
      <c r="J236" t="s">
        <v>22</v>
      </c>
      <c r="K236" t="s">
        <v>22</v>
      </c>
      <c r="L236" t="s">
        <v>22</v>
      </c>
      <c r="M236" t="s">
        <v>18772</v>
      </c>
      <c r="N236" t="s">
        <v>22</v>
      </c>
      <c r="O236" t="s">
        <v>22</v>
      </c>
    </row>
    <row r="237" spans="1:15" x14ac:dyDescent="0.35">
      <c r="A237" t="s">
        <v>18714</v>
      </c>
      <c r="B237" t="s">
        <v>8791</v>
      </c>
      <c r="C237" t="s">
        <v>14787</v>
      </c>
      <c r="D237" t="s">
        <v>22</v>
      </c>
      <c r="E237" t="s">
        <v>22</v>
      </c>
      <c r="F237" t="s">
        <v>13109</v>
      </c>
      <c r="G237" t="s">
        <v>13110</v>
      </c>
      <c r="H237" t="s">
        <v>22</v>
      </c>
      <c r="I237" t="s">
        <v>22</v>
      </c>
      <c r="J237" t="s">
        <v>22</v>
      </c>
      <c r="K237" t="s">
        <v>22</v>
      </c>
      <c r="L237" t="s">
        <v>22</v>
      </c>
      <c r="M237" t="s">
        <v>14787</v>
      </c>
      <c r="N237" t="s">
        <v>22</v>
      </c>
      <c r="O237" t="s">
        <v>22</v>
      </c>
    </row>
    <row r="238" spans="1:15" x14ac:dyDescent="0.35">
      <c r="A238" t="s">
        <v>18714</v>
      </c>
      <c r="B238" t="s">
        <v>8791</v>
      </c>
      <c r="C238" t="s">
        <v>15584</v>
      </c>
      <c r="D238" t="s">
        <v>22</v>
      </c>
      <c r="E238" t="s">
        <v>22</v>
      </c>
      <c r="F238" t="s">
        <v>9477</v>
      </c>
      <c r="G238" t="s">
        <v>13037</v>
      </c>
      <c r="H238" t="s">
        <v>22</v>
      </c>
      <c r="I238" t="s">
        <v>22</v>
      </c>
      <c r="J238" t="s">
        <v>22</v>
      </c>
      <c r="K238" t="s">
        <v>22</v>
      </c>
      <c r="L238" t="s">
        <v>22</v>
      </c>
      <c r="M238" t="s">
        <v>15584</v>
      </c>
      <c r="N238" t="s">
        <v>22</v>
      </c>
      <c r="O238" t="s">
        <v>22</v>
      </c>
    </row>
    <row r="239" spans="1:15" s="84" customFormat="1" x14ac:dyDescent="0.35">
      <c r="A239" s="84">
        <v>3</v>
      </c>
      <c r="B239" s="84" t="s">
        <v>8791</v>
      </c>
      <c r="C239" s="84" t="s">
        <v>18773</v>
      </c>
    </row>
    <row r="240" spans="1:15" s="84" customFormat="1" x14ac:dyDescent="0.35">
      <c r="A240" s="84">
        <v>3</v>
      </c>
      <c r="B240" s="84" t="s">
        <v>8791</v>
      </c>
      <c r="C240" s="84" t="s">
        <v>18774</v>
      </c>
    </row>
    <row r="241" spans="1:15" x14ac:dyDescent="0.35">
      <c r="A241" t="s">
        <v>18714</v>
      </c>
      <c r="B241" t="s">
        <v>8791</v>
      </c>
      <c r="C241" t="s">
        <v>15585</v>
      </c>
      <c r="D241" t="s">
        <v>22</v>
      </c>
      <c r="E241" t="s">
        <v>22</v>
      </c>
      <c r="F241" t="s">
        <v>9477</v>
      </c>
      <c r="G241" t="s">
        <v>13037</v>
      </c>
      <c r="H241" t="s">
        <v>22</v>
      </c>
      <c r="I241" t="s">
        <v>22</v>
      </c>
      <c r="J241" t="s">
        <v>22</v>
      </c>
      <c r="K241" t="s">
        <v>22</v>
      </c>
      <c r="L241" t="s">
        <v>22</v>
      </c>
      <c r="M241" t="s">
        <v>15586</v>
      </c>
      <c r="N241" t="s">
        <v>22</v>
      </c>
      <c r="O241" t="s">
        <v>22</v>
      </c>
    </row>
    <row r="242" spans="1:15" x14ac:dyDescent="0.35">
      <c r="A242" t="s">
        <v>18714</v>
      </c>
      <c r="B242" t="s">
        <v>8791</v>
      </c>
      <c r="C242" t="s">
        <v>15587</v>
      </c>
      <c r="D242" t="s">
        <v>22</v>
      </c>
      <c r="E242" t="s">
        <v>22</v>
      </c>
      <c r="F242" t="s">
        <v>9477</v>
      </c>
      <c r="G242" t="s">
        <v>13037</v>
      </c>
      <c r="H242" t="s">
        <v>22</v>
      </c>
      <c r="I242" t="s">
        <v>22</v>
      </c>
      <c r="J242" t="s">
        <v>22</v>
      </c>
      <c r="K242" t="s">
        <v>22</v>
      </c>
      <c r="L242" t="s">
        <v>22</v>
      </c>
      <c r="M242" t="s">
        <v>15588</v>
      </c>
      <c r="N242" t="s">
        <v>22</v>
      </c>
      <c r="O242" t="s">
        <v>22</v>
      </c>
    </row>
    <row r="243" spans="1:15" x14ac:dyDescent="0.35">
      <c r="A243" t="s">
        <v>18714</v>
      </c>
      <c r="B243" t="s">
        <v>8791</v>
      </c>
      <c r="C243" t="s">
        <v>15589</v>
      </c>
      <c r="D243" t="s">
        <v>22</v>
      </c>
      <c r="E243" t="s">
        <v>22</v>
      </c>
      <c r="F243" t="s">
        <v>13109</v>
      </c>
      <c r="G243" t="s">
        <v>13110</v>
      </c>
      <c r="H243" t="s">
        <v>22</v>
      </c>
      <c r="I243" t="s">
        <v>22</v>
      </c>
      <c r="J243" t="s">
        <v>22</v>
      </c>
      <c r="K243" t="s">
        <v>22</v>
      </c>
      <c r="L243" t="s">
        <v>22</v>
      </c>
      <c r="M243" t="s">
        <v>15589</v>
      </c>
      <c r="N243" t="s">
        <v>22</v>
      </c>
      <c r="O243" t="s">
        <v>22</v>
      </c>
    </row>
    <row r="244" spans="1:15" x14ac:dyDescent="0.35">
      <c r="A244" t="s">
        <v>18714</v>
      </c>
      <c r="B244" t="s">
        <v>8791</v>
      </c>
      <c r="C244" t="s">
        <v>15590</v>
      </c>
      <c r="D244" t="s">
        <v>22</v>
      </c>
      <c r="E244" t="s">
        <v>22</v>
      </c>
      <c r="F244" t="s">
        <v>13109</v>
      </c>
      <c r="G244" t="s">
        <v>13110</v>
      </c>
      <c r="H244" t="s">
        <v>22</v>
      </c>
      <c r="I244" t="s">
        <v>22</v>
      </c>
      <c r="J244" t="s">
        <v>22</v>
      </c>
      <c r="K244" t="s">
        <v>22</v>
      </c>
      <c r="L244" t="s">
        <v>22</v>
      </c>
      <c r="M244" t="s">
        <v>15590</v>
      </c>
      <c r="N244" t="s">
        <v>22</v>
      </c>
      <c r="O244" t="s">
        <v>22</v>
      </c>
    </row>
    <row r="245" spans="1:15" x14ac:dyDescent="0.35">
      <c r="A245" t="s">
        <v>18714</v>
      </c>
      <c r="B245" t="s">
        <v>8791</v>
      </c>
      <c r="C245" t="s">
        <v>15591</v>
      </c>
      <c r="D245" t="s">
        <v>22</v>
      </c>
      <c r="E245" t="s">
        <v>22</v>
      </c>
      <c r="F245" t="s">
        <v>13109</v>
      </c>
      <c r="G245" t="s">
        <v>13110</v>
      </c>
      <c r="H245" t="s">
        <v>22</v>
      </c>
      <c r="I245" t="s">
        <v>22</v>
      </c>
      <c r="J245" t="s">
        <v>22</v>
      </c>
      <c r="K245" t="s">
        <v>22</v>
      </c>
      <c r="L245" t="s">
        <v>22</v>
      </c>
      <c r="M245" t="s">
        <v>15592</v>
      </c>
      <c r="N245" t="s">
        <v>22</v>
      </c>
      <c r="O245" t="s">
        <v>22</v>
      </c>
    </row>
    <row r="246" spans="1:15" x14ac:dyDescent="0.35">
      <c r="A246" t="s">
        <v>18714</v>
      </c>
      <c r="B246" t="s">
        <v>8791</v>
      </c>
      <c r="C246" t="s">
        <v>15592</v>
      </c>
      <c r="D246" t="s">
        <v>22</v>
      </c>
      <c r="E246" t="s">
        <v>22</v>
      </c>
      <c r="F246" t="s">
        <v>13109</v>
      </c>
      <c r="G246" t="s">
        <v>13110</v>
      </c>
      <c r="H246" t="s">
        <v>22</v>
      </c>
      <c r="I246" t="s">
        <v>22</v>
      </c>
      <c r="J246" t="s">
        <v>22</v>
      </c>
      <c r="K246" t="s">
        <v>22</v>
      </c>
      <c r="L246" t="s">
        <v>22</v>
      </c>
      <c r="M246" t="s">
        <v>15592</v>
      </c>
      <c r="N246" t="s">
        <v>22</v>
      </c>
      <c r="O246" t="s">
        <v>22</v>
      </c>
    </row>
    <row r="247" spans="1:15" x14ac:dyDescent="0.35">
      <c r="A247" t="s">
        <v>18714</v>
      </c>
      <c r="B247" t="s">
        <v>8791</v>
      </c>
      <c r="C247" t="s">
        <v>15593</v>
      </c>
      <c r="D247" t="s">
        <v>22</v>
      </c>
      <c r="E247" t="s">
        <v>22</v>
      </c>
      <c r="F247" t="s">
        <v>13109</v>
      </c>
      <c r="G247" t="s">
        <v>13110</v>
      </c>
      <c r="H247" t="s">
        <v>22</v>
      </c>
      <c r="I247" t="s">
        <v>22</v>
      </c>
      <c r="J247" t="s">
        <v>22</v>
      </c>
      <c r="K247" t="s">
        <v>22</v>
      </c>
      <c r="L247" t="s">
        <v>22</v>
      </c>
      <c r="M247" t="s">
        <v>15593</v>
      </c>
      <c r="N247" t="s">
        <v>22</v>
      </c>
      <c r="O247" t="s">
        <v>22</v>
      </c>
    </row>
    <row r="248" spans="1:15" s="84" customFormat="1" x14ac:dyDescent="0.35">
      <c r="A248" s="84">
        <v>3</v>
      </c>
      <c r="B248" s="84" t="s">
        <v>8791</v>
      </c>
      <c r="C248" s="84" t="s">
        <v>18775</v>
      </c>
    </row>
    <row r="249" spans="1:15" x14ac:dyDescent="0.35">
      <c r="A249" t="s">
        <v>18714</v>
      </c>
      <c r="B249" t="s">
        <v>8791</v>
      </c>
      <c r="C249" t="s">
        <v>15594</v>
      </c>
      <c r="D249" t="s">
        <v>22</v>
      </c>
      <c r="E249" t="s">
        <v>22</v>
      </c>
      <c r="F249" t="s">
        <v>13109</v>
      </c>
      <c r="G249" t="s">
        <v>13110</v>
      </c>
      <c r="H249" t="s">
        <v>22</v>
      </c>
      <c r="I249" t="s">
        <v>22</v>
      </c>
      <c r="J249" t="s">
        <v>22</v>
      </c>
      <c r="K249" t="s">
        <v>22</v>
      </c>
      <c r="L249" t="s">
        <v>22</v>
      </c>
      <c r="M249" t="s">
        <v>15594</v>
      </c>
      <c r="N249" t="s">
        <v>22</v>
      </c>
      <c r="O249" t="s">
        <v>22</v>
      </c>
    </row>
    <row r="250" spans="1:15" x14ac:dyDescent="0.35">
      <c r="A250" t="s">
        <v>18714</v>
      </c>
      <c r="B250" t="s">
        <v>8791</v>
      </c>
      <c r="C250" t="s">
        <v>15595</v>
      </c>
      <c r="D250" t="s">
        <v>22</v>
      </c>
      <c r="E250" t="s">
        <v>22</v>
      </c>
      <c r="F250" t="s">
        <v>13109</v>
      </c>
      <c r="G250" t="s">
        <v>13110</v>
      </c>
      <c r="H250" t="s">
        <v>22</v>
      </c>
      <c r="I250" t="s">
        <v>22</v>
      </c>
      <c r="J250" t="s">
        <v>22</v>
      </c>
      <c r="K250" t="s">
        <v>22</v>
      </c>
      <c r="L250" t="s">
        <v>22</v>
      </c>
      <c r="M250" t="s">
        <v>15595</v>
      </c>
      <c r="N250" t="s">
        <v>22</v>
      </c>
      <c r="O250" t="s">
        <v>22</v>
      </c>
    </row>
    <row r="251" spans="1:15" x14ac:dyDescent="0.35">
      <c r="A251" t="s">
        <v>18714</v>
      </c>
      <c r="B251" t="s">
        <v>8791</v>
      </c>
      <c r="C251" t="s">
        <v>15596</v>
      </c>
      <c r="D251" t="s">
        <v>22</v>
      </c>
      <c r="E251" t="s">
        <v>22</v>
      </c>
      <c r="F251" t="s">
        <v>9477</v>
      </c>
      <c r="G251" t="s">
        <v>13037</v>
      </c>
      <c r="H251" t="s">
        <v>22</v>
      </c>
      <c r="I251" t="s">
        <v>22</v>
      </c>
      <c r="J251" t="s">
        <v>22</v>
      </c>
      <c r="K251" t="s">
        <v>22</v>
      </c>
      <c r="L251" t="s">
        <v>22</v>
      </c>
      <c r="M251" t="s">
        <v>15597</v>
      </c>
      <c r="N251" t="s">
        <v>22</v>
      </c>
      <c r="O251" t="s">
        <v>22</v>
      </c>
    </row>
    <row r="252" spans="1:15" x14ac:dyDescent="0.35">
      <c r="A252" t="s">
        <v>18714</v>
      </c>
      <c r="B252" t="s">
        <v>8791</v>
      </c>
      <c r="C252" t="s">
        <v>15598</v>
      </c>
      <c r="D252" t="s">
        <v>22</v>
      </c>
      <c r="E252" t="s">
        <v>22</v>
      </c>
      <c r="F252" t="s">
        <v>13109</v>
      </c>
      <c r="G252" t="s">
        <v>13110</v>
      </c>
      <c r="H252" t="s">
        <v>22</v>
      </c>
      <c r="I252" t="s">
        <v>22</v>
      </c>
      <c r="J252" t="s">
        <v>22</v>
      </c>
      <c r="K252" t="s">
        <v>22</v>
      </c>
      <c r="L252" t="s">
        <v>22</v>
      </c>
      <c r="M252" t="s">
        <v>15598</v>
      </c>
      <c r="N252" t="s">
        <v>22</v>
      </c>
      <c r="O252" t="s">
        <v>22</v>
      </c>
    </row>
    <row r="253" spans="1:15" x14ac:dyDescent="0.35">
      <c r="A253" t="s">
        <v>18714</v>
      </c>
      <c r="B253" t="s">
        <v>8791</v>
      </c>
      <c r="C253" t="s">
        <v>15599</v>
      </c>
      <c r="D253" t="s">
        <v>22</v>
      </c>
      <c r="E253" t="s">
        <v>22</v>
      </c>
      <c r="F253" t="s">
        <v>13109</v>
      </c>
      <c r="G253" t="s">
        <v>13110</v>
      </c>
      <c r="H253" t="s">
        <v>22</v>
      </c>
      <c r="I253" t="s">
        <v>22</v>
      </c>
      <c r="J253" t="s">
        <v>22</v>
      </c>
      <c r="K253" t="s">
        <v>22</v>
      </c>
      <c r="L253" t="s">
        <v>22</v>
      </c>
      <c r="M253" t="s">
        <v>15599</v>
      </c>
      <c r="N253" t="s">
        <v>22</v>
      </c>
      <c r="O253" t="s">
        <v>22</v>
      </c>
    </row>
    <row r="254" spans="1:15" x14ac:dyDescent="0.35">
      <c r="A254" t="s">
        <v>18714</v>
      </c>
      <c r="B254" t="s">
        <v>8791</v>
      </c>
      <c r="C254" t="s">
        <v>15600</v>
      </c>
      <c r="D254" t="s">
        <v>22</v>
      </c>
      <c r="E254" t="s">
        <v>22</v>
      </c>
      <c r="F254" t="s">
        <v>13109</v>
      </c>
      <c r="G254" t="s">
        <v>13110</v>
      </c>
      <c r="H254" t="s">
        <v>22</v>
      </c>
      <c r="I254" t="s">
        <v>22</v>
      </c>
      <c r="J254" t="s">
        <v>22</v>
      </c>
      <c r="K254" t="s">
        <v>22</v>
      </c>
      <c r="L254" t="s">
        <v>22</v>
      </c>
      <c r="M254" t="s">
        <v>15600</v>
      </c>
      <c r="N254" t="s">
        <v>22</v>
      </c>
      <c r="O254" t="s">
        <v>22</v>
      </c>
    </row>
    <row r="255" spans="1:15" s="84" customFormat="1" x14ac:dyDescent="0.35">
      <c r="A255" s="84">
        <v>3</v>
      </c>
      <c r="B255" s="84" t="s">
        <v>8791</v>
      </c>
      <c r="C255" s="84" t="s">
        <v>18776</v>
      </c>
    </row>
    <row r="256" spans="1:15" s="84" customFormat="1" x14ac:dyDescent="0.35">
      <c r="A256" s="84">
        <v>3</v>
      </c>
      <c r="B256" s="84" t="s">
        <v>8791</v>
      </c>
      <c r="C256" s="84" t="s">
        <v>18777</v>
      </c>
    </row>
    <row r="257" spans="1:15" x14ac:dyDescent="0.35">
      <c r="A257" t="s">
        <v>18714</v>
      </c>
      <c r="B257" t="s">
        <v>8791</v>
      </c>
      <c r="C257" t="s">
        <v>15601</v>
      </c>
      <c r="D257" t="s">
        <v>22</v>
      </c>
      <c r="E257" t="s">
        <v>22</v>
      </c>
      <c r="F257" t="s">
        <v>9477</v>
      </c>
      <c r="G257" t="s">
        <v>13037</v>
      </c>
      <c r="H257" t="s">
        <v>22</v>
      </c>
      <c r="I257" t="s">
        <v>22</v>
      </c>
      <c r="J257" t="s">
        <v>22</v>
      </c>
      <c r="K257" t="s">
        <v>22</v>
      </c>
      <c r="L257" t="s">
        <v>22</v>
      </c>
      <c r="M257" t="s">
        <v>15602</v>
      </c>
      <c r="N257" t="s">
        <v>22</v>
      </c>
      <c r="O257" t="s">
        <v>22</v>
      </c>
    </row>
    <row r="258" spans="1:15" x14ac:dyDescent="0.35">
      <c r="A258" t="s">
        <v>18714</v>
      </c>
      <c r="B258" t="s">
        <v>8791</v>
      </c>
      <c r="C258" t="s">
        <v>14812</v>
      </c>
      <c r="D258" t="s">
        <v>22</v>
      </c>
      <c r="E258" t="s">
        <v>22</v>
      </c>
      <c r="F258" t="s">
        <v>13109</v>
      </c>
      <c r="G258" t="s">
        <v>13110</v>
      </c>
      <c r="H258" t="s">
        <v>22</v>
      </c>
      <c r="I258" t="s">
        <v>22</v>
      </c>
      <c r="J258" t="s">
        <v>22</v>
      </c>
      <c r="K258" t="s">
        <v>22</v>
      </c>
      <c r="L258" t="s">
        <v>22</v>
      </c>
      <c r="M258" t="s">
        <v>14812</v>
      </c>
      <c r="N258" t="s">
        <v>22</v>
      </c>
      <c r="O258" t="s">
        <v>22</v>
      </c>
    </row>
    <row r="259" spans="1:15" s="84" customFormat="1" x14ac:dyDescent="0.35">
      <c r="A259" s="84">
        <v>3</v>
      </c>
      <c r="B259" s="84" t="s">
        <v>8791</v>
      </c>
      <c r="C259" s="84" t="s">
        <v>18778</v>
      </c>
    </row>
    <row r="260" spans="1:15" s="84" customFormat="1" x14ac:dyDescent="0.35">
      <c r="A260" s="84">
        <v>3</v>
      </c>
      <c r="B260" s="84" t="s">
        <v>8791</v>
      </c>
      <c r="C260" s="84" t="s">
        <v>490</v>
      </c>
    </row>
    <row r="261" spans="1:15" x14ac:dyDescent="0.35">
      <c r="A261" t="s">
        <v>18714</v>
      </c>
      <c r="B261" t="s">
        <v>8791</v>
      </c>
      <c r="C261" t="s">
        <v>15603</v>
      </c>
      <c r="D261" t="s">
        <v>22</v>
      </c>
      <c r="E261" t="s">
        <v>22</v>
      </c>
      <c r="F261" t="s">
        <v>13109</v>
      </c>
      <c r="G261" t="s">
        <v>13110</v>
      </c>
      <c r="H261" t="s">
        <v>22</v>
      </c>
      <c r="I261" t="s">
        <v>22</v>
      </c>
      <c r="J261" t="s">
        <v>22</v>
      </c>
      <c r="K261" t="s">
        <v>22</v>
      </c>
      <c r="L261" t="s">
        <v>22</v>
      </c>
      <c r="M261" t="s">
        <v>15604</v>
      </c>
      <c r="N261" t="s">
        <v>22</v>
      </c>
      <c r="O261" t="s">
        <v>22</v>
      </c>
    </row>
    <row r="262" spans="1:15" s="84" customFormat="1" x14ac:dyDescent="0.35">
      <c r="A262" s="84">
        <v>3</v>
      </c>
      <c r="B262" s="84" t="s">
        <v>8791</v>
      </c>
      <c r="C262" s="84" t="s">
        <v>15604</v>
      </c>
    </row>
    <row r="263" spans="1:15" x14ac:dyDescent="0.35">
      <c r="A263" t="s">
        <v>18714</v>
      </c>
      <c r="B263" t="s">
        <v>8791</v>
      </c>
      <c r="C263" t="s">
        <v>15605</v>
      </c>
      <c r="D263" t="s">
        <v>22</v>
      </c>
      <c r="E263" t="s">
        <v>22</v>
      </c>
      <c r="F263" t="s">
        <v>13109</v>
      </c>
      <c r="G263" t="s">
        <v>13110</v>
      </c>
      <c r="H263" t="s">
        <v>22</v>
      </c>
      <c r="I263" t="s">
        <v>22</v>
      </c>
      <c r="J263" t="s">
        <v>22</v>
      </c>
      <c r="K263" t="s">
        <v>22</v>
      </c>
      <c r="L263" t="s">
        <v>22</v>
      </c>
      <c r="M263" t="s">
        <v>15606</v>
      </c>
      <c r="N263" t="s">
        <v>22</v>
      </c>
      <c r="O263" t="s">
        <v>22</v>
      </c>
    </row>
    <row r="264" spans="1:15" x14ac:dyDescent="0.35">
      <c r="A264">
        <v>3</v>
      </c>
      <c r="B264" t="s">
        <v>8791</v>
      </c>
      <c r="C264" t="s">
        <v>15606</v>
      </c>
      <c r="D264" t="s">
        <v>22</v>
      </c>
      <c r="E264" t="s">
        <v>22</v>
      </c>
      <c r="F264" t="s">
        <v>13109</v>
      </c>
      <c r="G264" t="s">
        <v>13110</v>
      </c>
      <c r="H264" t="s">
        <v>22</v>
      </c>
      <c r="I264" t="s">
        <v>22</v>
      </c>
      <c r="J264" t="s">
        <v>22</v>
      </c>
      <c r="K264" t="s">
        <v>22</v>
      </c>
      <c r="L264" t="s">
        <v>22</v>
      </c>
      <c r="M264" t="s">
        <v>15606</v>
      </c>
      <c r="N264" t="s">
        <v>22</v>
      </c>
      <c r="O264" t="s">
        <v>22</v>
      </c>
    </row>
    <row r="265" spans="1:15" x14ac:dyDescent="0.35">
      <c r="A265" t="s">
        <v>18714</v>
      </c>
      <c r="B265" t="s">
        <v>8791</v>
      </c>
      <c r="C265" t="s">
        <v>15607</v>
      </c>
      <c r="D265" t="s">
        <v>22</v>
      </c>
      <c r="E265" t="s">
        <v>22</v>
      </c>
      <c r="F265" t="s">
        <v>13109</v>
      </c>
      <c r="G265" t="s">
        <v>13110</v>
      </c>
      <c r="H265" t="s">
        <v>22</v>
      </c>
      <c r="I265" t="s">
        <v>22</v>
      </c>
      <c r="J265" t="s">
        <v>22</v>
      </c>
      <c r="K265" t="s">
        <v>22</v>
      </c>
      <c r="L265" t="s">
        <v>22</v>
      </c>
      <c r="M265" t="s">
        <v>15607</v>
      </c>
      <c r="N265" t="s">
        <v>22</v>
      </c>
      <c r="O265" t="s">
        <v>22</v>
      </c>
    </row>
    <row r="266" spans="1:15" s="84" customFormat="1" x14ac:dyDescent="0.35">
      <c r="A266" s="84">
        <v>3</v>
      </c>
      <c r="B266" s="84" t="s">
        <v>10622</v>
      </c>
      <c r="C266" s="84" t="s">
        <v>18779</v>
      </c>
    </row>
    <row r="267" spans="1:15" x14ac:dyDescent="0.35">
      <c r="A267" t="s">
        <v>18714</v>
      </c>
      <c r="B267" t="s">
        <v>10560</v>
      </c>
      <c r="C267" t="s">
        <v>17163</v>
      </c>
      <c r="D267" t="s">
        <v>22</v>
      </c>
      <c r="E267" t="s">
        <v>22</v>
      </c>
      <c r="F267" t="s">
        <v>13109</v>
      </c>
      <c r="G267" t="s">
        <v>13110</v>
      </c>
      <c r="H267" t="s">
        <v>22</v>
      </c>
      <c r="I267" t="s">
        <v>22</v>
      </c>
      <c r="J267" t="s">
        <v>22</v>
      </c>
      <c r="K267" t="s">
        <v>22</v>
      </c>
      <c r="L267" t="s">
        <v>22</v>
      </c>
      <c r="M267" t="s">
        <v>17163</v>
      </c>
      <c r="N267" t="s">
        <v>22</v>
      </c>
      <c r="O267" t="s">
        <v>22</v>
      </c>
    </row>
    <row r="268" spans="1:15" x14ac:dyDescent="0.35">
      <c r="A268" t="s">
        <v>18714</v>
      </c>
      <c r="B268" t="s">
        <v>10560</v>
      </c>
      <c r="C268" t="s">
        <v>17164</v>
      </c>
      <c r="D268" t="s">
        <v>22</v>
      </c>
      <c r="E268" t="s">
        <v>22</v>
      </c>
      <c r="F268" t="s">
        <v>9477</v>
      </c>
      <c r="G268" t="s">
        <v>13037</v>
      </c>
      <c r="H268" t="s">
        <v>22</v>
      </c>
      <c r="I268" t="s">
        <v>22</v>
      </c>
      <c r="J268" t="s">
        <v>22</v>
      </c>
      <c r="K268" t="s">
        <v>22</v>
      </c>
      <c r="L268" t="s">
        <v>22</v>
      </c>
      <c r="M268" t="s">
        <v>17165</v>
      </c>
      <c r="N268" t="s">
        <v>22</v>
      </c>
      <c r="O268" t="s">
        <v>22</v>
      </c>
    </row>
    <row r="269" spans="1:15" x14ac:dyDescent="0.35">
      <c r="A269" t="s">
        <v>18714</v>
      </c>
      <c r="B269" t="s">
        <v>10560</v>
      </c>
      <c r="C269" t="s">
        <v>17166</v>
      </c>
      <c r="D269" t="s">
        <v>22</v>
      </c>
      <c r="E269" t="s">
        <v>22</v>
      </c>
      <c r="F269" t="s">
        <v>9464</v>
      </c>
      <c r="G269" t="s">
        <v>13033</v>
      </c>
      <c r="H269" t="s">
        <v>22</v>
      </c>
      <c r="I269" t="s">
        <v>22</v>
      </c>
      <c r="J269" t="s">
        <v>22</v>
      </c>
      <c r="K269" t="s">
        <v>22</v>
      </c>
      <c r="L269" t="s">
        <v>22</v>
      </c>
      <c r="M269" t="s">
        <v>17166</v>
      </c>
      <c r="N269" t="s">
        <v>22</v>
      </c>
      <c r="O269" t="s">
        <v>22</v>
      </c>
    </row>
    <row r="270" spans="1:15" x14ac:dyDescent="0.35">
      <c r="A270" t="s">
        <v>18714</v>
      </c>
      <c r="B270" t="s">
        <v>10560</v>
      </c>
      <c r="C270" t="s">
        <v>17167</v>
      </c>
      <c r="D270" t="s">
        <v>22</v>
      </c>
      <c r="E270" t="s">
        <v>22</v>
      </c>
      <c r="F270" t="s">
        <v>9477</v>
      </c>
      <c r="G270" t="s">
        <v>13037</v>
      </c>
      <c r="H270" t="s">
        <v>22</v>
      </c>
      <c r="I270" t="s">
        <v>22</v>
      </c>
      <c r="J270" t="s">
        <v>22</v>
      </c>
      <c r="K270" t="s">
        <v>22</v>
      </c>
      <c r="L270" t="s">
        <v>22</v>
      </c>
      <c r="M270" t="s">
        <v>17168</v>
      </c>
      <c r="N270" t="s">
        <v>22</v>
      </c>
      <c r="O270" t="s">
        <v>22</v>
      </c>
    </row>
    <row r="271" spans="1:15" x14ac:dyDescent="0.35">
      <c r="A271">
        <v>3</v>
      </c>
      <c r="B271" t="s">
        <v>10560</v>
      </c>
      <c r="C271" t="s">
        <v>17168</v>
      </c>
      <c r="D271" t="s">
        <v>22</v>
      </c>
      <c r="E271" t="s">
        <v>22</v>
      </c>
      <c r="F271" t="s">
        <v>9477</v>
      </c>
      <c r="G271" t="s">
        <v>13037</v>
      </c>
      <c r="H271" t="s">
        <v>22</v>
      </c>
      <c r="I271" t="s">
        <v>22</v>
      </c>
      <c r="J271" t="s">
        <v>22</v>
      </c>
      <c r="K271" t="s">
        <v>22</v>
      </c>
      <c r="L271" t="s">
        <v>22</v>
      </c>
      <c r="M271" t="s">
        <v>17168</v>
      </c>
      <c r="N271" t="s">
        <v>22</v>
      </c>
      <c r="O271" t="s">
        <v>22</v>
      </c>
    </row>
    <row r="272" spans="1:15" x14ac:dyDescent="0.35">
      <c r="A272" t="s">
        <v>18714</v>
      </c>
      <c r="B272" t="s">
        <v>10560</v>
      </c>
      <c r="C272" t="s">
        <v>17169</v>
      </c>
      <c r="D272" t="s">
        <v>22</v>
      </c>
      <c r="E272" t="s">
        <v>22</v>
      </c>
      <c r="F272" t="s">
        <v>9477</v>
      </c>
      <c r="G272" t="s">
        <v>13037</v>
      </c>
      <c r="H272" t="s">
        <v>22</v>
      </c>
      <c r="I272" t="s">
        <v>22</v>
      </c>
      <c r="J272" t="s">
        <v>22</v>
      </c>
      <c r="K272" t="s">
        <v>22</v>
      </c>
      <c r="L272" t="s">
        <v>22</v>
      </c>
      <c r="M272" t="s">
        <v>17170</v>
      </c>
      <c r="N272" t="s">
        <v>22</v>
      </c>
      <c r="O272" t="s">
        <v>22</v>
      </c>
    </row>
    <row r="273" spans="1:15" x14ac:dyDescent="0.35">
      <c r="A273" t="s">
        <v>18714</v>
      </c>
      <c r="B273" t="s">
        <v>10560</v>
      </c>
      <c r="C273" t="s">
        <v>17171</v>
      </c>
      <c r="D273" t="s">
        <v>22</v>
      </c>
      <c r="E273" t="s">
        <v>22</v>
      </c>
      <c r="F273" t="s">
        <v>9477</v>
      </c>
      <c r="G273" t="s">
        <v>13037</v>
      </c>
      <c r="H273" t="s">
        <v>22</v>
      </c>
      <c r="I273" t="s">
        <v>22</v>
      </c>
      <c r="J273" t="s">
        <v>22</v>
      </c>
      <c r="K273" t="s">
        <v>22</v>
      </c>
      <c r="L273" t="s">
        <v>22</v>
      </c>
      <c r="M273" t="s">
        <v>17172</v>
      </c>
      <c r="N273" t="s">
        <v>22</v>
      </c>
      <c r="O273" t="s">
        <v>22</v>
      </c>
    </row>
    <row r="274" spans="1:15" x14ac:dyDescent="0.35">
      <c r="A274" t="s">
        <v>18714</v>
      </c>
      <c r="B274" t="s">
        <v>10560</v>
      </c>
      <c r="C274" t="s">
        <v>17173</v>
      </c>
      <c r="D274" t="s">
        <v>22</v>
      </c>
      <c r="E274" t="s">
        <v>22</v>
      </c>
      <c r="F274" t="s">
        <v>9477</v>
      </c>
      <c r="G274" t="s">
        <v>13037</v>
      </c>
      <c r="H274" t="s">
        <v>22</v>
      </c>
      <c r="I274" t="s">
        <v>22</v>
      </c>
      <c r="J274" t="s">
        <v>22</v>
      </c>
      <c r="K274" t="s">
        <v>22</v>
      </c>
      <c r="L274" t="s">
        <v>22</v>
      </c>
      <c r="M274" t="s">
        <v>17174</v>
      </c>
      <c r="N274" t="s">
        <v>22</v>
      </c>
      <c r="O274" t="s">
        <v>22</v>
      </c>
    </row>
    <row r="275" spans="1:15" s="84" customFormat="1" x14ac:dyDescent="0.35">
      <c r="A275" s="84">
        <v>3</v>
      </c>
      <c r="B275" s="84" t="s">
        <v>10560</v>
      </c>
      <c r="C275" s="84" t="s">
        <v>18780</v>
      </c>
    </row>
    <row r="276" spans="1:15" x14ac:dyDescent="0.35">
      <c r="A276" t="s">
        <v>18714</v>
      </c>
      <c r="B276" t="s">
        <v>10560</v>
      </c>
      <c r="C276" t="s">
        <v>17175</v>
      </c>
      <c r="D276" t="s">
        <v>22</v>
      </c>
      <c r="E276" t="s">
        <v>22</v>
      </c>
      <c r="F276" t="s">
        <v>13109</v>
      </c>
      <c r="G276" t="s">
        <v>13110</v>
      </c>
      <c r="H276" t="s">
        <v>22</v>
      </c>
      <c r="I276" t="s">
        <v>22</v>
      </c>
      <c r="J276" t="s">
        <v>22</v>
      </c>
      <c r="K276" t="s">
        <v>22</v>
      </c>
      <c r="L276" t="s">
        <v>22</v>
      </c>
      <c r="M276" t="s">
        <v>17175</v>
      </c>
      <c r="N276" t="s">
        <v>22</v>
      </c>
      <c r="O276" t="s">
        <v>22</v>
      </c>
    </row>
    <row r="277" spans="1:15" x14ac:dyDescent="0.35">
      <c r="A277" t="s">
        <v>18714</v>
      </c>
      <c r="B277" t="s">
        <v>10560</v>
      </c>
      <c r="C277" t="s">
        <v>17176</v>
      </c>
      <c r="D277" t="s">
        <v>22</v>
      </c>
      <c r="E277" t="s">
        <v>22</v>
      </c>
      <c r="F277" t="s">
        <v>13109</v>
      </c>
      <c r="G277" t="s">
        <v>13110</v>
      </c>
      <c r="H277" t="s">
        <v>22</v>
      </c>
      <c r="I277" t="s">
        <v>22</v>
      </c>
      <c r="J277" t="s">
        <v>22</v>
      </c>
      <c r="K277" t="s">
        <v>22</v>
      </c>
      <c r="L277" t="s">
        <v>22</v>
      </c>
      <c r="M277" t="s">
        <v>17176</v>
      </c>
      <c r="N277" t="s">
        <v>22</v>
      </c>
      <c r="O277" t="s">
        <v>22</v>
      </c>
    </row>
    <row r="278" spans="1:15" x14ac:dyDescent="0.35">
      <c r="A278" t="s">
        <v>18714</v>
      </c>
      <c r="B278" t="s">
        <v>10560</v>
      </c>
      <c r="C278" t="s">
        <v>14451</v>
      </c>
      <c r="D278" t="s">
        <v>22</v>
      </c>
      <c r="E278" t="s">
        <v>22</v>
      </c>
      <c r="F278" t="s">
        <v>13109</v>
      </c>
      <c r="G278" t="s">
        <v>13110</v>
      </c>
      <c r="H278" t="s">
        <v>22</v>
      </c>
      <c r="I278" t="s">
        <v>22</v>
      </c>
      <c r="J278" t="s">
        <v>22</v>
      </c>
      <c r="K278" t="s">
        <v>22</v>
      </c>
      <c r="L278" t="s">
        <v>22</v>
      </c>
      <c r="M278" t="s">
        <v>14451</v>
      </c>
      <c r="N278" t="s">
        <v>22</v>
      </c>
      <c r="O278" t="s">
        <v>22</v>
      </c>
    </row>
    <row r="279" spans="1:15" x14ac:dyDescent="0.35">
      <c r="A279" t="s">
        <v>18714</v>
      </c>
      <c r="B279" t="s">
        <v>10560</v>
      </c>
      <c r="C279" t="s">
        <v>17177</v>
      </c>
      <c r="D279" t="s">
        <v>22</v>
      </c>
      <c r="E279" t="s">
        <v>22</v>
      </c>
      <c r="F279" t="s">
        <v>9477</v>
      </c>
      <c r="G279" t="s">
        <v>13037</v>
      </c>
      <c r="H279" t="s">
        <v>22</v>
      </c>
      <c r="I279" t="s">
        <v>22</v>
      </c>
      <c r="J279" t="s">
        <v>22</v>
      </c>
      <c r="K279" t="s">
        <v>22</v>
      </c>
      <c r="L279" t="s">
        <v>22</v>
      </c>
      <c r="M279" t="s">
        <v>17178</v>
      </c>
      <c r="N279" t="s">
        <v>22</v>
      </c>
      <c r="O279" t="s">
        <v>22</v>
      </c>
    </row>
    <row r="280" spans="1:15" x14ac:dyDescent="0.35">
      <c r="A280" t="s">
        <v>18714</v>
      </c>
      <c r="B280" t="s">
        <v>10560</v>
      </c>
      <c r="C280" t="s">
        <v>17179</v>
      </c>
      <c r="D280" t="s">
        <v>22</v>
      </c>
      <c r="E280" t="s">
        <v>22</v>
      </c>
      <c r="F280" t="s">
        <v>9477</v>
      </c>
      <c r="G280" t="s">
        <v>13037</v>
      </c>
      <c r="H280" t="s">
        <v>22</v>
      </c>
      <c r="I280" t="s">
        <v>22</v>
      </c>
      <c r="J280" t="s">
        <v>22</v>
      </c>
      <c r="K280" t="s">
        <v>22</v>
      </c>
      <c r="L280" t="s">
        <v>22</v>
      </c>
      <c r="M280" t="s">
        <v>17180</v>
      </c>
      <c r="N280" t="s">
        <v>22</v>
      </c>
      <c r="O280" t="s">
        <v>22</v>
      </c>
    </row>
    <row r="281" spans="1:15" x14ac:dyDescent="0.35">
      <c r="A281" t="s">
        <v>18714</v>
      </c>
      <c r="B281" t="s">
        <v>10560</v>
      </c>
      <c r="C281" t="s">
        <v>17181</v>
      </c>
      <c r="D281" t="s">
        <v>22</v>
      </c>
      <c r="E281" t="s">
        <v>22</v>
      </c>
      <c r="F281" t="s">
        <v>9464</v>
      </c>
      <c r="G281" t="s">
        <v>13033</v>
      </c>
      <c r="H281" t="s">
        <v>22</v>
      </c>
      <c r="I281" t="s">
        <v>22</v>
      </c>
      <c r="J281" t="s">
        <v>22</v>
      </c>
      <c r="K281" t="s">
        <v>22</v>
      </c>
      <c r="L281" t="s">
        <v>22</v>
      </c>
      <c r="M281" t="s">
        <v>17182</v>
      </c>
      <c r="N281" t="s">
        <v>22</v>
      </c>
      <c r="O281" t="s">
        <v>22</v>
      </c>
    </row>
    <row r="282" spans="1:15" x14ac:dyDescent="0.35">
      <c r="A282">
        <v>3</v>
      </c>
      <c r="B282" t="s">
        <v>10560</v>
      </c>
      <c r="C282" t="s">
        <v>17182</v>
      </c>
      <c r="D282" t="s">
        <v>22</v>
      </c>
      <c r="E282" t="s">
        <v>22</v>
      </c>
      <c r="F282" t="s">
        <v>9464</v>
      </c>
      <c r="G282" t="s">
        <v>13033</v>
      </c>
      <c r="H282" t="s">
        <v>22</v>
      </c>
      <c r="I282" t="s">
        <v>22</v>
      </c>
      <c r="J282" t="s">
        <v>22</v>
      </c>
      <c r="K282" t="s">
        <v>22</v>
      </c>
      <c r="L282" t="s">
        <v>22</v>
      </c>
      <c r="M282" t="s">
        <v>17182</v>
      </c>
      <c r="N282" t="s">
        <v>22</v>
      </c>
      <c r="O282" t="s">
        <v>22</v>
      </c>
    </row>
    <row r="283" spans="1:15" x14ac:dyDescent="0.35">
      <c r="A283" t="s">
        <v>18714</v>
      </c>
      <c r="B283" t="s">
        <v>10560</v>
      </c>
      <c r="C283" t="s">
        <v>17183</v>
      </c>
      <c r="D283" t="s">
        <v>22</v>
      </c>
      <c r="E283" t="s">
        <v>22</v>
      </c>
      <c r="F283" t="s">
        <v>9477</v>
      </c>
      <c r="G283" t="s">
        <v>13037</v>
      </c>
      <c r="H283" t="s">
        <v>22</v>
      </c>
      <c r="I283" t="s">
        <v>22</v>
      </c>
      <c r="J283" t="s">
        <v>22</v>
      </c>
      <c r="K283" t="s">
        <v>22</v>
      </c>
      <c r="L283" t="s">
        <v>22</v>
      </c>
      <c r="M283" t="s">
        <v>17184</v>
      </c>
      <c r="N283" t="s">
        <v>22</v>
      </c>
      <c r="O283" t="s">
        <v>22</v>
      </c>
    </row>
    <row r="284" spans="1:15" x14ac:dyDescent="0.35">
      <c r="A284" t="s">
        <v>18714</v>
      </c>
      <c r="B284" t="s">
        <v>10560</v>
      </c>
      <c r="C284" t="s">
        <v>17185</v>
      </c>
      <c r="D284" t="s">
        <v>22</v>
      </c>
      <c r="E284" t="s">
        <v>22</v>
      </c>
      <c r="F284" t="s">
        <v>9477</v>
      </c>
      <c r="G284" t="s">
        <v>13037</v>
      </c>
      <c r="H284" t="s">
        <v>22</v>
      </c>
      <c r="I284" t="s">
        <v>22</v>
      </c>
      <c r="J284" t="s">
        <v>22</v>
      </c>
      <c r="K284" t="s">
        <v>22</v>
      </c>
      <c r="L284" t="s">
        <v>22</v>
      </c>
      <c r="M284" t="s">
        <v>17186</v>
      </c>
      <c r="N284" t="s">
        <v>22</v>
      </c>
      <c r="O284" t="s">
        <v>22</v>
      </c>
    </row>
    <row r="285" spans="1:15" x14ac:dyDescent="0.35">
      <c r="A285" t="s">
        <v>18714</v>
      </c>
      <c r="B285" t="s">
        <v>10560</v>
      </c>
      <c r="C285" t="s">
        <v>17187</v>
      </c>
      <c r="D285" t="s">
        <v>22</v>
      </c>
      <c r="E285" t="s">
        <v>22</v>
      </c>
      <c r="F285" t="s">
        <v>9477</v>
      </c>
      <c r="G285" t="s">
        <v>13037</v>
      </c>
      <c r="H285" t="s">
        <v>22</v>
      </c>
      <c r="I285" t="s">
        <v>22</v>
      </c>
      <c r="J285" t="s">
        <v>22</v>
      </c>
      <c r="K285" t="s">
        <v>22</v>
      </c>
      <c r="L285" t="s">
        <v>22</v>
      </c>
      <c r="M285" t="s">
        <v>17188</v>
      </c>
      <c r="N285" t="s">
        <v>22</v>
      </c>
      <c r="O285" t="s">
        <v>22</v>
      </c>
    </row>
    <row r="286" spans="1:15" x14ac:dyDescent="0.35">
      <c r="A286" t="s">
        <v>18714</v>
      </c>
      <c r="B286" t="s">
        <v>10560</v>
      </c>
      <c r="C286" t="s">
        <v>17189</v>
      </c>
      <c r="D286" t="s">
        <v>22</v>
      </c>
      <c r="E286" t="s">
        <v>22</v>
      </c>
      <c r="F286" t="s">
        <v>9477</v>
      </c>
      <c r="G286" t="s">
        <v>13037</v>
      </c>
      <c r="H286" t="s">
        <v>22</v>
      </c>
      <c r="I286" t="s">
        <v>22</v>
      </c>
      <c r="J286" t="s">
        <v>22</v>
      </c>
      <c r="K286" t="s">
        <v>22</v>
      </c>
      <c r="L286" t="s">
        <v>22</v>
      </c>
      <c r="M286" t="s">
        <v>17190</v>
      </c>
      <c r="N286" t="s">
        <v>22</v>
      </c>
      <c r="O286" t="s">
        <v>22</v>
      </c>
    </row>
    <row r="287" spans="1:15" s="84" customFormat="1" x14ac:dyDescent="0.35">
      <c r="A287" s="84">
        <v>3</v>
      </c>
      <c r="B287" s="84" t="s">
        <v>10560</v>
      </c>
      <c r="C287" s="84" t="s">
        <v>18781</v>
      </c>
    </row>
    <row r="288" spans="1:15" x14ac:dyDescent="0.35">
      <c r="A288" t="s">
        <v>18714</v>
      </c>
      <c r="B288" t="s">
        <v>10560</v>
      </c>
      <c r="C288" t="s">
        <v>17195</v>
      </c>
      <c r="D288" t="s">
        <v>22</v>
      </c>
      <c r="E288" t="s">
        <v>22</v>
      </c>
      <c r="F288" t="s">
        <v>9477</v>
      </c>
      <c r="G288" t="s">
        <v>13037</v>
      </c>
      <c r="H288" t="s">
        <v>22</v>
      </c>
      <c r="I288" t="s">
        <v>22</v>
      </c>
      <c r="J288" t="s">
        <v>22</v>
      </c>
      <c r="K288" t="s">
        <v>22</v>
      </c>
      <c r="L288" t="s">
        <v>22</v>
      </c>
      <c r="M288" t="s">
        <v>14819</v>
      </c>
      <c r="N288" t="s">
        <v>22</v>
      </c>
      <c r="O288" t="s">
        <v>22</v>
      </c>
    </row>
    <row r="289" spans="1:15" x14ac:dyDescent="0.35">
      <c r="A289" t="s">
        <v>18714</v>
      </c>
      <c r="B289" t="s">
        <v>10560</v>
      </c>
      <c r="C289" t="s">
        <v>17191</v>
      </c>
      <c r="D289" t="s">
        <v>22</v>
      </c>
      <c r="E289" t="s">
        <v>22</v>
      </c>
      <c r="F289" t="s">
        <v>13109</v>
      </c>
      <c r="G289" t="s">
        <v>13110</v>
      </c>
      <c r="H289" t="s">
        <v>22</v>
      </c>
      <c r="I289" t="s">
        <v>22</v>
      </c>
      <c r="J289" t="s">
        <v>22</v>
      </c>
      <c r="K289" t="s">
        <v>22</v>
      </c>
      <c r="L289" t="s">
        <v>22</v>
      </c>
      <c r="M289" t="s">
        <v>17191</v>
      </c>
      <c r="N289" t="s">
        <v>22</v>
      </c>
      <c r="O289" t="s">
        <v>22</v>
      </c>
    </row>
    <row r="290" spans="1:15" x14ac:dyDescent="0.35">
      <c r="A290" t="s">
        <v>18714</v>
      </c>
      <c r="B290" t="s">
        <v>10560</v>
      </c>
      <c r="C290" t="s">
        <v>17192</v>
      </c>
      <c r="D290" t="s">
        <v>22</v>
      </c>
      <c r="E290" t="s">
        <v>22</v>
      </c>
      <c r="F290" t="s">
        <v>9477</v>
      </c>
      <c r="G290" t="s">
        <v>13037</v>
      </c>
      <c r="H290" t="s">
        <v>22</v>
      </c>
      <c r="I290" t="s">
        <v>22</v>
      </c>
      <c r="J290" t="s">
        <v>22</v>
      </c>
      <c r="K290" t="s">
        <v>22</v>
      </c>
      <c r="L290" t="s">
        <v>22</v>
      </c>
      <c r="M290" t="s">
        <v>17193</v>
      </c>
      <c r="N290" t="s">
        <v>22</v>
      </c>
      <c r="O290" t="s">
        <v>22</v>
      </c>
    </row>
    <row r="291" spans="1:15" s="84" customFormat="1" x14ac:dyDescent="0.35">
      <c r="A291" s="84">
        <v>3</v>
      </c>
      <c r="B291" s="84" t="s">
        <v>10560</v>
      </c>
      <c r="C291" s="84" t="s">
        <v>18782</v>
      </c>
    </row>
    <row r="292" spans="1:15" s="84" customFormat="1" x14ac:dyDescent="0.35">
      <c r="A292" s="84">
        <v>3</v>
      </c>
      <c r="B292" s="84" t="s">
        <v>10560</v>
      </c>
      <c r="C292" s="84" t="s">
        <v>18783</v>
      </c>
    </row>
    <row r="293" spans="1:15" s="84" customFormat="1" x14ac:dyDescent="0.35">
      <c r="A293" s="84">
        <v>3</v>
      </c>
      <c r="B293" s="84" t="s">
        <v>10560</v>
      </c>
      <c r="C293" s="84" t="s">
        <v>18784</v>
      </c>
    </row>
    <row r="294" spans="1:15" x14ac:dyDescent="0.35">
      <c r="A294" t="s">
        <v>18714</v>
      </c>
      <c r="B294" t="s">
        <v>10560</v>
      </c>
      <c r="C294" t="s">
        <v>17194</v>
      </c>
      <c r="D294" t="s">
        <v>22</v>
      </c>
      <c r="E294" t="s">
        <v>22</v>
      </c>
      <c r="F294" t="s">
        <v>13109</v>
      </c>
      <c r="G294" t="s">
        <v>13110</v>
      </c>
      <c r="H294" t="s">
        <v>22</v>
      </c>
      <c r="I294" t="s">
        <v>22</v>
      </c>
      <c r="J294" t="s">
        <v>22</v>
      </c>
      <c r="K294" t="s">
        <v>22</v>
      </c>
      <c r="L294" t="s">
        <v>22</v>
      </c>
      <c r="M294" t="s">
        <v>17194</v>
      </c>
      <c r="N294" t="s">
        <v>22</v>
      </c>
      <c r="O294" t="s">
        <v>22</v>
      </c>
    </row>
    <row r="295" spans="1:15" s="84" customFormat="1" x14ac:dyDescent="0.35">
      <c r="A295" s="84">
        <v>3</v>
      </c>
      <c r="B295" s="84" t="s">
        <v>10560</v>
      </c>
      <c r="C295" s="84" t="s">
        <v>14819</v>
      </c>
    </row>
    <row r="296" spans="1:15" s="84" customFormat="1" x14ac:dyDescent="0.35">
      <c r="A296" s="84">
        <v>3</v>
      </c>
      <c r="B296" s="84" t="s">
        <v>10560</v>
      </c>
      <c r="C296" s="84" t="s">
        <v>18785</v>
      </c>
    </row>
    <row r="297" spans="1:15" x14ac:dyDescent="0.35">
      <c r="A297" t="s">
        <v>18714</v>
      </c>
      <c r="B297" t="s">
        <v>10560</v>
      </c>
      <c r="C297" t="s">
        <v>17196</v>
      </c>
      <c r="D297" t="s">
        <v>22</v>
      </c>
      <c r="E297" t="s">
        <v>22</v>
      </c>
      <c r="F297" t="s">
        <v>13109</v>
      </c>
      <c r="G297" t="s">
        <v>13110</v>
      </c>
      <c r="H297" t="s">
        <v>22</v>
      </c>
      <c r="I297" t="s">
        <v>22</v>
      </c>
      <c r="J297" t="s">
        <v>22</v>
      </c>
      <c r="K297" t="s">
        <v>22</v>
      </c>
      <c r="L297" t="s">
        <v>22</v>
      </c>
      <c r="M297" t="s">
        <v>17196</v>
      </c>
      <c r="N297" t="s">
        <v>22</v>
      </c>
      <c r="O297" t="s">
        <v>22</v>
      </c>
    </row>
    <row r="298" spans="1:15" x14ac:dyDescent="0.35">
      <c r="A298" t="s">
        <v>18714</v>
      </c>
      <c r="B298" t="s">
        <v>10560</v>
      </c>
      <c r="C298" t="s">
        <v>17197</v>
      </c>
      <c r="D298" t="s">
        <v>22</v>
      </c>
      <c r="E298" t="s">
        <v>22</v>
      </c>
      <c r="F298" t="s">
        <v>9464</v>
      </c>
      <c r="G298" t="s">
        <v>13033</v>
      </c>
      <c r="H298" t="s">
        <v>22</v>
      </c>
      <c r="I298" t="s">
        <v>22</v>
      </c>
      <c r="J298" t="s">
        <v>22</v>
      </c>
      <c r="K298" t="s">
        <v>22</v>
      </c>
      <c r="L298" t="s">
        <v>22</v>
      </c>
      <c r="M298" t="s">
        <v>17197</v>
      </c>
      <c r="N298" t="s">
        <v>22</v>
      </c>
      <c r="O298" t="s">
        <v>22</v>
      </c>
    </row>
    <row r="299" spans="1:15" s="84" customFormat="1" x14ac:dyDescent="0.35">
      <c r="A299" s="84">
        <v>3</v>
      </c>
      <c r="B299" s="84" t="s">
        <v>10610</v>
      </c>
      <c r="C299" s="84" t="s">
        <v>18786</v>
      </c>
    </row>
    <row r="300" spans="1:15" s="84" customFormat="1" x14ac:dyDescent="0.35">
      <c r="A300" s="84">
        <v>3</v>
      </c>
      <c r="B300" s="84" t="s">
        <v>10625</v>
      </c>
      <c r="C300" s="84" t="s">
        <v>18787</v>
      </c>
    </row>
    <row r="301" spans="1:15" x14ac:dyDescent="0.35">
      <c r="A301" t="s">
        <v>18714</v>
      </c>
      <c r="B301" t="s">
        <v>10625</v>
      </c>
      <c r="C301" t="s">
        <v>17271</v>
      </c>
      <c r="D301" t="s">
        <v>22</v>
      </c>
      <c r="E301" t="s">
        <v>22</v>
      </c>
      <c r="F301" t="s">
        <v>9477</v>
      </c>
      <c r="G301" t="s">
        <v>13037</v>
      </c>
      <c r="H301" t="s">
        <v>22</v>
      </c>
      <c r="I301" t="s">
        <v>22</v>
      </c>
      <c r="J301" t="s">
        <v>22</v>
      </c>
      <c r="K301" t="s">
        <v>22</v>
      </c>
      <c r="L301" t="s">
        <v>22</v>
      </c>
      <c r="M301" t="s">
        <v>17272</v>
      </c>
      <c r="N301" t="s">
        <v>22</v>
      </c>
      <c r="O301" t="s">
        <v>22</v>
      </c>
    </row>
    <row r="302" spans="1:15" s="84" customFormat="1" x14ac:dyDescent="0.35">
      <c r="A302" s="84">
        <v>3</v>
      </c>
      <c r="B302" s="84" t="s">
        <v>10625</v>
      </c>
      <c r="C302" s="84" t="s">
        <v>18788</v>
      </c>
    </row>
    <row r="303" spans="1:15" s="84" customFormat="1" x14ac:dyDescent="0.35">
      <c r="A303" s="84">
        <v>3</v>
      </c>
      <c r="B303" s="84" t="s">
        <v>10625</v>
      </c>
      <c r="C303" s="84" t="s">
        <v>18789</v>
      </c>
    </row>
    <row r="304" spans="1:15" x14ac:dyDescent="0.35">
      <c r="A304" t="s">
        <v>18714</v>
      </c>
      <c r="B304" t="s">
        <v>8801</v>
      </c>
      <c r="C304" t="s">
        <v>17703</v>
      </c>
      <c r="D304" t="s">
        <v>22</v>
      </c>
      <c r="E304" t="s">
        <v>22</v>
      </c>
      <c r="F304" t="s">
        <v>9477</v>
      </c>
      <c r="G304" t="s">
        <v>13037</v>
      </c>
      <c r="H304" t="s">
        <v>22</v>
      </c>
      <c r="I304" t="s">
        <v>22</v>
      </c>
      <c r="J304" t="s">
        <v>22</v>
      </c>
      <c r="K304" t="s">
        <v>22</v>
      </c>
      <c r="L304" t="s">
        <v>22</v>
      </c>
      <c r="M304" t="s">
        <v>17704</v>
      </c>
      <c r="N304" t="s">
        <v>22</v>
      </c>
      <c r="O304" t="s">
        <v>22</v>
      </c>
    </row>
    <row r="305" spans="1:15" x14ac:dyDescent="0.35">
      <c r="A305" t="s">
        <v>18714</v>
      </c>
      <c r="B305" t="s">
        <v>8801</v>
      </c>
      <c r="C305" t="s">
        <v>17705</v>
      </c>
      <c r="D305" t="s">
        <v>22</v>
      </c>
      <c r="E305" t="s">
        <v>22</v>
      </c>
      <c r="F305" t="s">
        <v>9477</v>
      </c>
      <c r="G305" t="s">
        <v>13037</v>
      </c>
      <c r="H305" t="s">
        <v>22</v>
      </c>
      <c r="I305" t="s">
        <v>22</v>
      </c>
      <c r="J305" t="s">
        <v>22</v>
      </c>
      <c r="K305" t="s">
        <v>22</v>
      </c>
      <c r="L305" t="s">
        <v>22</v>
      </c>
      <c r="M305" t="s">
        <v>17706</v>
      </c>
      <c r="N305" t="s">
        <v>22</v>
      </c>
      <c r="O305" t="s">
        <v>22</v>
      </c>
    </row>
    <row r="306" spans="1:15" x14ac:dyDescent="0.35">
      <c r="A306" t="s">
        <v>18714</v>
      </c>
      <c r="B306" t="s">
        <v>8801</v>
      </c>
      <c r="C306" t="s">
        <v>17707</v>
      </c>
      <c r="D306" t="s">
        <v>22</v>
      </c>
      <c r="E306" t="s">
        <v>22</v>
      </c>
      <c r="F306" t="s">
        <v>13109</v>
      </c>
      <c r="G306" t="s">
        <v>13110</v>
      </c>
      <c r="H306" t="s">
        <v>22</v>
      </c>
      <c r="I306" t="s">
        <v>22</v>
      </c>
      <c r="J306" t="s">
        <v>22</v>
      </c>
      <c r="K306" t="s">
        <v>22</v>
      </c>
      <c r="L306" t="s">
        <v>22</v>
      </c>
      <c r="M306" t="s">
        <v>17707</v>
      </c>
      <c r="N306" t="s">
        <v>22</v>
      </c>
      <c r="O306" t="s">
        <v>22</v>
      </c>
    </row>
    <row r="307" spans="1:15" x14ac:dyDescent="0.35">
      <c r="A307" t="s">
        <v>18714</v>
      </c>
      <c r="B307" t="s">
        <v>8801</v>
      </c>
      <c r="C307" t="s">
        <v>17708</v>
      </c>
      <c r="D307" t="s">
        <v>22</v>
      </c>
      <c r="E307" t="s">
        <v>22</v>
      </c>
      <c r="F307" t="s">
        <v>13109</v>
      </c>
      <c r="G307" t="s">
        <v>13110</v>
      </c>
      <c r="H307" t="s">
        <v>22</v>
      </c>
      <c r="I307" t="s">
        <v>22</v>
      </c>
      <c r="J307" t="s">
        <v>22</v>
      </c>
      <c r="K307" t="s">
        <v>22</v>
      </c>
      <c r="L307" t="s">
        <v>22</v>
      </c>
      <c r="M307" t="s">
        <v>17708</v>
      </c>
      <c r="N307" t="s">
        <v>22</v>
      </c>
      <c r="O307" t="s">
        <v>22</v>
      </c>
    </row>
    <row r="308" spans="1:15" x14ac:dyDescent="0.35">
      <c r="A308" t="s">
        <v>18714</v>
      </c>
      <c r="B308" t="s">
        <v>8801</v>
      </c>
      <c r="C308" t="s">
        <v>17709</v>
      </c>
      <c r="D308" t="s">
        <v>22</v>
      </c>
      <c r="E308" t="s">
        <v>22</v>
      </c>
      <c r="F308" t="s">
        <v>13109</v>
      </c>
      <c r="G308" t="s">
        <v>13110</v>
      </c>
      <c r="H308" t="s">
        <v>22</v>
      </c>
      <c r="I308" t="s">
        <v>22</v>
      </c>
      <c r="J308" t="s">
        <v>22</v>
      </c>
      <c r="K308" t="s">
        <v>22</v>
      </c>
      <c r="L308" t="s">
        <v>22</v>
      </c>
      <c r="M308" t="s">
        <v>17709</v>
      </c>
      <c r="N308" t="s">
        <v>22</v>
      </c>
      <c r="O308" t="s">
        <v>22</v>
      </c>
    </row>
    <row r="309" spans="1:15" x14ac:dyDescent="0.35">
      <c r="A309" t="s">
        <v>18714</v>
      </c>
      <c r="B309" t="s">
        <v>8801</v>
      </c>
      <c r="C309" t="s">
        <v>17710</v>
      </c>
      <c r="D309" t="s">
        <v>22</v>
      </c>
      <c r="E309" t="s">
        <v>22</v>
      </c>
      <c r="F309" t="s">
        <v>13109</v>
      </c>
      <c r="G309" t="s">
        <v>13110</v>
      </c>
      <c r="H309" t="s">
        <v>22</v>
      </c>
      <c r="I309" t="s">
        <v>22</v>
      </c>
      <c r="J309" t="s">
        <v>22</v>
      </c>
      <c r="K309" t="s">
        <v>22</v>
      </c>
      <c r="L309" t="s">
        <v>22</v>
      </c>
      <c r="M309" t="s">
        <v>17710</v>
      </c>
      <c r="N309" t="s">
        <v>22</v>
      </c>
      <c r="O309" t="s">
        <v>22</v>
      </c>
    </row>
    <row r="310" spans="1:15" x14ac:dyDescent="0.35">
      <c r="A310" t="s">
        <v>18714</v>
      </c>
      <c r="B310" t="s">
        <v>8801</v>
      </c>
      <c r="C310" t="s">
        <v>17711</v>
      </c>
      <c r="D310" t="s">
        <v>22</v>
      </c>
      <c r="E310" t="s">
        <v>22</v>
      </c>
      <c r="F310" t="s">
        <v>13109</v>
      </c>
      <c r="G310" t="s">
        <v>13110</v>
      </c>
      <c r="H310" t="s">
        <v>22</v>
      </c>
      <c r="I310" t="s">
        <v>22</v>
      </c>
      <c r="J310" t="s">
        <v>22</v>
      </c>
      <c r="K310" t="s">
        <v>22</v>
      </c>
      <c r="L310" t="s">
        <v>22</v>
      </c>
      <c r="M310" t="s">
        <v>17711</v>
      </c>
      <c r="N310" t="s">
        <v>22</v>
      </c>
      <c r="O310" t="s">
        <v>22</v>
      </c>
    </row>
    <row r="311" spans="1:15" x14ac:dyDescent="0.35">
      <c r="A311" t="s">
        <v>18714</v>
      </c>
      <c r="B311" t="s">
        <v>8801</v>
      </c>
      <c r="C311" t="s">
        <v>17712</v>
      </c>
      <c r="D311" t="s">
        <v>22</v>
      </c>
      <c r="E311" t="s">
        <v>22</v>
      </c>
      <c r="F311" t="s">
        <v>13109</v>
      </c>
      <c r="G311" t="s">
        <v>13110</v>
      </c>
      <c r="H311" t="s">
        <v>22</v>
      </c>
      <c r="I311" t="s">
        <v>22</v>
      </c>
      <c r="J311" t="s">
        <v>22</v>
      </c>
      <c r="K311" t="s">
        <v>22</v>
      </c>
      <c r="L311" t="s">
        <v>22</v>
      </c>
      <c r="M311" t="s">
        <v>17712</v>
      </c>
      <c r="N311" t="s">
        <v>22</v>
      </c>
      <c r="O311" t="s">
        <v>22</v>
      </c>
    </row>
    <row r="312" spans="1:15" s="84" customFormat="1" x14ac:dyDescent="0.35">
      <c r="A312" s="84">
        <v>3</v>
      </c>
      <c r="B312" s="84" t="s">
        <v>8801</v>
      </c>
      <c r="C312" s="84" t="s">
        <v>18790</v>
      </c>
    </row>
    <row r="313" spans="1:15" x14ac:dyDescent="0.35">
      <c r="A313" t="s">
        <v>18714</v>
      </c>
      <c r="B313" t="s">
        <v>8801</v>
      </c>
      <c r="C313" t="s">
        <v>17713</v>
      </c>
      <c r="D313" t="s">
        <v>22</v>
      </c>
      <c r="E313" t="s">
        <v>22</v>
      </c>
      <c r="F313" t="s">
        <v>9464</v>
      </c>
      <c r="G313" t="s">
        <v>13033</v>
      </c>
      <c r="H313" t="s">
        <v>22</v>
      </c>
      <c r="I313" t="s">
        <v>17714</v>
      </c>
      <c r="J313" t="s">
        <v>22</v>
      </c>
      <c r="K313" t="s">
        <v>22</v>
      </c>
      <c r="L313" t="s">
        <v>22</v>
      </c>
      <c r="M313" t="s">
        <v>17715</v>
      </c>
      <c r="N313" t="s">
        <v>22</v>
      </c>
      <c r="O313" t="s">
        <v>22</v>
      </c>
    </row>
    <row r="314" spans="1:15" x14ac:dyDescent="0.35">
      <c r="A314">
        <v>3</v>
      </c>
      <c r="B314" t="s">
        <v>8801</v>
      </c>
      <c r="C314" t="s">
        <v>17715</v>
      </c>
      <c r="D314" t="s">
        <v>22</v>
      </c>
      <c r="E314" t="s">
        <v>22</v>
      </c>
      <c r="F314" t="s">
        <v>9464</v>
      </c>
      <c r="G314" t="s">
        <v>13033</v>
      </c>
      <c r="H314" t="s">
        <v>22</v>
      </c>
      <c r="I314" t="s">
        <v>17714</v>
      </c>
      <c r="J314" t="s">
        <v>22</v>
      </c>
      <c r="K314" t="s">
        <v>22</v>
      </c>
      <c r="L314" t="s">
        <v>22</v>
      </c>
      <c r="M314" t="s">
        <v>17715</v>
      </c>
      <c r="N314" t="s">
        <v>22</v>
      </c>
      <c r="O314" t="s">
        <v>22</v>
      </c>
    </row>
    <row r="315" spans="1:15" x14ac:dyDescent="0.35">
      <c r="A315" t="s">
        <v>18714</v>
      </c>
      <c r="B315" t="s">
        <v>8801</v>
      </c>
      <c r="C315" t="s">
        <v>17716</v>
      </c>
      <c r="D315" t="s">
        <v>22</v>
      </c>
      <c r="E315" t="s">
        <v>22</v>
      </c>
      <c r="F315" t="s">
        <v>13109</v>
      </c>
      <c r="G315" t="s">
        <v>13110</v>
      </c>
      <c r="H315" t="s">
        <v>22</v>
      </c>
      <c r="I315" t="s">
        <v>22</v>
      </c>
      <c r="J315" t="s">
        <v>22</v>
      </c>
      <c r="K315" t="s">
        <v>22</v>
      </c>
      <c r="L315" t="s">
        <v>22</v>
      </c>
      <c r="M315" t="s">
        <v>17717</v>
      </c>
      <c r="N315" t="s">
        <v>22</v>
      </c>
      <c r="O315" t="s">
        <v>22</v>
      </c>
    </row>
    <row r="316" spans="1:15" x14ac:dyDescent="0.35">
      <c r="A316" t="s">
        <v>18714</v>
      </c>
      <c r="B316" t="s">
        <v>8801</v>
      </c>
      <c r="C316" t="s">
        <v>17718</v>
      </c>
      <c r="D316" t="s">
        <v>22</v>
      </c>
      <c r="E316" t="s">
        <v>22</v>
      </c>
      <c r="F316" t="s">
        <v>13109</v>
      </c>
      <c r="G316" t="s">
        <v>13110</v>
      </c>
      <c r="H316" t="s">
        <v>22</v>
      </c>
      <c r="I316" t="s">
        <v>22</v>
      </c>
      <c r="J316" t="s">
        <v>22</v>
      </c>
      <c r="K316" t="s">
        <v>22</v>
      </c>
      <c r="L316" t="s">
        <v>22</v>
      </c>
      <c r="M316" t="s">
        <v>17718</v>
      </c>
      <c r="N316" t="s">
        <v>22</v>
      </c>
      <c r="O316" t="s">
        <v>22</v>
      </c>
    </row>
    <row r="317" spans="1:15" x14ac:dyDescent="0.35">
      <c r="A317" t="s">
        <v>18714</v>
      </c>
      <c r="B317" t="s">
        <v>8801</v>
      </c>
      <c r="C317" t="s">
        <v>17720</v>
      </c>
      <c r="D317" t="s">
        <v>22</v>
      </c>
      <c r="E317" t="s">
        <v>22</v>
      </c>
      <c r="F317" t="s">
        <v>9477</v>
      </c>
      <c r="G317" t="s">
        <v>13037</v>
      </c>
      <c r="H317" t="s">
        <v>22</v>
      </c>
      <c r="I317" t="s">
        <v>22</v>
      </c>
      <c r="J317" t="s">
        <v>22</v>
      </c>
      <c r="K317" t="s">
        <v>22</v>
      </c>
      <c r="L317" t="s">
        <v>22</v>
      </c>
      <c r="M317" t="s">
        <v>17721</v>
      </c>
      <c r="N317" t="s">
        <v>22</v>
      </c>
      <c r="O317" t="s">
        <v>22</v>
      </c>
    </row>
    <row r="318" spans="1:15" x14ac:dyDescent="0.35">
      <c r="A318" t="s">
        <v>18714</v>
      </c>
      <c r="B318" t="s">
        <v>8801</v>
      </c>
      <c r="C318" t="s">
        <v>17719</v>
      </c>
      <c r="D318" t="s">
        <v>22</v>
      </c>
      <c r="E318" t="s">
        <v>22</v>
      </c>
      <c r="F318" t="s">
        <v>13109</v>
      </c>
      <c r="G318" t="s">
        <v>13110</v>
      </c>
      <c r="H318" t="s">
        <v>22</v>
      </c>
      <c r="I318" t="s">
        <v>22</v>
      </c>
      <c r="J318" t="s">
        <v>22</v>
      </c>
      <c r="K318" t="s">
        <v>22</v>
      </c>
      <c r="L318" t="s">
        <v>22</v>
      </c>
      <c r="M318" t="s">
        <v>17719</v>
      </c>
      <c r="N318" t="s">
        <v>22</v>
      </c>
      <c r="O318" t="s">
        <v>22</v>
      </c>
    </row>
    <row r="319" spans="1:15" x14ac:dyDescent="0.35">
      <c r="A319" t="s">
        <v>18714</v>
      </c>
      <c r="B319" t="s">
        <v>8801</v>
      </c>
      <c r="C319" t="s">
        <v>17722</v>
      </c>
      <c r="D319" t="s">
        <v>22</v>
      </c>
      <c r="E319" t="s">
        <v>22</v>
      </c>
      <c r="F319" t="s">
        <v>9464</v>
      </c>
      <c r="G319" t="s">
        <v>13033</v>
      </c>
      <c r="H319" t="s">
        <v>22</v>
      </c>
      <c r="I319" t="s">
        <v>22</v>
      </c>
      <c r="J319" t="s">
        <v>22</v>
      </c>
      <c r="K319" t="s">
        <v>22</v>
      </c>
      <c r="L319" t="s">
        <v>22</v>
      </c>
      <c r="M319" t="s">
        <v>17722</v>
      </c>
      <c r="N319" t="s">
        <v>22</v>
      </c>
      <c r="O319" t="s">
        <v>22</v>
      </c>
    </row>
    <row r="320" spans="1:15" x14ac:dyDescent="0.35">
      <c r="A320" t="s">
        <v>18714</v>
      </c>
      <c r="B320" t="s">
        <v>8801</v>
      </c>
      <c r="C320" t="s">
        <v>17723</v>
      </c>
      <c r="D320" t="s">
        <v>22</v>
      </c>
      <c r="E320" t="s">
        <v>22</v>
      </c>
      <c r="F320" t="s">
        <v>13109</v>
      </c>
      <c r="G320" t="s">
        <v>13110</v>
      </c>
      <c r="H320" t="s">
        <v>22</v>
      </c>
      <c r="I320" t="s">
        <v>22</v>
      </c>
      <c r="J320" t="s">
        <v>22</v>
      </c>
      <c r="K320" t="s">
        <v>22</v>
      </c>
      <c r="L320" t="s">
        <v>22</v>
      </c>
      <c r="M320" t="s">
        <v>17723</v>
      </c>
      <c r="N320" t="s">
        <v>22</v>
      </c>
      <c r="O320" t="s">
        <v>22</v>
      </c>
    </row>
    <row r="321" spans="1:15" x14ac:dyDescent="0.35">
      <c r="A321" t="s">
        <v>18714</v>
      </c>
      <c r="B321" t="s">
        <v>8801</v>
      </c>
      <c r="C321" t="s">
        <v>17724</v>
      </c>
      <c r="D321" t="s">
        <v>22</v>
      </c>
      <c r="E321" t="s">
        <v>22</v>
      </c>
      <c r="F321" t="s">
        <v>13109</v>
      </c>
      <c r="G321" t="s">
        <v>13110</v>
      </c>
      <c r="H321" t="s">
        <v>22</v>
      </c>
      <c r="I321" t="s">
        <v>22</v>
      </c>
      <c r="J321" t="s">
        <v>22</v>
      </c>
      <c r="K321" t="s">
        <v>22</v>
      </c>
      <c r="L321" t="s">
        <v>22</v>
      </c>
      <c r="M321" t="s">
        <v>17724</v>
      </c>
      <c r="N321" t="s">
        <v>22</v>
      </c>
      <c r="O321" t="s">
        <v>22</v>
      </c>
    </row>
    <row r="322" spans="1:15" x14ac:dyDescent="0.35">
      <c r="A322" t="s">
        <v>18714</v>
      </c>
      <c r="B322" t="s">
        <v>8801</v>
      </c>
      <c r="C322" t="s">
        <v>17725</v>
      </c>
      <c r="D322" t="s">
        <v>22</v>
      </c>
      <c r="E322" t="s">
        <v>22</v>
      </c>
      <c r="F322" t="s">
        <v>13109</v>
      </c>
      <c r="G322" t="s">
        <v>13110</v>
      </c>
      <c r="H322" t="s">
        <v>22</v>
      </c>
      <c r="I322" t="s">
        <v>22</v>
      </c>
      <c r="J322" t="s">
        <v>22</v>
      </c>
      <c r="K322" t="s">
        <v>22</v>
      </c>
      <c r="L322" t="s">
        <v>22</v>
      </c>
      <c r="M322" t="s">
        <v>17725</v>
      </c>
      <c r="N322" t="s">
        <v>22</v>
      </c>
      <c r="O322" t="s">
        <v>22</v>
      </c>
    </row>
    <row r="323" spans="1:15" x14ac:dyDescent="0.35">
      <c r="A323" t="s">
        <v>18714</v>
      </c>
      <c r="B323" t="s">
        <v>8801</v>
      </c>
      <c r="C323" t="s">
        <v>17726</v>
      </c>
      <c r="D323" t="s">
        <v>22</v>
      </c>
      <c r="E323" t="s">
        <v>22</v>
      </c>
      <c r="F323" t="s">
        <v>9477</v>
      </c>
      <c r="G323" t="s">
        <v>13037</v>
      </c>
      <c r="H323" t="s">
        <v>22</v>
      </c>
      <c r="I323" t="s">
        <v>22</v>
      </c>
      <c r="J323" t="s">
        <v>22</v>
      </c>
      <c r="K323" t="s">
        <v>22</v>
      </c>
      <c r="L323" t="s">
        <v>22</v>
      </c>
      <c r="M323" t="s">
        <v>17727</v>
      </c>
      <c r="N323" t="s">
        <v>22</v>
      </c>
      <c r="O323" t="s">
        <v>22</v>
      </c>
    </row>
    <row r="324" spans="1:15" x14ac:dyDescent="0.35">
      <c r="A324" t="s">
        <v>18714</v>
      </c>
      <c r="B324" t="s">
        <v>8801</v>
      </c>
      <c r="C324" t="s">
        <v>17728</v>
      </c>
      <c r="D324" t="s">
        <v>22</v>
      </c>
      <c r="E324" t="s">
        <v>22</v>
      </c>
      <c r="F324" t="s">
        <v>9477</v>
      </c>
      <c r="G324" t="s">
        <v>13037</v>
      </c>
      <c r="H324" t="s">
        <v>22</v>
      </c>
      <c r="I324" t="s">
        <v>22</v>
      </c>
      <c r="J324" t="s">
        <v>22</v>
      </c>
      <c r="K324" t="s">
        <v>22</v>
      </c>
      <c r="L324" t="s">
        <v>22</v>
      </c>
      <c r="M324" t="s">
        <v>17729</v>
      </c>
      <c r="N324" t="s">
        <v>22</v>
      </c>
      <c r="O324" t="s">
        <v>22</v>
      </c>
    </row>
    <row r="325" spans="1:15" x14ac:dyDescent="0.35">
      <c r="A325" t="s">
        <v>18714</v>
      </c>
      <c r="B325" t="s">
        <v>8801</v>
      </c>
      <c r="C325" t="s">
        <v>17730</v>
      </c>
      <c r="D325" t="s">
        <v>22</v>
      </c>
      <c r="E325" t="s">
        <v>22</v>
      </c>
      <c r="F325" t="s">
        <v>13109</v>
      </c>
      <c r="G325" t="s">
        <v>13110</v>
      </c>
      <c r="H325" t="s">
        <v>22</v>
      </c>
      <c r="I325" t="s">
        <v>22</v>
      </c>
      <c r="J325" t="s">
        <v>22</v>
      </c>
      <c r="K325" t="s">
        <v>22</v>
      </c>
      <c r="L325" t="s">
        <v>22</v>
      </c>
      <c r="M325" t="s">
        <v>17731</v>
      </c>
      <c r="N325" t="s">
        <v>22</v>
      </c>
      <c r="O325" t="s">
        <v>22</v>
      </c>
    </row>
    <row r="326" spans="1:15" x14ac:dyDescent="0.35">
      <c r="A326">
        <v>3</v>
      </c>
      <c r="B326" t="s">
        <v>8801</v>
      </c>
      <c r="C326" t="s">
        <v>17731</v>
      </c>
      <c r="D326" t="s">
        <v>22</v>
      </c>
      <c r="E326" t="s">
        <v>22</v>
      </c>
      <c r="F326" t="s">
        <v>13109</v>
      </c>
      <c r="G326" t="s">
        <v>13110</v>
      </c>
      <c r="H326" t="s">
        <v>22</v>
      </c>
      <c r="I326" t="s">
        <v>22</v>
      </c>
      <c r="J326" t="s">
        <v>22</v>
      </c>
      <c r="K326" t="s">
        <v>22</v>
      </c>
      <c r="L326" t="s">
        <v>22</v>
      </c>
      <c r="M326" t="s">
        <v>17731</v>
      </c>
      <c r="N326" t="s">
        <v>22</v>
      </c>
      <c r="O326" t="s">
        <v>22</v>
      </c>
    </row>
    <row r="327" spans="1:15" s="84" customFormat="1" x14ac:dyDescent="0.35">
      <c r="A327" s="84">
        <v>3</v>
      </c>
      <c r="B327" s="84" t="s">
        <v>8801</v>
      </c>
      <c r="C327" s="84" t="s">
        <v>18791</v>
      </c>
    </row>
    <row r="328" spans="1:15" x14ac:dyDescent="0.35">
      <c r="A328" t="s">
        <v>18714</v>
      </c>
      <c r="B328" t="s">
        <v>8801</v>
      </c>
      <c r="C328" t="s">
        <v>15569</v>
      </c>
      <c r="D328" t="s">
        <v>22</v>
      </c>
      <c r="E328" t="s">
        <v>22</v>
      </c>
      <c r="F328" t="s">
        <v>13109</v>
      </c>
      <c r="G328" t="s">
        <v>13110</v>
      </c>
      <c r="H328" t="s">
        <v>22</v>
      </c>
      <c r="I328" t="s">
        <v>22</v>
      </c>
      <c r="J328" t="s">
        <v>22</v>
      </c>
      <c r="K328" t="s">
        <v>22</v>
      </c>
      <c r="L328" t="s">
        <v>22</v>
      </c>
      <c r="M328" t="s">
        <v>15570</v>
      </c>
      <c r="N328" t="s">
        <v>22</v>
      </c>
      <c r="O328" t="s">
        <v>22</v>
      </c>
    </row>
    <row r="329" spans="1:15" x14ac:dyDescent="0.35">
      <c r="A329">
        <v>3</v>
      </c>
      <c r="B329" t="s">
        <v>8801</v>
      </c>
      <c r="C329" t="s">
        <v>15570</v>
      </c>
      <c r="D329" t="s">
        <v>22</v>
      </c>
      <c r="E329" t="s">
        <v>22</v>
      </c>
      <c r="F329" t="s">
        <v>13109</v>
      </c>
      <c r="G329" t="s">
        <v>13110</v>
      </c>
      <c r="H329" t="s">
        <v>22</v>
      </c>
      <c r="I329" t="s">
        <v>22</v>
      </c>
      <c r="J329" t="s">
        <v>22</v>
      </c>
      <c r="K329" t="s">
        <v>22</v>
      </c>
      <c r="L329" t="s">
        <v>22</v>
      </c>
      <c r="M329" t="s">
        <v>15570</v>
      </c>
      <c r="N329" t="s">
        <v>22</v>
      </c>
      <c r="O329" t="s">
        <v>22</v>
      </c>
    </row>
    <row r="330" spans="1:15" x14ac:dyDescent="0.35">
      <c r="A330" t="s">
        <v>18714</v>
      </c>
      <c r="B330" t="s">
        <v>8801</v>
      </c>
      <c r="C330" t="s">
        <v>17732</v>
      </c>
      <c r="D330" t="s">
        <v>22</v>
      </c>
      <c r="E330" t="s">
        <v>22</v>
      </c>
      <c r="F330" t="s">
        <v>13109</v>
      </c>
      <c r="G330" t="s">
        <v>13110</v>
      </c>
      <c r="H330" t="s">
        <v>22</v>
      </c>
      <c r="I330" t="s">
        <v>22</v>
      </c>
      <c r="J330" t="s">
        <v>22</v>
      </c>
      <c r="K330" t="s">
        <v>22</v>
      </c>
      <c r="L330" t="s">
        <v>22</v>
      </c>
      <c r="M330" t="s">
        <v>17733</v>
      </c>
      <c r="N330" t="s">
        <v>22</v>
      </c>
      <c r="O330" t="s">
        <v>22</v>
      </c>
    </row>
    <row r="331" spans="1:15" x14ac:dyDescent="0.35">
      <c r="A331" t="s">
        <v>18714</v>
      </c>
      <c r="B331" t="s">
        <v>8801</v>
      </c>
      <c r="C331" t="s">
        <v>17734</v>
      </c>
      <c r="D331" t="s">
        <v>22</v>
      </c>
      <c r="E331" t="s">
        <v>22</v>
      </c>
      <c r="F331" t="s">
        <v>13109</v>
      </c>
      <c r="G331" t="s">
        <v>13110</v>
      </c>
      <c r="H331" t="s">
        <v>22</v>
      </c>
      <c r="I331" t="s">
        <v>22</v>
      </c>
      <c r="J331" t="s">
        <v>22</v>
      </c>
      <c r="K331" t="s">
        <v>22</v>
      </c>
      <c r="L331" t="s">
        <v>22</v>
      </c>
      <c r="M331" t="s">
        <v>17735</v>
      </c>
      <c r="N331" t="s">
        <v>22</v>
      </c>
      <c r="O331" t="s">
        <v>22</v>
      </c>
    </row>
    <row r="332" spans="1:15" x14ac:dyDescent="0.35">
      <c r="A332">
        <v>3</v>
      </c>
      <c r="B332" t="s">
        <v>8801</v>
      </c>
      <c r="C332" t="s">
        <v>17735</v>
      </c>
      <c r="D332" t="s">
        <v>22</v>
      </c>
      <c r="E332" t="s">
        <v>22</v>
      </c>
      <c r="F332" t="s">
        <v>13109</v>
      </c>
      <c r="G332" t="s">
        <v>13110</v>
      </c>
      <c r="H332" t="s">
        <v>22</v>
      </c>
      <c r="I332" t="s">
        <v>22</v>
      </c>
      <c r="J332" t="s">
        <v>22</v>
      </c>
      <c r="K332" t="s">
        <v>22</v>
      </c>
      <c r="L332" t="s">
        <v>22</v>
      </c>
      <c r="M332" t="s">
        <v>17735</v>
      </c>
      <c r="N332" t="s">
        <v>22</v>
      </c>
      <c r="O332" t="s">
        <v>22</v>
      </c>
    </row>
    <row r="333" spans="1:15" x14ac:dyDescent="0.35">
      <c r="A333" t="s">
        <v>18714</v>
      </c>
      <c r="B333" t="s">
        <v>8801</v>
      </c>
      <c r="C333" t="s">
        <v>17736</v>
      </c>
      <c r="D333" t="s">
        <v>22</v>
      </c>
      <c r="E333" t="s">
        <v>22</v>
      </c>
      <c r="F333" t="s">
        <v>13109</v>
      </c>
      <c r="G333" t="s">
        <v>13110</v>
      </c>
      <c r="H333" t="s">
        <v>22</v>
      </c>
      <c r="I333" t="s">
        <v>22</v>
      </c>
      <c r="J333" t="s">
        <v>22</v>
      </c>
      <c r="K333" t="s">
        <v>22</v>
      </c>
      <c r="L333" t="s">
        <v>22</v>
      </c>
      <c r="M333" t="s">
        <v>17736</v>
      </c>
      <c r="N333" t="s">
        <v>22</v>
      </c>
      <c r="O333" t="s">
        <v>22</v>
      </c>
    </row>
    <row r="334" spans="1:15" x14ac:dyDescent="0.35">
      <c r="A334" t="s">
        <v>18714</v>
      </c>
      <c r="B334" t="s">
        <v>8801</v>
      </c>
      <c r="C334" t="s">
        <v>17737</v>
      </c>
      <c r="D334" t="s">
        <v>22</v>
      </c>
      <c r="E334" t="s">
        <v>22</v>
      </c>
      <c r="F334" t="s">
        <v>13109</v>
      </c>
      <c r="G334" t="s">
        <v>13110</v>
      </c>
      <c r="H334" t="s">
        <v>22</v>
      </c>
      <c r="I334" t="s">
        <v>22</v>
      </c>
      <c r="J334" t="s">
        <v>22</v>
      </c>
      <c r="K334" t="s">
        <v>22</v>
      </c>
      <c r="L334" t="s">
        <v>22</v>
      </c>
      <c r="M334" t="s">
        <v>17737</v>
      </c>
      <c r="N334" t="s">
        <v>22</v>
      </c>
      <c r="O334" t="s">
        <v>22</v>
      </c>
    </row>
    <row r="335" spans="1:15" x14ac:dyDescent="0.35">
      <c r="A335" t="s">
        <v>18714</v>
      </c>
      <c r="B335" t="s">
        <v>8801</v>
      </c>
      <c r="C335" t="s">
        <v>17738</v>
      </c>
      <c r="D335" t="s">
        <v>22</v>
      </c>
      <c r="E335" t="s">
        <v>22</v>
      </c>
      <c r="F335" t="s">
        <v>13109</v>
      </c>
      <c r="G335" t="s">
        <v>13110</v>
      </c>
      <c r="H335" t="s">
        <v>22</v>
      </c>
      <c r="I335" t="s">
        <v>22</v>
      </c>
      <c r="J335" t="s">
        <v>22</v>
      </c>
      <c r="K335" t="s">
        <v>22</v>
      </c>
      <c r="L335" t="s">
        <v>22</v>
      </c>
      <c r="M335" t="s">
        <v>17739</v>
      </c>
      <c r="N335" t="s">
        <v>22</v>
      </c>
      <c r="O335" t="s">
        <v>22</v>
      </c>
    </row>
    <row r="336" spans="1:15" s="84" customFormat="1" x14ac:dyDescent="0.35">
      <c r="A336" s="84">
        <v>3</v>
      </c>
      <c r="B336" s="84" t="s">
        <v>8801</v>
      </c>
      <c r="C336" s="84" t="s">
        <v>15574</v>
      </c>
    </row>
    <row r="337" spans="1:15" s="84" customFormat="1" x14ac:dyDescent="0.35">
      <c r="A337" s="84">
        <v>3</v>
      </c>
      <c r="B337" s="84" t="s">
        <v>8801</v>
      </c>
      <c r="C337" s="84" t="s">
        <v>18792</v>
      </c>
    </row>
    <row r="338" spans="1:15" s="84" customFormat="1" x14ac:dyDescent="0.35">
      <c r="A338" s="84">
        <v>3</v>
      </c>
      <c r="B338" s="84" t="s">
        <v>8801</v>
      </c>
      <c r="C338" s="84" t="s">
        <v>18793</v>
      </c>
    </row>
    <row r="339" spans="1:15" x14ac:dyDescent="0.35">
      <c r="A339" t="s">
        <v>18714</v>
      </c>
      <c r="B339" t="s">
        <v>8801</v>
      </c>
      <c r="C339" t="s">
        <v>17740</v>
      </c>
      <c r="D339" t="s">
        <v>22</v>
      </c>
      <c r="E339" t="s">
        <v>22</v>
      </c>
      <c r="F339" t="s">
        <v>13109</v>
      </c>
      <c r="G339" t="s">
        <v>13110</v>
      </c>
      <c r="H339" t="s">
        <v>22</v>
      </c>
      <c r="I339" t="s">
        <v>22</v>
      </c>
      <c r="J339" t="s">
        <v>22</v>
      </c>
      <c r="K339" t="s">
        <v>22</v>
      </c>
      <c r="L339" t="s">
        <v>22</v>
      </c>
      <c r="M339" t="s">
        <v>17740</v>
      </c>
      <c r="N339" t="s">
        <v>22</v>
      </c>
      <c r="O339" t="s">
        <v>22</v>
      </c>
    </row>
    <row r="340" spans="1:15" s="84" customFormat="1" x14ac:dyDescent="0.35">
      <c r="A340" s="84">
        <v>3</v>
      </c>
      <c r="B340" s="84" t="s">
        <v>8801</v>
      </c>
      <c r="C340" s="84" t="s">
        <v>18794</v>
      </c>
    </row>
    <row r="341" spans="1:15" x14ac:dyDescent="0.35">
      <c r="A341" t="s">
        <v>18714</v>
      </c>
      <c r="B341" t="s">
        <v>8801</v>
      </c>
      <c r="C341" t="s">
        <v>7054</v>
      </c>
      <c r="D341" t="s">
        <v>22</v>
      </c>
      <c r="E341" t="s">
        <v>22</v>
      </c>
      <c r="F341" t="s">
        <v>13109</v>
      </c>
      <c r="G341" t="s">
        <v>13110</v>
      </c>
      <c r="H341" t="s">
        <v>22</v>
      </c>
      <c r="I341" t="s">
        <v>22</v>
      </c>
      <c r="J341" t="s">
        <v>22</v>
      </c>
      <c r="K341" t="s">
        <v>22</v>
      </c>
      <c r="L341" t="s">
        <v>22</v>
      </c>
      <c r="M341" t="s">
        <v>14395</v>
      </c>
      <c r="N341" t="s">
        <v>22</v>
      </c>
      <c r="O341" t="s">
        <v>22</v>
      </c>
    </row>
    <row r="342" spans="1:15" x14ac:dyDescent="0.35">
      <c r="A342" t="s">
        <v>18714</v>
      </c>
      <c r="B342" t="s">
        <v>8801</v>
      </c>
      <c r="C342" t="s">
        <v>17741</v>
      </c>
      <c r="D342" t="s">
        <v>22</v>
      </c>
      <c r="E342" t="s">
        <v>22</v>
      </c>
      <c r="F342" t="s">
        <v>13109</v>
      </c>
      <c r="G342" t="s">
        <v>13110</v>
      </c>
      <c r="H342" t="s">
        <v>7054</v>
      </c>
      <c r="I342" t="s">
        <v>22</v>
      </c>
      <c r="J342" t="s">
        <v>22</v>
      </c>
      <c r="K342" t="s">
        <v>22</v>
      </c>
      <c r="L342" t="s">
        <v>22</v>
      </c>
      <c r="M342" t="s">
        <v>17742</v>
      </c>
      <c r="N342" t="s">
        <v>22</v>
      </c>
      <c r="O342" t="s">
        <v>22</v>
      </c>
    </row>
    <row r="343" spans="1:15" x14ac:dyDescent="0.35">
      <c r="A343">
        <v>3</v>
      </c>
      <c r="B343" t="s">
        <v>8801</v>
      </c>
      <c r="C343" t="s">
        <v>17742</v>
      </c>
      <c r="D343" t="s">
        <v>22</v>
      </c>
      <c r="E343" t="s">
        <v>22</v>
      </c>
      <c r="F343" t="s">
        <v>13109</v>
      </c>
      <c r="G343" t="s">
        <v>13110</v>
      </c>
      <c r="H343" t="s">
        <v>7054</v>
      </c>
      <c r="I343" t="s">
        <v>22</v>
      </c>
      <c r="J343" t="s">
        <v>22</v>
      </c>
      <c r="K343" t="s">
        <v>22</v>
      </c>
      <c r="L343" t="s">
        <v>22</v>
      </c>
      <c r="M343" t="s">
        <v>17742</v>
      </c>
      <c r="N343" t="s">
        <v>22</v>
      </c>
      <c r="O343" t="s">
        <v>22</v>
      </c>
    </row>
    <row r="344" spans="1:15" s="84" customFormat="1" x14ac:dyDescent="0.35">
      <c r="A344" s="84">
        <v>3</v>
      </c>
      <c r="B344" s="84" t="s">
        <v>8801</v>
      </c>
      <c r="C344" s="84" t="s">
        <v>14395</v>
      </c>
    </row>
    <row r="345" spans="1:15" x14ac:dyDescent="0.35">
      <c r="A345" t="s">
        <v>18714</v>
      </c>
      <c r="B345" t="s">
        <v>8801</v>
      </c>
      <c r="C345" t="s">
        <v>17749</v>
      </c>
      <c r="D345" t="s">
        <v>22</v>
      </c>
      <c r="E345" t="s">
        <v>22</v>
      </c>
      <c r="F345" t="s">
        <v>13109</v>
      </c>
      <c r="G345" t="s">
        <v>13110</v>
      </c>
      <c r="H345" t="s">
        <v>22</v>
      </c>
      <c r="I345" t="s">
        <v>22</v>
      </c>
      <c r="J345" t="s">
        <v>22</v>
      </c>
      <c r="K345" t="s">
        <v>22</v>
      </c>
      <c r="L345" t="s">
        <v>22</v>
      </c>
      <c r="M345" t="s">
        <v>17749</v>
      </c>
      <c r="N345" t="s">
        <v>22</v>
      </c>
      <c r="O345" t="s">
        <v>22</v>
      </c>
    </row>
    <row r="346" spans="1:15" x14ac:dyDescent="0.35">
      <c r="A346" t="s">
        <v>18714</v>
      </c>
      <c r="B346" t="s">
        <v>8801</v>
      </c>
      <c r="C346" t="s">
        <v>17753</v>
      </c>
      <c r="D346" t="s">
        <v>22</v>
      </c>
      <c r="E346" t="s">
        <v>22</v>
      </c>
      <c r="F346" t="s">
        <v>9477</v>
      </c>
      <c r="G346" t="s">
        <v>13037</v>
      </c>
      <c r="H346" t="s">
        <v>22</v>
      </c>
      <c r="I346" t="s">
        <v>22</v>
      </c>
      <c r="J346" t="s">
        <v>22</v>
      </c>
      <c r="K346" t="s">
        <v>22</v>
      </c>
      <c r="L346" t="s">
        <v>22</v>
      </c>
      <c r="M346" t="s">
        <v>17754</v>
      </c>
      <c r="N346" t="s">
        <v>22</v>
      </c>
      <c r="O346" t="s">
        <v>22</v>
      </c>
    </row>
    <row r="347" spans="1:15" x14ac:dyDescent="0.35">
      <c r="A347" t="s">
        <v>18714</v>
      </c>
      <c r="B347" t="s">
        <v>8801</v>
      </c>
      <c r="C347" t="s">
        <v>17750</v>
      </c>
      <c r="D347" t="s">
        <v>22</v>
      </c>
      <c r="E347" t="s">
        <v>22</v>
      </c>
      <c r="F347" t="s">
        <v>13109</v>
      </c>
      <c r="G347" t="s">
        <v>13110</v>
      </c>
      <c r="H347" t="s">
        <v>22</v>
      </c>
      <c r="I347" t="s">
        <v>22</v>
      </c>
      <c r="J347" t="s">
        <v>22</v>
      </c>
      <c r="K347" t="s">
        <v>22</v>
      </c>
      <c r="L347" t="s">
        <v>22</v>
      </c>
      <c r="M347" t="s">
        <v>17751</v>
      </c>
      <c r="N347" t="s">
        <v>22</v>
      </c>
      <c r="O347" t="s">
        <v>22</v>
      </c>
    </row>
    <row r="348" spans="1:15" s="84" customFormat="1" x14ac:dyDescent="0.35">
      <c r="A348" s="84">
        <v>3</v>
      </c>
      <c r="B348" s="84" t="s">
        <v>8801</v>
      </c>
      <c r="C348" s="84" t="s">
        <v>17751</v>
      </c>
    </row>
    <row r="349" spans="1:15" x14ac:dyDescent="0.35">
      <c r="A349" t="s">
        <v>18714</v>
      </c>
      <c r="B349" t="s">
        <v>8801</v>
      </c>
      <c r="C349" t="s">
        <v>17752</v>
      </c>
      <c r="D349" t="s">
        <v>22</v>
      </c>
      <c r="E349" t="s">
        <v>22</v>
      </c>
      <c r="F349" t="s">
        <v>13109</v>
      </c>
      <c r="G349" t="s">
        <v>13110</v>
      </c>
      <c r="H349" t="s">
        <v>22</v>
      </c>
      <c r="I349" t="s">
        <v>22</v>
      </c>
      <c r="J349" t="s">
        <v>22</v>
      </c>
      <c r="K349" t="s">
        <v>22</v>
      </c>
      <c r="L349" t="s">
        <v>22</v>
      </c>
      <c r="M349" t="s">
        <v>17752</v>
      </c>
      <c r="N349" t="s">
        <v>22</v>
      </c>
      <c r="O349" t="s">
        <v>22</v>
      </c>
    </row>
    <row r="350" spans="1:15" x14ac:dyDescent="0.35">
      <c r="A350" t="s">
        <v>18714</v>
      </c>
      <c r="B350" t="s">
        <v>8801</v>
      </c>
      <c r="C350" t="s">
        <v>17752</v>
      </c>
      <c r="D350" t="s">
        <v>22</v>
      </c>
      <c r="E350" t="s">
        <v>22</v>
      </c>
      <c r="F350" t="s">
        <v>13109</v>
      </c>
      <c r="G350" t="s">
        <v>13110</v>
      </c>
      <c r="H350" t="s">
        <v>22</v>
      </c>
      <c r="I350" t="s">
        <v>22</v>
      </c>
      <c r="J350" t="s">
        <v>22</v>
      </c>
      <c r="K350" t="s">
        <v>22</v>
      </c>
      <c r="L350" t="s">
        <v>22</v>
      </c>
      <c r="M350" t="s">
        <v>17752</v>
      </c>
      <c r="N350" t="s">
        <v>22</v>
      </c>
      <c r="O350" t="s">
        <v>22</v>
      </c>
    </row>
    <row r="351" spans="1:15" x14ac:dyDescent="0.35">
      <c r="A351" t="s">
        <v>18714</v>
      </c>
      <c r="B351" t="s">
        <v>8801</v>
      </c>
      <c r="C351" t="s">
        <v>17755</v>
      </c>
      <c r="D351" t="s">
        <v>22</v>
      </c>
      <c r="E351" t="s">
        <v>22</v>
      </c>
      <c r="F351" t="s">
        <v>13109</v>
      </c>
      <c r="G351" t="s">
        <v>13110</v>
      </c>
      <c r="H351" t="s">
        <v>22</v>
      </c>
      <c r="I351" t="s">
        <v>22</v>
      </c>
      <c r="J351" t="s">
        <v>22</v>
      </c>
      <c r="K351" t="s">
        <v>22</v>
      </c>
      <c r="L351" t="s">
        <v>22</v>
      </c>
      <c r="M351" t="s">
        <v>17755</v>
      </c>
      <c r="N351" t="s">
        <v>22</v>
      </c>
      <c r="O351" t="s">
        <v>22</v>
      </c>
    </row>
    <row r="352" spans="1:15" x14ac:dyDescent="0.35">
      <c r="A352" t="s">
        <v>18714</v>
      </c>
      <c r="B352" t="s">
        <v>8801</v>
      </c>
      <c r="C352" t="s">
        <v>17756</v>
      </c>
      <c r="D352" t="s">
        <v>22</v>
      </c>
      <c r="E352" t="s">
        <v>22</v>
      </c>
      <c r="F352" t="s">
        <v>13109</v>
      </c>
      <c r="G352" t="s">
        <v>13110</v>
      </c>
      <c r="H352" t="s">
        <v>22</v>
      </c>
      <c r="I352" t="s">
        <v>22</v>
      </c>
      <c r="J352" t="s">
        <v>22</v>
      </c>
      <c r="K352" t="s">
        <v>22</v>
      </c>
      <c r="L352" t="s">
        <v>22</v>
      </c>
      <c r="M352" t="s">
        <v>17757</v>
      </c>
      <c r="N352" t="s">
        <v>22</v>
      </c>
      <c r="O352" t="s">
        <v>22</v>
      </c>
    </row>
    <row r="353" spans="1:15" x14ac:dyDescent="0.35">
      <c r="A353" t="s">
        <v>18714</v>
      </c>
      <c r="B353" t="s">
        <v>8801</v>
      </c>
      <c r="C353" t="s">
        <v>17758</v>
      </c>
      <c r="D353" t="s">
        <v>22</v>
      </c>
      <c r="E353" t="s">
        <v>22</v>
      </c>
      <c r="F353" t="s">
        <v>13109</v>
      </c>
      <c r="G353" t="s">
        <v>13110</v>
      </c>
      <c r="H353" t="s">
        <v>22</v>
      </c>
      <c r="I353" t="s">
        <v>22</v>
      </c>
      <c r="J353" t="s">
        <v>22</v>
      </c>
      <c r="K353" t="s">
        <v>22</v>
      </c>
      <c r="L353" t="s">
        <v>22</v>
      </c>
      <c r="M353" t="s">
        <v>17759</v>
      </c>
      <c r="N353" t="s">
        <v>22</v>
      </c>
      <c r="O353" t="s">
        <v>22</v>
      </c>
    </row>
    <row r="354" spans="1:15" x14ac:dyDescent="0.35">
      <c r="A354" t="s">
        <v>18714</v>
      </c>
      <c r="B354" t="s">
        <v>8801</v>
      </c>
      <c r="C354" t="s">
        <v>17195</v>
      </c>
      <c r="D354" t="s">
        <v>22</v>
      </c>
      <c r="E354" t="s">
        <v>22</v>
      </c>
      <c r="F354" t="s">
        <v>9477</v>
      </c>
      <c r="G354" t="s">
        <v>13037</v>
      </c>
      <c r="H354" t="s">
        <v>22</v>
      </c>
      <c r="I354" t="s">
        <v>22</v>
      </c>
      <c r="J354" t="s">
        <v>22</v>
      </c>
      <c r="K354" t="s">
        <v>22</v>
      </c>
      <c r="L354" t="s">
        <v>22</v>
      </c>
      <c r="M354" t="s">
        <v>14819</v>
      </c>
      <c r="N354" t="s">
        <v>22</v>
      </c>
      <c r="O354" t="s">
        <v>22</v>
      </c>
    </row>
    <row r="355" spans="1:15" x14ac:dyDescent="0.35">
      <c r="A355" t="s">
        <v>18714</v>
      </c>
      <c r="B355" t="s">
        <v>8801</v>
      </c>
      <c r="C355" t="s">
        <v>17760</v>
      </c>
      <c r="D355" t="s">
        <v>22</v>
      </c>
      <c r="E355" t="s">
        <v>22</v>
      </c>
      <c r="F355" t="s">
        <v>9464</v>
      </c>
      <c r="G355" t="s">
        <v>13033</v>
      </c>
      <c r="H355" t="s">
        <v>22</v>
      </c>
      <c r="I355" t="s">
        <v>22</v>
      </c>
      <c r="J355" t="s">
        <v>22</v>
      </c>
      <c r="K355" t="s">
        <v>22</v>
      </c>
      <c r="L355" t="s">
        <v>22</v>
      </c>
      <c r="M355" t="s">
        <v>17760</v>
      </c>
      <c r="N355" t="s">
        <v>22</v>
      </c>
      <c r="O355" t="s">
        <v>22</v>
      </c>
    </row>
    <row r="356" spans="1:15" x14ac:dyDescent="0.35">
      <c r="A356" t="s">
        <v>18714</v>
      </c>
      <c r="B356" t="s">
        <v>8801</v>
      </c>
      <c r="C356" t="s">
        <v>17745</v>
      </c>
      <c r="D356" t="s">
        <v>22</v>
      </c>
      <c r="E356" t="s">
        <v>22</v>
      </c>
      <c r="F356" t="s">
        <v>9477</v>
      </c>
      <c r="G356" t="s">
        <v>13037</v>
      </c>
      <c r="H356" t="s">
        <v>22</v>
      </c>
      <c r="I356" t="s">
        <v>22</v>
      </c>
      <c r="J356" t="s">
        <v>22</v>
      </c>
      <c r="K356" t="s">
        <v>22</v>
      </c>
      <c r="L356" t="s">
        <v>22</v>
      </c>
      <c r="M356" t="s">
        <v>17746</v>
      </c>
      <c r="N356" t="s">
        <v>22</v>
      </c>
      <c r="O356" t="s">
        <v>22</v>
      </c>
    </row>
    <row r="357" spans="1:15" x14ac:dyDescent="0.35">
      <c r="A357" t="s">
        <v>18714</v>
      </c>
      <c r="B357" t="s">
        <v>8801</v>
      </c>
      <c r="C357" t="s">
        <v>17743</v>
      </c>
      <c r="D357" t="s">
        <v>22</v>
      </c>
      <c r="E357" t="s">
        <v>22</v>
      </c>
      <c r="F357" t="s">
        <v>9477</v>
      </c>
      <c r="G357" t="s">
        <v>13037</v>
      </c>
      <c r="H357" t="s">
        <v>22</v>
      </c>
      <c r="I357" t="s">
        <v>22</v>
      </c>
      <c r="J357" t="s">
        <v>22</v>
      </c>
      <c r="K357" t="s">
        <v>22</v>
      </c>
      <c r="L357" t="s">
        <v>22</v>
      </c>
      <c r="M357" t="s">
        <v>17744</v>
      </c>
      <c r="N357" t="s">
        <v>22</v>
      </c>
      <c r="O357" t="s">
        <v>22</v>
      </c>
    </row>
    <row r="358" spans="1:15" x14ac:dyDescent="0.35">
      <c r="A358" t="s">
        <v>18714</v>
      </c>
      <c r="B358" t="s">
        <v>8801</v>
      </c>
      <c r="C358" t="s">
        <v>17747</v>
      </c>
      <c r="D358" t="s">
        <v>22</v>
      </c>
      <c r="E358" t="s">
        <v>22</v>
      </c>
      <c r="F358" t="s">
        <v>9477</v>
      </c>
      <c r="G358" t="s">
        <v>13037</v>
      </c>
      <c r="H358" t="s">
        <v>22</v>
      </c>
      <c r="I358" t="s">
        <v>22</v>
      </c>
      <c r="J358" t="s">
        <v>22</v>
      </c>
      <c r="K358" t="s">
        <v>22</v>
      </c>
      <c r="L358" t="s">
        <v>22</v>
      </c>
      <c r="M358" t="s">
        <v>17748</v>
      </c>
      <c r="N358" t="s">
        <v>22</v>
      </c>
      <c r="O358" t="s">
        <v>22</v>
      </c>
    </row>
    <row r="359" spans="1:15" x14ac:dyDescent="0.35">
      <c r="A359" t="s">
        <v>18714</v>
      </c>
      <c r="B359" t="s">
        <v>8801</v>
      </c>
      <c r="C359" t="s">
        <v>17761</v>
      </c>
      <c r="D359" t="s">
        <v>22</v>
      </c>
      <c r="E359" t="s">
        <v>22</v>
      </c>
      <c r="F359" t="s">
        <v>13109</v>
      </c>
      <c r="G359" t="s">
        <v>13110</v>
      </c>
      <c r="H359" t="s">
        <v>22</v>
      </c>
      <c r="I359" t="s">
        <v>22</v>
      </c>
      <c r="J359" t="s">
        <v>22</v>
      </c>
      <c r="K359" t="s">
        <v>22</v>
      </c>
      <c r="L359" t="s">
        <v>22</v>
      </c>
      <c r="M359" t="s">
        <v>17761</v>
      </c>
      <c r="N359" t="s">
        <v>22</v>
      </c>
      <c r="O359" t="s">
        <v>22</v>
      </c>
    </row>
    <row r="360" spans="1:15" x14ac:dyDescent="0.35">
      <c r="A360" t="s">
        <v>18714</v>
      </c>
      <c r="B360" t="s">
        <v>8801</v>
      </c>
      <c r="C360" t="s">
        <v>17762</v>
      </c>
      <c r="D360" t="s">
        <v>22</v>
      </c>
      <c r="E360" t="s">
        <v>22</v>
      </c>
      <c r="F360" t="s">
        <v>13109</v>
      </c>
      <c r="G360" t="s">
        <v>13110</v>
      </c>
      <c r="H360" t="s">
        <v>22</v>
      </c>
      <c r="I360" t="s">
        <v>22</v>
      </c>
      <c r="J360" t="s">
        <v>22</v>
      </c>
      <c r="K360" t="s">
        <v>22</v>
      </c>
      <c r="L360" t="s">
        <v>22</v>
      </c>
      <c r="M360" t="s">
        <v>17762</v>
      </c>
      <c r="N360" t="s">
        <v>22</v>
      </c>
      <c r="O360" t="s">
        <v>22</v>
      </c>
    </row>
    <row r="361" spans="1:15" x14ac:dyDescent="0.35">
      <c r="A361" t="s">
        <v>18710</v>
      </c>
      <c r="B361" t="s">
        <v>8801</v>
      </c>
      <c r="C361" t="s">
        <v>17763</v>
      </c>
      <c r="D361" t="s">
        <v>22</v>
      </c>
      <c r="E361" t="s">
        <v>22</v>
      </c>
      <c r="F361" t="s">
        <v>13109</v>
      </c>
      <c r="G361" t="s">
        <v>13110</v>
      </c>
      <c r="H361" t="s">
        <v>22</v>
      </c>
      <c r="I361" t="s">
        <v>22</v>
      </c>
      <c r="J361" t="s">
        <v>22</v>
      </c>
      <c r="K361" t="s">
        <v>22</v>
      </c>
      <c r="L361" t="s">
        <v>22</v>
      </c>
      <c r="M361" t="s">
        <v>17764</v>
      </c>
      <c r="N361" t="s">
        <v>22</v>
      </c>
      <c r="O361" t="s">
        <v>22</v>
      </c>
    </row>
    <row r="362" spans="1:15" x14ac:dyDescent="0.35">
      <c r="A362" t="s">
        <v>18710</v>
      </c>
      <c r="B362" t="s">
        <v>8801</v>
      </c>
      <c r="C362" t="s">
        <v>17765</v>
      </c>
      <c r="D362" t="s">
        <v>22</v>
      </c>
      <c r="E362" t="s">
        <v>22</v>
      </c>
      <c r="F362" t="s">
        <v>13109</v>
      </c>
      <c r="G362" t="s">
        <v>13110</v>
      </c>
      <c r="H362" t="s">
        <v>22</v>
      </c>
      <c r="I362" t="s">
        <v>22</v>
      </c>
      <c r="J362" t="s">
        <v>22</v>
      </c>
      <c r="K362" t="s">
        <v>22</v>
      </c>
      <c r="L362" t="s">
        <v>22</v>
      </c>
      <c r="M362" t="s">
        <v>17766</v>
      </c>
      <c r="N362" t="s">
        <v>22</v>
      </c>
      <c r="O362" t="s">
        <v>22</v>
      </c>
    </row>
    <row r="363" spans="1:15" x14ac:dyDescent="0.35">
      <c r="A363" t="s">
        <v>18714</v>
      </c>
      <c r="B363" t="s">
        <v>8801</v>
      </c>
      <c r="C363" t="s">
        <v>17767</v>
      </c>
      <c r="D363" t="s">
        <v>22</v>
      </c>
      <c r="E363" t="s">
        <v>22</v>
      </c>
      <c r="F363" t="s">
        <v>13109</v>
      </c>
      <c r="G363" t="s">
        <v>13110</v>
      </c>
      <c r="H363" t="s">
        <v>22</v>
      </c>
      <c r="I363" t="s">
        <v>22</v>
      </c>
      <c r="J363" t="s">
        <v>22</v>
      </c>
      <c r="K363" t="s">
        <v>22</v>
      </c>
      <c r="L363" t="s">
        <v>22</v>
      </c>
      <c r="M363" t="s">
        <v>17767</v>
      </c>
      <c r="N363" t="s">
        <v>22</v>
      </c>
      <c r="O363" t="s">
        <v>22</v>
      </c>
    </row>
    <row r="364" spans="1:15" x14ac:dyDescent="0.35">
      <c r="A364" t="s">
        <v>18714</v>
      </c>
      <c r="B364" t="s">
        <v>8801</v>
      </c>
      <c r="C364" t="s">
        <v>17768</v>
      </c>
      <c r="D364" t="s">
        <v>22</v>
      </c>
      <c r="E364" t="s">
        <v>22</v>
      </c>
      <c r="F364" t="s">
        <v>13109</v>
      </c>
      <c r="G364" t="s">
        <v>13110</v>
      </c>
      <c r="H364" t="s">
        <v>22</v>
      </c>
      <c r="I364" t="s">
        <v>22</v>
      </c>
      <c r="J364" t="s">
        <v>22</v>
      </c>
      <c r="K364" t="s">
        <v>22</v>
      </c>
      <c r="L364" t="s">
        <v>22</v>
      </c>
      <c r="M364" t="s">
        <v>17768</v>
      </c>
      <c r="N364" t="s">
        <v>22</v>
      </c>
      <c r="O364" t="s">
        <v>22</v>
      </c>
    </row>
    <row r="365" spans="1:15" x14ac:dyDescent="0.35">
      <c r="A365" t="s">
        <v>18714</v>
      </c>
      <c r="B365" t="s">
        <v>8801</v>
      </c>
      <c r="C365" t="s">
        <v>17769</v>
      </c>
      <c r="D365" t="s">
        <v>22</v>
      </c>
      <c r="E365" t="s">
        <v>22</v>
      </c>
      <c r="F365" t="s">
        <v>13109</v>
      </c>
      <c r="G365" t="s">
        <v>13110</v>
      </c>
      <c r="H365" t="s">
        <v>22</v>
      </c>
      <c r="I365" t="s">
        <v>22</v>
      </c>
      <c r="J365" t="s">
        <v>22</v>
      </c>
      <c r="K365" t="s">
        <v>22</v>
      </c>
      <c r="L365" t="s">
        <v>22</v>
      </c>
      <c r="M365" t="s">
        <v>17769</v>
      </c>
      <c r="N365" t="s">
        <v>22</v>
      </c>
      <c r="O365" t="s">
        <v>22</v>
      </c>
    </row>
    <row r="366" spans="1:15" x14ac:dyDescent="0.35">
      <c r="A366" t="s">
        <v>18714</v>
      </c>
      <c r="B366" t="s">
        <v>8801</v>
      </c>
      <c r="C366" t="s">
        <v>17770</v>
      </c>
      <c r="D366" t="s">
        <v>22</v>
      </c>
      <c r="E366" t="s">
        <v>22</v>
      </c>
      <c r="F366" t="s">
        <v>9477</v>
      </c>
      <c r="G366" t="s">
        <v>13037</v>
      </c>
      <c r="H366" t="s">
        <v>22</v>
      </c>
      <c r="I366" t="s">
        <v>22</v>
      </c>
      <c r="J366" t="s">
        <v>22</v>
      </c>
      <c r="K366" t="s">
        <v>22</v>
      </c>
      <c r="L366" t="s">
        <v>22</v>
      </c>
      <c r="M366" t="s">
        <v>17771</v>
      </c>
      <c r="N366" t="s">
        <v>22</v>
      </c>
      <c r="O366" t="s">
        <v>22</v>
      </c>
    </row>
    <row r="367" spans="1:15" x14ac:dyDescent="0.35">
      <c r="A367" t="s">
        <v>18714</v>
      </c>
      <c r="B367" t="s">
        <v>8801</v>
      </c>
      <c r="C367" t="s">
        <v>17772</v>
      </c>
      <c r="D367" t="s">
        <v>22</v>
      </c>
      <c r="E367" t="s">
        <v>22</v>
      </c>
      <c r="F367" t="s">
        <v>13109</v>
      </c>
      <c r="G367" t="s">
        <v>13110</v>
      </c>
      <c r="H367" t="s">
        <v>22</v>
      </c>
      <c r="I367" t="s">
        <v>7025</v>
      </c>
      <c r="J367" t="s">
        <v>7027</v>
      </c>
      <c r="K367" t="s">
        <v>17773</v>
      </c>
      <c r="L367" t="s">
        <v>22</v>
      </c>
      <c r="M367" t="s">
        <v>17774</v>
      </c>
      <c r="N367" t="s">
        <v>22</v>
      </c>
      <c r="O367" t="s">
        <v>22</v>
      </c>
    </row>
    <row r="368" spans="1:15" x14ac:dyDescent="0.35">
      <c r="A368">
        <v>3</v>
      </c>
      <c r="B368" t="s">
        <v>8801</v>
      </c>
      <c r="C368" t="s">
        <v>17774</v>
      </c>
      <c r="D368" t="s">
        <v>22</v>
      </c>
      <c r="E368" t="s">
        <v>22</v>
      </c>
      <c r="F368" t="s">
        <v>13109</v>
      </c>
      <c r="G368" t="s">
        <v>13110</v>
      </c>
      <c r="H368" t="s">
        <v>22</v>
      </c>
      <c r="I368" t="s">
        <v>7025</v>
      </c>
      <c r="J368" t="s">
        <v>7027</v>
      </c>
      <c r="K368" t="s">
        <v>17773</v>
      </c>
      <c r="L368" t="s">
        <v>22</v>
      </c>
      <c r="M368" t="s">
        <v>17774</v>
      </c>
      <c r="N368" t="s">
        <v>22</v>
      </c>
      <c r="O368" t="s">
        <v>22</v>
      </c>
    </row>
    <row r="369" spans="1:15" x14ac:dyDescent="0.35">
      <c r="A369" t="s">
        <v>18714</v>
      </c>
      <c r="B369" t="s">
        <v>8801</v>
      </c>
      <c r="C369" t="s">
        <v>17775</v>
      </c>
      <c r="D369" t="s">
        <v>22</v>
      </c>
      <c r="E369" t="s">
        <v>22</v>
      </c>
      <c r="F369" t="s">
        <v>13109</v>
      </c>
      <c r="G369" t="s">
        <v>13110</v>
      </c>
      <c r="H369" t="s">
        <v>22</v>
      </c>
      <c r="I369" t="s">
        <v>22</v>
      </c>
      <c r="J369" t="s">
        <v>22</v>
      </c>
      <c r="K369" t="s">
        <v>22</v>
      </c>
      <c r="L369" t="s">
        <v>22</v>
      </c>
      <c r="M369" t="s">
        <v>17775</v>
      </c>
      <c r="N369" t="s">
        <v>22</v>
      </c>
      <c r="O369" t="s">
        <v>22</v>
      </c>
    </row>
    <row r="370" spans="1:15" x14ac:dyDescent="0.35">
      <c r="A370">
        <v>3</v>
      </c>
      <c r="B370" t="s">
        <v>8801</v>
      </c>
      <c r="C370" t="s">
        <v>18795</v>
      </c>
      <c r="D370" t="s">
        <v>22</v>
      </c>
      <c r="E370" t="s">
        <v>22</v>
      </c>
      <c r="F370" t="s">
        <v>9477</v>
      </c>
      <c r="G370" t="s">
        <v>13037</v>
      </c>
      <c r="H370" t="s">
        <v>22</v>
      </c>
      <c r="I370" t="s">
        <v>22</v>
      </c>
      <c r="J370" t="s">
        <v>22</v>
      </c>
      <c r="K370" t="s">
        <v>22</v>
      </c>
      <c r="L370" t="s">
        <v>22</v>
      </c>
      <c r="M370" t="s">
        <v>18795</v>
      </c>
      <c r="N370" t="s">
        <v>22</v>
      </c>
      <c r="O370" t="s">
        <v>22</v>
      </c>
    </row>
    <row r="371" spans="1:15" x14ac:dyDescent="0.35">
      <c r="A371" t="s">
        <v>18714</v>
      </c>
      <c r="B371" t="s">
        <v>8801</v>
      </c>
      <c r="C371" t="s">
        <v>17776</v>
      </c>
      <c r="D371" t="s">
        <v>22</v>
      </c>
      <c r="E371" t="s">
        <v>22</v>
      </c>
      <c r="F371" t="s">
        <v>9477</v>
      </c>
      <c r="G371" t="s">
        <v>13037</v>
      </c>
      <c r="H371" t="s">
        <v>22</v>
      </c>
      <c r="I371" t="s">
        <v>22</v>
      </c>
      <c r="J371" t="s">
        <v>22</v>
      </c>
      <c r="K371" t="s">
        <v>22</v>
      </c>
      <c r="L371" t="s">
        <v>22</v>
      </c>
      <c r="M371" t="s">
        <v>17777</v>
      </c>
      <c r="N371" t="s">
        <v>22</v>
      </c>
      <c r="O371" t="s">
        <v>22</v>
      </c>
    </row>
    <row r="372" spans="1:15" x14ac:dyDescent="0.35">
      <c r="A372" t="s">
        <v>18714</v>
      </c>
      <c r="B372" t="s">
        <v>8801</v>
      </c>
      <c r="C372" t="s">
        <v>17778</v>
      </c>
      <c r="D372" t="s">
        <v>22</v>
      </c>
      <c r="E372" t="s">
        <v>22</v>
      </c>
      <c r="F372" t="s">
        <v>13109</v>
      </c>
      <c r="G372" t="s">
        <v>13110</v>
      </c>
      <c r="H372" t="s">
        <v>22</v>
      </c>
      <c r="I372" t="s">
        <v>22</v>
      </c>
      <c r="J372" t="s">
        <v>22</v>
      </c>
      <c r="K372" t="s">
        <v>22</v>
      </c>
      <c r="L372" t="s">
        <v>22</v>
      </c>
      <c r="M372" t="s">
        <v>17778</v>
      </c>
      <c r="N372" t="s">
        <v>22</v>
      </c>
      <c r="O372" t="s">
        <v>22</v>
      </c>
    </row>
    <row r="373" spans="1:15" x14ac:dyDescent="0.35">
      <c r="A373" t="s">
        <v>18714</v>
      </c>
      <c r="B373" t="s">
        <v>8801</v>
      </c>
      <c r="C373" t="s">
        <v>17779</v>
      </c>
      <c r="D373" t="s">
        <v>22</v>
      </c>
      <c r="E373" t="s">
        <v>22</v>
      </c>
      <c r="F373" t="s">
        <v>13109</v>
      </c>
      <c r="G373" t="s">
        <v>13110</v>
      </c>
      <c r="H373" t="s">
        <v>22</v>
      </c>
      <c r="I373" t="s">
        <v>22</v>
      </c>
      <c r="J373" t="s">
        <v>22</v>
      </c>
      <c r="K373" t="s">
        <v>22</v>
      </c>
      <c r="L373" t="s">
        <v>22</v>
      </c>
      <c r="M373" t="s">
        <v>17780</v>
      </c>
      <c r="N373" t="s">
        <v>22</v>
      </c>
      <c r="O373" t="s">
        <v>22</v>
      </c>
    </row>
    <row r="374" spans="1:15" x14ac:dyDescent="0.35">
      <c r="A374">
        <v>3</v>
      </c>
      <c r="B374" t="s">
        <v>8801</v>
      </c>
      <c r="C374" t="s">
        <v>17780</v>
      </c>
      <c r="D374" t="s">
        <v>22</v>
      </c>
      <c r="E374" t="s">
        <v>22</v>
      </c>
      <c r="F374" t="s">
        <v>13109</v>
      </c>
      <c r="G374" t="s">
        <v>13110</v>
      </c>
      <c r="H374" t="s">
        <v>22</v>
      </c>
      <c r="I374" t="s">
        <v>22</v>
      </c>
      <c r="J374" t="s">
        <v>22</v>
      </c>
      <c r="K374" t="s">
        <v>22</v>
      </c>
      <c r="L374" t="s">
        <v>22</v>
      </c>
      <c r="M374" t="s">
        <v>17780</v>
      </c>
      <c r="N374" t="s">
        <v>22</v>
      </c>
      <c r="O374" t="s">
        <v>22</v>
      </c>
    </row>
    <row r="375" spans="1:15" x14ac:dyDescent="0.35">
      <c r="A375" t="s">
        <v>18714</v>
      </c>
      <c r="B375" t="s">
        <v>8801</v>
      </c>
      <c r="C375" t="s">
        <v>17781</v>
      </c>
      <c r="D375" t="s">
        <v>22</v>
      </c>
      <c r="E375" t="s">
        <v>22</v>
      </c>
      <c r="F375" t="s">
        <v>13109</v>
      </c>
      <c r="G375" t="s">
        <v>13110</v>
      </c>
      <c r="H375" t="s">
        <v>22</v>
      </c>
      <c r="I375" t="s">
        <v>22</v>
      </c>
      <c r="J375" t="s">
        <v>22</v>
      </c>
      <c r="K375" t="s">
        <v>22</v>
      </c>
      <c r="L375" t="s">
        <v>22</v>
      </c>
      <c r="M375" t="s">
        <v>17782</v>
      </c>
      <c r="N375" t="s">
        <v>22</v>
      </c>
      <c r="O375" t="s">
        <v>22</v>
      </c>
    </row>
    <row r="376" spans="1:15" x14ac:dyDescent="0.35">
      <c r="A376">
        <v>3</v>
      </c>
      <c r="B376" t="s">
        <v>8801</v>
      </c>
      <c r="C376" t="s">
        <v>17782</v>
      </c>
      <c r="D376" t="s">
        <v>22</v>
      </c>
      <c r="E376" t="s">
        <v>22</v>
      </c>
      <c r="F376" t="s">
        <v>13109</v>
      </c>
      <c r="G376" t="s">
        <v>13110</v>
      </c>
      <c r="H376" t="s">
        <v>22</v>
      </c>
      <c r="I376" t="s">
        <v>22</v>
      </c>
      <c r="J376" t="s">
        <v>22</v>
      </c>
      <c r="K376" t="s">
        <v>22</v>
      </c>
      <c r="L376" t="s">
        <v>22</v>
      </c>
      <c r="M376" t="s">
        <v>17782</v>
      </c>
      <c r="N376" t="s">
        <v>22</v>
      </c>
      <c r="O376" t="s">
        <v>22</v>
      </c>
    </row>
    <row r="377" spans="1:15" x14ac:dyDescent="0.35">
      <c r="A377" t="s">
        <v>18714</v>
      </c>
      <c r="B377" t="s">
        <v>8801</v>
      </c>
      <c r="C377" t="s">
        <v>17783</v>
      </c>
      <c r="D377" t="s">
        <v>22</v>
      </c>
      <c r="E377" t="s">
        <v>22</v>
      </c>
      <c r="F377" t="s">
        <v>13109</v>
      </c>
      <c r="G377" t="s">
        <v>13110</v>
      </c>
      <c r="H377" t="s">
        <v>22</v>
      </c>
      <c r="I377" t="s">
        <v>22</v>
      </c>
      <c r="J377" t="s">
        <v>22</v>
      </c>
      <c r="K377" t="s">
        <v>22</v>
      </c>
      <c r="L377" t="s">
        <v>22</v>
      </c>
      <c r="M377" t="s">
        <v>17784</v>
      </c>
      <c r="N377" t="s">
        <v>22</v>
      </c>
      <c r="O377" t="s">
        <v>22</v>
      </c>
    </row>
    <row r="378" spans="1:15" x14ac:dyDescent="0.35">
      <c r="A378">
        <v>3</v>
      </c>
      <c r="B378" t="s">
        <v>8801</v>
      </c>
      <c r="C378" t="s">
        <v>17784</v>
      </c>
      <c r="D378" t="s">
        <v>22</v>
      </c>
      <c r="E378" t="s">
        <v>22</v>
      </c>
      <c r="F378" t="s">
        <v>13109</v>
      </c>
      <c r="G378" t="s">
        <v>13110</v>
      </c>
      <c r="H378" t="s">
        <v>22</v>
      </c>
      <c r="I378" t="s">
        <v>22</v>
      </c>
      <c r="J378" t="s">
        <v>22</v>
      </c>
      <c r="K378" t="s">
        <v>22</v>
      </c>
      <c r="L378" t="s">
        <v>22</v>
      </c>
      <c r="M378" t="s">
        <v>17784</v>
      </c>
      <c r="N378" t="s">
        <v>22</v>
      </c>
      <c r="O378" t="s">
        <v>22</v>
      </c>
    </row>
    <row r="379" spans="1:15" x14ac:dyDescent="0.35">
      <c r="A379">
        <v>3</v>
      </c>
      <c r="B379" t="s">
        <v>8801</v>
      </c>
      <c r="C379" t="s">
        <v>17786</v>
      </c>
      <c r="D379" t="s">
        <v>22</v>
      </c>
      <c r="E379" t="s">
        <v>22</v>
      </c>
      <c r="F379" t="s">
        <v>13109</v>
      </c>
      <c r="G379" t="s">
        <v>13110</v>
      </c>
      <c r="H379" t="s">
        <v>22</v>
      </c>
      <c r="I379" t="s">
        <v>22</v>
      </c>
      <c r="J379" t="s">
        <v>22</v>
      </c>
      <c r="K379" t="s">
        <v>22</v>
      </c>
      <c r="L379" t="s">
        <v>22</v>
      </c>
      <c r="M379" t="s">
        <v>17784</v>
      </c>
      <c r="N379" t="s">
        <v>22</v>
      </c>
      <c r="O379" t="s">
        <v>22</v>
      </c>
    </row>
    <row r="380" spans="1:15" x14ac:dyDescent="0.35">
      <c r="A380" t="s">
        <v>18714</v>
      </c>
      <c r="B380" t="s">
        <v>8801</v>
      </c>
      <c r="C380" t="s">
        <v>17785</v>
      </c>
      <c r="D380" t="s">
        <v>22</v>
      </c>
      <c r="E380" t="s">
        <v>22</v>
      </c>
      <c r="F380" t="s">
        <v>13109</v>
      </c>
      <c r="G380" t="s">
        <v>13110</v>
      </c>
      <c r="H380" t="s">
        <v>22</v>
      </c>
      <c r="I380" t="s">
        <v>22</v>
      </c>
      <c r="J380" t="s">
        <v>22</v>
      </c>
      <c r="K380" t="s">
        <v>22</v>
      </c>
      <c r="L380" t="s">
        <v>22</v>
      </c>
      <c r="M380" t="s">
        <v>17786</v>
      </c>
      <c r="N380" t="s">
        <v>22</v>
      </c>
      <c r="O380" t="s">
        <v>22</v>
      </c>
    </row>
    <row r="381" spans="1:15" x14ac:dyDescent="0.35">
      <c r="A381" t="s">
        <v>18714</v>
      </c>
      <c r="B381" t="s">
        <v>8801</v>
      </c>
      <c r="C381" t="s">
        <v>17787</v>
      </c>
      <c r="D381" t="s">
        <v>22</v>
      </c>
      <c r="E381" t="s">
        <v>22</v>
      </c>
      <c r="F381" t="s">
        <v>13109</v>
      </c>
      <c r="G381" t="s">
        <v>13110</v>
      </c>
      <c r="H381" t="s">
        <v>22</v>
      </c>
      <c r="I381" t="s">
        <v>22</v>
      </c>
      <c r="J381" t="s">
        <v>22</v>
      </c>
      <c r="K381" t="s">
        <v>22</v>
      </c>
      <c r="L381" t="s">
        <v>22</v>
      </c>
      <c r="M381" t="s">
        <v>17788</v>
      </c>
      <c r="N381" t="s">
        <v>22</v>
      </c>
      <c r="O381" t="s">
        <v>22</v>
      </c>
    </row>
    <row r="382" spans="1:15" x14ac:dyDescent="0.35">
      <c r="A382">
        <v>3</v>
      </c>
      <c r="B382" t="s">
        <v>8801</v>
      </c>
      <c r="C382" t="s">
        <v>17788</v>
      </c>
      <c r="D382" t="s">
        <v>22</v>
      </c>
      <c r="E382" t="s">
        <v>22</v>
      </c>
      <c r="F382" t="s">
        <v>13109</v>
      </c>
      <c r="G382" t="s">
        <v>13110</v>
      </c>
      <c r="H382" t="s">
        <v>22</v>
      </c>
      <c r="I382" t="s">
        <v>22</v>
      </c>
      <c r="J382" t="s">
        <v>22</v>
      </c>
      <c r="K382" t="s">
        <v>22</v>
      </c>
      <c r="L382" t="s">
        <v>22</v>
      </c>
      <c r="M382" t="s">
        <v>17788</v>
      </c>
      <c r="N382" t="s">
        <v>22</v>
      </c>
      <c r="O382" t="s">
        <v>22</v>
      </c>
    </row>
    <row r="383" spans="1:15" s="84" customFormat="1" x14ac:dyDescent="0.35">
      <c r="A383" s="84">
        <v>3</v>
      </c>
      <c r="B383" s="84" t="s">
        <v>8801</v>
      </c>
      <c r="C383" s="84" t="s">
        <v>18796</v>
      </c>
    </row>
    <row r="384" spans="1:15" x14ac:dyDescent="0.35">
      <c r="A384" t="s">
        <v>18714</v>
      </c>
      <c r="B384" t="s">
        <v>8801</v>
      </c>
      <c r="C384" t="s">
        <v>17789</v>
      </c>
      <c r="D384" t="s">
        <v>22</v>
      </c>
      <c r="E384" t="s">
        <v>22</v>
      </c>
      <c r="F384" t="s">
        <v>13109</v>
      </c>
      <c r="G384" t="s">
        <v>13110</v>
      </c>
      <c r="H384" t="s">
        <v>22</v>
      </c>
      <c r="I384" t="s">
        <v>22</v>
      </c>
      <c r="J384" t="s">
        <v>22</v>
      </c>
      <c r="K384" t="s">
        <v>22</v>
      </c>
      <c r="L384" t="s">
        <v>22</v>
      </c>
      <c r="M384" t="s">
        <v>17790</v>
      </c>
      <c r="N384" t="s">
        <v>22</v>
      </c>
      <c r="O384" t="s">
        <v>22</v>
      </c>
    </row>
    <row r="385" spans="1:15" x14ac:dyDescent="0.35">
      <c r="A385">
        <v>3</v>
      </c>
      <c r="B385" t="s">
        <v>8801</v>
      </c>
      <c r="C385" t="s">
        <v>17790</v>
      </c>
      <c r="D385" t="s">
        <v>22</v>
      </c>
      <c r="E385" t="s">
        <v>22</v>
      </c>
      <c r="F385" t="s">
        <v>13109</v>
      </c>
      <c r="G385" t="s">
        <v>13110</v>
      </c>
      <c r="H385" t="s">
        <v>22</v>
      </c>
      <c r="I385" t="s">
        <v>22</v>
      </c>
      <c r="J385" t="s">
        <v>22</v>
      </c>
      <c r="K385" t="s">
        <v>22</v>
      </c>
      <c r="L385" t="s">
        <v>22</v>
      </c>
      <c r="M385" t="s">
        <v>17790</v>
      </c>
      <c r="N385" t="s">
        <v>22</v>
      </c>
      <c r="O385" t="s">
        <v>22</v>
      </c>
    </row>
    <row r="386" spans="1:15" x14ac:dyDescent="0.35">
      <c r="A386" t="s">
        <v>18714</v>
      </c>
      <c r="B386" t="s">
        <v>8801</v>
      </c>
      <c r="C386" t="s">
        <v>17791</v>
      </c>
      <c r="D386" t="s">
        <v>22</v>
      </c>
      <c r="E386" t="s">
        <v>22</v>
      </c>
      <c r="F386" t="s">
        <v>13109</v>
      </c>
      <c r="G386" t="s">
        <v>13110</v>
      </c>
      <c r="H386" t="s">
        <v>22</v>
      </c>
      <c r="I386" t="s">
        <v>22</v>
      </c>
      <c r="J386" t="s">
        <v>22</v>
      </c>
      <c r="K386" t="s">
        <v>22</v>
      </c>
      <c r="L386" t="s">
        <v>22</v>
      </c>
      <c r="M386" t="s">
        <v>17791</v>
      </c>
      <c r="N386" t="s">
        <v>22</v>
      </c>
      <c r="O386" t="s">
        <v>22</v>
      </c>
    </row>
    <row r="387" spans="1:15" x14ac:dyDescent="0.35">
      <c r="A387" t="s">
        <v>18714</v>
      </c>
      <c r="B387" t="s">
        <v>8801</v>
      </c>
      <c r="C387" t="s">
        <v>14812</v>
      </c>
      <c r="D387" t="s">
        <v>22</v>
      </c>
      <c r="E387" t="s">
        <v>22</v>
      </c>
      <c r="F387" t="s">
        <v>13109</v>
      </c>
      <c r="G387" t="s">
        <v>13110</v>
      </c>
      <c r="H387" t="s">
        <v>22</v>
      </c>
      <c r="I387" t="s">
        <v>22</v>
      </c>
      <c r="J387" t="s">
        <v>22</v>
      </c>
      <c r="K387" t="s">
        <v>22</v>
      </c>
      <c r="L387" t="s">
        <v>22</v>
      </c>
      <c r="M387" t="s">
        <v>14812</v>
      </c>
      <c r="N387" t="s">
        <v>22</v>
      </c>
      <c r="O387" t="s">
        <v>22</v>
      </c>
    </row>
    <row r="388" spans="1:15" s="84" customFormat="1" x14ac:dyDescent="0.35">
      <c r="A388" s="84">
        <v>3</v>
      </c>
      <c r="B388" s="84" t="s">
        <v>8801</v>
      </c>
      <c r="C388" s="84" t="s">
        <v>490</v>
      </c>
    </row>
    <row r="389" spans="1:15" s="84" customFormat="1" x14ac:dyDescent="0.35">
      <c r="A389" s="84">
        <v>3</v>
      </c>
      <c r="B389" s="84" t="s">
        <v>8801</v>
      </c>
      <c r="C389" s="84" t="s">
        <v>18797</v>
      </c>
    </row>
    <row r="390" spans="1:15" x14ac:dyDescent="0.35">
      <c r="A390" t="s">
        <v>18714</v>
      </c>
      <c r="B390" t="s">
        <v>8801</v>
      </c>
      <c r="C390" t="s">
        <v>17792</v>
      </c>
      <c r="D390" t="s">
        <v>22</v>
      </c>
      <c r="E390" t="s">
        <v>22</v>
      </c>
      <c r="F390" t="s">
        <v>13109</v>
      </c>
      <c r="G390" t="s">
        <v>13110</v>
      </c>
      <c r="H390" t="s">
        <v>22</v>
      </c>
      <c r="I390" t="s">
        <v>22</v>
      </c>
      <c r="J390" t="s">
        <v>22</v>
      </c>
      <c r="K390" t="s">
        <v>22</v>
      </c>
      <c r="L390" t="s">
        <v>22</v>
      </c>
      <c r="M390" t="s">
        <v>17792</v>
      </c>
      <c r="N390" t="s">
        <v>22</v>
      </c>
      <c r="O390" t="s">
        <v>22</v>
      </c>
    </row>
    <row r="391" spans="1:15" x14ac:dyDescent="0.35">
      <c r="A391" t="s">
        <v>18714</v>
      </c>
      <c r="B391" t="s">
        <v>8801</v>
      </c>
      <c r="C391" t="s">
        <v>17793</v>
      </c>
      <c r="D391" t="s">
        <v>22</v>
      </c>
      <c r="E391" t="s">
        <v>22</v>
      </c>
      <c r="F391" t="s">
        <v>13109</v>
      </c>
      <c r="G391" t="s">
        <v>13110</v>
      </c>
      <c r="H391" t="s">
        <v>22</v>
      </c>
      <c r="I391" t="s">
        <v>22</v>
      </c>
      <c r="J391" t="s">
        <v>22</v>
      </c>
      <c r="K391" t="s">
        <v>22</v>
      </c>
      <c r="L391" t="s">
        <v>22</v>
      </c>
      <c r="M391" t="s">
        <v>17794</v>
      </c>
      <c r="N391" t="s">
        <v>22</v>
      </c>
      <c r="O391" t="s">
        <v>22</v>
      </c>
    </row>
    <row r="392" spans="1:15" x14ac:dyDescent="0.35">
      <c r="A392">
        <v>3</v>
      </c>
      <c r="B392" t="s">
        <v>8801</v>
      </c>
      <c r="C392" t="s">
        <v>17794</v>
      </c>
      <c r="D392" t="s">
        <v>22</v>
      </c>
      <c r="E392" t="s">
        <v>22</v>
      </c>
      <c r="F392" t="s">
        <v>13109</v>
      </c>
      <c r="G392" t="s">
        <v>13110</v>
      </c>
      <c r="H392" t="s">
        <v>22</v>
      </c>
      <c r="I392" t="s">
        <v>22</v>
      </c>
      <c r="J392" t="s">
        <v>22</v>
      </c>
      <c r="K392" t="s">
        <v>22</v>
      </c>
      <c r="L392" t="s">
        <v>22</v>
      </c>
      <c r="M392" t="s">
        <v>17794</v>
      </c>
      <c r="N392" t="s">
        <v>22</v>
      </c>
      <c r="O392" t="s">
        <v>22</v>
      </c>
    </row>
    <row r="393" spans="1:15" x14ac:dyDescent="0.35">
      <c r="A393" t="s">
        <v>18714</v>
      </c>
      <c r="B393" t="s">
        <v>8801</v>
      </c>
      <c r="C393" t="s">
        <v>15603</v>
      </c>
      <c r="D393" t="s">
        <v>22</v>
      </c>
      <c r="E393" t="s">
        <v>22</v>
      </c>
      <c r="F393" t="s">
        <v>13109</v>
      </c>
      <c r="G393" t="s">
        <v>13110</v>
      </c>
      <c r="H393" t="s">
        <v>22</v>
      </c>
      <c r="I393" t="s">
        <v>22</v>
      </c>
      <c r="J393" t="s">
        <v>22</v>
      </c>
      <c r="K393" t="s">
        <v>22</v>
      </c>
      <c r="L393" t="s">
        <v>22</v>
      </c>
      <c r="M393" t="s">
        <v>15604</v>
      </c>
      <c r="N393" t="s">
        <v>22</v>
      </c>
      <c r="O393" t="s">
        <v>22</v>
      </c>
    </row>
    <row r="394" spans="1:15" x14ac:dyDescent="0.35">
      <c r="A394">
        <v>3</v>
      </c>
      <c r="B394" t="s">
        <v>8801</v>
      </c>
      <c r="C394" t="s">
        <v>15604</v>
      </c>
      <c r="D394" t="s">
        <v>22</v>
      </c>
      <c r="E394" t="s">
        <v>22</v>
      </c>
      <c r="F394" t="s">
        <v>13109</v>
      </c>
      <c r="G394" t="s">
        <v>13110</v>
      </c>
      <c r="H394" t="s">
        <v>22</v>
      </c>
      <c r="I394" t="s">
        <v>22</v>
      </c>
      <c r="J394" t="s">
        <v>22</v>
      </c>
      <c r="K394" t="s">
        <v>22</v>
      </c>
      <c r="L394" t="s">
        <v>22</v>
      </c>
      <c r="M394" t="s">
        <v>15604</v>
      </c>
      <c r="N394" t="s">
        <v>22</v>
      </c>
      <c r="O394" t="s">
        <v>22</v>
      </c>
    </row>
    <row r="395" spans="1:15" x14ac:dyDescent="0.35">
      <c r="A395" t="s">
        <v>18714</v>
      </c>
      <c r="B395" t="s">
        <v>8801</v>
      </c>
      <c r="C395" t="s">
        <v>17795</v>
      </c>
      <c r="D395" t="s">
        <v>22</v>
      </c>
      <c r="E395" t="s">
        <v>22</v>
      </c>
      <c r="F395" t="s">
        <v>17796</v>
      </c>
      <c r="G395" t="s">
        <v>13110</v>
      </c>
      <c r="H395" t="s">
        <v>22</v>
      </c>
      <c r="I395" t="s">
        <v>22</v>
      </c>
      <c r="J395" t="s">
        <v>22</v>
      </c>
      <c r="K395" t="s">
        <v>22</v>
      </c>
      <c r="L395" t="s">
        <v>22</v>
      </c>
      <c r="M395" t="s">
        <v>15604</v>
      </c>
      <c r="N395" t="s">
        <v>22</v>
      </c>
      <c r="O395" t="s">
        <v>22</v>
      </c>
    </row>
    <row r="396" spans="1:15" x14ac:dyDescent="0.35">
      <c r="A396" t="s">
        <v>18714</v>
      </c>
      <c r="B396" t="s">
        <v>8801</v>
      </c>
      <c r="C396" t="s">
        <v>17797</v>
      </c>
      <c r="D396" t="s">
        <v>22</v>
      </c>
      <c r="E396" t="s">
        <v>22</v>
      </c>
      <c r="F396" t="s">
        <v>9477</v>
      </c>
      <c r="G396" t="s">
        <v>13037</v>
      </c>
      <c r="H396" t="s">
        <v>22</v>
      </c>
      <c r="I396" t="s">
        <v>22</v>
      </c>
      <c r="J396" t="s">
        <v>22</v>
      </c>
      <c r="K396" t="s">
        <v>22</v>
      </c>
      <c r="L396" t="s">
        <v>22</v>
      </c>
      <c r="M396" t="s">
        <v>17798</v>
      </c>
      <c r="N396" t="s">
        <v>22</v>
      </c>
      <c r="O396" t="s">
        <v>22</v>
      </c>
    </row>
    <row r="397" spans="1:15" x14ac:dyDescent="0.35">
      <c r="A397" t="s">
        <v>18714</v>
      </c>
      <c r="B397" t="s">
        <v>8801</v>
      </c>
      <c r="C397" t="s">
        <v>17799</v>
      </c>
      <c r="D397" t="s">
        <v>22</v>
      </c>
      <c r="E397" t="s">
        <v>22</v>
      </c>
      <c r="F397" t="s">
        <v>13109</v>
      </c>
      <c r="G397" t="s">
        <v>13110</v>
      </c>
      <c r="H397" t="s">
        <v>7054</v>
      </c>
      <c r="I397" t="s">
        <v>22</v>
      </c>
      <c r="J397" t="s">
        <v>22</v>
      </c>
      <c r="K397" t="s">
        <v>22</v>
      </c>
      <c r="L397" t="s">
        <v>22</v>
      </c>
      <c r="M397" t="s">
        <v>17799</v>
      </c>
      <c r="N397" t="s">
        <v>22</v>
      </c>
      <c r="O397" t="s">
        <v>22</v>
      </c>
    </row>
    <row r="398" spans="1:15" x14ac:dyDescent="0.35">
      <c r="A398" t="s">
        <v>18714</v>
      </c>
      <c r="B398" t="s">
        <v>8801</v>
      </c>
      <c r="C398" t="s">
        <v>17801</v>
      </c>
      <c r="D398" t="s">
        <v>22</v>
      </c>
      <c r="E398" t="s">
        <v>22</v>
      </c>
      <c r="F398" t="s">
        <v>9477</v>
      </c>
      <c r="G398" t="s">
        <v>13037</v>
      </c>
      <c r="I398" t="s">
        <v>22</v>
      </c>
      <c r="J398" t="s">
        <v>22</v>
      </c>
      <c r="K398" t="s">
        <v>22</v>
      </c>
      <c r="L398" t="s">
        <v>22</v>
      </c>
      <c r="M398" t="s">
        <v>17802</v>
      </c>
      <c r="N398" t="s">
        <v>22</v>
      </c>
      <c r="O398" t="s">
        <v>22</v>
      </c>
    </row>
    <row r="399" spans="1:15" x14ac:dyDescent="0.35">
      <c r="A399" t="s">
        <v>18714</v>
      </c>
      <c r="B399" t="s">
        <v>8801</v>
      </c>
      <c r="C399" t="s">
        <v>17803</v>
      </c>
      <c r="D399" t="s">
        <v>22</v>
      </c>
      <c r="E399" t="s">
        <v>22</v>
      </c>
      <c r="F399" t="s">
        <v>9477</v>
      </c>
      <c r="G399" t="s">
        <v>13037</v>
      </c>
      <c r="I399" t="s">
        <v>22</v>
      </c>
      <c r="J399" t="s">
        <v>22</v>
      </c>
      <c r="K399" t="s">
        <v>22</v>
      </c>
      <c r="L399" t="s">
        <v>22</v>
      </c>
      <c r="M399" t="s">
        <v>17804</v>
      </c>
      <c r="N399" t="s">
        <v>22</v>
      </c>
      <c r="O399" t="s">
        <v>22</v>
      </c>
    </row>
    <row r="400" spans="1:15" x14ac:dyDescent="0.35">
      <c r="A400" t="s">
        <v>18714</v>
      </c>
      <c r="B400" t="s">
        <v>8801</v>
      </c>
      <c r="C400" t="s">
        <v>17800</v>
      </c>
      <c r="D400" t="s">
        <v>22</v>
      </c>
      <c r="E400" t="s">
        <v>22</v>
      </c>
      <c r="F400" t="s">
        <v>13109</v>
      </c>
      <c r="G400" t="s">
        <v>13110</v>
      </c>
      <c r="H400" t="s">
        <v>7054</v>
      </c>
      <c r="I400" t="s">
        <v>22</v>
      </c>
      <c r="J400" t="s">
        <v>22</v>
      </c>
      <c r="K400" t="s">
        <v>22</v>
      </c>
      <c r="L400" t="s">
        <v>22</v>
      </c>
      <c r="M400" t="s">
        <v>17799</v>
      </c>
      <c r="N400" t="s">
        <v>22</v>
      </c>
      <c r="O400" t="s">
        <v>22</v>
      </c>
    </row>
    <row r="401" spans="1:15" x14ac:dyDescent="0.35">
      <c r="A401" t="s">
        <v>18714</v>
      </c>
      <c r="B401" t="s">
        <v>8801</v>
      </c>
      <c r="C401" t="s">
        <v>17800</v>
      </c>
      <c r="D401" t="s">
        <v>22</v>
      </c>
      <c r="E401" t="s">
        <v>22</v>
      </c>
      <c r="F401" t="s">
        <v>13109</v>
      </c>
      <c r="G401" t="s">
        <v>13110</v>
      </c>
      <c r="H401" t="s">
        <v>7054</v>
      </c>
      <c r="I401" t="s">
        <v>22</v>
      </c>
      <c r="J401" t="s">
        <v>22</v>
      </c>
      <c r="K401" t="s">
        <v>22</v>
      </c>
      <c r="L401" t="s">
        <v>22</v>
      </c>
      <c r="M401" t="s">
        <v>17799</v>
      </c>
      <c r="N401" t="s">
        <v>22</v>
      </c>
      <c r="O401" t="s">
        <v>22</v>
      </c>
    </row>
    <row r="402" spans="1:15" x14ac:dyDescent="0.35">
      <c r="A402" t="s">
        <v>18714</v>
      </c>
      <c r="B402" t="s">
        <v>8801</v>
      </c>
      <c r="C402" t="s">
        <v>17805</v>
      </c>
      <c r="D402" t="s">
        <v>22</v>
      </c>
      <c r="E402" t="s">
        <v>22</v>
      </c>
      <c r="F402" t="s">
        <v>13109</v>
      </c>
      <c r="G402" t="s">
        <v>13110</v>
      </c>
      <c r="H402" t="s">
        <v>22</v>
      </c>
      <c r="I402" t="s">
        <v>22</v>
      </c>
      <c r="J402" t="s">
        <v>22</v>
      </c>
      <c r="K402" t="s">
        <v>22</v>
      </c>
      <c r="L402" t="s">
        <v>22</v>
      </c>
      <c r="M402" t="s">
        <v>17805</v>
      </c>
      <c r="N402" t="s">
        <v>22</v>
      </c>
      <c r="O402" t="s">
        <v>22</v>
      </c>
    </row>
    <row r="403" spans="1:15" x14ac:dyDescent="0.35">
      <c r="A403" t="s">
        <v>18714</v>
      </c>
      <c r="B403" t="s">
        <v>10143</v>
      </c>
      <c r="C403" t="s">
        <v>17806</v>
      </c>
      <c r="D403" t="s">
        <v>22</v>
      </c>
      <c r="E403" t="s">
        <v>22</v>
      </c>
      <c r="F403" t="s">
        <v>13109</v>
      </c>
      <c r="G403" t="s">
        <v>13110</v>
      </c>
      <c r="H403" t="s">
        <v>22</v>
      </c>
      <c r="I403" t="s">
        <v>22</v>
      </c>
      <c r="J403" t="s">
        <v>22</v>
      </c>
      <c r="K403" t="s">
        <v>22</v>
      </c>
      <c r="L403" t="s">
        <v>22</v>
      </c>
      <c r="M403" t="s">
        <v>17807</v>
      </c>
      <c r="N403" t="s">
        <v>22</v>
      </c>
      <c r="O403" t="s">
        <v>22</v>
      </c>
    </row>
    <row r="404" spans="1:15" x14ac:dyDescent="0.35">
      <c r="A404" t="s">
        <v>18714</v>
      </c>
      <c r="B404" t="s">
        <v>10614</v>
      </c>
      <c r="C404" t="s">
        <v>18452</v>
      </c>
      <c r="D404" t="s">
        <v>22</v>
      </c>
      <c r="E404" t="s">
        <v>22</v>
      </c>
      <c r="F404" t="s">
        <v>13109</v>
      </c>
      <c r="G404" t="s">
        <v>13110</v>
      </c>
      <c r="H404" t="s">
        <v>22</v>
      </c>
      <c r="I404" t="s">
        <v>22</v>
      </c>
      <c r="J404" t="s">
        <v>22</v>
      </c>
      <c r="K404" t="s">
        <v>22</v>
      </c>
      <c r="L404" t="s">
        <v>22</v>
      </c>
      <c r="M404" t="s">
        <v>18452</v>
      </c>
      <c r="N404" t="s">
        <v>22</v>
      </c>
      <c r="O404" t="s">
        <v>22</v>
      </c>
    </row>
    <row r="405" spans="1:15" s="84" customFormat="1" x14ac:dyDescent="0.35">
      <c r="A405" s="84">
        <v>3</v>
      </c>
      <c r="B405" s="84" t="s">
        <v>10614</v>
      </c>
      <c r="C405" s="84" t="s">
        <v>18798</v>
      </c>
    </row>
  </sheetData>
  <autoFilter ref="A1:O1046479" xr:uid="{4812983C-4317-4CAD-B484-B0E19DCC5C5F}">
    <sortState xmlns:xlrd2="http://schemas.microsoft.com/office/spreadsheetml/2017/richdata2" ref="A2:O407">
      <sortCondition ref="B1:B1046479"/>
    </sortState>
  </autoFilter>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63" workbookViewId="0">
      <selection activeCell="B81" sqref="B81"/>
    </sheetView>
  </sheetViews>
  <sheetFormatPr defaultColWidth="10.81640625" defaultRowHeight="14.5" x14ac:dyDescent="0.35"/>
  <cols>
    <col min="1" max="1" width="51.26953125" customWidth="1"/>
    <col min="2" max="2" width="31.26953125" customWidth="1"/>
  </cols>
  <sheetData>
    <row r="1" spans="1:2" x14ac:dyDescent="0.35">
      <c r="A1" t="s">
        <v>18799</v>
      </c>
      <c r="B1" t="s">
        <v>1189</v>
      </c>
    </row>
    <row r="2" spans="1:2" x14ac:dyDescent="0.35">
      <c r="A2" t="s">
        <v>18800</v>
      </c>
      <c r="B2" t="s">
        <v>18801</v>
      </c>
    </row>
    <row r="3" spans="1:2" x14ac:dyDescent="0.35">
      <c r="A3" t="s">
        <v>15815</v>
      </c>
      <c r="B3" t="s">
        <v>18802</v>
      </c>
    </row>
    <row r="4" spans="1:2" x14ac:dyDescent="0.35">
      <c r="A4" t="s">
        <v>15622</v>
      </c>
      <c r="B4" t="s">
        <v>18803</v>
      </c>
    </row>
    <row r="5" spans="1:2" x14ac:dyDescent="0.35">
      <c r="A5" t="s">
        <v>14417</v>
      </c>
      <c r="B5" t="s">
        <v>18804</v>
      </c>
    </row>
    <row r="6" spans="1:2" x14ac:dyDescent="0.35">
      <c r="A6" t="s">
        <v>14592</v>
      </c>
      <c r="B6" t="s">
        <v>18805</v>
      </c>
    </row>
    <row r="7" spans="1:2" x14ac:dyDescent="0.35">
      <c r="A7" t="s">
        <v>14592</v>
      </c>
      <c r="B7" t="s">
        <v>18805</v>
      </c>
    </row>
    <row r="8" spans="1:2" x14ac:dyDescent="0.35">
      <c r="A8" t="s">
        <v>18806</v>
      </c>
      <c r="B8" t="s">
        <v>14975</v>
      </c>
    </row>
    <row r="9" spans="1:2" x14ac:dyDescent="0.35">
      <c r="A9" t="s">
        <v>7033</v>
      </c>
      <c r="B9" t="s">
        <v>18807</v>
      </c>
    </row>
    <row r="10" spans="1:2" x14ac:dyDescent="0.35">
      <c r="A10" t="s">
        <v>18808</v>
      </c>
      <c r="B10" t="s">
        <v>18809</v>
      </c>
    </row>
    <row r="11" spans="1:2" x14ac:dyDescent="0.35">
      <c r="A11" t="s">
        <v>7025</v>
      </c>
      <c r="B11" t="s">
        <v>18810</v>
      </c>
    </row>
    <row r="12" spans="1:2" x14ac:dyDescent="0.35">
      <c r="A12" t="s">
        <v>15111</v>
      </c>
      <c r="B12" t="s">
        <v>16019</v>
      </c>
    </row>
    <row r="13" spans="1:2" x14ac:dyDescent="0.35">
      <c r="A13" t="s">
        <v>7029</v>
      </c>
      <c r="B13" t="s">
        <v>16019</v>
      </c>
    </row>
    <row r="14" spans="1:2" x14ac:dyDescent="0.35">
      <c r="A14" t="s">
        <v>18811</v>
      </c>
      <c r="B14" t="s">
        <v>16019</v>
      </c>
    </row>
    <row r="15" spans="1:2" x14ac:dyDescent="0.35">
      <c r="A15" t="s">
        <v>15139</v>
      </c>
      <c r="B15" t="s">
        <v>15139</v>
      </c>
    </row>
    <row r="16" spans="1:2" x14ac:dyDescent="0.35">
      <c r="A16" t="s">
        <v>18812</v>
      </c>
      <c r="B16" t="s">
        <v>18813</v>
      </c>
    </row>
    <row r="17" spans="1:2" x14ac:dyDescent="0.35">
      <c r="A17" t="s">
        <v>18246</v>
      </c>
      <c r="B17" t="s">
        <v>18814</v>
      </c>
    </row>
    <row r="18" spans="1:2" x14ac:dyDescent="0.35">
      <c r="A18" t="s">
        <v>18815</v>
      </c>
      <c r="B18" t="s">
        <v>18816</v>
      </c>
    </row>
    <row r="19" spans="1:2" x14ac:dyDescent="0.35">
      <c r="A19" t="s">
        <v>17981</v>
      </c>
      <c r="B19" t="s">
        <v>18817</v>
      </c>
    </row>
    <row r="20" spans="1:2" x14ac:dyDescent="0.35">
      <c r="A20" t="s">
        <v>17980</v>
      </c>
      <c r="B20" t="s">
        <v>18818</v>
      </c>
    </row>
    <row r="21" spans="1:2" x14ac:dyDescent="0.35">
      <c r="A21" t="s">
        <v>17773</v>
      </c>
      <c r="B21" t="s">
        <v>18819</v>
      </c>
    </row>
    <row r="22" spans="1:2" x14ac:dyDescent="0.35">
      <c r="A22" t="s">
        <v>7027</v>
      </c>
      <c r="B22" t="s">
        <v>13339</v>
      </c>
    </row>
    <row r="23" spans="1:2" x14ac:dyDescent="0.35">
      <c r="A23" t="s">
        <v>16221</v>
      </c>
      <c r="B23" t="s">
        <v>18820</v>
      </c>
    </row>
    <row r="24" spans="1:2" x14ac:dyDescent="0.35">
      <c r="A24" t="s">
        <v>18368</v>
      </c>
      <c r="B24" t="s">
        <v>18821</v>
      </c>
    </row>
    <row r="25" spans="1:2" x14ac:dyDescent="0.35">
      <c r="A25" t="s">
        <v>15119</v>
      </c>
      <c r="B25" t="s">
        <v>18822</v>
      </c>
    </row>
    <row r="26" spans="1:2" x14ac:dyDescent="0.35">
      <c r="A26" t="s">
        <v>18249</v>
      </c>
      <c r="B26" t="s">
        <v>18823</v>
      </c>
    </row>
    <row r="27" spans="1:2" x14ac:dyDescent="0.35">
      <c r="A27" t="s">
        <v>17872</v>
      </c>
      <c r="B27" t="s">
        <v>18824</v>
      </c>
    </row>
    <row r="28" spans="1:2" x14ac:dyDescent="0.35">
      <c r="A28" t="s">
        <v>14424</v>
      </c>
      <c r="B28" t="s">
        <v>18825</v>
      </c>
    </row>
    <row r="29" spans="1:2" x14ac:dyDescent="0.35">
      <c r="A29" t="s">
        <v>7035</v>
      </c>
      <c r="B29" t="s">
        <v>18825</v>
      </c>
    </row>
    <row r="30" spans="1:2" x14ac:dyDescent="0.35">
      <c r="A30" t="s">
        <v>16699</v>
      </c>
      <c r="B30" t="s">
        <v>18825</v>
      </c>
    </row>
    <row r="31" spans="1:2" x14ac:dyDescent="0.35">
      <c r="A31" t="s">
        <v>14527</v>
      </c>
      <c r="B31" t="s">
        <v>7042</v>
      </c>
    </row>
    <row r="32" spans="1:2" x14ac:dyDescent="0.35">
      <c r="A32" t="s">
        <v>7042</v>
      </c>
      <c r="B32" t="s">
        <v>7042</v>
      </c>
    </row>
    <row r="33" spans="1:2" x14ac:dyDescent="0.35">
      <c r="A33" t="s">
        <v>14641</v>
      </c>
      <c r="B33" t="s">
        <v>7042</v>
      </c>
    </row>
    <row r="34" spans="1:2" x14ac:dyDescent="0.35">
      <c r="A34" t="s">
        <v>17155</v>
      </c>
      <c r="B34" t="s">
        <v>7042</v>
      </c>
    </row>
    <row r="35" spans="1:2" x14ac:dyDescent="0.35">
      <c r="A35" t="s">
        <v>15637</v>
      </c>
      <c r="B35" t="s">
        <v>7042</v>
      </c>
    </row>
    <row r="36" spans="1:2" x14ac:dyDescent="0.35">
      <c r="A36" t="s">
        <v>18826</v>
      </c>
      <c r="B36" t="s">
        <v>7042</v>
      </c>
    </row>
    <row r="37" spans="1:2" x14ac:dyDescent="0.35">
      <c r="A37" t="s">
        <v>18176</v>
      </c>
      <c r="B37" t="s">
        <v>7042</v>
      </c>
    </row>
    <row r="38" spans="1:2" x14ac:dyDescent="0.35">
      <c r="A38" t="s">
        <v>16704</v>
      </c>
      <c r="B38" t="s">
        <v>7042</v>
      </c>
    </row>
    <row r="39" spans="1:2" x14ac:dyDescent="0.35">
      <c r="A39" t="s">
        <v>15122</v>
      </c>
      <c r="B39" t="s">
        <v>18827</v>
      </c>
    </row>
    <row r="40" spans="1:2" x14ac:dyDescent="0.35">
      <c r="A40" t="s">
        <v>17964</v>
      </c>
      <c r="B40" t="s">
        <v>18828</v>
      </c>
    </row>
    <row r="41" spans="1:2" x14ac:dyDescent="0.35">
      <c r="A41" t="s">
        <v>17430</v>
      </c>
      <c r="B41" t="s">
        <v>18829</v>
      </c>
    </row>
    <row r="42" spans="1:2" x14ac:dyDescent="0.35">
      <c r="A42" t="s">
        <v>16510</v>
      </c>
      <c r="B42" t="s">
        <v>7040</v>
      </c>
    </row>
    <row r="43" spans="1:2" x14ac:dyDescent="0.35">
      <c r="A43" t="s">
        <v>16457</v>
      </c>
      <c r="B43" t="s">
        <v>7040</v>
      </c>
    </row>
    <row r="44" spans="1:2" x14ac:dyDescent="0.35">
      <c r="A44" t="s">
        <v>16457</v>
      </c>
      <c r="B44" t="s">
        <v>7040</v>
      </c>
    </row>
    <row r="45" spans="1:2" x14ac:dyDescent="0.35">
      <c r="A45" t="s">
        <v>15253</v>
      </c>
      <c r="B45" t="s">
        <v>7040</v>
      </c>
    </row>
    <row r="46" spans="1:2" x14ac:dyDescent="0.35">
      <c r="A46" t="s">
        <v>16342</v>
      </c>
      <c r="B46" t="s">
        <v>7040</v>
      </c>
    </row>
    <row r="47" spans="1:2" x14ac:dyDescent="0.35">
      <c r="A47" t="s">
        <v>15112</v>
      </c>
      <c r="B47" t="s">
        <v>18830</v>
      </c>
    </row>
    <row r="48" spans="1:2" x14ac:dyDescent="0.35">
      <c r="A48" t="s">
        <v>18831</v>
      </c>
      <c r="B48" t="s">
        <v>18832</v>
      </c>
    </row>
    <row r="49" spans="1:2" x14ac:dyDescent="0.35">
      <c r="A49" t="s">
        <v>15106</v>
      </c>
      <c r="B49" t="s">
        <v>15106</v>
      </c>
    </row>
    <row r="50" spans="1:2" x14ac:dyDescent="0.35">
      <c r="A50" t="s">
        <v>18833</v>
      </c>
      <c r="B50" t="s">
        <v>7048</v>
      </c>
    </row>
    <row r="51" spans="1:2" x14ac:dyDescent="0.35">
      <c r="A51" t="s">
        <v>18834</v>
      </c>
      <c r="B51" t="s">
        <v>18835</v>
      </c>
    </row>
    <row r="52" spans="1:2" x14ac:dyDescent="0.35">
      <c r="A52" t="s">
        <v>14591</v>
      </c>
      <c r="B52" t="s">
        <v>18814</v>
      </c>
    </row>
    <row r="53" spans="1:2" x14ac:dyDescent="0.35">
      <c r="A53" t="s">
        <v>14591</v>
      </c>
      <c r="B53" t="s">
        <v>18814</v>
      </c>
    </row>
    <row r="54" spans="1:2" x14ac:dyDescent="0.35">
      <c r="A54" t="s">
        <v>18836</v>
      </c>
      <c r="B54" t="s">
        <v>18837</v>
      </c>
    </row>
    <row r="55" spans="1:2" x14ac:dyDescent="0.35">
      <c r="A55" t="s">
        <v>15138</v>
      </c>
      <c r="B55" t="s">
        <v>15138</v>
      </c>
    </row>
    <row r="56" spans="1:2" x14ac:dyDescent="0.35">
      <c r="A56" t="s">
        <v>17714</v>
      </c>
      <c r="B56" t="s">
        <v>18838</v>
      </c>
    </row>
    <row r="57" spans="1:2" x14ac:dyDescent="0.35">
      <c r="A57" t="s">
        <v>18839</v>
      </c>
      <c r="B57" t="s">
        <v>15030</v>
      </c>
    </row>
    <row r="58" spans="1:2" x14ac:dyDescent="0.35">
      <c r="A58" t="s">
        <v>18840</v>
      </c>
      <c r="B58" t="s">
        <v>17447</v>
      </c>
    </row>
    <row r="59" spans="1:2" x14ac:dyDescent="0.35">
      <c r="A59" t="s">
        <v>18841</v>
      </c>
      <c r="B59" t="s">
        <v>18842</v>
      </c>
    </row>
    <row r="60" spans="1:2" x14ac:dyDescent="0.35">
      <c r="A60" t="s">
        <v>18843</v>
      </c>
      <c r="B60" t="s">
        <v>18844</v>
      </c>
    </row>
    <row r="61" spans="1:2" x14ac:dyDescent="0.35">
      <c r="A61" t="s">
        <v>14649</v>
      </c>
      <c r="B61" t="s">
        <v>18845</v>
      </c>
    </row>
    <row r="62" spans="1:2" x14ac:dyDescent="0.35">
      <c r="A62" t="s">
        <v>18846</v>
      </c>
      <c r="B62" t="s">
        <v>18845</v>
      </c>
    </row>
    <row r="63" spans="1:2" x14ac:dyDescent="0.35">
      <c r="A63" t="s">
        <v>18847</v>
      </c>
      <c r="B63" t="s">
        <v>16388</v>
      </c>
    </row>
    <row r="64" spans="1:2" x14ac:dyDescent="0.35">
      <c r="A64" t="s">
        <v>18848</v>
      </c>
      <c r="B64" t="s">
        <v>18849</v>
      </c>
    </row>
    <row r="65" spans="1:2" x14ac:dyDescent="0.35">
      <c r="A65" t="s">
        <v>18095</v>
      </c>
      <c r="B65" t="s">
        <v>18850</v>
      </c>
    </row>
    <row r="66" spans="1:2" x14ac:dyDescent="0.35">
      <c r="A66" t="s">
        <v>18851</v>
      </c>
      <c r="B66" t="s">
        <v>18115</v>
      </c>
    </row>
    <row r="67" spans="1:2" x14ac:dyDescent="0.35">
      <c r="A67" t="s">
        <v>16083</v>
      </c>
      <c r="B67" t="s">
        <v>17821</v>
      </c>
    </row>
    <row r="68" spans="1:2" x14ac:dyDescent="0.35">
      <c r="A68" t="s">
        <v>18852</v>
      </c>
      <c r="B68" t="s">
        <v>18853</v>
      </c>
    </row>
    <row r="69" spans="1:2" x14ac:dyDescent="0.35">
      <c r="A69" t="s">
        <v>17591</v>
      </c>
      <c r="B69" t="s">
        <v>17591</v>
      </c>
    </row>
    <row r="70" spans="1:2" x14ac:dyDescent="0.35">
      <c r="A70" t="s">
        <v>17965</v>
      </c>
      <c r="B70" t="s">
        <v>17965</v>
      </c>
    </row>
    <row r="71" spans="1:2" x14ac:dyDescent="0.35">
      <c r="A71" t="s">
        <v>15193</v>
      </c>
      <c r="B71" t="s">
        <v>15193</v>
      </c>
    </row>
    <row r="72" spans="1:2" x14ac:dyDescent="0.35">
      <c r="A72" t="s">
        <v>16679</v>
      </c>
      <c r="B72" t="s">
        <v>16019</v>
      </c>
    </row>
    <row r="73" spans="1:2" x14ac:dyDescent="0.35">
      <c r="A73" t="s">
        <v>17510</v>
      </c>
      <c r="B73" t="s">
        <v>16019</v>
      </c>
    </row>
    <row r="74" spans="1:2" x14ac:dyDescent="0.35">
      <c r="A74" t="s">
        <v>15005</v>
      </c>
      <c r="B74" t="s">
        <v>16019</v>
      </c>
    </row>
    <row r="75" spans="1:2" x14ac:dyDescent="0.35">
      <c r="A75" t="s">
        <v>16429</v>
      </c>
      <c r="B75" t="s">
        <v>16019</v>
      </c>
    </row>
    <row r="76" spans="1:2" x14ac:dyDescent="0.35">
      <c r="A76" t="s">
        <v>16918</v>
      </c>
      <c r="B76" t="s">
        <v>18854</v>
      </c>
    </row>
    <row r="77" spans="1:2" x14ac:dyDescent="0.35">
      <c r="A77" t="s">
        <v>15456</v>
      </c>
      <c r="B77" t="s">
        <v>15456</v>
      </c>
    </row>
    <row r="78" spans="1:2" x14ac:dyDescent="0.35">
      <c r="A78" t="s">
        <v>18855</v>
      </c>
      <c r="B78" t="s">
        <v>18856</v>
      </c>
    </row>
    <row r="79" spans="1:2" x14ac:dyDescent="0.35">
      <c r="A79" t="s">
        <v>16770</v>
      </c>
      <c r="B79" t="s">
        <v>18857</v>
      </c>
    </row>
    <row r="80" spans="1:2" x14ac:dyDescent="0.35">
      <c r="A80" t="s">
        <v>16139</v>
      </c>
      <c r="B80" t="s">
        <v>17821</v>
      </c>
    </row>
    <row r="81" spans="1:2" x14ac:dyDescent="0.35">
      <c r="A81" t="s">
        <v>16332</v>
      </c>
      <c r="B81" t="s">
        <v>17821</v>
      </c>
    </row>
    <row r="82" spans="1:2" x14ac:dyDescent="0.35">
      <c r="A82" t="s">
        <v>16805</v>
      </c>
      <c r="B82" t="s">
        <v>17821</v>
      </c>
    </row>
    <row r="83" spans="1:2" x14ac:dyDescent="0.35">
      <c r="A83" t="s">
        <v>15877</v>
      </c>
      <c r="B83" t="s">
        <v>18858</v>
      </c>
    </row>
    <row r="84" spans="1:2" x14ac:dyDescent="0.35">
      <c r="A84" t="s">
        <v>14418</v>
      </c>
      <c r="B84" t="s">
        <v>18859</v>
      </c>
    </row>
    <row r="85" spans="1:2" x14ac:dyDescent="0.35">
      <c r="A85" t="s">
        <v>15118</v>
      </c>
      <c r="B85" t="s">
        <v>18814</v>
      </c>
    </row>
    <row r="86" spans="1:2" x14ac:dyDescent="0.35">
      <c r="A86" t="s">
        <v>17873</v>
      </c>
      <c r="B86" t="s">
        <v>18814</v>
      </c>
    </row>
    <row r="87" spans="1:2" x14ac:dyDescent="0.35">
      <c r="A87" t="s">
        <v>16427</v>
      </c>
      <c r="B87" t="s">
        <v>7042</v>
      </c>
    </row>
    <row r="88" spans="1:2" x14ac:dyDescent="0.35">
      <c r="A88" t="s">
        <v>18860</v>
      </c>
      <c r="B88" t="s">
        <v>18861</v>
      </c>
    </row>
    <row r="89" spans="1:2" x14ac:dyDescent="0.35">
      <c r="A89" t="s">
        <v>490</v>
      </c>
      <c r="B89" t="s">
        <v>490</v>
      </c>
    </row>
    <row r="90" spans="1:2" x14ac:dyDescent="0.35">
      <c r="A90" t="s">
        <v>17491</v>
      </c>
      <c r="B90" t="s">
        <v>18862</v>
      </c>
    </row>
    <row r="91" spans="1:2" x14ac:dyDescent="0.35">
      <c r="A91" t="s">
        <v>18115</v>
      </c>
      <c r="B91" t="s">
        <v>18863</v>
      </c>
    </row>
    <row r="92" spans="1:2" x14ac:dyDescent="0.35">
      <c r="A92" t="s">
        <v>15030</v>
      </c>
      <c r="B92" t="s">
        <v>15030</v>
      </c>
    </row>
    <row r="93" spans="1:2" x14ac:dyDescent="0.35">
      <c r="A93" t="s">
        <v>7048</v>
      </c>
      <c r="B93" t="s">
        <v>7048</v>
      </c>
    </row>
    <row r="94" spans="1:2" x14ac:dyDescent="0.35">
      <c r="A94" t="s">
        <v>14530</v>
      </c>
      <c r="B94" t="s">
        <v>18864</v>
      </c>
    </row>
    <row r="95" spans="1:2" x14ac:dyDescent="0.35">
      <c r="A95" t="s">
        <v>14975</v>
      </c>
      <c r="B95" t="s">
        <v>14975</v>
      </c>
    </row>
    <row r="96" spans="1:2" x14ac:dyDescent="0.35">
      <c r="A96" t="s">
        <v>7042</v>
      </c>
      <c r="B96" t="s">
        <v>7042</v>
      </c>
    </row>
    <row r="97" spans="1:2" x14ac:dyDescent="0.35">
      <c r="A97" t="s">
        <v>15173</v>
      </c>
      <c r="B97" t="s">
        <v>18810</v>
      </c>
    </row>
    <row r="98" spans="1:2" x14ac:dyDescent="0.35">
      <c r="A98" t="s">
        <v>18152</v>
      </c>
      <c r="B98" t="s">
        <v>18837</v>
      </c>
    </row>
    <row r="99" spans="1:2" x14ac:dyDescent="0.35">
      <c r="A99" t="s">
        <v>14951</v>
      </c>
      <c r="B99" t="s">
        <v>16019</v>
      </c>
    </row>
    <row r="100" spans="1:2" x14ac:dyDescent="0.35">
      <c r="A100" t="s">
        <v>14531</v>
      </c>
      <c r="B100" t="s">
        <v>18842</v>
      </c>
    </row>
    <row r="101" spans="1:2" x14ac:dyDescent="0.35">
      <c r="A101" t="s">
        <v>14350</v>
      </c>
      <c r="B101" t="s">
        <v>18835</v>
      </c>
    </row>
    <row r="102" spans="1:2" x14ac:dyDescent="0.35">
      <c r="A102" t="s">
        <v>14642</v>
      </c>
      <c r="B102" t="s">
        <v>18816</v>
      </c>
    </row>
    <row r="103" spans="1:2" x14ac:dyDescent="0.35">
      <c r="A103" t="s">
        <v>17447</v>
      </c>
      <c r="B103" t="s">
        <v>17447</v>
      </c>
    </row>
    <row r="104" spans="1:2" x14ac:dyDescent="0.35">
      <c r="A104" t="s">
        <v>14532</v>
      </c>
      <c r="B104" t="s">
        <v>18844</v>
      </c>
    </row>
    <row r="105" spans="1:2" x14ac:dyDescent="0.35">
      <c r="A105" t="s">
        <v>14643</v>
      </c>
      <c r="B105" t="s">
        <v>18856</v>
      </c>
    </row>
  </sheetData>
  <pageMargins left="0.7" right="0.7" top="0.75" bottom="0.75" header="0.3" footer="0.3"/>
  <pageSetup paperSize="9" orientation="portrait" horizontalDpi="300" verticalDpi="3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AE1942"/>
  <sheetViews>
    <sheetView tabSelected="1" topLeftCell="AB687" zoomScale="70" zoomScaleNormal="70" workbookViewId="0">
      <selection activeCell="AE705" sqref="AE705"/>
    </sheetView>
  </sheetViews>
  <sheetFormatPr defaultRowHeight="15" customHeight="1" x14ac:dyDescent="0.35"/>
  <cols>
    <col min="1" max="1" width="6.7265625" bestFit="1" customWidth="1"/>
    <col min="2" max="2" width="12.26953125" customWidth="1"/>
    <col min="3" max="3" width="13.7265625" bestFit="1" customWidth="1"/>
    <col min="4" max="4" width="19.453125" bestFit="1" customWidth="1"/>
    <col min="5" max="5" width="25.26953125" bestFit="1" customWidth="1"/>
    <col min="6" max="6" width="29.453125" bestFit="1" customWidth="1"/>
    <col min="7" max="7" width="35.81640625" bestFit="1" customWidth="1"/>
    <col min="8" max="8" width="50.54296875" customWidth="1"/>
    <col min="9" max="9" width="34.7265625" bestFit="1" customWidth="1"/>
    <col min="10" max="10" width="31.26953125" bestFit="1" customWidth="1"/>
    <col min="11" max="11" width="28.453125" customWidth="1"/>
    <col min="12" max="12" width="46.81640625" customWidth="1"/>
    <col min="13" max="13" width="38.81640625" customWidth="1"/>
    <col min="14" max="14" width="80.54296875" customWidth="1"/>
    <col min="15" max="15" width="20.81640625" customWidth="1"/>
    <col min="16" max="16" width="22.54296875" customWidth="1"/>
    <col min="17" max="17" width="14.81640625" customWidth="1"/>
    <col min="18" max="18" width="20.81640625" customWidth="1"/>
    <col min="19" max="19" width="50.81640625" customWidth="1"/>
    <col min="20" max="20" width="8.1796875" bestFit="1" customWidth="1"/>
    <col min="21" max="21" width="39" customWidth="1"/>
    <col min="22" max="22" width="43.7265625" customWidth="1"/>
    <col min="23" max="23" width="5.7265625" customWidth="1"/>
    <col min="24" max="24" width="11" customWidth="1"/>
    <col min="25" max="25" width="35.26953125" customWidth="1"/>
    <col min="26" max="26" width="18.26953125" customWidth="1"/>
    <col min="27" max="27" width="30.1796875" customWidth="1"/>
    <col min="28" max="28" width="66" customWidth="1"/>
    <col min="29" max="29" width="16.54296875" customWidth="1"/>
    <col min="30" max="30" width="9.54296875" customWidth="1"/>
    <col min="31" max="31" width="10.26953125" bestFit="1" customWidth="1"/>
    <col min="32" max="32" width="11.7265625" bestFit="1" customWidth="1"/>
    <col min="33" max="33" width="13.54296875" bestFit="1" customWidth="1"/>
    <col min="34" max="34" width="19.453125" bestFit="1" customWidth="1"/>
    <col min="35" max="35" width="25.54296875" bestFit="1" customWidth="1"/>
    <col min="36" max="36" width="29.54296875" bestFit="1" customWidth="1"/>
    <col min="37" max="37" width="35.81640625" bestFit="1" customWidth="1"/>
    <col min="38" max="38" width="32.453125" bestFit="1" customWidth="1"/>
    <col min="39" max="39" width="34.54296875" bestFit="1" customWidth="1"/>
    <col min="40" max="40" width="31.7265625" bestFit="1" customWidth="1"/>
    <col min="41" max="41" width="20.81640625" bestFit="1" customWidth="1"/>
    <col min="42" max="42" width="35.81640625" bestFit="1" customWidth="1"/>
    <col min="43" max="45" width="80.81640625" bestFit="1" customWidth="1"/>
    <col min="46" max="46" width="15" bestFit="1" customWidth="1"/>
    <col min="47" max="48" width="80.81640625" bestFit="1" customWidth="1"/>
    <col min="49" max="49" width="11.1796875" bestFit="1" customWidth="1"/>
    <col min="50" max="50" width="60.81640625" bestFit="1" customWidth="1"/>
    <col min="51" max="51" width="43.54296875" bestFit="1" customWidth="1"/>
    <col min="52" max="53" width="11.1796875" bestFit="1" customWidth="1"/>
    <col min="54" max="54" width="34.26953125" bestFit="1" customWidth="1"/>
    <col min="55" max="55" width="18.453125" bestFit="1" customWidth="1"/>
    <col min="56" max="56" width="28.7265625" bestFit="1" customWidth="1"/>
    <col min="57" max="57" width="66.26953125" bestFit="1" customWidth="1"/>
    <col min="58" max="58" width="58.453125" bestFit="1" customWidth="1"/>
  </cols>
  <sheetData>
    <row r="1" spans="1:31" ht="14.5" x14ac:dyDescent="0.35">
      <c r="A1" t="s">
        <v>18865</v>
      </c>
      <c r="B1" t="s">
        <v>3209</v>
      </c>
      <c r="C1" t="s">
        <v>18866</v>
      </c>
      <c r="D1" t="s">
        <v>17921</v>
      </c>
      <c r="E1" t="s">
        <v>18867</v>
      </c>
      <c r="F1" t="s">
        <v>18868</v>
      </c>
      <c r="G1" t="s">
        <v>17912</v>
      </c>
      <c r="H1" t="s">
        <v>18869</v>
      </c>
      <c r="I1" t="s">
        <v>18870</v>
      </c>
      <c r="J1" t="s">
        <v>18871</v>
      </c>
      <c r="K1" t="s">
        <v>18872</v>
      </c>
      <c r="L1" t="s">
        <v>18873</v>
      </c>
      <c r="M1" t="s">
        <v>18874</v>
      </c>
      <c r="N1" t="s">
        <v>18875</v>
      </c>
      <c r="O1" t="s">
        <v>6263</v>
      </c>
      <c r="P1" t="s">
        <v>696</v>
      </c>
      <c r="Q1" t="s">
        <v>18876</v>
      </c>
      <c r="R1" t="s">
        <v>18877</v>
      </c>
      <c r="S1" t="s">
        <v>18878</v>
      </c>
      <c r="T1" t="s">
        <v>18879</v>
      </c>
      <c r="U1" t="s">
        <v>18880</v>
      </c>
      <c r="V1" t="s">
        <v>18881</v>
      </c>
      <c r="W1" t="s">
        <v>18882</v>
      </c>
      <c r="X1" t="s">
        <v>18883</v>
      </c>
      <c r="Y1" t="s">
        <v>18884</v>
      </c>
      <c r="Z1" t="s">
        <v>18885</v>
      </c>
      <c r="AA1" t="s">
        <v>18886</v>
      </c>
      <c r="AB1" t="s">
        <v>2239</v>
      </c>
      <c r="AC1" t="s">
        <v>18887</v>
      </c>
      <c r="AD1" t="s">
        <v>18888</v>
      </c>
      <c r="AE1" t="s">
        <v>18889</v>
      </c>
    </row>
    <row r="2" spans="1:31" ht="14.5" x14ac:dyDescent="0.35">
      <c r="A2" t="s">
        <v>2164</v>
      </c>
      <c r="B2" t="s">
        <v>18890</v>
      </c>
      <c r="C2" t="s">
        <v>1174</v>
      </c>
      <c r="D2" t="s">
        <v>2164</v>
      </c>
      <c r="E2" t="s">
        <v>2164</v>
      </c>
      <c r="F2" t="s">
        <v>2164</v>
      </c>
      <c r="G2" t="s">
        <v>2164</v>
      </c>
      <c r="H2" t="s">
        <v>2164</v>
      </c>
      <c r="I2" t="s">
        <v>2164</v>
      </c>
      <c r="J2" t="s">
        <v>2164</v>
      </c>
      <c r="K2" t="s">
        <v>2164</v>
      </c>
      <c r="M2" t="str" cm="1">
        <f t="array" ref="M2">LOOKUP(2,1/(C2:L2&lt;&gt;""),C2:L2)</f>
        <v>Species</v>
      </c>
      <c r="N2" t="s">
        <v>2164</v>
      </c>
      <c r="O2" t="s">
        <v>18891</v>
      </c>
      <c r="P2" t="s">
        <v>2164</v>
      </c>
      <c r="Q2" t="s">
        <v>2164</v>
      </c>
      <c r="R2" t="s">
        <v>18892</v>
      </c>
      <c r="S2" t="s">
        <v>18893</v>
      </c>
      <c r="T2" t="s">
        <v>2164</v>
      </c>
      <c r="U2" t="s">
        <v>2164</v>
      </c>
      <c r="V2" t="s">
        <v>18892</v>
      </c>
      <c r="W2" t="s">
        <v>2164</v>
      </c>
      <c r="X2" t="s">
        <v>2164</v>
      </c>
      <c r="Y2" t="s">
        <v>2164</v>
      </c>
      <c r="Z2" t="s">
        <v>2164</v>
      </c>
      <c r="AA2" t="s">
        <v>2164</v>
      </c>
      <c r="AB2" t="s">
        <v>2164</v>
      </c>
      <c r="AC2" t="s">
        <v>2164</v>
      </c>
      <c r="AD2" t="str">
        <f>IFERROR(IF(COUNTIF(C2:L2,"Feed Ingredient")&gt;0,INDEX(ani_diet!V:V,MATCH(M2,ani_diet!F:F,0)),""),"")</f>
        <v/>
      </c>
      <c r="AE2" s="130" t="b">
        <f>IF(IFERROR(IF(MATCH("Feed Ingredient", AOM[[#This Row],[L1]:[L10]],0)&gt;0, TRUE, FALSE), FALSE)=TRUE,IFERROR(VLOOKUP(M2, ani_diet!E:E, 1, FALSE), "No Match"),FALSE)</f>
        <v>0</v>
      </c>
    </row>
    <row r="3" spans="1:31" ht="14.5" x14ac:dyDescent="0.35">
      <c r="A3" t="s">
        <v>2164</v>
      </c>
      <c r="B3" t="s">
        <v>18894</v>
      </c>
      <c r="C3" t="s">
        <v>1174</v>
      </c>
      <c r="D3" t="s">
        <v>7341</v>
      </c>
      <c r="E3" t="s">
        <v>2164</v>
      </c>
      <c r="F3" t="s">
        <v>2164</v>
      </c>
      <c r="G3" t="s">
        <v>2164</v>
      </c>
      <c r="H3" t="s">
        <v>2164</v>
      </c>
      <c r="I3" t="s">
        <v>2164</v>
      </c>
      <c r="J3" t="s">
        <v>2164</v>
      </c>
      <c r="K3" t="s">
        <v>2164</v>
      </c>
      <c r="M3" t="str" cm="1">
        <f t="array" ref="M3">LOOKUP(2,1/(C3:L3&lt;&gt;""),C3:L3)</f>
        <v>Animal</v>
      </c>
      <c r="N3" t="s">
        <v>2164</v>
      </c>
      <c r="O3" t="s">
        <v>18895</v>
      </c>
      <c r="P3" t="s">
        <v>2164</v>
      </c>
      <c r="Q3" t="s">
        <v>2164</v>
      </c>
      <c r="R3" t="s">
        <v>18896</v>
      </c>
      <c r="S3" t="s">
        <v>2164</v>
      </c>
      <c r="T3" t="s">
        <v>2164</v>
      </c>
      <c r="U3" t="s">
        <v>2164</v>
      </c>
      <c r="V3" t="s">
        <v>2164</v>
      </c>
      <c r="W3" t="s">
        <v>2164</v>
      </c>
      <c r="X3" t="s">
        <v>2164</v>
      </c>
      <c r="Y3" t="s">
        <v>2164</v>
      </c>
      <c r="Z3" t="s">
        <v>2164</v>
      </c>
      <c r="AA3" t="s">
        <v>2164</v>
      </c>
      <c r="AB3" t="s">
        <v>2164</v>
      </c>
      <c r="AC3" t="s">
        <v>2164</v>
      </c>
      <c r="AD3" t="str">
        <f>IFERROR(IF(COUNTIF(C3:L3,"Feed Ingredient")&gt;0,INDEX(ani_diet!V:V,MATCH(M3,ani_diet!F:F,0)),""),"")</f>
        <v/>
      </c>
      <c r="AE3" s="130" t="b">
        <f>IF(IFERROR(IF(MATCH("Feed Ingredient", AOM[[#This Row],[L1]:[L10]],0)&gt;0, TRUE, FALSE), FALSE)=TRUE,IFERROR(VLOOKUP(M3, ani_diet!E:E, 1, FALSE), "No Match"),FALSE)</f>
        <v>0</v>
      </c>
    </row>
    <row r="4" spans="1:31" ht="14.5" x14ac:dyDescent="0.35">
      <c r="A4" t="s">
        <v>2164</v>
      </c>
      <c r="B4" t="s">
        <v>18897</v>
      </c>
      <c r="C4" t="s">
        <v>1174</v>
      </c>
      <c r="D4" t="s">
        <v>7341</v>
      </c>
      <c r="E4" t="s">
        <v>18898</v>
      </c>
      <c r="F4" t="s">
        <v>2164</v>
      </c>
      <c r="G4" t="s">
        <v>2164</v>
      </c>
      <c r="H4" t="s">
        <v>2164</v>
      </c>
      <c r="I4" t="s">
        <v>2164</v>
      </c>
      <c r="J4" t="s">
        <v>2164</v>
      </c>
      <c r="K4" t="s">
        <v>2164</v>
      </c>
      <c r="M4" t="str" cm="1">
        <f t="array" ref="M4">LOOKUP(2,1/(C4:L4&lt;&gt;""),C4:L4)</f>
        <v>Terrestrial</v>
      </c>
      <c r="N4" t="s">
        <v>18899</v>
      </c>
      <c r="O4" t="s">
        <v>18900</v>
      </c>
      <c r="P4" t="s">
        <v>18901</v>
      </c>
      <c r="Q4" t="s">
        <v>2164</v>
      </c>
      <c r="R4" t="s">
        <v>18902</v>
      </c>
      <c r="S4" t="s">
        <v>2164</v>
      </c>
      <c r="T4" t="s">
        <v>2164</v>
      </c>
      <c r="U4" t="s">
        <v>2164</v>
      </c>
      <c r="V4" t="s">
        <v>2164</v>
      </c>
      <c r="W4" t="s">
        <v>2164</v>
      </c>
      <c r="X4" t="s">
        <v>2164</v>
      </c>
      <c r="Y4" t="s">
        <v>2164</v>
      </c>
      <c r="Z4" t="s">
        <v>2164</v>
      </c>
      <c r="AA4" t="s">
        <v>2164</v>
      </c>
      <c r="AB4" t="s">
        <v>2164</v>
      </c>
      <c r="AC4" t="s">
        <v>2164</v>
      </c>
      <c r="AD4" t="str">
        <f>IFERROR(IF(COUNTIF(C4:L4,"Feed Ingredient")&gt;0,INDEX(ani_diet!V:V,MATCH(M4,ani_diet!F:F,0)),""),"")</f>
        <v/>
      </c>
      <c r="AE4" s="130" t="b">
        <f>IF(IFERROR(IF(MATCH("Feed Ingredient", AOM[[#This Row],[L1]:[L10]],0)&gt;0, TRUE, FALSE), FALSE)=TRUE,IFERROR(VLOOKUP(M4, ani_diet!E:E, 1, FALSE), "No Match"),FALSE)</f>
        <v>0</v>
      </c>
    </row>
    <row r="5" spans="1:31" ht="14.5" x14ac:dyDescent="0.35">
      <c r="A5" t="s">
        <v>2164</v>
      </c>
      <c r="B5" t="s">
        <v>18903</v>
      </c>
      <c r="C5" t="s">
        <v>1174</v>
      </c>
      <c r="D5" t="s">
        <v>7341</v>
      </c>
      <c r="E5" t="s">
        <v>18898</v>
      </c>
      <c r="F5" t="s">
        <v>18904</v>
      </c>
      <c r="G5" t="s">
        <v>2164</v>
      </c>
      <c r="H5" t="s">
        <v>2164</v>
      </c>
      <c r="I5" t="s">
        <v>2164</v>
      </c>
      <c r="J5" t="s">
        <v>2164</v>
      </c>
      <c r="K5" t="s">
        <v>2164</v>
      </c>
      <c r="M5" t="str" cm="1">
        <f t="array" ref="M5">LOOKUP(2,1/(C5:L5&lt;&gt;""),C5:L5)</f>
        <v>Mammal</v>
      </c>
      <c r="N5" t="s">
        <v>2164</v>
      </c>
      <c r="O5" t="s">
        <v>18905</v>
      </c>
      <c r="P5" t="s">
        <v>2164</v>
      </c>
      <c r="Q5" t="s">
        <v>2164</v>
      </c>
      <c r="R5" t="s">
        <v>18906</v>
      </c>
      <c r="S5" t="s">
        <v>2164</v>
      </c>
      <c r="T5" t="s">
        <v>2164</v>
      </c>
      <c r="U5" t="s">
        <v>18907</v>
      </c>
      <c r="V5" t="s">
        <v>18908</v>
      </c>
      <c r="W5" t="s">
        <v>2164</v>
      </c>
      <c r="X5" t="s">
        <v>2164</v>
      </c>
      <c r="Y5" t="s">
        <v>2164</v>
      </c>
      <c r="Z5" t="s">
        <v>2164</v>
      </c>
      <c r="AA5" t="s">
        <v>2164</v>
      </c>
      <c r="AB5" t="s">
        <v>2164</v>
      </c>
      <c r="AC5" t="s">
        <v>2164</v>
      </c>
      <c r="AD5" t="str">
        <f>IFERROR(IF(COUNTIF(C5:L5,"Feed Ingredient")&gt;0,INDEX(ani_diet!V:V,MATCH(M5,ani_diet!F:F,0)),""),"")</f>
        <v/>
      </c>
      <c r="AE5" s="130" t="b">
        <f>IF(IFERROR(IF(MATCH("Feed Ingredient", AOM[[#This Row],[L1]:[L10]],0)&gt;0, TRUE, FALSE), FALSE)=TRUE,IFERROR(VLOOKUP(M5, ani_diet!E:E, 1, FALSE), "No Match"),FALSE)</f>
        <v>0</v>
      </c>
    </row>
    <row r="6" spans="1:31" ht="14.5" x14ac:dyDescent="0.35">
      <c r="A6" t="s">
        <v>2164</v>
      </c>
      <c r="B6" t="s">
        <v>18909</v>
      </c>
      <c r="C6" t="s">
        <v>1174</v>
      </c>
      <c r="D6" t="s">
        <v>7341</v>
      </c>
      <c r="E6" t="s">
        <v>18898</v>
      </c>
      <c r="F6" t="s">
        <v>18904</v>
      </c>
      <c r="G6" t="s">
        <v>8759</v>
      </c>
      <c r="H6" t="s">
        <v>2164</v>
      </c>
      <c r="I6" t="s">
        <v>2164</v>
      </c>
      <c r="J6" t="s">
        <v>2164</v>
      </c>
      <c r="K6" t="s">
        <v>2164</v>
      </c>
      <c r="M6" t="str" cm="1">
        <f t="array" ref="M6">LOOKUP(2,1/(C6:L6&lt;&gt;""),C6:L6)</f>
        <v>Bovine</v>
      </c>
      <c r="N6" t="s">
        <v>2164</v>
      </c>
      <c r="O6" t="s">
        <v>18910</v>
      </c>
      <c r="P6" t="s">
        <v>2164</v>
      </c>
      <c r="Q6" t="s">
        <v>2164</v>
      </c>
      <c r="R6" t="s">
        <v>18911</v>
      </c>
      <c r="S6" t="s">
        <v>2164</v>
      </c>
      <c r="T6" t="s">
        <v>2164</v>
      </c>
      <c r="U6" t="s">
        <v>18912</v>
      </c>
      <c r="V6" t="s">
        <v>18913</v>
      </c>
      <c r="W6" t="s">
        <v>2164</v>
      </c>
      <c r="X6" t="s">
        <v>2164</v>
      </c>
      <c r="Y6" t="s">
        <v>18914</v>
      </c>
      <c r="Z6" t="s">
        <v>2164</v>
      </c>
      <c r="AA6" t="s">
        <v>2164</v>
      </c>
      <c r="AB6" t="s">
        <v>2164</v>
      </c>
      <c r="AC6" t="s">
        <v>2164</v>
      </c>
      <c r="AD6" t="str">
        <f>IFERROR(IF(COUNTIF(C6:L6,"Feed Ingredient")&gt;0,INDEX(ani_diet!V:V,MATCH(M6,ani_diet!F:F,0)),""),"")</f>
        <v/>
      </c>
      <c r="AE6" s="130" t="b">
        <f>IF(IFERROR(IF(MATCH("Feed Ingredient", AOM[[#This Row],[L1]:[L10]],0)&gt;0, TRUE, FALSE), FALSE)=TRUE,IFERROR(VLOOKUP(M6, ani_diet!E:E, 1, FALSE), "No Match"),FALSE)</f>
        <v>0</v>
      </c>
    </row>
    <row r="7" spans="1:31" ht="14.5" x14ac:dyDescent="0.35">
      <c r="A7" t="s">
        <v>2164</v>
      </c>
      <c r="B7" t="s">
        <v>18915</v>
      </c>
      <c r="C7" t="s">
        <v>1174</v>
      </c>
      <c r="D7" t="s">
        <v>7341</v>
      </c>
      <c r="E7" t="s">
        <v>18898</v>
      </c>
      <c r="F7" t="s">
        <v>18904</v>
      </c>
      <c r="G7" t="s">
        <v>8788</v>
      </c>
      <c r="H7" t="s">
        <v>2164</v>
      </c>
      <c r="I7" t="s">
        <v>2164</v>
      </c>
      <c r="J7" t="s">
        <v>2164</v>
      </c>
      <c r="K7" t="s">
        <v>2164</v>
      </c>
      <c r="M7" t="str" cm="1">
        <f t="array" ref="M7">LOOKUP(2,1/(C7:L7&lt;&gt;""),C7:L7)</f>
        <v>Caprine</v>
      </c>
      <c r="N7" t="s">
        <v>18916</v>
      </c>
      <c r="O7" t="s">
        <v>18917</v>
      </c>
      <c r="P7" t="s">
        <v>2164</v>
      </c>
      <c r="Q7" t="s">
        <v>2164</v>
      </c>
      <c r="R7" t="s">
        <v>18918</v>
      </c>
      <c r="S7" t="s">
        <v>2164</v>
      </c>
      <c r="T7" t="s">
        <v>2164</v>
      </c>
      <c r="U7" t="s">
        <v>18919</v>
      </c>
      <c r="V7" t="s">
        <v>18920</v>
      </c>
      <c r="W7" t="s">
        <v>2164</v>
      </c>
      <c r="X7" t="s">
        <v>2164</v>
      </c>
      <c r="Y7" t="s">
        <v>18921</v>
      </c>
      <c r="Z7" t="s">
        <v>2164</v>
      </c>
      <c r="AA7" t="s">
        <v>2164</v>
      </c>
      <c r="AB7" t="s">
        <v>2164</v>
      </c>
      <c r="AC7" t="s">
        <v>2164</v>
      </c>
      <c r="AD7" t="str">
        <f>IFERROR(IF(COUNTIF(C7:L7,"Feed Ingredient")&gt;0,INDEX(ani_diet!V:V,MATCH(M7,ani_diet!F:F,0)),""),"")</f>
        <v/>
      </c>
      <c r="AE7" s="130" t="b">
        <f>IF(IFERROR(IF(MATCH("Feed Ingredient", AOM[[#This Row],[L1]:[L10]],0)&gt;0, TRUE, FALSE), FALSE)=TRUE,IFERROR(VLOOKUP(M7, ani_diet!E:E, 1, FALSE), "No Match"),FALSE)</f>
        <v>0</v>
      </c>
    </row>
    <row r="8" spans="1:31" ht="14.5" x14ac:dyDescent="0.35">
      <c r="A8" t="s">
        <v>2164</v>
      </c>
      <c r="B8" t="s">
        <v>18922</v>
      </c>
      <c r="C8" t="s">
        <v>1174</v>
      </c>
      <c r="D8" t="s">
        <v>7341</v>
      </c>
      <c r="E8" t="s">
        <v>18898</v>
      </c>
      <c r="F8" t="s">
        <v>18904</v>
      </c>
      <c r="G8" t="s">
        <v>10620</v>
      </c>
      <c r="H8" t="s">
        <v>2164</v>
      </c>
      <c r="I8" t="s">
        <v>2164</v>
      </c>
      <c r="J8" t="s">
        <v>2164</v>
      </c>
      <c r="K8" t="s">
        <v>2164</v>
      </c>
      <c r="M8" t="str" cm="1">
        <f t="array" ref="M8">LOOKUP(2,1/(C8:L8&lt;&gt;""),C8:L8)</f>
        <v>Rodent</v>
      </c>
      <c r="O8" t="s">
        <v>18923</v>
      </c>
      <c r="P8" t="s">
        <v>2164</v>
      </c>
      <c r="Q8" t="s">
        <v>2164</v>
      </c>
      <c r="R8" t="s">
        <v>18924</v>
      </c>
      <c r="S8" t="s">
        <v>2164</v>
      </c>
      <c r="T8" t="s">
        <v>2164</v>
      </c>
      <c r="U8" t="s">
        <v>18925</v>
      </c>
      <c r="V8" t="s">
        <v>18926</v>
      </c>
      <c r="W8" t="s">
        <v>2164</v>
      </c>
      <c r="X8" t="s">
        <v>2164</v>
      </c>
      <c r="Y8" t="s">
        <v>18927</v>
      </c>
      <c r="Z8" t="s">
        <v>2164</v>
      </c>
      <c r="AA8" t="s">
        <v>2164</v>
      </c>
      <c r="AB8" t="s">
        <v>2164</v>
      </c>
      <c r="AC8" t="s">
        <v>2164</v>
      </c>
      <c r="AD8" t="str">
        <f>IFERROR(IF(COUNTIF(C8:L8,"Feed Ingredient")&gt;0,INDEX(ani_diet!V:V,MATCH(M8,ani_diet!F:F,0)),""),"")</f>
        <v/>
      </c>
      <c r="AE8" s="130" t="b">
        <f>IF(IFERROR(IF(MATCH("Feed Ingredient", AOM[[#This Row],[L1]:[L10]],0)&gt;0, TRUE, FALSE), FALSE)=TRUE,IFERROR(VLOOKUP(M8, ani_diet!E:E, 1, FALSE), "No Match"),FALSE)</f>
        <v>0</v>
      </c>
    </row>
    <row r="9" spans="1:31" ht="14.5" x14ac:dyDescent="0.35">
      <c r="A9" t="s">
        <v>2164</v>
      </c>
      <c r="B9" t="s">
        <v>18928</v>
      </c>
      <c r="C9" t="s">
        <v>1174</v>
      </c>
      <c r="D9" t="s">
        <v>7341</v>
      </c>
      <c r="E9" t="s">
        <v>18898</v>
      </c>
      <c r="F9" t="s">
        <v>18904</v>
      </c>
      <c r="G9" t="s">
        <v>9344</v>
      </c>
      <c r="H9" t="s">
        <v>2164</v>
      </c>
      <c r="I9" t="s">
        <v>2164</v>
      </c>
      <c r="J9" t="s">
        <v>2164</v>
      </c>
      <c r="K9" t="s">
        <v>2164</v>
      </c>
      <c r="M9" t="str" cm="1">
        <f t="array" ref="M9">LOOKUP(2,1/(C9:L9&lt;&gt;""),C9:L9)</f>
        <v>Equine</v>
      </c>
      <c r="O9" t="s">
        <v>18929</v>
      </c>
      <c r="P9" t="s">
        <v>2164</v>
      </c>
      <c r="Q9" t="s">
        <v>2164</v>
      </c>
      <c r="R9" t="s">
        <v>18930</v>
      </c>
      <c r="S9" t="s">
        <v>2164</v>
      </c>
      <c r="T9" t="s">
        <v>2164</v>
      </c>
      <c r="U9" t="s">
        <v>18931</v>
      </c>
      <c r="V9" t="s">
        <v>18932</v>
      </c>
      <c r="W9" t="s">
        <v>2164</v>
      </c>
      <c r="X9" t="s">
        <v>2164</v>
      </c>
      <c r="Y9" t="s">
        <v>18933</v>
      </c>
      <c r="Z9" t="s">
        <v>2164</v>
      </c>
      <c r="AA9" t="s">
        <v>2164</v>
      </c>
      <c r="AB9" t="s">
        <v>2164</v>
      </c>
      <c r="AC9" t="s">
        <v>2164</v>
      </c>
      <c r="AD9" t="str">
        <f>IFERROR(IF(COUNTIF(C9:L9,"Feed Ingredient")&gt;0,INDEX(ani_diet!V:V,MATCH(M9,ani_diet!F:F,0)),""),"")</f>
        <v/>
      </c>
      <c r="AE9" s="130" t="b">
        <f>IF(IFERROR(IF(MATCH("Feed Ingredient", AOM[[#This Row],[L1]:[L10]],0)&gt;0, TRUE, FALSE), FALSE)=TRUE,IFERROR(VLOOKUP(M9, ani_diet!E:E, 1, FALSE), "No Match"),FALSE)</f>
        <v>0</v>
      </c>
    </row>
    <row r="10" spans="1:31" ht="14.5" x14ac:dyDescent="0.35">
      <c r="A10" t="s">
        <v>2164</v>
      </c>
      <c r="B10" t="s">
        <v>18934</v>
      </c>
      <c r="C10" t="s">
        <v>1174</v>
      </c>
      <c r="D10" t="s">
        <v>7341</v>
      </c>
      <c r="E10" t="s">
        <v>18898</v>
      </c>
      <c r="F10" t="s">
        <v>18904</v>
      </c>
      <c r="G10" t="s">
        <v>8759</v>
      </c>
      <c r="H10" t="s">
        <v>8761</v>
      </c>
      <c r="I10" t="s">
        <v>2164</v>
      </c>
      <c r="J10" t="s">
        <v>2164</v>
      </c>
      <c r="K10" t="s">
        <v>2164</v>
      </c>
      <c r="M10" t="str" cm="1">
        <f t="array" ref="M10">LOOKUP(2,1/(C10:L10&lt;&gt;""),C10:L10)</f>
        <v>Buffalo</v>
      </c>
      <c r="N10" t="s">
        <v>18935</v>
      </c>
      <c r="O10" t="s">
        <v>2164</v>
      </c>
      <c r="P10" t="s">
        <v>2164</v>
      </c>
      <c r="Q10" t="s">
        <v>2164</v>
      </c>
      <c r="R10" t="s">
        <v>18936</v>
      </c>
      <c r="S10" t="s">
        <v>2164</v>
      </c>
      <c r="T10" t="s">
        <v>2164</v>
      </c>
      <c r="U10" t="s">
        <v>8764</v>
      </c>
      <c r="V10" t="s">
        <v>18937</v>
      </c>
      <c r="W10" t="s">
        <v>2164</v>
      </c>
      <c r="X10" t="s">
        <v>2164</v>
      </c>
      <c r="Y10" t="s">
        <v>8758</v>
      </c>
      <c r="Z10" t="s">
        <v>2164</v>
      </c>
      <c r="AA10" t="s">
        <v>2164</v>
      </c>
      <c r="AB10" t="s">
        <v>2164</v>
      </c>
      <c r="AC10" t="s">
        <v>2164</v>
      </c>
      <c r="AD10" t="str">
        <f>IFERROR(IF(COUNTIF(C10:L10,"Feed Ingredient")&gt;0,INDEX(ani_diet!V:V,MATCH(M10,ani_diet!F:F,0)),""),"")</f>
        <v/>
      </c>
      <c r="AE10" s="130" t="b">
        <f>IF(IFERROR(IF(MATCH("Feed Ingredient", AOM[[#This Row],[L1]:[L10]],0)&gt;0, TRUE, FALSE), FALSE)=TRUE,IFERROR(VLOOKUP(M10, ani_diet!E:E, 1, FALSE), "No Match"),FALSE)</f>
        <v>0</v>
      </c>
    </row>
    <row r="11" spans="1:31" ht="14.5" x14ac:dyDescent="0.35">
      <c r="A11" t="s">
        <v>2164</v>
      </c>
      <c r="B11" t="s">
        <v>18938</v>
      </c>
      <c r="C11" t="s">
        <v>1174</v>
      </c>
      <c r="D11" t="s">
        <v>7341</v>
      </c>
      <c r="E11" t="s">
        <v>18898</v>
      </c>
      <c r="F11" t="s">
        <v>18904</v>
      </c>
      <c r="G11" t="s">
        <v>8780</v>
      </c>
      <c r="H11" t="s">
        <v>18939</v>
      </c>
      <c r="I11" t="s">
        <v>2164</v>
      </c>
      <c r="J11" t="s">
        <v>2164</v>
      </c>
      <c r="K11" t="s">
        <v>2164</v>
      </c>
      <c r="M11" t="str" cm="1">
        <f t="array" ref="M11">LOOKUP(2,1/(C11:L11&lt;&gt;""),C11:L11)</f>
        <v>Dromedary</v>
      </c>
      <c r="N11" t="s">
        <v>18940</v>
      </c>
      <c r="O11" t="s">
        <v>18941</v>
      </c>
      <c r="P11" t="s">
        <v>2164</v>
      </c>
      <c r="Q11" t="s">
        <v>2164</v>
      </c>
      <c r="R11" t="s">
        <v>18942</v>
      </c>
      <c r="S11" t="s">
        <v>2164</v>
      </c>
      <c r="T11" t="s">
        <v>2164</v>
      </c>
      <c r="U11" t="s">
        <v>8781</v>
      </c>
      <c r="V11" t="s">
        <v>18942</v>
      </c>
      <c r="W11" t="s">
        <v>2164</v>
      </c>
      <c r="X11" t="s">
        <v>2164</v>
      </c>
      <c r="Y11" t="s">
        <v>18943</v>
      </c>
      <c r="Z11" t="s">
        <v>2164</v>
      </c>
      <c r="AA11" t="s">
        <v>2164</v>
      </c>
      <c r="AB11" t="s">
        <v>2164</v>
      </c>
      <c r="AC11" t="s">
        <v>2164</v>
      </c>
      <c r="AD11" t="str">
        <f>IFERROR(IF(COUNTIF(C11:L11,"Feed Ingredient")&gt;0,INDEX(ani_diet!V:V,MATCH(M11,ani_diet!F:F,0)),""),"")</f>
        <v/>
      </c>
      <c r="AE11" s="130" t="b">
        <f>IF(IFERROR(IF(MATCH("Feed Ingredient", AOM[[#This Row],[L1]:[L10]],0)&gt;0, TRUE, FALSE), FALSE)=TRUE,IFERROR(VLOOKUP(M11, ani_diet!E:E, 1, FALSE), "No Match"),FALSE)</f>
        <v>0</v>
      </c>
    </row>
    <row r="12" spans="1:31" ht="14.5" x14ac:dyDescent="0.35">
      <c r="A12" t="s">
        <v>2164</v>
      </c>
      <c r="B12" t="s">
        <v>18944</v>
      </c>
      <c r="C12" t="s">
        <v>1174</v>
      </c>
      <c r="D12" t="s">
        <v>7341</v>
      </c>
      <c r="E12" t="s">
        <v>18898</v>
      </c>
      <c r="F12" t="s">
        <v>18904</v>
      </c>
      <c r="G12" t="s">
        <v>8780</v>
      </c>
      <c r="H12" t="s">
        <v>2164</v>
      </c>
      <c r="I12" t="s">
        <v>2164</v>
      </c>
      <c r="J12" t="s">
        <v>2164</v>
      </c>
      <c r="K12" t="s">
        <v>2164</v>
      </c>
      <c r="M12" t="str" cm="1">
        <f t="array" ref="M12">LOOKUP(2,1/(C12:L12&lt;&gt;""),C12:L12)</f>
        <v>Camel</v>
      </c>
      <c r="N12" t="s">
        <v>8777</v>
      </c>
      <c r="O12" t="s">
        <v>18945</v>
      </c>
      <c r="P12" t="s">
        <v>2164</v>
      </c>
      <c r="Q12" t="s">
        <v>2164</v>
      </c>
      <c r="R12" t="s">
        <v>18946</v>
      </c>
      <c r="S12" t="s">
        <v>2164</v>
      </c>
      <c r="T12" t="s">
        <v>2164</v>
      </c>
      <c r="U12" t="s">
        <v>18947</v>
      </c>
      <c r="V12" t="s">
        <v>18948</v>
      </c>
      <c r="W12" t="s">
        <v>2164</v>
      </c>
      <c r="X12" t="s">
        <v>2164</v>
      </c>
      <c r="Y12" t="s">
        <v>18949</v>
      </c>
      <c r="Z12" t="s">
        <v>2164</v>
      </c>
      <c r="AA12" t="s">
        <v>2164</v>
      </c>
      <c r="AB12" t="s">
        <v>2164</v>
      </c>
      <c r="AC12" t="s">
        <v>2164</v>
      </c>
      <c r="AD12" t="str">
        <f>IFERROR(IF(COUNTIF(C12:L12,"Feed Ingredient")&gt;0,INDEX(ani_diet!V:V,MATCH(M12,ani_diet!F:F,0)),""),"")</f>
        <v/>
      </c>
      <c r="AE12" s="130" t="b">
        <f>IF(IFERROR(IF(MATCH("Feed Ingredient", AOM[[#This Row],[L1]:[L10]],0)&gt;0, TRUE, FALSE), FALSE)=TRUE,IFERROR(VLOOKUP(M12, ani_diet!E:E, 1, FALSE), "No Match"),FALSE)</f>
        <v>0</v>
      </c>
    </row>
    <row r="13" spans="1:31" ht="14.5" x14ac:dyDescent="0.35">
      <c r="A13" t="s">
        <v>2164</v>
      </c>
      <c r="B13" t="s">
        <v>18950</v>
      </c>
      <c r="C13" t="s">
        <v>1174</v>
      </c>
      <c r="D13" t="s">
        <v>7341</v>
      </c>
      <c r="E13" t="s">
        <v>18898</v>
      </c>
      <c r="F13" t="s">
        <v>18904</v>
      </c>
      <c r="G13" t="s">
        <v>8759</v>
      </c>
      <c r="H13" t="s">
        <v>8769</v>
      </c>
      <c r="I13" t="s">
        <v>18951</v>
      </c>
      <c r="J13" t="s">
        <v>2164</v>
      </c>
      <c r="K13" t="s">
        <v>2164</v>
      </c>
      <c r="M13" t="str" cm="1">
        <f t="array" ref="M13">LOOKUP(2,1/(C13:L13&lt;&gt;""),C13:L13)</f>
        <v>Taurine x Zebu Hybrid Cattle</v>
      </c>
      <c r="N13" t="s">
        <v>18952</v>
      </c>
      <c r="O13" t="s">
        <v>2164</v>
      </c>
      <c r="P13" t="s">
        <v>2164</v>
      </c>
      <c r="Q13" t="s">
        <v>2164</v>
      </c>
      <c r="R13" t="s">
        <v>18953</v>
      </c>
      <c r="S13" t="s">
        <v>2164</v>
      </c>
      <c r="T13" t="s">
        <v>2164</v>
      </c>
      <c r="U13" t="s">
        <v>14705</v>
      </c>
      <c r="V13" t="s">
        <v>18954</v>
      </c>
      <c r="W13" t="s">
        <v>2164</v>
      </c>
      <c r="X13" t="s">
        <v>2164</v>
      </c>
      <c r="Y13" t="s">
        <v>18943</v>
      </c>
      <c r="Z13" t="s">
        <v>2164</v>
      </c>
      <c r="AA13" t="s">
        <v>2164</v>
      </c>
      <c r="AB13" t="s">
        <v>2164</v>
      </c>
      <c r="AC13" t="s">
        <v>2164</v>
      </c>
      <c r="AD13" t="str">
        <f>IFERROR(IF(COUNTIF(C13:L13,"Feed Ingredient")&gt;0,INDEX(ani_diet!V:V,MATCH(M13,ani_diet!F:F,0)),""),"")</f>
        <v/>
      </c>
      <c r="AE13" s="130" t="b">
        <f>IF(IFERROR(IF(MATCH("Feed Ingredient", AOM[[#This Row],[L1]:[L10]],0)&gt;0, TRUE, FALSE), FALSE)=TRUE,IFERROR(VLOOKUP(M13, ani_diet!E:E, 1, FALSE), "No Match"),FALSE)</f>
        <v>0</v>
      </c>
    </row>
    <row r="14" spans="1:31" ht="14.5" x14ac:dyDescent="0.35">
      <c r="A14" t="s">
        <v>2164</v>
      </c>
      <c r="B14" t="s">
        <v>18955</v>
      </c>
      <c r="C14" t="s">
        <v>1174</v>
      </c>
      <c r="D14" t="s">
        <v>7341</v>
      </c>
      <c r="E14" t="s">
        <v>18898</v>
      </c>
      <c r="F14" t="s">
        <v>18904</v>
      </c>
      <c r="G14" t="s">
        <v>8759</v>
      </c>
      <c r="H14" t="s">
        <v>8769</v>
      </c>
      <c r="I14" t="s">
        <v>18956</v>
      </c>
      <c r="J14" t="s">
        <v>2164</v>
      </c>
      <c r="K14" t="s">
        <v>2164</v>
      </c>
      <c r="M14" t="str" cm="1">
        <f t="array" ref="M14">LOOKUP(2,1/(C14:L14&lt;&gt;""),C14:L14)</f>
        <v>Zebu Cattle</v>
      </c>
      <c r="N14" t="s">
        <v>18957</v>
      </c>
      <c r="O14" t="s">
        <v>18958</v>
      </c>
      <c r="P14" t="s">
        <v>2164</v>
      </c>
      <c r="Q14" t="s">
        <v>2164</v>
      </c>
      <c r="R14" t="s">
        <v>18959</v>
      </c>
      <c r="S14" t="s">
        <v>2164</v>
      </c>
      <c r="T14" t="s">
        <v>2164</v>
      </c>
      <c r="U14" t="s">
        <v>18722</v>
      </c>
      <c r="V14" t="s">
        <v>18960</v>
      </c>
      <c r="W14" t="s">
        <v>2164</v>
      </c>
      <c r="X14" t="s">
        <v>2164</v>
      </c>
      <c r="Y14" t="s">
        <v>18943</v>
      </c>
      <c r="Z14" t="s">
        <v>2164</v>
      </c>
      <c r="AA14" t="s">
        <v>2164</v>
      </c>
      <c r="AB14" t="s">
        <v>2164</v>
      </c>
      <c r="AC14" t="s">
        <v>2164</v>
      </c>
      <c r="AD14" t="str">
        <f>IFERROR(IF(COUNTIF(C14:L14,"Feed Ingredient")&gt;0,INDEX(ani_diet!V:V,MATCH(M14,ani_diet!F:F,0)),""),"")</f>
        <v/>
      </c>
      <c r="AE14" s="130" t="b">
        <f>IF(IFERROR(IF(MATCH("Feed Ingredient", AOM[[#This Row],[L1]:[L10]],0)&gt;0, TRUE, FALSE), FALSE)=TRUE,IFERROR(VLOOKUP(M14, ani_diet!E:E, 1, FALSE), "No Match"),FALSE)</f>
        <v>0</v>
      </c>
    </row>
    <row r="15" spans="1:31" ht="14.5" x14ac:dyDescent="0.35">
      <c r="A15" t="s">
        <v>2164</v>
      </c>
      <c r="B15" t="s">
        <v>18961</v>
      </c>
      <c r="C15" t="s">
        <v>1174</v>
      </c>
      <c r="D15" t="s">
        <v>7341</v>
      </c>
      <c r="E15" t="s">
        <v>18898</v>
      </c>
      <c r="F15" t="s">
        <v>18904</v>
      </c>
      <c r="G15" t="s">
        <v>8759</v>
      </c>
      <c r="H15" t="s">
        <v>8769</v>
      </c>
      <c r="I15" t="s">
        <v>18962</v>
      </c>
      <c r="J15" t="s">
        <v>2164</v>
      </c>
      <c r="K15" t="s">
        <v>2164</v>
      </c>
      <c r="M15" t="str" cm="1">
        <f t="array" ref="M15">LOOKUP(2,1/(C15:L15&lt;&gt;""),C15:L15)</f>
        <v>Taurine Cattle</v>
      </c>
      <c r="N15" t="s">
        <v>18962</v>
      </c>
      <c r="O15" t="s">
        <v>18963</v>
      </c>
      <c r="P15" t="s">
        <v>2164</v>
      </c>
      <c r="Q15" t="s">
        <v>2164</v>
      </c>
      <c r="R15" t="s">
        <v>18964</v>
      </c>
      <c r="S15" t="s">
        <v>2164</v>
      </c>
      <c r="T15" t="s">
        <v>2164</v>
      </c>
      <c r="U15" t="s">
        <v>18723</v>
      </c>
      <c r="V15" t="s">
        <v>18965</v>
      </c>
      <c r="W15" t="s">
        <v>2164</v>
      </c>
      <c r="X15" t="s">
        <v>2164</v>
      </c>
      <c r="Y15" t="s">
        <v>18943</v>
      </c>
      <c r="Z15" t="s">
        <v>2164</v>
      </c>
      <c r="AA15" t="s">
        <v>2164</v>
      </c>
      <c r="AB15" t="s">
        <v>2164</v>
      </c>
      <c r="AC15" t="s">
        <v>2164</v>
      </c>
      <c r="AD15" t="str">
        <f>IFERROR(IF(COUNTIF(C15:L15,"Feed Ingredient")&gt;0,INDEX(ani_diet!V:V,MATCH(M15,ani_diet!F:F,0)),""),"")</f>
        <v/>
      </c>
      <c r="AE15" s="130" t="b">
        <f>IF(IFERROR(IF(MATCH("Feed Ingredient", AOM[[#This Row],[L1]:[L10]],0)&gt;0, TRUE, FALSE), FALSE)=TRUE,IFERROR(VLOOKUP(M15, ani_diet!E:E, 1, FALSE), "No Match"),FALSE)</f>
        <v>0</v>
      </c>
    </row>
    <row r="16" spans="1:31" ht="14.5" x14ac:dyDescent="0.35">
      <c r="A16" t="s">
        <v>2164</v>
      </c>
      <c r="B16" t="s">
        <v>18966</v>
      </c>
      <c r="C16" t="s">
        <v>1174</v>
      </c>
      <c r="D16" t="s">
        <v>7341</v>
      </c>
      <c r="E16" t="s">
        <v>18898</v>
      </c>
      <c r="F16" t="s">
        <v>18904</v>
      </c>
      <c r="G16" t="s">
        <v>8759</v>
      </c>
      <c r="H16" t="s">
        <v>8769</v>
      </c>
      <c r="I16" t="s">
        <v>2164</v>
      </c>
      <c r="J16" t="s">
        <v>2164</v>
      </c>
      <c r="K16" t="s">
        <v>2164</v>
      </c>
      <c r="M16" t="str" cm="1">
        <f t="array" ref="M16">LOOKUP(2,1/(C16:L16&lt;&gt;""),C16:L16)</f>
        <v>Cattle</v>
      </c>
      <c r="N16" t="s">
        <v>18967</v>
      </c>
      <c r="O16" t="s">
        <v>18968</v>
      </c>
      <c r="P16" t="s">
        <v>2164</v>
      </c>
      <c r="Q16" t="s">
        <v>2164</v>
      </c>
      <c r="R16" t="s">
        <v>18969</v>
      </c>
      <c r="S16" t="s">
        <v>2164</v>
      </c>
      <c r="T16" t="s">
        <v>2164</v>
      </c>
      <c r="U16" t="s">
        <v>18970</v>
      </c>
      <c r="V16" t="s">
        <v>18913</v>
      </c>
      <c r="W16" t="s">
        <v>2164</v>
      </c>
      <c r="X16" t="s">
        <v>2164</v>
      </c>
      <c r="Y16" t="s">
        <v>18971</v>
      </c>
      <c r="Z16" t="s">
        <v>2164</v>
      </c>
      <c r="AA16" t="s">
        <v>2164</v>
      </c>
      <c r="AB16" t="s">
        <v>2164</v>
      </c>
      <c r="AC16" t="s">
        <v>2164</v>
      </c>
      <c r="AD16" t="str">
        <f>IFERROR(IF(COUNTIF(C16:L16,"Feed Ingredient")&gt;0,INDEX(ani_diet!V:V,MATCH(M16,ani_diet!F:F,0)),""),"")</f>
        <v/>
      </c>
      <c r="AE16" s="130" t="b">
        <f>IF(IFERROR(IF(MATCH("Feed Ingredient", AOM[[#This Row],[L1]:[L10]],0)&gt;0, TRUE, FALSE), FALSE)=TRUE,IFERROR(VLOOKUP(M16, ani_diet!E:E, 1, FALSE), "No Match"),FALSE)</f>
        <v>0</v>
      </c>
    </row>
    <row r="17" spans="1:31" ht="14.5" x14ac:dyDescent="0.35">
      <c r="A17" t="s">
        <v>2164</v>
      </c>
      <c r="B17" t="s">
        <v>18972</v>
      </c>
      <c r="C17" t="s">
        <v>1174</v>
      </c>
      <c r="D17" t="s">
        <v>7341</v>
      </c>
      <c r="E17" t="s">
        <v>18898</v>
      </c>
      <c r="F17" t="s">
        <v>18904</v>
      </c>
      <c r="G17" t="s">
        <v>8788</v>
      </c>
      <c r="H17" t="s">
        <v>8791</v>
      </c>
      <c r="I17" t="s">
        <v>2164</v>
      </c>
      <c r="J17" t="s">
        <v>2164</v>
      </c>
      <c r="K17" t="s">
        <v>2164</v>
      </c>
      <c r="M17" t="str" cm="1">
        <f t="array" ref="M17">LOOKUP(2,1/(C17:L17&lt;&gt;""),C17:L17)</f>
        <v>Goat</v>
      </c>
      <c r="N17" t="s">
        <v>18973</v>
      </c>
      <c r="O17" t="s">
        <v>18974</v>
      </c>
      <c r="P17" t="s">
        <v>2164</v>
      </c>
      <c r="Q17" t="s">
        <v>2164</v>
      </c>
      <c r="R17" t="s">
        <v>18975</v>
      </c>
      <c r="S17" t="s">
        <v>2164</v>
      </c>
      <c r="T17" t="s">
        <v>2164</v>
      </c>
      <c r="U17" t="s">
        <v>8793</v>
      </c>
      <c r="V17" t="s">
        <v>18976</v>
      </c>
      <c r="W17" t="s">
        <v>2164</v>
      </c>
      <c r="X17" t="s">
        <v>2164</v>
      </c>
      <c r="Y17" t="s">
        <v>18977</v>
      </c>
      <c r="Z17" t="s">
        <v>2164</v>
      </c>
      <c r="AA17" t="s">
        <v>2164</v>
      </c>
      <c r="AB17" t="s">
        <v>2164</v>
      </c>
      <c r="AC17" t="s">
        <v>2164</v>
      </c>
      <c r="AD17" t="str">
        <f>IFERROR(IF(COUNTIF(C17:L17,"Feed Ingredient")&gt;0,INDEX(ani_diet!V:V,MATCH(M17,ani_diet!F:F,0)),""),"")</f>
        <v/>
      </c>
      <c r="AE17" s="130" t="b">
        <f>IF(IFERROR(IF(MATCH("Feed Ingredient", AOM[[#This Row],[L1]:[L10]],0)&gt;0, TRUE, FALSE), FALSE)=TRUE,IFERROR(VLOOKUP(M17, ani_diet!E:E, 1, FALSE), "No Match"),FALSE)</f>
        <v>0</v>
      </c>
    </row>
    <row r="18" spans="1:31" ht="14.5" x14ac:dyDescent="0.35">
      <c r="A18" t="s">
        <v>2164</v>
      </c>
      <c r="B18" t="s">
        <v>18978</v>
      </c>
      <c r="C18" t="s">
        <v>1174</v>
      </c>
      <c r="D18" t="s">
        <v>7341</v>
      </c>
      <c r="E18" t="s">
        <v>18898</v>
      </c>
      <c r="F18" t="s">
        <v>18904</v>
      </c>
      <c r="G18" t="s">
        <v>10557</v>
      </c>
      <c r="H18" t="s">
        <v>10559</v>
      </c>
      <c r="I18" t="s">
        <v>2164</v>
      </c>
      <c r="J18" t="s">
        <v>2164</v>
      </c>
      <c r="K18" t="s">
        <v>2164</v>
      </c>
      <c r="M18" t="str" cm="1">
        <f t="array" ref="M18">LOOKUP(2,1/(C18:L18&lt;&gt;""),C18:L18)</f>
        <v>Pig</v>
      </c>
      <c r="N18" t="s">
        <v>18979</v>
      </c>
      <c r="O18" t="s">
        <v>18980</v>
      </c>
      <c r="P18" t="s">
        <v>2164</v>
      </c>
      <c r="Q18" t="s">
        <v>2164</v>
      </c>
      <c r="R18" t="s">
        <v>18981</v>
      </c>
      <c r="S18" t="s">
        <v>2164</v>
      </c>
      <c r="T18" t="s">
        <v>2164</v>
      </c>
      <c r="U18" t="s">
        <v>10561</v>
      </c>
      <c r="V18" t="s">
        <v>18982</v>
      </c>
      <c r="W18" t="s">
        <v>2164</v>
      </c>
      <c r="X18" t="s">
        <v>2164</v>
      </c>
      <c r="Y18" t="s">
        <v>9208</v>
      </c>
      <c r="Z18" t="s">
        <v>2164</v>
      </c>
      <c r="AA18" t="s">
        <v>2164</v>
      </c>
      <c r="AB18" t="s">
        <v>2164</v>
      </c>
      <c r="AC18" t="s">
        <v>2164</v>
      </c>
      <c r="AD18" t="str">
        <f>IFERROR(IF(COUNTIF(C18:L18,"Feed Ingredient")&gt;0,INDEX(ani_diet!V:V,MATCH(M18,ani_diet!F:F,0)),""),"")</f>
        <v/>
      </c>
      <c r="AE18" s="130" t="b">
        <f>IF(IFERROR(IF(MATCH("Feed Ingredient", AOM[[#This Row],[L1]:[L10]],0)&gt;0, TRUE, FALSE), FALSE)=TRUE,IFERROR(VLOOKUP(M18, ani_diet!E:E, 1, FALSE), "No Match"),FALSE)</f>
        <v>0</v>
      </c>
    </row>
    <row r="19" spans="1:31" ht="14.5" x14ac:dyDescent="0.35">
      <c r="A19" t="s">
        <v>2164</v>
      </c>
      <c r="B19" t="s">
        <v>18983</v>
      </c>
      <c r="C19" t="s">
        <v>1174</v>
      </c>
      <c r="D19" t="s">
        <v>7341</v>
      </c>
      <c r="E19" t="s">
        <v>18898</v>
      </c>
      <c r="F19" t="s">
        <v>18904</v>
      </c>
      <c r="G19" t="s">
        <v>10620</v>
      </c>
      <c r="H19" t="s">
        <v>10625</v>
      </c>
      <c r="I19" t="s">
        <v>2164</v>
      </c>
      <c r="J19" t="s">
        <v>2164</v>
      </c>
      <c r="K19" t="s">
        <v>2164</v>
      </c>
      <c r="M19" t="str" cm="1">
        <f t="array" ref="M19">LOOKUP(2,1/(C19:L19&lt;&gt;""),C19:L19)</f>
        <v>Rabbit</v>
      </c>
      <c r="N19" t="s">
        <v>18984</v>
      </c>
      <c r="O19" t="s">
        <v>2164</v>
      </c>
      <c r="P19" t="s">
        <v>2164</v>
      </c>
      <c r="Q19" t="s">
        <v>2164</v>
      </c>
      <c r="R19" t="s">
        <v>18985</v>
      </c>
      <c r="S19" t="s">
        <v>2164</v>
      </c>
      <c r="T19" t="s">
        <v>2164</v>
      </c>
      <c r="U19" t="s">
        <v>10627</v>
      </c>
      <c r="V19" t="s">
        <v>18986</v>
      </c>
      <c r="W19" t="s">
        <v>2164</v>
      </c>
      <c r="X19" t="s">
        <v>2164</v>
      </c>
      <c r="Y19" t="s">
        <v>9657</v>
      </c>
      <c r="Z19" t="s">
        <v>2164</v>
      </c>
      <c r="AA19" t="s">
        <v>2164</v>
      </c>
      <c r="AB19" t="s">
        <v>2164</v>
      </c>
      <c r="AC19" t="s">
        <v>2164</v>
      </c>
      <c r="AD19" t="str">
        <f>IFERROR(IF(COUNTIF(C19:L19,"Feed Ingredient")&gt;0,INDEX(ani_diet!V:V,MATCH(M19,ani_diet!F:F,0)),""),"")</f>
        <v/>
      </c>
      <c r="AE19" s="130" t="b">
        <f>IF(IFERROR(IF(MATCH("Feed Ingredient", AOM[[#This Row],[L1]:[L10]],0)&gt;0, TRUE, FALSE), FALSE)=TRUE,IFERROR(VLOOKUP(M19, ani_diet!E:E, 1, FALSE), "No Match"),FALSE)</f>
        <v>0</v>
      </c>
    </row>
    <row r="20" spans="1:31" ht="14.5" x14ac:dyDescent="0.35">
      <c r="A20" t="s">
        <v>2164</v>
      </c>
      <c r="B20" t="s">
        <v>18987</v>
      </c>
      <c r="C20" t="s">
        <v>1174</v>
      </c>
      <c r="D20" t="s">
        <v>7341</v>
      </c>
      <c r="E20" t="s">
        <v>18898</v>
      </c>
      <c r="F20" t="s">
        <v>18904</v>
      </c>
      <c r="G20" t="s">
        <v>8788</v>
      </c>
      <c r="H20" t="s">
        <v>8801</v>
      </c>
      <c r="I20" t="s">
        <v>2164</v>
      </c>
      <c r="J20" t="s">
        <v>2164</v>
      </c>
      <c r="K20" t="s">
        <v>2164</v>
      </c>
      <c r="M20" t="str" cm="1">
        <f t="array" ref="M20">LOOKUP(2,1/(C20:L20&lt;&gt;""),C20:L20)</f>
        <v>Sheep</v>
      </c>
      <c r="N20" t="s">
        <v>18988</v>
      </c>
      <c r="O20" t="s">
        <v>18989</v>
      </c>
      <c r="P20" t="s">
        <v>2164</v>
      </c>
      <c r="Q20" t="s">
        <v>2164</v>
      </c>
      <c r="R20" t="s">
        <v>18990</v>
      </c>
      <c r="S20" t="s">
        <v>2164</v>
      </c>
      <c r="T20" t="s">
        <v>2164</v>
      </c>
      <c r="U20" t="s">
        <v>8803</v>
      </c>
      <c r="V20" t="s">
        <v>18991</v>
      </c>
      <c r="W20" t="s">
        <v>2164</v>
      </c>
      <c r="X20" t="s">
        <v>2164</v>
      </c>
      <c r="Y20" t="s">
        <v>18992</v>
      </c>
      <c r="Z20" t="s">
        <v>2164</v>
      </c>
      <c r="AA20" t="s">
        <v>2164</v>
      </c>
      <c r="AB20" t="s">
        <v>2164</v>
      </c>
      <c r="AC20" t="s">
        <v>2164</v>
      </c>
      <c r="AD20" t="str">
        <f>IFERROR(IF(COUNTIF(C20:L20,"Feed Ingredient")&gt;0,INDEX(ani_diet!V:V,MATCH(M20,ani_diet!F:F,0)),""),"")</f>
        <v/>
      </c>
      <c r="AE20" s="130" t="b">
        <f>IF(IFERROR(IF(MATCH("Feed Ingredient", AOM[[#This Row],[L1]:[L10]],0)&gt;0, TRUE, FALSE), FALSE)=TRUE,IFERROR(VLOOKUP(M20, ani_diet!E:E, 1, FALSE), "No Match"),FALSE)</f>
        <v>0</v>
      </c>
    </row>
    <row r="21" spans="1:31" ht="14.5" x14ac:dyDescent="0.35">
      <c r="A21" t="s">
        <v>2164</v>
      </c>
      <c r="B21" t="s">
        <v>18993</v>
      </c>
      <c r="C21" t="s">
        <v>1174</v>
      </c>
      <c r="D21" t="s">
        <v>7341</v>
      </c>
      <c r="E21" t="s">
        <v>18898</v>
      </c>
      <c r="F21" t="s">
        <v>18904</v>
      </c>
      <c r="G21" t="s">
        <v>9344</v>
      </c>
      <c r="H21" t="s">
        <v>9354</v>
      </c>
      <c r="I21" t="s">
        <v>2164</v>
      </c>
      <c r="J21" t="s">
        <v>2164</v>
      </c>
      <c r="K21" t="s">
        <v>2164</v>
      </c>
      <c r="M21" t="str" cm="1">
        <f t="array" ref="M21">LOOKUP(2,1/(C21:L21&lt;&gt;""),C21:L21)</f>
        <v>Horse</v>
      </c>
      <c r="N21" t="s">
        <v>18994</v>
      </c>
      <c r="O21" t="s">
        <v>18929</v>
      </c>
      <c r="P21" t="s">
        <v>2164</v>
      </c>
      <c r="Q21" t="s">
        <v>2164</v>
      </c>
      <c r="R21" t="s">
        <v>18930</v>
      </c>
      <c r="S21" t="s">
        <v>2164</v>
      </c>
      <c r="T21" t="s">
        <v>2164</v>
      </c>
      <c r="U21" t="s">
        <v>18995</v>
      </c>
      <c r="V21" t="s">
        <v>18996</v>
      </c>
      <c r="W21" t="s">
        <v>2164</v>
      </c>
      <c r="X21" t="s">
        <v>2164</v>
      </c>
      <c r="Y21" t="s">
        <v>9353</v>
      </c>
      <c r="Z21" t="s">
        <v>2164</v>
      </c>
      <c r="AA21" t="s">
        <v>2164</v>
      </c>
      <c r="AB21" t="s">
        <v>2164</v>
      </c>
      <c r="AC21" t="s">
        <v>2164</v>
      </c>
      <c r="AD21" t="str">
        <f>IFERROR(IF(COUNTIF(C21:L21,"Feed Ingredient")&gt;0,INDEX(ani_diet!V:V,MATCH(M21,ani_diet!F:F,0)),""),"")</f>
        <v/>
      </c>
      <c r="AE21" s="130" t="b">
        <f>IF(IFERROR(IF(MATCH("Feed Ingredient", AOM[[#This Row],[L1]:[L10]],0)&gt;0, TRUE, FALSE), FALSE)=TRUE,IFERROR(VLOOKUP(M21, ani_diet!E:E, 1, FALSE), "No Match"),FALSE)</f>
        <v>0</v>
      </c>
    </row>
    <row r="22" spans="1:31" ht="14.5" x14ac:dyDescent="0.35">
      <c r="A22" t="s">
        <v>2164</v>
      </c>
      <c r="B22" t="s">
        <v>18997</v>
      </c>
      <c r="C22" t="s">
        <v>1174</v>
      </c>
      <c r="D22" t="s">
        <v>7341</v>
      </c>
      <c r="E22" t="s">
        <v>18898</v>
      </c>
      <c r="F22" t="s">
        <v>18904</v>
      </c>
      <c r="G22" t="s">
        <v>9344</v>
      </c>
      <c r="H22" t="s">
        <v>9347</v>
      </c>
      <c r="I22" t="s">
        <v>2164</v>
      </c>
      <c r="J22" t="s">
        <v>2164</v>
      </c>
      <c r="K22" t="s">
        <v>2164</v>
      </c>
      <c r="M22" t="str" cm="1">
        <f t="array" ref="M22">LOOKUP(2,1/(C22:L22&lt;&gt;""),C22:L22)</f>
        <v>Donkey</v>
      </c>
      <c r="N22" t="s">
        <v>18998</v>
      </c>
      <c r="O22" t="s">
        <v>2164</v>
      </c>
      <c r="P22" t="s">
        <v>2164</v>
      </c>
      <c r="Q22" t="s">
        <v>2164</v>
      </c>
      <c r="R22" t="s">
        <v>18999</v>
      </c>
      <c r="S22" t="s">
        <v>2164</v>
      </c>
      <c r="T22" t="s">
        <v>2164</v>
      </c>
      <c r="U22" t="s">
        <v>19000</v>
      </c>
      <c r="V22" t="s">
        <v>19001</v>
      </c>
      <c r="W22" t="s">
        <v>2164</v>
      </c>
      <c r="X22" t="s">
        <v>2164</v>
      </c>
      <c r="Y22" t="s">
        <v>9343</v>
      </c>
      <c r="Z22" t="s">
        <v>2164</v>
      </c>
      <c r="AA22" t="s">
        <v>2164</v>
      </c>
      <c r="AB22" t="s">
        <v>2164</v>
      </c>
      <c r="AC22" t="s">
        <v>2164</v>
      </c>
      <c r="AD22" t="str">
        <f>IFERROR(IF(COUNTIF(C22:L22,"Feed Ingredient")&gt;0,INDEX(ani_diet!V:V,MATCH(M22,ani_diet!F:F,0)),""),"")</f>
        <v/>
      </c>
      <c r="AE22" s="130" t="b">
        <f>IF(IFERROR(IF(MATCH("Feed Ingredient", AOM[[#This Row],[L1]:[L10]],0)&gt;0, TRUE, FALSE), FALSE)=TRUE,IFERROR(VLOOKUP(M22, ani_diet!E:E, 1, FALSE), "No Match"),FALSE)</f>
        <v>0</v>
      </c>
    </row>
    <row r="23" spans="1:31" ht="14.5" x14ac:dyDescent="0.35">
      <c r="A23" t="s">
        <v>2164</v>
      </c>
      <c r="B23" t="s">
        <v>19002</v>
      </c>
      <c r="C23" t="s">
        <v>1174</v>
      </c>
      <c r="D23" t="s">
        <v>7341</v>
      </c>
      <c r="E23" t="s">
        <v>18898</v>
      </c>
      <c r="F23" t="s">
        <v>18904</v>
      </c>
      <c r="G23" t="s">
        <v>9344</v>
      </c>
      <c r="H23" t="s">
        <v>19003</v>
      </c>
      <c r="I23" t="s">
        <v>2164</v>
      </c>
      <c r="J23" t="s">
        <v>2164</v>
      </c>
      <c r="K23" t="s">
        <v>2164</v>
      </c>
      <c r="M23" t="str" cm="1">
        <f t="array" ref="M23">LOOKUP(2,1/(C23:L23&lt;&gt;""),C23:L23)</f>
        <v>Mule</v>
      </c>
      <c r="N23" t="s">
        <v>19004</v>
      </c>
      <c r="O23" t="s">
        <v>19005</v>
      </c>
      <c r="P23" t="s">
        <v>2164</v>
      </c>
      <c r="Q23" t="s">
        <v>2164</v>
      </c>
      <c r="R23" t="s">
        <v>19006</v>
      </c>
      <c r="S23" t="s">
        <v>19007</v>
      </c>
      <c r="T23" t="s">
        <v>2164</v>
      </c>
      <c r="U23" t="s">
        <v>19008</v>
      </c>
      <c r="V23" t="s">
        <v>2164</v>
      </c>
      <c r="W23" t="s">
        <v>2164</v>
      </c>
      <c r="X23" t="s">
        <v>2164</v>
      </c>
      <c r="Y23" t="s">
        <v>18943</v>
      </c>
      <c r="Z23" t="s">
        <v>2164</v>
      </c>
      <c r="AA23" t="s">
        <v>2164</v>
      </c>
      <c r="AB23" t="s">
        <v>2164</v>
      </c>
      <c r="AC23" t="s">
        <v>2164</v>
      </c>
      <c r="AD23" t="str">
        <f>IFERROR(IF(COUNTIF(C23:L23,"Feed Ingredient")&gt;0,INDEX(ani_diet!V:V,MATCH(M23,ani_diet!F:F,0)),""),"")</f>
        <v/>
      </c>
      <c r="AE23" s="130" t="b">
        <f>IF(IFERROR(IF(MATCH("Feed Ingredient", AOM[[#This Row],[L1]:[L10]],0)&gt;0, TRUE, FALSE), FALSE)=TRUE,IFERROR(VLOOKUP(M23, ani_diet!E:E, 1, FALSE), "No Match"),FALSE)</f>
        <v>0</v>
      </c>
    </row>
    <row r="24" spans="1:31" ht="14.5" x14ac:dyDescent="0.35">
      <c r="A24" t="s">
        <v>2164</v>
      </c>
      <c r="B24" t="s">
        <v>19009</v>
      </c>
      <c r="C24" t="s">
        <v>1174</v>
      </c>
      <c r="D24" t="s">
        <v>7341</v>
      </c>
      <c r="E24" t="s">
        <v>18898</v>
      </c>
      <c r="F24" t="s">
        <v>18904</v>
      </c>
      <c r="G24" t="s">
        <v>10620</v>
      </c>
      <c r="H24" t="s">
        <v>10622</v>
      </c>
      <c r="I24" t="s">
        <v>2164</v>
      </c>
      <c r="J24" t="s">
        <v>2164</v>
      </c>
      <c r="K24" t="s">
        <v>2164</v>
      </c>
      <c r="M24" t="str" cm="1">
        <f t="array" ref="M24">LOOKUP(2,1/(C24:L24&lt;&gt;""),C24:L24)</f>
        <v>Guinea Pig</v>
      </c>
      <c r="N24" t="s">
        <v>10622</v>
      </c>
      <c r="O24" t="s">
        <v>19010</v>
      </c>
      <c r="P24" t="s">
        <v>2164</v>
      </c>
      <c r="Q24" t="s">
        <v>2164</v>
      </c>
      <c r="R24" t="s">
        <v>19011</v>
      </c>
      <c r="S24" t="s">
        <v>2164</v>
      </c>
      <c r="T24" t="s">
        <v>2164</v>
      </c>
      <c r="U24" t="s">
        <v>10624</v>
      </c>
      <c r="V24" t="s">
        <v>19012</v>
      </c>
      <c r="W24" t="s">
        <v>2164</v>
      </c>
      <c r="X24" t="s">
        <v>2164</v>
      </c>
      <c r="Y24" t="s">
        <v>10619</v>
      </c>
      <c r="Z24" t="s">
        <v>2164</v>
      </c>
      <c r="AA24" t="s">
        <v>2164</v>
      </c>
      <c r="AB24" t="s">
        <v>2164</v>
      </c>
      <c r="AC24" t="s">
        <v>2164</v>
      </c>
      <c r="AD24" t="str">
        <f>IFERROR(IF(COUNTIF(C24:L24,"Feed Ingredient")&gt;0,INDEX(ani_diet!V:V,MATCH(M24,ani_diet!F:F,0)),""),"")</f>
        <v/>
      </c>
      <c r="AE24" s="130" t="b">
        <f>IF(IFERROR(IF(MATCH("Feed Ingredient", AOM[[#This Row],[L1]:[L10]],0)&gt;0, TRUE, FALSE), FALSE)=TRUE,IFERROR(VLOOKUP(M24, ani_diet!E:E, 1, FALSE), "No Match"),FALSE)</f>
        <v>0</v>
      </c>
    </row>
    <row r="25" spans="1:31" ht="14.5" x14ac:dyDescent="0.35">
      <c r="A25" t="s">
        <v>2164</v>
      </c>
      <c r="B25" t="s">
        <v>19013</v>
      </c>
      <c r="C25" t="s">
        <v>1174</v>
      </c>
      <c r="D25" t="s">
        <v>7341</v>
      </c>
      <c r="E25" t="s">
        <v>18898</v>
      </c>
      <c r="F25" t="s">
        <v>19014</v>
      </c>
      <c r="G25" t="s">
        <v>2164</v>
      </c>
      <c r="H25" t="s">
        <v>2164</v>
      </c>
      <c r="I25" t="s">
        <v>2164</v>
      </c>
      <c r="J25" t="s">
        <v>2164</v>
      </c>
      <c r="K25" t="s">
        <v>2164</v>
      </c>
      <c r="M25" t="str" cm="1">
        <f t="array" ref="M25">LOOKUP(2,1/(C25:L25&lt;&gt;""),C25:L25)</f>
        <v>Poultry or Game Bird</v>
      </c>
      <c r="N25" t="s">
        <v>19015</v>
      </c>
      <c r="O25" t="s">
        <v>19016</v>
      </c>
      <c r="P25" t="s">
        <v>2164</v>
      </c>
      <c r="Q25" t="s">
        <v>2164</v>
      </c>
      <c r="R25" t="s">
        <v>19017</v>
      </c>
      <c r="S25" t="s">
        <v>2164</v>
      </c>
      <c r="T25" t="s">
        <v>2164</v>
      </c>
      <c r="U25" t="s">
        <v>19018</v>
      </c>
      <c r="V25" t="s">
        <v>19019</v>
      </c>
      <c r="W25" t="s">
        <v>2164</v>
      </c>
      <c r="X25" t="s">
        <v>2164</v>
      </c>
      <c r="Y25" t="s">
        <v>19020</v>
      </c>
      <c r="Z25" t="s">
        <v>2164</v>
      </c>
      <c r="AA25" t="s">
        <v>2164</v>
      </c>
      <c r="AB25" t="s">
        <v>2164</v>
      </c>
      <c r="AC25" t="s">
        <v>2164</v>
      </c>
      <c r="AD25" t="str">
        <f>IFERROR(IF(COUNTIF(C25:L25,"Feed Ingredient")&gt;0,INDEX(ani_diet!V:V,MATCH(M25,ani_diet!F:F,0)),""),"")</f>
        <v/>
      </c>
      <c r="AE25" s="130" t="b">
        <f>IF(IFERROR(IF(MATCH("Feed Ingredient", AOM[[#This Row],[L1]:[L10]],0)&gt;0, TRUE, FALSE), FALSE)=TRUE,IFERROR(VLOOKUP(M25, ani_diet!E:E, 1, FALSE), "No Match"),FALSE)</f>
        <v>0</v>
      </c>
    </row>
    <row r="26" spans="1:31" ht="14.5" x14ac:dyDescent="0.35">
      <c r="A26" t="s">
        <v>2164</v>
      </c>
      <c r="B26" t="s">
        <v>19021</v>
      </c>
      <c r="C26" t="s">
        <v>1174</v>
      </c>
      <c r="D26" t="s">
        <v>7341</v>
      </c>
      <c r="E26" t="s">
        <v>18898</v>
      </c>
      <c r="F26" t="s">
        <v>19014</v>
      </c>
      <c r="G26" t="s">
        <v>10568</v>
      </c>
      <c r="H26" t="s">
        <v>2164</v>
      </c>
      <c r="I26" t="s">
        <v>2164</v>
      </c>
      <c r="J26" t="s">
        <v>2164</v>
      </c>
      <c r="K26" t="s">
        <v>2164</v>
      </c>
      <c r="M26" t="str" cm="1">
        <f t="array" ref="M26">LOOKUP(2,1/(C26:L26&lt;&gt;""),C26:L26)</f>
        <v>Chicken</v>
      </c>
      <c r="N26" t="s">
        <v>19022</v>
      </c>
      <c r="O26" t="s">
        <v>19023</v>
      </c>
      <c r="P26" t="s">
        <v>2164</v>
      </c>
      <c r="Q26" t="s">
        <v>2164</v>
      </c>
      <c r="R26" t="s">
        <v>19024</v>
      </c>
      <c r="S26" t="s">
        <v>2164</v>
      </c>
      <c r="T26" t="s">
        <v>2164</v>
      </c>
      <c r="U26" t="s">
        <v>10570</v>
      </c>
      <c r="V26" t="s">
        <v>19025</v>
      </c>
      <c r="W26" t="s">
        <v>2164</v>
      </c>
      <c r="X26" t="s">
        <v>2164</v>
      </c>
      <c r="Y26" t="s">
        <v>19026</v>
      </c>
      <c r="Z26" t="s">
        <v>2164</v>
      </c>
      <c r="AA26" t="s">
        <v>2164</v>
      </c>
      <c r="AB26" t="s">
        <v>2164</v>
      </c>
      <c r="AC26" t="s">
        <v>2164</v>
      </c>
      <c r="AD26" t="str">
        <f>IFERROR(IF(COUNTIF(C26:L26,"Feed Ingredient")&gt;0,INDEX(ani_diet!V:V,MATCH(M26,ani_diet!F:F,0)),""),"")</f>
        <v/>
      </c>
      <c r="AE26" s="130" t="b">
        <f>IF(IFERROR(IF(MATCH("Feed Ingredient", AOM[[#This Row],[L1]:[L10]],0)&gt;0, TRUE, FALSE), FALSE)=TRUE,IFERROR(VLOOKUP(M26, ani_diet!E:E, 1, FALSE), "No Match"),FALSE)</f>
        <v>0</v>
      </c>
    </row>
    <row r="27" spans="1:31" ht="14.5" x14ac:dyDescent="0.35">
      <c r="A27" t="s">
        <v>2164</v>
      </c>
      <c r="B27" t="s">
        <v>19027</v>
      </c>
      <c r="C27" t="s">
        <v>1174</v>
      </c>
      <c r="D27" t="s">
        <v>7341</v>
      </c>
      <c r="E27" t="s">
        <v>18898</v>
      </c>
      <c r="F27" t="s">
        <v>19014</v>
      </c>
      <c r="G27" t="s">
        <v>10576</v>
      </c>
      <c r="H27" t="s">
        <v>2164</v>
      </c>
      <c r="I27" t="s">
        <v>2164</v>
      </c>
      <c r="J27" t="s">
        <v>2164</v>
      </c>
      <c r="K27" t="s">
        <v>2164</v>
      </c>
      <c r="M27" t="str" cm="1">
        <f t="array" ref="M27">LOOKUP(2,1/(C27:L27&lt;&gt;""),C27:L27)</f>
        <v>Duck</v>
      </c>
      <c r="N27" t="s">
        <v>19028</v>
      </c>
      <c r="O27" t="s">
        <v>2164</v>
      </c>
      <c r="P27" t="s">
        <v>2164</v>
      </c>
      <c r="Q27" t="s">
        <v>2164</v>
      </c>
      <c r="R27" t="s">
        <v>19029</v>
      </c>
      <c r="S27" t="s">
        <v>2164</v>
      </c>
      <c r="T27" t="s">
        <v>2164</v>
      </c>
      <c r="U27" t="s">
        <v>10578</v>
      </c>
      <c r="V27" t="s">
        <v>19030</v>
      </c>
      <c r="W27" t="s">
        <v>2164</v>
      </c>
      <c r="X27" t="s">
        <v>2164</v>
      </c>
      <c r="Y27" t="s">
        <v>10575</v>
      </c>
      <c r="Z27" t="s">
        <v>2164</v>
      </c>
      <c r="AA27" t="s">
        <v>2164</v>
      </c>
      <c r="AB27" t="s">
        <v>2164</v>
      </c>
      <c r="AC27" t="s">
        <v>2164</v>
      </c>
      <c r="AD27" t="str">
        <f>IFERROR(IF(COUNTIF(C27:L27,"Feed Ingredient")&gt;0,INDEX(ani_diet!V:V,MATCH(M27,ani_diet!F:F,0)),""),"")</f>
        <v/>
      </c>
      <c r="AE27" s="130" t="b">
        <f>IF(IFERROR(IF(MATCH("Feed Ingredient", AOM[[#This Row],[L1]:[L10]],0)&gt;0, TRUE, FALSE), FALSE)=TRUE,IFERROR(VLOOKUP(M27, ani_diet!E:E, 1, FALSE), "No Match"),FALSE)</f>
        <v>0</v>
      </c>
    </row>
    <row r="28" spans="1:31" ht="14.5" x14ac:dyDescent="0.35">
      <c r="A28" t="s">
        <v>2164</v>
      </c>
      <c r="B28" t="s">
        <v>19031</v>
      </c>
      <c r="C28" t="s">
        <v>1174</v>
      </c>
      <c r="D28" t="s">
        <v>7341</v>
      </c>
      <c r="E28" t="s">
        <v>18898</v>
      </c>
      <c r="F28" t="s">
        <v>19014</v>
      </c>
      <c r="G28" t="s">
        <v>10583</v>
      </c>
      <c r="H28" t="s">
        <v>2164</v>
      </c>
      <c r="I28" t="s">
        <v>2164</v>
      </c>
      <c r="J28" t="s">
        <v>2164</v>
      </c>
      <c r="K28" t="s">
        <v>2164</v>
      </c>
      <c r="M28" t="str" cm="1">
        <f t="array" ref="M28">LOOKUP(2,1/(C28:L28&lt;&gt;""),C28:L28)</f>
        <v>Geese</v>
      </c>
      <c r="N28" t="s">
        <v>19032</v>
      </c>
      <c r="O28" t="s">
        <v>2164</v>
      </c>
      <c r="P28" t="s">
        <v>2164</v>
      </c>
      <c r="Q28" t="s">
        <v>2164</v>
      </c>
      <c r="R28" t="s">
        <v>19033</v>
      </c>
      <c r="S28" t="s">
        <v>2164</v>
      </c>
      <c r="T28" t="s">
        <v>2164</v>
      </c>
      <c r="U28" t="s">
        <v>10585</v>
      </c>
      <c r="V28" t="s">
        <v>19034</v>
      </c>
      <c r="W28" t="s">
        <v>2164</v>
      </c>
      <c r="X28" t="s">
        <v>2164</v>
      </c>
      <c r="Y28" t="s">
        <v>10582</v>
      </c>
      <c r="Z28" t="s">
        <v>2164</v>
      </c>
      <c r="AA28" t="s">
        <v>2164</v>
      </c>
      <c r="AB28" t="s">
        <v>2164</v>
      </c>
      <c r="AC28" t="s">
        <v>2164</v>
      </c>
      <c r="AD28" t="str">
        <f>IFERROR(IF(COUNTIF(C28:L28,"Feed Ingredient")&gt;0,INDEX(ani_diet!V:V,MATCH(M28,ani_diet!F:F,0)),""),"")</f>
        <v/>
      </c>
      <c r="AE28" s="130" t="b">
        <f>IF(IFERROR(IF(MATCH("Feed Ingredient", AOM[[#This Row],[L1]:[L10]],0)&gt;0, TRUE, FALSE), FALSE)=TRUE,IFERROR(VLOOKUP(M28, ani_diet!E:E, 1, FALSE), "No Match"),FALSE)</f>
        <v>0</v>
      </c>
    </row>
    <row r="29" spans="1:31" ht="14.5" x14ac:dyDescent="0.35">
      <c r="A29" t="s">
        <v>2164</v>
      </c>
      <c r="B29" t="s">
        <v>19035</v>
      </c>
      <c r="C29" t="s">
        <v>1174</v>
      </c>
      <c r="D29" t="s">
        <v>7341</v>
      </c>
      <c r="E29" t="s">
        <v>18898</v>
      </c>
      <c r="F29" t="s">
        <v>19014</v>
      </c>
      <c r="G29" t="s">
        <v>10614</v>
      </c>
      <c r="H29" t="s">
        <v>2164</v>
      </c>
      <c r="I29" t="s">
        <v>2164</v>
      </c>
      <c r="J29" t="s">
        <v>2164</v>
      </c>
      <c r="K29" t="s">
        <v>2164</v>
      </c>
      <c r="M29" t="str" cm="1">
        <f t="array" ref="M29">LOOKUP(2,1/(C29:L29&lt;&gt;""),C29:L29)</f>
        <v>Turkey</v>
      </c>
      <c r="N29" t="s">
        <v>19036</v>
      </c>
      <c r="O29" t="s">
        <v>19037</v>
      </c>
      <c r="P29" t="s">
        <v>2164</v>
      </c>
      <c r="Q29" t="s">
        <v>2164</v>
      </c>
      <c r="R29" t="s">
        <v>19038</v>
      </c>
      <c r="S29" t="s">
        <v>2164</v>
      </c>
      <c r="T29" t="s">
        <v>2164</v>
      </c>
      <c r="U29" t="s">
        <v>10616</v>
      </c>
      <c r="V29" t="s">
        <v>19039</v>
      </c>
      <c r="W29" t="s">
        <v>2164</v>
      </c>
      <c r="X29" t="s">
        <v>2164</v>
      </c>
      <c r="Y29" t="s">
        <v>10613</v>
      </c>
      <c r="Z29" t="s">
        <v>2164</v>
      </c>
      <c r="AA29" t="s">
        <v>2164</v>
      </c>
      <c r="AB29" t="s">
        <v>2164</v>
      </c>
      <c r="AC29" t="s">
        <v>2164</v>
      </c>
      <c r="AD29" t="str">
        <f>IFERROR(IF(COUNTIF(C29:L29,"Feed Ingredient")&gt;0,INDEX(ani_diet!V:V,MATCH(M29,ani_diet!F:F,0)),""),"")</f>
        <v/>
      </c>
      <c r="AE29" s="130" t="b">
        <f>IF(IFERROR(IF(MATCH("Feed Ingredient", AOM[[#This Row],[L1]:[L10]],0)&gt;0, TRUE, FALSE), FALSE)=TRUE,IFERROR(VLOOKUP(M29, ani_diet!E:E, 1, FALSE), "No Match"),FALSE)</f>
        <v>0</v>
      </c>
    </row>
    <row r="30" spans="1:31" ht="14.5" x14ac:dyDescent="0.35">
      <c r="A30" t="s">
        <v>2164</v>
      </c>
      <c r="B30" t="s">
        <v>19040</v>
      </c>
      <c r="C30" t="s">
        <v>1174</v>
      </c>
      <c r="D30" t="s">
        <v>7341</v>
      </c>
      <c r="E30" t="s">
        <v>18898</v>
      </c>
      <c r="F30" t="s">
        <v>19014</v>
      </c>
      <c r="G30" t="s">
        <v>10590</v>
      </c>
      <c r="H30" t="s">
        <v>2164</v>
      </c>
      <c r="I30" t="s">
        <v>2164</v>
      </c>
      <c r="J30" t="s">
        <v>2164</v>
      </c>
      <c r="K30" t="s">
        <v>2164</v>
      </c>
      <c r="M30" t="str" cm="1">
        <f t="array" ref="M30">LOOKUP(2,1/(C30:L30&lt;&gt;""),C30:L30)</f>
        <v>Guineafowl</v>
      </c>
      <c r="N30" t="s">
        <v>19041</v>
      </c>
      <c r="O30" t="s">
        <v>19042</v>
      </c>
      <c r="P30" t="s">
        <v>2164</v>
      </c>
      <c r="Q30" t="s">
        <v>2164</v>
      </c>
      <c r="R30" t="s">
        <v>19043</v>
      </c>
      <c r="S30" t="s">
        <v>2164</v>
      </c>
      <c r="T30" t="s">
        <v>2164</v>
      </c>
      <c r="U30" t="s">
        <v>10592</v>
      </c>
      <c r="V30" t="s">
        <v>19044</v>
      </c>
      <c r="W30" t="s">
        <v>2164</v>
      </c>
      <c r="X30" t="s">
        <v>2164</v>
      </c>
      <c r="Y30" t="s">
        <v>10588</v>
      </c>
      <c r="Z30" t="s">
        <v>2164</v>
      </c>
      <c r="AA30" t="s">
        <v>2164</v>
      </c>
      <c r="AB30" t="s">
        <v>2164</v>
      </c>
      <c r="AC30" t="s">
        <v>2164</v>
      </c>
      <c r="AD30" t="str">
        <f>IFERROR(IF(COUNTIF(C30:L30,"Feed Ingredient")&gt;0,INDEX(ani_diet!V:V,MATCH(M30,ani_diet!F:F,0)),""),"")</f>
        <v/>
      </c>
      <c r="AE30" s="130" t="b">
        <f>IF(IFERROR(IF(MATCH("Feed Ingredient", AOM[[#This Row],[L1]:[L10]],0)&gt;0, TRUE, FALSE), FALSE)=TRUE,IFERROR(VLOOKUP(M30, ani_diet!E:E, 1, FALSE), "No Match"),FALSE)</f>
        <v>0</v>
      </c>
    </row>
    <row r="31" spans="1:31" ht="14.5" x14ac:dyDescent="0.35">
      <c r="A31" t="s">
        <v>2164</v>
      </c>
      <c r="B31" t="s">
        <v>19045</v>
      </c>
      <c r="C31" t="s">
        <v>1174</v>
      </c>
      <c r="D31" t="s">
        <v>7341</v>
      </c>
      <c r="E31" t="s">
        <v>18898</v>
      </c>
      <c r="F31" t="s">
        <v>19014</v>
      </c>
      <c r="G31" t="s">
        <v>10596</v>
      </c>
      <c r="H31" t="s">
        <v>2164</v>
      </c>
      <c r="I31" t="s">
        <v>2164</v>
      </c>
      <c r="J31" t="s">
        <v>2164</v>
      </c>
      <c r="K31" t="s">
        <v>2164</v>
      </c>
      <c r="M31" t="str" cm="1">
        <f t="array" ref="M31">LOOKUP(2,1/(C31:L31&lt;&gt;""),C31:L31)</f>
        <v>Ostrich</v>
      </c>
      <c r="N31" t="s">
        <v>19046</v>
      </c>
      <c r="O31" t="s">
        <v>19047</v>
      </c>
      <c r="P31" t="s">
        <v>2164</v>
      </c>
      <c r="Q31" t="s">
        <v>2164</v>
      </c>
      <c r="R31" t="s">
        <v>19048</v>
      </c>
      <c r="S31" t="s">
        <v>2164</v>
      </c>
      <c r="T31" t="s">
        <v>2164</v>
      </c>
      <c r="U31" t="s">
        <v>10598</v>
      </c>
      <c r="V31" t="s">
        <v>19048</v>
      </c>
      <c r="W31" t="s">
        <v>2164</v>
      </c>
      <c r="X31" t="s">
        <v>2164</v>
      </c>
      <c r="Y31" t="s">
        <v>19049</v>
      </c>
      <c r="Z31" t="s">
        <v>2164</v>
      </c>
      <c r="AA31" t="s">
        <v>2164</v>
      </c>
      <c r="AB31" t="s">
        <v>2164</v>
      </c>
      <c r="AC31" t="s">
        <v>2164</v>
      </c>
      <c r="AD31" t="str">
        <f>IFERROR(IF(COUNTIF(C31:L31,"Feed Ingredient")&gt;0,INDEX(ani_diet!V:V,MATCH(M31,ani_diet!F:F,0)),""),"")</f>
        <v/>
      </c>
      <c r="AE31" s="130" t="b">
        <f>IF(IFERROR(IF(MATCH("Feed Ingredient", AOM[[#This Row],[L1]:[L10]],0)&gt;0, TRUE, FALSE), FALSE)=TRUE,IFERROR(VLOOKUP(M31, ani_diet!E:E, 1, FALSE), "No Match"),FALSE)</f>
        <v>0</v>
      </c>
    </row>
    <row r="32" spans="1:31" ht="14.5" x14ac:dyDescent="0.35">
      <c r="A32" t="s">
        <v>2164</v>
      </c>
      <c r="B32" t="s">
        <v>19050</v>
      </c>
      <c r="C32" t="s">
        <v>1174</v>
      </c>
      <c r="D32" t="s">
        <v>7341</v>
      </c>
      <c r="E32" t="s">
        <v>18898</v>
      </c>
      <c r="F32" t="s">
        <v>19014</v>
      </c>
      <c r="G32" t="s">
        <v>10609</v>
      </c>
      <c r="H32" t="s">
        <v>2164</v>
      </c>
      <c r="I32" t="s">
        <v>2164</v>
      </c>
      <c r="J32" t="s">
        <v>2164</v>
      </c>
      <c r="K32" t="s">
        <v>2164</v>
      </c>
      <c r="M32" t="str" cm="1">
        <f t="array" ref="M32">LOOKUP(2,1/(C32:L32&lt;&gt;""),C32:L32)</f>
        <v>Japanese Quail</v>
      </c>
      <c r="O32" t="s">
        <v>19051</v>
      </c>
      <c r="P32" t="s">
        <v>2164</v>
      </c>
      <c r="Q32" t="s">
        <v>2164</v>
      </c>
      <c r="R32" t="s">
        <v>19052</v>
      </c>
      <c r="S32" t="s">
        <v>2164</v>
      </c>
      <c r="T32" t="s">
        <v>2164</v>
      </c>
      <c r="U32" t="s">
        <v>19053</v>
      </c>
      <c r="V32" t="s">
        <v>19054</v>
      </c>
      <c r="W32" t="s">
        <v>2164</v>
      </c>
      <c r="X32" t="s">
        <v>2164</v>
      </c>
      <c r="Y32" t="s">
        <v>10608</v>
      </c>
      <c r="Z32" t="s">
        <v>2164</v>
      </c>
      <c r="AA32" t="s">
        <v>2164</v>
      </c>
      <c r="AB32" t="s">
        <v>2164</v>
      </c>
      <c r="AC32" t="s">
        <v>2164</v>
      </c>
      <c r="AD32" t="str">
        <f>IFERROR(IF(COUNTIF(C32:L32,"Feed Ingredient")&gt;0,INDEX(ani_diet!V:V,MATCH(M32,ani_diet!F:F,0)),""),"")</f>
        <v/>
      </c>
      <c r="AE32" s="130" t="b">
        <f>IF(IFERROR(IF(MATCH("Feed Ingredient", AOM[[#This Row],[L1]:[L10]],0)&gt;0, TRUE, FALSE), FALSE)=TRUE,IFERROR(VLOOKUP(M32, ani_diet!E:E, 1, FALSE), "No Match"),FALSE)</f>
        <v>0</v>
      </c>
    </row>
    <row r="33" spans="1:31" ht="14.5" x14ac:dyDescent="0.35">
      <c r="A33" t="s">
        <v>2164</v>
      </c>
      <c r="B33" t="s">
        <v>19055</v>
      </c>
      <c r="C33" t="s">
        <v>1174</v>
      </c>
      <c r="D33" t="s">
        <v>7341</v>
      </c>
      <c r="E33" t="s">
        <v>19056</v>
      </c>
      <c r="F33" t="s">
        <v>2164</v>
      </c>
      <c r="G33" t="s">
        <v>2164</v>
      </c>
      <c r="H33" t="s">
        <v>2164</v>
      </c>
      <c r="I33" t="s">
        <v>2164</v>
      </c>
      <c r="J33" t="s">
        <v>2164</v>
      </c>
      <c r="K33" t="s">
        <v>2164</v>
      </c>
      <c r="M33" t="str" cm="1">
        <f t="array" ref="M33">LOOKUP(2,1/(C33:L33&lt;&gt;""),C33:L33)</f>
        <v>Aquatic</v>
      </c>
      <c r="N33" t="s">
        <v>10631</v>
      </c>
      <c r="O33" t="s">
        <v>19057</v>
      </c>
      <c r="P33" t="s">
        <v>2164</v>
      </c>
      <c r="Q33" t="s">
        <v>2164</v>
      </c>
      <c r="R33" t="s">
        <v>19058</v>
      </c>
      <c r="S33" t="s">
        <v>2164</v>
      </c>
      <c r="T33" t="s">
        <v>2164</v>
      </c>
      <c r="V33" t="s">
        <v>22</v>
      </c>
      <c r="W33" t="s">
        <v>2164</v>
      </c>
      <c r="X33" t="s">
        <v>2164</v>
      </c>
      <c r="Y33" t="s">
        <v>19059</v>
      </c>
      <c r="Z33" t="s">
        <v>2164</v>
      </c>
      <c r="AA33" t="s">
        <v>2164</v>
      </c>
      <c r="AB33" t="s">
        <v>2164</v>
      </c>
      <c r="AC33" t="s">
        <v>2164</v>
      </c>
      <c r="AD33" t="str">
        <f>IFERROR(IF(COUNTIF(C33:L33,"Feed Ingredient")&gt;0,INDEX(ani_diet!V:V,MATCH(M33,ani_diet!F:F,0)),""),"")</f>
        <v/>
      </c>
      <c r="AE33" s="130" t="b">
        <f>IF(IFERROR(IF(MATCH("Feed Ingredient", AOM[[#This Row],[L1]:[L10]],0)&gt;0, TRUE, FALSE), FALSE)=TRUE,IFERROR(VLOOKUP(M33, ani_diet!E:E, 1, FALSE), "No Match"),FALSE)</f>
        <v>0</v>
      </c>
    </row>
    <row r="34" spans="1:31" ht="14.5" x14ac:dyDescent="0.35">
      <c r="A34" t="s">
        <v>2164</v>
      </c>
      <c r="B34" t="s">
        <v>19060</v>
      </c>
      <c r="C34" t="s">
        <v>1174</v>
      </c>
      <c r="D34" t="s">
        <v>7341</v>
      </c>
      <c r="E34" t="s">
        <v>19056</v>
      </c>
      <c r="F34" t="s">
        <v>10650</v>
      </c>
      <c r="G34" t="s">
        <v>10642</v>
      </c>
      <c r="H34" t="s">
        <v>2164</v>
      </c>
      <c r="I34" t="s">
        <v>2164</v>
      </c>
      <c r="J34" t="s">
        <v>2164</v>
      </c>
      <c r="K34" t="s">
        <v>2164</v>
      </c>
      <c r="M34" t="str" cm="1">
        <f t="array" ref="M34">LOOKUP(2,1/(C34:L34&lt;&gt;""),C34:L34)</f>
        <v>Crustacean</v>
      </c>
      <c r="N34" t="s">
        <v>2164</v>
      </c>
      <c r="O34" t="s">
        <v>19061</v>
      </c>
      <c r="P34" t="s">
        <v>2164</v>
      </c>
      <c r="Q34" t="s">
        <v>2164</v>
      </c>
      <c r="R34" t="s">
        <v>19062</v>
      </c>
      <c r="S34" t="s">
        <v>2164</v>
      </c>
      <c r="T34" t="s">
        <v>2164</v>
      </c>
      <c r="U34" t="s">
        <v>19063</v>
      </c>
      <c r="V34" t="s">
        <v>19064</v>
      </c>
      <c r="W34" t="s">
        <v>2164</v>
      </c>
      <c r="X34" t="s">
        <v>2164</v>
      </c>
      <c r="Y34" t="s">
        <v>10641</v>
      </c>
      <c r="Z34" t="s">
        <v>2164</v>
      </c>
      <c r="AA34" t="s">
        <v>2164</v>
      </c>
      <c r="AB34" t="s">
        <v>2164</v>
      </c>
      <c r="AC34" t="s">
        <v>2164</v>
      </c>
      <c r="AD34" t="str">
        <f>IFERROR(IF(COUNTIF(C34:L34,"Feed Ingredient")&gt;0,INDEX(ani_diet!V:V,MATCH(M34,ani_diet!F:F,0)),""),"")</f>
        <v/>
      </c>
      <c r="AE34" s="130" t="b">
        <f>IF(IFERROR(IF(MATCH("Feed Ingredient", AOM[[#This Row],[L1]:[L10]],0)&gt;0, TRUE, FALSE), FALSE)=TRUE,IFERROR(VLOOKUP(M34, ani_diet!E:E, 1, FALSE), "No Match"),FALSE)</f>
        <v>0</v>
      </c>
    </row>
    <row r="35" spans="1:31" ht="14.5" x14ac:dyDescent="0.35">
      <c r="A35" t="s">
        <v>2164</v>
      </c>
      <c r="B35" t="s">
        <v>19065</v>
      </c>
      <c r="C35" t="s">
        <v>1174</v>
      </c>
      <c r="D35" t="s">
        <v>7341</v>
      </c>
      <c r="E35" t="s">
        <v>19056</v>
      </c>
      <c r="F35" t="s">
        <v>10646</v>
      </c>
      <c r="G35" t="s">
        <v>2164</v>
      </c>
      <c r="H35" t="s">
        <v>2164</v>
      </c>
      <c r="I35" t="s">
        <v>2164</v>
      </c>
      <c r="J35" t="s">
        <v>2164</v>
      </c>
      <c r="K35" t="s">
        <v>2164</v>
      </c>
      <c r="M35" t="str" cm="1">
        <f t="array" ref="M35">LOOKUP(2,1/(C35:L35&lt;&gt;""),C35:L35)</f>
        <v>Fish</v>
      </c>
      <c r="N35" t="s">
        <v>2164</v>
      </c>
      <c r="O35" t="s">
        <v>19066</v>
      </c>
      <c r="P35" t="s">
        <v>2164</v>
      </c>
      <c r="Q35" t="s">
        <v>2164</v>
      </c>
      <c r="R35" t="s">
        <v>19067</v>
      </c>
      <c r="S35" t="s">
        <v>2164</v>
      </c>
      <c r="T35" t="s">
        <v>2164</v>
      </c>
      <c r="V35" t="s">
        <v>2164</v>
      </c>
      <c r="W35" t="s">
        <v>2164</v>
      </c>
      <c r="X35" t="s">
        <v>2164</v>
      </c>
      <c r="Y35" t="s">
        <v>10645</v>
      </c>
      <c r="Z35" t="s">
        <v>2164</v>
      </c>
      <c r="AA35" t="s">
        <v>2164</v>
      </c>
      <c r="AB35" t="s">
        <v>2164</v>
      </c>
      <c r="AC35" t="s">
        <v>2164</v>
      </c>
      <c r="AD35" t="str">
        <f>IFERROR(IF(COUNTIF(C35:L35,"Feed Ingredient")&gt;0,INDEX(ani_diet!V:V,MATCH(M35,ani_diet!F:F,0)),""),"")</f>
        <v/>
      </c>
      <c r="AE35" s="130" t="b">
        <f>IF(IFERROR(IF(MATCH("Feed Ingredient", AOM[[#This Row],[L1]:[L10]],0)&gt;0, TRUE, FALSE), FALSE)=TRUE,IFERROR(VLOOKUP(M35, ani_diet!E:E, 1, FALSE), "No Match"),FALSE)</f>
        <v>0</v>
      </c>
    </row>
    <row r="36" spans="1:31" ht="14.5" x14ac:dyDescent="0.35">
      <c r="A36" t="s">
        <v>2164</v>
      </c>
      <c r="B36" t="s">
        <v>19068</v>
      </c>
      <c r="C36" t="s">
        <v>1174</v>
      </c>
      <c r="D36" t="s">
        <v>7341</v>
      </c>
      <c r="E36" t="s">
        <v>19056</v>
      </c>
      <c r="F36" t="s">
        <v>10650</v>
      </c>
      <c r="G36" t="s">
        <v>2164</v>
      </c>
      <c r="H36" t="s">
        <v>2164</v>
      </c>
      <c r="I36" t="s">
        <v>2164</v>
      </c>
      <c r="J36" t="s">
        <v>2164</v>
      </c>
      <c r="K36" t="s">
        <v>2164</v>
      </c>
      <c r="M36" t="str" cm="1">
        <f t="array" ref="M36">LOOKUP(2,1/(C36:L36&lt;&gt;""),C36:L36)</f>
        <v>Shellfish</v>
      </c>
      <c r="N36" t="s">
        <v>2164</v>
      </c>
      <c r="O36" t="s">
        <v>19069</v>
      </c>
      <c r="P36" t="s">
        <v>2164</v>
      </c>
      <c r="Q36" t="s">
        <v>2164</v>
      </c>
      <c r="R36" t="s">
        <v>19070</v>
      </c>
      <c r="S36" t="s">
        <v>2164</v>
      </c>
      <c r="T36" t="s">
        <v>2164</v>
      </c>
      <c r="V36" t="s">
        <v>2164</v>
      </c>
      <c r="W36" t="s">
        <v>2164</v>
      </c>
      <c r="X36" t="s">
        <v>2164</v>
      </c>
      <c r="Y36" t="s">
        <v>10649</v>
      </c>
      <c r="Z36" t="s">
        <v>2164</v>
      </c>
      <c r="AA36" t="s">
        <v>2164</v>
      </c>
      <c r="AB36" t="s">
        <v>2164</v>
      </c>
      <c r="AC36" t="s">
        <v>2164</v>
      </c>
      <c r="AD36" t="str">
        <f>IFERROR(IF(COUNTIF(C36:L36,"Feed Ingredient")&gt;0,INDEX(ani_diet!V:V,MATCH(M36,ani_diet!F:F,0)),""),"")</f>
        <v/>
      </c>
      <c r="AE36" s="130" t="b">
        <f>IF(IFERROR(IF(MATCH("Feed Ingredient", AOM[[#This Row],[L1]:[L10]],0)&gt;0, TRUE, FALSE), FALSE)=TRUE,IFERROR(VLOOKUP(M36, ani_diet!E:E, 1, FALSE), "No Match"),FALSE)</f>
        <v>0</v>
      </c>
    </row>
    <row r="37" spans="1:31" ht="14.5" x14ac:dyDescent="0.35">
      <c r="A37" t="s">
        <v>2164</v>
      </c>
      <c r="B37" t="s">
        <v>19071</v>
      </c>
      <c r="C37" t="s">
        <v>1174</v>
      </c>
      <c r="D37" t="s">
        <v>7341</v>
      </c>
      <c r="E37" t="s">
        <v>19056</v>
      </c>
      <c r="F37" t="s">
        <v>19072</v>
      </c>
      <c r="G37" t="s">
        <v>10637</v>
      </c>
      <c r="H37" t="s">
        <v>2164</v>
      </c>
      <c r="I37" t="s">
        <v>2164</v>
      </c>
      <c r="J37" t="s">
        <v>2164</v>
      </c>
      <c r="K37" t="s">
        <v>2164</v>
      </c>
      <c r="M37" t="str" cm="1">
        <f t="array" ref="M37">LOOKUP(2,1/(C37:L37&lt;&gt;""),C37:L37)</f>
        <v>Collector Urchin</v>
      </c>
      <c r="N37" t="s">
        <v>19073</v>
      </c>
      <c r="O37" t="s">
        <v>2164</v>
      </c>
      <c r="P37" t="s">
        <v>2164</v>
      </c>
      <c r="Q37" t="s">
        <v>2164</v>
      </c>
      <c r="R37" t="s">
        <v>19074</v>
      </c>
      <c r="S37" t="s">
        <v>2164</v>
      </c>
      <c r="T37" t="s">
        <v>2164</v>
      </c>
      <c r="U37" t="s">
        <v>10639</v>
      </c>
      <c r="V37" t="s">
        <v>19074</v>
      </c>
      <c r="W37" t="s">
        <v>2164</v>
      </c>
      <c r="X37" t="s">
        <v>2164</v>
      </c>
      <c r="Y37" t="s">
        <v>10636</v>
      </c>
      <c r="Z37" t="s">
        <v>2164</v>
      </c>
      <c r="AA37" t="s">
        <v>2164</v>
      </c>
      <c r="AB37" t="s">
        <v>2164</v>
      </c>
      <c r="AC37" t="s">
        <v>2164</v>
      </c>
      <c r="AD37" t="str">
        <f>IFERROR(IF(COUNTIF(C37:L37,"Feed Ingredient")&gt;0,INDEX(ani_diet!V:V,MATCH(M37,ani_diet!F:F,0)),""),"")</f>
        <v/>
      </c>
      <c r="AE37" s="130" t="b">
        <f>IF(IFERROR(IF(MATCH("Feed Ingredient", AOM[[#This Row],[L1]:[L10]],0)&gt;0, TRUE, FALSE), FALSE)=TRUE,IFERROR(VLOOKUP(M37, ani_diet!E:E, 1, FALSE), "No Match"),FALSE)</f>
        <v>0</v>
      </c>
    </row>
    <row r="38" spans="1:31" ht="14.5" x14ac:dyDescent="0.35">
      <c r="A38" t="s">
        <v>2164</v>
      </c>
      <c r="B38" t="s">
        <v>19075</v>
      </c>
      <c r="C38" t="s">
        <v>1174</v>
      </c>
      <c r="D38" t="s">
        <v>7341</v>
      </c>
      <c r="E38" t="s">
        <v>19056</v>
      </c>
      <c r="F38" t="s">
        <v>10650</v>
      </c>
      <c r="G38" t="s">
        <v>19076</v>
      </c>
      <c r="H38" t="s">
        <v>2164</v>
      </c>
      <c r="I38" t="s">
        <v>2164</v>
      </c>
      <c r="J38" t="s">
        <v>2164</v>
      </c>
      <c r="K38" t="s">
        <v>2164</v>
      </c>
      <c r="M38" t="str" cm="1">
        <f t="array" ref="M38">LOOKUP(2,1/(C38:L38&lt;&gt;""),C38:L38)</f>
        <v>Mollusc</v>
      </c>
      <c r="N38" t="s">
        <v>19077</v>
      </c>
      <c r="O38" t="s">
        <v>19078</v>
      </c>
      <c r="P38" t="s">
        <v>2164</v>
      </c>
      <c r="Q38" t="s">
        <v>2164</v>
      </c>
      <c r="R38" t="s">
        <v>19079</v>
      </c>
      <c r="S38" t="s">
        <v>2164</v>
      </c>
      <c r="T38" t="s">
        <v>2164</v>
      </c>
      <c r="U38" t="s">
        <v>19080</v>
      </c>
      <c r="V38" t="s">
        <v>19081</v>
      </c>
      <c r="W38" t="s">
        <v>2164</v>
      </c>
      <c r="X38" t="s">
        <v>2164</v>
      </c>
      <c r="Y38" t="s">
        <v>18943</v>
      </c>
      <c r="Z38" t="s">
        <v>2164</v>
      </c>
      <c r="AA38" t="s">
        <v>2164</v>
      </c>
      <c r="AB38" t="s">
        <v>2164</v>
      </c>
      <c r="AC38" t="s">
        <v>2164</v>
      </c>
      <c r="AD38" t="str">
        <f>IFERROR(IF(COUNTIF(C38:L38,"Feed Ingredient")&gt;0,INDEX(ani_diet!V:V,MATCH(M38,ani_diet!F:F,0)),""),"")</f>
        <v/>
      </c>
      <c r="AE38" s="130" t="b">
        <f>IF(IFERROR(IF(MATCH("Feed Ingredient", AOM[[#This Row],[L1]:[L10]],0)&gt;0, TRUE, FALSE), FALSE)=TRUE,IFERROR(VLOOKUP(M38, ani_diet!E:E, 1, FALSE), "No Match"),FALSE)</f>
        <v>0</v>
      </c>
    </row>
    <row r="39" spans="1:31" ht="14.5" x14ac:dyDescent="0.35">
      <c r="A39" t="s">
        <v>2164</v>
      </c>
      <c r="B39" t="s">
        <v>19082</v>
      </c>
      <c r="C39" t="s">
        <v>1174</v>
      </c>
      <c r="D39" t="s">
        <v>7341</v>
      </c>
      <c r="E39" t="s">
        <v>19056</v>
      </c>
      <c r="F39" t="s">
        <v>10650</v>
      </c>
      <c r="G39" t="s">
        <v>19076</v>
      </c>
      <c r="H39" t="s">
        <v>10141</v>
      </c>
      <c r="I39" t="s">
        <v>2164</v>
      </c>
      <c r="J39" t="s">
        <v>2164</v>
      </c>
      <c r="K39" t="s">
        <v>2164</v>
      </c>
      <c r="M39" t="str" cm="1">
        <f t="array" ref="M39">LOOKUP(2,1/(C39:L39&lt;&gt;""),C39:L39)</f>
        <v>Gastropod</v>
      </c>
      <c r="N39" t="s">
        <v>10143</v>
      </c>
      <c r="O39" t="s">
        <v>19083</v>
      </c>
      <c r="P39" t="s">
        <v>2164</v>
      </c>
      <c r="Q39" t="s">
        <v>2164</v>
      </c>
      <c r="R39" t="s">
        <v>19084</v>
      </c>
      <c r="S39" t="s">
        <v>2164</v>
      </c>
      <c r="T39" t="s">
        <v>2164</v>
      </c>
      <c r="U39" t="s">
        <v>19085</v>
      </c>
      <c r="V39" t="s">
        <v>19086</v>
      </c>
      <c r="W39" t="s">
        <v>2164</v>
      </c>
      <c r="X39" t="s">
        <v>2164</v>
      </c>
      <c r="Y39" t="s">
        <v>10140</v>
      </c>
      <c r="Z39" t="s">
        <v>2164</v>
      </c>
      <c r="AA39" t="s">
        <v>2164</v>
      </c>
      <c r="AB39" t="s">
        <v>2164</v>
      </c>
      <c r="AC39" t="s">
        <v>2164</v>
      </c>
      <c r="AD39" t="str">
        <f>IFERROR(IF(COUNTIF(C39:L39,"Feed Ingredient")&gt;0,INDEX(ani_diet!V:V,MATCH(M39,ani_diet!F:F,0)),""),"")</f>
        <v/>
      </c>
      <c r="AE39" s="130" t="b">
        <f>IF(IFERROR(IF(MATCH("Feed Ingredient", AOM[[#This Row],[L1]:[L10]],0)&gt;0, TRUE, FALSE), FALSE)=TRUE,IFERROR(VLOOKUP(M39, ani_diet!E:E, 1, FALSE), "No Match"),FALSE)</f>
        <v>0</v>
      </c>
    </row>
    <row r="40" spans="1:31" ht="14.5" x14ac:dyDescent="0.35">
      <c r="A40" t="s">
        <v>2164</v>
      </c>
      <c r="B40" t="s">
        <v>19087</v>
      </c>
      <c r="C40" t="s">
        <v>1174</v>
      </c>
      <c r="D40" t="s">
        <v>7341</v>
      </c>
      <c r="E40" t="s">
        <v>19056</v>
      </c>
      <c r="F40" t="s">
        <v>10650</v>
      </c>
      <c r="G40" t="s">
        <v>19076</v>
      </c>
      <c r="H40" t="s">
        <v>10633</v>
      </c>
      <c r="I40" t="s">
        <v>2164</v>
      </c>
      <c r="J40" t="s">
        <v>2164</v>
      </c>
      <c r="K40" t="s">
        <v>2164</v>
      </c>
      <c r="M40" t="str" cm="1">
        <f t="array" ref="M40">LOOKUP(2,1/(C40:L40&lt;&gt;""),C40:L40)</f>
        <v>Cephalapod</v>
      </c>
      <c r="N40" t="s">
        <v>19088</v>
      </c>
      <c r="O40" t="s">
        <v>19089</v>
      </c>
      <c r="P40" t="s">
        <v>2164</v>
      </c>
      <c r="Q40" t="s">
        <v>2164</v>
      </c>
      <c r="R40" t="s">
        <v>19090</v>
      </c>
      <c r="S40" t="s">
        <v>2164</v>
      </c>
      <c r="T40" t="s">
        <v>2164</v>
      </c>
      <c r="U40" t="s">
        <v>19091</v>
      </c>
      <c r="V40" t="s">
        <v>19092</v>
      </c>
      <c r="W40" t="s">
        <v>2164</v>
      </c>
      <c r="X40" t="s">
        <v>2164</v>
      </c>
      <c r="Y40" t="s">
        <v>10630</v>
      </c>
      <c r="Z40" t="s">
        <v>2164</v>
      </c>
      <c r="AA40" t="s">
        <v>2164</v>
      </c>
      <c r="AB40" t="s">
        <v>2164</v>
      </c>
      <c r="AC40" t="s">
        <v>2164</v>
      </c>
      <c r="AD40" t="str">
        <f>IFERROR(IF(COUNTIF(C40:L40,"Feed Ingredient")&gt;0,INDEX(ani_diet!V:V,MATCH(M40,ani_diet!F:F,0)),""),"")</f>
        <v/>
      </c>
      <c r="AE40" s="130" t="b">
        <f>IF(IFERROR(IF(MATCH("Feed Ingredient", AOM[[#This Row],[L1]:[L10]],0)&gt;0, TRUE, FALSE), FALSE)=TRUE,IFERROR(VLOOKUP(M40, ani_diet!E:E, 1, FALSE), "No Match"),FALSE)</f>
        <v>0</v>
      </c>
    </row>
    <row r="41" spans="1:31" ht="14.5" x14ac:dyDescent="0.35">
      <c r="A41" t="s">
        <v>2164</v>
      </c>
      <c r="B41" t="s">
        <v>19093</v>
      </c>
      <c r="C41" t="s">
        <v>1174</v>
      </c>
      <c r="D41" t="s">
        <v>7341</v>
      </c>
      <c r="E41" t="s">
        <v>19056</v>
      </c>
      <c r="F41" t="s">
        <v>10646</v>
      </c>
      <c r="G41" t="s">
        <v>18757</v>
      </c>
      <c r="H41" t="s">
        <v>2164</v>
      </c>
      <c r="I41" t="s">
        <v>2164</v>
      </c>
      <c r="J41" t="s">
        <v>2164</v>
      </c>
      <c r="K41" t="s">
        <v>2164</v>
      </c>
      <c r="M41" t="str" cm="1">
        <f t="array" ref="M41">LOOKUP(2,1/(C41:L41&lt;&gt;""),C41:L41)</f>
        <v>Common Carp</v>
      </c>
      <c r="N41" t="s">
        <v>19094</v>
      </c>
      <c r="O41" t="s">
        <v>19095</v>
      </c>
      <c r="P41" t="s">
        <v>2164</v>
      </c>
      <c r="Q41" t="s">
        <v>2164</v>
      </c>
      <c r="R41" t="s">
        <v>19096</v>
      </c>
      <c r="S41" t="s">
        <v>2164</v>
      </c>
      <c r="T41" t="s">
        <v>2164</v>
      </c>
      <c r="U41" t="s">
        <v>19097</v>
      </c>
      <c r="V41" t="s">
        <v>19096</v>
      </c>
      <c r="W41" t="s">
        <v>2164</v>
      </c>
      <c r="X41" t="s">
        <v>2164</v>
      </c>
      <c r="Y41" t="s">
        <v>18943</v>
      </c>
      <c r="Z41" t="s">
        <v>2164</v>
      </c>
      <c r="AA41" t="s">
        <v>2164</v>
      </c>
      <c r="AB41" t="s">
        <v>2164</v>
      </c>
      <c r="AC41" t="s">
        <v>2164</v>
      </c>
      <c r="AD41" t="str">
        <f>IFERROR(IF(COUNTIF(C41:L41,"Feed Ingredient")&gt;0,INDEX(ani_diet!V:V,MATCH(M41,ani_diet!F:F,0)),""),"")</f>
        <v/>
      </c>
      <c r="AE41" s="130" t="b">
        <f>IF(IFERROR(IF(MATCH("Feed Ingredient", AOM[[#This Row],[L1]:[L10]],0)&gt;0, TRUE, FALSE), FALSE)=TRUE,IFERROR(VLOOKUP(M41, ani_diet!E:E, 1, FALSE), "No Match"),FALSE)</f>
        <v>0</v>
      </c>
    </row>
    <row r="42" spans="1:31" ht="14.5" x14ac:dyDescent="0.35">
      <c r="A42" t="s">
        <v>2164</v>
      </c>
      <c r="B42" t="s">
        <v>19098</v>
      </c>
      <c r="C42" t="s">
        <v>1174</v>
      </c>
      <c r="D42" t="s">
        <v>7341</v>
      </c>
      <c r="E42" t="s">
        <v>19056</v>
      </c>
      <c r="F42" t="s">
        <v>10646</v>
      </c>
      <c r="G42" t="s">
        <v>18756</v>
      </c>
      <c r="H42" t="s">
        <v>2164</v>
      </c>
      <c r="I42" t="s">
        <v>2164</v>
      </c>
      <c r="J42" t="s">
        <v>2164</v>
      </c>
      <c r="K42" t="s">
        <v>2164</v>
      </c>
      <c r="M42" t="str" cm="1">
        <f t="array" ref="M42">LOOKUP(2,1/(C42:L42&lt;&gt;""),C42:L42)</f>
        <v>African Sharptooth Catfish</v>
      </c>
      <c r="N42" t="s">
        <v>19099</v>
      </c>
      <c r="O42" t="s">
        <v>19100</v>
      </c>
      <c r="P42" t="s">
        <v>2164</v>
      </c>
      <c r="Q42" t="s">
        <v>2164</v>
      </c>
      <c r="R42" t="s">
        <v>19101</v>
      </c>
      <c r="S42" t="s">
        <v>2164</v>
      </c>
      <c r="T42" t="s">
        <v>2164</v>
      </c>
      <c r="U42" t="s">
        <v>15515</v>
      </c>
      <c r="V42" t="s">
        <v>19101</v>
      </c>
      <c r="W42" t="s">
        <v>2164</v>
      </c>
      <c r="X42" t="s">
        <v>2164</v>
      </c>
      <c r="Y42" t="s">
        <v>18943</v>
      </c>
      <c r="Z42" t="s">
        <v>2164</v>
      </c>
      <c r="AA42" t="s">
        <v>2164</v>
      </c>
      <c r="AB42" t="s">
        <v>2164</v>
      </c>
      <c r="AC42" t="s">
        <v>2164</v>
      </c>
      <c r="AD42" t="str">
        <f>IFERROR(IF(COUNTIF(C42:L42,"Feed Ingredient")&gt;0,INDEX(ani_diet!V:V,MATCH(M42,ani_diet!F:F,0)),""),"")</f>
        <v/>
      </c>
      <c r="AE42" s="130" t="b">
        <f>IF(IFERROR(IF(MATCH("Feed Ingredient", AOM[[#This Row],[L1]:[L10]],0)&gt;0, TRUE, FALSE), FALSE)=TRUE,IFERROR(VLOOKUP(M42, ani_diet!E:E, 1, FALSE), "No Match"),FALSE)</f>
        <v>0</v>
      </c>
    </row>
    <row r="43" spans="1:31" ht="14.5" x14ac:dyDescent="0.35">
      <c r="A43" t="s">
        <v>2164</v>
      </c>
      <c r="B43" t="s">
        <v>19102</v>
      </c>
      <c r="C43" t="s">
        <v>1174</v>
      </c>
      <c r="D43" t="s">
        <v>7341</v>
      </c>
      <c r="E43" t="s">
        <v>19056</v>
      </c>
      <c r="F43" t="s">
        <v>10646</v>
      </c>
      <c r="G43" t="s">
        <v>18759</v>
      </c>
      <c r="H43" t="s">
        <v>2164</v>
      </c>
      <c r="I43" t="s">
        <v>2164</v>
      </c>
      <c r="J43" t="s">
        <v>2164</v>
      </c>
      <c r="K43" t="s">
        <v>2164</v>
      </c>
      <c r="M43" t="str" cm="1">
        <f t="array" ref="M43">LOOKUP(2,1/(C43:L43&lt;&gt;""),C43:L43)</f>
        <v>Nile Tilapia</v>
      </c>
      <c r="N43" t="s">
        <v>19103</v>
      </c>
      <c r="O43" t="s">
        <v>2164</v>
      </c>
      <c r="P43" t="s">
        <v>2164</v>
      </c>
      <c r="Q43" t="s">
        <v>2164</v>
      </c>
      <c r="R43" t="s">
        <v>19104</v>
      </c>
      <c r="S43" t="s">
        <v>2164</v>
      </c>
      <c r="T43" t="s">
        <v>2164</v>
      </c>
      <c r="U43" t="s">
        <v>15518</v>
      </c>
      <c r="V43" t="s">
        <v>19104</v>
      </c>
      <c r="W43" t="s">
        <v>2164</v>
      </c>
      <c r="X43" t="s">
        <v>2164</v>
      </c>
      <c r="Y43" t="s">
        <v>18943</v>
      </c>
      <c r="Z43" t="s">
        <v>2164</v>
      </c>
      <c r="AA43" t="s">
        <v>2164</v>
      </c>
      <c r="AB43" t="s">
        <v>2164</v>
      </c>
      <c r="AC43" t="s">
        <v>2164</v>
      </c>
      <c r="AD43" t="str">
        <f>IFERROR(IF(COUNTIF(C43:L43,"Feed Ingredient")&gt;0,INDEX(ani_diet!V:V,MATCH(M43,ani_diet!F:F,0)),""),"")</f>
        <v/>
      </c>
      <c r="AE43" s="130" t="b">
        <f>IF(IFERROR(IF(MATCH("Feed Ingredient", AOM[[#This Row],[L1]:[L10]],0)&gt;0, TRUE, FALSE), FALSE)=TRUE,IFERROR(VLOOKUP(M43, ani_diet!E:E, 1, FALSE), "No Match"),FALSE)</f>
        <v>0</v>
      </c>
    </row>
    <row r="44" spans="1:31" ht="14.5" x14ac:dyDescent="0.35">
      <c r="A44" t="s">
        <v>2164</v>
      </c>
      <c r="B44" t="s">
        <v>19105</v>
      </c>
      <c r="C44" t="s">
        <v>1174</v>
      </c>
      <c r="D44" t="s">
        <v>7341</v>
      </c>
      <c r="E44" t="s">
        <v>19056</v>
      </c>
      <c r="F44" t="s">
        <v>10646</v>
      </c>
      <c r="G44" t="s">
        <v>19106</v>
      </c>
      <c r="H44" t="s">
        <v>2164</v>
      </c>
      <c r="I44" t="s">
        <v>2164</v>
      </c>
      <c r="J44" t="s">
        <v>2164</v>
      </c>
      <c r="K44" t="s">
        <v>2164</v>
      </c>
      <c r="M44" t="str" cm="1">
        <f t="array" ref="M44">LOOKUP(2,1/(C44:L44&lt;&gt;""),C44:L44)</f>
        <v>Redbreast Tilapia</v>
      </c>
      <c r="N44" t="s">
        <v>19107</v>
      </c>
      <c r="O44" t="s">
        <v>2164</v>
      </c>
      <c r="P44" t="s">
        <v>2164</v>
      </c>
      <c r="Q44" t="s">
        <v>2164</v>
      </c>
      <c r="R44" s="157" t="s">
        <v>19108</v>
      </c>
      <c r="S44" t="s">
        <v>2164</v>
      </c>
      <c r="T44" t="s">
        <v>2164</v>
      </c>
      <c r="U44" t="s">
        <v>19109</v>
      </c>
      <c r="V44" t="s">
        <v>19108</v>
      </c>
      <c r="W44" t="s">
        <v>2164</v>
      </c>
      <c r="X44" t="s">
        <v>2164</v>
      </c>
      <c r="Y44" t="s">
        <v>18943</v>
      </c>
      <c r="Z44" t="s">
        <v>2164</v>
      </c>
      <c r="AA44" t="s">
        <v>2164</v>
      </c>
      <c r="AB44" t="s">
        <v>2164</v>
      </c>
      <c r="AC44" t="s">
        <v>2164</v>
      </c>
      <c r="AD44" t="str">
        <f>IFERROR(IF(COUNTIF(C44:L44,"Feed Ingredient")&gt;0,INDEX(ani_diet!V:V,MATCH(M44,ani_diet!F:F,0)),""),"")</f>
        <v/>
      </c>
      <c r="AE44" s="130" t="b">
        <f>IF(IFERROR(IF(MATCH("Feed Ingredient", AOM[[#This Row],[L1]:[L10]],0)&gt;0, TRUE, FALSE), FALSE)=TRUE,IFERROR(VLOOKUP(M44, ani_diet!E:E, 1, FALSE), "No Match"),FALSE)</f>
        <v>0</v>
      </c>
    </row>
    <row r="45" spans="1:31" ht="14.5" x14ac:dyDescent="0.35">
      <c r="A45" t="s">
        <v>2164</v>
      </c>
      <c r="B45" t="s">
        <v>19110</v>
      </c>
      <c r="C45" t="s">
        <v>1174</v>
      </c>
      <c r="D45" t="s">
        <v>7341</v>
      </c>
      <c r="E45" t="s">
        <v>19056</v>
      </c>
      <c r="F45" t="s">
        <v>10646</v>
      </c>
      <c r="G45" t="s">
        <v>19111</v>
      </c>
      <c r="H45" t="s">
        <v>2164</v>
      </c>
      <c r="I45" t="s">
        <v>2164</v>
      </c>
      <c r="J45" t="s">
        <v>2164</v>
      </c>
      <c r="K45" t="s">
        <v>2164</v>
      </c>
      <c r="M45" t="str" cm="1">
        <f t="array" ref="M45">LOOKUP(2,1/(C45:L45&lt;&gt;""),C45:L45)</f>
        <v>Mozambique x Nile Hybrid Tilapia</v>
      </c>
      <c r="N45" t="s">
        <v>2164</v>
      </c>
      <c r="O45" t="s">
        <v>2164</v>
      </c>
      <c r="P45" t="s">
        <v>2164</v>
      </c>
      <c r="Q45" t="s">
        <v>2164</v>
      </c>
      <c r="R45" t="s">
        <v>19112</v>
      </c>
      <c r="S45" t="s">
        <v>2164</v>
      </c>
      <c r="T45" t="s">
        <v>2164</v>
      </c>
      <c r="U45" t="s">
        <v>19113</v>
      </c>
      <c r="V45" t="s">
        <v>19112</v>
      </c>
      <c r="W45" t="s">
        <v>2164</v>
      </c>
      <c r="X45" t="s">
        <v>2164</v>
      </c>
      <c r="Y45" t="s">
        <v>18943</v>
      </c>
      <c r="Z45" t="s">
        <v>2164</v>
      </c>
      <c r="AA45" t="s">
        <v>2164</v>
      </c>
      <c r="AB45" t="s">
        <v>2164</v>
      </c>
      <c r="AC45" t="s">
        <v>2164</v>
      </c>
      <c r="AD45" t="str">
        <f>IFERROR(IF(COUNTIF(C45:L45,"Feed Ingredient")&gt;0,INDEX(ani_diet!V:V,MATCH(M45,ani_diet!F:F,0)),""),"")</f>
        <v/>
      </c>
      <c r="AE45" s="130" t="b">
        <f>IF(IFERROR(IF(MATCH("Feed Ingredient", AOM[[#This Row],[L1]:[L10]],0)&gt;0, TRUE, FALSE), FALSE)=TRUE,IFERROR(VLOOKUP(M45, ani_diet!E:E, 1, FALSE), "No Match"),FALSE)</f>
        <v>0</v>
      </c>
    </row>
    <row r="46" spans="1:31" ht="14.5" x14ac:dyDescent="0.35">
      <c r="A46" t="s">
        <v>2164</v>
      </c>
      <c r="B46" t="s">
        <v>19114</v>
      </c>
      <c r="C46" t="s">
        <v>1174</v>
      </c>
      <c r="D46" t="s">
        <v>7341</v>
      </c>
      <c r="E46" t="s">
        <v>19056</v>
      </c>
      <c r="F46" t="s">
        <v>10646</v>
      </c>
      <c r="G46" t="s">
        <v>18758</v>
      </c>
      <c r="H46" t="s">
        <v>2164</v>
      </c>
      <c r="I46" t="s">
        <v>2164</v>
      </c>
      <c r="J46" t="s">
        <v>2164</v>
      </c>
      <c r="K46" t="s">
        <v>2164</v>
      </c>
      <c r="M46" t="str" cm="1">
        <f t="array" ref="M46">LOOKUP(2,1/(C46:L46&lt;&gt;""),C46:L46)</f>
        <v>Mozambique Tilapia</v>
      </c>
      <c r="N46" t="s">
        <v>19115</v>
      </c>
      <c r="O46" t="s">
        <v>2164</v>
      </c>
      <c r="P46" t="s">
        <v>2164</v>
      </c>
      <c r="Q46" t="s">
        <v>2164</v>
      </c>
      <c r="R46" t="s">
        <v>19116</v>
      </c>
      <c r="S46" t="s">
        <v>2164</v>
      </c>
      <c r="T46" t="s">
        <v>2164</v>
      </c>
      <c r="U46" t="s">
        <v>19117</v>
      </c>
      <c r="V46" t="s">
        <v>19118</v>
      </c>
      <c r="W46" t="s">
        <v>2164</v>
      </c>
      <c r="X46" t="s">
        <v>2164</v>
      </c>
      <c r="Y46" t="s">
        <v>18943</v>
      </c>
      <c r="Z46" t="s">
        <v>2164</v>
      </c>
      <c r="AA46" t="s">
        <v>2164</v>
      </c>
      <c r="AB46" t="s">
        <v>2164</v>
      </c>
      <c r="AC46" t="s">
        <v>2164</v>
      </c>
      <c r="AD46" t="str">
        <f>IFERROR(IF(COUNTIF(C46:L46,"Feed Ingredient")&gt;0,INDEX(ani_diet!V:V,MATCH(M46,ani_diet!F:F,0)),""),"")</f>
        <v/>
      </c>
      <c r="AE46" s="130" t="b">
        <f>IF(IFERROR(IF(MATCH("Feed Ingredient", AOM[[#This Row],[L1]:[L10]],0)&gt;0, TRUE, FALSE), FALSE)=TRUE,IFERROR(VLOOKUP(M46, ani_diet!E:E, 1, FALSE), "No Match"),FALSE)</f>
        <v>0</v>
      </c>
    </row>
    <row r="47" spans="1:31" ht="14.5" x14ac:dyDescent="0.35">
      <c r="A47" t="s">
        <v>2164</v>
      </c>
      <c r="B47" t="s">
        <v>19119</v>
      </c>
      <c r="C47" t="s">
        <v>1174</v>
      </c>
      <c r="D47" t="s">
        <v>7341</v>
      </c>
      <c r="E47" t="s">
        <v>19056</v>
      </c>
      <c r="F47" t="s">
        <v>10646</v>
      </c>
      <c r="G47" t="s">
        <v>19120</v>
      </c>
      <c r="H47" t="s">
        <v>2164</v>
      </c>
      <c r="I47" t="s">
        <v>2164</v>
      </c>
      <c r="J47" t="s">
        <v>2164</v>
      </c>
      <c r="K47" t="s">
        <v>2164</v>
      </c>
      <c r="M47" t="str" cm="1">
        <f t="array" ref="M47">LOOKUP(2,1/(C47:L47&lt;&gt;""),C47:L47)</f>
        <v>Shire Tilapia</v>
      </c>
      <c r="N47" t="s">
        <v>2164</v>
      </c>
      <c r="O47" t="s">
        <v>2164</v>
      </c>
      <c r="P47" t="s">
        <v>2164</v>
      </c>
      <c r="Q47" t="s">
        <v>2164</v>
      </c>
      <c r="R47" t="s">
        <v>19121</v>
      </c>
      <c r="S47" t="s">
        <v>2164</v>
      </c>
      <c r="T47" t="s">
        <v>2164</v>
      </c>
      <c r="U47" t="s">
        <v>19122</v>
      </c>
      <c r="V47" t="s">
        <v>19123</v>
      </c>
      <c r="W47" t="s">
        <v>2164</v>
      </c>
      <c r="X47" t="s">
        <v>2164</v>
      </c>
      <c r="Y47" t="s">
        <v>18943</v>
      </c>
      <c r="Z47" t="s">
        <v>2164</v>
      </c>
      <c r="AA47" t="s">
        <v>2164</v>
      </c>
      <c r="AB47" t="s">
        <v>2164</v>
      </c>
      <c r="AC47" t="s">
        <v>2164</v>
      </c>
      <c r="AD47" t="str">
        <f>IFERROR(IF(COUNTIF(C47:L47,"Feed Ingredient")&gt;0,INDEX(ani_diet!V:V,MATCH(M47,ani_diet!F:F,0)),""),"")</f>
        <v/>
      </c>
      <c r="AE47" s="130" t="b">
        <f>IF(IFERROR(IF(MATCH("Feed Ingredient", AOM[[#This Row],[L1]:[L10]],0)&gt;0, TRUE, FALSE), FALSE)=TRUE,IFERROR(VLOOKUP(M47, ani_diet!E:E, 1, FALSE), "No Match"),FALSE)</f>
        <v>0</v>
      </c>
    </row>
    <row r="48" spans="1:31" ht="14.5" x14ac:dyDescent="0.35">
      <c r="A48" t="s">
        <v>2164</v>
      </c>
      <c r="B48" t="s">
        <v>19124</v>
      </c>
      <c r="C48" t="s">
        <v>1174</v>
      </c>
      <c r="D48" t="s">
        <v>7341</v>
      </c>
      <c r="E48" t="s">
        <v>19056</v>
      </c>
      <c r="F48" t="s">
        <v>10646</v>
      </c>
      <c r="G48" t="s">
        <v>19125</v>
      </c>
      <c r="H48" t="s">
        <v>2164</v>
      </c>
      <c r="I48" t="s">
        <v>2164</v>
      </c>
      <c r="J48" t="s">
        <v>2164</v>
      </c>
      <c r="K48" t="s">
        <v>2164</v>
      </c>
      <c r="M48" t="str" cm="1">
        <f t="array" ref="M48">LOOKUP(2,1/(C48:L48&lt;&gt;""),C48:L48)</f>
        <v>Ningu</v>
      </c>
      <c r="N48" t="s">
        <v>2164</v>
      </c>
      <c r="O48" t="s">
        <v>2164</v>
      </c>
      <c r="P48" t="s">
        <v>2164</v>
      </c>
      <c r="Q48" t="s">
        <v>2164</v>
      </c>
      <c r="R48" t="s">
        <v>19126</v>
      </c>
      <c r="S48" t="s">
        <v>2164</v>
      </c>
      <c r="T48" t="s">
        <v>2164</v>
      </c>
      <c r="U48" t="s">
        <v>19127</v>
      </c>
      <c r="V48" t="s">
        <v>19126</v>
      </c>
      <c r="W48" t="s">
        <v>2164</v>
      </c>
      <c r="X48" t="s">
        <v>2164</v>
      </c>
      <c r="Y48" t="s">
        <v>18943</v>
      </c>
      <c r="Z48" t="s">
        <v>2164</v>
      </c>
      <c r="AA48" t="s">
        <v>2164</v>
      </c>
      <c r="AB48" t="s">
        <v>2164</v>
      </c>
      <c r="AC48" t="s">
        <v>2164</v>
      </c>
      <c r="AD48" t="str">
        <f>IFERROR(IF(COUNTIF(C48:L48,"Feed Ingredient")&gt;0,INDEX(ani_diet!V:V,MATCH(M48,ani_diet!F:F,0)),""),"")</f>
        <v/>
      </c>
      <c r="AE48" s="130" t="b">
        <f>IF(IFERROR(IF(MATCH("Feed Ingredient", AOM[[#This Row],[L1]:[L10]],0)&gt;0, TRUE, FALSE), FALSE)=TRUE,IFERROR(VLOOKUP(M48, ani_diet!E:E, 1, FALSE), "No Match"),FALSE)</f>
        <v>0</v>
      </c>
    </row>
    <row r="49" spans="1:31" ht="14.5" x14ac:dyDescent="0.35">
      <c r="A49" t="s">
        <v>2164</v>
      </c>
      <c r="B49" t="s">
        <v>19128</v>
      </c>
      <c r="C49" t="s">
        <v>1174</v>
      </c>
      <c r="D49" t="s">
        <v>7341</v>
      </c>
      <c r="E49" t="s">
        <v>19056</v>
      </c>
      <c r="F49" t="s">
        <v>10646</v>
      </c>
      <c r="G49" t="s">
        <v>19129</v>
      </c>
      <c r="H49" t="s">
        <v>2164</v>
      </c>
      <c r="I49" t="s">
        <v>2164</v>
      </c>
      <c r="J49" t="s">
        <v>2164</v>
      </c>
      <c r="K49" t="s">
        <v>2164</v>
      </c>
      <c r="M49" t="str" cm="1">
        <f t="array" ref="M49">LOOKUP(2,1/(C49:L49&lt;&gt;""),C49:L49)</f>
        <v>African Carp</v>
      </c>
      <c r="N49" t="s">
        <v>2164</v>
      </c>
      <c r="O49" t="s">
        <v>2164</v>
      </c>
      <c r="P49" t="s">
        <v>2164</v>
      </c>
      <c r="Q49" t="s">
        <v>2164</v>
      </c>
      <c r="R49" t="s">
        <v>19130</v>
      </c>
      <c r="S49" t="s">
        <v>2164</v>
      </c>
      <c r="T49" t="s">
        <v>2164</v>
      </c>
      <c r="U49" t="s">
        <v>19131</v>
      </c>
      <c r="V49" t="s">
        <v>19130</v>
      </c>
      <c r="W49" t="s">
        <v>2164</v>
      </c>
      <c r="X49" t="s">
        <v>2164</v>
      </c>
      <c r="Y49" t="s">
        <v>18943</v>
      </c>
      <c r="Z49" t="s">
        <v>2164</v>
      </c>
      <c r="AA49" t="s">
        <v>2164</v>
      </c>
      <c r="AB49" t="s">
        <v>2164</v>
      </c>
      <c r="AC49" t="s">
        <v>2164</v>
      </c>
      <c r="AD49" t="str">
        <f>IFERROR(IF(COUNTIF(C49:L49,"Feed Ingredient")&gt;0,INDEX(ani_diet!V:V,MATCH(M49,ani_diet!F:F,0)),""),"")</f>
        <v/>
      </c>
      <c r="AE49" s="130" t="b">
        <f>IF(IFERROR(IF(MATCH("Feed Ingredient", AOM[[#This Row],[L1]:[L10]],0)&gt;0, TRUE, FALSE), FALSE)=TRUE,IFERROR(VLOOKUP(M49, ani_diet!E:E, 1, FALSE), "No Match"),FALSE)</f>
        <v>0</v>
      </c>
    </row>
    <row r="50" spans="1:31" ht="14.5" x14ac:dyDescent="0.35">
      <c r="A50" t="s">
        <v>2164</v>
      </c>
      <c r="B50" t="s">
        <v>19132</v>
      </c>
      <c r="C50" t="s">
        <v>1174</v>
      </c>
      <c r="D50" t="s">
        <v>7341</v>
      </c>
      <c r="E50" t="s">
        <v>19056</v>
      </c>
      <c r="F50" t="s">
        <v>10646</v>
      </c>
      <c r="G50" t="s">
        <v>19133</v>
      </c>
      <c r="H50" t="s">
        <v>2164</v>
      </c>
      <c r="I50" t="s">
        <v>2164</v>
      </c>
      <c r="J50" t="s">
        <v>2164</v>
      </c>
      <c r="K50" t="s">
        <v>2164</v>
      </c>
      <c r="M50" t="str" cm="1">
        <f t="array" ref="M50">LOOKUP(2,1/(C50:L50&lt;&gt;""),C50:L50)</f>
        <v>Vundu Catfish</v>
      </c>
      <c r="N50" t="s">
        <v>2164</v>
      </c>
      <c r="O50" t="s">
        <v>2164</v>
      </c>
      <c r="P50" t="s">
        <v>2164</v>
      </c>
      <c r="Q50" t="s">
        <v>2164</v>
      </c>
      <c r="R50" t="s">
        <v>19134</v>
      </c>
      <c r="S50" t="s">
        <v>2164</v>
      </c>
      <c r="T50" t="s">
        <v>2164</v>
      </c>
      <c r="U50" t="s">
        <v>15517</v>
      </c>
      <c r="V50" t="s">
        <v>19134</v>
      </c>
      <c r="W50" t="s">
        <v>2164</v>
      </c>
      <c r="X50" t="s">
        <v>2164</v>
      </c>
      <c r="Y50" t="s">
        <v>18943</v>
      </c>
      <c r="Z50" t="s">
        <v>2164</v>
      </c>
      <c r="AA50" t="s">
        <v>2164</v>
      </c>
      <c r="AB50" t="s">
        <v>2164</v>
      </c>
      <c r="AC50" t="s">
        <v>2164</v>
      </c>
      <c r="AD50" t="str">
        <f>IFERROR(IF(COUNTIF(C50:L50,"Feed Ingredient")&gt;0,INDEX(ani_diet!V:V,MATCH(M50,ani_diet!F:F,0)),""),"")</f>
        <v/>
      </c>
      <c r="AE50" s="130" t="b">
        <f>IF(IFERROR(IF(MATCH("Feed Ingredient", AOM[[#This Row],[L1]:[L10]],0)&gt;0, TRUE, FALSE), FALSE)=TRUE,IFERROR(VLOOKUP(M50, ani_diet!E:E, 1, FALSE), "No Match"),FALSE)</f>
        <v>0</v>
      </c>
    </row>
    <row r="51" spans="1:31" ht="14.5" x14ac:dyDescent="0.35">
      <c r="A51" t="s">
        <v>2164</v>
      </c>
      <c r="B51" t="s">
        <v>19135</v>
      </c>
      <c r="C51" t="s">
        <v>1174</v>
      </c>
      <c r="D51" t="s">
        <v>7341</v>
      </c>
      <c r="E51" t="s">
        <v>19056</v>
      </c>
      <c r="F51" t="s">
        <v>10646</v>
      </c>
      <c r="G51" t="s">
        <v>15516</v>
      </c>
      <c r="H51" t="s">
        <v>2164</v>
      </c>
      <c r="I51" t="s">
        <v>2164</v>
      </c>
      <c r="J51" t="s">
        <v>2164</v>
      </c>
      <c r="K51" t="s">
        <v>2164</v>
      </c>
      <c r="M51" t="str" cm="1">
        <f t="array" ref="M51">LOOKUP(2,1/(C51:L51&lt;&gt;""),C51:L51)</f>
        <v>African Catfish</v>
      </c>
      <c r="N51" t="s">
        <v>2164</v>
      </c>
      <c r="O51" t="s">
        <v>2164</v>
      </c>
      <c r="P51" t="s">
        <v>2164</v>
      </c>
      <c r="Q51" t="s">
        <v>2164</v>
      </c>
      <c r="R51" t="s">
        <v>19136</v>
      </c>
      <c r="S51" t="s">
        <v>2164</v>
      </c>
      <c r="T51" t="s">
        <v>2164</v>
      </c>
      <c r="U51" t="s">
        <v>19137</v>
      </c>
      <c r="V51" t="s">
        <v>19136</v>
      </c>
      <c r="W51" t="s">
        <v>2164</v>
      </c>
      <c r="X51" t="s">
        <v>2164</v>
      </c>
      <c r="Y51" t="s">
        <v>18943</v>
      </c>
      <c r="Z51" t="s">
        <v>2164</v>
      </c>
      <c r="AA51" t="s">
        <v>2164</v>
      </c>
      <c r="AB51" t="s">
        <v>2164</v>
      </c>
      <c r="AC51" t="s">
        <v>2164</v>
      </c>
      <c r="AD51" t="str">
        <f>IFERROR(IF(COUNTIF(C51:L51,"Feed Ingredient")&gt;0,INDEX(ani_diet!V:V,MATCH(M51,ani_diet!F:F,0)),""),"")</f>
        <v/>
      </c>
      <c r="AE51" s="130" t="b">
        <f>IF(IFERROR(IF(MATCH("Feed Ingredient", AOM[[#This Row],[L1]:[L10]],0)&gt;0, TRUE, FALSE), FALSE)=TRUE,IFERROR(VLOOKUP(M51, ani_diet!E:E, 1, FALSE), "No Match"),FALSE)</f>
        <v>0</v>
      </c>
    </row>
    <row r="52" spans="1:31" ht="14.5" x14ac:dyDescent="0.35">
      <c r="A52" t="s">
        <v>2164</v>
      </c>
      <c r="B52" t="s">
        <v>19138</v>
      </c>
      <c r="C52" t="s">
        <v>1174</v>
      </c>
      <c r="D52" t="s">
        <v>7341</v>
      </c>
      <c r="E52" t="s">
        <v>19056</v>
      </c>
      <c r="F52" t="s">
        <v>10646</v>
      </c>
      <c r="G52" t="s">
        <v>19139</v>
      </c>
      <c r="H52" t="s">
        <v>2164</v>
      </c>
      <c r="I52" t="s">
        <v>2164</v>
      </c>
      <c r="J52" t="s">
        <v>2164</v>
      </c>
      <c r="K52" t="s">
        <v>2164</v>
      </c>
      <c r="M52" t="str" cm="1">
        <f t="array" ref="M52">LOOKUP(2,1/(C52:L52&lt;&gt;""),C52:L52)</f>
        <v>Dwarf African Mud Catfish</v>
      </c>
      <c r="N52" t="s">
        <v>19140</v>
      </c>
      <c r="O52" t="s">
        <v>2164</v>
      </c>
      <c r="P52" t="s">
        <v>2164</v>
      </c>
      <c r="Q52" t="s">
        <v>2164</v>
      </c>
      <c r="R52" t="s">
        <v>19141</v>
      </c>
      <c r="S52" t="s">
        <v>2164</v>
      </c>
      <c r="T52" t="s">
        <v>2164</v>
      </c>
      <c r="U52" t="s">
        <v>19142</v>
      </c>
      <c r="V52" t="s">
        <v>19141</v>
      </c>
      <c r="W52" t="s">
        <v>2164</v>
      </c>
      <c r="X52" t="s">
        <v>2164</v>
      </c>
      <c r="Y52" t="s">
        <v>18943</v>
      </c>
      <c r="Z52" t="s">
        <v>2164</v>
      </c>
      <c r="AA52" t="s">
        <v>2164</v>
      </c>
      <c r="AB52" t="s">
        <v>2164</v>
      </c>
      <c r="AC52" t="s">
        <v>2164</v>
      </c>
      <c r="AD52" t="str">
        <f>IFERROR(IF(COUNTIF(C52:L52,"Feed Ingredient")&gt;0,INDEX(ani_diet!V:V,MATCH(M52,ani_diet!F:F,0)),""),"")</f>
        <v/>
      </c>
      <c r="AE52" s="130" t="b">
        <f>IF(IFERROR(IF(MATCH("Feed Ingredient", AOM[[#This Row],[L1]:[L10]],0)&gt;0, TRUE, FALSE), FALSE)=TRUE,IFERROR(VLOOKUP(M52, ani_diet!E:E, 1, FALSE), "No Match"),FALSE)</f>
        <v>0</v>
      </c>
    </row>
    <row r="53" spans="1:31" ht="14.5" x14ac:dyDescent="0.35">
      <c r="A53" t="s">
        <v>2164</v>
      </c>
      <c r="B53" t="s">
        <v>19143</v>
      </c>
      <c r="C53" t="s">
        <v>1174</v>
      </c>
      <c r="D53" t="s">
        <v>7341</v>
      </c>
      <c r="E53" t="s">
        <v>19056</v>
      </c>
      <c r="F53" t="s">
        <v>10646</v>
      </c>
      <c r="G53" t="s">
        <v>19144</v>
      </c>
      <c r="H53" t="s">
        <v>2164</v>
      </c>
      <c r="I53" t="s">
        <v>2164</v>
      </c>
      <c r="J53" t="s">
        <v>2164</v>
      </c>
      <c r="K53" t="s">
        <v>2164</v>
      </c>
      <c r="M53" t="str" cm="1">
        <f t="array" ref="M53">LOOKUP(2,1/(C53:L53&lt;&gt;""),C53:L53)</f>
        <v>African Sharptooth x African Catfish Hybrid</v>
      </c>
      <c r="N53" t="s">
        <v>2164</v>
      </c>
      <c r="O53" t="s">
        <v>2164</v>
      </c>
      <c r="P53" t="s">
        <v>2164</v>
      </c>
      <c r="Q53" t="s">
        <v>2164</v>
      </c>
      <c r="R53" t="s">
        <v>2164</v>
      </c>
      <c r="S53" t="s">
        <v>2164</v>
      </c>
      <c r="T53" t="s">
        <v>2164</v>
      </c>
      <c r="U53" t="s">
        <v>19145</v>
      </c>
      <c r="V53" t="s">
        <v>2164</v>
      </c>
      <c r="W53" t="s">
        <v>2164</v>
      </c>
      <c r="X53" t="s">
        <v>2164</v>
      </c>
      <c r="Y53" t="s">
        <v>18943</v>
      </c>
      <c r="Z53" t="s">
        <v>2164</v>
      </c>
      <c r="AA53" t="s">
        <v>2164</v>
      </c>
      <c r="AB53" t="s">
        <v>2164</v>
      </c>
      <c r="AC53" t="s">
        <v>2164</v>
      </c>
      <c r="AD53" t="str">
        <f>IFERROR(IF(COUNTIF(C53:L53,"Feed Ingredient")&gt;0,INDEX(ani_diet!V:V,MATCH(M53,ani_diet!F:F,0)),""),"")</f>
        <v/>
      </c>
      <c r="AE53" s="130" t="b">
        <f>IF(IFERROR(IF(MATCH("Feed Ingredient", AOM[[#This Row],[L1]:[L10]],0)&gt;0, TRUE, FALSE), FALSE)=TRUE,IFERROR(VLOOKUP(M53, ani_diet!E:E, 1, FALSE), "No Match"),FALSE)</f>
        <v>0</v>
      </c>
    </row>
    <row r="54" spans="1:31" ht="14.5" x14ac:dyDescent="0.35">
      <c r="A54" t="s">
        <v>2164</v>
      </c>
      <c r="B54" t="s">
        <v>19146</v>
      </c>
      <c r="C54" t="s">
        <v>1174</v>
      </c>
      <c r="D54" t="s">
        <v>7341</v>
      </c>
      <c r="E54" t="s">
        <v>19056</v>
      </c>
      <c r="F54" t="s">
        <v>10650</v>
      </c>
      <c r="G54" t="s">
        <v>10642</v>
      </c>
      <c r="H54" t="s">
        <v>19147</v>
      </c>
      <c r="I54" t="s">
        <v>2164</v>
      </c>
      <c r="J54" t="s">
        <v>2164</v>
      </c>
      <c r="K54" t="s">
        <v>2164</v>
      </c>
      <c r="M54" t="str" cm="1">
        <f t="array" ref="M54">LOOKUP(2,1/(C54:L54&lt;&gt;""),C54:L54)</f>
        <v>Indian Prawn</v>
      </c>
      <c r="N54" t="s">
        <v>19148</v>
      </c>
      <c r="O54" t="s">
        <v>2164</v>
      </c>
      <c r="P54" t="s">
        <v>2164</v>
      </c>
      <c r="Q54" t="s">
        <v>2164</v>
      </c>
      <c r="R54" t="s">
        <v>19149</v>
      </c>
      <c r="S54" t="s">
        <v>2164</v>
      </c>
      <c r="T54" t="s">
        <v>2164</v>
      </c>
      <c r="U54" t="s">
        <v>19150</v>
      </c>
      <c r="V54" t="s">
        <v>19149</v>
      </c>
      <c r="W54" t="s">
        <v>2164</v>
      </c>
      <c r="X54" t="s">
        <v>2164</v>
      </c>
      <c r="Y54" t="s">
        <v>18943</v>
      </c>
      <c r="Z54" t="s">
        <v>2164</v>
      </c>
      <c r="AA54" t="s">
        <v>2164</v>
      </c>
      <c r="AB54" t="s">
        <v>2164</v>
      </c>
      <c r="AC54" t="s">
        <v>2164</v>
      </c>
      <c r="AD54" t="str">
        <f>IFERROR(IF(COUNTIF(C54:L54,"Feed Ingredient")&gt;0,INDEX(ani_diet!V:V,MATCH(M54,ani_diet!F:F,0)),""),"")</f>
        <v/>
      </c>
      <c r="AE54" s="130" t="b">
        <f>IF(IFERROR(IF(MATCH("Feed Ingredient", AOM[[#This Row],[L1]:[L10]],0)&gt;0, TRUE, FALSE), FALSE)=TRUE,IFERROR(VLOOKUP(M54, ani_diet!E:E, 1, FALSE), "No Match"),FALSE)</f>
        <v>0</v>
      </c>
    </row>
    <row r="55" spans="1:31" ht="14.5" x14ac:dyDescent="0.35">
      <c r="A55" t="s">
        <v>2164</v>
      </c>
      <c r="B55" t="s">
        <v>19151</v>
      </c>
      <c r="C55" t="s">
        <v>1174</v>
      </c>
      <c r="D55" t="s">
        <v>7341</v>
      </c>
      <c r="E55" t="s">
        <v>19056</v>
      </c>
      <c r="F55" t="s">
        <v>10650</v>
      </c>
      <c r="G55" t="s">
        <v>19076</v>
      </c>
      <c r="H55" t="s">
        <v>10141</v>
      </c>
      <c r="I55" t="s">
        <v>19152</v>
      </c>
      <c r="J55" t="s">
        <v>2164</v>
      </c>
      <c r="K55" t="s">
        <v>2164</v>
      </c>
      <c r="M55" t="str" cm="1">
        <f t="array" ref="M55">LOOKUP(2,1/(C55:L55&lt;&gt;""),C55:L55)</f>
        <v>South African Abalone</v>
      </c>
      <c r="N55" t="s">
        <v>2164</v>
      </c>
      <c r="O55" t="s">
        <v>2164</v>
      </c>
      <c r="P55" t="s">
        <v>2164</v>
      </c>
      <c r="Q55" t="s">
        <v>2164</v>
      </c>
      <c r="R55" t="s">
        <v>19153</v>
      </c>
      <c r="S55" t="s">
        <v>2164</v>
      </c>
      <c r="T55" t="s">
        <v>2164</v>
      </c>
      <c r="U55" t="s">
        <v>17806</v>
      </c>
      <c r="V55" t="s">
        <v>19154</v>
      </c>
      <c r="W55" t="s">
        <v>2164</v>
      </c>
      <c r="X55" t="s">
        <v>2164</v>
      </c>
      <c r="Y55" t="s">
        <v>18943</v>
      </c>
      <c r="Z55" t="s">
        <v>2164</v>
      </c>
      <c r="AA55" t="s">
        <v>2164</v>
      </c>
      <c r="AB55" t="s">
        <v>2164</v>
      </c>
      <c r="AC55" t="s">
        <v>2164</v>
      </c>
      <c r="AD55" t="str">
        <f>IFERROR(IF(COUNTIF(C55:L55,"Feed Ingredient")&gt;0,INDEX(ani_diet!V:V,MATCH(M55,ani_diet!F:F,0)),""),"")</f>
        <v/>
      </c>
      <c r="AE55" s="130" t="b">
        <f>IF(IFERROR(IF(MATCH("Feed Ingredient", AOM[[#This Row],[L1]:[L10]],0)&gt;0, TRUE, FALSE), FALSE)=TRUE,IFERROR(VLOOKUP(M55, ani_diet!E:E, 1, FALSE), "No Match"),FALSE)</f>
        <v>0</v>
      </c>
    </row>
    <row r="56" spans="1:31" ht="14.5" x14ac:dyDescent="0.35">
      <c r="A56" t="s">
        <v>2164</v>
      </c>
      <c r="B56" t="s">
        <v>19155</v>
      </c>
      <c r="C56" t="s">
        <v>1174</v>
      </c>
      <c r="D56" t="s">
        <v>8813</v>
      </c>
      <c r="E56" t="s">
        <v>2164</v>
      </c>
      <c r="F56" t="s">
        <v>2164</v>
      </c>
      <c r="G56" t="s">
        <v>2164</v>
      </c>
      <c r="H56" t="s">
        <v>2164</v>
      </c>
      <c r="I56" t="s">
        <v>2164</v>
      </c>
      <c r="J56" t="s">
        <v>2164</v>
      </c>
      <c r="K56" t="s">
        <v>2164</v>
      </c>
      <c r="M56" t="str" cm="1">
        <f t="array" ref="M56">LOOKUP(2,1/(C56:L56&lt;&gt;""),C56:L56)</f>
        <v>Plant</v>
      </c>
      <c r="N56" t="s">
        <v>2164</v>
      </c>
      <c r="O56" t="s">
        <v>2164</v>
      </c>
      <c r="P56" t="s">
        <v>2164</v>
      </c>
      <c r="Q56" t="s">
        <v>2164</v>
      </c>
      <c r="R56" t="s">
        <v>2164</v>
      </c>
      <c r="S56" t="s">
        <v>2164</v>
      </c>
      <c r="T56" t="s">
        <v>2164</v>
      </c>
      <c r="U56" t="s">
        <v>19156</v>
      </c>
      <c r="V56" t="s">
        <v>2164</v>
      </c>
      <c r="W56" t="s">
        <v>2164</v>
      </c>
      <c r="X56" t="s">
        <v>2164</v>
      </c>
      <c r="Y56" t="s">
        <v>9692</v>
      </c>
      <c r="Z56" t="s">
        <v>2164</v>
      </c>
      <c r="AA56" t="s">
        <v>22</v>
      </c>
      <c r="AB56" t="s">
        <v>2164</v>
      </c>
      <c r="AC56" t="s">
        <v>2164</v>
      </c>
      <c r="AD56" t="str">
        <f>IFERROR(IF(COUNTIF(C56:L56,"Feed Ingredient")&gt;0,INDEX(ani_diet!V:V,MATCH(M56,ani_diet!F:F,0)),""),"")</f>
        <v/>
      </c>
      <c r="AE56" s="130" t="b">
        <f>IF(IFERROR(IF(MATCH("Feed Ingredient", AOM[[#This Row],[L1]:[L10]],0)&gt;0, TRUE, FALSE), FALSE)=TRUE,IFERROR(VLOOKUP(M56, ani_diet!E:E, 1, FALSE), "No Match"),FALSE)</f>
        <v>0</v>
      </c>
    </row>
    <row r="57" spans="1:31" ht="14.5" x14ac:dyDescent="0.35">
      <c r="A57" t="s">
        <v>2164</v>
      </c>
      <c r="B57" t="s">
        <v>19157</v>
      </c>
      <c r="C57" t="s">
        <v>1174</v>
      </c>
      <c r="D57" t="s">
        <v>8813</v>
      </c>
      <c r="E57" t="s">
        <v>19158</v>
      </c>
      <c r="F57" t="s">
        <v>2164</v>
      </c>
      <c r="G57" t="s">
        <v>2164</v>
      </c>
      <c r="H57" t="s">
        <v>2164</v>
      </c>
      <c r="I57" t="s">
        <v>2164</v>
      </c>
      <c r="J57" t="s">
        <v>2164</v>
      </c>
      <c r="K57" t="s">
        <v>2164</v>
      </c>
      <c r="M57" t="str" cm="1">
        <f t="array" ref="M57">LOOKUP(2,1/(C57:L57&lt;&gt;""),C57:L57)</f>
        <v>Pasture Fodder</v>
      </c>
      <c r="N57" t="s">
        <v>2164</v>
      </c>
      <c r="O57" t="s">
        <v>19159</v>
      </c>
      <c r="P57" t="s">
        <v>2164</v>
      </c>
      <c r="Q57" t="s">
        <v>2164</v>
      </c>
      <c r="R57" t="s">
        <v>19160</v>
      </c>
      <c r="S57" t="s">
        <v>2164</v>
      </c>
      <c r="T57" t="s">
        <v>2164</v>
      </c>
      <c r="V57" t="s">
        <v>2164</v>
      </c>
      <c r="W57" t="s">
        <v>2164</v>
      </c>
      <c r="X57" t="s">
        <v>2164</v>
      </c>
      <c r="Y57" t="s">
        <v>9810</v>
      </c>
      <c r="Z57" t="s">
        <v>2164</v>
      </c>
      <c r="AA57" t="s">
        <v>22</v>
      </c>
      <c r="AB57" t="s">
        <v>2164</v>
      </c>
      <c r="AC57" t="s">
        <v>2164</v>
      </c>
      <c r="AD57" t="str">
        <f>IFERROR(IF(COUNTIF(C57:L57,"Feed Ingredient")&gt;0,INDEX(ani_diet!V:V,MATCH(M57,ani_diet!F:F,0)),""),"")</f>
        <v/>
      </c>
      <c r="AE57" s="130" t="b">
        <f>IF(IFERROR(IF(MATCH("Feed Ingredient", AOM[[#This Row],[L1]:[L10]],0)&gt;0, TRUE, FALSE), FALSE)=TRUE,IFERROR(VLOOKUP(M57, ani_diet!E:E, 1, FALSE), "No Match"),FALSE)</f>
        <v>0</v>
      </c>
    </row>
    <row r="58" spans="1:31" ht="14.5" x14ac:dyDescent="0.35">
      <c r="A58" t="s">
        <v>2164</v>
      </c>
      <c r="B58" t="s">
        <v>19161</v>
      </c>
      <c r="C58" t="s">
        <v>1174</v>
      </c>
      <c r="D58" t="s">
        <v>8813</v>
      </c>
      <c r="E58" t="s">
        <v>19158</v>
      </c>
      <c r="F58" t="s">
        <v>9693</v>
      </c>
      <c r="G58" t="s">
        <v>2164</v>
      </c>
      <c r="H58" t="s">
        <v>2164</v>
      </c>
      <c r="I58" t="s">
        <v>2164</v>
      </c>
      <c r="J58" t="s">
        <v>2164</v>
      </c>
      <c r="K58" t="s">
        <v>2164</v>
      </c>
      <c r="M58" t="str" cm="1">
        <f t="array" ref="M58">LOOKUP(2,1/(C58:L58&lt;&gt;""),C58:L58)</f>
        <v>Other Fodder</v>
      </c>
      <c r="N58" t="s">
        <v>2164</v>
      </c>
      <c r="O58" t="s">
        <v>2164</v>
      </c>
      <c r="P58" t="s">
        <v>2164</v>
      </c>
      <c r="Q58" t="s">
        <v>2164</v>
      </c>
      <c r="R58" t="s">
        <v>2164</v>
      </c>
      <c r="S58" t="s">
        <v>2164</v>
      </c>
      <c r="T58" t="s">
        <v>2164</v>
      </c>
      <c r="V58" t="s">
        <v>2164</v>
      </c>
      <c r="W58" t="s">
        <v>2164</v>
      </c>
      <c r="X58" t="s">
        <v>2164</v>
      </c>
      <c r="Y58" t="s">
        <v>9692</v>
      </c>
      <c r="Z58" t="s">
        <v>2164</v>
      </c>
      <c r="AA58" t="s">
        <v>22</v>
      </c>
      <c r="AB58" t="s">
        <v>2164</v>
      </c>
      <c r="AC58" t="s">
        <v>2164</v>
      </c>
      <c r="AD58" t="str">
        <f>IFERROR(IF(COUNTIF(C58:L58,"Feed Ingredient")&gt;0,INDEX(ani_diet!V:V,MATCH(M58,ani_diet!F:F,0)),""),"")</f>
        <v/>
      </c>
      <c r="AE58" s="130" t="b">
        <f>IF(IFERROR(IF(MATCH("Feed Ingredient", AOM[[#This Row],[L1]:[L10]],0)&gt;0, TRUE, FALSE), FALSE)=TRUE,IFERROR(VLOOKUP(M58, ani_diet!E:E, 1, FALSE), "No Match"),FALSE)</f>
        <v>0</v>
      </c>
    </row>
    <row r="59" spans="1:31" ht="14.5" x14ac:dyDescent="0.35">
      <c r="A59" t="s">
        <v>2164</v>
      </c>
      <c r="B59" t="s">
        <v>19162</v>
      </c>
      <c r="C59" t="s">
        <v>1174</v>
      </c>
      <c r="D59" t="s">
        <v>8813</v>
      </c>
      <c r="E59" t="s">
        <v>19158</v>
      </c>
      <c r="F59" t="s">
        <v>18650</v>
      </c>
      <c r="G59" t="s">
        <v>2164</v>
      </c>
      <c r="H59" t="s">
        <v>2164</v>
      </c>
      <c r="I59" t="s">
        <v>2164</v>
      </c>
      <c r="J59" t="s">
        <v>2164</v>
      </c>
      <c r="K59" t="s">
        <v>2164</v>
      </c>
      <c r="M59" t="str" cm="1">
        <f t="array" ref="M59">LOOKUP(2,1/(C59:L59&lt;&gt;""),C59:L59)</f>
        <v>Grass</v>
      </c>
      <c r="O59" t="s">
        <v>2164</v>
      </c>
      <c r="P59" t="s">
        <v>19163</v>
      </c>
      <c r="Q59" t="s">
        <v>2164</v>
      </c>
      <c r="R59" t="s">
        <v>19164</v>
      </c>
      <c r="S59" t="s">
        <v>2164</v>
      </c>
      <c r="T59" t="s">
        <v>2164</v>
      </c>
      <c r="U59" t="s">
        <v>19165</v>
      </c>
      <c r="V59" t="s">
        <v>19166</v>
      </c>
      <c r="W59" t="s">
        <v>2164</v>
      </c>
      <c r="X59" t="s">
        <v>2164</v>
      </c>
      <c r="Y59" t="s">
        <v>9810</v>
      </c>
      <c r="Z59" t="s">
        <v>2164</v>
      </c>
      <c r="AA59" t="s">
        <v>22</v>
      </c>
      <c r="AB59" t="s">
        <v>2164</v>
      </c>
      <c r="AC59" t="s">
        <v>2164</v>
      </c>
      <c r="AD59" t="str">
        <f>IFERROR(IF(COUNTIF(C59:L59,"Feed Ingredient")&gt;0,INDEX(ani_diet!V:V,MATCH(M59,ani_diet!F:F,0)),""),"")</f>
        <v/>
      </c>
      <c r="AE59" s="130" t="b">
        <f>IF(IFERROR(IF(MATCH("Feed Ingredient", AOM[[#This Row],[L1]:[L10]],0)&gt;0, TRUE, FALSE), FALSE)=TRUE,IFERROR(VLOOKUP(M59, ani_diet!E:E, 1, FALSE), "No Match"),FALSE)</f>
        <v>0</v>
      </c>
    </row>
    <row r="60" spans="1:31" ht="14.5" x14ac:dyDescent="0.35">
      <c r="A60" t="s">
        <v>2164</v>
      </c>
      <c r="B60" t="s">
        <v>19167</v>
      </c>
      <c r="C60" t="s">
        <v>1174</v>
      </c>
      <c r="D60" t="s">
        <v>8813</v>
      </c>
      <c r="E60" t="s">
        <v>19158</v>
      </c>
      <c r="F60" t="s">
        <v>19168</v>
      </c>
      <c r="G60" t="s">
        <v>2164</v>
      </c>
      <c r="H60" t="s">
        <v>2164</v>
      </c>
      <c r="I60" t="s">
        <v>2164</v>
      </c>
      <c r="J60" t="s">
        <v>2164</v>
      </c>
      <c r="K60" t="s">
        <v>2164</v>
      </c>
      <c r="M60" t="str" cm="1">
        <f t="array" ref="M60">LOOKUP(2,1/(C60:L60&lt;&gt;""),C60:L60)</f>
        <v>Legume</v>
      </c>
      <c r="O60" t="s">
        <v>2164</v>
      </c>
      <c r="P60" t="s">
        <v>2164</v>
      </c>
      <c r="Q60" t="s">
        <v>2164</v>
      </c>
      <c r="R60" t="s">
        <v>19169</v>
      </c>
      <c r="S60" t="s">
        <v>2164</v>
      </c>
      <c r="T60" t="s">
        <v>2164</v>
      </c>
      <c r="U60" t="s">
        <v>19170</v>
      </c>
      <c r="V60" t="s">
        <v>19171</v>
      </c>
      <c r="W60" t="s">
        <v>2164</v>
      </c>
      <c r="X60" t="s">
        <v>2164</v>
      </c>
      <c r="Y60" t="s">
        <v>9640</v>
      </c>
      <c r="Z60" t="s">
        <v>2164</v>
      </c>
      <c r="AA60" t="s">
        <v>22</v>
      </c>
      <c r="AB60" t="s">
        <v>2164</v>
      </c>
      <c r="AC60" t="s">
        <v>2164</v>
      </c>
      <c r="AD60" t="str">
        <f>IFERROR(IF(COUNTIF(C60:L60,"Feed Ingredient")&gt;0,INDEX(ani_diet!V:V,MATCH(M60,ani_diet!F:F,0)),""),"")</f>
        <v/>
      </c>
      <c r="AE60" s="130" t="b">
        <f>IF(IFERROR(IF(MATCH("Feed Ingredient", AOM[[#This Row],[L1]:[L10]],0)&gt;0, TRUE, FALSE), FALSE)=TRUE,IFERROR(VLOOKUP(M60, ani_diet!E:E, 1, FALSE), "No Match"),FALSE)</f>
        <v>0</v>
      </c>
    </row>
    <row r="61" spans="1:31" ht="14.5" x14ac:dyDescent="0.35">
      <c r="A61" t="s">
        <v>2164</v>
      </c>
      <c r="B61" t="s">
        <v>19172</v>
      </c>
      <c r="C61" t="s">
        <v>1174</v>
      </c>
      <c r="D61" t="s">
        <v>8813</v>
      </c>
      <c r="E61" t="s">
        <v>19158</v>
      </c>
      <c r="F61" t="s">
        <v>8740</v>
      </c>
      <c r="G61" t="s">
        <v>2164</v>
      </c>
      <c r="H61" t="s">
        <v>2164</v>
      </c>
      <c r="I61" t="s">
        <v>2164</v>
      </c>
      <c r="J61" t="s">
        <v>2164</v>
      </c>
      <c r="K61" t="s">
        <v>2164</v>
      </c>
      <c r="M61" t="str" cm="1">
        <f t="array" ref="M61">LOOKUP(2,1/(C61:L61&lt;&gt;""),C61:L61)</f>
        <v>Tree</v>
      </c>
      <c r="N61" t="s">
        <v>2164</v>
      </c>
      <c r="O61" t="s">
        <v>2164</v>
      </c>
      <c r="P61" t="s">
        <v>2164</v>
      </c>
      <c r="Q61" t="s">
        <v>2164</v>
      </c>
      <c r="R61" t="s">
        <v>2164</v>
      </c>
      <c r="S61" t="s">
        <v>2164</v>
      </c>
      <c r="T61" t="s">
        <v>2164</v>
      </c>
      <c r="V61" t="s">
        <v>2164</v>
      </c>
      <c r="W61" t="s">
        <v>2164</v>
      </c>
      <c r="X61" t="s">
        <v>2164</v>
      </c>
      <c r="Y61" t="s">
        <v>9651</v>
      </c>
      <c r="Z61" t="s">
        <v>2164</v>
      </c>
      <c r="AA61" t="s">
        <v>22</v>
      </c>
      <c r="AB61" t="s">
        <v>2164</v>
      </c>
      <c r="AC61" t="s">
        <v>2164</v>
      </c>
      <c r="AD61" t="str">
        <f>IFERROR(IF(COUNTIF(C61:L61,"Feed Ingredient")&gt;0,INDEX(ani_diet!V:V,MATCH(M61,ani_diet!F:F,0)),""),"")</f>
        <v/>
      </c>
      <c r="AE61" s="130" t="b">
        <f>IF(IFERROR(IF(MATCH("Feed Ingredient", AOM[[#This Row],[L1]:[L10]],0)&gt;0, TRUE, FALSE), FALSE)=TRUE,IFERROR(VLOOKUP(M61, ani_diet!E:E, 1, FALSE), "No Match"),FALSE)</f>
        <v>0</v>
      </c>
    </row>
    <row r="62" spans="1:31" ht="14.5" x14ac:dyDescent="0.35">
      <c r="A62" t="s">
        <v>2164</v>
      </c>
      <c r="B62" t="s">
        <v>19173</v>
      </c>
      <c r="C62" t="s">
        <v>1174</v>
      </c>
      <c r="D62" t="s">
        <v>8813</v>
      </c>
      <c r="E62" t="s">
        <v>19158</v>
      </c>
      <c r="F62" t="s">
        <v>19174</v>
      </c>
      <c r="G62" t="s">
        <v>2164</v>
      </c>
      <c r="H62" t="s">
        <v>2164</v>
      </c>
      <c r="I62" t="s">
        <v>2164</v>
      </c>
      <c r="J62" t="s">
        <v>2164</v>
      </c>
      <c r="K62" t="s">
        <v>2164</v>
      </c>
      <c r="M62" t="str" cm="1">
        <f t="array" ref="M62">LOOKUP(2,1/(C62:L62&lt;&gt;""),C62:L62)</f>
        <v>Natural Vegetation</v>
      </c>
      <c r="N62" t="s">
        <v>2164</v>
      </c>
      <c r="O62" t="s">
        <v>2164</v>
      </c>
      <c r="P62" t="s">
        <v>2164</v>
      </c>
      <c r="Q62" t="s">
        <v>2164</v>
      </c>
      <c r="R62" t="s">
        <v>2164</v>
      </c>
      <c r="S62" t="s">
        <v>2164</v>
      </c>
      <c r="T62" t="s">
        <v>2164</v>
      </c>
      <c r="V62" t="s">
        <v>2164</v>
      </c>
      <c r="W62" t="s">
        <v>2164</v>
      </c>
      <c r="X62" t="s">
        <v>2164</v>
      </c>
      <c r="Y62" t="s">
        <v>9636</v>
      </c>
      <c r="Z62" t="s">
        <v>2164</v>
      </c>
      <c r="AA62" t="s">
        <v>22</v>
      </c>
      <c r="AB62" t="s">
        <v>2164</v>
      </c>
      <c r="AC62" t="s">
        <v>2164</v>
      </c>
      <c r="AD62" t="str">
        <f>IFERROR(IF(COUNTIF(C62:L62,"Feed Ingredient")&gt;0,INDEX(ani_diet!V:V,MATCH(M62,ani_diet!F:F,0)),""),"")</f>
        <v/>
      </c>
      <c r="AE62" s="130" t="b">
        <f>IF(IFERROR(IF(MATCH("Feed Ingredient", AOM[[#This Row],[L1]:[L10]],0)&gt;0, TRUE, FALSE), FALSE)=TRUE,IFERROR(VLOOKUP(M62, ani_diet!E:E, 1, FALSE), "No Match"),FALSE)</f>
        <v>0</v>
      </c>
    </row>
    <row r="63" spans="1:31" ht="14.5" x14ac:dyDescent="0.35">
      <c r="A63" t="s">
        <v>2164</v>
      </c>
      <c r="B63" t="s">
        <v>19175</v>
      </c>
      <c r="C63" t="s">
        <v>1174</v>
      </c>
      <c r="D63" t="s">
        <v>8813</v>
      </c>
      <c r="E63" t="s">
        <v>19158</v>
      </c>
      <c r="F63" t="s">
        <v>19176</v>
      </c>
      <c r="G63" t="s">
        <v>2164</v>
      </c>
      <c r="H63" t="s">
        <v>2164</v>
      </c>
      <c r="I63" t="s">
        <v>2164</v>
      </c>
      <c r="J63" t="s">
        <v>2164</v>
      </c>
      <c r="K63" t="s">
        <v>2164</v>
      </c>
      <c r="M63" t="str" cm="1">
        <f t="array" ref="M63">LOOKUP(2,1/(C63:L63&lt;&gt;""),C63:L63)</f>
        <v>Brassica</v>
      </c>
      <c r="N63" t="s">
        <v>19177</v>
      </c>
      <c r="O63" t="s">
        <v>2164</v>
      </c>
      <c r="P63" t="s">
        <v>2164</v>
      </c>
      <c r="Q63" t="s">
        <v>2164</v>
      </c>
      <c r="R63" t="s">
        <v>19178</v>
      </c>
      <c r="S63" t="s">
        <v>2164</v>
      </c>
      <c r="T63" t="s">
        <v>2164</v>
      </c>
      <c r="U63" t="s">
        <v>19176</v>
      </c>
      <c r="V63" t="s">
        <v>19179</v>
      </c>
      <c r="W63" t="s">
        <v>2164</v>
      </c>
      <c r="X63" t="s">
        <v>2164</v>
      </c>
      <c r="Y63" t="s">
        <v>18943</v>
      </c>
      <c r="Z63" t="s">
        <v>2164</v>
      </c>
      <c r="AA63" t="s">
        <v>2164</v>
      </c>
      <c r="AB63" t="s">
        <v>2164</v>
      </c>
      <c r="AC63" t="s">
        <v>2164</v>
      </c>
      <c r="AD63" t="str">
        <f>IFERROR(IF(COUNTIF(C63:L63,"Feed Ingredient")&gt;0,INDEX(ani_diet!V:V,MATCH(M63,ani_diet!F:F,0)),""),"")</f>
        <v/>
      </c>
      <c r="AE63" s="130" t="b">
        <f>IF(IFERROR(IF(MATCH("Feed Ingredient", AOM[[#This Row],[L1]:[L10]],0)&gt;0, TRUE, FALSE), FALSE)=TRUE,IFERROR(VLOOKUP(M63, ani_diet!E:E, 1, FALSE), "No Match"),FALSE)</f>
        <v>0</v>
      </c>
    </row>
    <row r="64" spans="1:31" ht="14.5" x14ac:dyDescent="0.35">
      <c r="A64" t="s">
        <v>2164</v>
      </c>
      <c r="B64" t="s">
        <v>19180</v>
      </c>
      <c r="C64" t="s">
        <v>1174</v>
      </c>
      <c r="D64" t="s">
        <v>8813</v>
      </c>
      <c r="E64" t="s">
        <v>19158</v>
      </c>
      <c r="F64" t="s">
        <v>18650</v>
      </c>
      <c r="G64" t="s">
        <v>9684</v>
      </c>
      <c r="H64" t="s">
        <v>2164</v>
      </c>
      <c r="I64" t="s">
        <v>2164</v>
      </c>
      <c r="J64" t="s">
        <v>2164</v>
      </c>
      <c r="K64" t="s">
        <v>2164</v>
      </c>
      <c r="M64" t="str" cm="1">
        <f t="array" ref="M64">LOOKUP(2,1/(C64:L64&lt;&gt;""),C64:L64)</f>
        <v>Napier Grass</v>
      </c>
      <c r="N64" t="s">
        <v>19181</v>
      </c>
      <c r="O64" t="s">
        <v>19182</v>
      </c>
      <c r="P64" t="s">
        <v>19183</v>
      </c>
      <c r="Q64" t="s">
        <v>2164</v>
      </c>
      <c r="R64" t="s">
        <v>2164</v>
      </c>
      <c r="S64" t="s">
        <v>2164</v>
      </c>
      <c r="T64" t="s">
        <v>2164</v>
      </c>
      <c r="U64" t="s">
        <v>9686</v>
      </c>
      <c r="V64" t="s">
        <v>19184</v>
      </c>
      <c r="W64" t="s">
        <v>2164</v>
      </c>
      <c r="X64" t="s">
        <v>2164</v>
      </c>
      <c r="Y64" t="s">
        <v>9683</v>
      </c>
      <c r="Z64" t="s">
        <v>2164</v>
      </c>
      <c r="AA64" t="s">
        <v>9687</v>
      </c>
      <c r="AB64" t="s">
        <v>19185</v>
      </c>
      <c r="AC64" t="s">
        <v>2164</v>
      </c>
      <c r="AD64" t="str">
        <f>IFERROR(IF(COUNTIF(C64:L64,"Feed Ingredient")&gt;0,INDEX(ani_diet!V:V,MATCH(M64,ani_diet!F:F,0)),""),"")</f>
        <v/>
      </c>
      <c r="AE64" s="130" t="b">
        <f>IF(IFERROR(IF(MATCH("Feed Ingredient", AOM[[#This Row],[L1]:[L10]],0)&gt;0, TRUE, FALSE), FALSE)=TRUE,IFERROR(VLOOKUP(M64, ani_diet!E:E, 1, FALSE), "No Match"),FALSE)</f>
        <v>0</v>
      </c>
    </row>
    <row r="65" spans="1:31" ht="14.5" x14ac:dyDescent="0.35">
      <c r="A65" t="s">
        <v>2164</v>
      </c>
      <c r="B65" t="s">
        <v>19186</v>
      </c>
      <c r="C65" t="s">
        <v>1174</v>
      </c>
      <c r="D65" t="s">
        <v>8813</v>
      </c>
      <c r="E65" t="s">
        <v>19158</v>
      </c>
      <c r="F65" t="s">
        <v>18650</v>
      </c>
      <c r="G65" t="s">
        <v>9553</v>
      </c>
      <c r="H65" t="s">
        <v>2164</v>
      </c>
      <c r="I65" t="s">
        <v>2164</v>
      </c>
      <c r="J65" t="s">
        <v>2164</v>
      </c>
      <c r="K65" t="s">
        <v>2164</v>
      </c>
      <c r="M65" t="str" cm="1">
        <f t="array" ref="M65">LOOKUP(2,1/(C65:L65&lt;&gt;""),C65:L65)</f>
        <v>Brachiaria decumbens</v>
      </c>
      <c r="N65" t="s">
        <v>19187</v>
      </c>
      <c r="O65" t="s">
        <v>19188</v>
      </c>
      <c r="P65" t="s">
        <v>2164</v>
      </c>
      <c r="Q65" t="s">
        <v>2164</v>
      </c>
      <c r="R65" t="s">
        <v>2164</v>
      </c>
      <c r="S65" t="s">
        <v>2164</v>
      </c>
      <c r="T65" t="s">
        <v>2164</v>
      </c>
      <c r="U65" t="s">
        <v>9553</v>
      </c>
      <c r="V65" t="s">
        <v>19184</v>
      </c>
      <c r="W65" t="s">
        <v>2164</v>
      </c>
      <c r="X65" t="s">
        <v>2164</v>
      </c>
      <c r="Y65" t="s">
        <v>9552</v>
      </c>
      <c r="Z65" t="s">
        <v>2164</v>
      </c>
      <c r="AA65" t="s">
        <v>9555</v>
      </c>
      <c r="AB65" t="s">
        <v>19189</v>
      </c>
      <c r="AC65" t="s">
        <v>2164</v>
      </c>
      <c r="AD65" t="str">
        <f>IFERROR(IF(COUNTIF(C65:L65,"Feed Ingredient")&gt;0,INDEX(ani_diet!V:V,MATCH(M65,ani_diet!F:F,0)),""),"")</f>
        <v/>
      </c>
      <c r="AE65" s="130" t="b">
        <f>IF(IFERROR(IF(MATCH("Feed Ingredient", AOM[[#This Row],[L1]:[L10]],0)&gt;0, TRUE, FALSE), FALSE)=TRUE,IFERROR(VLOOKUP(M65, ani_diet!E:E, 1, FALSE), "No Match"),FALSE)</f>
        <v>0</v>
      </c>
    </row>
    <row r="66" spans="1:31" ht="14.5" x14ac:dyDescent="0.35">
      <c r="A66" t="s">
        <v>2164</v>
      </c>
      <c r="B66" t="s">
        <v>19190</v>
      </c>
      <c r="C66" t="s">
        <v>1174</v>
      </c>
      <c r="D66" t="s">
        <v>8813</v>
      </c>
      <c r="E66" t="s">
        <v>19158</v>
      </c>
      <c r="F66" t="s">
        <v>18650</v>
      </c>
      <c r="G66" t="s">
        <v>9557</v>
      </c>
      <c r="H66" t="s">
        <v>2164</v>
      </c>
      <c r="I66" t="s">
        <v>2164</v>
      </c>
      <c r="J66" t="s">
        <v>2164</v>
      </c>
      <c r="K66" t="s">
        <v>2164</v>
      </c>
      <c r="M66" t="str" cm="1">
        <f t="array" ref="M66">LOOKUP(2,1/(C66:L66&lt;&gt;""),C66:L66)</f>
        <v>Brachiaria humidicola</v>
      </c>
      <c r="N66" t="s">
        <v>19191</v>
      </c>
      <c r="O66" t="s">
        <v>19192</v>
      </c>
      <c r="P66" t="s">
        <v>2164</v>
      </c>
      <c r="Q66" t="s">
        <v>2164</v>
      </c>
      <c r="R66" t="s">
        <v>2164</v>
      </c>
      <c r="S66" t="s">
        <v>2164</v>
      </c>
      <c r="T66" t="s">
        <v>2164</v>
      </c>
      <c r="U66" t="s">
        <v>9557</v>
      </c>
      <c r="V66" t="s">
        <v>19184</v>
      </c>
      <c r="W66" t="s">
        <v>2164</v>
      </c>
      <c r="X66" t="s">
        <v>2164</v>
      </c>
      <c r="Y66" t="s">
        <v>9556</v>
      </c>
      <c r="Z66" t="s">
        <v>2164</v>
      </c>
      <c r="AA66" t="s">
        <v>9559</v>
      </c>
      <c r="AB66" t="s">
        <v>19193</v>
      </c>
      <c r="AC66" t="s">
        <v>2164</v>
      </c>
      <c r="AD66" t="str">
        <f>IFERROR(IF(COUNTIF(C66:L66,"Feed Ingredient")&gt;0,INDEX(ani_diet!V:V,MATCH(M66,ani_diet!F:F,0)),""),"")</f>
        <v/>
      </c>
      <c r="AE66" s="130" t="b">
        <f>IF(IFERROR(IF(MATCH("Feed Ingredient", AOM[[#This Row],[L1]:[L10]],0)&gt;0, TRUE, FALSE), FALSE)=TRUE,IFERROR(VLOOKUP(M66, ani_diet!E:E, 1, FALSE), "No Match"),FALSE)</f>
        <v>0</v>
      </c>
    </row>
    <row r="67" spans="1:31" ht="14.5" x14ac:dyDescent="0.35">
      <c r="A67" t="s">
        <v>2164</v>
      </c>
      <c r="B67" t="s">
        <v>19194</v>
      </c>
      <c r="C67" t="s">
        <v>1174</v>
      </c>
      <c r="D67" t="s">
        <v>8813</v>
      </c>
      <c r="E67" t="s">
        <v>19158</v>
      </c>
      <c r="F67" t="s">
        <v>18650</v>
      </c>
      <c r="G67" t="s">
        <v>9549</v>
      </c>
      <c r="H67" t="s">
        <v>2164</v>
      </c>
      <c r="I67" t="s">
        <v>2164</v>
      </c>
      <c r="J67" t="s">
        <v>2164</v>
      </c>
      <c r="K67" t="s">
        <v>2164</v>
      </c>
      <c r="M67" t="str" cm="1">
        <f t="array" ref="M67">LOOKUP(2,1/(C67:L67&lt;&gt;""),C67:L67)</f>
        <v>Brachiaria brizantha</v>
      </c>
      <c r="N67" t="s">
        <v>19195</v>
      </c>
      <c r="O67" t="s">
        <v>19196</v>
      </c>
      <c r="P67" t="s">
        <v>2164</v>
      </c>
      <c r="Q67" t="s">
        <v>2164</v>
      </c>
      <c r="R67" t="s">
        <v>2164</v>
      </c>
      <c r="S67" t="s">
        <v>2164</v>
      </c>
      <c r="T67" t="s">
        <v>2164</v>
      </c>
      <c r="U67" t="s">
        <v>9549</v>
      </c>
      <c r="V67" t="s">
        <v>19184</v>
      </c>
      <c r="W67" t="s">
        <v>2164</v>
      </c>
      <c r="X67" t="s">
        <v>2164</v>
      </c>
      <c r="Y67" t="s">
        <v>9548</v>
      </c>
      <c r="Z67" t="s">
        <v>2164</v>
      </c>
      <c r="AA67" t="s">
        <v>9551</v>
      </c>
      <c r="AB67" t="s">
        <v>19197</v>
      </c>
      <c r="AC67" t="s">
        <v>2164</v>
      </c>
      <c r="AD67" t="str">
        <f>IFERROR(IF(COUNTIF(C67:L67,"Feed Ingredient")&gt;0,INDEX(ani_diet!V:V,MATCH(M67,ani_diet!F:F,0)),""),"")</f>
        <v/>
      </c>
      <c r="AE67" s="130" t="b">
        <f>IF(IFERROR(IF(MATCH("Feed Ingredient", AOM[[#This Row],[L1]:[L10]],0)&gt;0, TRUE, FALSE), FALSE)=TRUE,IFERROR(VLOOKUP(M67, ani_diet!E:E, 1, FALSE), "No Match"),FALSE)</f>
        <v>0</v>
      </c>
    </row>
    <row r="68" spans="1:31" ht="14.5" x14ac:dyDescent="0.35">
      <c r="A68" t="s">
        <v>2164</v>
      </c>
      <c r="B68" t="s">
        <v>19198</v>
      </c>
      <c r="C68" t="s">
        <v>1174</v>
      </c>
      <c r="D68" t="s">
        <v>8813</v>
      </c>
      <c r="E68" t="s">
        <v>19158</v>
      </c>
      <c r="F68" t="s">
        <v>18650</v>
      </c>
      <c r="G68" t="s">
        <v>9561</v>
      </c>
      <c r="H68" t="s">
        <v>2164</v>
      </c>
      <c r="I68" t="s">
        <v>2164</v>
      </c>
      <c r="J68" t="s">
        <v>2164</v>
      </c>
      <c r="K68" t="s">
        <v>2164</v>
      </c>
      <c r="M68" t="str" cm="1">
        <f t="array" ref="M68">LOOKUP(2,1/(C68:L68&lt;&gt;""),C68:L68)</f>
        <v>Brachiaria hybrid</v>
      </c>
      <c r="N68" t="s">
        <v>2164</v>
      </c>
      <c r="O68" t="s">
        <v>2164</v>
      </c>
      <c r="P68" t="s">
        <v>2164</v>
      </c>
      <c r="Q68" t="s">
        <v>2164</v>
      </c>
      <c r="R68" t="s">
        <v>2164</v>
      </c>
      <c r="S68" t="s">
        <v>2164</v>
      </c>
      <c r="T68" t="s">
        <v>2164</v>
      </c>
      <c r="U68" t="s">
        <v>9561</v>
      </c>
      <c r="V68" t="s">
        <v>19199</v>
      </c>
      <c r="W68" t="s">
        <v>2164</v>
      </c>
      <c r="X68" t="s">
        <v>2164</v>
      </c>
      <c r="Y68" t="s">
        <v>9560</v>
      </c>
      <c r="Z68" t="s">
        <v>2164</v>
      </c>
      <c r="AA68" t="s">
        <v>9564</v>
      </c>
      <c r="AB68" t="s">
        <v>2164</v>
      </c>
      <c r="AC68" t="s">
        <v>2164</v>
      </c>
      <c r="AD68" t="str">
        <f>IFERROR(IF(COUNTIF(C68:L68,"Feed Ingredient")&gt;0,INDEX(ani_diet!V:V,MATCH(M68,ani_diet!F:F,0)),""),"")</f>
        <v/>
      </c>
      <c r="AE68" s="130" t="b">
        <f>IF(IFERROR(IF(MATCH("Feed Ingredient", AOM[[#This Row],[L1]:[L10]],0)&gt;0, TRUE, FALSE), FALSE)=TRUE,IFERROR(VLOOKUP(M68, ani_diet!E:E, 1, FALSE), "No Match"),FALSE)</f>
        <v>0</v>
      </c>
    </row>
    <row r="69" spans="1:31" ht="14.5" x14ac:dyDescent="0.35">
      <c r="A69" t="s">
        <v>2164</v>
      </c>
      <c r="B69" t="s">
        <v>19200</v>
      </c>
      <c r="C69" t="s">
        <v>1174</v>
      </c>
      <c r="D69" t="s">
        <v>8813</v>
      </c>
      <c r="E69" t="s">
        <v>19158</v>
      </c>
      <c r="F69" t="s">
        <v>18650</v>
      </c>
      <c r="G69" t="s">
        <v>9586</v>
      </c>
      <c r="H69" t="s">
        <v>2164</v>
      </c>
      <c r="I69" t="s">
        <v>2164</v>
      </c>
      <c r="J69" t="s">
        <v>2164</v>
      </c>
      <c r="K69" t="s">
        <v>2164</v>
      </c>
      <c r="M69" t="str" cm="1">
        <f t="array" ref="M69">LOOKUP(2,1/(C69:L69&lt;&gt;""),C69:L69)</f>
        <v>Chloris gayana</v>
      </c>
      <c r="N69" t="s">
        <v>19201</v>
      </c>
      <c r="O69" t="s">
        <v>19202</v>
      </c>
      <c r="P69" t="s">
        <v>2164</v>
      </c>
      <c r="Q69" t="s">
        <v>2164</v>
      </c>
      <c r="R69" t="s">
        <v>2164</v>
      </c>
      <c r="S69" t="s">
        <v>2164</v>
      </c>
      <c r="T69" t="s">
        <v>2164</v>
      </c>
      <c r="U69" t="s">
        <v>9586</v>
      </c>
      <c r="V69" t="s">
        <v>19203</v>
      </c>
      <c r="W69" t="s">
        <v>2164</v>
      </c>
      <c r="X69" t="s">
        <v>2164</v>
      </c>
      <c r="Y69" t="s">
        <v>9585</v>
      </c>
      <c r="Z69" t="s">
        <v>2164</v>
      </c>
      <c r="AA69" t="s">
        <v>9588</v>
      </c>
      <c r="AB69" t="s">
        <v>19204</v>
      </c>
      <c r="AC69" t="s">
        <v>2164</v>
      </c>
      <c r="AD69" t="str">
        <f>IFERROR(IF(COUNTIF(C69:L69,"Feed Ingredient")&gt;0,INDEX(ani_diet!V:V,MATCH(M69,ani_diet!F:F,0)),""),"")</f>
        <v/>
      </c>
      <c r="AE69" s="130" t="b">
        <f>IF(IFERROR(IF(MATCH("Feed Ingredient", AOM[[#This Row],[L1]:[L10]],0)&gt;0, TRUE, FALSE), FALSE)=TRUE,IFERROR(VLOOKUP(M69, ani_diet!E:E, 1, FALSE), "No Match"),FALSE)</f>
        <v>0</v>
      </c>
    </row>
    <row r="70" spans="1:31" ht="14.5" x14ac:dyDescent="0.35">
      <c r="A70" t="s">
        <v>2164</v>
      </c>
      <c r="B70" t="s">
        <v>19205</v>
      </c>
      <c r="C70" t="s">
        <v>1174</v>
      </c>
      <c r="D70" t="s">
        <v>8813</v>
      </c>
      <c r="E70" t="s">
        <v>19158</v>
      </c>
      <c r="F70" t="s">
        <v>18650</v>
      </c>
      <c r="G70" t="s">
        <v>9590</v>
      </c>
      <c r="H70" t="s">
        <v>2164</v>
      </c>
      <c r="I70" t="s">
        <v>2164</v>
      </c>
      <c r="J70" t="s">
        <v>2164</v>
      </c>
      <c r="K70" t="s">
        <v>2164</v>
      </c>
      <c r="M70" t="str" cm="1">
        <f t="array" ref="M70">LOOKUP(2,1/(C70:L70&lt;&gt;""),C70:L70)</f>
        <v>Cocksfoot</v>
      </c>
      <c r="N70" t="s">
        <v>19206</v>
      </c>
      <c r="O70" t="s">
        <v>19207</v>
      </c>
      <c r="P70" t="s">
        <v>2164</v>
      </c>
      <c r="Q70" t="s">
        <v>2164</v>
      </c>
      <c r="R70" t="s">
        <v>19208</v>
      </c>
      <c r="S70" t="s">
        <v>2164</v>
      </c>
      <c r="T70" t="s">
        <v>2164</v>
      </c>
      <c r="U70" t="s">
        <v>9592</v>
      </c>
      <c r="V70" t="s">
        <v>19209</v>
      </c>
      <c r="W70" t="s">
        <v>2164</v>
      </c>
      <c r="X70" t="s">
        <v>2164</v>
      </c>
      <c r="Y70" t="s">
        <v>9589</v>
      </c>
      <c r="Z70" t="s">
        <v>2164</v>
      </c>
      <c r="AA70" t="s">
        <v>9595</v>
      </c>
      <c r="AB70" t="s">
        <v>19210</v>
      </c>
      <c r="AC70" t="s">
        <v>2164</v>
      </c>
      <c r="AD70" t="str">
        <f>IFERROR(IF(COUNTIF(C70:L70,"Feed Ingredient")&gt;0,INDEX(ani_diet!V:V,MATCH(M70,ani_diet!F:F,0)),""),"")</f>
        <v/>
      </c>
      <c r="AE70" s="130" t="b">
        <f>IF(IFERROR(IF(MATCH("Feed Ingredient", AOM[[#This Row],[L1]:[L10]],0)&gt;0, TRUE, FALSE), FALSE)=TRUE,IFERROR(VLOOKUP(M70, ani_diet!E:E, 1, FALSE), "No Match"),FALSE)</f>
        <v>0</v>
      </c>
    </row>
    <row r="71" spans="1:31" ht="14.5" x14ac:dyDescent="0.35">
      <c r="A71" t="s">
        <v>2164</v>
      </c>
      <c r="B71" t="s">
        <v>19211</v>
      </c>
      <c r="C71" t="s">
        <v>1174</v>
      </c>
      <c r="D71" t="s">
        <v>8813</v>
      </c>
      <c r="E71" t="s">
        <v>19158</v>
      </c>
      <c r="F71" t="s">
        <v>18650</v>
      </c>
      <c r="G71" t="s">
        <v>9778</v>
      </c>
      <c r="H71" t="s">
        <v>2164</v>
      </c>
      <c r="I71" t="s">
        <v>2164</v>
      </c>
      <c r="J71" t="s">
        <v>2164</v>
      </c>
      <c r="K71" t="s">
        <v>2164</v>
      </c>
      <c r="M71" t="str" cm="1">
        <f t="array" ref="M71">LOOKUP(2,1/(C71:L71&lt;&gt;""),C71:L71)</f>
        <v>Tall Fescue</v>
      </c>
      <c r="N71" t="s">
        <v>19212</v>
      </c>
      <c r="O71" t="s">
        <v>2164</v>
      </c>
      <c r="P71" t="s">
        <v>2164</v>
      </c>
      <c r="Q71" t="s">
        <v>2164</v>
      </c>
      <c r="R71" t="s">
        <v>19213</v>
      </c>
      <c r="S71" t="s">
        <v>2164</v>
      </c>
      <c r="T71" t="s">
        <v>2164</v>
      </c>
      <c r="U71" t="s">
        <v>9780</v>
      </c>
      <c r="V71" t="s">
        <v>19214</v>
      </c>
      <c r="W71" t="s">
        <v>2164</v>
      </c>
      <c r="X71" t="s">
        <v>2164</v>
      </c>
      <c r="Y71" t="s">
        <v>9777</v>
      </c>
      <c r="Z71" t="s">
        <v>2164</v>
      </c>
      <c r="AA71" t="s">
        <v>9781</v>
      </c>
      <c r="AB71" t="s">
        <v>2164</v>
      </c>
      <c r="AC71" t="s">
        <v>2164</v>
      </c>
      <c r="AD71" t="str">
        <f>IFERROR(IF(COUNTIF(C71:L71,"Feed Ingredient")&gt;0,INDEX(ani_diet!V:V,MATCH(M71,ani_diet!F:F,0)),""),"")</f>
        <v/>
      </c>
      <c r="AE71" s="130" t="b">
        <f>IF(IFERROR(IF(MATCH("Feed Ingredient", AOM[[#This Row],[L1]:[L10]],0)&gt;0, TRUE, FALSE), FALSE)=TRUE,IFERROR(VLOOKUP(M71, ani_diet!E:E, 1, FALSE), "No Match"),FALSE)</f>
        <v>0</v>
      </c>
    </row>
    <row r="72" spans="1:31" ht="14.5" x14ac:dyDescent="0.35">
      <c r="A72" t="s">
        <v>2164</v>
      </c>
      <c r="B72" t="s">
        <v>19215</v>
      </c>
      <c r="C72" t="s">
        <v>1174</v>
      </c>
      <c r="D72" t="s">
        <v>8813</v>
      </c>
      <c r="E72" t="s">
        <v>19158</v>
      </c>
      <c r="F72" t="s">
        <v>18650</v>
      </c>
      <c r="G72" t="s">
        <v>9675</v>
      </c>
      <c r="H72" t="s">
        <v>2164</v>
      </c>
      <c r="I72" t="s">
        <v>2164</v>
      </c>
      <c r="J72" t="s">
        <v>2164</v>
      </c>
      <c r="K72" t="s">
        <v>2164</v>
      </c>
      <c r="M72" t="str" cm="1">
        <f t="array" ref="M72">LOOKUP(2,1/(C72:L72&lt;&gt;""),C72:L72)</f>
        <v>Kikuyu Grass</v>
      </c>
      <c r="N72" t="s">
        <v>19216</v>
      </c>
      <c r="O72" t="s">
        <v>19217</v>
      </c>
      <c r="P72" t="s">
        <v>2164</v>
      </c>
      <c r="Q72" t="s">
        <v>2164</v>
      </c>
      <c r="R72" t="s">
        <v>2164</v>
      </c>
      <c r="S72" t="s">
        <v>2164</v>
      </c>
      <c r="T72" t="s">
        <v>2164</v>
      </c>
      <c r="U72" t="s">
        <v>9677</v>
      </c>
      <c r="V72" t="s">
        <v>19218</v>
      </c>
      <c r="W72" t="s">
        <v>2164</v>
      </c>
      <c r="X72" t="s">
        <v>2164</v>
      </c>
      <c r="Y72" t="s">
        <v>9674</v>
      </c>
      <c r="Z72" t="s">
        <v>2164</v>
      </c>
      <c r="AA72" t="s">
        <v>9678</v>
      </c>
      <c r="AB72" t="s">
        <v>19219</v>
      </c>
      <c r="AC72" t="s">
        <v>2164</v>
      </c>
      <c r="AD72" t="str">
        <f>IFERROR(IF(COUNTIF(C72:L72,"Feed Ingredient")&gt;0,INDEX(ani_diet!V:V,MATCH(M72,ani_diet!F:F,0)),""),"")</f>
        <v/>
      </c>
      <c r="AE72" s="130" t="b">
        <f>IF(IFERROR(IF(MATCH("Feed Ingredient", AOM[[#This Row],[L1]:[L10]],0)&gt;0, TRUE, FALSE), FALSE)=TRUE,IFERROR(VLOOKUP(M72, ani_diet!E:E, 1, FALSE), "No Match"),FALSE)</f>
        <v>0</v>
      </c>
    </row>
    <row r="73" spans="1:31" ht="14.5" x14ac:dyDescent="0.35">
      <c r="A73" t="s">
        <v>2164</v>
      </c>
      <c r="B73" t="s">
        <v>19220</v>
      </c>
      <c r="C73" t="s">
        <v>1174</v>
      </c>
      <c r="D73" t="s">
        <v>8813</v>
      </c>
      <c r="E73" t="s">
        <v>19158</v>
      </c>
      <c r="F73" t="s">
        <v>18650</v>
      </c>
      <c r="G73" t="s">
        <v>9827</v>
      </c>
      <c r="H73" t="s">
        <v>2164</v>
      </c>
      <c r="I73" t="s">
        <v>2164</v>
      </c>
      <c r="J73" t="s">
        <v>2164</v>
      </c>
      <c r="K73" t="s">
        <v>2164</v>
      </c>
      <c r="M73" t="str" cm="1">
        <f t="array" ref="M73">LOOKUP(2,1/(C73:L73&lt;&gt;""),C73:L73)</f>
        <v>Westerwold Ryegrass</v>
      </c>
      <c r="N73" t="s">
        <v>19221</v>
      </c>
      <c r="O73" t="s">
        <v>2164</v>
      </c>
      <c r="P73" t="s">
        <v>2164</v>
      </c>
      <c r="Q73" t="s">
        <v>2164</v>
      </c>
      <c r="R73" t="s">
        <v>2164</v>
      </c>
      <c r="S73" t="s">
        <v>2164</v>
      </c>
      <c r="T73" t="s">
        <v>2164</v>
      </c>
      <c r="U73" t="s">
        <v>9829</v>
      </c>
      <c r="V73" t="s">
        <v>2164</v>
      </c>
      <c r="W73" t="s">
        <v>2164</v>
      </c>
      <c r="X73" t="s">
        <v>2164</v>
      </c>
      <c r="Y73" t="s">
        <v>9826</v>
      </c>
      <c r="Z73" t="s">
        <v>2164</v>
      </c>
      <c r="AA73" t="s">
        <v>9830</v>
      </c>
      <c r="AB73" t="s">
        <v>2164</v>
      </c>
      <c r="AC73" t="s">
        <v>2164</v>
      </c>
      <c r="AD73" t="str">
        <f>IFERROR(IF(COUNTIF(C73:L73,"Feed Ingredient")&gt;0,INDEX(ani_diet!V:V,MATCH(M73,ani_diet!F:F,0)),""),"")</f>
        <v/>
      </c>
      <c r="AE73" s="130" t="b">
        <f>IF(IFERROR(IF(MATCH("Feed Ingredient", AOM[[#This Row],[L1]:[L10]],0)&gt;0, TRUE, FALSE), FALSE)=TRUE,IFERROR(VLOOKUP(M73, ani_diet!E:E, 1, FALSE), "No Match"),FALSE)</f>
        <v>0</v>
      </c>
    </row>
    <row r="74" spans="1:31" ht="14.5" x14ac:dyDescent="0.35">
      <c r="A74" t="s">
        <v>2164</v>
      </c>
      <c r="B74" t="s">
        <v>19222</v>
      </c>
      <c r="C74" t="s">
        <v>1174</v>
      </c>
      <c r="D74" t="s">
        <v>8813</v>
      </c>
      <c r="E74" t="s">
        <v>19158</v>
      </c>
      <c r="F74" t="s">
        <v>18650</v>
      </c>
      <c r="G74" t="s">
        <v>9741</v>
      </c>
      <c r="H74" t="s">
        <v>2164</v>
      </c>
      <c r="I74" t="s">
        <v>2164</v>
      </c>
      <c r="J74" t="s">
        <v>2164</v>
      </c>
      <c r="K74" t="s">
        <v>2164</v>
      </c>
      <c r="M74" t="str" cm="1">
        <f t="array" ref="M74">LOOKUP(2,1/(C74:L74&lt;&gt;""),C74:L74)</f>
        <v>Smutsfinger Grass</v>
      </c>
      <c r="N74" t="s">
        <v>19223</v>
      </c>
      <c r="O74" t="s">
        <v>19224</v>
      </c>
      <c r="P74" t="s">
        <v>2164</v>
      </c>
      <c r="Q74" t="s">
        <v>2164</v>
      </c>
      <c r="R74" t="s">
        <v>2164</v>
      </c>
      <c r="S74" t="s">
        <v>2164</v>
      </c>
      <c r="T74" t="s">
        <v>2164</v>
      </c>
      <c r="U74" t="s">
        <v>9743</v>
      </c>
      <c r="V74" t="s">
        <v>19225</v>
      </c>
      <c r="W74" t="s">
        <v>2164</v>
      </c>
      <c r="X74" t="s">
        <v>2164</v>
      </c>
      <c r="Y74" t="s">
        <v>9740</v>
      </c>
      <c r="Z74" t="s">
        <v>2164</v>
      </c>
      <c r="AA74" t="s">
        <v>9744</v>
      </c>
      <c r="AB74" t="s">
        <v>19226</v>
      </c>
      <c r="AC74" t="s">
        <v>2164</v>
      </c>
      <c r="AD74" t="str">
        <f>IFERROR(IF(COUNTIF(C74:L74,"Feed Ingredient")&gt;0,INDEX(ani_diet!V:V,MATCH(M74,ani_diet!F:F,0)),""),"")</f>
        <v/>
      </c>
      <c r="AE74" s="130" t="b">
        <f>IF(IFERROR(IF(MATCH("Feed Ingredient", AOM[[#This Row],[L1]:[L10]],0)&gt;0, TRUE, FALSE), FALSE)=TRUE,IFERROR(VLOOKUP(M74, ani_diet!E:E, 1, FALSE), "No Match"),FALSE)</f>
        <v>0</v>
      </c>
    </row>
    <row r="75" spans="1:31" ht="14.5" x14ac:dyDescent="0.35">
      <c r="A75" t="s">
        <v>2164</v>
      </c>
      <c r="B75" t="s">
        <v>19227</v>
      </c>
      <c r="C75" t="s">
        <v>1174</v>
      </c>
      <c r="D75" t="s">
        <v>8813</v>
      </c>
      <c r="E75" t="s">
        <v>19158</v>
      </c>
      <c r="F75" t="s">
        <v>19168</v>
      </c>
      <c r="G75" t="s">
        <v>9665</v>
      </c>
      <c r="H75" t="s">
        <v>2164</v>
      </c>
      <c r="I75" t="s">
        <v>2164</v>
      </c>
      <c r="J75" t="s">
        <v>2164</v>
      </c>
      <c r="K75" t="s">
        <v>2164</v>
      </c>
      <c r="M75" t="str" cm="1">
        <f t="array" ref="M75">LOOKUP(2,1/(C75:L75&lt;&gt;""),C75:L75)</f>
        <v>Hairy Vetch</v>
      </c>
      <c r="N75" t="s">
        <v>19228</v>
      </c>
      <c r="O75" t="s">
        <v>19229</v>
      </c>
      <c r="P75" t="s">
        <v>2164</v>
      </c>
      <c r="Q75" t="s">
        <v>2164</v>
      </c>
      <c r="R75" t="s">
        <v>2164</v>
      </c>
      <c r="S75" t="s">
        <v>2164</v>
      </c>
      <c r="T75" t="s">
        <v>2164</v>
      </c>
      <c r="U75" t="s">
        <v>9310</v>
      </c>
      <c r="V75" t="s">
        <v>19230</v>
      </c>
      <c r="W75" t="s">
        <v>2164</v>
      </c>
      <c r="X75" t="s">
        <v>2164</v>
      </c>
      <c r="Y75" t="s">
        <v>9664</v>
      </c>
      <c r="Z75" t="s">
        <v>2164</v>
      </c>
      <c r="AA75" t="s">
        <v>9668</v>
      </c>
      <c r="AB75" t="s">
        <v>19231</v>
      </c>
      <c r="AC75" t="s">
        <v>2164</v>
      </c>
      <c r="AD75" t="str">
        <f>IFERROR(IF(COUNTIF(C75:L75,"Feed Ingredient")&gt;0,INDEX(ani_diet!V:V,MATCH(M75,ani_diet!F:F,0)),""),"")</f>
        <v/>
      </c>
      <c r="AE75" s="130" t="b">
        <f>IF(IFERROR(IF(MATCH("Feed Ingredient", AOM[[#This Row],[L1]:[L10]],0)&gt;0, TRUE, FALSE), FALSE)=TRUE,IFERROR(VLOOKUP(M75, ani_diet!E:E, 1, FALSE), "No Match"),FALSE)</f>
        <v>0</v>
      </c>
    </row>
    <row r="76" spans="1:31" ht="14.5" x14ac:dyDescent="0.35">
      <c r="A76" t="s">
        <v>2164</v>
      </c>
      <c r="B76" t="s">
        <v>19232</v>
      </c>
      <c r="C76" t="s">
        <v>1174</v>
      </c>
      <c r="D76" t="s">
        <v>8813</v>
      </c>
      <c r="E76" t="s">
        <v>19158</v>
      </c>
      <c r="F76" t="s">
        <v>18650</v>
      </c>
      <c r="G76" t="s">
        <v>19233</v>
      </c>
      <c r="H76" t="s">
        <v>2164</v>
      </c>
      <c r="I76" t="s">
        <v>2164</v>
      </c>
      <c r="J76" t="s">
        <v>2164</v>
      </c>
      <c r="K76" t="s">
        <v>2164</v>
      </c>
      <c r="M76" t="str" cm="1">
        <f t="array" ref="M76">LOOKUP(2,1/(C76:L76&lt;&gt;""),C76:L76)</f>
        <v>Ryegrass spp.</v>
      </c>
      <c r="N76" t="s">
        <v>19234</v>
      </c>
      <c r="O76" t="s">
        <v>19235</v>
      </c>
      <c r="P76" t="s">
        <v>2164</v>
      </c>
      <c r="Q76" t="s">
        <v>2164</v>
      </c>
      <c r="R76" t="s">
        <v>19236</v>
      </c>
      <c r="S76" t="s">
        <v>2164</v>
      </c>
      <c r="T76" t="s">
        <v>2164</v>
      </c>
      <c r="U76" t="s">
        <v>19237</v>
      </c>
      <c r="V76" t="s">
        <v>19238</v>
      </c>
      <c r="W76" t="s">
        <v>2164</v>
      </c>
      <c r="X76" t="s">
        <v>2164</v>
      </c>
      <c r="Y76" t="s">
        <v>9723</v>
      </c>
      <c r="Z76" t="s">
        <v>2164</v>
      </c>
      <c r="AA76" t="s">
        <v>9730</v>
      </c>
      <c r="AB76" t="s">
        <v>19239</v>
      </c>
      <c r="AC76" t="s">
        <v>2164</v>
      </c>
      <c r="AD76" t="str">
        <f>IFERROR(IF(COUNTIF(C76:L76,"Feed Ingredient")&gt;0,INDEX(ani_diet!V:V,MATCH(M76,ani_diet!F:F,0)),""),"")</f>
        <v/>
      </c>
      <c r="AE76" s="130" t="b">
        <f>IF(IFERROR(IF(MATCH("Feed Ingredient", AOM[[#This Row],[L1]:[L10]],0)&gt;0, TRUE, FALSE), FALSE)=TRUE,IFERROR(VLOOKUP(M76, ani_diet!E:E, 1, FALSE), "No Match"),FALSE)</f>
        <v>0</v>
      </c>
    </row>
    <row r="77" spans="1:31" ht="14.5" x14ac:dyDescent="0.35">
      <c r="A77" t="s">
        <v>2164</v>
      </c>
      <c r="B77" t="s">
        <v>19240</v>
      </c>
      <c r="C77" t="s">
        <v>1174</v>
      </c>
      <c r="D77" t="s">
        <v>8813</v>
      </c>
      <c r="E77" t="s">
        <v>19158</v>
      </c>
      <c r="F77" t="s">
        <v>19168</v>
      </c>
      <c r="G77" t="s">
        <v>9544</v>
      </c>
      <c r="H77" t="s">
        <v>2164</v>
      </c>
      <c r="I77" t="s">
        <v>2164</v>
      </c>
      <c r="J77" t="s">
        <v>2164</v>
      </c>
      <c r="K77" t="s">
        <v>2164</v>
      </c>
      <c r="M77" t="str" cm="1">
        <f t="array" ref="M77">LOOKUP(2,1/(C77:L77&lt;&gt;""),C77:L77)</f>
        <v>Blue Lupin</v>
      </c>
      <c r="N77" t="s">
        <v>19241</v>
      </c>
      <c r="O77" t="s">
        <v>19242</v>
      </c>
      <c r="P77" t="s">
        <v>2164</v>
      </c>
      <c r="Q77" t="s">
        <v>2164</v>
      </c>
      <c r="R77" t="s">
        <v>2164</v>
      </c>
      <c r="S77" t="s">
        <v>2164</v>
      </c>
      <c r="T77" t="s">
        <v>2164</v>
      </c>
      <c r="U77" t="s">
        <v>9546</v>
      </c>
      <c r="V77" t="s">
        <v>19243</v>
      </c>
      <c r="W77" t="s">
        <v>2164</v>
      </c>
      <c r="X77" t="s">
        <v>2164</v>
      </c>
      <c r="Y77" t="s">
        <v>9543</v>
      </c>
      <c r="Z77" t="s">
        <v>2164</v>
      </c>
      <c r="AA77" t="s">
        <v>9547</v>
      </c>
      <c r="AB77" t="s">
        <v>19244</v>
      </c>
      <c r="AC77" t="s">
        <v>2164</v>
      </c>
      <c r="AD77" t="str">
        <f>IFERROR(IF(COUNTIF(C77:L77,"Feed Ingredient")&gt;0,INDEX(ani_diet!V:V,MATCH(M77,ani_diet!F:F,0)),""),"")</f>
        <v/>
      </c>
      <c r="AE77" s="130" t="b">
        <f>IF(IFERROR(IF(MATCH("Feed Ingredient", AOM[[#This Row],[L1]:[L10]],0)&gt;0, TRUE, FALSE), FALSE)=TRUE,IFERROR(VLOOKUP(M77, ani_diet!E:E, 1, FALSE), "No Match"),FALSE)</f>
        <v>0</v>
      </c>
    </row>
    <row r="78" spans="1:31" ht="14.5" x14ac:dyDescent="0.35">
      <c r="A78" t="s">
        <v>2164</v>
      </c>
      <c r="B78" t="s">
        <v>19245</v>
      </c>
      <c r="C78" t="s">
        <v>1174</v>
      </c>
      <c r="D78" t="s">
        <v>8813</v>
      </c>
      <c r="E78" t="s">
        <v>19158</v>
      </c>
      <c r="F78" t="s">
        <v>19168</v>
      </c>
      <c r="G78" t="s">
        <v>9670</v>
      </c>
      <c r="H78" t="s">
        <v>2164</v>
      </c>
      <c r="I78" t="s">
        <v>2164</v>
      </c>
      <c r="J78" t="s">
        <v>2164</v>
      </c>
      <c r="K78" t="s">
        <v>2164</v>
      </c>
      <c r="M78" t="str" cm="1">
        <f t="array" ref="M78">LOOKUP(2,1/(C78:L78&lt;&gt;""),C78:L78)</f>
        <v>Jointvetche</v>
      </c>
      <c r="N78" t="s">
        <v>2164</v>
      </c>
      <c r="O78" t="s">
        <v>2164</v>
      </c>
      <c r="P78" t="s">
        <v>2164</v>
      </c>
      <c r="Q78" t="s">
        <v>2164</v>
      </c>
      <c r="R78" t="s">
        <v>2164</v>
      </c>
      <c r="S78" t="s">
        <v>2164</v>
      </c>
      <c r="T78" t="s">
        <v>2164</v>
      </c>
      <c r="U78" t="s">
        <v>9672</v>
      </c>
      <c r="V78" t="s">
        <v>19246</v>
      </c>
      <c r="W78" t="s">
        <v>2164</v>
      </c>
      <c r="X78" t="s">
        <v>2164</v>
      </c>
      <c r="Y78" t="s">
        <v>9669</v>
      </c>
      <c r="Z78" t="s">
        <v>2164</v>
      </c>
      <c r="AA78" t="s">
        <v>9673</v>
      </c>
      <c r="AB78" t="s">
        <v>2164</v>
      </c>
      <c r="AC78" t="s">
        <v>2164</v>
      </c>
      <c r="AD78" t="str">
        <f>IFERROR(IF(COUNTIF(C78:L78,"Feed Ingredient")&gt;0,INDEX(ani_diet!V:V,MATCH(M78,ani_diet!F:F,0)),""),"")</f>
        <v/>
      </c>
      <c r="AE78" s="130" t="b">
        <f>IF(IFERROR(IF(MATCH("Feed Ingredient", AOM[[#This Row],[L1]:[L10]],0)&gt;0, TRUE, FALSE), FALSE)=TRUE,IFERROR(VLOOKUP(M78, ani_diet!E:E, 1, FALSE), "No Match"),FALSE)</f>
        <v>0</v>
      </c>
    </row>
    <row r="79" spans="1:31" ht="14.5" x14ac:dyDescent="0.35">
      <c r="A79" t="s">
        <v>2164</v>
      </c>
      <c r="B79" t="s">
        <v>19247</v>
      </c>
      <c r="C79" t="s">
        <v>1174</v>
      </c>
      <c r="D79" t="s">
        <v>8813</v>
      </c>
      <c r="E79" t="s">
        <v>19158</v>
      </c>
      <c r="F79" t="s">
        <v>19176</v>
      </c>
      <c r="G79" t="s">
        <v>9645</v>
      </c>
      <c r="H79" t="s">
        <v>2164</v>
      </c>
      <c r="I79" t="s">
        <v>2164</v>
      </c>
      <c r="J79" t="s">
        <v>2164</v>
      </c>
      <c r="K79" t="s">
        <v>2164</v>
      </c>
      <c r="M79" t="str" cm="1">
        <f t="array" ref="M79">LOOKUP(2,1/(C79:L79&lt;&gt;""),C79:L79)</f>
        <v>Fodder Radish</v>
      </c>
      <c r="O79" t="s">
        <v>2164</v>
      </c>
      <c r="P79" t="s">
        <v>2164</v>
      </c>
      <c r="Q79" t="s">
        <v>2164</v>
      </c>
      <c r="R79" t="s">
        <v>2164</v>
      </c>
      <c r="S79" t="s">
        <v>2164</v>
      </c>
      <c r="T79" t="s">
        <v>2164</v>
      </c>
      <c r="U79" t="s">
        <v>9647</v>
      </c>
      <c r="V79" t="s">
        <v>19248</v>
      </c>
      <c r="W79" t="s">
        <v>2164</v>
      </c>
      <c r="X79" t="s">
        <v>2164</v>
      </c>
      <c r="Y79" t="s">
        <v>9644</v>
      </c>
      <c r="Z79" t="s">
        <v>2164</v>
      </c>
      <c r="AA79" t="s">
        <v>9650</v>
      </c>
      <c r="AB79" t="s">
        <v>2164</v>
      </c>
      <c r="AC79" t="s">
        <v>2164</v>
      </c>
      <c r="AD79" t="str">
        <f>IFERROR(IF(COUNTIF(C79:L79,"Feed Ingredient")&gt;0,INDEX(ani_diet!V:V,MATCH(M79,ani_diet!F:F,0)),""),"")</f>
        <v/>
      </c>
      <c r="AE79" s="130" t="b">
        <f>IF(IFERROR(IF(MATCH("Feed Ingredient", AOM[[#This Row],[L1]:[L10]],0)&gt;0, TRUE, FALSE), FALSE)=TRUE,IFERROR(VLOOKUP(M79, ani_diet!E:E, 1, FALSE), "No Match"),FALSE)</f>
        <v>0</v>
      </c>
    </row>
    <row r="80" spans="1:31" ht="14.5" x14ac:dyDescent="0.35">
      <c r="A80" t="s">
        <v>2164</v>
      </c>
      <c r="B80" t="s">
        <v>19249</v>
      </c>
      <c r="C80" t="s">
        <v>1174</v>
      </c>
      <c r="D80" t="s">
        <v>8813</v>
      </c>
      <c r="E80" t="s">
        <v>19158</v>
      </c>
      <c r="F80" t="s">
        <v>18650</v>
      </c>
      <c r="G80" t="s">
        <v>9822</v>
      </c>
      <c r="H80" t="s">
        <v>2164</v>
      </c>
      <c r="I80" t="s">
        <v>2164</v>
      </c>
      <c r="J80" t="s">
        <v>2164</v>
      </c>
      <c r="K80" t="s">
        <v>2164</v>
      </c>
      <c r="M80" t="str" cm="1">
        <f t="array" ref="M80">LOOKUP(2,1/(C80:L80&lt;&gt;""),C80:L80)</f>
        <v>Vetiver Grass</v>
      </c>
      <c r="N80" t="s">
        <v>19250</v>
      </c>
      <c r="O80" t="s">
        <v>2164</v>
      </c>
      <c r="P80" t="s">
        <v>2164</v>
      </c>
      <c r="Q80" t="s">
        <v>2164</v>
      </c>
      <c r="R80" t="s">
        <v>2164</v>
      </c>
      <c r="S80" t="s">
        <v>2164</v>
      </c>
      <c r="T80" t="s">
        <v>2164</v>
      </c>
      <c r="U80" t="s">
        <v>9824</v>
      </c>
      <c r="V80" t="s">
        <v>19251</v>
      </c>
      <c r="W80" t="s">
        <v>2164</v>
      </c>
      <c r="X80" t="s">
        <v>2164</v>
      </c>
      <c r="Y80" t="s">
        <v>9821</v>
      </c>
      <c r="Z80" t="s">
        <v>2164</v>
      </c>
      <c r="AA80" t="s">
        <v>9825</v>
      </c>
      <c r="AB80" t="s">
        <v>2164</v>
      </c>
      <c r="AC80" t="s">
        <v>2164</v>
      </c>
      <c r="AD80" t="str">
        <f>IFERROR(IF(COUNTIF(C80:L80,"Feed Ingredient")&gt;0,INDEX(ani_diet!V:V,MATCH(M80,ani_diet!F:F,0)),""),"")</f>
        <v/>
      </c>
      <c r="AE80" s="130" t="b">
        <f>IF(IFERROR(IF(MATCH("Feed Ingredient", AOM[[#This Row],[L1]:[L10]],0)&gt;0, TRUE, FALSE), FALSE)=TRUE,IFERROR(VLOOKUP(M80, ani_diet!E:E, 1, FALSE), "No Match"),FALSE)</f>
        <v>0</v>
      </c>
    </row>
    <row r="81" spans="1:31" ht="14.5" x14ac:dyDescent="0.35">
      <c r="A81" t="s">
        <v>2164</v>
      </c>
      <c r="B81" t="s">
        <v>19252</v>
      </c>
      <c r="C81" t="s">
        <v>1174</v>
      </c>
      <c r="D81" t="s">
        <v>8813</v>
      </c>
      <c r="E81" t="s">
        <v>19158</v>
      </c>
      <c r="F81" t="s">
        <v>18650</v>
      </c>
      <c r="G81" t="s">
        <v>9746</v>
      </c>
      <c r="H81" t="s">
        <v>2164</v>
      </c>
      <c r="I81" t="s">
        <v>2164</v>
      </c>
      <c r="J81" t="s">
        <v>2164</v>
      </c>
      <c r="K81" t="s">
        <v>2164</v>
      </c>
      <c r="M81" t="str" cm="1">
        <f t="array" ref="M81">LOOKUP(2,1/(C81:L81&lt;&gt;""),C81:L81)</f>
        <v>Stipagrostis uniplumis</v>
      </c>
      <c r="N81" t="s">
        <v>2164</v>
      </c>
      <c r="O81" t="s">
        <v>2164</v>
      </c>
      <c r="P81" t="s">
        <v>2164</v>
      </c>
      <c r="Q81" t="s">
        <v>2164</v>
      </c>
      <c r="R81" t="s">
        <v>2164</v>
      </c>
      <c r="S81" t="s">
        <v>2164</v>
      </c>
      <c r="T81" t="s">
        <v>2164</v>
      </c>
      <c r="U81" t="s">
        <v>9746</v>
      </c>
      <c r="V81" t="s">
        <v>19253</v>
      </c>
      <c r="W81" t="s">
        <v>2164</v>
      </c>
      <c r="X81" t="s">
        <v>2164</v>
      </c>
      <c r="Y81" t="s">
        <v>9745</v>
      </c>
      <c r="Z81" t="s">
        <v>2164</v>
      </c>
      <c r="AA81" t="s">
        <v>9748</v>
      </c>
      <c r="AB81" t="s">
        <v>2164</v>
      </c>
      <c r="AC81" t="s">
        <v>2164</v>
      </c>
      <c r="AD81" t="str">
        <f>IFERROR(IF(COUNTIF(C81:L81,"Feed Ingredient")&gt;0,INDEX(ani_diet!V:V,MATCH(M81,ani_diet!F:F,0)),""),"")</f>
        <v/>
      </c>
      <c r="AE81" s="130" t="b">
        <f>IF(IFERROR(IF(MATCH("Feed Ingredient", AOM[[#This Row],[L1]:[L10]],0)&gt;0, TRUE, FALSE), FALSE)=TRUE,IFERROR(VLOOKUP(M81, ani_diet!E:E, 1, FALSE), "No Match"),FALSE)</f>
        <v>0</v>
      </c>
    </row>
    <row r="82" spans="1:31" ht="14.5" x14ac:dyDescent="0.35">
      <c r="A82" t="s">
        <v>2164</v>
      </c>
      <c r="B82" t="s">
        <v>19254</v>
      </c>
      <c r="C82" t="s">
        <v>1174</v>
      </c>
      <c r="D82" t="s">
        <v>8813</v>
      </c>
      <c r="E82" t="s">
        <v>19158</v>
      </c>
      <c r="F82" t="s">
        <v>18650</v>
      </c>
      <c r="G82" t="s">
        <v>9783</v>
      </c>
      <c r="H82" t="s">
        <v>2164</v>
      </c>
      <c r="I82" t="s">
        <v>2164</v>
      </c>
      <c r="J82" t="s">
        <v>2164</v>
      </c>
      <c r="K82" t="s">
        <v>2164</v>
      </c>
      <c r="M82" t="str" cm="1">
        <f t="array" ref="M82">LOOKUP(2,1/(C82:L82&lt;&gt;""),C82:L82)</f>
        <v>Tassel Three-awn</v>
      </c>
      <c r="N82" t="s">
        <v>2164</v>
      </c>
      <c r="O82" t="s">
        <v>2164</v>
      </c>
      <c r="P82" t="s">
        <v>2164</v>
      </c>
      <c r="Q82" t="s">
        <v>2164</v>
      </c>
      <c r="R82" t="s">
        <v>2164</v>
      </c>
      <c r="S82" t="s">
        <v>2164</v>
      </c>
      <c r="T82" t="s">
        <v>2164</v>
      </c>
      <c r="U82" t="s">
        <v>9785</v>
      </c>
      <c r="V82" t="s">
        <v>19255</v>
      </c>
      <c r="W82" t="s">
        <v>2164</v>
      </c>
      <c r="X82" t="s">
        <v>2164</v>
      </c>
      <c r="Y82" t="s">
        <v>9782</v>
      </c>
      <c r="Z82" t="s">
        <v>2164</v>
      </c>
      <c r="AA82" t="s">
        <v>9787</v>
      </c>
      <c r="AB82" t="s">
        <v>2164</v>
      </c>
      <c r="AC82" t="s">
        <v>2164</v>
      </c>
      <c r="AD82" t="str">
        <f>IFERROR(IF(COUNTIF(C82:L82,"Feed Ingredient")&gt;0,INDEX(ani_diet!V:V,MATCH(M82,ani_diet!F:F,0)),""),"")</f>
        <v/>
      </c>
      <c r="AE82" s="130" t="b">
        <f>IF(IFERROR(IF(MATCH("Feed Ingredient", AOM[[#This Row],[L1]:[L10]],0)&gt;0, TRUE, FALSE), FALSE)=TRUE,IFERROR(VLOOKUP(M82, ani_diet!E:E, 1, FALSE), "No Match"),FALSE)</f>
        <v>0</v>
      </c>
    </row>
    <row r="83" spans="1:31" ht="14.5" x14ac:dyDescent="0.35">
      <c r="A83" t="s">
        <v>2164</v>
      </c>
      <c r="B83" t="s">
        <v>19256</v>
      </c>
      <c r="C83" t="s">
        <v>1174</v>
      </c>
      <c r="D83" t="s">
        <v>8813</v>
      </c>
      <c r="E83" t="s">
        <v>19158</v>
      </c>
      <c r="F83" t="s">
        <v>18650</v>
      </c>
      <c r="G83" t="s">
        <v>9732</v>
      </c>
      <c r="H83" t="s">
        <v>2164</v>
      </c>
      <c r="I83" t="s">
        <v>2164</v>
      </c>
      <c r="J83" t="s">
        <v>2164</v>
      </c>
      <c r="K83" t="s">
        <v>2164</v>
      </c>
      <c r="M83" t="str" cm="1">
        <f t="array" ref="M83">LOOKUP(2,1/(C83:L83&lt;&gt;""),C83:L83)</f>
        <v>Sickle Grass</v>
      </c>
      <c r="N83" t="s">
        <v>19257</v>
      </c>
      <c r="O83" t="s">
        <v>2164</v>
      </c>
      <c r="P83" t="s">
        <v>2164</v>
      </c>
      <c r="Q83" t="s">
        <v>2164</v>
      </c>
      <c r="R83" t="s">
        <v>2164</v>
      </c>
      <c r="S83" t="s">
        <v>2164</v>
      </c>
      <c r="T83" t="s">
        <v>2164</v>
      </c>
      <c r="U83" t="s">
        <v>9734</v>
      </c>
      <c r="V83" t="s">
        <v>19258</v>
      </c>
      <c r="W83" t="s">
        <v>2164</v>
      </c>
      <c r="X83" t="s">
        <v>2164</v>
      </c>
      <c r="Y83" t="s">
        <v>9731</v>
      </c>
      <c r="Z83" t="s">
        <v>2164</v>
      </c>
      <c r="AA83" t="s">
        <v>9735</v>
      </c>
      <c r="AB83" t="s">
        <v>2164</v>
      </c>
      <c r="AC83" t="s">
        <v>2164</v>
      </c>
      <c r="AD83" t="str">
        <f>IFERROR(IF(COUNTIF(C83:L83,"Feed Ingredient")&gt;0,INDEX(ani_diet!V:V,MATCH(M83,ani_diet!F:F,0)),""),"")</f>
        <v/>
      </c>
      <c r="AE83" s="130" t="b">
        <f>IF(IFERROR(IF(MATCH("Feed Ingredient", AOM[[#This Row],[L1]:[L10]],0)&gt;0, TRUE, FALSE), FALSE)=TRUE,IFERROR(VLOOKUP(M83, ani_diet!E:E, 1, FALSE), "No Match"),FALSE)</f>
        <v>0</v>
      </c>
    </row>
    <row r="84" spans="1:31" ht="14.5" x14ac:dyDescent="0.35">
      <c r="A84" t="s">
        <v>2164</v>
      </c>
      <c r="B84" t="s">
        <v>19259</v>
      </c>
      <c r="C84" t="s">
        <v>1174</v>
      </c>
      <c r="D84" t="s">
        <v>8813</v>
      </c>
      <c r="E84" t="s">
        <v>19158</v>
      </c>
      <c r="F84" t="s">
        <v>19168</v>
      </c>
      <c r="G84" t="s">
        <v>19260</v>
      </c>
      <c r="H84" t="s">
        <v>2164</v>
      </c>
      <c r="I84" t="s">
        <v>2164</v>
      </c>
      <c r="J84" t="s">
        <v>2164</v>
      </c>
      <c r="K84" t="s">
        <v>2164</v>
      </c>
      <c r="M84" t="str" cm="1">
        <f t="array" ref="M84">LOOKUP(2,1/(C84:L84&lt;&gt;""),C84:L84)</f>
        <v>Spanish Tick Clover</v>
      </c>
      <c r="N84" t="s">
        <v>19261</v>
      </c>
      <c r="O84" t="s">
        <v>19262</v>
      </c>
      <c r="P84" t="s">
        <v>2164</v>
      </c>
      <c r="Q84" t="s">
        <v>2164</v>
      </c>
      <c r="R84" t="s">
        <v>2164</v>
      </c>
      <c r="S84" t="s">
        <v>2164</v>
      </c>
      <c r="T84" t="s">
        <v>2164</v>
      </c>
      <c r="U84" t="s">
        <v>9211</v>
      </c>
      <c r="V84" t="s">
        <v>19263</v>
      </c>
      <c r="W84" t="s">
        <v>2164</v>
      </c>
      <c r="X84" t="s">
        <v>2164</v>
      </c>
      <c r="Y84" t="s">
        <v>9796</v>
      </c>
      <c r="Z84" t="s">
        <v>2164</v>
      </c>
      <c r="AA84" t="s">
        <v>9801</v>
      </c>
      <c r="AB84" t="s">
        <v>19264</v>
      </c>
      <c r="AC84" t="s">
        <v>2164</v>
      </c>
      <c r="AD84" t="str">
        <f>IFERROR(IF(COUNTIF(C84:L84,"Feed Ingredient")&gt;0,INDEX(ani_diet!V:V,MATCH(M84,ani_diet!F:F,0)),""),"")</f>
        <v/>
      </c>
      <c r="AE84" s="130" t="b">
        <f>IF(IFERROR(IF(MATCH("Feed Ingredient", AOM[[#This Row],[L1]:[L10]],0)&gt;0, TRUE, FALSE), FALSE)=TRUE,IFERROR(VLOOKUP(M84, ani_diet!E:E, 1, FALSE), "No Match"),FALSE)</f>
        <v>0</v>
      </c>
    </row>
    <row r="85" spans="1:31" ht="14.5" x14ac:dyDescent="0.35">
      <c r="A85" t="s">
        <v>2164</v>
      </c>
      <c r="B85" t="s">
        <v>19265</v>
      </c>
      <c r="C85" t="s">
        <v>1174</v>
      </c>
      <c r="D85" t="s">
        <v>8813</v>
      </c>
      <c r="E85" t="s">
        <v>19158</v>
      </c>
      <c r="F85" t="s">
        <v>19168</v>
      </c>
      <c r="G85" t="s">
        <v>9577</v>
      </c>
      <c r="H85" t="s">
        <v>2164</v>
      </c>
      <c r="I85" t="s">
        <v>2164</v>
      </c>
      <c r="J85" t="s">
        <v>2164</v>
      </c>
      <c r="K85" t="s">
        <v>2164</v>
      </c>
      <c r="M85" t="str" cm="1">
        <f t="array" ref="M85">LOOKUP(2,1/(C85:L85&lt;&gt;""),C85:L85)</f>
        <v>Centrosema pascuorum</v>
      </c>
      <c r="N85" t="s">
        <v>2164</v>
      </c>
      <c r="O85" t="s">
        <v>2164</v>
      </c>
      <c r="P85" t="s">
        <v>2164</v>
      </c>
      <c r="Q85" t="s">
        <v>2164</v>
      </c>
      <c r="R85" t="s">
        <v>2164</v>
      </c>
      <c r="S85" t="s">
        <v>2164</v>
      </c>
      <c r="T85" t="s">
        <v>2164</v>
      </c>
      <c r="U85" t="s">
        <v>9577</v>
      </c>
      <c r="V85" t="s">
        <v>19266</v>
      </c>
      <c r="W85" t="s">
        <v>2164</v>
      </c>
      <c r="X85" t="s">
        <v>2164</v>
      </c>
      <c r="Y85" t="s">
        <v>9576</v>
      </c>
      <c r="Z85" t="s">
        <v>2164</v>
      </c>
      <c r="AA85" t="s">
        <v>9579</v>
      </c>
      <c r="AB85" t="s">
        <v>2164</v>
      </c>
      <c r="AC85" t="s">
        <v>2164</v>
      </c>
      <c r="AD85" t="str">
        <f>IFERROR(IF(COUNTIF(C85:L85,"Feed Ingredient")&gt;0,INDEX(ani_diet!V:V,MATCH(M85,ani_diet!F:F,0)),""),"")</f>
        <v/>
      </c>
      <c r="AE85" s="130" t="b">
        <f>IF(IFERROR(IF(MATCH("Feed Ingredient", AOM[[#This Row],[L1]:[L10]],0)&gt;0, TRUE, FALSE), FALSE)=TRUE,IFERROR(VLOOKUP(M85, ani_diet!E:E, 1, FALSE), "No Match"),FALSE)</f>
        <v>0</v>
      </c>
    </row>
    <row r="86" spans="1:31" ht="14.5" x14ac:dyDescent="0.35">
      <c r="A86" t="s">
        <v>2164</v>
      </c>
      <c r="B86" t="s">
        <v>19267</v>
      </c>
      <c r="C86" t="s">
        <v>1174</v>
      </c>
      <c r="D86" t="s">
        <v>8813</v>
      </c>
      <c r="E86" t="s">
        <v>19158</v>
      </c>
      <c r="F86" t="s">
        <v>18650</v>
      </c>
      <c r="G86" t="s">
        <v>9659</v>
      </c>
      <c r="H86" t="s">
        <v>2164</v>
      </c>
      <c r="I86" t="s">
        <v>2164</v>
      </c>
      <c r="J86" t="s">
        <v>2164</v>
      </c>
      <c r="K86" t="s">
        <v>2164</v>
      </c>
      <c r="M86" t="str" cm="1">
        <f t="array" ref="M86">LOOKUP(2,1/(C86:L86&lt;&gt;""),C86:L86)</f>
        <v>Guinea Grass</v>
      </c>
      <c r="N86" t="s">
        <v>19268</v>
      </c>
      <c r="O86" t="s">
        <v>19269</v>
      </c>
      <c r="P86" t="s">
        <v>2164</v>
      </c>
      <c r="Q86" t="s">
        <v>2164</v>
      </c>
      <c r="R86" t="s">
        <v>2164</v>
      </c>
      <c r="S86" t="s">
        <v>2164</v>
      </c>
      <c r="T86" t="s">
        <v>2164</v>
      </c>
      <c r="U86" t="s">
        <v>9661</v>
      </c>
      <c r="V86" t="s">
        <v>19270</v>
      </c>
      <c r="W86" t="s">
        <v>2164</v>
      </c>
      <c r="X86" t="s">
        <v>2164</v>
      </c>
      <c r="Y86" t="s">
        <v>9658</v>
      </c>
      <c r="Z86" t="s">
        <v>2164</v>
      </c>
      <c r="AA86" t="s">
        <v>9663</v>
      </c>
      <c r="AB86" t="s">
        <v>19271</v>
      </c>
      <c r="AC86" t="s">
        <v>2164</v>
      </c>
      <c r="AD86" t="str">
        <f>IFERROR(IF(COUNTIF(C86:L86,"Feed Ingredient")&gt;0,INDEX(ani_diet!V:V,MATCH(M86,ani_diet!F:F,0)),""),"")</f>
        <v/>
      </c>
      <c r="AE86" s="130" t="b">
        <f>IF(IFERROR(IF(MATCH("Feed Ingredient", AOM[[#This Row],[L1]:[L10]],0)&gt;0, TRUE, FALSE), FALSE)=TRUE,IFERROR(VLOOKUP(M86, ani_diet!E:E, 1, FALSE), "No Match"),FALSE)</f>
        <v>0</v>
      </c>
    </row>
    <row r="87" spans="1:31" ht="14.5" x14ac:dyDescent="0.35">
      <c r="A87" t="s">
        <v>2164</v>
      </c>
      <c r="B87" t="s">
        <v>19272</v>
      </c>
      <c r="C87" t="s">
        <v>1174</v>
      </c>
      <c r="D87" t="s">
        <v>8813</v>
      </c>
      <c r="E87" t="s">
        <v>19158</v>
      </c>
      <c r="F87" t="s">
        <v>18650</v>
      </c>
      <c r="G87" t="s">
        <v>9618</v>
      </c>
      <c r="H87" t="s">
        <v>2164</v>
      </c>
      <c r="I87" t="s">
        <v>2164</v>
      </c>
      <c r="J87" t="s">
        <v>2164</v>
      </c>
      <c r="K87" t="s">
        <v>2164</v>
      </c>
      <c r="M87" t="str" cm="1">
        <f t="array" ref="M87">LOOKUP(2,1/(C87:L87&lt;&gt;""),C87:L87)</f>
        <v>Desho Grass</v>
      </c>
      <c r="N87" t="s">
        <v>19273</v>
      </c>
      <c r="O87" t="s">
        <v>19274</v>
      </c>
      <c r="P87" t="s">
        <v>2164</v>
      </c>
      <c r="Q87" t="s">
        <v>2164</v>
      </c>
      <c r="R87" t="s">
        <v>2164</v>
      </c>
      <c r="S87" t="s">
        <v>2164</v>
      </c>
      <c r="T87" t="s">
        <v>2164</v>
      </c>
      <c r="U87" t="s">
        <v>9620</v>
      </c>
      <c r="V87" t="s">
        <v>19275</v>
      </c>
      <c r="W87" t="s">
        <v>2164</v>
      </c>
      <c r="X87" t="s">
        <v>2164</v>
      </c>
      <c r="Y87" t="s">
        <v>9617</v>
      </c>
      <c r="Z87" t="s">
        <v>2164</v>
      </c>
      <c r="AA87" t="s">
        <v>9621</v>
      </c>
      <c r="AB87" t="s">
        <v>19276</v>
      </c>
      <c r="AC87" t="s">
        <v>2164</v>
      </c>
      <c r="AD87" t="str">
        <f>IFERROR(IF(COUNTIF(C87:L87,"Feed Ingredient")&gt;0,INDEX(ani_diet!V:V,MATCH(M87,ani_diet!F:F,0)),""),"")</f>
        <v/>
      </c>
      <c r="AE87" s="130" t="b">
        <f>IF(IFERROR(IF(MATCH("Feed Ingredient", AOM[[#This Row],[L1]:[L10]],0)&gt;0, TRUE, FALSE), FALSE)=TRUE,IFERROR(VLOOKUP(M87, ani_diet!E:E, 1, FALSE), "No Match"),FALSE)</f>
        <v>0</v>
      </c>
    </row>
    <row r="88" spans="1:31" ht="14.5" x14ac:dyDescent="0.35">
      <c r="A88" t="s">
        <v>2164</v>
      </c>
      <c r="B88" t="s">
        <v>19277</v>
      </c>
      <c r="C88" t="s">
        <v>1174</v>
      </c>
      <c r="D88" t="s">
        <v>8813</v>
      </c>
      <c r="E88" t="s">
        <v>19158</v>
      </c>
      <c r="F88" t="s">
        <v>19168</v>
      </c>
      <c r="G88" t="s">
        <v>9531</v>
      </c>
      <c r="H88" t="s">
        <v>2164</v>
      </c>
      <c r="I88" t="s">
        <v>2164</v>
      </c>
      <c r="J88" t="s">
        <v>2164</v>
      </c>
      <c r="K88" t="s">
        <v>2164</v>
      </c>
      <c r="M88" t="str" cm="1">
        <f t="array" ref="M88">LOOKUP(2,1/(C88:L88&lt;&gt;""),C88:L88)</f>
        <v>Alfalfa</v>
      </c>
      <c r="N88" t="s">
        <v>19278</v>
      </c>
      <c r="O88" t="s">
        <v>19279</v>
      </c>
      <c r="P88" t="s">
        <v>2164</v>
      </c>
      <c r="Q88" t="s">
        <v>2164</v>
      </c>
      <c r="R88" t="s">
        <v>19280</v>
      </c>
      <c r="S88" t="s">
        <v>2164</v>
      </c>
      <c r="T88" t="s">
        <v>2164</v>
      </c>
      <c r="U88" t="s">
        <v>9533</v>
      </c>
      <c r="V88" t="s">
        <v>19281</v>
      </c>
      <c r="W88" t="s">
        <v>2164</v>
      </c>
      <c r="X88" t="s">
        <v>2164</v>
      </c>
      <c r="Y88" t="s">
        <v>9530</v>
      </c>
      <c r="Z88" t="s">
        <v>2164</v>
      </c>
      <c r="AA88" t="s">
        <v>9534</v>
      </c>
      <c r="AB88" t="s">
        <v>19282</v>
      </c>
      <c r="AC88" t="s">
        <v>2164</v>
      </c>
      <c r="AD88" t="str">
        <f>IFERROR(IF(COUNTIF(C88:L88,"Feed Ingredient")&gt;0,INDEX(ani_diet!V:V,MATCH(M88,ani_diet!F:F,0)),""),"")</f>
        <v/>
      </c>
      <c r="AE88" s="130" t="b">
        <f>IF(IFERROR(IF(MATCH("Feed Ingredient", AOM[[#This Row],[L1]:[L10]],0)&gt;0, TRUE, FALSE), FALSE)=TRUE,IFERROR(VLOOKUP(M88, ani_diet!E:E, 1, FALSE), "No Match"),FALSE)</f>
        <v>0</v>
      </c>
    </row>
    <row r="89" spans="1:31" ht="14.5" x14ac:dyDescent="0.35">
      <c r="A89" t="s">
        <v>2164</v>
      </c>
      <c r="B89" t="s">
        <v>19283</v>
      </c>
      <c r="C89" t="s">
        <v>1174</v>
      </c>
      <c r="D89" t="s">
        <v>8813</v>
      </c>
      <c r="E89" t="s">
        <v>19158</v>
      </c>
      <c r="F89" t="s">
        <v>19168</v>
      </c>
      <c r="G89" t="s">
        <v>9767</v>
      </c>
      <c r="H89" t="s">
        <v>2164</v>
      </c>
      <c r="I89" t="s">
        <v>2164</v>
      </c>
      <c r="J89" t="s">
        <v>2164</v>
      </c>
      <c r="K89" t="s">
        <v>2164</v>
      </c>
      <c r="M89" t="str" cm="1">
        <f t="array" ref="M89">LOOKUP(2,1/(C89:L89&lt;&gt;""),C89:L89)</f>
        <v>Subterranean Clover</v>
      </c>
      <c r="N89" t="s">
        <v>19284</v>
      </c>
      <c r="O89" t="s">
        <v>19285</v>
      </c>
      <c r="P89" t="s">
        <v>2164</v>
      </c>
      <c r="Q89" t="s">
        <v>2164</v>
      </c>
      <c r="R89" t="s">
        <v>2164</v>
      </c>
      <c r="S89" t="s">
        <v>2164</v>
      </c>
      <c r="T89" t="s">
        <v>2164</v>
      </c>
      <c r="U89" t="s">
        <v>9306</v>
      </c>
      <c r="V89" t="s">
        <v>19286</v>
      </c>
      <c r="W89" t="s">
        <v>2164</v>
      </c>
      <c r="X89" t="s">
        <v>2164</v>
      </c>
      <c r="Y89" t="s">
        <v>9766</v>
      </c>
      <c r="Z89" t="s">
        <v>2164</v>
      </c>
      <c r="AA89" t="s">
        <v>9308</v>
      </c>
      <c r="AB89" t="s">
        <v>19287</v>
      </c>
      <c r="AC89" t="s">
        <v>2164</v>
      </c>
      <c r="AD89" t="str">
        <f>IFERROR(IF(COUNTIF(C89:L89,"Feed Ingredient")&gt;0,INDEX(ani_diet!V:V,MATCH(M89,ani_diet!F:F,0)),""),"")</f>
        <v/>
      </c>
      <c r="AE89" s="130" t="b">
        <f>IF(IFERROR(IF(MATCH("Feed Ingredient", AOM[[#This Row],[L1]:[L10]],0)&gt;0, TRUE, FALSE), FALSE)=TRUE,IFERROR(VLOOKUP(M89, ani_diet!E:E, 1, FALSE), "No Match"),FALSE)</f>
        <v>0</v>
      </c>
    </row>
    <row r="90" spans="1:31" ht="14.5" x14ac:dyDescent="0.35">
      <c r="A90" t="s">
        <v>2164</v>
      </c>
      <c r="B90" t="s">
        <v>19288</v>
      </c>
      <c r="C90" t="s">
        <v>1174</v>
      </c>
      <c r="D90" t="s">
        <v>8813</v>
      </c>
      <c r="E90" t="s">
        <v>19158</v>
      </c>
      <c r="F90" t="s">
        <v>18650</v>
      </c>
      <c r="G90" t="s">
        <v>9598</v>
      </c>
      <c r="H90" t="s">
        <v>2164</v>
      </c>
      <c r="I90" t="s">
        <v>2164</v>
      </c>
      <c r="J90" t="s">
        <v>2164</v>
      </c>
      <c r="K90" t="s">
        <v>2164</v>
      </c>
      <c r="M90" t="str" cm="1">
        <f t="array" ref="M90">LOOKUP(2,1/(C90:L90&lt;&gt;""),C90:L90)</f>
        <v>Congo Grass</v>
      </c>
      <c r="N90" t="s">
        <v>19289</v>
      </c>
      <c r="O90" t="s">
        <v>19290</v>
      </c>
      <c r="P90" t="s">
        <v>2164</v>
      </c>
      <c r="Q90" t="s">
        <v>2164</v>
      </c>
      <c r="R90" t="s">
        <v>2164</v>
      </c>
      <c r="S90" t="s">
        <v>2164</v>
      </c>
      <c r="T90" t="s">
        <v>2164</v>
      </c>
      <c r="U90" t="s">
        <v>9600</v>
      </c>
      <c r="V90" t="s">
        <v>19291</v>
      </c>
      <c r="W90" t="s">
        <v>2164</v>
      </c>
      <c r="X90" t="s">
        <v>2164</v>
      </c>
      <c r="Y90" t="s">
        <v>9597</v>
      </c>
      <c r="Z90" t="s">
        <v>2164</v>
      </c>
      <c r="AA90" t="s">
        <v>9601</v>
      </c>
      <c r="AB90" t="s">
        <v>19292</v>
      </c>
      <c r="AC90" t="s">
        <v>2164</v>
      </c>
      <c r="AD90" t="str">
        <f>IFERROR(IF(COUNTIF(C90:L90,"Feed Ingredient")&gt;0,INDEX(ani_diet!V:V,MATCH(M90,ani_diet!F:F,0)),""),"")</f>
        <v/>
      </c>
      <c r="AE90" s="130" t="b">
        <f>IF(IFERROR(IF(MATCH("Feed Ingredient", AOM[[#This Row],[L1]:[L10]],0)&gt;0, TRUE, FALSE), FALSE)=TRUE,IFERROR(VLOOKUP(M90, ani_diet!E:E, 1, FALSE), "No Match"),FALSE)</f>
        <v>0</v>
      </c>
    </row>
    <row r="91" spans="1:31" ht="14.5" x14ac:dyDescent="0.35">
      <c r="A91" t="s">
        <v>2164</v>
      </c>
      <c r="B91" t="s">
        <v>19293</v>
      </c>
      <c r="C91" t="s">
        <v>1174</v>
      </c>
      <c r="D91" t="s">
        <v>8813</v>
      </c>
      <c r="E91" t="s">
        <v>19158</v>
      </c>
      <c r="F91" t="s">
        <v>18650</v>
      </c>
      <c r="G91" t="s">
        <v>9569</v>
      </c>
      <c r="H91" t="s">
        <v>2164</v>
      </c>
      <c r="I91" t="s">
        <v>2164</v>
      </c>
      <c r="J91" t="s">
        <v>2164</v>
      </c>
      <c r="K91" t="s">
        <v>2164</v>
      </c>
      <c r="M91" t="str" cm="1">
        <f t="array" ref="M91">LOOKUP(2,1/(C91:L91&lt;&gt;""),C91:L91)</f>
        <v>Cenchrus ciliaris</v>
      </c>
      <c r="N91" t="s">
        <v>19294</v>
      </c>
      <c r="O91" t="s">
        <v>19295</v>
      </c>
      <c r="P91" t="s">
        <v>2164</v>
      </c>
      <c r="Q91" t="s">
        <v>2164</v>
      </c>
      <c r="R91" t="s">
        <v>2164</v>
      </c>
      <c r="S91" t="s">
        <v>2164</v>
      </c>
      <c r="T91" t="s">
        <v>2164</v>
      </c>
      <c r="U91" t="s">
        <v>9569</v>
      </c>
      <c r="V91" t="s">
        <v>19296</v>
      </c>
      <c r="W91" t="s">
        <v>2164</v>
      </c>
      <c r="X91" t="s">
        <v>2164</v>
      </c>
      <c r="Y91" t="s">
        <v>9568</v>
      </c>
      <c r="Z91" t="s">
        <v>2164</v>
      </c>
      <c r="AA91" t="s">
        <v>9571</v>
      </c>
      <c r="AB91" t="s">
        <v>19297</v>
      </c>
      <c r="AC91" t="s">
        <v>2164</v>
      </c>
      <c r="AD91" t="str">
        <f>IFERROR(IF(COUNTIF(C91:L91,"Feed Ingredient")&gt;0,INDEX(ani_diet!V:V,MATCH(M91,ani_diet!F:F,0)),""),"")</f>
        <v/>
      </c>
      <c r="AE91" s="130" t="b">
        <f>IF(IFERROR(IF(MATCH("Feed Ingredient", AOM[[#This Row],[L1]:[L10]],0)&gt;0, TRUE, FALSE), FALSE)=TRUE,IFERROR(VLOOKUP(M91, ani_diet!E:E, 1, FALSE), "No Match"),FALSE)</f>
        <v>0</v>
      </c>
    </row>
    <row r="92" spans="1:31" ht="14.5" x14ac:dyDescent="0.35">
      <c r="A92" t="s">
        <v>2164</v>
      </c>
      <c r="B92" t="s">
        <v>19298</v>
      </c>
      <c r="C92" t="s">
        <v>1174</v>
      </c>
      <c r="D92" t="s">
        <v>8813</v>
      </c>
      <c r="E92" t="s">
        <v>19158</v>
      </c>
      <c r="F92" t="s">
        <v>18650</v>
      </c>
      <c r="G92" t="s">
        <v>9629</v>
      </c>
      <c r="H92" t="s">
        <v>2164</v>
      </c>
      <c r="I92" t="s">
        <v>2164</v>
      </c>
      <c r="J92" t="s">
        <v>2164</v>
      </c>
      <c r="K92" t="s">
        <v>2164</v>
      </c>
      <c r="M92" t="str" cm="1">
        <f t="array" ref="M92">LOOKUP(2,1/(C92:L92&lt;&gt;""),C92:L92)</f>
        <v>Enteropogon monostachyos</v>
      </c>
      <c r="N92" t="s">
        <v>2164</v>
      </c>
      <c r="O92" t="s">
        <v>2164</v>
      </c>
      <c r="P92" t="s">
        <v>2164</v>
      </c>
      <c r="Q92" t="s">
        <v>2164</v>
      </c>
      <c r="R92" t="s">
        <v>2164</v>
      </c>
      <c r="S92" t="s">
        <v>2164</v>
      </c>
      <c r="T92" t="s">
        <v>2164</v>
      </c>
      <c r="U92" t="s">
        <v>9629</v>
      </c>
      <c r="V92" t="s">
        <v>2164</v>
      </c>
      <c r="W92" t="s">
        <v>2164</v>
      </c>
      <c r="X92" t="s">
        <v>2164</v>
      </c>
      <c r="Y92" t="s">
        <v>9628</v>
      </c>
      <c r="Z92" t="s">
        <v>2164</v>
      </c>
      <c r="AA92" t="s">
        <v>19299</v>
      </c>
      <c r="AB92" t="s">
        <v>2164</v>
      </c>
      <c r="AC92" t="s">
        <v>2164</v>
      </c>
      <c r="AD92" t="str">
        <f>IFERROR(IF(COUNTIF(C92:L92,"Feed Ingredient")&gt;0,INDEX(ani_diet!V:V,MATCH(M92,ani_diet!F:F,0)),""),"")</f>
        <v/>
      </c>
      <c r="AE92" s="130" t="b">
        <f>IF(IFERROR(IF(MATCH("Feed Ingredient", AOM[[#This Row],[L1]:[L10]],0)&gt;0, TRUE, FALSE), FALSE)=TRUE,IFERROR(VLOOKUP(M92, ani_diet!E:E, 1, FALSE), "No Match"),FALSE)</f>
        <v>0</v>
      </c>
    </row>
    <row r="93" spans="1:31" ht="14.5" x14ac:dyDescent="0.35">
      <c r="A93" t="s">
        <v>2164</v>
      </c>
      <c r="B93" t="s">
        <v>19300</v>
      </c>
      <c r="C93" t="s">
        <v>1174</v>
      </c>
      <c r="D93" t="s">
        <v>8813</v>
      </c>
      <c r="E93" t="s">
        <v>19158</v>
      </c>
      <c r="F93" t="s">
        <v>18650</v>
      </c>
      <c r="G93" t="s">
        <v>9633</v>
      </c>
      <c r="H93" t="s">
        <v>2164</v>
      </c>
      <c r="I93" t="s">
        <v>2164</v>
      </c>
      <c r="J93" t="s">
        <v>2164</v>
      </c>
      <c r="K93" t="s">
        <v>2164</v>
      </c>
      <c r="M93" t="str" cm="1">
        <f t="array" ref="M93">LOOKUP(2,1/(C93:L93&lt;&gt;""),C93:L93)</f>
        <v>Eragrostis superba</v>
      </c>
      <c r="N93" t="s">
        <v>19301</v>
      </c>
      <c r="O93" t="s">
        <v>19302</v>
      </c>
      <c r="P93" t="s">
        <v>2164</v>
      </c>
      <c r="Q93" t="s">
        <v>2164</v>
      </c>
      <c r="R93" t="s">
        <v>2164</v>
      </c>
      <c r="S93" t="s">
        <v>2164</v>
      </c>
      <c r="T93" t="s">
        <v>2164</v>
      </c>
      <c r="U93" t="s">
        <v>9633</v>
      </c>
      <c r="V93" t="s">
        <v>19303</v>
      </c>
      <c r="W93" t="s">
        <v>2164</v>
      </c>
      <c r="X93" t="s">
        <v>2164</v>
      </c>
      <c r="Y93" t="s">
        <v>9632</v>
      </c>
      <c r="Z93" t="s">
        <v>2164</v>
      </c>
      <c r="AA93" t="s">
        <v>9635</v>
      </c>
      <c r="AB93" t="s">
        <v>19304</v>
      </c>
      <c r="AC93" t="s">
        <v>2164</v>
      </c>
      <c r="AD93" t="str">
        <f>IFERROR(IF(COUNTIF(C93:L93,"Feed Ingredient")&gt;0,INDEX(ani_diet!V:V,MATCH(M93,ani_diet!F:F,0)),""),"")</f>
        <v/>
      </c>
      <c r="AE93" s="130" t="b">
        <f>IF(IFERROR(IF(MATCH("Feed Ingredient", AOM[[#This Row],[L1]:[L10]],0)&gt;0, TRUE, FALSE), FALSE)=TRUE,IFERROR(VLOOKUP(M93, ani_diet!E:E, 1, FALSE), "No Match"),FALSE)</f>
        <v>0</v>
      </c>
    </row>
    <row r="94" spans="1:31" ht="14.5" x14ac:dyDescent="0.35">
      <c r="A94" t="s">
        <v>2164</v>
      </c>
      <c r="B94" t="s">
        <v>19305</v>
      </c>
      <c r="C94" t="s">
        <v>1174</v>
      </c>
      <c r="D94" t="s">
        <v>8813</v>
      </c>
      <c r="E94" t="s">
        <v>19158</v>
      </c>
      <c r="F94" t="s">
        <v>19168</v>
      </c>
      <c r="G94" t="s">
        <v>9759</v>
      </c>
      <c r="H94" t="s">
        <v>2164</v>
      </c>
      <c r="I94" t="s">
        <v>2164</v>
      </c>
      <c r="J94" t="s">
        <v>2164</v>
      </c>
      <c r="K94" t="s">
        <v>2164</v>
      </c>
      <c r="M94" t="str" cm="1">
        <f t="array" ref="M94">LOOKUP(2,1/(C94:L94&lt;&gt;""),C94:L94)</f>
        <v>Stylosanthes hamata</v>
      </c>
      <c r="N94" t="s">
        <v>19306</v>
      </c>
      <c r="O94" t="s">
        <v>19307</v>
      </c>
      <c r="P94" t="s">
        <v>2164</v>
      </c>
      <c r="Q94" t="s">
        <v>2164</v>
      </c>
      <c r="R94" t="s">
        <v>2164</v>
      </c>
      <c r="S94" t="s">
        <v>2164</v>
      </c>
      <c r="T94" t="s">
        <v>2164</v>
      </c>
      <c r="U94" t="s">
        <v>9759</v>
      </c>
      <c r="V94" t="s">
        <v>19308</v>
      </c>
      <c r="W94" t="s">
        <v>2164</v>
      </c>
      <c r="X94" t="s">
        <v>2164</v>
      </c>
      <c r="Y94" t="s">
        <v>9758</v>
      </c>
      <c r="Z94" t="s">
        <v>2164</v>
      </c>
      <c r="AA94" t="s">
        <v>9761</v>
      </c>
      <c r="AB94" t="s">
        <v>19309</v>
      </c>
      <c r="AC94" t="s">
        <v>2164</v>
      </c>
      <c r="AD94" t="str">
        <f>IFERROR(IF(COUNTIF(C94:L94,"Feed Ingredient")&gt;0,INDEX(ani_diet!V:V,MATCH(M94,ani_diet!F:F,0)),""),"")</f>
        <v/>
      </c>
      <c r="AE94" s="130" t="b">
        <f>IF(IFERROR(IF(MATCH("Feed Ingredient", AOM[[#This Row],[L1]:[L10]],0)&gt;0, TRUE, FALSE), FALSE)=TRUE,IFERROR(VLOOKUP(M94, ani_diet!E:E, 1, FALSE), "No Match"),FALSE)</f>
        <v>0</v>
      </c>
    </row>
    <row r="95" spans="1:31" ht="14.5" x14ac:dyDescent="0.35">
      <c r="A95" t="s">
        <v>2164</v>
      </c>
      <c r="B95" t="s">
        <v>19310</v>
      </c>
      <c r="C95" t="s">
        <v>1174</v>
      </c>
      <c r="D95" t="s">
        <v>8813</v>
      </c>
      <c r="E95" t="s">
        <v>19158</v>
      </c>
      <c r="F95" t="s">
        <v>19168</v>
      </c>
      <c r="G95" t="s">
        <v>9754</v>
      </c>
      <c r="H95" t="s">
        <v>2164</v>
      </c>
      <c r="I95" t="s">
        <v>2164</v>
      </c>
      <c r="J95" t="s">
        <v>2164</v>
      </c>
      <c r="K95" t="s">
        <v>2164</v>
      </c>
      <c r="M95" t="str" cm="1">
        <f t="array" ref="M95">LOOKUP(2,1/(C95:L95&lt;&gt;""),C95:L95)</f>
        <v>Stylosanthes guianensis</v>
      </c>
      <c r="N95" t="s">
        <v>19311</v>
      </c>
      <c r="O95" t="s">
        <v>19312</v>
      </c>
      <c r="P95" t="s">
        <v>2164</v>
      </c>
      <c r="Q95" t="s">
        <v>2164</v>
      </c>
      <c r="R95" t="s">
        <v>2164</v>
      </c>
      <c r="S95" t="s">
        <v>2164</v>
      </c>
      <c r="T95" t="s">
        <v>2164</v>
      </c>
      <c r="U95" t="s">
        <v>9754</v>
      </c>
      <c r="V95" t="s">
        <v>19313</v>
      </c>
      <c r="W95" t="s">
        <v>2164</v>
      </c>
      <c r="X95" t="s">
        <v>2164</v>
      </c>
      <c r="Y95" t="s">
        <v>9753</v>
      </c>
      <c r="Z95" t="s">
        <v>2164</v>
      </c>
      <c r="AA95" t="s">
        <v>9757</v>
      </c>
      <c r="AB95" t="s">
        <v>19314</v>
      </c>
      <c r="AC95" t="s">
        <v>2164</v>
      </c>
      <c r="AD95" t="str">
        <f>IFERROR(IF(COUNTIF(C95:L95,"Feed Ingredient")&gt;0,INDEX(ani_diet!V:V,MATCH(M95,ani_diet!F:F,0)),""),"")</f>
        <v/>
      </c>
      <c r="AE95" s="130" t="b">
        <f>IF(IFERROR(IF(MATCH("Feed Ingredient", AOM[[#This Row],[L1]:[L10]],0)&gt;0, TRUE, FALSE), FALSE)=TRUE,IFERROR(VLOOKUP(M95, ani_diet!E:E, 1, FALSE), "No Match"),FALSE)</f>
        <v>0</v>
      </c>
    </row>
    <row r="96" spans="1:31" ht="14.5" x14ac:dyDescent="0.35">
      <c r="A96" t="s">
        <v>2164</v>
      </c>
      <c r="B96" t="s">
        <v>19315</v>
      </c>
      <c r="C96" t="s">
        <v>1174</v>
      </c>
      <c r="D96" t="s">
        <v>8813</v>
      </c>
      <c r="E96" t="s">
        <v>19158</v>
      </c>
      <c r="F96" t="s">
        <v>19168</v>
      </c>
      <c r="G96" t="s">
        <v>9775</v>
      </c>
      <c r="H96" t="s">
        <v>2164</v>
      </c>
      <c r="I96" t="s">
        <v>2164</v>
      </c>
      <c r="J96" t="s">
        <v>2164</v>
      </c>
      <c r="K96" t="s">
        <v>2164</v>
      </c>
      <c r="M96" t="str" cm="1">
        <f t="array" ref="M96">LOOKUP(2,1/(C96:L96&lt;&gt;""),C96:L96)</f>
        <v>Sunn Hemp</v>
      </c>
      <c r="N96" t="s">
        <v>19316</v>
      </c>
      <c r="O96" t="s">
        <v>19317</v>
      </c>
      <c r="P96" t="s">
        <v>2164</v>
      </c>
      <c r="Q96" t="s">
        <v>2164</v>
      </c>
      <c r="R96" t="s">
        <v>2164</v>
      </c>
      <c r="S96" t="s">
        <v>2164</v>
      </c>
      <c r="T96" t="s">
        <v>2164</v>
      </c>
      <c r="U96" t="s">
        <v>9187</v>
      </c>
      <c r="V96" t="s">
        <v>19318</v>
      </c>
      <c r="W96" t="s">
        <v>2164</v>
      </c>
      <c r="X96" t="s">
        <v>2164</v>
      </c>
      <c r="Y96" t="s">
        <v>9774</v>
      </c>
      <c r="Z96" t="s">
        <v>2164</v>
      </c>
      <c r="AA96" t="s">
        <v>9189</v>
      </c>
      <c r="AB96" t="s">
        <v>19319</v>
      </c>
      <c r="AC96" t="s">
        <v>2164</v>
      </c>
      <c r="AD96" t="str">
        <f>IFERROR(IF(COUNTIF(C96:L96,"Feed Ingredient")&gt;0,INDEX(ani_diet!V:V,MATCH(M96,ani_diet!F:F,0)),""),"")</f>
        <v/>
      </c>
      <c r="AE96" s="130" t="b">
        <f>IF(IFERROR(IF(MATCH("Feed Ingredient", AOM[[#This Row],[L1]:[L10]],0)&gt;0, TRUE, FALSE), FALSE)=TRUE,IFERROR(VLOOKUP(M96, ani_diet!E:E, 1, FALSE), "No Match"),FALSE)</f>
        <v>0</v>
      </c>
    </row>
    <row r="97" spans="1:31" ht="14.5" x14ac:dyDescent="0.35">
      <c r="A97" t="s">
        <v>2164</v>
      </c>
      <c r="B97" t="s">
        <v>19320</v>
      </c>
      <c r="C97" t="s">
        <v>1174</v>
      </c>
      <c r="D97" t="s">
        <v>8813</v>
      </c>
      <c r="E97" t="s">
        <v>19158</v>
      </c>
      <c r="F97" t="s">
        <v>18650</v>
      </c>
      <c r="G97" t="s">
        <v>9793</v>
      </c>
      <c r="H97" t="s">
        <v>2164</v>
      </c>
      <c r="I97" t="s">
        <v>2164</v>
      </c>
      <c r="J97" t="s">
        <v>2164</v>
      </c>
      <c r="K97" t="s">
        <v>2164</v>
      </c>
      <c r="M97" t="str" cm="1">
        <f t="array" ref="M97">LOOKUP(2,1/(C97:L97&lt;&gt;""),C97:L97)</f>
        <v>Themeda triandra</v>
      </c>
      <c r="N97" t="s">
        <v>19321</v>
      </c>
      <c r="O97" t="s">
        <v>19322</v>
      </c>
      <c r="P97" t="s">
        <v>2164</v>
      </c>
      <c r="Q97" t="s">
        <v>2164</v>
      </c>
      <c r="R97" t="s">
        <v>2164</v>
      </c>
      <c r="S97" t="s">
        <v>2164</v>
      </c>
      <c r="T97" t="s">
        <v>2164</v>
      </c>
      <c r="U97" t="s">
        <v>9793</v>
      </c>
      <c r="V97" t="s">
        <v>19323</v>
      </c>
      <c r="W97" t="s">
        <v>2164</v>
      </c>
      <c r="X97" t="s">
        <v>2164</v>
      </c>
      <c r="Y97" t="s">
        <v>9792</v>
      </c>
      <c r="Z97" t="s">
        <v>2164</v>
      </c>
      <c r="AA97" t="s">
        <v>9795</v>
      </c>
      <c r="AB97" t="s">
        <v>19324</v>
      </c>
      <c r="AC97" t="s">
        <v>2164</v>
      </c>
      <c r="AD97" t="str">
        <f>IFERROR(IF(COUNTIF(C97:L97,"Feed Ingredient")&gt;0,INDEX(ani_diet!V:V,MATCH(M97,ani_diet!F:F,0)),""),"")</f>
        <v/>
      </c>
      <c r="AE97" s="130" t="b">
        <f>IF(IFERROR(IF(MATCH("Feed Ingredient", AOM[[#This Row],[L1]:[L10]],0)&gt;0, TRUE, FALSE), FALSE)=TRUE,IFERROR(VLOOKUP(M97, ani_diet!E:E, 1, FALSE), "No Match"),FALSE)</f>
        <v>0</v>
      </c>
    </row>
    <row r="98" spans="1:31" ht="14.5" x14ac:dyDescent="0.35">
      <c r="A98" t="s">
        <v>2164</v>
      </c>
      <c r="B98" t="s">
        <v>19325</v>
      </c>
      <c r="C98" t="s">
        <v>1174</v>
      </c>
      <c r="D98" t="s">
        <v>8813</v>
      </c>
      <c r="E98" t="s">
        <v>19158</v>
      </c>
      <c r="F98" t="s">
        <v>19168</v>
      </c>
      <c r="G98" t="s">
        <v>9581</v>
      </c>
      <c r="H98" t="s">
        <v>2164</v>
      </c>
      <c r="I98" t="s">
        <v>2164</v>
      </c>
      <c r="J98" t="s">
        <v>2164</v>
      </c>
      <c r="K98" t="s">
        <v>2164</v>
      </c>
      <c r="M98" t="str" cm="1">
        <f t="array" ref="M98">LOOKUP(2,1/(C98:L98&lt;&gt;""),C98:L98)</f>
        <v>Chamaecrista rotundifolia</v>
      </c>
      <c r="N98" t="s">
        <v>19326</v>
      </c>
      <c r="O98" t="s">
        <v>2164</v>
      </c>
      <c r="P98" t="s">
        <v>2164</v>
      </c>
      <c r="Q98" t="s">
        <v>2164</v>
      </c>
      <c r="R98" t="s">
        <v>2164</v>
      </c>
      <c r="S98" t="s">
        <v>2164</v>
      </c>
      <c r="T98" t="s">
        <v>2164</v>
      </c>
      <c r="U98" t="s">
        <v>9581</v>
      </c>
      <c r="V98" t="s">
        <v>19327</v>
      </c>
      <c r="W98" t="s">
        <v>2164</v>
      </c>
      <c r="X98" t="s">
        <v>2164</v>
      </c>
      <c r="Y98" t="s">
        <v>9580</v>
      </c>
      <c r="Z98" t="s">
        <v>2164</v>
      </c>
      <c r="AA98" t="s">
        <v>9584</v>
      </c>
      <c r="AB98" t="s">
        <v>19328</v>
      </c>
      <c r="AC98" t="s">
        <v>2164</v>
      </c>
      <c r="AD98" t="str">
        <f>IFERROR(IF(COUNTIF(C98:L98,"Feed Ingredient")&gt;0,INDEX(ani_diet!V:V,MATCH(M98,ani_diet!F:F,0)),""),"")</f>
        <v/>
      </c>
      <c r="AE98" s="130" t="b">
        <f>IF(IFERROR(IF(MATCH("Feed Ingredient", AOM[[#This Row],[L1]:[L10]],0)&gt;0, TRUE, FALSE), FALSE)=TRUE,IFERROR(VLOOKUP(M98, ani_diet!E:E, 1, FALSE), "No Match"),FALSE)</f>
        <v>0</v>
      </c>
    </row>
    <row r="99" spans="1:31" ht="14.5" x14ac:dyDescent="0.35">
      <c r="A99" t="s">
        <v>2164</v>
      </c>
      <c r="B99" t="s">
        <v>19329</v>
      </c>
      <c r="C99" t="s">
        <v>1174</v>
      </c>
      <c r="D99" t="s">
        <v>8813</v>
      </c>
      <c r="E99" t="s">
        <v>19158</v>
      </c>
      <c r="F99" t="s">
        <v>19168</v>
      </c>
      <c r="G99" t="s">
        <v>9573</v>
      </c>
      <c r="H99" t="s">
        <v>2164</v>
      </c>
      <c r="I99" t="s">
        <v>2164</v>
      </c>
      <c r="J99" t="s">
        <v>2164</v>
      </c>
      <c r="K99" t="s">
        <v>2164</v>
      </c>
      <c r="M99" t="str" cm="1">
        <f t="array" ref="M99">LOOKUP(2,1/(C99:L99&lt;&gt;""),C99:L99)</f>
        <v>Centrosema brasilianum</v>
      </c>
      <c r="N99" t="s">
        <v>2164</v>
      </c>
      <c r="O99" t="s">
        <v>2164</v>
      </c>
      <c r="P99" t="s">
        <v>2164</v>
      </c>
      <c r="Q99" t="s">
        <v>2164</v>
      </c>
      <c r="R99" t="s">
        <v>2164</v>
      </c>
      <c r="S99" t="s">
        <v>2164</v>
      </c>
      <c r="T99" t="s">
        <v>2164</v>
      </c>
      <c r="U99" t="s">
        <v>9573</v>
      </c>
      <c r="V99" t="s">
        <v>19330</v>
      </c>
      <c r="W99" t="s">
        <v>2164</v>
      </c>
      <c r="X99" t="s">
        <v>2164</v>
      </c>
      <c r="Y99" t="s">
        <v>9572</v>
      </c>
      <c r="Z99" t="s">
        <v>2164</v>
      </c>
      <c r="AA99" t="s">
        <v>9575</v>
      </c>
      <c r="AB99" t="s">
        <v>2164</v>
      </c>
      <c r="AC99" t="s">
        <v>2164</v>
      </c>
      <c r="AD99" t="str">
        <f>IFERROR(IF(COUNTIF(C99:L99,"Feed Ingredient")&gt;0,INDEX(ani_diet!V:V,MATCH(M99,ani_diet!F:F,0)),""),"")</f>
        <v/>
      </c>
      <c r="AE99" s="130" t="b">
        <f>IF(IFERROR(IF(MATCH("Feed Ingredient", AOM[[#This Row],[L1]:[L10]],0)&gt;0, TRUE, FALSE), FALSE)=TRUE,IFERROR(VLOOKUP(M99, ani_diet!E:E, 1, FALSE), "No Match"),FALSE)</f>
        <v>0</v>
      </c>
    </row>
    <row r="100" spans="1:31" ht="14.5" x14ac:dyDescent="0.35">
      <c r="A100" t="s">
        <v>2164</v>
      </c>
      <c r="B100" t="s">
        <v>19331</v>
      </c>
      <c r="C100" t="s">
        <v>1174</v>
      </c>
      <c r="D100" t="s">
        <v>8813</v>
      </c>
      <c r="E100" t="s">
        <v>19158</v>
      </c>
      <c r="F100" t="s">
        <v>19168</v>
      </c>
      <c r="G100" t="s">
        <v>9707</v>
      </c>
      <c r="H100" t="s">
        <v>2164</v>
      </c>
      <c r="I100" t="s">
        <v>2164</v>
      </c>
      <c r="J100" t="s">
        <v>2164</v>
      </c>
      <c r="K100" t="s">
        <v>2164</v>
      </c>
      <c r="M100" t="str" cm="1">
        <f t="array" ref="M100">LOOKUP(2,1/(C100:L100&lt;&gt;""),C100:L100)</f>
        <v>Pueraria phaseoloides</v>
      </c>
      <c r="N100" t="s">
        <v>19332</v>
      </c>
      <c r="O100" t="s">
        <v>19333</v>
      </c>
      <c r="P100" t="s">
        <v>2164</v>
      </c>
      <c r="Q100" t="s">
        <v>2164</v>
      </c>
      <c r="R100" t="s">
        <v>2164</v>
      </c>
      <c r="S100" t="s">
        <v>2164</v>
      </c>
      <c r="T100" t="s">
        <v>2164</v>
      </c>
      <c r="U100" t="s">
        <v>9707</v>
      </c>
      <c r="V100" t="s">
        <v>19334</v>
      </c>
      <c r="W100" t="s">
        <v>2164</v>
      </c>
      <c r="X100" t="s">
        <v>2164</v>
      </c>
      <c r="Y100" t="s">
        <v>9706</v>
      </c>
      <c r="Z100" t="s">
        <v>2164</v>
      </c>
      <c r="AA100" t="s">
        <v>9709</v>
      </c>
      <c r="AB100" t="s">
        <v>19335</v>
      </c>
      <c r="AC100" t="s">
        <v>2164</v>
      </c>
      <c r="AD100" t="str">
        <f>IFERROR(IF(COUNTIF(C100:L100,"Feed Ingredient")&gt;0,INDEX(ani_diet!V:V,MATCH(M100,ani_diet!F:F,0)),""),"")</f>
        <v/>
      </c>
      <c r="AE100" s="130" t="b">
        <f>IF(IFERROR(IF(MATCH("Feed Ingredient", AOM[[#This Row],[L1]:[L10]],0)&gt;0, TRUE, FALSE), FALSE)=TRUE,IFERROR(VLOOKUP(M100, ani_diet!E:E, 1, FALSE), "No Match"),FALSE)</f>
        <v>0</v>
      </c>
    </row>
    <row r="101" spans="1:31" ht="14.5" x14ac:dyDescent="0.35">
      <c r="A101" t="s">
        <v>2164</v>
      </c>
      <c r="B101" t="s">
        <v>19336</v>
      </c>
      <c r="C101" t="s">
        <v>1174</v>
      </c>
      <c r="D101" t="s">
        <v>8813</v>
      </c>
      <c r="E101" t="s">
        <v>19158</v>
      </c>
      <c r="F101" t="s">
        <v>19168</v>
      </c>
      <c r="G101" t="s">
        <v>9526</v>
      </c>
      <c r="H101" t="s">
        <v>2164</v>
      </c>
      <c r="I101" t="s">
        <v>2164</v>
      </c>
      <c r="J101" t="s">
        <v>2164</v>
      </c>
      <c r="K101" t="s">
        <v>2164</v>
      </c>
      <c r="M101" t="str" cm="1">
        <f t="array" ref="M101">LOOKUP(2,1/(C101:L101&lt;&gt;""),C101:L101)</f>
        <v>Aeschynomene afraspera</v>
      </c>
      <c r="N101" t="s">
        <v>2164</v>
      </c>
      <c r="O101" t="s">
        <v>2164</v>
      </c>
      <c r="P101" t="s">
        <v>2164</v>
      </c>
      <c r="Q101" t="s">
        <v>2164</v>
      </c>
      <c r="R101" t="s">
        <v>2164</v>
      </c>
      <c r="S101" t="s">
        <v>2164</v>
      </c>
      <c r="T101" t="s">
        <v>2164</v>
      </c>
      <c r="U101" t="s">
        <v>9526</v>
      </c>
      <c r="V101" t="s">
        <v>19337</v>
      </c>
      <c r="W101" t="s">
        <v>2164</v>
      </c>
      <c r="X101" t="s">
        <v>2164</v>
      </c>
      <c r="Y101" t="s">
        <v>9523</v>
      </c>
      <c r="Z101" t="s">
        <v>2164</v>
      </c>
      <c r="AA101" t="s">
        <v>9529</v>
      </c>
      <c r="AB101" t="s">
        <v>2164</v>
      </c>
      <c r="AC101" t="s">
        <v>2164</v>
      </c>
      <c r="AD101" t="str">
        <f>IFERROR(IF(COUNTIF(C101:L101,"Feed Ingredient")&gt;0,INDEX(ani_diet!V:V,MATCH(M101,ani_diet!F:F,0)),""),"")</f>
        <v/>
      </c>
      <c r="AE101" s="130" t="b">
        <f>IF(IFERROR(IF(MATCH("Feed Ingredient", AOM[[#This Row],[L1]:[L10]],0)&gt;0, TRUE, FALSE), FALSE)=TRUE,IFERROR(VLOOKUP(M101, ani_diet!E:E, 1, FALSE), "No Match"),FALSE)</f>
        <v>0</v>
      </c>
    </row>
    <row r="102" spans="1:31" ht="14.5" x14ac:dyDescent="0.35">
      <c r="A102" t="s">
        <v>2164</v>
      </c>
      <c r="B102" t="s">
        <v>19338</v>
      </c>
      <c r="C102" t="s">
        <v>1174</v>
      </c>
      <c r="D102" t="s">
        <v>8813</v>
      </c>
      <c r="E102" t="s">
        <v>19158</v>
      </c>
      <c r="F102" t="s">
        <v>19168</v>
      </c>
      <c r="G102" t="s">
        <v>9191</v>
      </c>
      <c r="H102" t="s">
        <v>2164</v>
      </c>
      <c r="I102" t="s">
        <v>2164</v>
      </c>
      <c r="J102" t="s">
        <v>2164</v>
      </c>
      <c r="K102" t="s">
        <v>2164</v>
      </c>
      <c r="M102" t="str" cm="1">
        <f t="array" ref="M102">LOOKUP(2,1/(C102:L102&lt;&gt;""),C102:L102)</f>
        <v>Crotalaria ochroleuca</v>
      </c>
      <c r="N102" t="s">
        <v>2164</v>
      </c>
      <c r="O102" t="s">
        <v>2164</v>
      </c>
      <c r="P102" t="s">
        <v>2164</v>
      </c>
      <c r="Q102" t="s">
        <v>2164</v>
      </c>
      <c r="R102" t="s">
        <v>2164</v>
      </c>
      <c r="S102" t="s">
        <v>2164</v>
      </c>
      <c r="T102" t="s">
        <v>2164</v>
      </c>
      <c r="U102" t="s">
        <v>9191</v>
      </c>
      <c r="V102" t="s">
        <v>19339</v>
      </c>
      <c r="W102" t="s">
        <v>2164</v>
      </c>
      <c r="X102" t="s">
        <v>2164</v>
      </c>
      <c r="Y102" t="s">
        <v>9608</v>
      </c>
      <c r="Z102" t="s">
        <v>2164</v>
      </c>
      <c r="AA102" t="s">
        <v>9194</v>
      </c>
      <c r="AB102" t="s">
        <v>2164</v>
      </c>
      <c r="AC102" t="s">
        <v>2164</v>
      </c>
      <c r="AD102" t="str">
        <f>IFERROR(IF(COUNTIF(C102:L102,"Feed Ingredient")&gt;0,INDEX(ani_diet!V:V,MATCH(M102,ani_diet!F:F,0)),""),"")</f>
        <v/>
      </c>
      <c r="AE102" s="130" t="b">
        <f>IF(IFERROR(IF(MATCH("Feed Ingredient", AOM[[#This Row],[L1]:[L10]],0)&gt;0, TRUE, FALSE), FALSE)=TRUE,IFERROR(VLOOKUP(M102, ani_diet!E:E, 1, FALSE), "No Match"),FALSE)</f>
        <v>0</v>
      </c>
    </row>
    <row r="103" spans="1:31" ht="14.5" x14ac:dyDescent="0.35">
      <c r="A103" t="s">
        <v>2164</v>
      </c>
      <c r="B103" t="s">
        <v>19340</v>
      </c>
      <c r="C103" t="s">
        <v>1174</v>
      </c>
      <c r="D103" t="s">
        <v>8813</v>
      </c>
      <c r="E103" t="s">
        <v>19158</v>
      </c>
      <c r="F103" t="s">
        <v>19168</v>
      </c>
      <c r="G103" t="s">
        <v>9803</v>
      </c>
      <c r="H103" t="s">
        <v>2164</v>
      </c>
      <c r="I103" t="s">
        <v>2164</v>
      </c>
      <c r="J103" t="s">
        <v>2164</v>
      </c>
      <c r="K103" t="s">
        <v>2164</v>
      </c>
      <c r="M103" t="str" cm="1">
        <f t="array" ref="M103">LOOKUP(2,1/(C103:L103&lt;&gt;""),C103:L103)</f>
        <v>Trifolium quartinianum</v>
      </c>
      <c r="N103" t="s">
        <v>2164</v>
      </c>
      <c r="O103" t="s">
        <v>2164</v>
      </c>
      <c r="P103" t="s">
        <v>2164</v>
      </c>
      <c r="Q103" t="s">
        <v>2164</v>
      </c>
      <c r="R103" t="s">
        <v>2164</v>
      </c>
      <c r="S103" t="s">
        <v>2164</v>
      </c>
      <c r="T103" t="s">
        <v>2164</v>
      </c>
      <c r="U103" t="s">
        <v>9803</v>
      </c>
      <c r="V103" t="s">
        <v>19341</v>
      </c>
      <c r="W103" t="s">
        <v>2164</v>
      </c>
      <c r="X103" t="s">
        <v>2164</v>
      </c>
      <c r="Y103" t="s">
        <v>9802</v>
      </c>
      <c r="Z103" t="s">
        <v>2164</v>
      </c>
      <c r="AA103" t="s">
        <v>9805</v>
      </c>
      <c r="AB103" t="s">
        <v>2164</v>
      </c>
      <c r="AC103" t="s">
        <v>2164</v>
      </c>
      <c r="AD103" t="str">
        <f>IFERROR(IF(COUNTIF(C103:L103,"Feed Ingredient")&gt;0,INDEX(ani_diet!V:V,MATCH(M103,ani_diet!F:F,0)),""),"")</f>
        <v/>
      </c>
      <c r="AE103" s="130" t="b">
        <f>IF(IFERROR(IF(MATCH("Feed Ingredient", AOM[[#This Row],[L1]:[L10]],0)&gt;0, TRUE, FALSE), FALSE)=TRUE,IFERROR(VLOOKUP(M103, ani_diet!E:E, 1, FALSE), "No Match"),FALSE)</f>
        <v>0</v>
      </c>
    </row>
    <row r="104" spans="1:31" ht="14.5" x14ac:dyDescent="0.35">
      <c r="A104" t="s">
        <v>2164</v>
      </c>
      <c r="B104" t="s">
        <v>19342</v>
      </c>
      <c r="C104" t="s">
        <v>1174</v>
      </c>
      <c r="D104" t="s">
        <v>8813</v>
      </c>
      <c r="E104" t="s">
        <v>19158</v>
      </c>
      <c r="F104" t="s">
        <v>19168</v>
      </c>
      <c r="G104" t="s">
        <v>9807</v>
      </c>
      <c r="H104" t="s">
        <v>2164</v>
      </c>
      <c r="I104" t="s">
        <v>2164</v>
      </c>
      <c r="J104" t="s">
        <v>2164</v>
      </c>
      <c r="K104" t="s">
        <v>2164</v>
      </c>
      <c r="M104" t="str" cm="1">
        <f t="array" ref="M104">LOOKUP(2,1/(C104:L104&lt;&gt;""),C104:L104)</f>
        <v>Trifolium steudneri</v>
      </c>
      <c r="N104" t="s">
        <v>2164</v>
      </c>
      <c r="O104" t="s">
        <v>2164</v>
      </c>
      <c r="P104" t="s">
        <v>2164</v>
      </c>
      <c r="Q104" t="s">
        <v>2164</v>
      </c>
      <c r="R104" t="s">
        <v>2164</v>
      </c>
      <c r="S104" t="s">
        <v>2164</v>
      </c>
      <c r="T104" t="s">
        <v>2164</v>
      </c>
      <c r="U104" t="s">
        <v>9807</v>
      </c>
      <c r="V104" t="s">
        <v>19343</v>
      </c>
      <c r="W104" t="s">
        <v>2164</v>
      </c>
      <c r="X104" t="s">
        <v>2164</v>
      </c>
      <c r="Y104" t="s">
        <v>9806</v>
      </c>
      <c r="Z104" t="s">
        <v>2164</v>
      </c>
      <c r="AA104" t="s">
        <v>9809</v>
      </c>
      <c r="AB104" t="s">
        <v>2164</v>
      </c>
      <c r="AC104" t="s">
        <v>2164</v>
      </c>
      <c r="AD104" t="str">
        <f>IFERROR(IF(COUNTIF(C104:L104,"Feed Ingredient")&gt;0,INDEX(ani_diet!V:V,MATCH(M104,ani_diet!F:F,0)),""),"")</f>
        <v/>
      </c>
      <c r="AE104" s="130" t="b">
        <f>IF(IFERROR(IF(MATCH("Feed Ingredient", AOM[[#This Row],[L1]:[L10]],0)&gt;0, TRUE, FALSE), FALSE)=TRUE,IFERROR(VLOOKUP(M104, ani_diet!E:E, 1, FALSE), "No Match"),FALSE)</f>
        <v>0</v>
      </c>
    </row>
    <row r="105" spans="1:31" ht="14.5" x14ac:dyDescent="0.35">
      <c r="A105" t="s">
        <v>2164</v>
      </c>
      <c r="B105" t="s">
        <v>19344</v>
      </c>
      <c r="C105" t="s">
        <v>1174</v>
      </c>
      <c r="D105" t="s">
        <v>8813</v>
      </c>
      <c r="E105" t="s">
        <v>19158</v>
      </c>
      <c r="F105" t="s">
        <v>18650</v>
      </c>
      <c r="G105" t="s">
        <v>9539</v>
      </c>
      <c r="I105" t="s">
        <v>2164</v>
      </c>
      <c r="J105" t="s">
        <v>2164</v>
      </c>
      <c r="K105" t="s">
        <v>2164</v>
      </c>
      <c r="M105" t="str" cm="1">
        <f t="array" ref="M105">LOOKUP(2,1/(C105:L105&lt;&gt;""),C105:L105)</f>
        <v>Andropogon gayanus</v>
      </c>
      <c r="N105" t="s">
        <v>19345</v>
      </c>
      <c r="O105" t="s">
        <v>19346</v>
      </c>
      <c r="P105" t="s">
        <v>2164</v>
      </c>
      <c r="Q105" t="s">
        <v>2164</v>
      </c>
      <c r="R105" t="s">
        <v>2164</v>
      </c>
      <c r="S105" t="s">
        <v>2164</v>
      </c>
      <c r="T105" t="s">
        <v>2164</v>
      </c>
      <c r="U105" t="s">
        <v>9539</v>
      </c>
      <c r="V105" t="s">
        <v>19347</v>
      </c>
      <c r="W105" t="s">
        <v>2164</v>
      </c>
      <c r="X105" t="s">
        <v>2164</v>
      </c>
      <c r="Y105" t="s">
        <v>9538</v>
      </c>
      <c r="Z105" t="s">
        <v>2164</v>
      </c>
      <c r="AA105" t="s">
        <v>9542</v>
      </c>
      <c r="AB105" t="s">
        <v>19348</v>
      </c>
      <c r="AC105" t="s">
        <v>2164</v>
      </c>
      <c r="AD105" t="str">
        <f>IFERROR(IF(COUNTIF(C105:L105,"Feed Ingredient")&gt;0,INDEX(ani_diet!V:V,MATCH(M105,ani_diet!F:F,0)),""),"")</f>
        <v/>
      </c>
      <c r="AE105" s="130" t="b">
        <f>IF(IFERROR(IF(MATCH("Feed Ingredient", AOM[[#This Row],[L1]:[L10]],0)&gt;0, TRUE, FALSE), FALSE)=TRUE,IFERROR(VLOOKUP(M105, ani_diet!E:E, 1, FALSE), "No Match"),FALSE)</f>
        <v>0</v>
      </c>
    </row>
    <row r="106" spans="1:31" ht="14.5" x14ac:dyDescent="0.35">
      <c r="A106" t="s">
        <v>2164</v>
      </c>
      <c r="B106" t="s">
        <v>19349</v>
      </c>
      <c r="C106" t="s">
        <v>1174</v>
      </c>
      <c r="D106" t="s">
        <v>8813</v>
      </c>
      <c r="E106" t="s">
        <v>19158</v>
      </c>
      <c r="F106" t="s">
        <v>18650</v>
      </c>
      <c r="G106" t="s">
        <v>9539</v>
      </c>
      <c r="H106" t="s">
        <v>19350</v>
      </c>
      <c r="I106" t="s">
        <v>2164</v>
      </c>
      <c r="J106" t="s">
        <v>2164</v>
      </c>
      <c r="K106" t="s">
        <v>2164</v>
      </c>
      <c r="M106" t="str" cm="1">
        <f t="array" ref="M106">LOOKUP(2,1/(C106:L106&lt;&gt;""),C106:L106)</f>
        <v>Andropogon gayanus Dried</v>
      </c>
      <c r="N106" t="s">
        <v>19351</v>
      </c>
      <c r="O106" t="s">
        <v>19346</v>
      </c>
      <c r="P106" t="s">
        <v>2164</v>
      </c>
      <c r="Q106" t="s">
        <v>2164</v>
      </c>
      <c r="R106" t="s">
        <v>2164</v>
      </c>
      <c r="S106" t="s">
        <v>2164</v>
      </c>
      <c r="T106" t="s">
        <v>2164</v>
      </c>
      <c r="U106" t="s">
        <v>9539</v>
      </c>
      <c r="V106" t="s">
        <v>19347</v>
      </c>
      <c r="W106" t="s">
        <v>2164</v>
      </c>
      <c r="X106" t="s">
        <v>2164</v>
      </c>
      <c r="Y106" t="s">
        <v>9538</v>
      </c>
      <c r="Z106" t="s">
        <v>2164</v>
      </c>
      <c r="AA106" t="s">
        <v>9542</v>
      </c>
      <c r="AB106" t="s">
        <v>19348</v>
      </c>
      <c r="AC106" t="s">
        <v>2164</v>
      </c>
      <c r="AD106" t="str">
        <f>IFERROR(IF(COUNTIF(C106:L106,"Feed Ingredient")&gt;0,INDEX(ani_diet!V:V,MATCH(M106,ani_diet!F:F,0)),""),"")</f>
        <v/>
      </c>
      <c r="AE106" s="130" t="b">
        <f>IF(IFERROR(IF(MATCH("Feed Ingredient", AOM[[#This Row],[L1]:[L10]],0)&gt;0, TRUE, FALSE), FALSE)=TRUE,IFERROR(VLOOKUP(M106, ani_diet!E:E, 1, FALSE), "No Match"),FALSE)</f>
        <v>0</v>
      </c>
    </row>
    <row r="107" spans="1:31" ht="14.5" x14ac:dyDescent="0.35">
      <c r="A107" t="s">
        <v>2164</v>
      </c>
      <c r="B107" t="s">
        <v>19352</v>
      </c>
      <c r="C107" t="s">
        <v>1174</v>
      </c>
      <c r="D107" t="s">
        <v>8813</v>
      </c>
      <c r="E107" t="s">
        <v>19158</v>
      </c>
      <c r="F107" t="s">
        <v>19168</v>
      </c>
      <c r="G107" t="s">
        <v>9624</v>
      </c>
      <c r="H107" t="s">
        <v>2164</v>
      </c>
      <c r="I107" t="s">
        <v>2164</v>
      </c>
      <c r="J107" t="s">
        <v>2164</v>
      </c>
      <c r="K107" t="s">
        <v>2164</v>
      </c>
      <c r="M107" t="str" cm="1">
        <f t="array" ref="M107">LOOKUP(2,1/(C107:L107&lt;&gt;""),C107:L107)</f>
        <v>Egyptian Clover</v>
      </c>
      <c r="N107" t="s">
        <v>19353</v>
      </c>
      <c r="O107" t="s">
        <v>19354</v>
      </c>
      <c r="P107" t="s">
        <v>2164</v>
      </c>
      <c r="Q107" t="s">
        <v>2164</v>
      </c>
      <c r="R107" t="s">
        <v>2164</v>
      </c>
      <c r="S107" t="s">
        <v>2164</v>
      </c>
      <c r="T107" t="s">
        <v>2164</v>
      </c>
      <c r="U107" t="s">
        <v>9626</v>
      </c>
      <c r="V107" t="s">
        <v>19355</v>
      </c>
      <c r="W107" t="s">
        <v>2164</v>
      </c>
      <c r="X107" t="s">
        <v>2164</v>
      </c>
      <c r="Y107" t="s">
        <v>9623</v>
      </c>
      <c r="Z107" t="s">
        <v>2164</v>
      </c>
      <c r="AA107" t="s">
        <v>9627</v>
      </c>
      <c r="AB107" t="s">
        <v>19356</v>
      </c>
      <c r="AC107" t="s">
        <v>2164</v>
      </c>
      <c r="AD107" t="str">
        <f>IFERROR(IF(COUNTIF(C107:L107,"Feed Ingredient")&gt;0,INDEX(ani_diet!V:V,MATCH(M107,ani_diet!F:F,0)),""),"")</f>
        <v/>
      </c>
      <c r="AE107" s="130" t="b">
        <f>IF(IFERROR(IF(MATCH("Feed Ingredient", AOM[[#This Row],[L1]:[L10]],0)&gt;0, TRUE, FALSE), FALSE)=TRUE,IFERROR(VLOOKUP(M107, ani_diet!E:E, 1, FALSE), "No Match"),FALSE)</f>
        <v>0</v>
      </c>
    </row>
    <row r="108" spans="1:31" ht="14.5" x14ac:dyDescent="0.35">
      <c r="A108" t="s">
        <v>2164</v>
      </c>
      <c r="B108" t="s">
        <v>19357</v>
      </c>
      <c r="C108" t="s">
        <v>19358</v>
      </c>
      <c r="D108" t="s">
        <v>2164</v>
      </c>
      <c r="E108" t="s">
        <v>2164</v>
      </c>
      <c r="F108" t="s">
        <v>2164</v>
      </c>
      <c r="G108" t="s">
        <v>2164</v>
      </c>
      <c r="H108" t="s">
        <v>2164</v>
      </c>
      <c r="I108" t="s">
        <v>2164</v>
      </c>
      <c r="J108" t="s">
        <v>2164</v>
      </c>
      <c r="K108" t="s">
        <v>2164</v>
      </c>
      <c r="M108" t="str" cm="1">
        <f t="array" ref="M108">LOOKUP(2,1/(C108:L108&lt;&gt;""),C108:L108)</f>
        <v>Management</v>
      </c>
      <c r="N108" t="s">
        <v>2164</v>
      </c>
      <c r="O108" t="s">
        <v>2164</v>
      </c>
      <c r="P108" t="s">
        <v>2164</v>
      </c>
      <c r="Q108" t="s">
        <v>2164</v>
      </c>
      <c r="R108" t="s">
        <v>2164</v>
      </c>
      <c r="S108" t="s">
        <v>2164</v>
      </c>
      <c r="T108" t="s">
        <v>2164</v>
      </c>
      <c r="U108" t="s">
        <v>2164</v>
      </c>
      <c r="V108" t="s">
        <v>2164</v>
      </c>
      <c r="W108" t="s">
        <v>2164</v>
      </c>
      <c r="X108" t="s">
        <v>2164</v>
      </c>
      <c r="Y108" t="s">
        <v>2164</v>
      </c>
      <c r="Z108" t="s">
        <v>2164</v>
      </c>
      <c r="AA108" t="s">
        <v>2164</v>
      </c>
      <c r="AB108" t="s">
        <v>2164</v>
      </c>
      <c r="AC108" t="s">
        <v>2164</v>
      </c>
      <c r="AD108" t="str">
        <f>IFERROR(IF(COUNTIF(C108:L108,"Feed Ingredient")&gt;0,INDEX(ani_diet!V:V,MATCH(M108,ani_diet!F:F,0)),""),"")</f>
        <v/>
      </c>
      <c r="AE108" s="130" t="b">
        <f>IF(IFERROR(IF(MATCH("Feed Ingredient", AOM[[#This Row],[L1]:[L10]],0)&gt;0, TRUE, FALSE), FALSE)=TRUE,IFERROR(VLOOKUP(M108, ani_diet!E:E, 1, FALSE), "No Match"),FALSE)</f>
        <v>0</v>
      </c>
    </row>
    <row r="109" spans="1:31" ht="14.5" x14ac:dyDescent="0.35">
      <c r="A109" t="s">
        <v>2164</v>
      </c>
      <c r="B109" t="s">
        <v>19359</v>
      </c>
      <c r="C109" t="s">
        <v>19358</v>
      </c>
      <c r="D109" t="s">
        <v>19360</v>
      </c>
      <c r="E109" t="s">
        <v>2164</v>
      </c>
      <c r="F109" t="s">
        <v>2164</v>
      </c>
      <c r="G109" t="s">
        <v>2164</v>
      </c>
      <c r="H109" t="s">
        <v>2164</v>
      </c>
      <c r="I109" t="s">
        <v>2164</v>
      </c>
      <c r="J109" t="s">
        <v>2164</v>
      </c>
      <c r="K109" t="s">
        <v>2164</v>
      </c>
      <c r="M109" t="str" cm="1">
        <f t="array" ref="M109">LOOKUP(2,1/(C109:L109&lt;&gt;""),C109:L109)</f>
        <v>Livestock Management</v>
      </c>
      <c r="N109" t="s">
        <v>2164</v>
      </c>
      <c r="O109" t="s">
        <v>19361</v>
      </c>
      <c r="P109" t="s">
        <v>2164</v>
      </c>
      <c r="Q109" t="s">
        <v>2164</v>
      </c>
      <c r="R109" t="s">
        <v>18902</v>
      </c>
      <c r="S109" t="s">
        <v>2164</v>
      </c>
      <c r="T109" t="s">
        <v>2164</v>
      </c>
      <c r="U109" t="s">
        <v>2164</v>
      </c>
      <c r="V109" t="s">
        <v>2164</v>
      </c>
      <c r="W109" t="s">
        <v>2164</v>
      </c>
      <c r="X109" t="s">
        <v>2164</v>
      </c>
      <c r="Y109" t="s">
        <v>2164</v>
      </c>
      <c r="Z109" t="s">
        <v>2164</v>
      </c>
      <c r="AA109" t="s">
        <v>2164</v>
      </c>
      <c r="AB109" t="s">
        <v>2164</v>
      </c>
      <c r="AC109" t="s">
        <v>2164</v>
      </c>
      <c r="AD109" t="str">
        <f>IFERROR(IF(COUNTIF(C109:L109,"Feed Ingredient")&gt;0,INDEX(ani_diet!V:V,MATCH(M109,ani_diet!F:F,0)),""),"")</f>
        <v/>
      </c>
      <c r="AE109" s="130" t="b">
        <f>IF(IFERROR(IF(MATCH("Feed Ingredient", AOM[[#This Row],[L1]:[L10]],0)&gt;0, TRUE, FALSE), FALSE)=TRUE,IFERROR(VLOOKUP(M109, ani_diet!E:E, 1, FALSE), "No Match"),FALSE)</f>
        <v>0</v>
      </c>
    </row>
    <row r="110" spans="1:31" ht="14.5" x14ac:dyDescent="0.35">
      <c r="A110" t="s">
        <v>2164</v>
      </c>
      <c r="B110" t="s">
        <v>19362</v>
      </c>
      <c r="C110" t="s">
        <v>19358</v>
      </c>
      <c r="D110" t="s">
        <v>19360</v>
      </c>
      <c r="E110" t="s">
        <v>19363</v>
      </c>
      <c r="F110" t="s">
        <v>2164</v>
      </c>
      <c r="G110" t="s">
        <v>2164</v>
      </c>
      <c r="H110" t="s">
        <v>2164</v>
      </c>
      <c r="I110" t="s">
        <v>2164</v>
      </c>
      <c r="J110" t="s">
        <v>2164</v>
      </c>
      <c r="K110" t="s">
        <v>2164</v>
      </c>
      <c r="M110" t="str" cm="1">
        <f t="array" ref="M110">LOOKUP(2,1/(C110:L110&lt;&gt;""),C110:L110)</f>
        <v>Feed Management</v>
      </c>
      <c r="N110" t="s">
        <v>2164</v>
      </c>
      <c r="O110" t="s">
        <v>19364</v>
      </c>
      <c r="P110" t="s">
        <v>2164</v>
      </c>
      <c r="Q110" t="s">
        <v>2164</v>
      </c>
      <c r="R110" t="s">
        <v>18902</v>
      </c>
      <c r="S110" t="s">
        <v>2164</v>
      </c>
      <c r="T110" t="s">
        <v>2164</v>
      </c>
      <c r="U110" t="s">
        <v>2164</v>
      </c>
      <c r="V110" t="s">
        <v>2164</v>
      </c>
      <c r="W110" t="s">
        <v>2164</v>
      </c>
      <c r="X110" t="s">
        <v>2164</v>
      </c>
      <c r="Y110" t="s">
        <v>2164</v>
      </c>
      <c r="Z110" t="s">
        <v>2164</v>
      </c>
      <c r="AA110" t="s">
        <v>2164</v>
      </c>
      <c r="AB110" t="s">
        <v>2164</v>
      </c>
      <c r="AC110" t="s">
        <v>2164</v>
      </c>
      <c r="AD110" t="str">
        <f>IFERROR(IF(COUNTIF(C110:L110,"Feed Ingredient")&gt;0,INDEX(ani_diet!V:V,MATCH(M110,ani_diet!F:F,0)),""),"")</f>
        <v/>
      </c>
      <c r="AE110" s="130" t="b">
        <f>IF(IFERROR(IF(MATCH("Feed Ingredient", AOM[[#This Row],[L1]:[L10]],0)&gt;0, TRUE, FALSE), FALSE)=TRUE,IFERROR(VLOOKUP(M110, ani_diet!E:E, 1, FALSE), "No Match"),FALSE)</f>
        <v>0</v>
      </c>
    </row>
    <row r="111" spans="1:31" ht="14.5" x14ac:dyDescent="0.35">
      <c r="A111" t="s">
        <v>2164</v>
      </c>
      <c r="B111" t="s">
        <v>19365</v>
      </c>
      <c r="C111" t="s">
        <v>19358</v>
      </c>
      <c r="D111" t="s">
        <v>19360</v>
      </c>
      <c r="E111" t="s">
        <v>19363</v>
      </c>
      <c r="F111" t="s">
        <v>19366</v>
      </c>
      <c r="G111" t="s">
        <v>2164</v>
      </c>
      <c r="H111" t="s">
        <v>2164</v>
      </c>
      <c r="I111" t="s">
        <v>2164</v>
      </c>
      <c r="J111" t="s">
        <v>2164</v>
      </c>
      <c r="K111" t="s">
        <v>2164</v>
      </c>
      <c r="M111" t="str" cm="1">
        <f t="array" ref="M111">LOOKUP(2,1/(C111:L111&lt;&gt;""),C111:L111)</f>
        <v>Diet Change</v>
      </c>
      <c r="N111" t="s">
        <v>2164</v>
      </c>
      <c r="O111" t="s">
        <v>19367</v>
      </c>
      <c r="P111" t="s">
        <v>2164</v>
      </c>
      <c r="Q111" t="s">
        <v>2164</v>
      </c>
      <c r="R111" t="s">
        <v>19368</v>
      </c>
      <c r="S111" t="s">
        <v>2164</v>
      </c>
      <c r="T111" t="s">
        <v>2164</v>
      </c>
      <c r="U111" t="s">
        <v>2164</v>
      </c>
      <c r="V111" t="s">
        <v>2164</v>
      </c>
      <c r="W111" t="s">
        <v>2164</v>
      </c>
      <c r="X111" t="s">
        <v>2164</v>
      </c>
      <c r="Y111" t="s">
        <v>10809</v>
      </c>
      <c r="Z111" t="s">
        <v>2164</v>
      </c>
      <c r="AA111" t="s">
        <v>2164</v>
      </c>
      <c r="AB111" t="s">
        <v>2164</v>
      </c>
      <c r="AC111" t="s">
        <v>2164</v>
      </c>
      <c r="AD111" t="str">
        <f>IFERROR(IF(COUNTIF(C111:L111,"Feed Ingredient")&gt;0,INDEX(ani_diet!V:V,MATCH(M111,ani_diet!F:F,0)),""),"")</f>
        <v/>
      </c>
      <c r="AE111" s="130" t="b">
        <f>IF(IFERROR(IF(MATCH("Feed Ingredient", AOM[[#This Row],[L1]:[L10]],0)&gt;0, TRUE, FALSE), FALSE)=TRUE,IFERROR(VLOOKUP(M111, ani_diet!E:E, 1, FALSE), "No Match"),FALSE)</f>
        <v>0</v>
      </c>
    </row>
    <row r="112" spans="1:31" ht="14.5" x14ac:dyDescent="0.35">
      <c r="A112" t="s">
        <v>2164</v>
      </c>
      <c r="B112" t="s">
        <v>19369</v>
      </c>
      <c r="C112" t="s">
        <v>19358</v>
      </c>
      <c r="D112" t="s">
        <v>19360</v>
      </c>
      <c r="E112" t="s">
        <v>19363</v>
      </c>
      <c r="F112" t="s">
        <v>19366</v>
      </c>
      <c r="G112" t="s">
        <v>19370</v>
      </c>
      <c r="H112" t="s">
        <v>2164</v>
      </c>
      <c r="I112" t="s">
        <v>2164</v>
      </c>
      <c r="J112" t="s">
        <v>2164</v>
      </c>
      <c r="K112" t="s">
        <v>2164</v>
      </c>
      <c r="M112" t="str" cm="1">
        <f t="array" ref="M112">LOOKUP(2,1/(C112:L112&lt;&gt;""),C112:L112)</f>
        <v>Increased Energy</v>
      </c>
      <c r="N112" t="s">
        <v>2164</v>
      </c>
      <c r="O112" t="s">
        <v>19371</v>
      </c>
      <c r="P112" t="s">
        <v>2164</v>
      </c>
      <c r="Q112" t="s">
        <v>2164</v>
      </c>
      <c r="R112" t="s">
        <v>18902</v>
      </c>
      <c r="S112" t="s">
        <v>2164</v>
      </c>
      <c r="T112" t="s">
        <v>2164</v>
      </c>
      <c r="U112" t="s">
        <v>2164</v>
      </c>
      <c r="V112" t="s">
        <v>2164</v>
      </c>
      <c r="W112" t="s">
        <v>2164</v>
      </c>
      <c r="X112" t="s">
        <v>2164</v>
      </c>
      <c r="Y112" t="s">
        <v>10809</v>
      </c>
      <c r="Z112" t="s">
        <v>2164</v>
      </c>
      <c r="AA112" t="s">
        <v>2164</v>
      </c>
      <c r="AB112" t="s">
        <v>2164</v>
      </c>
      <c r="AC112" t="s">
        <v>2164</v>
      </c>
      <c r="AD112" t="str">
        <f>IFERROR(IF(COUNTIF(C112:L112,"Feed Ingredient")&gt;0,INDEX(ani_diet!V:V,MATCH(M112,ani_diet!F:F,0)),""),"")</f>
        <v/>
      </c>
      <c r="AE112" s="130" t="b">
        <f>IF(IFERROR(IF(MATCH("Feed Ingredient", AOM[[#This Row],[L1]:[L10]],0)&gt;0, TRUE, FALSE), FALSE)=TRUE,IFERROR(VLOOKUP(M112, ani_diet!E:E, 1, FALSE), "No Match"),FALSE)</f>
        <v>0</v>
      </c>
    </row>
    <row r="113" spans="1:31" ht="14.5" x14ac:dyDescent="0.35">
      <c r="A113" t="s">
        <v>2164</v>
      </c>
      <c r="B113" t="s">
        <v>19372</v>
      </c>
      <c r="C113" t="s">
        <v>19358</v>
      </c>
      <c r="D113" t="s">
        <v>19360</v>
      </c>
      <c r="E113" t="s">
        <v>19363</v>
      </c>
      <c r="F113" t="s">
        <v>19366</v>
      </c>
      <c r="G113" t="s">
        <v>19373</v>
      </c>
      <c r="H113" t="s">
        <v>2164</v>
      </c>
      <c r="I113" t="s">
        <v>2164</v>
      </c>
      <c r="J113" t="s">
        <v>2164</v>
      </c>
      <c r="K113" t="s">
        <v>2164</v>
      </c>
      <c r="M113" t="str" cm="1">
        <f t="array" ref="M113">LOOKUP(2,1/(C113:L113&lt;&gt;""),C113:L113)</f>
        <v>Increased Protein</v>
      </c>
      <c r="N113" t="s">
        <v>2164</v>
      </c>
      <c r="O113" t="s">
        <v>19374</v>
      </c>
      <c r="P113" t="s">
        <v>2164</v>
      </c>
      <c r="Q113" t="s">
        <v>2164</v>
      </c>
      <c r="R113" t="s">
        <v>18902</v>
      </c>
      <c r="S113" t="s">
        <v>2164</v>
      </c>
      <c r="T113" t="s">
        <v>2164</v>
      </c>
      <c r="U113" t="s">
        <v>2164</v>
      </c>
      <c r="V113" t="s">
        <v>2164</v>
      </c>
      <c r="W113" t="s">
        <v>2164</v>
      </c>
      <c r="X113" t="s">
        <v>2164</v>
      </c>
      <c r="Y113" t="s">
        <v>10809</v>
      </c>
      <c r="Z113" t="s">
        <v>2164</v>
      </c>
      <c r="AA113" t="s">
        <v>2164</v>
      </c>
      <c r="AB113" t="s">
        <v>2164</v>
      </c>
      <c r="AC113" t="s">
        <v>2164</v>
      </c>
      <c r="AD113" t="str">
        <f>IFERROR(IF(COUNTIF(C113:L113,"Feed Ingredient")&gt;0,INDEX(ani_diet!V:V,MATCH(M113,ani_diet!F:F,0)),""),"")</f>
        <v/>
      </c>
      <c r="AE113" s="130" t="b">
        <f>IF(IFERROR(IF(MATCH("Feed Ingredient", AOM[[#This Row],[L1]:[L10]],0)&gt;0, TRUE, FALSE), FALSE)=TRUE,IFERROR(VLOOKUP(M113, ani_diet!E:E, 1, FALSE), "No Match"),FALSE)</f>
        <v>0</v>
      </c>
    </row>
    <row r="114" spans="1:31" ht="14.5" x14ac:dyDescent="0.35">
      <c r="A114" t="s">
        <v>2164</v>
      </c>
      <c r="B114" t="s">
        <v>19375</v>
      </c>
      <c r="C114" t="s">
        <v>19358</v>
      </c>
      <c r="D114" t="s">
        <v>19360</v>
      </c>
      <c r="E114" t="s">
        <v>19363</v>
      </c>
      <c r="F114" t="s">
        <v>19366</v>
      </c>
      <c r="G114" t="s">
        <v>19376</v>
      </c>
      <c r="H114" t="s">
        <v>2164</v>
      </c>
      <c r="I114" t="s">
        <v>2164</v>
      </c>
      <c r="J114" t="s">
        <v>2164</v>
      </c>
      <c r="K114" t="s">
        <v>2164</v>
      </c>
      <c r="M114" t="str" cm="1">
        <f t="array" ref="M114">LOOKUP(2,1/(C114:L114&lt;&gt;""),C114:L114)</f>
        <v>Increased Digestibility</v>
      </c>
      <c r="N114" t="s">
        <v>2164</v>
      </c>
      <c r="O114" t="s">
        <v>19377</v>
      </c>
      <c r="P114" t="s">
        <v>2164</v>
      </c>
      <c r="Q114" t="s">
        <v>2164</v>
      </c>
      <c r="R114" t="s">
        <v>18902</v>
      </c>
      <c r="S114" t="s">
        <v>2164</v>
      </c>
      <c r="T114" t="s">
        <v>2164</v>
      </c>
      <c r="U114" t="s">
        <v>2164</v>
      </c>
      <c r="V114" t="s">
        <v>2164</v>
      </c>
      <c r="W114" t="s">
        <v>2164</v>
      </c>
      <c r="X114" t="s">
        <v>2164</v>
      </c>
      <c r="Y114" t="s">
        <v>10809</v>
      </c>
      <c r="Z114" t="s">
        <v>2164</v>
      </c>
      <c r="AA114" t="s">
        <v>2164</v>
      </c>
      <c r="AB114" t="s">
        <v>2164</v>
      </c>
      <c r="AC114" t="s">
        <v>2164</v>
      </c>
      <c r="AD114" t="str">
        <f>IFERROR(IF(COUNTIF(C114:L114,"Feed Ingredient")&gt;0,INDEX(ani_diet!V:V,MATCH(M114,ani_diet!F:F,0)),""),"")</f>
        <v/>
      </c>
      <c r="AE114" s="130" t="b">
        <f>IF(IFERROR(IF(MATCH("Feed Ingredient", AOM[[#This Row],[L1]:[L10]],0)&gt;0, TRUE, FALSE), FALSE)=TRUE,IFERROR(VLOOKUP(M114, ani_diet!E:E, 1, FALSE), "No Match"),FALSE)</f>
        <v>0</v>
      </c>
    </row>
    <row r="115" spans="1:31" ht="14.5" x14ac:dyDescent="0.35">
      <c r="A115" t="s">
        <v>2164</v>
      </c>
      <c r="B115" t="s">
        <v>19378</v>
      </c>
      <c r="C115" t="s">
        <v>19358</v>
      </c>
      <c r="D115" t="s">
        <v>19360</v>
      </c>
      <c r="E115" t="s">
        <v>19363</v>
      </c>
      <c r="F115" t="s">
        <v>19366</v>
      </c>
      <c r="G115" t="s">
        <v>19379</v>
      </c>
      <c r="H115" t="s">
        <v>2164</v>
      </c>
      <c r="I115" t="s">
        <v>2164</v>
      </c>
      <c r="J115" t="s">
        <v>2164</v>
      </c>
      <c r="K115" t="s">
        <v>2164</v>
      </c>
      <c r="M115" t="str" cm="1">
        <f t="array" ref="M115">LOOKUP(2,1/(C115:L115&lt;&gt;""),C115:L115)</f>
        <v>Reduced Costs</v>
      </c>
      <c r="N115" t="s">
        <v>2164</v>
      </c>
      <c r="O115" t="s">
        <v>19380</v>
      </c>
      <c r="P115" t="s">
        <v>2164</v>
      </c>
      <c r="Q115" t="s">
        <v>2164</v>
      </c>
      <c r="R115" t="s">
        <v>18902</v>
      </c>
      <c r="S115" t="s">
        <v>2164</v>
      </c>
      <c r="T115" t="s">
        <v>2164</v>
      </c>
      <c r="U115" t="s">
        <v>2164</v>
      </c>
      <c r="V115" t="s">
        <v>2164</v>
      </c>
      <c r="W115" t="s">
        <v>2164</v>
      </c>
      <c r="X115" t="s">
        <v>2164</v>
      </c>
      <c r="Y115" t="s">
        <v>10809</v>
      </c>
      <c r="Z115" t="s">
        <v>2164</v>
      </c>
      <c r="AA115" t="s">
        <v>2164</v>
      </c>
      <c r="AB115" t="s">
        <v>2164</v>
      </c>
      <c r="AC115" t="s">
        <v>2164</v>
      </c>
      <c r="AD115" t="str">
        <f>IFERROR(IF(COUNTIF(C115:L115,"Feed Ingredient")&gt;0,INDEX(ani_diet!V:V,MATCH(M115,ani_diet!F:F,0)),""),"")</f>
        <v/>
      </c>
      <c r="AE115" s="130" t="b">
        <f>IF(IFERROR(IF(MATCH("Feed Ingredient", AOM[[#This Row],[L1]:[L10]],0)&gt;0, TRUE, FALSE), FALSE)=TRUE,IFERROR(VLOOKUP(M115, ani_diet!E:E, 1, FALSE), "No Match"),FALSE)</f>
        <v>0</v>
      </c>
    </row>
    <row r="116" spans="1:31" ht="14.5" x14ac:dyDescent="0.35">
      <c r="A116" t="s">
        <v>2164</v>
      </c>
      <c r="B116" t="s">
        <v>19381</v>
      </c>
      <c r="C116" t="s">
        <v>19358</v>
      </c>
      <c r="D116" t="s">
        <v>19360</v>
      </c>
      <c r="E116" t="s">
        <v>19363</v>
      </c>
      <c r="F116" t="s">
        <v>19366</v>
      </c>
      <c r="G116" t="s">
        <v>19382</v>
      </c>
      <c r="H116" t="s">
        <v>2164</v>
      </c>
      <c r="I116" t="s">
        <v>2164</v>
      </c>
      <c r="J116" t="s">
        <v>2164</v>
      </c>
      <c r="K116" t="s">
        <v>2164</v>
      </c>
      <c r="M116" t="str" cm="1">
        <f t="array" ref="M116">LOOKUP(2,1/(C116:L116&lt;&gt;""),C116:L116)</f>
        <v>Use of Byproducts</v>
      </c>
      <c r="N116" t="s">
        <v>2164</v>
      </c>
      <c r="O116" t="s">
        <v>19383</v>
      </c>
      <c r="P116" t="s">
        <v>2164</v>
      </c>
      <c r="Q116" t="s">
        <v>2164</v>
      </c>
      <c r="R116" t="s">
        <v>18902</v>
      </c>
      <c r="S116" t="s">
        <v>2164</v>
      </c>
      <c r="T116" t="s">
        <v>2164</v>
      </c>
      <c r="U116" t="s">
        <v>2164</v>
      </c>
      <c r="V116" t="s">
        <v>2164</v>
      </c>
      <c r="W116" t="s">
        <v>2164</v>
      </c>
      <c r="X116" t="s">
        <v>2164</v>
      </c>
      <c r="Y116" t="s">
        <v>10809</v>
      </c>
      <c r="Z116" t="s">
        <v>2164</v>
      </c>
      <c r="AA116" t="s">
        <v>2164</v>
      </c>
      <c r="AB116" t="s">
        <v>2164</v>
      </c>
      <c r="AC116" t="s">
        <v>2164</v>
      </c>
      <c r="AD116" t="str">
        <f>IFERROR(IF(COUNTIF(C116:L116,"Feed Ingredient")&gt;0,INDEX(ani_diet!V:V,MATCH(M116,ani_diet!F:F,0)),""),"")</f>
        <v/>
      </c>
      <c r="AE116" s="130" t="b">
        <f>IF(IFERROR(IF(MATCH("Feed Ingredient", AOM[[#This Row],[L1]:[L10]],0)&gt;0, TRUE, FALSE), FALSE)=TRUE,IFERROR(VLOOKUP(M116, ani_diet!E:E, 1, FALSE), "No Match"),FALSE)</f>
        <v>0</v>
      </c>
    </row>
    <row r="117" spans="1:31" ht="14.5" x14ac:dyDescent="0.35">
      <c r="A117" t="s">
        <v>2164</v>
      </c>
      <c r="B117" t="s">
        <v>19384</v>
      </c>
      <c r="C117" t="s">
        <v>19358</v>
      </c>
      <c r="D117" t="s">
        <v>19360</v>
      </c>
      <c r="E117" t="s">
        <v>19363</v>
      </c>
      <c r="F117" t="s">
        <v>19366</v>
      </c>
      <c r="G117" t="s">
        <v>19382</v>
      </c>
      <c r="H117" t="s">
        <v>19385</v>
      </c>
      <c r="I117" t="s">
        <v>2164</v>
      </c>
      <c r="J117" t="s">
        <v>2164</v>
      </c>
      <c r="K117" t="s">
        <v>2164</v>
      </c>
      <c r="M117" t="str" cm="1">
        <f t="array" ref="M117">LOOKUP(2,1/(C117:L117&lt;&gt;""),C117:L117)</f>
        <v>Crop Byproducts</v>
      </c>
      <c r="N117" t="s">
        <v>2164</v>
      </c>
      <c r="O117" t="s">
        <v>19386</v>
      </c>
      <c r="P117" t="s">
        <v>2164</v>
      </c>
      <c r="Q117" t="s">
        <v>2164</v>
      </c>
      <c r="R117" t="s">
        <v>18902</v>
      </c>
      <c r="S117" t="s">
        <v>2164</v>
      </c>
      <c r="T117" t="s">
        <v>2164</v>
      </c>
      <c r="U117" t="s">
        <v>2164</v>
      </c>
      <c r="V117" t="s">
        <v>2164</v>
      </c>
      <c r="W117" t="s">
        <v>2164</v>
      </c>
      <c r="X117" t="s">
        <v>2164</v>
      </c>
      <c r="Y117" t="s">
        <v>2164</v>
      </c>
      <c r="Z117" t="s">
        <v>2164</v>
      </c>
      <c r="AA117" t="s">
        <v>2164</v>
      </c>
      <c r="AB117" t="s">
        <v>2164</v>
      </c>
      <c r="AC117" t="s">
        <v>2164</v>
      </c>
      <c r="AD117" t="str">
        <f>IFERROR(IF(COUNTIF(C117:L117,"Feed Ingredient")&gt;0,INDEX(ani_diet!V:V,MATCH(M117,ani_diet!F:F,0)),""),"")</f>
        <v/>
      </c>
      <c r="AE117" s="130" t="b">
        <f>IF(IFERROR(IF(MATCH("Feed Ingredient", AOM[[#This Row],[L1]:[L10]],0)&gt;0, TRUE, FALSE), FALSE)=TRUE,IFERROR(VLOOKUP(M117, ani_diet!E:E, 1, FALSE), "No Match"),FALSE)</f>
        <v>0</v>
      </c>
    </row>
    <row r="118" spans="1:31" ht="14.5" x14ac:dyDescent="0.35">
      <c r="A118" t="s">
        <v>2164</v>
      </c>
      <c r="B118" t="s">
        <v>19387</v>
      </c>
      <c r="C118" t="s">
        <v>19358</v>
      </c>
      <c r="D118" t="s">
        <v>19360</v>
      </c>
      <c r="E118" t="s">
        <v>19363</v>
      </c>
      <c r="F118" t="s">
        <v>19366</v>
      </c>
      <c r="G118" t="s">
        <v>19382</v>
      </c>
      <c r="H118" t="s">
        <v>19388</v>
      </c>
      <c r="I118" t="s">
        <v>2164</v>
      </c>
      <c r="J118" t="s">
        <v>2164</v>
      </c>
      <c r="K118" t="s">
        <v>2164</v>
      </c>
      <c r="M118" t="str" cm="1">
        <f t="array" ref="M118">LOOKUP(2,1/(C118:L118&lt;&gt;""),C118:L118)</f>
        <v>Animal Byproducts</v>
      </c>
      <c r="N118" t="s">
        <v>2164</v>
      </c>
      <c r="O118" t="s">
        <v>19389</v>
      </c>
      <c r="P118" t="s">
        <v>2164</v>
      </c>
      <c r="Q118" t="s">
        <v>2164</v>
      </c>
      <c r="R118" t="s">
        <v>18902</v>
      </c>
      <c r="S118" t="s">
        <v>2164</v>
      </c>
      <c r="T118" t="s">
        <v>2164</v>
      </c>
      <c r="U118" t="s">
        <v>2164</v>
      </c>
      <c r="V118" t="s">
        <v>2164</v>
      </c>
      <c r="W118" t="s">
        <v>2164</v>
      </c>
      <c r="X118" t="s">
        <v>2164</v>
      </c>
      <c r="Y118" t="s">
        <v>2164</v>
      </c>
      <c r="Z118" t="s">
        <v>2164</v>
      </c>
      <c r="AA118" t="s">
        <v>2164</v>
      </c>
      <c r="AB118" t="s">
        <v>2164</v>
      </c>
      <c r="AC118" t="s">
        <v>2164</v>
      </c>
      <c r="AD118" t="str">
        <f>IFERROR(IF(COUNTIF(C118:L118,"Feed Ingredient")&gt;0,INDEX(ani_diet!V:V,MATCH(M118,ani_diet!F:F,0)),""),"")</f>
        <v/>
      </c>
      <c r="AE118" s="130" t="b">
        <f>IF(IFERROR(IF(MATCH("Feed Ingredient", AOM[[#This Row],[L1]:[L10]],0)&gt;0, TRUE, FALSE), FALSE)=TRUE,IFERROR(VLOOKUP(M118, ani_diet!E:E, 1, FALSE), "No Match"),FALSE)</f>
        <v>0</v>
      </c>
    </row>
    <row r="119" spans="1:31" ht="14.5" x14ac:dyDescent="0.35">
      <c r="A119" t="s">
        <v>2164</v>
      </c>
      <c r="B119" t="s">
        <v>19390</v>
      </c>
      <c r="C119" t="s">
        <v>19358</v>
      </c>
      <c r="D119" t="s">
        <v>19360</v>
      </c>
      <c r="E119" t="s">
        <v>19363</v>
      </c>
      <c r="F119" t="s">
        <v>19366</v>
      </c>
      <c r="G119" t="s">
        <v>19391</v>
      </c>
      <c r="H119" t="s">
        <v>2164</v>
      </c>
      <c r="I119" t="s">
        <v>2164</v>
      </c>
      <c r="J119" t="s">
        <v>2164</v>
      </c>
      <c r="K119" t="s">
        <v>2164</v>
      </c>
      <c r="M119" t="str" cm="1">
        <f t="array" ref="M119">LOOKUP(2,1/(C119:L119&lt;&gt;""),C119:L119)</f>
        <v>Use of Tree Fodders</v>
      </c>
      <c r="N119" t="s">
        <v>2164</v>
      </c>
      <c r="O119" t="s">
        <v>19392</v>
      </c>
      <c r="P119" t="s">
        <v>2164</v>
      </c>
      <c r="Q119" t="s">
        <v>2164</v>
      </c>
      <c r="R119" t="s">
        <v>18902</v>
      </c>
      <c r="S119" t="s">
        <v>2164</v>
      </c>
      <c r="T119" t="s">
        <v>2164</v>
      </c>
      <c r="U119" t="s">
        <v>2164</v>
      </c>
      <c r="V119" t="s">
        <v>2164</v>
      </c>
      <c r="W119" t="s">
        <v>2164</v>
      </c>
      <c r="X119" t="s">
        <v>2164</v>
      </c>
      <c r="Y119" t="s">
        <v>10809</v>
      </c>
      <c r="Z119" t="s">
        <v>2164</v>
      </c>
      <c r="AA119" t="s">
        <v>2164</v>
      </c>
      <c r="AB119" t="s">
        <v>2164</v>
      </c>
      <c r="AC119" t="s">
        <v>2164</v>
      </c>
      <c r="AD119" t="str">
        <f>IFERROR(IF(COUNTIF(C119:L119,"Feed Ingredient")&gt;0,INDEX(ani_diet!V:V,MATCH(M119,ani_diet!F:F,0)),""),"")</f>
        <v/>
      </c>
      <c r="AE119" s="130" t="b">
        <f>IF(IFERROR(IF(MATCH("Feed Ingredient", AOM[[#This Row],[L1]:[L10]],0)&gt;0, TRUE, FALSE), FALSE)=TRUE,IFERROR(VLOOKUP(M119, ani_diet!E:E, 1, FALSE), "No Match"),FALSE)</f>
        <v>0</v>
      </c>
    </row>
    <row r="120" spans="1:31" ht="14.5" x14ac:dyDescent="0.35">
      <c r="A120" t="s">
        <v>2164</v>
      </c>
      <c r="B120" t="s">
        <v>19393</v>
      </c>
      <c r="C120" t="s">
        <v>19358</v>
      </c>
      <c r="D120" t="s">
        <v>19360</v>
      </c>
      <c r="E120" t="s">
        <v>19363</v>
      </c>
      <c r="F120" t="s">
        <v>19366</v>
      </c>
      <c r="G120" t="s">
        <v>19394</v>
      </c>
      <c r="H120" t="s">
        <v>2164</v>
      </c>
      <c r="I120" t="s">
        <v>2164</v>
      </c>
      <c r="J120" t="s">
        <v>2164</v>
      </c>
      <c r="K120" t="s">
        <v>2164</v>
      </c>
      <c r="M120" t="str" cm="1">
        <f t="array" ref="M120">LOOKUP(2,1/(C120:L120&lt;&gt;""),C120:L120)</f>
        <v>Use of Insects</v>
      </c>
      <c r="N120" t="s">
        <v>2164</v>
      </c>
      <c r="O120" t="s">
        <v>19395</v>
      </c>
      <c r="P120" t="s">
        <v>2164</v>
      </c>
      <c r="Q120" t="s">
        <v>2164</v>
      </c>
      <c r="R120" t="s">
        <v>18902</v>
      </c>
      <c r="S120" t="s">
        <v>2164</v>
      </c>
      <c r="T120" t="s">
        <v>2164</v>
      </c>
      <c r="U120" t="s">
        <v>2164</v>
      </c>
      <c r="V120" t="s">
        <v>2164</v>
      </c>
      <c r="W120" t="s">
        <v>2164</v>
      </c>
      <c r="X120" t="s">
        <v>2164</v>
      </c>
      <c r="Y120" t="s">
        <v>10809</v>
      </c>
      <c r="Z120" t="s">
        <v>2164</v>
      </c>
      <c r="AA120" t="s">
        <v>2164</v>
      </c>
      <c r="AB120" t="s">
        <v>2164</v>
      </c>
      <c r="AC120" t="s">
        <v>2164</v>
      </c>
      <c r="AD120" t="str">
        <f>IFERROR(IF(COUNTIF(C120:L120,"Feed Ingredient")&gt;0,INDEX(ani_diet!V:V,MATCH(M120,ani_diet!F:F,0)),""),"")</f>
        <v/>
      </c>
      <c r="AE120" s="130" t="b">
        <f>IF(IFERROR(IF(MATCH("Feed Ingredient", AOM[[#This Row],[L1]:[L10]],0)&gt;0, TRUE, FALSE), FALSE)=TRUE,IFERROR(VLOOKUP(M120, ani_diet!E:E, 1, FALSE), "No Match"),FALSE)</f>
        <v>0</v>
      </c>
    </row>
    <row r="121" spans="1:31" ht="14.5" x14ac:dyDescent="0.35">
      <c r="A121" t="s">
        <v>2164</v>
      </c>
      <c r="B121" t="s">
        <v>19396</v>
      </c>
      <c r="C121" t="s">
        <v>19358</v>
      </c>
      <c r="D121" t="s">
        <v>19360</v>
      </c>
      <c r="E121" t="s">
        <v>19363</v>
      </c>
      <c r="F121" t="s">
        <v>19366</v>
      </c>
      <c r="G121" t="s">
        <v>19397</v>
      </c>
      <c r="H121" t="s">
        <v>2164</v>
      </c>
      <c r="I121" t="s">
        <v>2164</v>
      </c>
      <c r="J121" t="s">
        <v>2164</v>
      </c>
      <c r="K121" t="s">
        <v>2164</v>
      </c>
      <c r="M121" t="str" cm="1">
        <f t="array" ref="M121">LOOKUP(2,1/(C121:L121&lt;&gt;""),C121:L121)</f>
        <v>Use of Manure</v>
      </c>
      <c r="N121" t="s">
        <v>2164</v>
      </c>
      <c r="O121" t="s">
        <v>19398</v>
      </c>
      <c r="P121" t="s">
        <v>2164</v>
      </c>
      <c r="Q121" t="s">
        <v>2164</v>
      </c>
      <c r="R121" t="s">
        <v>18902</v>
      </c>
      <c r="S121" t="s">
        <v>2164</v>
      </c>
      <c r="T121" t="s">
        <v>2164</v>
      </c>
      <c r="U121" t="s">
        <v>2164</v>
      </c>
      <c r="V121" t="s">
        <v>2164</v>
      </c>
      <c r="W121" t="s">
        <v>2164</v>
      </c>
      <c r="X121" t="s">
        <v>2164</v>
      </c>
      <c r="Y121" t="s">
        <v>10809</v>
      </c>
      <c r="Z121" t="s">
        <v>2164</v>
      </c>
      <c r="AA121" t="s">
        <v>2164</v>
      </c>
      <c r="AB121" t="s">
        <v>2164</v>
      </c>
      <c r="AC121" t="s">
        <v>2164</v>
      </c>
      <c r="AD121" t="str">
        <f>IFERROR(IF(COUNTIF(C121:L121,"Feed Ingredient")&gt;0,INDEX(ani_diet!V:V,MATCH(M121,ani_diet!F:F,0)),""),"")</f>
        <v/>
      </c>
      <c r="AE121" s="130" t="b">
        <f>IF(IFERROR(IF(MATCH("Feed Ingredient", AOM[[#This Row],[L1]:[L10]],0)&gt;0, TRUE, FALSE), FALSE)=TRUE,IFERROR(VLOOKUP(M121, ani_diet!E:E, 1, FALSE), "No Match"),FALSE)</f>
        <v>0</v>
      </c>
    </row>
    <row r="122" spans="1:31" ht="14.5" x14ac:dyDescent="0.35">
      <c r="A122" t="s">
        <v>2164</v>
      </c>
      <c r="B122" t="s">
        <v>19399</v>
      </c>
      <c r="C122" t="s">
        <v>19358</v>
      </c>
      <c r="D122" t="s">
        <v>19360</v>
      </c>
      <c r="E122" t="s">
        <v>19363</v>
      </c>
      <c r="F122" t="s">
        <v>19366</v>
      </c>
      <c r="G122" t="s">
        <v>19400</v>
      </c>
      <c r="H122" t="s">
        <v>2164</v>
      </c>
      <c r="I122" t="s">
        <v>2164</v>
      </c>
      <c r="J122" t="s">
        <v>2164</v>
      </c>
      <c r="K122" t="s">
        <v>2164</v>
      </c>
      <c r="M122" t="str" cm="1">
        <f t="array" ref="M122">LOOKUP(2,1/(C122:L122&lt;&gt;""),C122:L122)</f>
        <v>Use of Supplements</v>
      </c>
      <c r="N122" t="s">
        <v>19401</v>
      </c>
      <c r="O122" t="s">
        <v>19402</v>
      </c>
      <c r="P122" t="s">
        <v>2164</v>
      </c>
      <c r="Q122" t="s">
        <v>2164</v>
      </c>
      <c r="R122" t="s">
        <v>19403</v>
      </c>
      <c r="S122" t="s">
        <v>2164</v>
      </c>
      <c r="T122" t="s">
        <v>2164</v>
      </c>
      <c r="U122" t="s">
        <v>2164</v>
      </c>
      <c r="V122" t="s">
        <v>2164</v>
      </c>
      <c r="W122" t="s">
        <v>2164</v>
      </c>
      <c r="X122" t="s">
        <v>2164</v>
      </c>
      <c r="Y122" t="s">
        <v>10809</v>
      </c>
      <c r="Z122" t="s">
        <v>2164</v>
      </c>
      <c r="AA122" t="s">
        <v>2164</v>
      </c>
      <c r="AB122" t="s">
        <v>2164</v>
      </c>
      <c r="AC122" t="s">
        <v>2164</v>
      </c>
      <c r="AD122" t="str">
        <f>IFERROR(IF(COUNTIF(C122:L122,"Feed Ingredient")&gt;0,INDEX(ani_diet!V:V,MATCH(M122,ani_diet!F:F,0)),""),"")</f>
        <v/>
      </c>
      <c r="AE122" s="130" t="b">
        <f>IF(IFERROR(IF(MATCH("Feed Ingredient", AOM[[#This Row],[L1]:[L10]],0)&gt;0, TRUE, FALSE), FALSE)=TRUE,IFERROR(VLOOKUP(M122, ani_diet!E:E, 1, FALSE), "No Match"),FALSE)</f>
        <v>0</v>
      </c>
    </row>
    <row r="123" spans="1:31" ht="14.5" x14ac:dyDescent="0.35">
      <c r="A123" t="s">
        <v>2164</v>
      </c>
      <c r="B123" t="s">
        <v>19404</v>
      </c>
      <c r="C123" t="s">
        <v>19358</v>
      </c>
      <c r="D123" t="s">
        <v>19360</v>
      </c>
      <c r="E123" t="s">
        <v>19363</v>
      </c>
      <c r="F123" t="s">
        <v>19366</v>
      </c>
      <c r="G123" t="s">
        <v>19400</v>
      </c>
      <c r="H123" t="s">
        <v>19405</v>
      </c>
      <c r="I123" t="s">
        <v>2164</v>
      </c>
      <c r="J123" t="s">
        <v>2164</v>
      </c>
      <c r="K123" t="s">
        <v>2164</v>
      </c>
      <c r="M123" t="str" cm="1">
        <f t="array" ref="M123">LOOKUP(2,1/(C123:L123&lt;&gt;""),C123:L123)</f>
        <v>vitamin supplementation</v>
      </c>
      <c r="N123" t="s">
        <v>2164</v>
      </c>
      <c r="O123" t="s">
        <v>19406</v>
      </c>
      <c r="P123" t="s">
        <v>19407</v>
      </c>
      <c r="Q123" t="s">
        <v>2164</v>
      </c>
      <c r="R123" t="s">
        <v>19408</v>
      </c>
      <c r="S123" t="s">
        <v>2164</v>
      </c>
      <c r="T123" t="s">
        <v>2164</v>
      </c>
      <c r="U123" t="s">
        <v>2164</v>
      </c>
      <c r="V123" t="s">
        <v>2164</v>
      </c>
      <c r="W123" t="s">
        <v>2164</v>
      </c>
      <c r="X123" t="s">
        <v>2164</v>
      </c>
      <c r="Y123" t="s">
        <v>2164</v>
      </c>
      <c r="Z123" t="s">
        <v>2164</v>
      </c>
      <c r="AA123" t="s">
        <v>2164</v>
      </c>
      <c r="AB123" t="s">
        <v>2164</v>
      </c>
      <c r="AC123" t="s">
        <v>2164</v>
      </c>
      <c r="AD123" t="str">
        <f>IFERROR(IF(COUNTIF(C123:L123,"Feed Ingredient")&gt;0,INDEX(ani_diet!V:V,MATCH(M123,ani_diet!F:F,0)),""),"")</f>
        <v/>
      </c>
      <c r="AE123" s="130" t="b">
        <f>IF(IFERROR(IF(MATCH("Feed Ingredient", AOM[[#This Row],[L1]:[L10]],0)&gt;0, TRUE, FALSE), FALSE)=TRUE,IFERROR(VLOOKUP(M123, ani_diet!E:E, 1, FALSE), "No Match"),FALSE)</f>
        <v>0</v>
      </c>
    </row>
    <row r="124" spans="1:31" ht="14.5" x14ac:dyDescent="0.35">
      <c r="A124" t="s">
        <v>2164</v>
      </c>
      <c r="B124" t="s">
        <v>19409</v>
      </c>
      <c r="C124" t="s">
        <v>19358</v>
      </c>
      <c r="D124" t="s">
        <v>19360</v>
      </c>
      <c r="E124" t="s">
        <v>19363</v>
      </c>
      <c r="F124" t="s">
        <v>19366</v>
      </c>
      <c r="G124" t="s">
        <v>19400</v>
      </c>
      <c r="H124" t="s">
        <v>19410</v>
      </c>
      <c r="I124" t="s">
        <v>2164</v>
      </c>
      <c r="J124" t="s">
        <v>2164</v>
      </c>
      <c r="K124" t="s">
        <v>2164</v>
      </c>
      <c r="M124" t="str" cm="1">
        <f t="array" ref="M124">LOOKUP(2,1/(C124:L124&lt;&gt;""),C124:L124)</f>
        <v>mineral supplementation</v>
      </c>
      <c r="N124" t="s">
        <v>2164</v>
      </c>
      <c r="O124" t="s">
        <v>19411</v>
      </c>
      <c r="P124" t="s">
        <v>19412</v>
      </c>
      <c r="Q124" t="s">
        <v>2164</v>
      </c>
      <c r="R124" t="s">
        <v>2164</v>
      </c>
      <c r="S124" t="s">
        <v>2164</v>
      </c>
      <c r="T124" t="s">
        <v>2164</v>
      </c>
      <c r="U124" t="s">
        <v>2164</v>
      </c>
      <c r="V124" t="s">
        <v>2164</v>
      </c>
      <c r="W124" t="s">
        <v>2164</v>
      </c>
      <c r="X124" t="s">
        <v>2164</v>
      </c>
      <c r="Y124" t="s">
        <v>2164</v>
      </c>
      <c r="Z124" t="s">
        <v>2164</v>
      </c>
      <c r="AA124" t="s">
        <v>2164</v>
      </c>
      <c r="AB124" t="s">
        <v>2164</v>
      </c>
      <c r="AC124" t="s">
        <v>2164</v>
      </c>
      <c r="AD124" t="str">
        <f>IFERROR(IF(COUNTIF(C124:L124,"Feed Ingredient")&gt;0,INDEX(ani_diet!V:V,MATCH(M124,ani_diet!F:F,0)),""),"")</f>
        <v/>
      </c>
      <c r="AE124" s="130" t="b">
        <f>IF(IFERROR(IF(MATCH("Feed Ingredient", AOM[[#This Row],[L1]:[L10]],0)&gt;0, TRUE, FALSE), FALSE)=TRUE,IFERROR(VLOOKUP(M124, ani_diet!E:E, 1, FALSE), "No Match"),FALSE)</f>
        <v>0</v>
      </c>
    </row>
    <row r="125" spans="1:31" ht="14.5" x14ac:dyDescent="0.35">
      <c r="A125" t="s">
        <v>2164</v>
      </c>
      <c r="B125" t="s">
        <v>19413</v>
      </c>
      <c r="C125" t="s">
        <v>19358</v>
      </c>
      <c r="D125" t="s">
        <v>19360</v>
      </c>
      <c r="E125" t="s">
        <v>19363</v>
      </c>
      <c r="F125" t="s">
        <v>19366</v>
      </c>
      <c r="G125" t="s">
        <v>19400</v>
      </c>
      <c r="H125" t="s">
        <v>19414</v>
      </c>
      <c r="I125" t="s">
        <v>2164</v>
      </c>
      <c r="J125" t="s">
        <v>2164</v>
      </c>
      <c r="K125" t="s">
        <v>2164</v>
      </c>
      <c r="M125" t="str" cm="1">
        <f t="array" ref="M125">LOOKUP(2,1/(C125:L125&lt;&gt;""),C125:L125)</f>
        <v>herb or extract supplementation</v>
      </c>
      <c r="N125" t="s">
        <v>2164</v>
      </c>
      <c r="O125" t="s">
        <v>19415</v>
      </c>
      <c r="P125" t="s">
        <v>2164</v>
      </c>
      <c r="Q125" t="s">
        <v>2164</v>
      </c>
      <c r="R125" t="s">
        <v>2164</v>
      </c>
      <c r="S125" t="s">
        <v>2164</v>
      </c>
      <c r="T125" t="s">
        <v>2164</v>
      </c>
      <c r="U125" t="s">
        <v>2164</v>
      </c>
      <c r="V125" t="s">
        <v>2164</v>
      </c>
      <c r="W125" t="s">
        <v>2164</v>
      </c>
      <c r="X125" t="s">
        <v>2164</v>
      </c>
      <c r="Y125" t="s">
        <v>2164</v>
      </c>
      <c r="Z125" t="s">
        <v>2164</v>
      </c>
      <c r="AA125" t="s">
        <v>2164</v>
      </c>
      <c r="AB125" t="s">
        <v>2164</v>
      </c>
      <c r="AC125" t="s">
        <v>2164</v>
      </c>
      <c r="AD125" t="str">
        <f>IFERROR(IF(COUNTIF(C125:L125,"Feed Ingredient")&gt;0,INDEX(ani_diet!V:V,MATCH(M125,ani_diet!F:F,0)),""),"")</f>
        <v/>
      </c>
      <c r="AE125" s="130" t="b">
        <f>IF(IFERROR(IF(MATCH("Feed Ingredient", AOM[[#This Row],[L1]:[L10]],0)&gt;0, TRUE, FALSE), FALSE)=TRUE,IFERROR(VLOOKUP(M125, ani_diet!E:E, 1, FALSE), "No Match"),FALSE)</f>
        <v>0</v>
      </c>
    </row>
    <row r="126" spans="1:31" ht="14.5" x14ac:dyDescent="0.35">
      <c r="A126" t="s">
        <v>2164</v>
      </c>
      <c r="B126" t="s">
        <v>19416</v>
      </c>
      <c r="C126" t="s">
        <v>19358</v>
      </c>
      <c r="D126" t="s">
        <v>19360</v>
      </c>
      <c r="E126" t="s">
        <v>19363</v>
      </c>
      <c r="F126" t="s">
        <v>19366</v>
      </c>
      <c r="G126" t="s">
        <v>19400</v>
      </c>
      <c r="H126" t="s">
        <v>19417</v>
      </c>
      <c r="I126" t="s">
        <v>2164</v>
      </c>
      <c r="J126" t="s">
        <v>2164</v>
      </c>
      <c r="K126" t="s">
        <v>2164</v>
      </c>
      <c r="M126" t="str" cm="1">
        <f t="array" ref="M126">LOOKUP(2,1/(C126:L126&lt;&gt;""),C126:L126)</f>
        <v>amino acid supplementation</v>
      </c>
      <c r="N126" t="s">
        <v>2164</v>
      </c>
      <c r="O126" t="s">
        <v>19418</v>
      </c>
      <c r="P126" t="s">
        <v>19419</v>
      </c>
      <c r="Q126" t="s">
        <v>2164</v>
      </c>
      <c r="R126" t="s">
        <v>19420</v>
      </c>
      <c r="S126" t="s">
        <v>2164</v>
      </c>
      <c r="T126" t="s">
        <v>2164</v>
      </c>
      <c r="U126" t="s">
        <v>2164</v>
      </c>
      <c r="V126" t="s">
        <v>2164</v>
      </c>
      <c r="W126" t="s">
        <v>2164</v>
      </c>
      <c r="X126" t="s">
        <v>2164</v>
      </c>
      <c r="Y126" t="s">
        <v>2164</v>
      </c>
      <c r="Z126" t="s">
        <v>2164</v>
      </c>
      <c r="AA126" t="s">
        <v>2164</v>
      </c>
      <c r="AB126" t="s">
        <v>2164</v>
      </c>
      <c r="AC126" t="s">
        <v>2164</v>
      </c>
      <c r="AD126" t="str">
        <f>IFERROR(IF(COUNTIF(C126:L126,"Feed Ingredient")&gt;0,INDEX(ani_diet!V:V,MATCH(M126,ani_diet!F:F,0)),""),"")</f>
        <v/>
      </c>
      <c r="AE126" s="130" t="b">
        <f>IF(IFERROR(IF(MATCH("Feed Ingredient", AOM[[#This Row],[L1]:[L10]],0)&gt;0, TRUE, FALSE), FALSE)=TRUE,IFERROR(VLOOKUP(M126, ani_diet!E:E, 1, FALSE), "No Match"),FALSE)</f>
        <v>0</v>
      </c>
    </row>
    <row r="127" spans="1:31" ht="14.5" x14ac:dyDescent="0.35">
      <c r="A127" t="s">
        <v>2164</v>
      </c>
      <c r="B127" t="s">
        <v>19421</v>
      </c>
      <c r="C127" t="s">
        <v>19358</v>
      </c>
      <c r="D127" t="s">
        <v>19360</v>
      </c>
      <c r="E127" t="s">
        <v>19363</v>
      </c>
      <c r="F127" t="s">
        <v>19366</v>
      </c>
      <c r="G127" t="s">
        <v>19400</v>
      </c>
      <c r="H127" t="s">
        <v>19422</v>
      </c>
      <c r="I127" t="s">
        <v>2164</v>
      </c>
      <c r="J127" t="s">
        <v>2164</v>
      </c>
      <c r="K127" t="s">
        <v>2164</v>
      </c>
      <c r="M127" t="str" cm="1">
        <f t="array" ref="M127">LOOKUP(2,1/(C127:L127&lt;&gt;""),C127:L127)</f>
        <v>enzyme supplementation</v>
      </c>
      <c r="N127" t="s">
        <v>2164</v>
      </c>
      <c r="O127" t="s">
        <v>19423</v>
      </c>
      <c r="P127" t="s">
        <v>2164</v>
      </c>
      <c r="Q127" t="s">
        <v>2164</v>
      </c>
      <c r="R127" t="s">
        <v>19424</v>
      </c>
      <c r="S127" t="s">
        <v>2164</v>
      </c>
      <c r="T127" t="s">
        <v>2164</v>
      </c>
      <c r="U127" t="s">
        <v>2164</v>
      </c>
      <c r="V127" t="s">
        <v>2164</v>
      </c>
      <c r="W127" t="s">
        <v>2164</v>
      </c>
      <c r="X127" t="s">
        <v>2164</v>
      </c>
      <c r="Y127" t="s">
        <v>2164</v>
      </c>
      <c r="Z127" t="s">
        <v>2164</v>
      </c>
      <c r="AA127" t="s">
        <v>2164</v>
      </c>
      <c r="AB127" t="s">
        <v>2164</v>
      </c>
      <c r="AC127" t="s">
        <v>2164</v>
      </c>
      <c r="AD127" t="str">
        <f>IFERROR(IF(COUNTIF(C127:L127,"Feed Ingredient")&gt;0,INDEX(ani_diet!V:V,MATCH(M127,ani_diet!F:F,0)),""),"")</f>
        <v/>
      </c>
      <c r="AE127" s="130" t="b">
        <f>IF(IFERROR(IF(MATCH("Feed Ingredient", AOM[[#This Row],[L1]:[L10]],0)&gt;0, TRUE, FALSE), FALSE)=TRUE,IFERROR(VLOOKUP(M127, ani_diet!E:E, 1, FALSE), "No Match"),FALSE)</f>
        <v>0</v>
      </c>
    </row>
    <row r="128" spans="1:31" ht="14.5" x14ac:dyDescent="0.35">
      <c r="A128" t="s">
        <v>2164</v>
      </c>
      <c r="B128" t="s">
        <v>19425</v>
      </c>
      <c r="C128" t="s">
        <v>19358</v>
      </c>
      <c r="D128" t="s">
        <v>19360</v>
      </c>
      <c r="E128" t="s">
        <v>19363</v>
      </c>
      <c r="F128" t="s">
        <v>19366</v>
      </c>
      <c r="G128" t="s">
        <v>19400</v>
      </c>
      <c r="H128" t="s">
        <v>19422</v>
      </c>
      <c r="I128" t="s">
        <v>19426</v>
      </c>
      <c r="J128" t="s">
        <v>2164</v>
      </c>
      <c r="K128" t="s">
        <v>2164</v>
      </c>
      <c r="M128" t="str" cm="1">
        <f t="array" ref="M128">LOOKUP(2,1/(C128:L128&lt;&gt;""),C128:L128)</f>
        <v>protease supplementation</v>
      </c>
      <c r="N128" t="s">
        <v>2164</v>
      </c>
      <c r="O128" t="s">
        <v>19427</v>
      </c>
      <c r="P128" t="s">
        <v>2164</v>
      </c>
      <c r="Q128" t="s">
        <v>2164</v>
      </c>
      <c r="R128" t="s">
        <v>2164</v>
      </c>
      <c r="S128" t="s">
        <v>2164</v>
      </c>
      <c r="T128" t="s">
        <v>2164</v>
      </c>
      <c r="U128" t="s">
        <v>2164</v>
      </c>
      <c r="V128" t="s">
        <v>2164</v>
      </c>
      <c r="W128" t="s">
        <v>2164</v>
      </c>
      <c r="X128" t="s">
        <v>2164</v>
      </c>
      <c r="Y128" t="s">
        <v>2164</v>
      </c>
      <c r="Z128" t="s">
        <v>2164</v>
      </c>
      <c r="AA128" t="s">
        <v>2164</v>
      </c>
      <c r="AB128" t="s">
        <v>2164</v>
      </c>
      <c r="AC128" t="s">
        <v>2164</v>
      </c>
      <c r="AD128" t="str">
        <f>IFERROR(IF(COUNTIF(C128:L128,"Feed Ingredient")&gt;0,INDEX(ani_diet!V:V,MATCH(M128,ani_diet!F:F,0)),""),"")</f>
        <v/>
      </c>
      <c r="AE128" s="130" t="b">
        <f>IF(IFERROR(IF(MATCH("Feed Ingredient", AOM[[#This Row],[L1]:[L10]],0)&gt;0, TRUE, FALSE), FALSE)=TRUE,IFERROR(VLOOKUP(M128, ani_diet!E:E, 1, FALSE), "No Match"),FALSE)</f>
        <v>0</v>
      </c>
    </row>
    <row r="129" spans="1:31" ht="14.5" x14ac:dyDescent="0.35">
      <c r="A129" t="s">
        <v>2164</v>
      </c>
      <c r="B129" t="s">
        <v>19428</v>
      </c>
      <c r="C129" t="s">
        <v>19358</v>
      </c>
      <c r="D129" t="s">
        <v>19360</v>
      </c>
      <c r="E129" t="s">
        <v>19363</v>
      </c>
      <c r="F129" t="s">
        <v>19366</v>
      </c>
      <c r="G129" t="s">
        <v>19400</v>
      </c>
      <c r="H129" t="s">
        <v>19422</v>
      </c>
      <c r="I129" t="s">
        <v>19429</v>
      </c>
      <c r="J129" t="s">
        <v>2164</v>
      </c>
      <c r="K129" t="s">
        <v>2164</v>
      </c>
      <c r="M129" t="str" cm="1">
        <f t="array" ref="M129">LOOKUP(2,1/(C129:L129&lt;&gt;""),C129:L129)</f>
        <v>carbohydrase supplementation</v>
      </c>
      <c r="N129" t="s">
        <v>2164</v>
      </c>
      <c r="O129" t="s">
        <v>19430</v>
      </c>
      <c r="P129" t="s">
        <v>2164</v>
      </c>
      <c r="Q129" t="s">
        <v>2164</v>
      </c>
      <c r="R129" t="s">
        <v>2164</v>
      </c>
      <c r="S129" t="s">
        <v>2164</v>
      </c>
      <c r="T129" t="s">
        <v>2164</v>
      </c>
      <c r="U129" t="s">
        <v>2164</v>
      </c>
      <c r="V129" t="s">
        <v>2164</v>
      </c>
      <c r="W129" t="s">
        <v>2164</v>
      </c>
      <c r="X129" t="s">
        <v>2164</v>
      </c>
      <c r="Y129" t="s">
        <v>2164</v>
      </c>
      <c r="Z129" t="s">
        <v>2164</v>
      </c>
      <c r="AA129" t="s">
        <v>2164</v>
      </c>
      <c r="AB129" t="s">
        <v>2164</v>
      </c>
      <c r="AC129" t="s">
        <v>2164</v>
      </c>
      <c r="AD129" t="str">
        <f>IFERROR(IF(COUNTIF(C129:L129,"Feed Ingredient")&gt;0,INDEX(ani_diet!V:V,MATCH(M129,ani_diet!F:F,0)),""),"")</f>
        <v/>
      </c>
      <c r="AE129" s="130" t="b">
        <f>IF(IFERROR(IF(MATCH("Feed Ingredient", AOM[[#This Row],[L1]:[L10]],0)&gt;0, TRUE, FALSE), FALSE)=TRUE,IFERROR(VLOOKUP(M129, ani_diet!E:E, 1, FALSE), "No Match"),FALSE)</f>
        <v>0</v>
      </c>
    </row>
    <row r="130" spans="1:31" ht="14.5" x14ac:dyDescent="0.35">
      <c r="A130" t="s">
        <v>2164</v>
      </c>
      <c r="B130" t="s">
        <v>19431</v>
      </c>
      <c r="C130" t="s">
        <v>19358</v>
      </c>
      <c r="D130" t="s">
        <v>19360</v>
      </c>
      <c r="E130" t="s">
        <v>19363</v>
      </c>
      <c r="F130" t="s">
        <v>19366</v>
      </c>
      <c r="G130" t="s">
        <v>19400</v>
      </c>
      <c r="H130" t="s">
        <v>19422</v>
      </c>
      <c r="I130" t="s">
        <v>19432</v>
      </c>
      <c r="J130" t="s">
        <v>2164</v>
      </c>
      <c r="K130" t="s">
        <v>2164</v>
      </c>
      <c r="M130" t="str" cm="1">
        <f t="array" ref="M130">LOOKUP(2,1/(C130:L130&lt;&gt;""),C130:L130)</f>
        <v>phytase supplementation</v>
      </c>
      <c r="N130" t="s">
        <v>2164</v>
      </c>
      <c r="O130" t="s">
        <v>19433</v>
      </c>
      <c r="P130" t="s">
        <v>2164</v>
      </c>
      <c r="Q130" t="s">
        <v>2164</v>
      </c>
      <c r="R130" t="s">
        <v>2164</v>
      </c>
      <c r="S130" t="s">
        <v>2164</v>
      </c>
      <c r="T130" t="s">
        <v>2164</v>
      </c>
      <c r="U130" t="s">
        <v>2164</v>
      </c>
      <c r="V130" t="s">
        <v>2164</v>
      </c>
      <c r="W130" t="s">
        <v>2164</v>
      </c>
      <c r="X130" t="s">
        <v>2164</v>
      </c>
      <c r="Y130" t="s">
        <v>2164</v>
      </c>
      <c r="Z130" t="s">
        <v>2164</v>
      </c>
      <c r="AA130" t="s">
        <v>2164</v>
      </c>
      <c r="AB130" t="s">
        <v>2164</v>
      </c>
      <c r="AC130" t="s">
        <v>2164</v>
      </c>
      <c r="AD130" t="str">
        <f>IFERROR(IF(COUNTIF(C130:L130,"Feed Ingredient")&gt;0,INDEX(ani_diet!V:V,MATCH(M130,ani_diet!F:F,0)),""),"")</f>
        <v/>
      </c>
      <c r="AE130" s="130" t="b">
        <f>IF(IFERROR(IF(MATCH("Feed Ingredient", AOM[[#This Row],[L1]:[L10]],0)&gt;0, TRUE, FALSE), FALSE)=TRUE,IFERROR(VLOOKUP(M130, ani_diet!E:E, 1, FALSE), "No Match"),FALSE)</f>
        <v>0</v>
      </c>
    </row>
    <row r="131" spans="1:31" ht="14.5" x14ac:dyDescent="0.35">
      <c r="A131" t="s">
        <v>2164</v>
      </c>
      <c r="B131" t="s">
        <v>19434</v>
      </c>
      <c r="C131" t="s">
        <v>19358</v>
      </c>
      <c r="D131" t="s">
        <v>19360</v>
      </c>
      <c r="E131" t="s">
        <v>19363</v>
      </c>
      <c r="F131" t="s">
        <v>19366</v>
      </c>
      <c r="G131" t="s">
        <v>19400</v>
      </c>
      <c r="H131" t="s">
        <v>19422</v>
      </c>
      <c r="I131" t="s">
        <v>19435</v>
      </c>
      <c r="J131" t="s">
        <v>2164</v>
      </c>
      <c r="K131" t="s">
        <v>2164</v>
      </c>
      <c r="M131" t="str" cm="1">
        <f t="array" ref="M131">LOOKUP(2,1/(C131:L131&lt;&gt;""),C131:L131)</f>
        <v>lipase supplementation</v>
      </c>
      <c r="N131" t="s">
        <v>2164</v>
      </c>
      <c r="O131" t="s">
        <v>19436</v>
      </c>
      <c r="P131" t="s">
        <v>2164</v>
      </c>
      <c r="Q131" t="s">
        <v>2164</v>
      </c>
      <c r="R131" t="s">
        <v>2164</v>
      </c>
      <c r="S131" t="s">
        <v>2164</v>
      </c>
      <c r="T131" t="s">
        <v>2164</v>
      </c>
      <c r="U131" t="s">
        <v>2164</v>
      </c>
      <c r="V131" t="s">
        <v>2164</v>
      </c>
      <c r="W131" t="s">
        <v>2164</v>
      </c>
      <c r="X131" t="s">
        <v>2164</v>
      </c>
      <c r="Y131" t="s">
        <v>2164</v>
      </c>
      <c r="Z131" t="s">
        <v>2164</v>
      </c>
      <c r="AA131" t="s">
        <v>2164</v>
      </c>
      <c r="AB131" t="s">
        <v>2164</v>
      </c>
      <c r="AC131" t="s">
        <v>2164</v>
      </c>
      <c r="AD131" t="str">
        <f>IFERROR(IF(COUNTIF(C131:L131,"Feed Ingredient")&gt;0,INDEX(ani_diet!V:V,MATCH(M131,ani_diet!F:F,0)),""),"")</f>
        <v/>
      </c>
      <c r="AE131" s="130" t="b">
        <f>IF(IFERROR(IF(MATCH("Feed Ingredient", AOM[[#This Row],[L1]:[L10]],0)&gt;0, TRUE, FALSE), FALSE)=TRUE,IFERROR(VLOOKUP(M131, ani_diet!E:E, 1, FALSE), "No Match"),FALSE)</f>
        <v>0</v>
      </c>
    </row>
    <row r="132" spans="1:31" ht="14.5" x14ac:dyDescent="0.35">
      <c r="A132" t="s">
        <v>2164</v>
      </c>
      <c r="B132" t="s">
        <v>19437</v>
      </c>
      <c r="C132" t="s">
        <v>19358</v>
      </c>
      <c r="D132" t="s">
        <v>19360</v>
      </c>
      <c r="E132" t="s">
        <v>19363</v>
      </c>
      <c r="F132" t="s">
        <v>19366</v>
      </c>
      <c r="G132" t="s">
        <v>19400</v>
      </c>
      <c r="H132" t="s">
        <v>19438</v>
      </c>
      <c r="I132" t="s">
        <v>2164</v>
      </c>
      <c r="J132" t="s">
        <v>2164</v>
      </c>
      <c r="K132" t="s">
        <v>2164</v>
      </c>
      <c r="M132" t="str" cm="1">
        <f t="array" ref="M132">LOOKUP(2,1/(C132:L132&lt;&gt;""),C132:L132)</f>
        <v>probiotic supplementation</v>
      </c>
      <c r="N132" t="s">
        <v>19439</v>
      </c>
      <c r="O132" t="s">
        <v>19440</v>
      </c>
      <c r="P132" t="s">
        <v>2164</v>
      </c>
      <c r="Q132" t="s">
        <v>2164</v>
      </c>
      <c r="R132" t="s">
        <v>19441</v>
      </c>
      <c r="S132" t="s">
        <v>2164</v>
      </c>
      <c r="T132" t="s">
        <v>2164</v>
      </c>
      <c r="U132" t="s">
        <v>2164</v>
      </c>
      <c r="V132" t="s">
        <v>2164</v>
      </c>
      <c r="W132" t="s">
        <v>2164</v>
      </c>
      <c r="X132" t="s">
        <v>2164</v>
      </c>
      <c r="Y132" t="s">
        <v>2164</v>
      </c>
      <c r="Z132" t="s">
        <v>2164</v>
      </c>
      <c r="AA132" t="s">
        <v>2164</v>
      </c>
      <c r="AB132" t="s">
        <v>2164</v>
      </c>
      <c r="AC132" t="s">
        <v>2164</v>
      </c>
      <c r="AD132" t="str">
        <f>IFERROR(IF(COUNTIF(C132:L132,"Feed Ingredient")&gt;0,INDEX(ani_diet!V:V,MATCH(M132,ani_diet!F:F,0)),""),"")</f>
        <v/>
      </c>
      <c r="AE132" s="130" t="b">
        <f>IF(IFERROR(IF(MATCH("Feed Ingredient", AOM[[#This Row],[L1]:[L10]],0)&gt;0, TRUE, FALSE), FALSE)=TRUE,IFERROR(VLOOKUP(M132, ani_diet!E:E, 1, FALSE), "No Match"),FALSE)</f>
        <v>0</v>
      </c>
    </row>
    <row r="133" spans="1:31" ht="14.5" x14ac:dyDescent="0.35">
      <c r="A133" t="s">
        <v>2164</v>
      </c>
      <c r="B133" t="s">
        <v>19442</v>
      </c>
      <c r="C133" t="s">
        <v>19358</v>
      </c>
      <c r="D133" t="s">
        <v>19360</v>
      </c>
      <c r="E133" t="s">
        <v>19363</v>
      </c>
      <c r="F133" t="s">
        <v>19366</v>
      </c>
      <c r="G133" t="s">
        <v>19400</v>
      </c>
      <c r="H133" t="s">
        <v>19443</v>
      </c>
      <c r="I133" t="s">
        <v>2164</v>
      </c>
      <c r="J133" t="s">
        <v>2164</v>
      </c>
      <c r="K133" t="s">
        <v>2164</v>
      </c>
      <c r="M133" t="str" cm="1">
        <f t="array" ref="M133">LOOKUP(2,1/(C133:L133&lt;&gt;""),C133:L133)</f>
        <v>prebiotic supplementation</v>
      </c>
      <c r="N133" t="s">
        <v>2164</v>
      </c>
      <c r="O133" t="s">
        <v>19444</v>
      </c>
      <c r="P133" t="s">
        <v>2164</v>
      </c>
      <c r="Q133" t="s">
        <v>2164</v>
      </c>
      <c r="R133" t="s">
        <v>2164</v>
      </c>
      <c r="S133" t="s">
        <v>2164</v>
      </c>
      <c r="T133" t="s">
        <v>2164</v>
      </c>
      <c r="U133" t="s">
        <v>2164</v>
      </c>
      <c r="V133" t="s">
        <v>2164</v>
      </c>
      <c r="W133" t="s">
        <v>2164</v>
      </c>
      <c r="X133" t="s">
        <v>2164</v>
      </c>
      <c r="Y133" t="s">
        <v>2164</v>
      </c>
      <c r="Z133" t="s">
        <v>2164</v>
      </c>
      <c r="AA133" t="s">
        <v>2164</v>
      </c>
      <c r="AB133" t="s">
        <v>2164</v>
      </c>
      <c r="AC133" t="s">
        <v>2164</v>
      </c>
      <c r="AD133" t="str">
        <f>IFERROR(IF(COUNTIF(C133:L133,"Feed Ingredient")&gt;0,INDEX(ani_diet!V:V,MATCH(M133,ani_diet!F:F,0)),""),"")</f>
        <v/>
      </c>
      <c r="AE133" s="130" t="b">
        <f>IF(IFERROR(IF(MATCH("Feed Ingredient", AOM[[#This Row],[L1]:[L10]],0)&gt;0, TRUE, FALSE), FALSE)=TRUE,IFERROR(VLOOKUP(M133, ani_diet!E:E, 1, FALSE), "No Match"),FALSE)</f>
        <v>0</v>
      </c>
    </row>
    <row r="134" spans="1:31" ht="14.5" x14ac:dyDescent="0.35">
      <c r="A134" t="s">
        <v>2164</v>
      </c>
      <c r="B134" t="s">
        <v>19445</v>
      </c>
      <c r="C134" t="s">
        <v>19358</v>
      </c>
      <c r="D134" t="s">
        <v>19360</v>
      </c>
      <c r="E134" t="s">
        <v>19363</v>
      </c>
      <c r="F134" t="s">
        <v>19366</v>
      </c>
      <c r="G134" t="s">
        <v>19400</v>
      </c>
      <c r="H134" t="s">
        <v>19446</v>
      </c>
      <c r="I134" t="s">
        <v>2164</v>
      </c>
      <c r="J134" t="s">
        <v>2164</v>
      </c>
      <c r="K134" t="s">
        <v>2164</v>
      </c>
      <c r="M134" t="str" cm="1">
        <f t="array" ref="M134">LOOKUP(2,1/(C134:L134&lt;&gt;""),C134:L134)</f>
        <v>essential fatty acid supplementation</v>
      </c>
      <c r="N134" t="s">
        <v>2164</v>
      </c>
      <c r="O134" t="s">
        <v>19447</v>
      </c>
      <c r="P134" t="s">
        <v>2164</v>
      </c>
      <c r="Q134" t="s">
        <v>2164</v>
      </c>
      <c r="R134" t="s">
        <v>19448</v>
      </c>
      <c r="S134" t="s">
        <v>2164</v>
      </c>
      <c r="T134" t="s">
        <v>2164</v>
      </c>
      <c r="U134" t="s">
        <v>2164</v>
      </c>
      <c r="V134" t="s">
        <v>2164</v>
      </c>
      <c r="W134" t="s">
        <v>2164</v>
      </c>
      <c r="X134" t="s">
        <v>2164</v>
      </c>
      <c r="Y134" t="s">
        <v>2164</v>
      </c>
      <c r="Z134" t="s">
        <v>2164</v>
      </c>
      <c r="AA134" t="s">
        <v>2164</v>
      </c>
      <c r="AB134" t="s">
        <v>2164</v>
      </c>
      <c r="AC134" t="s">
        <v>2164</v>
      </c>
      <c r="AD134" t="str">
        <f>IFERROR(IF(COUNTIF(C134:L134,"Feed Ingredient")&gt;0,INDEX(ani_diet!V:V,MATCH(M134,ani_diet!F:F,0)),""),"")</f>
        <v/>
      </c>
      <c r="AE134" s="130" t="b">
        <f>IF(IFERROR(IF(MATCH("Feed Ingredient", AOM[[#This Row],[L1]:[L10]],0)&gt;0, TRUE, FALSE), FALSE)=TRUE,IFERROR(VLOOKUP(M134, ani_diet!E:E, 1, FALSE), "No Match"),FALSE)</f>
        <v>0</v>
      </c>
    </row>
    <row r="135" spans="1:31" ht="14.5" x14ac:dyDescent="0.35">
      <c r="A135" t="s">
        <v>2164</v>
      </c>
      <c r="B135" t="s">
        <v>19449</v>
      </c>
      <c r="C135" t="s">
        <v>19358</v>
      </c>
      <c r="D135" t="s">
        <v>19360</v>
      </c>
      <c r="E135" t="s">
        <v>19363</v>
      </c>
      <c r="F135" t="s">
        <v>19366</v>
      </c>
      <c r="G135" t="s">
        <v>19400</v>
      </c>
      <c r="H135" t="s">
        <v>19450</v>
      </c>
      <c r="I135" t="s">
        <v>2164</v>
      </c>
      <c r="J135" t="s">
        <v>2164</v>
      </c>
      <c r="K135" t="s">
        <v>2164</v>
      </c>
      <c r="M135" t="str" cm="1">
        <f t="array" ref="M135">LOOKUP(2,1/(C135:L135&lt;&gt;""),C135:L135)</f>
        <v>organic acid supplementation</v>
      </c>
      <c r="N135" t="s">
        <v>2164</v>
      </c>
      <c r="O135" t="s">
        <v>19451</v>
      </c>
      <c r="P135" t="s">
        <v>2164</v>
      </c>
      <c r="Q135" t="s">
        <v>2164</v>
      </c>
      <c r="R135" t="s">
        <v>2164</v>
      </c>
      <c r="S135" t="s">
        <v>2164</v>
      </c>
      <c r="T135" t="s">
        <v>2164</v>
      </c>
      <c r="U135" t="s">
        <v>2164</v>
      </c>
      <c r="V135" t="s">
        <v>2164</v>
      </c>
      <c r="W135" t="s">
        <v>2164</v>
      </c>
      <c r="X135" t="s">
        <v>2164</v>
      </c>
      <c r="Y135" t="s">
        <v>2164</v>
      </c>
      <c r="Z135" t="s">
        <v>2164</v>
      </c>
      <c r="AA135" t="s">
        <v>2164</v>
      </c>
      <c r="AB135" t="s">
        <v>2164</v>
      </c>
      <c r="AC135" t="s">
        <v>2164</v>
      </c>
      <c r="AD135" t="str">
        <f>IFERROR(IF(COUNTIF(C135:L135,"Feed Ingredient")&gt;0,INDEX(ani_diet!V:V,MATCH(M135,ani_diet!F:F,0)),""),"")</f>
        <v/>
      </c>
      <c r="AE135" s="130" t="b">
        <f>IF(IFERROR(IF(MATCH("Feed Ingredient", AOM[[#This Row],[L1]:[L10]],0)&gt;0, TRUE, FALSE), FALSE)=TRUE,IFERROR(VLOOKUP(M135, ani_diet!E:E, 1, FALSE), "No Match"),FALSE)</f>
        <v>0</v>
      </c>
    </row>
    <row r="136" spans="1:31" ht="14.5" x14ac:dyDescent="0.35">
      <c r="A136" t="s">
        <v>2164</v>
      </c>
      <c r="B136" t="s">
        <v>19452</v>
      </c>
      <c r="C136" t="s">
        <v>19358</v>
      </c>
      <c r="D136" t="s">
        <v>19360</v>
      </c>
      <c r="E136" t="s">
        <v>19363</v>
      </c>
      <c r="F136" t="s">
        <v>19366</v>
      </c>
      <c r="G136" t="s">
        <v>19400</v>
      </c>
      <c r="H136" t="s">
        <v>19453</v>
      </c>
      <c r="I136" t="s">
        <v>2164</v>
      </c>
      <c r="J136" t="s">
        <v>2164</v>
      </c>
      <c r="K136" t="s">
        <v>2164</v>
      </c>
      <c r="M136" t="str" cm="1">
        <f t="array" ref="M136">LOOKUP(2,1/(C136:L136&lt;&gt;""),C136:L136)</f>
        <v>urea supplementation</v>
      </c>
      <c r="N136" t="s">
        <v>2164</v>
      </c>
      <c r="O136" t="s">
        <v>19454</v>
      </c>
      <c r="P136" t="s">
        <v>2164</v>
      </c>
      <c r="Q136" t="s">
        <v>2164</v>
      </c>
      <c r="R136" t="s">
        <v>2164</v>
      </c>
      <c r="S136" t="s">
        <v>2164</v>
      </c>
      <c r="T136" t="s">
        <v>2164</v>
      </c>
      <c r="U136" t="s">
        <v>2164</v>
      </c>
      <c r="V136" t="s">
        <v>2164</v>
      </c>
      <c r="W136" t="s">
        <v>2164</v>
      </c>
      <c r="X136" t="s">
        <v>2164</v>
      </c>
      <c r="Y136" t="s">
        <v>2164</v>
      </c>
      <c r="Z136" t="s">
        <v>2164</v>
      </c>
      <c r="AA136" t="s">
        <v>2164</v>
      </c>
      <c r="AB136" t="s">
        <v>2164</v>
      </c>
      <c r="AC136" t="s">
        <v>2164</v>
      </c>
      <c r="AD136" t="str">
        <f>IFERROR(IF(COUNTIF(C136:L136,"Feed Ingredient")&gt;0,INDEX(ani_diet!V:V,MATCH(M136,ani_diet!F:F,0)),""),"")</f>
        <v/>
      </c>
      <c r="AE136" s="130" t="b">
        <f>IF(IFERROR(IF(MATCH("Feed Ingredient", AOM[[#This Row],[L1]:[L10]],0)&gt;0, TRUE, FALSE), FALSE)=TRUE,IFERROR(VLOOKUP(M136, ani_diet!E:E, 1, FALSE), "No Match"),FALSE)</f>
        <v>0</v>
      </c>
    </row>
    <row r="137" spans="1:31" ht="14.5" x14ac:dyDescent="0.35">
      <c r="A137" t="s">
        <v>2164</v>
      </c>
      <c r="B137" t="s">
        <v>19455</v>
      </c>
      <c r="C137" t="s">
        <v>19358</v>
      </c>
      <c r="D137" t="s">
        <v>19360</v>
      </c>
      <c r="E137" t="s">
        <v>19363</v>
      </c>
      <c r="F137" t="s">
        <v>19366</v>
      </c>
      <c r="G137" t="s">
        <v>19456</v>
      </c>
      <c r="H137" t="s">
        <v>2164</v>
      </c>
      <c r="I137" t="s">
        <v>2164</v>
      </c>
      <c r="J137" t="s">
        <v>2164</v>
      </c>
      <c r="K137" t="s">
        <v>2164</v>
      </c>
      <c r="M137" t="str" cm="1">
        <f t="array" ref="M137">LOOKUP(2,1/(C137:L137&lt;&gt;""),C137:L137)</f>
        <v>Addition</v>
      </c>
      <c r="N137" t="s">
        <v>2164</v>
      </c>
      <c r="O137" t="s">
        <v>19457</v>
      </c>
      <c r="P137" t="s">
        <v>19458</v>
      </c>
      <c r="Q137" t="s">
        <v>2164</v>
      </c>
      <c r="R137" t="s">
        <v>2164</v>
      </c>
      <c r="S137" t="s">
        <v>2164</v>
      </c>
      <c r="T137" t="s">
        <v>2164</v>
      </c>
      <c r="U137" t="s">
        <v>2164</v>
      </c>
      <c r="V137" t="s">
        <v>2164</v>
      </c>
      <c r="W137" t="s">
        <v>2164</v>
      </c>
      <c r="X137" t="s">
        <v>2164</v>
      </c>
      <c r="Y137" t="s">
        <v>10809</v>
      </c>
      <c r="Z137" t="s">
        <v>2164</v>
      </c>
      <c r="AA137" t="s">
        <v>2164</v>
      </c>
      <c r="AB137" t="s">
        <v>2164</v>
      </c>
      <c r="AC137" t="s">
        <v>2164</v>
      </c>
      <c r="AD137" t="str">
        <f>IFERROR(IF(COUNTIF(C137:L137,"Feed Ingredient")&gt;0,INDEX(ani_diet!V:V,MATCH(M137,ani_diet!F:F,0)),""),"")</f>
        <v/>
      </c>
      <c r="AE137" s="130" t="b">
        <f>IF(IFERROR(IF(MATCH("Feed Ingredient", AOM[[#This Row],[L1]:[L10]],0)&gt;0, TRUE, FALSE), FALSE)=TRUE,IFERROR(VLOOKUP(M137, ani_diet!E:E, 1, FALSE), "No Match"),FALSE)</f>
        <v>0</v>
      </c>
    </row>
    <row r="138" spans="1:31" ht="14.5" x14ac:dyDescent="0.35">
      <c r="A138" t="s">
        <v>2164</v>
      </c>
      <c r="B138" t="s">
        <v>19459</v>
      </c>
      <c r="C138" t="s">
        <v>19358</v>
      </c>
      <c r="D138" t="s">
        <v>19360</v>
      </c>
      <c r="E138" t="s">
        <v>19363</v>
      </c>
      <c r="F138" t="s">
        <v>19366</v>
      </c>
      <c r="G138" t="s">
        <v>19460</v>
      </c>
      <c r="H138" t="s">
        <v>2164</v>
      </c>
      <c r="I138" t="s">
        <v>2164</v>
      </c>
      <c r="J138" t="s">
        <v>2164</v>
      </c>
      <c r="K138" t="s">
        <v>2164</v>
      </c>
      <c r="M138" t="str" cm="1">
        <f t="array" ref="M138">LOOKUP(2,1/(C138:L138&lt;&gt;""),C138:L138)</f>
        <v>Substitution</v>
      </c>
      <c r="N138" t="s">
        <v>2164</v>
      </c>
      <c r="O138" t="s">
        <v>19461</v>
      </c>
      <c r="P138" t="s">
        <v>19462</v>
      </c>
      <c r="Q138" t="s">
        <v>2164</v>
      </c>
      <c r="R138" t="s">
        <v>2164</v>
      </c>
      <c r="S138" t="s">
        <v>2164</v>
      </c>
      <c r="T138" t="s">
        <v>2164</v>
      </c>
      <c r="U138" t="s">
        <v>2164</v>
      </c>
      <c r="V138" t="s">
        <v>2164</v>
      </c>
      <c r="W138" t="s">
        <v>2164</v>
      </c>
      <c r="X138" t="s">
        <v>2164</v>
      </c>
      <c r="Y138" t="s">
        <v>10809</v>
      </c>
      <c r="Z138" t="s">
        <v>2164</v>
      </c>
      <c r="AA138" t="s">
        <v>2164</v>
      </c>
      <c r="AB138" t="s">
        <v>2164</v>
      </c>
      <c r="AC138" t="s">
        <v>2164</v>
      </c>
      <c r="AD138" t="str">
        <f>IFERROR(IF(COUNTIF(C138:L138,"Feed Ingredient")&gt;0,INDEX(ani_diet!V:V,MATCH(M138,ani_diet!F:F,0)),""),"")</f>
        <v/>
      </c>
      <c r="AE138" s="130" t="b">
        <f>IF(IFERROR(IF(MATCH("Feed Ingredient", AOM[[#This Row],[L1]:[L10]],0)&gt;0, TRUE, FALSE), FALSE)=TRUE,IFERROR(VLOOKUP(M138, ani_diet!E:E, 1, FALSE), "No Match"),FALSE)</f>
        <v>0</v>
      </c>
    </row>
    <row r="139" spans="1:31" ht="14.5" x14ac:dyDescent="0.35">
      <c r="A139" t="s">
        <v>2164</v>
      </c>
      <c r="B139" t="s">
        <v>19463</v>
      </c>
      <c r="C139" t="s">
        <v>19358</v>
      </c>
      <c r="D139" t="s">
        <v>19360</v>
      </c>
      <c r="E139" t="s">
        <v>19363</v>
      </c>
      <c r="F139" t="s">
        <v>19366</v>
      </c>
      <c r="G139" t="s">
        <v>19464</v>
      </c>
      <c r="H139" t="s">
        <v>2164</v>
      </c>
      <c r="I139" t="s">
        <v>2164</v>
      </c>
      <c r="J139" t="s">
        <v>2164</v>
      </c>
      <c r="K139" t="s">
        <v>2164</v>
      </c>
      <c r="M139" t="str" cm="1">
        <f t="array" ref="M139">LOOKUP(2,1/(C139:L139&lt;&gt;""),C139:L139)</f>
        <v>Fed Same Weight</v>
      </c>
      <c r="N139" t="s">
        <v>2164</v>
      </c>
      <c r="O139" t="s">
        <v>19465</v>
      </c>
      <c r="P139" t="s">
        <v>2164</v>
      </c>
      <c r="Q139" t="s">
        <v>2164</v>
      </c>
      <c r="R139" t="s">
        <v>2164</v>
      </c>
      <c r="S139" t="s">
        <v>2164</v>
      </c>
      <c r="T139" t="s">
        <v>2164</v>
      </c>
      <c r="U139" t="s">
        <v>2164</v>
      </c>
      <c r="V139" t="s">
        <v>2164</v>
      </c>
      <c r="W139" t="s">
        <v>2164</v>
      </c>
      <c r="X139" t="s">
        <v>2164</v>
      </c>
      <c r="Y139" t="s">
        <v>2164</v>
      </c>
      <c r="Z139" t="s">
        <v>2164</v>
      </c>
      <c r="AA139" t="s">
        <v>2164</v>
      </c>
      <c r="AB139" t="s">
        <v>2164</v>
      </c>
      <c r="AC139" t="s">
        <v>2164</v>
      </c>
      <c r="AD139" t="str">
        <f>IFERROR(IF(COUNTIF(C139:L139,"Feed Ingredient")&gt;0,INDEX(ani_diet!V:V,MATCH(M139,ani_diet!F:F,0)),""),"")</f>
        <v/>
      </c>
      <c r="AE139" s="130" t="b">
        <f>IF(IFERROR(IF(MATCH("Feed Ingredient", AOM[[#This Row],[L1]:[L10]],0)&gt;0, TRUE, FALSE), FALSE)=TRUE,IFERROR(VLOOKUP(M139, ani_diet!E:E, 1, FALSE), "No Match"),FALSE)</f>
        <v>0</v>
      </c>
    </row>
    <row r="140" spans="1:31" ht="14.5" x14ac:dyDescent="0.35">
      <c r="A140" t="s">
        <v>2164</v>
      </c>
      <c r="B140" t="s">
        <v>19466</v>
      </c>
      <c r="C140" t="s">
        <v>19358</v>
      </c>
      <c r="D140" t="s">
        <v>19360</v>
      </c>
      <c r="E140" t="s">
        <v>19363</v>
      </c>
      <c r="F140" t="s">
        <v>19366</v>
      </c>
      <c r="G140" t="s">
        <v>19467</v>
      </c>
      <c r="H140" t="s">
        <v>2164</v>
      </c>
      <c r="I140" t="s">
        <v>2164</v>
      </c>
      <c r="J140" t="s">
        <v>2164</v>
      </c>
      <c r="K140" t="s">
        <v>2164</v>
      </c>
      <c r="M140" t="str" cm="1">
        <f t="array" ref="M140">LOOKUP(2,1/(C140:L140&lt;&gt;""),C140:L140)</f>
        <v>Fed Same Energy</v>
      </c>
      <c r="N140" t="s">
        <v>2164</v>
      </c>
      <c r="O140" t="s">
        <v>19468</v>
      </c>
      <c r="P140" t="s">
        <v>2164</v>
      </c>
      <c r="Q140" t="s">
        <v>2164</v>
      </c>
      <c r="R140" t="s">
        <v>2164</v>
      </c>
      <c r="S140" t="s">
        <v>2164</v>
      </c>
      <c r="T140" t="s">
        <v>2164</v>
      </c>
      <c r="U140" t="s">
        <v>2164</v>
      </c>
      <c r="V140" t="s">
        <v>2164</v>
      </c>
      <c r="W140" t="s">
        <v>2164</v>
      </c>
      <c r="X140" t="s">
        <v>2164</v>
      </c>
      <c r="Y140" t="s">
        <v>2164</v>
      </c>
      <c r="Z140" t="s">
        <v>2164</v>
      </c>
      <c r="AA140" t="s">
        <v>2164</v>
      </c>
      <c r="AB140" t="s">
        <v>2164</v>
      </c>
      <c r="AC140" t="s">
        <v>2164</v>
      </c>
      <c r="AD140" t="str">
        <f>IFERROR(IF(COUNTIF(C140:L140,"Feed Ingredient")&gt;0,INDEX(ani_diet!V:V,MATCH(M140,ani_diet!F:F,0)),""),"")</f>
        <v/>
      </c>
      <c r="AE140" s="130" t="b">
        <f>IF(IFERROR(IF(MATCH("Feed Ingredient", AOM[[#This Row],[L1]:[L10]],0)&gt;0, TRUE, FALSE), FALSE)=TRUE,IFERROR(VLOOKUP(M140, ani_diet!E:E, 1, FALSE), "No Match"),FALSE)</f>
        <v>0</v>
      </c>
    </row>
    <row r="141" spans="1:31" ht="14.5" x14ac:dyDescent="0.35">
      <c r="A141" t="s">
        <v>2164</v>
      </c>
      <c r="B141" t="s">
        <v>19469</v>
      </c>
      <c r="C141" t="s">
        <v>19358</v>
      </c>
      <c r="D141" t="s">
        <v>19360</v>
      </c>
      <c r="E141" t="s">
        <v>19363</v>
      </c>
      <c r="F141" t="s">
        <v>19366</v>
      </c>
      <c r="G141" t="s">
        <v>19470</v>
      </c>
      <c r="H141" t="s">
        <v>2164</v>
      </c>
      <c r="I141" t="s">
        <v>2164</v>
      </c>
      <c r="J141" t="s">
        <v>2164</v>
      </c>
      <c r="K141" t="s">
        <v>2164</v>
      </c>
      <c r="M141" t="str" cm="1">
        <f t="array" ref="M141">LOOKUP(2,1/(C141:L141&lt;&gt;""),C141:L141)</f>
        <v>Fed Same Protein</v>
      </c>
      <c r="N141" t="s">
        <v>2164</v>
      </c>
      <c r="O141" t="s">
        <v>19471</v>
      </c>
      <c r="P141" t="s">
        <v>2164</v>
      </c>
      <c r="Q141" t="s">
        <v>2164</v>
      </c>
      <c r="R141" t="s">
        <v>2164</v>
      </c>
      <c r="S141" t="s">
        <v>2164</v>
      </c>
      <c r="T141" t="s">
        <v>2164</v>
      </c>
      <c r="U141" t="s">
        <v>2164</v>
      </c>
      <c r="V141" t="s">
        <v>2164</v>
      </c>
      <c r="W141" t="s">
        <v>2164</v>
      </c>
      <c r="X141" t="s">
        <v>2164</v>
      </c>
      <c r="Y141" t="s">
        <v>2164</v>
      </c>
      <c r="Z141" t="s">
        <v>2164</v>
      </c>
      <c r="AA141" t="s">
        <v>2164</v>
      </c>
      <c r="AB141" t="s">
        <v>2164</v>
      </c>
      <c r="AC141" t="s">
        <v>2164</v>
      </c>
      <c r="AD141" t="str">
        <f>IFERROR(IF(COUNTIF(C141:L141,"Feed Ingredient")&gt;0,INDEX(ani_diet!V:V,MATCH(M141,ani_diet!F:F,0)),""),"")</f>
        <v/>
      </c>
      <c r="AE141" s="130" t="b">
        <f>IF(IFERROR(IF(MATCH("Feed Ingredient", AOM[[#This Row],[L1]:[L10]],0)&gt;0, TRUE, FALSE), FALSE)=TRUE,IFERROR(VLOOKUP(M141, ani_diet!E:E, 1, FALSE), "No Match"),FALSE)</f>
        <v>0</v>
      </c>
    </row>
    <row r="142" spans="1:31" ht="14.5" x14ac:dyDescent="0.35">
      <c r="A142" t="s">
        <v>2164</v>
      </c>
      <c r="B142" t="s">
        <v>19472</v>
      </c>
      <c r="C142" t="s">
        <v>19358</v>
      </c>
      <c r="D142" t="s">
        <v>19360</v>
      </c>
      <c r="E142" t="s">
        <v>19363</v>
      </c>
      <c r="F142" t="s">
        <v>19366</v>
      </c>
      <c r="G142" t="s">
        <v>19473</v>
      </c>
      <c r="H142" t="s">
        <v>2164</v>
      </c>
      <c r="I142" t="s">
        <v>2164</v>
      </c>
      <c r="J142" t="s">
        <v>2164</v>
      </c>
      <c r="K142" t="s">
        <v>2164</v>
      </c>
      <c r="M142" t="str" cm="1">
        <f t="array" ref="M142">LOOKUP(2,1/(C142:L142&lt;&gt;""),C142:L142)</f>
        <v>Control</v>
      </c>
      <c r="N142" t="s">
        <v>2164</v>
      </c>
      <c r="O142" t="s">
        <v>19474</v>
      </c>
      <c r="P142" t="s">
        <v>2164</v>
      </c>
      <c r="Q142" t="s">
        <v>2164</v>
      </c>
      <c r="R142" t="s">
        <v>2164</v>
      </c>
      <c r="S142" t="s">
        <v>2164</v>
      </c>
      <c r="T142" t="s">
        <v>2164</v>
      </c>
      <c r="U142" t="s">
        <v>2164</v>
      </c>
      <c r="V142" t="s">
        <v>2164</v>
      </c>
      <c r="W142" t="s">
        <v>2164</v>
      </c>
      <c r="X142" t="s">
        <v>2164</v>
      </c>
      <c r="Y142" t="s">
        <v>10809</v>
      </c>
      <c r="Z142" t="s">
        <v>2164</v>
      </c>
      <c r="AA142" t="s">
        <v>2164</v>
      </c>
      <c r="AB142" t="s">
        <v>2164</v>
      </c>
      <c r="AC142" t="s">
        <v>2164</v>
      </c>
      <c r="AD142" t="str">
        <f>IFERROR(IF(COUNTIF(C142:L142,"Feed Ingredient")&gt;0,INDEX(ani_diet!V:V,MATCH(M142,ani_diet!F:F,0)),""),"")</f>
        <v/>
      </c>
      <c r="AE142" s="130" t="b">
        <f>IF(IFERROR(IF(MATCH("Feed Ingredient", AOM[[#This Row],[L1]:[L10]],0)&gt;0, TRUE, FALSE), FALSE)=TRUE,IFERROR(VLOOKUP(M142, ani_diet!E:E, 1, FALSE), "No Match"),FALSE)</f>
        <v>0</v>
      </c>
    </row>
    <row r="143" spans="1:31" ht="14.5" x14ac:dyDescent="0.35">
      <c r="A143" t="s">
        <v>2164</v>
      </c>
      <c r="B143" t="s">
        <v>19475</v>
      </c>
      <c r="C143" t="s">
        <v>19358</v>
      </c>
      <c r="D143" t="s">
        <v>19360</v>
      </c>
      <c r="E143" t="s">
        <v>19363</v>
      </c>
      <c r="F143" t="s">
        <v>19476</v>
      </c>
      <c r="G143" t="s">
        <v>6445</v>
      </c>
      <c r="H143" t="s">
        <v>2164</v>
      </c>
      <c r="I143" t="s">
        <v>2164</v>
      </c>
      <c r="J143" t="s">
        <v>2164</v>
      </c>
      <c r="K143" t="s">
        <v>2164</v>
      </c>
      <c r="M143" t="str" cm="1">
        <f t="array" ref="M143">LOOKUP(2,1/(C143:L143&lt;&gt;""),C143:L143)</f>
        <v>On-farm</v>
      </c>
      <c r="N143" t="s">
        <v>2164</v>
      </c>
      <c r="O143" t="s">
        <v>19477</v>
      </c>
      <c r="P143" t="s">
        <v>2164</v>
      </c>
      <c r="Q143" t="s">
        <v>2164</v>
      </c>
      <c r="R143" t="s">
        <v>2164</v>
      </c>
      <c r="S143" t="s">
        <v>2164</v>
      </c>
      <c r="T143" t="s">
        <v>2164</v>
      </c>
      <c r="U143" t="s">
        <v>2164</v>
      </c>
      <c r="V143" t="s">
        <v>2164</v>
      </c>
      <c r="W143" t="s">
        <v>2164</v>
      </c>
      <c r="X143" t="s">
        <v>2164</v>
      </c>
      <c r="Y143" t="s">
        <v>2164</v>
      </c>
      <c r="Z143" t="s">
        <v>2164</v>
      </c>
      <c r="AA143" t="s">
        <v>2164</v>
      </c>
      <c r="AB143" t="s">
        <v>2164</v>
      </c>
      <c r="AC143" t="s">
        <v>2164</v>
      </c>
      <c r="AD143" t="str">
        <f>IFERROR(IF(COUNTIF(C143:L143,"Feed Ingredient")&gt;0,INDEX(ani_diet!V:V,MATCH(M143,ani_diet!F:F,0)),""),"")</f>
        <v/>
      </c>
      <c r="AE143" s="130" t="b">
        <f>IF(IFERROR(IF(MATCH("Feed Ingredient", AOM[[#This Row],[L1]:[L10]],0)&gt;0, TRUE, FALSE), FALSE)=TRUE,IFERROR(VLOOKUP(M143, ani_diet!E:E, 1, FALSE), "No Match"),FALSE)</f>
        <v>0</v>
      </c>
    </row>
    <row r="144" spans="1:31" ht="14.5" x14ac:dyDescent="0.35">
      <c r="A144" t="s">
        <v>2164</v>
      </c>
      <c r="B144" t="s">
        <v>19478</v>
      </c>
      <c r="C144" t="s">
        <v>19358</v>
      </c>
      <c r="D144" t="s">
        <v>19360</v>
      </c>
      <c r="E144" t="s">
        <v>19363</v>
      </c>
      <c r="F144" t="s">
        <v>19476</v>
      </c>
      <c r="G144" t="s">
        <v>19479</v>
      </c>
      <c r="H144" t="s">
        <v>2164</v>
      </c>
      <c r="I144" t="s">
        <v>2164</v>
      </c>
      <c r="J144" t="s">
        <v>2164</v>
      </c>
      <c r="K144" t="s">
        <v>2164</v>
      </c>
      <c r="M144" t="str" cm="1">
        <f t="array" ref="M144">LOOKUP(2,1/(C144:L144&lt;&gt;""),C144:L144)</f>
        <v>Purchased</v>
      </c>
      <c r="N144" t="s">
        <v>2164</v>
      </c>
      <c r="O144" t="s">
        <v>19480</v>
      </c>
      <c r="P144" t="s">
        <v>2164</v>
      </c>
      <c r="Q144" t="s">
        <v>2164</v>
      </c>
      <c r="R144" t="s">
        <v>2164</v>
      </c>
      <c r="S144" t="s">
        <v>2164</v>
      </c>
      <c r="T144" t="s">
        <v>2164</v>
      </c>
      <c r="U144" t="s">
        <v>2164</v>
      </c>
      <c r="V144" t="s">
        <v>2164</v>
      </c>
      <c r="W144" t="s">
        <v>2164</v>
      </c>
      <c r="X144" t="s">
        <v>2164</v>
      </c>
      <c r="Y144" t="s">
        <v>2164</v>
      </c>
      <c r="Z144" t="s">
        <v>2164</v>
      </c>
      <c r="AA144" t="s">
        <v>2164</v>
      </c>
      <c r="AB144" t="s">
        <v>2164</v>
      </c>
      <c r="AC144" t="s">
        <v>2164</v>
      </c>
      <c r="AD144" t="str">
        <f>IFERROR(IF(COUNTIF(C144:L144,"Feed Ingredient")&gt;0,INDEX(ani_diet!V:V,MATCH(M144,ani_diet!F:F,0)),""),"")</f>
        <v/>
      </c>
      <c r="AE144" s="130" t="b">
        <f>IF(IFERROR(IF(MATCH("Feed Ingredient", AOM[[#This Row],[L1]:[L10]],0)&gt;0, TRUE, FALSE), FALSE)=TRUE,IFERROR(VLOOKUP(M144, ani_diet!E:E, 1, FALSE), "No Match"),FALSE)</f>
        <v>0</v>
      </c>
    </row>
    <row r="145" spans="1:31" ht="14.5" x14ac:dyDescent="0.35">
      <c r="A145" t="s">
        <v>2164</v>
      </c>
      <c r="B145" t="s">
        <v>19481</v>
      </c>
      <c r="C145" t="s">
        <v>19358</v>
      </c>
      <c r="D145" t="s">
        <v>19360</v>
      </c>
      <c r="E145" t="s">
        <v>19363</v>
      </c>
      <c r="F145" t="s">
        <v>19366</v>
      </c>
      <c r="G145" t="s">
        <v>13012</v>
      </c>
      <c r="H145" t="s">
        <v>2164</v>
      </c>
      <c r="I145" t="s">
        <v>2164</v>
      </c>
      <c r="J145" t="s">
        <v>2164</v>
      </c>
      <c r="K145" t="s">
        <v>2164</v>
      </c>
      <c r="M145" t="str" cm="1">
        <f t="array" ref="M145">LOOKUP(2,1/(C145:L145&lt;&gt;""),C145:L145)</f>
        <v>Feed Processing</v>
      </c>
      <c r="N145" t="s">
        <v>2164</v>
      </c>
      <c r="O145" t="s">
        <v>19482</v>
      </c>
      <c r="P145" t="s">
        <v>2164</v>
      </c>
      <c r="Q145" t="s">
        <v>2164</v>
      </c>
      <c r="R145" t="s">
        <v>2164</v>
      </c>
      <c r="S145" t="s">
        <v>2164</v>
      </c>
      <c r="T145" t="s">
        <v>2164</v>
      </c>
      <c r="U145" t="s">
        <v>2164</v>
      </c>
      <c r="V145" t="s">
        <v>2164</v>
      </c>
      <c r="W145" t="s">
        <v>2164</v>
      </c>
      <c r="X145" t="s">
        <v>2164</v>
      </c>
      <c r="Y145" t="s">
        <v>2164</v>
      </c>
      <c r="Z145" t="s">
        <v>2164</v>
      </c>
      <c r="AA145" t="s">
        <v>2164</v>
      </c>
      <c r="AB145" t="s">
        <v>2164</v>
      </c>
      <c r="AC145" t="s">
        <v>2164</v>
      </c>
      <c r="AD145" t="str">
        <f>IFERROR(IF(COUNTIF(C145:L145,"Feed Ingredient")&gt;0,INDEX(ani_diet!V:V,MATCH(M145,ani_diet!F:F,0)),""),"")</f>
        <v/>
      </c>
      <c r="AE145" s="130" t="b">
        <f>IF(IFERROR(IF(MATCH("Feed Ingredient", AOM[[#This Row],[L1]:[L10]],0)&gt;0, TRUE, FALSE), FALSE)=TRUE,IFERROR(VLOOKUP(M145, ani_diet!E:E, 1, FALSE), "No Match"),FALSE)</f>
        <v>0</v>
      </c>
    </row>
    <row r="146" spans="1:31" ht="14.5" x14ac:dyDescent="0.35">
      <c r="A146" t="s">
        <v>2164</v>
      </c>
      <c r="B146" t="s">
        <v>19483</v>
      </c>
      <c r="C146" t="s">
        <v>19358</v>
      </c>
      <c r="D146" t="s">
        <v>19360</v>
      </c>
      <c r="E146" t="s">
        <v>19363</v>
      </c>
      <c r="F146" t="s">
        <v>19366</v>
      </c>
      <c r="G146" t="s">
        <v>13012</v>
      </c>
      <c r="H146" t="s">
        <v>19484</v>
      </c>
      <c r="I146" t="s">
        <v>2164</v>
      </c>
      <c r="J146" t="s">
        <v>2164</v>
      </c>
      <c r="K146" t="s">
        <v>2164</v>
      </c>
      <c r="M146" t="str" cm="1">
        <f t="array" ref="M146">LOOKUP(2,1/(C146:L146&lt;&gt;""),C146:L146)</f>
        <v>Dehydration Processing</v>
      </c>
      <c r="N146" t="s">
        <v>2164</v>
      </c>
      <c r="O146" t="s">
        <v>19485</v>
      </c>
      <c r="P146" t="s">
        <v>2164</v>
      </c>
      <c r="Q146" t="s">
        <v>2164</v>
      </c>
      <c r="R146" t="s">
        <v>2164</v>
      </c>
      <c r="S146" t="s">
        <v>2164</v>
      </c>
      <c r="T146" t="s">
        <v>2164</v>
      </c>
      <c r="U146" t="s">
        <v>2164</v>
      </c>
      <c r="V146" t="s">
        <v>2164</v>
      </c>
      <c r="W146" t="s">
        <v>2164</v>
      </c>
      <c r="X146" t="s">
        <v>2164</v>
      </c>
      <c r="Y146" t="s">
        <v>2164</v>
      </c>
      <c r="Z146" t="s">
        <v>2164</v>
      </c>
      <c r="AA146" t="s">
        <v>2164</v>
      </c>
      <c r="AB146" t="s">
        <v>2164</v>
      </c>
      <c r="AC146" t="s">
        <v>2164</v>
      </c>
      <c r="AD146" t="str">
        <f>IFERROR(IF(COUNTIF(C146:L146,"Feed Ingredient")&gt;0,INDEX(ani_diet!V:V,MATCH(M146,ani_diet!F:F,0)),""),"")</f>
        <v/>
      </c>
      <c r="AE146" s="130" t="b">
        <f>IF(IFERROR(IF(MATCH("Feed Ingredient", AOM[[#This Row],[L1]:[L10]],0)&gt;0, TRUE, FALSE), FALSE)=TRUE,IFERROR(VLOOKUP(M146, ani_diet!E:E, 1, FALSE), "No Match"),FALSE)</f>
        <v>0</v>
      </c>
    </row>
    <row r="147" spans="1:31" ht="14.5" x14ac:dyDescent="0.35">
      <c r="A147" t="s">
        <v>2164</v>
      </c>
      <c r="B147" t="s">
        <v>19486</v>
      </c>
      <c r="C147" t="s">
        <v>19358</v>
      </c>
      <c r="D147" t="s">
        <v>19360</v>
      </c>
      <c r="E147" t="s">
        <v>19363</v>
      </c>
      <c r="F147" t="s">
        <v>19366</v>
      </c>
      <c r="G147" t="s">
        <v>13012</v>
      </c>
      <c r="H147" t="s">
        <v>19487</v>
      </c>
      <c r="I147" t="s">
        <v>2164</v>
      </c>
      <c r="J147" t="s">
        <v>2164</v>
      </c>
      <c r="K147" t="s">
        <v>2164</v>
      </c>
      <c r="M147" t="str" cm="1">
        <f t="array" ref="M147">LOOKUP(2,1/(C147:L147&lt;&gt;""),C147:L147)</f>
        <v>Biological Processing</v>
      </c>
      <c r="N147" t="s">
        <v>2164</v>
      </c>
      <c r="O147" t="s">
        <v>19488</v>
      </c>
      <c r="P147" t="s">
        <v>2164</v>
      </c>
      <c r="Q147" t="s">
        <v>2164</v>
      </c>
      <c r="R147" t="s">
        <v>2164</v>
      </c>
      <c r="S147" t="s">
        <v>2164</v>
      </c>
      <c r="T147" t="s">
        <v>2164</v>
      </c>
      <c r="U147" t="s">
        <v>2164</v>
      </c>
      <c r="V147" t="s">
        <v>2164</v>
      </c>
      <c r="W147" t="s">
        <v>2164</v>
      </c>
      <c r="X147" t="s">
        <v>2164</v>
      </c>
      <c r="Y147" t="s">
        <v>10809</v>
      </c>
      <c r="Z147" t="s">
        <v>2164</v>
      </c>
      <c r="AA147" t="s">
        <v>2164</v>
      </c>
      <c r="AB147" t="s">
        <v>2164</v>
      </c>
      <c r="AC147" t="s">
        <v>2164</v>
      </c>
      <c r="AD147" t="str">
        <f>IFERROR(IF(COUNTIF(C147:L147,"Feed Ingredient")&gt;0,INDEX(ani_diet!V:V,MATCH(M147,ani_diet!F:F,0)),""),"")</f>
        <v/>
      </c>
      <c r="AE147" s="130" t="b">
        <f>IF(IFERROR(IF(MATCH("Feed Ingredient", AOM[[#This Row],[L1]:[L10]],0)&gt;0, TRUE, FALSE), FALSE)=TRUE,IFERROR(VLOOKUP(M147, ani_diet!E:E, 1, FALSE), "No Match"),FALSE)</f>
        <v>0</v>
      </c>
    </row>
    <row r="148" spans="1:31" ht="14.5" x14ac:dyDescent="0.35">
      <c r="A148" t="s">
        <v>2164</v>
      </c>
      <c r="B148" t="s">
        <v>19489</v>
      </c>
      <c r="C148" t="s">
        <v>19358</v>
      </c>
      <c r="D148" t="s">
        <v>19360</v>
      </c>
      <c r="E148" t="s">
        <v>19363</v>
      </c>
      <c r="F148" t="s">
        <v>19366</v>
      </c>
      <c r="G148" t="s">
        <v>13012</v>
      </c>
      <c r="H148" t="s">
        <v>19487</v>
      </c>
      <c r="I148" t="s">
        <v>19490</v>
      </c>
      <c r="J148" t="s">
        <v>2164</v>
      </c>
      <c r="K148" t="s">
        <v>2164</v>
      </c>
      <c r="M148" t="str" cm="1">
        <f t="array" ref="M148">LOOKUP(2,1/(C148:L148&lt;&gt;""),C148:L148)</f>
        <v>Enzyme Treatment</v>
      </c>
      <c r="N148" t="s">
        <v>2164</v>
      </c>
      <c r="O148" t="s">
        <v>19491</v>
      </c>
      <c r="P148" t="s">
        <v>2164</v>
      </c>
      <c r="Q148" t="s">
        <v>2164</v>
      </c>
      <c r="R148" t="s">
        <v>2164</v>
      </c>
      <c r="S148" t="s">
        <v>2164</v>
      </c>
      <c r="T148" t="s">
        <v>2164</v>
      </c>
      <c r="U148" t="s">
        <v>2164</v>
      </c>
      <c r="V148" t="s">
        <v>2164</v>
      </c>
      <c r="W148" t="s">
        <v>2164</v>
      </c>
      <c r="X148" t="s">
        <v>2164</v>
      </c>
      <c r="Y148" t="s">
        <v>2164</v>
      </c>
      <c r="Z148" t="s">
        <v>2164</v>
      </c>
      <c r="AA148" t="s">
        <v>2164</v>
      </c>
      <c r="AB148" t="s">
        <v>2164</v>
      </c>
      <c r="AC148" t="s">
        <v>2164</v>
      </c>
      <c r="AD148" t="str">
        <f>IFERROR(IF(COUNTIF(C148:L148,"Feed Ingredient")&gt;0,INDEX(ani_diet!V:V,MATCH(M148,ani_diet!F:F,0)),""),"")</f>
        <v/>
      </c>
      <c r="AE148" s="130" t="b">
        <f>IF(IFERROR(IF(MATCH("Feed Ingredient", AOM[[#This Row],[L1]:[L10]],0)&gt;0, TRUE, FALSE), FALSE)=TRUE,IFERROR(VLOOKUP(M148, ani_diet!E:E, 1, FALSE), "No Match"),FALSE)</f>
        <v>0</v>
      </c>
    </row>
    <row r="149" spans="1:31" ht="14.5" x14ac:dyDescent="0.35">
      <c r="A149" t="s">
        <v>2164</v>
      </c>
      <c r="B149" t="s">
        <v>19492</v>
      </c>
      <c r="C149" t="s">
        <v>19358</v>
      </c>
      <c r="D149" t="s">
        <v>19360</v>
      </c>
      <c r="E149" t="s">
        <v>19363</v>
      </c>
      <c r="F149" t="s">
        <v>19366</v>
      </c>
      <c r="G149" t="s">
        <v>13012</v>
      </c>
      <c r="H149" t="s">
        <v>19487</v>
      </c>
      <c r="I149" t="s">
        <v>19493</v>
      </c>
      <c r="J149" t="s">
        <v>2164</v>
      </c>
      <c r="K149" t="s">
        <v>2164</v>
      </c>
      <c r="M149" t="str" cm="1">
        <f t="array" ref="M149">LOOKUP(2,1/(C149:L149&lt;&gt;""),C149:L149)</f>
        <v>Fermentation</v>
      </c>
      <c r="N149" t="s">
        <v>2164</v>
      </c>
      <c r="O149" t="s">
        <v>19494</v>
      </c>
      <c r="P149" t="s">
        <v>2164</v>
      </c>
      <c r="Q149" t="s">
        <v>2164</v>
      </c>
      <c r="R149" t="s">
        <v>2164</v>
      </c>
      <c r="S149" t="s">
        <v>2164</v>
      </c>
      <c r="T149" t="s">
        <v>2164</v>
      </c>
      <c r="U149" t="s">
        <v>2164</v>
      </c>
      <c r="V149" t="s">
        <v>2164</v>
      </c>
      <c r="W149" t="s">
        <v>2164</v>
      </c>
      <c r="X149" t="s">
        <v>2164</v>
      </c>
      <c r="Y149" t="s">
        <v>2164</v>
      </c>
      <c r="Z149" t="s">
        <v>2164</v>
      </c>
      <c r="AA149" t="s">
        <v>2164</v>
      </c>
      <c r="AB149" t="s">
        <v>2164</v>
      </c>
      <c r="AC149" t="s">
        <v>2164</v>
      </c>
      <c r="AD149" t="str">
        <f>IFERROR(IF(COUNTIF(C149:L149,"Feed Ingredient")&gt;0,INDEX(ani_diet!V:V,MATCH(M149,ani_diet!F:F,0)),""),"")</f>
        <v/>
      </c>
      <c r="AE149" s="130" t="b">
        <f>IF(IFERROR(IF(MATCH("Feed Ingredient", AOM[[#This Row],[L1]:[L10]],0)&gt;0, TRUE, FALSE), FALSE)=TRUE,IFERROR(VLOOKUP(M149, ani_diet!E:E, 1, FALSE), "No Match"),FALSE)</f>
        <v>0</v>
      </c>
    </row>
    <row r="150" spans="1:31" ht="14.5" x14ac:dyDescent="0.35">
      <c r="A150" t="s">
        <v>2164</v>
      </c>
      <c r="B150" t="s">
        <v>19495</v>
      </c>
      <c r="C150" t="s">
        <v>19358</v>
      </c>
      <c r="D150" t="s">
        <v>19360</v>
      </c>
      <c r="E150" t="s">
        <v>19363</v>
      </c>
      <c r="F150" t="s">
        <v>19366</v>
      </c>
      <c r="G150" t="s">
        <v>13012</v>
      </c>
      <c r="H150" t="s">
        <v>19496</v>
      </c>
      <c r="I150" t="s">
        <v>2164</v>
      </c>
      <c r="J150" t="s">
        <v>2164</v>
      </c>
      <c r="K150" t="s">
        <v>2164</v>
      </c>
      <c r="M150" t="str" cm="1">
        <f t="array" ref="M150">LOOKUP(2,1/(C150:L150&lt;&gt;""),C150:L150)</f>
        <v>Thermal Processing</v>
      </c>
      <c r="N150" t="s">
        <v>2164</v>
      </c>
      <c r="O150" t="s">
        <v>19497</v>
      </c>
      <c r="P150" t="s">
        <v>2164</v>
      </c>
      <c r="Q150" t="s">
        <v>2164</v>
      </c>
      <c r="R150" t="s">
        <v>2164</v>
      </c>
      <c r="S150" t="s">
        <v>2164</v>
      </c>
      <c r="T150" t="s">
        <v>2164</v>
      </c>
      <c r="U150" t="s">
        <v>2164</v>
      </c>
      <c r="V150" t="s">
        <v>2164</v>
      </c>
      <c r="W150" t="s">
        <v>2164</v>
      </c>
      <c r="X150" t="s">
        <v>2164</v>
      </c>
      <c r="Y150" t="s">
        <v>10809</v>
      </c>
      <c r="Z150" t="s">
        <v>2164</v>
      </c>
      <c r="AA150" t="s">
        <v>2164</v>
      </c>
      <c r="AB150" t="s">
        <v>2164</v>
      </c>
      <c r="AC150" t="s">
        <v>2164</v>
      </c>
      <c r="AD150" t="str">
        <f>IFERROR(IF(COUNTIF(C150:L150,"Feed Ingredient")&gt;0,INDEX(ani_diet!V:V,MATCH(M150,ani_diet!F:F,0)),""),"")</f>
        <v/>
      </c>
      <c r="AE150" s="130" t="b">
        <f>IF(IFERROR(IF(MATCH("Feed Ingredient", AOM[[#This Row],[L1]:[L10]],0)&gt;0, TRUE, FALSE), FALSE)=TRUE,IFERROR(VLOOKUP(M150, ani_diet!E:E, 1, FALSE), "No Match"),FALSE)</f>
        <v>0</v>
      </c>
    </row>
    <row r="151" spans="1:31" ht="14.5" x14ac:dyDescent="0.35">
      <c r="A151" t="s">
        <v>2164</v>
      </c>
      <c r="B151" t="s">
        <v>19498</v>
      </c>
      <c r="C151" t="s">
        <v>19358</v>
      </c>
      <c r="D151" t="s">
        <v>19360</v>
      </c>
      <c r="E151" t="s">
        <v>19363</v>
      </c>
      <c r="F151" t="s">
        <v>19366</v>
      </c>
      <c r="G151" t="s">
        <v>13012</v>
      </c>
      <c r="H151" t="s">
        <v>19499</v>
      </c>
      <c r="I151" t="s">
        <v>2164</v>
      </c>
      <c r="J151" t="s">
        <v>2164</v>
      </c>
      <c r="K151" t="s">
        <v>2164</v>
      </c>
      <c r="M151" t="str" cm="1">
        <f t="array" ref="M151">LOOKUP(2,1/(C151:L151&lt;&gt;""),C151:L151)</f>
        <v>Chemical Processing</v>
      </c>
      <c r="N151" t="s">
        <v>2164</v>
      </c>
      <c r="O151" t="s">
        <v>19500</v>
      </c>
      <c r="P151" t="s">
        <v>2164</v>
      </c>
      <c r="Q151" t="s">
        <v>2164</v>
      </c>
      <c r="R151" t="s">
        <v>2164</v>
      </c>
      <c r="S151" t="s">
        <v>2164</v>
      </c>
      <c r="T151" t="s">
        <v>2164</v>
      </c>
      <c r="U151" t="s">
        <v>2164</v>
      </c>
      <c r="V151" t="s">
        <v>2164</v>
      </c>
      <c r="W151" t="s">
        <v>2164</v>
      </c>
      <c r="X151" t="s">
        <v>2164</v>
      </c>
      <c r="Y151" t="s">
        <v>13011</v>
      </c>
      <c r="Z151" t="s">
        <v>19501</v>
      </c>
      <c r="AA151" t="s">
        <v>2164</v>
      </c>
      <c r="AB151" t="s">
        <v>2164</v>
      </c>
      <c r="AC151" t="s">
        <v>2164</v>
      </c>
      <c r="AD151" t="str">
        <f>IFERROR(IF(COUNTIF(C151:L151,"Feed Ingredient")&gt;0,INDEX(ani_diet!V:V,MATCH(M151,ani_diet!F:F,0)),""),"")</f>
        <v/>
      </c>
      <c r="AE151" s="130" t="b">
        <f>IF(IFERROR(IF(MATCH("Feed Ingredient", AOM[[#This Row],[L1]:[L10]],0)&gt;0, TRUE, FALSE), FALSE)=TRUE,IFERROR(VLOOKUP(M151, ani_diet!E:E, 1, FALSE), "No Match"),FALSE)</f>
        <v>0</v>
      </c>
    </row>
    <row r="152" spans="1:31" ht="14.5" x14ac:dyDescent="0.35">
      <c r="A152" t="s">
        <v>2164</v>
      </c>
      <c r="B152" t="s">
        <v>19502</v>
      </c>
      <c r="C152" t="s">
        <v>19358</v>
      </c>
      <c r="D152" t="s">
        <v>19360</v>
      </c>
      <c r="E152" t="s">
        <v>19363</v>
      </c>
      <c r="F152" t="s">
        <v>19366</v>
      </c>
      <c r="G152" t="s">
        <v>13012</v>
      </c>
      <c r="H152" t="s">
        <v>19503</v>
      </c>
      <c r="I152" t="s">
        <v>2164</v>
      </c>
      <c r="J152" t="s">
        <v>2164</v>
      </c>
      <c r="K152" t="s">
        <v>2164</v>
      </c>
      <c r="M152" t="str" cm="1">
        <f t="array" ref="M152">LOOKUP(2,1/(C152:L152&lt;&gt;""),C152:L152)</f>
        <v>Mechanical Processing</v>
      </c>
      <c r="N152" t="s">
        <v>2164</v>
      </c>
      <c r="O152" t="s">
        <v>19504</v>
      </c>
      <c r="P152" t="s">
        <v>2164</v>
      </c>
      <c r="Q152" t="s">
        <v>2164</v>
      </c>
      <c r="R152" t="s">
        <v>2164</v>
      </c>
      <c r="S152" t="s">
        <v>2164</v>
      </c>
      <c r="T152" t="s">
        <v>2164</v>
      </c>
      <c r="U152" t="s">
        <v>2164</v>
      </c>
      <c r="V152" t="s">
        <v>2164</v>
      </c>
      <c r="W152" t="s">
        <v>2164</v>
      </c>
      <c r="X152" t="s">
        <v>2164</v>
      </c>
      <c r="Y152" t="s">
        <v>13019</v>
      </c>
      <c r="Z152" t="s">
        <v>19501</v>
      </c>
      <c r="AA152" t="s">
        <v>2164</v>
      </c>
      <c r="AB152" t="s">
        <v>2164</v>
      </c>
      <c r="AC152" t="s">
        <v>2164</v>
      </c>
      <c r="AD152" t="str">
        <f>IFERROR(IF(COUNTIF(C152:L152,"Feed Ingredient")&gt;0,INDEX(ani_diet!V:V,MATCH(M152,ani_diet!F:F,0)),""),"")</f>
        <v/>
      </c>
      <c r="AE152" s="130" t="b">
        <f>IF(IFERROR(IF(MATCH("Feed Ingredient", AOM[[#This Row],[L1]:[L10]],0)&gt;0, TRUE, FALSE), FALSE)=TRUE,IFERROR(VLOOKUP(M152, ani_diet!E:E, 1, FALSE), "No Match"),FALSE)</f>
        <v>0</v>
      </c>
    </row>
    <row r="153" spans="1:31" ht="14.5" x14ac:dyDescent="0.35">
      <c r="A153" t="s">
        <v>2164</v>
      </c>
      <c r="B153" t="s">
        <v>2164</v>
      </c>
      <c r="C153" t="s">
        <v>19358</v>
      </c>
      <c r="D153" t="s">
        <v>19505</v>
      </c>
      <c r="E153" t="s">
        <v>19363</v>
      </c>
      <c r="F153" t="s">
        <v>12946</v>
      </c>
      <c r="G153" t="s">
        <v>2164</v>
      </c>
      <c r="H153" t="s">
        <v>2164</v>
      </c>
      <c r="I153" t="s">
        <v>2164</v>
      </c>
      <c r="J153" t="s">
        <v>2164</v>
      </c>
      <c r="K153" t="s">
        <v>2164</v>
      </c>
      <c r="M153" t="str" cm="1">
        <f t="array" ref="M153">LOOKUP(2,1/(C153:L153&lt;&gt;""),C153:L153)</f>
        <v>Feed Addition</v>
      </c>
      <c r="N153" t="s">
        <v>2164</v>
      </c>
      <c r="O153" t="s">
        <v>2164</v>
      </c>
      <c r="P153" t="s">
        <v>2164</v>
      </c>
      <c r="Q153" t="s">
        <v>2164</v>
      </c>
      <c r="R153" t="s">
        <v>2164</v>
      </c>
      <c r="S153" t="s">
        <v>2164</v>
      </c>
      <c r="T153" t="s">
        <v>2164</v>
      </c>
      <c r="U153" t="s">
        <v>2164</v>
      </c>
      <c r="V153" t="s">
        <v>2164</v>
      </c>
      <c r="W153" t="s">
        <v>2164</v>
      </c>
      <c r="X153" t="s">
        <v>2164</v>
      </c>
      <c r="Y153" t="s">
        <v>19506</v>
      </c>
      <c r="Z153" t="s">
        <v>2164</v>
      </c>
      <c r="AA153" t="s">
        <v>2164</v>
      </c>
      <c r="AB153" t="s">
        <v>2164</v>
      </c>
      <c r="AC153" t="s">
        <v>2164</v>
      </c>
      <c r="AD153" t="str">
        <f>IFERROR(IF(COUNTIF(C153:L153,"Feed Ingredient")&gt;0,INDEX(ani_diet!V:V,MATCH(M153,ani_diet!F:F,0)),""),"")</f>
        <v/>
      </c>
      <c r="AE153" s="130" t="b">
        <f>IF(IFERROR(IF(MATCH("Feed Ingredient", AOM[[#This Row],[L1]:[L10]],0)&gt;0, TRUE, FALSE), FALSE)=TRUE,IFERROR(VLOOKUP(M153, ani_diet!E:E, 1, FALSE), "No Match"),FALSE)</f>
        <v>0</v>
      </c>
    </row>
    <row r="154" spans="1:31" ht="14.5" x14ac:dyDescent="0.35">
      <c r="A154" t="s">
        <v>2164</v>
      </c>
      <c r="B154" t="s">
        <v>2164</v>
      </c>
      <c r="C154" t="s">
        <v>19358</v>
      </c>
      <c r="D154" t="s">
        <v>19505</v>
      </c>
      <c r="E154" t="s">
        <v>19363</v>
      </c>
      <c r="F154" t="s">
        <v>12946</v>
      </c>
      <c r="G154" t="s">
        <v>19507</v>
      </c>
      <c r="H154" t="s">
        <v>1141</v>
      </c>
      <c r="I154" t="s">
        <v>2164</v>
      </c>
      <c r="J154" t="s">
        <v>2164</v>
      </c>
      <c r="K154" t="s">
        <v>2164</v>
      </c>
      <c r="M154" t="str" cm="1">
        <f t="array" ref="M154">LOOKUP(2,1/(C154:L154&lt;&gt;""),C154:L154)</f>
        <v>Product</v>
      </c>
      <c r="N154" t="s">
        <v>2164</v>
      </c>
      <c r="O154" t="s">
        <v>19508</v>
      </c>
      <c r="P154" t="s">
        <v>19509</v>
      </c>
      <c r="Q154" t="s">
        <v>2164</v>
      </c>
      <c r="R154" t="s">
        <v>2164</v>
      </c>
      <c r="S154" t="s">
        <v>2164</v>
      </c>
      <c r="T154" t="s">
        <v>2164</v>
      </c>
      <c r="U154" t="s">
        <v>2164</v>
      </c>
      <c r="V154" t="s">
        <v>2164</v>
      </c>
      <c r="W154" t="s">
        <v>2164</v>
      </c>
      <c r="X154" t="s">
        <v>2164</v>
      </c>
      <c r="Y154" t="s">
        <v>10809</v>
      </c>
      <c r="Z154" t="s">
        <v>19501</v>
      </c>
      <c r="AA154" t="s">
        <v>2164</v>
      </c>
      <c r="AB154" t="s">
        <v>2164</v>
      </c>
      <c r="AC154" t="s">
        <v>2164</v>
      </c>
      <c r="AD154" t="str">
        <f>IFERROR(IF(COUNTIF(C154:L154,"Feed Ingredient")&gt;0,INDEX(ani_diet!V:V,MATCH(M154,ani_diet!F:F,0)),""),"")</f>
        <v/>
      </c>
      <c r="AE154" s="130" t="b">
        <f>IF(IFERROR(IF(MATCH("Feed Ingredient", AOM[[#This Row],[L1]:[L10]],0)&gt;0, TRUE, FALSE), FALSE)=TRUE,IFERROR(VLOOKUP(M154, ani_diet!E:E, 1, FALSE), "No Match"),FALSE)</f>
        <v>0</v>
      </c>
    </row>
    <row r="155" spans="1:31" ht="14.5" x14ac:dyDescent="0.35">
      <c r="A155" t="s">
        <v>2164</v>
      </c>
      <c r="B155" t="s">
        <v>2164</v>
      </c>
      <c r="C155" t="s">
        <v>19358</v>
      </c>
      <c r="D155" t="s">
        <v>19505</v>
      </c>
      <c r="E155" t="s">
        <v>19363</v>
      </c>
      <c r="F155" t="s">
        <v>12946</v>
      </c>
      <c r="G155" t="s">
        <v>19510</v>
      </c>
      <c r="H155" t="s">
        <v>2164</v>
      </c>
      <c r="I155" t="s">
        <v>2164</v>
      </c>
      <c r="J155" t="s">
        <v>2164</v>
      </c>
      <c r="K155" t="s">
        <v>2164</v>
      </c>
      <c r="M155" t="str" cm="1">
        <f t="array" ref="M155">LOOKUP(2,1/(C155:L155&lt;&gt;""),C155:L155)</f>
        <v>Non Crop Fodders</v>
      </c>
      <c r="N155" t="s">
        <v>2164</v>
      </c>
      <c r="O155" t="s">
        <v>19511</v>
      </c>
      <c r="P155" t="s">
        <v>19509</v>
      </c>
      <c r="Q155" t="s">
        <v>2164</v>
      </c>
      <c r="R155" t="s">
        <v>2164</v>
      </c>
      <c r="S155" t="s">
        <v>2164</v>
      </c>
      <c r="T155" t="s">
        <v>2164</v>
      </c>
      <c r="U155" t="s">
        <v>2164</v>
      </c>
      <c r="V155" t="s">
        <v>2164</v>
      </c>
      <c r="W155" t="s">
        <v>2164</v>
      </c>
      <c r="X155" t="s">
        <v>2164</v>
      </c>
      <c r="Y155" t="s">
        <v>12955</v>
      </c>
      <c r="Z155" t="s">
        <v>19501</v>
      </c>
      <c r="AA155" t="s">
        <v>2164</v>
      </c>
      <c r="AB155" t="s">
        <v>2164</v>
      </c>
      <c r="AC155" t="s">
        <v>2164</v>
      </c>
      <c r="AD155" t="str">
        <f>IFERROR(IF(COUNTIF(C155:L155,"Feed Ingredient")&gt;0,INDEX(ani_diet!V:V,MATCH(M155,ani_diet!F:F,0)),""),"")</f>
        <v/>
      </c>
      <c r="AE155" s="130" t="b">
        <f>IF(IFERROR(IF(MATCH("Feed Ingredient", AOM[[#This Row],[L1]:[L10]],0)&gt;0, TRUE, FALSE), FALSE)=TRUE,IFERROR(VLOOKUP(M155, ani_diet!E:E, 1, FALSE), "No Match"),FALSE)</f>
        <v>0</v>
      </c>
    </row>
    <row r="156" spans="1:31" ht="14.5" x14ac:dyDescent="0.35">
      <c r="A156" t="s">
        <v>2164</v>
      </c>
      <c r="B156" t="s">
        <v>2164</v>
      </c>
      <c r="C156" t="s">
        <v>19358</v>
      </c>
      <c r="D156" t="s">
        <v>19505</v>
      </c>
      <c r="E156" t="s">
        <v>19363</v>
      </c>
      <c r="F156" t="s">
        <v>12946</v>
      </c>
      <c r="G156" t="s">
        <v>19512</v>
      </c>
      <c r="H156" t="s">
        <v>2164</v>
      </c>
      <c r="I156" t="s">
        <v>2164</v>
      </c>
      <c r="J156" t="s">
        <v>2164</v>
      </c>
      <c r="K156" t="s">
        <v>2164</v>
      </c>
      <c r="M156" t="str" cm="1">
        <f t="array" ref="M156">LOOKUP(2,1/(C156:L156&lt;&gt;""),C156:L156)</f>
        <v>Agroforestry Fodders</v>
      </c>
      <c r="N156" t="s">
        <v>2164</v>
      </c>
      <c r="O156" t="s">
        <v>12965</v>
      </c>
      <c r="P156" t="s">
        <v>19509</v>
      </c>
      <c r="Q156" t="s">
        <v>2164</v>
      </c>
      <c r="R156" t="s">
        <v>2164</v>
      </c>
      <c r="S156" t="s">
        <v>2164</v>
      </c>
      <c r="T156" t="s">
        <v>2164</v>
      </c>
      <c r="U156" t="s">
        <v>2164</v>
      </c>
      <c r="V156" t="s">
        <v>2164</v>
      </c>
      <c r="W156" t="s">
        <v>2164</v>
      </c>
      <c r="X156" t="s">
        <v>2164</v>
      </c>
      <c r="Y156" t="s">
        <v>12961</v>
      </c>
      <c r="Z156" t="s">
        <v>19501</v>
      </c>
      <c r="AA156" t="s">
        <v>2164</v>
      </c>
      <c r="AB156" t="s">
        <v>2164</v>
      </c>
      <c r="AC156" t="s">
        <v>2164</v>
      </c>
      <c r="AD156" t="str">
        <f>IFERROR(IF(COUNTIF(C156:L156,"Feed Ingredient")&gt;0,INDEX(ani_diet!V:V,MATCH(M156,ani_diet!F:F,0)),""),"")</f>
        <v/>
      </c>
      <c r="AE156" s="130" t="b">
        <f>IF(IFERROR(IF(MATCH("Feed Ingredient", AOM[[#This Row],[L1]:[L10]],0)&gt;0, TRUE, FALSE), FALSE)=TRUE,IFERROR(VLOOKUP(M156, ani_diet!E:E, 1, FALSE), "No Match"),FALSE)</f>
        <v>0</v>
      </c>
    </row>
    <row r="157" spans="1:31" ht="14.5" x14ac:dyDescent="0.35">
      <c r="A157" t="s">
        <v>2164</v>
      </c>
      <c r="B157" t="s">
        <v>2164</v>
      </c>
      <c r="C157" t="s">
        <v>19358</v>
      </c>
      <c r="D157" t="s">
        <v>19505</v>
      </c>
      <c r="E157" t="s">
        <v>19363</v>
      </c>
      <c r="F157" t="s">
        <v>12946</v>
      </c>
      <c r="G157" t="s">
        <v>19513</v>
      </c>
      <c r="H157" t="s">
        <v>2164</v>
      </c>
      <c r="I157" t="s">
        <v>2164</v>
      </c>
      <c r="J157" t="s">
        <v>2164</v>
      </c>
      <c r="K157" t="s">
        <v>2164</v>
      </c>
      <c r="M157" t="str" cm="1">
        <f t="array" ref="M157">LOOKUP(2,1/(C157:L157&lt;&gt;""),C157:L157)</f>
        <v>Animal Manures</v>
      </c>
      <c r="N157" t="s">
        <v>2164</v>
      </c>
      <c r="O157" t="s">
        <v>12970</v>
      </c>
      <c r="P157" t="s">
        <v>19509</v>
      </c>
      <c r="Q157" t="s">
        <v>2164</v>
      </c>
      <c r="R157" t="s">
        <v>2164</v>
      </c>
      <c r="S157" t="s">
        <v>2164</v>
      </c>
      <c r="T157" t="s">
        <v>2164</v>
      </c>
      <c r="U157" t="s">
        <v>2164</v>
      </c>
      <c r="V157" t="s">
        <v>2164</v>
      </c>
      <c r="W157" t="s">
        <v>2164</v>
      </c>
      <c r="X157" t="s">
        <v>2164</v>
      </c>
      <c r="Y157" t="s">
        <v>12966</v>
      </c>
      <c r="Z157" t="s">
        <v>19501</v>
      </c>
      <c r="AA157" t="s">
        <v>2164</v>
      </c>
      <c r="AB157" t="s">
        <v>2164</v>
      </c>
      <c r="AC157" t="s">
        <v>2164</v>
      </c>
      <c r="AD157" t="str">
        <f>IFERROR(IF(COUNTIF(C157:L157,"Feed Ingredient")&gt;0,INDEX(ani_diet!V:V,MATCH(M157,ani_diet!F:F,0)),""),"")</f>
        <v/>
      </c>
      <c r="AE157" s="130" t="b">
        <f>IF(IFERROR(IF(MATCH("Feed Ingredient", AOM[[#This Row],[L1]:[L10]],0)&gt;0, TRUE, FALSE), FALSE)=TRUE,IFERROR(VLOOKUP(M157, ani_diet!E:E, 1, FALSE), "No Match"),FALSE)</f>
        <v>0</v>
      </c>
    </row>
    <row r="158" spans="1:31" ht="14.5" x14ac:dyDescent="0.35">
      <c r="A158" t="s">
        <v>2164</v>
      </c>
      <c r="B158" t="s">
        <v>2164</v>
      </c>
      <c r="C158" t="s">
        <v>19358</v>
      </c>
      <c r="D158" t="s">
        <v>19505</v>
      </c>
      <c r="E158" t="s">
        <v>19363</v>
      </c>
      <c r="F158" t="s">
        <v>12946</v>
      </c>
      <c r="G158" t="s">
        <v>19514</v>
      </c>
      <c r="H158" t="s">
        <v>2164</v>
      </c>
      <c r="I158" t="s">
        <v>2164</v>
      </c>
      <c r="J158" t="s">
        <v>2164</v>
      </c>
      <c r="K158" t="s">
        <v>2164</v>
      </c>
      <c r="M158" t="str" cm="1">
        <f t="array" ref="M158">LOOKUP(2,1/(C158:L158&lt;&gt;""),C158:L158)</f>
        <v>Animal Derived Fodders</v>
      </c>
      <c r="N158" t="s">
        <v>2164</v>
      </c>
      <c r="O158" t="s">
        <v>19515</v>
      </c>
      <c r="P158" t="s">
        <v>19509</v>
      </c>
      <c r="Q158" t="s">
        <v>2164</v>
      </c>
      <c r="R158" t="s">
        <v>2164</v>
      </c>
      <c r="S158" t="s">
        <v>2164</v>
      </c>
      <c r="T158" t="s">
        <v>2164</v>
      </c>
      <c r="U158" t="s">
        <v>2164</v>
      </c>
      <c r="V158" t="s">
        <v>2164</v>
      </c>
      <c r="W158" t="s">
        <v>2164</v>
      </c>
      <c r="X158" t="s">
        <v>2164</v>
      </c>
      <c r="Y158" t="s">
        <v>10809</v>
      </c>
      <c r="Z158" t="s">
        <v>19501</v>
      </c>
      <c r="AA158" t="s">
        <v>2164</v>
      </c>
      <c r="AB158" t="s">
        <v>2164</v>
      </c>
      <c r="AC158" t="s">
        <v>2164</v>
      </c>
      <c r="AD158" t="str">
        <f>IFERROR(IF(COUNTIF(C158:L158,"Feed Ingredient")&gt;0,INDEX(ani_diet!V:V,MATCH(M158,ani_diet!F:F,0)),""),"")</f>
        <v/>
      </c>
      <c r="AE158" s="130" t="b">
        <f>IF(IFERROR(IF(MATCH("Feed Ingredient", AOM[[#This Row],[L1]:[L10]],0)&gt;0, TRUE, FALSE), FALSE)=TRUE,IFERROR(VLOOKUP(M158, ani_diet!E:E, 1, FALSE), "No Match"),FALSE)</f>
        <v>0</v>
      </c>
    </row>
    <row r="159" spans="1:31" ht="14.5" x14ac:dyDescent="0.35">
      <c r="A159" t="s">
        <v>2164</v>
      </c>
      <c r="B159" t="s">
        <v>2164</v>
      </c>
      <c r="C159" t="s">
        <v>19358</v>
      </c>
      <c r="D159" t="s">
        <v>19505</v>
      </c>
      <c r="E159" t="s">
        <v>19363</v>
      </c>
      <c r="F159" t="s">
        <v>12946</v>
      </c>
      <c r="G159" t="s">
        <v>19514</v>
      </c>
      <c r="H159" t="s">
        <v>19516</v>
      </c>
      <c r="I159" t="s">
        <v>2164</v>
      </c>
      <c r="J159" t="s">
        <v>2164</v>
      </c>
      <c r="K159" t="s">
        <v>2164</v>
      </c>
      <c r="M159" t="str" cm="1">
        <f t="array" ref="M159">LOOKUP(2,1/(C159:L159&lt;&gt;""),C159:L159)</f>
        <v>Insect Fodders</v>
      </c>
      <c r="N159" t="s">
        <v>2164</v>
      </c>
      <c r="O159" t="s">
        <v>19517</v>
      </c>
      <c r="P159" t="s">
        <v>19509</v>
      </c>
      <c r="Q159" t="s">
        <v>2164</v>
      </c>
      <c r="R159" t="s">
        <v>2164</v>
      </c>
      <c r="S159" t="s">
        <v>2164</v>
      </c>
      <c r="T159" t="s">
        <v>2164</v>
      </c>
      <c r="U159" t="s">
        <v>2164</v>
      </c>
      <c r="V159" t="s">
        <v>2164</v>
      </c>
      <c r="W159" t="s">
        <v>2164</v>
      </c>
      <c r="X159" t="s">
        <v>2164</v>
      </c>
      <c r="Y159" t="s">
        <v>10809</v>
      </c>
      <c r="Z159" t="s">
        <v>19501</v>
      </c>
      <c r="AA159" t="s">
        <v>2164</v>
      </c>
      <c r="AB159" t="s">
        <v>2164</v>
      </c>
      <c r="AC159" t="s">
        <v>2164</v>
      </c>
      <c r="AD159" t="str">
        <f>IFERROR(IF(COUNTIF(C159:L159,"Feed Ingredient")&gt;0,INDEX(ani_diet!V:V,MATCH(M159,ani_diet!F:F,0)),""),"")</f>
        <v/>
      </c>
      <c r="AE159" s="130" t="b">
        <f>IF(IFERROR(IF(MATCH("Feed Ingredient", AOM[[#This Row],[L1]:[L10]],0)&gt;0, TRUE, FALSE), FALSE)=TRUE,IFERROR(VLOOKUP(M159, ani_diet!E:E, 1, FALSE), "No Match"),FALSE)</f>
        <v>0</v>
      </c>
    </row>
    <row r="160" spans="1:31" ht="14.5" x14ac:dyDescent="0.35">
      <c r="A160" t="s">
        <v>2164</v>
      </c>
      <c r="B160" t="s">
        <v>2164</v>
      </c>
      <c r="C160" t="s">
        <v>19358</v>
      </c>
      <c r="D160" t="s">
        <v>19505</v>
      </c>
      <c r="E160" t="s">
        <v>19363</v>
      </c>
      <c r="F160" t="s">
        <v>12946</v>
      </c>
      <c r="G160" t="s">
        <v>19518</v>
      </c>
      <c r="H160" t="s">
        <v>2164</v>
      </c>
      <c r="I160" t="s">
        <v>2164</v>
      </c>
      <c r="J160" t="s">
        <v>2164</v>
      </c>
      <c r="K160" t="s">
        <v>2164</v>
      </c>
      <c r="M160" t="str" cm="1">
        <f t="array" ref="M160">LOOKUP(2,1/(C160:L160&lt;&gt;""),C160:L160)</f>
        <v>Other Feed</v>
      </c>
      <c r="N160" t="s">
        <v>2164</v>
      </c>
      <c r="O160" t="s">
        <v>19519</v>
      </c>
      <c r="P160" t="s">
        <v>19509</v>
      </c>
      <c r="Q160" t="s">
        <v>2164</v>
      </c>
      <c r="R160" t="s">
        <v>2164</v>
      </c>
      <c r="S160" t="s">
        <v>2164</v>
      </c>
      <c r="T160" t="s">
        <v>2164</v>
      </c>
      <c r="U160" t="s">
        <v>2164</v>
      </c>
      <c r="V160" t="s">
        <v>2164</v>
      </c>
      <c r="W160" t="s">
        <v>2164</v>
      </c>
      <c r="X160" t="s">
        <v>2164</v>
      </c>
      <c r="Y160" t="s">
        <v>19520</v>
      </c>
      <c r="Z160" t="s">
        <v>19501</v>
      </c>
      <c r="AA160" t="s">
        <v>2164</v>
      </c>
      <c r="AB160" t="s">
        <v>2164</v>
      </c>
      <c r="AC160" t="s">
        <v>2164</v>
      </c>
      <c r="AD160" t="str">
        <f>IFERROR(IF(COUNTIF(C160:L160,"Feed Ingredient")&gt;0,INDEX(ani_diet!V:V,MATCH(M160,ani_diet!F:F,0)),""),"")</f>
        <v/>
      </c>
      <c r="AE160" s="130" t="b">
        <f>IF(IFERROR(IF(MATCH("Feed Ingredient", AOM[[#This Row],[L1]:[L10]],0)&gt;0, TRUE, FALSE), FALSE)=TRUE,IFERROR(VLOOKUP(M160, ani_diet!E:E, 1, FALSE), "No Match"),FALSE)</f>
        <v>0</v>
      </c>
    </row>
    <row r="161" spans="1:31" ht="14.5" x14ac:dyDescent="0.35">
      <c r="A161" t="s">
        <v>2164</v>
      </c>
      <c r="B161" t="s">
        <v>2164</v>
      </c>
      <c r="C161" t="s">
        <v>19358</v>
      </c>
      <c r="D161" t="s">
        <v>19505</v>
      </c>
      <c r="E161" t="s">
        <v>19363</v>
      </c>
      <c r="F161" t="s">
        <v>12979</v>
      </c>
      <c r="G161" t="s">
        <v>2164</v>
      </c>
      <c r="H161" t="s">
        <v>2164</v>
      </c>
      <c r="I161" t="s">
        <v>2164</v>
      </c>
      <c r="J161" t="s">
        <v>2164</v>
      </c>
      <c r="K161" t="s">
        <v>2164</v>
      </c>
      <c r="M161" t="str" cm="1">
        <f t="array" ref="M161">LOOKUP(2,1/(C161:L161&lt;&gt;""),C161:L161)</f>
        <v>Feed Substitution</v>
      </c>
      <c r="N161" t="s">
        <v>2164</v>
      </c>
      <c r="O161" t="s">
        <v>12984</v>
      </c>
      <c r="P161" t="s">
        <v>12985</v>
      </c>
      <c r="Q161" t="s">
        <v>2164</v>
      </c>
      <c r="R161" t="s">
        <v>2164</v>
      </c>
      <c r="S161" t="s">
        <v>2164</v>
      </c>
      <c r="T161" t="s">
        <v>2164</v>
      </c>
      <c r="U161" t="s">
        <v>2164</v>
      </c>
      <c r="V161" t="s">
        <v>2164</v>
      </c>
      <c r="W161" t="s">
        <v>2164</v>
      </c>
      <c r="X161" t="s">
        <v>2164</v>
      </c>
      <c r="Y161" t="s">
        <v>12978</v>
      </c>
      <c r="Z161" t="s">
        <v>19501</v>
      </c>
      <c r="AA161" t="s">
        <v>2164</v>
      </c>
      <c r="AB161" t="s">
        <v>2164</v>
      </c>
      <c r="AC161" t="s">
        <v>2164</v>
      </c>
      <c r="AD161" t="str">
        <f>IFERROR(IF(COUNTIF(C161:L161,"Feed Ingredient")&gt;0,INDEX(ani_diet!V:V,MATCH(M161,ani_diet!F:F,0)),""),"")</f>
        <v/>
      </c>
      <c r="AE161" s="130" t="b">
        <f>IF(IFERROR(IF(MATCH("Feed Ingredient", AOM[[#This Row],[L1]:[L10]],0)&gt;0, TRUE, FALSE), FALSE)=TRUE,IFERROR(VLOOKUP(M161, ani_diet!E:E, 1, FALSE), "No Match"),FALSE)</f>
        <v>0</v>
      </c>
    </row>
    <row r="162" spans="1:31" ht="14.5" x14ac:dyDescent="0.35">
      <c r="A162" t="s">
        <v>2164</v>
      </c>
      <c r="B162" t="s">
        <v>2164</v>
      </c>
      <c r="C162" t="s">
        <v>19358</v>
      </c>
      <c r="D162" t="s">
        <v>19505</v>
      </c>
      <c r="E162" t="s">
        <v>19363</v>
      </c>
      <c r="F162" t="s">
        <v>12979</v>
      </c>
      <c r="G162" t="s">
        <v>13089</v>
      </c>
      <c r="H162" t="s">
        <v>2164</v>
      </c>
      <c r="I162" t="s">
        <v>2164</v>
      </c>
      <c r="J162" t="s">
        <v>2164</v>
      </c>
      <c r="K162" t="s">
        <v>2164</v>
      </c>
      <c r="M162" t="str" cm="1">
        <f t="array" ref="M162">LOOKUP(2,1/(C162:L162&lt;&gt;""),C162:L162)</f>
        <v>Basal or Conventional Diet</v>
      </c>
      <c r="N162" t="s">
        <v>2164</v>
      </c>
      <c r="O162" t="s">
        <v>13091</v>
      </c>
      <c r="P162" t="s">
        <v>13092</v>
      </c>
      <c r="Q162" t="s">
        <v>2164</v>
      </c>
      <c r="R162" t="s">
        <v>2164</v>
      </c>
      <c r="S162" t="s">
        <v>2164</v>
      </c>
      <c r="T162" t="s">
        <v>2164</v>
      </c>
      <c r="U162" t="s">
        <v>2164</v>
      </c>
      <c r="V162" t="s">
        <v>2164</v>
      </c>
      <c r="W162" t="s">
        <v>2164</v>
      </c>
      <c r="X162" t="s">
        <v>2164</v>
      </c>
      <c r="Y162" t="s">
        <v>13087</v>
      </c>
      <c r="Z162" t="s">
        <v>19521</v>
      </c>
      <c r="AA162" t="s">
        <v>2164</v>
      </c>
      <c r="AB162" t="s">
        <v>2164</v>
      </c>
      <c r="AC162" t="s">
        <v>2164</v>
      </c>
      <c r="AD162" t="str">
        <f>IFERROR(IF(COUNTIF(C162:L162,"Feed Ingredient")&gt;0,INDEX(ani_diet!V:V,MATCH(M162,ani_diet!F:F,0)),""),"")</f>
        <v/>
      </c>
      <c r="AE162" s="130" t="b">
        <f>IF(IFERROR(IF(MATCH("Feed Ingredient", AOM[[#This Row],[L1]:[L10]],0)&gt;0, TRUE, FALSE), FALSE)=TRUE,IFERROR(VLOOKUP(M162, ani_diet!E:E, 1, FALSE), "No Match"),FALSE)</f>
        <v>0</v>
      </c>
    </row>
    <row r="163" spans="1:31" ht="14.5" x14ac:dyDescent="0.35">
      <c r="A163" t="s">
        <v>2164</v>
      </c>
      <c r="B163" t="s">
        <v>2164</v>
      </c>
      <c r="C163" t="s">
        <v>19358</v>
      </c>
      <c r="D163" t="s">
        <v>19505</v>
      </c>
      <c r="E163" t="s">
        <v>19363</v>
      </c>
      <c r="F163" t="s">
        <v>12979</v>
      </c>
      <c r="G163" t="s">
        <v>13095</v>
      </c>
      <c r="H163" t="s">
        <v>2164</v>
      </c>
      <c r="I163" t="s">
        <v>2164</v>
      </c>
      <c r="J163" t="s">
        <v>2164</v>
      </c>
      <c r="K163" t="s">
        <v>2164</v>
      </c>
      <c r="M163" t="str" cm="1">
        <f t="array" ref="M163">LOOKUP(2,1/(C163:L163&lt;&gt;""),C163:L163)</f>
        <v>Conventional Supplement Use</v>
      </c>
      <c r="N163" t="s">
        <v>2164</v>
      </c>
      <c r="O163" t="s">
        <v>19522</v>
      </c>
      <c r="P163" t="s">
        <v>13097</v>
      </c>
      <c r="Q163" t="s">
        <v>2164</v>
      </c>
      <c r="R163" t="s">
        <v>2164</v>
      </c>
      <c r="S163" t="s">
        <v>2164</v>
      </c>
      <c r="T163" t="s">
        <v>2164</v>
      </c>
      <c r="U163" t="s">
        <v>2164</v>
      </c>
      <c r="V163" t="s">
        <v>2164</v>
      </c>
      <c r="W163" t="s">
        <v>2164</v>
      </c>
      <c r="X163" t="s">
        <v>2164</v>
      </c>
      <c r="Y163" t="s">
        <v>13094</v>
      </c>
      <c r="Z163" t="s">
        <v>19521</v>
      </c>
      <c r="AA163" t="s">
        <v>2164</v>
      </c>
      <c r="AB163" t="s">
        <v>2164</v>
      </c>
      <c r="AC163" t="s">
        <v>2164</v>
      </c>
      <c r="AD163" t="str">
        <f>IFERROR(IF(COUNTIF(C163:L163,"Feed Ingredient")&gt;0,INDEX(ani_diet!V:V,MATCH(M163,ani_diet!F:F,0)),""),"")</f>
        <v/>
      </c>
      <c r="AE163" s="130" t="b">
        <f>IF(IFERROR(IF(MATCH("Feed Ingredient", AOM[[#This Row],[L1]:[L10]],0)&gt;0, TRUE, FALSE), FALSE)=TRUE,IFERROR(VLOOKUP(M163, ani_diet!E:E, 1, FALSE), "No Match"),FALSE)</f>
        <v>0</v>
      </c>
    </row>
    <row r="164" spans="1:31" ht="14.5" x14ac:dyDescent="0.35">
      <c r="A164" t="s">
        <v>2164</v>
      </c>
      <c r="B164" t="s">
        <v>2164</v>
      </c>
      <c r="C164" t="s">
        <v>19358</v>
      </c>
      <c r="D164" t="s">
        <v>19505</v>
      </c>
      <c r="E164" t="s">
        <v>19363</v>
      </c>
      <c r="F164" t="s">
        <v>12979</v>
      </c>
      <c r="G164" t="s">
        <v>19507</v>
      </c>
      <c r="H164" t="s">
        <v>2164</v>
      </c>
      <c r="I164" t="s">
        <v>2164</v>
      </c>
      <c r="J164" t="s">
        <v>2164</v>
      </c>
      <c r="K164" t="s">
        <v>2164</v>
      </c>
      <c r="M164" t="str" cm="1">
        <f t="array" ref="M164">LOOKUP(2,1/(C164:L164&lt;&gt;""),C164:L164)</f>
        <v>Crop Fodders</v>
      </c>
      <c r="N164" t="s">
        <v>2164</v>
      </c>
      <c r="O164" t="s">
        <v>12984</v>
      </c>
      <c r="P164" t="s">
        <v>12985</v>
      </c>
      <c r="Q164" t="s">
        <v>2164</v>
      </c>
      <c r="R164" t="s">
        <v>2164</v>
      </c>
      <c r="S164" t="s">
        <v>2164</v>
      </c>
      <c r="T164" t="s">
        <v>2164</v>
      </c>
      <c r="U164" t="s">
        <v>2164</v>
      </c>
      <c r="V164" t="s">
        <v>2164</v>
      </c>
      <c r="W164" t="s">
        <v>2164</v>
      </c>
      <c r="X164" t="s">
        <v>2164</v>
      </c>
      <c r="Y164" t="s">
        <v>12978</v>
      </c>
      <c r="Z164" t="s">
        <v>19501</v>
      </c>
      <c r="AA164" t="s">
        <v>2164</v>
      </c>
      <c r="AB164" t="s">
        <v>2164</v>
      </c>
      <c r="AC164" t="s">
        <v>2164</v>
      </c>
      <c r="AD164" t="str">
        <f>IFERROR(IF(COUNTIF(C164:L164,"Feed Ingredient")&gt;0,INDEX(ani_diet!V:V,MATCH(M164,ani_diet!F:F,0)),""),"")</f>
        <v/>
      </c>
      <c r="AE164" s="130" t="b">
        <f>IF(IFERROR(IF(MATCH("Feed Ingredient", AOM[[#This Row],[L1]:[L10]],0)&gt;0, TRUE, FALSE), FALSE)=TRUE,IFERROR(VLOOKUP(M164, ani_diet!E:E, 1, FALSE), "No Match"),FALSE)</f>
        <v>0</v>
      </c>
    </row>
    <row r="165" spans="1:31" ht="14.5" x14ac:dyDescent="0.35">
      <c r="A165" t="s">
        <v>2164</v>
      </c>
      <c r="B165" t="s">
        <v>2164</v>
      </c>
      <c r="C165" t="s">
        <v>19358</v>
      </c>
      <c r="D165" t="s">
        <v>19505</v>
      </c>
      <c r="E165" t="s">
        <v>19363</v>
      </c>
      <c r="F165" t="s">
        <v>12979</v>
      </c>
      <c r="G165" t="s">
        <v>19510</v>
      </c>
      <c r="H165" t="s">
        <v>2164</v>
      </c>
      <c r="I165" t="s">
        <v>2164</v>
      </c>
      <c r="J165" t="s">
        <v>2164</v>
      </c>
      <c r="K165" t="s">
        <v>2164</v>
      </c>
      <c r="M165" t="str" cm="1">
        <f t="array" ref="M165">LOOKUP(2,1/(C165:L165&lt;&gt;""),C165:L165)</f>
        <v>Non Crop Fodders</v>
      </c>
      <c r="N165" t="s">
        <v>2164</v>
      </c>
      <c r="O165" t="s">
        <v>19523</v>
      </c>
      <c r="P165" t="s">
        <v>12985</v>
      </c>
      <c r="Q165" t="s">
        <v>2164</v>
      </c>
      <c r="R165" t="s">
        <v>2164</v>
      </c>
      <c r="S165" t="s">
        <v>2164</v>
      </c>
      <c r="T165" t="s">
        <v>2164</v>
      </c>
      <c r="U165" t="s">
        <v>2164</v>
      </c>
      <c r="V165" t="s">
        <v>2164</v>
      </c>
      <c r="W165" t="s">
        <v>2164</v>
      </c>
      <c r="X165" t="s">
        <v>2164</v>
      </c>
      <c r="Y165" t="s">
        <v>12987</v>
      </c>
      <c r="Z165" t="s">
        <v>19501</v>
      </c>
      <c r="AA165" t="s">
        <v>2164</v>
      </c>
      <c r="AB165" t="s">
        <v>2164</v>
      </c>
      <c r="AC165" t="s">
        <v>2164</v>
      </c>
      <c r="AD165" t="str">
        <f>IFERROR(IF(COUNTIF(C165:L165,"Feed Ingredient")&gt;0,INDEX(ani_diet!V:V,MATCH(M165,ani_diet!F:F,0)),""),"")</f>
        <v/>
      </c>
      <c r="AE165" s="130" t="b">
        <f>IF(IFERROR(IF(MATCH("Feed Ingredient", AOM[[#This Row],[L1]:[L10]],0)&gt;0, TRUE, FALSE), FALSE)=TRUE,IFERROR(VLOOKUP(M165, ani_diet!E:E, 1, FALSE), "No Match"),FALSE)</f>
        <v>0</v>
      </c>
    </row>
    <row r="166" spans="1:31" ht="14.5" x14ac:dyDescent="0.35">
      <c r="A166" t="s">
        <v>2164</v>
      </c>
      <c r="B166" t="s">
        <v>2164</v>
      </c>
      <c r="C166" t="s">
        <v>19358</v>
      </c>
      <c r="D166" t="s">
        <v>19505</v>
      </c>
      <c r="E166" t="s">
        <v>19363</v>
      </c>
      <c r="F166" t="s">
        <v>12979</v>
      </c>
      <c r="G166" t="s">
        <v>19512</v>
      </c>
      <c r="H166" t="s">
        <v>2164</v>
      </c>
      <c r="I166" t="s">
        <v>2164</v>
      </c>
      <c r="J166" t="s">
        <v>2164</v>
      </c>
      <c r="K166" t="s">
        <v>2164</v>
      </c>
      <c r="M166" t="str" cm="1">
        <f t="array" ref="M166">LOOKUP(2,1/(C166:L166&lt;&gt;""),C166:L166)</f>
        <v>Agroforestry Fodders</v>
      </c>
      <c r="N166" t="s">
        <v>2164</v>
      </c>
      <c r="O166" t="s">
        <v>12997</v>
      </c>
      <c r="P166" t="s">
        <v>12985</v>
      </c>
      <c r="Q166" t="s">
        <v>2164</v>
      </c>
      <c r="R166" t="s">
        <v>2164</v>
      </c>
      <c r="S166" t="s">
        <v>2164</v>
      </c>
      <c r="T166" t="s">
        <v>2164</v>
      </c>
      <c r="U166" t="s">
        <v>2164</v>
      </c>
      <c r="V166" t="s">
        <v>2164</v>
      </c>
      <c r="W166" t="s">
        <v>2164</v>
      </c>
      <c r="X166" t="s">
        <v>2164</v>
      </c>
      <c r="Y166" t="s">
        <v>12993</v>
      </c>
      <c r="Z166" t="s">
        <v>19501</v>
      </c>
      <c r="AA166" t="s">
        <v>2164</v>
      </c>
      <c r="AB166" t="s">
        <v>2164</v>
      </c>
      <c r="AC166" t="s">
        <v>2164</v>
      </c>
      <c r="AD166" t="str">
        <f>IFERROR(IF(COUNTIF(C166:L166,"Feed Ingredient")&gt;0,INDEX(ani_diet!V:V,MATCH(M166,ani_diet!F:F,0)),""),"")</f>
        <v/>
      </c>
      <c r="AE166" s="130" t="b">
        <f>IF(IFERROR(IF(MATCH("Feed Ingredient", AOM[[#This Row],[L1]:[L10]],0)&gt;0, TRUE, FALSE), FALSE)=TRUE,IFERROR(VLOOKUP(M166, ani_diet!E:E, 1, FALSE), "No Match"),FALSE)</f>
        <v>0</v>
      </c>
    </row>
    <row r="167" spans="1:31" ht="14.5" x14ac:dyDescent="0.35">
      <c r="A167" t="s">
        <v>2164</v>
      </c>
      <c r="B167" t="s">
        <v>2164</v>
      </c>
      <c r="C167" t="s">
        <v>19358</v>
      </c>
      <c r="D167" t="s">
        <v>19505</v>
      </c>
      <c r="E167" t="s">
        <v>19363</v>
      </c>
      <c r="F167" t="s">
        <v>12979</v>
      </c>
      <c r="G167" t="s">
        <v>19513</v>
      </c>
      <c r="H167" t="s">
        <v>2164</v>
      </c>
      <c r="I167" t="s">
        <v>2164</v>
      </c>
      <c r="J167" t="s">
        <v>2164</v>
      </c>
      <c r="K167" t="s">
        <v>2164</v>
      </c>
      <c r="M167" t="str" cm="1">
        <f t="array" ref="M167">LOOKUP(2,1/(C167:L167&lt;&gt;""),C167:L167)</f>
        <v>Animal Manures</v>
      </c>
      <c r="N167" t="s">
        <v>2164</v>
      </c>
      <c r="O167" t="s">
        <v>13003</v>
      </c>
      <c r="P167" t="s">
        <v>12985</v>
      </c>
      <c r="Q167" t="s">
        <v>2164</v>
      </c>
      <c r="R167" t="s">
        <v>2164</v>
      </c>
      <c r="S167" t="s">
        <v>2164</v>
      </c>
      <c r="T167" t="s">
        <v>2164</v>
      </c>
      <c r="U167" t="s">
        <v>2164</v>
      </c>
      <c r="V167" t="s">
        <v>2164</v>
      </c>
      <c r="W167" t="s">
        <v>2164</v>
      </c>
      <c r="X167" t="s">
        <v>2164</v>
      </c>
      <c r="Y167" t="s">
        <v>12999</v>
      </c>
      <c r="Z167" t="s">
        <v>19501</v>
      </c>
      <c r="AA167" t="s">
        <v>2164</v>
      </c>
      <c r="AB167" t="s">
        <v>2164</v>
      </c>
      <c r="AC167" t="s">
        <v>2164</v>
      </c>
      <c r="AD167" t="str">
        <f>IFERROR(IF(COUNTIF(C167:L167,"Feed Ingredient")&gt;0,INDEX(ani_diet!V:V,MATCH(M167,ani_diet!F:F,0)),""),"")</f>
        <v/>
      </c>
      <c r="AE167" s="130" t="b">
        <f>IF(IFERROR(IF(MATCH("Feed Ingredient", AOM[[#This Row],[L1]:[L10]],0)&gt;0, TRUE, FALSE), FALSE)=TRUE,IFERROR(VLOOKUP(M167, ani_diet!E:E, 1, FALSE), "No Match"),FALSE)</f>
        <v>0</v>
      </c>
    </row>
    <row r="168" spans="1:31" ht="14.5" x14ac:dyDescent="0.35">
      <c r="A168" t="s">
        <v>2164</v>
      </c>
      <c r="B168" t="s">
        <v>2164</v>
      </c>
      <c r="C168" t="s">
        <v>19358</v>
      </c>
      <c r="D168" t="s">
        <v>19505</v>
      </c>
      <c r="E168" t="s">
        <v>19363</v>
      </c>
      <c r="F168" t="s">
        <v>12979</v>
      </c>
      <c r="G168" t="s">
        <v>19514</v>
      </c>
      <c r="H168" t="s">
        <v>2164</v>
      </c>
      <c r="I168" t="s">
        <v>2164</v>
      </c>
      <c r="J168" t="s">
        <v>2164</v>
      </c>
      <c r="K168" t="s">
        <v>2164</v>
      </c>
      <c r="M168" t="str" cm="1">
        <f t="array" ref="M168">LOOKUP(2,1/(C168:L168&lt;&gt;""),C168:L168)</f>
        <v>Animal Derived Fodders</v>
      </c>
      <c r="N168" t="s">
        <v>2164</v>
      </c>
      <c r="O168" t="s">
        <v>19524</v>
      </c>
      <c r="P168" t="s">
        <v>2164</v>
      </c>
      <c r="Q168" t="s">
        <v>2164</v>
      </c>
      <c r="R168" t="s">
        <v>2164</v>
      </c>
      <c r="S168" t="s">
        <v>2164</v>
      </c>
      <c r="T168" t="s">
        <v>2164</v>
      </c>
      <c r="U168" t="s">
        <v>2164</v>
      </c>
      <c r="V168" t="s">
        <v>2164</v>
      </c>
      <c r="W168" t="s">
        <v>2164</v>
      </c>
      <c r="X168" t="s">
        <v>2164</v>
      </c>
      <c r="Y168" t="s">
        <v>10809</v>
      </c>
      <c r="Z168" t="s">
        <v>19501</v>
      </c>
      <c r="AA168" t="s">
        <v>2164</v>
      </c>
      <c r="AB168" t="s">
        <v>2164</v>
      </c>
      <c r="AC168" t="s">
        <v>2164</v>
      </c>
      <c r="AD168" t="str">
        <f>IFERROR(IF(COUNTIF(C168:L168,"Feed Ingredient")&gt;0,INDEX(ani_diet!V:V,MATCH(M168,ani_diet!F:F,0)),""),"")</f>
        <v/>
      </c>
      <c r="AE168" s="130" t="b">
        <f>IF(IFERROR(IF(MATCH("Feed Ingredient", AOM[[#This Row],[L1]:[L10]],0)&gt;0, TRUE, FALSE), FALSE)=TRUE,IFERROR(VLOOKUP(M168, ani_diet!E:E, 1, FALSE), "No Match"),FALSE)</f>
        <v>0</v>
      </c>
    </row>
    <row r="169" spans="1:31" ht="14.5" x14ac:dyDescent="0.35">
      <c r="A169" t="s">
        <v>2164</v>
      </c>
      <c r="B169" t="s">
        <v>2164</v>
      </c>
      <c r="C169" t="s">
        <v>19358</v>
      </c>
      <c r="D169" t="s">
        <v>19505</v>
      </c>
      <c r="E169" t="s">
        <v>19363</v>
      </c>
      <c r="F169" t="s">
        <v>12979</v>
      </c>
      <c r="G169" t="s">
        <v>19514</v>
      </c>
      <c r="H169" t="s">
        <v>19525</v>
      </c>
      <c r="I169" t="s">
        <v>2164</v>
      </c>
      <c r="J169" t="s">
        <v>2164</v>
      </c>
      <c r="K169" t="s">
        <v>2164</v>
      </c>
      <c r="M169" t="str" cm="1">
        <f t="array" ref="M169">LOOKUP(2,1/(C169:L169&lt;&gt;""),C169:L169)</f>
        <v>Insect Derived Fodders</v>
      </c>
      <c r="N169" t="s">
        <v>2164</v>
      </c>
      <c r="O169" t="s">
        <v>19526</v>
      </c>
      <c r="P169" t="s">
        <v>12985</v>
      </c>
      <c r="Q169" t="s">
        <v>2164</v>
      </c>
      <c r="R169" t="s">
        <v>2164</v>
      </c>
      <c r="S169" t="s">
        <v>2164</v>
      </c>
      <c r="T169" t="s">
        <v>2164</v>
      </c>
      <c r="U169" t="s">
        <v>2164</v>
      </c>
      <c r="V169" t="s">
        <v>2164</v>
      </c>
      <c r="W169" t="s">
        <v>2164</v>
      </c>
      <c r="X169" t="s">
        <v>2164</v>
      </c>
      <c r="Y169" t="s">
        <v>10809</v>
      </c>
      <c r="Z169" t="s">
        <v>19501</v>
      </c>
      <c r="AA169" t="s">
        <v>2164</v>
      </c>
      <c r="AB169" t="s">
        <v>2164</v>
      </c>
      <c r="AC169" t="s">
        <v>2164</v>
      </c>
      <c r="AD169" t="str">
        <f>IFERROR(IF(COUNTIF(C169:L169,"Feed Ingredient")&gt;0,INDEX(ani_diet!V:V,MATCH(M169,ani_diet!F:F,0)),""),"")</f>
        <v/>
      </c>
      <c r="AE169" s="130" t="b">
        <f>IF(IFERROR(IF(MATCH("Feed Ingredient", AOM[[#This Row],[L1]:[L10]],0)&gt;0, TRUE, FALSE), FALSE)=TRUE,IFERROR(VLOOKUP(M169, ani_diet!E:E, 1, FALSE), "No Match"),FALSE)</f>
        <v>0</v>
      </c>
    </row>
    <row r="170" spans="1:31" ht="14.5" x14ac:dyDescent="0.35">
      <c r="A170" t="s">
        <v>2164</v>
      </c>
      <c r="B170" t="s">
        <v>2164</v>
      </c>
      <c r="C170" t="s">
        <v>19358</v>
      </c>
      <c r="D170" t="s">
        <v>19505</v>
      </c>
      <c r="E170" t="s">
        <v>19363</v>
      </c>
      <c r="F170" t="s">
        <v>12979</v>
      </c>
      <c r="G170" t="s">
        <v>19518</v>
      </c>
      <c r="H170" t="s">
        <v>2164</v>
      </c>
      <c r="I170" t="s">
        <v>2164</v>
      </c>
      <c r="J170" t="s">
        <v>2164</v>
      </c>
      <c r="K170" t="s">
        <v>2164</v>
      </c>
      <c r="M170" t="str" cm="1">
        <f t="array" ref="M170">LOOKUP(2,1/(C170:L170&lt;&gt;""),C170:L170)</f>
        <v>Other Feed</v>
      </c>
      <c r="N170" t="s">
        <v>2164</v>
      </c>
      <c r="O170" t="s">
        <v>19527</v>
      </c>
      <c r="P170" t="s">
        <v>12985</v>
      </c>
      <c r="Q170" t="s">
        <v>2164</v>
      </c>
      <c r="R170" t="s">
        <v>2164</v>
      </c>
      <c r="S170" t="s">
        <v>2164</v>
      </c>
      <c r="T170" t="s">
        <v>2164</v>
      </c>
      <c r="U170" t="s">
        <v>2164</v>
      </c>
      <c r="V170" t="s">
        <v>2164</v>
      </c>
      <c r="W170" t="s">
        <v>2164</v>
      </c>
      <c r="X170" t="s">
        <v>2164</v>
      </c>
      <c r="Y170" t="s">
        <v>19520</v>
      </c>
      <c r="Z170" t="s">
        <v>19501</v>
      </c>
      <c r="AA170" t="s">
        <v>2164</v>
      </c>
      <c r="AB170" t="s">
        <v>2164</v>
      </c>
      <c r="AC170" t="s">
        <v>2164</v>
      </c>
      <c r="AD170" t="str">
        <f>IFERROR(IF(COUNTIF(C170:L170,"Feed Ingredient")&gt;0,INDEX(ani_diet!V:V,MATCH(M170,ani_diet!F:F,0)),""),"")</f>
        <v/>
      </c>
      <c r="AE170" s="130" t="b">
        <f>IF(IFERROR(IF(MATCH("Feed Ingredient", AOM[[#This Row],[L1]:[L10]],0)&gt;0, TRUE, FALSE), FALSE)=TRUE,IFERROR(VLOOKUP(M170, ani_diet!E:E, 1, FALSE), "No Match"),FALSE)</f>
        <v>0</v>
      </c>
    </row>
    <row r="171" spans="1:31" ht="14.5" x14ac:dyDescent="0.35">
      <c r="A171" t="s">
        <v>2164</v>
      </c>
      <c r="B171" t="s">
        <v>2164</v>
      </c>
      <c r="C171" t="s">
        <v>19358</v>
      </c>
      <c r="D171" t="s">
        <v>19505</v>
      </c>
      <c r="E171" t="s">
        <v>19363</v>
      </c>
      <c r="F171" t="s">
        <v>13026</v>
      </c>
      <c r="G171" t="s">
        <v>2164</v>
      </c>
      <c r="H171" t="s">
        <v>2164</v>
      </c>
      <c r="I171" t="s">
        <v>2164</v>
      </c>
      <c r="J171" t="s">
        <v>2164</v>
      </c>
      <c r="K171" t="s">
        <v>2164</v>
      </c>
      <c r="M171" t="str" cm="1">
        <f t="array" ref="M171">LOOKUP(2,1/(C171:L171&lt;&gt;""),C171:L171)</f>
        <v>Concentrated Feed</v>
      </c>
      <c r="N171" t="s">
        <v>2164</v>
      </c>
      <c r="O171" t="s">
        <v>19528</v>
      </c>
      <c r="P171" t="s">
        <v>2164</v>
      </c>
      <c r="Q171" t="s">
        <v>2164</v>
      </c>
      <c r="R171" t="s">
        <v>2164</v>
      </c>
      <c r="S171" t="s">
        <v>2164</v>
      </c>
      <c r="T171" t="s">
        <v>2164</v>
      </c>
      <c r="U171" t="s">
        <v>2164</v>
      </c>
      <c r="V171" t="s">
        <v>2164</v>
      </c>
      <c r="W171" t="s">
        <v>2164</v>
      </c>
      <c r="X171" t="s">
        <v>2164</v>
      </c>
      <c r="Y171" t="s">
        <v>13025</v>
      </c>
      <c r="Z171" t="s">
        <v>19501</v>
      </c>
      <c r="AA171" t="s">
        <v>2164</v>
      </c>
      <c r="AB171" t="s">
        <v>2164</v>
      </c>
      <c r="AC171" t="s">
        <v>2164</v>
      </c>
      <c r="AD171" t="str">
        <f>IFERROR(IF(COUNTIF(C171:L171,"Feed Ingredient")&gt;0,INDEX(ani_diet!V:V,MATCH(M171,ani_diet!F:F,0)),""),"")</f>
        <v/>
      </c>
      <c r="AE171" s="130" t="b">
        <f>IF(IFERROR(IF(MATCH("Feed Ingredient", AOM[[#This Row],[L1]:[L10]],0)&gt;0, TRUE, FALSE), FALSE)=TRUE,IFERROR(VLOOKUP(M171, ani_diet!E:E, 1, FALSE), "No Match"),FALSE)</f>
        <v>0</v>
      </c>
    </row>
    <row r="172" spans="1:31" ht="14.5" x14ac:dyDescent="0.35">
      <c r="A172" t="s">
        <v>2164</v>
      </c>
      <c r="B172" t="s">
        <v>19529</v>
      </c>
      <c r="C172" t="s">
        <v>19358</v>
      </c>
      <c r="D172" t="s">
        <v>19360</v>
      </c>
      <c r="E172" t="s">
        <v>19530</v>
      </c>
      <c r="F172" t="s">
        <v>2164</v>
      </c>
      <c r="G172" t="s">
        <v>2164</v>
      </c>
      <c r="H172" t="s">
        <v>2164</v>
      </c>
      <c r="I172" t="s">
        <v>2164</v>
      </c>
      <c r="J172" t="s">
        <v>2164</v>
      </c>
      <c r="K172" t="s">
        <v>2164</v>
      </c>
      <c r="M172" t="str" cm="1">
        <f t="array" ref="M172">LOOKUP(2,1/(C172:L172&lt;&gt;""),C172:L172)</f>
        <v>Herd Management</v>
      </c>
      <c r="N172" t="s">
        <v>2164</v>
      </c>
      <c r="O172" t="s">
        <v>19531</v>
      </c>
      <c r="P172" t="s">
        <v>2164</v>
      </c>
      <c r="Q172" t="s">
        <v>2164</v>
      </c>
      <c r="R172" t="s">
        <v>2164</v>
      </c>
      <c r="S172" t="s">
        <v>2164</v>
      </c>
      <c r="T172" t="s">
        <v>2164</v>
      </c>
      <c r="U172" t="s">
        <v>2164</v>
      </c>
      <c r="V172" t="s">
        <v>2164</v>
      </c>
      <c r="W172" t="s">
        <v>2164</v>
      </c>
      <c r="X172" t="s">
        <v>2164</v>
      </c>
      <c r="Y172" t="s">
        <v>10809</v>
      </c>
      <c r="Z172" t="s">
        <v>2164</v>
      </c>
      <c r="AA172" t="s">
        <v>2164</v>
      </c>
      <c r="AB172" t="s">
        <v>2164</v>
      </c>
      <c r="AC172" t="s">
        <v>2164</v>
      </c>
      <c r="AD172" t="str">
        <f>IFERROR(IF(COUNTIF(C172:L172,"Feed Ingredient")&gt;0,INDEX(ani_diet!V:V,MATCH(M172,ani_diet!F:F,0)),""),"")</f>
        <v/>
      </c>
      <c r="AE172" s="130" t="b">
        <f>IF(IFERROR(IF(MATCH("Feed Ingredient", AOM[[#This Row],[L1]:[L10]],0)&gt;0, TRUE, FALSE), FALSE)=TRUE,IFERROR(VLOOKUP(M172, ani_diet!E:E, 1, FALSE), "No Match"),FALSE)</f>
        <v>0</v>
      </c>
    </row>
    <row r="173" spans="1:31" ht="14.5" x14ac:dyDescent="0.35">
      <c r="A173" t="s">
        <v>2164</v>
      </c>
      <c r="B173" t="s">
        <v>19532</v>
      </c>
      <c r="C173" t="s">
        <v>19358</v>
      </c>
      <c r="D173" t="s">
        <v>19360</v>
      </c>
      <c r="E173" t="s">
        <v>19530</v>
      </c>
      <c r="F173" t="s">
        <v>13031</v>
      </c>
      <c r="G173" t="s">
        <v>2164</v>
      </c>
      <c r="H173" t="s">
        <v>2164</v>
      </c>
      <c r="I173" t="s">
        <v>2164</v>
      </c>
      <c r="J173" t="s">
        <v>2164</v>
      </c>
      <c r="K173" t="s">
        <v>2164</v>
      </c>
      <c r="M173" t="str" cm="1">
        <f t="array" ref="M173">LOOKUP(2,1/(C173:L173&lt;&gt;""),C173:L173)</f>
        <v>Genetic Improvement</v>
      </c>
      <c r="N173" t="s">
        <v>19533</v>
      </c>
      <c r="O173" t="s">
        <v>19534</v>
      </c>
      <c r="P173" t="s">
        <v>2164</v>
      </c>
      <c r="Q173" t="s">
        <v>2164</v>
      </c>
      <c r="R173" t="s">
        <v>2164</v>
      </c>
      <c r="S173" t="s">
        <v>19535</v>
      </c>
      <c r="T173" t="s">
        <v>2164</v>
      </c>
      <c r="U173" t="s">
        <v>2164</v>
      </c>
      <c r="V173" t="s">
        <v>2164</v>
      </c>
      <c r="W173" t="s">
        <v>2164</v>
      </c>
      <c r="X173" t="s">
        <v>2164</v>
      </c>
      <c r="Y173" t="s">
        <v>19506</v>
      </c>
      <c r="Z173" t="s">
        <v>2164</v>
      </c>
      <c r="AA173" t="s">
        <v>2164</v>
      </c>
      <c r="AB173" t="s">
        <v>2164</v>
      </c>
      <c r="AC173" t="s">
        <v>2164</v>
      </c>
      <c r="AD173" t="str">
        <f>IFERROR(IF(COUNTIF(C173:L173,"Feed Ingredient")&gt;0,INDEX(ani_diet!V:V,MATCH(M173,ani_diet!F:F,0)),""),"")</f>
        <v/>
      </c>
      <c r="AE173" s="130" t="b">
        <f>IF(IFERROR(IF(MATCH("Feed Ingredient", AOM[[#This Row],[L1]:[L10]],0)&gt;0, TRUE, FALSE), FALSE)=TRUE,IFERROR(VLOOKUP(M173, ani_diet!E:E, 1, FALSE), "No Match"),FALSE)</f>
        <v>0</v>
      </c>
    </row>
    <row r="174" spans="1:31" ht="14.5" x14ac:dyDescent="0.35">
      <c r="A174" t="s">
        <v>2164</v>
      </c>
      <c r="B174" t="s">
        <v>19536</v>
      </c>
      <c r="C174" t="s">
        <v>19358</v>
      </c>
      <c r="D174" t="s">
        <v>19360</v>
      </c>
      <c r="E174" t="s">
        <v>19530</v>
      </c>
      <c r="F174" t="s">
        <v>13031</v>
      </c>
      <c r="G174" t="s">
        <v>13110</v>
      </c>
      <c r="H174" t="s">
        <v>2164</v>
      </c>
      <c r="I174" t="s">
        <v>2164</v>
      </c>
      <c r="J174" t="s">
        <v>2164</v>
      </c>
      <c r="K174" t="s">
        <v>2164</v>
      </c>
      <c r="M174" t="str" cm="1">
        <f t="array" ref="M174">LOOKUP(2,1/(C174:L174&lt;&gt;""),C174:L174)</f>
        <v>Unimproved Breed</v>
      </c>
      <c r="N174" t="s">
        <v>2164</v>
      </c>
      <c r="O174" t="s">
        <v>19537</v>
      </c>
      <c r="P174" t="s">
        <v>13113</v>
      </c>
      <c r="Q174" t="s">
        <v>2164</v>
      </c>
      <c r="R174" t="s">
        <v>2164</v>
      </c>
      <c r="S174" t="s">
        <v>2164</v>
      </c>
      <c r="T174" t="s">
        <v>2164</v>
      </c>
      <c r="U174" t="s">
        <v>2164</v>
      </c>
      <c r="V174" t="s">
        <v>2164</v>
      </c>
      <c r="W174" t="s">
        <v>2164</v>
      </c>
      <c r="X174" t="s">
        <v>2164</v>
      </c>
      <c r="Y174" t="s">
        <v>13109</v>
      </c>
      <c r="Z174" t="s">
        <v>19521</v>
      </c>
      <c r="AA174" t="s">
        <v>2164</v>
      </c>
      <c r="AB174" t="s">
        <v>2164</v>
      </c>
      <c r="AC174" t="s">
        <v>2164</v>
      </c>
      <c r="AD174" t="str">
        <f>IFERROR(IF(COUNTIF(C174:L174,"Feed Ingredient")&gt;0,INDEX(ani_diet!V:V,MATCH(M174,ani_diet!F:F,0)),""),"")</f>
        <v/>
      </c>
      <c r="AE174" s="130" t="b">
        <f>IF(IFERROR(IF(MATCH("Feed Ingredient", AOM[[#This Row],[L1]:[L10]],0)&gt;0, TRUE, FALSE), FALSE)=TRUE,IFERROR(VLOOKUP(M174, ani_diet!E:E, 1, FALSE), "No Match"),FALSE)</f>
        <v>0</v>
      </c>
    </row>
    <row r="175" spans="1:31" ht="14.5" x14ac:dyDescent="0.35">
      <c r="A175" t="s">
        <v>2164</v>
      </c>
      <c r="B175" t="s">
        <v>19538</v>
      </c>
      <c r="C175" t="s">
        <v>19358</v>
      </c>
      <c r="D175" t="s">
        <v>19360</v>
      </c>
      <c r="E175" t="s">
        <v>19530</v>
      </c>
      <c r="F175" t="s">
        <v>13031</v>
      </c>
      <c r="G175" t="s">
        <v>13033</v>
      </c>
      <c r="H175" t="s">
        <v>2164</v>
      </c>
      <c r="I175" t="s">
        <v>2164</v>
      </c>
      <c r="J175" t="s">
        <v>2164</v>
      </c>
      <c r="K175" t="s">
        <v>2164</v>
      </c>
      <c r="M175" t="str" cm="1">
        <f t="array" ref="M175">LOOKUP(2,1/(C175:L175&lt;&gt;""),C175:L175)</f>
        <v>Improved Breeds</v>
      </c>
      <c r="N175" t="s">
        <v>2164</v>
      </c>
      <c r="O175" t="s">
        <v>13036</v>
      </c>
      <c r="P175" t="s">
        <v>2164</v>
      </c>
      <c r="Q175" t="s">
        <v>2164</v>
      </c>
      <c r="R175" t="s">
        <v>18902</v>
      </c>
      <c r="S175" t="s">
        <v>2164</v>
      </c>
      <c r="T175" t="s">
        <v>2164</v>
      </c>
      <c r="U175" t="s">
        <v>2164</v>
      </c>
      <c r="V175" t="s">
        <v>2164</v>
      </c>
      <c r="W175" t="s">
        <v>2164</v>
      </c>
      <c r="X175" t="s">
        <v>2164</v>
      </c>
      <c r="Y175" t="s">
        <v>9464</v>
      </c>
      <c r="Z175" t="s">
        <v>19501</v>
      </c>
      <c r="AA175" t="s">
        <v>2164</v>
      </c>
      <c r="AB175" t="s">
        <v>2164</v>
      </c>
      <c r="AC175" t="s">
        <v>2164</v>
      </c>
      <c r="AD175" t="str">
        <f>IFERROR(IF(COUNTIF(C175:L175,"Feed Ingredient")&gt;0,INDEX(ani_diet!V:V,MATCH(M175,ani_diet!F:F,0)),""),"")</f>
        <v/>
      </c>
      <c r="AE175" s="130" t="b">
        <f>IF(IFERROR(IF(MATCH("Feed Ingredient", AOM[[#This Row],[L1]:[L10]],0)&gt;0, TRUE, FALSE), FALSE)=TRUE,IFERROR(VLOOKUP(M175, ani_diet!E:E, 1, FALSE), "No Match"),FALSE)</f>
        <v>0</v>
      </c>
    </row>
    <row r="176" spans="1:31" ht="14.5" x14ac:dyDescent="0.35">
      <c r="A176" t="s">
        <v>2164</v>
      </c>
      <c r="B176" t="s">
        <v>19539</v>
      </c>
      <c r="C176" t="s">
        <v>19358</v>
      </c>
      <c r="D176" t="s">
        <v>19360</v>
      </c>
      <c r="E176" t="s">
        <v>19530</v>
      </c>
      <c r="F176" t="s">
        <v>13031</v>
      </c>
      <c r="G176" t="s">
        <v>13037</v>
      </c>
      <c r="H176" t="s">
        <v>2164</v>
      </c>
      <c r="I176" t="s">
        <v>2164</v>
      </c>
      <c r="J176" t="s">
        <v>2164</v>
      </c>
      <c r="K176" t="s">
        <v>2164</v>
      </c>
      <c r="M176" t="str" cm="1">
        <f t="array" ref="M176">LOOKUP(2,1/(C176:L176&lt;&gt;""),C176:L176)</f>
        <v>Hybridization or Cross Breeding</v>
      </c>
      <c r="N176" t="s">
        <v>2164</v>
      </c>
      <c r="O176" t="s">
        <v>19540</v>
      </c>
      <c r="P176" t="s">
        <v>2164</v>
      </c>
      <c r="Q176" t="s">
        <v>2164</v>
      </c>
      <c r="R176" t="s">
        <v>18902</v>
      </c>
      <c r="S176" t="s">
        <v>19541</v>
      </c>
      <c r="T176" t="s">
        <v>2164</v>
      </c>
      <c r="U176" t="s">
        <v>2164</v>
      </c>
      <c r="V176" t="s">
        <v>2164</v>
      </c>
      <c r="W176" t="s">
        <v>2164</v>
      </c>
      <c r="X176" t="s">
        <v>2164</v>
      </c>
      <c r="Y176" t="s">
        <v>9477</v>
      </c>
      <c r="Z176" t="s">
        <v>19501</v>
      </c>
      <c r="AA176" t="s">
        <v>2164</v>
      </c>
      <c r="AB176" t="s">
        <v>2164</v>
      </c>
      <c r="AC176" t="s">
        <v>2164</v>
      </c>
      <c r="AD176" t="str">
        <f>IFERROR(IF(COUNTIF(C176:L176,"Feed Ingredient")&gt;0,INDEX(ani_diet!V:V,MATCH(M176,ani_diet!F:F,0)),""),"")</f>
        <v/>
      </c>
      <c r="AE176" s="130" t="b">
        <f>IF(IFERROR(IF(MATCH("Feed Ingredient", AOM[[#This Row],[L1]:[L10]],0)&gt;0, TRUE, FALSE), FALSE)=TRUE,IFERROR(VLOOKUP(M176, ani_diet!E:E, 1, FALSE), "No Match"),FALSE)</f>
        <v>0</v>
      </c>
    </row>
    <row r="177" spans="1:31" ht="14.5" x14ac:dyDescent="0.35">
      <c r="A177" t="s">
        <v>2164</v>
      </c>
      <c r="B177" t="s">
        <v>19542</v>
      </c>
      <c r="C177" t="s">
        <v>19358</v>
      </c>
      <c r="D177" t="s">
        <v>19360</v>
      </c>
      <c r="E177" t="s">
        <v>19530</v>
      </c>
      <c r="F177" t="s">
        <v>13031</v>
      </c>
      <c r="G177" t="s">
        <v>13033</v>
      </c>
      <c r="H177" t="s">
        <v>13339</v>
      </c>
      <c r="I177" t="s">
        <v>2164</v>
      </c>
      <c r="J177" t="s">
        <v>2164</v>
      </c>
      <c r="K177" t="s">
        <v>2164</v>
      </c>
      <c r="M177" t="str" cm="1">
        <f t="array" ref="M177">LOOKUP(2,1/(C177:L177&lt;&gt;""),C177:L177)</f>
        <v>Heat Tolerance</v>
      </c>
      <c r="N177" t="s">
        <v>2164</v>
      </c>
      <c r="O177" t="s">
        <v>19543</v>
      </c>
      <c r="P177" t="s">
        <v>2164</v>
      </c>
      <c r="Q177" t="s">
        <v>2164</v>
      </c>
      <c r="R177" t="s">
        <v>18902</v>
      </c>
      <c r="S177" t="s">
        <v>2164</v>
      </c>
      <c r="T177" t="s">
        <v>2164</v>
      </c>
      <c r="U177" t="s">
        <v>2164</v>
      </c>
      <c r="V177" t="s">
        <v>2164</v>
      </c>
      <c r="W177" t="s">
        <v>2164</v>
      </c>
      <c r="X177" t="s">
        <v>2164</v>
      </c>
      <c r="Y177" t="s">
        <v>10809</v>
      </c>
      <c r="Z177" t="s">
        <v>19501</v>
      </c>
      <c r="AA177" t="s">
        <v>2164</v>
      </c>
      <c r="AB177" t="s">
        <v>2164</v>
      </c>
      <c r="AC177" t="s">
        <v>2164</v>
      </c>
      <c r="AD177" t="str">
        <f>IFERROR(IF(COUNTIF(C177:L177,"Feed Ingredient")&gt;0,INDEX(ani_diet!V:V,MATCH(M177,ani_diet!F:F,0)),""),"")</f>
        <v/>
      </c>
      <c r="AE177" s="130" t="b">
        <f>IF(IFERROR(IF(MATCH("Feed Ingredient", AOM[[#This Row],[L1]:[L10]],0)&gt;0, TRUE, FALSE), FALSE)=TRUE,IFERROR(VLOOKUP(M177, ani_diet!E:E, 1, FALSE), "No Match"),FALSE)</f>
        <v>0</v>
      </c>
    </row>
    <row r="178" spans="1:31" ht="14.5" x14ac:dyDescent="0.35">
      <c r="A178" t="s">
        <v>2164</v>
      </c>
      <c r="B178" t="s">
        <v>19544</v>
      </c>
      <c r="C178" t="s">
        <v>19358</v>
      </c>
      <c r="D178" t="s">
        <v>19360</v>
      </c>
      <c r="E178" t="s">
        <v>2034</v>
      </c>
      <c r="F178" t="s">
        <v>2164</v>
      </c>
      <c r="G178" t="s">
        <v>2164</v>
      </c>
      <c r="H178" t="s">
        <v>2164</v>
      </c>
      <c r="I178" t="s">
        <v>2164</v>
      </c>
      <c r="J178" t="s">
        <v>2164</v>
      </c>
      <c r="K178" t="s">
        <v>2164</v>
      </c>
      <c r="M178" t="str" cm="1">
        <f t="array" ref="M178">LOOKUP(2,1/(C178:L178&lt;&gt;""),C178:L178)</f>
        <v>Manure Management</v>
      </c>
      <c r="N178" t="s">
        <v>2164</v>
      </c>
      <c r="O178" t="s">
        <v>19545</v>
      </c>
      <c r="P178" t="s">
        <v>2164</v>
      </c>
      <c r="Q178" t="s">
        <v>2164</v>
      </c>
      <c r="R178" t="s">
        <v>2164</v>
      </c>
      <c r="S178" t="s">
        <v>2164</v>
      </c>
      <c r="T178" t="s">
        <v>2164</v>
      </c>
      <c r="U178" t="s">
        <v>2164</v>
      </c>
      <c r="V178" t="s">
        <v>2164</v>
      </c>
      <c r="W178" t="s">
        <v>2164</v>
      </c>
      <c r="X178" t="s">
        <v>2164</v>
      </c>
      <c r="Y178" t="s">
        <v>19506</v>
      </c>
      <c r="Z178" t="s">
        <v>2164</v>
      </c>
      <c r="AA178" t="s">
        <v>2164</v>
      </c>
      <c r="AB178" t="s">
        <v>2164</v>
      </c>
      <c r="AC178" t="s">
        <v>2164</v>
      </c>
      <c r="AD178" t="str">
        <f>IFERROR(IF(COUNTIF(C178:L178,"Feed Ingredient")&gt;0,INDEX(ani_diet!V:V,MATCH(M178,ani_diet!F:F,0)),""),"")</f>
        <v/>
      </c>
      <c r="AE178" s="130" t="b">
        <f>IF(IFERROR(IF(MATCH("Feed Ingredient", AOM[[#This Row],[L1]:[L10]],0)&gt;0, TRUE, FALSE), FALSE)=TRUE,IFERROR(VLOOKUP(M178, ani_diet!E:E, 1, FALSE), "No Match"),FALSE)</f>
        <v>0</v>
      </c>
    </row>
    <row r="179" spans="1:31" ht="14.5" x14ac:dyDescent="0.35">
      <c r="A179" t="s">
        <v>2164</v>
      </c>
      <c r="B179" t="s">
        <v>19546</v>
      </c>
      <c r="C179" t="s">
        <v>19358</v>
      </c>
      <c r="D179" t="s">
        <v>19360</v>
      </c>
      <c r="E179" t="s">
        <v>2034</v>
      </c>
      <c r="F179" t="s">
        <v>13100</v>
      </c>
      <c r="G179" t="s">
        <v>2164</v>
      </c>
      <c r="H179" t="s">
        <v>2164</v>
      </c>
      <c r="I179" t="s">
        <v>2164</v>
      </c>
      <c r="J179" t="s">
        <v>2164</v>
      </c>
      <c r="K179" t="s">
        <v>2164</v>
      </c>
      <c r="M179" t="str" cm="1">
        <f t="array" ref="M179">LOOKUP(2,1/(C179:L179&lt;&gt;""),C179:L179)</f>
        <v>Conventional Manure Handling</v>
      </c>
      <c r="N179" t="s">
        <v>2164</v>
      </c>
      <c r="O179" t="s">
        <v>13102</v>
      </c>
      <c r="P179" t="s">
        <v>2164</v>
      </c>
      <c r="Q179" t="s">
        <v>2164</v>
      </c>
      <c r="R179" t="s">
        <v>2164</v>
      </c>
      <c r="S179" t="s">
        <v>2164</v>
      </c>
      <c r="T179" t="s">
        <v>2164</v>
      </c>
      <c r="U179" t="s">
        <v>2164</v>
      </c>
      <c r="V179" t="s">
        <v>2164</v>
      </c>
      <c r="W179" t="s">
        <v>2164</v>
      </c>
      <c r="X179" t="s">
        <v>2164</v>
      </c>
      <c r="Y179" t="s">
        <v>13099</v>
      </c>
      <c r="Z179" t="s">
        <v>19521</v>
      </c>
      <c r="AA179" t="s">
        <v>2164</v>
      </c>
      <c r="AB179" t="s">
        <v>2164</v>
      </c>
      <c r="AC179" t="s">
        <v>2164</v>
      </c>
      <c r="AD179" t="str">
        <f>IFERROR(IF(COUNTIF(C179:L179,"Feed Ingredient")&gt;0,INDEX(ani_diet!V:V,MATCH(M179,ani_diet!F:F,0)),""),"")</f>
        <v/>
      </c>
      <c r="AE179" s="130" t="b">
        <f>IF(IFERROR(IF(MATCH("Feed Ingredient", AOM[[#This Row],[L1]:[L10]],0)&gt;0, TRUE, FALSE), FALSE)=TRUE,IFERROR(VLOOKUP(M179, ani_diet!E:E, 1, FALSE), "No Match"),FALSE)</f>
        <v>0</v>
      </c>
    </row>
    <row r="180" spans="1:31" ht="14.5" x14ac:dyDescent="0.35">
      <c r="A180" t="s">
        <v>2164</v>
      </c>
      <c r="B180" t="s">
        <v>19547</v>
      </c>
      <c r="C180" t="s">
        <v>19358</v>
      </c>
      <c r="D180" t="s">
        <v>19360</v>
      </c>
      <c r="E180" t="s">
        <v>2034</v>
      </c>
      <c r="F180" t="s">
        <v>13043</v>
      </c>
      <c r="G180" t="s">
        <v>2164</v>
      </c>
      <c r="H180" t="s">
        <v>2164</v>
      </c>
      <c r="I180" t="s">
        <v>2164</v>
      </c>
      <c r="J180" t="s">
        <v>2164</v>
      </c>
      <c r="K180" t="s">
        <v>2164</v>
      </c>
      <c r="M180" t="str" cm="1">
        <f t="array" ref="M180">LOOKUP(2,1/(C180:L180&lt;&gt;""),C180:L180)</f>
        <v>Manure Collection</v>
      </c>
      <c r="N180" t="s">
        <v>2164</v>
      </c>
      <c r="O180" t="s">
        <v>19548</v>
      </c>
      <c r="P180" t="s">
        <v>2164</v>
      </c>
      <c r="Q180" t="s">
        <v>2164</v>
      </c>
      <c r="R180" t="s">
        <v>2164</v>
      </c>
      <c r="S180" t="s">
        <v>2164</v>
      </c>
      <c r="T180" t="s">
        <v>2164</v>
      </c>
      <c r="U180" t="s">
        <v>2164</v>
      </c>
      <c r="V180" t="s">
        <v>2164</v>
      </c>
      <c r="W180" t="s">
        <v>2164</v>
      </c>
      <c r="X180" t="s">
        <v>2164</v>
      </c>
      <c r="Y180" t="s">
        <v>9497</v>
      </c>
      <c r="Z180" t="s">
        <v>19501</v>
      </c>
      <c r="AA180" t="s">
        <v>2164</v>
      </c>
      <c r="AB180" t="s">
        <v>2164</v>
      </c>
      <c r="AC180" t="s">
        <v>2164</v>
      </c>
      <c r="AD180" t="str">
        <f>IFERROR(IF(COUNTIF(C180:L180,"Feed Ingredient")&gt;0,INDEX(ani_diet!V:V,MATCH(M180,ani_diet!F:F,0)),""),"")</f>
        <v/>
      </c>
      <c r="AE180" s="130" t="b">
        <f>IF(IFERROR(IF(MATCH("Feed Ingredient", AOM[[#This Row],[L1]:[L10]],0)&gt;0, TRUE, FALSE), FALSE)=TRUE,IFERROR(VLOOKUP(M180, ani_diet!E:E, 1, FALSE), "No Match"),FALSE)</f>
        <v>0</v>
      </c>
    </row>
    <row r="181" spans="1:31" ht="14.5" x14ac:dyDescent="0.35">
      <c r="A181" t="s">
        <v>2164</v>
      </c>
      <c r="B181" t="s">
        <v>19549</v>
      </c>
      <c r="C181" t="s">
        <v>19358</v>
      </c>
      <c r="D181" t="s">
        <v>19360</v>
      </c>
      <c r="E181" t="s">
        <v>2034</v>
      </c>
      <c r="F181" t="s">
        <v>13047</v>
      </c>
      <c r="G181" t="s">
        <v>2164</v>
      </c>
      <c r="H181" t="s">
        <v>2164</v>
      </c>
      <c r="I181" t="s">
        <v>2164</v>
      </c>
      <c r="J181" t="s">
        <v>2164</v>
      </c>
      <c r="K181" t="s">
        <v>2164</v>
      </c>
      <c r="M181" t="str" cm="1">
        <f t="array" ref="M181">LOOKUP(2,1/(C181:L181&lt;&gt;""),C181:L181)</f>
        <v>Manure Storage</v>
      </c>
      <c r="N181" t="s">
        <v>2164</v>
      </c>
      <c r="O181" t="s">
        <v>19550</v>
      </c>
      <c r="P181" t="s">
        <v>2164</v>
      </c>
      <c r="Q181" t="s">
        <v>2164</v>
      </c>
      <c r="R181" t="s">
        <v>2164</v>
      </c>
      <c r="S181" t="s">
        <v>2164</v>
      </c>
      <c r="T181" t="s">
        <v>2164</v>
      </c>
      <c r="U181" t="s">
        <v>2164</v>
      </c>
      <c r="V181" t="s">
        <v>2164</v>
      </c>
      <c r="W181" t="s">
        <v>2164</v>
      </c>
      <c r="X181" t="s">
        <v>2164</v>
      </c>
      <c r="Y181" t="s">
        <v>9503</v>
      </c>
      <c r="Z181" t="s">
        <v>19501</v>
      </c>
      <c r="AA181" t="s">
        <v>2164</v>
      </c>
      <c r="AB181" t="s">
        <v>2164</v>
      </c>
      <c r="AC181" t="s">
        <v>2164</v>
      </c>
      <c r="AD181" t="str">
        <f>IFERROR(IF(COUNTIF(C181:L181,"Feed Ingredient")&gt;0,INDEX(ani_diet!V:V,MATCH(M181,ani_diet!F:F,0)),""),"")</f>
        <v/>
      </c>
      <c r="AE181" s="130" t="b">
        <f>IF(IFERROR(IF(MATCH("Feed Ingredient", AOM[[#This Row],[L1]:[L10]],0)&gt;0, TRUE, FALSE), FALSE)=TRUE,IFERROR(VLOOKUP(M181, ani_diet!E:E, 1, FALSE), "No Match"),FALSE)</f>
        <v>0</v>
      </c>
    </row>
    <row r="182" spans="1:31" ht="14.5" x14ac:dyDescent="0.35">
      <c r="A182" t="s">
        <v>2164</v>
      </c>
      <c r="B182" t="s">
        <v>19551</v>
      </c>
      <c r="C182" t="s">
        <v>19358</v>
      </c>
      <c r="D182" t="s">
        <v>19360</v>
      </c>
      <c r="E182" t="s">
        <v>2034</v>
      </c>
      <c r="F182" t="s">
        <v>13051</v>
      </c>
      <c r="G182" t="s">
        <v>2164</v>
      </c>
      <c r="H182" t="s">
        <v>2164</v>
      </c>
      <c r="I182" t="s">
        <v>2164</v>
      </c>
      <c r="J182" t="s">
        <v>2164</v>
      </c>
      <c r="K182" t="s">
        <v>2164</v>
      </c>
      <c r="M182" t="str" cm="1">
        <f t="array" ref="M182">LOOKUP(2,1/(C182:L182&lt;&gt;""),C182:L182)</f>
        <v>Manure Treatment</v>
      </c>
      <c r="N182" t="s">
        <v>2164</v>
      </c>
      <c r="O182" t="s">
        <v>13054</v>
      </c>
      <c r="P182" t="s">
        <v>2164</v>
      </c>
      <c r="Q182" t="s">
        <v>2164</v>
      </c>
      <c r="R182" t="s">
        <v>2164</v>
      </c>
      <c r="S182" t="s">
        <v>2164</v>
      </c>
      <c r="T182" t="s">
        <v>2164</v>
      </c>
      <c r="U182" t="s">
        <v>2164</v>
      </c>
      <c r="V182" t="s">
        <v>2164</v>
      </c>
      <c r="W182" t="s">
        <v>2164</v>
      </c>
      <c r="X182" t="s">
        <v>2164</v>
      </c>
      <c r="Y182" t="s">
        <v>9451</v>
      </c>
      <c r="Z182" t="s">
        <v>19501</v>
      </c>
      <c r="AA182" t="s">
        <v>2164</v>
      </c>
      <c r="AB182" t="s">
        <v>2164</v>
      </c>
      <c r="AC182" t="s">
        <v>2164</v>
      </c>
      <c r="AD182" t="str">
        <f>IFERROR(IF(COUNTIF(C182:L182,"Feed Ingredient")&gt;0,INDEX(ani_diet!V:V,MATCH(M182,ani_diet!F:F,0)),""),"")</f>
        <v/>
      </c>
      <c r="AE182" s="130" t="b">
        <f>IF(IFERROR(IF(MATCH("Feed Ingredient", AOM[[#This Row],[L1]:[L10]],0)&gt;0, TRUE, FALSE), FALSE)=TRUE,IFERROR(VLOOKUP(M182, ani_diet!E:E, 1, FALSE), "No Match"),FALSE)</f>
        <v>0</v>
      </c>
    </row>
    <row r="183" spans="1:31" ht="14.5" x14ac:dyDescent="0.35">
      <c r="A183" t="s">
        <v>2164</v>
      </c>
      <c r="B183" t="s">
        <v>19552</v>
      </c>
      <c r="C183" t="s">
        <v>19358</v>
      </c>
      <c r="D183" t="s">
        <v>19360</v>
      </c>
      <c r="E183" t="s">
        <v>2044</v>
      </c>
      <c r="F183" t="s">
        <v>13104</v>
      </c>
      <c r="G183" t="s">
        <v>2164</v>
      </c>
      <c r="H183" t="s">
        <v>2164</v>
      </c>
      <c r="I183" t="s">
        <v>2164</v>
      </c>
      <c r="J183" t="s">
        <v>2164</v>
      </c>
      <c r="K183" t="s">
        <v>2164</v>
      </c>
      <c r="M183" t="str" cm="1">
        <f t="array" ref="M183">LOOKUP(2,1/(C183:L183&lt;&gt;""),C183:L183)</f>
        <v>Conventional Pasture Management</v>
      </c>
      <c r="N183" t="s">
        <v>2164</v>
      </c>
      <c r="O183" t="s">
        <v>13107</v>
      </c>
      <c r="P183" t="s">
        <v>2164</v>
      </c>
      <c r="Q183" t="s">
        <v>2164</v>
      </c>
      <c r="R183" t="s">
        <v>2164</v>
      </c>
      <c r="S183" t="s">
        <v>2164</v>
      </c>
      <c r="T183" t="s">
        <v>2164</v>
      </c>
      <c r="U183" t="s">
        <v>2164</v>
      </c>
      <c r="V183" t="s">
        <v>2164</v>
      </c>
      <c r="W183" t="s">
        <v>2164</v>
      </c>
      <c r="X183" t="s">
        <v>2164</v>
      </c>
      <c r="Y183" t="s">
        <v>10263</v>
      </c>
      <c r="Z183" t="s">
        <v>19521</v>
      </c>
      <c r="AA183" t="s">
        <v>2164</v>
      </c>
      <c r="AB183" t="s">
        <v>2164</v>
      </c>
      <c r="AC183" t="s">
        <v>2164</v>
      </c>
      <c r="AD183" t="str">
        <f>IFERROR(IF(COUNTIF(C183:L183,"Feed Ingredient")&gt;0,INDEX(ani_diet!V:V,MATCH(M183,ani_diet!F:F,0)),""),"")</f>
        <v/>
      </c>
      <c r="AE183" s="130" t="b">
        <f>IF(IFERROR(IF(MATCH("Feed Ingredient", AOM[[#This Row],[L1]:[L10]],0)&gt;0, TRUE, FALSE), FALSE)=TRUE,IFERROR(VLOOKUP(M183, ani_diet!E:E, 1, FALSE), "No Match"),FALSE)</f>
        <v>0</v>
      </c>
    </row>
    <row r="184" spans="1:31" ht="14.5" x14ac:dyDescent="0.35">
      <c r="A184" t="s">
        <v>2164</v>
      </c>
      <c r="B184" t="s">
        <v>19553</v>
      </c>
      <c r="C184" t="s">
        <v>19358</v>
      </c>
      <c r="D184" t="s">
        <v>19360</v>
      </c>
      <c r="E184" t="s">
        <v>2044</v>
      </c>
      <c r="F184" t="s">
        <v>13073</v>
      </c>
      <c r="G184" t="s">
        <v>13057</v>
      </c>
      <c r="H184" t="s">
        <v>2164</v>
      </c>
      <c r="I184" t="s">
        <v>2164</v>
      </c>
      <c r="J184" t="s">
        <v>2164</v>
      </c>
      <c r="K184" t="s">
        <v>2164</v>
      </c>
      <c r="M184" t="str" cm="1">
        <f t="array" ref="M184">LOOKUP(2,1/(C184:L184&lt;&gt;""),C184:L184)</f>
        <v>Rotational Grazing</v>
      </c>
      <c r="N184" t="s">
        <v>2164</v>
      </c>
      <c r="O184" t="s">
        <v>13060</v>
      </c>
      <c r="P184" t="s">
        <v>2164</v>
      </c>
      <c r="Q184" t="s">
        <v>2164</v>
      </c>
      <c r="R184" t="s">
        <v>2164</v>
      </c>
      <c r="S184" t="s">
        <v>2164</v>
      </c>
      <c r="T184" t="s">
        <v>2164</v>
      </c>
      <c r="U184" t="s">
        <v>2164</v>
      </c>
      <c r="V184" t="s">
        <v>2164</v>
      </c>
      <c r="W184" t="s">
        <v>2164</v>
      </c>
      <c r="X184" t="s">
        <v>2164</v>
      </c>
      <c r="Y184" t="s">
        <v>9456</v>
      </c>
      <c r="Z184" t="s">
        <v>19501</v>
      </c>
      <c r="AA184" t="s">
        <v>2164</v>
      </c>
      <c r="AB184" t="s">
        <v>2164</v>
      </c>
      <c r="AC184" t="s">
        <v>2164</v>
      </c>
      <c r="AD184" t="str">
        <f>IFERROR(IF(COUNTIF(C184:L184,"Feed Ingredient")&gt;0,INDEX(ani_diet!V:V,MATCH(M184,ani_diet!F:F,0)),""),"")</f>
        <v/>
      </c>
      <c r="AE184" s="130" t="b">
        <f>IF(IFERROR(IF(MATCH("Feed Ingredient", AOM[[#This Row],[L1]:[L10]],0)&gt;0, TRUE, FALSE), FALSE)=TRUE,IFERROR(VLOOKUP(M184, ani_diet!E:E, 1, FALSE), "No Match"),FALSE)</f>
        <v>0</v>
      </c>
    </row>
    <row r="185" spans="1:31" ht="14.5" x14ac:dyDescent="0.35">
      <c r="A185" t="s">
        <v>2164</v>
      </c>
      <c r="B185" t="s">
        <v>19554</v>
      </c>
      <c r="C185" t="s">
        <v>19358</v>
      </c>
      <c r="D185" t="s">
        <v>19360</v>
      </c>
      <c r="E185" t="s">
        <v>2044</v>
      </c>
      <c r="F185" t="s">
        <v>19555</v>
      </c>
      <c r="G185" t="s">
        <v>2164</v>
      </c>
      <c r="H185" t="s">
        <v>2164</v>
      </c>
      <c r="I185" t="s">
        <v>2164</v>
      </c>
      <c r="J185" t="s">
        <v>2164</v>
      </c>
      <c r="K185" t="s">
        <v>2164</v>
      </c>
      <c r="M185" t="str" cm="1">
        <f t="array" ref="M185">LOOKUP(2,1/(C185:L185&lt;&gt;""),C185:L185)</f>
        <v>Improved Pasture</v>
      </c>
      <c r="N185" t="s">
        <v>2164</v>
      </c>
      <c r="O185" t="s">
        <v>2164</v>
      </c>
      <c r="P185" t="s">
        <v>2164</v>
      </c>
      <c r="Q185" t="s">
        <v>2164</v>
      </c>
      <c r="R185" t="s">
        <v>2164</v>
      </c>
      <c r="S185" t="s">
        <v>2164</v>
      </c>
      <c r="T185" t="s">
        <v>2164</v>
      </c>
      <c r="U185" t="s">
        <v>2164</v>
      </c>
      <c r="V185" t="s">
        <v>2164</v>
      </c>
      <c r="W185" t="s">
        <v>2164</v>
      </c>
      <c r="X185" t="s">
        <v>2164</v>
      </c>
      <c r="Y185" t="s">
        <v>19506</v>
      </c>
      <c r="Z185" t="s">
        <v>2164</v>
      </c>
      <c r="AA185" t="s">
        <v>2164</v>
      </c>
      <c r="AB185" t="s">
        <v>2164</v>
      </c>
      <c r="AC185" t="s">
        <v>2164</v>
      </c>
      <c r="AD185" t="str">
        <f>IFERROR(IF(COUNTIF(C185:L185,"Feed Ingredient")&gt;0,INDEX(ani_diet!V:V,MATCH(M185,ani_diet!F:F,0)),""),"")</f>
        <v/>
      </c>
      <c r="AE185" s="130" t="b">
        <f>IF(IFERROR(IF(MATCH("Feed Ingredient", AOM[[#This Row],[L1]:[L10]],0)&gt;0, TRUE, FALSE), FALSE)=TRUE,IFERROR(VLOOKUP(M185, ani_diet!E:E, 1, FALSE), "No Match"),FALSE)</f>
        <v>0</v>
      </c>
    </row>
    <row r="186" spans="1:31" ht="14.5" x14ac:dyDescent="0.35">
      <c r="A186" t="s">
        <v>2164</v>
      </c>
      <c r="B186" t="s">
        <v>19556</v>
      </c>
      <c r="C186" t="s">
        <v>19358</v>
      </c>
      <c r="D186" t="s">
        <v>19360</v>
      </c>
      <c r="E186" t="s">
        <v>2044</v>
      </c>
      <c r="F186" t="s">
        <v>19555</v>
      </c>
      <c r="G186" t="s">
        <v>10147</v>
      </c>
      <c r="H186" t="s">
        <v>2164</v>
      </c>
      <c r="I186" t="s">
        <v>2164</v>
      </c>
      <c r="J186" t="s">
        <v>2164</v>
      </c>
      <c r="K186" t="s">
        <v>2164</v>
      </c>
      <c r="M186" t="str" cm="1">
        <f t="array" ref="M186">LOOKUP(2,1/(C186:L186&lt;&gt;""),C186:L186)</f>
        <v>Legumes</v>
      </c>
      <c r="N186" t="s">
        <v>2164</v>
      </c>
      <c r="O186" t="s">
        <v>13065</v>
      </c>
      <c r="P186" t="s">
        <v>2164</v>
      </c>
      <c r="Q186" t="s">
        <v>2164</v>
      </c>
      <c r="R186" t="s">
        <v>2164</v>
      </c>
      <c r="S186" t="s">
        <v>2164</v>
      </c>
      <c r="T186" t="s">
        <v>2164</v>
      </c>
      <c r="U186" t="s">
        <v>2164</v>
      </c>
      <c r="V186" t="s">
        <v>2164</v>
      </c>
      <c r="W186" t="s">
        <v>2164</v>
      </c>
      <c r="X186" t="s">
        <v>2164</v>
      </c>
      <c r="Y186" t="s">
        <v>9490</v>
      </c>
      <c r="Z186" t="s">
        <v>19501</v>
      </c>
      <c r="AA186" t="s">
        <v>2164</v>
      </c>
      <c r="AB186" t="s">
        <v>2164</v>
      </c>
      <c r="AC186" t="s">
        <v>2164</v>
      </c>
      <c r="AD186" t="str">
        <f>IFERROR(IF(COUNTIF(C186:L186,"Feed Ingredient")&gt;0,INDEX(ani_diet!V:V,MATCH(M186,ani_diet!F:F,0)),""),"")</f>
        <v/>
      </c>
      <c r="AE186" s="130" t="b">
        <f>IF(IFERROR(IF(MATCH("Feed Ingredient", AOM[[#This Row],[L1]:[L10]],0)&gt;0, TRUE, FALSE), FALSE)=TRUE,IFERROR(VLOOKUP(M186, ani_diet!E:E, 1, FALSE), "No Match"),FALSE)</f>
        <v>0</v>
      </c>
    </row>
    <row r="187" spans="1:31" ht="14.5" x14ac:dyDescent="0.35">
      <c r="A187" t="s">
        <v>2164</v>
      </c>
      <c r="B187" t="s">
        <v>19557</v>
      </c>
      <c r="C187" t="s">
        <v>19358</v>
      </c>
      <c r="D187" t="s">
        <v>19360</v>
      </c>
      <c r="E187" t="s">
        <v>2044</v>
      </c>
      <c r="F187" t="s">
        <v>19555</v>
      </c>
      <c r="G187" t="s">
        <v>19558</v>
      </c>
      <c r="H187" t="s">
        <v>2164</v>
      </c>
      <c r="I187" t="s">
        <v>2164</v>
      </c>
      <c r="J187" t="s">
        <v>2164</v>
      </c>
      <c r="K187" t="s">
        <v>2164</v>
      </c>
      <c r="M187" t="str" cm="1">
        <f t="array" ref="M187">LOOKUP(2,1/(C187:L187&lt;&gt;""),C187:L187)</f>
        <v>Grasses</v>
      </c>
      <c r="N187" t="s">
        <v>2164</v>
      </c>
      <c r="O187" t="s">
        <v>13071</v>
      </c>
      <c r="P187" t="s">
        <v>2164</v>
      </c>
      <c r="Q187" t="s">
        <v>2164</v>
      </c>
      <c r="R187" t="s">
        <v>2164</v>
      </c>
      <c r="S187" t="s">
        <v>2164</v>
      </c>
      <c r="T187" t="s">
        <v>2164</v>
      </c>
      <c r="U187" t="s">
        <v>2164</v>
      </c>
      <c r="V187" t="s">
        <v>2164</v>
      </c>
      <c r="W187" t="s">
        <v>2164</v>
      </c>
      <c r="X187" t="s">
        <v>2164</v>
      </c>
      <c r="Y187" t="s">
        <v>13067</v>
      </c>
      <c r="Z187" t="s">
        <v>19501</v>
      </c>
      <c r="AA187" t="s">
        <v>2164</v>
      </c>
      <c r="AB187" t="s">
        <v>2164</v>
      </c>
      <c r="AC187" t="s">
        <v>2164</v>
      </c>
      <c r="AD187" t="str">
        <f>IFERROR(IF(COUNTIF(C187:L187,"Feed Ingredient")&gt;0,INDEX(ani_diet!V:V,MATCH(M187,ani_diet!F:F,0)),""),"")</f>
        <v/>
      </c>
      <c r="AE187" s="130" t="b">
        <f>IF(IFERROR(IF(MATCH("Feed Ingredient", AOM[[#This Row],[L1]:[L10]],0)&gt;0, TRUE, FALSE), FALSE)=TRUE,IFERROR(VLOOKUP(M187, ani_diet!E:E, 1, FALSE), "No Match"),FALSE)</f>
        <v>0</v>
      </c>
    </row>
    <row r="188" spans="1:31" ht="14.5" x14ac:dyDescent="0.35">
      <c r="A188" t="s">
        <v>2164</v>
      </c>
      <c r="B188" t="s">
        <v>19559</v>
      </c>
      <c r="C188" t="s">
        <v>19358</v>
      </c>
      <c r="D188" t="s">
        <v>19360</v>
      </c>
      <c r="E188" t="s">
        <v>2044</v>
      </c>
      <c r="F188" t="s">
        <v>19555</v>
      </c>
      <c r="G188" t="s">
        <v>19560</v>
      </c>
      <c r="H188" t="s">
        <v>2164</v>
      </c>
      <c r="I188" t="s">
        <v>2164</v>
      </c>
      <c r="J188" t="s">
        <v>2164</v>
      </c>
      <c r="K188" t="s">
        <v>2164</v>
      </c>
      <c r="M188" t="str" cm="1">
        <f t="array" ref="M188">LOOKUP(2,1/(C188:L188&lt;&gt;""),C188:L188)</f>
        <v>Grasses &amp; Legumes</v>
      </c>
      <c r="N188" t="s">
        <v>2164</v>
      </c>
      <c r="O188" t="s">
        <v>19561</v>
      </c>
      <c r="P188" t="s">
        <v>2164</v>
      </c>
      <c r="Q188" t="s">
        <v>2164</v>
      </c>
      <c r="R188" t="s">
        <v>2164</v>
      </c>
      <c r="S188" t="s">
        <v>2164</v>
      </c>
      <c r="T188" t="s">
        <v>2164</v>
      </c>
      <c r="U188" t="s">
        <v>2164</v>
      </c>
      <c r="V188" t="s">
        <v>2164</v>
      </c>
      <c r="W188" t="s">
        <v>2164</v>
      </c>
      <c r="X188" t="s">
        <v>2164</v>
      </c>
      <c r="Y188" t="s">
        <v>10809</v>
      </c>
      <c r="Z188" t="s">
        <v>19501</v>
      </c>
      <c r="AA188" t="s">
        <v>2164</v>
      </c>
      <c r="AB188" t="s">
        <v>2164</v>
      </c>
      <c r="AC188" t="s">
        <v>2164</v>
      </c>
      <c r="AD188" t="str">
        <f>IFERROR(IF(COUNTIF(C188:L188,"Feed Ingredient")&gt;0,INDEX(ani_diet!V:V,MATCH(M188,ani_diet!F:F,0)),""),"")</f>
        <v/>
      </c>
      <c r="AE188" s="130" t="b">
        <f>IF(IFERROR(IF(MATCH("Feed Ingredient", AOM[[#This Row],[L1]:[L10]],0)&gt;0, TRUE, FALSE), FALSE)=TRUE,IFERROR(VLOOKUP(M188, ani_diet!E:E, 1, FALSE), "No Match"),FALSE)</f>
        <v>0</v>
      </c>
    </row>
    <row r="189" spans="1:31" ht="14.5" x14ac:dyDescent="0.35">
      <c r="A189" t="s">
        <v>2164</v>
      </c>
      <c r="B189" t="s">
        <v>19562</v>
      </c>
      <c r="C189" t="s">
        <v>19358</v>
      </c>
      <c r="D189" t="s">
        <v>19360</v>
      </c>
      <c r="E189" t="s">
        <v>2044</v>
      </c>
      <c r="F189" t="s">
        <v>13073</v>
      </c>
      <c r="G189" t="s">
        <v>2164</v>
      </c>
      <c r="H189" t="s">
        <v>2164</v>
      </c>
      <c r="I189" t="s">
        <v>2164</v>
      </c>
      <c r="J189" t="s">
        <v>2164</v>
      </c>
      <c r="K189" t="s">
        <v>2164</v>
      </c>
      <c r="M189" t="str" cm="1">
        <f t="array" ref="M189">LOOKUP(2,1/(C189:L189&lt;&gt;""),C189:L189)</f>
        <v>Controlled Grazing</v>
      </c>
      <c r="N189" t="s">
        <v>2164</v>
      </c>
      <c r="O189" t="s">
        <v>13076</v>
      </c>
      <c r="P189" t="s">
        <v>2164</v>
      </c>
      <c r="Q189" t="s">
        <v>2164</v>
      </c>
      <c r="R189" t="s">
        <v>2164</v>
      </c>
      <c r="S189" t="s">
        <v>2164</v>
      </c>
      <c r="T189" t="s">
        <v>2164</v>
      </c>
      <c r="U189" t="s">
        <v>2164</v>
      </c>
      <c r="V189" t="s">
        <v>2164</v>
      </c>
      <c r="W189" t="s">
        <v>2164</v>
      </c>
      <c r="X189" t="s">
        <v>2164</v>
      </c>
      <c r="Y189" t="s">
        <v>9437</v>
      </c>
      <c r="Z189" t="s">
        <v>19501</v>
      </c>
      <c r="AA189" t="s">
        <v>2164</v>
      </c>
      <c r="AB189" t="s">
        <v>2164</v>
      </c>
      <c r="AC189" t="s">
        <v>2164</v>
      </c>
      <c r="AD189" t="str">
        <f>IFERROR(IF(COUNTIF(C189:L189,"Feed Ingredient")&gt;0,INDEX(ani_diet!V:V,MATCH(M189,ani_diet!F:F,0)),""),"")</f>
        <v/>
      </c>
      <c r="AE189" s="130" t="b">
        <f>IF(IFERROR(IF(MATCH("Feed Ingredient", AOM[[#This Row],[L1]:[L10]],0)&gt;0, TRUE, FALSE), FALSE)=TRUE,IFERROR(VLOOKUP(M189, ani_diet!E:E, 1, FALSE), "No Match"),FALSE)</f>
        <v>0</v>
      </c>
    </row>
    <row r="190" spans="1:31" ht="14.5" x14ac:dyDescent="0.35">
      <c r="A190" t="s">
        <v>2164</v>
      </c>
      <c r="B190" t="s">
        <v>19563</v>
      </c>
      <c r="C190" t="s">
        <v>19358</v>
      </c>
      <c r="D190" t="s">
        <v>19360</v>
      </c>
      <c r="E190" t="s">
        <v>2044</v>
      </c>
      <c r="F190" t="s">
        <v>19564</v>
      </c>
      <c r="G190" t="s">
        <v>2164</v>
      </c>
      <c r="H190" t="s">
        <v>2164</v>
      </c>
      <c r="I190" t="s">
        <v>2164</v>
      </c>
      <c r="J190" t="s">
        <v>2164</v>
      </c>
      <c r="K190" t="s">
        <v>2164</v>
      </c>
      <c r="M190" t="str" cm="1">
        <f t="array" ref="M190">LOOKUP(2,1/(C190:L190&lt;&gt;""),C190:L190)</f>
        <v xml:space="preserve">Cut and Carry </v>
      </c>
      <c r="N190" t="s">
        <v>19565</v>
      </c>
      <c r="O190" t="s">
        <v>19566</v>
      </c>
      <c r="P190" t="s">
        <v>2164</v>
      </c>
      <c r="Q190" t="s">
        <v>2164</v>
      </c>
      <c r="R190" t="s">
        <v>2164</v>
      </c>
      <c r="S190" t="s">
        <v>2164</v>
      </c>
      <c r="T190" t="s">
        <v>2164</v>
      </c>
      <c r="U190" t="s">
        <v>2164</v>
      </c>
      <c r="V190" t="s">
        <v>2164</v>
      </c>
      <c r="W190" t="s">
        <v>2164</v>
      </c>
      <c r="X190" t="s">
        <v>2164</v>
      </c>
      <c r="Y190" t="s">
        <v>9424</v>
      </c>
      <c r="Z190" t="s">
        <v>19501</v>
      </c>
      <c r="AA190" t="s">
        <v>2164</v>
      </c>
      <c r="AB190" t="s">
        <v>2164</v>
      </c>
      <c r="AC190" t="s">
        <v>2164</v>
      </c>
      <c r="AD190" t="str">
        <f>IFERROR(IF(COUNTIF(C190:L190,"Feed Ingredient")&gt;0,INDEX(ani_diet!V:V,MATCH(M190,ani_diet!F:F,0)),""),"")</f>
        <v/>
      </c>
      <c r="AE190" s="130" t="b">
        <f>IF(IFERROR(IF(MATCH("Feed Ingredient", AOM[[#This Row],[L1]:[L10]],0)&gt;0, TRUE, FALSE), FALSE)=TRUE,IFERROR(VLOOKUP(M190, ani_diet!E:E, 1, FALSE), "No Match"),FALSE)</f>
        <v>0</v>
      </c>
    </row>
    <row r="191" spans="1:31" ht="14.5" x14ac:dyDescent="0.35">
      <c r="A191" t="s">
        <v>2164</v>
      </c>
      <c r="B191" t="s">
        <v>19567</v>
      </c>
      <c r="C191" t="s">
        <v>19358</v>
      </c>
      <c r="D191" t="s">
        <v>19360</v>
      </c>
      <c r="E191" t="s">
        <v>2055</v>
      </c>
      <c r="F191" t="s">
        <v>2055</v>
      </c>
      <c r="G191" t="s">
        <v>2164</v>
      </c>
      <c r="H191" t="s">
        <v>2164</v>
      </c>
      <c r="I191" t="s">
        <v>2164</v>
      </c>
      <c r="J191" t="s">
        <v>2164</v>
      </c>
      <c r="K191" t="s">
        <v>2164</v>
      </c>
      <c r="M191" t="str" cm="1">
        <f t="array" ref="M191">LOOKUP(2,1/(C191:L191&lt;&gt;""),C191:L191)</f>
        <v>Aquasilviculture</v>
      </c>
      <c r="N191" t="s">
        <v>2164</v>
      </c>
      <c r="O191" t="s">
        <v>13085</v>
      </c>
      <c r="P191" t="s">
        <v>2164</v>
      </c>
      <c r="Q191" t="s">
        <v>2164</v>
      </c>
      <c r="R191" t="s">
        <v>2164</v>
      </c>
      <c r="S191" t="s">
        <v>2164</v>
      </c>
      <c r="T191" t="s">
        <v>2164</v>
      </c>
      <c r="U191" t="s">
        <v>2164</v>
      </c>
      <c r="V191" t="s">
        <v>2164</v>
      </c>
      <c r="W191" t="s">
        <v>2164</v>
      </c>
      <c r="X191" t="s">
        <v>2164</v>
      </c>
      <c r="Y191" t="s">
        <v>13083</v>
      </c>
      <c r="Z191" t="s">
        <v>19501</v>
      </c>
      <c r="AA191" t="s">
        <v>2164</v>
      </c>
      <c r="AB191" t="s">
        <v>2164</v>
      </c>
      <c r="AC191" t="s">
        <v>2164</v>
      </c>
      <c r="AD191" t="str">
        <f>IFERROR(IF(COUNTIF(C191:L191,"Feed Ingredient")&gt;0,INDEX(ani_diet!V:V,MATCH(M191,ani_diet!F:F,0)),""),"")</f>
        <v/>
      </c>
      <c r="AE191" s="130" t="b">
        <f>IF(IFERROR(IF(MATCH("Feed Ingredient", AOM[[#This Row],[L1]:[L10]],0)&gt;0, TRUE, FALSE), FALSE)=TRUE,IFERROR(VLOOKUP(M191, ani_diet!E:E, 1, FALSE), "No Match"),FALSE)</f>
        <v>0</v>
      </c>
    </row>
    <row r="192" spans="1:31" ht="14.5" x14ac:dyDescent="0.35">
      <c r="A192" t="s">
        <v>2164</v>
      </c>
      <c r="B192" t="s">
        <v>19568</v>
      </c>
      <c r="C192" t="s">
        <v>19358</v>
      </c>
      <c r="D192" t="s">
        <v>19360</v>
      </c>
      <c r="E192" t="s">
        <v>2044</v>
      </c>
      <c r="F192" t="s">
        <v>19569</v>
      </c>
      <c r="G192" t="s">
        <v>2164</v>
      </c>
      <c r="H192" t="s">
        <v>2164</v>
      </c>
      <c r="I192" t="s">
        <v>2164</v>
      </c>
      <c r="J192" t="s">
        <v>2164</v>
      </c>
      <c r="K192" t="s">
        <v>2164</v>
      </c>
      <c r="M192" t="str" cm="1">
        <f t="array" ref="M192">LOOKUP(2,1/(C192:L192&lt;&gt;""),C192:L192)</f>
        <v>Optimization of Stocking Density</v>
      </c>
      <c r="N192" t="s">
        <v>2164</v>
      </c>
      <c r="O192" t="s">
        <v>2164</v>
      </c>
      <c r="P192" t="s">
        <v>2164</v>
      </c>
      <c r="Q192" t="s">
        <v>2164</v>
      </c>
      <c r="R192" t="s">
        <v>2164</v>
      </c>
      <c r="S192" t="s">
        <v>2164</v>
      </c>
      <c r="T192" t="s">
        <v>2164</v>
      </c>
      <c r="U192" t="s">
        <v>2164</v>
      </c>
      <c r="V192" t="s">
        <v>2164</v>
      </c>
      <c r="W192" t="s">
        <v>2164</v>
      </c>
      <c r="X192" t="s">
        <v>2164</v>
      </c>
      <c r="Y192" t="s">
        <v>10809</v>
      </c>
      <c r="Z192" t="s">
        <v>2164</v>
      </c>
      <c r="AA192" t="s">
        <v>2164</v>
      </c>
      <c r="AB192" t="s">
        <v>2164</v>
      </c>
      <c r="AC192" t="s">
        <v>2164</v>
      </c>
      <c r="AD192" t="str">
        <f>IFERROR(IF(COUNTIF(C192:L192,"Feed Ingredient")&gt;0,INDEX(ani_diet!V:V,MATCH(M192,ani_diet!F:F,0)),""),"")</f>
        <v/>
      </c>
      <c r="AE192" s="130" t="b">
        <f>IF(IFERROR(IF(MATCH("Feed Ingredient", AOM[[#This Row],[L1]:[L10]],0)&gt;0, TRUE, FALSE), FALSE)=TRUE,IFERROR(VLOOKUP(M192, ani_diet!E:E, 1, FALSE), "No Match"),FALSE)</f>
        <v>0</v>
      </c>
    </row>
    <row r="193" spans="1:31" ht="14.5" x14ac:dyDescent="0.35">
      <c r="A193" t="s">
        <v>2164</v>
      </c>
      <c r="B193" t="s">
        <v>19570</v>
      </c>
      <c r="C193" t="s">
        <v>19358</v>
      </c>
      <c r="D193" t="s">
        <v>19360</v>
      </c>
      <c r="E193" t="s">
        <v>2044</v>
      </c>
      <c r="F193" t="s">
        <v>19571</v>
      </c>
      <c r="G193" t="s">
        <v>2164</v>
      </c>
      <c r="H193" t="s">
        <v>2164</v>
      </c>
      <c r="I193" t="s">
        <v>2164</v>
      </c>
      <c r="J193" t="s">
        <v>2164</v>
      </c>
      <c r="K193" t="s">
        <v>2164</v>
      </c>
      <c r="M193" t="str" cm="1">
        <f t="array" ref="M193">LOOKUP(2,1/(C193:L193&lt;&gt;""),C193:L193)</f>
        <v>Shade Trees</v>
      </c>
      <c r="N193" t="s">
        <v>2164</v>
      </c>
      <c r="O193" t="s">
        <v>19572</v>
      </c>
      <c r="P193" t="s">
        <v>2164</v>
      </c>
      <c r="Q193" t="s">
        <v>2164</v>
      </c>
      <c r="R193" t="s">
        <v>2164</v>
      </c>
      <c r="S193" t="s">
        <v>2164</v>
      </c>
      <c r="T193" t="s">
        <v>2164</v>
      </c>
      <c r="U193" t="s">
        <v>2164</v>
      </c>
      <c r="V193" t="s">
        <v>2164</v>
      </c>
      <c r="W193" t="s">
        <v>2164</v>
      </c>
      <c r="X193" t="s">
        <v>2164</v>
      </c>
      <c r="Y193" t="s">
        <v>10809</v>
      </c>
      <c r="Z193" t="s">
        <v>2164</v>
      </c>
      <c r="AA193" t="s">
        <v>2164</v>
      </c>
      <c r="AB193" t="s">
        <v>2164</v>
      </c>
      <c r="AC193" t="s">
        <v>2164</v>
      </c>
      <c r="AD193" t="str">
        <f>IFERROR(IF(COUNTIF(C193:L193,"Feed Ingredient")&gt;0,INDEX(ani_diet!V:V,MATCH(M193,ani_diet!F:F,0)),""),"")</f>
        <v/>
      </c>
      <c r="AE193" s="130" t="b">
        <f>IF(IFERROR(IF(MATCH("Feed Ingredient", AOM[[#This Row],[L1]:[L10]],0)&gt;0, TRUE, FALSE), FALSE)=TRUE,IFERROR(VLOOKUP(M193, ani_diet!E:E, 1, FALSE), "No Match"),FALSE)</f>
        <v>0</v>
      </c>
    </row>
    <row r="194" spans="1:31" ht="14.5" x14ac:dyDescent="0.35">
      <c r="A194" t="s">
        <v>2164</v>
      </c>
      <c r="B194" t="s">
        <v>19573</v>
      </c>
      <c r="C194" t="s">
        <v>19358</v>
      </c>
      <c r="D194" t="s">
        <v>19360</v>
      </c>
      <c r="E194" t="s">
        <v>19530</v>
      </c>
      <c r="F194" t="s">
        <v>19574</v>
      </c>
      <c r="G194" t="s">
        <v>19575</v>
      </c>
      <c r="H194" t="s">
        <v>2164</v>
      </c>
      <c r="I194" t="s">
        <v>2164</v>
      </c>
      <c r="J194" t="s">
        <v>2164</v>
      </c>
      <c r="K194" t="s">
        <v>2164</v>
      </c>
      <c r="M194" t="str" cm="1">
        <f t="array" ref="M194">LOOKUP(2,1/(C194:L194&lt;&gt;""),C194:L194)</f>
        <v>Disease Prevention</v>
      </c>
      <c r="N194" t="s">
        <v>2164</v>
      </c>
      <c r="O194" t="s">
        <v>2164</v>
      </c>
      <c r="P194" t="s">
        <v>2164</v>
      </c>
      <c r="Q194" t="s">
        <v>2164</v>
      </c>
      <c r="R194" t="s">
        <v>2164</v>
      </c>
      <c r="S194" t="s">
        <v>2164</v>
      </c>
      <c r="T194" t="s">
        <v>2164</v>
      </c>
      <c r="U194" t="s">
        <v>2164</v>
      </c>
      <c r="V194" t="s">
        <v>2164</v>
      </c>
      <c r="W194" t="s">
        <v>2164</v>
      </c>
      <c r="X194" t="s">
        <v>2164</v>
      </c>
      <c r="Y194" t="s">
        <v>2164</v>
      </c>
      <c r="Z194" t="s">
        <v>2164</v>
      </c>
      <c r="AA194" t="s">
        <v>2164</v>
      </c>
      <c r="AB194" t="s">
        <v>2164</v>
      </c>
      <c r="AC194" t="s">
        <v>2164</v>
      </c>
      <c r="AD194" t="str">
        <f>IFERROR(IF(COUNTIF(C194:L194,"Feed Ingredient")&gt;0,INDEX(ani_diet!V:V,MATCH(M194,ani_diet!F:F,0)),""),"")</f>
        <v/>
      </c>
      <c r="AE194" s="130" t="b">
        <f>IF(IFERROR(IF(MATCH("Feed Ingredient", AOM[[#This Row],[L1]:[L10]],0)&gt;0, TRUE, FALSE), FALSE)=TRUE,IFERROR(VLOOKUP(M194, ani_diet!E:E, 1, FALSE), "No Match"),FALSE)</f>
        <v>0</v>
      </c>
    </row>
    <row r="195" spans="1:31" ht="14.5" x14ac:dyDescent="0.35">
      <c r="A195" t="s">
        <v>2164</v>
      </c>
      <c r="B195" t="s">
        <v>19576</v>
      </c>
      <c r="C195" t="s">
        <v>19358</v>
      </c>
      <c r="D195" t="s">
        <v>19360</v>
      </c>
      <c r="E195" t="s">
        <v>19530</v>
      </c>
      <c r="F195" t="s">
        <v>19574</v>
      </c>
      <c r="G195" t="s">
        <v>19575</v>
      </c>
      <c r="H195" t="s">
        <v>19577</v>
      </c>
      <c r="I195" t="s">
        <v>2164</v>
      </c>
      <c r="J195" t="s">
        <v>2164</v>
      </c>
      <c r="K195" t="s">
        <v>2164</v>
      </c>
      <c r="M195" t="str" cm="1">
        <f t="array" ref="M195">LOOKUP(2,1/(C195:L195&lt;&gt;""),C195:L195)</f>
        <v>Immunomodulators</v>
      </c>
      <c r="N195" t="s">
        <v>2164</v>
      </c>
      <c r="O195" t="s">
        <v>19578</v>
      </c>
      <c r="P195" t="s">
        <v>2164</v>
      </c>
      <c r="Q195" t="s">
        <v>2164</v>
      </c>
      <c r="R195" t="s">
        <v>2164</v>
      </c>
      <c r="S195" t="s">
        <v>2164</v>
      </c>
      <c r="T195" t="s">
        <v>2164</v>
      </c>
      <c r="U195" t="s">
        <v>2164</v>
      </c>
      <c r="V195" t="s">
        <v>2164</v>
      </c>
      <c r="W195" t="s">
        <v>2164</v>
      </c>
      <c r="X195" t="s">
        <v>2164</v>
      </c>
      <c r="Y195" t="s">
        <v>10809</v>
      </c>
      <c r="Z195" t="s">
        <v>2164</v>
      </c>
      <c r="AA195" t="s">
        <v>2164</v>
      </c>
      <c r="AB195" t="s">
        <v>2164</v>
      </c>
      <c r="AC195" t="s">
        <v>2164</v>
      </c>
      <c r="AD195" t="str">
        <f>IFERROR(IF(COUNTIF(C195:L195,"Feed Ingredient")&gt;0,INDEX(ani_diet!V:V,MATCH(M195,ani_diet!F:F,0)),""),"")</f>
        <v/>
      </c>
      <c r="AE195" s="130" t="b">
        <f>IF(IFERROR(IF(MATCH("Feed Ingredient", AOM[[#This Row],[L1]:[L10]],0)&gt;0, TRUE, FALSE), FALSE)=TRUE,IFERROR(VLOOKUP(M195, ani_diet!E:E, 1, FALSE), "No Match"),FALSE)</f>
        <v>0</v>
      </c>
    </row>
    <row r="196" spans="1:31" ht="14.5" x14ac:dyDescent="0.35">
      <c r="A196" t="s">
        <v>2164</v>
      </c>
      <c r="B196" t="s">
        <v>19579</v>
      </c>
      <c r="C196" t="s">
        <v>19358</v>
      </c>
      <c r="D196" t="s">
        <v>19360</v>
      </c>
      <c r="E196" t="s">
        <v>19530</v>
      </c>
      <c r="F196" t="s">
        <v>19574</v>
      </c>
      <c r="G196" t="s">
        <v>19575</v>
      </c>
      <c r="H196" t="s">
        <v>19580</v>
      </c>
      <c r="I196" t="s">
        <v>2164</v>
      </c>
      <c r="J196" t="s">
        <v>2164</v>
      </c>
      <c r="K196" t="s">
        <v>2164</v>
      </c>
      <c r="M196" t="str" cm="1">
        <f t="array" ref="M196">LOOKUP(2,1/(C196:L196&lt;&gt;""),C196:L196)</f>
        <v>Vaccinations</v>
      </c>
      <c r="N196" t="s">
        <v>2164</v>
      </c>
      <c r="O196" t="s">
        <v>2164</v>
      </c>
      <c r="P196" t="s">
        <v>2164</v>
      </c>
      <c r="Q196" t="s">
        <v>2164</v>
      </c>
      <c r="R196" t="s">
        <v>2164</v>
      </c>
      <c r="S196" t="s">
        <v>2164</v>
      </c>
      <c r="T196" t="s">
        <v>2164</v>
      </c>
      <c r="U196" t="s">
        <v>2164</v>
      </c>
      <c r="V196" t="s">
        <v>2164</v>
      </c>
      <c r="W196" t="s">
        <v>2164</v>
      </c>
      <c r="X196" t="s">
        <v>2164</v>
      </c>
      <c r="Y196" t="s">
        <v>10809</v>
      </c>
      <c r="Z196" t="s">
        <v>2164</v>
      </c>
      <c r="AA196" t="s">
        <v>2164</v>
      </c>
      <c r="AB196" t="s">
        <v>2164</v>
      </c>
      <c r="AC196" t="s">
        <v>2164</v>
      </c>
      <c r="AD196" t="str">
        <f>IFERROR(IF(COUNTIF(C196:L196,"Feed Ingredient")&gt;0,INDEX(ani_diet!V:V,MATCH(M196,ani_diet!F:F,0)),""),"")</f>
        <v/>
      </c>
      <c r="AE196" s="130" t="b">
        <f>IF(IFERROR(IF(MATCH("Feed Ingredient", AOM[[#This Row],[L1]:[L10]],0)&gt;0, TRUE, FALSE), FALSE)=TRUE,IFERROR(VLOOKUP(M196, ani_diet!E:E, 1, FALSE), "No Match"),FALSE)</f>
        <v>0</v>
      </c>
    </row>
    <row r="197" spans="1:31" ht="14.5" x14ac:dyDescent="0.35">
      <c r="A197" t="s">
        <v>2164</v>
      </c>
      <c r="B197" t="s">
        <v>19581</v>
      </c>
      <c r="C197" t="s">
        <v>19358</v>
      </c>
      <c r="D197" t="s">
        <v>19360</v>
      </c>
      <c r="E197" t="s">
        <v>19530</v>
      </c>
      <c r="F197" t="s">
        <v>19574</v>
      </c>
      <c r="G197" t="s">
        <v>19575</v>
      </c>
      <c r="H197" t="s">
        <v>19582</v>
      </c>
      <c r="I197" t="s">
        <v>2164</v>
      </c>
      <c r="J197" t="s">
        <v>2164</v>
      </c>
      <c r="K197" t="s">
        <v>2164</v>
      </c>
      <c r="M197" t="str" cm="1">
        <f t="array" ref="M197">LOOKUP(2,1/(C197:L197&lt;&gt;""),C197:L197)</f>
        <v>Antiparasitics</v>
      </c>
      <c r="N197" t="s">
        <v>2164</v>
      </c>
      <c r="O197" t="s">
        <v>2164</v>
      </c>
      <c r="P197" t="s">
        <v>2164</v>
      </c>
      <c r="Q197" t="s">
        <v>2164</v>
      </c>
      <c r="R197" t="s">
        <v>2164</v>
      </c>
      <c r="S197" t="s">
        <v>2164</v>
      </c>
      <c r="T197" t="s">
        <v>2164</v>
      </c>
      <c r="U197" t="s">
        <v>2164</v>
      </c>
      <c r="V197" t="s">
        <v>2164</v>
      </c>
      <c r="W197" t="s">
        <v>2164</v>
      </c>
      <c r="X197" t="s">
        <v>2164</v>
      </c>
      <c r="Y197" t="s">
        <v>10809</v>
      </c>
      <c r="Z197" t="s">
        <v>2164</v>
      </c>
      <c r="AA197" t="s">
        <v>2164</v>
      </c>
      <c r="AB197" t="s">
        <v>2164</v>
      </c>
      <c r="AC197" t="s">
        <v>2164</v>
      </c>
      <c r="AD197" t="str">
        <f>IFERROR(IF(COUNTIF(C197:L197,"Feed Ingredient")&gt;0,INDEX(ani_diet!V:V,MATCH(M197,ani_diet!F:F,0)),""),"")</f>
        <v/>
      </c>
      <c r="AE197" s="130" t="b">
        <f>IF(IFERROR(IF(MATCH("Feed Ingredient", AOM[[#This Row],[L1]:[L10]],0)&gt;0, TRUE, FALSE), FALSE)=TRUE,IFERROR(VLOOKUP(M197, ani_diet!E:E, 1, FALSE), "No Match"),FALSE)</f>
        <v>0</v>
      </c>
    </row>
    <row r="198" spans="1:31" ht="14.5" x14ac:dyDescent="0.35">
      <c r="A198" t="s">
        <v>2164</v>
      </c>
      <c r="B198" t="s">
        <v>19583</v>
      </c>
      <c r="C198" t="s">
        <v>19358</v>
      </c>
      <c r="D198" t="s">
        <v>19360</v>
      </c>
      <c r="E198" t="s">
        <v>19530</v>
      </c>
      <c r="F198" t="s">
        <v>19574</v>
      </c>
      <c r="G198" t="s">
        <v>19575</v>
      </c>
      <c r="H198" t="s">
        <v>19584</v>
      </c>
      <c r="I198" t="s">
        <v>2164</v>
      </c>
      <c r="J198" t="s">
        <v>2164</v>
      </c>
      <c r="K198" t="s">
        <v>2164</v>
      </c>
      <c r="M198" t="str" cm="1">
        <f t="array" ref="M198">LOOKUP(2,1/(C198:L198&lt;&gt;""),C198:L198)</f>
        <v>Antibiotics</v>
      </c>
      <c r="N198" t="s">
        <v>2164</v>
      </c>
      <c r="O198" t="s">
        <v>2164</v>
      </c>
      <c r="P198" t="s">
        <v>2164</v>
      </c>
      <c r="Q198" t="s">
        <v>2164</v>
      </c>
      <c r="R198" t="s">
        <v>2164</v>
      </c>
      <c r="S198" t="s">
        <v>2164</v>
      </c>
      <c r="T198" t="s">
        <v>2164</v>
      </c>
      <c r="U198" t="s">
        <v>2164</v>
      </c>
      <c r="V198" t="s">
        <v>2164</v>
      </c>
      <c r="W198" t="s">
        <v>2164</v>
      </c>
      <c r="X198" t="s">
        <v>2164</v>
      </c>
      <c r="Y198" t="s">
        <v>10809</v>
      </c>
      <c r="Z198" t="s">
        <v>2164</v>
      </c>
      <c r="AA198" t="s">
        <v>2164</v>
      </c>
      <c r="AB198" t="s">
        <v>2164</v>
      </c>
      <c r="AC198" t="s">
        <v>2164</v>
      </c>
      <c r="AD198" t="str">
        <f>IFERROR(IF(COUNTIF(C198:L198,"Feed Ingredient")&gt;0,INDEX(ani_diet!V:V,MATCH(M198,ani_diet!F:F,0)),""),"")</f>
        <v/>
      </c>
      <c r="AE198" s="130" t="b">
        <f>IF(IFERROR(IF(MATCH("Feed Ingredient", AOM[[#This Row],[L1]:[L10]],0)&gt;0, TRUE, FALSE), FALSE)=TRUE,IFERROR(VLOOKUP(M198, ani_diet!E:E, 1, FALSE), "No Match"),FALSE)</f>
        <v>0</v>
      </c>
    </row>
    <row r="199" spans="1:31" ht="14.5" x14ac:dyDescent="0.35">
      <c r="A199" t="s">
        <v>2164</v>
      </c>
      <c r="B199" t="s">
        <v>19585</v>
      </c>
      <c r="C199" t="s">
        <v>19358</v>
      </c>
      <c r="D199" t="s">
        <v>19360</v>
      </c>
      <c r="E199" t="s">
        <v>19530</v>
      </c>
      <c r="F199" t="s">
        <v>19363</v>
      </c>
      <c r="G199" t="s">
        <v>4008</v>
      </c>
      <c r="H199" t="s">
        <v>2164</v>
      </c>
      <c r="I199" t="s">
        <v>2164</v>
      </c>
      <c r="J199" t="s">
        <v>2164</v>
      </c>
      <c r="K199" t="s">
        <v>2164</v>
      </c>
      <c r="M199" t="str" cm="1">
        <f t="array" ref="M199">LOOKUP(2,1/(C199:L199&lt;&gt;""),C199:L199)</f>
        <v>Growth Promotor</v>
      </c>
      <c r="N199" t="s">
        <v>2164</v>
      </c>
      <c r="O199" t="s">
        <v>2164</v>
      </c>
      <c r="P199" t="s">
        <v>2164</v>
      </c>
      <c r="Q199" t="s">
        <v>2164</v>
      </c>
      <c r="R199" t="s">
        <v>2164</v>
      </c>
      <c r="S199" t="s">
        <v>2164</v>
      </c>
      <c r="T199" t="s">
        <v>2164</v>
      </c>
      <c r="U199" t="s">
        <v>2164</v>
      </c>
      <c r="V199" t="s">
        <v>2164</v>
      </c>
      <c r="W199" t="s">
        <v>2164</v>
      </c>
      <c r="X199" t="s">
        <v>2164</v>
      </c>
      <c r="Y199" t="s">
        <v>10809</v>
      </c>
      <c r="Z199" t="s">
        <v>2164</v>
      </c>
      <c r="AA199" t="s">
        <v>2164</v>
      </c>
      <c r="AB199" t="s">
        <v>2164</v>
      </c>
      <c r="AC199" t="s">
        <v>2164</v>
      </c>
      <c r="AD199" t="str">
        <f>IFERROR(IF(COUNTIF(C199:L199,"Feed Ingredient")&gt;0,INDEX(ani_diet!V:V,MATCH(M199,ani_diet!F:F,0)),""),"")</f>
        <v/>
      </c>
      <c r="AE199" s="130" t="b">
        <f>IF(IFERROR(IF(MATCH("Feed Ingredient", AOM[[#This Row],[L1]:[L10]],0)&gt;0, TRUE, FALSE), FALSE)=TRUE,IFERROR(VLOOKUP(M199, ani_diet!E:E, 1, FALSE), "No Match"),FALSE)</f>
        <v>0</v>
      </c>
    </row>
    <row r="200" spans="1:31" ht="14.5" x14ac:dyDescent="0.35">
      <c r="A200" t="s">
        <v>2164</v>
      </c>
      <c r="B200" t="s">
        <v>19586</v>
      </c>
      <c r="C200" t="s">
        <v>19358</v>
      </c>
      <c r="D200" t="s">
        <v>19360</v>
      </c>
      <c r="E200" t="s">
        <v>2044</v>
      </c>
      <c r="F200" t="s">
        <v>19587</v>
      </c>
      <c r="G200" t="s">
        <v>2164</v>
      </c>
      <c r="H200" t="s">
        <v>2164</v>
      </c>
      <c r="I200" t="s">
        <v>2164</v>
      </c>
      <c r="J200" t="s">
        <v>2164</v>
      </c>
      <c r="K200" t="s">
        <v>2164</v>
      </c>
      <c r="M200" t="str" cm="1">
        <f t="array" ref="M200">LOOKUP(2,1/(C200:L200&lt;&gt;""),C200:L200)</f>
        <v>N-inhibitors</v>
      </c>
      <c r="N200" t="s">
        <v>2164</v>
      </c>
      <c r="O200" t="s">
        <v>2164</v>
      </c>
      <c r="P200" t="s">
        <v>2164</v>
      </c>
      <c r="Q200" t="s">
        <v>2164</v>
      </c>
      <c r="R200" t="s">
        <v>2164</v>
      </c>
      <c r="S200" t="s">
        <v>2164</v>
      </c>
      <c r="T200" t="s">
        <v>2164</v>
      </c>
      <c r="U200" t="s">
        <v>2164</v>
      </c>
      <c r="V200" t="s">
        <v>2164</v>
      </c>
      <c r="W200" t="s">
        <v>2164</v>
      </c>
      <c r="X200" t="s">
        <v>2164</v>
      </c>
      <c r="Y200" t="s">
        <v>10809</v>
      </c>
      <c r="Z200" t="s">
        <v>2164</v>
      </c>
      <c r="AA200" t="s">
        <v>2164</v>
      </c>
      <c r="AB200" t="s">
        <v>2164</v>
      </c>
      <c r="AC200" t="s">
        <v>2164</v>
      </c>
      <c r="AD200" t="str">
        <f>IFERROR(IF(COUNTIF(C200:L200,"Feed Ingredient")&gt;0,INDEX(ani_diet!V:V,MATCH(M200,ani_diet!F:F,0)),""),"")</f>
        <v/>
      </c>
      <c r="AE200" s="130" t="b">
        <f>IF(IFERROR(IF(MATCH("Feed Ingredient", AOM[[#This Row],[L1]:[L10]],0)&gt;0, TRUE, FALSE), FALSE)=TRUE,IFERROR(VLOOKUP(M200, ani_diet!E:E, 1, FALSE), "No Match"),FALSE)</f>
        <v>0</v>
      </c>
    </row>
    <row r="201" spans="1:31" ht="14.5" x14ac:dyDescent="0.35">
      <c r="A201" t="s">
        <v>2164</v>
      </c>
      <c r="B201" t="s">
        <v>19588</v>
      </c>
      <c r="C201" t="s">
        <v>19358</v>
      </c>
      <c r="D201" t="s">
        <v>19360</v>
      </c>
      <c r="E201" t="s">
        <v>19530</v>
      </c>
      <c r="F201" t="s">
        <v>19574</v>
      </c>
      <c r="G201" t="s">
        <v>19589</v>
      </c>
      <c r="H201" t="s">
        <v>2164</v>
      </c>
      <c r="I201" t="s">
        <v>2164</v>
      </c>
      <c r="J201" t="s">
        <v>2164</v>
      </c>
      <c r="K201" t="s">
        <v>2164</v>
      </c>
      <c r="M201" t="str" cm="1">
        <f t="array" ref="M201">LOOKUP(2,1/(C201:L201&lt;&gt;""),C201:L201)</f>
        <v>Monitoring</v>
      </c>
      <c r="N201" t="s">
        <v>2164</v>
      </c>
      <c r="O201" t="s">
        <v>2164</v>
      </c>
      <c r="P201" t="s">
        <v>2164</v>
      </c>
      <c r="Q201" t="s">
        <v>2164</v>
      </c>
      <c r="R201" t="s">
        <v>2164</v>
      </c>
      <c r="S201" t="s">
        <v>2164</v>
      </c>
      <c r="T201" t="s">
        <v>2164</v>
      </c>
      <c r="U201" t="s">
        <v>2164</v>
      </c>
      <c r="V201" t="s">
        <v>2164</v>
      </c>
      <c r="W201" t="s">
        <v>2164</v>
      </c>
      <c r="X201" t="s">
        <v>2164</v>
      </c>
      <c r="Y201" t="s">
        <v>10809</v>
      </c>
      <c r="Z201" t="s">
        <v>2164</v>
      </c>
      <c r="AA201" t="s">
        <v>2164</v>
      </c>
      <c r="AB201" t="s">
        <v>2164</v>
      </c>
      <c r="AC201" t="s">
        <v>2164</v>
      </c>
      <c r="AD201" t="str">
        <f>IFERROR(IF(COUNTIF(C201:L201,"Feed Ingredient")&gt;0,INDEX(ani_diet!V:V,MATCH(M201,ani_diet!F:F,0)),""),"")</f>
        <v/>
      </c>
      <c r="AE201" s="130" t="b">
        <f>IF(IFERROR(IF(MATCH("Feed Ingredient", AOM[[#This Row],[L1]:[L10]],0)&gt;0, TRUE, FALSE), FALSE)=TRUE,IFERROR(VLOOKUP(M201, ani_diet!E:E, 1, FALSE), "No Match"),FALSE)</f>
        <v>0</v>
      </c>
    </row>
    <row r="202" spans="1:31" ht="14.5" x14ac:dyDescent="0.35">
      <c r="A202" t="s">
        <v>2164</v>
      </c>
      <c r="B202" t="s">
        <v>19590</v>
      </c>
      <c r="C202" t="s">
        <v>19358</v>
      </c>
      <c r="D202" t="s">
        <v>19360</v>
      </c>
      <c r="E202" t="s">
        <v>2044</v>
      </c>
      <c r="F202" t="s">
        <v>19591</v>
      </c>
      <c r="G202" t="s">
        <v>19592</v>
      </c>
      <c r="H202" t="s">
        <v>2164</v>
      </c>
      <c r="I202" t="s">
        <v>2164</v>
      </c>
      <c r="J202" t="s">
        <v>2164</v>
      </c>
      <c r="K202" t="s">
        <v>2164</v>
      </c>
      <c r="M202" t="str" cm="1">
        <f t="array" ref="M202">LOOKUP(2,1/(C202:L202&lt;&gt;""),C202:L202)</f>
        <v>Fodder Banks</v>
      </c>
      <c r="N202" t="s">
        <v>2164</v>
      </c>
      <c r="O202" t="s">
        <v>19593</v>
      </c>
      <c r="P202" t="s">
        <v>2164</v>
      </c>
      <c r="Q202" t="s">
        <v>2164</v>
      </c>
      <c r="R202" t="s">
        <v>2164</v>
      </c>
      <c r="S202" t="s">
        <v>2164</v>
      </c>
      <c r="T202" t="s">
        <v>2164</v>
      </c>
      <c r="U202" t="s">
        <v>2164</v>
      </c>
      <c r="V202" t="s">
        <v>2164</v>
      </c>
      <c r="W202" t="s">
        <v>2164</v>
      </c>
      <c r="X202" t="s">
        <v>2164</v>
      </c>
      <c r="Y202" t="s">
        <v>10809</v>
      </c>
      <c r="Z202" t="s">
        <v>2164</v>
      </c>
      <c r="AA202" t="s">
        <v>2164</v>
      </c>
      <c r="AB202" t="s">
        <v>2164</v>
      </c>
      <c r="AC202" t="s">
        <v>2164</v>
      </c>
      <c r="AD202" t="str">
        <f>IFERROR(IF(COUNTIF(C202:L202,"Feed Ingredient")&gt;0,INDEX(ani_diet!V:V,MATCH(M202,ani_diet!F:F,0)),""),"")</f>
        <v/>
      </c>
      <c r="AE202" s="130" t="b">
        <f>IF(IFERROR(IF(MATCH("Feed Ingredient", AOM[[#This Row],[L1]:[L10]],0)&gt;0, TRUE, FALSE), FALSE)=TRUE,IFERROR(VLOOKUP(M202, ani_diet!E:E, 1, FALSE), "No Match"),FALSE)</f>
        <v>0</v>
      </c>
    </row>
    <row r="203" spans="1:31" ht="14.5" x14ac:dyDescent="0.35">
      <c r="A203" t="s">
        <v>2164</v>
      </c>
      <c r="B203" t="s">
        <v>19594</v>
      </c>
      <c r="C203" t="s">
        <v>19358</v>
      </c>
      <c r="D203" t="s">
        <v>19360</v>
      </c>
      <c r="E203" t="s">
        <v>2044</v>
      </c>
      <c r="F203" t="s">
        <v>19591</v>
      </c>
      <c r="G203" t="s">
        <v>19595</v>
      </c>
      <c r="H203" t="s">
        <v>2164</v>
      </c>
      <c r="I203" t="s">
        <v>2164</v>
      </c>
      <c r="J203" t="s">
        <v>2164</v>
      </c>
      <c r="K203" t="s">
        <v>2164</v>
      </c>
      <c r="M203" t="str" cm="1">
        <f t="array" ref="M203">LOOKUP(2,1/(C203:L203&lt;&gt;""),C203:L203)</f>
        <v>Hay</v>
      </c>
      <c r="N203" t="s">
        <v>2164</v>
      </c>
      <c r="O203" t="s">
        <v>19593</v>
      </c>
      <c r="P203" t="s">
        <v>2164</v>
      </c>
      <c r="Q203" t="s">
        <v>2164</v>
      </c>
      <c r="R203" t="s">
        <v>2164</v>
      </c>
      <c r="S203" t="s">
        <v>2164</v>
      </c>
      <c r="T203" t="s">
        <v>2164</v>
      </c>
      <c r="U203" t="s">
        <v>2164</v>
      </c>
      <c r="V203" t="s">
        <v>2164</v>
      </c>
      <c r="W203" t="s">
        <v>2164</v>
      </c>
      <c r="X203" t="s">
        <v>2164</v>
      </c>
      <c r="Y203" t="s">
        <v>10809</v>
      </c>
      <c r="Z203" t="s">
        <v>2164</v>
      </c>
      <c r="AA203" t="s">
        <v>2164</v>
      </c>
      <c r="AB203" t="s">
        <v>2164</v>
      </c>
      <c r="AC203" t="s">
        <v>2164</v>
      </c>
      <c r="AD203" t="str">
        <f>IFERROR(IF(COUNTIF(C203:L203,"Feed Ingredient")&gt;0,INDEX(ani_diet!V:V,MATCH(M203,ani_diet!F:F,0)),""),"")</f>
        <v/>
      </c>
      <c r="AE203" s="130" t="b">
        <f>IF(IFERROR(IF(MATCH("Feed Ingredient", AOM[[#This Row],[L1]:[L10]],0)&gt;0, TRUE, FALSE), FALSE)=TRUE,IFERROR(VLOOKUP(M203, ani_diet!E:E, 1, FALSE), "No Match"),FALSE)</f>
        <v>0</v>
      </c>
    </row>
    <row r="204" spans="1:31" ht="14.5" x14ac:dyDescent="0.35">
      <c r="A204" t="s">
        <v>2164</v>
      </c>
      <c r="B204" t="s">
        <v>19596</v>
      </c>
      <c r="C204" t="s">
        <v>19358</v>
      </c>
      <c r="D204" t="s">
        <v>19360</v>
      </c>
      <c r="E204" t="s">
        <v>2044</v>
      </c>
      <c r="F204" t="s">
        <v>19591</v>
      </c>
      <c r="G204" t="s">
        <v>19597</v>
      </c>
      <c r="H204" t="s">
        <v>2164</v>
      </c>
      <c r="I204" t="s">
        <v>2164</v>
      </c>
      <c r="J204" t="s">
        <v>2164</v>
      </c>
      <c r="K204" t="s">
        <v>2164</v>
      </c>
      <c r="M204" t="str" cm="1">
        <f t="array" ref="M204">LOOKUP(2,1/(C204:L204&lt;&gt;""),C204:L204)</f>
        <v>Silage</v>
      </c>
      <c r="N204" t="s">
        <v>2164</v>
      </c>
      <c r="O204" t="s">
        <v>19593</v>
      </c>
      <c r="P204" t="s">
        <v>2164</v>
      </c>
      <c r="Q204" t="s">
        <v>2164</v>
      </c>
      <c r="R204" t="s">
        <v>2164</v>
      </c>
      <c r="S204" t="s">
        <v>2164</v>
      </c>
      <c r="T204" t="s">
        <v>2164</v>
      </c>
      <c r="U204" t="s">
        <v>2164</v>
      </c>
      <c r="V204" t="s">
        <v>2164</v>
      </c>
      <c r="W204" t="s">
        <v>2164</v>
      </c>
      <c r="X204" t="s">
        <v>2164</v>
      </c>
      <c r="Y204" t="s">
        <v>10809</v>
      </c>
      <c r="Z204" t="s">
        <v>2164</v>
      </c>
      <c r="AA204" t="s">
        <v>2164</v>
      </c>
      <c r="AB204" t="s">
        <v>2164</v>
      </c>
      <c r="AC204" t="s">
        <v>2164</v>
      </c>
      <c r="AD204" t="str">
        <f>IFERROR(IF(COUNTIF(C204:L204,"Feed Ingredient")&gt;0,INDEX(ani_diet!V:V,MATCH(M204,ani_diet!F:F,0)),""),"")</f>
        <v/>
      </c>
      <c r="AE204" s="130" t="b">
        <f>IF(IFERROR(IF(MATCH("Feed Ingredient", AOM[[#This Row],[L1]:[L10]],0)&gt;0, TRUE, FALSE), FALSE)=TRUE,IFERROR(VLOOKUP(M204, ani_diet!E:E, 1, FALSE), "No Match"),FALSE)</f>
        <v>0</v>
      </c>
    </row>
    <row r="205" spans="1:31" ht="14.5" x14ac:dyDescent="0.35">
      <c r="A205" t="s">
        <v>2164</v>
      </c>
      <c r="B205" t="s">
        <v>19598</v>
      </c>
      <c r="C205" t="s">
        <v>2164</v>
      </c>
      <c r="D205" t="s">
        <v>2164</v>
      </c>
      <c r="E205" t="s">
        <v>2164</v>
      </c>
      <c r="F205" t="s">
        <v>2164</v>
      </c>
      <c r="G205" t="s">
        <v>2164</v>
      </c>
      <c r="H205" t="s">
        <v>2164</v>
      </c>
      <c r="I205" t="s">
        <v>2164</v>
      </c>
      <c r="J205" t="s">
        <v>2164</v>
      </c>
      <c r="K205" t="s">
        <v>2164</v>
      </c>
      <c r="M205" t="e" cm="1">
        <f t="array" ref="M205">LOOKUP(2,1/(C205:L205&lt;&gt;""),C205:L205)</f>
        <v>#N/A</v>
      </c>
      <c r="N205" t="s">
        <v>2164</v>
      </c>
      <c r="O205" t="s">
        <v>2164</v>
      </c>
      <c r="P205" t="s">
        <v>2164</v>
      </c>
      <c r="Q205" t="s">
        <v>2164</v>
      </c>
      <c r="R205" t="s">
        <v>2164</v>
      </c>
      <c r="S205" t="s">
        <v>2164</v>
      </c>
      <c r="T205" t="s">
        <v>2164</v>
      </c>
      <c r="U205" t="s">
        <v>2164</v>
      </c>
      <c r="V205" t="s">
        <v>2164</v>
      </c>
      <c r="W205" t="s">
        <v>2164</v>
      </c>
      <c r="X205" t="s">
        <v>2164</v>
      </c>
      <c r="Y205" t="s">
        <v>2164</v>
      </c>
      <c r="Z205" t="s">
        <v>2164</v>
      </c>
      <c r="AA205" t="s">
        <v>2164</v>
      </c>
      <c r="AB205" t="s">
        <v>2164</v>
      </c>
      <c r="AC205" t="s">
        <v>2164</v>
      </c>
      <c r="AD205" t="str">
        <f>IFERROR(IF(COUNTIF(C205:L205,"Feed Ingredient")&gt;0,INDEX(ani_diet!V:V,MATCH(M205,ani_diet!F:F,0)),""),"")</f>
        <v/>
      </c>
      <c r="AE205" s="130" t="b">
        <f>IF(IFERROR(IF(MATCH("Feed Ingredient", AOM[[#This Row],[L1]:[L10]],0)&gt;0, TRUE, FALSE), FALSE)=TRUE,IFERROR(VLOOKUP(M205, ani_diet!E:E, 1, FALSE), "No Match"),FALSE)</f>
        <v>0</v>
      </c>
    </row>
    <row r="206" spans="1:31" ht="14.5" x14ac:dyDescent="0.35">
      <c r="A206" t="s">
        <v>2164</v>
      </c>
      <c r="B206" t="s">
        <v>19599</v>
      </c>
      <c r="C206" t="s">
        <v>19358</v>
      </c>
      <c r="D206" t="s">
        <v>19360</v>
      </c>
      <c r="E206" t="s">
        <v>19600</v>
      </c>
      <c r="F206" t="s">
        <v>2164</v>
      </c>
      <c r="G206" t="s">
        <v>2164</v>
      </c>
      <c r="H206" t="s">
        <v>2164</v>
      </c>
      <c r="I206" t="s">
        <v>2164</v>
      </c>
      <c r="J206" t="s">
        <v>2164</v>
      </c>
      <c r="K206" t="s">
        <v>2164</v>
      </c>
      <c r="M206" t="str" cm="1">
        <f t="array" ref="M206">LOOKUP(2,1/(C206:L206&lt;&gt;""),C206:L206)</f>
        <v>Feed Characteristic</v>
      </c>
      <c r="N206" t="s">
        <v>2164</v>
      </c>
      <c r="O206" t="s">
        <v>19601</v>
      </c>
      <c r="P206" t="s">
        <v>2164</v>
      </c>
      <c r="Q206" t="s">
        <v>2164</v>
      </c>
      <c r="R206" t="s">
        <v>19602</v>
      </c>
      <c r="S206" t="s">
        <v>2164</v>
      </c>
      <c r="T206" t="s">
        <v>2164</v>
      </c>
      <c r="U206" t="s">
        <v>2164</v>
      </c>
      <c r="V206" t="s">
        <v>2164</v>
      </c>
      <c r="W206" t="s">
        <v>2164</v>
      </c>
      <c r="X206" t="s">
        <v>2164</v>
      </c>
      <c r="Y206" t="s">
        <v>22</v>
      </c>
      <c r="Z206" t="s">
        <v>2164</v>
      </c>
      <c r="AA206" t="s">
        <v>2164</v>
      </c>
      <c r="AB206" t="s">
        <v>2164</v>
      </c>
      <c r="AC206" t="s">
        <v>2164</v>
      </c>
      <c r="AD206" t="str">
        <f>IFERROR(IF(COUNTIF(C206:L206,"Feed Ingredient")&gt;0,INDEX(ani_diet!V:V,MATCH(M206,ani_diet!F:F,0)),""),"")</f>
        <v/>
      </c>
      <c r="AE206" s="130" t="b">
        <f>IF(IFERROR(IF(MATCH("Feed Ingredient", AOM[[#This Row],[L1]:[L10]],0)&gt;0, TRUE, FALSE), FALSE)=TRUE,IFERROR(VLOOKUP(M206, ani_diet!E:E, 1, FALSE), "No Match"),FALSE)</f>
        <v>0</v>
      </c>
    </row>
    <row r="207" spans="1:31" ht="14.5" x14ac:dyDescent="0.35">
      <c r="A207" t="s">
        <v>2164</v>
      </c>
      <c r="B207" t="s">
        <v>19603</v>
      </c>
      <c r="C207" t="s">
        <v>19358</v>
      </c>
      <c r="D207" t="s">
        <v>19360</v>
      </c>
      <c r="E207" t="s">
        <v>19600</v>
      </c>
      <c r="F207" t="s">
        <v>19604</v>
      </c>
      <c r="G207" t="s">
        <v>2164</v>
      </c>
      <c r="H207" t="s">
        <v>2164</v>
      </c>
      <c r="I207" t="s">
        <v>2164</v>
      </c>
      <c r="J207" t="s">
        <v>2164</v>
      </c>
      <c r="K207" t="s">
        <v>2164</v>
      </c>
      <c r="M207" t="str" cm="1">
        <f t="array" ref="M207">LOOKUP(2,1/(C207:L207&lt;&gt;""),C207:L207)</f>
        <v>Feed Chemical Composition</v>
      </c>
      <c r="N207" t="s">
        <v>2164</v>
      </c>
      <c r="O207" t="s">
        <v>19605</v>
      </c>
      <c r="P207" t="s">
        <v>2164</v>
      </c>
      <c r="Q207" t="s">
        <v>2164</v>
      </c>
      <c r="R207" t="s">
        <v>19606</v>
      </c>
      <c r="S207" t="s">
        <v>2164</v>
      </c>
      <c r="T207" t="s">
        <v>2164</v>
      </c>
      <c r="U207" t="s">
        <v>2164</v>
      </c>
      <c r="V207" t="s">
        <v>2164</v>
      </c>
      <c r="W207" t="s">
        <v>2164</v>
      </c>
      <c r="X207" t="s">
        <v>10809</v>
      </c>
      <c r="Y207" t="s">
        <v>22</v>
      </c>
      <c r="Z207" t="s">
        <v>2164</v>
      </c>
      <c r="AA207" t="s">
        <v>2164</v>
      </c>
      <c r="AB207" t="s">
        <v>2164</v>
      </c>
      <c r="AC207" t="s">
        <v>2164</v>
      </c>
      <c r="AD207" t="str">
        <f>IFERROR(IF(COUNTIF(C207:L207,"Feed Ingredient")&gt;0,INDEX(ani_diet!V:V,MATCH(M207,ani_diet!F:F,0)),""),"")</f>
        <v/>
      </c>
      <c r="AE207" s="130" t="b">
        <f>IF(IFERROR(IF(MATCH("Feed Ingredient", AOM[[#This Row],[L1]:[L10]],0)&gt;0, TRUE, FALSE), FALSE)=TRUE,IFERROR(VLOOKUP(M207, ani_diet!E:E, 1, FALSE), "No Match"),FALSE)</f>
        <v>0</v>
      </c>
    </row>
    <row r="208" spans="1:31" ht="14.5" x14ac:dyDescent="0.35">
      <c r="A208" t="s">
        <v>2164</v>
      </c>
      <c r="B208" t="s">
        <v>19607</v>
      </c>
      <c r="C208" t="s">
        <v>19358</v>
      </c>
      <c r="D208" t="s">
        <v>19360</v>
      </c>
      <c r="E208" t="s">
        <v>19600</v>
      </c>
      <c r="F208" t="s">
        <v>19604</v>
      </c>
      <c r="G208" t="s">
        <v>19608</v>
      </c>
      <c r="H208" t="s">
        <v>1796</v>
      </c>
      <c r="I208" t="s">
        <v>2164</v>
      </c>
      <c r="J208" t="s">
        <v>2164</v>
      </c>
      <c r="K208" t="s">
        <v>2164</v>
      </c>
      <c r="M208" t="str" cm="1">
        <f t="array" ref="M208">LOOKUP(2,1/(C208:L208&lt;&gt;""),C208:L208)</f>
        <v>Dry Matter</v>
      </c>
      <c r="N208" t="s">
        <v>2164</v>
      </c>
      <c r="O208" t="s">
        <v>2164</v>
      </c>
      <c r="P208" t="s">
        <v>2164</v>
      </c>
      <c r="Q208" t="s">
        <v>2164</v>
      </c>
      <c r="R208" t="s">
        <v>18902</v>
      </c>
      <c r="S208" t="s">
        <v>2164</v>
      </c>
      <c r="T208" t="s">
        <v>2164</v>
      </c>
      <c r="U208" t="s">
        <v>2164</v>
      </c>
      <c r="V208" t="s">
        <v>2164</v>
      </c>
      <c r="W208" t="s">
        <v>2164</v>
      </c>
      <c r="X208" t="s">
        <v>2164</v>
      </c>
      <c r="Y208" t="s">
        <v>22</v>
      </c>
      <c r="Z208" t="s">
        <v>2164</v>
      </c>
      <c r="AA208" t="s">
        <v>2164</v>
      </c>
      <c r="AB208" t="s">
        <v>2164</v>
      </c>
      <c r="AC208" t="s">
        <v>2164</v>
      </c>
      <c r="AD208" t="str">
        <f>IFERROR(IF(COUNTIF(C208:L208,"Feed Ingredient")&gt;0,INDEX(ani_diet!V:V,MATCH(M208,ani_diet!F:F,0)),""),"")</f>
        <v/>
      </c>
      <c r="AE208" s="130" t="b">
        <f>IF(IFERROR(IF(MATCH("Feed Ingredient", AOM[[#This Row],[L1]:[L10]],0)&gt;0, TRUE, FALSE), FALSE)=TRUE,IFERROR(VLOOKUP(M208, ani_diet!E:E, 1, FALSE), "No Match"),FALSE)</f>
        <v>0</v>
      </c>
    </row>
    <row r="209" spans="1:31" ht="14.5" x14ac:dyDescent="0.35">
      <c r="A209" t="s">
        <v>2164</v>
      </c>
      <c r="B209" t="s">
        <v>19609</v>
      </c>
      <c r="C209" t="s">
        <v>19358</v>
      </c>
      <c r="D209" t="s">
        <v>19360</v>
      </c>
      <c r="E209" t="s">
        <v>19600</v>
      </c>
      <c r="F209" t="s">
        <v>19604</v>
      </c>
      <c r="G209" t="s">
        <v>19608</v>
      </c>
      <c r="H209" t="s">
        <v>7170</v>
      </c>
      <c r="I209" t="s">
        <v>2164</v>
      </c>
      <c r="J209" t="s">
        <v>2164</v>
      </c>
      <c r="K209" t="s">
        <v>2164</v>
      </c>
      <c r="M209" t="str" cm="1">
        <f t="array" ref="M209">LOOKUP(2,1/(C209:L209&lt;&gt;""),C209:L209)</f>
        <v>Estimated</v>
      </c>
      <c r="N209" t="s">
        <v>2164</v>
      </c>
      <c r="O209" t="s">
        <v>2164</v>
      </c>
      <c r="P209" t="s">
        <v>2164</v>
      </c>
      <c r="Q209" t="s">
        <v>2164</v>
      </c>
      <c r="R209" t="s">
        <v>18902</v>
      </c>
      <c r="S209" t="s">
        <v>2164</v>
      </c>
      <c r="T209" t="s">
        <v>2164</v>
      </c>
      <c r="U209" t="s">
        <v>2164</v>
      </c>
      <c r="V209" t="s">
        <v>2164</v>
      </c>
      <c r="W209" t="s">
        <v>2164</v>
      </c>
      <c r="X209" t="s">
        <v>2164</v>
      </c>
      <c r="Y209" t="s">
        <v>22</v>
      </c>
      <c r="Z209" t="s">
        <v>2164</v>
      </c>
      <c r="AA209" t="s">
        <v>2164</v>
      </c>
      <c r="AB209" t="s">
        <v>2164</v>
      </c>
      <c r="AC209" t="s">
        <v>2164</v>
      </c>
      <c r="AD209" t="str">
        <f>IFERROR(IF(COUNTIF(C209:L209,"Feed Ingredient")&gt;0,INDEX(ani_diet!V:V,MATCH(M209,ani_diet!F:F,0)),""),"")</f>
        <v/>
      </c>
      <c r="AE209" s="130" t="b">
        <f>IF(IFERROR(IF(MATCH("Feed Ingredient", AOM[[#This Row],[L1]:[L10]],0)&gt;0, TRUE, FALSE), FALSE)=TRUE,IFERROR(VLOOKUP(M209, ani_diet!E:E, 1, FALSE), "No Match"),FALSE)</f>
        <v>0</v>
      </c>
    </row>
    <row r="210" spans="1:31" ht="14.5" x14ac:dyDescent="0.35">
      <c r="A210" t="s">
        <v>2164</v>
      </c>
      <c r="B210" t="s">
        <v>19610</v>
      </c>
      <c r="C210" t="s">
        <v>19358</v>
      </c>
      <c r="D210" t="s">
        <v>19360</v>
      </c>
      <c r="E210" t="s">
        <v>19600</v>
      </c>
      <c r="F210" t="s">
        <v>19604</v>
      </c>
      <c r="G210" t="s">
        <v>19608</v>
      </c>
      <c r="H210" t="s">
        <v>7169</v>
      </c>
      <c r="I210" t="s">
        <v>2164</v>
      </c>
      <c r="J210" t="s">
        <v>2164</v>
      </c>
      <c r="K210" t="s">
        <v>2164</v>
      </c>
      <c r="M210" t="str" cm="1">
        <f t="array" ref="M210">LOOKUP(2,1/(C210:L210&lt;&gt;""),C210:L210)</f>
        <v>Measured</v>
      </c>
      <c r="N210" t="s">
        <v>2164</v>
      </c>
      <c r="O210" t="s">
        <v>2164</v>
      </c>
      <c r="P210" t="s">
        <v>2164</v>
      </c>
      <c r="Q210" t="s">
        <v>2164</v>
      </c>
      <c r="R210" t="s">
        <v>18902</v>
      </c>
      <c r="S210" t="s">
        <v>2164</v>
      </c>
      <c r="T210" t="s">
        <v>2164</v>
      </c>
      <c r="U210" t="s">
        <v>2164</v>
      </c>
      <c r="V210" t="s">
        <v>2164</v>
      </c>
      <c r="W210" t="s">
        <v>2164</v>
      </c>
      <c r="X210" t="s">
        <v>2164</v>
      </c>
      <c r="Y210" t="s">
        <v>22</v>
      </c>
      <c r="Z210" t="s">
        <v>2164</v>
      </c>
      <c r="AA210" t="s">
        <v>2164</v>
      </c>
      <c r="AB210" t="s">
        <v>2164</v>
      </c>
      <c r="AC210" t="s">
        <v>2164</v>
      </c>
      <c r="AD210" t="str">
        <f>IFERROR(IF(COUNTIF(C210:L210,"Feed Ingredient")&gt;0,INDEX(ani_diet!V:V,MATCH(M210,ani_diet!F:F,0)),""),"")</f>
        <v/>
      </c>
      <c r="AE210" s="130" t="b">
        <f>IF(IFERROR(IF(MATCH("Feed Ingredient", AOM[[#This Row],[L1]:[L10]],0)&gt;0, TRUE, FALSE), FALSE)=TRUE,IFERROR(VLOOKUP(M210, ani_diet!E:E, 1, FALSE), "No Match"),FALSE)</f>
        <v>0</v>
      </c>
    </row>
    <row r="211" spans="1:31" ht="14.5" x14ac:dyDescent="0.35">
      <c r="A211" t="s">
        <v>2164</v>
      </c>
      <c r="B211" t="s">
        <v>19611</v>
      </c>
      <c r="C211" t="s">
        <v>19358</v>
      </c>
      <c r="D211" t="s">
        <v>19360</v>
      </c>
      <c r="E211" t="s">
        <v>19600</v>
      </c>
      <c r="F211" t="s">
        <v>19604</v>
      </c>
      <c r="G211" t="s">
        <v>19608</v>
      </c>
      <c r="H211" t="s">
        <v>2164</v>
      </c>
      <c r="I211" t="s">
        <v>2164</v>
      </c>
      <c r="J211" t="s">
        <v>2164</v>
      </c>
      <c r="K211" t="s">
        <v>2164</v>
      </c>
      <c r="M211" t="str" cm="1">
        <f t="array" ref="M211">LOOKUP(2,1/(C211:L211&lt;&gt;""),C211:L211)</f>
        <v>Measurement Method</v>
      </c>
      <c r="N211" t="s">
        <v>2164</v>
      </c>
      <c r="O211" t="s">
        <v>2164</v>
      </c>
      <c r="P211" t="s">
        <v>2164</v>
      </c>
      <c r="Q211" t="s">
        <v>2164</v>
      </c>
      <c r="R211" t="s">
        <v>18902</v>
      </c>
      <c r="S211" t="s">
        <v>2164</v>
      </c>
      <c r="T211" t="s">
        <v>2164</v>
      </c>
      <c r="U211" t="s">
        <v>2164</v>
      </c>
      <c r="V211" t="s">
        <v>2164</v>
      </c>
      <c r="W211" t="s">
        <v>2164</v>
      </c>
      <c r="X211" t="s">
        <v>2164</v>
      </c>
      <c r="Y211" t="s">
        <v>22</v>
      </c>
      <c r="Z211" t="s">
        <v>2164</v>
      </c>
      <c r="AA211" t="s">
        <v>2164</v>
      </c>
      <c r="AB211" t="s">
        <v>2164</v>
      </c>
      <c r="AC211" t="s">
        <v>2164</v>
      </c>
      <c r="AD211" t="str">
        <f>IFERROR(IF(COUNTIF(C211:L211,"Feed Ingredient")&gt;0,INDEX(ani_diet!V:V,MATCH(M211,ani_diet!F:F,0)),""),"")</f>
        <v/>
      </c>
      <c r="AE211" s="130" t="b">
        <f>IF(IFERROR(IF(MATCH("Feed Ingredient", AOM[[#This Row],[L1]:[L10]],0)&gt;0, TRUE, FALSE), FALSE)=TRUE,IFERROR(VLOOKUP(M211, ani_diet!E:E, 1, FALSE), "No Match"),FALSE)</f>
        <v>0</v>
      </c>
    </row>
    <row r="212" spans="1:31" ht="14.5" x14ac:dyDescent="0.35">
      <c r="A212" t="s">
        <v>2164</v>
      </c>
      <c r="B212" t="s">
        <v>19612</v>
      </c>
      <c r="C212" t="s">
        <v>19358</v>
      </c>
      <c r="D212" t="s">
        <v>19360</v>
      </c>
      <c r="E212" t="s">
        <v>19600</v>
      </c>
      <c r="F212" t="s">
        <v>19604</v>
      </c>
      <c r="G212" t="s">
        <v>2205</v>
      </c>
      <c r="H212" t="s">
        <v>2164</v>
      </c>
      <c r="I212" t="s">
        <v>2164</v>
      </c>
      <c r="J212" t="s">
        <v>2164</v>
      </c>
      <c r="K212" t="s">
        <v>2164</v>
      </c>
      <c r="M212" t="str" cm="1">
        <f t="array" ref="M212">LOOKUP(2,1/(C212:L212&lt;&gt;""),C212:L212)</f>
        <v>Acid Detergent Fibre (ADF)</v>
      </c>
      <c r="N212" t="s">
        <v>2164</v>
      </c>
      <c r="O212" t="s">
        <v>2206</v>
      </c>
      <c r="P212" t="s">
        <v>2164</v>
      </c>
      <c r="Q212" t="s">
        <v>2164</v>
      </c>
      <c r="R212" t="s">
        <v>19613</v>
      </c>
      <c r="S212" t="s">
        <v>2208</v>
      </c>
      <c r="T212" t="s">
        <v>2164</v>
      </c>
      <c r="U212" t="s">
        <v>2164</v>
      </c>
      <c r="V212" t="s">
        <v>2164</v>
      </c>
      <c r="W212" t="s">
        <v>2164</v>
      </c>
      <c r="X212" t="s">
        <v>2204</v>
      </c>
      <c r="Y212" t="s">
        <v>22</v>
      </c>
      <c r="Z212" t="s">
        <v>2164</v>
      </c>
      <c r="AA212" t="s">
        <v>2164</v>
      </c>
      <c r="AB212" t="s">
        <v>2214</v>
      </c>
      <c r="AC212" t="s">
        <v>2164</v>
      </c>
      <c r="AD212" t="str">
        <f>IFERROR(IF(COUNTIF(C212:L212,"Feed Ingredient")&gt;0,INDEX(ani_diet!V:V,MATCH(M212,ani_diet!F:F,0)),""),"")</f>
        <v/>
      </c>
      <c r="AE212" s="130" t="b">
        <f>IF(IFERROR(IF(MATCH("Feed Ingredient", AOM[[#This Row],[L1]:[L10]],0)&gt;0, TRUE, FALSE), FALSE)=TRUE,IFERROR(VLOOKUP(M212, ani_diet!E:E, 1, FALSE), "No Match"),FALSE)</f>
        <v>0</v>
      </c>
    </row>
    <row r="213" spans="1:31" ht="14.5" x14ac:dyDescent="0.35">
      <c r="A213" t="s">
        <v>2164</v>
      </c>
      <c r="B213" t="s">
        <v>19614</v>
      </c>
      <c r="C213" t="s">
        <v>19358</v>
      </c>
      <c r="D213" t="s">
        <v>19360</v>
      </c>
      <c r="E213" t="s">
        <v>19600</v>
      </c>
      <c r="F213" t="s">
        <v>19604</v>
      </c>
      <c r="G213" t="s">
        <v>2217</v>
      </c>
      <c r="H213" t="s">
        <v>2164</v>
      </c>
      <c r="I213" t="s">
        <v>2164</v>
      </c>
      <c r="J213" t="s">
        <v>2164</v>
      </c>
      <c r="K213" t="s">
        <v>2164</v>
      </c>
      <c r="M213" t="str" cm="1">
        <f t="array" ref="M213">LOOKUP(2,1/(C213:L213&lt;&gt;""),C213:L213)</f>
        <v>Acid Detergent Lignin (ADL)</v>
      </c>
      <c r="N213" t="s">
        <v>2164</v>
      </c>
      <c r="O213" t="s">
        <v>2218</v>
      </c>
      <c r="P213" t="s">
        <v>2164</v>
      </c>
      <c r="Q213" t="s">
        <v>2164</v>
      </c>
      <c r="R213" t="s">
        <v>19615</v>
      </c>
      <c r="S213" t="s">
        <v>2164</v>
      </c>
      <c r="T213" t="s">
        <v>2164</v>
      </c>
      <c r="U213" t="s">
        <v>2164</v>
      </c>
      <c r="V213" t="s">
        <v>2164</v>
      </c>
      <c r="W213" t="s">
        <v>2164</v>
      </c>
      <c r="X213" t="s">
        <v>2216</v>
      </c>
      <c r="Y213" t="s">
        <v>22</v>
      </c>
      <c r="Z213" t="s">
        <v>2164</v>
      </c>
      <c r="AA213" t="s">
        <v>2164</v>
      </c>
      <c r="AB213" t="s">
        <v>2222</v>
      </c>
      <c r="AC213" t="s">
        <v>2164</v>
      </c>
      <c r="AD213" t="str">
        <f>IFERROR(IF(COUNTIF(C213:L213,"Feed Ingredient")&gt;0,INDEX(ani_diet!V:V,MATCH(M213,ani_diet!F:F,0)),""),"")</f>
        <v/>
      </c>
      <c r="AE213" s="130" t="b">
        <f>IF(IFERROR(IF(MATCH("Feed Ingredient", AOM[[#This Row],[L1]:[L10]],0)&gt;0, TRUE, FALSE), FALSE)=TRUE,IFERROR(VLOOKUP(M213, ani_diet!E:E, 1, FALSE), "No Match"),FALSE)</f>
        <v>0</v>
      </c>
    </row>
    <row r="214" spans="1:31" ht="14.5" x14ac:dyDescent="0.35">
      <c r="A214" t="s">
        <v>2164</v>
      </c>
      <c r="B214" t="s">
        <v>19616</v>
      </c>
      <c r="C214" t="s">
        <v>19358</v>
      </c>
      <c r="D214" t="s">
        <v>19360</v>
      </c>
      <c r="E214" t="s">
        <v>19600</v>
      </c>
      <c r="F214" t="s">
        <v>19604</v>
      </c>
      <c r="G214" t="s">
        <v>19617</v>
      </c>
      <c r="H214" t="s">
        <v>2164</v>
      </c>
      <c r="I214" t="s">
        <v>2164</v>
      </c>
      <c r="J214" t="s">
        <v>2164</v>
      </c>
      <c r="K214" t="s">
        <v>2164</v>
      </c>
      <c r="M214" t="str" cm="1">
        <f t="array" ref="M214">LOOKUP(2,1/(C214:L214&lt;&gt;""),C214:L214)</f>
        <v>Amino Acids</v>
      </c>
      <c r="N214" t="s">
        <v>2164</v>
      </c>
      <c r="O214" t="s">
        <v>19618</v>
      </c>
      <c r="P214" t="s">
        <v>2164</v>
      </c>
      <c r="Q214" t="s">
        <v>2164</v>
      </c>
      <c r="R214" t="s">
        <v>2164</v>
      </c>
      <c r="S214" t="s">
        <v>2164</v>
      </c>
      <c r="T214" t="s">
        <v>2164</v>
      </c>
      <c r="U214" t="s">
        <v>2164</v>
      </c>
      <c r="V214" t="s">
        <v>2164</v>
      </c>
      <c r="W214" t="s">
        <v>2164</v>
      </c>
      <c r="X214" t="s">
        <v>10809</v>
      </c>
      <c r="Y214" t="s">
        <v>22</v>
      </c>
      <c r="Z214" t="s">
        <v>2164</v>
      </c>
      <c r="AA214" t="s">
        <v>2164</v>
      </c>
      <c r="AB214" t="s">
        <v>2164</v>
      </c>
      <c r="AC214" t="s">
        <v>2164</v>
      </c>
      <c r="AD214" t="str">
        <f>IFERROR(IF(COUNTIF(C214:L214,"Feed Ingredient")&gt;0,INDEX(ani_diet!V:V,MATCH(M214,ani_diet!F:F,0)),""),"")</f>
        <v/>
      </c>
      <c r="AE214" s="130" t="b">
        <f>IF(IFERROR(IF(MATCH("Feed Ingredient", AOM[[#This Row],[L1]:[L10]],0)&gt;0, TRUE, FALSE), FALSE)=TRUE,IFERROR(VLOOKUP(M214, ani_diet!E:E, 1, FALSE), "No Match"),FALSE)</f>
        <v>0</v>
      </c>
    </row>
    <row r="215" spans="1:31" ht="14.5" x14ac:dyDescent="0.35">
      <c r="A215" t="s">
        <v>2164</v>
      </c>
      <c r="B215" t="s">
        <v>19619</v>
      </c>
      <c r="C215" t="s">
        <v>19358</v>
      </c>
      <c r="D215" t="s">
        <v>19360</v>
      </c>
      <c r="E215" t="s">
        <v>19600</v>
      </c>
      <c r="F215" t="s">
        <v>19604</v>
      </c>
      <c r="G215" t="s">
        <v>19617</v>
      </c>
      <c r="H215" t="s">
        <v>19620</v>
      </c>
      <c r="I215" t="s">
        <v>2164</v>
      </c>
      <c r="J215" t="s">
        <v>2164</v>
      </c>
      <c r="K215" t="s">
        <v>2164</v>
      </c>
      <c r="M215" t="str" cm="1">
        <f t="array" ref="M215">LOOKUP(2,1/(C215:L215&lt;&gt;""),C215:L215)</f>
        <v>alanine</v>
      </c>
      <c r="N215" t="s">
        <v>2164</v>
      </c>
      <c r="O215" t="s">
        <v>19621</v>
      </c>
      <c r="P215" t="s">
        <v>2164</v>
      </c>
      <c r="Q215" t="s">
        <v>2164</v>
      </c>
      <c r="R215" t="s">
        <v>19622</v>
      </c>
      <c r="S215" t="s">
        <v>2164</v>
      </c>
      <c r="T215" t="s">
        <v>2164</v>
      </c>
      <c r="U215" t="s">
        <v>2164</v>
      </c>
      <c r="V215" t="s">
        <v>2164</v>
      </c>
      <c r="W215" t="s">
        <v>2164</v>
      </c>
      <c r="X215" t="s">
        <v>10809</v>
      </c>
      <c r="Y215" t="s">
        <v>22</v>
      </c>
      <c r="Z215" t="s">
        <v>2164</v>
      </c>
      <c r="AA215" t="s">
        <v>2164</v>
      </c>
      <c r="AB215" t="s">
        <v>2164</v>
      </c>
      <c r="AC215" t="s">
        <v>2164</v>
      </c>
      <c r="AD215" t="str">
        <f>IFERROR(IF(COUNTIF(C215:L215,"Feed Ingredient")&gt;0,INDEX(ani_diet!V:V,MATCH(M215,ani_diet!F:F,0)),""),"")</f>
        <v/>
      </c>
      <c r="AE215" s="130" t="b">
        <f>IF(IFERROR(IF(MATCH("Feed Ingredient", AOM[[#This Row],[L1]:[L10]],0)&gt;0, TRUE, FALSE), FALSE)=TRUE,IFERROR(VLOOKUP(M215, ani_diet!E:E, 1, FALSE), "No Match"),FALSE)</f>
        <v>0</v>
      </c>
    </row>
    <row r="216" spans="1:31" ht="14.5" x14ac:dyDescent="0.35">
      <c r="A216" t="s">
        <v>2164</v>
      </c>
      <c r="B216" t="s">
        <v>19623</v>
      </c>
      <c r="C216" t="s">
        <v>19358</v>
      </c>
      <c r="D216" t="s">
        <v>19360</v>
      </c>
      <c r="E216" t="s">
        <v>19600</v>
      </c>
      <c r="F216" t="s">
        <v>19604</v>
      </c>
      <c r="G216" t="s">
        <v>19617</v>
      </c>
      <c r="H216" t="s">
        <v>19624</v>
      </c>
      <c r="I216" t="s">
        <v>2164</v>
      </c>
      <c r="J216" t="s">
        <v>2164</v>
      </c>
      <c r="K216" t="s">
        <v>2164</v>
      </c>
      <c r="M216" t="str" cm="1">
        <f t="array" ref="M216">LOOKUP(2,1/(C216:L216&lt;&gt;""),C216:L216)</f>
        <v>arginine</v>
      </c>
      <c r="N216" t="s">
        <v>2164</v>
      </c>
      <c r="O216" t="s">
        <v>19625</v>
      </c>
      <c r="P216" t="s">
        <v>2164</v>
      </c>
      <c r="Q216" t="s">
        <v>2164</v>
      </c>
      <c r="R216" t="s">
        <v>19626</v>
      </c>
      <c r="S216" t="s">
        <v>2164</v>
      </c>
      <c r="T216" t="s">
        <v>2164</v>
      </c>
      <c r="U216" t="s">
        <v>2164</v>
      </c>
      <c r="V216" t="s">
        <v>2164</v>
      </c>
      <c r="W216" t="s">
        <v>2164</v>
      </c>
      <c r="X216" t="s">
        <v>10809</v>
      </c>
      <c r="Y216" t="s">
        <v>22</v>
      </c>
      <c r="Z216" t="s">
        <v>2164</v>
      </c>
      <c r="AA216" t="s">
        <v>2164</v>
      </c>
      <c r="AB216" t="s">
        <v>2164</v>
      </c>
      <c r="AC216" t="s">
        <v>2164</v>
      </c>
      <c r="AD216" t="str">
        <f>IFERROR(IF(COUNTIF(C216:L216,"Feed Ingredient")&gt;0,INDEX(ani_diet!V:V,MATCH(M216,ani_diet!F:F,0)),""),"")</f>
        <v/>
      </c>
      <c r="AE216" s="130" t="b">
        <f>IF(IFERROR(IF(MATCH("Feed Ingredient", AOM[[#This Row],[L1]:[L10]],0)&gt;0, TRUE, FALSE), FALSE)=TRUE,IFERROR(VLOOKUP(M216, ani_diet!E:E, 1, FALSE), "No Match"),FALSE)</f>
        <v>0</v>
      </c>
    </row>
    <row r="217" spans="1:31" ht="14.5" x14ac:dyDescent="0.35">
      <c r="A217" t="s">
        <v>2164</v>
      </c>
      <c r="B217" t="s">
        <v>19627</v>
      </c>
      <c r="C217" t="s">
        <v>19358</v>
      </c>
      <c r="D217" t="s">
        <v>19360</v>
      </c>
      <c r="E217" t="s">
        <v>19600</v>
      </c>
      <c r="F217" t="s">
        <v>19604</v>
      </c>
      <c r="G217" t="s">
        <v>19617</v>
      </c>
      <c r="H217" t="s">
        <v>19628</v>
      </c>
      <c r="I217" t="s">
        <v>2164</v>
      </c>
      <c r="J217" t="s">
        <v>2164</v>
      </c>
      <c r="K217" t="s">
        <v>2164</v>
      </c>
      <c r="M217" t="str" cm="1">
        <f t="array" ref="M217">LOOKUP(2,1/(C217:L217&lt;&gt;""),C217:L217)</f>
        <v>asparagine</v>
      </c>
      <c r="N217" t="s">
        <v>2164</v>
      </c>
      <c r="O217" t="s">
        <v>19629</v>
      </c>
      <c r="P217" t="s">
        <v>2164</v>
      </c>
      <c r="Q217" t="s">
        <v>2164</v>
      </c>
      <c r="R217" t="s">
        <v>19630</v>
      </c>
      <c r="S217" t="s">
        <v>2164</v>
      </c>
      <c r="T217" t="s">
        <v>2164</v>
      </c>
      <c r="U217" t="s">
        <v>2164</v>
      </c>
      <c r="V217" t="s">
        <v>2164</v>
      </c>
      <c r="W217" t="s">
        <v>2164</v>
      </c>
      <c r="X217" t="s">
        <v>10809</v>
      </c>
      <c r="Y217" t="s">
        <v>22</v>
      </c>
      <c r="Z217" t="s">
        <v>2164</v>
      </c>
      <c r="AA217" t="s">
        <v>2164</v>
      </c>
      <c r="AB217" t="s">
        <v>2164</v>
      </c>
      <c r="AC217" t="s">
        <v>2164</v>
      </c>
      <c r="AD217" t="str">
        <f>IFERROR(IF(COUNTIF(C217:L217,"Feed Ingredient")&gt;0,INDEX(ani_diet!V:V,MATCH(M217,ani_diet!F:F,0)),""),"")</f>
        <v/>
      </c>
      <c r="AE217" s="130" t="b">
        <f>IF(IFERROR(IF(MATCH("Feed Ingredient", AOM[[#This Row],[L1]:[L10]],0)&gt;0, TRUE, FALSE), FALSE)=TRUE,IFERROR(VLOOKUP(M217, ani_diet!E:E, 1, FALSE), "No Match"),FALSE)</f>
        <v>0</v>
      </c>
    </row>
    <row r="218" spans="1:31" ht="14.5" x14ac:dyDescent="0.35">
      <c r="A218" t="s">
        <v>2164</v>
      </c>
      <c r="B218" t="s">
        <v>19631</v>
      </c>
      <c r="C218" t="s">
        <v>19358</v>
      </c>
      <c r="D218" t="s">
        <v>19360</v>
      </c>
      <c r="E218" t="s">
        <v>19600</v>
      </c>
      <c r="F218" t="s">
        <v>19604</v>
      </c>
      <c r="G218" t="s">
        <v>19617</v>
      </c>
      <c r="H218" t="s">
        <v>19632</v>
      </c>
      <c r="I218" t="s">
        <v>2164</v>
      </c>
      <c r="J218" t="s">
        <v>2164</v>
      </c>
      <c r="K218" t="s">
        <v>2164</v>
      </c>
      <c r="M218" t="str" cm="1">
        <f t="array" ref="M218">LOOKUP(2,1/(C218:L218&lt;&gt;""),C218:L218)</f>
        <v>aspartate</v>
      </c>
      <c r="N218" t="s">
        <v>2164</v>
      </c>
      <c r="O218" t="s">
        <v>19633</v>
      </c>
      <c r="P218" t="s">
        <v>2164</v>
      </c>
      <c r="Q218" t="s">
        <v>2164</v>
      </c>
      <c r="R218" t="s">
        <v>19634</v>
      </c>
      <c r="S218" t="s">
        <v>2164</v>
      </c>
      <c r="T218" t="s">
        <v>2164</v>
      </c>
      <c r="U218" t="s">
        <v>2164</v>
      </c>
      <c r="V218" t="s">
        <v>2164</v>
      </c>
      <c r="W218" t="s">
        <v>2164</v>
      </c>
      <c r="X218" t="s">
        <v>10809</v>
      </c>
      <c r="Y218" t="s">
        <v>22</v>
      </c>
      <c r="Z218" t="s">
        <v>2164</v>
      </c>
      <c r="AA218" t="s">
        <v>2164</v>
      </c>
      <c r="AB218" t="s">
        <v>2164</v>
      </c>
      <c r="AC218" t="s">
        <v>2164</v>
      </c>
      <c r="AD218" t="str">
        <f>IFERROR(IF(COUNTIF(C218:L218,"Feed Ingredient")&gt;0,INDEX(ani_diet!V:V,MATCH(M218,ani_diet!F:F,0)),""),"")</f>
        <v/>
      </c>
      <c r="AE218" s="130" t="b">
        <f>IF(IFERROR(IF(MATCH("Feed Ingredient", AOM[[#This Row],[L1]:[L10]],0)&gt;0, TRUE, FALSE), FALSE)=TRUE,IFERROR(VLOOKUP(M218, ani_diet!E:E, 1, FALSE), "No Match"),FALSE)</f>
        <v>0</v>
      </c>
    </row>
    <row r="219" spans="1:31" ht="14.5" x14ac:dyDescent="0.35">
      <c r="A219" t="s">
        <v>2164</v>
      </c>
      <c r="B219" t="s">
        <v>19635</v>
      </c>
      <c r="C219" t="s">
        <v>19358</v>
      </c>
      <c r="D219" t="s">
        <v>19360</v>
      </c>
      <c r="E219" t="s">
        <v>19600</v>
      </c>
      <c r="F219" t="s">
        <v>19604</v>
      </c>
      <c r="G219" t="s">
        <v>19617</v>
      </c>
      <c r="H219" t="s">
        <v>19636</v>
      </c>
      <c r="I219" t="s">
        <v>2164</v>
      </c>
      <c r="J219" t="s">
        <v>2164</v>
      </c>
      <c r="K219" t="s">
        <v>2164</v>
      </c>
      <c r="M219" t="str" cm="1">
        <f t="array" ref="M219">LOOKUP(2,1/(C219:L219&lt;&gt;""),C219:L219)</f>
        <v>cysteine</v>
      </c>
      <c r="N219" t="s">
        <v>2164</v>
      </c>
      <c r="O219" t="s">
        <v>19637</v>
      </c>
      <c r="P219" t="s">
        <v>2164</v>
      </c>
      <c r="Q219" t="s">
        <v>2164</v>
      </c>
      <c r="R219" t="s">
        <v>19638</v>
      </c>
      <c r="S219" t="s">
        <v>2164</v>
      </c>
      <c r="T219" t="s">
        <v>2164</v>
      </c>
      <c r="U219" t="s">
        <v>2164</v>
      </c>
      <c r="V219" t="s">
        <v>2164</v>
      </c>
      <c r="W219" t="s">
        <v>2164</v>
      </c>
      <c r="X219" t="s">
        <v>10809</v>
      </c>
      <c r="Y219" t="s">
        <v>22</v>
      </c>
      <c r="Z219" t="s">
        <v>2164</v>
      </c>
      <c r="AA219" t="s">
        <v>2164</v>
      </c>
      <c r="AB219" t="s">
        <v>2164</v>
      </c>
      <c r="AC219" t="s">
        <v>2164</v>
      </c>
      <c r="AD219" t="str">
        <f>IFERROR(IF(COUNTIF(C219:L219,"Feed Ingredient")&gt;0,INDEX(ani_diet!V:V,MATCH(M219,ani_diet!F:F,0)),""),"")</f>
        <v/>
      </c>
      <c r="AE219" s="130" t="b">
        <f>IF(IFERROR(IF(MATCH("Feed Ingredient", AOM[[#This Row],[L1]:[L10]],0)&gt;0, TRUE, FALSE), FALSE)=TRUE,IFERROR(VLOOKUP(M219, ani_diet!E:E, 1, FALSE), "No Match"),FALSE)</f>
        <v>0</v>
      </c>
    </row>
    <row r="220" spans="1:31" ht="14.5" x14ac:dyDescent="0.35">
      <c r="A220" t="s">
        <v>2164</v>
      </c>
      <c r="B220" t="s">
        <v>19639</v>
      </c>
      <c r="C220" t="s">
        <v>19358</v>
      </c>
      <c r="D220" t="s">
        <v>19360</v>
      </c>
      <c r="E220" t="s">
        <v>19600</v>
      </c>
      <c r="F220" t="s">
        <v>19604</v>
      </c>
      <c r="G220" t="s">
        <v>19617</v>
      </c>
      <c r="H220" t="s">
        <v>19640</v>
      </c>
      <c r="I220" t="s">
        <v>2164</v>
      </c>
      <c r="J220" t="s">
        <v>2164</v>
      </c>
      <c r="K220" t="s">
        <v>2164</v>
      </c>
      <c r="M220" t="str" cm="1">
        <f t="array" ref="M220">LOOKUP(2,1/(C220:L220&lt;&gt;""),C220:L220)</f>
        <v>essential amino acid</v>
      </c>
      <c r="N220" t="s">
        <v>2164</v>
      </c>
      <c r="O220" t="s">
        <v>19641</v>
      </c>
      <c r="P220" t="s">
        <v>2164</v>
      </c>
      <c r="Q220" t="s">
        <v>2164</v>
      </c>
      <c r="R220" t="s">
        <v>19642</v>
      </c>
      <c r="S220" t="s">
        <v>2164</v>
      </c>
      <c r="T220" t="s">
        <v>2164</v>
      </c>
      <c r="U220" t="s">
        <v>2164</v>
      </c>
      <c r="V220" t="s">
        <v>2164</v>
      </c>
      <c r="W220" t="s">
        <v>2164</v>
      </c>
      <c r="X220" t="s">
        <v>10809</v>
      </c>
      <c r="Y220" t="s">
        <v>22</v>
      </c>
      <c r="Z220" t="s">
        <v>2164</v>
      </c>
      <c r="AA220" t="s">
        <v>2164</v>
      </c>
      <c r="AB220" t="s">
        <v>2164</v>
      </c>
      <c r="AC220" t="s">
        <v>2164</v>
      </c>
      <c r="AD220" t="str">
        <f>IFERROR(IF(COUNTIF(C220:L220,"Feed Ingredient")&gt;0,INDEX(ani_diet!V:V,MATCH(M220,ani_diet!F:F,0)),""),"")</f>
        <v/>
      </c>
      <c r="AE220" s="130" t="b">
        <f>IF(IFERROR(IF(MATCH("Feed Ingredient", AOM[[#This Row],[L1]:[L10]],0)&gt;0, TRUE, FALSE), FALSE)=TRUE,IFERROR(VLOOKUP(M220, ani_diet!E:E, 1, FALSE), "No Match"),FALSE)</f>
        <v>0</v>
      </c>
    </row>
    <row r="221" spans="1:31" ht="14.5" x14ac:dyDescent="0.35">
      <c r="A221" t="s">
        <v>2164</v>
      </c>
      <c r="B221" t="s">
        <v>19643</v>
      </c>
      <c r="C221" t="s">
        <v>19358</v>
      </c>
      <c r="D221" t="s">
        <v>19360</v>
      </c>
      <c r="E221" t="s">
        <v>19600</v>
      </c>
      <c r="F221" t="s">
        <v>19604</v>
      </c>
      <c r="G221" t="s">
        <v>19617</v>
      </c>
      <c r="H221" t="s">
        <v>19644</v>
      </c>
      <c r="I221" t="s">
        <v>2164</v>
      </c>
      <c r="J221" t="s">
        <v>2164</v>
      </c>
      <c r="K221" t="s">
        <v>2164</v>
      </c>
      <c r="M221" t="str" cm="1">
        <f t="array" ref="M221">LOOKUP(2,1/(C221:L221&lt;&gt;""),C221:L221)</f>
        <v>free amino acid</v>
      </c>
      <c r="N221" t="s">
        <v>2164</v>
      </c>
      <c r="O221" t="s">
        <v>19645</v>
      </c>
      <c r="P221" t="s">
        <v>2164</v>
      </c>
      <c r="Q221" t="s">
        <v>2164</v>
      </c>
      <c r="R221" t="s">
        <v>19646</v>
      </c>
      <c r="S221" t="s">
        <v>2164</v>
      </c>
      <c r="T221" t="s">
        <v>2164</v>
      </c>
      <c r="U221" t="s">
        <v>2164</v>
      </c>
      <c r="V221" t="s">
        <v>2164</v>
      </c>
      <c r="W221" t="s">
        <v>2164</v>
      </c>
      <c r="X221" t="s">
        <v>10809</v>
      </c>
      <c r="Y221" t="s">
        <v>22</v>
      </c>
      <c r="Z221" t="s">
        <v>2164</v>
      </c>
      <c r="AA221" t="s">
        <v>2164</v>
      </c>
      <c r="AB221" t="s">
        <v>2164</v>
      </c>
      <c r="AC221" t="s">
        <v>2164</v>
      </c>
      <c r="AD221" t="str">
        <f>IFERROR(IF(COUNTIF(C221:L221,"Feed Ingredient")&gt;0,INDEX(ani_diet!V:V,MATCH(M221,ani_diet!F:F,0)),""),"")</f>
        <v/>
      </c>
      <c r="AE221" s="130" t="b">
        <f>IF(IFERROR(IF(MATCH("Feed Ingredient", AOM[[#This Row],[L1]:[L10]],0)&gt;0, TRUE, FALSE), FALSE)=TRUE,IFERROR(VLOOKUP(M221, ani_diet!E:E, 1, FALSE), "No Match"),FALSE)</f>
        <v>0</v>
      </c>
    </row>
    <row r="222" spans="1:31" ht="14.5" x14ac:dyDescent="0.35">
      <c r="A222" t="s">
        <v>2164</v>
      </c>
      <c r="B222" t="s">
        <v>19647</v>
      </c>
      <c r="C222" t="s">
        <v>19358</v>
      </c>
      <c r="D222" t="s">
        <v>19360</v>
      </c>
      <c r="E222" t="s">
        <v>19600</v>
      </c>
      <c r="F222" t="s">
        <v>19604</v>
      </c>
      <c r="G222" t="s">
        <v>19617</v>
      </c>
      <c r="H222" t="s">
        <v>19648</v>
      </c>
      <c r="I222" t="s">
        <v>2164</v>
      </c>
      <c r="J222" t="s">
        <v>2164</v>
      </c>
      <c r="K222" t="s">
        <v>2164</v>
      </c>
      <c r="M222" t="str" cm="1">
        <f t="array" ref="M222">LOOKUP(2,1/(C222:L222&lt;&gt;""),C222:L222)</f>
        <v>glutamate</v>
      </c>
      <c r="N222" t="s">
        <v>2164</v>
      </c>
      <c r="O222" t="s">
        <v>19649</v>
      </c>
      <c r="P222" t="s">
        <v>2164</v>
      </c>
      <c r="Q222" t="s">
        <v>2164</v>
      </c>
      <c r="R222" t="s">
        <v>19650</v>
      </c>
      <c r="S222" t="s">
        <v>2164</v>
      </c>
      <c r="T222" t="s">
        <v>2164</v>
      </c>
      <c r="U222" t="s">
        <v>2164</v>
      </c>
      <c r="V222" t="s">
        <v>2164</v>
      </c>
      <c r="W222" t="s">
        <v>2164</v>
      </c>
      <c r="X222" t="s">
        <v>10809</v>
      </c>
      <c r="Y222" t="s">
        <v>22</v>
      </c>
      <c r="Z222" t="s">
        <v>2164</v>
      </c>
      <c r="AA222" t="s">
        <v>2164</v>
      </c>
      <c r="AB222" t="s">
        <v>2164</v>
      </c>
      <c r="AC222" t="s">
        <v>2164</v>
      </c>
      <c r="AD222" t="str">
        <f>IFERROR(IF(COUNTIF(C222:L222,"Feed Ingredient")&gt;0,INDEX(ani_diet!V:V,MATCH(M222,ani_diet!F:F,0)),""),"")</f>
        <v/>
      </c>
      <c r="AE222" s="130" t="b">
        <f>IF(IFERROR(IF(MATCH("Feed Ingredient", AOM[[#This Row],[L1]:[L10]],0)&gt;0, TRUE, FALSE), FALSE)=TRUE,IFERROR(VLOOKUP(M222, ani_diet!E:E, 1, FALSE), "No Match"),FALSE)</f>
        <v>0</v>
      </c>
    </row>
    <row r="223" spans="1:31" ht="14.5" x14ac:dyDescent="0.35">
      <c r="A223" t="s">
        <v>2164</v>
      </c>
      <c r="B223" t="s">
        <v>19651</v>
      </c>
      <c r="C223" t="s">
        <v>19358</v>
      </c>
      <c r="D223" t="s">
        <v>19360</v>
      </c>
      <c r="E223" t="s">
        <v>19600</v>
      </c>
      <c r="F223" t="s">
        <v>19604</v>
      </c>
      <c r="G223" t="s">
        <v>19617</v>
      </c>
      <c r="H223" t="s">
        <v>19652</v>
      </c>
      <c r="I223" t="s">
        <v>2164</v>
      </c>
      <c r="J223" t="s">
        <v>2164</v>
      </c>
      <c r="K223" t="s">
        <v>2164</v>
      </c>
      <c r="M223" t="str" cm="1">
        <f t="array" ref="M223">LOOKUP(2,1/(C223:L223&lt;&gt;""),C223:L223)</f>
        <v>glycine</v>
      </c>
      <c r="N223" t="s">
        <v>2164</v>
      </c>
      <c r="O223" t="s">
        <v>19653</v>
      </c>
      <c r="P223" t="s">
        <v>2164</v>
      </c>
      <c r="Q223" t="s">
        <v>2164</v>
      </c>
      <c r="R223" t="s">
        <v>19654</v>
      </c>
      <c r="S223" t="s">
        <v>2164</v>
      </c>
      <c r="T223" t="s">
        <v>2164</v>
      </c>
      <c r="U223" t="s">
        <v>2164</v>
      </c>
      <c r="V223" t="s">
        <v>2164</v>
      </c>
      <c r="W223" t="s">
        <v>2164</v>
      </c>
      <c r="X223" t="s">
        <v>10809</v>
      </c>
      <c r="Y223" t="s">
        <v>22</v>
      </c>
      <c r="Z223" t="s">
        <v>2164</v>
      </c>
      <c r="AA223" t="s">
        <v>2164</v>
      </c>
      <c r="AB223" t="s">
        <v>2164</v>
      </c>
      <c r="AC223" t="s">
        <v>2164</v>
      </c>
      <c r="AD223" t="str">
        <f>IFERROR(IF(COUNTIF(C223:L223,"Feed Ingredient")&gt;0,INDEX(ani_diet!V:V,MATCH(M223,ani_diet!F:F,0)),""),"")</f>
        <v/>
      </c>
      <c r="AE223" s="130" t="b">
        <f>IF(IFERROR(IF(MATCH("Feed Ingredient", AOM[[#This Row],[L1]:[L10]],0)&gt;0, TRUE, FALSE), FALSE)=TRUE,IFERROR(VLOOKUP(M223, ani_diet!E:E, 1, FALSE), "No Match"),FALSE)</f>
        <v>0</v>
      </c>
    </row>
    <row r="224" spans="1:31" ht="14.5" x14ac:dyDescent="0.35">
      <c r="A224" t="s">
        <v>2164</v>
      </c>
      <c r="B224" t="s">
        <v>19655</v>
      </c>
      <c r="C224" t="s">
        <v>19358</v>
      </c>
      <c r="D224" t="s">
        <v>19360</v>
      </c>
      <c r="E224" t="s">
        <v>19600</v>
      </c>
      <c r="F224" t="s">
        <v>19604</v>
      </c>
      <c r="G224" t="s">
        <v>19617</v>
      </c>
      <c r="H224" t="s">
        <v>19656</v>
      </c>
      <c r="I224" t="s">
        <v>2164</v>
      </c>
      <c r="J224" t="s">
        <v>2164</v>
      </c>
      <c r="K224" t="s">
        <v>2164</v>
      </c>
      <c r="M224" t="str" cm="1">
        <f t="array" ref="M224">LOOKUP(2,1/(C224:L224&lt;&gt;""),C224:L224)</f>
        <v>histidine</v>
      </c>
      <c r="N224" t="s">
        <v>2164</v>
      </c>
      <c r="O224" t="s">
        <v>19657</v>
      </c>
      <c r="P224" t="s">
        <v>2164</v>
      </c>
      <c r="Q224" t="s">
        <v>2164</v>
      </c>
      <c r="R224" t="s">
        <v>19658</v>
      </c>
      <c r="S224" t="s">
        <v>2164</v>
      </c>
      <c r="T224" t="s">
        <v>2164</v>
      </c>
      <c r="U224" t="s">
        <v>2164</v>
      </c>
      <c r="V224" t="s">
        <v>2164</v>
      </c>
      <c r="W224" t="s">
        <v>2164</v>
      </c>
      <c r="X224" t="s">
        <v>10809</v>
      </c>
      <c r="Y224" t="s">
        <v>22</v>
      </c>
      <c r="Z224" t="s">
        <v>2164</v>
      </c>
      <c r="AA224" t="s">
        <v>2164</v>
      </c>
      <c r="AB224" t="s">
        <v>2164</v>
      </c>
      <c r="AC224" t="s">
        <v>2164</v>
      </c>
      <c r="AD224" t="str">
        <f>IFERROR(IF(COUNTIF(C224:L224,"Feed Ingredient")&gt;0,INDEX(ani_diet!V:V,MATCH(M224,ani_diet!F:F,0)),""),"")</f>
        <v/>
      </c>
      <c r="AE224" s="130" t="b">
        <f>IF(IFERROR(IF(MATCH("Feed Ingredient", AOM[[#This Row],[L1]:[L10]],0)&gt;0, TRUE, FALSE), FALSE)=TRUE,IFERROR(VLOOKUP(M224, ani_diet!E:E, 1, FALSE), "No Match"),FALSE)</f>
        <v>0</v>
      </c>
    </row>
    <row r="225" spans="1:31" ht="14.5" x14ac:dyDescent="0.35">
      <c r="A225" t="s">
        <v>2164</v>
      </c>
      <c r="B225" t="s">
        <v>19659</v>
      </c>
      <c r="C225" t="s">
        <v>19358</v>
      </c>
      <c r="D225" t="s">
        <v>19360</v>
      </c>
      <c r="E225" t="s">
        <v>19600</v>
      </c>
      <c r="F225" t="s">
        <v>19604</v>
      </c>
      <c r="G225" t="s">
        <v>19617</v>
      </c>
      <c r="H225" t="s">
        <v>19660</v>
      </c>
      <c r="I225" t="s">
        <v>2164</v>
      </c>
      <c r="J225" t="s">
        <v>2164</v>
      </c>
      <c r="K225" t="s">
        <v>2164</v>
      </c>
      <c r="M225" t="str" cm="1">
        <f t="array" ref="M225">LOOKUP(2,1/(C225:L225&lt;&gt;""),C225:L225)</f>
        <v>isoleucine</v>
      </c>
      <c r="N225" t="s">
        <v>2164</v>
      </c>
      <c r="O225" t="s">
        <v>19661</v>
      </c>
      <c r="P225" t="s">
        <v>2164</v>
      </c>
      <c r="Q225" t="s">
        <v>2164</v>
      </c>
      <c r="R225" t="s">
        <v>19662</v>
      </c>
      <c r="S225" t="s">
        <v>2164</v>
      </c>
      <c r="T225" t="s">
        <v>2164</v>
      </c>
      <c r="U225" t="s">
        <v>2164</v>
      </c>
      <c r="V225" t="s">
        <v>2164</v>
      </c>
      <c r="W225" t="s">
        <v>2164</v>
      </c>
      <c r="X225" t="s">
        <v>10809</v>
      </c>
      <c r="Y225" t="s">
        <v>22</v>
      </c>
      <c r="Z225" t="s">
        <v>2164</v>
      </c>
      <c r="AA225" t="s">
        <v>2164</v>
      </c>
      <c r="AB225" t="s">
        <v>2164</v>
      </c>
      <c r="AC225" t="s">
        <v>2164</v>
      </c>
      <c r="AD225" t="str">
        <f>IFERROR(IF(COUNTIF(C225:L225,"Feed Ingredient")&gt;0,INDEX(ani_diet!V:V,MATCH(M225,ani_diet!F:F,0)),""),"")</f>
        <v/>
      </c>
      <c r="AE225" s="130" t="b">
        <f>IF(IFERROR(IF(MATCH("Feed Ingredient", AOM[[#This Row],[L1]:[L10]],0)&gt;0, TRUE, FALSE), FALSE)=TRUE,IFERROR(VLOOKUP(M225, ani_diet!E:E, 1, FALSE), "No Match"),FALSE)</f>
        <v>0</v>
      </c>
    </row>
    <row r="226" spans="1:31" ht="14.5" x14ac:dyDescent="0.35">
      <c r="A226" t="s">
        <v>2164</v>
      </c>
      <c r="B226" t="s">
        <v>19663</v>
      </c>
      <c r="C226" t="s">
        <v>19358</v>
      </c>
      <c r="D226" t="s">
        <v>19360</v>
      </c>
      <c r="E226" t="s">
        <v>19600</v>
      </c>
      <c r="F226" t="s">
        <v>19604</v>
      </c>
      <c r="G226" t="s">
        <v>19617</v>
      </c>
      <c r="H226" t="s">
        <v>19664</v>
      </c>
      <c r="I226" t="s">
        <v>2164</v>
      </c>
      <c r="J226" t="s">
        <v>2164</v>
      </c>
      <c r="K226" t="s">
        <v>2164</v>
      </c>
      <c r="M226" t="str" cm="1">
        <f t="array" ref="M226">LOOKUP(2,1/(C226:L226&lt;&gt;""),C226:L226)</f>
        <v>leucine</v>
      </c>
      <c r="N226" t="s">
        <v>2164</v>
      </c>
      <c r="O226" t="s">
        <v>19665</v>
      </c>
      <c r="P226" t="s">
        <v>2164</v>
      </c>
      <c r="Q226" t="s">
        <v>2164</v>
      </c>
      <c r="R226" t="s">
        <v>19666</v>
      </c>
      <c r="S226" t="s">
        <v>2164</v>
      </c>
      <c r="T226" t="s">
        <v>2164</v>
      </c>
      <c r="U226" t="s">
        <v>2164</v>
      </c>
      <c r="V226" t="s">
        <v>2164</v>
      </c>
      <c r="W226" t="s">
        <v>2164</v>
      </c>
      <c r="X226" t="s">
        <v>10809</v>
      </c>
      <c r="Y226" t="s">
        <v>22</v>
      </c>
      <c r="Z226" t="s">
        <v>2164</v>
      </c>
      <c r="AA226" t="s">
        <v>2164</v>
      </c>
      <c r="AB226" t="s">
        <v>2164</v>
      </c>
      <c r="AC226" t="s">
        <v>2164</v>
      </c>
      <c r="AD226" t="str">
        <f>IFERROR(IF(COUNTIF(C226:L226,"Feed Ingredient")&gt;0,INDEX(ani_diet!V:V,MATCH(M226,ani_diet!F:F,0)),""),"")</f>
        <v/>
      </c>
      <c r="AE226" s="130" t="b">
        <f>IF(IFERROR(IF(MATCH("Feed Ingredient", AOM[[#This Row],[L1]:[L10]],0)&gt;0, TRUE, FALSE), FALSE)=TRUE,IFERROR(VLOOKUP(M226, ani_diet!E:E, 1, FALSE), "No Match"),FALSE)</f>
        <v>0</v>
      </c>
    </row>
    <row r="227" spans="1:31" ht="14.5" x14ac:dyDescent="0.35">
      <c r="A227" t="s">
        <v>2164</v>
      </c>
      <c r="B227" t="s">
        <v>19667</v>
      </c>
      <c r="C227" t="s">
        <v>19358</v>
      </c>
      <c r="D227" t="s">
        <v>19360</v>
      </c>
      <c r="E227" t="s">
        <v>19600</v>
      </c>
      <c r="F227" t="s">
        <v>19604</v>
      </c>
      <c r="G227" t="s">
        <v>19617</v>
      </c>
      <c r="H227" t="s">
        <v>19668</v>
      </c>
      <c r="I227" t="s">
        <v>2164</v>
      </c>
      <c r="J227" t="s">
        <v>2164</v>
      </c>
      <c r="K227" t="s">
        <v>2164</v>
      </c>
      <c r="M227" t="str" cm="1">
        <f t="array" ref="M227">LOOKUP(2,1/(C227:L227&lt;&gt;""),C227:L227)</f>
        <v>lysine</v>
      </c>
      <c r="N227" t="s">
        <v>2164</v>
      </c>
      <c r="O227" t="s">
        <v>19669</v>
      </c>
      <c r="P227" t="s">
        <v>2164</v>
      </c>
      <c r="Q227" t="s">
        <v>2164</v>
      </c>
      <c r="R227" t="s">
        <v>19670</v>
      </c>
      <c r="S227" t="s">
        <v>2164</v>
      </c>
      <c r="T227" t="s">
        <v>2164</v>
      </c>
      <c r="U227" t="s">
        <v>2164</v>
      </c>
      <c r="V227" t="s">
        <v>2164</v>
      </c>
      <c r="W227" t="s">
        <v>2164</v>
      </c>
      <c r="X227" t="s">
        <v>10809</v>
      </c>
      <c r="Y227" t="s">
        <v>22</v>
      </c>
      <c r="Z227" t="s">
        <v>2164</v>
      </c>
      <c r="AA227" t="s">
        <v>2164</v>
      </c>
      <c r="AB227" t="s">
        <v>2164</v>
      </c>
      <c r="AC227" t="s">
        <v>2164</v>
      </c>
      <c r="AD227" t="str">
        <f>IFERROR(IF(COUNTIF(C227:L227,"Feed Ingredient")&gt;0,INDEX(ani_diet!V:V,MATCH(M227,ani_diet!F:F,0)),""),"")</f>
        <v/>
      </c>
      <c r="AE227" s="130" t="b">
        <f>IF(IFERROR(IF(MATCH("Feed Ingredient", AOM[[#This Row],[L1]:[L10]],0)&gt;0, TRUE, FALSE), FALSE)=TRUE,IFERROR(VLOOKUP(M227, ani_diet!E:E, 1, FALSE), "No Match"),FALSE)</f>
        <v>0</v>
      </c>
    </row>
    <row r="228" spans="1:31" ht="14.5" x14ac:dyDescent="0.35">
      <c r="A228" t="s">
        <v>2164</v>
      </c>
      <c r="B228" t="s">
        <v>19671</v>
      </c>
      <c r="C228" t="s">
        <v>19358</v>
      </c>
      <c r="D228" t="s">
        <v>19360</v>
      </c>
      <c r="E228" t="s">
        <v>19600</v>
      </c>
      <c r="F228" t="s">
        <v>19604</v>
      </c>
      <c r="G228" t="s">
        <v>19617</v>
      </c>
      <c r="H228" t="s">
        <v>19672</v>
      </c>
      <c r="I228" t="s">
        <v>2164</v>
      </c>
      <c r="J228" t="s">
        <v>2164</v>
      </c>
      <c r="K228" t="s">
        <v>2164</v>
      </c>
      <c r="M228" t="str" cm="1">
        <f t="array" ref="M228">LOOKUP(2,1/(C228:L228&lt;&gt;""),C228:L228)</f>
        <v>methionine</v>
      </c>
      <c r="N228" t="s">
        <v>2164</v>
      </c>
      <c r="O228" t="s">
        <v>19673</v>
      </c>
      <c r="P228" t="s">
        <v>2164</v>
      </c>
      <c r="Q228" t="s">
        <v>2164</v>
      </c>
      <c r="R228" t="s">
        <v>19674</v>
      </c>
      <c r="S228" t="s">
        <v>2164</v>
      </c>
      <c r="T228" t="s">
        <v>2164</v>
      </c>
      <c r="U228" t="s">
        <v>2164</v>
      </c>
      <c r="V228" t="s">
        <v>2164</v>
      </c>
      <c r="W228" t="s">
        <v>2164</v>
      </c>
      <c r="X228" t="s">
        <v>10809</v>
      </c>
      <c r="Y228" t="s">
        <v>22</v>
      </c>
      <c r="Z228" t="s">
        <v>2164</v>
      </c>
      <c r="AA228" t="s">
        <v>2164</v>
      </c>
      <c r="AB228" t="s">
        <v>2164</v>
      </c>
      <c r="AC228" t="s">
        <v>2164</v>
      </c>
      <c r="AD228" t="str">
        <f>IFERROR(IF(COUNTIF(C228:L228,"Feed Ingredient")&gt;0,INDEX(ani_diet!V:V,MATCH(M228,ani_diet!F:F,0)),""),"")</f>
        <v/>
      </c>
      <c r="AE228" s="130" t="b">
        <f>IF(IFERROR(IF(MATCH("Feed Ingredient", AOM[[#This Row],[L1]:[L10]],0)&gt;0, TRUE, FALSE), FALSE)=TRUE,IFERROR(VLOOKUP(M228, ani_diet!E:E, 1, FALSE), "No Match"),FALSE)</f>
        <v>0</v>
      </c>
    </row>
    <row r="229" spans="1:31" ht="14.5" x14ac:dyDescent="0.35">
      <c r="A229" t="s">
        <v>2164</v>
      </c>
      <c r="B229" t="s">
        <v>19675</v>
      </c>
      <c r="C229" t="s">
        <v>19358</v>
      </c>
      <c r="D229" t="s">
        <v>19360</v>
      </c>
      <c r="E229" t="s">
        <v>19600</v>
      </c>
      <c r="F229" t="s">
        <v>19604</v>
      </c>
      <c r="G229" t="s">
        <v>19617</v>
      </c>
      <c r="H229" t="s">
        <v>19676</v>
      </c>
      <c r="I229" t="s">
        <v>2164</v>
      </c>
      <c r="J229" t="s">
        <v>2164</v>
      </c>
      <c r="K229" t="s">
        <v>2164</v>
      </c>
      <c r="M229" t="str" cm="1">
        <f t="array" ref="M229">LOOKUP(2,1/(C229:L229&lt;&gt;""),C229:L229)</f>
        <v>non essential amino acid</v>
      </c>
      <c r="N229" t="s">
        <v>2164</v>
      </c>
      <c r="O229" t="s">
        <v>19677</v>
      </c>
      <c r="P229" t="s">
        <v>2164</v>
      </c>
      <c r="Q229" t="s">
        <v>2164</v>
      </c>
      <c r="R229" t="s">
        <v>19678</v>
      </c>
      <c r="S229" t="s">
        <v>2164</v>
      </c>
      <c r="T229" t="s">
        <v>2164</v>
      </c>
      <c r="U229" t="s">
        <v>2164</v>
      </c>
      <c r="V229" t="s">
        <v>2164</v>
      </c>
      <c r="W229" t="s">
        <v>2164</v>
      </c>
      <c r="X229" t="s">
        <v>10809</v>
      </c>
      <c r="Y229" t="s">
        <v>22</v>
      </c>
      <c r="Z229" t="s">
        <v>2164</v>
      </c>
      <c r="AA229" t="s">
        <v>2164</v>
      </c>
      <c r="AB229" t="s">
        <v>2164</v>
      </c>
      <c r="AC229" t="s">
        <v>2164</v>
      </c>
      <c r="AD229" t="str">
        <f>IFERROR(IF(COUNTIF(C229:L229,"Feed Ingredient")&gt;0,INDEX(ani_diet!V:V,MATCH(M229,ani_diet!F:F,0)),""),"")</f>
        <v/>
      </c>
      <c r="AE229" s="130" t="b">
        <f>IF(IFERROR(IF(MATCH("Feed Ingredient", AOM[[#This Row],[L1]:[L10]],0)&gt;0, TRUE, FALSE), FALSE)=TRUE,IFERROR(VLOOKUP(M229, ani_diet!E:E, 1, FALSE), "No Match"),FALSE)</f>
        <v>0</v>
      </c>
    </row>
    <row r="230" spans="1:31" ht="14.5" x14ac:dyDescent="0.35">
      <c r="A230" t="s">
        <v>2164</v>
      </c>
      <c r="B230" t="s">
        <v>19679</v>
      </c>
      <c r="C230" t="s">
        <v>19358</v>
      </c>
      <c r="D230" t="s">
        <v>19360</v>
      </c>
      <c r="E230" t="s">
        <v>19600</v>
      </c>
      <c r="F230" t="s">
        <v>19604</v>
      </c>
      <c r="G230" t="s">
        <v>19617</v>
      </c>
      <c r="H230" t="s">
        <v>19680</v>
      </c>
      <c r="I230" t="s">
        <v>2164</v>
      </c>
      <c r="J230" t="s">
        <v>2164</v>
      </c>
      <c r="K230" t="s">
        <v>2164</v>
      </c>
      <c r="M230" t="str" cm="1">
        <f t="array" ref="M230">LOOKUP(2,1/(C230:L230&lt;&gt;""),C230:L230)</f>
        <v>phenylalanine</v>
      </c>
      <c r="N230" t="s">
        <v>2164</v>
      </c>
      <c r="O230" t="s">
        <v>19681</v>
      </c>
      <c r="P230" t="s">
        <v>2164</v>
      </c>
      <c r="Q230" t="s">
        <v>2164</v>
      </c>
      <c r="R230" t="s">
        <v>19682</v>
      </c>
      <c r="S230" t="s">
        <v>2164</v>
      </c>
      <c r="T230" t="s">
        <v>2164</v>
      </c>
      <c r="U230" t="s">
        <v>2164</v>
      </c>
      <c r="V230" t="s">
        <v>2164</v>
      </c>
      <c r="W230" t="s">
        <v>2164</v>
      </c>
      <c r="X230" t="s">
        <v>10809</v>
      </c>
      <c r="Y230" t="s">
        <v>22</v>
      </c>
      <c r="Z230" t="s">
        <v>2164</v>
      </c>
      <c r="AA230" t="s">
        <v>2164</v>
      </c>
      <c r="AB230" t="s">
        <v>2164</v>
      </c>
      <c r="AC230" t="s">
        <v>2164</v>
      </c>
      <c r="AD230" t="str">
        <f>IFERROR(IF(COUNTIF(C230:L230,"Feed Ingredient")&gt;0,INDEX(ani_diet!V:V,MATCH(M230,ani_diet!F:F,0)),""),"")</f>
        <v/>
      </c>
      <c r="AE230" s="130" t="b">
        <f>IF(IFERROR(IF(MATCH("Feed Ingredient", AOM[[#This Row],[L1]:[L10]],0)&gt;0, TRUE, FALSE), FALSE)=TRUE,IFERROR(VLOOKUP(M230, ani_diet!E:E, 1, FALSE), "No Match"),FALSE)</f>
        <v>0</v>
      </c>
    </row>
    <row r="231" spans="1:31" ht="14.5" x14ac:dyDescent="0.35">
      <c r="A231" t="s">
        <v>2164</v>
      </c>
      <c r="B231" t="s">
        <v>19683</v>
      </c>
      <c r="C231" t="s">
        <v>19358</v>
      </c>
      <c r="D231" t="s">
        <v>19360</v>
      </c>
      <c r="E231" t="s">
        <v>19600</v>
      </c>
      <c r="F231" t="s">
        <v>19604</v>
      </c>
      <c r="G231" t="s">
        <v>19617</v>
      </c>
      <c r="H231" t="s">
        <v>19684</v>
      </c>
      <c r="I231" t="s">
        <v>2164</v>
      </c>
      <c r="J231" t="s">
        <v>2164</v>
      </c>
      <c r="K231" t="s">
        <v>2164</v>
      </c>
      <c r="M231" t="str" cm="1">
        <f t="array" ref="M231">LOOKUP(2,1/(C231:L231&lt;&gt;""),C231:L231)</f>
        <v>proline</v>
      </c>
      <c r="N231" t="s">
        <v>2164</v>
      </c>
      <c r="O231" t="s">
        <v>19685</v>
      </c>
      <c r="P231" t="s">
        <v>2164</v>
      </c>
      <c r="Q231" t="s">
        <v>2164</v>
      </c>
      <c r="R231" t="s">
        <v>19686</v>
      </c>
      <c r="S231" t="s">
        <v>2164</v>
      </c>
      <c r="T231" t="s">
        <v>2164</v>
      </c>
      <c r="U231" t="s">
        <v>2164</v>
      </c>
      <c r="V231" t="s">
        <v>2164</v>
      </c>
      <c r="W231" t="s">
        <v>2164</v>
      </c>
      <c r="X231" t="s">
        <v>10809</v>
      </c>
      <c r="Y231" t="s">
        <v>22</v>
      </c>
      <c r="Z231" t="s">
        <v>2164</v>
      </c>
      <c r="AA231" t="s">
        <v>2164</v>
      </c>
      <c r="AB231" t="s">
        <v>2164</v>
      </c>
      <c r="AC231" t="s">
        <v>2164</v>
      </c>
      <c r="AD231" t="str">
        <f>IFERROR(IF(COUNTIF(C231:L231,"Feed Ingredient")&gt;0,INDEX(ani_diet!V:V,MATCH(M231,ani_diet!F:F,0)),""),"")</f>
        <v/>
      </c>
      <c r="AE231" s="130" t="b">
        <f>IF(IFERROR(IF(MATCH("Feed Ingredient", AOM[[#This Row],[L1]:[L10]],0)&gt;0, TRUE, FALSE), FALSE)=TRUE,IFERROR(VLOOKUP(M231, ani_diet!E:E, 1, FALSE), "No Match"),FALSE)</f>
        <v>0</v>
      </c>
    </row>
    <row r="232" spans="1:31" ht="14.5" x14ac:dyDescent="0.35">
      <c r="A232" t="s">
        <v>2164</v>
      </c>
      <c r="B232" t="s">
        <v>19687</v>
      </c>
      <c r="C232" t="s">
        <v>19358</v>
      </c>
      <c r="D232" t="s">
        <v>19360</v>
      </c>
      <c r="E232" t="s">
        <v>19600</v>
      </c>
      <c r="F232" t="s">
        <v>19604</v>
      </c>
      <c r="G232" t="s">
        <v>19617</v>
      </c>
      <c r="H232" t="s">
        <v>19688</v>
      </c>
      <c r="I232" t="s">
        <v>2164</v>
      </c>
      <c r="J232" t="s">
        <v>2164</v>
      </c>
      <c r="K232" t="s">
        <v>2164</v>
      </c>
      <c r="M232" t="str" cm="1">
        <f t="array" ref="M232">LOOKUP(2,1/(C232:L232&lt;&gt;""),C232:L232)</f>
        <v>protein bound amino acid</v>
      </c>
      <c r="N232" t="s">
        <v>2164</v>
      </c>
      <c r="O232" t="s">
        <v>19689</v>
      </c>
      <c r="P232" t="s">
        <v>2164</v>
      </c>
      <c r="Q232" t="s">
        <v>2164</v>
      </c>
      <c r="R232" t="s">
        <v>19690</v>
      </c>
      <c r="S232" t="s">
        <v>2164</v>
      </c>
      <c r="T232" t="s">
        <v>2164</v>
      </c>
      <c r="U232" t="s">
        <v>2164</v>
      </c>
      <c r="V232" t="s">
        <v>2164</v>
      </c>
      <c r="W232" t="s">
        <v>2164</v>
      </c>
      <c r="X232" t="s">
        <v>10809</v>
      </c>
      <c r="Y232" t="s">
        <v>22</v>
      </c>
      <c r="Z232" t="s">
        <v>2164</v>
      </c>
      <c r="AA232" t="s">
        <v>2164</v>
      </c>
      <c r="AB232" t="s">
        <v>2164</v>
      </c>
      <c r="AC232" t="s">
        <v>2164</v>
      </c>
      <c r="AD232" t="str">
        <f>IFERROR(IF(COUNTIF(C232:L232,"Feed Ingredient")&gt;0,INDEX(ani_diet!V:V,MATCH(M232,ani_diet!F:F,0)),""),"")</f>
        <v/>
      </c>
      <c r="AE232" s="130" t="b">
        <f>IF(IFERROR(IF(MATCH("Feed Ingredient", AOM[[#This Row],[L1]:[L10]],0)&gt;0, TRUE, FALSE), FALSE)=TRUE,IFERROR(VLOOKUP(M232, ani_diet!E:E, 1, FALSE), "No Match"),FALSE)</f>
        <v>0</v>
      </c>
    </row>
    <row r="233" spans="1:31" ht="14.5" x14ac:dyDescent="0.35">
      <c r="A233" t="s">
        <v>2164</v>
      </c>
      <c r="B233" t="s">
        <v>19691</v>
      </c>
      <c r="C233" t="s">
        <v>19358</v>
      </c>
      <c r="D233" t="s">
        <v>19360</v>
      </c>
      <c r="E233" t="s">
        <v>19600</v>
      </c>
      <c r="F233" t="s">
        <v>19604</v>
      </c>
      <c r="G233" t="s">
        <v>19617</v>
      </c>
      <c r="H233" t="s">
        <v>19692</v>
      </c>
      <c r="I233" t="s">
        <v>2164</v>
      </c>
      <c r="J233" t="s">
        <v>2164</v>
      </c>
      <c r="K233" t="s">
        <v>2164</v>
      </c>
      <c r="M233" t="str" cm="1">
        <f t="array" ref="M233">LOOKUP(2,1/(C233:L233&lt;&gt;""),C233:L233)</f>
        <v>serine</v>
      </c>
      <c r="N233" t="s">
        <v>2164</v>
      </c>
      <c r="O233" t="s">
        <v>19693</v>
      </c>
      <c r="P233" t="s">
        <v>2164</v>
      </c>
      <c r="Q233" t="s">
        <v>2164</v>
      </c>
      <c r="R233" t="s">
        <v>19694</v>
      </c>
      <c r="S233" t="s">
        <v>2164</v>
      </c>
      <c r="T233" t="s">
        <v>2164</v>
      </c>
      <c r="U233" t="s">
        <v>2164</v>
      </c>
      <c r="V233" t="s">
        <v>2164</v>
      </c>
      <c r="W233" t="s">
        <v>2164</v>
      </c>
      <c r="X233" t="s">
        <v>10809</v>
      </c>
      <c r="Y233" t="s">
        <v>22</v>
      </c>
      <c r="Z233" t="s">
        <v>2164</v>
      </c>
      <c r="AA233" t="s">
        <v>2164</v>
      </c>
      <c r="AB233" t="s">
        <v>2164</v>
      </c>
      <c r="AC233" t="s">
        <v>2164</v>
      </c>
      <c r="AD233" t="str">
        <f>IFERROR(IF(COUNTIF(C233:L233,"Feed Ingredient")&gt;0,INDEX(ani_diet!V:V,MATCH(M233,ani_diet!F:F,0)),""),"")</f>
        <v/>
      </c>
      <c r="AE233" s="130" t="b">
        <f>IF(IFERROR(IF(MATCH("Feed Ingredient", AOM[[#This Row],[L1]:[L10]],0)&gt;0, TRUE, FALSE), FALSE)=TRUE,IFERROR(VLOOKUP(M233, ani_diet!E:E, 1, FALSE), "No Match"),FALSE)</f>
        <v>0</v>
      </c>
    </row>
    <row r="234" spans="1:31" ht="14.5" x14ac:dyDescent="0.35">
      <c r="A234" t="s">
        <v>2164</v>
      </c>
      <c r="B234" t="s">
        <v>19695</v>
      </c>
      <c r="C234" t="s">
        <v>19358</v>
      </c>
      <c r="D234" t="s">
        <v>19360</v>
      </c>
      <c r="E234" t="s">
        <v>19600</v>
      </c>
      <c r="F234" t="s">
        <v>19604</v>
      </c>
      <c r="G234" t="s">
        <v>19617</v>
      </c>
      <c r="H234" t="s">
        <v>19696</v>
      </c>
      <c r="I234" t="s">
        <v>2164</v>
      </c>
      <c r="J234" t="s">
        <v>2164</v>
      </c>
      <c r="K234" t="s">
        <v>2164</v>
      </c>
      <c r="M234" t="str" cm="1">
        <f t="array" ref="M234">LOOKUP(2,1/(C234:L234&lt;&gt;""),C234:L234)</f>
        <v>threonine</v>
      </c>
      <c r="N234" t="s">
        <v>2164</v>
      </c>
      <c r="O234" t="s">
        <v>19697</v>
      </c>
      <c r="P234" t="s">
        <v>2164</v>
      </c>
      <c r="Q234" t="s">
        <v>2164</v>
      </c>
      <c r="R234" t="s">
        <v>19698</v>
      </c>
      <c r="S234" t="s">
        <v>2164</v>
      </c>
      <c r="T234" t="s">
        <v>2164</v>
      </c>
      <c r="U234" t="s">
        <v>2164</v>
      </c>
      <c r="V234" t="s">
        <v>2164</v>
      </c>
      <c r="W234" t="s">
        <v>2164</v>
      </c>
      <c r="X234" t="s">
        <v>10809</v>
      </c>
      <c r="Y234" t="s">
        <v>22</v>
      </c>
      <c r="Z234" t="s">
        <v>2164</v>
      </c>
      <c r="AA234" t="s">
        <v>2164</v>
      </c>
      <c r="AB234" t="s">
        <v>2164</v>
      </c>
      <c r="AC234" t="s">
        <v>2164</v>
      </c>
      <c r="AD234" t="str">
        <f>IFERROR(IF(COUNTIF(C234:L234,"Feed Ingredient")&gt;0,INDEX(ani_diet!V:V,MATCH(M234,ani_diet!F:F,0)),""),"")</f>
        <v/>
      </c>
      <c r="AE234" s="130" t="b">
        <f>IF(IFERROR(IF(MATCH("Feed Ingredient", AOM[[#This Row],[L1]:[L10]],0)&gt;0, TRUE, FALSE), FALSE)=TRUE,IFERROR(VLOOKUP(M234, ani_diet!E:E, 1, FALSE), "No Match"),FALSE)</f>
        <v>0</v>
      </c>
    </row>
    <row r="235" spans="1:31" ht="14.5" x14ac:dyDescent="0.35">
      <c r="A235" t="s">
        <v>2164</v>
      </c>
      <c r="B235" t="s">
        <v>19699</v>
      </c>
      <c r="C235" t="s">
        <v>19358</v>
      </c>
      <c r="D235" t="s">
        <v>19360</v>
      </c>
      <c r="E235" t="s">
        <v>19600</v>
      </c>
      <c r="F235" t="s">
        <v>19604</v>
      </c>
      <c r="G235" t="s">
        <v>19617</v>
      </c>
      <c r="H235" t="s">
        <v>19700</v>
      </c>
      <c r="I235" t="s">
        <v>2164</v>
      </c>
      <c r="J235" t="s">
        <v>2164</v>
      </c>
      <c r="K235" t="s">
        <v>2164</v>
      </c>
      <c r="M235" t="str" cm="1">
        <f t="array" ref="M235">LOOKUP(2,1/(C235:L235&lt;&gt;""),C235:L235)</f>
        <v>total amino acids</v>
      </c>
      <c r="N235" t="s">
        <v>2164</v>
      </c>
      <c r="O235" t="s">
        <v>19701</v>
      </c>
      <c r="P235" t="s">
        <v>2164</v>
      </c>
      <c r="Q235" t="s">
        <v>2164</v>
      </c>
      <c r="R235" t="s">
        <v>19702</v>
      </c>
      <c r="S235" t="s">
        <v>2164</v>
      </c>
      <c r="T235" t="s">
        <v>2164</v>
      </c>
      <c r="U235" t="s">
        <v>2164</v>
      </c>
      <c r="V235" t="s">
        <v>2164</v>
      </c>
      <c r="W235" t="s">
        <v>2164</v>
      </c>
      <c r="X235" t="s">
        <v>10809</v>
      </c>
      <c r="Y235" t="s">
        <v>22</v>
      </c>
      <c r="Z235" t="s">
        <v>2164</v>
      </c>
      <c r="AA235" t="s">
        <v>2164</v>
      </c>
      <c r="AB235" t="s">
        <v>2164</v>
      </c>
      <c r="AC235" t="s">
        <v>2164</v>
      </c>
      <c r="AD235" t="str">
        <f>IFERROR(IF(COUNTIF(C235:L235,"Feed Ingredient")&gt;0,INDEX(ani_diet!V:V,MATCH(M235,ani_diet!F:F,0)),""),"")</f>
        <v/>
      </c>
      <c r="AE235" s="130" t="b">
        <f>IF(IFERROR(IF(MATCH("Feed Ingredient", AOM[[#This Row],[L1]:[L10]],0)&gt;0, TRUE, FALSE), FALSE)=TRUE,IFERROR(VLOOKUP(M235, ani_diet!E:E, 1, FALSE), "No Match"),FALSE)</f>
        <v>0</v>
      </c>
    </row>
    <row r="236" spans="1:31" ht="14.5" x14ac:dyDescent="0.35">
      <c r="A236" t="s">
        <v>2164</v>
      </c>
      <c r="B236" t="s">
        <v>19703</v>
      </c>
      <c r="C236" t="s">
        <v>19358</v>
      </c>
      <c r="D236" t="s">
        <v>19360</v>
      </c>
      <c r="E236" t="s">
        <v>19600</v>
      </c>
      <c r="F236" t="s">
        <v>19604</v>
      </c>
      <c r="G236" t="s">
        <v>19617</v>
      </c>
      <c r="H236" t="s">
        <v>19704</v>
      </c>
      <c r="I236" t="s">
        <v>2164</v>
      </c>
      <c r="J236" t="s">
        <v>2164</v>
      </c>
      <c r="K236" t="s">
        <v>2164</v>
      </c>
      <c r="M236" t="str" cm="1">
        <f t="array" ref="M236">LOOKUP(2,1/(C236:L236&lt;&gt;""),C236:L236)</f>
        <v>tryptophan</v>
      </c>
      <c r="N236" t="s">
        <v>2164</v>
      </c>
      <c r="O236" t="s">
        <v>19705</v>
      </c>
      <c r="P236" t="s">
        <v>2164</v>
      </c>
      <c r="Q236" t="s">
        <v>2164</v>
      </c>
      <c r="R236" t="s">
        <v>19706</v>
      </c>
      <c r="S236" t="s">
        <v>2164</v>
      </c>
      <c r="T236" t="s">
        <v>2164</v>
      </c>
      <c r="U236" t="s">
        <v>2164</v>
      </c>
      <c r="V236" t="s">
        <v>2164</v>
      </c>
      <c r="W236" t="s">
        <v>2164</v>
      </c>
      <c r="X236" t="s">
        <v>10809</v>
      </c>
      <c r="Y236" t="s">
        <v>22</v>
      </c>
      <c r="Z236" t="s">
        <v>2164</v>
      </c>
      <c r="AA236" t="s">
        <v>2164</v>
      </c>
      <c r="AB236" t="s">
        <v>2164</v>
      </c>
      <c r="AC236" t="s">
        <v>2164</v>
      </c>
      <c r="AD236" t="str">
        <f>IFERROR(IF(COUNTIF(C236:L236,"Feed Ingredient")&gt;0,INDEX(ani_diet!V:V,MATCH(M236,ani_diet!F:F,0)),""),"")</f>
        <v/>
      </c>
      <c r="AE236" s="130" t="b">
        <f>IF(IFERROR(IF(MATCH("Feed Ingredient", AOM[[#This Row],[L1]:[L10]],0)&gt;0, TRUE, FALSE), FALSE)=TRUE,IFERROR(VLOOKUP(M236, ani_diet!E:E, 1, FALSE), "No Match"),FALSE)</f>
        <v>0</v>
      </c>
    </row>
    <row r="237" spans="1:31" ht="14.5" x14ac:dyDescent="0.35">
      <c r="A237" t="s">
        <v>2164</v>
      </c>
      <c r="B237" t="s">
        <v>19707</v>
      </c>
      <c r="C237" t="s">
        <v>19358</v>
      </c>
      <c r="D237" t="s">
        <v>19360</v>
      </c>
      <c r="E237" t="s">
        <v>19600</v>
      </c>
      <c r="F237" t="s">
        <v>19604</v>
      </c>
      <c r="G237" t="s">
        <v>19617</v>
      </c>
      <c r="H237" t="s">
        <v>19708</v>
      </c>
      <c r="I237" t="s">
        <v>2164</v>
      </c>
      <c r="J237" t="s">
        <v>2164</v>
      </c>
      <c r="K237" t="s">
        <v>2164</v>
      </c>
      <c r="M237" t="str" cm="1">
        <f t="array" ref="M237">LOOKUP(2,1/(C237:L237&lt;&gt;""),C237:L237)</f>
        <v>tyrosine</v>
      </c>
      <c r="N237" t="s">
        <v>2164</v>
      </c>
      <c r="O237" t="s">
        <v>19709</v>
      </c>
      <c r="P237" t="s">
        <v>2164</v>
      </c>
      <c r="Q237" t="s">
        <v>2164</v>
      </c>
      <c r="R237" t="s">
        <v>19710</v>
      </c>
      <c r="S237" t="s">
        <v>2164</v>
      </c>
      <c r="T237" t="s">
        <v>2164</v>
      </c>
      <c r="U237" t="s">
        <v>2164</v>
      </c>
      <c r="V237" t="s">
        <v>2164</v>
      </c>
      <c r="W237" t="s">
        <v>2164</v>
      </c>
      <c r="X237" t="s">
        <v>10809</v>
      </c>
      <c r="Y237" t="s">
        <v>22</v>
      </c>
      <c r="Z237" t="s">
        <v>2164</v>
      </c>
      <c r="AA237" t="s">
        <v>2164</v>
      </c>
      <c r="AB237" t="s">
        <v>2164</v>
      </c>
      <c r="AC237" t="s">
        <v>2164</v>
      </c>
      <c r="AD237" t="str">
        <f>IFERROR(IF(COUNTIF(C237:L237,"Feed Ingredient")&gt;0,INDEX(ani_diet!V:V,MATCH(M237,ani_diet!F:F,0)),""),"")</f>
        <v/>
      </c>
      <c r="AE237" s="130" t="b">
        <f>IF(IFERROR(IF(MATCH("Feed Ingredient", AOM[[#This Row],[L1]:[L10]],0)&gt;0, TRUE, FALSE), FALSE)=TRUE,IFERROR(VLOOKUP(M237, ani_diet!E:E, 1, FALSE), "No Match"),FALSE)</f>
        <v>0</v>
      </c>
    </row>
    <row r="238" spans="1:31" ht="14.5" x14ac:dyDescent="0.35">
      <c r="A238" t="s">
        <v>2164</v>
      </c>
      <c r="B238" t="s">
        <v>19711</v>
      </c>
      <c r="C238" t="s">
        <v>19358</v>
      </c>
      <c r="D238" t="s">
        <v>19360</v>
      </c>
      <c r="E238" t="s">
        <v>19600</v>
      </c>
      <c r="F238" t="s">
        <v>19604</v>
      </c>
      <c r="G238" t="s">
        <v>19617</v>
      </c>
      <c r="H238" t="s">
        <v>19712</v>
      </c>
      <c r="I238" t="s">
        <v>2164</v>
      </c>
      <c r="J238" t="s">
        <v>2164</v>
      </c>
      <c r="K238" t="s">
        <v>2164</v>
      </c>
      <c r="M238" t="str" cm="1">
        <f t="array" ref="M238">LOOKUP(2,1/(C238:L238&lt;&gt;""),C238:L238)</f>
        <v>valine</v>
      </c>
      <c r="N238" t="s">
        <v>2164</v>
      </c>
      <c r="O238" t="s">
        <v>19713</v>
      </c>
      <c r="P238" t="s">
        <v>2164</v>
      </c>
      <c r="Q238" t="s">
        <v>2164</v>
      </c>
      <c r="R238" t="s">
        <v>19714</v>
      </c>
      <c r="S238" t="s">
        <v>2164</v>
      </c>
      <c r="T238" t="s">
        <v>2164</v>
      </c>
      <c r="U238" t="s">
        <v>2164</v>
      </c>
      <c r="V238" t="s">
        <v>2164</v>
      </c>
      <c r="W238" t="s">
        <v>2164</v>
      </c>
      <c r="X238" t="s">
        <v>10809</v>
      </c>
      <c r="Y238" t="s">
        <v>22</v>
      </c>
      <c r="Z238" t="s">
        <v>2164</v>
      </c>
      <c r="AA238" t="s">
        <v>2164</v>
      </c>
      <c r="AB238" t="s">
        <v>2164</v>
      </c>
      <c r="AC238" t="s">
        <v>2164</v>
      </c>
      <c r="AD238" t="str">
        <f>IFERROR(IF(COUNTIF(C238:L238,"Feed Ingredient")&gt;0,INDEX(ani_diet!V:V,MATCH(M238,ani_diet!F:F,0)),""),"")</f>
        <v/>
      </c>
      <c r="AE238" s="130" t="b">
        <f>IF(IFERROR(IF(MATCH("Feed Ingredient", AOM[[#This Row],[L1]:[L10]],0)&gt;0, TRUE, FALSE), FALSE)=TRUE,IFERROR(VLOOKUP(M238, ani_diet!E:E, 1, FALSE), "No Match"),FALSE)</f>
        <v>0</v>
      </c>
    </row>
    <row r="239" spans="1:31" ht="14.5" x14ac:dyDescent="0.35">
      <c r="A239" t="s">
        <v>2164</v>
      </c>
      <c r="B239" t="s">
        <v>19715</v>
      </c>
      <c r="C239" t="s">
        <v>19358</v>
      </c>
      <c r="D239" t="s">
        <v>19360</v>
      </c>
      <c r="E239" t="s">
        <v>19600</v>
      </c>
      <c r="F239" t="s">
        <v>19604</v>
      </c>
      <c r="G239" t="s">
        <v>237</v>
      </c>
      <c r="H239" t="s">
        <v>2164</v>
      </c>
      <c r="I239" t="s">
        <v>2164</v>
      </c>
      <c r="J239" t="s">
        <v>2164</v>
      </c>
      <c r="K239" t="s">
        <v>2164</v>
      </c>
      <c r="M239" t="str" cm="1">
        <f t="array" ref="M239">LOOKUP(2,1/(C239:L239&lt;&gt;""),C239:L239)</f>
        <v>Ammonia</v>
      </c>
      <c r="N239" t="s">
        <v>2164</v>
      </c>
      <c r="O239" t="s">
        <v>19716</v>
      </c>
      <c r="P239" t="s">
        <v>2164</v>
      </c>
      <c r="Q239" t="s">
        <v>2164</v>
      </c>
      <c r="R239" t="s">
        <v>19717</v>
      </c>
      <c r="S239" t="s">
        <v>2164</v>
      </c>
      <c r="T239" t="s">
        <v>2164</v>
      </c>
      <c r="U239" t="s">
        <v>2164</v>
      </c>
      <c r="V239" t="s">
        <v>2164</v>
      </c>
      <c r="W239" t="s">
        <v>2164</v>
      </c>
      <c r="X239" t="s">
        <v>10809</v>
      </c>
      <c r="Y239" t="s">
        <v>22</v>
      </c>
      <c r="Z239" t="s">
        <v>2164</v>
      </c>
      <c r="AA239" t="s">
        <v>2164</v>
      </c>
      <c r="AB239" t="s">
        <v>2164</v>
      </c>
      <c r="AC239" t="s">
        <v>2164</v>
      </c>
      <c r="AD239" t="str">
        <f>IFERROR(IF(COUNTIF(C239:L239,"Feed Ingredient")&gt;0,INDEX(ani_diet!V:V,MATCH(M239,ani_diet!F:F,0)),""),"")</f>
        <v/>
      </c>
      <c r="AE239" s="130" t="b">
        <f>IF(IFERROR(IF(MATCH("Feed Ingredient", AOM[[#This Row],[L1]:[L10]],0)&gt;0, TRUE, FALSE), FALSE)=TRUE,IFERROR(VLOOKUP(M239, ani_diet!E:E, 1, FALSE), "No Match"),FALSE)</f>
        <v>0</v>
      </c>
    </row>
    <row r="240" spans="1:31" ht="14.5" x14ac:dyDescent="0.35">
      <c r="A240" t="s">
        <v>2164</v>
      </c>
      <c r="B240" t="s">
        <v>19718</v>
      </c>
      <c r="C240" t="s">
        <v>19358</v>
      </c>
      <c r="D240" t="s">
        <v>19360</v>
      </c>
      <c r="E240" t="s">
        <v>19600</v>
      </c>
      <c r="F240" t="s">
        <v>19604</v>
      </c>
      <c r="G240" t="s">
        <v>19</v>
      </c>
      <c r="H240" t="s">
        <v>2164</v>
      </c>
      <c r="I240" t="s">
        <v>2164</v>
      </c>
      <c r="J240" t="s">
        <v>2164</v>
      </c>
      <c r="K240" t="s">
        <v>2164</v>
      </c>
      <c r="M240" t="str" cm="1">
        <f t="array" ref="M240">LOOKUP(2,1/(C240:L240&lt;&gt;""),C240:L240)</f>
        <v>Ash</v>
      </c>
      <c r="N240" t="s">
        <v>2164</v>
      </c>
      <c r="O240" t="s">
        <v>2225</v>
      </c>
      <c r="P240" t="s">
        <v>2164</v>
      </c>
      <c r="Q240" t="s">
        <v>2164</v>
      </c>
      <c r="R240" t="s">
        <v>19719</v>
      </c>
      <c r="S240" t="s">
        <v>2227</v>
      </c>
      <c r="T240" t="s">
        <v>2164</v>
      </c>
      <c r="U240" t="s">
        <v>2164</v>
      </c>
      <c r="V240" t="s">
        <v>2164</v>
      </c>
      <c r="W240" t="s">
        <v>2164</v>
      </c>
      <c r="X240" t="s">
        <v>2224</v>
      </c>
      <c r="Y240" t="s">
        <v>22</v>
      </c>
      <c r="Z240" t="s">
        <v>2164</v>
      </c>
      <c r="AA240" t="s">
        <v>2164</v>
      </c>
      <c r="AB240" t="s">
        <v>2231</v>
      </c>
      <c r="AC240" t="s">
        <v>2164</v>
      </c>
      <c r="AD240" t="str">
        <f>IFERROR(IF(COUNTIF(C240:L240,"Feed Ingredient")&gt;0,INDEX(ani_diet!V:V,MATCH(M240,ani_diet!F:F,0)),""),"")</f>
        <v/>
      </c>
      <c r="AE240" s="130" t="b">
        <f>IF(IFERROR(IF(MATCH("Feed Ingredient", AOM[[#This Row],[L1]:[L10]],0)&gt;0, TRUE, FALSE), FALSE)=TRUE,IFERROR(VLOOKUP(M240, ani_diet!E:E, 1, FALSE), "No Match"),FALSE)</f>
        <v>0</v>
      </c>
    </row>
    <row r="241" spans="1:31" ht="14.5" x14ac:dyDescent="0.35">
      <c r="A241" t="s">
        <v>2164</v>
      </c>
      <c r="B241" t="s">
        <v>19720</v>
      </c>
      <c r="C241" t="s">
        <v>19358</v>
      </c>
      <c r="D241" t="s">
        <v>19360</v>
      </c>
      <c r="E241" t="s">
        <v>19600</v>
      </c>
      <c r="F241" t="s">
        <v>19604</v>
      </c>
      <c r="G241" t="s">
        <v>19721</v>
      </c>
      <c r="H241" t="s">
        <v>268</v>
      </c>
      <c r="I241" t="s">
        <v>2164</v>
      </c>
      <c r="J241" t="s">
        <v>2164</v>
      </c>
      <c r="K241" t="s">
        <v>2164</v>
      </c>
      <c r="M241" t="str" cm="1">
        <f t="array" ref="M241">LOOKUP(2,1/(C241:L241&lt;&gt;""),C241:L241)</f>
        <v>Calcium</v>
      </c>
      <c r="N241" t="s">
        <v>2164</v>
      </c>
      <c r="O241" t="s">
        <v>2180</v>
      </c>
      <c r="P241" t="s">
        <v>2164</v>
      </c>
      <c r="Q241" t="s">
        <v>2164</v>
      </c>
      <c r="R241" t="s">
        <v>2183</v>
      </c>
      <c r="S241" t="s">
        <v>2174</v>
      </c>
      <c r="T241" t="s">
        <v>2164</v>
      </c>
      <c r="U241" t="s">
        <v>2164</v>
      </c>
      <c r="V241" t="s">
        <v>2164</v>
      </c>
      <c r="W241" t="s">
        <v>2164</v>
      </c>
      <c r="X241" t="s">
        <v>2179</v>
      </c>
      <c r="Y241" t="s">
        <v>22</v>
      </c>
      <c r="Z241" t="s">
        <v>2164</v>
      </c>
      <c r="AA241" t="s">
        <v>2164</v>
      </c>
      <c r="AB241" t="s">
        <v>2164</v>
      </c>
      <c r="AC241" t="s">
        <v>2164</v>
      </c>
      <c r="AD241" t="str">
        <f>IFERROR(IF(COUNTIF(C241:L241,"Feed Ingredient")&gt;0,INDEX(ani_diet!V:V,MATCH(M241,ani_diet!F:F,0)),""),"")</f>
        <v/>
      </c>
      <c r="AE241" s="130" t="b">
        <f>IF(IFERROR(IF(MATCH("Feed Ingredient", AOM[[#This Row],[L1]:[L10]],0)&gt;0, TRUE, FALSE), FALSE)=TRUE,IFERROR(VLOOKUP(M241, ani_diet!E:E, 1, FALSE), "No Match"),FALSE)</f>
        <v>0</v>
      </c>
    </row>
    <row r="242" spans="1:31" ht="14.5" x14ac:dyDescent="0.35">
      <c r="A242" t="s">
        <v>2164</v>
      </c>
      <c r="B242" t="s">
        <v>19722</v>
      </c>
      <c r="C242" t="s">
        <v>19358</v>
      </c>
      <c r="D242" t="s">
        <v>19360</v>
      </c>
      <c r="E242" t="s">
        <v>19600</v>
      </c>
      <c r="F242" t="s">
        <v>19604</v>
      </c>
      <c r="G242" t="s">
        <v>2549</v>
      </c>
      <c r="H242" t="s">
        <v>2164</v>
      </c>
      <c r="I242" t="s">
        <v>2164</v>
      </c>
      <c r="J242" t="s">
        <v>2164</v>
      </c>
      <c r="K242" t="s">
        <v>2164</v>
      </c>
      <c r="M242" t="str" cm="1">
        <f t="array" ref="M242">LOOKUP(2,1/(C242:L242&lt;&gt;""),C242:L242)</f>
        <v>Carbohydrate</v>
      </c>
      <c r="N242" t="s">
        <v>2164</v>
      </c>
      <c r="O242" t="s">
        <v>19723</v>
      </c>
      <c r="P242" t="s">
        <v>2164</v>
      </c>
      <c r="Q242" t="s">
        <v>2164</v>
      </c>
      <c r="R242" t="s">
        <v>19724</v>
      </c>
      <c r="S242" t="s">
        <v>2164</v>
      </c>
      <c r="T242" t="s">
        <v>2164</v>
      </c>
      <c r="U242" t="s">
        <v>2164</v>
      </c>
      <c r="V242" t="s">
        <v>2164</v>
      </c>
      <c r="W242" t="s">
        <v>2164</v>
      </c>
      <c r="X242" t="s">
        <v>10809</v>
      </c>
      <c r="Y242" t="s">
        <v>22</v>
      </c>
      <c r="Z242" t="s">
        <v>2164</v>
      </c>
      <c r="AA242" t="s">
        <v>2164</v>
      </c>
      <c r="AB242" t="s">
        <v>2164</v>
      </c>
      <c r="AC242" t="s">
        <v>2164</v>
      </c>
      <c r="AD242" t="str">
        <f>IFERROR(IF(COUNTIF(C242:L242,"Feed Ingredient")&gt;0,INDEX(ani_diet!V:V,MATCH(M242,ani_diet!F:F,0)),""),"")</f>
        <v/>
      </c>
      <c r="AE242" s="130" t="b">
        <f>IF(IFERROR(IF(MATCH("Feed Ingredient", AOM[[#This Row],[L1]:[L10]],0)&gt;0, TRUE, FALSE), FALSE)=TRUE,IFERROR(VLOOKUP(M242, ani_diet!E:E, 1, FALSE), "No Match"),FALSE)</f>
        <v>0</v>
      </c>
    </row>
    <row r="243" spans="1:31" ht="14.5" x14ac:dyDescent="0.35">
      <c r="A243" t="s">
        <v>2164</v>
      </c>
      <c r="B243" t="s">
        <v>19725</v>
      </c>
      <c r="C243" t="s">
        <v>19358</v>
      </c>
      <c r="D243" t="s">
        <v>19360</v>
      </c>
      <c r="E243" t="s">
        <v>19600</v>
      </c>
      <c r="F243" t="s">
        <v>19604</v>
      </c>
      <c r="G243" t="s">
        <v>2161</v>
      </c>
      <c r="H243" t="s">
        <v>2164</v>
      </c>
      <c r="I243" t="s">
        <v>2164</v>
      </c>
      <c r="J243" t="s">
        <v>2164</v>
      </c>
      <c r="K243" t="s">
        <v>2164</v>
      </c>
      <c r="M243" t="str" cm="1">
        <f t="array" ref="M243">LOOKUP(2,1/(C243:L243&lt;&gt;""),C243:L243)</f>
        <v>Carbon</v>
      </c>
      <c r="N243" t="s">
        <v>2164</v>
      </c>
      <c r="O243" t="s">
        <v>2162</v>
      </c>
      <c r="P243" t="s">
        <v>2164</v>
      </c>
      <c r="Q243" t="s">
        <v>2164</v>
      </c>
      <c r="R243" t="s">
        <v>2164</v>
      </c>
      <c r="S243" t="s">
        <v>2164</v>
      </c>
      <c r="T243" t="s">
        <v>2164</v>
      </c>
      <c r="U243" t="s">
        <v>2164</v>
      </c>
      <c r="V243" t="s">
        <v>2164</v>
      </c>
      <c r="W243" t="s">
        <v>2164</v>
      </c>
      <c r="X243" t="s">
        <v>2160</v>
      </c>
      <c r="Y243" t="s">
        <v>22</v>
      </c>
      <c r="Z243" t="s">
        <v>2164</v>
      </c>
      <c r="AA243" t="s">
        <v>2164</v>
      </c>
      <c r="AB243" t="s">
        <v>2164</v>
      </c>
      <c r="AC243" t="s">
        <v>2164</v>
      </c>
      <c r="AD243" t="str">
        <f>IFERROR(IF(COUNTIF(C243:L243,"Feed Ingredient")&gt;0,INDEX(ani_diet!V:V,MATCH(M243,ani_diet!F:F,0)),""),"")</f>
        <v/>
      </c>
      <c r="AE243" s="130" t="b">
        <f>IF(IFERROR(IF(MATCH("Feed Ingredient", AOM[[#This Row],[L1]:[L10]],0)&gt;0, TRUE, FALSE), FALSE)=TRUE,IFERROR(VLOOKUP(M243, ani_diet!E:E, 1, FALSE), "No Match"),FALSE)</f>
        <v>0</v>
      </c>
    </row>
    <row r="244" spans="1:31" ht="14.5" x14ac:dyDescent="0.35">
      <c r="A244" t="s">
        <v>2164</v>
      </c>
      <c r="B244" t="s">
        <v>19726</v>
      </c>
      <c r="C244" t="s">
        <v>19358</v>
      </c>
      <c r="D244" t="s">
        <v>19360</v>
      </c>
      <c r="E244" t="s">
        <v>19600</v>
      </c>
      <c r="F244" t="s">
        <v>19604</v>
      </c>
      <c r="G244" t="s">
        <v>2166</v>
      </c>
      <c r="H244" t="s">
        <v>2164</v>
      </c>
      <c r="I244" t="s">
        <v>2164</v>
      </c>
      <c r="J244" t="s">
        <v>2164</v>
      </c>
      <c r="K244" t="s">
        <v>2164</v>
      </c>
      <c r="M244" t="str" cm="1">
        <f t="array" ref="M244">LOOKUP(2,1/(C244:L244&lt;&gt;""),C244:L244)</f>
        <v>Carbon:Nitrogen (C/N) Ratio</v>
      </c>
      <c r="N244" t="s">
        <v>2164</v>
      </c>
      <c r="O244" t="s">
        <v>2167</v>
      </c>
      <c r="P244" t="s">
        <v>2164</v>
      </c>
      <c r="Q244" t="s">
        <v>2164</v>
      </c>
      <c r="R244" t="s">
        <v>2169</v>
      </c>
      <c r="S244" t="s">
        <v>2164</v>
      </c>
      <c r="T244" t="s">
        <v>2164</v>
      </c>
      <c r="U244" t="s">
        <v>2164</v>
      </c>
      <c r="V244" t="s">
        <v>2164</v>
      </c>
      <c r="W244" t="s">
        <v>2164</v>
      </c>
      <c r="X244" t="s">
        <v>2165</v>
      </c>
      <c r="Y244" t="s">
        <v>22</v>
      </c>
      <c r="Z244" t="s">
        <v>2164</v>
      </c>
      <c r="AA244" t="s">
        <v>2164</v>
      </c>
      <c r="AB244" t="s">
        <v>2164</v>
      </c>
      <c r="AC244" t="s">
        <v>2164</v>
      </c>
      <c r="AD244" t="str">
        <f>IFERROR(IF(COUNTIF(C244:L244,"Feed Ingredient")&gt;0,INDEX(ani_diet!V:V,MATCH(M244,ani_diet!F:F,0)),""),"")</f>
        <v/>
      </c>
      <c r="AE244" s="130" t="b">
        <f>IF(IFERROR(IF(MATCH("Feed Ingredient", AOM[[#This Row],[L1]:[L10]],0)&gt;0, TRUE, FALSE), FALSE)=TRUE,IFERROR(VLOOKUP(M244, ani_diet!E:E, 1, FALSE), "No Match"),FALSE)</f>
        <v>0</v>
      </c>
    </row>
    <row r="245" spans="1:31" ht="14.5" x14ac:dyDescent="0.35">
      <c r="A245" t="s">
        <v>2164</v>
      </c>
      <c r="B245" t="s">
        <v>19727</v>
      </c>
      <c r="C245" t="s">
        <v>19358</v>
      </c>
      <c r="D245" t="s">
        <v>19360</v>
      </c>
      <c r="E245" t="s">
        <v>19600</v>
      </c>
      <c r="F245" t="s">
        <v>19604</v>
      </c>
      <c r="G245" t="s">
        <v>2280</v>
      </c>
      <c r="H245" t="s">
        <v>2164</v>
      </c>
      <c r="I245" t="s">
        <v>2164</v>
      </c>
      <c r="J245" t="s">
        <v>2164</v>
      </c>
      <c r="K245" t="s">
        <v>2164</v>
      </c>
      <c r="M245" t="str" cm="1">
        <f t="array" ref="M245">LOOKUP(2,1/(C245:L245&lt;&gt;""),C245:L245)</f>
        <v>Celluose</v>
      </c>
      <c r="N245" t="s">
        <v>2164</v>
      </c>
      <c r="O245" t="s">
        <v>2281</v>
      </c>
      <c r="P245" t="s">
        <v>2164</v>
      </c>
      <c r="Q245" t="s">
        <v>2164</v>
      </c>
      <c r="R245" t="s">
        <v>2164</v>
      </c>
      <c r="S245" t="s">
        <v>2164</v>
      </c>
      <c r="T245" t="s">
        <v>2164</v>
      </c>
      <c r="U245" t="s">
        <v>2164</v>
      </c>
      <c r="V245" t="s">
        <v>2164</v>
      </c>
      <c r="W245" t="s">
        <v>2164</v>
      </c>
      <c r="X245" t="s">
        <v>2279</v>
      </c>
      <c r="Y245" t="s">
        <v>22</v>
      </c>
      <c r="Z245" t="s">
        <v>2164</v>
      </c>
      <c r="AA245" t="s">
        <v>2164</v>
      </c>
      <c r="AB245" t="s">
        <v>2164</v>
      </c>
      <c r="AC245" t="s">
        <v>2164</v>
      </c>
      <c r="AD245" t="str">
        <f>IFERROR(IF(COUNTIF(C245:L245,"Feed Ingredient")&gt;0,INDEX(ani_diet!V:V,MATCH(M245,ani_diet!F:F,0)),""),"")</f>
        <v/>
      </c>
      <c r="AE245" s="130" t="b">
        <f>IF(IFERROR(IF(MATCH("Feed Ingredient", AOM[[#This Row],[L1]:[L10]],0)&gt;0, TRUE, FALSE), FALSE)=TRUE,IFERROR(VLOOKUP(M245, ani_diet!E:E, 1, FALSE), "No Match"),FALSE)</f>
        <v>0</v>
      </c>
    </row>
    <row r="246" spans="1:31" ht="14.5" x14ac:dyDescent="0.35">
      <c r="A246" t="s">
        <v>2164</v>
      </c>
      <c r="B246" t="s">
        <v>19728</v>
      </c>
      <c r="C246" t="s">
        <v>19358</v>
      </c>
      <c r="D246" t="s">
        <v>19360</v>
      </c>
      <c r="E246" t="s">
        <v>19600</v>
      </c>
      <c r="F246" t="s">
        <v>19604</v>
      </c>
      <c r="G246" t="s">
        <v>19729</v>
      </c>
      <c r="H246" t="s">
        <v>2164</v>
      </c>
      <c r="I246" t="s">
        <v>2164</v>
      </c>
      <c r="J246" t="s">
        <v>2164</v>
      </c>
      <c r="K246" t="s">
        <v>2164</v>
      </c>
      <c r="M246" t="str" cm="1">
        <f t="array" ref="M246">LOOKUP(2,1/(C246:L246&lt;&gt;""),C246:L246)</f>
        <v>Chlore</v>
      </c>
      <c r="N246" t="s">
        <v>19730</v>
      </c>
      <c r="O246" t="s">
        <v>19731</v>
      </c>
      <c r="P246" t="s">
        <v>2164</v>
      </c>
      <c r="Q246" t="s">
        <v>2164</v>
      </c>
      <c r="R246" t="s">
        <v>19732</v>
      </c>
      <c r="S246" t="s">
        <v>2164</v>
      </c>
      <c r="T246" t="s">
        <v>2164</v>
      </c>
      <c r="U246" t="s">
        <v>2164</v>
      </c>
      <c r="V246" t="s">
        <v>2164</v>
      </c>
      <c r="W246" t="s">
        <v>2164</v>
      </c>
      <c r="X246" t="s">
        <v>10809</v>
      </c>
      <c r="Y246" t="s">
        <v>22</v>
      </c>
      <c r="Z246" t="s">
        <v>2164</v>
      </c>
      <c r="AA246" t="s">
        <v>2164</v>
      </c>
      <c r="AB246" t="s">
        <v>2164</v>
      </c>
      <c r="AC246" t="s">
        <v>2164</v>
      </c>
      <c r="AD246" t="str">
        <f>IFERROR(IF(COUNTIF(C246:L246,"Feed Ingredient")&gt;0,INDEX(ani_diet!V:V,MATCH(M246,ani_diet!F:F,0)),""),"")</f>
        <v/>
      </c>
      <c r="AE246" s="130" t="b">
        <f>IF(IFERROR(IF(MATCH("Feed Ingredient", AOM[[#This Row],[L1]:[L10]],0)&gt;0, TRUE, FALSE), FALSE)=TRUE,IFERROR(VLOOKUP(M246, ani_diet!E:E, 1, FALSE), "No Match"),FALSE)</f>
        <v>0</v>
      </c>
    </row>
    <row r="247" spans="1:31" ht="14.5" x14ac:dyDescent="0.35">
      <c r="A247" t="s">
        <v>2164</v>
      </c>
      <c r="B247" t="s">
        <v>19733</v>
      </c>
      <c r="C247" t="s">
        <v>19358</v>
      </c>
      <c r="D247" t="s">
        <v>19360</v>
      </c>
      <c r="E247" t="s">
        <v>19600</v>
      </c>
      <c r="F247" t="s">
        <v>19604</v>
      </c>
      <c r="G247" t="s">
        <v>19734</v>
      </c>
      <c r="H247" t="s">
        <v>2164</v>
      </c>
      <c r="I247" t="s">
        <v>2164</v>
      </c>
      <c r="J247" t="s">
        <v>2164</v>
      </c>
      <c r="K247" t="s">
        <v>2164</v>
      </c>
      <c r="M247" t="str" cm="1">
        <f t="array" ref="M247">LOOKUP(2,1/(C247:L247&lt;&gt;""),C247:L247)</f>
        <v>Choline</v>
      </c>
      <c r="N247" t="s">
        <v>2164</v>
      </c>
      <c r="O247" t="s">
        <v>19735</v>
      </c>
      <c r="P247" t="s">
        <v>2164</v>
      </c>
      <c r="Q247" t="s">
        <v>2164</v>
      </c>
      <c r="R247" t="s">
        <v>19736</v>
      </c>
      <c r="S247" t="s">
        <v>2164</v>
      </c>
      <c r="T247" t="s">
        <v>2164</v>
      </c>
      <c r="U247" t="s">
        <v>2164</v>
      </c>
      <c r="V247" t="s">
        <v>2164</v>
      </c>
      <c r="W247" t="s">
        <v>2164</v>
      </c>
      <c r="X247" t="s">
        <v>10809</v>
      </c>
      <c r="Y247" t="s">
        <v>22</v>
      </c>
      <c r="Z247" t="s">
        <v>2164</v>
      </c>
      <c r="AA247" t="s">
        <v>2164</v>
      </c>
      <c r="AB247" t="s">
        <v>2164</v>
      </c>
      <c r="AC247" t="s">
        <v>2164</v>
      </c>
      <c r="AD247" t="str">
        <f>IFERROR(IF(COUNTIF(C247:L247,"Feed Ingredient")&gt;0,INDEX(ani_diet!V:V,MATCH(M247,ani_diet!F:F,0)),""),"")</f>
        <v/>
      </c>
      <c r="AE247" s="130" t="b">
        <f>IF(IFERROR(IF(MATCH("Feed Ingredient", AOM[[#This Row],[L1]:[L10]],0)&gt;0, TRUE, FALSE), FALSE)=TRUE,IFERROR(VLOOKUP(M247, ani_diet!E:E, 1, FALSE), "No Match"),FALSE)</f>
        <v>0</v>
      </c>
    </row>
    <row r="248" spans="1:31" ht="14.5" x14ac:dyDescent="0.35">
      <c r="A248" t="s">
        <v>2164</v>
      </c>
      <c r="B248" t="s">
        <v>19737</v>
      </c>
      <c r="C248" t="s">
        <v>19358</v>
      </c>
      <c r="D248" t="s">
        <v>19360</v>
      </c>
      <c r="E248" t="s">
        <v>19600</v>
      </c>
      <c r="F248" t="s">
        <v>19604</v>
      </c>
      <c r="G248" t="s">
        <v>19721</v>
      </c>
      <c r="H248" t="s">
        <v>599</v>
      </c>
      <c r="I248" t="s">
        <v>2164</v>
      </c>
      <c r="J248" t="s">
        <v>2164</v>
      </c>
      <c r="K248" t="s">
        <v>2164</v>
      </c>
      <c r="M248" t="str" cm="1">
        <f t="array" ref="M248">LOOKUP(2,1/(C248:L248&lt;&gt;""),C248:L248)</f>
        <v>Cobalt</v>
      </c>
      <c r="N248" t="s">
        <v>2164</v>
      </c>
      <c r="O248" t="s">
        <v>19738</v>
      </c>
      <c r="P248" t="s">
        <v>2164</v>
      </c>
      <c r="Q248" t="s">
        <v>2164</v>
      </c>
      <c r="R248" t="s">
        <v>19739</v>
      </c>
      <c r="S248" t="s">
        <v>2164</v>
      </c>
      <c r="T248" t="s">
        <v>2164</v>
      </c>
      <c r="U248" t="s">
        <v>2164</v>
      </c>
      <c r="V248" t="s">
        <v>2164</v>
      </c>
      <c r="W248" t="s">
        <v>2164</v>
      </c>
      <c r="X248" t="s">
        <v>10809</v>
      </c>
      <c r="Y248" t="s">
        <v>22</v>
      </c>
      <c r="Z248" t="s">
        <v>2164</v>
      </c>
      <c r="AA248" t="s">
        <v>2164</v>
      </c>
      <c r="AB248" t="s">
        <v>2164</v>
      </c>
      <c r="AC248" t="s">
        <v>2164</v>
      </c>
      <c r="AD248" t="str">
        <f>IFERROR(IF(COUNTIF(C248:L248,"Feed Ingredient")&gt;0,INDEX(ani_diet!V:V,MATCH(M248,ani_diet!F:F,0)),""),"")</f>
        <v/>
      </c>
      <c r="AE248" s="130" t="b">
        <f>IF(IFERROR(IF(MATCH("Feed Ingredient", AOM[[#This Row],[L1]:[L10]],0)&gt;0, TRUE, FALSE), FALSE)=TRUE,IFERROR(VLOOKUP(M248, ani_diet!E:E, 1, FALSE), "No Match"),FALSE)</f>
        <v>0</v>
      </c>
    </row>
    <row r="249" spans="1:31" ht="14.5" x14ac:dyDescent="0.35">
      <c r="A249" t="s">
        <v>2164</v>
      </c>
      <c r="B249" t="s">
        <v>19740</v>
      </c>
      <c r="C249" t="s">
        <v>19358</v>
      </c>
      <c r="D249" t="s">
        <v>19360</v>
      </c>
      <c r="E249" t="s">
        <v>19600</v>
      </c>
      <c r="F249" t="s">
        <v>19604</v>
      </c>
      <c r="G249" t="s">
        <v>19741</v>
      </c>
      <c r="H249" t="s">
        <v>2164</v>
      </c>
      <c r="I249" t="s">
        <v>2164</v>
      </c>
      <c r="J249" t="s">
        <v>2164</v>
      </c>
      <c r="K249" t="s">
        <v>2164</v>
      </c>
      <c r="M249" t="str" cm="1">
        <f t="array" ref="M249">LOOKUP(2,1/(C249:L249&lt;&gt;""),C249:L249)</f>
        <v>Condensed Tannins</v>
      </c>
      <c r="N249" t="s">
        <v>19742</v>
      </c>
      <c r="O249" t="s">
        <v>19743</v>
      </c>
      <c r="P249" t="s">
        <v>2164</v>
      </c>
      <c r="Q249" t="s">
        <v>2164</v>
      </c>
      <c r="R249" t="s">
        <v>2164</v>
      </c>
      <c r="S249" t="s">
        <v>2164</v>
      </c>
      <c r="T249" t="s">
        <v>2164</v>
      </c>
      <c r="U249" t="s">
        <v>2164</v>
      </c>
      <c r="V249" t="s">
        <v>2164</v>
      </c>
      <c r="W249" t="s">
        <v>2164</v>
      </c>
      <c r="X249" t="s">
        <v>2164</v>
      </c>
      <c r="Y249" t="s">
        <v>22</v>
      </c>
      <c r="Z249" t="s">
        <v>2164</v>
      </c>
      <c r="AA249" t="s">
        <v>2164</v>
      </c>
      <c r="AB249" t="s">
        <v>2164</v>
      </c>
      <c r="AC249" t="s">
        <v>2164</v>
      </c>
      <c r="AD249" t="str">
        <f>IFERROR(IF(COUNTIF(C249:L249,"Feed Ingredient")&gt;0,INDEX(ani_diet!V:V,MATCH(M249,ani_diet!F:F,0)),""),"")</f>
        <v/>
      </c>
      <c r="AE249" s="130" t="b">
        <f>IF(IFERROR(IF(MATCH("Feed Ingredient", AOM[[#This Row],[L1]:[L10]],0)&gt;0, TRUE, FALSE), FALSE)=TRUE,IFERROR(VLOOKUP(M249, ani_diet!E:E, 1, FALSE), "No Match"),FALSE)</f>
        <v>0</v>
      </c>
    </row>
    <row r="250" spans="1:31" ht="14.5" x14ac:dyDescent="0.35">
      <c r="A250" t="s">
        <v>2164</v>
      </c>
      <c r="B250" t="s">
        <v>19744</v>
      </c>
      <c r="C250" t="s">
        <v>19358</v>
      </c>
      <c r="D250" t="s">
        <v>19360</v>
      </c>
      <c r="E250" t="s">
        <v>19600</v>
      </c>
      <c r="F250" t="s">
        <v>19604</v>
      </c>
      <c r="G250" t="s">
        <v>19721</v>
      </c>
      <c r="H250" t="s">
        <v>602</v>
      </c>
      <c r="I250" t="s">
        <v>2164</v>
      </c>
      <c r="J250" t="s">
        <v>2164</v>
      </c>
      <c r="K250" t="s">
        <v>2164</v>
      </c>
      <c r="M250" t="str" cm="1">
        <f t="array" ref="M250">LOOKUP(2,1/(C250:L250&lt;&gt;""),C250:L250)</f>
        <v>Copper</v>
      </c>
      <c r="N250" t="s">
        <v>2164</v>
      </c>
      <c r="O250" t="s">
        <v>2295</v>
      </c>
      <c r="P250" t="s">
        <v>2164</v>
      </c>
      <c r="Q250" t="s">
        <v>2164</v>
      </c>
      <c r="R250" t="s">
        <v>2245</v>
      </c>
      <c r="S250" t="s">
        <v>2164</v>
      </c>
      <c r="T250" t="s">
        <v>2164</v>
      </c>
      <c r="U250" t="s">
        <v>2164</v>
      </c>
      <c r="V250" t="s">
        <v>2164</v>
      </c>
      <c r="W250" t="s">
        <v>2164</v>
      </c>
      <c r="X250" t="s">
        <v>2294</v>
      </c>
      <c r="Y250" t="s">
        <v>22</v>
      </c>
      <c r="Z250" t="s">
        <v>2164</v>
      </c>
      <c r="AA250" t="s">
        <v>2164</v>
      </c>
      <c r="AB250" t="s">
        <v>2164</v>
      </c>
      <c r="AC250" t="s">
        <v>2164</v>
      </c>
      <c r="AD250" t="str">
        <f>IFERROR(IF(COUNTIF(C250:L250,"Feed Ingredient")&gt;0,INDEX(ani_diet!V:V,MATCH(M250,ani_diet!F:F,0)),""),"")</f>
        <v/>
      </c>
      <c r="AE250" s="130" t="b">
        <f>IF(IFERROR(IF(MATCH("Feed Ingredient", AOM[[#This Row],[L1]:[L10]],0)&gt;0, TRUE, FALSE), FALSE)=TRUE,IFERROR(VLOOKUP(M250, ani_diet!E:E, 1, FALSE), "No Match"),FALSE)</f>
        <v>0</v>
      </c>
    </row>
    <row r="251" spans="1:31" ht="14.5" x14ac:dyDescent="0.35">
      <c r="A251" t="s">
        <v>2164</v>
      </c>
      <c r="B251" t="s">
        <v>19745</v>
      </c>
      <c r="C251" t="s">
        <v>19358</v>
      </c>
      <c r="D251" t="s">
        <v>19360</v>
      </c>
      <c r="E251" t="s">
        <v>19600</v>
      </c>
      <c r="F251" t="s">
        <v>19604</v>
      </c>
      <c r="G251" t="s">
        <v>2277</v>
      </c>
      <c r="H251" t="s">
        <v>2164</v>
      </c>
      <c r="I251" t="s">
        <v>2164</v>
      </c>
      <c r="J251" t="s">
        <v>2164</v>
      </c>
      <c r="K251" t="s">
        <v>2164</v>
      </c>
      <c r="M251" t="str" cm="1">
        <f t="array" ref="M251">LOOKUP(2,1/(C251:L251&lt;&gt;""),C251:L251)</f>
        <v>Crude Fat</v>
      </c>
      <c r="N251" t="s">
        <v>19746</v>
      </c>
      <c r="O251" t="s">
        <v>2278</v>
      </c>
      <c r="P251" t="s">
        <v>2164</v>
      </c>
      <c r="Q251" t="s">
        <v>2164</v>
      </c>
      <c r="R251" t="s">
        <v>2164</v>
      </c>
      <c r="S251" t="s">
        <v>2236</v>
      </c>
      <c r="T251" t="s">
        <v>2164</v>
      </c>
      <c r="U251" t="s">
        <v>2164</v>
      </c>
      <c r="V251" t="s">
        <v>2164</v>
      </c>
      <c r="W251" t="s">
        <v>2164</v>
      </c>
      <c r="X251" t="s">
        <v>2276</v>
      </c>
      <c r="Y251" t="s">
        <v>22</v>
      </c>
      <c r="Z251" t="s">
        <v>2164</v>
      </c>
      <c r="AA251" t="s">
        <v>2164</v>
      </c>
      <c r="AB251" t="s">
        <v>2164</v>
      </c>
      <c r="AC251" t="s">
        <v>2164</v>
      </c>
      <c r="AD251" t="str">
        <f>IFERROR(IF(COUNTIF(C251:L251,"Feed Ingredient")&gt;0,INDEX(ani_diet!V:V,MATCH(M251,ani_diet!F:F,0)),""),"")</f>
        <v/>
      </c>
      <c r="AE251" s="130" t="b">
        <f>IF(IFERROR(IF(MATCH("Feed Ingredient", AOM[[#This Row],[L1]:[L10]],0)&gt;0, TRUE, FALSE), FALSE)=TRUE,IFERROR(VLOOKUP(M251, ani_diet!E:E, 1, FALSE), "No Match"),FALSE)</f>
        <v>0</v>
      </c>
    </row>
    <row r="252" spans="1:31" ht="14.5" x14ac:dyDescent="0.35">
      <c r="A252" t="s">
        <v>2164</v>
      </c>
      <c r="B252" t="s">
        <v>19747</v>
      </c>
      <c r="C252" t="s">
        <v>19358</v>
      </c>
      <c r="D252" t="s">
        <v>19360</v>
      </c>
      <c r="E252" t="s">
        <v>19600</v>
      </c>
      <c r="F252" t="s">
        <v>19604</v>
      </c>
      <c r="G252" t="s">
        <v>2185</v>
      </c>
      <c r="H252" t="s">
        <v>2164</v>
      </c>
      <c r="I252" t="s">
        <v>2164</v>
      </c>
      <c r="J252" t="s">
        <v>2164</v>
      </c>
      <c r="K252" t="s">
        <v>2164</v>
      </c>
      <c r="M252" t="str" cm="1">
        <f t="array" ref="M252">LOOKUP(2,1/(C252:L252&lt;&gt;""),C252:L252)</f>
        <v>Crude Fibre</v>
      </c>
      <c r="N252" t="s">
        <v>2164</v>
      </c>
      <c r="O252" t="s">
        <v>2186</v>
      </c>
      <c r="P252" t="s">
        <v>2164</v>
      </c>
      <c r="Q252" t="s">
        <v>2164</v>
      </c>
      <c r="R252" t="s">
        <v>2192</v>
      </c>
      <c r="S252" t="s">
        <v>2188</v>
      </c>
      <c r="T252" t="s">
        <v>2164</v>
      </c>
      <c r="U252" t="s">
        <v>2164</v>
      </c>
      <c r="V252" t="s">
        <v>2164</v>
      </c>
      <c r="W252" t="s">
        <v>2164</v>
      </c>
      <c r="X252" t="s">
        <v>2184</v>
      </c>
      <c r="Y252" t="s">
        <v>22</v>
      </c>
      <c r="Z252" t="s">
        <v>2164</v>
      </c>
      <c r="AA252" t="s">
        <v>2164</v>
      </c>
      <c r="AB252" t="s">
        <v>2193</v>
      </c>
      <c r="AC252" t="s">
        <v>2164</v>
      </c>
      <c r="AD252" t="str">
        <f>IFERROR(IF(COUNTIF(C252:L252,"Feed Ingredient")&gt;0,INDEX(ani_diet!V:V,MATCH(M252,ani_diet!F:F,0)),""),"")</f>
        <v/>
      </c>
      <c r="AE252" s="130" t="b">
        <f>IF(IFERROR(IF(MATCH("Feed Ingredient", AOM[[#This Row],[L1]:[L10]],0)&gt;0, TRUE, FALSE), FALSE)=TRUE,IFERROR(VLOOKUP(M252, ani_diet!E:E, 1, FALSE), "No Match"),FALSE)</f>
        <v>0</v>
      </c>
    </row>
    <row r="253" spans="1:31" ht="14.5" x14ac:dyDescent="0.35">
      <c r="A253" t="s">
        <v>2164</v>
      </c>
      <c r="B253" t="s">
        <v>19748</v>
      </c>
      <c r="C253" t="s">
        <v>19358</v>
      </c>
      <c r="D253" t="s">
        <v>19360</v>
      </c>
      <c r="E253" t="s">
        <v>19600</v>
      </c>
      <c r="F253" t="s">
        <v>19604</v>
      </c>
      <c r="G253" t="s">
        <v>2142</v>
      </c>
      <c r="H253" t="s">
        <v>2164</v>
      </c>
      <c r="I253" t="s">
        <v>2164</v>
      </c>
      <c r="J253" t="s">
        <v>2164</v>
      </c>
      <c r="K253" t="s">
        <v>2164</v>
      </c>
      <c r="M253" t="str" cm="1">
        <f t="array" ref="M253">LOOKUP(2,1/(C253:L253&lt;&gt;""),C253:L253)</f>
        <v>Crude Protein</v>
      </c>
      <c r="N253" t="s">
        <v>2164</v>
      </c>
      <c r="O253" t="s">
        <v>2143</v>
      </c>
      <c r="P253" t="s">
        <v>2164</v>
      </c>
      <c r="Q253" t="s">
        <v>2164</v>
      </c>
      <c r="R253" t="s">
        <v>2149</v>
      </c>
      <c r="S253" t="s">
        <v>2145</v>
      </c>
      <c r="T253" t="s">
        <v>2164</v>
      </c>
      <c r="U253" t="s">
        <v>2164</v>
      </c>
      <c r="V253" t="s">
        <v>2164</v>
      </c>
      <c r="W253" t="s">
        <v>2164</v>
      </c>
      <c r="X253" t="s">
        <v>2141</v>
      </c>
      <c r="Y253" t="s">
        <v>22</v>
      </c>
      <c r="Z253" t="s">
        <v>2164</v>
      </c>
      <c r="AA253" t="s">
        <v>2164</v>
      </c>
      <c r="AB253" t="s">
        <v>2151</v>
      </c>
      <c r="AC253" t="s">
        <v>2164</v>
      </c>
      <c r="AD253" t="str">
        <f>IFERROR(IF(COUNTIF(C253:L253,"Feed Ingredient")&gt;0,INDEX(ani_diet!V:V,MATCH(M253,ani_diet!F:F,0)),""),"")</f>
        <v/>
      </c>
      <c r="AE253" s="130" t="b">
        <f>IF(IFERROR(IF(MATCH("Feed Ingredient", AOM[[#This Row],[L1]:[L10]],0)&gt;0, TRUE, FALSE), FALSE)=TRUE,IFERROR(VLOOKUP(M253, ani_diet!E:E, 1, FALSE), "No Match"),FALSE)</f>
        <v>0</v>
      </c>
    </row>
    <row r="254" spans="1:31" ht="14.5" x14ac:dyDescent="0.35">
      <c r="A254" t="s">
        <v>2164</v>
      </c>
      <c r="B254" t="s">
        <v>19749</v>
      </c>
      <c r="C254" t="s">
        <v>19358</v>
      </c>
      <c r="D254" t="s">
        <v>19360</v>
      </c>
      <c r="E254" t="s">
        <v>19600</v>
      </c>
      <c r="F254" t="s">
        <v>19604</v>
      </c>
      <c r="G254" t="s">
        <v>1796</v>
      </c>
      <c r="H254" t="s">
        <v>2164</v>
      </c>
      <c r="I254" t="s">
        <v>2164</v>
      </c>
      <c r="J254" t="s">
        <v>2164</v>
      </c>
      <c r="K254" t="s">
        <v>2164</v>
      </c>
      <c r="M254" t="str" cm="1">
        <f t="array" ref="M254">LOOKUP(2,1/(C254:L254&lt;&gt;""),C254:L254)</f>
        <v>Dry Matter</v>
      </c>
      <c r="N254" t="s">
        <v>2164</v>
      </c>
      <c r="O254" t="s">
        <v>1797</v>
      </c>
      <c r="P254" t="s">
        <v>2164</v>
      </c>
      <c r="Q254" t="s">
        <v>2164</v>
      </c>
      <c r="R254" t="s">
        <v>19750</v>
      </c>
      <c r="S254" t="s">
        <v>1800</v>
      </c>
      <c r="T254" t="s">
        <v>2164</v>
      </c>
      <c r="U254" t="s">
        <v>2164</v>
      </c>
      <c r="V254" t="s">
        <v>2164</v>
      </c>
      <c r="W254" t="s">
        <v>2164</v>
      </c>
      <c r="X254" t="s">
        <v>2136</v>
      </c>
      <c r="Y254" t="s">
        <v>22</v>
      </c>
      <c r="Z254" t="s">
        <v>2164</v>
      </c>
      <c r="AA254" t="s">
        <v>2164</v>
      </c>
      <c r="AB254" t="s">
        <v>2139</v>
      </c>
      <c r="AC254" t="s">
        <v>2164</v>
      </c>
      <c r="AD254" t="str">
        <f>IFERROR(IF(COUNTIF(C254:L254,"Feed Ingredient")&gt;0,INDEX(ani_diet!V:V,MATCH(M254,ani_diet!F:F,0)),""),"")</f>
        <v/>
      </c>
      <c r="AE254" s="130" t="b">
        <f>IF(IFERROR(IF(MATCH("Feed Ingredient", AOM[[#This Row],[L1]:[L10]],0)&gt;0, TRUE, FALSE), FALSE)=TRUE,IFERROR(VLOOKUP(M254, ani_diet!E:E, 1, FALSE), "No Match"),FALSE)</f>
        <v>0</v>
      </c>
    </row>
    <row r="255" spans="1:31" ht="14.5" x14ac:dyDescent="0.35">
      <c r="A255" t="s">
        <v>2164</v>
      </c>
      <c r="B255" t="s">
        <v>19751</v>
      </c>
      <c r="C255" t="s">
        <v>19358</v>
      </c>
      <c r="D255" t="s">
        <v>19360</v>
      </c>
      <c r="E255" t="s">
        <v>19600</v>
      </c>
      <c r="F255" t="s">
        <v>19604</v>
      </c>
      <c r="G255" t="s">
        <v>19752</v>
      </c>
      <c r="H255" t="s">
        <v>2274</v>
      </c>
      <c r="I255" t="s">
        <v>2164</v>
      </c>
      <c r="J255" t="s">
        <v>2164</v>
      </c>
      <c r="K255" t="s">
        <v>2164</v>
      </c>
      <c r="M255" t="str" cm="1">
        <f t="array" ref="M255">LOOKUP(2,1/(C255:L255&lt;&gt;""),C255:L255)</f>
        <v>Gross Energy (GE)</v>
      </c>
      <c r="N255" t="s">
        <v>2164</v>
      </c>
      <c r="O255" t="s">
        <v>2275</v>
      </c>
      <c r="P255" t="s">
        <v>2164</v>
      </c>
      <c r="Q255" t="s">
        <v>2164</v>
      </c>
      <c r="R255" t="s">
        <v>19753</v>
      </c>
      <c r="S255" t="s">
        <v>2164</v>
      </c>
      <c r="T255" t="s">
        <v>2164</v>
      </c>
      <c r="U255" t="s">
        <v>2164</v>
      </c>
      <c r="V255" t="s">
        <v>2164</v>
      </c>
      <c r="W255" t="s">
        <v>2164</v>
      </c>
      <c r="X255" t="s">
        <v>2273</v>
      </c>
      <c r="Y255" t="s">
        <v>22</v>
      </c>
      <c r="Z255" t="s">
        <v>2164</v>
      </c>
      <c r="AA255" t="s">
        <v>2164</v>
      </c>
      <c r="AB255" t="s">
        <v>2164</v>
      </c>
      <c r="AC255" t="s">
        <v>2164</v>
      </c>
      <c r="AD255" t="str">
        <f>IFERROR(IF(COUNTIF(C255:L255,"Feed Ingredient")&gt;0,INDEX(ani_diet!V:V,MATCH(M255,ani_diet!F:F,0)),""),"")</f>
        <v/>
      </c>
      <c r="AE255" s="130" t="b">
        <f>IF(IFERROR(IF(MATCH("Feed Ingredient", AOM[[#This Row],[L1]:[L10]],0)&gt;0, TRUE, FALSE), FALSE)=TRUE,IFERROR(VLOOKUP(M255, ani_diet!E:E, 1, FALSE), "No Match"),FALSE)</f>
        <v>0</v>
      </c>
    </row>
    <row r="256" spans="1:31" ht="14.5" x14ac:dyDescent="0.35">
      <c r="A256" t="s">
        <v>2164</v>
      </c>
      <c r="B256" t="s">
        <v>19754</v>
      </c>
      <c r="C256" t="s">
        <v>19358</v>
      </c>
      <c r="D256" t="s">
        <v>19360</v>
      </c>
      <c r="E256" t="s">
        <v>19600</v>
      </c>
      <c r="F256" t="s">
        <v>19604</v>
      </c>
      <c r="G256" t="s">
        <v>19752</v>
      </c>
      <c r="H256" t="s">
        <v>2259</v>
      </c>
      <c r="I256" t="s">
        <v>2164</v>
      </c>
      <c r="J256" t="s">
        <v>2164</v>
      </c>
      <c r="K256" t="s">
        <v>2164</v>
      </c>
      <c r="M256" t="str" cm="1">
        <f t="array" ref="M256">LOOKUP(2,1/(C256:L256&lt;&gt;""),C256:L256)</f>
        <v>Metabolizable Energy (ME)</v>
      </c>
      <c r="N256" t="s">
        <v>2164</v>
      </c>
      <c r="O256" t="s">
        <v>2260</v>
      </c>
      <c r="P256" t="s">
        <v>2164</v>
      </c>
      <c r="Q256" t="s">
        <v>2164</v>
      </c>
      <c r="R256" t="s">
        <v>19755</v>
      </c>
      <c r="S256" t="s">
        <v>2262</v>
      </c>
      <c r="T256" t="s">
        <v>2164</v>
      </c>
      <c r="U256" t="s">
        <v>2164</v>
      </c>
      <c r="V256" t="s">
        <v>2164</v>
      </c>
      <c r="W256" t="s">
        <v>2164</v>
      </c>
      <c r="X256" t="s">
        <v>2258</v>
      </c>
      <c r="Y256" t="s">
        <v>22</v>
      </c>
      <c r="Z256" t="s">
        <v>2164</v>
      </c>
      <c r="AA256" t="s">
        <v>2164</v>
      </c>
      <c r="AB256" t="s">
        <v>2266</v>
      </c>
      <c r="AC256" t="s">
        <v>2164</v>
      </c>
      <c r="AD256" t="str">
        <f>IFERROR(IF(COUNTIF(C256:L256,"Feed Ingredient")&gt;0,INDEX(ani_diet!V:V,MATCH(M256,ani_diet!F:F,0)),""),"")</f>
        <v/>
      </c>
      <c r="AE256" s="130" t="b">
        <f>IF(IFERROR(IF(MATCH("Feed Ingredient", AOM[[#This Row],[L1]:[L10]],0)&gt;0, TRUE, FALSE), FALSE)=TRUE,IFERROR(VLOOKUP(M256, ani_diet!E:E, 1, FALSE), "No Match"),FALSE)</f>
        <v>0</v>
      </c>
    </row>
    <row r="257" spans="1:31" ht="14.5" x14ac:dyDescent="0.35">
      <c r="A257" t="s">
        <v>2164</v>
      </c>
      <c r="B257" t="s">
        <v>19756</v>
      </c>
      <c r="C257" t="s">
        <v>19358</v>
      </c>
      <c r="D257" t="s">
        <v>19360</v>
      </c>
      <c r="E257" t="s">
        <v>19600</v>
      </c>
      <c r="F257" t="s">
        <v>19604</v>
      </c>
      <c r="G257" t="s">
        <v>19752</v>
      </c>
      <c r="H257" t="s">
        <v>2271</v>
      </c>
      <c r="I257" t="s">
        <v>2164</v>
      </c>
      <c r="J257" t="s">
        <v>2164</v>
      </c>
      <c r="K257" t="s">
        <v>2164</v>
      </c>
      <c r="M257" t="str" cm="1">
        <f t="array" ref="M257">LOOKUP(2,1/(C257:L257&lt;&gt;""),C257:L257)</f>
        <v>Net Energy (NE)</v>
      </c>
      <c r="N257" t="s">
        <v>2164</v>
      </c>
      <c r="O257" t="s">
        <v>2272</v>
      </c>
      <c r="P257" t="s">
        <v>2164</v>
      </c>
      <c r="Q257" t="s">
        <v>2164</v>
      </c>
      <c r="R257" t="s">
        <v>19757</v>
      </c>
      <c r="S257" t="s">
        <v>2262</v>
      </c>
      <c r="T257" t="s">
        <v>2164</v>
      </c>
      <c r="U257" t="s">
        <v>2164</v>
      </c>
      <c r="V257" t="s">
        <v>2164</v>
      </c>
      <c r="W257" t="s">
        <v>2164</v>
      </c>
      <c r="X257" t="s">
        <v>2270</v>
      </c>
      <c r="Y257" t="s">
        <v>22</v>
      </c>
      <c r="Z257" t="s">
        <v>2164</v>
      </c>
      <c r="AA257" t="s">
        <v>2164</v>
      </c>
      <c r="AB257" t="s">
        <v>2164</v>
      </c>
      <c r="AC257" t="s">
        <v>2164</v>
      </c>
      <c r="AD257" t="str">
        <f>IFERROR(IF(COUNTIF(C257:L257,"Feed Ingredient")&gt;0,INDEX(ani_diet!V:V,MATCH(M257,ani_diet!F:F,0)),""),"")</f>
        <v/>
      </c>
      <c r="AE257" s="130" t="b">
        <f>IF(IFERROR(IF(MATCH("Feed Ingredient", AOM[[#This Row],[L1]:[L10]],0)&gt;0, TRUE, FALSE), FALSE)=TRUE,IFERROR(VLOOKUP(M257, ani_diet!E:E, 1, FALSE), "No Match"),FALSE)</f>
        <v>0</v>
      </c>
    </row>
    <row r="258" spans="1:31" ht="14.5" x14ac:dyDescent="0.35">
      <c r="A258" t="s">
        <v>2164</v>
      </c>
      <c r="B258" t="s">
        <v>19758</v>
      </c>
      <c r="C258" t="s">
        <v>19358</v>
      </c>
      <c r="D258" t="s">
        <v>19360</v>
      </c>
      <c r="E258" t="s">
        <v>19600</v>
      </c>
      <c r="F258" t="s">
        <v>19604</v>
      </c>
      <c r="G258" t="s">
        <v>19752</v>
      </c>
      <c r="H258" t="s">
        <v>2164</v>
      </c>
      <c r="I258" t="s">
        <v>2164</v>
      </c>
      <c r="J258" t="s">
        <v>2164</v>
      </c>
      <c r="K258" t="s">
        <v>2164</v>
      </c>
      <c r="M258" t="str" cm="1">
        <f t="array" ref="M258">LOOKUP(2,1/(C258:L258&lt;&gt;""),C258:L258)</f>
        <v>Energy Content</v>
      </c>
      <c r="N258" t="s">
        <v>2164</v>
      </c>
      <c r="O258" t="s">
        <v>2164</v>
      </c>
      <c r="P258" t="s">
        <v>2164</v>
      </c>
      <c r="Q258" t="s">
        <v>2164</v>
      </c>
      <c r="R258" t="s">
        <v>2164</v>
      </c>
      <c r="S258" t="s">
        <v>2164</v>
      </c>
      <c r="T258" t="s">
        <v>2164</v>
      </c>
      <c r="U258" t="s">
        <v>2164</v>
      </c>
      <c r="V258" t="s">
        <v>2164</v>
      </c>
      <c r="W258" t="s">
        <v>2164</v>
      </c>
      <c r="X258" t="s">
        <v>19506</v>
      </c>
      <c r="Y258" t="s">
        <v>22</v>
      </c>
      <c r="Z258" t="s">
        <v>2164</v>
      </c>
      <c r="AA258" t="s">
        <v>2164</v>
      </c>
      <c r="AB258" t="s">
        <v>2164</v>
      </c>
      <c r="AC258" t="s">
        <v>2164</v>
      </c>
      <c r="AD258" t="str">
        <f>IFERROR(IF(COUNTIF(C258:L258,"Feed Ingredient")&gt;0,INDEX(ani_diet!V:V,MATCH(M258,ani_diet!F:F,0)),""),"")</f>
        <v/>
      </c>
      <c r="AE258" s="130" t="b">
        <f>IF(IFERROR(IF(MATCH("Feed Ingredient", AOM[[#This Row],[L1]:[L10]],0)&gt;0, TRUE, FALSE), FALSE)=TRUE,IFERROR(VLOOKUP(M258, ani_diet!E:E, 1, FALSE), "No Match"),FALSE)</f>
        <v>0</v>
      </c>
    </row>
    <row r="259" spans="1:31" ht="14.5" x14ac:dyDescent="0.35">
      <c r="A259" t="s">
        <v>2164</v>
      </c>
      <c r="B259" t="s">
        <v>19759</v>
      </c>
      <c r="C259" t="s">
        <v>19358</v>
      </c>
      <c r="D259" t="s">
        <v>19360</v>
      </c>
      <c r="E259" t="s">
        <v>19600</v>
      </c>
      <c r="F259" t="s">
        <v>19604</v>
      </c>
      <c r="G259" t="s">
        <v>2233</v>
      </c>
      <c r="H259" t="s">
        <v>2164</v>
      </c>
      <c r="I259" t="s">
        <v>2164</v>
      </c>
      <c r="J259" t="s">
        <v>2164</v>
      </c>
      <c r="K259" t="s">
        <v>2164</v>
      </c>
      <c r="M259" t="str" cm="1">
        <f t="array" ref="M259">LOOKUP(2,1/(C259:L259&lt;&gt;""),C259:L259)</f>
        <v>Ether Extract (EE)</v>
      </c>
      <c r="N259" t="s">
        <v>2164</v>
      </c>
      <c r="O259" t="s">
        <v>2234</v>
      </c>
      <c r="P259" t="s">
        <v>2164</v>
      </c>
      <c r="Q259" t="s">
        <v>2164</v>
      </c>
      <c r="R259" t="s">
        <v>2241</v>
      </c>
      <c r="S259" t="s">
        <v>2236</v>
      </c>
      <c r="T259" t="s">
        <v>2164</v>
      </c>
      <c r="U259" t="s">
        <v>2164</v>
      </c>
      <c r="V259" t="s">
        <v>2164</v>
      </c>
      <c r="W259" t="s">
        <v>2164</v>
      </c>
      <c r="X259" t="s">
        <v>2232</v>
      </c>
      <c r="Y259" t="s">
        <v>22</v>
      </c>
      <c r="Z259" t="s">
        <v>2164</v>
      </c>
      <c r="AA259" t="s">
        <v>2164</v>
      </c>
      <c r="AB259" t="s">
        <v>2164</v>
      </c>
      <c r="AC259" t="s">
        <v>2164</v>
      </c>
      <c r="AD259" t="str">
        <f>IFERROR(IF(COUNTIF(C259:L259,"Feed Ingredient")&gt;0,INDEX(ani_diet!V:V,MATCH(M259,ani_diet!F:F,0)),""),"")</f>
        <v/>
      </c>
      <c r="AE259" s="130" t="b">
        <f>IF(IFERROR(IF(MATCH("Feed Ingredient", AOM[[#This Row],[L1]:[L10]],0)&gt;0, TRUE, FALSE), FALSE)=TRUE,IFERROR(VLOOKUP(M259, ani_diet!E:E, 1, FALSE), "No Match"),FALSE)</f>
        <v>0</v>
      </c>
    </row>
    <row r="260" spans="1:31" ht="14.5" x14ac:dyDescent="0.35">
      <c r="A260" t="s">
        <v>2164</v>
      </c>
      <c r="B260" t="s">
        <v>19760</v>
      </c>
      <c r="C260" t="s">
        <v>19358</v>
      </c>
      <c r="D260" t="s">
        <v>19360</v>
      </c>
      <c r="E260" t="s">
        <v>19600</v>
      </c>
      <c r="F260" t="s">
        <v>19604</v>
      </c>
      <c r="G260" t="s">
        <v>2300</v>
      </c>
      <c r="H260" t="s">
        <v>2164</v>
      </c>
      <c r="I260" t="s">
        <v>2164</v>
      </c>
      <c r="J260" t="s">
        <v>2164</v>
      </c>
      <c r="K260" t="s">
        <v>2164</v>
      </c>
      <c r="M260" t="str" cm="1">
        <f t="array" ref="M260">LOOKUP(2,1/(C260:L260&lt;&gt;""),C260:L260)</f>
        <v>Fatty Acids (FA)</v>
      </c>
      <c r="N260" t="s">
        <v>2164</v>
      </c>
      <c r="O260" t="s">
        <v>19761</v>
      </c>
      <c r="P260" t="s">
        <v>2164</v>
      </c>
      <c r="Q260" t="s">
        <v>2164</v>
      </c>
      <c r="R260" t="s">
        <v>19762</v>
      </c>
      <c r="S260" t="s">
        <v>2164</v>
      </c>
      <c r="T260" t="s">
        <v>2164</v>
      </c>
      <c r="U260" t="s">
        <v>2164</v>
      </c>
      <c r="V260" t="s">
        <v>2164</v>
      </c>
      <c r="W260" t="s">
        <v>2164</v>
      </c>
      <c r="X260" t="s">
        <v>2299</v>
      </c>
      <c r="Y260" t="s">
        <v>22</v>
      </c>
      <c r="Z260" t="s">
        <v>2164</v>
      </c>
      <c r="AA260" t="s">
        <v>2164</v>
      </c>
      <c r="AB260" t="s">
        <v>2164</v>
      </c>
      <c r="AC260" t="s">
        <v>2164</v>
      </c>
      <c r="AD260" t="str">
        <f>IFERROR(IF(COUNTIF(C260:L260,"Feed Ingredient")&gt;0,INDEX(ani_diet!V:V,MATCH(M260,ani_diet!F:F,0)),""),"")</f>
        <v/>
      </c>
      <c r="AE260" s="130" t="b">
        <f>IF(IFERROR(IF(MATCH("Feed Ingredient", AOM[[#This Row],[L1]:[L10]],0)&gt;0, TRUE, FALSE), FALSE)=TRUE,IFERROR(VLOOKUP(M260, ani_diet!E:E, 1, FALSE), "No Match"),FALSE)</f>
        <v>0</v>
      </c>
    </row>
    <row r="261" spans="1:31" ht="14.5" x14ac:dyDescent="0.35">
      <c r="A261" t="s">
        <v>2164</v>
      </c>
      <c r="B261" t="s">
        <v>19763</v>
      </c>
      <c r="C261" t="s">
        <v>19358</v>
      </c>
      <c r="D261" t="s">
        <v>19360</v>
      </c>
      <c r="E261" t="s">
        <v>19600</v>
      </c>
      <c r="F261" t="s">
        <v>19604</v>
      </c>
      <c r="G261" t="s">
        <v>19764</v>
      </c>
      <c r="H261" t="s">
        <v>2164</v>
      </c>
      <c r="I261" t="s">
        <v>2164</v>
      </c>
      <c r="J261" t="s">
        <v>2164</v>
      </c>
      <c r="K261" t="s">
        <v>2164</v>
      </c>
      <c r="M261" t="str" cm="1">
        <f t="array" ref="M261">LOOKUP(2,1/(C261:L261&lt;&gt;""),C261:L261)</f>
        <v>Feed Lactate</v>
      </c>
      <c r="N261" t="s">
        <v>2164</v>
      </c>
      <c r="O261" t="s">
        <v>19765</v>
      </c>
      <c r="P261" t="s">
        <v>2164</v>
      </c>
      <c r="Q261" t="s">
        <v>2164</v>
      </c>
      <c r="R261" t="s">
        <v>19766</v>
      </c>
      <c r="S261" t="s">
        <v>2164</v>
      </c>
      <c r="T261" t="s">
        <v>2164</v>
      </c>
      <c r="U261" t="s">
        <v>2164</v>
      </c>
      <c r="V261" t="s">
        <v>2164</v>
      </c>
      <c r="W261" t="s">
        <v>2164</v>
      </c>
      <c r="X261" t="s">
        <v>10809</v>
      </c>
      <c r="Y261" t="s">
        <v>22</v>
      </c>
      <c r="Z261" t="s">
        <v>2164</v>
      </c>
      <c r="AA261" t="s">
        <v>2164</v>
      </c>
      <c r="AB261" t="s">
        <v>2164</v>
      </c>
      <c r="AC261" t="s">
        <v>2164</v>
      </c>
      <c r="AD261" t="str">
        <f>IFERROR(IF(COUNTIF(C261:L261,"Feed Ingredient")&gt;0,INDEX(ani_diet!V:V,MATCH(M261,ani_diet!F:F,0)),""),"")</f>
        <v/>
      </c>
      <c r="AE261" s="130" t="b">
        <f>IF(IFERROR(IF(MATCH("Feed Ingredient", AOM[[#This Row],[L1]:[L10]],0)&gt;0, TRUE, FALSE), FALSE)=TRUE,IFERROR(VLOOKUP(M261, ani_diet!E:E, 1, FALSE), "No Match"),FALSE)</f>
        <v>0</v>
      </c>
    </row>
    <row r="262" spans="1:31" ht="14.5" x14ac:dyDescent="0.35">
      <c r="A262" t="s">
        <v>2164</v>
      </c>
      <c r="B262" t="s">
        <v>19767</v>
      </c>
      <c r="C262" t="s">
        <v>19358</v>
      </c>
      <c r="D262" t="s">
        <v>19360</v>
      </c>
      <c r="E262" t="s">
        <v>19600</v>
      </c>
      <c r="F262" t="s">
        <v>19604</v>
      </c>
      <c r="G262" t="s">
        <v>2283</v>
      </c>
      <c r="H262" t="s">
        <v>2164</v>
      </c>
      <c r="I262" t="s">
        <v>2164</v>
      </c>
      <c r="J262" t="s">
        <v>2164</v>
      </c>
      <c r="K262" t="s">
        <v>2164</v>
      </c>
      <c r="M262" t="str" cm="1">
        <f t="array" ref="M262">LOOKUP(2,1/(C262:L262&lt;&gt;""),C262:L262)</f>
        <v>Hemicellulose</v>
      </c>
      <c r="N262" t="s">
        <v>2164</v>
      </c>
      <c r="O262" t="s">
        <v>2284</v>
      </c>
      <c r="P262" t="s">
        <v>2164</v>
      </c>
      <c r="Q262" t="s">
        <v>2164</v>
      </c>
      <c r="R262" t="s">
        <v>2164</v>
      </c>
      <c r="S262" t="s">
        <v>2164</v>
      </c>
      <c r="T262" t="s">
        <v>2164</v>
      </c>
      <c r="U262" t="s">
        <v>2164</v>
      </c>
      <c r="V262" t="s">
        <v>2164</v>
      </c>
      <c r="W262" t="s">
        <v>2164</v>
      </c>
      <c r="X262" t="s">
        <v>2282</v>
      </c>
      <c r="Y262" t="s">
        <v>22</v>
      </c>
      <c r="Z262" t="s">
        <v>2164</v>
      </c>
      <c r="AA262" t="s">
        <v>2164</v>
      </c>
      <c r="AB262" t="s">
        <v>2164</v>
      </c>
      <c r="AC262" t="s">
        <v>2164</v>
      </c>
      <c r="AD262" t="str">
        <f>IFERROR(IF(COUNTIF(C262:L262,"Feed Ingredient")&gt;0,INDEX(ani_diet!V:V,MATCH(M262,ani_diet!F:F,0)),""),"")</f>
        <v/>
      </c>
      <c r="AE262" s="130" t="b">
        <f>IF(IFERROR(IF(MATCH("Feed Ingredient", AOM[[#This Row],[L1]:[L10]],0)&gt;0, TRUE, FALSE), FALSE)=TRUE,IFERROR(VLOOKUP(M262, ani_diet!E:E, 1, FALSE), "No Match"),FALSE)</f>
        <v>0</v>
      </c>
    </row>
    <row r="263" spans="1:31" ht="14.5" x14ac:dyDescent="0.35">
      <c r="A263" t="s">
        <v>2164</v>
      </c>
      <c r="B263" t="s">
        <v>19768</v>
      </c>
      <c r="C263" t="s">
        <v>19358</v>
      </c>
      <c r="D263" t="s">
        <v>19360</v>
      </c>
      <c r="E263" t="s">
        <v>19600</v>
      </c>
      <c r="F263" t="s">
        <v>19604</v>
      </c>
      <c r="G263" t="s">
        <v>19769</v>
      </c>
      <c r="H263" t="s">
        <v>2164</v>
      </c>
      <c r="I263" t="s">
        <v>2164</v>
      </c>
      <c r="J263" t="s">
        <v>2164</v>
      </c>
      <c r="K263" t="s">
        <v>2164</v>
      </c>
      <c r="M263" t="str" cm="1">
        <f t="array" ref="M263">LOOKUP(2,1/(C263:L263&lt;&gt;""),C263:L263)</f>
        <v>Insoluble Fibre</v>
      </c>
      <c r="N263" t="s">
        <v>2164</v>
      </c>
      <c r="O263" t="s">
        <v>19770</v>
      </c>
      <c r="P263" t="s">
        <v>2164</v>
      </c>
      <c r="Q263" t="s">
        <v>2164</v>
      </c>
      <c r="R263" t="s">
        <v>19771</v>
      </c>
      <c r="S263" t="s">
        <v>2164</v>
      </c>
      <c r="T263" t="s">
        <v>2164</v>
      </c>
      <c r="U263" t="s">
        <v>2164</v>
      </c>
      <c r="V263" t="s">
        <v>2164</v>
      </c>
      <c r="W263" t="s">
        <v>2164</v>
      </c>
      <c r="X263" t="s">
        <v>10809</v>
      </c>
      <c r="Y263" t="s">
        <v>22</v>
      </c>
      <c r="Z263" t="s">
        <v>2164</v>
      </c>
      <c r="AA263" t="s">
        <v>2164</v>
      </c>
      <c r="AB263" t="s">
        <v>2164</v>
      </c>
      <c r="AC263" t="s">
        <v>2164</v>
      </c>
      <c r="AD263" t="str">
        <f>IFERROR(IF(COUNTIF(C263:L263,"Feed Ingredient")&gt;0,INDEX(ani_diet!V:V,MATCH(M263,ani_diet!F:F,0)),""),"")</f>
        <v/>
      </c>
      <c r="AE263" s="130" t="b">
        <f>IF(IFERROR(IF(MATCH("Feed Ingredient", AOM[[#This Row],[L1]:[L10]],0)&gt;0, TRUE, FALSE), FALSE)=TRUE,IFERROR(VLOOKUP(M263, ani_diet!E:E, 1, FALSE), "No Match"),FALSE)</f>
        <v>0</v>
      </c>
    </row>
    <row r="264" spans="1:31" ht="14.5" x14ac:dyDescent="0.35">
      <c r="A264" t="s">
        <v>2164</v>
      </c>
      <c r="B264" t="s">
        <v>19772</v>
      </c>
      <c r="C264" t="s">
        <v>19358</v>
      </c>
      <c r="D264" t="s">
        <v>19360</v>
      </c>
      <c r="E264" t="s">
        <v>19600</v>
      </c>
      <c r="F264" t="s">
        <v>19604</v>
      </c>
      <c r="G264" t="s">
        <v>19721</v>
      </c>
      <c r="H264" t="s">
        <v>19773</v>
      </c>
      <c r="I264" t="s">
        <v>2164</v>
      </c>
      <c r="J264" t="s">
        <v>2164</v>
      </c>
      <c r="K264" t="s">
        <v>2164</v>
      </c>
      <c r="M264" t="str" cm="1">
        <f t="array" ref="M264">LOOKUP(2,1/(C264:L264&lt;&gt;""),C264:L264)</f>
        <v>Iodine</v>
      </c>
      <c r="N264" t="s">
        <v>2164</v>
      </c>
      <c r="O264" t="s">
        <v>19774</v>
      </c>
      <c r="P264" t="s">
        <v>2164</v>
      </c>
      <c r="Q264" t="s">
        <v>2164</v>
      </c>
      <c r="R264" t="s">
        <v>19775</v>
      </c>
      <c r="S264" t="s">
        <v>2164</v>
      </c>
      <c r="T264" t="s">
        <v>2164</v>
      </c>
      <c r="U264" t="s">
        <v>2164</v>
      </c>
      <c r="V264" t="s">
        <v>2164</v>
      </c>
      <c r="W264" t="s">
        <v>2164</v>
      </c>
      <c r="X264" t="s">
        <v>10809</v>
      </c>
      <c r="Y264" t="s">
        <v>22</v>
      </c>
      <c r="Z264" t="s">
        <v>2164</v>
      </c>
      <c r="AA264" t="s">
        <v>2164</v>
      </c>
      <c r="AB264" t="s">
        <v>2164</v>
      </c>
      <c r="AC264" t="s">
        <v>2164</v>
      </c>
      <c r="AD264" t="str">
        <f>IFERROR(IF(COUNTIF(C264:L264,"Feed Ingredient")&gt;0,INDEX(ani_diet!V:V,MATCH(M264,ani_diet!F:F,0)),""),"")</f>
        <v/>
      </c>
      <c r="AE264" s="130" t="b">
        <f>IF(IFERROR(IF(MATCH("Feed Ingredient", AOM[[#This Row],[L1]:[L10]],0)&gt;0, TRUE, FALSE), FALSE)=TRUE,IFERROR(VLOOKUP(M264, ani_diet!E:E, 1, FALSE), "No Match"),FALSE)</f>
        <v>0</v>
      </c>
    </row>
    <row r="265" spans="1:31" ht="14.5" x14ac:dyDescent="0.35">
      <c r="A265" t="s">
        <v>2164</v>
      </c>
      <c r="B265" t="s">
        <v>19776</v>
      </c>
      <c r="C265" t="s">
        <v>19358</v>
      </c>
      <c r="D265" t="s">
        <v>19360</v>
      </c>
      <c r="E265" t="s">
        <v>19600</v>
      </c>
      <c r="F265" t="s">
        <v>19604</v>
      </c>
      <c r="G265" t="s">
        <v>19721</v>
      </c>
      <c r="H265" t="s">
        <v>608</v>
      </c>
      <c r="I265" t="s">
        <v>2164</v>
      </c>
      <c r="J265" t="s">
        <v>2164</v>
      </c>
      <c r="K265" t="s">
        <v>2164</v>
      </c>
      <c r="M265" t="str" cm="1">
        <f t="array" ref="M265">LOOKUP(2,1/(C265:L265&lt;&gt;""),C265:L265)</f>
        <v>Iron</v>
      </c>
      <c r="N265" t="s">
        <v>2164</v>
      </c>
      <c r="O265" t="s">
        <v>19777</v>
      </c>
      <c r="P265" t="s">
        <v>2164</v>
      </c>
      <c r="Q265" t="s">
        <v>2164</v>
      </c>
      <c r="R265" t="s">
        <v>19778</v>
      </c>
      <c r="S265" t="s">
        <v>2164</v>
      </c>
      <c r="T265" t="s">
        <v>2164</v>
      </c>
      <c r="U265" t="s">
        <v>2164</v>
      </c>
      <c r="V265" t="s">
        <v>2164</v>
      </c>
      <c r="W265" t="s">
        <v>2164</v>
      </c>
      <c r="X265" t="s">
        <v>10809</v>
      </c>
      <c r="Y265" t="s">
        <v>22</v>
      </c>
      <c r="Z265" t="s">
        <v>2164</v>
      </c>
      <c r="AA265" t="s">
        <v>2164</v>
      </c>
      <c r="AB265" t="s">
        <v>2164</v>
      </c>
      <c r="AC265" t="s">
        <v>2164</v>
      </c>
      <c r="AD265" t="str">
        <f>IFERROR(IF(COUNTIF(C265:L265,"Feed Ingredient")&gt;0,INDEX(ani_diet!V:V,MATCH(M265,ani_diet!F:F,0)),""),"")</f>
        <v/>
      </c>
      <c r="AE265" s="130" t="b">
        <f>IF(IFERROR(IF(MATCH("Feed Ingredient", AOM[[#This Row],[L1]:[L10]],0)&gt;0, TRUE, FALSE), FALSE)=TRUE,IFERROR(VLOOKUP(M265, ani_diet!E:E, 1, FALSE), "No Match"),FALSE)</f>
        <v>0</v>
      </c>
    </row>
    <row r="266" spans="1:31" ht="14.5" x14ac:dyDescent="0.35">
      <c r="A266" t="s">
        <v>2164</v>
      </c>
      <c r="B266" t="s">
        <v>19779</v>
      </c>
      <c r="C266" t="s">
        <v>19358</v>
      </c>
      <c r="D266" t="s">
        <v>19360</v>
      </c>
      <c r="E266" t="s">
        <v>19600</v>
      </c>
      <c r="F266" t="s">
        <v>19604</v>
      </c>
      <c r="G266" t="s">
        <v>2286</v>
      </c>
      <c r="H266" t="s">
        <v>2164</v>
      </c>
      <c r="I266" t="s">
        <v>2164</v>
      </c>
      <c r="J266" t="s">
        <v>2164</v>
      </c>
      <c r="K266" t="s">
        <v>2164</v>
      </c>
      <c r="M266" t="str" cm="1">
        <f t="array" ref="M266">LOOKUP(2,1/(C266:L266&lt;&gt;""),C266:L266)</f>
        <v>Lignin</v>
      </c>
      <c r="N266" t="s">
        <v>2164</v>
      </c>
      <c r="O266" t="s">
        <v>2287</v>
      </c>
      <c r="P266" t="s">
        <v>2164</v>
      </c>
      <c r="Q266" t="s">
        <v>2164</v>
      </c>
      <c r="R266" t="s">
        <v>2164</v>
      </c>
      <c r="S266" t="s">
        <v>2164</v>
      </c>
      <c r="T266" t="s">
        <v>2164</v>
      </c>
      <c r="U266" t="s">
        <v>2164</v>
      </c>
      <c r="V266" t="s">
        <v>2164</v>
      </c>
      <c r="W266" t="s">
        <v>2164</v>
      </c>
      <c r="X266" t="s">
        <v>2285</v>
      </c>
      <c r="Y266" t="s">
        <v>22</v>
      </c>
      <c r="Z266" t="s">
        <v>2164</v>
      </c>
      <c r="AA266" t="s">
        <v>2164</v>
      </c>
      <c r="AB266" t="s">
        <v>2164</v>
      </c>
      <c r="AC266" t="s">
        <v>2164</v>
      </c>
      <c r="AD266" t="str">
        <f>IFERROR(IF(COUNTIF(C266:L266,"Feed Ingredient")&gt;0,INDEX(ani_diet!V:V,MATCH(M266,ani_diet!F:F,0)),""),"")</f>
        <v/>
      </c>
      <c r="AE266" s="130" t="b">
        <f>IF(IFERROR(IF(MATCH("Feed Ingredient", AOM[[#This Row],[L1]:[L10]],0)&gt;0, TRUE, FALSE), FALSE)=TRUE,IFERROR(VLOOKUP(M266, ani_diet!E:E, 1, FALSE), "No Match"),FALSE)</f>
        <v>0</v>
      </c>
    </row>
    <row r="267" spans="1:31" ht="14.5" x14ac:dyDescent="0.35">
      <c r="A267" t="s">
        <v>2164</v>
      </c>
      <c r="B267" t="s">
        <v>19780</v>
      </c>
      <c r="C267" t="s">
        <v>19358</v>
      </c>
      <c r="D267" t="s">
        <v>19360</v>
      </c>
      <c r="E267" t="s">
        <v>19600</v>
      </c>
      <c r="F267" t="s">
        <v>19604</v>
      </c>
      <c r="G267" t="s">
        <v>19721</v>
      </c>
      <c r="H267" t="s">
        <v>611</v>
      </c>
      <c r="I267" t="s">
        <v>2164</v>
      </c>
      <c r="J267" t="s">
        <v>2164</v>
      </c>
      <c r="K267" t="s">
        <v>2164</v>
      </c>
      <c r="M267" t="str" cm="1">
        <f t="array" ref="M267">LOOKUP(2,1/(C267:L267&lt;&gt;""),C267:L267)</f>
        <v>Magnesium</v>
      </c>
      <c r="N267" t="s">
        <v>2164</v>
      </c>
      <c r="O267" t="s">
        <v>19781</v>
      </c>
      <c r="P267" t="s">
        <v>2164</v>
      </c>
      <c r="Q267" t="s">
        <v>2164</v>
      </c>
      <c r="R267" t="s">
        <v>19782</v>
      </c>
      <c r="S267" t="s">
        <v>2164</v>
      </c>
      <c r="T267" t="s">
        <v>2164</v>
      </c>
      <c r="U267" t="s">
        <v>2164</v>
      </c>
      <c r="V267" t="s">
        <v>2164</v>
      </c>
      <c r="W267" t="s">
        <v>2164</v>
      </c>
      <c r="X267" t="s">
        <v>10809</v>
      </c>
      <c r="Y267" t="s">
        <v>22</v>
      </c>
      <c r="Z267" t="s">
        <v>2164</v>
      </c>
      <c r="AA267" t="s">
        <v>2164</v>
      </c>
      <c r="AB267" t="s">
        <v>2164</v>
      </c>
      <c r="AC267" t="s">
        <v>2164</v>
      </c>
      <c r="AD267" t="str">
        <f>IFERROR(IF(COUNTIF(C267:L267,"Feed Ingredient")&gt;0,INDEX(ani_diet!V:V,MATCH(M267,ani_diet!F:F,0)),""),"")</f>
        <v/>
      </c>
      <c r="AE267" s="130" t="b">
        <f>IF(IFERROR(IF(MATCH("Feed Ingredient", AOM[[#This Row],[L1]:[L10]],0)&gt;0, TRUE, FALSE), FALSE)=TRUE,IFERROR(VLOOKUP(M267, ani_diet!E:E, 1, FALSE), "No Match"),FALSE)</f>
        <v>0</v>
      </c>
    </row>
    <row r="268" spans="1:31" ht="14.5" x14ac:dyDescent="0.35">
      <c r="A268" t="s">
        <v>2164</v>
      </c>
      <c r="B268" t="s">
        <v>19783</v>
      </c>
      <c r="C268" t="s">
        <v>19358</v>
      </c>
      <c r="D268" t="s">
        <v>19360</v>
      </c>
      <c r="E268" t="s">
        <v>19600</v>
      </c>
      <c r="F268" t="s">
        <v>19604</v>
      </c>
      <c r="G268" t="s">
        <v>19721</v>
      </c>
      <c r="H268" t="s">
        <v>622</v>
      </c>
      <c r="I268" t="s">
        <v>2164</v>
      </c>
      <c r="J268" t="s">
        <v>2164</v>
      </c>
      <c r="K268" t="s">
        <v>2164</v>
      </c>
      <c r="M268" t="str" cm="1">
        <f t="array" ref="M268">LOOKUP(2,1/(C268:L268&lt;&gt;""),C268:L268)</f>
        <v>Manganese</v>
      </c>
      <c r="N268" t="s">
        <v>2164</v>
      </c>
      <c r="O268" t="s">
        <v>19784</v>
      </c>
      <c r="P268" t="s">
        <v>2164</v>
      </c>
      <c r="Q268" t="s">
        <v>2164</v>
      </c>
      <c r="R268" t="s">
        <v>19785</v>
      </c>
      <c r="S268" t="s">
        <v>2164</v>
      </c>
      <c r="T268" t="s">
        <v>2164</v>
      </c>
      <c r="U268" t="s">
        <v>2164</v>
      </c>
      <c r="V268" t="s">
        <v>2164</v>
      </c>
      <c r="W268" t="s">
        <v>2164</v>
      </c>
      <c r="X268" t="s">
        <v>10809</v>
      </c>
      <c r="Y268" t="s">
        <v>22</v>
      </c>
      <c r="Z268" t="s">
        <v>2164</v>
      </c>
      <c r="AA268" t="s">
        <v>2164</v>
      </c>
      <c r="AB268" t="s">
        <v>2164</v>
      </c>
      <c r="AC268" t="s">
        <v>2164</v>
      </c>
      <c r="AD268" t="str">
        <f>IFERROR(IF(COUNTIF(C268:L268,"Feed Ingredient")&gt;0,INDEX(ani_diet!V:V,MATCH(M268,ani_diet!F:F,0)),""),"")</f>
        <v/>
      </c>
      <c r="AE268" s="130" t="b">
        <f>IF(IFERROR(IF(MATCH("Feed Ingredient", AOM[[#This Row],[L1]:[L10]],0)&gt;0, TRUE, FALSE), FALSE)=TRUE,IFERROR(VLOOKUP(M268, ani_diet!E:E, 1, FALSE), "No Match"),FALSE)</f>
        <v>0</v>
      </c>
    </row>
    <row r="269" spans="1:31" ht="14.5" x14ac:dyDescent="0.35">
      <c r="A269" t="s">
        <v>2164</v>
      </c>
      <c r="B269" t="s">
        <v>19786</v>
      </c>
      <c r="C269" t="s">
        <v>19358</v>
      </c>
      <c r="D269" t="s">
        <v>19360</v>
      </c>
      <c r="E269" t="s">
        <v>19600</v>
      </c>
      <c r="F269" t="s">
        <v>19604</v>
      </c>
      <c r="G269" t="s">
        <v>19787</v>
      </c>
      <c r="H269" t="s">
        <v>2164</v>
      </c>
      <c r="I269" t="s">
        <v>2164</v>
      </c>
      <c r="J269" t="s">
        <v>2164</v>
      </c>
      <c r="K269" t="s">
        <v>2164</v>
      </c>
      <c r="M269" t="str" cm="1">
        <f t="array" ref="M269">LOOKUP(2,1/(C269:L269&lt;&gt;""),C269:L269)</f>
        <v>Microbial Nitrogen</v>
      </c>
      <c r="N269" t="s">
        <v>2164</v>
      </c>
      <c r="O269" t="s">
        <v>19788</v>
      </c>
      <c r="P269" t="s">
        <v>2164</v>
      </c>
      <c r="Q269" t="s">
        <v>2164</v>
      </c>
      <c r="R269" t="s">
        <v>19789</v>
      </c>
      <c r="S269" t="s">
        <v>2164</v>
      </c>
      <c r="T269" t="s">
        <v>2164</v>
      </c>
      <c r="U269" t="s">
        <v>2164</v>
      </c>
      <c r="V269" t="s">
        <v>2164</v>
      </c>
      <c r="W269" t="s">
        <v>2164</v>
      </c>
      <c r="X269" t="s">
        <v>10809</v>
      </c>
      <c r="Y269" t="s">
        <v>22</v>
      </c>
      <c r="Z269" t="s">
        <v>2164</v>
      </c>
      <c r="AA269" t="s">
        <v>2164</v>
      </c>
      <c r="AB269" t="s">
        <v>2164</v>
      </c>
      <c r="AC269" t="s">
        <v>2164</v>
      </c>
      <c r="AD269" t="str">
        <f>IFERROR(IF(COUNTIF(C269:L269,"Feed Ingredient")&gt;0,INDEX(ani_diet!V:V,MATCH(M269,ani_diet!F:F,0)),""),"")</f>
        <v/>
      </c>
      <c r="AE269" s="130" t="b">
        <f>IF(IFERROR(IF(MATCH("Feed Ingredient", AOM[[#This Row],[L1]:[L10]],0)&gt;0, TRUE, FALSE), FALSE)=TRUE,IFERROR(VLOOKUP(M269, ani_diet!E:E, 1, FALSE), "No Match"),FALSE)</f>
        <v>0</v>
      </c>
    </row>
    <row r="270" spans="1:31" ht="14.5" x14ac:dyDescent="0.35">
      <c r="A270" t="s">
        <v>2164</v>
      </c>
      <c r="B270" t="s">
        <v>19790</v>
      </c>
      <c r="C270" t="s">
        <v>19358</v>
      </c>
      <c r="D270" t="s">
        <v>19360</v>
      </c>
      <c r="E270" t="s">
        <v>19600</v>
      </c>
      <c r="F270" t="s">
        <v>19604</v>
      </c>
      <c r="G270" t="s">
        <v>2250</v>
      </c>
      <c r="H270" t="s">
        <v>2164</v>
      </c>
      <c r="I270" t="s">
        <v>2164</v>
      </c>
      <c r="J270" t="s">
        <v>2164</v>
      </c>
      <c r="K270" t="s">
        <v>2164</v>
      </c>
      <c r="M270" t="str" cm="1">
        <f t="array" ref="M270">LOOKUP(2,1/(C270:L270&lt;&gt;""),C270:L270)</f>
        <v>Moisture</v>
      </c>
      <c r="N270" t="s">
        <v>19791</v>
      </c>
      <c r="O270" t="s">
        <v>19792</v>
      </c>
      <c r="P270" t="s">
        <v>2164</v>
      </c>
      <c r="Q270" t="s">
        <v>2164</v>
      </c>
      <c r="R270" t="s">
        <v>19793</v>
      </c>
      <c r="S270" t="s">
        <v>2253</v>
      </c>
      <c r="T270" t="s">
        <v>2164</v>
      </c>
      <c r="U270" t="s">
        <v>2164</v>
      </c>
      <c r="V270" t="s">
        <v>2164</v>
      </c>
      <c r="W270" t="s">
        <v>2164</v>
      </c>
      <c r="X270" t="s">
        <v>2249</v>
      </c>
      <c r="Y270" t="s">
        <v>22</v>
      </c>
      <c r="Z270" t="s">
        <v>2164</v>
      </c>
      <c r="AA270" t="s">
        <v>2164</v>
      </c>
      <c r="AB270" t="s">
        <v>2164</v>
      </c>
      <c r="AC270" t="s">
        <v>2164</v>
      </c>
      <c r="AD270" t="str">
        <f>IFERROR(IF(COUNTIF(C270:L270,"Feed Ingredient")&gt;0,INDEX(ani_diet!V:V,MATCH(M270,ani_diet!F:F,0)),""),"")</f>
        <v/>
      </c>
      <c r="AE270" s="130" t="b">
        <f>IF(IFERROR(IF(MATCH("Feed Ingredient", AOM[[#This Row],[L1]:[L10]],0)&gt;0, TRUE, FALSE), FALSE)=TRUE,IFERROR(VLOOKUP(M270, ani_diet!E:E, 1, FALSE), "No Match"),FALSE)</f>
        <v>0</v>
      </c>
    </row>
    <row r="271" spans="1:31" ht="14.5" x14ac:dyDescent="0.35">
      <c r="A271" t="s">
        <v>2164</v>
      </c>
      <c r="B271" t="s">
        <v>19794</v>
      </c>
      <c r="C271" t="s">
        <v>19358</v>
      </c>
      <c r="D271" t="s">
        <v>19360</v>
      </c>
      <c r="E271" t="s">
        <v>19600</v>
      </c>
      <c r="F271" t="s">
        <v>19604</v>
      </c>
      <c r="G271" t="s">
        <v>2196</v>
      </c>
      <c r="H271" t="s">
        <v>2164</v>
      </c>
      <c r="I271" t="s">
        <v>2164</v>
      </c>
      <c r="J271" t="s">
        <v>2164</v>
      </c>
      <c r="K271" t="s">
        <v>2164</v>
      </c>
      <c r="M271" t="str" cm="1">
        <f t="array" ref="M271">LOOKUP(2,1/(C271:L271&lt;&gt;""),C271:L271)</f>
        <v>Neutral Detergent Fibre (NDF)</v>
      </c>
      <c r="N271" t="s">
        <v>2164</v>
      </c>
      <c r="O271" t="s">
        <v>2197</v>
      </c>
      <c r="P271" t="s">
        <v>2164</v>
      </c>
      <c r="Q271" t="s">
        <v>2164</v>
      </c>
      <c r="R271" t="s">
        <v>2203</v>
      </c>
      <c r="S271" t="s">
        <v>2199</v>
      </c>
      <c r="T271" t="s">
        <v>2164</v>
      </c>
      <c r="U271" t="s">
        <v>2164</v>
      </c>
      <c r="V271" t="s">
        <v>2164</v>
      </c>
      <c r="W271" t="s">
        <v>2164</v>
      </c>
      <c r="X271" t="s">
        <v>2195</v>
      </c>
      <c r="Y271" t="s">
        <v>22</v>
      </c>
      <c r="Z271" t="s">
        <v>2164</v>
      </c>
      <c r="AA271" t="s">
        <v>2164</v>
      </c>
      <c r="AB271" t="s">
        <v>2164</v>
      </c>
      <c r="AC271" t="s">
        <v>2164</v>
      </c>
      <c r="AD271" t="str">
        <f>IFERROR(IF(COUNTIF(C271:L271,"Feed Ingredient")&gt;0,INDEX(ani_diet!V:V,MATCH(M271,ani_diet!F:F,0)),""),"")</f>
        <v/>
      </c>
      <c r="AE271" s="130" t="b">
        <f>IF(IFERROR(IF(MATCH("Feed Ingredient", AOM[[#This Row],[L1]:[L10]],0)&gt;0, TRUE, FALSE), FALSE)=TRUE,IFERROR(VLOOKUP(M271, ani_diet!E:E, 1, FALSE), "No Match"),FALSE)</f>
        <v>0</v>
      </c>
    </row>
    <row r="272" spans="1:31" ht="14.5" x14ac:dyDescent="0.35">
      <c r="A272" t="s">
        <v>2164</v>
      </c>
      <c r="B272" t="s">
        <v>19795</v>
      </c>
      <c r="C272" t="s">
        <v>19358</v>
      </c>
      <c r="D272" t="s">
        <v>19360</v>
      </c>
      <c r="E272" t="s">
        <v>19600</v>
      </c>
      <c r="F272" t="s">
        <v>19604</v>
      </c>
      <c r="G272" t="s">
        <v>2247</v>
      </c>
      <c r="H272" t="s">
        <v>2164</v>
      </c>
      <c r="I272" t="s">
        <v>2164</v>
      </c>
      <c r="J272" t="s">
        <v>2164</v>
      </c>
      <c r="K272" t="s">
        <v>2164</v>
      </c>
      <c r="M272" t="str" cm="1">
        <f t="array" ref="M272">LOOKUP(2,1/(C272:L272&lt;&gt;""),C272:L272)</f>
        <v>Neutral Detergent Solubles (NDS)</v>
      </c>
      <c r="N272" t="s">
        <v>2164</v>
      </c>
      <c r="O272" t="s">
        <v>19796</v>
      </c>
      <c r="P272" t="s">
        <v>2164</v>
      </c>
      <c r="Q272" t="s">
        <v>2164</v>
      </c>
      <c r="R272" t="s">
        <v>2164</v>
      </c>
      <c r="S272" t="s">
        <v>2164</v>
      </c>
      <c r="T272" t="s">
        <v>2164</v>
      </c>
      <c r="U272" t="s">
        <v>2164</v>
      </c>
      <c r="V272" t="s">
        <v>2164</v>
      </c>
      <c r="W272" t="s">
        <v>2164</v>
      </c>
      <c r="X272" t="s">
        <v>2246</v>
      </c>
      <c r="Y272" t="s">
        <v>22</v>
      </c>
      <c r="Z272" t="s">
        <v>2164</v>
      </c>
      <c r="AA272" t="s">
        <v>2164</v>
      </c>
      <c r="AB272" t="s">
        <v>2164</v>
      </c>
      <c r="AC272" t="s">
        <v>2164</v>
      </c>
      <c r="AD272" t="str">
        <f>IFERROR(IF(COUNTIF(C272:L272,"Feed Ingredient")&gt;0,INDEX(ani_diet!V:V,MATCH(M272,ani_diet!F:F,0)),""),"")</f>
        <v/>
      </c>
      <c r="AE272" s="130" t="b">
        <f>IF(IFERROR(IF(MATCH("Feed Ingredient", AOM[[#This Row],[L1]:[L10]],0)&gt;0, TRUE, FALSE), FALSE)=TRUE,IFERROR(VLOOKUP(M272, ani_diet!E:E, 1, FALSE), "No Match"),FALSE)</f>
        <v>0</v>
      </c>
    </row>
    <row r="273" spans="1:31" ht="14.5" x14ac:dyDescent="0.35">
      <c r="A273" t="s">
        <v>2164</v>
      </c>
      <c r="B273" t="s">
        <v>19797</v>
      </c>
      <c r="C273" t="s">
        <v>19358</v>
      </c>
      <c r="D273" t="s">
        <v>19360</v>
      </c>
      <c r="E273" t="s">
        <v>19600</v>
      </c>
      <c r="F273" t="s">
        <v>19604</v>
      </c>
      <c r="G273" t="s">
        <v>2154</v>
      </c>
      <c r="H273" t="s">
        <v>2164</v>
      </c>
      <c r="I273" t="s">
        <v>2164</v>
      </c>
      <c r="J273" t="s">
        <v>2164</v>
      </c>
      <c r="K273" t="s">
        <v>2164</v>
      </c>
      <c r="M273" t="str" cm="1">
        <f t="array" ref="M273">LOOKUP(2,1/(C273:L273&lt;&gt;""),C273:L273)</f>
        <v>Nitrogen</v>
      </c>
      <c r="N273" t="s">
        <v>2164</v>
      </c>
      <c r="O273" t="s">
        <v>2155</v>
      </c>
      <c r="P273" t="s">
        <v>2164</v>
      </c>
      <c r="Q273" t="s">
        <v>2164</v>
      </c>
      <c r="R273" t="s">
        <v>2159</v>
      </c>
      <c r="S273" t="s">
        <v>1701</v>
      </c>
      <c r="T273" t="s">
        <v>2164</v>
      </c>
      <c r="U273" t="s">
        <v>2164</v>
      </c>
      <c r="V273" t="s">
        <v>2164</v>
      </c>
      <c r="W273" t="s">
        <v>2164</v>
      </c>
      <c r="X273" t="s">
        <v>2153</v>
      </c>
      <c r="Y273" t="s">
        <v>22</v>
      </c>
      <c r="Z273" t="s">
        <v>2164</v>
      </c>
      <c r="AA273" t="s">
        <v>2164</v>
      </c>
      <c r="AB273" t="s">
        <v>2164</v>
      </c>
      <c r="AC273" t="s">
        <v>2164</v>
      </c>
      <c r="AD273" t="str">
        <f>IFERROR(IF(COUNTIF(C273:L273,"Feed Ingredient")&gt;0,INDEX(ani_diet!V:V,MATCH(M273,ani_diet!F:F,0)),""),"")</f>
        <v/>
      </c>
      <c r="AE273" s="130" t="b">
        <f>IF(IFERROR(IF(MATCH("Feed Ingredient", AOM[[#This Row],[L1]:[L10]],0)&gt;0, TRUE, FALSE), FALSE)=TRUE,IFERROR(VLOOKUP(M273, ani_diet!E:E, 1, FALSE), "No Match"),FALSE)</f>
        <v>0</v>
      </c>
    </row>
    <row r="274" spans="1:31" ht="14.5" x14ac:dyDescent="0.35">
      <c r="A274" t="s">
        <v>2164</v>
      </c>
      <c r="B274" t="s">
        <v>19798</v>
      </c>
      <c r="C274" t="s">
        <v>19358</v>
      </c>
      <c r="D274" t="s">
        <v>19360</v>
      </c>
      <c r="E274" t="s">
        <v>19600</v>
      </c>
      <c r="F274" t="s">
        <v>19604</v>
      </c>
      <c r="G274" t="s">
        <v>2243</v>
      </c>
      <c r="H274" t="s">
        <v>2164</v>
      </c>
      <c r="I274" t="s">
        <v>2164</v>
      </c>
      <c r="J274" t="s">
        <v>2164</v>
      </c>
      <c r="K274" t="s">
        <v>2164</v>
      </c>
      <c r="M274" t="str" cm="1">
        <f t="array" ref="M274">LOOKUP(2,1/(C274:L274&lt;&gt;""),C274:L274)</f>
        <v>Nitrogen Free Extracts (NFE)</v>
      </c>
      <c r="N274" t="s">
        <v>2164</v>
      </c>
      <c r="O274" t="s">
        <v>2244</v>
      </c>
      <c r="P274" t="s">
        <v>2164</v>
      </c>
      <c r="Q274" t="s">
        <v>2164</v>
      </c>
      <c r="R274" t="s">
        <v>2164</v>
      </c>
      <c r="S274" t="s">
        <v>2164</v>
      </c>
      <c r="T274" t="s">
        <v>2164</v>
      </c>
      <c r="U274" t="s">
        <v>2164</v>
      </c>
      <c r="V274" t="s">
        <v>2164</v>
      </c>
      <c r="W274" t="s">
        <v>2164</v>
      </c>
      <c r="X274" t="s">
        <v>2242</v>
      </c>
      <c r="Y274" t="s">
        <v>22</v>
      </c>
      <c r="Z274" t="s">
        <v>2164</v>
      </c>
      <c r="AA274" t="s">
        <v>2164</v>
      </c>
      <c r="AB274" t="s">
        <v>2164</v>
      </c>
      <c r="AC274" t="s">
        <v>2164</v>
      </c>
      <c r="AD274" t="str">
        <f>IFERROR(IF(COUNTIF(C274:L274,"Feed Ingredient")&gt;0,INDEX(ani_diet!V:V,MATCH(M274,ani_diet!F:F,0)),""),"")</f>
        <v/>
      </c>
      <c r="AE274" s="130" t="b">
        <f>IF(IFERROR(IF(MATCH("Feed Ingredient", AOM[[#This Row],[L1]:[L10]],0)&gt;0, TRUE, FALSE), FALSE)=TRUE,IFERROR(VLOOKUP(M274, ani_diet!E:E, 1, FALSE), "No Match"),FALSE)</f>
        <v>0</v>
      </c>
    </row>
    <row r="275" spans="1:31" ht="14.5" x14ac:dyDescent="0.35">
      <c r="A275" t="s">
        <v>2164</v>
      </c>
      <c r="B275" t="s">
        <v>19799</v>
      </c>
      <c r="C275" t="s">
        <v>19358</v>
      </c>
      <c r="D275" t="s">
        <v>19360</v>
      </c>
      <c r="E275" t="s">
        <v>19600</v>
      </c>
      <c r="F275" t="s">
        <v>19604</v>
      </c>
      <c r="G275" t="s">
        <v>2289</v>
      </c>
      <c r="H275" t="s">
        <v>2164</v>
      </c>
      <c r="I275" t="s">
        <v>2164</v>
      </c>
      <c r="J275" t="s">
        <v>2164</v>
      </c>
      <c r="K275" t="s">
        <v>2164</v>
      </c>
      <c r="M275" t="str" cm="1">
        <f t="array" ref="M275">LOOKUP(2,1/(C275:L275&lt;&gt;""),C275:L275)</f>
        <v>Organic Matter</v>
      </c>
      <c r="N275" t="s">
        <v>2164</v>
      </c>
      <c r="O275" t="s">
        <v>19800</v>
      </c>
      <c r="P275" t="s">
        <v>2164</v>
      </c>
      <c r="Q275" t="s">
        <v>2164</v>
      </c>
      <c r="R275" t="s">
        <v>19801</v>
      </c>
      <c r="S275" t="s">
        <v>2164</v>
      </c>
      <c r="T275" t="s">
        <v>2164</v>
      </c>
      <c r="U275" t="s">
        <v>2164</v>
      </c>
      <c r="V275" t="s">
        <v>2164</v>
      </c>
      <c r="W275" t="s">
        <v>2164</v>
      </c>
      <c r="X275" t="s">
        <v>2288</v>
      </c>
      <c r="Y275" t="s">
        <v>22</v>
      </c>
      <c r="Z275" t="s">
        <v>2164</v>
      </c>
      <c r="AA275" t="s">
        <v>2164</v>
      </c>
      <c r="AB275" t="s">
        <v>2164</v>
      </c>
      <c r="AC275" t="s">
        <v>2164</v>
      </c>
      <c r="AD275" t="str">
        <f>IFERROR(IF(COUNTIF(C275:L275,"Feed Ingredient")&gt;0,INDEX(ani_diet!V:V,MATCH(M275,ani_diet!F:F,0)),""),"")</f>
        <v/>
      </c>
      <c r="AE275" s="130" t="b">
        <f>IF(IFERROR(IF(MATCH("Feed Ingredient", AOM[[#This Row],[L1]:[L10]],0)&gt;0, TRUE, FALSE), FALSE)=TRUE,IFERROR(VLOOKUP(M275, ani_diet!E:E, 1, FALSE), "No Match"),FALSE)</f>
        <v>0</v>
      </c>
    </row>
    <row r="276" spans="1:31" ht="14.5" x14ac:dyDescent="0.35">
      <c r="A276" t="s">
        <v>2164</v>
      </c>
      <c r="B276" t="s">
        <v>19802</v>
      </c>
      <c r="C276" t="s">
        <v>19358</v>
      </c>
      <c r="D276" t="s">
        <v>19360</v>
      </c>
      <c r="E276" t="s">
        <v>19600</v>
      </c>
      <c r="F276" t="s">
        <v>19604</v>
      </c>
      <c r="G276" t="s">
        <v>19803</v>
      </c>
      <c r="H276" t="s">
        <v>2164</v>
      </c>
      <c r="I276" t="s">
        <v>2164</v>
      </c>
      <c r="J276" t="s">
        <v>2164</v>
      </c>
      <c r="K276" t="s">
        <v>2164</v>
      </c>
      <c r="M276" t="str" cm="1">
        <f t="array" ref="M276">LOOKUP(2,1/(C276:L276&lt;&gt;""),C276:L276)</f>
        <v>Pectin</v>
      </c>
      <c r="N276" t="s">
        <v>2164</v>
      </c>
      <c r="O276" t="s">
        <v>19804</v>
      </c>
      <c r="P276" t="s">
        <v>2164</v>
      </c>
      <c r="Q276" t="s">
        <v>2164</v>
      </c>
      <c r="R276" t="s">
        <v>19805</v>
      </c>
      <c r="S276" t="s">
        <v>2164</v>
      </c>
      <c r="T276" t="s">
        <v>2164</v>
      </c>
      <c r="U276" t="s">
        <v>2164</v>
      </c>
      <c r="V276" t="s">
        <v>2164</v>
      </c>
      <c r="W276" t="s">
        <v>2164</v>
      </c>
      <c r="X276" t="s">
        <v>10809</v>
      </c>
      <c r="Y276" t="s">
        <v>22</v>
      </c>
      <c r="Z276" t="s">
        <v>2164</v>
      </c>
      <c r="AA276" t="s">
        <v>2164</v>
      </c>
      <c r="AB276" t="s">
        <v>2164</v>
      </c>
      <c r="AC276" t="s">
        <v>2164</v>
      </c>
      <c r="AD276" t="str">
        <f>IFERROR(IF(COUNTIF(C276:L276,"Feed Ingredient")&gt;0,INDEX(ani_diet!V:V,MATCH(M276,ani_diet!F:F,0)),""),"")</f>
        <v/>
      </c>
      <c r="AE276" s="130" t="b">
        <f>IF(IFERROR(IF(MATCH("Feed Ingredient", AOM[[#This Row],[L1]:[L10]],0)&gt;0, TRUE, FALSE), FALSE)=TRUE,IFERROR(VLOOKUP(M276, ani_diet!E:E, 1, FALSE), "No Match"),FALSE)</f>
        <v>0</v>
      </c>
    </row>
    <row r="277" spans="1:31" ht="14.5" x14ac:dyDescent="0.35">
      <c r="A277" t="s">
        <v>2164</v>
      </c>
      <c r="B277" t="s">
        <v>19806</v>
      </c>
      <c r="C277" t="s">
        <v>19358</v>
      </c>
      <c r="D277" t="s">
        <v>19360</v>
      </c>
      <c r="E277" t="s">
        <v>19600</v>
      </c>
      <c r="F277" t="s">
        <v>19604</v>
      </c>
      <c r="G277" t="s">
        <v>19807</v>
      </c>
      <c r="H277" t="s">
        <v>2164</v>
      </c>
      <c r="I277" t="s">
        <v>2164</v>
      </c>
      <c r="J277" t="s">
        <v>2164</v>
      </c>
      <c r="K277" t="s">
        <v>2164</v>
      </c>
      <c r="M277" t="str" cm="1">
        <f t="array" ref="M277">LOOKUP(2,1/(C277:L277&lt;&gt;""),C277:L277)</f>
        <v>Phospholipid</v>
      </c>
      <c r="N277" t="s">
        <v>2164</v>
      </c>
      <c r="O277" t="s">
        <v>19808</v>
      </c>
      <c r="P277" t="s">
        <v>2164</v>
      </c>
      <c r="Q277" t="s">
        <v>2164</v>
      </c>
      <c r="R277" t="s">
        <v>19809</v>
      </c>
      <c r="S277" t="s">
        <v>2164</v>
      </c>
      <c r="T277" t="s">
        <v>2164</v>
      </c>
      <c r="U277" t="s">
        <v>2164</v>
      </c>
      <c r="V277" t="s">
        <v>2164</v>
      </c>
      <c r="W277" t="s">
        <v>2164</v>
      </c>
      <c r="X277" t="s">
        <v>10809</v>
      </c>
      <c r="Y277" t="s">
        <v>22</v>
      </c>
      <c r="Z277" t="s">
        <v>2164</v>
      </c>
      <c r="AA277" t="s">
        <v>2164</v>
      </c>
      <c r="AB277" t="s">
        <v>2164</v>
      </c>
      <c r="AC277" t="s">
        <v>2164</v>
      </c>
      <c r="AD277" t="str">
        <f>IFERROR(IF(COUNTIF(C277:L277,"Feed Ingredient")&gt;0,INDEX(ani_diet!V:V,MATCH(M277,ani_diet!F:F,0)),""),"")</f>
        <v/>
      </c>
      <c r="AE277" s="130" t="b">
        <f>IF(IFERROR(IF(MATCH("Feed Ingredient", AOM[[#This Row],[L1]:[L10]],0)&gt;0, TRUE, FALSE), FALSE)=TRUE,IFERROR(VLOOKUP(M277, ani_diet!E:E, 1, FALSE), "No Match"),FALSE)</f>
        <v>0</v>
      </c>
    </row>
    <row r="278" spans="1:31" ht="14.5" x14ac:dyDescent="0.35">
      <c r="A278" t="s">
        <v>2164</v>
      </c>
      <c r="B278" t="s">
        <v>19810</v>
      </c>
      <c r="C278" t="s">
        <v>19358</v>
      </c>
      <c r="D278" t="s">
        <v>19360</v>
      </c>
      <c r="E278" t="s">
        <v>19600</v>
      </c>
      <c r="F278" t="s">
        <v>19604</v>
      </c>
      <c r="G278" t="s">
        <v>19721</v>
      </c>
      <c r="H278" t="s">
        <v>2171</v>
      </c>
      <c r="I278" t="s">
        <v>2164</v>
      </c>
      <c r="J278" t="s">
        <v>2164</v>
      </c>
      <c r="K278" t="s">
        <v>2164</v>
      </c>
      <c r="M278" t="str" cm="1">
        <f t="array" ref="M278">LOOKUP(2,1/(C278:L278&lt;&gt;""),C278:L278)</f>
        <v>Phosphorus</v>
      </c>
      <c r="N278" t="s">
        <v>2164</v>
      </c>
      <c r="O278" t="s">
        <v>2172</v>
      </c>
      <c r="P278" t="s">
        <v>2164</v>
      </c>
      <c r="Q278" t="s">
        <v>2164</v>
      </c>
      <c r="R278" t="s">
        <v>2178</v>
      </c>
      <c r="S278" t="s">
        <v>2174</v>
      </c>
      <c r="T278" t="s">
        <v>2164</v>
      </c>
      <c r="U278" t="s">
        <v>2164</v>
      </c>
      <c r="V278" t="s">
        <v>2164</v>
      </c>
      <c r="W278" t="s">
        <v>2164</v>
      </c>
      <c r="X278" t="s">
        <v>2170</v>
      </c>
      <c r="Y278" t="s">
        <v>22</v>
      </c>
      <c r="Z278" t="s">
        <v>2164</v>
      </c>
      <c r="AA278" t="s">
        <v>2164</v>
      </c>
      <c r="AB278" t="s">
        <v>2164</v>
      </c>
      <c r="AC278" t="s">
        <v>2164</v>
      </c>
      <c r="AD278" t="str">
        <f>IFERROR(IF(COUNTIF(C278:L278,"Feed Ingredient")&gt;0,INDEX(ani_diet!V:V,MATCH(M278,ani_diet!F:F,0)),""),"")</f>
        <v/>
      </c>
      <c r="AE278" s="130" t="b">
        <f>IF(IFERROR(IF(MATCH("Feed Ingredient", AOM[[#This Row],[L1]:[L10]],0)&gt;0, TRUE, FALSE), FALSE)=TRUE,IFERROR(VLOOKUP(M278, ani_diet!E:E, 1, FALSE), "No Match"),FALSE)</f>
        <v>0</v>
      </c>
    </row>
    <row r="279" spans="1:31" ht="14.5" x14ac:dyDescent="0.35">
      <c r="A279" t="s">
        <v>2164</v>
      </c>
      <c r="B279" t="s">
        <v>19811</v>
      </c>
      <c r="C279" t="s">
        <v>19358</v>
      </c>
      <c r="D279" t="s">
        <v>19360</v>
      </c>
      <c r="E279" t="s">
        <v>19600</v>
      </c>
      <c r="F279" t="s">
        <v>19604</v>
      </c>
      <c r="G279" t="s">
        <v>19721</v>
      </c>
      <c r="H279" t="s">
        <v>19812</v>
      </c>
      <c r="I279" t="s">
        <v>2164</v>
      </c>
      <c r="J279" t="s">
        <v>2164</v>
      </c>
      <c r="K279" t="s">
        <v>2164</v>
      </c>
      <c r="M279" t="str" cm="1">
        <f t="array" ref="M279">LOOKUP(2,1/(C279:L279&lt;&gt;""),C279:L279)</f>
        <v>Potassium</v>
      </c>
      <c r="N279" t="s">
        <v>2164</v>
      </c>
      <c r="O279" t="s">
        <v>19813</v>
      </c>
      <c r="P279" t="s">
        <v>2164</v>
      </c>
      <c r="Q279" t="s">
        <v>2164</v>
      </c>
      <c r="R279" t="s">
        <v>19814</v>
      </c>
      <c r="S279" t="s">
        <v>2164</v>
      </c>
      <c r="T279" t="s">
        <v>2164</v>
      </c>
      <c r="U279" t="s">
        <v>2164</v>
      </c>
      <c r="V279" t="s">
        <v>2164</v>
      </c>
      <c r="W279" t="s">
        <v>2164</v>
      </c>
      <c r="X279" t="s">
        <v>10809</v>
      </c>
      <c r="Y279" t="s">
        <v>22</v>
      </c>
      <c r="Z279" t="s">
        <v>2164</v>
      </c>
      <c r="AA279" t="s">
        <v>2164</v>
      </c>
      <c r="AB279" t="s">
        <v>2164</v>
      </c>
      <c r="AC279" t="s">
        <v>2164</v>
      </c>
      <c r="AD279" t="str">
        <f>IFERROR(IF(COUNTIF(C279:L279,"Feed Ingredient")&gt;0,INDEX(ani_diet!V:V,MATCH(M279,ani_diet!F:F,0)),""),"")</f>
        <v/>
      </c>
      <c r="AE279" s="130" t="b">
        <f>IF(IFERROR(IF(MATCH("Feed Ingredient", AOM[[#This Row],[L1]:[L10]],0)&gt;0, TRUE, FALSE), FALSE)=TRUE,IFERROR(VLOOKUP(M279, ani_diet!E:E, 1, FALSE), "No Match"),FALSE)</f>
        <v>0</v>
      </c>
    </row>
    <row r="280" spans="1:31" ht="14.5" x14ac:dyDescent="0.35">
      <c r="A280" t="s">
        <v>2164</v>
      </c>
      <c r="B280" t="s">
        <v>19815</v>
      </c>
      <c r="C280" t="s">
        <v>19358</v>
      </c>
      <c r="D280" t="s">
        <v>19360</v>
      </c>
      <c r="E280" t="s">
        <v>19600</v>
      </c>
      <c r="F280" t="s">
        <v>19604</v>
      </c>
      <c r="G280" t="s">
        <v>19721</v>
      </c>
      <c r="H280" t="s">
        <v>19816</v>
      </c>
      <c r="I280" t="s">
        <v>2164</v>
      </c>
      <c r="J280" t="s">
        <v>2164</v>
      </c>
      <c r="K280" t="s">
        <v>2164</v>
      </c>
      <c r="M280" t="str" cm="1">
        <f t="array" ref="M280">LOOKUP(2,1/(C280:L280&lt;&gt;""),C280:L280)</f>
        <v>Selenium</v>
      </c>
      <c r="N280" t="s">
        <v>2164</v>
      </c>
      <c r="O280" t="s">
        <v>19817</v>
      </c>
      <c r="P280" t="s">
        <v>2164</v>
      </c>
      <c r="Q280" t="s">
        <v>2164</v>
      </c>
      <c r="R280" t="s">
        <v>19818</v>
      </c>
      <c r="S280" t="s">
        <v>2164</v>
      </c>
      <c r="T280" t="s">
        <v>2164</v>
      </c>
      <c r="U280" t="s">
        <v>2164</v>
      </c>
      <c r="V280" t="s">
        <v>2164</v>
      </c>
      <c r="W280" t="s">
        <v>2164</v>
      </c>
      <c r="X280" t="s">
        <v>10809</v>
      </c>
      <c r="Y280" t="s">
        <v>22</v>
      </c>
      <c r="Z280" t="s">
        <v>2164</v>
      </c>
      <c r="AA280" t="s">
        <v>2164</v>
      </c>
      <c r="AB280" t="s">
        <v>2164</v>
      </c>
      <c r="AC280" t="s">
        <v>2164</v>
      </c>
      <c r="AD280" t="str">
        <f>IFERROR(IF(COUNTIF(C280:L280,"Feed Ingredient")&gt;0,INDEX(ani_diet!V:V,MATCH(M280,ani_diet!F:F,0)),""),"")</f>
        <v/>
      </c>
      <c r="AE280" s="130" t="b">
        <f>IF(IFERROR(IF(MATCH("Feed Ingredient", AOM[[#This Row],[L1]:[L10]],0)&gt;0, TRUE, FALSE), FALSE)=TRUE,IFERROR(VLOOKUP(M280, ani_diet!E:E, 1, FALSE), "No Match"),FALSE)</f>
        <v>0</v>
      </c>
    </row>
    <row r="281" spans="1:31" ht="14.5" x14ac:dyDescent="0.35">
      <c r="A281" t="s">
        <v>2164</v>
      </c>
      <c r="B281" t="s">
        <v>19819</v>
      </c>
      <c r="C281" t="s">
        <v>19358</v>
      </c>
      <c r="D281" t="s">
        <v>19360</v>
      </c>
      <c r="E281" t="s">
        <v>19600</v>
      </c>
      <c r="F281" t="s">
        <v>19604</v>
      </c>
      <c r="G281" t="s">
        <v>19820</v>
      </c>
      <c r="H281" t="s">
        <v>2164</v>
      </c>
      <c r="I281" t="s">
        <v>2164</v>
      </c>
      <c r="J281" t="s">
        <v>2164</v>
      </c>
      <c r="K281" t="s">
        <v>2164</v>
      </c>
      <c r="M281" t="str" cm="1">
        <f t="array" ref="M281">LOOKUP(2,1/(C281:L281&lt;&gt;""),C281:L281)</f>
        <v>Soluable Fibre</v>
      </c>
      <c r="N281" t="s">
        <v>2164</v>
      </c>
      <c r="O281" t="s">
        <v>19821</v>
      </c>
      <c r="P281" t="s">
        <v>2164</v>
      </c>
      <c r="Q281" t="s">
        <v>2164</v>
      </c>
      <c r="R281" t="s">
        <v>19822</v>
      </c>
      <c r="S281" t="s">
        <v>2164</v>
      </c>
      <c r="T281" t="s">
        <v>2164</v>
      </c>
      <c r="U281" t="s">
        <v>2164</v>
      </c>
      <c r="V281" t="s">
        <v>2164</v>
      </c>
      <c r="W281" t="s">
        <v>2164</v>
      </c>
      <c r="X281" t="s">
        <v>10809</v>
      </c>
      <c r="Y281" t="s">
        <v>22</v>
      </c>
      <c r="Z281" t="s">
        <v>2164</v>
      </c>
      <c r="AA281" t="s">
        <v>2164</v>
      </c>
      <c r="AB281" t="s">
        <v>2164</v>
      </c>
      <c r="AC281" t="s">
        <v>2164</v>
      </c>
      <c r="AD281" t="str">
        <f>IFERROR(IF(COUNTIF(C281:L281,"Feed Ingredient")&gt;0,INDEX(ani_diet!V:V,MATCH(M281,ani_diet!F:F,0)),""),"")</f>
        <v/>
      </c>
      <c r="AE281" s="130" t="b">
        <f>IF(IFERROR(IF(MATCH("Feed Ingredient", AOM[[#This Row],[L1]:[L10]],0)&gt;0, TRUE, FALSE), FALSE)=TRUE,IFERROR(VLOOKUP(M281, ani_diet!E:E, 1, FALSE), "No Match"),FALSE)</f>
        <v>0</v>
      </c>
    </row>
    <row r="282" spans="1:31" ht="14.5" x14ac:dyDescent="0.35">
      <c r="A282" t="s">
        <v>2164</v>
      </c>
      <c r="B282" t="s">
        <v>19823</v>
      </c>
      <c r="C282" t="s">
        <v>19358</v>
      </c>
      <c r="D282" t="s">
        <v>19360</v>
      </c>
      <c r="E282" t="s">
        <v>19600</v>
      </c>
      <c r="F282" t="s">
        <v>19604</v>
      </c>
      <c r="G282" t="s">
        <v>2297</v>
      </c>
      <c r="H282" t="s">
        <v>2164</v>
      </c>
      <c r="I282" t="s">
        <v>2164</v>
      </c>
      <c r="J282" t="s">
        <v>2164</v>
      </c>
      <c r="K282" t="s">
        <v>2164</v>
      </c>
      <c r="M282" t="str" cm="1">
        <f t="array" ref="M282">LOOKUP(2,1/(C282:L282&lt;&gt;""),C282:L282)</f>
        <v>Tannins</v>
      </c>
      <c r="N282" t="s">
        <v>2164</v>
      </c>
      <c r="O282" t="s">
        <v>2298</v>
      </c>
      <c r="P282" t="s">
        <v>2164</v>
      </c>
      <c r="Q282" t="s">
        <v>2164</v>
      </c>
      <c r="R282" t="s">
        <v>2164</v>
      </c>
      <c r="S282" t="s">
        <v>2164</v>
      </c>
      <c r="T282" t="s">
        <v>2164</v>
      </c>
      <c r="U282" t="s">
        <v>2164</v>
      </c>
      <c r="V282" t="s">
        <v>2164</v>
      </c>
      <c r="W282" t="s">
        <v>2164</v>
      </c>
      <c r="X282" t="s">
        <v>2296</v>
      </c>
      <c r="Y282" t="s">
        <v>22</v>
      </c>
      <c r="Z282" t="s">
        <v>2164</v>
      </c>
      <c r="AA282" t="s">
        <v>2164</v>
      </c>
      <c r="AB282" t="s">
        <v>2164</v>
      </c>
      <c r="AC282" t="s">
        <v>2164</v>
      </c>
      <c r="AD282" t="str">
        <f>IFERROR(IF(COUNTIF(C282:L282,"Feed Ingredient")&gt;0,INDEX(ani_diet!V:V,MATCH(M282,ani_diet!F:F,0)),""),"")</f>
        <v/>
      </c>
      <c r="AE282" s="130" t="b">
        <f>IF(IFERROR(IF(MATCH("Feed Ingredient", AOM[[#This Row],[L1]:[L10]],0)&gt;0, TRUE, FALSE), FALSE)=TRUE,IFERROR(VLOOKUP(M282, ani_diet!E:E, 1, FALSE), "No Match"),FALSE)</f>
        <v>0</v>
      </c>
    </row>
    <row r="283" spans="1:31" ht="14.5" x14ac:dyDescent="0.35">
      <c r="A283" t="s">
        <v>2164</v>
      </c>
      <c r="B283" t="s">
        <v>19824</v>
      </c>
      <c r="C283" t="s">
        <v>19358</v>
      </c>
      <c r="D283" t="s">
        <v>19360</v>
      </c>
      <c r="E283" t="s">
        <v>19600</v>
      </c>
      <c r="F283" t="s">
        <v>19604</v>
      </c>
      <c r="G283" t="s">
        <v>19825</v>
      </c>
      <c r="H283" t="s">
        <v>2164</v>
      </c>
      <c r="I283" t="s">
        <v>2164</v>
      </c>
      <c r="J283" t="s">
        <v>2164</v>
      </c>
      <c r="K283" t="s">
        <v>2164</v>
      </c>
      <c r="M283" t="str" cm="1">
        <f t="array" ref="M283">LOOKUP(2,1/(C283:L283&lt;&gt;""),C283:L283)</f>
        <v>Total Lipid</v>
      </c>
      <c r="N283" t="s">
        <v>2164</v>
      </c>
      <c r="O283" t="s">
        <v>19826</v>
      </c>
      <c r="P283" t="s">
        <v>2164</v>
      </c>
      <c r="Q283" t="s">
        <v>2164</v>
      </c>
      <c r="R283" t="s">
        <v>19827</v>
      </c>
      <c r="S283" t="s">
        <v>2164</v>
      </c>
      <c r="T283" t="s">
        <v>2164</v>
      </c>
      <c r="U283" t="s">
        <v>2164</v>
      </c>
      <c r="V283" t="s">
        <v>2164</v>
      </c>
      <c r="W283" t="s">
        <v>2164</v>
      </c>
      <c r="X283" t="s">
        <v>10809</v>
      </c>
      <c r="Y283" t="s">
        <v>22</v>
      </c>
      <c r="Z283" t="s">
        <v>2164</v>
      </c>
      <c r="AA283" t="s">
        <v>2164</v>
      </c>
      <c r="AB283" t="s">
        <v>2164</v>
      </c>
      <c r="AC283" t="s">
        <v>2164</v>
      </c>
      <c r="AD283" t="str">
        <f>IFERROR(IF(COUNTIF(C283:L283,"Feed Ingredient")&gt;0,INDEX(ani_diet!V:V,MATCH(M283,ani_diet!F:F,0)),""),"")</f>
        <v/>
      </c>
      <c r="AE283" s="130" t="b">
        <f>IF(IFERROR(IF(MATCH("Feed Ingredient", AOM[[#This Row],[L1]:[L10]],0)&gt;0, TRUE, FALSE), FALSE)=TRUE,IFERROR(VLOOKUP(M283, ani_diet!E:E, 1, FALSE), "No Match"),FALSE)</f>
        <v>0</v>
      </c>
    </row>
    <row r="284" spans="1:31" ht="14.5" x14ac:dyDescent="0.35">
      <c r="A284" t="s">
        <v>2164</v>
      </c>
      <c r="B284" t="s">
        <v>19828</v>
      </c>
      <c r="C284" t="s">
        <v>19358</v>
      </c>
      <c r="D284" t="s">
        <v>19360</v>
      </c>
      <c r="E284" t="s">
        <v>19600</v>
      </c>
      <c r="F284" t="s">
        <v>19604</v>
      </c>
      <c r="G284" t="s">
        <v>2292</v>
      </c>
      <c r="H284" t="s">
        <v>2164</v>
      </c>
      <c r="I284" t="s">
        <v>2164</v>
      </c>
      <c r="J284" t="s">
        <v>2164</v>
      </c>
      <c r="K284" t="s">
        <v>2164</v>
      </c>
      <c r="M284" t="str" cm="1">
        <f t="array" ref="M284">LOOKUP(2,1/(C284:L284&lt;&gt;""),C284:L284)</f>
        <v>Total Phenols</v>
      </c>
      <c r="N284" t="s">
        <v>2164</v>
      </c>
      <c r="O284" t="s">
        <v>2293</v>
      </c>
      <c r="P284" t="s">
        <v>2164</v>
      </c>
      <c r="Q284" t="s">
        <v>2164</v>
      </c>
      <c r="R284" t="s">
        <v>2164</v>
      </c>
      <c r="S284" t="s">
        <v>2164</v>
      </c>
      <c r="T284" t="s">
        <v>2164</v>
      </c>
      <c r="U284" t="s">
        <v>2164</v>
      </c>
      <c r="V284" t="s">
        <v>2164</v>
      </c>
      <c r="W284" t="s">
        <v>2164</v>
      </c>
      <c r="X284" t="s">
        <v>2291</v>
      </c>
      <c r="Y284" t="s">
        <v>22</v>
      </c>
      <c r="Z284" t="s">
        <v>2164</v>
      </c>
      <c r="AA284" t="s">
        <v>2164</v>
      </c>
      <c r="AB284" t="s">
        <v>2164</v>
      </c>
      <c r="AC284" t="s">
        <v>2164</v>
      </c>
      <c r="AD284" t="str">
        <f>IFERROR(IF(COUNTIF(C284:L284,"Feed Ingredient")&gt;0,INDEX(ani_diet!V:V,MATCH(M284,ani_diet!F:F,0)),""),"")</f>
        <v/>
      </c>
      <c r="AE284" s="130" t="b">
        <f>IF(IFERROR(IF(MATCH("Feed Ingredient", AOM[[#This Row],[L1]:[L10]],0)&gt;0, TRUE, FALSE), FALSE)=TRUE,IFERROR(VLOOKUP(M284, ani_diet!E:E, 1, FALSE), "No Match"),FALSE)</f>
        <v>0</v>
      </c>
    </row>
    <row r="285" spans="1:31" ht="14.5" x14ac:dyDescent="0.35">
      <c r="A285" t="s">
        <v>2164</v>
      </c>
      <c r="B285" t="s">
        <v>19829</v>
      </c>
      <c r="C285" t="s">
        <v>19358</v>
      </c>
      <c r="D285" t="s">
        <v>19360</v>
      </c>
      <c r="E285" t="s">
        <v>19600</v>
      </c>
      <c r="F285" t="s">
        <v>19604</v>
      </c>
      <c r="G285" t="s">
        <v>19830</v>
      </c>
      <c r="H285" t="s">
        <v>2164</v>
      </c>
      <c r="I285" t="s">
        <v>2164</v>
      </c>
      <c r="J285" t="s">
        <v>2164</v>
      </c>
      <c r="K285" t="s">
        <v>2164</v>
      </c>
      <c r="M285" t="str" cm="1">
        <f t="array" ref="M285">LOOKUP(2,1/(C285:L285&lt;&gt;""),C285:L285)</f>
        <v>Triglyceride</v>
      </c>
      <c r="N285" t="s">
        <v>2164</v>
      </c>
      <c r="O285" t="s">
        <v>19831</v>
      </c>
      <c r="P285" t="s">
        <v>2164</v>
      </c>
      <c r="Q285" t="s">
        <v>2164</v>
      </c>
      <c r="R285" t="s">
        <v>19832</v>
      </c>
      <c r="S285" t="s">
        <v>2164</v>
      </c>
      <c r="T285" t="s">
        <v>2164</v>
      </c>
      <c r="U285" t="s">
        <v>2164</v>
      </c>
      <c r="V285" t="s">
        <v>2164</v>
      </c>
      <c r="W285" t="s">
        <v>2164</v>
      </c>
      <c r="X285" t="s">
        <v>10809</v>
      </c>
      <c r="Y285" t="s">
        <v>22</v>
      </c>
      <c r="Z285" t="s">
        <v>2164</v>
      </c>
      <c r="AA285" t="s">
        <v>2164</v>
      </c>
      <c r="AB285" t="s">
        <v>2164</v>
      </c>
      <c r="AC285" t="s">
        <v>2164</v>
      </c>
      <c r="AD285" t="str">
        <f>IFERROR(IF(COUNTIF(C285:L285,"Feed Ingredient")&gt;0,INDEX(ani_diet!V:V,MATCH(M285,ani_diet!F:F,0)),""),"")</f>
        <v/>
      </c>
      <c r="AE285" s="130" t="b">
        <f>IF(IFERROR(IF(MATCH("Feed Ingredient", AOM[[#This Row],[L1]:[L10]],0)&gt;0, TRUE, FALSE), FALSE)=TRUE,IFERROR(VLOOKUP(M285, ani_diet!E:E, 1, FALSE), "No Match"),FALSE)</f>
        <v>0</v>
      </c>
    </row>
    <row r="286" spans="1:31" ht="14.5" x14ac:dyDescent="0.35">
      <c r="A286" t="s">
        <v>2164</v>
      </c>
      <c r="B286" t="s">
        <v>19833</v>
      </c>
      <c r="C286" t="s">
        <v>19358</v>
      </c>
      <c r="D286" t="s">
        <v>19360</v>
      </c>
      <c r="E286" t="s">
        <v>19600</v>
      </c>
      <c r="F286" t="s">
        <v>19604</v>
      </c>
      <c r="G286" t="s">
        <v>19834</v>
      </c>
      <c r="H286" t="s">
        <v>2164</v>
      </c>
      <c r="I286" t="s">
        <v>2164</v>
      </c>
      <c r="J286" t="s">
        <v>2164</v>
      </c>
      <c r="K286" t="s">
        <v>2164</v>
      </c>
      <c r="M286" t="str" cm="1">
        <f t="array" ref="M286">LOOKUP(2,1/(C286:L286&lt;&gt;""),C286:L286)</f>
        <v>Vitamins</v>
      </c>
      <c r="N286" t="s">
        <v>2164</v>
      </c>
      <c r="O286" t="s">
        <v>19835</v>
      </c>
      <c r="P286" t="s">
        <v>2164</v>
      </c>
      <c r="Q286" t="s">
        <v>2164</v>
      </c>
      <c r="R286" t="s">
        <v>19836</v>
      </c>
      <c r="S286" t="s">
        <v>2164</v>
      </c>
      <c r="T286" t="s">
        <v>2164</v>
      </c>
      <c r="U286" t="s">
        <v>2164</v>
      </c>
      <c r="V286" t="s">
        <v>2164</v>
      </c>
      <c r="W286" t="s">
        <v>2164</v>
      </c>
      <c r="X286" t="s">
        <v>10809</v>
      </c>
      <c r="Y286" t="s">
        <v>22</v>
      </c>
      <c r="Z286" t="s">
        <v>2164</v>
      </c>
      <c r="AA286" t="s">
        <v>2164</v>
      </c>
      <c r="AB286" t="s">
        <v>2164</v>
      </c>
      <c r="AC286" t="s">
        <v>2164</v>
      </c>
      <c r="AD286" t="str">
        <f>IFERROR(IF(COUNTIF(C286:L286,"Feed Ingredient")&gt;0,INDEX(ani_diet!V:V,MATCH(M286,ani_diet!F:F,0)),""),"")</f>
        <v/>
      </c>
      <c r="AE286" s="130" t="b">
        <f>IF(IFERROR(IF(MATCH("Feed Ingredient", AOM[[#This Row],[L1]:[L10]],0)&gt;0, TRUE, FALSE), FALSE)=TRUE,IFERROR(VLOOKUP(M286, ani_diet!E:E, 1, FALSE), "No Match"),FALSE)</f>
        <v>0</v>
      </c>
    </row>
    <row r="287" spans="1:31" ht="14.5" x14ac:dyDescent="0.35">
      <c r="A287" t="s">
        <v>2164</v>
      </c>
      <c r="B287" t="s">
        <v>19837</v>
      </c>
      <c r="C287" t="s">
        <v>19358</v>
      </c>
      <c r="D287" t="s">
        <v>19360</v>
      </c>
      <c r="E287" t="s">
        <v>19600</v>
      </c>
      <c r="F287" t="s">
        <v>19604</v>
      </c>
      <c r="G287" t="s">
        <v>19834</v>
      </c>
      <c r="H287" t="s">
        <v>19838</v>
      </c>
      <c r="I287" t="s">
        <v>2164</v>
      </c>
      <c r="J287" t="s">
        <v>2164</v>
      </c>
      <c r="K287" t="s">
        <v>2164</v>
      </c>
      <c r="M287" t="str" cm="1">
        <f t="array" ref="M287">LOOKUP(2,1/(C287:L287&lt;&gt;""),C287:L287)</f>
        <v>A</v>
      </c>
      <c r="N287" t="s">
        <v>2164</v>
      </c>
      <c r="O287" t="s">
        <v>19839</v>
      </c>
      <c r="P287" t="s">
        <v>2164</v>
      </c>
      <c r="Q287" t="s">
        <v>2164</v>
      </c>
      <c r="R287" t="s">
        <v>19840</v>
      </c>
      <c r="S287" t="s">
        <v>2164</v>
      </c>
      <c r="T287" t="s">
        <v>2164</v>
      </c>
      <c r="U287" t="s">
        <v>2164</v>
      </c>
      <c r="V287" t="s">
        <v>2164</v>
      </c>
      <c r="W287" t="s">
        <v>2164</v>
      </c>
      <c r="X287" t="s">
        <v>10809</v>
      </c>
      <c r="Y287" t="s">
        <v>22</v>
      </c>
      <c r="Z287" t="s">
        <v>2164</v>
      </c>
      <c r="AA287" t="s">
        <v>2164</v>
      </c>
      <c r="AB287" t="s">
        <v>2164</v>
      </c>
      <c r="AC287" t="s">
        <v>2164</v>
      </c>
      <c r="AD287" t="str">
        <f>IFERROR(IF(COUNTIF(C287:L287,"Feed Ingredient")&gt;0,INDEX(ani_diet!V:V,MATCH(M287,ani_diet!F:F,0)),""),"")</f>
        <v/>
      </c>
      <c r="AE287" s="130" t="b">
        <f>IF(IFERROR(IF(MATCH("Feed Ingredient", AOM[[#This Row],[L1]:[L10]],0)&gt;0, TRUE, FALSE), FALSE)=TRUE,IFERROR(VLOOKUP(M287, ani_diet!E:E, 1, FALSE), "No Match"),FALSE)</f>
        <v>0</v>
      </c>
    </row>
    <row r="288" spans="1:31" ht="14.5" x14ac:dyDescent="0.35">
      <c r="A288" t="s">
        <v>2164</v>
      </c>
      <c r="B288" t="s">
        <v>19841</v>
      </c>
      <c r="C288" t="s">
        <v>19358</v>
      </c>
      <c r="D288" t="s">
        <v>19360</v>
      </c>
      <c r="E288" t="s">
        <v>19600</v>
      </c>
      <c r="F288" t="s">
        <v>19604</v>
      </c>
      <c r="G288" t="s">
        <v>19834</v>
      </c>
      <c r="H288" t="s">
        <v>19842</v>
      </c>
      <c r="I288" t="s">
        <v>2164</v>
      </c>
      <c r="J288" t="s">
        <v>2164</v>
      </c>
      <c r="K288" t="s">
        <v>2164</v>
      </c>
      <c r="M288" t="str" cm="1">
        <f t="array" ref="M288">LOOKUP(2,1/(C288:L288&lt;&gt;""),C288:L288)</f>
        <v>B1</v>
      </c>
      <c r="N288" t="s">
        <v>2164</v>
      </c>
      <c r="O288" t="s">
        <v>19843</v>
      </c>
      <c r="P288" t="s">
        <v>2164</v>
      </c>
      <c r="Q288" t="s">
        <v>2164</v>
      </c>
      <c r="R288" t="s">
        <v>19844</v>
      </c>
      <c r="S288" t="s">
        <v>2164</v>
      </c>
      <c r="T288" t="s">
        <v>2164</v>
      </c>
      <c r="U288" t="s">
        <v>2164</v>
      </c>
      <c r="V288" t="s">
        <v>2164</v>
      </c>
      <c r="W288" t="s">
        <v>2164</v>
      </c>
      <c r="X288" t="s">
        <v>10809</v>
      </c>
      <c r="Y288" t="s">
        <v>22</v>
      </c>
      <c r="Z288" t="s">
        <v>2164</v>
      </c>
      <c r="AA288" t="s">
        <v>2164</v>
      </c>
      <c r="AB288" t="s">
        <v>2164</v>
      </c>
      <c r="AC288" t="s">
        <v>2164</v>
      </c>
      <c r="AD288" t="str">
        <f>IFERROR(IF(COUNTIF(C288:L288,"Feed Ingredient")&gt;0,INDEX(ani_diet!V:V,MATCH(M288,ani_diet!F:F,0)),""),"")</f>
        <v/>
      </c>
      <c r="AE288" s="130" t="b">
        <f>IF(IFERROR(IF(MATCH("Feed Ingredient", AOM[[#This Row],[L1]:[L10]],0)&gt;0, TRUE, FALSE), FALSE)=TRUE,IFERROR(VLOOKUP(M288, ani_diet!E:E, 1, FALSE), "No Match"),FALSE)</f>
        <v>0</v>
      </c>
    </row>
    <row r="289" spans="1:31" ht="14.5" x14ac:dyDescent="0.35">
      <c r="A289" t="s">
        <v>2164</v>
      </c>
      <c r="B289" t="s">
        <v>19845</v>
      </c>
      <c r="C289" t="s">
        <v>19358</v>
      </c>
      <c r="D289" t="s">
        <v>19360</v>
      </c>
      <c r="E289" t="s">
        <v>19600</v>
      </c>
      <c r="F289" t="s">
        <v>19604</v>
      </c>
      <c r="G289" t="s">
        <v>19834</v>
      </c>
      <c r="H289" t="s">
        <v>19846</v>
      </c>
      <c r="I289" t="s">
        <v>2164</v>
      </c>
      <c r="J289" t="s">
        <v>2164</v>
      </c>
      <c r="K289" t="s">
        <v>2164</v>
      </c>
      <c r="M289" t="str" cm="1">
        <f t="array" ref="M289">LOOKUP(2,1/(C289:L289&lt;&gt;""),C289:L289)</f>
        <v>B12</v>
      </c>
      <c r="N289" t="s">
        <v>2164</v>
      </c>
      <c r="O289" t="s">
        <v>19847</v>
      </c>
      <c r="P289" t="s">
        <v>2164</v>
      </c>
      <c r="Q289" t="s">
        <v>2164</v>
      </c>
      <c r="R289" t="s">
        <v>19848</v>
      </c>
      <c r="S289" t="s">
        <v>2164</v>
      </c>
      <c r="T289" t="s">
        <v>2164</v>
      </c>
      <c r="U289" t="s">
        <v>2164</v>
      </c>
      <c r="V289" t="s">
        <v>2164</v>
      </c>
      <c r="W289" t="s">
        <v>2164</v>
      </c>
      <c r="X289" t="s">
        <v>10809</v>
      </c>
      <c r="Y289" t="s">
        <v>22</v>
      </c>
      <c r="Z289" t="s">
        <v>2164</v>
      </c>
      <c r="AA289" t="s">
        <v>2164</v>
      </c>
      <c r="AB289" t="s">
        <v>2164</v>
      </c>
      <c r="AC289" t="s">
        <v>2164</v>
      </c>
      <c r="AD289" t="str">
        <f>IFERROR(IF(COUNTIF(C289:L289,"Feed Ingredient")&gt;0,INDEX(ani_diet!V:V,MATCH(M289,ani_diet!F:F,0)),""),"")</f>
        <v/>
      </c>
      <c r="AE289" s="130" t="b">
        <f>IF(IFERROR(IF(MATCH("Feed Ingredient", AOM[[#This Row],[L1]:[L10]],0)&gt;0, TRUE, FALSE), FALSE)=TRUE,IFERROR(VLOOKUP(M289, ani_diet!E:E, 1, FALSE), "No Match"),FALSE)</f>
        <v>0</v>
      </c>
    </row>
    <row r="290" spans="1:31" ht="14.5" x14ac:dyDescent="0.35">
      <c r="A290" t="s">
        <v>2164</v>
      </c>
      <c r="B290" t="s">
        <v>19849</v>
      </c>
      <c r="C290" t="s">
        <v>19358</v>
      </c>
      <c r="D290" t="s">
        <v>19360</v>
      </c>
      <c r="E290" t="s">
        <v>19600</v>
      </c>
      <c r="F290" t="s">
        <v>19604</v>
      </c>
      <c r="G290" t="s">
        <v>19834</v>
      </c>
      <c r="H290" t="s">
        <v>19850</v>
      </c>
      <c r="I290" t="s">
        <v>2164</v>
      </c>
      <c r="J290" t="s">
        <v>2164</v>
      </c>
      <c r="K290" t="s">
        <v>2164</v>
      </c>
      <c r="M290" t="str" cm="1">
        <f t="array" ref="M290">LOOKUP(2,1/(C290:L290&lt;&gt;""),C290:L290)</f>
        <v>B2</v>
      </c>
      <c r="N290" t="s">
        <v>2164</v>
      </c>
      <c r="O290" t="s">
        <v>19851</v>
      </c>
      <c r="P290" t="s">
        <v>2164</v>
      </c>
      <c r="Q290" t="s">
        <v>2164</v>
      </c>
      <c r="R290" t="s">
        <v>19852</v>
      </c>
      <c r="S290" t="s">
        <v>2164</v>
      </c>
      <c r="T290" t="s">
        <v>2164</v>
      </c>
      <c r="U290" t="s">
        <v>2164</v>
      </c>
      <c r="V290" t="s">
        <v>2164</v>
      </c>
      <c r="W290" t="s">
        <v>2164</v>
      </c>
      <c r="X290" t="s">
        <v>10809</v>
      </c>
      <c r="Y290" t="s">
        <v>22</v>
      </c>
      <c r="Z290" t="s">
        <v>2164</v>
      </c>
      <c r="AA290" t="s">
        <v>2164</v>
      </c>
      <c r="AB290" t="s">
        <v>2164</v>
      </c>
      <c r="AC290" t="s">
        <v>2164</v>
      </c>
      <c r="AD290" t="str">
        <f>IFERROR(IF(COUNTIF(C290:L290,"Feed Ingredient")&gt;0,INDEX(ani_diet!V:V,MATCH(M290,ani_diet!F:F,0)),""),"")</f>
        <v/>
      </c>
      <c r="AE290" s="130" t="b">
        <f>IF(IFERROR(IF(MATCH("Feed Ingredient", AOM[[#This Row],[L1]:[L10]],0)&gt;0, TRUE, FALSE), FALSE)=TRUE,IFERROR(VLOOKUP(M290, ani_diet!E:E, 1, FALSE), "No Match"),FALSE)</f>
        <v>0</v>
      </c>
    </row>
    <row r="291" spans="1:31" ht="14.5" x14ac:dyDescent="0.35">
      <c r="A291" t="s">
        <v>2164</v>
      </c>
      <c r="B291" t="s">
        <v>19853</v>
      </c>
      <c r="C291" t="s">
        <v>19358</v>
      </c>
      <c r="D291" t="s">
        <v>19360</v>
      </c>
      <c r="E291" t="s">
        <v>19600</v>
      </c>
      <c r="F291" t="s">
        <v>19604</v>
      </c>
      <c r="G291" t="s">
        <v>19834</v>
      </c>
      <c r="H291" t="s">
        <v>19854</v>
      </c>
      <c r="I291" t="s">
        <v>2164</v>
      </c>
      <c r="J291" t="s">
        <v>2164</v>
      </c>
      <c r="K291" t="s">
        <v>2164</v>
      </c>
      <c r="M291" t="str" cm="1">
        <f t="array" ref="M291">LOOKUP(2,1/(C291:L291&lt;&gt;""),C291:L291)</f>
        <v>B6</v>
      </c>
      <c r="N291" t="s">
        <v>2164</v>
      </c>
      <c r="O291" t="s">
        <v>19855</v>
      </c>
      <c r="P291" t="s">
        <v>2164</v>
      </c>
      <c r="Q291" t="s">
        <v>2164</v>
      </c>
      <c r="R291" t="s">
        <v>19856</v>
      </c>
      <c r="S291" t="s">
        <v>2164</v>
      </c>
      <c r="T291" t="s">
        <v>2164</v>
      </c>
      <c r="U291" t="s">
        <v>2164</v>
      </c>
      <c r="V291" t="s">
        <v>2164</v>
      </c>
      <c r="W291" t="s">
        <v>2164</v>
      </c>
      <c r="X291" t="s">
        <v>10809</v>
      </c>
      <c r="Y291" t="s">
        <v>22</v>
      </c>
      <c r="Z291" t="s">
        <v>2164</v>
      </c>
      <c r="AA291" t="s">
        <v>2164</v>
      </c>
      <c r="AB291" t="s">
        <v>2164</v>
      </c>
      <c r="AC291" t="s">
        <v>2164</v>
      </c>
      <c r="AD291" t="str">
        <f>IFERROR(IF(COUNTIF(C291:L291,"Feed Ingredient")&gt;0,INDEX(ani_diet!V:V,MATCH(M291,ani_diet!F:F,0)),""),"")</f>
        <v/>
      </c>
      <c r="AE291" s="130" t="b">
        <f>IF(IFERROR(IF(MATCH("Feed Ingredient", AOM[[#This Row],[L1]:[L10]],0)&gt;0, TRUE, FALSE), FALSE)=TRUE,IFERROR(VLOOKUP(M291, ani_diet!E:E, 1, FALSE), "No Match"),FALSE)</f>
        <v>0</v>
      </c>
    </row>
    <row r="292" spans="1:31" ht="14.5" x14ac:dyDescent="0.35">
      <c r="A292" t="s">
        <v>2164</v>
      </c>
      <c r="B292" t="s">
        <v>19857</v>
      </c>
      <c r="C292" t="s">
        <v>19358</v>
      </c>
      <c r="D292" t="s">
        <v>19360</v>
      </c>
      <c r="E292" t="s">
        <v>19600</v>
      </c>
      <c r="F292" t="s">
        <v>19604</v>
      </c>
      <c r="G292" t="s">
        <v>19834</v>
      </c>
      <c r="H292" t="s">
        <v>19858</v>
      </c>
      <c r="I292" t="s">
        <v>2164</v>
      </c>
      <c r="J292" t="s">
        <v>2164</v>
      </c>
      <c r="K292" t="s">
        <v>2164</v>
      </c>
      <c r="M292" t="str" cm="1">
        <f t="array" ref="M292">LOOKUP(2,1/(C292:L292&lt;&gt;""),C292:L292)</f>
        <v>B8</v>
      </c>
      <c r="N292" t="s">
        <v>2164</v>
      </c>
      <c r="O292" t="s">
        <v>19859</v>
      </c>
      <c r="P292" t="s">
        <v>2164</v>
      </c>
      <c r="Q292" t="s">
        <v>2164</v>
      </c>
      <c r="R292" t="s">
        <v>19860</v>
      </c>
      <c r="S292" t="s">
        <v>2164</v>
      </c>
      <c r="T292" t="s">
        <v>2164</v>
      </c>
      <c r="U292" t="s">
        <v>2164</v>
      </c>
      <c r="V292" t="s">
        <v>2164</v>
      </c>
      <c r="W292" t="s">
        <v>2164</v>
      </c>
      <c r="X292" t="s">
        <v>10809</v>
      </c>
      <c r="Y292" t="s">
        <v>22</v>
      </c>
      <c r="Z292" t="s">
        <v>2164</v>
      </c>
      <c r="AA292" t="s">
        <v>2164</v>
      </c>
      <c r="AB292" t="s">
        <v>2164</v>
      </c>
      <c r="AC292" t="s">
        <v>2164</v>
      </c>
      <c r="AD292" t="str">
        <f>IFERROR(IF(COUNTIF(C292:L292,"Feed Ingredient")&gt;0,INDEX(ani_diet!V:V,MATCH(M292,ani_diet!F:F,0)),""),"")</f>
        <v/>
      </c>
      <c r="AE292" s="130" t="b">
        <f>IF(IFERROR(IF(MATCH("Feed Ingredient", AOM[[#This Row],[L1]:[L10]],0)&gt;0, TRUE, FALSE), FALSE)=TRUE,IFERROR(VLOOKUP(M292, ani_diet!E:E, 1, FALSE), "No Match"),FALSE)</f>
        <v>0</v>
      </c>
    </row>
    <row r="293" spans="1:31" ht="14.5" x14ac:dyDescent="0.35">
      <c r="A293" t="s">
        <v>2164</v>
      </c>
      <c r="B293" t="s">
        <v>19861</v>
      </c>
      <c r="C293" t="s">
        <v>19358</v>
      </c>
      <c r="D293" t="s">
        <v>19360</v>
      </c>
      <c r="E293" t="s">
        <v>19600</v>
      </c>
      <c r="F293" t="s">
        <v>19604</v>
      </c>
      <c r="G293" t="s">
        <v>19834</v>
      </c>
      <c r="H293" t="s">
        <v>19862</v>
      </c>
      <c r="I293" t="s">
        <v>2164</v>
      </c>
      <c r="J293" t="s">
        <v>2164</v>
      </c>
      <c r="K293" t="s">
        <v>2164</v>
      </c>
      <c r="M293" t="str" cm="1">
        <f t="array" ref="M293">LOOKUP(2,1/(C293:L293&lt;&gt;""),C293:L293)</f>
        <v>B9</v>
      </c>
      <c r="N293" t="s">
        <v>2164</v>
      </c>
      <c r="O293" t="s">
        <v>19863</v>
      </c>
      <c r="P293" t="s">
        <v>2164</v>
      </c>
      <c r="Q293" t="s">
        <v>2164</v>
      </c>
      <c r="R293" t="s">
        <v>19864</v>
      </c>
      <c r="S293" t="s">
        <v>2164</v>
      </c>
      <c r="T293" t="s">
        <v>2164</v>
      </c>
      <c r="U293" t="s">
        <v>2164</v>
      </c>
      <c r="V293" t="s">
        <v>2164</v>
      </c>
      <c r="W293" t="s">
        <v>2164</v>
      </c>
      <c r="X293" t="s">
        <v>10809</v>
      </c>
      <c r="Y293" t="s">
        <v>22</v>
      </c>
      <c r="Z293" t="s">
        <v>2164</v>
      </c>
      <c r="AA293" t="s">
        <v>2164</v>
      </c>
      <c r="AB293" t="s">
        <v>2164</v>
      </c>
      <c r="AC293" t="s">
        <v>2164</v>
      </c>
      <c r="AD293" t="str">
        <f>IFERROR(IF(COUNTIF(C293:L293,"Feed Ingredient")&gt;0,INDEX(ani_diet!V:V,MATCH(M293,ani_diet!F:F,0)),""),"")</f>
        <v/>
      </c>
      <c r="AE293" s="130" t="b">
        <f>IF(IFERROR(IF(MATCH("Feed Ingredient", AOM[[#This Row],[L1]:[L10]],0)&gt;0, TRUE, FALSE), FALSE)=TRUE,IFERROR(VLOOKUP(M293, ani_diet!E:E, 1, FALSE), "No Match"),FALSE)</f>
        <v>0</v>
      </c>
    </row>
    <row r="294" spans="1:31" ht="14.5" x14ac:dyDescent="0.35">
      <c r="A294" t="s">
        <v>2164</v>
      </c>
      <c r="B294" t="s">
        <v>19865</v>
      </c>
      <c r="C294" t="s">
        <v>19358</v>
      </c>
      <c r="D294" t="s">
        <v>19360</v>
      </c>
      <c r="E294" t="s">
        <v>19600</v>
      </c>
      <c r="F294" t="s">
        <v>19604</v>
      </c>
      <c r="G294" t="s">
        <v>19834</v>
      </c>
      <c r="H294" t="s">
        <v>19866</v>
      </c>
      <c r="I294" t="s">
        <v>2164</v>
      </c>
      <c r="J294" t="s">
        <v>2164</v>
      </c>
      <c r="K294" t="s">
        <v>2164</v>
      </c>
      <c r="M294" t="str" cm="1">
        <f t="array" ref="M294">LOOKUP(2,1/(C294:L294&lt;&gt;""),C294:L294)</f>
        <v>C</v>
      </c>
      <c r="N294" t="s">
        <v>2164</v>
      </c>
      <c r="O294" t="s">
        <v>19867</v>
      </c>
      <c r="P294" t="s">
        <v>2164</v>
      </c>
      <c r="Q294" t="s">
        <v>2164</v>
      </c>
      <c r="R294" t="s">
        <v>19868</v>
      </c>
      <c r="S294" t="s">
        <v>2164</v>
      </c>
      <c r="T294" t="s">
        <v>2164</v>
      </c>
      <c r="U294" t="s">
        <v>2164</v>
      </c>
      <c r="V294" t="s">
        <v>2164</v>
      </c>
      <c r="W294" t="s">
        <v>2164</v>
      </c>
      <c r="X294" t="s">
        <v>10809</v>
      </c>
      <c r="Y294" t="s">
        <v>22</v>
      </c>
      <c r="Z294" t="s">
        <v>2164</v>
      </c>
      <c r="AA294" t="s">
        <v>2164</v>
      </c>
      <c r="AB294" t="s">
        <v>2164</v>
      </c>
      <c r="AC294" t="s">
        <v>2164</v>
      </c>
      <c r="AD294" t="str">
        <f>IFERROR(IF(COUNTIF(C294:L294,"Feed Ingredient")&gt;0,INDEX(ani_diet!V:V,MATCH(M294,ani_diet!F:F,0)),""),"")</f>
        <v/>
      </c>
      <c r="AE294" s="130" t="b">
        <f>IF(IFERROR(IF(MATCH("Feed Ingredient", AOM[[#This Row],[L1]:[L10]],0)&gt;0, TRUE, FALSE), FALSE)=TRUE,IFERROR(VLOOKUP(M294, ani_diet!E:E, 1, FALSE), "No Match"),FALSE)</f>
        <v>0</v>
      </c>
    </row>
    <row r="295" spans="1:31" ht="14.5" x14ac:dyDescent="0.35">
      <c r="A295" t="s">
        <v>2164</v>
      </c>
      <c r="B295" t="s">
        <v>19869</v>
      </c>
      <c r="C295" t="s">
        <v>19358</v>
      </c>
      <c r="D295" t="s">
        <v>19360</v>
      </c>
      <c r="E295" t="s">
        <v>19600</v>
      </c>
      <c r="F295" t="s">
        <v>19604</v>
      </c>
      <c r="G295" t="s">
        <v>19834</v>
      </c>
      <c r="H295" t="s">
        <v>19870</v>
      </c>
      <c r="I295" t="s">
        <v>2164</v>
      </c>
      <c r="J295" t="s">
        <v>2164</v>
      </c>
      <c r="K295" t="s">
        <v>2164</v>
      </c>
      <c r="M295" t="str" cm="1">
        <f t="array" ref="M295">LOOKUP(2,1/(C295:L295&lt;&gt;""),C295:L295)</f>
        <v>D</v>
      </c>
      <c r="N295" t="s">
        <v>2164</v>
      </c>
      <c r="O295" t="s">
        <v>19871</v>
      </c>
      <c r="P295" t="s">
        <v>2164</v>
      </c>
      <c r="Q295" t="s">
        <v>2164</v>
      </c>
      <c r="R295" t="s">
        <v>19872</v>
      </c>
      <c r="S295" t="s">
        <v>2164</v>
      </c>
      <c r="T295" t="s">
        <v>2164</v>
      </c>
      <c r="U295" t="s">
        <v>2164</v>
      </c>
      <c r="V295" t="s">
        <v>2164</v>
      </c>
      <c r="W295" t="s">
        <v>2164</v>
      </c>
      <c r="X295" t="s">
        <v>10809</v>
      </c>
      <c r="Y295" t="s">
        <v>22</v>
      </c>
      <c r="Z295" t="s">
        <v>2164</v>
      </c>
      <c r="AA295" t="s">
        <v>2164</v>
      </c>
      <c r="AB295" t="s">
        <v>2164</v>
      </c>
      <c r="AC295" t="s">
        <v>2164</v>
      </c>
      <c r="AD295" t="str">
        <f>IFERROR(IF(COUNTIF(C295:L295,"Feed Ingredient")&gt;0,INDEX(ani_diet!V:V,MATCH(M295,ani_diet!F:F,0)),""),"")</f>
        <v/>
      </c>
      <c r="AE295" s="130" t="b">
        <f>IF(IFERROR(IF(MATCH("Feed Ingredient", AOM[[#This Row],[L1]:[L10]],0)&gt;0, TRUE, FALSE), FALSE)=TRUE,IFERROR(VLOOKUP(M295, ani_diet!E:E, 1, FALSE), "No Match"),FALSE)</f>
        <v>0</v>
      </c>
    </row>
    <row r="296" spans="1:31" ht="14.5" x14ac:dyDescent="0.35">
      <c r="A296" t="s">
        <v>2164</v>
      </c>
      <c r="B296" t="s">
        <v>19873</v>
      </c>
      <c r="C296" t="s">
        <v>19358</v>
      </c>
      <c r="D296" t="s">
        <v>19360</v>
      </c>
      <c r="E296" t="s">
        <v>19600</v>
      </c>
      <c r="F296" t="s">
        <v>19604</v>
      </c>
      <c r="G296" t="s">
        <v>19834</v>
      </c>
      <c r="H296" t="s">
        <v>19874</v>
      </c>
      <c r="I296" t="s">
        <v>2164</v>
      </c>
      <c r="J296" t="s">
        <v>2164</v>
      </c>
      <c r="K296" t="s">
        <v>2164</v>
      </c>
      <c r="M296" t="str" cm="1">
        <f t="array" ref="M296">LOOKUP(2,1/(C296:L296&lt;&gt;""),C296:L296)</f>
        <v>E</v>
      </c>
      <c r="N296" t="s">
        <v>2164</v>
      </c>
      <c r="O296" t="s">
        <v>19875</v>
      </c>
      <c r="P296" t="s">
        <v>2164</v>
      </c>
      <c r="Q296" t="s">
        <v>2164</v>
      </c>
      <c r="R296" t="s">
        <v>19876</v>
      </c>
      <c r="S296" t="s">
        <v>2164</v>
      </c>
      <c r="T296" t="s">
        <v>2164</v>
      </c>
      <c r="U296" t="s">
        <v>2164</v>
      </c>
      <c r="V296" t="s">
        <v>2164</v>
      </c>
      <c r="W296" t="s">
        <v>2164</v>
      </c>
      <c r="X296" t="s">
        <v>10809</v>
      </c>
      <c r="Y296" t="s">
        <v>22</v>
      </c>
      <c r="Z296" t="s">
        <v>2164</v>
      </c>
      <c r="AA296" t="s">
        <v>2164</v>
      </c>
      <c r="AB296" t="s">
        <v>2164</v>
      </c>
      <c r="AC296" t="s">
        <v>2164</v>
      </c>
      <c r="AD296" t="str">
        <f>IFERROR(IF(COUNTIF(C296:L296,"Feed Ingredient")&gt;0,INDEX(ani_diet!V:V,MATCH(M296,ani_diet!F:F,0)),""),"")</f>
        <v/>
      </c>
      <c r="AE296" s="130" t="b">
        <f>IF(IFERROR(IF(MATCH("Feed Ingredient", AOM[[#This Row],[L1]:[L10]],0)&gt;0, TRUE, FALSE), FALSE)=TRUE,IFERROR(VLOOKUP(M296, ani_diet!E:E, 1, FALSE), "No Match"),FALSE)</f>
        <v>0</v>
      </c>
    </row>
    <row r="297" spans="1:31" ht="14.5" x14ac:dyDescent="0.35">
      <c r="A297" t="s">
        <v>2164</v>
      </c>
      <c r="B297" t="s">
        <v>19877</v>
      </c>
      <c r="C297" t="s">
        <v>19358</v>
      </c>
      <c r="D297" t="s">
        <v>19360</v>
      </c>
      <c r="E297" t="s">
        <v>19600</v>
      </c>
      <c r="F297" t="s">
        <v>19604</v>
      </c>
      <c r="G297" t="s">
        <v>19834</v>
      </c>
      <c r="H297" t="s">
        <v>8251</v>
      </c>
      <c r="I297" t="s">
        <v>2164</v>
      </c>
      <c r="J297" t="s">
        <v>2164</v>
      </c>
      <c r="K297" t="s">
        <v>2164</v>
      </c>
      <c r="M297" t="str" cm="1">
        <f t="array" ref="M297">LOOKUP(2,1/(C297:L297&lt;&gt;""),C297:L297)</f>
        <v>PP</v>
      </c>
      <c r="N297" t="s">
        <v>2164</v>
      </c>
      <c r="O297" t="s">
        <v>19878</v>
      </c>
      <c r="P297" t="s">
        <v>2164</v>
      </c>
      <c r="Q297" t="s">
        <v>2164</v>
      </c>
      <c r="R297" t="s">
        <v>19879</v>
      </c>
      <c r="S297" t="s">
        <v>2164</v>
      </c>
      <c r="T297" t="s">
        <v>2164</v>
      </c>
      <c r="U297" t="s">
        <v>2164</v>
      </c>
      <c r="V297" t="s">
        <v>2164</v>
      </c>
      <c r="W297" t="s">
        <v>2164</v>
      </c>
      <c r="X297" t="s">
        <v>10809</v>
      </c>
      <c r="Y297" t="s">
        <v>22</v>
      </c>
      <c r="Z297" t="s">
        <v>2164</v>
      </c>
      <c r="AA297" t="s">
        <v>2164</v>
      </c>
      <c r="AB297" t="s">
        <v>2164</v>
      </c>
      <c r="AC297" t="s">
        <v>2164</v>
      </c>
      <c r="AD297" t="str">
        <f>IFERROR(IF(COUNTIF(C297:L297,"Feed Ingredient")&gt;0,INDEX(ani_diet!V:V,MATCH(M297,ani_diet!F:F,0)),""),"")</f>
        <v/>
      </c>
      <c r="AE297" s="130" t="b">
        <f>IF(IFERROR(IF(MATCH("Feed Ingredient", AOM[[#This Row],[L1]:[L10]],0)&gt;0, TRUE, FALSE), FALSE)=TRUE,IFERROR(VLOOKUP(M297, ani_diet!E:E, 1, FALSE), "No Match"),FALSE)</f>
        <v>0</v>
      </c>
    </row>
    <row r="298" spans="1:31" ht="14.5" x14ac:dyDescent="0.35">
      <c r="A298" t="s">
        <v>2164</v>
      </c>
      <c r="B298" t="s">
        <v>19880</v>
      </c>
      <c r="C298" t="s">
        <v>19358</v>
      </c>
      <c r="D298" t="s">
        <v>19360</v>
      </c>
      <c r="E298" t="s">
        <v>19600</v>
      </c>
      <c r="F298" t="s">
        <v>19604</v>
      </c>
      <c r="G298" t="s">
        <v>19721</v>
      </c>
      <c r="H298" t="s">
        <v>636</v>
      </c>
      <c r="I298" t="s">
        <v>2164</v>
      </c>
      <c r="J298" t="s">
        <v>2164</v>
      </c>
      <c r="K298" t="s">
        <v>2164</v>
      </c>
      <c r="M298" t="str" cm="1">
        <f t="array" ref="M298">LOOKUP(2,1/(C298:L298&lt;&gt;""),C298:L298)</f>
        <v>Zinc</v>
      </c>
      <c r="N298" t="s">
        <v>2164</v>
      </c>
      <c r="O298" t="s">
        <v>19881</v>
      </c>
      <c r="P298" t="s">
        <v>2164</v>
      </c>
      <c r="Q298" t="s">
        <v>2164</v>
      </c>
      <c r="R298" t="s">
        <v>19882</v>
      </c>
      <c r="S298" t="s">
        <v>2164</v>
      </c>
      <c r="T298" t="s">
        <v>2164</v>
      </c>
      <c r="U298" t="s">
        <v>2164</v>
      </c>
      <c r="V298" t="s">
        <v>2164</v>
      </c>
      <c r="W298" t="s">
        <v>2164</v>
      </c>
      <c r="X298" t="s">
        <v>10809</v>
      </c>
      <c r="Y298" t="s">
        <v>22</v>
      </c>
      <c r="Z298" t="s">
        <v>2164</v>
      </c>
      <c r="AA298" t="s">
        <v>2164</v>
      </c>
      <c r="AB298" t="s">
        <v>2164</v>
      </c>
      <c r="AC298" t="s">
        <v>2164</v>
      </c>
      <c r="AD298" t="str">
        <f>IFERROR(IF(COUNTIF(C298:L298,"Feed Ingredient")&gt;0,INDEX(ani_diet!V:V,MATCH(M298,ani_diet!F:F,0)),""),"")</f>
        <v/>
      </c>
      <c r="AE298" s="130" t="b">
        <f>IF(IFERROR(IF(MATCH("Feed Ingredient", AOM[[#This Row],[L1]:[L10]],0)&gt;0, TRUE, FALSE), FALSE)=TRUE,IFERROR(VLOOKUP(M298, ani_diet!E:E, 1, FALSE), "No Match"),FALSE)</f>
        <v>0</v>
      </c>
    </row>
    <row r="299" spans="1:31" ht="14.5" x14ac:dyDescent="0.35">
      <c r="A299" t="s">
        <v>2164</v>
      </c>
      <c r="B299" t="s">
        <v>19883</v>
      </c>
      <c r="C299" t="s">
        <v>19358</v>
      </c>
      <c r="D299" t="s">
        <v>19360</v>
      </c>
      <c r="E299" t="s">
        <v>19600</v>
      </c>
      <c r="F299" t="s">
        <v>19884</v>
      </c>
      <c r="G299" t="s">
        <v>2164</v>
      </c>
      <c r="H299" t="s">
        <v>2164</v>
      </c>
      <c r="I299" t="s">
        <v>2164</v>
      </c>
      <c r="J299" t="s">
        <v>2164</v>
      </c>
      <c r="K299" t="s">
        <v>2164</v>
      </c>
      <c r="M299" t="str" cm="1">
        <f t="array" ref="M299">LOOKUP(2,1/(C299:L299&lt;&gt;""),C299:L299)</f>
        <v>Feed Digestibility</v>
      </c>
      <c r="N299" t="s">
        <v>2164</v>
      </c>
      <c r="O299" t="s">
        <v>19885</v>
      </c>
      <c r="P299" t="s">
        <v>2164</v>
      </c>
      <c r="Q299" t="s">
        <v>2164</v>
      </c>
      <c r="R299" t="s">
        <v>2164</v>
      </c>
      <c r="S299" t="s">
        <v>2164</v>
      </c>
      <c r="T299" t="s">
        <v>2164</v>
      </c>
      <c r="U299" t="s">
        <v>2164</v>
      </c>
      <c r="V299" t="s">
        <v>2164</v>
      </c>
      <c r="W299" t="s">
        <v>2164</v>
      </c>
      <c r="X299" t="s">
        <v>19506</v>
      </c>
      <c r="Y299" t="s">
        <v>22</v>
      </c>
      <c r="Z299" t="s">
        <v>2164</v>
      </c>
      <c r="AA299" t="s">
        <v>2164</v>
      </c>
      <c r="AB299" t="s">
        <v>2164</v>
      </c>
      <c r="AC299" t="s">
        <v>2164</v>
      </c>
      <c r="AD299" t="str">
        <f>IFERROR(IF(COUNTIF(C299:L299,"Feed Ingredient")&gt;0,INDEX(ani_diet!V:V,MATCH(M299,ani_diet!F:F,0)),""),"")</f>
        <v/>
      </c>
      <c r="AE299" s="130" t="b">
        <f>IF(IFERROR(IF(MATCH("Feed Ingredient", AOM[[#This Row],[L1]:[L10]],0)&gt;0, TRUE, FALSE), FALSE)=TRUE,IFERROR(VLOOKUP(M299, ani_diet!E:E, 1, FALSE), "No Match"),FALSE)</f>
        <v>0</v>
      </c>
    </row>
    <row r="300" spans="1:31" ht="14.5" x14ac:dyDescent="0.35">
      <c r="A300" t="s">
        <v>2164</v>
      </c>
      <c r="B300" t="s">
        <v>19886</v>
      </c>
      <c r="C300" t="s">
        <v>19358</v>
      </c>
      <c r="D300" t="s">
        <v>19360</v>
      </c>
      <c r="E300" t="s">
        <v>19600</v>
      </c>
      <c r="F300" t="s">
        <v>19884</v>
      </c>
      <c r="G300" t="s">
        <v>19887</v>
      </c>
      <c r="H300" t="s">
        <v>2164</v>
      </c>
      <c r="I300" t="s">
        <v>2164</v>
      </c>
      <c r="J300" t="s">
        <v>2164</v>
      </c>
      <c r="K300" t="s">
        <v>2164</v>
      </c>
      <c r="M300" t="str" cm="1">
        <f t="array" ref="M300">LOOKUP(2,1/(C300:L300&lt;&gt;""),C300:L300)</f>
        <v>Digestibility Measurement Metric</v>
      </c>
      <c r="N300" t="s">
        <v>2164</v>
      </c>
      <c r="O300" t="s">
        <v>2164</v>
      </c>
      <c r="P300" t="s">
        <v>2164</v>
      </c>
      <c r="Q300" t="s">
        <v>2164</v>
      </c>
      <c r="R300" t="s">
        <v>2164</v>
      </c>
      <c r="S300" t="s">
        <v>2164</v>
      </c>
      <c r="T300" t="s">
        <v>2164</v>
      </c>
      <c r="U300" t="s">
        <v>2164</v>
      </c>
      <c r="V300" t="s">
        <v>2164</v>
      </c>
      <c r="W300" t="s">
        <v>2164</v>
      </c>
      <c r="X300" t="s">
        <v>2164</v>
      </c>
      <c r="Y300" t="s">
        <v>22</v>
      </c>
      <c r="Z300" t="s">
        <v>2164</v>
      </c>
      <c r="AA300" t="s">
        <v>2164</v>
      </c>
      <c r="AB300" t="s">
        <v>2164</v>
      </c>
      <c r="AC300" t="s">
        <v>2164</v>
      </c>
      <c r="AD300" t="str">
        <f>IFERROR(IF(COUNTIF(C300:L300,"Feed Ingredient")&gt;0,INDEX(ani_diet!V:V,MATCH(M300,ani_diet!F:F,0)),""),"")</f>
        <v/>
      </c>
      <c r="AE300" s="130" t="b">
        <f>IF(IFERROR(IF(MATCH("Feed Ingredient", AOM[[#This Row],[L1]:[L10]],0)&gt;0, TRUE, FALSE), FALSE)=TRUE,IFERROR(VLOOKUP(M300, ani_diet!E:E, 1, FALSE), "No Match"),FALSE)</f>
        <v>0</v>
      </c>
    </row>
    <row r="301" spans="1:31" ht="14.5" x14ac:dyDescent="0.35">
      <c r="A301" t="s">
        <v>2164</v>
      </c>
      <c r="B301" t="s">
        <v>19888</v>
      </c>
      <c r="C301" t="s">
        <v>19358</v>
      </c>
      <c r="D301" t="s">
        <v>19360</v>
      </c>
      <c r="E301" t="s">
        <v>19600</v>
      </c>
      <c r="F301" t="s">
        <v>19884</v>
      </c>
      <c r="G301" t="s">
        <v>19887</v>
      </c>
      <c r="H301" t="s">
        <v>19889</v>
      </c>
      <c r="I301" t="s">
        <v>2164</v>
      </c>
      <c r="J301" t="s">
        <v>2164</v>
      </c>
      <c r="K301" t="s">
        <v>2164</v>
      </c>
      <c r="M301" t="str" cm="1">
        <f t="array" ref="M301">LOOKUP(2,1/(C301:L301&lt;&gt;""),C301:L301)</f>
        <v>Apparent digestibility coefficient (ADC)</v>
      </c>
      <c r="N301" t="s">
        <v>2164</v>
      </c>
      <c r="O301" t="s">
        <v>19890</v>
      </c>
      <c r="P301" t="s">
        <v>2164</v>
      </c>
      <c r="Q301" t="s">
        <v>2164</v>
      </c>
      <c r="R301" t="s">
        <v>2164</v>
      </c>
      <c r="S301" t="s">
        <v>2164</v>
      </c>
      <c r="T301" t="s">
        <v>2164</v>
      </c>
      <c r="U301" t="s">
        <v>2164</v>
      </c>
      <c r="V301" t="s">
        <v>2164</v>
      </c>
      <c r="W301" t="s">
        <v>2164</v>
      </c>
      <c r="X301" t="s">
        <v>2164</v>
      </c>
      <c r="Y301" t="s">
        <v>22</v>
      </c>
      <c r="Z301" t="s">
        <v>2164</v>
      </c>
      <c r="AA301" t="s">
        <v>2164</v>
      </c>
      <c r="AB301" t="s">
        <v>2164</v>
      </c>
      <c r="AC301" t="s">
        <v>2164</v>
      </c>
      <c r="AD301" t="str">
        <f>IFERROR(IF(COUNTIF(C301:L301,"Feed Ingredient")&gt;0,INDEX(ani_diet!V:V,MATCH(M301,ani_diet!F:F,0)),""),"")</f>
        <v/>
      </c>
      <c r="AE301" s="130" t="b">
        <f>IF(IFERROR(IF(MATCH("Feed Ingredient", AOM[[#This Row],[L1]:[L10]],0)&gt;0, TRUE, FALSE), FALSE)=TRUE,IFERROR(VLOOKUP(M301, ani_diet!E:E, 1, FALSE), "No Match"),FALSE)</f>
        <v>0</v>
      </c>
    </row>
    <row r="302" spans="1:31" ht="14.5" x14ac:dyDescent="0.35">
      <c r="A302" t="s">
        <v>2164</v>
      </c>
      <c r="B302" t="s">
        <v>19891</v>
      </c>
      <c r="C302" t="s">
        <v>19358</v>
      </c>
      <c r="D302" t="s">
        <v>19360</v>
      </c>
      <c r="E302" t="s">
        <v>19600</v>
      </c>
      <c r="F302" t="s">
        <v>19884</v>
      </c>
      <c r="G302" t="s">
        <v>19892</v>
      </c>
      <c r="H302" t="s">
        <v>2164</v>
      </c>
      <c r="I302" t="s">
        <v>2164</v>
      </c>
      <c r="J302" t="s">
        <v>2164</v>
      </c>
      <c r="K302" t="s">
        <v>2164</v>
      </c>
      <c r="M302" t="str" cm="1">
        <f t="array" ref="M302">LOOKUP(2,1/(C302:L302&lt;&gt;""),C302:L302)</f>
        <v>Digestibility Measurement Method</v>
      </c>
      <c r="N302" t="s">
        <v>2164</v>
      </c>
      <c r="O302" t="s">
        <v>19893</v>
      </c>
      <c r="P302" t="s">
        <v>2164</v>
      </c>
      <c r="Q302" t="s">
        <v>2164</v>
      </c>
      <c r="R302" t="s">
        <v>2164</v>
      </c>
      <c r="S302" t="s">
        <v>2164</v>
      </c>
      <c r="T302" t="s">
        <v>2164</v>
      </c>
      <c r="U302" t="s">
        <v>2164</v>
      </c>
      <c r="V302" t="s">
        <v>2164</v>
      </c>
      <c r="W302" t="s">
        <v>2164</v>
      </c>
      <c r="X302" t="s">
        <v>2164</v>
      </c>
      <c r="Y302" t="s">
        <v>22</v>
      </c>
      <c r="Z302" t="s">
        <v>2164</v>
      </c>
      <c r="AA302" t="s">
        <v>2164</v>
      </c>
      <c r="AB302" t="s">
        <v>2164</v>
      </c>
      <c r="AC302" t="s">
        <v>2164</v>
      </c>
      <c r="AD302" t="str">
        <f>IFERROR(IF(COUNTIF(C302:L302,"Feed Ingredient")&gt;0,INDEX(ani_diet!V:V,MATCH(M302,ani_diet!F:F,0)),""),"")</f>
        <v/>
      </c>
      <c r="AE302" s="130" t="b">
        <f>IF(IFERROR(IF(MATCH("Feed Ingredient", AOM[[#This Row],[L1]:[L10]],0)&gt;0, TRUE, FALSE), FALSE)=TRUE,IFERROR(VLOOKUP(M302, ani_diet!E:E, 1, FALSE), "No Match"),FALSE)</f>
        <v>0</v>
      </c>
    </row>
    <row r="303" spans="1:31" ht="14.5" x14ac:dyDescent="0.35">
      <c r="A303" t="s">
        <v>2164</v>
      </c>
      <c r="B303" t="s">
        <v>19894</v>
      </c>
      <c r="C303" t="s">
        <v>19358</v>
      </c>
      <c r="D303" t="s">
        <v>19360</v>
      </c>
      <c r="E303" t="s">
        <v>19600</v>
      </c>
      <c r="F303" t="s">
        <v>19884</v>
      </c>
      <c r="G303" t="s">
        <v>19892</v>
      </c>
      <c r="H303" t="s">
        <v>19895</v>
      </c>
      <c r="I303" t="s">
        <v>2164</v>
      </c>
      <c r="J303" t="s">
        <v>2164</v>
      </c>
      <c r="K303" t="s">
        <v>2164</v>
      </c>
      <c r="M303" t="str" cm="1">
        <f t="array" ref="M303">LOOKUP(2,1/(C303:L303&lt;&gt;""),C303:L303)</f>
        <v>AOAC (1990)</v>
      </c>
      <c r="N303" t="s">
        <v>2164</v>
      </c>
      <c r="O303" t="s">
        <v>19896</v>
      </c>
      <c r="P303" t="s">
        <v>2164</v>
      </c>
      <c r="Q303" t="s">
        <v>2164</v>
      </c>
      <c r="R303" t="s">
        <v>2164</v>
      </c>
      <c r="S303" t="s">
        <v>2164</v>
      </c>
      <c r="T303" t="s">
        <v>2164</v>
      </c>
      <c r="U303" t="s">
        <v>2164</v>
      </c>
      <c r="V303" t="s">
        <v>2164</v>
      </c>
      <c r="W303" t="s">
        <v>2164</v>
      </c>
      <c r="X303" t="s">
        <v>2164</v>
      </c>
      <c r="Y303" t="s">
        <v>22</v>
      </c>
      <c r="Z303" t="s">
        <v>2164</v>
      </c>
      <c r="AA303" t="s">
        <v>2164</v>
      </c>
      <c r="AB303" t="s">
        <v>2164</v>
      </c>
      <c r="AC303" t="s">
        <v>2164</v>
      </c>
      <c r="AD303" t="str">
        <f>IFERROR(IF(COUNTIF(C303:L303,"Feed Ingredient")&gt;0,INDEX(ani_diet!V:V,MATCH(M303,ani_diet!F:F,0)),""),"")</f>
        <v/>
      </c>
      <c r="AE303" s="130" t="b">
        <f>IF(IFERROR(IF(MATCH("Feed Ingredient", AOM[[#This Row],[L1]:[L10]],0)&gt;0, TRUE, FALSE), FALSE)=TRUE,IFERROR(VLOOKUP(M303, ani_diet!E:E, 1, FALSE), "No Match"),FALSE)</f>
        <v>0</v>
      </c>
    </row>
    <row r="304" spans="1:31" ht="14.5" x14ac:dyDescent="0.35">
      <c r="A304" t="s">
        <v>2164</v>
      </c>
      <c r="B304" t="s">
        <v>19897</v>
      </c>
      <c r="C304" t="s">
        <v>19358</v>
      </c>
      <c r="D304" t="s">
        <v>19360</v>
      </c>
      <c r="E304" t="s">
        <v>19600</v>
      </c>
      <c r="F304" t="s">
        <v>19884</v>
      </c>
      <c r="G304" t="s">
        <v>19892</v>
      </c>
      <c r="H304" t="s">
        <v>19898</v>
      </c>
      <c r="I304" t="s">
        <v>19899</v>
      </c>
      <c r="J304" t="s">
        <v>2164</v>
      </c>
      <c r="K304" t="s">
        <v>2164</v>
      </c>
      <c r="M304" t="str" cm="1">
        <f t="array" ref="M304">LOOKUP(2,1/(C304:L304&lt;&gt;""),C304:L304)</f>
        <v>Difference Technique</v>
      </c>
      <c r="N304" t="s">
        <v>2164</v>
      </c>
      <c r="O304" t="s">
        <v>19900</v>
      </c>
      <c r="P304" t="s">
        <v>2164</v>
      </c>
      <c r="Q304" t="s">
        <v>2164</v>
      </c>
      <c r="R304" t="s">
        <v>2164</v>
      </c>
      <c r="S304" t="s">
        <v>2164</v>
      </c>
      <c r="T304" t="s">
        <v>2164</v>
      </c>
      <c r="U304" t="s">
        <v>2164</v>
      </c>
      <c r="V304" t="s">
        <v>2164</v>
      </c>
      <c r="W304" t="s">
        <v>2164</v>
      </c>
      <c r="X304" t="s">
        <v>2164</v>
      </c>
      <c r="Y304" t="s">
        <v>22</v>
      </c>
      <c r="Z304" t="s">
        <v>2164</v>
      </c>
      <c r="AA304" t="s">
        <v>2164</v>
      </c>
      <c r="AB304" t="s">
        <v>2164</v>
      </c>
      <c r="AC304" t="s">
        <v>2164</v>
      </c>
      <c r="AD304" t="str">
        <f>IFERROR(IF(COUNTIF(C304:L304,"Feed Ingredient")&gt;0,INDEX(ani_diet!V:V,MATCH(M304,ani_diet!F:F,0)),""),"")</f>
        <v/>
      </c>
      <c r="AE304" s="130" t="b">
        <f>IF(IFERROR(IF(MATCH("Feed Ingredient", AOM[[#This Row],[L1]:[L10]],0)&gt;0, TRUE, FALSE), FALSE)=TRUE,IFERROR(VLOOKUP(M304, ani_diet!E:E, 1, FALSE), "No Match"),FALSE)</f>
        <v>0</v>
      </c>
    </row>
    <row r="305" spans="1:31" ht="14.5" x14ac:dyDescent="0.35">
      <c r="A305" t="s">
        <v>2164</v>
      </c>
      <c r="B305" t="s">
        <v>19901</v>
      </c>
      <c r="C305" t="s">
        <v>19358</v>
      </c>
      <c r="D305" t="s">
        <v>19360</v>
      </c>
      <c r="E305" t="s">
        <v>19600</v>
      </c>
      <c r="F305" t="s">
        <v>19884</v>
      </c>
      <c r="G305" t="s">
        <v>19892</v>
      </c>
      <c r="H305" t="s">
        <v>7170</v>
      </c>
      <c r="I305" t="s">
        <v>2164</v>
      </c>
      <c r="J305" t="s">
        <v>2164</v>
      </c>
      <c r="K305" t="s">
        <v>2164</v>
      </c>
      <c r="M305" t="str" cm="1">
        <f t="array" ref="M305">LOOKUP(2,1/(C305:L305&lt;&gt;""),C305:L305)</f>
        <v>Estimated</v>
      </c>
      <c r="N305" t="s">
        <v>2164</v>
      </c>
      <c r="O305" t="s">
        <v>19902</v>
      </c>
      <c r="P305" t="s">
        <v>2164</v>
      </c>
      <c r="Q305" t="s">
        <v>2164</v>
      </c>
      <c r="R305" t="s">
        <v>2164</v>
      </c>
      <c r="S305" t="s">
        <v>2164</v>
      </c>
      <c r="T305" t="s">
        <v>2164</v>
      </c>
      <c r="U305" t="s">
        <v>2164</v>
      </c>
      <c r="V305" t="s">
        <v>2164</v>
      </c>
      <c r="W305" t="s">
        <v>2164</v>
      </c>
      <c r="X305" t="s">
        <v>2164</v>
      </c>
      <c r="Y305" t="s">
        <v>22</v>
      </c>
      <c r="Z305" t="s">
        <v>2164</v>
      </c>
      <c r="AA305" t="s">
        <v>2164</v>
      </c>
      <c r="AB305" t="s">
        <v>2164</v>
      </c>
      <c r="AC305" t="s">
        <v>2164</v>
      </c>
      <c r="AD305" t="str">
        <f>IFERROR(IF(COUNTIF(C305:L305,"Feed Ingredient")&gt;0,INDEX(ani_diet!V:V,MATCH(M305,ani_diet!F:F,0)),""),"")</f>
        <v/>
      </c>
      <c r="AE305" s="130" t="b">
        <f>IF(IFERROR(IF(MATCH("Feed Ingredient", AOM[[#This Row],[L1]:[L10]],0)&gt;0, TRUE, FALSE), FALSE)=TRUE,IFERROR(VLOOKUP(M305, ani_diet!E:E, 1, FALSE), "No Match"),FALSE)</f>
        <v>0</v>
      </c>
    </row>
    <row r="306" spans="1:31" ht="14.5" x14ac:dyDescent="0.35">
      <c r="A306" t="s">
        <v>2164</v>
      </c>
      <c r="B306" t="s">
        <v>19903</v>
      </c>
      <c r="C306" t="s">
        <v>19358</v>
      </c>
      <c r="D306" t="s">
        <v>19360</v>
      </c>
      <c r="E306" t="s">
        <v>19600</v>
      </c>
      <c r="F306" t="s">
        <v>19884</v>
      </c>
      <c r="G306" t="s">
        <v>19892</v>
      </c>
      <c r="H306" t="s">
        <v>19904</v>
      </c>
      <c r="I306" t="s">
        <v>2164</v>
      </c>
      <c r="J306" t="s">
        <v>2164</v>
      </c>
      <c r="K306" t="s">
        <v>2164</v>
      </c>
      <c r="M306" t="str" cm="1">
        <f t="array" ref="M306">LOOKUP(2,1/(C306:L306&lt;&gt;""),C306:L306)</f>
        <v>In sacco</v>
      </c>
      <c r="N306" t="s">
        <v>19905</v>
      </c>
      <c r="O306" t="s">
        <v>19906</v>
      </c>
      <c r="P306" t="s">
        <v>2164</v>
      </c>
      <c r="Q306" t="s">
        <v>2164</v>
      </c>
      <c r="R306" t="s">
        <v>2164</v>
      </c>
      <c r="S306" t="s">
        <v>2164</v>
      </c>
      <c r="T306" t="s">
        <v>2164</v>
      </c>
      <c r="U306" t="s">
        <v>2164</v>
      </c>
      <c r="V306" t="s">
        <v>2164</v>
      </c>
      <c r="W306" t="s">
        <v>2164</v>
      </c>
      <c r="X306" t="s">
        <v>2164</v>
      </c>
      <c r="Y306" t="s">
        <v>22</v>
      </c>
      <c r="Z306" t="s">
        <v>2164</v>
      </c>
      <c r="AA306" t="s">
        <v>2164</v>
      </c>
      <c r="AB306" t="s">
        <v>2164</v>
      </c>
      <c r="AC306" t="s">
        <v>2164</v>
      </c>
      <c r="AD306" t="str">
        <f>IFERROR(IF(COUNTIF(C306:L306,"Feed Ingredient")&gt;0,INDEX(ani_diet!V:V,MATCH(M306,ani_diet!F:F,0)),""),"")</f>
        <v/>
      </c>
      <c r="AE306" s="130" t="b">
        <f>IF(IFERROR(IF(MATCH("Feed Ingredient", AOM[[#This Row],[L1]:[L10]],0)&gt;0, TRUE, FALSE), FALSE)=TRUE,IFERROR(VLOOKUP(M306, ani_diet!E:E, 1, FALSE), "No Match"),FALSE)</f>
        <v>0</v>
      </c>
    </row>
    <row r="307" spans="1:31" ht="14.5" x14ac:dyDescent="0.35">
      <c r="A307" t="s">
        <v>2164</v>
      </c>
      <c r="B307" t="s">
        <v>19907</v>
      </c>
      <c r="C307" t="s">
        <v>19358</v>
      </c>
      <c r="D307" t="s">
        <v>19360</v>
      </c>
      <c r="E307" t="s">
        <v>19600</v>
      </c>
      <c r="F307" t="s">
        <v>19884</v>
      </c>
      <c r="G307" t="s">
        <v>19892</v>
      </c>
      <c r="H307" t="s">
        <v>19908</v>
      </c>
      <c r="I307" t="s">
        <v>2164</v>
      </c>
      <c r="J307" t="s">
        <v>2164</v>
      </c>
      <c r="K307" t="s">
        <v>2164</v>
      </c>
      <c r="M307" t="str" cm="1">
        <f t="array" ref="M307">LOOKUP(2,1/(C307:L307&lt;&gt;""),C307:L307)</f>
        <v>In vitro</v>
      </c>
      <c r="N307" t="s">
        <v>2164</v>
      </c>
      <c r="O307" t="s">
        <v>19909</v>
      </c>
      <c r="P307" t="s">
        <v>2164</v>
      </c>
      <c r="Q307" t="s">
        <v>2164</v>
      </c>
      <c r="R307" t="s">
        <v>2164</v>
      </c>
      <c r="S307" t="s">
        <v>2164</v>
      </c>
      <c r="T307" t="s">
        <v>2164</v>
      </c>
      <c r="U307" t="s">
        <v>2164</v>
      </c>
      <c r="V307" t="s">
        <v>2164</v>
      </c>
      <c r="W307" t="s">
        <v>2164</v>
      </c>
      <c r="X307" t="s">
        <v>2164</v>
      </c>
      <c r="Y307" t="s">
        <v>22</v>
      </c>
      <c r="Z307" t="s">
        <v>2164</v>
      </c>
      <c r="AA307" t="s">
        <v>2164</v>
      </c>
      <c r="AB307" t="s">
        <v>2164</v>
      </c>
      <c r="AC307" t="s">
        <v>2164</v>
      </c>
      <c r="AD307" t="str">
        <f>IFERROR(IF(COUNTIF(C307:L307,"Feed Ingredient")&gt;0,INDEX(ani_diet!V:V,MATCH(M307,ani_diet!F:F,0)),""),"")</f>
        <v/>
      </c>
      <c r="AE307" s="130" t="b">
        <f>IF(IFERROR(IF(MATCH("Feed Ingredient", AOM[[#This Row],[L1]:[L10]],0)&gt;0, TRUE, FALSE), FALSE)=TRUE,IFERROR(VLOOKUP(M307, ani_diet!E:E, 1, FALSE), "No Match"),FALSE)</f>
        <v>0</v>
      </c>
    </row>
    <row r="308" spans="1:31" ht="14.5" x14ac:dyDescent="0.35">
      <c r="A308" t="s">
        <v>2164</v>
      </c>
      <c r="B308" t="s">
        <v>19910</v>
      </c>
      <c r="C308" t="s">
        <v>19358</v>
      </c>
      <c r="D308" t="s">
        <v>19360</v>
      </c>
      <c r="E308" t="s">
        <v>19600</v>
      </c>
      <c r="F308" t="s">
        <v>19884</v>
      </c>
      <c r="G308" t="s">
        <v>19892</v>
      </c>
      <c r="H308" t="s">
        <v>19908</v>
      </c>
      <c r="I308" t="s">
        <v>19911</v>
      </c>
      <c r="J308" t="s">
        <v>2164</v>
      </c>
      <c r="K308" t="s">
        <v>2164</v>
      </c>
      <c r="M308" t="str" cm="1">
        <f t="array" ref="M308">LOOKUP(2,1/(C308:L308&lt;&gt;""),C308:L308)</f>
        <v>Tilley &amp; Terry</v>
      </c>
      <c r="N308" t="s">
        <v>2164</v>
      </c>
      <c r="O308" t="s">
        <v>19912</v>
      </c>
      <c r="P308" t="s">
        <v>2164</v>
      </c>
      <c r="Q308" t="s">
        <v>2164</v>
      </c>
      <c r="R308" t="s">
        <v>2164</v>
      </c>
      <c r="S308" t="s">
        <v>2164</v>
      </c>
      <c r="T308" t="s">
        <v>2164</v>
      </c>
      <c r="U308" t="s">
        <v>2164</v>
      </c>
      <c r="V308" t="s">
        <v>2164</v>
      </c>
      <c r="W308" t="s">
        <v>2164</v>
      </c>
      <c r="X308" t="s">
        <v>2164</v>
      </c>
      <c r="Y308" t="s">
        <v>22</v>
      </c>
      <c r="Z308" t="s">
        <v>2164</v>
      </c>
      <c r="AA308" t="s">
        <v>2164</v>
      </c>
      <c r="AB308" t="s">
        <v>2164</v>
      </c>
      <c r="AC308" t="s">
        <v>2164</v>
      </c>
      <c r="AD308" t="str">
        <f>IFERROR(IF(COUNTIF(C308:L308,"Feed Ingredient")&gt;0,INDEX(ani_diet!V:V,MATCH(M308,ani_diet!F:F,0)),""),"")</f>
        <v/>
      </c>
      <c r="AE308" s="130" t="b">
        <f>IF(IFERROR(IF(MATCH("Feed Ingredient", AOM[[#This Row],[L1]:[L10]],0)&gt;0, TRUE, FALSE), FALSE)=TRUE,IFERROR(VLOOKUP(M308, ani_diet!E:E, 1, FALSE), "No Match"),FALSE)</f>
        <v>0</v>
      </c>
    </row>
    <row r="309" spans="1:31" ht="14.5" x14ac:dyDescent="0.35">
      <c r="A309" t="s">
        <v>2164</v>
      </c>
      <c r="B309" t="s">
        <v>19913</v>
      </c>
      <c r="C309" t="s">
        <v>19358</v>
      </c>
      <c r="D309" t="s">
        <v>19360</v>
      </c>
      <c r="E309" t="s">
        <v>19600</v>
      </c>
      <c r="F309" t="s">
        <v>19884</v>
      </c>
      <c r="G309" t="s">
        <v>19892</v>
      </c>
      <c r="H309" t="s">
        <v>19908</v>
      </c>
      <c r="I309" t="s">
        <v>19914</v>
      </c>
      <c r="J309" t="s">
        <v>2164</v>
      </c>
      <c r="K309" t="s">
        <v>2164</v>
      </c>
      <c r="M309" t="str" cm="1">
        <f t="array" ref="M309">LOOKUP(2,1/(C309:L309&lt;&gt;""),C309:L309)</f>
        <v>Dry Matter Disappearance</v>
      </c>
      <c r="N309" t="s">
        <v>2164</v>
      </c>
      <c r="O309" t="s">
        <v>19915</v>
      </c>
      <c r="P309" t="s">
        <v>2164</v>
      </c>
      <c r="Q309" t="s">
        <v>2164</v>
      </c>
      <c r="R309" t="s">
        <v>2164</v>
      </c>
      <c r="S309" t="s">
        <v>2164</v>
      </c>
      <c r="T309" t="s">
        <v>2164</v>
      </c>
      <c r="U309" t="s">
        <v>2164</v>
      </c>
      <c r="V309" t="s">
        <v>2164</v>
      </c>
      <c r="W309" t="s">
        <v>2164</v>
      </c>
      <c r="X309" t="s">
        <v>2164</v>
      </c>
      <c r="Y309" t="s">
        <v>22</v>
      </c>
      <c r="Z309" t="s">
        <v>2164</v>
      </c>
      <c r="AA309" t="s">
        <v>2164</v>
      </c>
      <c r="AB309" t="s">
        <v>2164</v>
      </c>
      <c r="AC309" t="s">
        <v>2164</v>
      </c>
      <c r="AD309" t="str">
        <f>IFERROR(IF(COUNTIF(C309:L309,"Feed Ingredient")&gt;0,INDEX(ani_diet!V:V,MATCH(M309,ani_diet!F:F,0)),""),"")</f>
        <v/>
      </c>
      <c r="AE309" s="130" t="b">
        <f>IF(IFERROR(IF(MATCH("Feed Ingredient", AOM[[#This Row],[L1]:[L10]],0)&gt;0, TRUE, FALSE), FALSE)=TRUE,IFERROR(VLOOKUP(M309, ani_diet!E:E, 1, FALSE), "No Match"),FALSE)</f>
        <v>0</v>
      </c>
    </row>
    <row r="310" spans="1:31" ht="14.5" x14ac:dyDescent="0.35">
      <c r="A310" t="s">
        <v>2164</v>
      </c>
      <c r="B310" t="s">
        <v>19916</v>
      </c>
      <c r="C310" t="s">
        <v>19358</v>
      </c>
      <c r="D310" t="s">
        <v>19360</v>
      </c>
      <c r="E310" t="s">
        <v>19600</v>
      </c>
      <c r="F310" t="s">
        <v>19884</v>
      </c>
      <c r="G310" t="s">
        <v>19892</v>
      </c>
      <c r="H310" t="s">
        <v>19917</v>
      </c>
      <c r="I310" t="s">
        <v>19918</v>
      </c>
      <c r="J310" t="s">
        <v>2164</v>
      </c>
      <c r="K310" t="s">
        <v>2164</v>
      </c>
      <c r="M310" t="str" cm="1">
        <f t="array" ref="M310">LOOKUP(2,1/(C310:L310&lt;&gt;""),C310:L310)</f>
        <v>Gas Production Technique</v>
      </c>
      <c r="N310" t="s">
        <v>2164</v>
      </c>
      <c r="O310" t="s">
        <v>19919</v>
      </c>
      <c r="P310" t="s">
        <v>2164</v>
      </c>
      <c r="Q310" t="s">
        <v>2164</v>
      </c>
      <c r="R310" t="s">
        <v>2164</v>
      </c>
      <c r="S310" t="s">
        <v>2164</v>
      </c>
      <c r="T310" t="s">
        <v>2164</v>
      </c>
      <c r="U310" t="s">
        <v>2164</v>
      </c>
      <c r="V310" t="s">
        <v>2164</v>
      </c>
      <c r="W310" t="s">
        <v>2164</v>
      </c>
      <c r="X310" t="s">
        <v>2164</v>
      </c>
      <c r="Y310" t="s">
        <v>22</v>
      </c>
      <c r="Z310" t="s">
        <v>2164</v>
      </c>
      <c r="AA310" t="s">
        <v>2164</v>
      </c>
      <c r="AB310" t="s">
        <v>2164</v>
      </c>
      <c r="AC310" t="s">
        <v>2164</v>
      </c>
      <c r="AD310" t="str">
        <f>IFERROR(IF(COUNTIF(C310:L310,"Feed Ingredient")&gt;0,INDEX(ani_diet!V:V,MATCH(M310,ani_diet!F:F,0)),""),"")</f>
        <v/>
      </c>
      <c r="AE310" s="130" t="b">
        <f>IF(IFERROR(IF(MATCH("Feed Ingredient", AOM[[#This Row],[L1]:[L10]],0)&gt;0, TRUE, FALSE), FALSE)=TRUE,IFERROR(VLOOKUP(M310, ani_diet!E:E, 1, FALSE), "No Match"),FALSE)</f>
        <v>0</v>
      </c>
    </row>
    <row r="311" spans="1:31" ht="14.5" x14ac:dyDescent="0.35">
      <c r="A311" t="s">
        <v>2164</v>
      </c>
      <c r="B311" t="s">
        <v>19920</v>
      </c>
      <c r="C311" t="s">
        <v>19358</v>
      </c>
      <c r="D311" t="s">
        <v>19360</v>
      </c>
      <c r="E311" t="s">
        <v>19600</v>
      </c>
      <c r="F311" t="s">
        <v>19884</v>
      </c>
      <c r="G311" t="s">
        <v>19892</v>
      </c>
      <c r="H311" t="s">
        <v>19898</v>
      </c>
      <c r="I311" t="s">
        <v>2164</v>
      </c>
      <c r="J311" t="s">
        <v>2164</v>
      </c>
      <c r="K311" t="s">
        <v>2164</v>
      </c>
      <c r="M311" t="str" cm="1">
        <f t="array" ref="M311">LOOKUP(2,1/(C311:L311&lt;&gt;""),C311:L311)</f>
        <v>In vivo</v>
      </c>
      <c r="N311" t="s">
        <v>2164</v>
      </c>
      <c r="O311" t="s">
        <v>19921</v>
      </c>
      <c r="P311" t="s">
        <v>2164</v>
      </c>
      <c r="Q311" t="s">
        <v>2164</v>
      </c>
      <c r="R311" t="s">
        <v>2164</v>
      </c>
      <c r="S311" t="s">
        <v>2164</v>
      </c>
      <c r="T311" t="s">
        <v>2164</v>
      </c>
      <c r="U311" t="s">
        <v>2164</v>
      </c>
      <c r="V311" t="s">
        <v>2164</v>
      </c>
      <c r="W311" t="s">
        <v>2164</v>
      </c>
      <c r="X311" t="s">
        <v>2164</v>
      </c>
      <c r="Y311" t="s">
        <v>22</v>
      </c>
      <c r="Z311" t="s">
        <v>2164</v>
      </c>
      <c r="AA311" t="s">
        <v>2164</v>
      </c>
      <c r="AB311" t="s">
        <v>2164</v>
      </c>
      <c r="AC311" t="s">
        <v>2164</v>
      </c>
      <c r="AD311" t="str">
        <f>IFERROR(IF(COUNTIF(C311:L311,"Feed Ingredient")&gt;0,INDEX(ani_diet!V:V,MATCH(M311,ani_diet!F:F,0)),""),"")</f>
        <v/>
      </c>
      <c r="AE311" s="130" t="b">
        <f>IF(IFERROR(IF(MATCH("Feed Ingredient", AOM[[#This Row],[L1]:[L10]],0)&gt;0, TRUE, FALSE), FALSE)=TRUE,IFERROR(VLOOKUP(M311, ani_diet!E:E, 1, FALSE), "No Match"),FALSE)</f>
        <v>0</v>
      </c>
    </row>
    <row r="312" spans="1:31" ht="14.5" x14ac:dyDescent="0.35">
      <c r="A312" t="s">
        <v>2164</v>
      </c>
      <c r="B312" t="s">
        <v>19922</v>
      </c>
      <c r="C312" t="s">
        <v>19358</v>
      </c>
      <c r="D312" t="s">
        <v>19360</v>
      </c>
      <c r="E312" t="s">
        <v>19600</v>
      </c>
      <c r="F312" t="s">
        <v>19884</v>
      </c>
      <c r="G312" t="s">
        <v>19892</v>
      </c>
      <c r="H312" t="s">
        <v>19898</v>
      </c>
      <c r="I312" t="s">
        <v>19923</v>
      </c>
      <c r="J312" t="s">
        <v>2164</v>
      </c>
      <c r="K312" t="s">
        <v>2164</v>
      </c>
      <c r="M312" t="str" cm="1">
        <f t="array" ref="M312">LOOKUP(2,1/(C312:L312&lt;&gt;""),C312:L312)</f>
        <v>Marker Technique</v>
      </c>
      <c r="N312" t="s">
        <v>2164</v>
      </c>
      <c r="O312" t="s">
        <v>19924</v>
      </c>
      <c r="P312" t="s">
        <v>2164</v>
      </c>
      <c r="Q312" t="s">
        <v>2164</v>
      </c>
      <c r="R312" t="s">
        <v>2164</v>
      </c>
      <c r="S312" t="s">
        <v>2164</v>
      </c>
      <c r="T312" t="s">
        <v>2164</v>
      </c>
      <c r="U312" t="s">
        <v>2164</v>
      </c>
      <c r="V312" t="s">
        <v>2164</v>
      </c>
      <c r="W312" t="s">
        <v>2164</v>
      </c>
      <c r="X312" t="s">
        <v>2164</v>
      </c>
      <c r="Y312" t="s">
        <v>22</v>
      </c>
      <c r="Z312" t="s">
        <v>2164</v>
      </c>
      <c r="AA312" t="s">
        <v>2164</v>
      </c>
      <c r="AB312" t="s">
        <v>2164</v>
      </c>
      <c r="AC312" t="s">
        <v>2164</v>
      </c>
      <c r="AD312" t="str">
        <f>IFERROR(IF(COUNTIF(C312:L312,"Feed Ingredient")&gt;0,INDEX(ani_diet!V:V,MATCH(M312,ani_diet!F:F,0)),""),"")</f>
        <v/>
      </c>
      <c r="AE312" s="130" t="b">
        <f>IF(IFERROR(IF(MATCH("Feed Ingredient", AOM[[#This Row],[L1]:[L10]],0)&gt;0, TRUE, FALSE), FALSE)=TRUE,IFERROR(VLOOKUP(M312, ani_diet!E:E, 1, FALSE), "No Match"),FALSE)</f>
        <v>0</v>
      </c>
    </row>
    <row r="313" spans="1:31" ht="14.5" x14ac:dyDescent="0.35">
      <c r="A313" t="s">
        <v>2164</v>
      </c>
      <c r="B313" t="s">
        <v>19925</v>
      </c>
      <c r="C313" t="s">
        <v>19358</v>
      </c>
      <c r="D313" t="s">
        <v>19360</v>
      </c>
      <c r="E313" t="s">
        <v>19600</v>
      </c>
      <c r="F313" t="s">
        <v>19884</v>
      </c>
      <c r="G313" t="s">
        <v>19892</v>
      </c>
      <c r="H313" t="s">
        <v>19898</v>
      </c>
      <c r="I313" t="s">
        <v>19926</v>
      </c>
      <c r="J313" t="s">
        <v>19927</v>
      </c>
      <c r="K313" t="s">
        <v>2164</v>
      </c>
      <c r="M313" t="str" cm="1">
        <f t="array" ref="M313">LOOKUP(2,1/(C313:L313&lt;&gt;""),C313:L313)</f>
        <v>Total Collection Technique (Apparent)</v>
      </c>
      <c r="N313" t="s">
        <v>2164</v>
      </c>
      <c r="O313" t="s">
        <v>19928</v>
      </c>
      <c r="P313" t="s">
        <v>2164</v>
      </c>
      <c r="Q313" t="s">
        <v>2164</v>
      </c>
      <c r="R313" t="s">
        <v>2164</v>
      </c>
      <c r="S313" t="s">
        <v>2164</v>
      </c>
      <c r="T313" t="s">
        <v>2164</v>
      </c>
      <c r="U313" t="s">
        <v>2164</v>
      </c>
      <c r="V313" t="s">
        <v>2164</v>
      </c>
      <c r="W313" t="s">
        <v>2164</v>
      </c>
      <c r="X313" t="s">
        <v>2164</v>
      </c>
      <c r="Y313" t="s">
        <v>22</v>
      </c>
      <c r="Z313" t="s">
        <v>2164</v>
      </c>
      <c r="AA313" t="s">
        <v>2164</v>
      </c>
      <c r="AB313" t="s">
        <v>2164</v>
      </c>
      <c r="AC313" t="s">
        <v>2164</v>
      </c>
      <c r="AD313" t="str">
        <f>IFERROR(IF(COUNTIF(C313:L313,"Feed Ingredient")&gt;0,INDEX(ani_diet!V:V,MATCH(M313,ani_diet!F:F,0)),""),"")</f>
        <v/>
      </c>
      <c r="AE313" s="130" t="b">
        <f>IF(IFERROR(IF(MATCH("Feed Ingredient", AOM[[#This Row],[L1]:[L10]],0)&gt;0, TRUE, FALSE), FALSE)=TRUE,IFERROR(VLOOKUP(M313, ani_diet!E:E, 1, FALSE), "No Match"),FALSE)</f>
        <v>0</v>
      </c>
    </row>
    <row r="314" spans="1:31" ht="14.5" x14ac:dyDescent="0.35">
      <c r="A314" t="s">
        <v>2164</v>
      </c>
      <c r="B314" t="s">
        <v>19929</v>
      </c>
      <c r="C314" t="s">
        <v>19358</v>
      </c>
      <c r="D314" t="s">
        <v>19360</v>
      </c>
      <c r="E314" t="s">
        <v>19600</v>
      </c>
      <c r="F314" t="s">
        <v>19884</v>
      </c>
      <c r="G314" t="s">
        <v>19892</v>
      </c>
      <c r="H314" t="s">
        <v>19898</v>
      </c>
      <c r="I314" t="s">
        <v>19926</v>
      </c>
      <c r="J314" t="s">
        <v>19930</v>
      </c>
      <c r="K314" t="s">
        <v>2164</v>
      </c>
      <c r="M314" t="str" cm="1">
        <f t="array" ref="M314">LOOKUP(2,1/(C314:L314&lt;&gt;""),C314:L314)</f>
        <v>Total Collection Technique (True)</v>
      </c>
      <c r="N314" t="s">
        <v>2164</v>
      </c>
      <c r="O314" t="s">
        <v>19931</v>
      </c>
      <c r="P314" t="s">
        <v>2164</v>
      </c>
      <c r="Q314" t="s">
        <v>2164</v>
      </c>
      <c r="R314" t="s">
        <v>2164</v>
      </c>
      <c r="S314" t="s">
        <v>2164</v>
      </c>
      <c r="T314" t="s">
        <v>2164</v>
      </c>
      <c r="U314" t="s">
        <v>2164</v>
      </c>
      <c r="V314" t="s">
        <v>2164</v>
      </c>
      <c r="W314" t="s">
        <v>2164</v>
      </c>
      <c r="X314" t="s">
        <v>2164</v>
      </c>
      <c r="Y314" t="s">
        <v>22</v>
      </c>
      <c r="Z314" t="s">
        <v>2164</v>
      </c>
      <c r="AA314" t="s">
        <v>2164</v>
      </c>
      <c r="AB314" t="s">
        <v>2164</v>
      </c>
      <c r="AC314" t="s">
        <v>2164</v>
      </c>
      <c r="AD314" t="str">
        <f>IFERROR(IF(COUNTIF(C314:L314,"Feed Ingredient")&gt;0,INDEX(ani_diet!V:V,MATCH(M314,ani_diet!F:F,0)),""),"")</f>
        <v/>
      </c>
      <c r="AE314" s="130" t="b">
        <f>IF(IFERROR(IF(MATCH("Feed Ingredient", AOM[[#This Row],[L1]:[L10]],0)&gt;0, TRUE, FALSE), FALSE)=TRUE,IFERROR(VLOOKUP(M314, ani_diet!E:E, 1, FALSE), "No Match"),FALSE)</f>
        <v>0</v>
      </c>
    </row>
    <row r="315" spans="1:31" ht="14.5" x14ac:dyDescent="0.35">
      <c r="A315" t="s">
        <v>2164</v>
      </c>
      <c r="B315" t="s">
        <v>19932</v>
      </c>
      <c r="C315" t="s">
        <v>19358</v>
      </c>
      <c r="D315" t="s">
        <v>19360</v>
      </c>
      <c r="E315" t="s">
        <v>19600</v>
      </c>
      <c r="F315" t="s">
        <v>19884</v>
      </c>
      <c r="G315" t="s">
        <v>19892</v>
      </c>
      <c r="H315" t="s">
        <v>19898</v>
      </c>
      <c r="I315" t="s">
        <v>19926</v>
      </c>
      <c r="J315" t="s">
        <v>2164</v>
      </c>
      <c r="K315" t="s">
        <v>2164</v>
      </c>
      <c r="M315" t="str" cm="1">
        <f t="array" ref="M315">LOOKUP(2,1/(C315:L315&lt;&gt;""),C315:L315)</f>
        <v>Total Collection Technique</v>
      </c>
      <c r="N315" t="s">
        <v>2164</v>
      </c>
      <c r="O315" t="s">
        <v>19933</v>
      </c>
      <c r="P315" t="s">
        <v>2164</v>
      </c>
      <c r="Q315" t="s">
        <v>2164</v>
      </c>
      <c r="R315" t="s">
        <v>2164</v>
      </c>
      <c r="S315" t="s">
        <v>2164</v>
      </c>
      <c r="T315" t="s">
        <v>2164</v>
      </c>
      <c r="U315" t="s">
        <v>2164</v>
      </c>
      <c r="V315" t="s">
        <v>2164</v>
      </c>
      <c r="W315" t="s">
        <v>2164</v>
      </c>
      <c r="X315" t="s">
        <v>2164</v>
      </c>
      <c r="Y315" t="s">
        <v>22</v>
      </c>
      <c r="Z315" t="s">
        <v>2164</v>
      </c>
      <c r="AA315" t="s">
        <v>2164</v>
      </c>
      <c r="AB315" t="s">
        <v>2164</v>
      </c>
      <c r="AC315" t="s">
        <v>2164</v>
      </c>
      <c r="AD315" t="str">
        <f>IFERROR(IF(COUNTIF(C315:L315,"Feed Ingredient")&gt;0,INDEX(ani_diet!V:V,MATCH(M315,ani_diet!F:F,0)),""),"")</f>
        <v/>
      </c>
      <c r="AE315" s="130" t="b">
        <f>IF(IFERROR(IF(MATCH("Feed Ingredient", AOM[[#This Row],[L1]:[L10]],0)&gt;0, TRUE, FALSE), FALSE)=TRUE,IFERROR(VLOOKUP(M315, ani_diet!E:E, 1, FALSE), "No Match"),FALSE)</f>
        <v>0</v>
      </c>
    </row>
    <row r="316" spans="1:31" ht="14.5" x14ac:dyDescent="0.35">
      <c r="A316" t="s">
        <v>2164</v>
      </c>
      <c r="B316" t="s">
        <v>19934</v>
      </c>
      <c r="C316" t="s">
        <v>19358</v>
      </c>
      <c r="D316" t="s">
        <v>19360</v>
      </c>
      <c r="E316" t="s">
        <v>19600</v>
      </c>
      <c r="F316" t="s">
        <v>19884</v>
      </c>
      <c r="G316" t="s">
        <v>19892</v>
      </c>
      <c r="H316" t="s">
        <v>19917</v>
      </c>
      <c r="I316" t="s">
        <v>19935</v>
      </c>
      <c r="J316" t="s">
        <v>2164</v>
      </c>
      <c r="K316" t="s">
        <v>2164</v>
      </c>
      <c r="M316" t="str" cm="1">
        <f t="array" ref="M316">LOOKUP(2,1/(C316:L316&lt;&gt;""),C316:L316)</f>
        <v>Van Soest and Robertson (1985)</v>
      </c>
      <c r="N316" t="s">
        <v>19936</v>
      </c>
      <c r="O316" t="s">
        <v>19937</v>
      </c>
      <c r="P316" t="s">
        <v>2164</v>
      </c>
      <c r="Q316" t="s">
        <v>2164</v>
      </c>
      <c r="R316" t="s">
        <v>2164</v>
      </c>
      <c r="S316" t="s">
        <v>2164</v>
      </c>
      <c r="T316" t="s">
        <v>2164</v>
      </c>
      <c r="U316" t="s">
        <v>2164</v>
      </c>
      <c r="V316" t="s">
        <v>2164</v>
      </c>
      <c r="W316" t="s">
        <v>2164</v>
      </c>
      <c r="X316" t="s">
        <v>2164</v>
      </c>
      <c r="Y316" t="s">
        <v>22</v>
      </c>
      <c r="Z316" t="s">
        <v>2164</v>
      </c>
      <c r="AA316" t="s">
        <v>2164</v>
      </c>
      <c r="AB316" t="s">
        <v>2164</v>
      </c>
      <c r="AC316" t="s">
        <v>2164</v>
      </c>
      <c r="AD316" t="str">
        <f>IFERROR(IF(COUNTIF(C316:L316,"Feed Ingredient")&gt;0,INDEX(ani_diet!V:V,MATCH(M316,ani_diet!F:F,0)),""),"")</f>
        <v/>
      </c>
      <c r="AE316" s="130" t="b">
        <f>IF(IFERROR(IF(MATCH("Feed Ingredient", AOM[[#This Row],[L1]:[L10]],0)&gt;0, TRUE, FALSE), FALSE)=TRUE,IFERROR(VLOOKUP(M316, ani_diet!E:E, 1, FALSE), "No Match"),FALSE)</f>
        <v>0</v>
      </c>
    </row>
    <row r="317" spans="1:31" ht="14.5" x14ac:dyDescent="0.35">
      <c r="A317" t="s">
        <v>2164</v>
      </c>
      <c r="B317" t="s">
        <v>19938</v>
      </c>
      <c r="C317" t="s">
        <v>19358</v>
      </c>
      <c r="D317" t="s">
        <v>19360</v>
      </c>
      <c r="E317" t="s">
        <v>19600</v>
      </c>
      <c r="F317" t="s">
        <v>19884</v>
      </c>
      <c r="G317" t="s">
        <v>2520</v>
      </c>
      <c r="H317" t="s">
        <v>2164</v>
      </c>
      <c r="I317" t="s">
        <v>2164</v>
      </c>
      <c r="J317" t="s">
        <v>2164</v>
      </c>
      <c r="K317" t="s">
        <v>2164</v>
      </c>
      <c r="M317" t="str" cm="1">
        <f t="array" ref="M317">LOOKUP(2,1/(C317:L317&lt;&gt;""),C317:L317)</f>
        <v>Digestible Acid Detergent Fibre (ADF)</v>
      </c>
      <c r="N317" t="s">
        <v>2164</v>
      </c>
      <c r="O317" t="s">
        <v>19939</v>
      </c>
      <c r="P317" t="s">
        <v>2164</v>
      </c>
      <c r="Q317" t="s">
        <v>2164</v>
      </c>
      <c r="R317" t="s">
        <v>2164</v>
      </c>
      <c r="S317" t="s">
        <v>2164</v>
      </c>
      <c r="T317" t="s">
        <v>2164</v>
      </c>
      <c r="U317" t="s">
        <v>2164</v>
      </c>
      <c r="V317" t="s">
        <v>2164</v>
      </c>
      <c r="W317" t="s">
        <v>2164</v>
      </c>
      <c r="X317" t="s">
        <v>2519</v>
      </c>
      <c r="Y317" t="s">
        <v>22</v>
      </c>
      <c r="Z317" t="s">
        <v>2164</v>
      </c>
      <c r="AA317" t="s">
        <v>2164</v>
      </c>
      <c r="AB317" t="s">
        <v>2164</v>
      </c>
      <c r="AC317" t="s">
        <v>2164</v>
      </c>
      <c r="AD317" t="str">
        <f>IFERROR(IF(COUNTIF(C317:L317,"Feed Ingredient")&gt;0,INDEX(ani_diet!V:V,MATCH(M317,ani_diet!F:F,0)),""),"")</f>
        <v/>
      </c>
      <c r="AE317" s="130" t="b">
        <f>IF(IFERROR(IF(MATCH("Feed Ingredient", AOM[[#This Row],[L1]:[L10]],0)&gt;0, TRUE, FALSE), FALSE)=TRUE,IFERROR(VLOOKUP(M317, ani_diet!E:E, 1, FALSE), "No Match"),FALSE)</f>
        <v>0</v>
      </c>
    </row>
    <row r="318" spans="1:31" ht="14.5" x14ac:dyDescent="0.35">
      <c r="A318" t="s">
        <v>2164</v>
      </c>
      <c r="B318" t="s">
        <v>19940</v>
      </c>
      <c r="C318" t="s">
        <v>19358</v>
      </c>
      <c r="D318" t="s">
        <v>19360</v>
      </c>
      <c r="E318" t="s">
        <v>19600</v>
      </c>
      <c r="F318" t="s">
        <v>19884</v>
      </c>
      <c r="G318" t="s">
        <v>19941</v>
      </c>
      <c r="H318" t="s">
        <v>2164</v>
      </c>
      <c r="I318" t="s">
        <v>2164</v>
      </c>
      <c r="J318" t="s">
        <v>2164</v>
      </c>
      <c r="K318" t="s">
        <v>2164</v>
      </c>
      <c r="M318" t="str" cm="1">
        <f t="array" ref="M318">LOOKUP(2,1/(C318:L318&lt;&gt;""),C318:L318)</f>
        <v>Digestible  Acid Detergent Lignin (ADL)</v>
      </c>
      <c r="N318" t="s">
        <v>2164</v>
      </c>
      <c r="O318" t="s">
        <v>19942</v>
      </c>
      <c r="P318" t="s">
        <v>2164</v>
      </c>
      <c r="Q318" t="s">
        <v>2164</v>
      </c>
      <c r="R318" t="s">
        <v>2164</v>
      </c>
      <c r="S318" t="s">
        <v>2164</v>
      </c>
      <c r="T318" t="s">
        <v>2164</v>
      </c>
      <c r="U318" t="s">
        <v>2164</v>
      </c>
      <c r="V318" t="s">
        <v>2164</v>
      </c>
      <c r="W318" t="s">
        <v>2164</v>
      </c>
      <c r="X318" t="s">
        <v>2522</v>
      </c>
      <c r="Y318" t="s">
        <v>22</v>
      </c>
      <c r="Z318" t="s">
        <v>2164</v>
      </c>
      <c r="AA318" t="s">
        <v>2164</v>
      </c>
      <c r="AB318" t="s">
        <v>2164</v>
      </c>
      <c r="AC318" t="s">
        <v>2164</v>
      </c>
      <c r="AD318" t="str">
        <f>IFERROR(IF(COUNTIF(C318:L318,"Feed Ingredient")&gt;0,INDEX(ani_diet!V:V,MATCH(M318,ani_diet!F:F,0)),""),"")</f>
        <v/>
      </c>
      <c r="AE318" s="130" t="b">
        <f>IF(IFERROR(IF(MATCH("Feed Ingredient", AOM[[#This Row],[L1]:[L10]],0)&gt;0, TRUE, FALSE), FALSE)=TRUE,IFERROR(VLOOKUP(M318, ani_diet!E:E, 1, FALSE), "No Match"),FALSE)</f>
        <v>0</v>
      </c>
    </row>
    <row r="319" spans="1:31" ht="14.5" x14ac:dyDescent="0.35">
      <c r="A319" t="s">
        <v>2164</v>
      </c>
      <c r="B319" t="s">
        <v>19943</v>
      </c>
      <c r="C319" t="s">
        <v>19358</v>
      </c>
      <c r="D319" t="s">
        <v>19360</v>
      </c>
      <c r="E319" t="s">
        <v>19600</v>
      </c>
      <c r="F319" t="s">
        <v>19884</v>
      </c>
      <c r="G319" t="s">
        <v>2541</v>
      </c>
      <c r="H319" t="s">
        <v>2164</v>
      </c>
      <c r="I319" t="s">
        <v>2164</v>
      </c>
      <c r="J319" t="s">
        <v>2164</v>
      </c>
      <c r="K319" t="s">
        <v>2164</v>
      </c>
      <c r="M319" t="str" cm="1">
        <f t="array" ref="M319">LOOKUP(2,1/(C319:L319&lt;&gt;""),C319:L319)</f>
        <v>Digestible Carbohydrate</v>
      </c>
      <c r="N319" t="s">
        <v>2164</v>
      </c>
      <c r="O319" t="s">
        <v>19944</v>
      </c>
      <c r="P319" t="s">
        <v>2164</v>
      </c>
      <c r="Q319" t="s">
        <v>2164</v>
      </c>
      <c r="R319" t="s">
        <v>2164</v>
      </c>
      <c r="S319" t="s">
        <v>2164</v>
      </c>
      <c r="T319" t="s">
        <v>2164</v>
      </c>
      <c r="U319" t="s">
        <v>2164</v>
      </c>
      <c r="V319" t="s">
        <v>2164</v>
      </c>
      <c r="W319" t="s">
        <v>2164</v>
      </c>
      <c r="X319" t="s">
        <v>2540</v>
      </c>
      <c r="Y319" t="s">
        <v>22</v>
      </c>
      <c r="Z319" t="s">
        <v>2164</v>
      </c>
      <c r="AA319" t="s">
        <v>2164</v>
      </c>
      <c r="AB319" t="s">
        <v>2164</v>
      </c>
      <c r="AC319" t="s">
        <v>2164</v>
      </c>
      <c r="AD319" t="str">
        <f>IFERROR(IF(COUNTIF(C319:L319,"Feed Ingredient")&gt;0,INDEX(ani_diet!V:V,MATCH(M319,ani_diet!F:F,0)),""),"")</f>
        <v/>
      </c>
      <c r="AE319" s="130" t="b">
        <f>IF(IFERROR(IF(MATCH("Feed Ingredient", AOM[[#This Row],[L1]:[L10]],0)&gt;0, TRUE, FALSE), FALSE)=TRUE,IFERROR(VLOOKUP(M319, ani_diet!E:E, 1, FALSE), "No Match"),FALSE)</f>
        <v>0</v>
      </c>
    </row>
    <row r="320" spans="1:31" ht="14.5" x14ac:dyDescent="0.35">
      <c r="A320" t="s">
        <v>2164</v>
      </c>
      <c r="B320" t="s">
        <v>19945</v>
      </c>
      <c r="C320" t="s">
        <v>19358</v>
      </c>
      <c r="D320" t="s">
        <v>19360</v>
      </c>
      <c r="E320" t="s">
        <v>19600</v>
      </c>
      <c r="F320" t="s">
        <v>19884</v>
      </c>
      <c r="G320" t="s">
        <v>2526</v>
      </c>
      <c r="H320" t="s">
        <v>2164</v>
      </c>
      <c r="I320" t="s">
        <v>2164</v>
      </c>
      <c r="J320" t="s">
        <v>2164</v>
      </c>
      <c r="K320" t="s">
        <v>2164</v>
      </c>
      <c r="M320" t="str" cm="1">
        <f t="array" ref="M320">LOOKUP(2,1/(C320:L320&lt;&gt;""),C320:L320)</f>
        <v>Digestible Celluose</v>
      </c>
      <c r="N320" t="s">
        <v>2164</v>
      </c>
      <c r="O320" t="s">
        <v>19946</v>
      </c>
      <c r="P320" t="s">
        <v>2164</v>
      </c>
      <c r="Q320" t="s">
        <v>2164</v>
      </c>
      <c r="R320" t="s">
        <v>2164</v>
      </c>
      <c r="S320" t="s">
        <v>2164</v>
      </c>
      <c r="T320" t="s">
        <v>2164</v>
      </c>
      <c r="U320" t="s">
        <v>2164</v>
      </c>
      <c r="V320" t="s">
        <v>2164</v>
      </c>
      <c r="W320" t="s">
        <v>2164</v>
      </c>
      <c r="X320" t="s">
        <v>2525</v>
      </c>
      <c r="Y320" t="s">
        <v>22</v>
      </c>
      <c r="Z320" t="s">
        <v>2164</v>
      </c>
      <c r="AA320" t="s">
        <v>2164</v>
      </c>
      <c r="AB320" t="s">
        <v>2164</v>
      </c>
      <c r="AC320" t="s">
        <v>2164</v>
      </c>
      <c r="AD320" t="str">
        <f>IFERROR(IF(COUNTIF(C320:L320,"Feed Ingredient")&gt;0,INDEX(ani_diet!V:V,MATCH(M320,ani_diet!F:F,0)),""),"")</f>
        <v/>
      </c>
      <c r="AE320" s="130" t="b">
        <f>IF(IFERROR(IF(MATCH("Feed Ingredient", AOM[[#This Row],[L1]:[L10]],0)&gt;0, TRUE, FALSE), FALSE)=TRUE,IFERROR(VLOOKUP(M320, ani_diet!E:E, 1, FALSE), "No Match"),FALSE)</f>
        <v>0</v>
      </c>
    </row>
    <row r="321" spans="1:31" ht="14.5" x14ac:dyDescent="0.35">
      <c r="A321" t="s">
        <v>2164</v>
      </c>
      <c r="B321" t="s">
        <v>19947</v>
      </c>
      <c r="C321" t="s">
        <v>19358</v>
      </c>
      <c r="D321" t="s">
        <v>19360</v>
      </c>
      <c r="E321" t="s">
        <v>19600</v>
      </c>
      <c r="F321" t="s">
        <v>19884</v>
      </c>
      <c r="G321" t="s">
        <v>2535</v>
      </c>
      <c r="H321" t="s">
        <v>2164</v>
      </c>
      <c r="I321" t="s">
        <v>2164</v>
      </c>
      <c r="J321" t="s">
        <v>2164</v>
      </c>
      <c r="K321" t="s">
        <v>2164</v>
      </c>
      <c r="M321" t="str" cm="1">
        <f t="array" ref="M321">LOOKUP(2,1/(C321:L321&lt;&gt;""),C321:L321)</f>
        <v>Digestible Crude Fat</v>
      </c>
      <c r="N321" t="s">
        <v>19948</v>
      </c>
      <c r="O321" t="s">
        <v>19949</v>
      </c>
      <c r="P321" t="s">
        <v>2164</v>
      </c>
      <c r="Q321" t="s">
        <v>2164</v>
      </c>
      <c r="R321" t="s">
        <v>2164</v>
      </c>
      <c r="S321" t="s">
        <v>2164</v>
      </c>
      <c r="T321" t="s">
        <v>2164</v>
      </c>
      <c r="U321" t="s">
        <v>2164</v>
      </c>
      <c r="V321" t="s">
        <v>2164</v>
      </c>
      <c r="W321" t="s">
        <v>2164</v>
      </c>
      <c r="X321" t="s">
        <v>2534</v>
      </c>
      <c r="Y321" t="s">
        <v>22</v>
      </c>
      <c r="Z321" t="s">
        <v>2164</v>
      </c>
      <c r="AA321" t="s">
        <v>2164</v>
      </c>
      <c r="AB321" t="s">
        <v>2164</v>
      </c>
      <c r="AC321" t="s">
        <v>2164</v>
      </c>
      <c r="AD321" t="str">
        <f>IFERROR(IF(COUNTIF(C321:L321,"Feed Ingredient")&gt;0,INDEX(ani_diet!V:V,MATCH(M321,ani_diet!F:F,0)),""),"")</f>
        <v/>
      </c>
      <c r="AE321" s="130" t="b">
        <f>IF(IFERROR(IF(MATCH("Feed Ingredient", AOM[[#This Row],[L1]:[L10]],0)&gt;0, TRUE, FALSE), FALSE)=TRUE,IFERROR(VLOOKUP(M321, ani_diet!E:E, 1, FALSE), "No Match"),FALSE)</f>
        <v>0</v>
      </c>
    </row>
    <row r="322" spans="1:31" ht="14.5" x14ac:dyDescent="0.35">
      <c r="A322" t="s">
        <v>2164</v>
      </c>
      <c r="B322" t="s">
        <v>19950</v>
      </c>
      <c r="C322" t="s">
        <v>19358</v>
      </c>
      <c r="D322" t="s">
        <v>19360</v>
      </c>
      <c r="E322" t="s">
        <v>19600</v>
      </c>
      <c r="F322" t="s">
        <v>19884</v>
      </c>
      <c r="G322" t="s">
        <v>2511</v>
      </c>
      <c r="H322" t="s">
        <v>2164</v>
      </c>
      <c r="I322" t="s">
        <v>2164</v>
      </c>
      <c r="J322" t="s">
        <v>2164</v>
      </c>
      <c r="K322" t="s">
        <v>2164</v>
      </c>
      <c r="M322" t="str" cm="1">
        <f t="array" ref="M322">LOOKUP(2,1/(C322:L322&lt;&gt;""),C322:L322)</f>
        <v>Digestible Crude Fibre</v>
      </c>
      <c r="N322" t="s">
        <v>2164</v>
      </c>
      <c r="O322" t="s">
        <v>19951</v>
      </c>
      <c r="P322" t="s">
        <v>2164</v>
      </c>
      <c r="Q322" t="s">
        <v>2164</v>
      </c>
      <c r="R322" t="s">
        <v>2164</v>
      </c>
      <c r="S322" t="s">
        <v>2164</v>
      </c>
      <c r="T322" t="s">
        <v>2164</v>
      </c>
      <c r="U322" t="s">
        <v>2164</v>
      </c>
      <c r="V322" t="s">
        <v>2164</v>
      </c>
      <c r="W322" t="s">
        <v>2164</v>
      </c>
      <c r="X322" t="s">
        <v>2510</v>
      </c>
      <c r="Y322" t="s">
        <v>22</v>
      </c>
      <c r="Z322" t="s">
        <v>2164</v>
      </c>
      <c r="AA322" t="s">
        <v>2164</v>
      </c>
      <c r="AB322" t="s">
        <v>2164</v>
      </c>
      <c r="AC322" t="s">
        <v>2164</v>
      </c>
      <c r="AD322" t="str">
        <f>IFERROR(IF(COUNTIF(C322:L322,"Feed Ingredient")&gt;0,INDEX(ani_diet!V:V,MATCH(M322,ani_diet!F:F,0)),""),"")</f>
        <v/>
      </c>
      <c r="AE322" s="130" t="b">
        <f>IF(IFERROR(IF(MATCH("Feed Ingredient", AOM[[#This Row],[L1]:[L10]],0)&gt;0, TRUE, FALSE), FALSE)=TRUE,IFERROR(VLOOKUP(M322, ani_diet!E:E, 1, FALSE), "No Match"),FALSE)</f>
        <v>0</v>
      </c>
    </row>
    <row r="323" spans="1:31" ht="14.5" x14ac:dyDescent="0.35">
      <c r="A323" t="s">
        <v>2164</v>
      </c>
      <c r="B323" t="s">
        <v>19952</v>
      </c>
      <c r="C323" t="s">
        <v>19358</v>
      </c>
      <c r="D323" t="s">
        <v>19360</v>
      </c>
      <c r="E323" t="s">
        <v>19600</v>
      </c>
      <c r="F323" t="s">
        <v>19884</v>
      </c>
      <c r="G323" t="s">
        <v>2505</v>
      </c>
      <c r="H323" t="s">
        <v>2164</v>
      </c>
      <c r="I323" t="s">
        <v>2164</v>
      </c>
      <c r="J323" t="s">
        <v>2164</v>
      </c>
      <c r="K323" t="s">
        <v>2164</v>
      </c>
      <c r="M323" t="str" cm="1">
        <f t="array" ref="M323">LOOKUP(2,1/(C323:L323&lt;&gt;""),C323:L323)</f>
        <v>Digestible Crude Protein</v>
      </c>
      <c r="N323" t="s">
        <v>2164</v>
      </c>
      <c r="O323" t="s">
        <v>19953</v>
      </c>
      <c r="P323" t="s">
        <v>2164</v>
      </c>
      <c r="Q323" t="s">
        <v>2164</v>
      </c>
      <c r="R323" t="s">
        <v>2164</v>
      </c>
      <c r="S323" t="s">
        <v>2164</v>
      </c>
      <c r="T323" t="s">
        <v>2164</v>
      </c>
      <c r="U323" t="s">
        <v>2164</v>
      </c>
      <c r="V323" t="s">
        <v>2164</v>
      </c>
      <c r="W323" t="s">
        <v>2164</v>
      </c>
      <c r="X323" t="s">
        <v>2504</v>
      </c>
      <c r="Y323" t="s">
        <v>22</v>
      </c>
      <c r="Z323" t="s">
        <v>2164</v>
      </c>
      <c r="AA323" t="s">
        <v>2164</v>
      </c>
      <c r="AB323" t="s">
        <v>2164</v>
      </c>
      <c r="AC323" t="s">
        <v>2164</v>
      </c>
      <c r="AD323" t="str">
        <f>IFERROR(IF(COUNTIF(C323:L323,"Feed Ingredient")&gt;0,INDEX(ani_diet!V:V,MATCH(M323,ani_diet!F:F,0)),""),"")</f>
        <v/>
      </c>
      <c r="AE323" s="130" t="b">
        <f>IF(IFERROR(IF(MATCH("Feed Ingredient", AOM[[#This Row],[L1]:[L10]],0)&gt;0, TRUE, FALSE), FALSE)=TRUE,IFERROR(VLOOKUP(M323, ani_diet!E:E, 1, FALSE), "No Match"),FALSE)</f>
        <v>0</v>
      </c>
    </row>
    <row r="324" spans="1:31" ht="14.5" x14ac:dyDescent="0.35">
      <c r="A324" t="s">
        <v>2164</v>
      </c>
      <c r="B324" t="s">
        <v>19954</v>
      </c>
      <c r="C324" t="s">
        <v>19358</v>
      </c>
      <c r="D324" t="s">
        <v>19360</v>
      </c>
      <c r="E324" t="s">
        <v>19600</v>
      </c>
      <c r="F324" t="s">
        <v>19884</v>
      </c>
      <c r="G324" t="s">
        <v>2499</v>
      </c>
      <c r="H324" t="s">
        <v>2164</v>
      </c>
      <c r="I324" t="s">
        <v>2164</v>
      </c>
      <c r="J324" t="s">
        <v>2164</v>
      </c>
      <c r="K324" t="s">
        <v>2164</v>
      </c>
      <c r="M324" t="str" cm="1">
        <f t="array" ref="M324">LOOKUP(2,1/(C324:L324&lt;&gt;""),C324:L324)</f>
        <v>Digestible Dry Matter</v>
      </c>
      <c r="N324" t="s">
        <v>2164</v>
      </c>
      <c r="O324" t="s">
        <v>19955</v>
      </c>
      <c r="P324" t="s">
        <v>2164</v>
      </c>
      <c r="Q324" t="s">
        <v>2164</v>
      </c>
      <c r="R324" t="s">
        <v>2164</v>
      </c>
      <c r="S324" t="s">
        <v>2164</v>
      </c>
      <c r="T324" t="s">
        <v>2164</v>
      </c>
      <c r="U324" t="s">
        <v>2164</v>
      </c>
      <c r="V324" t="s">
        <v>2164</v>
      </c>
      <c r="W324" t="s">
        <v>2164</v>
      </c>
      <c r="X324" t="s">
        <v>2498</v>
      </c>
      <c r="Y324" t="s">
        <v>22</v>
      </c>
      <c r="Z324" t="s">
        <v>2164</v>
      </c>
      <c r="AA324" t="s">
        <v>2164</v>
      </c>
      <c r="AB324" t="s">
        <v>2164</v>
      </c>
      <c r="AC324" t="s">
        <v>2164</v>
      </c>
      <c r="AD324" t="str">
        <f>IFERROR(IF(COUNTIF(C324:L324,"Feed Ingredient")&gt;0,INDEX(ani_diet!V:V,MATCH(M324,ani_diet!F:F,0)),""),"")</f>
        <v/>
      </c>
      <c r="AE324" s="130" t="b">
        <f>IF(IFERROR(IF(MATCH("Feed Ingredient", AOM[[#This Row],[L1]:[L10]],0)&gt;0, TRUE, FALSE), FALSE)=TRUE,IFERROR(VLOOKUP(M324, ani_diet!E:E, 1, FALSE), "No Match"),FALSE)</f>
        <v>0</v>
      </c>
    </row>
    <row r="325" spans="1:31" ht="14.5" x14ac:dyDescent="0.35">
      <c r="A325" t="s">
        <v>2164</v>
      </c>
      <c r="B325" t="s">
        <v>19956</v>
      </c>
      <c r="C325" t="s">
        <v>19358</v>
      </c>
      <c r="D325" t="s">
        <v>19360</v>
      </c>
      <c r="E325" t="s">
        <v>19600</v>
      </c>
      <c r="F325" t="s">
        <v>19884</v>
      </c>
      <c r="G325" t="s">
        <v>2268</v>
      </c>
      <c r="H325" t="s">
        <v>2164</v>
      </c>
      <c r="I325" t="s">
        <v>2164</v>
      </c>
      <c r="J325" t="s">
        <v>2164</v>
      </c>
      <c r="K325" t="s">
        <v>2164</v>
      </c>
      <c r="M325" t="str" cm="1">
        <f t="array" ref="M325">LOOKUP(2,1/(C325:L325&lt;&gt;""),C325:L325)</f>
        <v>Digestible Energy (DE)</v>
      </c>
      <c r="N325" t="s">
        <v>2164</v>
      </c>
      <c r="O325" t="s">
        <v>2269</v>
      </c>
      <c r="P325" t="s">
        <v>2164</v>
      </c>
      <c r="Q325" t="s">
        <v>2164</v>
      </c>
      <c r="R325" t="s">
        <v>19957</v>
      </c>
      <c r="S325" t="s">
        <v>2262</v>
      </c>
      <c r="T325" t="s">
        <v>2164</v>
      </c>
      <c r="U325" t="s">
        <v>2164</v>
      </c>
      <c r="V325" t="s">
        <v>2164</v>
      </c>
      <c r="W325" t="s">
        <v>2164</v>
      </c>
      <c r="X325" t="s">
        <v>2267</v>
      </c>
      <c r="Y325" t="s">
        <v>22</v>
      </c>
      <c r="Z325" t="s">
        <v>2164</v>
      </c>
      <c r="AA325" t="s">
        <v>2164</v>
      </c>
      <c r="AB325" t="s">
        <v>2164</v>
      </c>
      <c r="AC325" t="s">
        <v>2164</v>
      </c>
      <c r="AD325" t="str">
        <f>IFERROR(IF(COUNTIF(C325:L325,"Feed Ingredient")&gt;0,INDEX(ani_diet!V:V,MATCH(M325,ani_diet!F:F,0)),""),"")</f>
        <v/>
      </c>
      <c r="AE325" s="130" t="b">
        <f>IF(IFERROR(IF(MATCH("Feed Ingredient", AOM[[#This Row],[L1]:[L10]],0)&gt;0, TRUE, FALSE), FALSE)=TRUE,IFERROR(VLOOKUP(M325, ani_diet!E:E, 1, FALSE), "No Match"),FALSE)</f>
        <v>0</v>
      </c>
    </row>
    <row r="326" spans="1:31" ht="14.5" x14ac:dyDescent="0.35">
      <c r="A326" t="s">
        <v>2164</v>
      </c>
      <c r="B326" t="s">
        <v>19958</v>
      </c>
      <c r="C326" t="s">
        <v>19358</v>
      </c>
      <c r="D326" t="s">
        <v>19360</v>
      </c>
      <c r="E326" t="s">
        <v>19600</v>
      </c>
      <c r="F326" t="s">
        <v>19884</v>
      </c>
      <c r="G326" t="s">
        <v>2538</v>
      </c>
      <c r="H326" t="s">
        <v>2164</v>
      </c>
      <c r="I326" t="s">
        <v>2164</v>
      </c>
      <c r="J326" t="s">
        <v>2164</v>
      </c>
      <c r="K326" t="s">
        <v>2164</v>
      </c>
      <c r="M326" t="str" cm="1">
        <f t="array" ref="M326">LOOKUP(2,1/(C326:L326&lt;&gt;""),C326:L326)</f>
        <v>Digestible Fat or Lipid</v>
      </c>
      <c r="N326" t="s">
        <v>2164</v>
      </c>
      <c r="O326" t="s">
        <v>19959</v>
      </c>
      <c r="P326" t="s">
        <v>2164</v>
      </c>
      <c r="Q326" t="s">
        <v>2164</v>
      </c>
      <c r="R326" t="s">
        <v>2164</v>
      </c>
      <c r="S326" t="s">
        <v>2164</v>
      </c>
      <c r="T326" t="s">
        <v>2164</v>
      </c>
      <c r="U326" t="s">
        <v>2164</v>
      </c>
      <c r="V326" t="s">
        <v>2164</v>
      </c>
      <c r="W326" t="s">
        <v>2164</v>
      </c>
      <c r="X326" t="s">
        <v>2537</v>
      </c>
      <c r="Y326" t="s">
        <v>22</v>
      </c>
      <c r="Z326" t="s">
        <v>2164</v>
      </c>
      <c r="AA326" t="s">
        <v>2164</v>
      </c>
      <c r="AB326" t="s">
        <v>2164</v>
      </c>
      <c r="AC326" t="s">
        <v>2164</v>
      </c>
      <c r="AD326" t="str">
        <f>IFERROR(IF(COUNTIF(C326:L326,"Feed Ingredient")&gt;0,INDEX(ani_diet!V:V,MATCH(M326,ani_diet!F:F,0)),""),"")</f>
        <v/>
      </c>
      <c r="AE326" s="130" t="b">
        <f>IF(IFERROR(IF(MATCH("Feed Ingredient", AOM[[#This Row],[L1]:[L10]],0)&gt;0, TRUE, FALSE), FALSE)=TRUE,IFERROR(VLOOKUP(M326, ani_diet!E:E, 1, FALSE), "No Match"),FALSE)</f>
        <v>0</v>
      </c>
    </row>
    <row r="327" spans="1:31" ht="14.5" x14ac:dyDescent="0.35">
      <c r="A327" t="s">
        <v>2164</v>
      </c>
      <c r="B327" t="s">
        <v>19960</v>
      </c>
      <c r="C327" t="s">
        <v>19358</v>
      </c>
      <c r="D327" t="s">
        <v>19360</v>
      </c>
      <c r="E327" t="s">
        <v>19600</v>
      </c>
      <c r="F327" t="s">
        <v>19884</v>
      </c>
      <c r="G327" t="s">
        <v>2514</v>
      </c>
      <c r="H327" t="s">
        <v>2164</v>
      </c>
      <c r="I327" t="s">
        <v>2164</v>
      </c>
      <c r="J327" t="s">
        <v>2164</v>
      </c>
      <c r="K327" t="s">
        <v>2164</v>
      </c>
      <c r="M327" t="str" cm="1">
        <f t="array" ref="M327">LOOKUP(2,1/(C327:L327&lt;&gt;""),C327:L327)</f>
        <v>Digestible Fibre</v>
      </c>
      <c r="N327" t="s">
        <v>2164</v>
      </c>
      <c r="O327" t="s">
        <v>19961</v>
      </c>
      <c r="P327" t="s">
        <v>2164</v>
      </c>
      <c r="Q327" t="s">
        <v>2164</v>
      </c>
      <c r="R327" t="s">
        <v>2164</v>
      </c>
      <c r="S327" t="s">
        <v>2164</v>
      </c>
      <c r="T327" t="s">
        <v>2164</v>
      </c>
      <c r="U327" t="s">
        <v>2164</v>
      </c>
      <c r="V327" t="s">
        <v>2164</v>
      </c>
      <c r="W327" t="s">
        <v>2164</v>
      </c>
      <c r="X327" t="s">
        <v>2513</v>
      </c>
      <c r="Y327" t="s">
        <v>22</v>
      </c>
      <c r="Z327" t="s">
        <v>2164</v>
      </c>
      <c r="AA327" t="s">
        <v>2164</v>
      </c>
      <c r="AB327" t="s">
        <v>2164</v>
      </c>
      <c r="AC327" t="s">
        <v>2164</v>
      </c>
      <c r="AD327" t="str">
        <f>IFERROR(IF(COUNTIF(C327:L327,"Feed Ingredient")&gt;0,INDEX(ani_diet!V:V,MATCH(M327,ani_diet!F:F,0)),""),"")</f>
        <v/>
      </c>
      <c r="AE327" s="130" t="b">
        <f>IF(IFERROR(IF(MATCH("Feed Ingredient", AOM[[#This Row],[L1]:[L10]],0)&gt;0, TRUE, FALSE), FALSE)=TRUE,IFERROR(VLOOKUP(M327, ani_diet!E:E, 1, FALSE), "No Match"),FALSE)</f>
        <v>0</v>
      </c>
    </row>
    <row r="328" spans="1:31" ht="14.5" x14ac:dyDescent="0.35">
      <c r="A328" t="s">
        <v>2164</v>
      </c>
      <c r="B328" t="s">
        <v>19962</v>
      </c>
      <c r="C328" t="s">
        <v>19358</v>
      </c>
      <c r="D328" t="s">
        <v>19360</v>
      </c>
      <c r="E328" t="s">
        <v>19600</v>
      </c>
      <c r="F328" t="s">
        <v>19884</v>
      </c>
      <c r="G328" t="s">
        <v>2529</v>
      </c>
      <c r="H328" t="s">
        <v>2164</v>
      </c>
      <c r="I328" t="s">
        <v>2164</v>
      </c>
      <c r="J328" t="s">
        <v>2164</v>
      </c>
      <c r="K328" t="s">
        <v>2164</v>
      </c>
      <c r="M328" t="str" cm="1">
        <f t="array" ref="M328">LOOKUP(2,1/(C328:L328&lt;&gt;""),C328:L328)</f>
        <v>Digestible Hemicellulose</v>
      </c>
      <c r="N328" t="s">
        <v>2164</v>
      </c>
      <c r="O328" t="s">
        <v>19963</v>
      </c>
      <c r="P328" t="s">
        <v>2164</v>
      </c>
      <c r="Q328" t="s">
        <v>2164</v>
      </c>
      <c r="R328" t="s">
        <v>2164</v>
      </c>
      <c r="S328" t="s">
        <v>2164</v>
      </c>
      <c r="T328" t="s">
        <v>2164</v>
      </c>
      <c r="U328" t="s">
        <v>2164</v>
      </c>
      <c r="V328" t="s">
        <v>2164</v>
      </c>
      <c r="W328" t="s">
        <v>2164</v>
      </c>
      <c r="X328" t="s">
        <v>2528</v>
      </c>
      <c r="Y328" t="s">
        <v>22</v>
      </c>
      <c r="Z328" t="s">
        <v>2164</v>
      </c>
      <c r="AA328" t="s">
        <v>2164</v>
      </c>
      <c r="AB328" t="s">
        <v>2164</v>
      </c>
      <c r="AC328" t="s">
        <v>2164</v>
      </c>
      <c r="AD328" t="str">
        <f>IFERROR(IF(COUNTIF(C328:L328,"Feed Ingredient")&gt;0,INDEX(ani_diet!V:V,MATCH(M328,ani_diet!F:F,0)),""),"")</f>
        <v/>
      </c>
      <c r="AE328" s="130" t="b">
        <f>IF(IFERROR(IF(MATCH("Feed Ingredient", AOM[[#This Row],[L1]:[L10]],0)&gt;0, TRUE, FALSE), FALSE)=TRUE,IFERROR(VLOOKUP(M328, ani_diet!E:E, 1, FALSE), "No Match"),FALSE)</f>
        <v>0</v>
      </c>
    </row>
    <row r="329" spans="1:31" ht="14.5" x14ac:dyDescent="0.35">
      <c r="A329" t="s">
        <v>2164</v>
      </c>
      <c r="B329" t="s">
        <v>19964</v>
      </c>
      <c r="C329" t="s">
        <v>19358</v>
      </c>
      <c r="D329" t="s">
        <v>19360</v>
      </c>
      <c r="E329" t="s">
        <v>19600</v>
      </c>
      <c r="F329" t="s">
        <v>19884</v>
      </c>
      <c r="G329" t="s">
        <v>2532</v>
      </c>
      <c r="H329" t="s">
        <v>2164</v>
      </c>
      <c r="I329" t="s">
        <v>2164</v>
      </c>
      <c r="J329" t="s">
        <v>2164</v>
      </c>
      <c r="K329" t="s">
        <v>2164</v>
      </c>
      <c r="M329" t="str" cm="1">
        <f t="array" ref="M329">LOOKUP(2,1/(C329:L329&lt;&gt;""),C329:L329)</f>
        <v>Digestible Lignin</v>
      </c>
      <c r="N329" t="s">
        <v>2164</v>
      </c>
      <c r="O329" t="s">
        <v>19965</v>
      </c>
      <c r="P329" t="s">
        <v>2164</v>
      </c>
      <c r="Q329" t="s">
        <v>2164</v>
      </c>
      <c r="R329" t="s">
        <v>2164</v>
      </c>
      <c r="S329" t="s">
        <v>2164</v>
      </c>
      <c r="T329" t="s">
        <v>2164</v>
      </c>
      <c r="U329" t="s">
        <v>2164</v>
      </c>
      <c r="V329" t="s">
        <v>2164</v>
      </c>
      <c r="W329" t="s">
        <v>2164</v>
      </c>
      <c r="X329" t="s">
        <v>2531</v>
      </c>
      <c r="Y329" t="s">
        <v>22</v>
      </c>
      <c r="Z329" t="s">
        <v>2164</v>
      </c>
      <c r="AA329" t="s">
        <v>2164</v>
      </c>
      <c r="AB329" t="s">
        <v>2164</v>
      </c>
      <c r="AC329" t="s">
        <v>2164</v>
      </c>
      <c r="AD329" t="str">
        <f>IFERROR(IF(COUNTIF(C329:L329,"Feed Ingredient")&gt;0,INDEX(ani_diet!V:V,MATCH(M329,ani_diet!F:F,0)),""),"")</f>
        <v/>
      </c>
      <c r="AE329" s="130" t="b">
        <f>IF(IFERROR(IF(MATCH("Feed Ingredient", AOM[[#This Row],[L1]:[L10]],0)&gt;0, TRUE, FALSE), FALSE)=TRUE,IFERROR(VLOOKUP(M329, ani_diet!E:E, 1, FALSE), "No Match"),FALSE)</f>
        <v>0</v>
      </c>
    </row>
    <row r="330" spans="1:31" ht="14.5" x14ac:dyDescent="0.35">
      <c r="A330" t="s">
        <v>2164</v>
      </c>
      <c r="B330" t="s">
        <v>19966</v>
      </c>
      <c r="C330" t="s">
        <v>19358</v>
      </c>
      <c r="D330" t="s">
        <v>19360</v>
      </c>
      <c r="E330" t="s">
        <v>19600</v>
      </c>
      <c r="F330" t="s">
        <v>19884</v>
      </c>
      <c r="G330" t="s">
        <v>2517</v>
      </c>
      <c r="H330" t="s">
        <v>2164</v>
      </c>
      <c r="I330" t="s">
        <v>2164</v>
      </c>
      <c r="J330" t="s">
        <v>2164</v>
      </c>
      <c r="K330" t="s">
        <v>2164</v>
      </c>
      <c r="M330" t="str" cm="1">
        <f t="array" ref="M330">LOOKUP(2,1/(C330:L330&lt;&gt;""),C330:L330)</f>
        <v>Digestible Neutral Detergent Fibre (NDF)</v>
      </c>
      <c r="N330" t="s">
        <v>2164</v>
      </c>
      <c r="O330" t="s">
        <v>19967</v>
      </c>
      <c r="P330" t="s">
        <v>2164</v>
      </c>
      <c r="Q330" t="s">
        <v>2164</v>
      </c>
      <c r="R330" t="s">
        <v>2164</v>
      </c>
      <c r="S330" t="s">
        <v>2164</v>
      </c>
      <c r="T330" t="s">
        <v>2164</v>
      </c>
      <c r="U330" t="s">
        <v>2164</v>
      </c>
      <c r="V330" t="s">
        <v>2164</v>
      </c>
      <c r="W330" t="s">
        <v>2164</v>
      </c>
      <c r="X330" t="s">
        <v>2516</v>
      </c>
      <c r="Y330" t="s">
        <v>22</v>
      </c>
      <c r="Z330" t="s">
        <v>2164</v>
      </c>
      <c r="AA330" t="s">
        <v>2164</v>
      </c>
      <c r="AB330" t="s">
        <v>2164</v>
      </c>
      <c r="AC330" t="s">
        <v>2164</v>
      </c>
      <c r="AD330" t="str">
        <f>IFERROR(IF(COUNTIF(C330:L330,"Feed Ingredient")&gt;0,INDEX(ani_diet!V:V,MATCH(M330,ani_diet!F:F,0)),""),"")</f>
        <v/>
      </c>
      <c r="AE330" s="130" t="b">
        <f>IF(IFERROR(IF(MATCH("Feed Ingredient", AOM[[#This Row],[L1]:[L10]],0)&gt;0, TRUE, FALSE), FALSE)=TRUE,IFERROR(VLOOKUP(M330, ani_diet!E:E, 1, FALSE), "No Match"),FALSE)</f>
        <v>0</v>
      </c>
    </row>
    <row r="331" spans="1:31" ht="14.5" x14ac:dyDescent="0.35">
      <c r="A331" t="s">
        <v>2164</v>
      </c>
      <c r="B331" t="s">
        <v>19968</v>
      </c>
      <c r="C331" t="s">
        <v>19358</v>
      </c>
      <c r="D331" t="s">
        <v>19360</v>
      </c>
      <c r="E331" t="s">
        <v>19600</v>
      </c>
      <c r="F331" t="s">
        <v>19884</v>
      </c>
      <c r="G331" t="s">
        <v>2544</v>
      </c>
      <c r="H331" t="s">
        <v>2164</v>
      </c>
      <c r="I331" t="s">
        <v>2164</v>
      </c>
      <c r="J331" t="s">
        <v>2164</v>
      </c>
      <c r="K331" t="s">
        <v>2164</v>
      </c>
      <c r="M331" t="str" cm="1">
        <f t="array" ref="M331">LOOKUP(2,1/(C331:L331&lt;&gt;""),C331:L331)</f>
        <v>Digestible Nitrogen</v>
      </c>
      <c r="N331" t="s">
        <v>2164</v>
      </c>
      <c r="O331" t="s">
        <v>19969</v>
      </c>
      <c r="P331" t="s">
        <v>2164</v>
      </c>
      <c r="Q331" t="s">
        <v>2164</v>
      </c>
      <c r="R331" t="s">
        <v>2164</v>
      </c>
      <c r="S331" t="s">
        <v>2164</v>
      </c>
      <c r="T331" t="s">
        <v>2164</v>
      </c>
      <c r="U331" t="s">
        <v>2164</v>
      </c>
      <c r="V331" t="s">
        <v>2164</v>
      </c>
      <c r="W331" t="s">
        <v>2164</v>
      </c>
      <c r="X331" t="s">
        <v>2543</v>
      </c>
      <c r="Y331" t="s">
        <v>22</v>
      </c>
      <c r="Z331" t="s">
        <v>2164</v>
      </c>
      <c r="AA331" t="s">
        <v>2164</v>
      </c>
      <c r="AB331" t="s">
        <v>2164</v>
      </c>
      <c r="AC331" t="s">
        <v>2164</v>
      </c>
      <c r="AD331" t="str">
        <f>IFERROR(IF(COUNTIF(C331:L331,"Feed Ingredient")&gt;0,INDEX(ani_diet!V:V,MATCH(M331,ani_diet!F:F,0)),""),"")</f>
        <v/>
      </c>
      <c r="AE331" s="130" t="b">
        <f>IF(IFERROR(IF(MATCH("Feed Ingredient", AOM[[#This Row],[L1]:[L10]],0)&gt;0, TRUE, FALSE), FALSE)=TRUE,IFERROR(VLOOKUP(M331, ani_diet!E:E, 1, FALSE), "No Match"),FALSE)</f>
        <v>0</v>
      </c>
    </row>
    <row r="332" spans="1:31" ht="14.5" x14ac:dyDescent="0.35">
      <c r="A332" t="s">
        <v>2164</v>
      </c>
      <c r="B332" t="s">
        <v>19970</v>
      </c>
      <c r="C332" t="s">
        <v>19358</v>
      </c>
      <c r="D332" t="s">
        <v>19360</v>
      </c>
      <c r="E332" t="s">
        <v>19600</v>
      </c>
      <c r="F332" t="s">
        <v>19884</v>
      </c>
      <c r="G332" t="s">
        <v>2502</v>
      </c>
      <c r="H332" t="s">
        <v>2164</v>
      </c>
      <c r="I332" t="s">
        <v>2164</v>
      </c>
      <c r="J332" t="s">
        <v>2164</v>
      </c>
      <c r="K332" t="s">
        <v>2164</v>
      </c>
      <c r="M332" t="str" cm="1">
        <f t="array" ref="M332">LOOKUP(2,1/(C332:L332&lt;&gt;""),C332:L332)</f>
        <v>Digestible Organic Matter</v>
      </c>
      <c r="N332" t="s">
        <v>2164</v>
      </c>
      <c r="O332" t="s">
        <v>19971</v>
      </c>
      <c r="P332" t="s">
        <v>2164</v>
      </c>
      <c r="Q332" t="s">
        <v>2164</v>
      </c>
      <c r="R332" t="s">
        <v>2164</v>
      </c>
      <c r="S332" t="s">
        <v>2164</v>
      </c>
      <c r="T332" t="s">
        <v>2164</v>
      </c>
      <c r="U332" t="s">
        <v>2164</v>
      </c>
      <c r="V332" t="s">
        <v>2164</v>
      </c>
      <c r="W332" t="s">
        <v>2164</v>
      </c>
      <c r="X332" t="s">
        <v>2501</v>
      </c>
      <c r="Y332" t="s">
        <v>22</v>
      </c>
      <c r="Z332" t="s">
        <v>2164</v>
      </c>
      <c r="AA332" t="s">
        <v>2164</v>
      </c>
      <c r="AB332" t="s">
        <v>2164</v>
      </c>
      <c r="AC332" t="s">
        <v>2164</v>
      </c>
      <c r="AD332" t="str">
        <f>IFERROR(IF(COUNTIF(C332:L332,"Feed Ingredient")&gt;0,INDEX(ani_diet!V:V,MATCH(M332,ani_diet!F:F,0)),""),"")</f>
        <v/>
      </c>
      <c r="AE332" s="130" t="b">
        <f>IF(IFERROR(IF(MATCH("Feed Ingredient", AOM[[#This Row],[L1]:[L10]],0)&gt;0, TRUE, FALSE), FALSE)=TRUE,IFERROR(VLOOKUP(M332, ani_diet!E:E, 1, FALSE), "No Match"),FALSE)</f>
        <v>0</v>
      </c>
    </row>
    <row r="333" spans="1:31" ht="14.5" x14ac:dyDescent="0.35">
      <c r="A333" t="s">
        <v>2164</v>
      </c>
      <c r="B333" t="s">
        <v>19972</v>
      </c>
      <c r="C333" t="s">
        <v>19358</v>
      </c>
      <c r="D333" t="s">
        <v>19360</v>
      </c>
      <c r="E333" t="s">
        <v>19600</v>
      </c>
      <c r="F333" t="s">
        <v>19884</v>
      </c>
      <c r="G333" t="s">
        <v>2508</v>
      </c>
      <c r="H333" t="s">
        <v>2164</v>
      </c>
      <c r="I333" t="s">
        <v>2164</v>
      </c>
      <c r="J333" t="s">
        <v>2164</v>
      </c>
      <c r="K333" t="s">
        <v>2164</v>
      </c>
      <c r="M333" t="str" cm="1">
        <f t="array" ref="M333">LOOKUP(2,1/(C333:L333&lt;&gt;""),C333:L333)</f>
        <v>Digestible Protein</v>
      </c>
      <c r="N333" t="s">
        <v>2164</v>
      </c>
      <c r="O333" t="s">
        <v>19973</v>
      </c>
      <c r="P333" t="s">
        <v>2164</v>
      </c>
      <c r="Q333" t="s">
        <v>2164</v>
      </c>
      <c r="R333" t="s">
        <v>2164</v>
      </c>
      <c r="S333" t="s">
        <v>2164</v>
      </c>
      <c r="T333" t="s">
        <v>2164</v>
      </c>
      <c r="U333" t="s">
        <v>2164</v>
      </c>
      <c r="V333" t="s">
        <v>2164</v>
      </c>
      <c r="W333" t="s">
        <v>2164</v>
      </c>
      <c r="X333" t="s">
        <v>2507</v>
      </c>
      <c r="Y333" t="s">
        <v>22</v>
      </c>
      <c r="Z333" t="s">
        <v>2164</v>
      </c>
      <c r="AA333" t="s">
        <v>2164</v>
      </c>
      <c r="AB333" t="s">
        <v>2164</v>
      </c>
      <c r="AC333" t="s">
        <v>2164</v>
      </c>
      <c r="AD333" t="str">
        <f>IFERROR(IF(COUNTIF(C333:L333,"Feed Ingredient")&gt;0,INDEX(ani_diet!V:V,MATCH(M333,ani_diet!F:F,0)),""),"")</f>
        <v/>
      </c>
      <c r="AE333" s="130" t="b">
        <f>IF(IFERROR(IF(MATCH("Feed Ingredient", AOM[[#This Row],[L1]:[L10]],0)&gt;0, TRUE, FALSE), FALSE)=TRUE,IFERROR(VLOOKUP(M333, ani_diet!E:E, 1, FALSE), "No Match"),FALSE)</f>
        <v>0</v>
      </c>
    </row>
    <row r="334" spans="1:31" ht="14.5" x14ac:dyDescent="0.35">
      <c r="A334" t="s">
        <v>2164</v>
      </c>
      <c r="B334" t="s">
        <v>19974</v>
      </c>
      <c r="C334" t="s">
        <v>19358</v>
      </c>
      <c r="D334" t="s">
        <v>19360</v>
      </c>
      <c r="E334" t="s">
        <v>19600</v>
      </c>
      <c r="F334" t="s">
        <v>19884</v>
      </c>
      <c r="G334" t="s">
        <v>19975</v>
      </c>
      <c r="H334" t="s">
        <v>2164</v>
      </c>
      <c r="I334" t="s">
        <v>2164</v>
      </c>
      <c r="J334" t="s">
        <v>2164</v>
      </c>
      <c r="K334" t="s">
        <v>2164</v>
      </c>
      <c r="M334" t="str" cm="1">
        <f t="array" ref="M334">LOOKUP(2,1/(C334:L334&lt;&gt;""),C334:L334)</f>
        <v>Digestible Ether Extract (EE)</v>
      </c>
      <c r="N334" t="s">
        <v>2164</v>
      </c>
      <c r="O334" t="s">
        <v>19976</v>
      </c>
      <c r="P334" t="s">
        <v>2164</v>
      </c>
      <c r="Q334" t="s">
        <v>2164</v>
      </c>
      <c r="R334" t="s">
        <v>2164</v>
      </c>
      <c r="S334" t="s">
        <v>2164</v>
      </c>
      <c r="T334" t="s">
        <v>2164</v>
      </c>
      <c r="U334" t="s">
        <v>2164</v>
      </c>
      <c r="V334" t="s">
        <v>2164</v>
      </c>
      <c r="W334" t="s">
        <v>2164</v>
      </c>
      <c r="X334" t="s">
        <v>10809</v>
      </c>
      <c r="Y334" t="s">
        <v>22</v>
      </c>
      <c r="Z334" t="s">
        <v>2164</v>
      </c>
      <c r="AA334" t="s">
        <v>2164</v>
      </c>
      <c r="AB334" t="s">
        <v>2164</v>
      </c>
      <c r="AC334" t="s">
        <v>2164</v>
      </c>
      <c r="AD334" t="str">
        <f>IFERROR(IF(COUNTIF(C334:L334,"Feed Ingredient")&gt;0,INDEX(ani_diet!V:V,MATCH(M334,ani_diet!F:F,0)),""),"")</f>
        <v/>
      </c>
      <c r="AE334" s="130" t="b">
        <f>IF(IFERROR(IF(MATCH("Feed Ingredient", AOM[[#This Row],[L1]:[L10]],0)&gt;0, TRUE, FALSE), FALSE)=TRUE,IFERROR(VLOOKUP(M334, ani_diet!E:E, 1, FALSE), "No Match"),FALSE)</f>
        <v>0</v>
      </c>
    </row>
    <row r="335" spans="1:31" ht="14.5" x14ac:dyDescent="0.35">
      <c r="A335" t="s">
        <v>2164</v>
      </c>
      <c r="B335" t="s">
        <v>19977</v>
      </c>
      <c r="C335" t="s">
        <v>19358</v>
      </c>
      <c r="D335" t="s">
        <v>19360</v>
      </c>
      <c r="E335" t="s">
        <v>19600</v>
      </c>
      <c r="F335" t="s">
        <v>19884</v>
      </c>
      <c r="G335" t="s">
        <v>19978</v>
      </c>
      <c r="H335" t="s">
        <v>2164</v>
      </c>
      <c r="I335" t="s">
        <v>2164</v>
      </c>
      <c r="J335" t="s">
        <v>2164</v>
      </c>
      <c r="K335" t="s">
        <v>2164</v>
      </c>
      <c r="M335" t="str" cm="1">
        <f t="array" ref="M335">LOOKUP(2,1/(C335:L335&lt;&gt;""),C335:L335)</f>
        <v>Digestible Nitrogen Free Extracts (NFE)</v>
      </c>
      <c r="N335" t="s">
        <v>2164</v>
      </c>
      <c r="O335" t="s">
        <v>19979</v>
      </c>
      <c r="P335" t="s">
        <v>2164</v>
      </c>
      <c r="Q335" t="s">
        <v>2164</v>
      </c>
      <c r="R335" t="s">
        <v>2164</v>
      </c>
      <c r="S335" t="s">
        <v>2164</v>
      </c>
      <c r="T335" t="s">
        <v>2164</v>
      </c>
      <c r="U335" t="s">
        <v>2164</v>
      </c>
      <c r="V335" t="s">
        <v>2164</v>
      </c>
      <c r="W335" t="s">
        <v>2164</v>
      </c>
      <c r="X335" t="s">
        <v>10809</v>
      </c>
      <c r="Y335" t="s">
        <v>22</v>
      </c>
      <c r="Z335" t="s">
        <v>2164</v>
      </c>
      <c r="AA335" t="s">
        <v>2164</v>
      </c>
      <c r="AB335" t="s">
        <v>2164</v>
      </c>
      <c r="AC335" t="s">
        <v>2164</v>
      </c>
      <c r="AD335" t="str">
        <f>IFERROR(IF(COUNTIF(C335:L335,"Feed Ingredient")&gt;0,INDEX(ani_diet!V:V,MATCH(M335,ani_diet!F:F,0)),""),"")</f>
        <v/>
      </c>
      <c r="AE335" s="130" t="b">
        <f>IF(IFERROR(IF(MATCH("Feed Ingredient", AOM[[#This Row],[L1]:[L10]],0)&gt;0, TRUE, FALSE), FALSE)=TRUE,IFERROR(VLOOKUP(M335, ani_diet!E:E, 1, FALSE), "No Match"),FALSE)</f>
        <v>0</v>
      </c>
    </row>
    <row r="336" spans="1:31" ht="14.5" x14ac:dyDescent="0.35">
      <c r="A336" t="s">
        <v>2164</v>
      </c>
      <c r="B336" t="s">
        <v>19980</v>
      </c>
      <c r="C336" t="s">
        <v>19358</v>
      </c>
      <c r="D336" t="s">
        <v>19360</v>
      </c>
      <c r="E336" t="s">
        <v>19600</v>
      </c>
      <c r="F336" t="s">
        <v>19884</v>
      </c>
      <c r="G336" t="s">
        <v>2164</v>
      </c>
      <c r="H336" t="s">
        <v>2164</v>
      </c>
      <c r="I336" t="s">
        <v>2164</v>
      </c>
      <c r="J336" t="s">
        <v>2164</v>
      </c>
      <c r="K336" t="s">
        <v>2164</v>
      </c>
      <c r="M336" t="str" cm="1">
        <f t="array" ref="M336">LOOKUP(2,1/(C336:L336&lt;&gt;""),C336:L336)</f>
        <v>Feed Digestibility</v>
      </c>
      <c r="N336" t="s">
        <v>2164</v>
      </c>
      <c r="O336" t="s">
        <v>19981</v>
      </c>
      <c r="P336" t="s">
        <v>2164</v>
      </c>
      <c r="Q336" t="s">
        <v>2164</v>
      </c>
      <c r="R336" t="s">
        <v>2164</v>
      </c>
      <c r="S336" t="s">
        <v>2164</v>
      </c>
      <c r="T336" t="s">
        <v>2164</v>
      </c>
      <c r="U336" t="s">
        <v>2164</v>
      </c>
      <c r="V336" t="s">
        <v>2164</v>
      </c>
      <c r="W336" t="s">
        <v>2164</v>
      </c>
      <c r="X336" t="s">
        <v>10809</v>
      </c>
      <c r="Y336" t="s">
        <v>22</v>
      </c>
      <c r="Z336" t="s">
        <v>2164</v>
      </c>
      <c r="AA336" t="s">
        <v>2164</v>
      </c>
      <c r="AB336" t="s">
        <v>2164</v>
      </c>
      <c r="AC336" t="s">
        <v>2164</v>
      </c>
      <c r="AD336" t="str">
        <f>IFERROR(IF(COUNTIF(C336:L336,"Feed Ingredient")&gt;0,INDEX(ani_diet!V:V,MATCH(M336,ani_diet!F:F,0)),""),"")</f>
        <v/>
      </c>
      <c r="AE336" s="130" t="b">
        <f>IF(IFERROR(IF(MATCH("Feed Ingredient", AOM[[#This Row],[L1]:[L10]],0)&gt;0, TRUE, FALSE), FALSE)=TRUE,IFERROR(VLOOKUP(M336, ani_diet!E:E, 1, FALSE), "No Match"),FALSE)</f>
        <v>0</v>
      </c>
    </row>
    <row r="337" spans="1:31" ht="14.5" x14ac:dyDescent="0.35">
      <c r="A337" t="s">
        <v>2164</v>
      </c>
      <c r="B337" t="s">
        <v>19982</v>
      </c>
      <c r="C337" t="s">
        <v>19358</v>
      </c>
      <c r="D337" t="s">
        <v>19360</v>
      </c>
      <c r="E337" t="s">
        <v>19600</v>
      </c>
      <c r="F337" t="s">
        <v>19983</v>
      </c>
      <c r="G337" t="s">
        <v>2164</v>
      </c>
      <c r="H337" t="s">
        <v>2164</v>
      </c>
      <c r="I337" t="s">
        <v>2164</v>
      </c>
      <c r="J337" t="s">
        <v>2164</v>
      </c>
      <c r="K337" t="s">
        <v>2164</v>
      </c>
      <c r="M337" t="str" cm="1">
        <f t="array" ref="M337">LOOKUP(2,1/(C337:L337&lt;&gt;""),C337:L337)</f>
        <v>Feed pH</v>
      </c>
      <c r="N337" t="s">
        <v>2164</v>
      </c>
      <c r="O337" t="s">
        <v>19984</v>
      </c>
      <c r="P337" t="s">
        <v>2164</v>
      </c>
      <c r="Q337" t="s">
        <v>2164</v>
      </c>
      <c r="R337" t="s">
        <v>19985</v>
      </c>
      <c r="S337" t="s">
        <v>2164</v>
      </c>
      <c r="T337" t="s">
        <v>2164</v>
      </c>
      <c r="U337" t="s">
        <v>2164</v>
      </c>
      <c r="V337" t="s">
        <v>2164</v>
      </c>
      <c r="W337" t="s">
        <v>2164</v>
      </c>
      <c r="X337" t="s">
        <v>10809</v>
      </c>
      <c r="Y337" t="s">
        <v>22</v>
      </c>
      <c r="Z337" t="s">
        <v>2164</v>
      </c>
      <c r="AA337" t="s">
        <v>2164</v>
      </c>
      <c r="AB337" t="s">
        <v>2164</v>
      </c>
      <c r="AC337" t="s">
        <v>2164</v>
      </c>
      <c r="AD337" t="str">
        <f>IFERROR(IF(COUNTIF(C337:L337,"Feed Ingredient")&gt;0,INDEX(ani_diet!V:V,MATCH(M337,ani_diet!F:F,0)),""),"")</f>
        <v/>
      </c>
      <c r="AE337" s="130" t="b">
        <f>IF(IFERROR(IF(MATCH("Feed Ingredient", AOM[[#This Row],[L1]:[L10]],0)&gt;0, TRUE, FALSE), FALSE)=TRUE,IFERROR(VLOOKUP(M337, ani_diet!E:E, 1, FALSE), "No Match"),FALSE)</f>
        <v>0</v>
      </c>
    </row>
    <row r="338" spans="1:31" ht="14.5" x14ac:dyDescent="0.35">
      <c r="A338" t="s">
        <v>2164</v>
      </c>
      <c r="B338" t="s">
        <v>19986</v>
      </c>
      <c r="C338" t="s">
        <v>19358</v>
      </c>
      <c r="D338" t="s">
        <v>19360</v>
      </c>
      <c r="E338" t="s">
        <v>19600</v>
      </c>
      <c r="F338" t="s">
        <v>19987</v>
      </c>
      <c r="G338" t="s">
        <v>19988</v>
      </c>
      <c r="H338" t="s">
        <v>2164</v>
      </c>
      <c r="I338" t="s">
        <v>2164</v>
      </c>
      <c r="J338" t="s">
        <v>2164</v>
      </c>
      <c r="K338" t="s">
        <v>2164</v>
      </c>
      <c r="M338" t="str" cm="1">
        <f t="array" ref="M338">LOOKUP(2,1/(C338:L338&lt;&gt;""),C338:L338)</f>
        <v>floatability</v>
      </c>
      <c r="N338" t="s">
        <v>2164</v>
      </c>
      <c r="O338" t="s">
        <v>19989</v>
      </c>
      <c r="P338" t="s">
        <v>2164</v>
      </c>
      <c r="Q338" t="s">
        <v>2164</v>
      </c>
      <c r="R338" t="s">
        <v>19990</v>
      </c>
      <c r="S338" t="s">
        <v>2164</v>
      </c>
      <c r="T338" t="s">
        <v>2164</v>
      </c>
      <c r="U338" t="s">
        <v>2164</v>
      </c>
      <c r="V338" t="s">
        <v>2164</v>
      </c>
      <c r="W338" t="s">
        <v>2164</v>
      </c>
      <c r="X338" t="s">
        <v>10809</v>
      </c>
      <c r="Y338" t="s">
        <v>22</v>
      </c>
      <c r="Z338" t="s">
        <v>2164</v>
      </c>
      <c r="AA338" t="s">
        <v>2164</v>
      </c>
      <c r="AB338" t="s">
        <v>2164</v>
      </c>
      <c r="AC338" t="s">
        <v>2164</v>
      </c>
      <c r="AD338" t="str">
        <f>IFERROR(IF(COUNTIF(C338:L338,"Feed Ingredient")&gt;0,INDEX(ani_diet!V:V,MATCH(M338,ani_diet!F:F,0)),""),"")</f>
        <v/>
      </c>
      <c r="AE338" s="130" t="b">
        <f>IF(IFERROR(IF(MATCH("Feed Ingredient", AOM[[#This Row],[L1]:[L10]],0)&gt;0, TRUE, FALSE), FALSE)=TRUE,IFERROR(VLOOKUP(M338, ani_diet!E:E, 1, FALSE), "No Match"),FALSE)</f>
        <v>0</v>
      </c>
    </row>
    <row r="339" spans="1:31" ht="14.5" x14ac:dyDescent="0.35">
      <c r="A339" t="s">
        <v>2164</v>
      </c>
      <c r="B339" t="s">
        <v>19991</v>
      </c>
      <c r="C339" t="s">
        <v>19358</v>
      </c>
      <c r="D339" t="s">
        <v>19360</v>
      </c>
      <c r="E339" t="s">
        <v>19600</v>
      </c>
      <c r="F339" t="s">
        <v>19987</v>
      </c>
      <c r="G339" t="s">
        <v>19992</v>
      </c>
      <c r="H339" t="s">
        <v>2164</v>
      </c>
      <c r="I339" t="s">
        <v>2164</v>
      </c>
      <c r="J339" t="s">
        <v>2164</v>
      </c>
      <c r="K339" t="s">
        <v>2164</v>
      </c>
      <c r="M339" t="str" cm="1">
        <f t="array" ref="M339">LOOKUP(2,1/(C339:L339&lt;&gt;""),C339:L339)</f>
        <v>particle size</v>
      </c>
      <c r="N339" t="s">
        <v>2164</v>
      </c>
      <c r="O339" t="s">
        <v>19993</v>
      </c>
      <c r="P339" t="s">
        <v>2164</v>
      </c>
      <c r="Q339" t="s">
        <v>2164</v>
      </c>
      <c r="R339" t="s">
        <v>19994</v>
      </c>
      <c r="S339" t="s">
        <v>2164</v>
      </c>
      <c r="T339" t="s">
        <v>2164</v>
      </c>
      <c r="U339" t="s">
        <v>2164</v>
      </c>
      <c r="V339" t="s">
        <v>2164</v>
      </c>
      <c r="W339" t="s">
        <v>2164</v>
      </c>
      <c r="X339" t="s">
        <v>10809</v>
      </c>
      <c r="Y339" t="s">
        <v>22</v>
      </c>
      <c r="Z339" t="s">
        <v>2164</v>
      </c>
      <c r="AA339" t="s">
        <v>2164</v>
      </c>
      <c r="AB339" t="s">
        <v>2164</v>
      </c>
      <c r="AC339" t="s">
        <v>2164</v>
      </c>
      <c r="AD339" t="str">
        <f>IFERROR(IF(COUNTIF(C339:L339,"Feed Ingredient")&gt;0,INDEX(ani_diet!V:V,MATCH(M339,ani_diet!F:F,0)),""),"")</f>
        <v/>
      </c>
      <c r="AE339" s="130" t="b">
        <f>IF(IFERROR(IF(MATCH("Feed Ingredient", AOM[[#This Row],[L1]:[L10]],0)&gt;0, TRUE, FALSE), FALSE)=TRUE,IFERROR(VLOOKUP(M339, ani_diet!E:E, 1, FALSE), "No Match"),FALSE)</f>
        <v>0</v>
      </c>
    </row>
    <row r="340" spans="1:31" ht="14.5" x14ac:dyDescent="0.35">
      <c r="A340" t="s">
        <v>2164</v>
      </c>
      <c r="B340" t="s">
        <v>19995</v>
      </c>
      <c r="C340" t="s">
        <v>19358</v>
      </c>
      <c r="D340" t="s">
        <v>19360</v>
      </c>
      <c r="E340" t="s">
        <v>19600</v>
      </c>
      <c r="F340" t="s">
        <v>19987</v>
      </c>
      <c r="G340" t="s">
        <v>19996</v>
      </c>
      <c r="H340" t="s">
        <v>2164</v>
      </c>
      <c r="I340" t="s">
        <v>2164</v>
      </c>
      <c r="J340" t="s">
        <v>2164</v>
      </c>
      <c r="K340" t="s">
        <v>2164</v>
      </c>
      <c r="M340" t="str" cm="1">
        <f t="array" ref="M340">LOOKUP(2,1/(C340:L340&lt;&gt;""),C340:L340)</f>
        <v>physical form</v>
      </c>
      <c r="N340" t="s">
        <v>2164</v>
      </c>
      <c r="O340" t="s">
        <v>19997</v>
      </c>
      <c r="P340" t="s">
        <v>2164</v>
      </c>
      <c r="Q340" t="s">
        <v>2164</v>
      </c>
      <c r="R340" t="s">
        <v>19998</v>
      </c>
      <c r="S340" t="s">
        <v>2164</v>
      </c>
      <c r="T340" t="s">
        <v>2164</v>
      </c>
      <c r="U340" t="s">
        <v>2164</v>
      </c>
      <c r="V340" t="s">
        <v>2164</v>
      </c>
      <c r="W340" t="s">
        <v>2164</v>
      </c>
      <c r="X340" t="s">
        <v>10809</v>
      </c>
      <c r="Y340" t="s">
        <v>22</v>
      </c>
      <c r="Z340" t="s">
        <v>2164</v>
      </c>
      <c r="AA340" t="s">
        <v>2164</v>
      </c>
      <c r="AB340" t="s">
        <v>2164</v>
      </c>
      <c r="AC340" t="s">
        <v>2164</v>
      </c>
      <c r="AD340" t="str">
        <f>IFERROR(IF(COUNTIF(C340:L340,"Feed Ingredient")&gt;0,INDEX(ani_diet!V:V,MATCH(M340,ani_diet!F:F,0)),""),"")</f>
        <v/>
      </c>
      <c r="AE340" s="130" t="b">
        <f>IF(IFERROR(IF(MATCH("Feed Ingredient", AOM[[#This Row],[L1]:[L10]],0)&gt;0, TRUE, FALSE), FALSE)=TRUE,IFERROR(VLOOKUP(M340, ani_diet!E:E, 1, FALSE), "No Match"),FALSE)</f>
        <v>0</v>
      </c>
    </row>
    <row r="341" spans="1:31" ht="14.5" x14ac:dyDescent="0.35">
      <c r="A341" t="s">
        <v>2164</v>
      </c>
      <c r="B341" t="s">
        <v>19999</v>
      </c>
      <c r="C341" t="s">
        <v>19358</v>
      </c>
      <c r="D341" t="s">
        <v>19360</v>
      </c>
      <c r="E341" t="s">
        <v>19600</v>
      </c>
      <c r="F341" t="s">
        <v>19987</v>
      </c>
      <c r="G341" t="s">
        <v>20000</v>
      </c>
      <c r="H341" t="s">
        <v>2164</v>
      </c>
      <c r="I341" t="s">
        <v>2164</v>
      </c>
      <c r="J341" t="s">
        <v>2164</v>
      </c>
      <c r="K341" t="s">
        <v>2164</v>
      </c>
      <c r="M341" t="str" cm="1">
        <f t="array" ref="M341">LOOKUP(2,1/(C341:L341&lt;&gt;""),C341:L341)</f>
        <v>water retention capacity</v>
      </c>
      <c r="N341" t="s">
        <v>2164</v>
      </c>
      <c r="O341" t="s">
        <v>20001</v>
      </c>
      <c r="P341" t="s">
        <v>2164</v>
      </c>
      <c r="Q341" t="s">
        <v>2164</v>
      </c>
      <c r="R341" t="s">
        <v>20002</v>
      </c>
      <c r="S341" t="s">
        <v>2164</v>
      </c>
      <c r="T341" t="s">
        <v>2164</v>
      </c>
      <c r="U341" t="s">
        <v>2164</v>
      </c>
      <c r="V341" t="s">
        <v>2164</v>
      </c>
      <c r="W341" t="s">
        <v>2164</v>
      </c>
      <c r="X341" t="s">
        <v>10809</v>
      </c>
      <c r="Y341" t="s">
        <v>22</v>
      </c>
      <c r="Z341" t="s">
        <v>2164</v>
      </c>
      <c r="AA341" t="s">
        <v>2164</v>
      </c>
      <c r="AB341" t="s">
        <v>2164</v>
      </c>
      <c r="AC341" t="s">
        <v>2164</v>
      </c>
      <c r="AD341" t="str">
        <f>IFERROR(IF(COUNTIF(C341:L341,"Feed Ingredient")&gt;0,INDEX(ani_diet!V:V,MATCH(M341,ani_diet!F:F,0)),""),"")</f>
        <v/>
      </c>
      <c r="AE341" s="130" t="b">
        <f>IF(IFERROR(IF(MATCH("Feed Ingredient", AOM[[#This Row],[L1]:[L10]],0)&gt;0, TRUE, FALSE), FALSE)=TRUE,IFERROR(VLOOKUP(M341, ani_diet!E:E, 1, FALSE), "No Match"),FALSE)</f>
        <v>0</v>
      </c>
    </row>
    <row r="342" spans="1:31" ht="14.5" x14ac:dyDescent="0.35">
      <c r="A342" t="s">
        <v>2164</v>
      </c>
      <c r="B342" t="s">
        <v>20003</v>
      </c>
      <c r="C342" t="s">
        <v>19358</v>
      </c>
      <c r="D342" t="s">
        <v>19360</v>
      </c>
      <c r="E342" t="s">
        <v>19600</v>
      </c>
      <c r="F342" t="s">
        <v>19987</v>
      </c>
      <c r="G342" t="s">
        <v>2164</v>
      </c>
      <c r="H342" t="s">
        <v>2164</v>
      </c>
      <c r="I342" t="s">
        <v>2164</v>
      </c>
      <c r="J342" t="s">
        <v>2164</v>
      </c>
      <c r="K342" t="s">
        <v>2164</v>
      </c>
      <c r="M342" t="str" cm="1">
        <f t="array" ref="M342">LOOKUP(2,1/(C342:L342&lt;&gt;""),C342:L342)</f>
        <v>Feed Physical Characteristic</v>
      </c>
      <c r="N342" t="s">
        <v>2164</v>
      </c>
      <c r="O342" t="s">
        <v>20004</v>
      </c>
      <c r="P342" t="s">
        <v>2164</v>
      </c>
      <c r="Q342" t="s">
        <v>2164</v>
      </c>
      <c r="R342" t="s">
        <v>20005</v>
      </c>
      <c r="S342" t="s">
        <v>2164</v>
      </c>
      <c r="T342" t="s">
        <v>2164</v>
      </c>
      <c r="U342" t="s">
        <v>2164</v>
      </c>
      <c r="V342" t="s">
        <v>2164</v>
      </c>
      <c r="W342" t="s">
        <v>2164</v>
      </c>
      <c r="X342" t="s">
        <v>10809</v>
      </c>
      <c r="Y342" t="s">
        <v>22</v>
      </c>
      <c r="Z342" t="s">
        <v>2164</v>
      </c>
      <c r="AA342" t="s">
        <v>2164</v>
      </c>
      <c r="AB342" t="s">
        <v>2164</v>
      </c>
      <c r="AC342" t="s">
        <v>2164</v>
      </c>
      <c r="AD342" t="str">
        <f>IFERROR(IF(COUNTIF(C342:L342,"Feed Ingredient")&gt;0,INDEX(ani_diet!V:V,MATCH(M342,ani_diet!F:F,0)),""),"")</f>
        <v/>
      </c>
      <c r="AE342" s="130" t="b">
        <f>IF(IFERROR(IF(MATCH("Feed Ingredient", AOM[[#This Row],[L1]:[L10]],0)&gt;0, TRUE, FALSE), FALSE)=TRUE,IFERROR(VLOOKUP(M342, ani_diet!E:E, 1, FALSE), "No Match"),FALSE)</f>
        <v>0</v>
      </c>
    </row>
    <row r="343" spans="1:31" ht="14.5" x14ac:dyDescent="0.35">
      <c r="A343" t="s">
        <v>2164</v>
      </c>
      <c r="B343" t="s">
        <v>20006</v>
      </c>
      <c r="C343" t="s">
        <v>19358</v>
      </c>
      <c r="D343" t="s">
        <v>19360</v>
      </c>
      <c r="E343" t="s">
        <v>19600</v>
      </c>
      <c r="F343" t="s">
        <v>20007</v>
      </c>
      <c r="G343" t="s">
        <v>2164</v>
      </c>
      <c r="H343" t="s">
        <v>2164</v>
      </c>
      <c r="I343" t="s">
        <v>2164</v>
      </c>
      <c r="J343" t="s">
        <v>2164</v>
      </c>
      <c r="K343" t="s">
        <v>2164</v>
      </c>
      <c r="M343" t="str" cm="1">
        <f t="array" ref="M343">LOOKUP(2,1/(C343:L343&lt;&gt;""),C343:L343)</f>
        <v>feed preservative content_x000D_</v>
      </c>
      <c r="N343" t="s">
        <v>2164</v>
      </c>
      <c r="O343" t="s">
        <v>20008</v>
      </c>
      <c r="P343" t="s">
        <v>2164</v>
      </c>
      <c r="Q343" t="s">
        <v>2164</v>
      </c>
      <c r="R343" t="s">
        <v>20009</v>
      </c>
      <c r="S343" t="s">
        <v>2164</v>
      </c>
      <c r="T343" t="s">
        <v>2164</v>
      </c>
      <c r="U343" t="s">
        <v>2164</v>
      </c>
      <c r="V343" t="s">
        <v>2164</v>
      </c>
      <c r="W343" t="s">
        <v>2164</v>
      </c>
      <c r="X343" t="s">
        <v>10809</v>
      </c>
      <c r="Y343" t="s">
        <v>22</v>
      </c>
      <c r="Z343" t="s">
        <v>2164</v>
      </c>
      <c r="AA343" t="s">
        <v>2164</v>
      </c>
      <c r="AB343" t="s">
        <v>2164</v>
      </c>
      <c r="AC343" t="s">
        <v>2164</v>
      </c>
      <c r="AD343" t="str">
        <f>IFERROR(IF(COUNTIF(C343:L343,"Feed Ingredient")&gt;0,INDEX(ani_diet!V:V,MATCH(M343,ani_diet!F:F,0)),""),"")</f>
        <v/>
      </c>
      <c r="AE343" s="130" t="b">
        <f>IF(IFERROR(IF(MATCH("Feed Ingredient", AOM[[#This Row],[L1]:[L10]],0)&gt;0, TRUE, FALSE), FALSE)=TRUE,IFERROR(VLOOKUP(M343, ani_diet!E:E, 1, FALSE), "No Match"),FALSE)</f>
        <v>0</v>
      </c>
    </row>
    <row r="344" spans="1:31" ht="14.5" x14ac:dyDescent="0.35">
      <c r="A344" t="s">
        <v>2164</v>
      </c>
      <c r="B344" t="s">
        <v>20010</v>
      </c>
      <c r="C344" t="s">
        <v>19358</v>
      </c>
      <c r="D344" t="s">
        <v>19360</v>
      </c>
      <c r="E344" t="s">
        <v>20011</v>
      </c>
      <c r="F344" t="s">
        <v>2164</v>
      </c>
      <c r="G344" t="s">
        <v>2164</v>
      </c>
      <c r="H344" t="s">
        <v>2164</v>
      </c>
      <c r="I344" t="s">
        <v>2164</v>
      </c>
      <c r="J344" t="s">
        <v>2164</v>
      </c>
      <c r="K344" t="s">
        <v>2164</v>
      </c>
      <c r="M344" t="str" cm="1">
        <f t="array" ref="M344">LOOKUP(2,1/(C344:L344&lt;&gt;""),C344:L344)</f>
        <v>Pest and Disease Management</v>
      </c>
      <c r="N344" t="s">
        <v>2164</v>
      </c>
      <c r="O344" t="s">
        <v>20012</v>
      </c>
      <c r="P344" t="s">
        <v>2164</v>
      </c>
      <c r="Q344" t="s">
        <v>2164</v>
      </c>
      <c r="R344" t="s">
        <v>2164</v>
      </c>
      <c r="S344" t="s">
        <v>2164</v>
      </c>
      <c r="T344" t="s">
        <v>2164</v>
      </c>
      <c r="U344" t="s">
        <v>2164</v>
      </c>
      <c r="V344" t="s">
        <v>2164</v>
      </c>
      <c r="W344" t="s">
        <v>2164</v>
      </c>
      <c r="X344" t="s">
        <v>2164</v>
      </c>
      <c r="Y344" t="s">
        <v>2164</v>
      </c>
      <c r="Z344" t="s">
        <v>2164</v>
      </c>
      <c r="AA344" t="s">
        <v>2164</v>
      </c>
      <c r="AB344" t="s">
        <v>2164</v>
      </c>
      <c r="AC344" t="s">
        <v>2164</v>
      </c>
      <c r="AD344" t="str">
        <f>IFERROR(IF(COUNTIF(C344:L344,"Feed Ingredient")&gt;0,INDEX(ani_diet!V:V,MATCH(M344,ani_diet!F:F,0)),""),"")</f>
        <v/>
      </c>
      <c r="AE344" s="130" t="b">
        <f>IF(IFERROR(IF(MATCH("Feed Ingredient", AOM[[#This Row],[L1]:[L10]],0)&gt;0, TRUE, FALSE), FALSE)=TRUE,IFERROR(VLOOKUP(M344, ani_diet!E:E, 1, FALSE), "No Match"),FALSE)</f>
        <v>0</v>
      </c>
    </row>
    <row r="345" spans="1:31" ht="14.5" x14ac:dyDescent="0.35">
      <c r="A345" t="s">
        <v>2164</v>
      </c>
      <c r="B345" t="s">
        <v>20013</v>
      </c>
      <c r="C345" t="s">
        <v>19358</v>
      </c>
      <c r="D345" t="s">
        <v>19360</v>
      </c>
      <c r="E345" t="s">
        <v>20011</v>
      </c>
      <c r="F345" t="s">
        <v>20014</v>
      </c>
      <c r="G345" t="s">
        <v>2164</v>
      </c>
      <c r="H345" t="s">
        <v>2164</v>
      </c>
      <c r="I345" t="s">
        <v>2164</v>
      </c>
      <c r="J345" t="s">
        <v>2164</v>
      </c>
      <c r="K345" t="s">
        <v>2164</v>
      </c>
      <c r="M345" t="str" cm="1">
        <f t="array" ref="M345">LOOKUP(2,1/(C345:L345&lt;&gt;""),C345:L345)</f>
        <v>Pesticide</v>
      </c>
      <c r="N345" t="s">
        <v>2164</v>
      </c>
      <c r="O345" t="s">
        <v>20015</v>
      </c>
      <c r="P345" t="s">
        <v>2164</v>
      </c>
      <c r="Q345" t="s">
        <v>2164</v>
      </c>
      <c r="R345" t="s">
        <v>20016</v>
      </c>
      <c r="S345" t="s">
        <v>2164</v>
      </c>
      <c r="T345" t="s">
        <v>2164</v>
      </c>
      <c r="U345" t="s">
        <v>2164</v>
      </c>
      <c r="V345" t="s">
        <v>2164</v>
      </c>
      <c r="W345" t="s">
        <v>2164</v>
      </c>
      <c r="X345" t="s">
        <v>2164</v>
      </c>
      <c r="Y345" t="s">
        <v>2164</v>
      </c>
      <c r="Z345" t="s">
        <v>2164</v>
      </c>
      <c r="AA345" t="s">
        <v>2164</v>
      </c>
      <c r="AB345" t="s">
        <v>2164</v>
      </c>
      <c r="AC345" t="s">
        <v>2164</v>
      </c>
      <c r="AD345" t="str">
        <f>IFERROR(IF(COUNTIF(C345:L345,"Feed Ingredient")&gt;0,INDEX(ani_diet!V:V,MATCH(M345,ani_diet!F:F,0)),""),"")</f>
        <v/>
      </c>
      <c r="AE345" s="130" t="b">
        <f>IF(IFERROR(IF(MATCH("Feed Ingredient", AOM[[#This Row],[L1]:[L10]],0)&gt;0, TRUE, FALSE), FALSE)=TRUE,IFERROR(VLOOKUP(M345, ani_diet!E:E, 1, FALSE), "No Match"),FALSE)</f>
        <v>0</v>
      </c>
    </row>
    <row r="346" spans="1:31" ht="14.5" x14ac:dyDescent="0.35">
      <c r="A346" t="s">
        <v>2164</v>
      </c>
      <c r="B346" t="s">
        <v>20017</v>
      </c>
      <c r="C346" t="s">
        <v>19358</v>
      </c>
      <c r="D346" t="s">
        <v>19360</v>
      </c>
      <c r="E346" t="s">
        <v>20011</v>
      </c>
      <c r="F346" t="s">
        <v>20014</v>
      </c>
      <c r="G346" t="s">
        <v>4203</v>
      </c>
      <c r="H346" t="s">
        <v>2164</v>
      </c>
      <c r="I346" t="s">
        <v>2164</v>
      </c>
      <c r="J346" t="s">
        <v>2164</v>
      </c>
      <c r="K346" t="s">
        <v>2164</v>
      </c>
      <c r="M346" t="str" cm="1">
        <f t="array" ref="M346">LOOKUP(2,1/(C346:L346&lt;&gt;""),C346:L346)</f>
        <v>Antiparasitic</v>
      </c>
      <c r="N346" t="s">
        <v>2164</v>
      </c>
      <c r="O346" t="s">
        <v>20018</v>
      </c>
      <c r="P346" t="s">
        <v>2164</v>
      </c>
      <c r="Q346" t="s">
        <v>2164</v>
      </c>
      <c r="R346" t="s">
        <v>20019</v>
      </c>
      <c r="S346" t="s">
        <v>2164</v>
      </c>
      <c r="T346" t="s">
        <v>2164</v>
      </c>
      <c r="U346" t="s">
        <v>2164</v>
      </c>
      <c r="V346" t="s">
        <v>2164</v>
      </c>
      <c r="W346" t="s">
        <v>2164</v>
      </c>
      <c r="X346" t="s">
        <v>2164</v>
      </c>
      <c r="Y346" t="s">
        <v>2164</v>
      </c>
      <c r="Z346" t="s">
        <v>2164</v>
      </c>
      <c r="AA346" t="s">
        <v>2164</v>
      </c>
      <c r="AB346" t="s">
        <v>2164</v>
      </c>
      <c r="AC346" t="s">
        <v>2164</v>
      </c>
      <c r="AD346" t="str">
        <f>IFERROR(IF(COUNTIF(C346:L346,"Feed Ingredient")&gt;0,INDEX(ani_diet!V:V,MATCH(M346,ani_diet!F:F,0)),""),"")</f>
        <v/>
      </c>
      <c r="AE346" s="130" t="b">
        <f>IF(IFERROR(IF(MATCH("Feed Ingredient", AOM[[#This Row],[L1]:[L10]],0)&gt;0, TRUE, FALSE), FALSE)=TRUE,IFERROR(VLOOKUP(M346, ani_diet!E:E, 1, FALSE), "No Match"),FALSE)</f>
        <v>0</v>
      </c>
    </row>
    <row r="347" spans="1:31" ht="14.5" x14ac:dyDescent="0.35">
      <c r="A347" t="s">
        <v>2164</v>
      </c>
      <c r="B347" t="s">
        <v>20020</v>
      </c>
      <c r="C347" t="s">
        <v>19358</v>
      </c>
      <c r="D347" t="s">
        <v>19360</v>
      </c>
      <c r="E347" t="s">
        <v>20011</v>
      </c>
      <c r="F347" t="s">
        <v>20014</v>
      </c>
      <c r="G347" t="s">
        <v>4203</v>
      </c>
      <c r="H347" t="s">
        <v>3260</v>
      </c>
      <c r="I347" t="s">
        <v>2164</v>
      </c>
      <c r="J347" t="s">
        <v>2164</v>
      </c>
      <c r="K347" t="s">
        <v>2164</v>
      </c>
      <c r="M347" t="str" cm="1">
        <f t="array" ref="M347">LOOKUP(2,1/(C347:L347&lt;&gt;""),C347:L347)</f>
        <v>Antihelmintic</v>
      </c>
      <c r="N347" t="s">
        <v>20021</v>
      </c>
      <c r="O347" t="s">
        <v>20022</v>
      </c>
      <c r="P347" t="s">
        <v>2164</v>
      </c>
      <c r="Q347" t="s">
        <v>2164</v>
      </c>
      <c r="R347" t="s">
        <v>20023</v>
      </c>
      <c r="S347" t="s">
        <v>2164</v>
      </c>
      <c r="T347" t="s">
        <v>2164</v>
      </c>
      <c r="U347" t="s">
        <v>2164</v>
      </c>
      <c r="V347" t="s">
        <v>2164</v>
      </c>
      <c r="W347" t="s">
        <v>2164</v>
      </c>
      <c r="X347" t="s">
        <v>2164</v>
      </c>
      <c r="Y347" t="s">
        <v>2164</v>
      </c>
      <c r="Z347" t="s">
        <v>2164</v>
      </c>
      <c r="AA347" t="s">
        <v>2164</v>
      </c>
      <c r="AB347" t="s">
        <v>2164</v>
      </c>
      <c r="AC347" t="s">
        <v>2164</v>
      </c>
      <c r="AD347" t="str">
        <f>IFERROR(IF(COUNTIF(C347:L347,"Feed Ingredient")&gt;0,INDEX(ani_diet!V:V,MATCH(M347,ani_diet!F:F,0)),""),"")</f>
        <v/>
      </c>
      <c r="AE347" s="130" t="b">
        <f>IF(IFERROR(IF(MATCH("Feed Ingredient", AOM[[#This Row],[L1]:[L10]],0)&gt;0, TRUE, FALSE), FALSE)=TRUE,IFERROR(VLOOKUP(M347, ani_diet!E:E, 1, FALSE), "No Match"),FALSE)</f>
        <v>0</v>
      </c>
    </row>
    <row r="348" spans="1:31" ht="14.5" x14ac:dyDescent="0.35">
      <c r="A348" t="s">
        <v>2164</v>
      </c>
      <c r="B348" t="s">
        <v>20024</v>
      </c>
      <c r="C348" t="s">
        <v>19358</v>
      </c>
      <c r="D348" t="s">
        <v>19360</v>
      </c>
      <c r="E348" t="s">
        <v>20011</v>
      </c>
      <c r="F348" t="s">
        <v>20014</v>
      </c>
      <c r="G348" t="s">
        <v>4203</v>
      </c>
      <c r="H348" t="s">
        <v>3260</v>
      </c>
      <c r="I348" t="s">
        <v>20025</v>
      </c>
      <c r="J348" t="s">
        <v>2164</v>
      </c>
      <c r="K348" t="s">
        <v>2164</v>
      </c>
      <c r="M348" t="str" cm="1">
        <f t="array" ref="M348">LOOKUP(2,1/(C348:L348&lt;&gt;""),C348:L348)</f>
        <v>Antinematodal</v>
      </c>
      <c r="N348" t="s">
        <v>2164</v>
      </c>
      <c r="O348" t="s">
        <v>20026</v>
      </c>
      <c r="P348" t="s">
        <v>2164</v>
      </c>
      <c r="Q348" t="s">
        <v>2164</v>
      </c>
      <c r="R348" t="s">
        <v>20027</v>
      </c>
      <c r="S348" t="s">
        <v>2164</v>
      </c>
      <c r="T348" t="s">
        <v>2164</v>
      </c>
      <c r="U348" t="s">
        <v>2164</v>
      </c>
      <c r="V348" t="s">
        <v>2164</v>
      </c>
      <c r="W348" t="s">
        <v>2164</v>
      </c>
      <c r="X348" t="s">
        <v>2164</v>
      </c>
      <c r="Y348" t="s">
        <v>2164</v>
      </c>
      <c r="Z348" t="s">
        <v>2164</v>
      </c>
      <c r="AA348" t="s">
        <v>2164</v>
      </c>
      <c r="AB348" t="s">
        <v>2164</v>
      </c>
      <c r="AC348" t="s">
        <v>2164</v>
      </c>
      <c r="AD348" t="str">
        <f>IFERROR(IF(COUNTIF(C348:L348,"Feed Ingredient")&gt;0,INDEX(ani_diet!V:V,MATCH(M348,ani_diet!F:F,0)),""),"")</f>
        <v/>
      </c>
      <c r="AE348" s="130" t="b">
        <f>IF(IFERROR(IF(MATCH("Feed Ingredient", AOM[[#This Row],[L1]:[L10]],0)&gt;0, TRUE, FALSE), FALSE)=TRUE,IFERROR(VLOOKUP(M348, ani_diet!E:E, 1, FALSE), "No Match"),FALSE)</f>
        <v>0</v>
      </c>
    </row>
    <row r="349" spans="1:31" ht="14.5" x14ac:dyDescent="0.35">
      <c r="A349" t="s">
        <v>2164</v>
      </c>
      <c r="B349" t="s">
        <v>20028</v>
      </c>
      <c r="C349" t="s">
        <v>19358</v>
      </c>
      <c r="D349" t="s">
        <v>19360</v>
      </c>
      <c r="E349" t="s">
        <v>20011</v>
      </c>
      <c r="F349" t="s">
        <v>20014</v>
      </c>
      <c r="G349" t="s">
        <v>4203</v>
      </c>
      <c r="H349" t="s">
        <v>3260</v>
      </c>
      <c r="I349" t="s">
        <v>20029</v>
      </c>
      <c r="J349" t="s">
        <v>2164</v>
      </c>
      <c r="K349" t="s">
        <v>2164</v>
      </c>
      <c r="M349" t="str" cm="1">
        <f t="array" ref="M349">LOOKUP(2,1/(C349:L349&lt;&gt;""),C349:L349)</f>
        <v>Antiplatyhelmintic</v>
      </c>
      <c r="N349" t="s">
        <v>2164</v>
      </c>
      <c r="O349" t="s">
        <v>20030</v>
      </c>
      <c r="P349" t="s">
        <v>2164</v>
      </c>
      <c r="Q349" t="s">
        <v>2164</v>
      </c>
      <c r="R349" t="s">
        <v>20031</v>
      </c>
      <c r="S349" t="s">
        <v>2164</v>
      </c>
      <c r="T349" t="s">
        <v>2164</v>
      </c>
      <c r="U349" t="s">
        <v>2164</v>
      </c>
      <c r="V349" t="s">
        <v>2164</v>
      </c>
      <c r="W349" t="s">
        <v>2164</v>
      </c>
      <c r="X349" t="s">
        <v>2164</v>
      </c>
      <c r="Y349" t="s">
        <v>2164</v>
      </c>
      <c r="Z349" t="s">
        <v>2164</v>
      </c>
      <c r="AA349" t="s">
        <v>2164</v>
      </c>
      <c r="AB349" t="s">
        <v>2164</v>
      </c>
      <c r="AC349" t="s">
        <v>2164</v>
      </c>
      <c r="AD349" t="str">
        <f>IFERROR(IF(COUNTIF(C349:L349,"Feed Ingredient")&gt;0,INDEX(ani_diet!V:V,MATCH(M349,ani_diet!F:F,0)),""),"")</f>
        <v/>
      </c>
      <c r="AE349" s="130" t="b">
        <f>IF(IFERROR(IF(MATCH("Feed Ingredient", AOM[[#This Row],[L1]:[L10]],0)&gt;0, TRUE, FALSE), FALSE)=TRUE,IFERROR(VLOOKUP(M349, ani_diet!E:E, 1, FALSE), "No Match"),FALSE)</f>
        <v>0</v>
      </c>
    </row>
    <row r="350" spans="1:31" ht="14.5" x14ac:dyDescent="0.35">
      <c r="A350" t="s">
        <v>2164</v>
      </c>
      <c r="B350" t="s">
        <v>20032</v>
      </c>
      <c r="C350" t="s">
        <v>19358</v>
      </c>
      <c r="D350" t="s">
        <v>19360</v>
      </c>
      <c r="E350" t="s">
        <v>20011</v>
      </c>
      <c r="F350" t="s">
        <v>20014</v>
      </c>
      <c r="G350" t="s">
        <v>4203</v>
      </c>
      <c r="H350" t="s">
        <v>20033</v>
      </c>
      <c r="I350" t="s">
        <v>2164</v>
      </c>
      <c r="J350" t="s">
        <v>2164</v>
      </c>
      <c r="K350" t="s">
        <v>2164</v>
      </c>
      <c r="M350" t="str" cm="1">
        <f t="array" ref="M350">LOOKUP(2,1/(C350:L350&lt;&gt;""),C350:L350)</f>
        <v>Antiamoebic</v>
      </c>
      <c r="N350" t="s">
        <v>2164</v>
      </c>
      <c r="O350" t="s">
        <v>20034</v>
      </c>
      <c r="P350" t="s">
        <v>2164</v>
      </c>
      <c r="Q350" t="s">
        <v>2164</v>
      </c>
      <c r="R350" t="s">
        <v>20035</v>
      </c>
      <c r="S350" t="s">
        <v>2164</v>
      </c>
      <c r="T350" t="s">
        <v>2164</v>
      </c>
      <c r="U350" t="s">
        <v>2164</v>
      </c>
      <c r="V350" t="s">
        <v>2164</v>
      </c>
      <c r="W350" t="s">
        <v>2164</v>
      </c>
      <c r="X350" t="s">
        <v>2164</v>
      </c>
      <c r="Y350" t="s">
        <v>2164</v>
      </c>
      <c r="Z350" t="s">
        <v>2164</v>
      </c>
      <c r="AA350" t="s">
        <v>2164</v>
      </c>
      <c r="AB350" t="s">
        <v>2164</v>
      </c>
      <c r="AC350" t="s">
        <v>2164</v>
      </c>
      <c r="AD350" t="str">
        <f>IFERROR(IF(COUNTIF(C350:L350,"Feed Ingredient")&gt;0,INDEX(ani_diet!V:V,MATCH(M350,ani_diet!F:F,0)),""),"")</f>
        <v/>
      </c>
      <c r="AE350" s="130" t="b">
        <f>IF(IFERROR(IF(MATCH("Feed Ingredient", AOM[[#This Row],[L1]:[L10]],0)&gt;0, TRUE, FALSE), FALSE)=TRUE,IFERROR(VLOOKUP(M350, ani_diet!E:E, 1, FALSE), "No Match"),FALSE)</f>
        <v>0</v>
      </c>
    </row>
    <row r="351" spans="1:31" ht="14.5" x14ac:dyDescent="0.35">
      <c r="A351" t="s">
        <v>2164</v>
      </c>
      <c r="B351" t="s">
        <v>20036</v>
      </c>
      <c r="C351" t="s">
        <v>19358</v>
      </c>
      <c r="D351" t="s">
        <v>19360</v>
      </c>
      <c r="E351" t="s">
        <v>20011</v>
      </c>
      <c r="F351" t="s">
        <v>20014</v>
      </c>
      <c r="G351" t="s">
        <v>4203</v>
      </c>
      <c r="H351" t="s">
        <v>3327</v>
      </c>
      <c r="I351" t="s">
        <v>2164</v>
      </c>
      <c r="J351" t="s">
        <v>2164</v>
      </c>
      <c r="K351" t="s">
        <v>2164</v>
      </c>
      <c r="M351" t="str" cm="1">
        <f t="array" ref="M351">LOOKUP(2,1/(C351:L351&lt;&gt;""),C351:L351)</f>
        <v>Antiprotozoal</v>
      </c>
      <c r="N351" t="s">
        <v>2164</v>
      </c>
      <c r="O351" t="s">
        <v>20037</v>
      </c>
      <c r="P351" t="s">
        <v>2164</v>
      </c>
      <c r="Q351" t="s">
        <v>2164</v>
      </c>
      <c r="R351" t="s">
        <v>20038</v>
      </c>
      <c r="S351" t="s">
        <v>2164</v>
      </c>
      <c r="T351" t="s">
        <v>2164</v>
      </c>
      <c r="U351" t="s">
        <v>2164</v>
      </c>
      <c r="V351" t="s">
        <v>2164</v>
      </c>
      <c r="W351" t="s">
        <v>2164</v>
      </c>
      <c r="X351" t="s">
        <v>2164</v>
      </c>
      <c r="Y351" t="s">
        <v>2164</v>
      </c>
      <c r="Z351" t="s">
        <v>2164</v>
      </c>
      <c r="AA351" t="s">
        <v>2164</v>
      </c>
      <c r="AB351" t="s">
        <v>2164</v>
      </c>
      <c r="AC351" t="s">
        <v>2164</v>
      </c>
      <c r="AD351" t="str">
        <f>IFERROR(IF(COUNTIF(C351:L351,"Feed Ingredient")&gt;0,INDEX(ani_diet!V:V,MATCH(M351,ani_diet!F:F,0)),""),"")</f>
        <v/>
      </c>
      <c r="AE351" s="130" t="b">
        <f>IF(IFERROR(IF(MATCH("Feed Ingredient", AOM[[#This Row],[L1]:[L10]],0)&gt;0, TRUE, FALSE), FALSE)=TRUE,IFERROR(VLOOKUP(M351, ani_diet!E:E, 1, FALSE), "No Match"),FALSE)</f>
        <v>0</v>
      </c>
    </row>
    <row r="352" spans="1:31" ht="14.5" x14ac:dyDescent="0.35">
      <c r="A352" t="s">
        <v>2164</v>
      </c>
      <c r="B352" t="s">
        <v>20039</v>
      </c>
      <c r="C352" t="s">
        <v>19358</v>
      </c>
      <c r="D352" t="s">
        <v>19360</v>
      </c>
      <c r="E352" t="s">
        <v>20011</v>
      </c>
      <c r="F352" t="s">
        <v>20014</v>
      </c>
      <c r="G352" t="s">
        <v>4203</v>
      </c>
      <c r="H352" t="s">
        <v>3327</v>
      </c>
      <c r="I352" t="s">
        <v>20040</v>
      </c>
      <c r="J352" t="s">
        <v>2164</v>
      </c>
      <c r="K352" t="s">
        <v>2164</v>
      </c>
      <c r="M352" t="str" cm="1">
        <f t="array" ref="M352">LOOKUP(2,1/(C352:L352&lt;&gt;""),C352:L352)</f>
        <v>Antiplasmodial</v>
      </c>
      <c r="N352" t="s">
        <v>2164</v>
      </c>
      <c r="O352" t="s">
        <v>20041</v>
      </c>
      <c r="P352" t="s">
        <v>2164</v>
      </c>
      <c r="Q352" t="s">
        <v>2164</v>
      </c>
      <c r="R352" t="s">
        <v>20042</v>
      </c>
      <c r="S352" t="s">
        <v>2164</v>
      </c>
      <c r="T352" t="s">
        <v>2164</v>
      </c>
      <c r="U352" t="s">
        <v>2164</v>
      </c>
      <c r="V352" t="s">
        <v>2164</v>
      </c>
      <c r="W352" t="s">
        <v>2164</v>
      </c>
      <c r="X352" t="s">
        <v>2164</v>
      </c>
      <c r="Y352" t="s">
        <v>2164</v>
      </c>
      <c r="Z352" t="s">
        <v>2164</v>
      </c>
      <c r="AA352" t="s">
        <v>2164</v>
      </c>
      <c r="AB352" t="s">
        <v>2164</v>
      </c>
      <c r="AC352" t="s">
        <v>2164</v>
      </c>
      <c r="AD352" t="str">
        <f>IFERROR(IF(COUNTIF(C352:L352,"Feed Ingredient")&gt;0,INDEX(ani_diet!V:V,MATCH(M352,ani_diet!F:F,0)),""),"")</f>
        <v/>
      </c>
      <c r="AE352" s="130" t="b">
        <f>IF(IFERROR(IF(MATCH("Feed Ingredient", AOM[[#This Row],[L1]:[L10]],0)&gt;0, TRUE, FALSE), FALSE)=TRUE,IFERROR(VLOOKUP(M352, ani_diet!E:E, 1, FALSE), "No Match"),FALSE)</f>
        <v>0</v>
      </c>
    </row>
    <row r="353" spans="1:31" ht="14.5" x14ac:dyDescent="0.35">
      <c r="A353" t="s">
        <v>2164</v>
      </c>
      <c r="B353" t="s">
        <v>20043</v>
      </c>
      <c r="C353" t="s">
        <v>19358</v>
      </c>
      <c r="D353" t="s">
        <v>19360</v>
      </c>
      <c r="E353" t="s">
        <v>20011</v>
      </c>
      <c r="F353" t="s">
        <v>20014</v>
      </c>
      <c r="G353" t="s">
        <v>4203</v>
      </c>
      <c r="H353" t="s">
        <v>3327</v>
      </c>
      <c r="I353" t="s">
        <v>20044</v>
      </c>
      <c r="J353" t="s">
        <v>2164</v>
      </c>
      <c r="K353" t="s">
        <v>2164</v>
      </c>
      <c r="M353" t="str" cm="1">
        <f t="array" ref="M353">LOOKUP(2,1/(C353:L353&lt;&gt;""),C353:L353)</f>
        <v>Antitrichomonal</v>
      </c>
      <c r="N353" t="s">
        <v>2164</v>
      </c>
      <c r="O353" t="s">
        <v>20045</v>
      </c>
      <c r="P353" t="s">
        <v>2164</v>
      </c>
      <c r="Q353" t="s">
        <v>2164</v>
      </c>
      <c r="R353" t="s">
        <v>20046</v>
      </c>
      <c r="S353" t="s">
        <v>2164</v>
      </c>
      <c r="T353" t="s">
        <v>2164</v>
      </c>
      <c r="U353" t="s">
        <v>2164</v>
      </c>
      <c r="V353" t="s">
        <v>2164</v>
      </c>
      <c r="W353" t="s">
        <v>2164</v>
      </c>
      <c r="X353" t="s">
        <v>2164</v>
      </c>
      <c r="Y353" t="s">
        <v>2164</v>
      </c>
      <c r="Z353" t="s">
        <v>2164</v>
      </c>
      <c r="AA353" t="s">
        <v>2164</v>
      </c>
      <c r="AB353" t="s">
        <v>2164</v>
      </c>
      <c r="AC353" t="s">
        <v>2164</v>
      </c>
      <c r="AD353" t="str">
        <f>IFERROR(IF(COUNTIF(C353:L353,"Feed Ingredient")&gt;0,INDEX(ani_diet!V:V,MATCH(M353,ani_diet!F:F,0)),""),"")</f>
        <v/>
      </c>
      <c r="AE353" s="130" t="b">
        <f>IF(IFERROR(IF(MATCH("Feed Ingredient", AOM[[#This Row],[L1]:[L10]],0)&gt;0, TRUE, FALSE), FALSE)=TRUE,IFERROR(VLOOKUP(M353, ani_diet!E:E, 1, FALSE), "No Match"),FALSE)</f>
        <v>0</v>
      </c>
    </row>
    <row r="354" spans="1:31" ht="14.5" x14ac:dyDescent="0.35">
      <c r="A354" t="s">
        <v>2164</v>
      </c>
      <c r="B354" t="s">
        <v>20047</v>
      </c>
      <c r="C354" t="s">
        <v>19358</v>
      </c>
      <c r="D354" t="s">
        <v>19360</v>
      </c>
      <c r="E354" t="s">
        <v>20011</v>
      </c>
      <c r="F354" t="s">
        <v>20014</v>
      </c>
      <c r="G354" t="s">
        <v>4203</v>
      </c>
      <c r="H354" t="s">
        <v>3327</v>
      </c>
      <c r="I354" t="s">
        <v>20048</v>
      </c>
      <c r="J354" t="s">
        <v>2164</v>
      </c>
      <c r="K354" t="s">
        <v>2164</v>
      </c>
      <c r="M354" t="str" cm="1">
        <f t="array" ref="M354">LOOKUP(2,1/(C354:L354&lt;&gt;""),C354:L354)</f>
        <v>Coccidiostat</v>
      </c>
      <c r="N354" t="s">
        <v>2164</v>
      </c>
      <c r="O354" t="s">
        <v>20049</v>
      </c>
      <c r="P354" t="s">
        <v>2164</v>
      </c>
      <c r="Q354" t="s">
        <v>2164</v>
      </c>
      <c r="R354" t="s">
        <v>20050</v>
      </c>
      <c r="S354" t="s">
        <v>2164</v>
      </c>
      <c r="T354" t="s">
        <v>2164</v>
      </c>
      <c r="U354" t="s">
        <v>2164</v>
      </c>
      <c r="V354" t="s">
        <v>2164</v>
      </c>
      <c r="W354" t="s">
        <v>2164</v>
      </c>
      <c r="X354" t="s">
        <v>2164</v>
      </c>
      <c r="Y354" t="s">
        <v>2164</v>
      </c>
      <c r="Z354" t="s">
        <v>2164</v>
      </c>
      <c r="AA354" t="s">
        <v>2164</v>
      </c>
      <c r="AB354" t="s">
        <v>2164</v>
      </c>
      <c r="AC354" t="s">
        <v>2164</v>
      </c>
      <c r="AD354" t="str">
        <f>IFERROR(IF(COUNTIF(C354:L354,"Feed Ingredient")&gt;0,INDEX(ani_diet!V:V,MATCH(M354,ani_diet!F:F,0)),""),"")</f>
        <v/>
      </c>
      <c r="AE354" s="130" t="b">
        <f>IF(IFERROR(IF(MATCH("Feed Ingredient", AOM[[#This Row],[L1]:[L10]],0)&gt;0, TRUE, FALSE), FALSE)=TRUE,IFERROR(VLOOKUP(M354, ani_diet!E:E, 1, FALSE), "No Match"),FALSE)</f>
        <v>0</v>
      </c>
    </row>
    <row r="355" spans="1:31" ht="14.5" x14ac:dyDescent="0.35">
      <c r="A355" t="s">
        <v>2164</v>
      </c>
      <c r="B355" t="s">
        <v>20051</v>
      </c>
      <c r="C355" t="s">
        <v>19358</v>
      </c>
      <c r="D355" t="s">
        <v>19360</v>
      </c>
      <c r="E355" t="s">
        <v>20011</v>
      </c>
      <c r="F355" t="s">
        <v>20014</v>
      </c>
      <c r="G355" t="s">
        <v>4203</v>
      </c>
      <c r="H355" t="s">
        <v>3327</v>
      </c>
      <c r="I355" t="s">
        <v>20052</v>
      </c>
      <c r="J355" t="s">
        <v>2164</v>
      </c>
      <c r="K355" t="s">
        <v>2164</v>
      </c>
      <c r="M355" t="str" cm="1">
        <f t="array" ref="M355">LOOKUP(2,1/(C355:L355&lt;&gt;""),C355:L355)</f>
        <v>Trypanocidal</v>
      </c>
      <c r="N355" t="s">
        <v>2164</v>
      </c>
      <c r="O355" t="s">
        <v>20053</v>
      </c>
      <c r="P355" t="s">
        <v>2164</v>
      </c>
      <c r="Q355" t="s">
        <v>2164</v>
      </c>
      <c r="R355" t="s">
        <v>20054</v>
      </c>
      <c r="S355" t="s">
        <v>2164</v>
      </c>
      <c r="T355" t="s">
        <v>2164</v>
      </c>
      <c r="U355" t="s">
        <v>2164</v>
      </c>
      <c r="V355" t="s">
        <v>2164</v>
      </c>
      <c r="W355" t="s">
        <v>2164</v>
      </c>
      <c r="X355" t="s">
        <v>2164</v>
      </c>
      <c r="Y355" t="s">
        <v>2164</v>
      </c>
      <c r="Z355" t="s">
        <v>2164</v>
      </c>
      <c r="AA355" t="s">
        <v>2164</v>
      </c>
      <c r="AB355" t="s">
        <v>2164</v>
      </c>
      <c r="AC355" t="s">
        <v>2164</v>
      </c>
      <c r="AD355" t="str">
        <f>IFERROR(IF(COUNTIF(C355:L355,"Feed Ingredient")&gt;0,INDEX(ani_diet!V:V,MATCH(M355,ani_diet!F:F,0)),""),"")</f>
        <v/>
      </c>
      <c r="AE355" s="130" t="b">
        <f>IF(IFERROR(IF(MATCH("Feed Ingredient", AOM[[#This Row],[L1]:[L10]],0)&gt;0, TRUE, FALSE), FALSE)=TRUE,IFERROR(VLOOKUP(M355, ani_diet!E:E, 1, FALSE), "No Match"),FALSE)</f>
        <v>0</v>
      </c>
    </row>
    <row r="356" spans="1:31" ht="14.5" x14ac:dyDescent="0.35">
      <c r="A356" t="s">
        <v>2164</v>
      </c>
      <c r="B356" t="s">
        <v>20055</v>
      </c>
      <c r="C356" t="s">
        <v>19358</v>
      </c>
      <c r="D356" t="s">
        <v>19360</v>
      </c>
      <c r="E356" t="s">
        <v>20011</v>
      </c>
      <c r="F356" t="s">
        <v>20014</v>
      </c>
      <c r="G356" t="s">
        <v>4203</v>
      </c>
      <c r="H356" t="s">
        <v>20056</v>
      </c>
      <c r="I356" t="s">
        <v>2164</v>
      </c>
      <c r="J356" t="s">
        <v>2164</v>
      </c>
      <c r="K356" t="s">
        <v>2164</v>
      </c>
      <c r="M356" t="str" cm="1">
        <f t="array" ref="M356">LOOKUP(2,1/(C356:L356&lt;&gt;""),C356:L356)</f>
        <v>Ectoparasiticide</v>
      </c>
      <c r="N356" t="s">
        <v>2164</v>
      </c>
      <c r="O356" t="s">
        <v>20057</v>
      </c>
      <c r="P356" t="s">
        <v>2164</v>
      </c>
      <c r="Q356" t="s">
        <v>2164</v>
      </c>
      <c r="R356" t="s">
        <v>20058</v>
      </c>
      <c r="S356" t="s">
        <v>2164</v>
      </c>
      <c r="T356" t="s">
        <v>2164</v>
      </c>
      <c r="U356" t="s">
        <v>2164</v>
      </c>
      <c r="V356" t="s">
        <v>2164</v>
      </c>
      <c r="W356" t="s">
        <v>2164</v>
      </c>
      <c r="X356" t="s">
        <v>2164</v>
      </c>
      <c r="Y356" t="s">
        <v>2164</v>
      </c>
      <c r="Z356" t="s">
        <v>2164</v>
      </c>
      <c r="AA356" t="s">
        <v>2164</v>
      </c>
      <c r="AB356" t="s">
        <v>2164</v>
      </c>
      <c r="AC356" t="s">
        <v>2164</v>
      </c>
      <c r="AD356" t="str">
        <f>IFERROR(IF(COUNTIF(C356:L356,"Feed Ingredient")&gt;0,INDEX(ani_diet!V:V,MATCH(M356,ani_diet!F:F,0)),""),"")</f>
        <v/>
      </c>
      <c r="AE356" s="130" t="b">
        <f>IF(IFERROR(IF(MATCH("Feed Ingredient", AOM[[#This Row],[L1]:[L10]],0)&gt;0, TRUE, FALSE), FALSE)=TRUE,IFERROR(VLOOKUP(M356, ani_diet!E:E, 1, FALSE), "No Match"),FALSE)</f>
        <v>0</v>
      </c>
    </row>
    <row r="357" spans="1:31" ht="14.5" x14ac:dyDescent="0.35">
      <c r="A357" t="s">
        <v>2164</v>
      </c>
      <c r="B357" t="s">
        <v>20059</v>
      </c>
      <c r="C357" t="s">
        <v>19358</v>
      </c>
      <c r="D357" t="s">
        <v>19360</v>
      </c>
      <c r="E357" t="s">
        <v>20011</v>
      </c>
      <c r="F357" t="s">
        <v>20014</v>
      </c>
      <c r="G357" t="s">
        <v>4203</v>
      </c>
      <c r="H357" t="s">
        <v>20056</v>
      </c>
      <c r="I357" t="s">
        <v>3239</v>
      </c>
      <c r="J357" t="s">
        <v>2164</v>
      </c>
      <c r="K357" t="s">
        <v>2164</v>
      </c>
      <c r="M357" t="str" cm="1">
        <f t="array" ref="M357">LOOKUP(2,1/(C357:L357&lt;&gt;""),C357:L357)</f>
        <v>Insecticide</v>
      </c>
      <c r="N357" t="s">
        <v>2164</v>
      </c>
      <c r="O357" t="s">
        <v>20060</v>
      </c>
      <c r="P357" t="s">
        <v>2164</v>
      </c>
      <c r="Q357" t="s">
        <v>2164</v>
      </c>
      <c r="R357" t="s">
        <v>20061</v>
      </c>
      <c r="S357" t="s">
        <v>2164</v>
      </c>
      <c r="T357" t="s">
        <v>2164</v>
      </c>
      <c r="U357" t="s">
        <v>2164</v>
      </c>
      <c r="V357" t="s">
        <v>2164</v>
      </c>
      <c r="W357" t="s">
        <v>2164</v>
      </c>
      <c r="X357" t="s">
        <v>2164</v>
      </c>
      <c r="Y357" t="s">
        <v>2164</v>
      </c>
      <c r="Z357" t="s">
        <v>2164</v>
      </c>
      <c r="AA357" t="s">
        <v>2164</v>
      </c>
      <c r="AB357" t="s">
        <v>2164</v>
      </c>
      <c r="AC357" t="s">
        <v>2164</v>
      </c>
      <c r="AD357" t="str">
        <f>IFERROR(IF(COUNTIF(C357:L357,"Feed Ingredient")&gt;0,INDEX(ani_diet!V:V,MATCH(M357,ani_diet!F:F,0)),""),"")</f>
        <v/>
      </c>
      <c r="AE357" s="130" t="b">
        <f>IF(IFERROR(IF(MATCH("Feed Ingredient", AOM[[#This Row],[L1]:[L10]],0)&gt;0, TRUE, FALSE), FALSE)=TRUE,IFERROR(VLOOKUP(M357, ani_diet!E:E, 1, FALSE), "No Match"),FALSE)</f>
        <v>0</v>
      </c>
    </row>
    <row r="358" spans="1:31" ht="14.5" x14ac:dyDescent="0.35">
      <c r="A358" t="s">
        <v>2164</v>
      </c>
      <c r="B358" t="s">
        <v>20062</v>
      </c>
      <c r="C358" t="s">
        <v>19358</v>
      </c>
      <c r="D358" t="s">
        <v>19360</v>
      </c>
      <c r="E358" t="s">
        <v>20011</v>
      </c>
      <c r="F358" t="s">
        <v>20014</v>
      </c>
      <c r="G358" t="s">
        <v>4203</v>
      </c>
      <c r="H358" t="s">
        <v>20056</v>
      </c>
      <c r="I358" t="s">
        <v>3277</v>
      </c>
      <c r="J358" t="s">
        <v>2164</v>
      </c>
      <c r="K358" t="s">
        <v>2164</v>
      </c>
      <c r="M358" t="str" cm="1">
        <f t="array" ref="M358">LOOKUP(2,1/(C358:L358&lt;&gt;""),C358:L358)</f>
        <v>Acaricide</v>
      </c>
      <c r="N358" t="s">
        <v>2164</v>
      </c>
      <c r="O358" t="s">
        <v>20063</v>
      </c>
      <c r="P358" t="s">
        <v>2164</v>
      </c>
      <c r="Q358" t="s">
        <v>2164</v>
      </c>
      <c r="R358" t="s">
        <v>20064</v>
      </c>
      <c r="S358" t="s">
        <v>2164</v>
      </c>
      <c r="T358" t="s">
        <v>2164</v>
      </c>
      <c r="U358" t="s">
        <v>2164</v>
      </c>
      <c r="V358" t="s">
        <v>2164</v>
      </c>
      <c r="W358" t="s">
        <v>2164</v>
      </c>
      <c r="X358" t="s">
        <v>2164</v>
      </c>
      <c r="Y358" t="s">
        <v>2164</v>
      </c>
      <c r="Z358" t="s">
        <v>2164</v>
      </c>
      <c r="AA358" t="s">
        <v>2164</v>
      </c>
      <c r="AB358" t="s">
        <v>2164</v>
      </c>
      <c r="AC358" t="s">
        <v>2164</v>
      </c>
      <c r="AD358" t="str">
        <f>IFERROR(IF(COUNTIF(C358:L358,"Feed Ingredient")&gt;0,INDEX(ani_diet!V:V,MATCH(M358,ani_diet!F:F,0)),""),"")</f>
        <v/>
      </c>
      <c r="AE358" s="130" t="b">
        <f>IF(IFERROR(IF(MATCH("Feed Ingredient", AOM[[#This Row],[L1]:[L10]],0)&gt;0, TRUE, FALSE), FALSE)=TRUE,IFERROR(VLOOKUP(M358, ani_diet!E:E, 1, FALSE), "No Match"),FALSE)</f>
        <v>0</v>
      </c>
    </row>
    <row r="359" spans="1:31" ht="14.5" x14ac:dyDescent="0.35">
      <c r="A359" t="s">
        <v>2164</v>
      </c>
      <c r="B359" t="s">
        <v>20065</v>
      </c>
      <c r="C359" t="s">
        <v>19358</v>
      </c>
      <c r="D359" t="s">
        <v>19360</v>
      </c>
      <c r="E359" t="s">
        <v>20011</v>
      </c>
      <c r="F359" t="s">
        <v>3385</v>
      </c>
      <c r="G359" t="s">
        <v>2164</v>
      </c>
      <c r="H359" t="s">
        <v>2164</v>
      </c>
      <c r="I359" t="s">
        <v>2164</v>
      </c>
      <c r="J359" t="s">
        <v>2164</v>
      </c>
      <c r="K359" t="s">
        <v>2164</v>
      </c>
      <c r="M359" t="str" cm="1">
        <f t="array" ref="M359">LOOKUP(2,1/(C359:L359&lt;&gt;""),C359:L359)</f>
        <v>Antimicrobial</v>
      </c>
      <c r="N359" t="s">
        <v>2164</v>
      </c>
      <c r="O359" t="s">
        <v>20066</v>
      </c>
      <c r="P359" t="s">
        <v>2164</v>
      </c>
      <c r="Q359" t="s">
        <v>2164</v>
      </c>
      <c r="R359" t="s">
        <v>20067</v>
      </c>
      <c r="S359" t="s">
        <v>2164</v>
      </c>
      <c r="T359" t="s">
        <v>2164</v>
      </c>
      <c r="U359" t="s">
        <v>2164</v>
      </c>
      <c r="V359" t="s">
        <v>2164</v>
      </c>
      <c r="W359" t="s">
        <v>2164</v>
      </c>
      <c r="X359" t="s">
        <v>2164</v>
      </c>
      <c r="Y359" t="s">
        <v>2164</v>
      </c>
      <c r="Z359" t="s">
        <v>2164</v>
      </c>
      <c r="AA359" t="s">
        <v>2164</v>
      </c>
      <c r="AB359" t="s">
        <v>2164</v>
      </c>
      <c r="AC359" t="s">
        <v>2164</v>
      </c>
      <c r="AD359" t="str">
        <f>IFERROR(IF(COUNTIF(C359:L359,"Feed Ingredient")&gt;0,INDEX(ani_diet!V:V,MATCH(M359,ani_diet!F:F,0)),""),"")</f>
        <v/>
      </c>
      <c r="AE359" s="130" t="b">
        <f>IF(IFERROR(IF(MATCH("Feed Ingredient", AOM[[#This Row],[L1]:[L10]],0)&gt;0, TRUE, FALSE), FALSE)=TRUE,IFERROR(VLOOKUP(M359, ani_diet!E:E, 1, FALSE), "No Match"),FALSE)</f>
        <v>0</v>
      </c>
    </row>
    <row r="360" spans="1:31" ht="14.5" x14ac:dyDescent="0.35">
      <c r="A360" t="s">
        <v>2164</v>
      </c>
      <c r="B360" t="s">
        <v>20068</v>
      </c>
      <c r="C360" t="s">
        <v>19358</v>
      </c>
      <c r="D360" t="s">
        <v>19360</v>
      </c>
      <c r="E360" t="s">
        <v>20011</v>
      </c>
      <c r="F360" t="s">
        <v>3385</v>
      </c>
      <c r="G360" t="s">
        <v>20069</v>
      </c>
      <c r="H360" t="s">
        <v>2164</v>
      </c>
      <c r="I360" t="s">
        <v>2164</v>
      </c>
      <c r="J360" t="s">
        <v>2164</v>
      </c>
      <c r="K360" t="s">
        <v>2164</v>
      </c>
      <c r="M360" t="str" cm="1">
        <f t="array" ref="M360">LOOKUP(2,1/(C360:L360&lt;&gt;""),C360:L360)</f>
        <v>Antibacterial</v>
      </c>
      <c r="N360" t="s">
        <v>3477</v>
      </c>
      <c r="O360" t="s">
        <v>20070</v>
      </c>
      <c r="P360" t="s">
        <v>2164</v>
      </c>
      <c r="Q360" t="s">
        <v>2164</v>
      </c>
      <c r="R360" t="s">
        <v>20071</v>
      </c>
      <c r="S360" t="s">
        <v>2164</v>
      </c>
      <c r="T360" t="s">
        <v>2164</v>
      </c>
      <c r="U360" t="s">
        <v>2164</v>
      </c>
      <c r="V360" t="s">
        <v>2164</v>
      </c>
      <c r="W360" t="s">
        <v>2164</v>
      </c>
      <c r="X360" t="s">
        <v>2164</v>
      </c>
      <c r="Y360" t="s">
        <v>2164</v>
      </c>
      <c r="Z360" t="s">
        <v>2164</v>
      </c>
      <c r="AA360" t="s">
        <v>2164</v>
      </c>
      <c r="AB360" t="s">
        <v>2164</v>
      </c>
      <c r="AC360" t="s">
        <v>2164</v>
      </c>
      <c r="AD360" t="str">
        <f>IFERROR(IF(COUNTIF(C360:L360,"Feed Ingredient")&gt;0,INDEX(ani_diet!V:V,MATCH(M360,ani_diet!F:F,0)),""),"")</f>
        <v/>
      </c>
      <c r="AE360" s="130" t="b">
        <f>IF(IFERROR(IF(MATCH("Feed Ingredient", AOM[[#This Row],[L1]:[L10]],0)&gt;0, TRUE, FALSE), FALSE)=TRUE,IFERROR(VLOOKUP(M360, ani_diet!E:E, 1, FALSE), "No Match"),FALSE)</f>
        <v>0</v>
      </c>
    </row>
    <row r="361" spans="1:31" ht="14.5" x14ac:dyDescent="0.35">
      <c r="A361" t="s">
        <v>2164</v>
      </c>
      <c r="B361" t="s">
        <v>20072</v>
      </c>
      <c r="C361" t="s">
        <v>19358</v>
      </c>
      <c r="D361" t="s">
        <v>19360</v>
      </c>
      <c r="E361" t="s">
        <v>20011</v>
      </c>
      <c r="F361" t="s">
        <v>3385</v>
      </c>
      <c r="G361" t="s">
        <v>20073</v>
      </c>
      <c r="H361" t="s">
        <v>2164</v>
      </c>
      <c r="I361" t="s">
        <v>2164</v>
      </c>
      <c r="J361" t="s">
        <v>2164</v>
      </c>
      <c r="K361" t="s">
        <v>2164</v>
      </c>
      <c r="M361" t="str" cm="1">
        <f t="array" ref="M361">LOOKUP(2,1/(C361:L361&lt;&gt;""),C361:L361)</f>
        <v>Antifungal</v>
      </c>
      <c r="N361" t="s">
        <v>2164</v>
      </c>
      <c r="O361" t="s">
        <v>20074</v>
      </c>
      <c r="P361" t="s">
        <v>2164</v>
      </c>
      <c r="Q361" t="s">
        <v>2164</v>
      </c>
      <c r="R361" t="s">
        <v>20075</v>
      </c>
      <c r="S361" t="s">
        <v>2164</v>
      </c>
      <c r="T361" t="s">
        <v>2164</v>
      </c>
      <c r="U361" t="s">
        <v>2164</v>
      </c>
      <c r="V361" t="s">
        <v>2164</v>
      </c>
      <c r="W361" t="s">
        <v>2164</v>
      </c>
      <c r="X361" t="s">
        <v>2164</v>
      </c>
      <c r="Y361" t="s">
        <v>2164</v>
      </c>
      <c r="Z361" t="s">
        <v>2164</v>
      </c>
      <c r="AA361" t="s">
        <v>2164</v>
      </c>
      <c r="AB361" t="s">
        <v>2164</v>
      </c>
      <c r="AC361" t="s">
        <v>2164</v>
      </c>
      <c r="AD361" t="str">
        <f>IFERROR(IF(COUNTIF(C361:L361,"Feed Ingredient")&gt;0,INDEX(ani_diet!V:V,MATCH(M361,ani_diet!F:F,0)),""),"")</f>
        <v/>
      </c>
      <c r="AE361" s="130" t="b">
        <f>IF(IFERROR(IF(MATCH("Feed Ingredient", AOM[[#This Row],[L1]:[L10]],0)&gt;0, TRUE, FALSE), FALSE)=TRUE,IFERROR(VLOOKUP(M361, ani_diet!E:E, 1, FALSE), "No Match"),FALSE)</f>
        <v>0</v>
      </c>
    </row>
    <row r="362" spans="1:31" ht="14.5" x14ac:dyDescent="0.35">
      <c r="A362" t="s">
        <v>2164</v>
      </c>
      <c r="B362" t="s">
        <v>20076</v>
      </c>
      <c r="C362" t="s">
        <v>19358</v>
      </c>
      <c r="D362" t="s">
        <v>19360</v>
      </c>
      <c r="E362" t="s">
        <v>20011</v>
      </c>
      <c r="F362" t="s">
        <v>3385</v>
      </c>
      <c r="G362" t="s">
        <v>20077</v>
      </c>
      <c r="H362" t="s">
        <v>2164</v>
      </c>
      <c r="I362" t="s">
        <v>2164</v>
      </c>
      <c r="J362" t="s">
        <v>2164</v>
      </c>
      <c r="K362" t="s">
        <v>2164</v>
      </c>
      <c r="M362" t="str" cm="1">
        <f t="array" ref="M362">LOOKUP(2,1/(C362:L362&lt;&gt;""),C362:L362)</f>
        <v>Antiviral</v>
      </c>
      <c r="N362" t="s">
        <v>2164</v>
      </c>
      <c r="O362" t="s">
        <v>20078</v>
      </c>
      <c r="P362" t="s">
        <v>2164</v>
      </c>
      <c r="Q362" t="s">
        <v>2164</v>
      </c>
      <c r="R362" t="s">
        <v>20079</v>
      </c>
      <c r="S362" t="s">
        <v>2164</v>
      </c>
      <c r="T362" t="s">
        <v>2164</v>
      </c>
      <c r="U362" t="s">
        <v>2164</v>
      </c>
      <c r="V362" t="s">
        <v>2164</v>
      </c>
      <c r="W362" t="s">
        <v>2164</v>
      </c>
      <c r="X362" t="s">
        <v>2164</v>
      </c>
      <c r="Y362" t="s">
        <v>2164</v>
      </c>
      <c r="Z362" t="s">
        <v>2164</v>
      </c>
      <c r="AA362" t="s">
        <v>2164</v>
      </c>
      <c r="AB362" t="s">
        <v>2164</v>
      </c>
      <c r="AC362" t="s">
        <v>2164</v>
      </c>
      <c r="AD362" t="str">
        <f>IFERROR(IF(COUNTIF(C362:L362,"Feed Ingredient")&gt;0,INDEX(ani_diet!V:V,MATCH(M362,ani_diet!F:F,0)),""),"")</f>
        <v/>
      </c>
      <c r="AE362" s="130" t="b">
        <f>IF(IFERROR(IF(MATCH("Feed Ingredient", AOM[[#This Row],[L1]:[L10]],0)&gt;0, TRUE, FALSE), FALSE)=TRUE,IFERROR(VLOOKUP(M362, ani_diet!E:E, 1, FALSE), "No Match"),FALSE)</f>
        <v>0</v>
      </c>
    </row>
    <row r="363" spans="1:31" ht="14.5" x14ac:dyDescent="0.35">
      <c r="A363" t="s">
        <v>2164</v>
      </c>
      <c r="B363" t="s">
        <v>20080</v>
      </c>
      <c r="C363" t="s">
        <v>19358</v>
      </c>
      <c r="D363" t="s">
        <v>19360</v>
      </c>
      <c r="E363" t="s">
        <v>20011</v>
      </c>
      <c r="F363" t="s">
        <v>3385</v>
      </c>
      <c r="G363" t="s">
        <v>3327</v>
      </c>
      <c r="H363" t="s">
        <v>2164</v>
      </c>
      <c r="I363" t="s">
        <v>2164</v>
      </c>
      <c r="J363" t="s">
        <v>2164</v>
      </c>
      <c r="K363" t="s">
        <v>2164</v>
      </c>
      <c r="M363" t="str" cm="1">
        <f t="array" ref="M363">LOOKUP(2,1/(C363:L363&lt;&gt;""),C363:L363)</f>
        <v>Antiprotozoal</v>
      </c>
      <c r="N363" t="s">
        <v>2164</v>
      </c>
      <c r="O363" t="s">
        <v>20037</v>
      </c>
      <c r="P363" t="s">
        <v>2164</v>
      </c>
      <c r="Q363" t="s">
        <v>2164</v>
      </c>
      <c r="R363" t="s">
        <v>20038</v>
      </c>
      <c r="S363" t="s">
        <v>2164</v>
      </c>
      <c r="T363" t="s">
        <v>2164</v>
      </c>
      <c r="U363" t="s">
        <v>2164</v>
      </c>
      <c r="V363" t="s">
        <v>2164</v>
      </c>
      <c r="W363" t="s">
        <v>2164</v>
      </c>
      <c r="X363" t="s">
        <v>2164</v>
      </c>
      <c r="Y363" t="s">
        <v>2164</v>
      </c>
      <c r="Z363" t="s">
        <v>2164</v>
      </c>
      <c r="AA363" t="s">
        <v>2164</v>
      </c>
      <c r="AB363" t="s">
        <v>2164</v>
      </c>
      <c r="AC363" t="s">
        <v>2164</v>
      </c>
      <c r="AD363" t="str">
        <f>IFERROR(IF(COUNTIF(C363:L363,"Feed Ingredient")&gt;0,INDEX(ani_diet!V:V,MATCH(M363,ani_diet!F:F,0)),""),"")</f>
        <v/>
      </c>
      <c r="AE363" s="130" t="b">
        <f>IF(IFERROR(IF(MATCH("Feed Ingredient", AOM[[#This Row],[L1]:[L10]],0)&gt;0, TRUE, FALSE), FALSE)=TRUE,IFERROR(VLOOKUP(M363, ani_diet!E:E, 1, FALSE), "No Match"),FALSE)</f>
        <v>0</v>
      </c>
    </row>
    <row r="364" spans="1:31" ht="14.5" x14ac:dyDescent="0.35">
      <c r="A364" t="s">
        <v>2164</v>
      </c>
      <c r="B364" t="s">
        <v>20081</v>
      </c>
      <c r="C364" t="s">
        <v>19358</v>
      </c>
      <c r="D364" t="s">
        <v>19360</v>
      </c>
      <c r="E364" t="s">
        <v>20011</v>
      </c>
      <c r="F364" t="s">
        <v>3385</v>
      </c>
      <c r="G364" t="s">
        <v>3327</v>
      </c>
      <c r="H364" t="s">
        <v>20040</v>
      </c>
      <c r="I364" t="s">
        <v>2164</v>
      </c>
      <c r="J364" t="s">
        <v>2164</v>
      </c>
      <c r="K364" t="s">
        <v>2164</v>
      </c>
      <c r="M364" t="str" cm="1">
        <f t="array" ref="M364">LOOKUP(2,1/(C364:L364&lt;&gt;""),C364:L364)</f>
        <v>Antiplasmodial</v>
      </c>
      <c r="N364" t="s">
        <v>2164</v>
      </c>
      <c r="O364" t="s">
        <v>20041</v>
      </c>
      <c r="P364" t="s">
        <v>2164</v>
      </c>
      <c r="Q364" t="s">
        <v>2164</v>
      </c>
      <c r="R364" t="s">
        <v>20042</v>
      </c>
      <c r="S364" t="s">
        <v>2164</v>
      </c>
      <c r="T364" t="s">
        <v>2164</v>
      </c>
      <c r="U364" t="s">
        <v>2164</v>
      </c>
      <c r="V364" t="s">
        <v>2164</v>
      </c>
      <c r="W364" t="s">
        <v>2164</v>
      </c>
      <c r="X364" t="s">
        <v>2164</v>
      </c>
      <c r="Y364" t="s">
        <v>2164</v>
      </c>
      <c r="Z364" t="s">
        <v>2164</v>
      </c>
      <c r="AA364" t="s">
        <v>2164</v>
      </c>
      <c r="AB364" t="s">
        <v>2164</v>
      </c>
      <c r="AC364" t="s">
        <v>2164</v>
      </c>
      <c r="AD364" t="str">
        <f>IFERROR(IF(COUNTIF(C364:L364,"Feed Ingredient")&gt;0,INDEX(ani_diet!V:V,MATCH(M364,ani_diet!F:F,0)),""),"")</f>
        <v/>
      </c>
      <c r="AE364" s="130" t="b">
        <f>IF(IFERROR(IF(MATCH("Feed Ingredient", AOM[[#This Row],[L1]:[L10]],0)&gt;0, TRUE, FALSE), FALSE)=TRUE,IFERROR(VLOOKUP(M364, ani_diet!E:E, 1, FALSE), "No Match"),FALSE)</f>
        <v>0</v>
      </c>
    </row>
    <row r="365" spans="1:31" ht="14.5" x14ac:dyDescent="0.35">
      <c r="A365" t="s">
        <v>2164</v>
      </c>
      <c r="B365" t="s">
        <v>20082</v>
      </c>
      <c r="C365" t="s">
        <v>19358</v>
      </c>
      <c r="D365" t="s">
        <v>19360</v>
      </c>
      <c r="E365" t="s">
        <v>20011</v>
      </c>
      <c r="F365" t="s">
        <v>3385</v>
      </c>
      <c r="G365" t="s">
        <v>3327</v>
      </c>
      <c r="H365" t="s">
        <v>20044</v>
      </c>
      <c r="I365" t="s">
        <v>2164</v>
      </c>
      <c r="J365" t="s">
        <v>2164</v>
      </c>
      <c r="K365" t="s">
        <v>2164</v>
      </c>
      <c r="M365" t="str" cm="1">
        <f t="array" ref="M365">LOOKUP(2,1/(C365:L365&lt;&gt;""),C365:L365)</f>
        <v>Antitrichomonal</v>
      </c>
      <c r="N365" t="s">
        <v>2164</v>
      </c>
      <c r="O365" t="s">
        <v>20045</v>
      </c>
      <c r="P365" t="s">
        <v>2164</v>
      </c>
      <c r="Q365" t="s">
        <v>2164</v>
      </c>
      <c r="R365" t="s">
        <v>20046</v>
      </c>
      <c r="S365" t="s">
        <v>2164</v>
      </c>
      <c r="T365" t="s">
        <v>2164</v>
      </c>
      <c r="U365" t="s">
        <v>2164</v>
      </c>
      <c r="V365" t="s">
        <v>2164</v>
      </c>
      <c r="W365" t="s">
        <v>2164</v>
      </c>
      <c r="X365" t="s">
        <v>2164</v>
      </c>
      <c r="Y365" t="s">
        <v>2164</v>
      </c>
      <c r="Z365" t="s">
        <v>2164</v>
      </c>
      <c r="AA365" t="s">
        <v>2164</v>
      </c>
      <c r="AB365" t="s">
        <v>2164</v>
      </c>
      <c r="AC365" t="s">
        <v>2164</v>
      </c>
      <c r="AD365" t="str">
        <f>IFERROR(IF(COUNTIF(C365:L365,"Feed Ingredient")&gt;0,INDEX(ani_diet!V:V,MATCH(M365,ani_diet!F:F,0)),""),"")</f>
        <v/>
      </c>
      <c r="AE365" s="130" t="b">
        <f>IF(IFERROR(IF(MATCH("Feed Ingredient", AOM[[#This Row],[L1]:[L10]],0)&gt;0, TRUE, FALSE), FALSE)=TRUE,IFERROR(VLOOKUP(M365, ani_diet!E:E, 1, FALSE), "No Match"),FALSE)</f>
        <v>0</v>
      </c>
    </row>
    <row r="366" spans="1:31" ht="14.5" x14ac:dyDescent="0.35">
      <c r="A366" t="s">
        <v>2164</v>
      </c>
      <c r="B366" t="s">
        <v>20083</v>
      </c>
      <c r="C366" t="s">
        <v>19358</v>
      </c>
      <c r="D366" t="s">
        <v>19360</v>
      </c>
      <c r="E366" t="s">
        <v>20011</v>
      </c>
      <c r="F366" t="s">
        <v>3385</v>
      </c>
      <c r="G366" t="s">
        <v>3327</v>
      </c>
      <c r="H366" t="s">
        <v>20048</v>
      </c>
      <c r="I366" t="s">
        <v>2164</v>
      </c>
      <c r="J366" t="s">
        <v>2164</v>
      </c>
      <c r="K366" t="s">
        <v>2164</v>
      </c>
      <c r="M366" t="str" cm="1">
        <f t="array" ref="M366">LOOKUP(2,1/(C366:L366&lt;&gt;""),C366:L366)</f>
        <v>Coccidiostat</v>
      </c>
      <c r="N366" t="s">
        <v>2164</v>
      </c>
      <c r="O366" t="s">
        <v>20049</v>
      </c>
      <c r="P366" t="s">
        <v>2164</v>
      </c>
      <c r="Q366" t="s">
        <v>2164</v>
      </c>
      <c r="R366" t="s">
        <v>20050</v>
      </c>
      <c r="S366" t="s">
        <v>2164</v>
      </c>
      <c r="T366" t="s">
        <v>2164</v>
      </c>
      <c r="U366" t="s">
        <v>2164</v>
      </c>
      <c r="V366" t="s">
        <v>2164</v>
      </c>
      <c r="W366" t="s">
        <v>2164</v>
      </c>
      <c r="X366" t="s">
        <v>2164</v>
      </c>
      <c r="Y366" t="s">
        <v>2164</v>
      </c>
      <c r="Z366" t="s">
        <v>2164</v>
      </c>
      <c r="AA366" t="s">
        <v>2164</v>
      </c>
      <c r="AB366" t="s">
        <v>2164</v>
      </c>
      <c r="AC366" t="s">
        <v>2164</v>
      </c>
      <c r="AD366" t="str">
        <f>IFERROR(IF(COUNTIF(C366:L366,"Feed Ingredient")&gt;0,INDEX(ani_diet!V:V,MATCH(M366,ani_diet!F:F,0)),""),"")</f>
        <v/>
      </c>
      <c r="AE366" s="130" t="b">
        <f>IF(IFERROR(IF(MATCH("Feed Ingredient", AOM[[#This Row],[L1]:[L10]],0)&gt;0, TRUE, FALSE), FALSE)=TRUE,IFERROR(VLOOKUP(M366, ani_diet!E:E, 1, FALSE), "No Match"),FALSE)</f>
        <v>0</v>
      </c>
    </row>
    <row r="367" spans="1:31" ht="14.5" x14ac:dyDescent="0.35">
      <c r="A367" t="s">
        <v>2164</v>
      </c>
      <c r="B367" t="s">
        <v>20084</v>
      </c>
      <c r="C367" t="s">
        <v>19358</v>
      </c>
      <c r="D367" t="s">
        <v>19360</v>
      </c>
      <c r="E367" t="s">
        <v>20011</v>
      </c>
      <c r="F367" t="s">
        <v>3385</v>
      </c>
      <c r="G367" t="s">
        <v>3327</v>
      </c>
      <c r="H367" t="s">
        <v>20052</v>
      </c>
      <c r="I367" t="s">
        <v>2164</v>
      </c>
      <c r="J367" t="s">
        <v>2164</v>
      </c>
      <c r="K367" t="s">
        <v>2164</v>
      </c>
      <c r="M367" t="str" cm="1">
        <f t="array" ref="M367">LOOKUP(2,1/(C367:L367&lt;&gt;""),C367:L367)</f>
        <v>Trypanocidal</v>
      </c>
      <c r="N367" t="s">
        <v>2164</v>
      </c>
      <c r="O367" t="s">
        <v>20053</v>
      </c>
      <c r="P367" t="s">
        <v>2164</v>
      </c>
      <c r="Q367" t="s">
        <v>2164</v>
      </c>
      <c r="R367" t="s">
        <v>20054</v>
      </c>
      <c r="S367" t="s">
        <v>2164</v>
      </c>
      <c r="T367" t="s">
        <v>2164</v>
      </c>
      <c r="U367" t="s">
        <v>2164</v>
      </c>
      <c r="V367" t="s">
        <v>2164</v>
      </c>
      <c r="W367" t="s">
        <v>2164</v>
      </c>
      <c r="X367" t="s">
        <v>2164</v>
      </c>
      <c r="Y367" t="s">
        <v>2164</v>
      </c>
      <c r="Z367" t="s">
        <v>2164</v>
      </c>
      <c r="AA367" t="s">
        <v>2164</v>
      </c>
      <c r="AB367" t="s">
        <v>2164</v>
      </c>
      <c r="AC367" t="s">
        <v>2164</v>
      </c>
      <c r="AD367" t="str">
        <f>IFERROR(IF(COUNTIF(C367:L367,"Feed Ingredient")&gt;0,INDEX(ani_diet!V:V,MATCH(M367,ani_diet!F:F,0)),""),"")</f>
        <v/>
      </c>
      <c r="AE367" s="130" t="b">
        <f>IF(IFERROR(IF(MATCH("Feed Ingredient", AOM[[#This Row],[L1]:[L10]],0)&gt;0, TRUE, FALSE), FALSE)=TRUE,IFERROR(VLOOKUP(M367, ani_diet!E:E, 1, FALSE), "No Match"),FALSE)</f>
        <v>0</v>
      </c>
    </row>
    <row r="368" spans="1:31" ht="14.5" x14ac:dyDescent="0.35">
      <c r="A368" t="s">
        <v>2164</v>
      </c>
      <c r="B368" t="s">
        <v>20085</v>
      </c>
      <c r="C368" t="s">
        <v>19358</v>
      </c>
      <c r="D368" t="s">
        <v>19360</v>
      </c>
      <c r="E368" t="s">
        <v>20011</v>
      </c>
      <c r="F368" t="s">
        <v>3295</v>
      </c>
      <c r="G368" t="s">
        <v>2164</v>
      </c>
      <c r="H368" t="s">
        <v>2164</v>
      </c>
      <c r="I368" t="s">
        <v>2164</v>
      </c>
      <c r="J368" t="s">
        <v>2164</v>
      </c>
      <c r="K368" t="s">
        <v>2164</v>
      </c>
      <c r="M368" t="str" cm="1">
        <f t="array" ref="M368">LOOKUP(2,1/(C368:L368&lt;&gt;""),C368:L368)</f>
        <v>Vaccine</v>
      </c>
      <c r="N368" t="s">
        <v>2164</v>
      </c>
      <c r="O368" t="s">
        <v>20086</v>
      </c>
      <c r="P368" t="s">
        <v>2164</v>
      </c>
      <c r="Q368" t="s">
        <v>2164</v>
      </c>
      <c r="R368" t="s">
        <v>20087</v>
      </c>
      <c r="S368" t="s">
        <v>2164</v>
      </c>
      <c r="T368" t="s">
        <v>2164</v>
      </c>
      <c r="U368" t="s">
        <v>2164</v>
      </c>
      <c r="V368" t="s">
        <v>2164</v>
      </c>
      <c r="W368" t="s">
        <v>2164</v>
      </c>
      <c r="X368" t="s">
        <v>2164</v>
      </c>
      <c r="Y368" t="s">
        <v>2164</v>
      </c>
      <c r="Z368" t="s">
        <v>2164</v>
      </c>
      <c r="AA368" t="s">
        <v>2164</v>
      </c>
      <c r="AB368" t="s">
        <v>2164</v>
      </c>
      <c r="AC368" t="s">
        <v>2164</v>
      </c>
      <c r="AD368" t="str">
        <f>IFERROR(IF(COUNTIF(C368:L368,"Feed Ingredient")&gt;0,INDEX(ani_diet!V:V,MATCH(M368,ani_diet!F:F,0)),""),"")</f>
        <v/>
      </c>
      <c r="AE368" s="130" t="b">
        <f>IF(IFERROR(IF(MATCH("Feed Ingredient", AOM[[#This Row],[L1]:[L10]],0)&gt;0, TRUE, FALSE), FALSE)=TRUE,IFERROR(VLOOKUP(M368, ani_diet!E:E, 1, FALSE), "No Match"),FALSE)</f>
        <v>0</v>
      </c>
    </row>
    <row r="369" spans="1:31" ht="14.5" x14ac:dyDescent="0.35">
      <c r="A369" t="s">
        <v>2164</v>
      </c>
      <c r="B369" t="s">
        <v>20088</v>
      </c>
      <c r="C369" t="s">
        <v>19358</v>
      </c>
      <c r="D369" t="s">
        <v>19360</v>
      </c>
      <c r="E369" s="87" t="s">
        <v>20089</v>
      </c>
      <c r="F369" t="s">
        <v>2164</v>
      </c>
      <c r="G369" t="s">
        <v>2164</v>
      </c>
      <c r="H369" t="s">
        <v>2164</v>
      </c>
      <c r="I369" t="s">
        <v>2164</v>
      </c>
      <c r="J369" t="s">
        <v>2164</v>
      </c>
      <c r="K369" t="s">
        <v>2164</v>
      </c>
      <c r="M369" t="str" cm="1">
        <f t="array" ref="M369">LOOKUP(2,1/(C369:L369&lt;&gt;""),C369:L369)</f>
        <v>Animal Growth Promotant</v>
      </c>
      <c r="N369" t="s">
        <v>2164</v>
      </c>
      <c r="O369" t="s">
        <v>20090</v>
      </c>
      <c r="P369" t="s">
        <v>2164</v>
      </c>
      <c r="Q369" t="s">
        <v>2164</v>
      </c>
      <c r="R369" t="s">
        <v>20091</v>
      </c>
      <c r="S369" t="s">
        <v>2164</v>
      </c>
      <c r="T369" t="s">
        <v>2164</v>
      </c>
      <c r="U369" t="s">
        <v>2164</v>
      </c>
      <c r="V369" t="s">
        <v>2164</v>
      </c>
      <c r="W369" t="s">
        <v>2164</v>
      </c>
      <c r="X369" t="s">
        <v>2164</v>
      </c>
      <c r="Y369" t="s">
        <v>2164</v>
      </c>
      <c r="Z369" t="s">
        <v>2164</v>
      </c>
      <c r="AA369" t="s">
        <v>2164</v>
      </c>
      <c r="AB369" t="s">
        <v>2164</v>
      </c>
      <c r="AC369" t="s">
        <v>2164</v>
      </c>
      <c r="AD369" t="str">
        <f>IFERROR(IF(COUNTIF(C369:L369,"Feed Ingredient")&gt;0,INDEX(ani_diet!V:V,MATCH(M369,ani_diet!F:F,0)),""),"")</f>
        <v/>
      </c>
      <c r="AE369" s="130" t="b">
        <f>IF(IFERROR(IF(MATCH("Feed Ingredient", AOM[[#This Row],[L1]:[L10]],0)&gt;0, TRUE, FALSE), FALSE)=TRUE,IFERROR(VLOOKUP(M369, ani_diet!E:E, 1, FALSE), "No Match"),FALSE)</f>
        <v>0</v>
      </c>
    </row>
    <row r="370" spans="1:31" ht="14.5" x14ac:dyDescent="0.35">
      <c r="A370" t="s">
        <v>2164</v>
      </c>
      <c r="B370" t="s">
        <v>20092</v>
      </c>
      <c r="C370" t="s">
        <v>20093</v>
      </c>
      <c r="D370" t="s">
        <v>2164</v>
      </c>
      <c r="E370" t="s">
        <v>2164</v>
      </c>
      <c r="F370" t="s">
        <v>2164</v>
      </c>
      <c r="G370" t="s">
        <v>2164</v>
      </c>
      <c r="H370" t="s">
        <v>2164</v>
      </c>
      <c r="I370" t="s">
        <v>2164</v>
      </c>
      <c r="J370" t="s">
        <v>2164</v>
      </c>
      <c r="K370" t="s">
        <v>2164</v>
      </c>
      <c r="M370" t="str" cm="1">
        <f t="array" ref="M370">LOOKUP(2,1/(C370:L370&lt;&gt;""),C370:L370)</f>
        <v>Outcomes</v>
      </c>
      <c r="N370" t="s">
        <v>2164</v>
      </c>
      <c r="O370" t="s">
        <v>20094</v>
      </c>
      <c r="P370" t="s">
        <v>2164</v>
      </c>
      <c r="Q370" t="s">
        <v>2164</v>
      </c>
      <c r="R370" t="s">
        <v>20095</v>
      </c>
      <c r="S370" t="s">
        <v>2164</v>
      </c>
      <c r="T370" t="s">
        <v>2164</v>
      </c>
      <c r="U370" t="s">
        <v>2164</v>
      </c>
      <c r="V370" t="s">
        <v>2164</v>
      </c>
      <c r="W370" t="s">
        <v>2164</v>
      </c>
      <c r="X370" t="s">
        <v>2164</v>
      </c>
      <c r="Y370" t="s">
        <v>2164</v>
      </c>
      <c r="Z370" t="s">
        <v>2164</v>
      </c>
      <c r="AA370" t="s">
        <v>2164</v>
      </c>
      <c r="AB370" t="s">
        <v>2164</v>
      </c>
      <c r="AC370" t="s">
        <v>2164</v>
      </c>
      <c r="AD370" t="str">
        <f>IFERROR(IF(COUNTIF(C370:L370,"Feed Ingredient")&gt;0,INDEX(ani_diet!V:V,MATCH(M370,ani_diet!F:F,0)),""),"")</f>
        <v/>
      </c>
      <c r="AE370" s="130" t="b">
        <f>IF(IFERROR(IF(MATCH("Feed Ingredient", AOM[[#This Row],[L1]:[L10]],0)&gt;0, TRUE, FALSE), FALSE)=TRUE,IFERROR(VLOOKUP(M370, ani_diet!E:E, 1, FALSE), "No Match"),FALSE)</f>
        <v>0</v>
      </c>
    </row>
    <row r="371" spans="1:31" ht="14.5" x14ac:dyDescent="0.35">
      <c r="A371" t="s">
        <v>2164</v>
      </c>
      <c r="B371" t="s">
        <v>20096</v>
      </c>
      <c r="C371" t="s">
        <v>20093</v>
      </c>
      <c r="D371" t="s">
        <v>8110</v>
      </c>
      <c r="E371" t="s">
        <v>2164</v>
      </c>
      <c r="F371" t="s">
        <v>2164</v>
      </c>
      <c r="G371" t="s">
        <v>2164</v>
      </c>
      <c r="H371" t="s">
        <v>2164</v>
      </c>
      <c r="I371" t="s">
        <v>2164</v>
      </c>
      <c r="J371" t="s">
        <v>2164</v>
      </c>
      <c r="K371" t="s">
        <v>2164</v>
      </c>
      <c r="M371" t="str" cm="1">
        <f t="array" ref="M371">LOOKUP(2,1/(C371:L371&lt;&gt;""),C371:L371)</f>
        <v>Feed Intake</v>
      </c>
      <c r="N371" t="s">
        <v>2164</v>
      </c>
      <c r="O371" t="s">
        <v>20097</v>
      </c>
      <c r="P371" t="s">
        <v>2164</v>
      </c>
      <c r="Q371" t="s">
        <v>2164</v>
      </c>
      <c r="R371" t="s">
        <v>20098</v>
      </c>
      <c r="S371" t="s">
        <v>2164</v>
      </c>
      <c r="T371" t="s">
        <v>2164</v>
      </c>
      <c r="U371" t="s">
        <v>2164</v>
      </c>
      <c r="V371" t="s">
        <v>2164</v>
      </c>
      <c r="W371" t="s">
        <v>2164</v>
      </c>
      <c r="X371" t="s">
        <v>2164</v>
      </c>
      <c r="Y371" t="s">
        <v>20099</v>
      </c>
      <c r="Z371" t="s">
        <v>2164</v>
      </c>
      <c r="AA371" t="s">
        <v>2164</v>
      </c>
      <c r="AB371" t="s">
        <v>2164</v>
      </c>
      <c r="AC371" t="s">
        <v>2164</v>
      </c>
      <c r="AD371" t="str">
        <f>IFERROR(IF(COUNTIF(C371:L371,"Feed Ingredient")&gt;0,INDEX(ani_diet!V:V,MATCH(M371,ani_diet!F:F,0)),""),"")</f>
        <v/>
      </c>
      <c r="AE371" s="130" t="b">
        <f>IF(IFERROR(IF(MATCH("Feed Ingredient", AOM[[#This Row],[L1]:[L10]],0)&gt;0, TRUE, FALSE), FALSE)=TRUE,IFERROR(VLOOKUP(M371, ani_diet!E:E, 1, FALSE), "No Match"),FALSE)</f>
        <v>0</v>
      </c>
    </row>
    <row r="372" spans="1:31" ht="14.5" x14ac:dyDescent="0.35">
      <c r="A372" t="s">
        <v>2164</v>
      </c>
      <c r="B372" t="s">
        <v>20100</v>
      </c>
      <c r="C372" t="s">
        <v>20093</v>
      </c>
      <c r="D372" t="s">
        <v>8050</v>
      </c>
      <c r="E372" t="s">
        <v>2164</v>
      </c>
      <c r="F372" t="s">
        <v>2164</v>
      </c>
      <c r="G372" t="s">
        <v>2164</v>
      </c>
      <c r="H372" t="s">
        <v>2164</v>
      </c>
      <c r="I372" t="s">
        <v>2164</v>
      </c>
      <c r="J372" t="s">
        <v>2164</v>
      </c>
      <c r="K372" t="s">
        <v>2164</v>
      </c>
      <c r="M372" t="str" cm="1">
        <f t="array" ref="M372">LOOKUP(2,1/(C372:L372&lt;&gt;""),C372:L372)</f>
        <v>Productivity</v>
      </c>
      <c r="N372" t="s">
        <v>2164</v>
      </c>
      <c r="O372" t="s">
        <v>2164</v>
      </c>
      <c r="P372" t="s">
        <v>2164</v>
      </c>
      <c r="Q372" t="s">
        <v>2164</v>
      </c>
      <c r="R372" t="s">
        <v>2164</v>
      </c>
      <c r="S372" t="s">
        <v>2164</v>
      </c>
      <c r="T372" t="s">
        <v>2164</v>
      </c>
      <c r="U372" t="s">
        <v>2164</v>
      </c>
      <c r="V372" t="s">
        <v>2164</v>
      </c>
      <c r="W372" t="s">
        <v>2164</v>
      </c>
      <c r="X372" t="s">
        <v>2164</v>
      </c>
      <c r="Y372" t="s">
        <v>19506</v>
      </c>
      <c r="Z372" t="s">
        <v>2164</v>
      </c>
      <c r="AA372" t="s">
        <v>2164</v>
      </c>
      <c r="AB372" t="s">
        <v>2164</v>
      </c>
      <c r="AC372" t="s">
        <v>2164</v>
      </c>
      <c r="AD372" t="str">
        <f>IFERROR(IF(COUNTIF(C372:L372,"Feed Ingredient")&gt;0,INDEX(ani_diet!V:V,MATCH(M372,ani_diet!F:F,0)),""),"")</f>
        <v/>
      </c>
      <c r="AE372" s="130" t="b">
        <f>IF(IFERROR(IF(MATCH("Feed Ingredient", AOM[[#This Row],[L1]:[L10]],0)&gt;0, TRUE, FALSE), FALSE)=TRUE,IFERROR(VLOOKUP(M372, ani_diet!E:E, 1, FALSE), "No Match"),FALSE)</f>
        <v>0</v>
      </c>
    </row>
    <row r="373" spans="1:31" ht="14.5" x14ac:dyDescent="0.35">
      <c r="A373" t="s">
        <v>2164</v>
      </c>
      <c r="B373" t="s">
        <v>20101</v>
      </c>
      <c r="C373" t="s">
        <v>20093</v>
      </c>
      <c r="D373" t="s">
        <v>8050</v>
      </c>
      <c r="E373" t="s">
        <v>8051</v>
      </c>
      <c r="F373" t="s">
        <v>2164</v>
      </c>
      <c r="G373" t="s">
        <v>2164</v>
      </c>
      <c r="H373" t="s">
        <v>2164</v>
      </c>
      <c r="I373" t="s">
        <v>2164</v>
      </c>
      <c r="J373" t="s">
        <v>2164</v>
      </c>
      <c r="K373" t="s">
        <v>2164</v>
      </c>
      <c r="M373" t="str" cm="1">
        <f t="array" ref="M373">LOOKUP(2,1/(C373:L373&lt;&gt;""),C373:L373)</f>
        <v>Yield</v>
      </c>
      <c r="N373" t="s">
        <v>2164</v>
      </c>
      <c r="O373" t="s">
        <v>2164</v>
      </c>
      <c r="P373" t="s">
        <v>2164</v>
      </c>
      <c r="Q373" t="s">
        <v>2164</v>
      </c>
      <c r="R373" t="s">
        <v>2164</v>
      </c>
      <c r="S373" t="s">
        <v>2164</v>
      </c>
      <c r="T373" t="s">
        <v>2164</v>
      </c>
      <c r="U373" t="s">
        <v>2164</v>
      </c>
      <c r="V373" t="s">
        <v>2164</v>
      </c>
      <c r="W373" t="s">
        <v>2164</v>
      </c>
      <c r="X373" t="s">
        <v>2164</v>
      </c>
      <c r="Y373" t="s">
        <v>19506</v>
      </c>
      <c r="Z373" t="s">
        <v>2164</v>
      </c>
      <c r="AA373" t="s">
        <v>2164</v>
      </c>
      <c r="AB373" t="s">
        <v>2164</v>
      </c>
      <c r="AC373" t="s">
        <v>2164</v>
      </c>
      <c r="AD373" t="str">
        <f>IFERROR(IF(COUNTIF(C373:L373,"Feed Ingredient")&gt;0,INDEX(ani_diet!V:V,MATCH(M373,ani_diet!F:F,0)),""),"")</f>
        <v/>
      </c>
      <c r="AE373" s="130" t="b">
        <f>IF(IFERROR(IF(MATCH("Feed Ingredient", AOM[[#This Row],[L1]:[L10]],0)&gt;0, TRUE, FALSE), FALSE)=TRUE,IFERROR(VLOOKUP(M373, ani_diet!E:E, 1, FALSE), "No Match"),FALSE)</f>
        <v>0</v>
      </c>
    </row>
    <row r="374" spans="1:31" ht="14.5" x14ac:dyDescent="0.35">
      <c r="A374" t="s">
        <v>2164</v>
      </c>
      <c r="B374" t="s">
        <v>20102</v>
      </c>
      <c r="C374" t="s">
        <v>20093</v>
      </c>
      <c r="D374" t="s">
        <v>8050</v>
      </c>
      <c r="E374" t="s">
        <v>8051</v>
      </c>
      <c r="F374" t="s">
        <v>8053</v>
      </c>
      <c r="G374" t="s">
        <v>2164</v>
      </c>
      <c r="H374" t="s">
        <v>2164</v>
      </c>
      <c r="I374" t="s">
        <v>2164</v>
      </c>
      <c r="J374" t="s">
        <v>2164</v>
      </c>
      <c r="K374" t="s">
        <v>2164</v>
      </c>
      <c r="M374" t="str" cm="1">
        <f t="array" ref="M374">LOOKUP(2,1/(C374:L374&lt;&gt;""),C374:L374)</f>
        <v>Product Yield</v>
      </c>
      <c r="N374" t="s">
        <v>2164</v>
      </c>
      <c r="O374" t="s">
        <v>2164</v>
      </c>
      <c r="P374" t="s">
        <v>2164</v>
      </c>
      <c r="Q374" t="s">
        <v>2164</v>
      </c>
      <c r="R374" t="s">
        <v>2164</v>
      </c>
      <c r="S374" t="s">
        <v>2164</v>
      </c>
      <c r="T374" t="s">
        <v>2164</v>
      </c>
      <c r="U374" t="s">
        <v>2164</v>
      </c>
      <c r="V374" t="s">
        <v>2164</v>
      </c>
      <c r="W374" t="s">
        <v>2164</v>
      </c>
      <c r="X374" t="s">
        <v>2164</v>
      </c>
      <c r="Y374" t="s">
        <v>19506</v>
      </c>
      <c r="Z374" t="s">
        <v>2164</v>
      </c>
      <c r="AA374" t="s">
        <v>2164</v>
      </c>
      <c r="AB374" t="s">
        <v>2164</v>
      </c>
      <c r="AC374" t="s">
        <v>2164</v>
      </c>
      <c r="AD374" t="str">
        <f>IFERROR(IF(COUNTIF(C374:L374,"Feed Ingredient")&gt;0,INDEX(ani_diet!V:V,MATCH(M374,ani_diet!F:F,0)),""),"")</f>
        <v/>
      </c>
      <c r="AE374" s="130" t="b">
        <f>IF(IFERROR(IF(MATCH("Feed Ingredient", AOM[[#This Row],[L1]:[L10]],0)&gt;0, TRUE, FALSE), FALSE)=TRUE,IFERROR(VLOOKUP(M374, ani_diet!E:E, 1, FALSE), "No Match"),FALSE)</f>
        <v>0</v>
      </c>
    </row>
    <row r="375" spans="1:31" ht="14.5" x14ac:dyDescent="0.35">
      <c r="A375" t="s">
        <v>2164</v>
      </c>
      <c r="B375" t="s">
        <v>20103</v>
      </c>
      <c r="C375" t="s">
        <v>20093</v>
      </c>
      <c r="D375" t="s">
        <v>8050</v>
      </c>
      <c r="E375" t="s">
        <v>8051</v>
      </c>
      <c r="F375" t="s">
        <v>8053</v>
      </c>
      <c r="G375" t="s">
        <v>20104</v>
      </c>
      <c r="H375" t="s">
        <v>2164</v>
      </c>
      <c r="I375" t="s">
        <v>2164</v>
      </c>
      <c r="J375" t="s">
        <v>2164</v>
      </c>
      <c r="K375" t="s">
        <v>2164</v>
      </c>
      <c r="M375" t="str" cm="1">
        <f t="array" ref="M375">LOOKUP(2,1/(C375:L375&lt;&gt;""),C375:L375)</f>
        <v>Pasture</v>
      </c>
      <c r="N375" t="s">
        <v>2164</v>
      </c>
      <c r="O375" t="s">
        <v>2164</v>
      </c>
      <c r="P375" t="s">
        <v>2164</v>
      </c>
      <c r="Q375" t="s">
        <v>2164</v>
      </c>
      <c r="R375" t="s">
        <v>2164</v>
      </c>
      <c r="S375" t="s">
        <v>2164</v>
      </c>
      <c r="T375" t="s">
        <v>2164</v>
      </c>
      <c r="U375" t="s">
        <v>2164</v>
      </c>
      <c r="V375" t="s">
        <v>2164</v>
      </c>
      <c r="W375" t="s">
        <v>2164</v>
      </c>
      <c r="X375" t="s">
        <v>2164</v>
      </c>
      <c r="Y375" t="s">
        <v>19506</v>
      </c>
      <c r="Z375" t="s">
        <v>2164</v>
      </c>
      <c r="AA375" t="s">
        <v>2164</v>
      </c>
      <c r="AB375" t="s">
        <v>2164</v>
      </c>
      <c r="AC375" t="s">
        <v>2164</v>
      </c>
      <c r="AD375" t="str">
        <f>IFERROR(IF(COUNTIF(C375:L375,"Feed Ingredient")&gt;0,INDEX(ani_diet!V:V,MATCH(M375,ani_diet!F:F,0)),""),"")</f>
        <v/>
      </c>
      <c r="AE375" s="130" t="b">
        <f>IF(IFERROR(IF(MATCH("Feed Ingredient", AOM[[#This Row],[L1]:[L10]],0)&gt;0, TRUE, FALSE), FALSE)=TRUE,IFERROR(VLOOKUP(M375, ani_diet!E:E, 1, FALSE), "No Match"),FALSE)</f>
        <v>0</v>
      </c>
    </row>
    <row r="376" spans="1:31" ht="14.5" x14ac:dyDescent="0.35">
      <c r="A376" t="s">
        <v>2164</v>
      </c>
      <c r="B376" t="s">
        <v>20105</v>
      </c>
      <c r="C376" t="s">
        <v>20093</v>
      </c>
      <c r="D376" t="s">
        <v>8050</v>
      </c>
      <c r="E376" t="s">
        <v>8051</v>
      </c>
      <c r="F376" t="s">
        <v>8053</v>
      </c>
      <c r="G376" t="s">
        <v>20104</v>
      </c>
      <c r="H376" t="s">
        <v>8062</v>
      </c>
      <c r="I376" t="s">
        <v>2164</v>
      </c>
      <c r="J376" t="s">
        <v>2164</v>
      </c>
      <c r="K376" t="s">
        <v>2164</v>
      </c>
      <c r="M376" t="str" cm="1">
        <f t="array" ref="M376">LOOKUP(2,1/(C376:L376&lt;&gt;""),C376:L376)</f>
        <v>Biomass Yield</v>
      </c>
      <c r="N376" t="s">
        <v>2164</v>
      </c>
      <c r="O376" t="s">
        <v>20106</v>
      </c>
      <c r="P376" t="s">
        <v>2164</v>
      </c>
      <c r="Q376" t="s">
        <v>2164</v>
      </c>
      <c r="R376" t="s">
        <v>2164</v>
      </c>
      <c r="S376" t="s">
        <v>2164</v>
      </c>
      <c r="T376" t="s">
        <v>2164</v>
      </c>
      <c r="U376" t="s">
        <v>2164</v>
      </c>
      <c r="V376" t="s">
        <v>2164</v>
      </c>
      <c r="W376" t="s">
        <v>2164</v>
      </c>
      <c r="X376" t="s">
        <v>2164</v>
      </c>
      <c r="Y376" t="s">
        <v>10809</v>
      </c>
      <c r="Z376" t="s">
        <v>2164</v>
      </c>
      <c r="AA376" t="s">
        <v>2164</v>
      </c>
      <c r="AB376" t="s">
        <v>2164</v>
      </c>
      <c r="AC376" t="s">
        <v>2164</v>
      </c>
      <c r="AD376" t="str">
        <f>IFERROR(IF(COUNTIF(C376:L376,"Feed Ingredient")&gt;0,INDEX(ani_diet!V:V,MATCH(M376,ani_diet!F:F,0)),""),"")</f>
        <v/>
      </c>
      <c r="AE376" s="130" t="b">
        <f>IF(IFERROR(IF(MATCH("Feed Ingredient", AOM[[#This Row],[L1]:[L10]],0)&gt;0, TRUE, FALSE), FALSE)=TRUE,IFERROR(VLOOKUP(M376, ani_diet!E:E, 1, FALSE), "No Match"),FALSE)</f>
        <v>0</v>
      </c>
    </row>
    <row r="377" spans="1:31" ht="14.5" x14ac:dyDescent="0.35">
      <c r="A377" t="s">
        <v>2164</v>
      </c>
      <c r="B377" t="s">
        <v>20107</v>
      </c>
      <c r="C377" t="s">
        <v>20093</v>
      </c>
      <c r="D377" t="s">
        <v>8050</v>
      </c>
      <c r="E377" t="s">
        <v>8051</v>
      </c>
      <c r="F377" t="s">
        <v>8053</v>
      </c>
      <c r="G377" t="s">
        <v>8070</v>
      </c>
      <c r="H377" t="s">
        <v>2164</v>
      </c>
      <c r="I377" t="s">
        <v>2164</v>
      </c>
      <c r="J377" t="s">
        <v>2164</v>
      </c>
      <c r="K377" t="s">
        <v>2164</v>
      </c>
      <c r="M377" t="str" cm="1">
        <f t="array" ref="M377">LOOKUP(2,1/(C377:L377&lt;&gt;""),C377:L377)</f>
        <v>Land Equivalent Ratio</v>
      </c>
      <c r="N377" t="s">
        <v>2164</v>
      </c>
      <c r="O377" t="s">
        <v>20108</v>
      </c>
      <c r="P377" t="s">
        <v>8073</v>
      </c>
      <c r="Q377" t="s">
        <v>2164</v>
      </c>
      <c r="R377" t="s">
        <v>2164</v>
      </c>
      <c r="S377" t="s">
        <v>2164</v>
      </c>
      <c r="T377" t="s">
        <v>2164</v>
      </c>
      <c r="U377" t="s">
        <v>2164</v>
      </c>
      <c r="V377" t="s">
        <v>2164</v>
      </c>
      <c r="W377" t="s">
        <v>2164</v>
      </c>
      <c r="X377" t="s">
        <v>2164</v>
      </c>
      <c r="Y377" t="s">
        <v>20109</v>
      </c>
      <c r="Z377" t="s">
        <v>2164</v>
      </c>
      <c r="AA377" t="s">
        <v>2164</v>
      </c>
      <c r="AB377" t="s">
        <v>2164</v>
      </c>
      <c r="AC377" t="s">
        <v>2164</v>
      </c>
      <c r="AD377" t="str">
        <f>IFERROR(IF(COUNTIF(C377:L377,"Feed Ingredient")&gt;0,INDEX(ani_diet!V:V,MATCH(M377,ani_diet!F:F,0)),""),"")</f>
        <v/>
      </c>
      <c r="AE377" s="130" t="b">
        <f>IF(IFERROR(IF(MATCH("Feed Ingredient", AOM[[#This Row],[L1]:[L10]],0)&gt;0, TRUE, FALSE), FALSE)=TRUE,IFERROR(VLOOKUP(M377, ani_diet!E:E, 1, FALSE), "No Match"),FALSE)</f>
        <v>0</v>
      </c>
    </row>
    <row r="378" spans="1:31" ht="14.5" x14ac:dyDescent="0.35">
      <c r="A378" t="s">
        <v>2164</v>
      </c>
      <c r="B378" t="s">
        <v>20110</v>
      </c>
      <c r="C378" t="s">
        <v>20093</v>
      </c>
      <c r="D378" t="s">
        <v>8050</v>
      </c>
      <c r="E378" t="s">
        <v>8051</v>
      </c>
      <c r="F378" t="s">
        <v>8053</v>
      </c>
      <c r="G378" t="s">
        <v>2775</v>
      </c>
      <c r="H378" t="s">
        <v>2164</v>
      </c>
      <c r="I378" t="s">
        <v>2164</v>
      </c>
      <c r="J378" t="s">
        <v>2164</v>
      </c>
      <c r="K378" t="s">
        <v>2164</v>
      </c>
      <c r="M378" t="str" cm="1">
        <f t="array" ref="M378">LOOKUP(2,1/(C378:L378&lt;&gt;""),C378:L378)</f>
        <v>Animals</v>
      </c>
      <c r="N378" t="s">
        <v>2164</v>
      </c>
      <c r="O378" t="s">
        <v>2164</v>
      </c>
      <c r="P378" t="s">
        <v>2164</v>
      </c>
      <c r="Q378" t="s">
        <v>2164</v>
      </c>
      <c r="R378" t="s">
        <v>2164</v>
      </c>
      <c r="S378" t="s">
        <v>2164</v>
      </c>
      <c r="T378" t="s">
        <v>2164</v>
      </c>
      <c r="U378" t="s">
        <v>2164</v>
      </c>
      <c r="V378" t="s">
        <v>2164</v>
      </c>
      <c r="W378" t="s">
        <v>2164</v>
      </c>
      <c r="X378" t="s">
        <v>2164</v>
      </c>
      <c r="Y378" t="s">
        <v>19506</v>
      </c>
      <c r="Z378" t="s">
        <v>2164</v>
      </c>
      <c r="AA378" t="s">
        <v>2164</v>
      </c>
      <c r="AB378" t="s">
        <v>2164</v>
      </c>
      <c r="AC378" t="s">
        <v>2164</v>
      </c>
      <c r="AD378" t="str">
        <f>IFERROR(IF(COUNTIF(C378:L378,"Feed Ingredient")&gt;0,INDEX(ani_diet!V:V,MATCH(M378,ani_diet!F:F,0)),""),"")</f>
        <v/>
      </c>
      <c r="AE378" s="130" t="b">
        <f>IF(IFERROR(IF(MATCH("Feed Ingredient", AOM[[#This Row],[L1]:[L10]],0)&gt;0, TRUE, FALSE), FALSE)=TRUE,IFERROR(VLOOKUP(M378, ani_diet!E:E, 1, FALSE), "No Match"),FALSE)</f>
        <v>0</v>
      </c>
    </row>
    <row r="379" spans="1:31" ht="14.5" x14ac:dyDescent="0.35">
      <c r="A379" t="s">
        <v>2164</v>
      </c>
      <c r="B379" t="s">
        <v>20111</v>
      </c>
      <c r="C379" t="s">
        <v>20093</v>
      </c>
      <c r="D379" t="s">
        <v>8050</v>
      </c>
      <c r="E379" t="s">
        <v>8051</v>
      </c>
      <c r="F379" t="s">
        <v>8053</v>
      </c>
      <c r="G379" t="s">
        <v>2775</v>
      </c>
      <c r="H379" t="s">
        <v>20112</v>
      </c>
      <c r="I379" t="s">
        <v>2164</v>
      </c>
      <c r="J379" t="s">
        <v>2164</v>
      </c>
      <c r="K379" t="s">
        <v>2164</v>
      </c>
      <c r="M379" t="str" cm="1">
        <f t="array" ref="M379">LOOKUP(2,1/(C379:L379&lt;&gt;""),C379:L379)</f>
        <v>Total Weight Gain</v>
      </c>
      <c r="N379" t="s">
        <v>2164</v>
      </c>
      <c r="O379" t="s">
        <v>20113</v>
      </c>
      <c r="P379" t="s">
        <v>2164</v>
      </c>
      <c r="Q379" t="s">
        <v>2164</v>
      </c>
      <c r="R379" t="s">
        <v>2164</v>
      </c>
      <c r="S379" t="s">
        <v>2164</v>
      </c>
      <c r="T379" t="s">
        <v>2164</v>
      </c>
      <c r="U379" t="s">
        <v>2164</v>
      </c>
      <c r="V379" t="s">
        <v>2164</v>
      </c>
      <c r="W379" t="s">
        <v>2164</v>
      </c>
      <c r="X379" t="s">
        <v>2164</v>
      </c>
      <c r="Y379" t="s">
        <v>20114</v>
      </c>
      <c r="Z379" t="s">
        <v>2164</v>
      </c>
      <c r="AA379" t="s">
        <v>2164</v>
      </c>
      <c r="AB379" t="s">
        <v>2164</v>
      </c>
      <c r="AC379" t="s">
        <v>2164</v>
      </c>
      <c r="AD379" t="str">
        <f>IFERROR(IF(COUNTIF(C379:L379,"Feed Ingredient")&gt;0,INDEX(ani_diet!V:V,MATCH(M379,ani_diet!F:F,0)),""),"")</f>
        <v/>
      </c>
      <c r="AE379" s="130" t="b">
        <f>IF(IFERROR(IF(MATCH("Feed Ingredient", AOM[[#This Row],[L1]:[L10]],0)&gt;0, TRUE, FALSE), FALSE)=TRUE,IFERROR(VLOOKUP(M379, ani_diet!E:E, 1, FALSE), "No Match"),FALSE)</f>
        <v>0</v>
      </c>
    </row>
    <row r="380" spans="1:31" ht="14.5" x14ac:dyDescent="0.35">
      <c r="A380" t="s">
        <v>2164</v>
      </c>
      <c r="B380" t="s">
        <v>20115</v>
      </c>
      <c r="C380" t="s">
        <v>20093</v>
      </c>
      <c r="D380" t="s">
        <v>8050</v>
      </c>
      <c r="E380" t="s">
        <v>8051</v>
      </c>
      <c r="F380" t="s">
        <v>8053</v>
      </c>
      <c r="G380" t="s">
        <v>2775</v>
      </c>
      <c r="H380" t="s">
        <v>20116</v>
      </c>
      <c r="I380" t="s">
        <v>2164</v>
      </c>
      <c r="J380" t="s">
        <v>2164</v>
      </c>
      <c r="K380" t="s">
        <v>2164</v>
      </c>
      <c r="M380" t="str" cm="1">
        <f t="array" ref="M380">LOOKUP(2,1/(C380:L380&lt;&gt;""),C380:L380)</f>
        <v>Specific Growth Rate</v>
      </c>
      <c r="N380" t="s">
        <v>2164</v>
      </c>
      <c r="O380" t="s">
        <v>20117</v>
      </c>
      <c r="P380" t="s">
        <v>8080</v>
      </c>
      <c r="Q380" t="s">
        <v>2164</v>
      </c>
      <c r="R380" t="s">
        <v>2164</v>
      </c>
      <c r="S380" t="s">
        <v>2164</v>
      </c>
      <c r="T380" t="s">
        <v>2164</v>
      </c>
      <c r="U380" t="s">
        <v>2164</v>
      </c>
      <c r="V380" t="s">
        <v>2164</v>
      </c>
      <c r="W380" t="s">
        <v>2164</v>
      </c>
      <c r="X380" t="s">
        <v>2164</v>
      </c>
      <c r="Y380" t="s">
        <v>10809</v>
      </c>
      <c r="Z380" t="s">
        <v>2164</v>
      </c>
      <c r="AA380" t="s">
        <v>2164</v>
      </c>
      <c r="AB380" t="s">
        <v>2164</v>
      </c>
      <c r="AC380" t="s">
        <v>2164</v>
      </c>
      <c r="AD380" t="str">
        <f>IFERROR(IF(COUNTIF(C380:L380,"Feed Ingredient")&gt;0,INDEX(ani_diet!V:V,MATCH(M380,ani_diet!F:F,0)),""),"")</f>
        <v/>
      </c>
      <c r="AE380" s="130" t="b">
        <f>IF(IFERROR(IF(MATCH("Feed Ingredient", AOM[[#This Row],[L1]:[L10]],0)&gt;0, TRUE, FALSE), FALSE)=TRUE,IFERROR(VLOOKUP(M380, ani_diet!E:E, 1, FALSE), "No Match"),FALSE)</f>
        <v>0</v>
      </c>
    </row>
    <row r="381" spans="1:31" ht="14.5" x14ac:dyDescent="0.35">
      <c r="A381" t="s">
        <v>2164</v>
      </c>
      <c r="B381" t="s">
        <v>20118</v>
      </c>
      <c r="C381" t="s">
        <v>20093</v>
      </c>
      <c r="D381" t="s">
        <v>8050</v>
      </c>
      <c r="E381" t="s">
        <v>8051</v>
      </c>
      <c r="F381" t="s">
        <v>8053</v>
      </c>
      <c r="G381" t="s">
        <v>2775</v>
      </c>
      <c r="H381" t="s">
        <v>8083</v>
      </c>
      <c r="I381" t="s">
        <v>2164</v>
      </c>
      <c r="J381" t="s">
        <v>2164</v>
      </c>
      <c r="K381" t="s">
        <v>2164</v>
      </c>
      <c r="M381" t="str" cm="1">
        <f t="array" ref="M381">LOOKUP(2,1/(C381:L381&lt;&gt;""),C381:L381)</f>
        <v>Meat Yield</v>
      </c>
      <c r="N381" t="s">
        <v>2164</v>
      </c>
      <c r="O381" t="s">
        <v>20119</v>
      </c>
      <c r="P381" t="s">
        <v>20120</v>
      </c>
      <c r="Q381" t="s">
        <v>2164</v>
      </c>
      <c r="R381" t="s">
        <v>2164</v>
      </c>
      <c r="S381" t="s">
        <v>2164</v>
      </c>
      <c r="T381" t="s">
        <v>2164</v>
      </c>
      <c r="U381" t="s">
        <v>2164</v>
      </c>
      <c r="V381" t="s">
        <v>2164</v>
      </c>
      <c r="W381" t="s">
        <v>2164</v>
      </c>
      <c r="X381" t="s">
        <v>2164</v>
      </c>
      <c r="Y381" t="s">
        <v>20121</v>
      </c>
      <c r="Z381" t="s">
        <v>2164</v>
      </c>
      <c r="AA381" t="s">
        <v>2164</v>
      </c>
      <c r="AB381" t="s">
        <v>2164</v>
      </c>
      <c r="AC381" t="s">
        <v>2164</v>
      </c>
      <c r="AD381" t="str">
        <f>IFERROR(IF(COUNTIF(C381:L381,"Feed Ingredient")&gt;0,INDEX(ani_diet!V:V,MATCH(M381,ani_diet!F:F,0)),""),"")</f>
        <v/>
      </c>
      <c r="AE381" s="130" t="b">
        <f>IF(IFERROR(IF(MATCH("Feed Ingredient", AOM[[#This Row],[L1]:[L10]],0)&gt;0, TRUE, FALSE), FALSE)=TRUE,IFERROR(VLOOKUP(M381, ani_diet!E:E, 1, FALSE), "No Match"),FALSE)</f>
        <v>0</v>
      </c>
    </row>
    <row r="382" spans="1:31" ht="14.5" x14ac:dyDescent="0.35">
      <c r="A382" t="s">
        <v>2164</v>
      </c>
      <c r="B382" t="s">
        <v>20122</v>
      </c>
      <c r="C382" t="s">
        <v>20093</v>
      </c>
      <c r="D382" t="s">
        <v>8050</v>
      </c>
      <c r="E382" t="s">
        <v>8051</v>
      </c>
      <c r="F382" t="s">
        <v>8053</v>
      </c>
      <c r="G382" t="s">
        <v>2775</v>
      </c>
      <c r="H382" t="s">
        <v>8083</v>
      </c>
      <c r="I382" t="s">
        <v>11230</v>
      </c>
      <c r="J382" t="s">
        <v>2164</v>
      </c>
      <c r="K382" t="s">
        <v>2164</v>
      </c>
      <c r="M382" t="str" cm="1">
        <f t="array" ref="M382">LOOKUP(2,1/(C382:L382&lt;&gt;""),C382:L382)</f>
        <v>Carcass</v>
      </c>
      <c r="N382" t="s">
        <v>2164</v>
      </c>
      <c r="O382" t="s">
        <v>2164</v>
      </c>
      <c r="P382" t="s">
        <v>2164</v>
      </c>
      <c r="Q382" t="s">
        <v>2164</v>
      </c>
      <c r="R382" t="s">
        <v>2164</v>
      </c>
      <c r="S382" t="s">
        <v>2164</v>
      </c>
      <c r="T382" t="s">
        <v>2164</v>
      </c>
      <c r="U382" t="s">
        <v>2164</v>
      </c>
      <c r="V382" t="s">
        <v>2164</v>
      </c>
      <c r="W382" t="s">
        <v>2164</v>
      </c>
      <c r="X382" t="s">
        <v>2164</v>
      </c>
      <c r="Y382" t="s">
        <v>10809</v>
      </c>
      <c r="Z382" t="s">
        <v>2164</v>
      </c>
      <c r="AA382" t="s">
        <v>2164</v>
      </c>
      <c r="AB382" t="s">
        <v>2164</v>
      </c>
      <c r="AC382" t="s">
        <v>2164</v>
      </c>
      <c r="AD382" t="str">
        <f>IFERROR(IF(COUNTIF(C382:L382,"Feed Ingredient")&gt;0,INDEX(ani_diet!V:V,MATCH(M382,ani_diet!F:F,0)),""),"")</f>
        <v/>
      </c>
      <c r="AE382" s="130" t="b">
        <f>IF(IFERROR(IF(MATCH("Feed Ingredient", AOM[[#This Row],[L1]:[L10]],0)&gt;0, TRUE, FALSE), FALSE)=TRUE,IFERROR(VLOOKUP(M382, ani_diet!E:E, 1, FALSE), "No Match"),FALSE)</f>
        <v>0</v>
      </c>
    </row>
    <row r="383" spans="1:31" ht="14.5" x14ac:dyDescent="0.35">
      <c r="A383" t="s">
        <v>2164</v>
      </c>
      <c r="B383" t="s">
        <v>20123</v>
      </c>
      <c r="C383" t="s">
        <v>20093</v>
      </c>
      <c r="D383" t="s">
        <v>8050</v>
      </c>
      <c r="E383" t="s">
        <v>8051</v>
      </c>
      <c r="F383" t="s">
        <v>8053</v>
      </c>
      <c r="G383" t="s">
        <v>2775</v>
      </c>
      <c r="H383" t="s">
        <v>8083</v>
      </c>
      <c r="I383" t="s">
        <v>11232</v>
      </c>
      <c r="J383" t="s">
        <v>2164</v>
      </c>
      <c r="K383" t="s">
        <v>2164</v>
      </c>
      <c r="M383" t="str" cm="1">
        <f t="array" ref="M383">LOOKUP(2,1/(C383:L383&lt;&gt;""),C383:L383)</f>
        <v>Carcass Defeathered</v>
      </c>
      <c r="N383" t="s">
        <v>2164</v>
      </c>
      <c r="O383" t="s">
        <v>2164</v>
      </c>
      <c r="P383" t="s">
        <v>2164</v>
      </c>
      <c r="Q383" t="s">
        <v>2164</v>
      </c>
      <c r="R383" t="s">
        <v>2164</v>
      </c>
      <c r="S383" t="s">
        <v>2164</v>
      </c>
      <c r="T383" t="s">
        <v>2164</v>
      </c>
      <c r="U383" t="s">
        <v>2164</v>
      </c>
      <c r="V383" t="s">
        <v>2164</v>
      </c>
      <c r="W383" t="s">
        <v>2164</v>
      </c>
      <c r="X383" t="s">
        <v>2164</v>
      </c>
      <c r="Y383" t="s">
        <v>10809</v>
      </c>
      <c r="Z383" t="s">
        <v>2164</v>
      </c>
      <c r="AA383" t="s">
        <v>2164</v>
      </c>
      <c r="AB383" t="s">
        <v>2164</v>
      </c>
      <c r="AC383" t="s">
        <v>2164</v>
      </c>
      <c r="AD383" t="str">
        <f>IFERROR(IF(COUNTIF(C383:L383,"Feed Ingredient")&gt;0,INDEX(ani_diet!V:V,MATCH(M383,ani_diet!F:F,0)),""),"")</f>
        <v/>
      </c>
      <c r="AE383" s="130" t="b">
        <f>IF(IFERROR(IF(MATCH("Feed Ingredient", AOM[[#This Row],[L1]:[L10]],0)&gt;0, TRUE, FALSE), FALSE)=TRUE,IFERROR(VLOOKUP(M383, ani_diet!E:E, 1, FALSE), "No Match"),FALSE)</f>
        <v>0</v>
      </c>
    </row>
    <row r="384" spans="1:31" ht="14.5" x14ac:dyDescent="0.35">
      <c r="A384" t="s">
        <v>2164</v>
      </c>
      <c r="B384" t="s">
        <v>20124</v>
      </c>
      <c r="C384" t="s">
        <v>20093</v>
      </c>
      <c r="D384" t="s">
        <v>8050</v>
      </c>
      <c r="E384" t="s">
        <v>8051</v>
      </c>
      <c r="F384" t="s">
        <v>8053</v>
      </c>
      <c r="G384" t="s">
        <v>2775</v>
      </c>
      <c r="H384" t="s">
        <v>8083</v>
      </c>
      <c r="I384" t="s">
        <v>11234</v>
      </c>
      <c r="J384" t="s">
        <v>2164</v>
      </c>
      <c r="K384" t="s">
        <v>2164</v>
      </c>
      <c r="M384" t="str" cm="1">
        <f t="array" ref="M384">LOOKUP(2,1/(C384:L384&lt;&gt;""),C384:L384)</f>
        <v>Cold Carcass</v>
      </c>
      <c r="N384" t="s">
        <v>2164</v>
      </c>
      <c r="O384" t="s">
        <v>2164</v>
      </c>
      <c r="P384" t="s">
        <v>2164</v>
      </c>
      <c r="Q384" t="s">
        <v>2164</v>
      </c>
      <c r="R384" t="s">
        <v>2164</v>
      </c>
      <c r="S384" t="s">
        <v>2164</v>
      </c>
      <c r="T384" t="s">
        <v>2164</v>
      </c>
      <c r="U384" t="s">
        <v>2164</v>
      </c>
      <c r="V384" t="s">
        <v>2164</v>
      </c>
      <c r="W384" t="s">
        <v>2164</v>
      </c>
      <c r="X384" t="s">
        <v>2164</v>
      </c>
      <c r="Y384" t="s">
        <v>10809</v>
      </c>
      <c r="Z384" t="s">
        <v>2164</v>
      </c>
      <c r="AA384" t="s">
        <v>2164</v>
      </c>
      <c r="AB384" t="s">
        <v>2164</v>
      </c>
      <c r="AC384" t="s">
        <v>2164</v>
      </c>
      <c r="AD384" t="str">
        <f>IFERROR(IF(COUNTIF(C384:L384,"Feed Ingredient")&gt;0,INDEX(ani_diet!V:V,MATCH(M384,ani_diet!F:F,0)),""),"")</f>
        <v/>
      </c>
      <c r="AE384" s="130" t="b">
        <f>IF(IFERROR(IF(MATCH("Feed Ingredient", AOM[[#This Row],[L1]:[L10]],0)&gt;0, TRUE, FALSE), FALSE)=TRUE,IFERROR(VLOOKUP(M384, ani_diet!E:E, 1, FALSE), "No Match"),FALSE)</f>
        <v>0</v>
      </c>
    </row>
    <row r="385" spans="1:31" ht="14.5" x14ac:dyDescent="0.35">
      <c r="A385" t="s">
        <v>2164</v>
      </c>
      <c r="B385" t="s">
        <v>20125</v>
      </c>
      <c r="C385" t="s">
        <v>20093</v>
      </c>
      <c r="D385" t="s">
        <v>8050</v>
      </c>
      <c r="E385" t="s">
        <v>8051</v>
      </c>
      <c r="F385" t="s">
        <v>8053</v>
      </c>
      <c r="G385" t="s">
        <v>2775</v>
      </c>
      <c r="H385" t="s">
        <v>8083</v>
      </c>
      <c r="I385" t="s">
        <v>11236</v>
      </c>
      <c r="J385" t="s">
        <v>2164</v>
      </c>
      <c r="K385" t="s">
        <v>2164</v>
      </c>
      <c r="M385" t="str" cm="1">
        <f t="array" ref="M385">LOOKUP(2,1/(C385:L385&lt;&gt;""),C385:L385)</f>
        <v>Dressed</v>
      </c>
      <c r="N385" t="s">
        <v>2164</v>
      </c>
      <c r="O385" t="s">
        <v>2164</v>
      </c>
      <c r="P385" t="s">
        <v>2164</v>
      </c>
      <c r="Q385" t="s">
        <v>2164</v>
      </c>
      <c r="R385" t="s">
        <v>2164</v>
      </c>
      <c r="S385" t="s">
        <v>2164</v>
      </c>
      <c r="T385" t="s">
        <v>2164</v>
      </c>
      <c r="U385" t="s">
        <v>2164</v>
      </c>
      <c r="V385" t="s">
        <v>2164</v>
      </c>
      <c r="W385" t="s">
        <v>2164</v>
      </c>
      <c r="X385" t="s">
        <v>2164</v>
      </c>
      <c r="Y385" t="s">
        <v>10809</v>
      </c>
      <c r="Z385" t="s">
        <v>2164</v>
      </c>
      <c r="AA385" t="s">
        <v>2164</v>
      </c>
      <c r="AB385" t="s">
        <v>2164</v>
      </c>
      <c r="AC385" t="s">
        <v>2164</v>
      </c>
      <c r="AD385" t="str">
        <f>IFERROR(IF(COUNTIF(C385:L385,"Feed Ingredient")&gt;0,INDEX(ani_diet!V:V,MATCH(M385,ani_diet!F:F,0)),""),"")</f>
        <v/>
      </c>
      <c r="AE385" s="130" t="b">
        <f>IF(IFERROR(IF(MATCH("Feed Ingredient", AOM[[#This Row],[L1]:[L10]],0)&gt;0, TRUE, FALSE), FALSE)=TRUE,IFERROR(VLOOKUP(M385, ani_diet!E:E, 1, FALSE), "No Match"),FALSE)</f>
        <v>0</v>
      </c>
    </row>
    <row r="386" spans="1:31" ht="14.5" x14ac:dyDescent="0.35">
      <c r="A386" t="s">
        <v>2164</v>
      </c>
      <c r="B386" t="s">
        <v>20126</v>
      </c>
      <c r="C386" t="s">
        <v>20093</v>
      </c>
      <c r="D386" t="s">
        <v>8050</v>
      </c>
      <c r="E386" t="s">
        <v>8051</v>
      </c>
      <c r="F386" t="s">
        <v>8053</v>
      </c>
      <c r="G386" t="s">
        <v>2775</v>
      </c>
      <c r="H386" t="s">
        <v>8083</v>
      </c>
      <c r="I386" t="s">
        <v>11238</v>
      </c>
      <c r="J386" t="s">
        <v>2164</v>
      </c>
      <c r="K386" t="s">
        <v>2164</v>
      </c>
      <c r="M386" t="str" cm="1">
        <f t="array" ref="M386">LOOKUP(2,1/(C386:L386&lt;&gt;""),C386:L386)</f>
        <v>Empty Carcass</v>
      </c>
      <c r="N386" t="s">
        <v>2164</v>
      </c>
      <c r="O386" t="s">
        <v>2164</v>
      </c>
      <c r="P386" t="s">
        <v>2164</v>
      </c>
      <c r="Q386" t="s">
        <v>2164</v>
      </c>
      <c r="R386" t="s">
        <v>2164</v>
      </c>
      <c r="S386" t="s">
        <v>2164</v>
      </c>
      <c r="T386" t="s">
        <v>2164</v>
      </c>
      <c r="U386" t="s">
        <v>2164</v>
      </c>
      <c r="V386" t="s">
        <v>2164</v>
      </c>
      <c r="W386" t="s">
        <v>2164</v>
      </c>
      <c r="X386" t="s">
        <v>2164</v>
      </c>
      <c r="Y386" t="s">
        <v>10809</v>
      </c>
      <c r="Z386" t="s">
        <v>2164</v>
      </c>
      <c r="AA386" t="s">
        <v>2164</v>
      </c>
      <c r="AB386" t="s">
        <v>2164</v>
      </c>
      <c r="AC386" t="s">
        <v>2164</v>
      </c>
      <c r="AD386" t="str">
        <f>IFERROR(IF(COUNTIF(C386:L386,"Feed Ingredient")&gt;0,INDEX(ani_diet!V:V,MATCH(M386,ani_diet!F:F,0)),""),"")</f>
        <v/>
      </c>
      <c r="AE386" s="130" t="b">
        <f>IF(IFERROR(IF(MATCH("Feed Ingredient", AOM[[#This Row],[L1]:[L10]],0)&gt;0, TRUE, FALSE), FALSE)=TRUE,IFERROR(VLOOKUP(M386, ani_diet!E:E, 1, FALSE), "No Match"),FALSE)</f>
        <v>0</v>
      </c>
    </row>
    <row r="387" spans="1:31" ht="14.5" x14ac:dyDescent="0.35">
      <c r="A387" t="s">
        <v>2164</v>
      </c>
      <c r="B387" t="s">
        <v>20127</v>
      </c>
      <c r="C387" t="s">
        <v>20093</v>
      </c>
      <c r="D387" t="s">
        <v>8050</v>
      </c>
      <c r="E387" t="s">
        <v>8051</v>
      </c>
      <c r="F387" t="s">
        <v>8053</v>
      </c>
      <c r="G387" t="s">
        <v>2775</v>
      </c>
      <c r="H387" t="s">
        <v>8083</v>
      </c>
      <c r="I387" t="s">
        <v>11240</v>
      </c>
      <c r="J387" t="s">
        <v>2164</v>
      </c>
      <c r="K387" t="s">
        <v>2164</v>
      </c>
      <c r="M387" t="str" cm="1">
        <f t="array" ref="M387">LOOKUP(2,1/(C387:L387&lt;&gt;""),C387:L387)</f>
        <v>Eviscerated</v>
      </c>
      <c r="N387" t="s">
        <v>2164</v>
      </c>
      <c r="O387" t="s">
        <v>2164</v>
      </c>
      <c r="P387" t="s">
        <v>2164</v>
      </c>
      <c r="Q387" t="s">
        <v>2164</v>
      </c>
      <c r="R387" t="s">
        <v>2164</v>
      </c>
      <c r="S387" t="s">
        <v>2164</v>
      </c>
      <c r="T387" t="s">
        <v>2164</v>
      </c>
      <c r="U387" t="s">
        <v>2164</v>
      </c>
      <c r="V387" t="s">
        <v>2164</v>
      </c>
      <c r="W387" t="s">
        <v>2164</v>
      </c>
      <c r="X387" t="s">
        <v>2164</v>
      </c>
      <c r="Y387" t="s">
        <v>10809</v>
      </c>
      <c r="Z387" t="s">
        <v>2164</v>
      </c>
      <c r="AA387" t="s">
        <v>2164</v>
      </c>
      <c r="AB387" t="s">
        <v>2164</v>
      </c>
      <c r="AC387" t="s">
        <v>2164</v>
      </c>
      <c r="AD387" t="str">
        <f>IFERROR(IF(COUNTIF(C387:L387,"Feed Ingredient")&gt;0,INDEX(ani_diet!V:V,MATCH(M387,ani_diet!F:F,0)),""),"")</f>
        <v/>
      </c>
      <c r="AE387" s="130" t="b">
        <f>IF(IFERROR(IF(MATCH("Feed Ingredient", AOM[[#This Row],[L1]:[L10]],0)&gt;0, TRUE, FALSE), FALSE)=TRUE,IFERROR(VLOOKUP(M387, ani_diet!E:E, 1, FALSE), "No Match"),FALSE)</f>
        <v>0</v>
      </c>
    </row>
    <row r="388" spans="1:31" ht="14.5" x14ac:dyDescent="0.35">
      <c r="A388" t="s">
        <v>2164</v>
      </c>
      <c r="B388" t="s">
        <v>20128</v>
      </c>
      <c r="C388" t="s">
        <v>20093</v>
      </c>
      <c r="D388" t="s">
        <v>8050</v>
      </c>
      <c r="E388" t="s">
        <v>8051</v>
      </c>
      <c r="F388" t="s">
        <v>8053</v>
      </c>
      <c r="G388" t="s">
        <v>2775</v>
      </c>
      <c r="H388" t="s">
        <v>8083</v>
      </c>
      <c r="I388" t="s">
        <v>11242</v>
      </c>
      <c r="J388" t="s">
        <v>2164</v>
      </c>
      <c r="K388" t="s">
        <v>2164</v>
      </c>
      <c r="M388" t="str" cm="1">
        <f t="array" ref="M388">LOOKUP(2,1/(C388:L388&lt;&gt;""),C388:L388)</f>
        <v>Final Body Weight</v>
      </c>
      <c r="N388" t="s">
        <v>2164</v>
      </c>
      <c r="O388" t="s">
        <v>2164</v>
      </c>
      <c r="P388" t="s">
        <v>2164</v>
      </c>
      <c r="Q388" t="s">
        <v>2164</v>
      </c>
      <c r="R388" t="s">
        <v>2164</v>
      </c>
      <c r="S388" t="s">
        <v>2164</v>
      </c>
      <c r="T388" t="s">
        <v>2164</v>
      </c>
      <c r="U388" t="s">
        <v>2164</v>
      </c>
      <c r="V388" t="s">
        <v>2164</v>
      </c>
      <c r="W388" t="s">
        <v>2164</v>
      </c>
      <c r="X388" t="s">
        <v>2164</v>
      </c>
      <c r="Y388" t="s">
        <v>10809</v>
      </c>
      <c r="Z388" t="s">
        <v>2164</v>
      </c>
      <c r="AA388" t="s">
        <v>2164</v>
      </c>
      <c r="AB388" t="s">
        <v>2164</v>
      </c>
      <c r="AC388" t="s">
        <v>2164</v>
      </c>
      <c r="AD388" t="str">
        <f>IFERROR(IF(COUNTIF(C388:L388,"Feed Ingredient")&gt;0,INDEX(ani_diet!V:V,MATCH(M388,ani_diet!F:F,0)),""),"")</f>
        <v/>
      </c>
      <c r="AE388" s="130" t="b">
        <f>IF(IFERROR(IF(MATCH("Feed Ingredient", AOM[[#This Row],[L1]:[L10]],0)&gt;0, TRUE, FALSE), FALSE)=TRUE,IFERROR(VLOOKUP(M388, ani_diet!E:E, 1, FALSE), "No Match"),FALSE)</f>
        <v>0</v>
      </c>
    </row>
    <row r="389" spans="1:31" ht="14.5" x14ac:dyDescent="0.35">
      <c r="A389" t="s">
        <v>2164</v>
      </c>
      <c r="B389" t="s">
        <v>20129</v>
      </c>
      <c r="C389" t="s">
        <v>20093</v>
      </c>
      <c r="D389" t="s">
        <v>8050</v>
      </c>
      <c r="E389" t="s">
        <v>8051</v>
      </c>
      <c r="F389" t="s">
        <v>8053</v>
      </c>
      <c r="G389" t="s">
        <v>2775</v>
      </c>
      <c r="H389" t="s">
        <v>8083</v>
      </c>
      <c r="I389" t="s">
        <v>11244</v>
      </c>
      <c r="J389" t="s">
        <v>2164</v>
      </c>
      <c r="K389" t="s">
        <v>2164</v>
      </c>
      <c r="M389" t="str" cm="1">
        <f t="array" ref="M389">LOOKUP(2,1/(C389:L389&lt;&gt;""),C389:L389)</f>
        <v>Hot Carcass</v>
      </c>
      <c r="N389" t="s">
        <v>2164</v>
      </c>
      <c r="O389" t="s">
        <v>2164</v>
      </c>
      <c r="P389" t="s">
        <v>2164</v>
      </c>
      <c r="Q389" t="s">
        <v>2164</v>
      </c>
      <c r="R389" t="s">
        <v>2164</v>
      </c>
      <c r="S389" t="s">
        <v>2164</v>
      </c>
      <c r="T389" t="s">
        <v>2164</v>
      </c>
      <c r="U389" t="s">
        <v>2164</v>
      </c>
      <c r="V389" t="s">
        <v>2164</v>
      </c>
      <c r="W389" t="s">
        <v>2164</v>
      </c>
      <c r="X389" t="s">
        <v>2164</v>
      </c>
      <c r="Y389" t="s">
        <v>10809</v>
      </c>
      <c r="Z389" t="s">
        <v>2164</v>
      </c>
      <c r="AA389" t="s">
        <v>2164</v>
      </c>
      <c r="AB389" t="s">
        <v>2164</v>
      </c>
      <c r="AC389" t="s">
        <v>2164</v>
      </c>
      <c r="AD389" t="str">
        <f>IFERROR(IF(COUNTIF(C389:L389,"Feed Ingredient")&gt;0,INDEX(ani_diet!V:V,MATCH(M389,ani_diet!F:F,0)),""),"")</f>
        <v/>
      </c>
      <c r="AE389" s="130" t="b">
        <f>IF(IFERROR(IF(MATCH("Feed Ingredient", AOM[[#This Row],[L1]:[L10]],0)&gt;0, TRUE, FALSE), FALSE)=TRUE,IFERROR(VLOOKUP(M389, ani_diet!E:E, 1, FALSE), "No Match"),FALSE)</f>
        <v>0</v>
      </c>
    </row>
    <row r="390" spans="1:31" ht="14.5" x14ac:dyDescent="0.35">
      <c r="A390" t="s">
        <v>2164</v>
      </c>
      <c r="B390" t="s">
        <v>20130</v>
      </c>
      <c r="C390" t="s">
        <v>20093</v>
      </c>
      <c r="D390" t="s">
        <v>8050</v>
      </c>
      <c r="E390" t="s">
        <v>8051</v>
      </c>
      <c r="F390" t="s">
        <v>8053</v>
      </c>
      <c r="G390" t="s">
        <v>2775</v>
      </c>
      <c r="H390" t="s">
        <v>8083</v>
      </c>
      <c r="I390" t="s">
        <v>11248</v>
      </c>
      <c r="J390" t="s">
        <v>2164</v>
      </c>
      <c r="K390" t="s">
        <v>2164</v>
      </c>
      <c r="M390" t="str" cm="1">
        <f t="array" ref="M390">LOOKUP(2,1/(C390:L390&lt;&gt;""),C390:L390)</f>
        <v>Non-carcass</v>
      </c>
      <c r="N390" t="s">
        <v>2164</v>
      </c>
      <c r="O390" t="s">
        <v>2164</v>
      </c>
      <c r="P390" t="s">
        <v>2164</v>
      </c>
      <c r="Q390" t="s">
        <v>2164</v>
      </c>
      <c r="R390" t="s">
        <v>2164</v>
      </c>
      <c r="S390" t="s">
        <v>2164</v>
      </c>
      <c r="T390" t="s">
        <v>2164</v>
      </c>
      <c r="U390" t="s">
        <v>2164</v>
      </c>
      <c r="V390" t="s">
        <v>2164</v>
      </c>
      <c r="W390" t="s">
        <v>2164</v>
      </c>
      <c r="X390" t="s">
        <v>2164</v>
      </c>
      <c r="Y390" t="s">
        <v>10809</v>
      </c>
      <c r="Z390" t="s">
        <v>2164</v>
      </c>
      <c r="AA390" t="s">
        <v>2164</v>
      </c>
      <c r="AB390" t="s">
        <v>2164</v>
      </c>
      <c r="AC390" t="s">
        <v>2164</v>
      </c>
      <c r="AD390" t="str">
        <f>IFERROR(IF(COUNTIF(C390:L390,"Feed Ingredient")&gt;0,INDEX(ani_diet!V:V,MATCH(M390,ani_diet!F:F,0)),""),"")</f>
        <v/>
      </c>
      <c r="AE390" s="130" t="b">
        <f>IF(IFERROR(IF(MATCH("Feed Ingredient", AOM[[#This Row],[L1]:[L10]],0)&gt;0, TRUE, FALSE), FALSE)=TRUE,IFERROR(VLOOKUP(M390, ani_diet!E:E, 1, FALSE), "No Match"),FALSE)</f>
        <v>0</v>
      </c>
    </row>
    <row r="391" spans="1:31" ht="14.5" x14ac:dyDescent="0.35">
      <c r="A391" t="s">
        <v>2164</v>
      </c>
      <c r="B391" t="s">
        <v>20131</v>
      </c>
      <c r="C391" t="s">
        <v>20093</v>
      </c>
      <c r="D391" t="s">
        <v>8050</v>
      </c>
      <c r="E391" t="s">
        <v>8051</v>
      </c>
      <c r="F391" t="s">
        <v>8053</v>
      </c>
      <c r="G391" t="s">
        <v>2775</v>
      </c>
      <c r="H391" t="s">
        <v>8083</v>
      </c>
      <c r="I391" t="s">
        <v>11250</v>
      </c>
      <c r="J391" t="s">
        <v>2164</v>
      </c>
      <c r="K391" t="s">
        <v>2164</v>
      </c>
      <c r="M391" t="str" cm="1">
        <f t="array" ref="M391">LOOKUP(2,1/(C391:L391&lt;&gt;""),C391:L391)</f>
        <v>Slaughter Body</v>
      </c>
      <c r="N391" t="s">
        <v>2164</v>
      </c>
      <c r="O391" t="s">
        <v>2164</v>
      </c>
      <c r="P391" t="s">
        <v>2164</v>
      </c>
      <c r="Q391" t="s">
        <v>2164</v>
      </c>
      <c r="R391" t="s">
        <v>2164</v>
      </c>
      <c r="S391" t="s">
        <v>2164</v>
      </c>
      <c r="T391" t="s">
        <v>2164</v>
      </c>
      <c r="U391" t="s">
        <v>2164</v>
      </c>
      <c r="V391" t="s">
        <v>2164</v>
      </c>
      <c r="W391" t="s">
        <v>2164</v>
      </c>
      <c r="X391" t="s">
        <v>2164</v>
      </c>
      <c r="Y391" t="s">
        <v>10809</v>
      </c>
      <c r="Z391" t="s">
        <v>2164</v>
      </c>
      <c r="AA391" t="s">
        <v>2164</v>
      </c>
      <c r="AB391" t="s">
        <v>2164</v>
      </c>
      <c r="AC391" t="s">
        <v>2164</v>
      </c>
      <c r="AD391" t="str">
        <f>IFERROR(IF(COUNTIF(C391:L391,"Feed Ingredient")&gt;0,INDEX(ani_diet!V:V,MATCH(M391,ani_diet!F:F,0)),""),"")</f>
        <v/>
      </c>
      <c r="AE391" s="130" t="b">
        <f>IF(IFERROR(IF(MATCH("Feed Ingredient", AOM[[#This Row],[L1]:[L10]],0)&gt;0, TRUE, FALSE), FALSE)=TRUE,IFERROR(VLOOKUP(M391, ani_diet!E:E, 1, FALSE), "No Match"),FALSE)</f>
        <v>0</v>
      </c>
    </row>
    <row r="392" spans="1:31" ht="14.5" x14ac:dyDescent="0.35">
      <c r="A392" t="s">
        <v>2164</v>
      </c>
      <c r="B392" t="s">
        <v>20132</v>
      </c>
      <c r="C392" t="s">
        <v>20093</v>
      </c>
      <c r="D392" t="s">
        <v>8050</v>
      </c>
      <c r="E392" t="s">
        <v>8051</v>
      </c>
      <c r="F392" t="s">
        <v>8053</v>
      </c>
      <c r="G392" t="s">
        <v>2775</v>
      </c>
      <c r="H392" t="s">
        <v>8088</v>
      </c>
      <c r="I392" t="s">
        <v>2164</v>
      </c>
      <c r="J392" t="s">
        <v>2164</v>
      </c>
      <c r="K392" t="s">
        <v>2164</v>
      </c>
      <c r="M392" t="str" cm="1">
        <f t="array" ref="M392">LOOKUP(2,1/(C392:L392&lt;&gt;""),C392:L392)</f>
        <v>Milk Yield</v>
      </c>
      <c r="N392" t="s">
        <v>2164</v>
      </c>
      <c r="O392" t="s">
        <v>20133</v>
      </c>
      <c r="P392" t="s">
        <v>8091</v>
      </c>
      <c r="Q392" t="s">
        <v>8092</v>
      </c>
      <c r="R392" t="s">
        <v>2164</v>
      </c>
      <c r="S392" t="s">
        <v>2164</v>
      </c>
      <c r="T392" t="s">
        <v>2164</v>
      </c>
      <c r="U392" t="s">
        <v>2164</v>
      </c>
      <c r="V392" t="s">
        <v>2164</v>
      </c>
      <c r="W392" t="s">
        <v>2164</v>
      </c>
      <c r="X392" t="s">
        <v>2164</v>
      </c>
      <c r="Y392" t="s">
        <v>20134</v>
      </c>
      <c r="Z392" t="s">
        <v>2164</v>
      </c>
      <c r="AA392" t="s">
        <v>2164</v>
      </c>
      <c r="AB392" t="s">
        <v>2164</v>
      </c>
      <c r="AC392" t="s">
        <v>2164</v>
      </c>
      <c r="AD392" t="str">
        <f>IFERROR(IF(COUNTIF(C392:L392,"Feed Ingredient")&gt;0,INDEX(ani_diet!V:V,MATCH(M392,ani_diet!F:F,0)),""),"")</f>
        <v/>
      </c>
      <c r="AE392" s="130" t="b">
        <f>IF(IFERROR(IF(MATCH("Feed Ingredient", AOM[[#This Row],[L1]:[L10]],0)&gt;0, TRUE, FALSE), FALSE)=TRUE,IFERROR(VLOOKUP(M392, ani_diet!E:E, 1, FALSE), "No Match"),FALSE)</f>
        <v>0</v>
      </c>
    </row>
    <row r="393" spans="1:31" ht="14.5" x14ac:dyDescent="0.35">
      <c r="A393" t="s">
        <v>2164</v>
      </c>
      <c r="B393" t="s">
        <v>20135</v>
      </c>
      <c r="C393" t="s">
        <v>20093</v>
      </c>
      <c r="D393" t="s">
        <v>8050</v>
      </c>
      <c r="E393" t="s">
        <v>8051</v>
      </c>
      <c r="F393" t="s">
        <v>8053</v>
      </c>
      <c r="G393" t="s">
        <v>2775</v>
      </c>
      <c r="H393" t="s">
        <v>20136</v>
      </c>
      <c r="I393" t="s">
        <v>2164</v>
      </c>
      <c r="J393" t="s">
        <v>2164</v>
      </c>
      <c r="K393" t="s">
        <v>2164</v>
      </c>
      <c r="M393" t="str" cm="1">
        <f t="array" ref="M393">LOOKUP(2,1/(C393:L393&lt;&gt;""),C393:L393)</f>
        <v>Milk Days</v>
      </c>
      <c r="N393" t="s">
        <v>20137</v>
      </c>
      <c r="O393" t="s">
        <v>20138</v>
      </c>
      <c r="P393" t="s">
        <v>2164</v>
      </c>
      <c r="Q393" t="s">
        <v>2164</v>
      </c>
      <c r="R393" t="s">
        <v>2164</v>
      </c>
      <c r="S393" t="s">
        <v>2164</v>
      </c>
      <c r="T393" t="s">
        <v>2164</v>
      </c>
      <c r="U393" t="s">
        <v>2164</v>
      </c>
      <c r="V393" t="s">
        <v>2164</v>
      </c>
      <c r="W393" t="s">
        <v>2164</v>
      </c>
      <c r="X393" t="s">
        <v>2164</v>
      </c>
      <c r="Y393" t="s">
        <v>10809</v>
      </c>
      <c r="Z393" t="s">
        <v>2164</v>
      </c>
      <c r="AA393" t="s">
        <v>2164</v>
      </c>
      <c r="AB393" t="s">
        <v>2164</v>
      </c>
      <c r="AC393" t="s">
        <v>2164</v>
      </c>
      <c r="AD393" t="str">
        <f>IFERROR(IF(COUNTIF(C393:L393,"Feed Ingredient")&gt;0,INDEX(ani_diet!V:V,MATCH(M393,ani_diet!F:F,0)),""),"")</f>
        <v/>
      </c>
      <c r="AE393" s="130" t="b">
        <f>IF(IFERROR(IF(MATCH("Feed Ingredient", AOM[[#This Row],[L1]:[L10]],0)&gt;0, TRUE, FALSE), FALSE)=TRUE,IFERROR(VLOOKUP(M393, ani_diet!E:E, 1, FALSE), "No Match"),FALSE)</f>
        <v>0</v>
      </c>
    </row>
    <row r="394" spans="1:31" ht="14.5" x14ac:dyDescent="0.35">
      <c r="A394" t="s">
        <v>2164</v>
      </c>
      <c r="B394" t="s">
        <v>20139</v>
      </c>
      <c r="C394" t="s">
        <v>20093</v>
      </c>
      <c r="D394" t="s">
        <v>8050</v>
      </c>
      <c r="E394" t="s">
        <v>8051</v>
      </c>
      <c r="F394" t="s">
        <v>8053</v>
      </c>
      <c r="G394" t="s">
        <v>2775</v>
      </c>
      <c r="H394" t="s">
        <v>20140</v>
      </c>
      <c r="I394" t="s">
        <v>20141</v>
      </c>
      <c r="J394" t="s">
        <v>2164</v>
      </c>
      <c r="K394" t="s">
        <v>2164</v>
      </c>
      <c r="M394" t="str" cm="1">
        <f t="array" ref="M394">LOOKUP(2,1/(C394:L394&lt;&gt;""),C394:L394)</f>
        <v>Milk Fat Yield</v>
      </c>
      <c r="N394" t="s">
        <v>2164</v>
      </c>
      <c r="O394" t="s">
        <v>20142</v>
      </c>
      <c r="P394" t="s">
        <v>2164</v>
      </c>
      <c r="Q394" t="s">
        <v>20143</v>
      </c>
      <c r="R394" t="s">
        <v>2164</v>
      </c>
      <c r="S394" t="s">
        <v>2164</v>
      </c>
      <c r="T394" t="s">
        <v>2164</v>
      </c>
      <c r="U394" t="s">
        <v>2164</v>
      </c>
      <c r="V394" t="s">
        <v>2164</v>
      </c>
      <c r="W394" t="s">
        <v>2164</v>
      </c>
      <c r="X394" t="s">
        <v>2164</v>
      </c>
      <c r="Y394" t="s">
        <v>10809</v>
      </c>
      <c r="Z394" t="s">
        <v>2164</v>
      </c>
      <c r="AA394" t="s">
        <v>2164</v>
      </c>
      <c r="AB394" t="s">
        <v>2164</v>
      </c>
      <c r="AC394" t="s">
        <v>2164</v>
      </c>
      <c r="AD394" t="str">
        <f>IFERROR(IF(COUNTIF(C394:L394,"Feed Ingredient")&gt;0,INDEX(ani_diet!V:V,MATCH(M394,ani_diet!F:F,0)),""),"")</f>
        <v/>
      </c>
      <c r="AE394" s="130" t="b">
        <f>IF(IFERROR(IF(MATCH("Feed Ingredient", AOM[[#This Row],[L1]:[L10]],0)&gt;0, TRUE, FALSE), FALSE)=TRUE,IFERROR(VLOOKUP(M394, ani_diet!E:E, 1, FALSE), "No Match"),FALSE)</f>
        <v>0</v>
      </c>
    </row>
    <row r="395" spans="1:31" ht="14.5" x14ac:dyDescent="0.35">
      <c r="A395" t="s">
        <v>2164</v>
      </c>
      <c r="B395" t="s">
        <v>20144</v>
      </c>
      <c r="C395" t="s">
        <v>20093</v>
      </c>
      <c r="D395" t="s">
        <v>8050</v>
      </c>
      <c r="E395" t="s">
        <v>8051</v>
      </c>
      <c r="F395" t="s">
        <v>8053</v>
      </c>
      <c r="G395" t="s">
        <v>2775</v>
      </c>
      <c r="H395" t="s">
        <v>20140</v>
      </c>
      <c r="I395" t="s">
        <v>20145</v>
      </c>
      <c r="J395" t="s">
        <v>2164</v>
      </c>
      <c r="K395" t="s">
        <v>2164</v>
      </c>
      <c r="M395" t="str" cm="1">
        <f t="array" ref="M395">LOOKUP(2,1/(C395:L395&lt;&gt;""),C395:L395)</f>
        <v>Milk Fat Content</v>
      </c>
      <c r="N395" t="s">
        <v>2164</v>
      </c>
      <c r="O395" t="s">
        <v>20146</v>
      </c>
      <c r="P395" t="s">
        <v>2164</v>
      </c>
      <c r="Q395" t="s">
        <v>1006</v>
      </c>
      <c r="R395" t="s">
        <v>2164</v>
      </c>
      <c r="S395" t="s">
        <v>2164</v>
      </c>
      <c r="T395" t="s">
        <v>2164</v>
      </c>
      <c r="U395" t="s">
        <v>2164</v>
      </c>
      <c r="V395" t="s">
        <v>2164</v>
      </c>
      <c r="W395" t="s">
        <v>2164</v>
      </c>
      <c r="X395" t="s">
        <v>2164</v>
      </c>
      <c r="Y395" t="s">
        <v>10809</v>
      </c>
      <c r="Z395" t="s">
        <v>2164</v>
      </c>
      <c r="AA395" t="s">
        <v>2164</v>
      </c>
      <c r="AB395" t="s">
        <v>2164</v>
      </c>
      <c r="AC395" t="s">
        <v>2164</v>
      </c>
      <c r="AD395" t="str">
        <f>IFERROR(IF(COUNTIF(C395:L395,"Feed Ingredient")&gt;0,INDEX(ani_diet!V:V,MATCH(M395,ani_diet!F:F,0)),""),"")</f>
        <v/>
      </c>
      <c r="AE395" s="130" t="b">
        <f>IF(IFERROR(IF(MATCH("Feed Ingredient", AOM[[#This Row],[L1]:[L10]],0)&gt;0, TRUE, FALSE), FALSE)=TRUE,IFERROR(VLOOKUP(M395, ani_diet!E:E, 1, FALSE), "No Match"),FALSE)</f>
        <v>0</v>
      </c>
    </row>
    <row r="396" spans="1:31" ht="14.5" x14ac:dyDescent="0.35">
      <c r="A396" t="s">
        <v>2164</v>
      </c>
      <c r="B396" t="s">
        <v>20147</v>
      </c>
      <c r="C396" t="s">
        <v>20093</v>
      </c>
      <c r="D396" t="s">
        <v>8050</v>
      </c>
      <c r="E396" t="s">
        <v>8051</v>
      </c>
      <c r="F396" t="s">
        <v>8053</v>
      </c>
      <c r="G396" t="s">
        <v>2775</v>
      </c>
      <c r="H396" t="s">
        <v>8093</v>
      </c>
      <c r="I396" t="s">
        <v>2164</v>
      </c>
      <c r="J396" t="s">
        <v>2164</v>
      </c>
      <c r="K396" t="s">
        <v>2164</v>
      </c>
      <c r="M396" t="str" cm="1">
        <f t="array" ref="M396">LOOKUP(2,1/(C396:L396&lt;&gt;""),C396:L396)</f>
        <v>Egg Yield</v>
      </c>
      <c r="N396" t="s">
        <v>2164</v>
      </c>
      <c r="O396" t="s">
        <v>8095</v>
      </c>
      <c r="P396" t="s">
        <v>8096</v>
      </c>
      <c r="Q396" t="s">
        <v>2164</v>
      </c>
      <c r="R396" t="s">
        <v>2164</v>
      </c>
      <c r="S396" t="s">
        <v>2164</v>
      </c>
      <c r="T396" t="s">
        <v>2164</v>
      </c>
      <c r="U396" t="s">
        <v>2164</v>
      </c>
      <c r="V396" t="s">
        <v>2164</v>
      </c>
      <c r="W396" t="s">
        <v>2164</v>
      </c>
      <c r="X396" t="s">
        <v>2164</v>
      </c>
      <c r="Y396" t="s">
        <v>20148</v>
      </c>
      <c r="Z396" t="s">
        <v>2164</v>
      </c>
      <c r="AA396" t="s">
        <v>2164</v>
      </c>
      <c r="AB396" t="s">
        <v>2164</v>
      </c>
      <c r="AC396" t="s">
        <v>2164</v>
      </c>
      <c r="AD396" t="str">
        <f>IFERROR(IF(COUNTIF(C396:L396,"Feed Ingredient")&gt;0,INDEX(ani_diet!V:V,MATCH(M396,ani_diet!F:F,0)),""),"")</f>
        <v/>
      </c>
      <c r="AE396" s="130" t="b">
        <f>IF(IFERROR(IF(MATCH("Feed Ingredient", AOM[[#This Row],[L1]:[L10]],0)&gt;0, TRUE, FALSE), FALSE)=TRUE,IFERROR(VLOOKUP(M396, ani_diet!E:E, 1, FALSE), "No Match"),FALSE)</f>
        <v>0</v>
      </c>
    </row>
    <row r="397" spans="1:31" ht="14.5" x14ac:dyDescent="0.35">
      <c r="A397" t="s">
        <v>2164</v>
      </c>
      <c r="B397" t="s">
        <v>20149</v>
      </c>
      <c r="C397" t="s">
        <v>20093</v>
      </c>
      <c r="D397" t="s">
        <v>8050</v>
      </c>
      <c r="E397" t="s">
        <v>8051</v>
      </c>
      <c r="F397" t="s">
        <v>8053</v>
      </c>
      <c r="G397" t="s">
        <v>2775</v>
      </c>
      <c r="H397" t="s">
        <v>20150</v>
      </c>
      <c r="I397" t="s">
        <v>2164</v>
      </c>
      <c r="J397" t="s">
        <v>2164</v>
      </c>
      <c r="K397" t="s">
        <v>2164</v>
      </c>
      <c r="M397" t="str" cm="1">
        <f t="array" ref="M397">LOOKUP(2,1/(C397:L397&lt;&gt;""),C397:L397)</f>
        <v>Wool Yield</v>
      </c>
      <c r="N397" t="s">
        <v>2164</v>
      </c>
      <c r="O397" t="s">
        <v>2164</v>
      </c>
      <c r="P397" t="s">
        <v>2164</v>
      </c>
      <c r="Q397" t="s">
        <v>2164</v>
      </c>
      <c r="R397" t="s">
        <v>2164</v>
      </c>
      <c r="S397" t="s">
        <v>2164</v>
      </c>
      <c r="T397" t="s">
        <v>2164</v>
      </c>
      <c r="U397" t="s">
        <v>2164</v>
      </c>
      <c r="V397" t="s">
        <v>2164</v>
      </c>
      <c r="W397" t="s">
        <v>2164</v>
      </c>
      <c r="X397" t="s">
        <v>2164</v>
      </c>
      <c r="Y397" t="s">
        <v>10809</v>
      </c>
      <c r="Z397" t="s">
        <v>2164</v>
      </c>
      <c r="AA397" t="s">
        <v>2164</v>
      </c>
      <c r="AB397" t="s">
        <v>2164</v>
      </c>
      <c r="AC397" t="s">
        <v>2164</v>
      </c>
      <c r="AD397" t="str">
        <f>IFERROR(IF(COUNTIF(C397:L397,"Feed Ingredient")&gt;0,INDEX(ani_diet!V:V,MATCH(M397,ani_diet!F:F,0)),""),"")</f>
        <v/>
      </c>
      <c r="AE397" s="130" t="b">
        <f>IF(IFERROR(IF(MATCH("Feed Ingredient", AOM[[#This Row],[L1]:[L10]],0)&gt;0, TRUE, FALSE), FALSE)=TRUE,IFERROR(VLOOKUP(M397, ani_diet!E:E, 1, FALSE), "No Match"),FALSE)</f>
        <v>0</v>
      </c>
    </row>
    <row r="398" spans="1:31" ht="14.5" x14ac:dyDescent="0.35">
      <c r="A398" t="s">
        <v>2164</v>
      </c>
      <c r="B398" t="s">
        <v>20151</v>
      </c>
      <c r="C398" t="s">
        <v>20093</v>
      </c>
      <c r="D398" t="s">
        <v>8050</v>
      </c>
      <c r="E398" t="s">
        <v>8051</v>
      </c>
      <c r="F398" t="s">
        <v>8053</v>
      </c>
      <c r="G398" t="s">
        <v>2775</v>
      </c>
      <c r="H398" t="s">
        <v>8098</v>
      </c>
      <c r="I398" t="s">
        <v>2164</v>
      </c>
      <c r="J398" t="s">
        <v>2164</v>
      </c>
      <c r="K398" t="s">
        <v>2164</v>
      </c>
      <c r="M398" t="str" cm="1">
        <f t="array" ref="M398">LOOKUP(2,1/(C398:L398&lt;&gt;""),C398:L398)</f>
        <v>Other Animal Product Yield</v>
      </c>
      <c r="N398" t="s">
        <v>2164</v>
      </c>
      <c r="O398" t="s">
        <v>8101</v>
      </c>
      <c r="P398" t="s">
        <v>2164</v>
      </c>
      <c r="Q398" t="s">
        <v>2164</v>
      </c>
      <c r="R398" t="s">
        <v>2164</v>
      </c>
      <c r="S398" t="s">
        <v>2164</v>
      </c>
      <c r="T398" t="s">
        <v>2164</v>
      </c>
      <c r="U398" t="s">
        <v>2164</v>
      </c>
      <c r="V398" t="s">
        <v>2164</v>
      </c>
      <c r="W398" t="s">
        <v>2164</v>
      </c>
      <c r="X398" t="s">
        <v>2164</v>
      </c>
      <c r="Y398" t="s">
        <v>20152</v>
      </c>
      <c r="Z398" t="s">
        <v>2164</v>
      </c>
      <c r="AA398" t="s">
        <v>2164</v>
      </c>
      <c r="AB398" t="s">
        <v>2164</v>
      </c>
      <c r="AC398" t="s">
        <v>2164</v>
      </c>
      <c r="AD398" t="str">
        <f>IFERROR(IF(COUNTIF(C398:L398,"Feed Ingredient")&gt;0,INDEX(ani_diet!V:V,MATCH(M398,ani_diet!F:F,0)),""),"")</f>
        <v/>
      </c>
      <c r="AE398" s="130" t="b">
        <f>IF(IFERROR(IF(MATCH("Feed Ingredient", AOM[[#This Row],[L1]:[L10]],0)&gt;0, TRUE, FALSE), FALSE)=TRUE,IFERROR(VLOOKUP(M398, ani_diet!E:E, 1, FALSE), "No Match"),FALSE)</f>
        <v>0</v>
      </c>
    </row>
    <row r="399" spans="1:31" ht="14.5" x14ac:dyDescent="0.35">
      <c r="A399" t="s">
        <v>2164</v>
      </c>
      <c r="B399" t="s">
        <v>20153</v>
      </c>
      <c r="C399" t="s">
        <v>20093</v>
      </c>
      <c r="D399" t="s">
        <v>8050</v>
      </c>
      <c r="E399" t="s">
        <v>8051</v>
      </c>
      <c r="F399" t="s">
        <v>8053</v>
      </c>
      <c r="G399" t="s">
        <v>2775</v>
      </c>
      <c r="H399" t="s">
        <v>8103</v>
      </c>
      <c r="I399" t="s">
        <v>2164</v>
      </c>
      <c r="J399" t="s">
        <v>2164</v>
      </c>
      <c r="K399" t="s">
        <v>2164</v>
      </c>
      <c r="M399" t="str" cm="1">
        <f t="array" ref="M399">LOOKUP(2,1/(C399:L399&lt;&gt;""),C399:L399)</f>
        <v>Reproductive Yield</v>
      </c>
      <c r="N399" t="s">
        <v>2164</v>
      </c>
      <c r="O399" t="s">
        <v>20154</v>
      </c>
      <c r="P399" t="s">
        <v>2164</v>
      </c>
      <c r="Q399" t="s">
        <v>2164</v>
      </c>
      <c r="R399" t="s">
        <v>2164</v>
      </c>
      <c r="S399" t="s">
        <v>2164</v>
      </c>
      <c r="T399" t="s">
        <v>2164</v>
      </c>
      <c r="U399" t="s">
        <v>2164</v>
      </c>
      <c r="V399" t="s">
        <v>2164</v>
      </c>
      <c r="W399" t="s">
        <v>2164</v>
      </c>
      <c r="X399" t="s">
        <v>2164</v>
      </c>
      <c r="Y399" t="s">
        <v>20155</v>
      </c>
      <c r="Z399" t="s">
        <v>2164</v>
      </c>
      <c r="AA399" t="s">
        <v>2164</v>
      </c>
      <c r="AB399" t="s">
        <v>2164</v>
      </c>
      <c r="AC399" t="s">
        <v>2164</v>
      </c>
      <c r="AD399" t="str">
        <f>IFERROR(IF(COUNTIF(C399:L399,"Feed Ingredient")&gt;0,INDEX(ani_diet!V:V,MATCH(M399,ani_diet!F:F,0)),""),"")</f>
        <v/>
      </c>
      <c r="AE399" s="130" t="b">
        <f>IF(IFERROR(IF(MATCH("Feed Ingredient", AOM[[#This Row],[L1]:[L10]],0)&gt;0, TRUE, FALSE), FALSE)=TRUE,IFERROR(VLOOKUP(M399, ani_diet!E:E, 1, FALSE), "No Match"),FALSE)</f>
        <v>0</v>
      </c>
    </row>
    <row r="400" spans="1:31" ht="14.5" x14ac:dyDescent="0.35">
      <c r="A400" t="s">
        <v>2164</v>
      </c>
      <c r="B400" t="s">
        <v>20156</v>
      </c>
      <c r="C400" t="s">
        <v>20093</v>
      </c>
      <c r="D400" t="s">
        <v>8050</v>
      </c>
      <c r="E400" t="s">
        <v>8051</v>
      </c>
      <c r="F400" t="s">
        <v>8053</v>
      </c>
      <c r="G400" t="s">
        <v>2775</v>
      </c>
      <c r="H400" t="s">
        <v>8103</v>
      </c>
      <c r="I400" t="s">
        <v>20157</v>
      </c>
      <c r="J400" t="s">
        <v>2164</v>
      </c>
      <c r="K400" t="s">
        <v>2164</v>
      </c>
      <c r="M400" t="str" cm="1">
        <f t="array" ref="M400">LOOKUP(2,1/(C400:L400&lt;&gt;""),C400:L400)</f>
        <v>Reproductive Rate</v>
      </c>
      <c r="N400" t="s">
        <v>2164</v>
      </c>
      <c r="O400" t="s">
        <v>20158</v>
      </c>
      <c r="P400" t="s">
        <v>2164</v>
      </c>
      <c r="Q400" t="s">
        <v>2164</v>
      </c>
      <c r="R400" t="s">
        <v>2164</v>
      </c>
      <c r="S400" t="s">
        <v>2164</v>
      </c>
      <c r="T400" t="s">
        <v>2164</v>
      </c>
      <c r="U400" t="s">
        <v>2164</v>
      </c>
      <c r="V400" t="s">
        <v>2164</v>
      </c>
      <c r="W400" t="s">
        <v>2164</v>
      </c>
      <c r="X400" t="s">
        <v>2164</v>
      </c>
      <c r="Y400" t="s">
        <v>10809</v>
      </c>
      <c r="Z400" t="s">
        <v>2164</v>
      </c>
      <c r="AA400" t="s">
        <v>2164</v>
      </c>
      <c r="AB400" t="s">
        <v>2164</v>
      </c>
      <c r="AC400" t="s">
        <v>2164</v>
      </c>
      <c r="AD400" t="str">
        <f>IFERROR(IF(COUNTIF(C400:L400,"Feed Ingredient")&gt;0,INDEX(ani_diet!V:V,MATCH(M400,ani_diet!F:F,0)),""),"")</f>
        <v/>
      </c>
      <c r="AE400" s="130" t="b">
        <f>IF(IFERROR(IF(MATCH("Feed Ingredient", AOM[[#This Row],[L1]:[L10]],0)&gt;0, TRUE, FALSE), FALSE)=TRUE,IFERROR(VLOOKUP(M400, ani_diet!E:E, 1, FALSE), "No Match"),FALSE)</f>
        <v>0</v>
      </c>
    </row>
    <row r="401" spans="1:31" ht="14.5" x14ac:dyDescent="0.35">
      <c r="A401" t="s">
        <v>2164</v>
      </c>
      <c r="B401" t="s">
        <v>20159</v>
      </c>
      <c r="C401" t="s">
        <v>20093</v>
      </c>
      <c r="D401" t="s">
        <v>8050</v>
      </c>
      <c r="E401" t="s">
        <v>8051</v>
      </c>
      <c r="F401" t="s">
        <v>8053</v>
      </c>
      <c r="G401" t="s">
        <v>2775</v>
      </c>
      <c r="H401" t="s">
        <v>8103</v>
      </c>
      <c r="I401" t="s">
        <v>20160</v>
      </c>
      <c r="J401" t="s">
        <v>2164</v>
      </c>
      <c r="K401" t="s">
        <v>2164</v>
      </c>
      <c r="M401" t="str" cm="1">
        <f t="array" ref="M401">LOOKUP(2,1/(C401:L401&lt;&gt;""),C401:L401)</f>
        <v>Offspring Body Weight</v>
      </c>
      <c r="N401" t="s">
        <v>2164</v>
      </c>
      <c r="O401" t="s">
        <v>20161</v>
      </c>
      <c r="P401" t="s">
        <v>2164</v>
      </c>
      <c r="Q401" t="s">
        <v>2164</v>
      </c>
      <c r="R401" t="s">
        <v>2164</v>
      </c>
      <c r="S401" t="s">
        <v>2164</v>
      </c>
      <c r="T401" t="s">
        <v>2164</v>
      </c>
      <c r="U401" t="s">
        <v>2164</v>
      </c>
      <c r="V401" t="s">
        <v>2164</v>
      </c>
      <c r="W401" t="s">
        <v>2164</v>
      </c>
      <c r="X401" t="s">
        <v>2164</v>
      </c>
      <c r="Y401" t="s">
        <v>10809</v>
      </c>
      <c r="Z401" t="s">
        <v>2164</v>
      </c>
      <c r="AA401" t="s">
        <v>2164</v>
      </c>
      <c r="AB401" t="s">
        <v>2164</v>
      </c>
      <c r="AC401" t="s">
        <v>2164</v>
      </c>
      <c r="AD401" t="str">
        <f>IFERROR(IF(COUNTIF(C401:L401,"Feed Ingredient")&gt;0,INDEX(ani_diet!V:V,MATCH(M401,ani_diet!F:F,0)),""),"")</f>
        <v/>
      </c>
      <c r="AE401" s="130" t="b">
        <f>IF(IFERROR(IF(MATCH("Feed Ingredient", AOM[[#This Row],[L1]:[L10]],0)&gt;0, TRUE, FALSE), FALSE)=TRUE,IFERROR(VLOOKUP(M401, ani_diet!E:E, 1, FALSE), "No Match"),FALSE)</f>
        <v>0</v>
      </c>
    </row>
    <row r="402" spans="1:31" ht="14.5" x14ac:dyDescent="0.35">
      <c r="A402" t="s">
        <v>2164</v>
      </c>
      <c r="B402" t="s">
        <v>20162</v>
      </c>
      <c r="C402" t="s">
        <v>20093</v>
      </c>
      <c r="D402" t="s">
        <v>8050</v>
      </c>
      <c r="E402" t="s">
        <v>8051</v>
      </c>
      <c r="F402" t="s">
        <v>8053</v>
      </c>
      <c r="G402" t="s">
        <v>2775</v>
      </c>
      <c r="H402" t="s">
        <v>8103</v>
      </c>
      <c r="I402" t="s">
        <v>20160</v>
      </c>
      <c r="J402" t="s">
        <v>20163</v>
      </c>
      <c r="K402" t="s">
        <v>2164</v>
      </c>
      <c r="M402" t="str" cm="1">
        <f t="array" ref="M402">LOOKUP(2,1/(C402:L402&lt;&gt;""),C402:L402)</f>
        <v>Birth Weight</v>
      </c>
      <c r="N402" t="s">
        <v>2164</v>
      </c>
      <c r="O402" t="s">
        <v>20164</v>
      </c>
      <c r="P402" t="s">
        <v>2164</v>
      </c>
      <c r="Q402" t="s">
        <v>2164</v>
      </c>
      <c r="R402" t="s">
        <v>20165</v>
      </c>
      <c r="S402" t="s">
        <v>2164</v>
      </c>
      <c r="T402" t="s">
        <v>2164</v>
      </c>
      <c r="U402" t="s">
        <v>2164</v>
      </c>
      <c r="V402" t="s">
        <v>2164</v>
      </c>
      <c r="W402" t="s">
        <v>2164</v>
      </c>
      <c r="X402" t="s">
        <v>2164</v>
      </c>
      <c r="Y402" t="s">
        <v>10809</v>
      </c>
      <c r="Z402" t="s">
        <v>2164</v>
      </c>
      <c r="AA402" t="s">
        <v>2164</v>
      </c>
      <c r="AB402" t="s">
        <v>2164</v>
      </c>
      <c r="AC402" t="s">
        <v>2164</v>
      </c>
      <c r="AD402" t="str">
        <f>IFERROR(IF(COUNTIF(C402:L402,"Feed Ingredient")&gt;0,INDEX(ani_diet!V:V,MATCH(M402,ani_diet!F:F,0)),""),"")</f>
        <v/>
      </c>
      <c r="AE402" s="130" t="b">
        <f>IF(IFERROR(IF(MATCH("Feed Ingredient", AOM[[#This Row],[L1]:[L10]],0)&gt;0, TRUE, FALSE), FALSE)=TRUE,IFERROR(VLOOKUP(M402, ani_diet!E:E, 1, FALSE), "No Match"),FALSE)</f>
        <v>0</v>
      </c>
    </row>
    <row r="403" spans="1:31" ht="14.5" x14ac:dyDescent="0.35">
      <c r="A403" t="s">
        <v>2164</v>
      </c>
      <c r="B403" t="s">
        <v>20166</v>
      </c>
      <c r="C403" t="s">
        <v>20093</v>
      </c>
      <c r="D403" t="s">
        <v>8050</v>
      </c>
      <c r="E403" t="s">
        <v>8051</v>
      </c>
      <c r="F403" t="s">
        <v>8053</v>
      </c>
      <c r="G403" t="s">
        <v>2775</v>
      </c>
      <c r="H403" t="s">
        <v>8103</v>
      </c>
      <c r="I403" t="s">
        <v>20160</v>
      </c>
      <c r="J403" t="s">
        <v>20167</v>
      </c>
      <c r="K403" t="s">
        <v>2164</v>
      </c>
      <c r="M403" t="str" cm="1">
        <f t="array" ref="M403">LOOKUP(2,1/(C403:L403&lt;&gt;""),C403:L403)</f>
        <v>Weaning Weight</v>
      </c>
      <c r="N403" t="s">
        <v>2164</v>
      </c>
      <c r="O403" t="s">
        <v>20168</v>
      </c>
      <c r="P403" t="s">
        <v>2164</v>
      </c>
      <c r="Q403" t="s">
        <v>2164</v>
      </c>
      <c r="R403" t="s">
        <v>2164</v>
      </c>
      <c r="S403" t="s">
        <v>2164</v>
      </c>
      <c r="T403" t="s">
        <v>2164</v>
      </c>
      <c r="U403" t="s">
        <v>2164</v>
      </c>
      <c r="V403" t="s">
        <v>2164</v>
      </c>
      <c r="W403" t="s">
        <v>2164</v>
      </c>
      <c r="X403" t="s">
        <v>2164</v>
      </c>
      <c r="Y403" t="s">
        <v>10809</v>
      </c>
      <c r="Z403" t="s">
        <v>2164</v>
      </c>
      <c r="AA403" t="s">
        <v>2164</v>
      </c>
      <c r="AB403" t="s">
        <v>2164</v>
      </c>
      <c r="AC403" t="s">
        <v>2164</v>
      </c>
      <c r="AD403" t="str">
        <f>IFERROR(IF(COUNTIF(C403:L403,"Feed Ingredient")&gt;0,INDEX(ani_diet!V:V,MATCH(M403,ani_diet!F:F,0)),""),"")</f>
        <v/>
      </c>
      <c r="AE403" s="130" t="b">
        <f>IF(IFERROR(IF(MATCH("Feed Ingredient", AOM[[#This Row],[L1]:[L10]],0)&gt;0, TRUE, FALSE), FALSE)=TRUE,IFERROR(VLOOKUP(M403, ani_diet!E:E, 1, FALSE), "No Match"),FALSE)</f>
        <v>0</v>
      </c>
    </row>
    <row r="404" spans="1:31" ht="14.5" x14ac:dyDescent="0.35">
      <c r="A404" t="s">
        <v>2164</v>
      </c>
      <c r="B404" t="s">
        <v>20169</v>
      </c>
      <c r="C404" t="s">
        <v>20093</v>
      </c>
      <c r="D404" t="s">
        <v>8050</v>
      </c>
      <c r="E404" t="s">
        <v>8051</v>
      </c>
      <c r="F404" t="s">
        <v>8053</v>
      </c>
      <c r="G404" t="s">
        <v>2775</v>
      </c>
      <c r="H404" t="s">
        <v>8103</v>
      </c>
      <c r="I404" t="s">
        <v>20170</v>
      </c>
      <c r="J404" t="s">
        <v>2164</v>
      </c>
      <c r="K404" t="s">
        <v>2164</v>
      </c>
      <c r="M404" t="str" cm="1">
        <f t="array" ref="M404">LOOKUP(2,1/(C404:L404&lt;&gt;""),C404:L404)</f>
        <v>Specific Growth Rate of Nursing Offspring</v>
      </c>
      <c r="N404" t="s">
        <v>2164</v>
      </c>
      <c r="O404" t="s">
        <v>20171</v>
      </c>
      <c r="P404" t="s">
        <v>2164</v>
      </c>
      <c r="Q404" t="s">
        <v>2164</v>
      </c>
      <c r="R404" t="s">
        <v>2164</v>
      </c>
      <c r="S404" t="s">
        <v>2164</v>
      </c>
      <c r="T404" t="s">
        <v>2164</v>
      </c>
      <c r="U404" t="s">
        <v>2164</v>
      </c>
      <c r="V404" t="s">
        <v>2164</v>
      </c>
      <c r="W404" t="s">
        <v>2164</v>
      </c>
      <c r="X404" t="s">
        <v>2164</v>
      </c>
      <c r="Y404" t="s">
        <v>10809</v>
      </c>
      <c r="Z404" t="s">
        <v>2164</v>
      </c>
      <c r="AA404" t="s">
        <v>2164</v>
      </c>
      <c r="AB404" t="s">
        <v>2164</v>
      </c>
      <c r="AC404" t="s">
        <v>2164</v>
      </c>
      <c r="AD404" t="str">
        <f>IFERROR(IF(COUNTIF(C404:L404,"Feed Ingredient")&gt;0,INDEX(ani_diet!V:V,MATCH(M404,ani_diet!F:F,0)),""),"")</f>
        <v/>
      </c>
      <c r="AE404" s="130" t="b">
        <f>IF(IFERROR(IF(MATCH("Feed Ingredient", AOM[[#This Row],[L1]:[L10]],0)&gt;0, TRUE, FALSE), FALSE)=TRUE,IFERROR(VLOOKUP(M404, ani_diet!E:E, 1, FALSE), "No Match"),FALSE)</f>
        <v>0</v>
      </c>
    </row>
    <row r="405" spans="1:31" ht="14.5" x14ac:dyDescent="0.35">
      <c r="A405" t="s">
        <v>2164</v>
      </c>
      <c r="B405" t="s">
        <v>20172</v>
      </c>
      <c r="C405" t="s">
        <v>20093</v>
      </c>
      <c r="D405" t="s">
        <v>8050</v>
      </c>
      <c r="E405" t="s">
        <v>8051</v>
      </c>
      <c r="F405" t="s">
        <v>8053</v>
      </c>
      <c r="G405" t="s">
        <v>2775</v>
      </c>
      <c r="H405" t="s">
        <v>8103</v>
      </c>
      <c r="I405" t="s">
        <v>20173</v>
      </c>
      <c r="J405" t="s">
        <v>2164</v>
      </c>
      <c r="K405" t="s">
        <v>2164</v>
      </c>
      <c r="M405" t="str" cm="1">
        <f t="array" ref="M405">LOOKUP(2,1/(C405:L405&lt;&gt;""),C405:L405)</f>
        <v>Weaning Liveweight</v>
      </c>
      <c r="N405" t="s">
        <v>2164</v>
      </c>
      <c r="O405" t="s">
        <v>2164</v>
      </c>
      <c r="P405" t="s">
        <v>2164</v>
      </c>
      <c r="Q405" t="s">
        <v>2164</v>
      </c>
      <c r="R405" t="s">
        <v>2164</v>
      </c>
      <c r="S405" t="s">
        <v>2164</v>
      </c>
      <c r="T405" t="s">
        <v>2164</v>
      </c>
      <c r="U405" t="s">
        <v>2164</v>
      </c>
      <c r="V405" t="s">
        <v>2164</v>
      </c>
      <c r="W405" t="s">
        <v>2164</v>
      </c>
      <c r="X405" t="s">
        <v>2164</v>
      </c>
      <c r="Y405" t="s">
        <v>10809</v>
      </c>
      <c r="Z405" t="s">
        <v>2164</v>
      </c>
      <c r="AA405" t="s">
        <v>2164</v>
      </c>
      <c r="AB405" t="s">
        <v>2164</v>
      </c>
      <c r="AC405" t="s">
        <v>2164</v>
      </c>
      <c r="AD405" t="str">
        <f>IFERROR(IF(COUNTIF(C405:L405,"Feed Ingredient")&gt;0,INDEX(ani_diet!V:V,MATCH(M405,ani_diet!F:F,0)),""),"")</f>
        <v/>
      </c>
      <c r="AE405" s="130" t="b">
        <f>IF(IFERROR(IF(MATCH("Feed Ingredient", AOM[[#This Row],[L1]:[L10]],0)&gt;0, TRUE, FALSE), FALSE)=TRUE,IFERROR(VLOOKUP(M405, ani_diet!E:E, 1, FALSE), "No Match"),FALSE)</f>
        <v>0</v>
      </c>
    </row>
    <row r="406" spans="1:31" ht="14.5" x14ac:dyDescent="0.35">
      <c r="A406" t="s">
        <v>2164</v>
      </c>
      <c r="B406" t="s">
        <v>20174</v>
      </c>
      <c r="C406" t="s">
        <v>20093</v>
      </c>
      <c r="D406" t="s">
        <v>8050</v>
      </c>
      <c r="E406" t="s">
        <v>8525</v>
      </c>
      <c r="F406" t="s">
        <v>1524</v>
      </c>
      <c r="G406" t="s">
        <v>2164</v>
      </c>
      <c r="H406" t="s">
        <v>2164</v>
      </c>
      <c r="I406" t="s">
        <v>2164</v>
      </c>
      <c r="J406" t="s">
        <v>2164</v>
      </c>
      <c r="K406" t="s">
        <v>2164</v>
      </c>
      <c r="M406" t="str" cm="1">
        <f t="array" ref="M406">LOOKUP(2,1/(C406:L406&lt;&gt;""),C406:L406)</f>
        <v>Time</v>
      </c>
      <c r="N406" t="s">
        <v>2164</v>
      </c>
      <c r="O406" t="s">
        <v>8530</v>
      </c>
      <c r="P406" t="s">
        <v>2164</v>
      </c>
      <c r="Q406" t="s">
        <v>2164</v>
      </c>
      <c r="R406" t="s">
        <v>2164</v>
      </c>
      <c r="S406" t="s">
        <v>2164</v>
      </c>
      <c r="T406" t="s">
        <v>2164</v>
      </c>
      <c r="U406" t="s">
        <v>2164</v>
      </c>
      <c r="V406" t="s">
        <v>2164</v>
      </c>
      <c r="W406" t="s">
        <v>2164</v>
      </c>
      <c r="X406" t="s">
        <v>2164</v>
      </c>
      <c r="Y406" t="s">
        <v>19506</v>
      </c>
      <c r="Z406" t="s">
        <v>2164</v>
      </c>
      <c r="AA406" t="s">
        <v>2164</v>
      </c>
      <c r="AB406" t="s">
        <v>2164</v>
      </c>
      <c r="AC406" t="s">
        <v>2164</v>
      </c>
      <c r="AD406" t="str">
        <f>IFERROR(IF(COUNTIF(C406:L406,"Feed Ingredient")&gt;0,INDEX(ani_diet!V:V,MATCH(M406,ani_diet!F:F,0)),""),"")</f>
        <v/>
      </c>
      <c r="AE406" s="130" t="b">
        <f>IF(IFERROR(IF(MATCH("Feed Ingredient", AOM[[#This Row],[L1]:[L10]],0)&gt;0, TRUE, FALSE), FALSE)=TRUE,IFERROR(VLOOKUP(M406, ani_diet!E:E, 1, FALSE), "No Match"),FALSE)</f>
        <v>0</v>
      </c>
    </row>
    <row r="407" spans="1:31" ht="14.5" x14ac:dyDescent="0.35">
      <c r="A407" t="s">
        <v>2164</v>
      </c>
      <c r="B407" t="s">
        <v>20175</v>
      </c>
      <c r="C407" t="s">
        <v>20093</v>
      </c>
      <c r="D407" t="s">
        <v>8050</v>
      </c>
      <c r="E407" t="s">
        <v>8525</v>
      </c>
      <c r="F407" t="s">
        <v>1524</v>
      </c>
      <c r="G407" t="s">
        <v>7201</v>
      </c>
      <c r="H407" t="s">
        <v>2164</v>
      </c>
      <c r="I407" t="s">
        <v>2164</v>
      </c>
      <c r="J407" t="s">
        <v>2164</v>
      </c>
      <c r="K407" t="s">
        <v>2164</v>
      </c>
      <c r="M407" t="str" cm="1">
        <f t="array" ref="M407">LOOKUP(2,1/(C407:L407&lt;&gt;""),C407:L407)</f>
        <v>Male</v>
      </c>
      <c r="N407" t="s">
        <v>2164</v>
      </c>
      <c r="O407" t="s">
        <v>2164</v>
      </c>
      <c r="P407" t="s">
        <v>2164</v>
      </c>
      <c r="Q407" t="s">
        <v>2164</v>
      </c>
      <c r="R407" t="s">
        <v>2164</v>
      </c>
      <c r="S407" t="s">
        <v>2164</v>
      </c>
      <c r="T407" t="s">
        <v>2164</v>
      </c>
      <c r="U407" t="s">
        <v>2164</v>
      </c>
      <c r="V407" t="s">
        <v>2164</v>
      </c>
      <c r="W407" t="s">
        <v>2164</v>
      </c>
      <c r="X407" t="s">
        <v>2164</v>
      </c>
      <c r="Y407" t="s">
        <v>20176</v>
      </c>
      <c r="Z407" t="s">
        <v>2164</v>
      </c>
      <c r="AA407" t="s">
        <v>2164</v>
      </c>
      <c r="AB407" t="s">
        <v>2164</v>
      </c>
      <c r="AC407" t="s">
        <v>2164</v>
      </c>
      <c r="AD407" t="str">
        <f>IFERROR(IF(COUNTIF(C407:L407,"Feed Ingredient")&gt;0,INDEX(ani_diet!V:V,MATCH(M407,ani_diet!F:F,0)),""),"")</f>
        <v/>
      </c>
      <c r="AE407" s="130" t="b">
        <f>IF(IFERROR(IF(MATCH("Feed Ingredient", AOM[[#This Row],[L1]:[L10]],0)&gt;0, TRUE, FALSE), FALSE)=TRUE,IFERROR(VLOOKUP(M407, ani_diet!E:E, 1, FALSE), "No Match"),FALSE)</f>
        <v>0</v>
      </c>
    </row>
    <row r="408" spans="1:31" ht="14.5" x14ac:dyDescent="0.35">
      <c r="A408" t="s">
        <v>2164</v>
      </c>
      <c r="B408" t="s">
        <v>20177</v>
      </c>
      <c r="C408" t="s">
        <v>20093</v>
      </c>
      <c r="D408" t="s">
        <v>8050</v>
      </c>
      <c r="E408" t="s">
        <v>8525</v>
      </c>
      <c r="F408" t="s">
        <v>1524</v>
      </c>
      <c r="G408" t="s">
        <v>7203</v>
      </c>
      <c r="H408" t="s">
        <v>2164</v>
      </c>
      <c r="I408" t="s">
        <v>2164</v>
      </c>
      <c r="J408" t="s">
        <v>2164</v>
      </c>
      <c r="K408" t="s">
        <v>2164</v>
      </c>
      <c r="M408" t="str" cm="1">
        <f t="array" ref="M408">LOOKUP(2,1/(C408:L408&lt;&gt;""),C408:L408)</f>
        <v>Female</v>
      </c>
      <c r="N408" t="s">
        <v>2164</v>
      </c>
      <c r="O408" t="s">
        <v>2164</v>
      </c>
      <c r="P408" t="s">
        <v>2164</v>
      </c>
      <c r="Q408" t="s">
        <v>2164</v>
      </c>
      <c r="R408" t="s">
        <v>2164</v>
      </c>
      <c r="S408" t="s">
        <v>2164</v>
      </c>
      <c r="T408" t="s">
        <v>2164</v>
      </c>
      <c r="U408" t="s">
        <v>2164</v>
      </c>
      <c r="V408" t="s">
        <v>2164</v>
      </c>
      <c r="W408" t="s">
        <v>2164</v>
      </c>
      <c r="X408" t="s">
        <v>2164</v>
      </c>
      <c r="Y408" t="s">
        <v>20178</v>
      </c>
      <c r="Z408" t="s">
        <v>2164</v>
      </c>
      <c r="AA408" t="s">
        <v>2164</v>
      </c>
      <c r="AB408" t="s">
        <v>2164</v>
      </c>
      <c r="AC408" t="s">
        <v>2164</v>
      </c>
      <c r="AD408" t="str">
        <f>IFERROR(IF(COUNTIF(C408:L408,"Feed Ingredient")&gt;0,INDEX(ani_diet!V:V,MATCH(M408,ani_diet!F:F,0)),""),"")</f>
        <v/>
      </c>
      <c r="AE408" s="130" t="b">
        <f>IF(IFERROR(IF(MATCH("Feed Ingredient", AOM[[#This Row],[L1]:[L10]],0)&gt;0, TRUE, FALSE), FALSE)=TRUE,IFERROR(VLOOKUP(M408, ani_diet!E:E, 1, FALSE), "No Match"),FALSE)</f>
        <v>0</v>
      </c>
    </row>
    <row r="409" spans="1:31" ht="14.5" x14ac:dyDescent="0.35">
      <c r="A409" t="s">
        <v>2164</v>
      </c>
      <c r="B409" t="s">
        <v>20179</v>
      </c>
      <c r="C409" t="s">
        <v>20093</v>
      </c>
      <c r="D409" t="s">
        <v>8050</v>
      </c>
      <c r="E409" t="s">
        <v>8525</v>
      </c>
      <c r="F409" t="s">
        <v>8531</v>
      </c>
      <c r="G409" t="s">
        <v>2164</v>
      </c>
      <c r="H409" t="s">
        <v>2164</v>
      </c>
      <c r="I409" t="s">
        <v>2164</v>
      </c>
      <c r="J409" t="s">
        <v>2164</v>
      </c>
      <c r="K409" t="s">
        <v>2164</v>
      </c>
      <c r="M409" t="str" cm="1">
        <f t="array" ref="M409">LOOKUP(2,1/(C409:L409&lt;&gt;""),C409:L409)</f>
        <v>Return to Labour</v>
      </c>
      <c r="N409" t="s">
        <v>2164</v>
      </c>
      <c r="O409" t="s">
        <v>8534</v>
      </c>
      <c r="P409" t="s">
        <v>8535</v>
      </c>
      <c r="Q409" t="s">
        <v>2164</v>
      </c>
      <c r="R409" t="s">
        <v>2164</v>
      </c>
      <c r="S409" t="s">
        <v>2164</v>
      </c>
      <c r="T409" t="s">
        <v>2164</v>
      </c>
      <c r="U409" t="s">
        <v>2164</v>
      </c>
      <c r="V409" t="s">
        <v>2164</v>
      </c>
      <c r="W409" t="s">
        <v>2164</v>
      </c>
      <c r="X409" t="s">
        <v>2164</v>
      </c>
      <c r="Y409" t="s">
        <v>20180</v>
      </c>
      <c r="Z409" t="s">
        <v>2164</v>
      </c>
      <c r="AA409" t="s">
        <v>2164</v>
      </c>
      <c r="AB409" t="s">
        <v>2164</v>
      </c>
      <c r="AC409" t="s">
        <v>2164</v>
      </c>
      <c r="AD409" t="str">
        <f>IFERROR(IF(COUNTIF(C409:L409,"Feed Ingredient")&gt;0,INDEX(ani_diet!V:V,MATCH(M409,ani_diet!F:F,0)),""),"")</f>
        <v/>
      </c>
      <c r="AE409" s="130" t="b">
        <f>IF(IFERROR(IF(MATCH("Feed Ingredient", AOM[[#This Row],[L1]:[L10]],0)&gt;0, TRUE, FALSE), FALSE)=TRUE,IFERROR(VLOOKUP(M409, ani_diet!E:E, 1, FALSE), "No Match"),FALSE)</f>
        <v>0</v>
      </c>
    </row>
    <row r="410" spans="1:31" ht="14.5" x14ac:dyDescent="0.35">
      <c r="A410" t="s">
        <v>2164</v>
      </c>
      <c r="B410" t="s">
        <v>20181</v>
      </c>
      <c r="C410" t="s">
        <v>20093</v>
      </c>
      <c r="D410" t="s">
        <v>8050</v>
      </c>
      <c r="E410" t="s">
        <v>8122</v>
      </c>
      <c r="F410" t="s">
        <v>2164</v>
      </c>
      <c r="G410" t="s">
        <v>2164</v>
      </c>
      <c r="H410" t="s">
        <v>2164</v>
      </c>
      <c r="I410" t="s">
        <v>2164</v>
      </c>
      <c r="J410" t="s">
        <v>2164</v>
      </c>
      <c r="K410" t="s">
        <v>2164</v>
      </c>
      <c r="M410" t="str" cm="1">
        <f t="array" ref="M410">LOOKUP(2,1/(C410:L410&lt;&gt;""),C410:L410)</f>
        <v>Economics</v>
      </c>
      <c r="N410" t="s">
        <v>2164</v>
      </c>
      <c r="O410" t="s">
        <v>2164</v>
      </c>
      <c r="P410" t="s">
        <v>2164</v>
      </c>
      <c r="Q410" t="s">
        <v>2164</v>
      </c>
      <c r="R410" t="s">
        <v>2164</v>
      </c>
      <c r="S410" t="s">
        <v>2164</v>
      </c>
      <c r="T410" t="s">
        <v>2164</v>
      </c>
      <c r="U410" t="s">
        <v>2164</v>
      </c>
      <c r="V410" t="s">
        <v>2164</v>
      </c>
      <c r="W410" t="s">
        <v>2164</v>
      </c>
      <c r="X410" t="s">
        <v>2164</v>
      </c>
      <c r="Y410" t="s">
        <v>19506</v>
      </c>
      <c r="Z410" t="s">
        <v>2164</v>
      </c>
      <c r="AA410" t="s">
        <v>2164</v>
      </c>
      <c r="AB410" t="s">
        <v>2164</v>
      </c>
      <c r="AC410" t="s">
        <v>2164</v>
      </c>
      <c r="AD410" t="str">
        <f>IFERROR(IF(COUNTIF(C410:L410,"Feed Ingredient")&gt;0,INDEX(ani_diet!V:V,MATCH(M410,ani_diet!F:F,0)),""),"")</f>
        <v/>
      </c>
      <c r="AE410" s="130" t="b">
        <f>IF(IFERROR(IF(MATCH("Feed Ingredient", AOM[[#This Row],[L1]:[L10]],0)&gt;0, TRUE, FALSE), FALSE)=TRUE,IFERROR(VLOOKUP(M410, ani_diet!E:E, 1, FALSE), "No Match"),FALSE)</f>
        <v>0</v>
      </c>
    </row>
    <row r="411" spans="1:31" ht="14.5" x14ac:dyDescent="0.35">
      <c r="A411" t="s">
        <v>2164</v>
      </c>
      <c r="B411" t="s">
        <v>20182</v>
      </c>
      <c r="C411" t="s">
        <v>20093</v>
      </c>
      <c r="D411" t="s">
        <v>8050</v>
      </c>
      <c r="E411" t="s">
        <v>8122</v>
      </c>
      <c r="F411" t="s">
        <v>8124</v>
      </c>
      <c r="G411" t="s">
        <v>2164</v>
      </c>
      <c r="H411" t="s">
        <v>2164</v>
      </c>
      <c r="I411" t="s">
        <v>2164</v>
      </c>
      <c r="J411" t="s">
        <v>2164</v>
      </c>
      <c r="K411" t="s">
        <v>2164</v>
      </c>
      <c r="M411" t="str" cm="1">
        <f t="array" ref="M411">LOOKUP(2,1/(C411:L411&lt;&gt;""),C411:L411)</f>
        <v>Income</v>
      </c>
      <c r="N411" t="s">
        <v>2164</v>
      </c>
      <c r="O411" t="s">
        <v>2164</v>
      </c>
      <c r="P411" t="s">
        <v>2164</v>
      </c>
      <c r="Q411" t="s">
        <v>2164</v>
      </c>
      <c r="R411" t="s">
        <v>2164</v>
      </c>
      <c r="S411" t="s">
        <v>2164</v>
      </c>
      <c r="T411" t="s">
        <v>2164</v>
      </c>
      <c r="U411" t="s">
        <v>2164</v>
      </c>
      <c r="V411" t="s">
        <v>2164</v>
      </c>
      <c r="W411" t="s">
        <v>2164</v>
      </c>
      <c r="X411" t="s">
        <v>2164</v>
      </c>
      <c r="Y411" t="s">
        <v>19506</v>
      </c>
      <c r="Z411" t="s">
        <v>2164</v>
      </c>
      <c r="AA411" t="s">
        <v>2164</v>
      </c>
      <c r="AB411" t="s">
        <v>2164</v>
      </c>
      <c r="AC411" t="s">
        <v>2164</v>
      </c>
      <c r="AD411" t="str">
        <f>IFERROR(IF(COUNTIF(C411:L411,"Feed Ingredient")&gt;0,INDEX(ani_diet!V:V,MATCH(M411,ani_diet!F:F,0)),""),"")</f>
        <v/>
      </c>
      <c r="AE411" s="130" t="b">
        <f>IF(IFERROR(IF(MATCH("Feed Ingredient", AOM[[#This Row],[L1]:[L10]],0)&gt;0, TRUE, FALSE), FALSE)=TRUE,IFERROR(VLOOKUP(M411, ani_diet!E:E, 1, FALSE), "No Match"),FALSE)</f>
        <v>0</v>
      </c>
    </row>
    <row r="412" spans="1:31" ht="14.5" x14ac:dyDescent="0.35">
      <c r="A412" t="s">
        <v>2164</v>
      </c>
      <c r="B412" t="s">
        <v>20183</v>
      </c>
      <c r="C412" t="s">
        <v>20093</v>
      </c>
      <c r="D412" t="s">
        <v>8050</v>
      </c>
      <c r="E412" t="s">
        <v>8122</v>
      </c>
      <c r="F412" t="s">
        <v>8124</v>
      </c>
      <c r="G412" t="s">
        <v>8126</v>
      </c>
      <c r="H412" t="s">
        <v>2164</v>
      </c>
      <c r="I412" t="s">
        <v>2164</v>
      </c>
      <c r="J412" t="s">
        <v>2164</v>
      </c>
      <c r="K412" t="s">
        <v>2164</v>
      </c>
      <c r="M412" t="str" cm="1">
        <f t="array" ref="M412">LOOKUP(2,1/(C412:L412&lt;&gt;""),C412:L412)</f>
        <v>Gross Return</v>
      </c>
      <c r="N412" t="s">
        <v>2164</v>
      </c>
      <c r="O412" t="s">
        <v>8127</v>
      </c>
      <c r="P412" t="s">
        <v>20184</v>
      </c>
      <c r="Q412" t="s">
        <v>2164</v>
      </c>
      <c r="R412" t="s">
        <v>2164</v>
      </c>
      <c r="S412" t="s">
        <v>2164</v>
      </c>
      <c r="T412" t="s">
        <v>2164</v>
      </c>
      <c r="U412" t="s">
        <v>2164</v>
      </c>
      <c r="V412" t="s">
        <v>2164</v>
      </c>
      <c r="W412" t="s">
        <v>2164</v>
      </c>
      <c r="X412" t="s">
        <v>2164</v>
      </c>
      <c r="Y412" t="s">
        <v>20185</v>
      </c>
      <c r="Z412" t="s">
        <v>2164</v>
      </c>
      <c r="AA412" t="s">
        <v>2164</v>
      </c>
      <c r="AB412" t="s">
        <v>2164</v>
      </c>
      <c r="AC412" t="s">
        <v>2164</v>
      </c>
      <c r="AD412" t="str">
        <f>IFERROR(IF(COUNTIF(C412:L412,"Feed Ingredient")&gt;0,INDEX(ani_diet!V:V,MATCH(M412,ani_diet!F:F,0)),""),"")</f>
        <v/>
      </c>
      <c r="AE412" s="130" t="b">
        <f>IF(IFERROR(IF(MATCH("Feed Ingredient", AOM[[#This Row],[L1]:[L10]],0)&gt;0, TRUE, FALSE), FALSE)=TRUE,IFERROR(VLOOKUP(M412, ani_diet!E:E, 1, FALSE), "No Match"),FALSE)</f>
        <v>0</v>
      </c>
    </row>
    <row r="413" spans="1:31" ht="14.5" x14ac:dyDescent="0.35">
      <c r="A413" t="s">
        <v>2164</v>
      </c>
      <c r="B413" t="s">
        <v>20186</v>
      </c>
      <c r="C413" t="s">
        <v>20093</v>
      </c>
      <c r="D413" t="s">
        <v>8050</v>
      </c>
      <c r="E413" t="s">
        <v>8122</v>
      </c>
      <c r="F413" t="s">
        <v>8124</v>
      </c>
      <c r="G413" t="s">
        <v>8130</v>
      </c>
      <c r="H413" t="s">
        <v>2164</v>
      </c>
      <c r="I413" t="s">
        <v>2164</v>
      </c>
      <c r="J413" t="s">
        <v>2164</v>
      </c>
      <c r="K413" t="s">
        <v>2164</v>
      </c>
      <c r="M413" t="str" cm="1">
        <f t="array" ref="M413">LOOKUP(2,1/(C413:L413&lt;&gt;""),C413:L413)</f>
        <v>Net Return</v>
      </c>
      <c r="N413" t="s">
        <v>2164</v>
      </c>
      <c r="O413" t="s">
        <v>8132</v>
      </c>
      <c r="P413" t="s">
        <v>20187</v>
      </c>
      <c r="Q413" t="s">
        <v>2164</v>
      </c>
      <c r="R413" t="s">
        <v>2164</v>
      </c>
      <c r="S413" t="s">
        <v>2164</v>
      </c>
      <c r="T413" t="s">
        <v>2164</v>
      </c>
      <c r="U413" t="s">
        <v>2164</v>
      </c>
      <c r="V413" t="s">
        <v>2164</v>
      </c>
      <c r="W413" t="s">
        <v>2164</v>
      </c>
      <c r="X413" t="s">
        <v>2164</v>
      </c>
      <c r="Y413" t="s">
        <v>20188</v>
      </c>
      <c r="Z413" t="s">
        <v>2164</v>
      </c>
      <c r="AA413" t="s">
        <v>2164</v>
      </c>
      <c r="AB413" t="s">
        <v>2164</v>
      </c>
      <c r="AC413" t="s">
        <v>2164</v>
      </c>
      <c r="AD413" t="str">
        <f>IFERROR(IF(COUNTIF(C413:L413,"Feed Ingredient")&gt;0,INDEX(ani_diet!V:V,MATCH(M413,ani_diet!F:F,0)),""),"")</f>
        <v/>
      </c>
      <c r="AE413" s="130" t="b">
        <f>IF(IFERROR(IF(MATCH("Feed Ingredient", AOM[[#This Row],[L1]:[L10]],0)&gt;0, TRUE, FALSE), FALSE)=TRUE,IFERROR(VLOOKUP(M413, ani_diet!E:E, 1, FALSE), "No Match"),FALSE)</f>
        <v>0</v>
      </c>
    </row>
    <row r="414" spans="1:31" ht="14.5" x14ac:dyDescent="0.35">
      <c r="A414" t="s">
        <v>2164</v>
      </c>
      <c r="B414" t="s">
        <v>20189</v>
      </c>
      <c r="C414" t="s">
        <v>20093</v>
      </c>
      <c r="D414" t="s">
        <v>8050</v>
      </c>
      <c r="E414" t="s">
        <v>8122</v>
      </c>
      <c r="F414" t="s">
        <v>8124</v>
      </c>
      <c r="G414" t="s">
        <v>8133</v>
      </c>
      <c r="H414" t="s">
        <v>2164</v>
      </c>
      <c r="I414" t="s">
        <v>2164</v>
      </c>
      <c r="J414" t="s">
        <v>2164</v>
      </c>
      <c r="K414" t="s">
        <v>2164</v>
      </c>
      <c r="M414" t="str" cm="1">
        <f t="array" ref="M414">LOOKUP(2,1/(C414:L414&lt;&gt;""),C414:L414)</f>
        <v>Gross Margin</v>
      </c>
      <c r="N414" t="s">
        <v>2164</v>
      </c>
      <c r="O414" t="s">
        <v>8135</v>
      </c>
      <c r="P414" t="s">
        <v>20187</v>
      </c>
      <c r="Q414" t="s">
        <v>2164</v>
      </c>
      <c r="R414" t="s">
        <v>2164</v>
      </c>
      <c r="S414" t="s">
        <v>2164</v>
      </c>
      <c r="T414" t="s">
        <v>2164</v>
      </c>
      <c r="U414" t="s">
        <v>2164</v>
      </c>
      <c r="V414" t="s">
        <v>2164</v>
      </c>
      <c r="W414" t="s">
        <v>2164</v>
      </c>
      <c r="X414" t="s">
        <v>2164</v>
      </c>
      <c r="Y414" t="s">
        <v>20190</v>
      </c>
      <c r="Z414" t="s">
        <v>2164</v>
      </c>
      <c r="AA414" t="s">
        <v>2164</v>
      </c>
      <c r="AB414" t="s">
        <v>2164</v>
      </c>
      <c r="AC414" t="s">
        <v>2164</v>
      </c>
      <c r="AD414" t="str">
        <f>IFERROR(IF(COUNTIF(C414:L414,"Feed Ingredient")&gt;0,INDEX(ani_diet!V:V,MATCH(M414,ani_diet!F:F,0)),""),"")</f>
        <v/>
      </c>
      <c r="AE414" s="130" t="b">
        <f>IF(IFERROR(IF(MATCH("Feed Ingredient", AOM[[#This Row],[L1]:[L10]],0)&gt;0, TRUE, FALSE), FALSE)=TRUE,IFERROR(VLOOKUP(M414, ani_diet!E:E, 1, FALSE), "No Match"),FALSE)</f>
        <v>0</v>
      </c>
    </row>
    <row r="415" spans="1:31" ht="14.5" x14ac:dyDescent="0.35">
      <c r="A415" t="s">
        <v>2164</v>
      </c>
      <c r="B415" t="s">
        <v>20191</v>
      </c>
      <c r="C415" t="s">
        <v>20093</v>
      </c>
      <c r="D415" t="s">
        <v>8050</v>
      </c>
      <c r="E415" t="s">
        <v>8122</v>
      </c>
      <c r="F415" t="s">
        <v>8124</v>
      </c>
      <c r="G415" t="s">
        <v>20192</v>
      </c>
      <c r="H415" t="s">
        <v>2164</v>
      </c>
      <c r="I415" t="s">
        <v>2164</v>
      </c>
      <c r="J415" t="s">
        <v>2164</v>
      </c>
      <c r="K415" t="s">
        <v>2164</v>
      </c>
      <c r="M415" t="str" cm="1">
        <f t="array" ref="M415">LOOKUP(2,1/(C415:L415&lt;&gt;""),C415:L415)</f>
        <v>Return per Unit Production</v>
      </c>
      <c r="N415" t="s">
        <v>2164</v>
      </c>
      <c r="O415" t="s">
        <v>2164</v>
      </c>
      <c r="P415" t="s">
        <v>2164</v>
      </c>
      <c r="Q415" t="s">
        <v>2164</v>
      </c>
      <c r="R415" t="s">
        <v>2164</v>
      </c>
      <c r="S415" t="s">
        <v>2164</v>
      </c>
      <c r="T415" t="s">
        <v>2164</v>
      </c>
      <c r="U415" t="s">
        <v>2164</v>
      </c>
      <c r="V415" t="s">
        <v>2164</v>
      </c>
      <c r="W415" t="s">
        <v>2164</v>
      </c>
      <c r="X415" t="s">
        <v>2164</v>
      </c>
      <c r="Y415" t="s">
        <v>10809</v>
      </c>
      <c r="Z415" t="s">
        <v>2164</v>
      </c>
      <c r="AA415" t="s">
        <v>2164</v>
      </c>
      <c r="AB415" t="s">
        <v>2164</v>
      </c>
      <c r="AC415" t="s">
        <v>2164</v>
      </c>
      <c r="AD415" t="str">
        <f>IFERROR(IF(COUNTIF(C415:L415,"Feed Ingredient")&gt;0,INDEX(ani_diet!V:V,MATCH(M415,ani_diet!F:F,0)),""),"")</f>
        <v/>
      </c>
      <c r="AE415" s="130" t="b">
        <f>IF(IFERROR(IF(MATCH("Feed Ingredient", AOM[[#This Row],[L1]:[L10]],0)&gt;0, TRUE, FALSE), FALSE)=TRUE,IFERROR(VLOOKUP(M415, ani_diet!E:E, 1, FALSE), "No Match"),FALSE)</f>
        <v>0</v>
      </c>
    </row>
    <row r="416" spans="1:31" ht="14.5" x14ac:dyDescent="0.35">
      <c r="A416" t="s">
        <v>2164</v>
      </c>
      <c r="B416" t="s">
        <v>20193</v>
      </c>
      <c r="C416" t="s">
        <v>20093</v>
      </c>
      <c r="D416" t="s">
        <v>8050</v>
      </c>
      <c r="E416" t="s">
        <v>8122</v>
      </c>
      <c r="F416" t="s">
        <v>8137</v>
      </c>
      <c r="G416" t="s">
        <v>2164</v>
      </c>
      <c r="H416" t="s">
        <v>2164</v>
      </c>
      <c r="I416" t="s">
        <v>2164</v>
      </c>
      <c r="J416" t="s">
        <v>2164</v>
      </c>
      <c r="K416" t="s">
        <v>2164</v>
      </c>
      <c r="M416" t="str" cm="1">
        <f t="array" ref="M416">LOOKUP(2,1/(C416:L416&lt;&gt;""),C416:L416)</f>
        <v>Costs</v>
      </c>
      <c r="N416" t="s">
        <v>2164</v>
      </c>
      <c r="O416" t="s">
        <v>2164</v>
      </c>
      <c r="P416" t="s">
        <v>2164</v>
      </c>
      <c r="Q416" t="s">
        <v>2164</v>
      </c>
      <c r="R416" t="s">
        <v>2164</v>
      </c>
      <c r="S416" t="s">
        <v>2164</v>
      </c>
      <c r="T416" t="s">
        <v>2164</v>
      </c>
      <c r="U416" t="s">
        <v>2164</v>
      </c>
      <c r="V416" t="s">
        <v>2164</v>
      </c>
      <c r="W416" t="s">
        <v>2164</v>
      </c>
      <c r="X416" t="s">
        <v>2164</v>
      </c>
      <c r="Y416" t="s">
        <v>19506</v>
      </c>
      <c r="Z416" t="s">
        <v>2164</v>
      </c>
      <c r="AA416" t="s">
        <v>2164</v>
      </c>
      <c r="AB416" t="s">
        <v>2164</v>
      </c>
      <c r="AC416" t="s">
        <v>2164</v>
      </c>
      <c r="AD416" t="str">
        <f>IFERROR(IF(COUNTIF(C416:L416,"Feed Ingredient")&gt;0,INDEX(ani_diet!V:V,MATCH(M416,ani_diet!F:F,0)),""),"")</f>
        <v/>
      </c>
      <c r="AE416" s="130" t="b">
        <f>IF(IFERROR(IF(MATCH("Feed Ingredient", AOM[[#This Row],[L1]:[L10]],0)&gt;0, TRUE, FALSE), FALSE)=TRUE,IFERROR(VLOOKUP(M416, ani_diet!E:E, 1, FALSE), "No Match"),FALSE)</f>
        <v>0</v>
      </c>
    </row>
    <row r="417" spans="1:31" ht="14.5" x14ac:dyDescent="0.35">
      <c r="A417" t="s">
        <v>2164</v>
      </c>
      <c r="B417" t="s">
        <v>20194</v>
      </c>
      <c r="C417" t="s">
        <v>20093</v>
      </c>
      <c r="D417" t="s">
        <v>8050</v>
      </c>
      <c r="E417" t="s">
        <v>8122</v>
      </c>
      <c r="F417" t="s">
        <v>8137</v>
      </c>
      <c r="G417" t="s">
        <v>8138</v>
      </c>
      <c r="H417" t="s">
        <v>2164</v>
      </c>
      <c r="I417" t="s">
        <v>2164</v>
      </c>
      <c r="J417" t="s">
        <v>2164</v>
      </c>
      <c r="K417" t="s">
        <v>2164</v>
      </c>
      <c r="M417" t="str" cm="1">
        <f t="array" ref="M417">LOOKUP(2,1/(C417:L417&lt;&gt;""),C417:L417)</f>
        <v>Total Cost</v>
      </c>
      <c r="N417" t="s">
        <v>2164</v>
      </c>
      <c r="O417" t="s">
        <v>20195</v>
      </c>
      <c r="P417" t="s">
        <v>20187</v>
      </c>
      <c r="Q417" t="s">
        <v>2164</v>
      </c>
      <c r="R417" t="s">
        <v>2164</v>
      </c>
      <c r="S417" t="s">
        <v>2164</v>
      </c>
      <c r="T417" t="s">
        <v>2164</v>
      </c>
      <c r="U417" t="s">
        <v>2164</v>
      </c>
      <c r="V417" t="s">
        <v>2164</v>
      </c>
      <c r="W417" t="s">
        <v>2164</v>
      </c>
      <c r="X417" t="s">
        <v>2164</v>
      </c>
      <c r="Y417" t="s">
        <v>20196</v>
      </c>
      <c r="Z417" t="s">
        <v>2164</v>
      </c>
      <c r="AA417" t="s">
        <v>2164</v>
      </c>
      <c r="AB417" t="s">
        <v>2164</v>
      </c>
      <c r="AC417" t="s">
        <v>2164</v>
      </c>
      <c r="AD417" t="str">
        <f>IFERROR(IF(COUNTIF(C417:L417,"Feed Ingredient")&gt;0,INDEX(ani_diet!V:V,MATCH(M417,ani_diet!F:F,0)),""),"")</f>
        <v/>
      </c>
      <c r="AE417" s="130" t="b">
        <f>IF(IFERROR(IF(MATCH("Feed Ingredient", AOM[[#This Row],[L1]:[L10]],0)&gt;0, TRUE, FALSE), FALSE)=TRUE,IFERROR(VLOOKUP(M417, ani_diet!E:E, 1, FALSE), "No Match"),FALSE)</f>
        <v>0</v>
      </c>
    </row>
    <row r="418" spans="1:31" ht="14.5" x14ac:dyDescent="0.35">
      <c r="A418" t="s">
        <v>2164</v>
      </c>
      <c r="B418" t="s">
        <v>20197</v>
      </c>
      <c r="C418" t="s">
        <v>20093</v>
      </c>
      <c r="D418" t="s">
        <v>8050</v>
      </c>
      <c r="E418" t="s">
        <v>8122</v>
      </c>
      <c r="F418" t="s">
        <v>8137</v>
      </c>
      <c r="G418" t="s">
        <v>8138</v>
      </c>
      <c r="H418" t="s">
        <v>8149</v>
      </c>
      <c r="I418" t="s">
        <v>20198</v>
      </c>
      <c r="J418" t="s">
        <v>2164</v>
      </c>
      <c r="K418" t="s">
        <v>2164</v>
      </c>
      <c r="M418" t="str" cm="1">
        <f t="array" ref="M418">LOOKUP(2,1/(C418:L418&lt;&gt;""),C418:L418)</f>
        <v>Total Cost per Animal</v>
      </c>
      <c r="N418" t="s">
        <v>2164</v>
      </c>
      <c r="O418" t="s">
        <v>2164</v>
      </c>
      <c r="P418" t="s">
        <v>2164</v>
      </c>
      <c r="Q418" t="s">
        <v>2164</v>
      </c>
      <c r="R418" t="s">
        <v>2164</v>
      </c>
      <c r="S418" t="s">
        <v>2164</v>
      </c>
      <c r="T418" t="s">
        <v>2164</v>
      </c>
      <c r="U418" t="s">
        <v>2164</v>
      </c>
      <c r="V418" t="s">
        <v>2164</v>
      </c>
      <c r="W418" t="s">
        <v>2164</v>
      </c>
      <c r="X418" t="s">
        <v>2164</v>
      </c>
      <c r="Y418" t="s">
        <v>10809</v>
      </c>
      <c r="Z418" t="s">
        <v>2164</v>
      </c>
      <c r="AA418" t="s">
        <v>2164</v>
      </c>
      <c r="AB418" t="s">
        <v>2164</v>
      </c>
      <c r="AC418" t="s">
        <v>2164</v>
      </c>
      <c r="AD418" t="str">
        <f>IFERROR(IF(COUNTIF(C418:L418,"Feed Ingredient")&gt;0,INDEX(ani_diet!V:V,MATCH(M418,ani_diet!F:F,0)),""),"")</f>
        <v/>
      </c>
      <c r="AE418" s="130" t="b">
        <f>IF(IFERROR(IF(MATCH("Feed Ingredient", AOM[[#This Row],[L1]:[L10]],0)&gt;0, TRUE, FALSE), FALSE)=TRUE,IFERROR(VLOOKUP(M418, ani_diet!E:E, 1, FALSE), "No Match"),FALSE)</f>
        <v>0</v>
      </c>
    </row>
    <row r="419" spans="1:31" ht="14.5" x14ac:dyDescent="0.35">
      <c r="A419" t="s">
        <v>2164</v>
      </c>
      <c r="B419" t="s">
        <v>20199</v>
      </c>
      <c r="C419" t="s">
        <v>20093</v>
      </c>
      <c r="D419" t="s">
        <v>8050</v>
      </c>
      <c r="E419" t="s">
        <v>8122</v>
      </c>
      <c r="F419" t="s">
        <v>8137</v>
      </c>
      <c r="G419" t="s">
        <v>8138</v>
      </c>
      <c r="H419" t="s">
        <v>8149</v>
      </c>
      <c r="I419" t="s">
        <v>20200</v>
      </c>
      <c r="J419" t="s">
        <v>2164</v>
      </c>
      <c r="K419" t="s">
        <v>2164</v>
      </c>
      <c r="M419" t="str" cm="1">
        <f t="array" ref="M419">LOOKUP(2,1/(C419:L419&lt;&gt;""),C419:L419)</f>
        <v>Total Cost per Area</v>
      </c>
      <c r="N419" t="s">
        <v>2164</v>
      </c>
      <c r="O419" t="s">
        <v>2164</v>
      </c>
      <c r="P419" t="s">
        <v>2164</v>
      </c>
      <c r="Q419" t="s">
        <v>2164</v>
      </c>
      <c r="R419" t="s">
        <v>2164</v>
      </c>
      <c r="S419" t="s">
        <v>2164</v>
      </c>
      <c r="T419" t="s">
        <v>2164</v>
      </c>
      <c r="U419" t="s">
        <v>2164</v>
      </c>
      <c r="V419" t="s">
        <v>2164</v>
      </c>
      <c r="W419" t="s">
        <v>2164</v>
      </c>
      <c r="X419" t="s">
        <v>2164</v>
      </c>
      <c r="Y419" t="s">
        <v>10809</v>
      </c>
      <c r="Z419" t="s">
        <v>2164</v>
      </c>
      <c r="AA419" t="s">
        <v>2164</v>
      </c>
      <c r="AB419" t="s">
        <v>2164</v>
      </c>
      <c r="AC419" t="s">
        <v>2164</v>
      </c>
      <c r="AD419" t="str">
        <f>IFERROR(IF(COUNTIF(C419:L419,"Feed Ingredient")&gt;0,INDEX(ani_diet!V:V,MATCH(M419,ani_diet!F:F,0)),""),"")</f>
        <v/>
      </c>
      <c r="AE419" s="130" t="b">
        <f>IF(IFERROR(IF(MATCH("Feed Ingredient", AOM[[#This Row],[L1]:[L10]],0)&gt;0, TRUE, FALSE), FALSE)=TRUE,IFERROR(VLOOKUP(M419, ani_diet!E:E, 1, FALSE), "No Match"),FALSE)</f>
        <v>0</v>
      </c>
    </row>
    <row r="420" spans="1:31" ht="14.5" x14ac:dyDescent="0.35">
      <c r="A420" t="s">
        <v>2164</v>
      </c>
      <c r="B420" t="s">
        <v>20201</v>
      </c>
      <c r="C420" t="s">
        <v>20093</v>
      </c>
      <c r="D420" t="s">
        <v>8050</v>
      </c>
      <c r="E420" t="s">
        <v>8122</v>
      </c>
      <c r="F420" t="s">
        <v>8137</v>
      </c>
      <c r="G420" t="s">
        <v>20202</v>
      </c>
      <c r="H420" t="s">
        <v>20203</v>
      </c>
      <c r="I420" t="s">
        <v>2164</v>
      </c>
      <c r="J420" t="s">
        <v>2164</v>
      </c>
      <c r="K420" t="s">
        <v>2164</v>
      </c>
      <c r="M420" t="str" cm="1">
        <f t="array" ref="M420">LOOKUP(2,1/(C420:L420&lt;&gt;""),C420:L420)</f>
        <v>Total Cost per Unit Production</v>
      </c>
      <c r="N420" t="s">
        <v>2164</v>
      </c>
      <c r="O420" t="s">
        <v>2164</v>
      </c>
      <c r="P420" t="s">
        <v>2164</v>
      </c>
      <c r="Q420" t="s">
        <v>2164</v>
      </c>
      <c r="R420" t="s">
        <v>2164</v>
      </c>
      <c r="S420" t="s">
        <v>2164</v>
      </c>
      <c r="T420" t="s">
        <v>2164</v>
      </c>
      <c r="U420" t="s">
        <v>2164</v>
      </c>
      <c r="V420" t="s">
        <v>2164</v>
      </c>
      <c r="W420" t="s">
        <v>2164</v>
      </c>
      <c r="X420" t="s">
        <v>2164</v>
      </c>
      <c r="Y420" t="s">
        <v>20204</v>
      </c>
      <c r="Z420" t="s">
        <v>2164</v>
      </c>
      <c r="AA420" t="s">
        <v>2164</v>
      </c>
      <c r="AB420" t="s">
        <v>2164</v>
      </c>
      <c r="AC420" t="s">
        <v>2164</v>
      </c>
      <c r="AD420" t="str">
        <f>IFERROR(IF(COUNTIF(C420:L420,"Feed Ingredient")&gt;0,INDEX(ani_diet!V:V,MATCH(M420,ani_diet!F:F,0)),""),"")</f>
        <v/>
      </c>
      <c r="AE420" s="130" t="b">
        <f>IF(IFERROR(IF(MATCH("Feed Ingredient", AOM[[#This Row],[L1]:[L10]],0)&gt;0, TRUE, FALSE), FALSE)=TRUE,IFERROR(VLOOKUP(M420, ani_diet!E:E, 1, FALSE), "No Match"),FALSE)</f>
        <v>0</v>
      </c>
    </row>
    <row r="421" spans="1:31" ht="14.5" x14ac:dyDescent="0.35">
      <c r="A421" t="s">
        <v>2164</v>
      </c>
      <c r="B421" t="s">
        <v>20205</v>
      </c>
      <c r="C421" t="s">
        <v>20093</v>
      </c>
      <c r="D421" t="s">
        <v>8050</v>
      </c>
      <c r="E421" t="s">
        <v>8122</v>
      </c>
      <c r="F421" t="s">
        <v>8137</v>
      </c>
      <c r="G421" t="s">
        <v>8159</v>
      </c>
      <c r="H421" t="s">
        <v>2164</v>
      </c>
      <c r="I421" t="s">
        <v>2164</v>
      </c>
      <c r="J421" t="s">
        <v>2164</v>
      </c>
      <c r="K421" t="s">
        <v>2164</v>
      </c>
      <c r="M421" t="str" cm="1">
        <f t="array" ref="M421">LOOKUP(2,1/(C421:L421&lt;&gt;""),C421:L421)</f>
        <v>Fixed Cost</v>
      </c>
      <c r="N421" t="s">
        <v>2164</v>
      </c>
      <c r="O421" t="s">
        <v>8161</v>
      </c>
      <c r="P421" t="s">
        <v>20187</v>
      </c>
      <c r="Q421" t="s">
        <v>2164</v>
      </c>
      <c r="R421" t="s">
        <v>2164</v>
      </c>
      <c r="S421" t="s">
        <v>2164</v>
      </c>
      <c r="T421" t="s">
        <v>2164</v>
      </c>
      <c r="U421" t="s">
        <v>2164</v>
      </c>
      <c r="V421" t="s">
        <v>2164</v>
      </c>
      <c r="W421" t="s">
        <v>2164</v>
      </c>
      <c r="X421" t="s">
        <v>2164</v>
      </c>
      <c r="Y421" t="s">
        <v>20206</v>
      </c>
      <c r="Z421" t="s">
        <v>2164</v>
      </c>
      <c r="AA421" t="s">
        <v>2164</v>
      </c>
      <c r="AB421" t="s">
        <v>2164</v>
      </c>
      <c r="AC421" t="s">
        <v>2164</v>
      </c>
      <c r="AD421" t="str">
        <f>IFERROR(IF(COUNTIF(C421:L421,"Feed Ingredient")&gt;0,INDEX(ani_diet!V:V,MATCH(M421,ani_diet!F:F,0)),""),"")</f>
        <v/>
      </c>
      <c r="AE421" s="130" t="b">
        <f>IF(IFERROR(IF(MATCH("Feed Ingredient", AOM[[#This Row],[L1]:[L10]],0)&gt;0, TRUE, FALSE), FALSE)=TRUE,IFERROR(VLOOKUP(M421, ani_diet!E:E, 1, FALSE), "No Match"),FALSE)</f>
        <v>0</v>
      </c>
    </row>
    <row r="422" spans="1:31" ht="14.5" x14ac:dyDescent="0.35">
      <c r="A422" t="s">
        <v>2164</v>
      </c>
      <c r="B422" t="s">
        <v>20207</v>
      </c>
      <c r="C422" t="s">
        <v>20093</v>
      </c>
      <c r="D422" t="s">
        <v>8050</v>
      </c>
      <c r="E422" t="s">
        <v>8122</v>
      </c>
      <c r="F422" t="s">
        <v>8137</v>
      </c>
      <c r="G422" t="s">
        <v>8159</v>
      </c>
      <c r="H422" t="s">
        <v>8608</v>
      </c>
      <c r="I422" t="s">
        <v>2164</v>
      </c>
      <c r="J422" t="s">
        <v>2164</v>
      </c>
      <c r="K422" t="s">
        <v>2164</v>
      </c>
      <c r="M422" t="str" cm="1">
        <f t="array" ref="M422">LOOKUP(2,1/(C422:L422&lt;&gt;""),C422:L422)</f>
        <v>Animal housing</v>
      </c>
      <c r="N422" t="s">
        <v>2164</v>
      </c>
      <c r="O422" t="s">
        <v>20208</v>
      </c>
      <c r="P422" t="s">
        <v>2164</v>
      </c>
      <c r="Q422" t="s">
        <v>2164</v>
      </c>
      <c r="R422" t="s">
        <v>2164</v>
      </c>
      <c r="S422" t="s">
        <v>2164</v>
      </c>
      <c r="T422" t="s">
        <v>2164</v>
      </c>
      <c r="U422" t="s">
        <v>2164</v>
      </c>
      <c r="V422" t="s">
        <v>2164</v>
      </c>
      <c r="W422" t="s">
        <v>2164</v>
      </c>
      <c r="X422" t="s">
        <v>2164</v>
      </c>
      <c r="Y422" t="s">
        <v>10809</v>
      </c>
      <c r="Z422" t="s">
        <v>2164</v>
      </c>
      <c r="AA422" t="s">
        <v>2164</v>
      </c>
      <c r="AB422" t="s">
        <v>2164</v>
      </c>
      <c r="AC422" t="s">
        <v>2164</v>
      </c>
      <c r="AD422" t="str">
        <f>IFERROR(IF(COUNTIF(C422:L422,"Feed Ingredient")&gt;0,INDEX(ani_diet!V:V,MATCH(M422,ani_diet!F:F,0)),""),"")</f>
        <v/>
      </c>
      <c r="AE422" s="130" t="b">
        <f>IF(IFERROR(IF(MATCH("Feed Ingredient", AOM[[#This Row],[L1]:[L10]],0)&gt;0, TRUE, FALSE), FALSE)=TRUE,IFERROR(VLOOKUP(M422, ani_diet!E:E, 1, FALSE), "No Match"),FALSE)</f>
        <v>0</v>
      </c>
    </row>
    <row r="423" spans="1:31" ht="14.5" x14ac:dyDescent="0.35">
      <c r="A423" t="s">
        <v>2164</v>
      </c>
      <c r="B423" t="s">
        <v>20209</v>
      </c>
      <c r="C423" t="s">
        <v>20093</v>
      </c>
      <c r="D423" t="s">
        <v>8050</v>
      </c>
      <c r="E423" t="s">
        <v>8122</v>
      </c>
      <c r="F423" t="s">
        <v>8137</v>
      </c>
      <c r="G423" t="s">
        <v>8159</v>
      </c>
      <c r="H423" t="s">
        <v>7764</v>
      </c>
      <c r="I423" t="s">
        <v>2164</v>
      </c>
      <c r="J423" t="s">
        <v>2164</v>
      </c>
      <c r="K423" t="s">
        <v>2164</v>
      </c>
      <c r="M423" t="str" cm="1">
        <f t="array" ref="M423">LOOKUP(2,1/(C423:L423&lt;&gt;""),C423:L423)</f>
        <v>Land</v>
      </c>
      <c r="N423" t="s">
        <v>2164</v>
      </c>
      <c r="O423" t="s">
        <v>20210</v>
      </c>
      <c r="P423" t="s">
        <v>2164</v>
      </c>
      <c r="Q423" t="s">
        <v>2164</v>
      </c>
      <c r="R423" t="s">
        <v>2164</v>
      </c>
      <c r="S423" t="s">
        <v>2164</v>
      </c>
      <c r="T423" t="s">
        <v>2164</v>
      </c>
      <c r="U423" t="s">
        <v>2164</v>
      </c>
      <c r="V423" t="s">
        <v>2164</v>
      </c>
      <c r="W423" t="s">
        <v>2164</v>
      </c>
      <c r="X423" t="s">
        <v>2164</v>
      </c>
      <c r="Y423" t="s">
        <v>10809</v>
      </c>
      <c r="Z423" t="s">
        <v>2164</v>
      </c>
      <c r="AA423" t="s">
        <v>2164</v>
      </c>
      <c r="AB423" t="s">
        <v>2164</v>
      </c>
      <c r="AC423" t="s">
        <v>2164</v>
      </c>
      <c r="AD423" t="str">
        <f>IFERROR(IF(COUNTIF(C423:L423,"Feed Ingredient")&gt;0,INDEX(ani_diet!V:V,MATCH(M423,ani_diet!F:F,0)),""),"")</f>
        <v/>
      </c>
      <c r="AE423" s="130" t="b">
        <f>IF(IFERROR(IF(MATCH("Feed Ingredient", AOM[[#This Row],[L1]:[L10]],0)&gt;0, TRUE, FALSE), FALSE)=TRUE,IFERROR(VLOOKUP(M423, ani_diet!E:E, 1, FALSE), "No Match"),FALSE)</f>
        <v>0</v>
      </c>
    </row>
    <row r="424" spans="1:31" ht="14.5" x14ac:dyDescent="0.35">
      <c r="A424" t="s">
        <v>2164</v>
      </c>
      <c r="B424" t="s">
        <v>20211</v>
      </c>
      <c r="C424" t="s">
        <v>20093</v>
      </c>
      <c r="D424" t="s">
        <v>8050</v>
      </c>
      <c r="E424" t="s">
        <v>8122</v>
      </c>
      <c r="F424" t="s">
        <v>8137</v>
      </c>
      <c r="G424" t="s">
        <v>8159</v>
      </c>
      <c r="H424" t="s">
        <v>8610</v>
      </c>
      <c r="I424" t="s">
        <v>2164</v>
      </c>
      <c r="J424" t="s">
        <v>2164</v>
      </c>
      <c r="K424" t="s">
        <v>2164</v>
      </c>
      <c r="M424" t="str" cm="1">
        <f t="array" ref="M424">LOOKUP(2,1/(C424:L424&lt;&gt;""),C424:L424)</f>
        <v>Equipment</v>
      </c>
      <c r="N424" t="s">
        <v>20212</v>
      </c>
      <c r="O424" t="s">
        <v>20213</v>
      </c>
      <c r="P424" t="s">
        <v>2164</v>
      </c>
      <c r="Q424" t="s">
        <v>2164</v>
      </c>
      <c r="R424" t="s">
        <v>2164</v>
      </c>
      <c r="S424" t="s">
        <v>2164</v>
      </c>
      <c r="T424" t="s">
        <v>2164</v>
      </c>
      <c r="U424" t="s">
        <v>2164</v>
      </c>
      <c r="V424" t="s">
        <v>2164</v>
      </c>
      <c r="W424" t="s">
        <v>2164</v>
      </c>
      <c r="X424" t="s">
        <v>2164</v>
      </c>
      <c r="Y424" t="s">
        <v>10809</v>
      </c>
      <c r="Z424" t="s">
        <v>2164</v>
      </c>
      <c r="AA424" t="s">
        <v>2164</v>
      </c>
      <c r="AB424" t="s">
        <v>2164</v>
      </c>
      <c r="AC424" t="s">
        <v>2164</v>
      </c>
      <c r="AD424" t="str">
        <f>IFERROR(IF(COUNTIF(C424:L424,"Feed Ingredient")&gt;0,INDEX(ani_diet!V:V,MATCH(M424,ani_diet!F:F,0)),""),"")</f>
        <v/>
      </c>
      <c r="AE424" s="130" t="b">
        <f>IF(IFERROR(IF(MATCH("Feed Ingredient", AOM[[#This Row],[L1]:[L10]],0)&gt;0, TRUE, FALSE), FALSE)=TRUE,IFERROR(VLOOKUP(M424, ani_diet!E:E, 1, FALSE), "No Match"),FALSE)</f>
        <v>0</v>
      </c>
    </row>
    <row r="425" spans="1:31" ht="14.5" x14ac:dyDescent="0.35">
      <c r="A425" t="s">
        <v>2164</v>
      </c>
      <c r="B425" t="s">
        <v>20214</v>
      </c>
      <c r="C425" t="s">
        <v>20093</v>
      </c>
      <c r="D425" t="s">
        <v>8050</v>
      </c>
      <c r="E425" t="s">
        <v>8122</v>
      </c>
      <c r="F425" t="s">
        <v>8137</v>
      </c>
      <c r="G425" t="s">
        <v>8159</v>
      </c>
      <c r="H425" t="s">
        <v>8612</v>
      </c>
      <c r="I425" t="s">
        <v>2164</v>
      </c>
      <c r="J425" t="s">
        <v>2164</v>
      </c>
      <c r="K425" t="s">
        <v>2164</v>
      </c>
      <c r="M425" t="str" cm="1">
        <f t="array" ref="M425">LOOKUP(2,1/(C425:L425&lt;&gt;""),C425:L425)</f>
        <v>Animals Purchase</v>
      </c>
      <c r="N425" t="s">
        <v>2164</v>
      </c>
      <c r="O425" t="s">
        <v>8613</v>
      </c>
      <c r="P425" t="s">
        <v>2164</v>
      </c>
      <c r="Q425" t="s">
        <v>2164</v>
      </c>
      <c r="R425" t="s">
        <v>2164</v>
      </c>
      <c r="S425" t="s">
        <v>2164</v>
      </c>
      <c r="T425" t="s">
        <v>2164</v>
      </c>
      <c r="U425" t="s">
        <v>2164</v>
      </c>
      <c r="V425" t="s">
        <v>2164</v>
      </c>
      <c r="W425" t="s">
        <v>2164</v>
      </c>
      <c r="X425" t="s">
        <v>2164</v>
      </c>
      <c r="Y425" t="s">
        <v>10809</v>
      </c>
      <c r="Z425" t="s">
        <v>2164</v>
      </c>
      <c r="AA425" t="s">
        <v>2164</v>
      </c>
      <c r="AB425" t="s">
        <v>2164</v>
      </c>
      <c r="AC425" t="s">
        <v>2164</v>
      </c>
      <c r="AD425" t="str">
        <f>IFERROR(IF(COUNTIF(C425:L425,"Feed Ingredient")&gt;0,INDEX(ani_diet!V:V,MATCH(M425,ani_diet!F:F,0)),""),"")</f>
        <v/>
      </c>
      <c r="AE425" s="130" t="b">
        <f>IF(IFERROR(IF(MATCH("Feed Ingredient", AOM[[#This Row],[L1]:[L10]],0)&gt;0, TRUE, FALSE), FALSE)=TRUE,IFERROR(VLOOKUP(M425, ani_diet!E:E, 1, FALSE), "No Match"),FALSE)</f>
        <v>0</v>
      </c>
    </row>
    <row r="426" spans="1:31" ht="14.5" x14ac:dyDescent="0.35">
      <c r="A426" t="s">
        <v>2164</v>
      </c>
      <c r="B426" t="s">
        <v>20215</v>
      </c>
      <c r="C426" t="s">
        <v>20093</v>
      </c>
      <c r="D426" t="s">
        <v>8050</v>
      </c>
      <c r="E426" t="s">
        <v>8122</v>
      </c>
      <c r="F426" t="s">
        <v>8137</v>
      </c>
      <c r="G426" t="s">
        <v>8159</v>
      </c>
      <c r="H426" t="s">
        <v>8614</v>
      </c>
      <c r="I426" t="s">
        <v>2164</v>
      </c>
      <c r="J426" t="s">
        <v>2164</v>
      </c>
      <c r="K426" t="s">
        <v>2164</v>
      </c>
      <c r="M426" t="str" cm="1">
        <f t="array" ref="M426">LOOKUP(2,1/(C426:L426&lt;&gt;""),C426:L426)</f>
        <v>Loans</v>
      </c>
      <c r="N426" t="s">
        <v>20216</v>
      </c>
      <c r="O426" t="s">
        <v>20217</v>
      </c>
      <c r="P426" t="s">
        <v>2164</v>
      </c>
      <c r="Q426" t="s">
        <v>2164</v>
      </c>
      <c r="R426" t="s">
        <v>2164</v>
      </c>
      <c r="S426" t="s">
        <v>2164</v>
      </c>
      <c r="T426" t="s">
        <v>2164</v>
      </c>
      <c r="U426" t="s">
        <v>2164</v>
      </c>
      <c r="V426" t="s">
        <v>2164</v>
      </c>
      <c r="W426" t="s">
        <v>2164</v>
      </c>
      <c r="X426" t="s">
        <v>2164</v>
      </c>
      <c r="Y426" t="s">
        <v>10809</v>
      </c>
      <c r="Z426" t="s">
        <v>2164</v>
      </c>
      <c r="AA426" t="s">
        <v>2164</v>
      </c>
      <c r="AB426" t="s">
        <v>2164</v>
      </c>
      <c r="AC426" t="s">
        <v>2164</v>
      </c>
      <c r="AD426" t="str">
        <f>IFERROR(IF(COUNTIF(C426:L426,"Feed Ingredient")&gt;0,INDEX(ani_diet!V:V,MATCH(M426,ani_diet!F:F,0)),""),"")</f>
        <v/>
      </c>
      <c r="AE426" s="130" t="b">
        <f>IF(IFERROR(IF(MATCH("Feed Ingredient", AOM[[#This Row],[L1]:[L10]],0)&gt;0, TRUE, FALSE), FALSE)=TRUE,IFERROR(VLOOKUP(M426, ani_diet!E:E, 1, FALSE), "No Match"),FALSE)</f>
        <v>0</v>
      </c>
    </row>
    <row r="427" spans="1:31" ht="14.5" x14ac:dyDescent="0.35">
      <c r="A427" t="s">
        <v>2164</v>
      </c>
      <c r="B427" t="s">
        <v>20218</v>
      </c>
      <c r="C427" t="s">
        <v>20093</v>
      </c>
      <c r="D427" t="s">
        <v>8050</v>
      </c>
      <c r="E427" t="s">
        <v>8122</v>
      </c>
      <c r="F427" t="s">
        <v>8137</v>
      </c>
      <c r="G427" t="s">
        <v>8174</v>
      </c>
      <c r="H427" t="s">
        <v>20219</v>
      </c>
      <c r="I427" t="s">
        <v>20220</v>
      </c>
      <c r="J427" t="s">
        <v>8617</v>
      </c>
      <c r="K427" t="s">
        <v>2164</v>
      </c>
      <c r="M427" t="str" cm="1">
        <f t="array" ref="M427">LOOKUP(2,1/(C427:L427&lt;&gt;""),C427:L427)</f>
        <v>Fertilizers</v>
      </c>
      <c r="N427" t="s">
        <v>2164</v>
      </c>
      <c r="O427" t="s">
        <v>20221</v>
      </c>
      <c r="P427" t="s">
        <v>20222</v>
      </c>
      <c r="Q427" t="s">
        <v>2164</v>
      </c>
      <c r="R427" t="s">
        <v>2164</v>
      </c>
      <c r="S427" t="s">
        <v>2164</v>
      </c>
      <c r="T427" t="s">
        <v>2164</v>
      </c>
      <c r="U427" t="s">
        <v>2164</v>
      </c>
      <c r="V427" t="s">
        <v>2164</v>
      </c>
      <c r="W427" t="s">
        <v>2164</v>
      </c>
      <c r="X427" t="s">
        <v>2164</v>
      </c>
      <c r="Y427" t="s">
        <v>20223</v>
      </c>
      <c r="Z427" t="s">
        <v>2164</v>
      </c>
      <c r="AA427" t="s">
        <v>2164</v>
      </c>
      <c r="AB427" t="s">
        <v>2164</v>
      </c>
      <c r="AC427" t="s">
        <v>2164</v>
      </c>
      <c r="AD427" t="str">
        <f>IFERROR(IF(COUNTIF(C427:L427,"Feed Ingredient")&gt;0,INDEX(ani_diet!V:V,MATCH(M427,ani_diet!F:F,0)),""),"")</f>
        <v/>
      </c>
      <c r="AE427" s="130" t="b">
        <f>IF(IFERROR(IF(MATCH("Feed Ingredient", AOM[[#This Row],[L1]:[L10]],0)&gt;0, TRUE, FALSE), FALSE)=TRUE,IFERROR(VLOOKUP(M427, ani_diet!E:E, 1, FALSE), "No Match"),FALSE)</f>
        <v>0</v>
      </c>
    </row>
    <row r="428" spans="1:31" ht="14.5" x14ac:dyDescent="0.35">
      <c r="A428" t="s">
        <v>2164</v>
      </c>
      <c r="B428" t="s">
        <v>20224</v>
      </c>
      <c r="C428" t="s">
        <v>20093</v>
      </c>
      <c r="D428" t="s">
        <v>8050</v>
      </c>
      <c r="E428" t="s">
        <v>8122</v>
      </c>
      <c r="F428" t="s">
        <v>8137</v>
      </c>
      <c r="G428" t="s">
        <v>8174</v>
      </c>
      <c r="H428" t="s">
        <v>20225</v>
      </c>
      <c r="I428" t="s">
        <v>20220</v>
      </c>
      <c r="J428" t="s">
        <v>8617</v>
      </c>
      <c r="K428" t="s">
        <v>8619</v>
      </c>
      <c r="M428" t="str" cm="1">
        <f t="array" ref="M428">LOOKUP(2,1/(C428:L428&lt;&gt;""),C428:L428)</f>
        <v>Inorganic Fertilizer</v>
      </c>
      <c r="N428" t="s">
        <v>2164</v>
      </c>
      <c r="O428" t="s">
        <v>20226</v>
      </c>
      <c r="P428" t="s">
        <v>20222</v>
      </c>
      <c r="Q428" t="s">
        <v>2164</v>
      </c>
      <c r="R428" t="s">
        <v>2164</v>
      </c>
      <c r="S428" t="s">
        <v>2164</v>
      </c>
      <c r="T428" t="s">
        <v>2164</v>
      </c>
      <c r="U428" t="s">
        <v>2164</v>
      </c>
      <c r="V428" t="s">
        <v>2164</v>
      </c>
      <c r="W428" t="s">
        <v>2164</v>
      </c>
      <c r="X428" t="s">
        <v>2164</v>
      </c>
      <c r="Y428" t="s">
        <v>10809</v>
      </c>
      <c r="Z428" t="s">
        <v>2164</v>
      </c>
      <c r="AA428" t="s">
        <v>2164</v>
      </c>
      <c r="AB428" t="s">
        <v>2164</v>
      </c>
      <c r="AC428" t="s">
        <v>2164</v>
      </c>
      <c r="AD428" t="str">
        <f>IFERROR(IF(COUNTIF(C428:L428,"Feed Ingredient")&gt;0,INDEX(ani_diet!V:V,MATCH(M428,ani_diet!F:F,0)),""),"")</f>
        <v/>
      </c>
      <c r="AE428" s="130" t="b">
        <f>IF(IFERROR(IF(MATCH("Feed Ingredient", AOM[[#This Row],[L1]:[L10]],0)&gt;0, TRUE, FALSE), FALSE)=TRUE,IFERROR(VLOOKUP(M428, ani_diet!E:E, 1, FALSE), "No Match"),FALSE)</f>
        <v>0</v>
      </c>
    </row>
    <row r="429" spans="1:31" ht="14.5" x14ac:dyDescent="0.35">
      <c r="A429" t="s">
        <v>2164</v>
      </c>
      <c r="B429" t="s">
        <v>20227</v>
      </c>
      <c r="C429" t="s">
        <v>20093</v>
      </c>
      <c r="D429" t="s">
        <v>8050</v>
      </c>
      <c r="E429" t="s">
        <v>8122</v>
      </c>
      <c r="F429" t="s">
        <v>8137</v>
      </c>
      <c r="G429" t="s">
        <v>8174</v>
      </c>
      <c r="H429" t="s">
        <v>20225</v>
      </c>
      <c r="I429" t="s">
        <v>20220</v>
      </c>
      <c r="J429" t="s">
        <v>8617</v>
      </c>
      <c r="K429" t="s">
        <v>8621</v>
      </c>
      <c r="M429" t="str" cm="1">
        <f t="array" ref="M429">LOOKUP(2,1/(C429:L429&lt;&gt;""),C429:L429)</f>
        <v>Organic Fertilizer</v>
      </c>
      <c r="N429" t="s">
        <v>2164</v>
      </c>
      <c r="O429" t="s">
        <v>20228</v>
      </c>
      <c r="P429" t="s">
        <v>20222</v>
      </c>
      <c r="Q429" t="s">
        <v>2164</v>
      </c>
      <c r="R429" t="s">
        <v>2164</v>
      </c>
      <c r="S429" t="s">
        <v>2164</v>
      </c>
      <c r="T429" t="s">
        <v>2164</v>
      </c>
      <c r="U429" t="s">
        <v>2164</v>
      </c>
      <c r="V429" t="s">
        <v>2164</v>
      </c>
      <c r="W429" t="s">
        <v>2164</v>
      </c>
      <c r="X429" t="s">
        <v>2164</v>
      </c>
      <c r="Y429" t="s">
        <v>10809</v>
      </c>
      <c r="Z429" t="s">
        <v>2164</v>
      </c>
      <c r="AA429" t="s">
        <v>2164</v>
      </c>
      <c r="AB429" t="s">
        <v>2164</v>
      </c>
      <c r="AC429" t="s">
        <v>2164</v>
      </c>
      <c r="AD429" t="str">
        <f>IFERROR(IF(COUNTIF(C429:L429,"Feed Ingredient")&gt;0,INDEX(ani_diet!V:V,MATCH(M429,ani_diet!F:F,0)),""),"")</f>
        <v/>
      </c>
      <c r="AE429" s="130" t="b">
        <f>IF(IFERROR(IF(MATCH("Feed Ingredient", AOM[[#This Row],[L1]:[L10]],0)&gt;0, TRUE, FALSE), FALSE)=TRUE,IFERROR(VLOOKUP(M429, ani_diet!E:E, 1, FALSE), "No Match"),FALSE)</f>
        <v>0</v>
      </c>
    </row>
    <row r="430" spans="1:31" ht="14.5" x14ac:dyDescent="0.35">
      <c r="A430" t="s">
        <v>2164</v>
      </c>
      <c r="B430" t="s">
        <v>20229</v>
      </c>
      <c r="C430" t="s">
        <v>20093</v>
      </c>
      <c r="D430" t="s">
        <v>8050</v>
      </c>
      <c r="E430" t="s">
        <v>8122</v>
      </c>
      <c r="F430" t="s">
        <v>8137</v>
      </c>
      <c r="G430" t="s">
        <v>8174</v>
      </c>
      <c r="H430" t="s">
        <v>20225</v>
      </c>
      <c r="I430" t="s">
        <v>8625</v>
      </c>
      <c r="J430" t="s">
        <v>2164</v>
      </c>
      <c r="K430" t="s">
        <v>2164</v>
      </c>
      <c r="M430" t="str" cm="1">
        <f t="array" ref="M430">LOOKUP(2,1/(C430:L430&lt;&gt;""),C430:L430)</f>
        <v>Mulch</v>
      </c>
      <c r="N430" t="s">
        <v>2164</v>
      </c>
      <c r="O430" t="s">
        <v>8626</v>
      </c>
      <c r="P430" t="s">
        <v>2164</v>
      </c>
      <c r="Q430" t="s">
        <v>2164</v>
      </c>
      <c r="R430" t="s">
        <v>2164</v>
      </c>
      <c r="S430" t="s">
        <v>2164</v>
      </c>
      <c r="T430" t="s">
        <v>2164</v>
      </c>
      <c r="U430" t="s">
        <v>2164</v>
      </c>
      <c r="V430" t="s">
        <v>2164</v>
      </c>
      <c r="W430" t="s">
        <v>2164</v>
      </c>
      <c r="X430" t="s">
        <v>2164</v>
      </c>
      <c r="Y430" t="s">
        <v>10809</v>
      </c>
      <c r="Z430" t="s">
        <v>2164</v>
      </c>
      <c r="AA430" t="s">
        <v>2164</v>
      </c>
      <c r="AB430" t="s">
        <v>2164</v>
      </c>
      <c r="AC430" t="s">
        <v>2164</v>
      </c>
      <c r="AD430" t="str">
        <f>IFERROR(IF(COUNTIF(C430:L430,"Feed Ingredient")&gt;0,INDEX(ani_diet!V:V,MATCH(M430,ani_diet!F:F,0)),""),"")</f>
        <v/>
      </c>
      <c r="AE430" s="130" t="b">
        <f>IF(IFERROR(IF(MATCH("Feed Ingredient", AOM[[#This Row],[L1]:[L10]],0)&gt;0, TRUE, FALSE), FALSE)=TRUE,IFERROR(VLOOKUP(M430, ani_diet!E:E, 1, FALSE), "No Match"),FALSE)</f>
        <v>0</v>
      </c>
    </row>
    <row r="431" spans="1:31" ht="14.5" x14ac:dyDescent="0.35">
      <c r="A431" t="s">
        <v>2164</v>
      </c>
      <c r="B431" t="s">
        <v>20230</v>
      </c>
      <c r="C431" t="s">
        <v>20093</v>
      </c>
      <c r="D431" t="s">
        <v>8050</v>
      </c>
      <c r="E431" t="s">
        <v>8122</v>
      </c>
      <c r="F431" t="s">
        <v>8137</v>
      </c>
      <c r="G431" t="s">
        <v>8174</v>
      </c>
      <c r="H431" t="s">
        <v>20225</v>
      </c>
      <c r="I431" t="s">
        <v>8625</v>
      </c>
      <c r="J431" t="s">
        <v>8627</v>
      </c>
      <c r="K431" t="s">
        <v>2164</v>
      </c>
      <c r="M431" t="str" cm="1">
        <f t="array" ref="M431">LOOKUP(2,1/(C431:L431&lt;&gt;""),C431:L431)</f>
        <v>Organic Mulch</v>
      </c>
      <c r="N431" t="s">
        <v>2164</v>
      </c>
      <c r="O431" t="s">
        <v>8628</v>
      </c>
      <c r="P431" t="s">
        <v>2164</v>
      </c>
      <c r="Q431" t="s">
        <v>20231</v>
      </c>
      <c r="R431" t="s">
        <v>2164</v>
      </c>
      <c r="S431" t="s">
        <v>2164</v>
      </c>
      <c r="T431" t="s">
        <v>2164</v>
      </c>
      <c r="U431" t="s">
        <v>2164</v>
      </c>
      <c r="V431" t="s">
        <v>2164</v>
      </c>
      <c r="W431" t="s">
        <v>2164</v>
      </c>
      <c r="X431" t="s">
        <v>2164</v>
      </c>
      <c r="Y431" t="s">
        <v>10809</v>
      </c>
      <c r="Z431" t="s">
        <v>2164</v>
      </c>
      <c r="AA431" t="s">
        <v>2164</v>
      </c>
      <c r="AB431" t="s">
        <v>2164</v>
      </c>
      <c r="AC431" t="s">
        <v>2164</v>
      </c>
      <c r="AD431" t="str">
        <f>IFERROR(IF(COUNTIF(C431:L431,"Feed Ingredient")&gt;0,INDEX(ani_diet!V:V,MATCH(M431,ani_diet!F:F,0)),""),"")</f>
        <v/>
      </c>
      <c r="AE431" s="130" t="b">
        <f>IF(IFERROR(IF(MATCH("Feed Ingredient", AOM[[#This Row],[L1]:[L10]],0)&gt;0, TRUE, FALSE), FALSE)=TRUE,IFERROR(VLOOKUP(M431, ani_diet!E:E, 1, FALSE), "No Match"),FALSE)</f>
        <v>0</v>
      </c>
    </row>
    <row r="432" spans="1:31" ht="14.5" x14ac:dyDescent="0.35">
      <c r="A432" t="s">
        <v>2164</v>
      </c>
      <c r="B432" t="s">
        <v>20232</v>
      </c>
      <c r="C432" t="s">
        <v>20093</v>
      </c>
      <c r="D432" t="s">
        <v>8050</v>
      </c>
      <c r="E432" t="s">
        <v>8122</v>
      </c>
      <c r="F432" t="s">
        <v>8137</v>
      </c>
      <c r="G432" t="s">
        <v>8174</v>
      </c>
      <c r="H432" t="s">
        <v>20225</v>
      </c>
      <c r="I432" t="s">
        <v>20220</v>
      </c>
      <c r="J432" t="s">
        <v>34</v>
      </c>
      <c r="K432" t="s">
        <v>2164</v>
      </c>
      <c r="M432" t="str" cm="1">
        <f t="array" ref="M432">LOOKUP(2,1/(C432:L432&lt;&gt;""),C432:L432)</f>
        <v>Biochar</v>
      </c>
      <c r="N432" t="s">
        <v>2164</v>
      </c>
      <c r="O432" t="s">
        <v>20233</v>
      </c>
      <c r="P432" t="s">
        <v>2164</v>
      </c>
      <c r="Q432" t="s">
        <v>2164</v>
      </c>
      <c r="R432" t="s">
        <v>2164</v>
      </c>
      <c r="S432" t="s">
        <v>2164</v>
      </c>
      <c r="T432" t="s">
        <v>2164</v>
      </c>
      <c r="U432" t="s">
        <v>2164</v>
      </c>
      <c r="V432" t="s">
        <v>2164</v>
      </c>
      <c r="W432" t="s">
        <v>2164</v>
      </c>
      <c r="X432" t="s">
        <v>2164</v>
      </c>
      <c r="Y432" t="s">
        <v>10809</v>
      </c>
      <c r="Z432" t="s">
        <v>2164</v>
      </c>
      <c r="AA432" t="s">
        <v>2164</v>
      </c>
      <c r="AB432" t="s">
        <v>2164</v>
      </c>
      <c r="AC432" t="s">
        <v>2164</v>
      </c>
      <c r="AD432" t="str">
        <f>IFERROR(IF(COUNTIF(C432:L432,"Feed Ingredient")&gt;0,INDEX(ani_diet!V:V,MATCH(M432,ani_diet!F:F,0)),""),"")</f>
        <v/>
      </c>
      <c r="AE432" s="130" t="b">
        <f>IF(IFERROR(IF(MATCH("Feed Ingredient", AOM[[#This Row],[L1]:[L10]],0)&gt;0, TRUE, FALSE), FALSE)=TRUE,IFERROR(VLOOKUP(M432, ani_diet!E:E, 1, FALSE), "No Match"),FALSE)</f>
        <v>0</v>
      </c>
    </row>
    <row r="433" spans="1:31" ht="14.5" x14ac:dyDescent="0.35">
      <c r="A433" t="s">
        <v>2164</v>
      </c>
      <c r="B433" t="s">
        <v>20234</v>
      </c>
      <c r="C433" t="s">
        <v>20093</v>
      </c>
      <c r="D433" t="s">
        <v>8050</v>
      </c>
      <c r="E433" t="s">
        <v>8122</v>
      </c>
      <c r="F433" t="s">
        <v>8137</v>
      </c>
      <c r="G433" t="s">
        <v>8174</v>
      </c>
      <c r="H433" t="s">
        <v>20225</v>
      </c>
      <c r="I433" t="s">
        <v>8625</v>
      </c>
      <c r="J433" t="s">
        <v>8630</v>
      </c>
      <c r="K433" t="s">
        <v>2164</v>
      </c>
      <c r="M433" t="str" cm="1">
        <f t="array" ref="M433">LOOKUP(2,1/(C433:L433&lt;&gt;""),C433:L433)</f>
        <v>Plastic Mulch</v>
      </c>
      <c r="N433" t="s">
        <v>2164</v>
      </c>
      <c r="O433" t="s">
        <v>8631</v>
      </c>
      <c r="P433" t="s">
        <v>2164</v>
      </c>
      <c r="Q433" t="s">
        <v>2164</v>
      </c>
      <c r="R433" t="s">
        <v>2164</v>
      </c>
      <c r="S433" t="s">
        <v>2164</v>
      </c>
      <c r="T433" t="s">
        <v>2164</v>
      </c>
      <c r="U433" t="s">
        <v>2164</v>
      </c>
      <c r="V433" t="s">
        <v>2164</v>
      </c>
      <c r="W433" t="s">
        <v>2164</v>
      </c>
      <c r="X433" t="s">
        <v>2164</v>
      </c>
      <c r="Y433" t="s">
        <v>10809</v>
      </c>
      <c r="Z433" t="s">
        <v>2164</v>
      </c>
      <c r="AA433" t="s">
        <v>2164</v>
      </c>
      <c r="AB433" t="s">
        <v>2164</v>
      </c>
      <c r="AC433" t="s">
        <v>2164</v>
      </c>
      <c r="AD433" t="str">
        <f>IFERROR(IF(COUNTIF(C433:L433,"Feed Ingredient")&gt;0,INDEX(ani_diet!V:V,MATCH(M433,ani_diet!F:F,0)),""),"")</f>
        <v/>
      </c>
      <c r="AE433" s="130" t="b">
        <f>IF(IFERROR(IF(MATCH("Feed Ingredient", AOM[[#This Row],[L1]:[L10]],0)&gt;0, TRUE, FALSE), FALSE)=TRUE,IFERROR(VLOOKUP(M433, ani_diet!E:E, 1, FALSE), "No Match"),FALSE)</f>
        <v>0</v>
      </c>
    </row>
    <row r="434" spans="1:31" ht="14.5" x14ac:dyDescent="0.35">
      <c r="A434" t="s">
        <v>2164</v>
      </c>
      <c r="B434" t="s">
        <v>20235</v>
      </c>
      <c r="C434" t="s">
        <v>20093</v>
      </c>
      <c r="D434" t="s">
        <v>8050</v>
      </c>
      <c r="E434" t="s">
        <v>8122</v>
      </c>
      <c r="F434" t="s">
        <v>8137</v>
      </c>
      <c r="G434" t="s">
        <v>8174</v>
      </c>
      <c r="H434" t="s">
        <v>20225</v>
      </c>
      <c r="I434" t="s">
        <v>20236</v>
      </c>
      <c r="J434" t="s">
        <v>8632</v>
      </c>
      <c r="K434" t="s">
        <v>2164</v>
      </c>
      <c r="M434" t="str" cm="1">
        <f t="array" ref="M434">LOOKUP(2,1/(C434:L434&lt;&gt;""),C434:L434)</f>
        <v>Pesticides</v>
      </c>
      <c r="N434" t="s">
        <v>2164</v>
      </c>
      <c r="O434" t="s">
        <v>8633</v>
      </c>
      <c r="P434" t="s">
        <v>2164</v>
      </c>
      <c r="Q434" t="s">
        <v>2164</v>
      </c>
      <c r="R434" t="s">
        <v>2164</v>
      </c>
      <c r="S434" t="s">
        <v>2164</v>
      </c>
      <c r="T434" t="s">
        <v>2164</v>
      </c>
      <c r="U434" t="s">
        <v>2164</v>
      </c>
      <c r="V434" t="s">
        <v>2164</v>
      </c>
      <c r="W434" t="s">
        <v>2164</v>
      </c>
      <c r="X434" t="s">
        <v>2164</v>
      </c>
      <c r="Y434" t="s">
        <v>10809</v>
      </c>
      <c r="Z434" t="s">
        <v>2164</v>
      </c>
      <c r="AA434" t="s">
        <v>2164</v>
      </c>
      <c r="AB434" t="s">
        <v>2164</v>
      </c>
      <c r="AC434" t="s">
        <v>2164</v>
      </c>
      <c r="AD434" t="str">
        <f>IFERROR(IF(COUNTIF(C434:L434,"Feed Ingredient")&gt;0,INDEX(ani_diet!V:V,MATCH(M434,ani_diet!F:F,0)),""),"")</f>
        <v/>
      </c>
      <c r="AE434" s="130" t="b">
        <f>IF(IFERROR(IF(MATCH("Feed Ingredient", AOM[[#This Row],[L1]:[L10]],0)&gt;0, TRUE, FALSE), FALSE)=TRUE,IFERROR(VLOOKUP(M434, ani_diet!E:E, 1, FALSE), "No Match"),FALSE)</f>
        <v>0</v>
      </c>
    </row>
    <row r="435" spans="1:31" ht="14.5" x14ac:dyDescent="0.35">
      <c r="A435" t="s">
        <v>2164</v>
      </c>
      <c r="B435" t="s">
        <v>20237</v>
      </c>
      <c r="C435" t="s">
        <v>20093</v>
      </c>
      <c r="D435" t="s">
        <v>8050</v>
      </c>
      <c r="E435" t="s">
        <v>8122</v>
      </c>
      <c r="F435" t="s">
        <v>8137</v>
      </c>
      <c r="G435" t="s">
        <v>8174</v>
      </c>
      <c r="H435" t="s">
        <v>20225</v>
      </c>
      <c r="I435" t="s">
        <v>20236</v>
      </c>
      <c r="J435" t="s">
        <v>8632</v>
      </c>
      <c r="K435" t="s">
        <v>8634</v>
      </c>
      <c r="M435" t="str" cm="1">
        <f t="array" ref="M435">LOOKUP(2,1/(C435:L435&lt;&gt;""),C435:L435)</f>
        <v>Herbicides</v>
      </c>
      <c r="N435" t="s">
        <v>2164</v>
      </c>
      <c r="O435" t="s">
        <v>20238</v>
      </c>
      <c r="P435" t="s">
        <v>2164</v>
      </c>
      <c r="Q435" t="s">
        <v>2164</v>
      </c>
      <c r="R435" t="s">
        <v>2164</v>
      </c>
      <c r="S435" t="s">
        <v>2164</v>
      </c>
      <c r="T435" t="s">
        <v>2164</v>
      </c>
      <c r="U435" t="s">
        <v>2164</v>
      </c>
      <c r="V435" t="s">
        <v>2164</v>
      </c>
      <c r="W435" t="s">
        <v>2164</v>
      </c>
      <c r="X435" t="s">
        <v>2164</v>
      </c>
      <c r="Y435" t="s">
        <v>10809</v>
      </c>
      <c r="Z435" t="s">
        <v>2164</v>
      </c>
      <c r="AA435" t="s">
        <v>2164</v>
      </c>
      <c r="AB435" t="s">
        <v>2164</v>
      </c>
      <c r="AC435" t="s">
        <v>2164</v>
      </c>
      <c r="AD435" t="str">
        <f>IFERROR(IF(COUNTIF(C435:L435,"Feed Ingredient")&gt;0,INDEX(ani_diet!V:V,MATCH(M435,ani_diet!F:F,0)),""),"")</f>
        <v/>
      </c>
      <c r="AE435" s="130" t="b">
        <f>IF(IFERROR(IF(MATCH("Feed Ingredient", AOM[[#This Row],[L1]:[L10]],0)&gt;0, TRUE, FALSE), FALSE)=TRUE,IFERROR(VLOOKUP(M435, ani_diet!E:E, 1, FALSE), "No Match"),FALSE)</f>
        <v>0</v>
      </c>
    </row>
    <row r="436" spans="1:31" ht="14.5" x14ac:dyDescent="0.35">
      <c r="A436" t="s">
        <v>2164</v>
      </c>
      <c r="B436" t="s">
        <v>20239</v>
      </c>
      <c r="C436" t="s">
        <v>20093</v>
      </c>
      <c r="D436" t="s">
        <v>8050</v>
      </c>
      <c r="E436" t="s">
        <v>8122</v>
      </c>
      <c r="F436" t="s">
        <v>8137</v>
      </c>
      <c r="G436" t="s">
        <v>8174</v>
      </c>
      <c r="H436" t="s">
        <v>20219</v>
      </c>
      <c r="I436" t="s">
        <v>20236</v>
      </c>
      <c r="J436" t="s">
        <v>8632</v>
      </c>
      <c r="K436" t="s">
        <v>8636</v>
      </c>
      <c r="M436" t="str" cm="1">
        <f t="array" ref="M436">LOOKUP(2,1/(C436:L436&lt;&gt;""),C436:L436)</f>
        <v>Insecticides</v>
      </c>
      <c r="N436" t="s">
        <v>2164</v>
      </c>
      <c r="O436" t="s">
        <v>20240</v>
      </c>
      <c r="P436" t="s">
        <v>2164</v>
      </c>
      <c r="Q436" t="s">
        <v>2164</v>
      </c>
      <c r="R436" t="s">
        <v>2164</v>
      </c>
      <c r="S436" t="s">
        <v>2164</v>
      </c>
      <c r="T436" t="s">
        <v>2164</v>
      </c>
      <c r="U436" t="s">
        <v>2164</v>
      </c>
      <c r="V436" t="s">
        <v>2164</v>
      </c>
      <c r="W436" t="s">
        <v>2164</v>
      </c>
      <c r="X436" t="s">
        <v>2164</v>
      </c>
      <c r="Y436" t="s">
        <v>10809</v>
      </c>
      <c r="Z436" t="s">
        <v>2164</v>
      </c>
      <c r="AA436" t="s">
        <v>2164</v>
      </c>
      <c r="AB436" t="s">
        <v>2164</v>
      </c>
      <c r="AC436" t="s">
        <v>2164</v>
      </c>
      <c r="AD436" t="str">
        <f>IFERROR(IF(COUNTIF(C436:L436,"Feed Ingredient")&gt;0,INDEX(ani_diet!V:V,MATCH(M436,ani_diet!F:F,0)),""),"")</f>
        <v/>
      </c>
      <c r="AE436" s="130" t="b">
        <f>IF(IFERROR(IF(MATCH("Feed Ingredient", AOM[[#This Row],[L1]:[L10]],0)&gt;0, TRUE, FALSE), FALSE)=TRUE,IFERROR(VLOOKUP(M436, ani_diet!E:E, 1, FALSE), "No Match"),FALSE)</f>
        <v>0</v>
      </c>
    </row>
    <row r="437" spans="1:31" ht="14.5" x14ac:dyDescent="0.35">
      <c r="A437" t="s">
        <v>2164</v>
      </c>
      <c r="B437" t="s">
        <v>20241</v>
      </c>
      <c r="C437" t="s">
        <v>20093</v>
      </c>
      <c r="D437" t="s">
        <v>8050</v>
      </c>
      <c r="E437" t="s">
        <v>8122</v>
      </c>
      <c r="F437" t="s">
        <v>8137</v>
      </c>
      <c r="G437" t="s">
        <v>8174</v>
      </c>
      <c r="H437" t="s">
        <v>20219</v>
      </c>
      <c r="I437" t="s">
        <v>20236</v>
      </c>
      <c r="J437" t="s">
        <v>8632</v>
      </c>
      <c r="K437" t="s">
        <v>3309</v>
      </c>
      <c r="M437" t="str" cm="1">
        <f t="array" ref="M437">LOOKUP(2,1/(C437:L437&lt;&gt;""),C437:L437)</f>
        <v>Fungicide</v>
      </c>
      <c r="N437" t="s">
        <v>2164</v>
      </c>
      <c r="O437" t="s">
        <v>20242</v>
      </c>
      <c r="P437" t="s">
        <v>2164</v>
      </c>
      <c r="Q437" t="s">
        <v>2164</v>
      </c>
      <c r="R437" t="s">
        <v>2164</v>
      </c>
      <c r="S437" t="s">
        <v>2164</v>
      </c>
      <c r="T437" t="s">
        <v>2164</v>
      </c>
      <c r="U437" t="s">
        <v>2164</v>
      </c>
      <c r="V437" t="s">
        <v>2164</v>
      </c>
      <c r="W437" t="s">
        <v>2164</v>
      </c>
      <c r="X437" t="s">
        <v>2164</v>
      </c>
      <c r="Y437" t="s">
        <v>10809</v>
      </c>
      <c r="Z437" t="s">
        <v>2164</v>
      </c>
      <c r="AA437" t="s">
        <v>2164</v>
      </c>
      <c r="AB437" t="s">
        <v>2164</v>
      </c>
      <c r="AC437" t="s">
        <v>2164</v>
      </c>
      <c r="AD437" t="str">
        <f>IFERROR(IF(COUNTIF(C437:L437,"Feed Ingredient")&gt;0,INDEX(ani_diet!V:V,MATCH(M437,ani_diet!F:F,0)),""),"")</f>
        <v/>
      </c>
      <c r="AE437" s="130" t="b">
        <f>IF(IFERROR(IF(MATCH("Feed Ingredient", AOM[[#This Row],[L1]:[L10]],0)&gt;0, TRUE, FALSE), FALSE)=TRUE,IFERROR(VLOOKUP(M437, ani_diet!E:E, 1, FALSE), "No Match"),FALSE)</f>
        <v>0</v>
      </c>
    </row>
    <row r="438" spans="1:31" ht="14.5" x14ac:dyDescent="0.35">
      <c r="A438" t="s">
        <v>2164</v>
      </c>
      <c r="B438" t="s">
        <v>20243</v>
      </c>
      <c r="C438" t="s">
        <v>20093</v>
      </c>
      <c r="D438" t="s">
        <v>8050</v>
      </c>
      <c r="E438" t="s">
        <v>8122</v>
      </c>
      <c r="F438" t="s">
        <v>8137</v>
      </c>
      <c r="G438" t="s">
        <v>8174</v>
      </c>
      <c r="H438" t="s">
        <v>20219</v>
      </c>
      <c r="I438" t="s">
        <v>20236</v>
      </c>
      <c r="J438" t="s">
        <v>8639</v>
      </c>
      <c r="K438" t="s">
        <v>2164</v>
      </c>
      <c r="M438" t="str" cm="1">
        <f t="array" ref="M438">LOOKUP(2,1/(C438:L438&lt;&gt;""),C438:L438)</f>
        <v>Biological Control</v>
      </c>
      <c r="N438" t="s">
        <v>2164</v>
      </c>
      <c r="O438" t="s">
        <v>8640</v>
      </c>
      <c r="P438" t="s">
        <v>2164</v>
      </c>
      <c r="Q438" t="s">
        <v>2164</v>
      </c>
      <c r="R438" t="s">
        <v>2164</v>
      </c>
      <c r="S438" t="s">
        <v>2164</v>
      </c>
      <c r="T438" t="s">
        <v>2164</v>
      </c>
      <c r="U438" t="s">
        <v>2164</v>
      </c>
      <c r="V438" t="s">
        <v>2164</v>
      </c>
      <c r="W438" t="s">
        <v>2164</v>
      </c>
      <c r="X438" t="s">
        <v>2164</v>
      </c>
      <c r="Y438" t="s">
        <v>10809</v>
      </c>
      <c r="Z438" t="s">
        <v>2164</v>
      </c>
      <c r="AA438" t="s">
        <v>2164</v>
      </c>
      <c r="AB438" t="s">
        <v>2164</v>
      </c>
      <c r="AC438" t="s">
        <v>2164</v>
      </c>
      <c r="AD438" t="str">
        <f>IFERROR(IF(COUNTIF(C438:L438,"Feed Ingredient")&gt;0,INDEX(ani_diet!V:V,MATCH(M438,ani_diet!F:F,0)),""),"")</f>
        <v/>
      </c>
      <c r="AE438" s="130" t="b">
        <f>IF(IFERROR(IF(MATCH("Feed Ingredient", AOM[[#This Row],[L1]:[L10]],0)&gt;0, TRUE, FALSE), FALSE)=TRUE,IFERROR(VLOOKUP(M438, ani_diet!E:E, 1, FALSE), "No Match"),FALSE)</f>
        <v>0</v>
      </c>
    </row>
    <row r="439" spans="1:31" ht="14.5" x14ac:dyDescent="0.35">
      <c r="A439" t="s">
        <v>2164</v>
      </c>
      <c r="B439" t="s">
        <v>20244</v>
      </c>
      <c r="C439" t="s">
        <v>20093</v>
      </c>
      <c r="D439" t="s">
        <v>8050</v>
      </c>
      <c r="E439" t="s">
        <v>8122</v>
      </c>
      <c r="F439" t="s">
        <v>8137</v>
      </c>
      <c r="G439" t="s">
        <v>8174</v>
      </c>
      <c r="H439" t="s">
        <v>20219</v>
      </c>
      <c r="I439" t="s">
        <v>20245</v>
      </c>
      <c r="J439" t="s">
        <v>2164</v>
      </c>
      <c r="K439" t="s">
        <v>2164</v>
      </c>
      <c r="M439" t="str" cm="1">
        <f t="array" ref="M439">LOOKUP(2,1/(C439:L439&lt;&gt;""),C439:L439)</f>
        <v>Seed or Planting Material</v>
      </c>
      <c r="N439" t="s">
        <v>2164</v>
      </c>
      <c r="O439" t="s">
        <v>20246</v>
      </c>
      <c r="P439" t="s">
        <v>2164</v>
      </c>
      <c r="Q439" t="s">
        <v>2164</v>
      </c>
      <c r="R439" t="s">
        <v>2164</v>
      </c>
      <c r="S439" t="s">
        <v>2164</v>
      </c>
      <c r="T439" t="s">
        <v>2164</v>
      </c>
      <c r="U439" t="s">
        <v>2164</v>
      </c>
      <c r="V439" t="s">
        <v>2164</v>
      </c>
      <c r="W439" t="s">
        <v>2164</v>
      </c>
      <c r="X439" t="s">
        <v>2164</v>
      </c>
      <c r="Y439" t="s">
        <v>10809</v>
      </c>
      <c r="Z439" t="s">
        <v>2164</v>
      </c>
      <c r="AA439" t="s">
        <v>2164</v>
      </c>
      <c r="AB439" t="s">
        <v>2164</v>
      </c>
      <c r="AC439" t="s">
        <v>2164</v>
      </c>
      <c r="AD439" t="str">
        <f>IFERROR(IF(COUNTIF(C439:L439,"Feed Ingredient")&gt;0,INDEX(ani_diet!V:V,MATCH(M439,ani_diet!F:F,0)),""),"")</f>
        <v/>
      </c>
      <c r="AE439" s="130" t="b">
        <f>IF(IFERROR(IF(MATCH("Feed Ingredient", AOM[[#This Row],[L1]:[L10]],0)&gt;0, TRUE, FALSE), FALSE)=TRUE,IFERROR(VLOOKUP(M439, ani_diet!E:E, 1, FALSE), "No Match"),FALSE)</f>
        <v>0</v>
      </c>
    </row>
    <row r="440" spans="1:31" ht="14.5" x14ac:dyDescent="0.35">
      <c r="A440" t="s">
        <v>2164</v>
      </c>
      <c r="B440" t="s">
        <v>20247</v>
      </c>
      <c r="C440" t="s">
        <v>20093</v>
      </c>
      <c r="D440" t="s">
        <v>8050</v>
      </c>
      <c r="E440" t="s">
        <v>8122</v>
      </c>
      <c r="F440" t="s">
        <v>8137</v>
      </c>
      <c r="G440" t="s">
        <v>8174</v>
      </c>
      <c r="H440" t="s">
        <v>20219</v>
      </c>
      <c r="I440" t="s">
        <v>20245</v>
      </c>
      <c r="J440" t="s">
        <v>8831</v>
      </c>
      <c r="K440" t="s">
        <v>2164</v>
      </c>
      <c r="M440" t="str" cm="1">
        <f t="array" ref="M440">LOOKUP(2,1/(C440:L440&lt;&gt;""),C440:L440)</f>
        <v>Seed</v>
      </c>
      <c r="N440" t="s">
        <v>2164</v>
      </c>
      <c r="O440" t="s">
        <v>20248</v>
      </c>
      <c r="P440" t="s">
        <v>2164</v>
      </c>
      <c r="Q440" t="s">
        <v>2164</v>
      </c>
      <c r="R440" t="s">
        <v>2164</v>
      </c>
      <c r="S440" t="s">
        <v>2164</v>
      </c>
      <c r="T440" t="s">
        <v>2164</v>
      </c>
      <c r="U440" t="s">
        <v>2164</v>
      </c>
      <c r="V440" t="s">
        <v>2164</v>
      </c>
      <c r="W440" t="s">
        <v>2164</v>
      </c>
      <c r="X440" t="s">
        <v>2164</v>
      </c>
      <c r="Y440" t="s">
        <v>10809</v>
      </c>
      <c r="Z440" t="s">
        <v>2164</v>
      </c>
      <c r="AA440" t="s">
        <v>2164</v>
      </c>
      <c r="AB440" t="s">
        <v>2164</v>
      </c>
      <c r="AC440" t="s">
        <v>2164</v>
      </c>
      <c r="AD440" t="str">
        <f>IFERROR(IF(COUNTIF(C440:L440,"Feed Ingredient")&gt;0,INDEX(ani_diet!V:V,MATCH(M440,ani_diet!F:F,0)),""),"")</f>
        <v/>
      </c>
      <c r="AE440" s="130" t="b">
        <f>IF(IFERROR(IF(MATCH("Feed Ingredient", AOM[[#This Row],[L1]:[L10]],0)&gt;0, TRUE, FALSE), FALSE)=TRUE,IFERROR(VLOOKUP(M440, ani_diet!E:E, 1, FALSE), "No Match"),FALSE)</f>
        <v>0</v>
      </c>
    </row>
    <row r="441" spans="1:31" ht="14.5" x14ac:dyDescent="0.35">
      <c r="A441" t="s">
        <v>2164</v>
      </c>
      <c r="B441" t="s">
        <v>20249</v>
      </c>
      <c r="C441" t="s">
        <v>20093</v>
      </c>
      <c r="D441" t="s">
        <v>8050</v>
      </c>
      <c r="E441" t="s">
        <v>8122</v>
      </c>
      <c r="F441" t="s">
        <v>8137</v>
      </c>
      <c r="G441" t="s">
        <v>8174</v>
      </c>
      <c r="H441" t="s">
        <v>20219</v>
      </c>
      <c r="I441" t="s">
        <v>20245</v>
      </c>
      <c r="J441" t="s">
        <v>8644</v>
      </c>
      <c r="K441" t="s">
        <v>2164</v>
      </c>
      <c r="M441" t="str" cm="1">
        <f t="array" ref="M441">LOOKUP(2,1/(C441:L441&lt;&gt;""),C441:L441)</f>
        <v>Saplings</v>
      </c>
      <c r="N441" t="s">
        <v>2164</v>
      </c>
      <c r="O441" t="s">
        <v>8645</v>
      </c>
      <c r="P441" t="s">
        <v>2164</v>
      </c>
      <c r="Q441" t="s">
        <v>2164</v>
      </c>
      <c r="R441" t="s">
        <v>2164</v>
      </c>
      <c r="S441" t="s">
        <v>2164</v>
      </c>
      <c r="T441" t="s">
        <v>2164</v>
      </c>
      <c r="U441" t="s">
        <v>2164</v>
      </c>
      <c r="V441" t="s">
        <v>2164</v>
      </c>
      <c r="W441" t="s">
        <v>2164</v>
      </c>
      <c r="X441" t="s">
        <v>2164</v>
      </c>
      <c r="Y441" t="s">
        <v>10809</v>
      </c>
      <c r="Z441" t="s">
        <v>2164</v>
      </c>
      <c r="AA441" t="s">
        <v>2164</v>
      </c>
      <c r="AB441" t="s">
        <v>2164</v>
      </c>
      <c r="AC441" t="s">
        <v>2164</v>
      </c>
      <c r="AD441" t="str">
        <f>IFERROR(IF(COUNTIF(C441:L441,"Feed Ingredient")&gt;0,INDEX(ani_diet!V:V,MATCH(M441,ani_diet!F:F,0)),""),"")</f>
        <v/>
      </c>
      <c r="AE441" s="130" t="b">
        <f>IF(IFERROR(IF(MATCH("Feed Ingredient", AOM[[#This Row],[L1]:[L10]],0)&gt;0, TRUE, FALSE), FALSE)=TRUE,IFERROR(VLOOKUP(M441, ani_diet!E:E, 1, FALSE), "No Match"),FALSE)</f>
        <v>0</v>
      </c>
    </row>
    <row r="442" spans="1:31" ht="14.5" x14ac:dyDescent="0.35">
      <c r="A442" t="s">
        <v>2164</v>
      </c>
      <c r="B442" t="s">
        <v>20250</v>
      </c>
      <c r="C442" t="s">
        <v>20093</v>
      </c>
      <c r="D442" t="s">
        <v>8050</v>
      </c>
      <c r="E442" t="s">
        <v>8122</v>
      </c>
      <c r="F442" t="s">
        <v>8137</v>
      </c>
      <c r="G442" t="s">
        <v>8174</v>
      </c>
      <c r="H442" t="s">
        <v>20251</v>
      </c>
      <c r="I442" t="s">
        <v>8646</v>
      </c>
      <c r="J442" t="s">
        <v>2164</v>
      </c>
      <c r="K442" t="s">
        <v>2164</v>
      </c>
      <c r="M442" t="str" cm="1">
        <f t="array" ref="M442">LOOKUP(2,1/(C442:L442&lt;&gt;""),C442:L442)</f>
        <v>Veterinary</v>
      </c>
      <c r="N442" t="s">
        <v>2164</v>
      </c>
      <c r="O442" t="s">
        <v>20252</v>
      </c>
      <c r="P442" t="s">
        <v>2164</v>
      </c>
      <c r="Q442" t="s">
        <v>2164</v>
      </c>
      <c r="R442" t="s">
        <v>2164</v>
      </c>
      <c r="S442" t="s">
        <v>2164</v>
      </c>
      <c r="T442" t="s">
        <v>2164</v>
      </c>
      <c r="U442" t="s">
        <v>2164</v>
      </c>
      <c r="V442" t="s">
        <v>2164</v>
      </c>
      <c r="W442" t="s">
        <v>2164</v>
      </c>
      <c r="X442" t="s">
        <v>2164</v>
      </c>
      <c r="Y442" t="s">
        <v>10809</v>
      </c>
      <c r="Z442" t="s">
        <v>2164</v>
      </c>
      <c r="AA442" t="s">
        <v>2164</v>
      </c>
      <c r="AB442" t="s">
        <v>2164</v>
      </c>
      <c r="AC442" t="s">
        <v>2164</v>
      </c>
      <c r="AD442" t="str">
        <f>IFERROR(IF(COUNTIF(C442:L442,"Feed Ingredient")&gt;0,INDEX(ani_diet!V:V,MATCH(M442,ani_diet!F:F,0)),""),"")</f>
        <v/>
      </c>
      <c r="AE442" s="130" t="b">
        <f>IF(IFERROR(IF(MATCH("Feed Ingredient", AOM[[#This Row],[L1]:[L10]],0)&gt;0, TRUE, FALSE), FALSE)=TRUE,IFERROR(VLOOKUP(M442, ani_diet!E:E, 1, FALSE), "No Match"),FALSE)</f>
        <v>0</v>
      </c>
    </row>
    <row r="443" spans="1:31" ht="14.5" x14ac:dyDescent="0.35">
      <c r="A443" t="s">
        <v>2164</v>
      </c>
      <c r="B443" t="s">
        <v>20253</v>
      </c>
      <c r="C443" t="s">
        <v>20093</v>
      </c>
      <c r="D443" t="s">
        <v>8050</v>
      </c>
      <c r="E443" t="s">
        <v>8122</v>
      </c>
      <c r="F443" t="s">
        <v>8137</v>
      </c>
      <c r="G443" t="s">
        <v>8174</v>
      </c>
      <c r="H443" t="s">
        <v>8648</v>
      </c>
      <c r="I443" t="s">
        <v>2164</v>
      </c>
      <c r="J443" t="s">
        <v>2164</v>
      </c>
      <c r="K443" t="s">
        <v>2164</v>
      </c>
      <c r="M443" t="str" cm="1">
        <f t="array" ref="M443">LOOKUP(2,1/(C443:L443&lt;&gt;""),C443:L443)</f>
        <v>Animal Feed</v>
      </c>
      <c r="N443" t="s">
        <v>2164</v>
      </c>
      <c r="O443" t="s">
        <v>20254</v>
      </c>
      <c r="P443" t="s">
        <v>2164</v>
      </c>
      <c r="Q443" t="s">
        <v>2164</v>
      </c>
      <c r="R443" t="s">
        <v>2164</v>
      </c>
      <c r="S443" t="s">
        <v>2164</v>
      </c>
      <c r="T443" t="s">
        <v>2164</v>
      </c>
      <c r="U443" t="s">
        <v>2164</v>
      </c>
      <c r="V443" t="s">
        <v>2164</v>
      </c>
      <c r="W443" t="s">
        <v>2164</v>
      </c>
      <c r="X443" t="s">
        <v>2164</v>
      </c>
      <c r="Y443" t="s">
        <v>10809</v>
      </c>
      <c r="Z443" t="s">
        <v>2164</v>
      </c>
      <c r="AA443" t="s">
        <v>2164</v>
      </c>
      <c r="AB443" t="s">
        <v>2164</v>
      </c>
      <c r="AC443" t="s">
        <v>2164</v>
      </c>
      <c r="AD443" t="str">
        <f>IFERROR(IF(COUNTIF(C443:L443,"Feed Ingredient")&gt;0,INDEX(ani_diet!V:V,MATCH(M443,ani_diet!F:F,0)),""),"")</f>
        <v/>
      </c>
      <c r="AE443" s="130" t="b">
        <f>IF(IFERROR(IF(MATCH("Feed Ingredient", AOM[[#This Row],[L1]:[L10]],0)&gt;0, TRUE, FALSE), FALSE)=TRUE,IFERROR(VLOOKUP(M443, ani_diet!E:E, 1, FALSE), "No Match"),FALSE)</f>
        <v>0</v>
      </c>
    </row>
    <row r="444" spans="1:31" ht="14.5" x14ac:dyDescent="0.35">
      <c r="A444" t="s">
        <v>2164</v>
      </c>
      <c r="B444" t="s">
        <v>20255</v>
      </c>
      <c r="C444" t="s">
        <v>20093</v>
      </c>
      <c r="D444" t="s">
        <v>8050</v>
      </c>
      <c r="E444" t="s">
        <v>8122</v>
      </c>
      <c r="F444" t="s">
        <v>8137</v>
      </c>
      <c r="G444" t="s">
        <v>8174</v>
      </c>
      <c r="H444" t="s">
        <v>8650</v>
      </c>
      <c r="I444" t="s">
        <v>2164</v>
      </c>
      <c r="J444" t="s">
        <v>2164</v>
      </c>
      <c r="K444" t="s">
        <v>2164</v>
      </c>
      <c r="M444" t="str" cm="1">
        <f t="array" ref="M444">LOOKUP(2,1/(C444:L444&lt;&gt;""),C444:L444)</f>
        <v>Transport</v>
      </c>
      <c r="N444" t="s">
        <v>2164</v>
      </c>
      <c r="O444" t="s">
        <v>8651</v>
      </c>
      <c r="P444" t="s">
        <v>2164</v>
      </c>
      <c r="Q444" t="s">
        <v>2164</v>
      </c>
      <c r="R444" t="s">
        <v>2164</v>
      </c>
      <c r="S444" t="s">
        <v>2164</v>
      </c>
      <c r="T444" t="s">
        <v>2164</v>
      </c>
      <c r="U444" t="s">
        <v>2164</v>
      </c>
      <c r="V444" t="s">
        <v>2164</v>
      </c>
      <c r="W444" t="s">
        <v>2164</v>
      </c>
      <c r="X444" t="s">
        <v>2164</v>
      </c>
      <c r="Y444" t="s">
        <v>10809</v>
      </c>
      <c r="Z444" t="s">
        <v>2164</v>
      </c>
      <c r="AA444" t="s">
        <v>2164</v>
      </c>
      <c r="AB444" t="s">
        <v>2164</v>
      </c>
      <c r="AC444" t="s">
        <v>2164</v>
      </c>
      <c r="AD444" t="str">
        <f>IFERROR(IF(COUNTIF(C444:L444,"Feed Ingredient")&gt;0,INDEX(ani_diet!V:V,MATCH(M444,ani_diet!F:F,0)),""),"")</f>
        <v/>
      </c>
      <c r="AE444" s="130" t="b">
        <f>IF(IFERROR(IF(MATCH("Feed Ingredient", AOM[[#This Row],[L1]:[L10]],0)&gt;0, TRUE, FALSE), FALSE)=TRUE,IFERROR(VLOOKUP(M444, ani_diet!E:E, 1, FALSE), "No Match"),FALSE)</f>
        <v>0</v>
      </c>
    </row>
    <row r="445" spans="1:31" ht="14.5" x14ac:dyDescent="0.35">
      <c r="A445" t="s">
        <v>2164</v>
      </c>
      <c r="B445" t="s">
        <v>20256</v>
      </c>
      <c r="C445" t="s">
        <v>20093</v>
      </c>
      <c r="D445" t="s">
        <v>8050</v>
      </c>
      <c r="E445" t="s">
        <v>8122</v>
      </c>
      <c r="F445" t="s">
        <v>8137</v>
      </c>
      <c r="G445" t="s">
        <v>8174</v>
      </c>
      <c r="H445" t="s">
        <v>8610</v>
      </c>
      <c r="I445" t="s">
        <v>2164</v>
      </c>
      <c r="J445" t="s">
        <v>2164</v>
      </c>
      <c r="K445" t="s">
        <v>2164</v>
      </c>
      <c r="M445" t="str" cm="1">
        <f t="array" ref="M445">LOOKUP(2,1/(C445:L445&lt;&gt;""),C445:L445)</f>
        <v>Equipment</v>
      </c>
      <c r="N445" t="s">
        <v>2164</v>
      </c>
      <c r="O445" t="s">
        <v>8652</v>
      </c>
      <c r="P445" t="s">
        <v>2164</v>
      </c>
      <c r="Q445" t="s">
        <v>2164</v>
      </c>
      <c r="R445" t="s">
        <v>2164</v>
      </c>
      <c r="S445" t="s">
        <v>2164</v>
      </c>
      <c r="T445" t="s">
        <v>2164</v>
      </c>
      <c r="U445" t="s">
        <v>2164</v>
      </c>
      <c r="V445" t="s">
        <v>2164</v>
      </c>
      <c r="W445" t="s">
        <v>2164</v>
      </c>
      <c r="X445" t="s">
        <v>2164</v>
      </c>
      <c r="Y445" t="s">
        <v>10809</v>
      </c>
      <c r="Z445" t="s">
        <v>2164</v>
      </c>
      <c r="AA445" t="s">
        <v>2164</v>
      </c>
      <c r="AB445" t="s">
        <v>2164</v>
      </c>
      <c r="AC445" t="s">
        <v>2164</v>
      </c>
      <c r="AD445" t="str">
        <f>IFERROR(IF(COUNTIF(C445:L445,"Feed Ingredient")&gt;0,INDEX(ani_diet!V:V,MATCH(M445,ani_diet!F:F,0)),""),"")</f>
        <v/>
      </c>
      <c r="AE445" s="130" t="b">
        <f>IF(IFERROR(IF(MATCH("Feed Ingredient", AOM[[#This Row],[L1]:[L10]],0)&gt;0, TRUE, FALSE), FALSE)=TRUE,IFERROR(VLOOKUP(M445, ani_diet!E:E, 1, FALSE), "No Match"),FALSE)</f>
        <v>0</v>
      </c>
    </row>
    <row r="446" spans="1:31" ht="14.5" x14ac:dyDescent="0.35">
      <c r="A446" t="s">
        <v>2164</v>
      </c>
      <c r="B446" t="s">
        <v>20257</v>
      </c>
      <c r="C446" t="s">
        <v>20093</v>
      </c>
      <c r="D446" t="s">
        <v>8050</v>
      </c>
      <c r="E446" t="s">
        <v>8122</v>
      </c>
      <c r="F446" t="s">
        <v>8137</v>
      </c>
      <c r="G446" t="s">
        <v>8174</v>
      </c>
      <c r="H446" t="s">
        <v>8653</v>
      </c>
      <c r="I446" t="s">
        <v>2164</v>
      </c>
      <c r="J446" t="s">
        <v>2164</v>
      </c>
      <c r="K446" t="s">
        <v>2164</v>
      </c>
      <c r="M446" t="str" cm="1">
        <f t="array" ref="M446">LOOKUP(2,1/(C446:L446&lt;&gt;""),C446:L446)</f>
        <v>Electricity</v>
      </c>
      <c r="N446" t="s">
        <v>2164</v>
      </c>
      <c r="O446" t="s">
        <v>2164</v>
      </c>
      <c r="P446" t="s">
        <v>2164</v>
      </c>
      <c r="Q446" t="s">
        <v>2164</v>
      </c>
      <c r="R446" t="s">
        <v>2164</v>
      </c>
      <c r="S446" t="s">
        <v>2164</v>
      </c>
      <c r="T446" t="s">
        <v>2164</v>
      </c>
      <c r="U446" t="s">
        <v>2164</v>
      </c>
      <c r="V446" t="s">
        <v>2164</v>
      </c>
      <c r="W446" t="s">
        <v>2164</v>
      </c>
      <c r="X446" t="s">
        <v>2164</v>
      </c>
      <c r="Y446" t="s">
        <v>2164</v>
      </c>
      <c r="Z446" t="s">
        <v>2164</v>
      </c>
      <c r="AA446" t="s">
        <v>2164</v>
      </c>
      <c r="AB446" t="s">
        <v>2164</v>
      </c>
      <c r="AC446" t="s">
        <v>2164</v>
      </c>
      <c r="AD446" t="str">
        <f>IFERROR(IF(COUNTIF(C446:L446,"Feed Ingredient")&gt;0,INDEX(ani_diet!V:V,MATCH(M446,ani_diet!F:F,0)),""),"")</f>
        <v/>
      </c>
      <c r="AE446" s="130" t="b">
        <f>IF(IFERROR(IF(MATCH("Feed Ingredient", AOM[[#This Row],[L1]:[L10]],0)&gt;0, TRUE, FALSE), FALSE)=TRUE,IFERROR(VLOOKUP(M446, ani_diet!E:E, 1, FALSE), "No Match"),FALSE)</f>
        <v>0</v>
      </c>
    </row>
    <row r="447" spans="1:31" ht="14.5" x14ac:dyDescent="0.35">
      <c r="A447" t="s">
        <v>2164</v>
      </c>
      <c r="B447" t="s">
        <v>20258</v>
      </c>
      <c r="C447" t="s">
        <v>20093</v>
      </c>
      <c r="D447" t="s">
        <v>8050</v>
      </c>
      <c r="E447" t="s">
        <v>8122</v>
      </c>
      <c r="F447" t="s">
        <v>8137</v>
      </c>
      <c r="G447" t="s">
        <v>8174</v>
      </c>
      <c r="H447" t="s">
        <v>2787</v>
      </c>
      <c r="I447" t="s">
        <v>2164</v>
      </c>
      <c r="J447" t="s">
        <v>2164</v>
      </c>
      <c r="K447" t="s">
        <v>2164</v>
      </c>
      <c r="M447" t="str" cm="1">
        <f t="array" ref="M447">LOOKUP(2,1/(C447:L447&lt;&gt;""),C447:L447)</f>
        <v>Irrigation</v>
      </c>
      <c r="N447" t="s">
        <v>2164</v>
      </c>
      <c r="O447" t="s">
        <v>2164</v>
      </c>
      <c r="P447" t="s">
        <v>2164</v>
      </c>
      <c r="Q447" t="s">
        <v>2164</v>
      </c>
      <c r="R447" t="s">
        <v>2164</v>
      </c>
      <c r="S447" t="s">
        <v>2164</v>
      </c>
      <c r="T447" t="s">
        <v>2164</v>
      </c>
      <c r="U447" t="s">
        <v>2164</v>
      </c>
      <c r="V447" t="s">
        <v>2164</v>
      </c>
      <c r="W447" t="s">
        <v>2164</v>
      </c>
      <c r="X447" t="s">
        <v>2164</v>
      </c>
      <c r="Y447" t="s">
        <v>2164</v>
      </c>
      <c r="Z447" t="s">
        <v>2164</v>
      </c>
      <c r="AA447" t="s">
        <v>2164</v>
      </c>
      <c r="AB447" t="s">
        <v>2164</v>
      </c>
      <c r="AC447" t="s">
        <v>2164</v>
      </c>
      <c r="AD447" t="str">
        <f>IFERROR(IF(COUNTIF(C447:L447,"Feed Ingredient")&gt;0,INDEX(ani_diet!V:V,MATCH(M447,ani_diet!F:F,0)),""),"")</f>
        <v/>
      </c>
      <c r="AE447" s="130" t="b">
        <f>IF(IFERROR(IF(MATCH("Feed Ingredient", AOM[[#This Row],[L1]:[L10]],0)&gt;0, TRUE, FALSE), FALSE)=TRUE,IFERROR(VLOOKUP(M447, ani_diet!E:E, 1, FALSE), "No Match"),FALSE)</f>
        <v>0</v>
      </c>
    </row>
    <row r="448" spans="1:31" ht="14.5" x14ac:dyDescent="0.35">
      <c r="A448" t="s">
        <v>2164</v>
      </c>
      <c r="B448" t="s">
        <v>20259</v>
      </c>
      <c r="C448" t="s">
        <v>20093</v>
      </c>
      <c r="D448" t="s">
        <v>8050</v>
      </c>
      <c r="E448" t="s">
        <v>8122</v>
      </c>
      <c r="F448" t="s">
        <v>8137</v>
      </c>
      <c r="G448" t="s">
        <v>8174</v>
      </c>
      <c r="H448" t="s">
        <v>8656</v>
      </c>
      <c r="I448" t="s">
        <v>2164</v>
      </c>
      <c r="J448" t="s">
        <v>2164</v>
      </c>
      <c r="K448" t="s">
        <v>2164</v>
      </c>
      <c r="M448" t="str" cm="1">
        <f t="array" ref="M448">LOOKUP(2,1/(C448:L448&lt;&gt;""),C448:L448)</f>
        <v>Fuel</v>
      </c>
      <c r="N448" t="s">
        <v>2164</v>
      </c>
      <c r="O448" t="s">
        <v>8657</v>
      </c>
      <c r="P448" t="s">
        <v>2164</v>
      </c>
      <c r="Q448" t="s">
        <v>2164</v>
      </c>
      <c r="R448" t="s">
        <v>2164</v>
      </c>
      <c r="S448" t="s">
        <v>2164</v>
      </c>
      <c r="T448" t="s">
        <v>2164</v>
      </c>
      <c r="U448" t="s">
        <v>2164</v>
      </c>
      <c r="V448" t="s">
        <v>2164</v>
      </c>
      <c r="W448" t="s">
        <v>2164</v>
      </c>
      <c r="X448" t="s">
        <v>2164</v>
      </c>
      <c r="Y448" t="s">
        <v>10809</v>
      </c>
      <c r="Z448" t="s">
        <v>2164</v>
      </c>
      <c r="AA448" t="s">
        <v>2164</v>
      </c>
      <c r="AB448" t="s">
        <v>2164</v>
      </c>
      <c r="AC448" t="s">
        <v>2164</v>
      </c>
      <c r="AD448" t="str">
        <f>IFERROR(IF(COUNTIF(C448:L448,"Feed Ingredient")&gt;0,INDEX(ani_diet!V:V,MATCH(M448,ani_diet!F:F,0)),""),"")</f>
        <v/>
      </c>
      <c r="AE448" s="130" t="b">
        <f>IF(IFERROR(IF(MATCH("Feed Ingredient", AOM[[#This Row],[L1]:[L10]],0)&gt;0, TRUE, FALSE), FALSE)=TRUE,IFERROR(VLOOKUP(M448, ani_diet!E:E, 1, FALSE), "No Match"),FALSE)</f>
        <v>0</v>
      </c>
    </row>
    <row r="449" spans="1:31" ht="14.5" x14ac:dyDescent="0.35">
      <c r="A449" t="s">
        <v>2164</v>
      </c>
      <c r="B449" t="s">
        <v>20260</v>
      </c>
      <c r="C449" t="s">
        <v>20093</v>
      </c>
      <c r="D449" t="s">
        <v>8050</v>
      </c>
      <c r="E449" t="s">
        <v>8122</v>
      </c>
      <c r="F449" t="s">
        <v>8137</v>
      </c>
      <c r="G449" t="s">
        <v>8174</v>
      </c>
      <c r="H449" t="s">
        <v>8658</v>
      </c>
      <c r="I449" t="s">
        <v>2164</v>
      </c>
      <c r="J449" t="s">
        <v>2164</v>
      </c>
      <c r="K449" t="s">
        <v>2164</v>
      </c>
      <c r="M449" t="str" cm="1">
        <f t="array" ref="M449">LOOKUP(2,1/(C449:L449&lt;&gt;""),C449:L449)</f>
        <v>Labor Cost</v>
      </c>
      <c r="N449" t="s">
        <v>2164</v>
      </c>
      <c r="O449" t="s">
        <v>2164</v>
      </c>
      <c r="P449" t="s">
        <v>2164</v>
      </c>
      <c r="Q449" t="s">
        <v>2164</v>
      </c>
      <c r="R449" t="s">
        <v>2164</v>
      </c>
      <c r="S449" t="s">
        <v>2164</v>
      </c>
      <c r="T449" t="s">
        <v>2164</v>
      </c>
      <c r="U449" t="s">
        <v>2164</v>
      </c>
      <c r="V449" t="s">
        <v>2164</v>
      </c>
      <c r="W449" t="s">
        <v>2164</v>
      </c>
      <c r="X449" t="s">
        <v>2164</v>
      </c>
      <c r="Y449" t="s">
        <v>10809</v>
      </c>
      <c r="Z449" t="s">
        <v>2164</v>
      </c>
      <c r="AA449" t="s">
        <v>2164</v>
      </c>
      <c r="AB449" t="s">
        <v>2164</v>
      </c>
      <c r="AC449" t="s">
        <v>2164</v>
      </c>
      <c r="AD449" t="str">
        <f>IFERROR(IF(COUNTIF(C449:L449,"Feed Ingredient")&gt;0,INDEX(ani_diet!V:V,MATCH(M449,ani_diet!F:F,0)),""),"")</f>
        <v/>
      </c>
      <c r="AE449" s="130" t="b">
        <f>IF(IFERROR(IF(MATCH("Feed Ingredient", AOM[[#This Row],[L1]:[L10]],0)&gt;0, TRUE, FALSE), FALSE)=TRUE,IFERROR(VLOOKUP(M449, ani_diet!E:E, 1, FALSE), "No Match"),FALSE)</f>
        <v>0</v>
      </c>
    </row>
    <row r="450" spans="1:31" ht="14.5" x14ac:dyDescent="0.35">
      <c r="A450" t="s">
        <v>2164</v>
      </c>
      <c r="B450" t="s">
        <v>20261</v>
      </c>
      <c r="C450" t="s">
        <v>20093</v>
      </c>
      <c r="D450" t="s">
        <v>8050</v>
      </c>
      <c r="E450" t="s">
        <v>8122</v>
      </c>
      <c r="F450" t="s">
        <v>8137</v>
      </c>
      <c r="G450" t="s">
        <v>8174</v>
      </c>
      <c r="H450" t="s">
        <v>8658</v>
      </c>
      <c r="I450" t="s">
        <v>20262</v>
      </c>
      <c r="J450" t="s">
        <v>2164</v>
      </c>
      <c r="K450" t="s">
        <v>2164</v>
      </c>
      <c r="M450" t="str" cm="1">
        <f t="array" ref="M450">LOOKUP(2,1/(C450:L450&lt;&gt;""),C450:L450)</f>
        <v>Family</v>
      </c>
      <c r="N450" t="s">
        <v>2164</v>
      </c>
      <c r="O450" t="s">
        <v>20263</v>
      </c>
      <c r="P450" t="s">
        <v>20187</v>
      </c>
      <c r="Q450" t="s">
        <v>2164</v>
      </c>
      <c r="R450" t="s">
        <v>2164</v>
      </c>
      <c r="S450" t="s">
        <v>2164</v>
      </c>
      <c r="T450" t="s">
        <v>2164</v>
      </c>
      <c r="U450" t="s">
        <v>2164</v>
      </c>
      <c r="V450" t="s">
        <v>2164</v>
      </c>
      <c r="W450" t="s">
        <v>2164</v>
      </c>
      <c r="X450" t="s">
        <v>2164</v>
      </c>
      <c r="Y450" t="s">
        <v>10809</v>
      </c>
      <c r="Z450" t="s">
        <v>2164</v>
      </c>
      <c r="AA450" t="s">
        <v>2164</v>
      </c>
      <c r="AB450" t="s">
        <v>2164</v>
      </c>
      <c r="AC450" t="s">
        <v>2164</v>
      </c>
      <c r="AD450" t="str">
        <f>IFERROR(IF(COUNTIF(C450:L450,"Feed Ingredient")&gt;0,INDEX(ani_diet!V:V,MATCH(M450,ani_diet!F:F,0)),""),"")</f>
        <v/>
      </c>
      <c r="AE450" s="130" t="b">
        <f>IF(IFERROR(IF(MATCH("Feed Ingredient", AOM[[#This Row],[L1]:[L10]],0)&gt;0, TRUE, FALSE), FALSE)=TRUE,IFERROR(VLOOKUP(M450, ani_diet!E:E, 1, FALSE), "No Match"),FALSE)</f>
        <v>0</v>
      </c>
    </row>
    <row r="451" spans="1:31" ht="14.5" x14ac:dyDescent="0.35">
      <c r="A451" t="s">
        <v>2164</v>
      </c>
      <c r="B451" t="s">
        <v>20264</v>
      </c>
      <c r="C451" t="s">
        <v>20093</v>
      </c>
      <c r="D451" t="s">
        <v>8050</v>
      </c>
      <c r="E451" t="s">
        <v>8122</v>
      </c>
      <c r="F451" t="s">
        <v>8137</v>
      </c>
      <c r="G451" t="s">
        <v>8174</v>
      </c>
      <c r="H451" t="s">
        <v>8658</v>
      </c>
      <c r="I451" t="s">
        <v>20265</v>
      </c>
      <c r="J451" t="s">
        <v>20266</v>
      </c>
      <c r="K451" t="s">
        <v>2164</v>
      </c>
      <c r="M451" t="str" cm="1">
        <f t="array" ref="M451">LOOKUP(2,1/(C451:L451&lt;&gt;""),C451:L451)</f>
        <v>Family  Labor Cost (Male)</v>
      </c>
      <c r="N451" t="s">
        <v>2164</v>
      </c>
      <c r="O451" t="s">
        <v>20263</v>
      </c>
      <c r="P451" t="s">
        <v>2164</v>
      </c>
      <c r="Q451" t="s">
        <v>2164</v>
      </c>
      <c r="R451" t="s">
        <v>2164</v>
      </c>
      <c r="S451" t="s">
        <v>2164</v>
      </c>
      <c r="T451" t="s">
        <v>2164</v>
      </c>
      <c r="U451" t="s">
        <v>2164</v>
      </c>
      <c r="V451" t="s">
        <v>2164</v>
      </c>
      <c r="W451" t="s">
        <v>2164</v>
      </c>
      <c r="X451" t="s">
        <v>2164</v>
      </c>
      <c r="Y451" t="s">
        <v>10809</v>
      </c>
      <c r="Z451" t="s">
        <v>2164</v>
      </c>
      <c r="AA451" t="s">
        <v>2164</v>
      </c>
      <c r="AB451" t="s">
        <v>2164</v>
      </c>
      <c r="AC451" t="s">
        <v>2164</v>
      </c>
      <c r="AD451" t="str">
        <f>IFERROR(IF(COUNTIF(C451:L451,"Feed Ingredient")&gt;0,INDEX(ani_diet!V:V,MATCH(M451,ani_diet!F:F,0)),""),"")</f>
        <v/>
      </c>
      <c r="AE451" s="130" t="b">
        <f>IF(IFERROR(IF(MATCH("Feed Ingredient", AOM[[#This Row],[L1]:[L10]],0)&gt;0, TRUE, FALSE), FALSE)=TRUE,IFERROR(VLOOKUP(M451, ani_diet!E:E, 1, FALSE), "No Match"),FALSE)</f>
        <v>0</v>
      </c>
    </row>
    <row r="452" spans="1:31" ht="14.5" x14ac:dyDescent="0.35">
      <c r="A452" t="s">
        <v>2164</v>
      </c>
      <c r="B452" t="s">
        <v>20267</v>
      </c>
      <c r="C452" t="s">
        <v>20093</v>
      </c>
      <c r="D452" t="s">
        <v>8050</v>
      </c>
      <c r="E452" t="s">
        <v>8122</v>
      </c>
      <c r="F452" t="s">
        <v>8137</v>
      </c>
      <c r="G452" t="s">
        <v>8174</v>
      </c>
      <c r="H452" t="s">
        <v>8658</v>
      </c>
      <c r="I452" t="s">
        <v>20265</v>
      </c>
      <c r="J452" t="s">
        <v>20268</v>
      </c>
      <c r="K452" t="s">
        <v>2164</v>
      </c>
      <c r="M452" t="str" cm="1">
        <f t="array" ref="M452">LOOKUP(2,1/(C452:L452&lt;&gt;""),C452:L452)</f>
        <v>Family  Labor Cost (Female)</v>
      </c>
      <c r="N452" t="s">
        <v>2164</v>
      </c>
      <c r="O452" t="s">
        <v>20263</v>
      </c>
      <c r="P452" t="s">
        <v>2164</v>
      </c>
      <c r="Q452" t="s">
        <v>2164</v>
      </c>
      <c r="R452" t="s">
        <v>2164</v>
      </c>
      <c r="S452" t="s">
        <v>2164</v>
      </c>
      <c r="T452" t="s">
        <v>2164</v>
      </c>
      <c r="U452" t="s">
        <v>2164</v>
      </c>
      <c r="V452" t="s">
        <v>2164</v>
      </c>
      <c r="W452" t="s">
        <v>2164</v>
      </c>
      <c r="X452" t="s">
        <v>2164</v>
      </c>
      <c r="Y452" t="s">
        <v>10809</v>
      </c>
      <c r="Z452" t="s">
        <v>2164</v>
      </c>
      <c r="AA452" t="s">
        <v>2164</v>
      </c>
      <c r="AB452" t="s">
        <v>2164</v>
      </c>
      <c r="AC452" t="s">
        <v>2164</v>
      </c>
      <c r="AD452" t="str">
        <f>IFERROR(IF(COUNTIF(C452:L452,"Feed Ingredient")&gt;0,INDEX(ani_diet!V:V,MATCH(M452,ani_diet!F:F,0)),""),"")</f>
        <v/>
      </c>
      <c r="AE452" s="130" t="b">
        <f>IF(IFERROR(IF(MATCH("Feed Ingredient", AOM[[#This Row],[L1]:[L10]],0)&gt;0, TRUE, FALSE), FALSE)=TRUE,IFERROR(VLOOKUP(M452, ani_diet!E:E, 1, FALSE), "No Match"),FALSE)</f>
        <v>0</v>
      </c>
    </row>
    <row r="453" spans="1:31" ht="14.5" x14ac:dyDescent="0.35">
      <c r="A453" t="s">
        <v>2164</v>
      </c>
      <c r="B453" t="s">
        <v>20269</v>
      </c>
      <c r="C453" t="s">
        <v>20093</v>
      </c>
      <c r="D453" t="s">
        <v>8050</v>
      </c>
      <c r="E453" t="s">
        <v>8122</v>
      </c>
      <c r="F453" t="s">
        <v>8137</v>
      </c>
      <c r="G453" t="s">
        <v>8174</v>
      </c>
      <c r="H453" t="s">
        <v>8658</v>
      </c>
      <c r="I453" t="s">
        <v>8666</v>
      </c>
      <c r="J453" t="s">
        <v>2164</v>
      </c>
      <c r="K453" t="s">
        <v>2164</v>
      </c>
      <c r="M453" t="str" cm="1">
        <f t="array" ref="M453">LOOKUP(2,1/(C453:L453&lt;&gt;""),C453:L453)</f>
        <v>Hired Labor Cost</v>
      </c>
      <c r="N453" t="s">
        <v>2164</v>
      </c>
      <c r="O453" t="s">
        <v>20263</v>
      </c>
      <c r="P453" t="s">
        <v>2164</v>
      </c>
      <c r="Q453" t="s">
        <v>2164</v>
      </c>
      <c r="R453" t="s">
        <v>2164</v>
      </c>
      <c r="S453" t="s">
        <v>2164</v>
      </c>
      <c r="T453" t="s">
        <v>2164</v>
      </c>
      <c r="U453" t="s">
        <v>2164</v>
      </c>
      <c r="V453" t="s">
        <v>2164</v>
      </c>
      <c r="W453" t="s">
        <v>2164</v>
      </c>
      <c r="X453" t="s">
        <v>2164</v>
      </c>
      <c r="Y453" t="s">
        <v>10809</v>
      </c>
      <c r="Z453" t="s">
        <v>2164</v>
      </c>
      <c r="AA453" t="s">
        <v>2164</v>
      </c>
      <c r="AB453" t="s">
        <v>2164</v>
      </c>
      <c r="AC453" t="s">
        <v>2164</v>
      </c>
      <c r="AD453" t="str">
        <f>IFERROR(IF(COUNTIF(C453:L453,"Feed Ingredient")&gt;0,INDEX(ani_diet!V:V,MATCH(M453,ani_diet!F:F,0)),""),"")</f>
        <v/>
      </c>
      <c r="AE453" s="130" t="b">
        <f>IF(IFERROR(IF(MATCH("Feed Ingredient", AOM[[#This Row],[L1]:[L10]],0)&gt;0, TRUE, FALSE), FALSE)=TRUE,IFERROR(VLOOKUP(M453, ani_diet!E:E, 1, FALSE), "No Match"),FALSE)</f>
        <v>0</v>
      </c>
    </row>
    <row r="454" spans="1:31" ht="14.5" x14ac:dyDescent="0.35">
      <c r="A454" t="s">
        <v>2164</v>
      </c>
      <c r="B454" t="s">
        <v>20270</v>
      </c>
      <c r="C454" t="s">
        <v>20093</v>
      </c>
      <c r="D454" t="s">
        <v>8050</v>
      </c>
      <c r="E454" t="s">
        <v>8122</v>
      </c>
      <c r="F454" t="s">
        <v>8137</v>
      </c>
      <c r="G454" t="s">
        <v>8174</v>
      </c>
      <c r="H454" t="s">
        <v>20271</v>
      </c>
      <c r="I454" t="s">
        <v>2164</v>
      </c>
      <c r="J454" t="s">
        <v>2164</v>
      </c>
      <c r="K454" t="s">
        <v>2164</v>
      </c>
      <c r="M454" t="str" cm="1">
        <f t="array" ref="M454">LOOKUP(2,1/(C454:L454&lt;&gt;""),C454:L454)</f>
        <v>Land rent</v>
      </c>
      <c r="N454" t="s">
        <v>2164</v>
      </c>
      <c r="O454" t="s">
        <v>8669</v>
      </c>
      <c r="P454" t="s">
        <v>2164</v>
      </c>
      <c r="Q454" t="s">
        <v>2164</v>
      </c>
      <c r="R454" t="s">
        <v>2164</v>
      </c>
      <c r="S454" t="s">
        <v>2164</v>
      </c>
      <c r="T454" t="s">
        <v>2164</v>
      </c>
      <c r="U454" t="s">
        <v>2164</v>
      </c>
      <c r="V454" t="s">
        <v>2164</v>
      </c>
      <c r="W454" t="s">
        <v>2164</v>
      </c>
      <c r="X454" t="s">
        <v>2164</v>
      </c>
      <c r="Y454" t="s">
        <v>10809</v>
      </c>
      <c r="Z454" t="s">
        <v>2164</v>
      </c>
      <c r="AA454" t="s">
        <v>2164</v>
      </c>
      <c r="AB454" t="s">
        <v>2164</v>
      </c>
      <c r="AC454" t="s">
        <v>2164</v>
      </c>
      <c r="AD454" t="str">
        <f>IFERROR(IF(COUNTIF(C454:L454,"Feed Ingredient")&gt;0,INDEX(ani_diet!V:V,MATCH(M454,ani_diet!F:F,0)),""),"")</f>
        <v/>
      </c>
      <c r="AE454" s="130" t="b">
        <f>IF(IFERROR(IF(MATCH("Feed Ingredient", AOM[[#This Row],[L1]:[L10]],0)&gt;0, TRUE, FALSE), FALSE)=TRUE,IFERROR(VLOOKUP(M454, ani_diet!E:E, 1, FALSE), "No Match"),FALSE)</f>
        <v>0</v>
      </c>
    </row>
    <row r="455" spans="1:31" ht="14.5" x14ac:dyDescent="0.35">
      <c r="A455" t="s">
        <v>2164</v>
      </c>
      <c r="B455" t="s">
        <v>20272</v>
      </c>
      <c r="C455" t="s">
        <v>20093</v>
      </c>
      <c r="D455" t="s">
        <v>8050</v>
      </c>
      <c r="E455" t="s">
        <v>8122</v>
      </c>
      <c r="F455" t="s">
        <v>8137</v>
      </c>
      <c r="G455" t="s">
        <v>8174</v>
      </c>
      <c r="H455" t="s">
        <v>8670</v>
      </c>
      <c r="I455" t="s">
        <v>2164</v>
      </c>
      <c r="J455" t="s">
        <v>2164</v>
      </c>
      <c r="K455" t="s">
        <v>2164</v>
      </c>
      <c r="M455" t="str" cm="1">
        <f t="array" ref="M455">LOOKUP(2,1/(C455:L455&lt;&gt;""),C455:L455)</f>
        <v>Packaging material</v>
      </c>
      <c r="N455" t="s">
        <v>2164</v>
      </c>
      <c r="O455" t="s">
        <v>8671</v>
      </c>
      <c r="P455" t="s">
        <v>2164</v>
      </c>
      <c r="Q455" t="s">
        <v>2164</v>
      </c>
      <c r="R455" t="s">
        <v>2164</v>
      </c>
      <c r="S455" t="s">
        <v>2164</v>
      </c>
      <c r="T455" t="s">
        <v>2164</v>
      </c>
      <c r="U455" t="s">
        <v>2164</v>
      </c>
      <c r="V455" t="s">
        <v>2164</v>
      </c>
      <c r="W455" t="s">
        <v>2164</v>
      </c>
      <c r="X455" t="s">
        <v>2164</v>
      </c>
      <c r="Y455" t="s">
        <v>10809</v>
      </c>
      <c r="Z455" t="s">
        <v>2164</v>
      </c>
      <c r="AA455" t="s">
        <v>2164</v>
      </c>
      <c r="AB455" t="s">
        <v>2164</v>
      </c>
      <c r="AC455" t="s">
        <v>2164</v>
      </c>
      <c r="AD455" t="str">
        <f>IFERROR(IF(COUNTIF(C455:L455,"Feed Ingredient")&gt;0,INDEX(ani_diet!V:V,MATCH(M455,ani_diet!F:F,0)),""),"")</f>
        <v/>
      </c>
      <c r="AE455" s="130" t="b">
        <f>IF(IFERROR(IF(MATCH("Feed Ingredient", AOM[[#This Row],[L1]:[L10]],0)&gt;0, TRUE, FALSE), FALSE)=TRUE,IFERROR(VLOOKUP(M455, ani_diet!E:E, 1, FALSE), "No Match"),FALSE)</f>
        <v>0</v>
      </c>
    </row>
    <row r="456" spans="1:31" ht="14.5" x14ac:dyDescent="0.35">
      <c r="A456" t="s">
        <v>2164</v>
      </c>
      <c r="B456" t="s">
        <v>20273</v>
      </c>
      <c r="C456" t="s">
        <v>20093</v>
      </c>
      <c r="D456" t="s">
        <v>8050</v>
      </c>
      <c r="E456" t="s">
        <v>8122</v>
      </c>
      <c r="F456" t="s">
        <v>8137</v>
      </c>
      <c r="G456" t="s">
        <v>8174</v>
      </c>
      <c r="H456" t="s">
        <v>20274</v>
      </c>
      <c r="I456" t="s">
        <v>2164</v>
      </c>
      <c r="J456" t="s">
        <v>2164</v>
      </c>
      <c r="K456" t="s">
        <v>2164</v>
      </c>
      <c r="M456" t="str" cm="1">
        <f t="array" ref="M456">LOOKUP(2,1/(C456:L456&lt;&gt;""),C456:L456)</f>
        <v>Other variable cost</v>
      </c>
      <c r="N456" t="s">
        <v>2164</v>
      </c>
      <c r="O456" t="s">
        <v>20275</v>
      </c>
      <c r="P456" t="s">
        <v>2164</v>
      </c>
      <c r="Q456" t="s">
        <v>2164</v>
      </c>
      <c r="R456" t="s">
        <v>2164</v>
      </c>
      <c r="S456" t="s">
        <v>2164</v>
      </c>
      <c r="T456" t="s">
        <v>2164</v>
      </c>
      <c r="U456" t="s">
        <v>2164</v>
      </c>
      <c r="V456" t="s">
        <v>2164</v>
      </c>
      <c r="W456" t="s">
        <v>2164</v>
      </c>
      <c r="X456" t="s">
        <v>2164</v>
      </c>
      <c r="Y456" t="s">
        <v>10809</v>
      </c>
      <c r="Z456" t="s">
        <v>2164</v>
      </c>
      <c r="AA456" t="s">
        <v>2164</v>
      </c>
      <c r="AB456" t="s">
        <v>2164</v>
      </c>
      <c r="AC456" t="s">
        <v>2164</v>
      </c>
      <c r="AD456" t="str">
        <f>IFERROR(IF(COUNTIF(C456:L456,"Feed Ingredient")&gt;0,INDEX(ani_diet!V:V,MATCH(M456,ani_diet!F:F,0)),""),"")</f>
        <v/>
      </c>
      <c r="AE456" s="130" t="b">
        <f>IF(IFERROR(IF(MATCH("Feed Ingredient", AOM[[#This Row],[L1]:[L10]],0)&gt;0, TRUE, FALSE), FALSE)=TRUE,IFERROR(VLOOKUP(M456, ani_diet!E:E, 1, FALSE), "No Match"),FALSE)</f>
        <v>0</v>
      </c>
    </row>
    <row r="457" spans="1:31" ht="14.5" x14ac:dyDescent="0.35">
      <c r="A457" t="s">
        <v>2164</v>
      </c>
      <c r="B457" t="s">
        <v>20276</v>
      </c>
      <c r="C457" t="s">
        <v>20093</v>
      </c>
      <c r="D457" t="s">
        <v>8050</v>
      </c>
      <c r="E457" t="s">
        <v>8122</v>
      </c>
      <c r="F457" t="s">
        <v>8137</v>
      </c>
      <c r="G457" t="s">
        <v>8174</v>
      </c>
      <c r="H457" t="s">
        <v>8672</v>
      </c>
      <c r="I457" t="s">
        <v>2164</v>
      </c>
      <c r="J457" t="s">
        <v>2164</v>
      </c>
      <c r="K457" t="s">
        <v>2164</v>
      </c>
      <c r="M457" t="str" cm="1">
        <f t="array" ref="M457">LOOKUP(2,1/(C457:L457&lt;&gt;""),C457:L457)</f>
        <v>Tax</v>
      </c>
      <c r="N457" t="s">
        <v>2164</v>
      </c>
      <c r="O457" t="s">
        <v>8673</v>
      </c>
      <c r="P457" t="s">
        <v>2164</v>
      </c>
      <c r="Q457" t="s">
        <v>2164</v>
      </c>
      <c r="R457" t="s">
        <v>2164</v>
      </c>
      <c r="S457" t="s">
        <v>2164</v>
      </c>
      <c r="T457" t="s">
        <v>2164</v>
      </c>
      <c r="U457" t="s">
        <v>2164</v>
      </c>
      <c r="V457" t="s">
        <v>2164</v>
      </c>
      <c r="W457" t="s">
        <v>2164</v>
      </c>
      <c r="X457" t="s">
        <v>2164</v>
      </c>
      <c r="Y457" t="s">
        <v>10809</v>
      </c>
      <c r="Z457" t="s">
        <v>2164</v>
      </c>
      <c r="AA457" t="s">
        <v>2164</v>
      </c>
      <c r="AB457" t="s">
        <v>2164</v>
      </c>
      <c r="AC457" t="s">
        <v>2164</v>
      </c>
      <c r="AD457" t="str">
        <f>IFERROR(IF(COUNTIF(C457:L457,"Feed Ingredient")&gt;0,INDEX(ani_diet!V:V,MATCH(M457,ani_diet!F:F,0)),""),"")</f>
        <v/>
      </c>
      <c r="AE457" s="130" t="b">
        <f>IF(IFERROR(IF(MATCH("Feed Ingredient", AOM[[#This Row],[L1]:[L10]],0)&gt;0, TRUE, FALSE), FALSE)=TRUE,IFERROR(VLOOKUP(M457, ani_diet!E:E, 1, FALSE), "No Match"),FALSE)</f>
        <v>0</v>
      </c>
    </row>
    <row r="458" spans="1:31" ht="14.5" x14ac:dyDescent="0.35">
      <c r="A458" t="s">
        <v>2164</v>
      </c>
      <c r="B458" t="s">
        <v>20277</v>
      </c>
      <c r="C458" t="s">
        <v>20093</v>
      </c>
      <c r="D458" t="s">
        <v>8050</v>
      </c>
      <c r="E458" t="s">
        <v>8122</v>
      </c>
      <c r="F458" t="s">
        <v>8137</v>
      </c>
      <c r="G458" t="s">
        <v>8674</v>
      </c>
      <c r="H458" t="s">
        <v>8675</v>
      </c>
      <c r="I458" t="s">
        <v>2164</v>
      </c>
      <c r="J458" t="s">
        <v>2164</v>
      </c>
      <c r="K458" t="s">
        <v>2164</v>
      </c>
      <c r="M458" t="str" cm="1">
        <f t="array" ref="M458">LOOKUP(2,1/(C458:L458&lt;&gt;""),C458:L458)</f>
        <v>Labor Opportunity Cost</v>
      </c>
      <c r="N458" t="s">
        <v>2164</v>
      </c>
      <c r="O458" t="s">
        <v>2164</v>
      </c>
      <c r="P458" t="s">
        <v>2164</v>
      </c>
      <c r="Q458" t="s">
        <v>2164</v>
      </c>
      <c r="R458" t="s">
        <v>2164</v>
      </c>
      <c r="S458" t="s">
        <v>2164</v>
      </c>
      <c r="T458" t="s">
        <v>2164</v>
      </c>
      <c r="U458" t="s">
        <v>2164</v>
      </c>
      <c r="V458" t="s">
        <v>2164</v>
      </c>
      <c r="W458" t="s">
        <v>2164</v>
      </c>
      <c r="X458" t="s">
        <v>2164</v>
      </c>
      <c r="Y458" t="s">
        <v>10809</v>
      </c>
      <c r="Z458" t="s">
        <v>2164</v>
      </c>
      <c r="AA458" t="s">
        <v>2164</v>
      </c>
      <c r="AB458" t="s">
        <v>2164</v>
      </c>
      <c r="AC458" t="s">
        <v>2164</v>
      </c>
      <c r="AD458" t="str">
        <f>IFERROR(IF(COUNTIF(C458:L458,"Feed Ingredient")&gt;0,INDEX(ani_diet!V:V,MATCH(M458,ani_diet!F:F,0)),""),"")</f>
        <v/>
      </c>
      <c r="AE458" s="130" t="b">
        <f>IF(IFERROR(IF(MATCH("Feed Ingredient", AOM[[#This Row],[L1]:[L10]],0)&gt;0, TRUE, FALSE), FALSE)=TRUE,IFERROR(VLOOKUP(M458, ani_diet!E:E, 1, FALSE), "No Match"),FALSE)</f>
        <v>0</v>
      </c>
    </row>
    <row r="459" spans="1:31" ht="14.5" x14ac:dyDescent="0.35">
      <c r="A459" t="s">
        <v>2164</v>
      </c>
      <c r="B459" t="s">
        <v>20278</v>
      </c>
      <c r="C459" t="s">
        <v>20093</v>
      </c>
      <c r="D459" t="s">
        <v>8050</v>
      </c>
      <c r="E459" t="s">
        <v>8122</v>
      </c>
      <c r="F459" t="s">
        <v>8137</v>
      </c>
      <c r="G459" t="s">
        <v>8674</v>
      </c>
      <c r="H459" t="s">
        <v>8677</v>
      </c>
      <c r="I459" t="s">
        <v>2164</v>
      </c>
      <c r="J459" t="s">
        <v>2164</v>
      </c>
      <c r="K459" t="s">
        <v>2164</v>
      </c>
      <c r="M459" t="str" cm="1">
        <f t="array" ref="M459">LOOKUP(2,1/(C459:L459&lt;&gt;""),C459:L459)</f>
        <v>Capital Opportunity Cost</v>
      </c>
      <c r="N459" t="s">
        <v>2164</v>
      </c>
      <c r="O459" t="s">
        <v>2164</v>
      </c>
      <c r="P459" t="s">
        <v>2164</v>
      </c>
      <c r="Q459" t="s">
        <v>2164</v>
      </c>
      <c r="R459" t="s">
        <v>2164</v>
      </c>
      <c r="S459" t="s">
        <v>2164</v>
      </c>
      <c r="T459" t="s">
        <v>2164</v>
      </c>
      <c r="U459" t="s">
        <v>2164</v>
      </c>
      <c r="V459" t="s">
        <v>2164</v>
      </c>
      <c r="W459" t="s">
        <v>2164</v>
      </c>
      <c r="X459" t="s">
        <v>2164</v>
      </c>
      <c r="Y459" t="s">
        <v>10809</v>
      </c>
      <c r="Z459" t="s">
        <v>2164</v>
      </c>
      <c r="AA459" t="s">
        <v>2164</v>
      </c>
      <c r="AB459" t="s">
        <v>2164</v>
      </c>
      <c r="AC459" t="s">
        <v>2164</v>
      </c>
      <c r="AD459" t="str">
        <f>IFERROR(IF(COUNTIF(C459:L459,"Feed Ingredient")&gt;0,INDEX(ani_diet!V:V,MATCH(M459,ani_diet!F:F,0)),""),"")</f>
        <v/>
      </c>
      <c r="AE459" s="130" t="b">
        <f>IF(IFERROR(IF(MATCH("Feed Ingredient", AOM[[#This Row],[L1]:[L10]],0)&gt;0, TRUE, FALSE), FALSE)=TRUE,IFERROR(VLOOKUP(M459, ani_diet!E:E, 1, FALSE), "No Match"),FALSE)</f>
        <v>0</v>
      </c>
    </row>
    <row r="460" spans="1:31" ht="14.5" x14ac:dyDescent="0.35">
      <c r="A460" t="s">
        <v>2164</v>
      </c>
      <c r="B460" t="s">
        <v>20279</v>
      </c>
      <c r="C460" t="s">
        <v>20093</v>
      </c>
      <c r="D460" t="s">
        <v>8050</v>
      </c>
      <c r="E460" t="s">
        <v>8122</v>
      </c>
      <c r="F460" t="s">
        <v>8137</v>
      </c>
      <c r="G460" t="s">
        <v>8674</v>
      </c>
      <c r="H460" t="s">
        <v>8679</v>
      </c>
      <c r="I460" t="s">
        <v>2164</v>
      </c>
      <c r="J460" t="s">
        <v>2164</v>
      </c>
      <c r="K460" t="s">
        <v>2164</v>
      </c>
      <c r="M460" t="str" cm="1">
        <f t="array" ref="M460">LOOKUP(2,1/(C460:L460&lt;&gt;""),C460:L460)</f>
        <v>Land Opportunity Cost</v>
      </c>
      <c r="N460" t="s">
        <v>2164</v>
      </c>
      <c r="O460" t="s">
        <v>2164</v>
      </c>
      <c r="P460" t="s">
        <v>2164</v>
      </c>
      <c r="Q460" t="s">
        <v>2164</v>
      </c>
      <c r="R460" t="s">
        <v>2164</v>
      </c>
      <c r="S460" t="s">
        <v>2164</v>
      </c>
      <c r="T460" t="s">
        <v>2164</v>
      </c>
      <c r="U460" t="s">
        <v>2164</v>
      </c>
      <c r="V460" t="s">
        <v>2164</v>
      </c>
      <c r="W460" t="s">
        <v>2164</v>
      </c>
      <c r="X460" t="s">
        <v>2164</v>
      </c>
      <c r="Y460" t="s">
        <v>10809</v>
      </c>
      <c r="Z460" t="s">
        <v>2164</v>
      </c>
      <c r="AA460" t="s">
        <v>2164</v>
      </c>
      <c r="AB460" t="s">
        <v>2164</v>
      </c>
      <c r="AC460" t="s">
        <v>2164</v>
      </c>
      <c r="AD460" t="str">
        <f>IFERROR(IF(COUNTIF(C460:L460,"Feed Ingredient")&gt;0,INDEX(ani_diet!V:V,MATCH(M460,ani_diet!F:F,0)),""),"")</f>
        <v/>
      </c>
      <c r="AE460" s="130" t="b">
        <f>IF(IFERROR(IF(MATCH("Feed Ingredient", AOM[[#This Row],[L1]:[L10]],0)&gt;0, TRUE, FALSE), FALSE)=TRUE,IFERROR(VLOOKUP(M460, ani_diet!E:E, 1, FALSE), "No Match"),FALSE)</f>
        <v>0</v>
      </c>
    </row>
    <row r="461" spans="1:31" ht="14.5" x14ac:dyDescent="0.35">
      <c r="A461" t="s">
        <v>2164</v>
      </c>
      <c r="B461" t="s">
        <v>20280</v>
      </c>
      <c r="C461" t="s">
        <v>20093</v>
      </c>
      <c r="D461" t="s">
        <v>8050</v>
      </c>
      <c r="E461" t="s">
        <v>8122</v>
      </c>
      <c r="F461" t="s">
        <v>20281</v>
      </c>
      <c r="G461" t="s">
        <v>2164</v>
      </c>
      <c r="H461" t="s">
        <v>2164</v>
      </c>
      <c r="I461" t="s">
        <v>2164</v>
      </c>
      <c r="J461" t="s">
        <v>2164</v>
      </c>
      <c r="K461" t="s">
        <v>2164</v>
      </c>
      <c r="M461" t="str" cm="1">
        <f t="array" ref="M461">LOOKUP(2,1/(C461:L461&lt;&gt;""),C461:L461)</f>
        <v xml:space="preserve">Value </v>
      </c>
      <c r="N461" t="s">
        <v>2164</v>
      </c>
      <c r="O461" t="s">
        <v>2164</v>
      </c>
      <c r="P461" t="s">
        <v>2164</v>
      </c>
      <c r="Q461" t="s">
        <v>2164</v>
      </c>
      <c r="R461" t="s">
        <v>2164</v>
      </c>
      <c r="S461" t="s">
        <v>2164</v>
      </c>
      <c r="T461" t="s">
        <v>2164</v>
      </c>
      <c r="U461" t="s">
        <v>2164</v>
      </c>
      <c r="V461" t="s">
        <v>2164</v>
      </c>
      <c r="W461" t="s">
        <v>2164</v>
      </c>
      <c r="X461" t="s">
        <v>2164</v>
      </c>
      <c r="Y461" t="s">
        <v>2164</v>
      </c>
      <c r="Z461" t="s">
        <v>2164</v>
      </c>
      <c r="AA461" t="s">
        <v>2164</v>
      </c>
      <c r="AB461" t="s">
        <v>2164</v>
      </c>
      <c r="AC461" t="s">
        <v>2164</v>
      </c>
      <c r="AD461" t="str">
        <f>IFERROR(IF(COUNTIF(C461:L461,"Feed Ingredient")&gt;0,INDEX(ani_diet!V:V,MATCH(M461,ani_diet!F:F,0)),""),"")</f>
        <v/>
      </c>
      <c r="AE461" s="130" t="b">
        <f>IF(IFERROR(IF(MATCH("Feed Ingredient", AOM[[#This Row],[L1]:[L10]],0)&gt;0, TRUE, FALSE), FALSE)=TRUE,IFERROR(VLOOKUP(M461, ani_diet!E:E, 1, FALSE), "No Match"),FALSE)</f>
        <v>0</v>
      </c>
    </row>
    <row r="462" spans="1:31" ht="14.5" x14ac:dyDescent="0.35">
      <c r="A462" t="s">
        <v>2164</v>
      </c>
      <c r="B462" t="s">
        <v>20282</v>
      </c>
      <c r="C462" t="s">
        <v>20093</v>
      </c>
      <c r="D462" t="s">
        <v>8050</v>
      </c>
      <c r="E462" t="s">
        <v>8122</v>
      </c>
      <c r="F462" t="s">
        <v>20281</v>
      </c>
      <c r="G462" t="s">
        <v>20283</v>
      </c>
      <c r="H462" t="s">
        <v>2164</v>
      </c>
      <c r="I462" t="s">
        <v>2164</v>
      </c>
      <c r="J462" t="s">
        <v>2164</v>
      </c>
      <c r="K462" t="s">
        <v>2164</v>
      </c>
      <c r="M462" t="str" cm="1">
        <f t="array" ref="M462">LOOKUP(2,1/(C462:L462&lt;&gt;""),C462:L462)</f>
        <v>Crop Value</v>
      </c>
      <c r="N462" t="s">
        <v>2164</v>
      </c>
      <c r="O462" t="s">
        <v>2164</v>
      </c>
      <c r="P462" t="s">
        <v>2164</v>
      </c>
      <c r="Q462" t="s">
        <v>2164</v>
      </c>
      <c r="R462" t="s">
        <v>2164</v>
      </c>
      <c r="S462" t="s">
        <v>2164</v>
      </c>
      <c r="T462" t="s">
        <v>2164</v>
      </c>
      <c r="U462" t="s">
        <v>2164</v>
      </c>
      <c r="V462" t="s">
        <v>2164</v>
      </c>
      <c r="W462" t="s">
        <v>2164</v>
      </c>
      <c r="X462" t="s">
        <v>2164</v>
      </c>
      <c r="Y462" t="s">
        <v>2164</v>
      </c>
      <c r="Z462" t="s">
        <v>2164</v>
      </c>
      <c r="AA462" t="s">
        <v>2164</v>
      </c>
      <c r="AB462" t="s">
        <v>2164</v>
      </c>
      <c r="AC462" t="s">
        <v>2164</v>
      </c>
      <c r="AD462" t="str">
        <f>IFERROR(IF(COUNTIF(C462:L462,"Feed Ingredient")&gt;0,INDEX(ani_diet!V:V,MATCH(M462,ani_diet!F:F,0)),""),"")</f>
        <v/>
      </c>
      <c r="AE462" s="130" t="b">
        <f>IF(IFERROR(IF(MATCH("Feed Ingredient", AOM[[#This Row],[L1]:[L10]],0)&gt;0, TRUE, FALSE), FALSE)=TRUE,IFERROR(VLOOKUP(M462, ani_diet!E:E, 1, FALSE), "No Match"),FALSE)</f>
        <v>0</v>
      </c>
    </row>
    <row r="463" spans="1:31" ht="14.5" x14ac:dyDescent="0.35">
      <c r="A463" t="s">
        <v>2164</v>
      </c>
      <c r="B463" t="s">
        <v>20284</v>
      </c>
      <c r="C463" t="s">
        <v>20093</v>
      </c>
      <c r="D463" t="s">
        <v>8050</v>
      </c>
      <c r="E463" t="s">
        <v>8122</v>
      </c>
      <c r="F463" t="s">
        <v>20281</v>
      </c>
      <c r="G463" t="s">
        <v>20285</v>
      </c>
      <c r="H463" t="s">
        <v>2164</v>
      </c>
      <c r="I463" t="s">
        <v>2164</v>
      </c>
      <c r="J463" t="s">
        <v>2164</v>
      </c>
      <c r="K463" t="s">
        <v>2164</v>
      </c>
      <c r="M463" t="str" cm="1">
        <f t="array" ref="M463">LOOKUP(2,1/(C463:L463&lt;&gt;""),C463:L463)</f>
        <v>Animal Value</v>
      </c>
      <c r="N463" t="s">
        <v>2164</v>
      </c>
      <c r="O463" t="s">
        <v>2164</v>
      </c>
      <c r="P463" t="s">
        <v>2164</v>
      </c>
      <c r="Q463" t="s">
        <v>2164</v>
      </c>
      <c r="R463" t="s">
        <v>2164</v>
      </c>
      <c r="S463" t="s">
        <v>2164</v>
      </c>
      <c r="T463" t="s">
        <v>2164</v>
      </c>
      <c r="U463" t="s">
        <v>2164</v>
      </c>
      <c r="V463" t="s">
        <v>2164</v>
      </c>
      <c r="W463" t="s">
        <v>2164</v>
      </c>
      <c r="X463" t="s">
        <v>2164</v>
      </c>
      <c r="Y463" t="s">
        <v>2164</v>
      </c>
      <c r="Z463" t="s">
        <v>2164</v>
      </c>
      <c r="AA463" t="s">
        <v>2164</v>
      </c>
      <c r="AB463" t="s">
        <v>2164</v>
      </c>
      <c r="AC463" t="s">
        <v>2164</v>
      </c>
      <c r="AD463" t="str">
        <f>IFERROR(IF(COUNTIF(C463:L463,"Feed Ingredient")&gt;0,INDEX(ani_diet!V:V,MATCH(M463,ani_diet!F:F,0)),""),"")</f>
        <v/>
      </c>
      <c r="AE463" s="130" t="b">
        <f>IF(IFERROR(IF(MATCH("Feed Ingredient", AOM[[#This Row],[L1]:[L10]],0)&gt;0, TRUE, FALSE), FALSE)=TRUE,IFERROR(VLOOKUP(M463, ani_diet!E:E, 1, FALSE), "No Match"),FALSE)</f>
        <v>0</v>
      </c>
    </row>
    <row r="464" spans="1:31" ht="14.5" x14ac:dyDescent="0.35">
      <c r="A464" t="s">
        <v>2164</v>
      </c>
      <c r="B464" t="s">
        <v>20286</v>
      </c>
      <c r="C464" t="s">
        <v>20093</v>
      </c>
      <c r="D464" t="s">
        <v>8050</v>
      </c>
      <c r="E464" t="s">
        <v>8122</v>
      </c>
      <c r="F464" t="s">
        <v>8688</v>
      </c>
      <c r="G464" t="s">
        <v>20287</v>
      </c>
      <c r="H464" t="s">
        <v>8124</v>
      </c>
      <c r="I464" t="s">
        <v>8689</v>
      </c>
      <c r="J464" t="s">
        <v>2164</v>
      </c>
      <c r="K464" t="s">
        <v>2164</v>
      </c>
      <c r="M464" t="str" cm="1">
        <f t="array" ref="M464">LOOKUP(2,1/(C464:L464&lt;&gt;""),C464:L464)</f>
        <v>Sale of produce</v>
      </c>
      <c r="N464" t="s">
        <v>2164</v>
      </c>
      <c r="O464" t="s">
        <v>2164</v>
      </c>
      <c r="P464" t="s">
        <v>2164</v>
      </c>
      <c r="Q464" t="s">
        <v>2164</v>
      </c>
      <c r="R464" t="s">
        <v>2164</v>
      </c>
      <c r="S464" t="s">
        <v>2164</v>
      </c>
      <c r="T464" t="s">
        <v>2164</v>
      </c>
      <c r="U464" t="s">
        <v>2164</v>
      </c>
      <c r="V464" t="s">
        <v>2164</v>
      </c>
      <c r="W464" t="s">
        <v>2164</v>
      </c>
      <c r="X464" t="s">
        <v>2164</v>
      </c>
      <c r="Y464" t="s">
        <v>10809</v>
      </c>
      <c r="Z464" t="s">
        <v>2164</v>
      </c>
      <c r="AA464" t="s">
        <v>2164</v>
      </c>
      <c r="AB464" t="s">
        <v>2164</v>
      </c>
      <c r="AC464" t="s">
        <v>2164</v>
      </c>
      <c r="AD464" t="str">
        <f>IFERROR(IF(COUNTIF(C464:L464,"Feed Ingredient")&gt;0,INDEX(ani_diet!V:V,MATCH(M464,ani_diet!F:F,0)),""),"")</f>
        <v/>
      </c>
      <c r="AE464" s="130" t="b">
        <f>IF(IFERROR(IF(MATCH("Feed Ingredient", AOM[[#This Row],[L1]:[L10]],0)&gt;0, TRUE, FALSE), FALSE)=TRUE,IFERROR(VLOOKUP(M464, ani_diet!E:E, 1, FALSE), "No Match"),FALSE)</f>
        <v>0</v>
      </c>
    </row>
    <row r="465" spans="1:31" ht="14.5" x14ac:dyDescent="0.35">
      <c r="A465" t="s">
        <v>2164</v>
      </c>
      <c r="B465" t="s">
        <v>20288</v>
      </c>
      <c r="C465" t="s">
        <v>20093</v>
      </c>
      <c r="D465" t="s">
        <v>8050</v>
      </c>
      <c r="E465" t="s">
        <v>8122</v>
      </c>
      <c r="F465" t="s">
        <v>8688</v>
      </c>
      <c r="G465" t="s">
        <v>20287</v>
      </c>
      <c r="H465" t="s">
        <v>8124</v>
      </c>
      <c r="I465" t="s">
        <v>8691</v>
      </c>
      <c r="J465" t="s">
        <v>2164</v>
      </c>
      <c r="K465" t="s">
        <v>2164</v>
      </c>
      <c r="M465" t="str" cm="1">
        <f t="array" ref="M465">LOOKUP(2,1/(C465:L465&lt;&gt;""),C465:L465)</f>
        <v>Sale of manure</v>
      </c>
      <c r="N465" t="s">
        <v>2164</v>
      </c>
      <c r="O465" t="s">
        <v>2164</v>
      </c>
      <c r="P465" t="s">
        <v>2164</v>
      </c>
      <c r="Q465" t="s">
        <v>2164</v>
      </c>
      <c r="R465" t="s">
        <v>2164</v>
      </c>
      <c r="S465" t="s">
        <v>2164</v>
      </c>
      <c r="T465" t="s">
        <v>2164</v>
      </c>
      <c r="U465" t="s">
        <v>2164</v>
      </c>
      <c r="V465" t="s">
        <v>2164</v>
      </c>
      <c r="W465" t="s">
        <v>2164</v>
      </c>
      <c r="X465" t="s">
        <v>2164</v>
      </c>
      <c r="Y465" t="s">
        <v>10809</v>
      </c>
      <c r="Z465" t="s">
        <v>2164</v>
      </c>
      <c r="AA465" t="s">
        <v>2164</v>
      </c>
      <c r="AB465" t="s">
        <v>2164</v>
      </c>
      <c r="AC465" t="s">
        <v>2164</v>
      </c>
      <c r="AD465" t="str">
        <f>IFERROR(IF(COUNTIF(C465:L465,"Feed Ingredient")&gt;0,INDEX(ani_diet!V:V,MATCH(M465,ani_diet!F:F,0)),""),"")</f>
        <v/>
      </c>
      <c r="AE465" s="130" t="b">
        <f>IF(IFERROR(IF(MATCH("Feed Ingredient", AOM[[#This Row],[L1]:[L10]],0)&gt;0, TRUE, FALSE), FALSE)=TRUE,IFERROR(VLOOKUP(M465, ani_diet!E:E, 1, FALSE), "No Match"),FALSE)</f>
        <v>0</v>
      </c>
    </row>
    <row r="466" spans="1:31" ht="14.5" x14ac:dyDescent="0.35">
      <c r="A466" t="s">
        <v>2164</v>
      </c>
      <c r="B466" t="s">
        <v>20289</v>
      </c>
      <c r="C466" t="s">
        <v>20093</v>
      </c>
      <c r="D466" t="s">
        <v>8050</v>
      </c>
      <c r="E466" t="s">
        <v>8122</v>
      </c>
      <c r="F466" t="s">
        <v>8688</v>
      </c>
      <c r="G466" t="s">
        <v>20287</v>
      </c>
      <c r="H466" t="s">
        <v>8124</v>
      </c>
      <c r="I466" t="s">
        <v>20290</v>
      </c>
      <c r="J466" t="s">
        <v>2164</v>
      </c>
      <c r="K466" t="s">
        <v>2164</v>
      </c>
      <c r="M466" t="str" cm="1">
        <f t="array" ref="M466">LOOKUP(2,1/(C466:L466&lt;&gt;""),C466:L466)</f>
        <v>Animal rent</v>
      </c>
      <c r="N466" t="s">
        <v>2164</v>
      </c>
      <c r="O466" t="s">
        <v>20291</v>
      </c>
      <c r="P466" t="s">
        <v>2164</v>
      </c>
      <c r="Q466" t="s">
        <v>2164</v>
      </c>
      <c r="R466" t="s">
        <v>2164</v>
      </c>
      <c r="S466" t="s">
        <v>2164</v>
      </c>
      <c r="T466" t="s">
        <v>2164</v>
      </c>
      <c r="U466" t="s">
        <v>2164</v>
      </c>
      <c r="V466" t="s">
        <v>2164</v>
      </c>
      <c r="W466" t="s">
        <v>2164</v>
      </c>
      <c r="X466" t="s">
        <v>2164</v>
      </c>
      <c r="Y466" t="s">
        <v>10809</v>
      </c>
      <c r="Z466" t="s">
        <v>2164</v>
      </c>
      <c r="AA466" t="s">
        <v>2164</v>
      </c>
      <c r="AB466" t="s">
        <v>2164</v>
      </c>
      <c r="AC466" t="s">
        <v>2164</v>
      </c>
      <c r="AD466" t="str">
        <f>IFERROR(IF(COUNTIF(C466:L466,"Feed Ingredient")&gt;0,INDEX(ani_diet!V:V,MATCH(M466,ani_diet!F:F,0)),""),"")</f>
        <v/>
      </c>
      <c r="AE466" s="130" t="b">
        <f>IF(IFERROR(IF(MATCH("Feed Ingredient", AOM[[#This Row],[L1]:[L10]],0)&gt;0, TRUE, FALSE), FALSE)=TRUE,IFERROR(VLOOKUP(M466, ani_diet!E:E, 1, FALSE), "No Match"),FALSE)</f>
        <v>0</v>
      </c>
    </row>
    <row r="467" spans="1:31" ht="14.5" x14ac:dyDescent="0.35">
      <c r="A467" t="s">
        <v>2164</v>
      </c>
      <c r="B467" t="s">
        <v>20292</v>
      </c>
      <c r="C467" t="s">
        <v>20093</v>
      </c>
      <c r="D467" t="s">
        <v>8050</v>
      </c>
      <c r="E467" t="s">
        <v>8122</v>
      </c>
      <c r="F467" t="s">
        <v>8688</v>
      </c>
      <c r="G467" t="s">
        <v>20293</v>
      </c>
      <c r="H467" t="s">
        <v>20294</v>
      </c>
      <c r="I467" t="s">
        <v>2164</v>
      </c>
      <c r="J467" t="s">
        <v>2164</v>
      </c>
      <c r="K467" t="s">
        <v>2164</v>
      </c>
      <c r="M467" t="str" cm="1">
        <f t="array" ref="M467">LOOKUP(2,1/(C467:L467&lt;&gt;""),C467:L467)</f>
        <v>Consumption</v>
      </c>
      <c r="N467" t="s">
        <v>2164</v>
      </c>
      <c r="O467" t="s">
        <v>2164</v>
      </c>
      <c r="P467" t="s">
        <v>2164</v>
      </c>
      <c r="Q467" t="s">
        <v>2164</v>
      </c>
      <c r="R467" t="s">
        <v>2164</v>
      </c>
      <c r="S467" t="s">
        <v>2164</v>
      </c>
      <c r="T467" t="s">
        <v>2164</v>
      </c>
      <c r="U467" t="s">
        <v>2164</v>
      </c>
      <c r="V467" t="s">
        <v>2164</v>
      </c>
      <c r="W467" t="s">
        <v>2164</v>
      </c>
      <c r="X467" t="s">
        <v>2164</v>
      </c>
      <c r="Y467" t="s">
        <v>10809</v>
      </c>
      <c r="Z467" t="s">
        <v>2164</v>
      </c>
      <c r="AA467" t="s">
        <v>2164</v>
      </c>
      <c r="AB467" t="s">
        <v>2164</v>
      </c>
      <c r="AC467" t="s">
        <v>2164</v>
      </c>
      <c r="AD467" t="str">
        <f>IFERROR(IF(COUNTIF(C467:L467,"Feed Ingredient")&gt;0,INDEX(ani_diet!V:V,MATCH(M467,ani_diet!F:F,0)),""),"")</f>
        <v/>
      </c>
      <c r="AE467" s="130" t="b">
        <f>IF(IFERROR(IF(MATCH("Feed Ingredient", AOM[[#This Row],[L1]:[L10]],0)&gt;0, TRUE, FALSE), FALSE)=TRUE,IFERROR(VLOOKUP(M467, ani_diet!E:E, 1, FALSE), "No Match"),FALSE)</f>
        <v>0</v>
      </c>
    </row>
    <row r="468" spans="1:31" ht="14.5" x14ac:dyDescent="0.35">
      <c r="A468" t="s">
        <v>2164</v>
      </c>
      <c r="B468" t="s">
        <v>20295</v>
      </c>
      <c r="C468" t="s">
        <v>20093</v>
      </c>
      <c r="D468" t="s">
        <v>8050</v>
      </c>
      <c r="E468" t="s">
        <v>8122</v>
      </c>
      <c r="F468" t="s">
        <v>8688</v>
      </c>
      <c r="G468" t="s">
        <v>20293</v>
      </c>
      <c r="H468" t="s">
        <v>8697</v>
      </c>
      <c r="I468" t="s">
        <v>2164</v>
      </c>
      <c r="J468" t="s">
        <v>2164</v>
      </c>
      <c r="K468" t="s">
        <v>2164</v>
      </c>
      <c r="M468" t="str" cm="1">
        <f t="array" ref="M468">LOOKUP(2,1/(C468:L468&lt;&gt;""),C468:L468)</f>
        <v>Nutrient/Soil management</v>
      </c>
      <c r="N468" t="s">
        <v>2164</v>
      </c>
      <c r="O468" t="s">
        <v>8698</v>
      </c>
      <c r="P468" t="s">
        <v>2164</v>
      </c>
      <c r="Q468" t="s">
        <v>2164</v>
      </c>
      <c r="R468" t="s">
        <v>2164</v>
      </c>
      <c r="S468" t="s">
        <v>2164</v>
      </c>
      <c r="T468" t="s">
        <v>2164</v>
      </c>
      <c r="U468" t="s">
        <v>2164</v>
      </c>
      <c r="V468" t="s">
        <v>2164</v>
      </c>
      <c r="W468" t="s">
        <v>2164</v>
      </c>
      <c r="X468" t="s">
        <v>2164</v>
      </c>
      <c r="Y468" t="s">
        <v>10809</v>
      </c>
      <c r="Z468" t="s">
        <v>2164</v>
      </c>
      <c r="AA468" t="s">
        <v>2164</v>
      </c>
      <c r="AB468" t="s">
        <v>2164</v>
      </c>
      <c r="AC468" t="s">
        <v>2164</v>
      </c>
      <c r="AD468" t="str">
        <f>IFERROR(IF(COUNTIF(C468:L468,"Feed Ingredient")&gt;0,INDEX(ani_diet!V:V,MATCH(M468,ani_diet!F:F,0)),""),"")</f>
        <v/>
      </c>
      <c r="AE468" s="130" t="b">
        <f>IF(IFERROR(IF(MATCH("Feed Ingredient", AOM[[#This Row],[L1]:[L10]],0)&gt;0, TRUE, FALSE), FALSE)=TRUE,IFERROR(VLOOKUP(M468, ani_diet!E:E, 1, FALSE), "No Match"),FALSE)</f>
        <v>0</v>
      </c>
    </row>
    <row r="469" spans="1:31" ht="14.5" x14ac:dyDescent="0.35">
      <c r="A469" t="s">
        <v>2164</v>
      </c>
      <c r="B469" t="s">
        <v>20296</v>
      </c>
      <c r="C469" t="s">
        <v>20093</v>
      </c>
      <c r="D469" t="s">
        <v>8050</v>
      </c>
      <c r="E469" t="s">
        <v>8122</v>
      </c>
      <c r="F469" t="s">
        <v>8688</v>
      </c>
      <c r="G469" t="s">
        <v>20293</v>
      </c>
      <c r="H469" t="s">
        <v>6455</v>
      </c>
      <c r="I469" t="s">
        <v>2164</v>
      </c>
      <c r="J469" t="s">
        <v>2164</v>
      </c>
      <c r="K469" t="s">
        <v>2164</v>
      </c>
      <c r="M469" t="str" cm="1">
        <f t="array" ref="M469">LOOKUP(2,1/(C469:L469&lt;&gt;""),C469:L469)</f>
        <v>Animal labour</v>
      </c>
      <c r="N469" t="s">
        <v>2164</v>
      </c>
      <c r="O469" t="s">
        <v>2164</v>
      </c>
      <c r="P469" t="s">
        <v>2164</v>
      </c>
      <c r="Q469" t="s">
        <v>2164</v>
      </c>
      <c r="R469" t="s">
        <v>2164</v>
      </c>
      <c r="S469" t="s">
        <v>2164</v>
      </c>
      <c r="T469" t="s">
        <v>2164</v>
      </c>
      <c r="U469" t="s">
        <v>2164</v>
      </c>
      <c r="V469" t="s">
        <v>2164</v>
      </c>
      <c r="W469" t="s">
        <v>2164</v>
      </c>
      <c r="X469" t="s">
        <v>2164</v>
      </c>
      <c r="Y469" t="s">
        <v>10809</v>
      </c>
      <c r="Z469" t="s">
        <v>2164</v>
      </c>
      <c r="AA469" t="s">
        <v>2164</v>
      </c>
      <c r="AB469" t="s">
        <v>2164</v>
      </c>
      <c r="AC469" t="s">
        <v>2164</v>
      </c>
      <c r="AD469" t="str">
        <f>IFERROR(IF(COUNTIF(C469:L469,"Feed Ingredient")&gt;0,INDEX(ani_diet!V:V,MATCH(M469,ani_diet!F:F,0)),""),"")</f>
        <v/>
      </c>
      <c r="AE469" s="130" t="b">
        <f>IF(IFERROR(IF(MATCH("Feed Ingredient", AOM[[#This Row],[L1]:[L10]],0)&gt;0, TRUE, FALSE), FALSE)=TRUE,IFERROR(VLOOKUP(M469, ani_diet!E:E, 1, FALSE), "No Match"),FALSE)</f>
        <v>0</v>
      </c>
    </row>
    <row r="470" spans="1:31" ht="14.5" x14ac:dyDescent="0.35">
      <c r="A470" t="s">
        <v>2164</v>
      </c>
      <c r="B470" t="s">
        <v>20297</v>
      </c>
      <c r="C470" t="s">
        <v>20093</v>
      </c>
      <c r="D470" t="s">
        <v>8050</v>
      </c>
      <c r="E470" t="s">
        <v>8122</v>
      </c>
      <c r="F470" t="s">
        <v>8700</v>
      </c>
      <c r="G470" t="s">
        <v>8701</v>
      </c>
      <c r="H470" t="s">
        <v>2164</v>
      </c>
      <c r="I470" t="s">
        <v>2164</v>
      </c>
      <c r="J470" t="s">
        <v>2164</v>
      </c>
      <c r="K470" t="s">
        <v>2164</v>
      </c>
      <c r="M470" t="str" cm="1">
        <f t="array" ref="M470">LOOKUP(2,1/(C470:L470&lt;&gt;""),C470:L470)</f>
        <v>Monetary Societal Benefits</v>
      </c>
      <c r="N470" t="s">
        <v>2164</v>
      </c>
      <c r="O470" t="s">
        <v>2164</v>
      </c>
      <c r="P470" t="s">
        <v>2164</v>
      </c>
      <c r="Q470" t="s">
        <v>2164</v>
      </c>
      <c r="R470" t="s">
        <v>2164</v>
      </c>
      <c r="S470" t="s">
        <v>2164</v>
      </c>
      <c r="T470" t="s">
        <v>2164</v>
      </c>
      <c r="U470" t="s">
        <v>2164</v>
      </c>
      <c r="V470" t="s">
        <v>2164</v>
      </c>
      <c r="W470" t="s">
        <v>2164</v>
      </c>
      <c r="X470" t="s">
        <v>2164</v>
      </c>
      <c r="Y470" t="s">
        <v>10809</v>
      </c>
      <c r="Z470" t="s">
        <v>2164</v>
      </c>
      <c r="AA470" t="s">
        <v>2164</v>
      </c>
      <c r="AB470" t="s">
        <v>2164</v>
      </c>
      <c r="AC470" t="s">
        <v>2164</v>
      </c>
      <c r="AD470" t="str">
        <f>IFERROR(IF(COUNTIF(C470:L470,"Feed Ingredient")&gt;0,INDEX(ani_diet!V:V,MATCH(M470,ani_diet!F:F,0)),""),"")</f>
        <v/>
      </c>
      <c r="AE470" s="130" t="b">
        <f>IF(IFERROR(IF(MATCH("Feed Ingredient", AOM[[#This Row],[L1]:[L10]],0)&gt;0, TRUE, FALSE), FALSE)=TRUE,IFERROR(VLOOKUP(M470, ani_diet!E:E, 1, FALSE), "No Match"),FALSE)</f>
        <v>0</v>
      </c>
    </row>
    <row r="471" spans="1:31" ht="14.5" x14ac:dyDescent="0.35">
      <c r="A471" t="s">
        <v>2164</v>
      </c>
      <c r="B471" t="s">
        <v>20298</v>
      </c>
      <c r="C471" t="s">
        <v>20093</v>
      </c>
      <c r="D471" t="s">
        <v>8050</v>
      </c>
      <c r="E471" t="s">
        <v>8122</v>
      </c>
      <c r="F471" t="s">
        <v>8700</v>
      </c>
      <c r="G471" t="s">
        <v>8702</v>
      </c>
      <c r="H471" t="s">
        <v>2164</v>
      </c>
      <c r="I471" t="s">
        <v>2164</v>
      </c>
      <c r="J471" t="s">
        <v>2164</v>
      </c>
      <c r="K471" t="s">
        <v>2164</v>
      </c>
      <c r="M471" t="str" cm="1">
        <f t="array" ref="M471">LOOKUP(2,1/(C471:L471&lt;&gt;""),C471:L471)</f>
        <v>Non-monetary Societal Benefits</v>
      </c>
      <c r="N471" t="s">
        <v>2164</v>
      </c>
      <c r="O471" t="s">
        <v>2164</v>
      </c>
      <c r="P471" t="s">
        <v>2164</v>
      </c>
      <c r="Q471" t="s">
        <v>2164</v>
      </c>
      <c r="R471" t="s">
        <v>2164</v>
      </c>
      <c r="S471" t="s">
        <v>2164</v>
      </c>
      <c r="T471" t="s">
        <v>2164</v>
      </c>
      <c r="U471" t="s">
        <v>2164</v>
      </c>
      <c r="V471" t="s">
        <v>2164</v>
      </c>
      <c r="W471" t="s">
        <v>2164</v>
      </c>
      <c r="X471" t="s">
        <v>2164</v>
      </c>
      <c r="Y471" t="s">
        <v>10809</v>
      </c>
      <c r="Z471" t="s">
        <v>2164</v>
      </c>
      <c r="AA471" t="s">
        <v>2164</v>
      </c>
      <c r="AB471" t="s">
        <v>2164</v>
      </c>
      <c r="AC471" t="s">
        <v>2164</v>
      </c>
      <c r="AD471" t="str">
        <f>IFERROR(IF(COUNTIF(C471:L471,"Feed Ingredient")&gt;0,INDEX(ani_diet!V:V,MATCH(M471,ani_diet!F:F,0)),""),"")</f>
        <v/>
      </c>
      <c r="AE471" s="130" t="b">
        <f>IF(IFERROR(IF(MATCH("Feed Ingredient", AOM[[#This Row],[L1]:[L10]],0)&gt;0, TRUE, FALSE), FALSE)=TRUE,IFERROR(VLOOKUP(M471, ani_diet!E:E, 1, FALSE), "No Match"),FALSE)</f>
        <v>0</v>
      </c>
    </row>
    <row r="472" spans="1:31" ht="14.5" x14ac:dyDescent="0.35">
      <c r="A472" t="s">
        <v>2164</v>
      </c>
      <c r="B472" t="s">
        <v>20299</v>
      </c>
      <c r="C472" t="s">
        <v>20093</v>
      </c>
      <c r="D472" t="s">
        <v>8050</v>
      </c>
      <c r="E472" t="s">
        <v>8122</v>
      </c>
      <c r="F472" t="s">
        <v>8174</v>
      </c>
      <c r="G472" t="s">
        <v>20300</v>
      </c>
      <c r="H472" t="s">
        <v>2805</v>
      </c>
      <c r="I472" t="s">
        <v>2164</v>
      </c>
      <c r="J472" t="s">
        <v>2164</v>
      </c>
      <c r="K472" t="s">
        <v>2164</v>
      </c>
      <c r="M472" t="str" cm="1">
        <f t="array" ref="M472">LOOKUP(2,1/(C472:L472&lt;&gt;""),C472:L472)</f>
        <v>Tillage</v>
      </c>
      <c r="N472" t="s">
        <v>2164</v>
      </c>
      <c r="O472" t="s">
        <v>2164</v>
      </c>
      <c r="P472" t="s">
        <v>2164</v>
      </c>
      <c r="Q472" t="s">
        <v>2164</v>
      </c>
      <c r="R472" t="s">
        <v>2164</v>
      </c>
      <c r="S472" t="s">
        <v>2164</v>
      </c>
      <c r="T472" t="s">
        <v>2164</v>
      </c>
      <c r="U472" t="s">
        <v>2164</v>
      </c>
      <c r="V472" t="s">
        <v>2164</v>
      </c>
      <c r="W472" t="s">
        <v>2164</v>
      </c>
      <c r="X472" t="s">
        <v>2164</v>
      </c>
      <c r="Y472" t="s">
        <v>10809</v>
      </c>
      <c r="Z472" t="s">
        <v>2164</v>
      </c>
      <c r="AA472" t="s">
        <v>2164</v>
      </c>
      <c r="AB472" t="s">
        <v>2164</v>
      </c>
      <c r="AC472" t="s">
        <v>2164</v>
      </c>
      <c r="AD472" t="str">
        <f>IFERROR(IF(COUNTIF(C472:L472,"Feed Ingredient")&gt;0,INDEX(ani_diet!V:V,MATCH(M472,ani_diet!F:F,0)),""),"")</f>
        <v/>
      </c>
      <c r="AE472" s="130" t="b">
        <f>IF(IFERROR(IF(MATCH("Feed Ingredient", AOM[[#This Row],[L1]:[L10]],0)&gt;0, TRUE, FALSE), FALSE)=TRUE,IFERROR(VLOOKUP(M472, ani_diet!E:E, 1, FALSE), "No Match"),FALSE)</f>
        <v>0</v>
      </c>
    </row>
    <row r="473" spans="1:31" ht="14.5" x14ac:dyDescent="0.35">
      <c r="A473" t="s">
        <v>2164</v>
      </c>
      <c r="B473" t="s">
        <v>20301</v>
      </c>
      <c r="C473" t="s">
        <v>20093</v>
      </c>
      <c r="D473" t="s">
        <v>8050</v>
      </c>
      <c r="E473" t="s">
        <v>8122</v>
      </c>
      <c r="F473" t="s">
        <v>8174</v>
      </c>
      <c r="G473" t="s">
        <v>20300</v>
      </c>
      <c r="H473" t="s">
        <v>2821</v>
      </c>
      <c r="I473" t="s">
        <v>2164</v>
      </c>
      <c r="J473" t="s">
        <v>2164</v>
      </c>
      <c r="K473" t="s">
        <v>2164</v>
      </c>
      <c r="M473" t="str" cm="1">
        <f t="array" ref="M473">LOOKUP(2,1/(C473:L473&lt;&gt;""),C473:L473)</f>
        <v>Weeding</v>
      </c>
      <c r="N473" t="s">
        <v>2164</v>
      </c>
      <c r="O473" t="s">
        <v>2164</v>
      </c>
      <c r="P473" t="s">
        <v>2164</v>
      </c>
      <c r="Q473" t="s">
        <v>2164</v>
      </c>
      <c r="R473" t="s">
        <v>2164</v>
      </c>
      <c r="S473" t="s">
        <v>2164</v>
      </c>
      <c r="T473" t="s">
        <v>2164</v>
      </c>
      <c r="U473" t="s">
        <v>2164</v>
      </c>
      <c r="V473" t="s">
        <v>2164</v>
      </c>
      <c r="W473" t="s">
        <v>2164</v>
      </c>
      <c r="X473" t="s">
        <v>2164</v>
      </c>
      <c r="Y473" t="s">
        <v>10809</v>
      </c>
      <c r="Z473" t="s">
        <v>2164</v>
      </c>
      <c r="AA473" t="s">
        <v>2164</v>
      </c>
      <c r="AB473" t="s">
        <v>2164</v>
      </c>
      <c r="AC473" t="s">
        <v>2164</v>
      </c>
      <c r="AD473" t="str">
        <f>IFERROR(IF(COUNTIF(C473:L473,"Feed Ingredient")&gt;0,INDEX(ani_diet!V:V,MATCH(M473,ani_diet!F:F,0)),""),"")</f>
        <v/>
      </c>
      <c r="AE473" s="130" t="b">
        <f>IF(IFERROR(IF(MATCH("Feed Ingredient", AOM[[#This Row],[L1]:[L10]],0)&gt;0, TRUE, FALSE), FALSE)=TRUE,IFERROR(VLOOKUP(M473, ani_diet!E:E, 1, FALSE), "No Match"),FALSE)</f>
        <v>0</v>
      </c>
    </row>
    <row r="474" spans="1:31" ht="14.5" x14ac:dyDescent="0.35">
      <c r="A474" t="s">
        <v>2164</v>
      </c>
      <c r="B474" t="s">
        <v>20302</v>
      </c>
      <c r="C474" t="s">
        <v>20093</v>
      </c>
      <c r="D474" t="s">
        <v>8050</v>
      </c>
      <c r="E474" t="s">
        <v>8122</v>
      </c>
      <c r="F474" t="s">
        <v>8174</v>
      </c>
      <c r="G474" t="s">
        <v>20300</v>
      </c>
      <c r="H474" t="s">
        <v>8706</v>
      </c>
      <c r="I474" t="s">
        <v>2164</v>
      </c>
      <c r="J474" t="s">
        <v>2164</v>
      </c>
      <c r="K474" t="s">
        <v>2164</v>
      </c>
      <c r="M474" t="str" cm="1">
        <f t="array" ref="M474">LOOKUP(2,1/(C474:L474&lt;&gt;""),C474:L474)</f>
        <v>Harvesting</v>
      </c>
      <c r="N474" t="s">
        <v>2164</v>
      </c>
      <c r="O474" t="s">
        <v>2164</v>
      </c>
      <c r="P474" t="s">
        <v>2164</v>
      </c>
      <c r="Q474" t="s">
        <v>2164</v>
      </c>
      <c r="R474" t="s">
        <v>2164</v>
      </c>
      <c r="S474" t="s">
        <v>2164</v>
      </c>
      <c r="T474" t="s">
        <v>2164</v>
      </c>
      <c r="U474" t="s">
        <v>2164</v>
      </c>
      <c r="V474" t="s">
        <v>2164</v>
      </c>
      <c r="W474" t="s">
        <v>2164</v>
      </c>
      <c r="X474" t="s">
        <v>2164</v>
      </c>
      <c r="Y474" t="s">
        <v>10809</v>
      </c>
      <c r="Z474" t="s">
        <v>2164</v>
      </c>
      <c r="AA474" t="s">
        <v>2164</v>
      </c>
      <c r="AB474" t="s">
        <v>2164</v>
      </c>
      <c r="AC474" t="s">
        <v>2164</v>
      </c>
      <c r="AD474" t="str">
        <f>IFERROR(IF(COUNTIF(C474:L474,"Feed Ingredient")&gt;0,INDEX(ani_diet!V:V,MATCH(M474,ani_diet!F:F,0)),""),"")</f>
        <v/>
      </c>
      <c r="AE474" s="130" t="b">
        <f>IF(IFERROR(IF(MATCH("Feed Ingredient", AOM[[#This Row],[L1]:[L10]],0)&gt;0, TRUE, FALSE), FALSE)=TRUE,IFERROR(VLOOKUP(M474, ani_diet!E:E, 1, FALSE), "No Match"),FALSE)</f>
        <v>0</v>
      </c>
    </row>
    <row r="475" spans="1:31" ht="14.5" x14ac:dyDescent="0.35">
      <c r="A475" t="s">
        <v>2164</v>
      </c>
      <c r="B475" t="s">
        <v>20303</v>
      </c>
      <c r="C475" t="s">
        <v>20093</v>
      </c>
      <c r="D475" t="s">
        <v>8050</v>
      </c>
      <c r="E475" t="s">
        <v>8122</v>
      </c>
      <c r="F475" t="s">
        <v>8174</v>
      </c>
      <c r="G475" t="s">
        <v>20300</v>
      </c>
      <c r="H475" t="s">
        <v>8708</v>
      </c>
      <c r="I475" t="s">
        <v>2164</v>
      </c>
      <c r="J475" t="s">
        <v>2164</v>
      </c>
      <c r="K475" t="s">
        <v>2164</v>
      </c>
      <c r="M475" t="str" cm="1">
        <f t="array" ref="M475">LOOKUP(2,1/(C475:L475&lt;&gt;""),C475:L475)</f>
        <v>Threshing</v>
      </c>
      <c r="N475" t="s">
        <v>2164</v>
      </c>
      <c r="O475" t="s">
        <v>2164</v>
      </c>
      <c r="P475" t="s">
        <v>2164</v>
      </c>
      <c r="Q475" t="s">
        <v>2164</v>
      </c>
      <c r="R475" t="s">
        <v>2164</v>
      </c>
      <c r="S475" t="s">
        <v>2164</v>
      </c>
      <c r="T475" t="s">
        <v>2164</v>
      </c>
      <c r="U475" t="s">
        <v>2164</v>
      </c>
      <c r="V475" t="s">
        <v>2164</v>
      </c>
      <c r="W475" t="s">
        <v>2164</v>
      </c>
      <c r="X475" t="s">
        <v>2164</v>
      </c>
      <c r="Y475" t="s">
        <v>10809</v>
      </c>
      <c r="Z475" t="s">
        <v>2164</v>
      </c>
      <c r="AA475" t="s">
        <v>2164</v>
      </c>
      <c r="AB475" t="s">
        <v>2164</v>
      </c>
      <c r="AC475" t="s">
        <v>2164</v>
      </c>
      <c r="AD475" t="str">
        <f>IFERROR(IF(COUNTIF(C475:L475,"Feed Ingredient")&gt;0,INDEX(ani_diet!V:V,MATCH(M475,ani_diet!F:F,0)),""),"")</f>
        <v/>
      </c>
      <c r="AE475" s="130" t="b">
        <f>IF(IFERROR(IF(MATCH("Feed Ingredient", AOM[[#This Row],[L1]:[L10]],0)&gt;0, TRUE, FALSE), FALSE)=TRUE,IFERROR(VLOOKUP(M475, ani_diet!E:E, 1, FALSE), "No Match"),FALSE)</f>
        <v>0</v>
      </c>
    </row>
    <row r="476" spans="1:31" ht="14.5" x14ac:dyDescent="0.35">
      <c r="A476" t="s">
        <v>2164</v>
      </c>
      <c r="B476" t="s">
        <v>20304</v>
      </c>
      <c r="C476" t="s">
        <v>20093</v>
      </c>
      <c r="D476" t="s">
        <v>8050</v>
      </c>
      <c r="E476" t="s">
        <v>8122</v>
      </c>
      <c r="F476" t="s">
        <v>8174</v>
      </c>
      <c r="G476" t="s">
        <v>20300</v>
      </c>
      <c r="H476" t="s">
        <v>2798</v>
      </c>
      <c r="I476" t="s">
        <v>2164</v>
      </c>
      <c r="J476" t="s">
        <v>2164</v>
      </c>
      <c r="K476" t="s">
        <v>2164</v>
      </c>
      <c r="M476" t="str" cm="1">
        <f t="array" ref="M476">LOOKUP(2,1/(C476:L476&lt;&gt;""),C476:L476)</f>
        <v>Planting</v>
      </c>
      <c r="N476" t="s">
        <v>2164</v>
      </c>
      <c r="O476" t="s">
        <v>2164</v>
      </c>
      <c r="P476" t="s">
        <v>2164</v>
      </c>
      <c r="Q476" t="s">
        <v>2164</v>
      </c>
      <c r="R476" t="s">
        <v>2164</v>
      </c>
      <c r="S476" t="s">
        <v>2164</v>
      </c>
      <c r="T476" t="s">
        <v>2164</v>
      </c>
      <c r="U476" t="s">
        <v>2164</v>
      </c>
      <c r="V476" t="s">
        <v>2164</v>
      </c>
      <c r="W476" t="s">
        <v>2164</v>
      </c>
      <c r="X476" t="s">
        <v>2164</v>
      </c>
      <c r="Y476" t="s">
        <v>10809</v>
      </c>
      <c r="Z476" t="s">
        <v>2164</v>
      </c>
      <c r="AA476" t="s">
        <v>2164</v>
      </c>
      <c r="AB476" t="s">
        <v>2164</v>
      </c>
      <c r="AC476" t="s">
        <v>2164</v>
      </c>
      <c r="AD476" t="str">
        <f>IFERROR(IF(COUNTIF(C476:L476,"Feed Ingredient")&gt;0,INDEX(ani_diet!V:V,MATCH(M476,ani_diet!F:F,0)),""),"")</f>
        <v/>
      </c>
      <c r="AE476" s="130" t="b">
        <f>IF(IFERROR(IF(MATCH("Feed Ingredient", AOM[[#This Row],[L1]:[L10]],0)&gt;0, TRUE, FALSE), FALSE)=TRUE,IFERROR(VLOOKUP(M476, ani_diet!E:E, 1, FALSE), "No Match"),FALSE)</f>
        <v>0</v>
      </c>
    </row>
    <row r="477" spans="1:31" ht="14.5" x14ac:dyDescent="0.35">
      <c r="A477" t="s">
        <v>2164</v>
      </c>
      <c r="B477" t="s">
        <v>20305</v>
      </c>
      <c r="C477" t="s">
        <v>20093</v>
      </c>
      <c r="D477" t="s">
        <v>8050</v>
      </c>
      <c r="E477" t="s">
        <v>8122</v>
      </c>
      <c r="F477" t="s">
        <v>8174</v>
      </c>
      <c r="G477" t="s">
        <v>20300</v>
      </c>
      <c r="H477" t="s">
        <v>6668</v>
      </c>
      <c r="I477" t="s">
        <v>2164</v>
      </c>
      <c r="J477" t="s">
        <v>2164</v>
      </c>
      <c r="K477" t="s">
        <v>2164</v>
      </c>
      <c r="M477" t="str" cm="1">
        <f t="array" ref="M477">LOOKUP(2,1/(C477:L477&lt;&gt;""),C477:L477)</f>
        <v>Transplanting</v>
      </c>
      <c r="N477" t="s">
        <v>2164</v>
      </c>
      <c r="O477" t="s">
        <v>2164</v>
      </c>
      <c r="P477" t="s">
        <v>2164</v>
      </c>
      <c r="Q477" t="s">
        <v>2164</v>
      </c>
      <c r="R477" t="s">
        <v>2164</v>
      </c>
      <c r="S477" t="s">
        <v>2164</v>
      </c>
      <c r="T477" t="s">
        <v>2164</v>
      </c>
      <c r="U477" t="s">
        <v>2164</v>
      </c>
      <c r="V477" t="s">
        <v>2164</v>
      </c>
      <c r="W477" t="s">
        <v>2164</v>
      </c>
      <c r="X477" t="s">
        <v>2164</v>
      </c>
      <c r="Y477" t="s">
        <v>2164</v>
      </c>
      <c r="Z477" t="s">
        <v>2164</v>
      </c>
      <c r="AA477" t="s">
        <v>2164</v>
      </c>
      <c r="AB477" t="s">
        <v>2164</v>
      </c>
      <c r="AC477" t="s">
        <v>2164</v>
      </c>
      <c r="AD477" t="str">
        <f>IFERROR(IF(COUNTIF(C477:L477,"Feed Ingredient")&gt;0,INDEX(ani_diet!V:V,MATCH(M477,ani_diet!F:F,0)),""),"")</f>
        <v/>
      </c>
      <c r="AE477" s="130" t="b">
        <f>IF(IFERROR(IF(MATCH("Feed Ingredient", AOM[[#This Row],[L1]:[L10]],0)&gt;0, TRUE, FALSE), FALSE)=TRUE,IFERROR(VLOOKUP(M477, ani_diet!E:E, 1, FALSE), "No Match"),FALSE)</f>
        <v>0</v>
      </c>
    </row>
    <row r="478" spans="1:31" ht="14.5" x14ac:dyDescent="0.35">
      <c r="A478" t="s">
        <v>2164</v>
      </c>
      <c r="B478" t="s">
        <v>20306</v>
      </c>
      <c r="C478" t="s">
        <v>20093</v>
      </c>
      <c r="D478" t="s">
        <v>8050</v>
      </c>
      <c r="E478" t="s">
        <v>8122</v>
      </c>
      <c r="F478" t="s">
        <v>8174</v>
      </c>
      <c r="G478" t="s">
        <v>20300</v>
      </c>
      <c r="H478" t="s">
        <v>8712</v>
      </c>
      <c r="I478" t="s">
        <v>2164</v>
      </c>
      <c r="J478" t="s">
        <v>2164</v>
      </c>
      <c r="K478" t="s">
        <v>2164</v>
      </c>
      <c r="M478" t="str" cm="1">
        <f t="array" ref="M478">LOOKUP(2,1/(C478:L478&lt;&gt;""),C478:L478)</f>
        <v>Water Harvesting Structures</v>
      </c>
      <c r="N478" t="s">
        <v>2164</v>
      </c>
      <c r="O478" t="s">
        <v>2164</v>
      </c>
      <c r="P478" t="s">
        <v>2164</v>
      </c>
      <c r="Q478" t="s">
        <v>2164</v>
      </c>
      <c r="R478" t="s">
        <v>2164</v>
      </c>
      <c r="S478" t="s">
        <v>2164</v>
      </c>
      <c r="T478" t="s">
        <v>2164</v>
      </c>
      <c r="U478" t="s">
        <v>2164</v>
      </c>
      <c r="V478" t="s">
        <v>2164</v>
      </c>
      <c r="W478" t="s">
        <v>2164</v>
      </c>
      <c r="X478" t="s">
        <v>2164</v>
      </c>
      <c r="Y478" t="s">
        <v>2164</v>
      </c>
      <c r="Z478" t="s">
        <v>2164</v>
      </c>
      <c r="AA478" t="s">
        <v>2164</v>
      </c>
      <c r="AB478" t="s">
        <v>2164</v>
      </c>
      <c r="AC478" t="s">
        <v>2164</v>
      </c>
      <c r="AD478" t="str">
        <f>IFERROR(IF(COUNTIF(C478:L478,"Feed Ingredient")&gt;0,INDEX(ani_diet!V:V,MATCH(M478,ani_diet!F:F,0)),""),"")</f>
        <v/>
      </c>
      <c r="AE478" s="130" t="b">
        <f>IF(IFERROR(IF(MATCH("Feed Ingredient", AOM[[#This Row],[L1]:[L10]],0)&gt;0, TRUE, FALSE), FALSE)=TRUE,IFERROR(VLOOKUP(M478, ani_diet!E:E, 1, FALSE), "No Match"),FALSE)</f>
        <v>0</v>
      </c>
    </row>
    <row r="479" spans="1:31" ht="14.5" x14ac:dyDescent="0.35">
      <c r="A479" t="s">
        <v>2164</v>
      </c>
      <c r="B479" t="s">
        <v>20307</v>
      </c>
      <c r="C479" t="s">
        <v>20093</v>
      </c>
      <c r="D479" t="s">
        <v>8050</v>
      </c>
      <c r="E479" t="s">
        <v>8122</v>
      </c>
      <c r="F479" t="s">
        <v>8174</v>
      </c>
      <c r="G479" t="s">
        <v>20300</v>
      </c>
      <c r="H479" t="s">
        <v>8714</v>
      </c>
      <c r="I479" t="s">
        <v>2164</v>
      </c>
      <c r="J479" t="s">
        <v>2164</v>
      </c>
      <c r="K479" t="s">
        <v>2164</v>
      </c>
      <c r="M479" t="str" cm="1">
        <f t="array" ref="M479">LOOKUP(2,1/(C479:L479&lt;&gt;""),C479:L479)</f>
        <v>Erosion Control Structures</v>
      </c>
      <c r="N479" t="s">
        <v>2164</v>
      </c>
      <c r="O479" t="s">
        <v>2164</v>
      </c>
      <c r="P479" t="s">
        <v>2164</v>
      </c>
      <c r="Q479" t="s">
        <v>2164</v>
      </c>
      <c r="R479" t="s">
        <v>2164</v>
      </c>
      <c r="S479" t="s">
        <v>2164</v>
      </c>
      <c r="T479" t="s">
        <v>2164</v>
      </c>
      <c r="U479" t="s">
        <v>2164</v>
      </c>
      <c r="V479" t="s">
        <v>2164</v>
      </c>
      <c r="W479" t="s">
        <v>2164</v>
      </c>
      <c r="X479" t="s">
        <v>2164</v>
      </c>
      <c r="Y479" t="s">
        <v>2164</v>
      </c>
      <c r="Z479" t="s">
        <v>2164</v>
      </c>
      <c r="AA479" t="s">
        <v>2164</v>
      </c>
      <c r="AB479" t="s">
        <v>2164</v>
      </c>
      <c r="AC479" t="s">
        <v>2164</v>
      </c>
      <c r="AD479" t="str">
        <f>IFERROR(IF(COUNTIF(C479:L479,"Feed Ingredient")&gt;0,INDEX(ani_diet!V:V,MATCH(M479,ani_diet!F:F,0)),""),"")</f>
        <v/>
      </c>
      <c r="AE479" s="130" t="b">
        <f>IF(IFERROR(IF(MATCH("Feed Ingredient", AOM[[#This Row],[L1]:[L10]],0)&gt;0, TRUE, FALSE), FALSE)=TRUE,IFERROR(VLOOKUP(M479, ani_diet!E:E, 1, FALSE), "No Match"),FALSE)</f>
        <v>0</v>
      </c>
    </row>
    <row r="480" spans="1:31" ht="14.5" x14ac:dyDescent="0.35">
      <c r="A480" t="s">
        <v>2164</v>
      </c>
      <c r="B480" t="s">
        <v>20308</v>
      </c>
      <c r="C480" t="s">
        <v>20093</v>
      </c>
      <c r="D480" t="s">
        <v>8050</v>
      </c>
      <c r="E480" t="s">
        <v>8122</v>
      </c>
      <c r="F480" t="s">
        <v>8174</v>
      </c>
      <c r="G480" t="s">
        <v>20300</v>
      </c>
      <c r="H480" t="s">
        <v>6302</v>
      </c>
      <c r="I480" t="s">
        <v>2164</v>
      </c>
      <c r="J480" t="s">
        <v>2164</v>
      </c>
      <c r="K480" t="s">
        <v>2164</v>
      </c>
      <c r="M480" t="str" cm="1">
        <f t="array" ref="M480">LOOKUP(2,1/(C480:L480&lt;&gt;""),C480:L480)</f>
        <v>Spraying</v>
      </c>
      <c r="N480" t="s">
        <v>2164</v>
      </c>
      <c r="O480" t="s">
        <v>2164</v>
      </c>
      <c r="P480" t="s">
        <v>2164</v>
      </c>
      <c r="Q480" t="s">
        <v>2164</v>
      </c>
      <c r="R480" t="s">
        <v>2164</v>
      </c>
      <c r="S480" t="s">
        <v>2164</v>
      </c>
      <c r="T480" t="s">
        <v>2164</v>
      </c>
      <c r="U480" t="s">
        <v>2164</v>
      </c>
      <c r="V480" t="s">
        <v>2164</v>
      </c>
      <c r="W480" t="s">
        <v>2164</v>
      </c>
      <c r="X480" t="s">
        <v>2164</v>
      </c>
      <c r="Y480" t="s">
        <v>2164</v>
      </c>
      <c r="Z480" t="s">
        <v>2164</v>
      </c>
      <c r="AA480" t="s">
        <v>2164</v>
      </c>
      <c r="AB480" t="s">
        <v>2164</v>
      </c>
      <c r="AC480" t="s">
        <v>2164</v>
      </c>
      <c r="AD480" t="str">
        <f>IFERROR(IF(COUNTIF(C480:L480,"Feed Ingredient")&gt;0,INDEX(ani_diet!V:V,MATCH(M480,ani_diet!F:F,0)),""),"")</f>
        <v/>
      </c>
      <c r="AE480" s="130" t="b">
        <f>IF(IFERROR(IF(MATCH("Feed Ingredient", AOM[[#This Row],[L1]:[L10]],0)&gt;0, TRUE, FALSE), FALSE)=TRUE,IFERROR(VLOOKUP(M480, ani_diet!E:E, 1, FALSE), "No Match"),FALSE)</f>
        <v>0</v>
      </c>
    </row>
    <row r="481" spans="1:31" ht="14.5" x14ac:dyDescent="0.35">
      <c r="A481" t="s">
        <v>2164</v>
      </c>
      <c r="B481" t="s">
        <v>20309</v>
      </c>
      <c r="C481" t="s">
        <v>20093</v>
      </c>
      <c r="D481" t="s">
        <v>8050</v>
      </c>
      <c r="E481" t="s">
        <v>8122</v>
      </c>
      <c r="F481" t="s">
        <v>8174</v>
      </c>
      <c r="G481" t="s">
        <v>20300</v>
      </c>
      <c r="H481" t="s">
        <v>8717</v>
      </c>
      <c r="I481" t="s">
        <v>2164</v>
      </c>
      <c r="J481" t="s">
        <v>2164</v>
      </c>
      <c r="K481" t="s">
        <v>2164</v>
      </c>
      <c r="M481" t="str" cm="1">
        <f t="array" ref="M481">LOOKUP(2,1/(C481:L481&lt;&gt;""),C481:L481)</f>
        <v>Spreading</v>
      </c>
      <c r="N481" t="s">
        <v>2164</v>
      </c>
      <c r="O481" t="s">
        <v>2164</v>
      </c>
      <c r="P481" t="s">
        <v>2164</v>
      </c>
      <c r="Q481" t="s">
        <v>2164</v>
      </c>
      <c r="R481" t="s">
        <v>2164</v>
      </c>
      <c r="S481" t="s">
        <v>2164</v>
      </c>
      <c r="T481" t="s">
        <v>2164</v>
      </c>
      <c r="U481" t="s">
        <v>2164</v>
      </c>
      <c r="V481" t="s">
        <v>2164</v>
      </c>
      <c r="W481" t="s">
        <v>2164</v>
      </c>
      <c r="X481" t="s">
        <v>2164</v>
      </c>
      <c r="Y481" t="s">
        <v>2164</v>
      </c>
      <c r="Z481" t="s">
        <v>2164</v>
      </c>
      <c r="AA481" t="s">
        <v>2164</v>
      </c>
      <c r="AB481" t="s">
        <v>2164</v>
      </c>
      <c r="AC481" t="s">
        <v>2164</v>
      </c>
      <c r="AD481" t="str">
        <f>IFERROR(IF(COUNTIF(C481:L481,"Feed Ingredient")&gt;0,INDEX(ani_diet!V:V,MATCH(M481,ani_diet!F:F,0)),""),"")</f>
        <v/>
      </c>
      <c r="AE481" s="130" t="b">
        <f>IF(IFERROR(IF(MATCH("Feed Ingredient", AOM[[#This Row],[L1]:[L10]],0)&gt;0, TRUE, FALSE), FALSE)=TRUE,IFERROR(VLOOKUP(M481, ani_diet!E:E, 1, FALSE), "No Match"),FALSE)</f>
        <v>0</v>
      </c>
    </row>
    <row r="482" spans="1:31" ht="14.5" x14ac:dyDescent="0.35">
      <c r="A482" t="s">
        <v>2164</v>
      </c>
      <c r="B482" t="s">
        <v>20310</v>
      </c>
      <c r="C482" t="s">
        <v>20093</v>
      </c>
      <c r="D482" t="s">
        <v>8050</v>
      </c>
      <c r="E482" t="s">
        <v>8122</v>
      </c>
      <c r="F482" t="s">
        <v>8174</v>
      </c>
      <c r="G482" t="s">
        <v>20300</v>
      </c>
      <c r="H482" t="s">
        <v>8719</v>
      </c>
      <c r="I482" t="s">
        <v>2164</v>
      </c>
      <c r="J482" t="s">
        <v>2164</v>
      </c>
      <c r="K482" t="s">
        <v>2164</v>
      </c>
      <c r="M482" t="str" cm="1">
        <f t="array" ref="M482">LOOKUP(2,1/(C482:L482&lt;&gt;""),C482:L482)</f>
        <v>Preparing Beds</v>
      </c>
      <c r="N482" t="s">
        <v>2164</v>
      </c>
      <c r="O482" t="s">
        <v>2164</v>
      </c>
      <c r="P482" t="s">
        <v>2164</v>
      </c>
      <c r="Q482" t="s">
        <v>2164</v>
      </c>
      <c r="R482" t="s">
        <v>2164</v>
      </c>
      <c r="S482" t="s">
        <v>2164</v>
      </c>
      <c r="T482" t="s">
        <v>2164</v>
      </c>
      <c r="U482" t="s">
        <v>2164</v>
      </c>
      <c r="V482" t="s">
        <v>2164</v>
      </c>
      <c r="W482" t="s">
        <v>2164</v>
      </c>
      <c r="X482" t="s">
        <v>2164</v>
      </c>
      <c r="Y482" t="s">
        <v>2164</v>
      </c>
      <c r="Z482" t="s">
        <v>2164</v>
      </c>
      <c r="AA482" t="s">
        <v>2164</v>
      </c>
      <c r="AB482" t="s">
        <v>2164</v>
      </c>
      <c r="AC482" t="s">
        <v>2164</v>
      </c>
      <c r="AD482" t="str">
        <f>IFERROR(IF(COUNTIF(C482:L482,"Feed Ingredient")&gt;0,INDEX(ani_diet!V:V,MATCH(M482,ani_diet!F:F,0)),""),"")</f>
        <v/>
      </c>
      <c r="AE482" s="130" t="b">
        <f>IF(IFERROR(IF(MATCH("Feed Ingredient", AOM[[#This Row],[L1]:[L10]],0)&gt;0, TRUE, FALSE), FALSE)=TRUE,IFERROR(VLOOKUP(M482, ani_diet!E:E, 1, FALSE), "No Match"),FALSE)</f>
        <v>0</v>
      </c>
    </row>
    <row r="483" spans="1:31" ht="14.5" x14ac:dyDescent="0.35">
      <c r="A483" t="s">
        <v>2164</v>
      </c>
      <c r="B483" t="s">
        <v>20311</v>
      </c>
      <c r="C483" t="s">
        <v>20093</v>
      </c>
      <c r="D483" t="s">
        <v>8050</v>
      </c>
      <c r="E483" t="s">
        <v>8122</v>
      </c>
      <c r="F483" t="s">
        <v>8174</v>
      </c>
      <c r="G483" t="s">
        <v>20300</v>
      </c>
      <c r="H483" t="s">
        <v>8721</v>
      </c>
      <c r="I483" t="s">
        <v>2164</v>
      </c>
      <c r="J483" t="s">
        <v>2164</v>
      </c>
      <c r="K483" t="s">
        <v>2164</v>
      </c>
      <c r="M483" t="str" cm="1">
        <f t="array" ref="M483">LOOKUP(2,1/(C483:L483&lt;&gt;""),C483:L483)</f>
        <v>Pruning</v>
      </c>
      <c r="N483" t="s">
        <v>2164</v>
      </c>
      <c r="O483" t="s">
        <v>2164</v>
      </c>
      <c r="P483" t="s">
        <v>2164</v>
      </c>
      <c r="Q483" t="s">
        <v>2164</v>
      </c>
      <c r="R483" t="s">
        <v>2164</v>
      </c>
      <c r="S483" t="s">
        <v>2164</v>
      </c>
      <c r="T483" t="s">
        <v>2164</v>
      </c>
      <c r="U483" t="s">
        <v>2164</v>
      </c>
      <c r="V483" t="s">
        <v>2164</v>
      </c>
      <c r="W483" t="s">
        <v>2164</v>
      </c>
      <c r="X483" t="s">
        <v>2164</v>
      </c>
      <c r="Y483" t="s">
        <v>2164</v>
      </c>
      <c r="Z483" t="s">
        <v>2164</v>
      </c>
      <c r="AA483" t="s">
        <v>2164</v>
      </c>
      <c r="AB483" t="s">
        <v>2164</v>
      </c>
      <c r="AC483" t="s">
        <v>2164</v>
      </c>
      <c r="AD483" t="str">
        <f>IFERROR(IF(COUNTIF(C483:L483,"Feed Ingredient")&gt;0,INDEX(ani_diet!V:V,MATCH(M483,ani_diet!F:F,0)),""),"")</f>
        <v/>
      </c>
      <c r="AE483" s="130" t="b">
        <f>IF(IFERROR(IF(MATCH("Feed Ingredient", AOM[[#This Row],[L1]:[L10]],0)&gt;0, TRUE, FALSE), FALSE)=TRUE,IFERROR(VLOOKUP(M483, ani_diet!E:E, 1, FALSE), "No Match"),FALSE)</f>
        <v>0</v>
      </c>
    </row>
    <row r="484" spans="1:31" ht="14.5" x14ac:dyDescent="0.35">
      <c r="A484" t="s">
        <v>2164</v>
      </c>
      <c r="B484" t="s">
        <v>20312</v>
      </c>
      <c r="C484" t="s">
        <v>20093</v>
      </c>
      <c r="D484" t="s">
        <v>8050</v>
      </c>
      <c r="E484" t="s">
        <v>8122</v>
      </c>
      <c r="F484" t="s">
        <v>8174</v>
      </c>
      <c r="G484" t="s">
        <v>20219</v>
      </c>
      <c r="H484" t="s">
        <v>8723</v>
      </c>
      <c r="I484" t="s">
        <v>2164</v>
      </c>
      <c r="J484" t="s">
        <v>2164</v>
      </c>
      <c r="K484" t="s">
        <v>2164</v>
      </c>
      <c r="M484" t="str" cm="1">
        <f t="array" ref="M484">LOOKUP(2,1/(C484:L484&lt;&gt;""),C484:L484)</f>
        <v>Innoculants</v>
      </c>
      <c r="N484" t="s">
        <v>2164</v>
      </c>
      <c r="O484" t="s">
        <v>2164</v>
      </c>
      <c r="P484" t="s">
        <v>2164</v>
      </c>
      <c r="Q484" t="s">
        <v>2164</v>
      </c>
      <c r="R484" t="s">
        <v>2164</v>
      </c>
      <c r="S484" t="s">
        <v>2164</v>
      </c>
      <c r="T484" t="s">
        <v>2164</v>
      </c>
      <c r="U484" t="s">
        <v>2164</v>
      </c>
      <c r="V484" t="s">
        <v>2164</v>
      </c>
      <c r="W484" t="s">
        <v>2164</v>
      </c>
      <c r="X484" t="s">
        <v>2164</v>
      </c>
      <c r="Y484" t="s">
        <v>2164</v>
      </c>
      <c r="Z484" t="s">
        <v>2164</v>
      </c>
      <c r="AA484" t="s">
        <v>2164</v>
      </c>
      <c r="AB484" t="s">
        <v>2164</v>
      </c>
      <c r="AC484" t="s">
        <v>2164</v>
      </c>
      <c r="AD484" t="str">
        <f>IFERROR(IF(COUNTIF(C484:L484,"Feed Ingredient")&gt;0,INDEX(ani_diet!V:V,MATCH(M484,ani_diet!F:F,0)),""),"")</f>
        <v/>
      </c>
      <c r="AE484" s="130" t="b">
        <f>IF(IFERROR(IF(MATCH("Feed Ingredient", AOM[[#This Row],[L1]:[L10]],0)&gt;0, TRUE, FALSE), FALSE)=TRUE,IFERROR(VLOOKUP(M484, ani_diet!E:E, 1, FALSE), "No Match"),FALSE)</f>
        <v>0</v>
      </c>
    </row>
    <row r="485" spans="1:31" ht="14.5" x14ac:dyDescent="0.35">
      <c r="A485" t="s">
        <v>2164</v>
      </c>
      <c r="B485" t="s">
        <v>20313</v>
      </c>
      <c r="C485" t="s">
        <v>20093</v>
      </c>
      <c r="D485" t="s">
        <v>8050</v>
      </c>
      <c r="E485" t="s">
        <v>8122</v>
      </c>
      <c r="F485" t="s">
        <v>8174</v>
      </c>
      <c r="G485" t="s">
        <v>20219</v>
      </c>
      <c r="H485" t="s">
        <v>8725</v>
      </c>
      <c r="I485" t="s">
        <v>2164</v>
      </c>
      <c r="J485" t="s">
        <v>2164</v>
      </c>
      <c r="K485" t="s">
        <v>2164</v>
      </c>
      <c r="M485" t="str" cm="1">
        <f t="array" ref="M485">LOOKUP(2,1/(C485:L485&lt;&gt;""),C485:L485)</f>
        <v>Biopesticides</v>
      </c>
      <c r="N485" t="s">
        <v>2164</v>
      </c>
      <c r="O485" t="s">
        <v>2164</v>
      </c>
      <c r="P485" t="s">
        <v>2164</v>
      </c>
      <c r="Q485" t="s">
        <v>2164</v>
      </c>
      <c r="R485" t="s">
        <v>2164</v>
      </c>
      <c r="S485" t="s">
        <v>2164</v>
      </c>
      <c r="T485" t="s">
        <v>2164</v>
      </c>
      <c r="U485" t="s">
        <v>2164</v>
      </c>
      <c r="V485" t="s">
        <v>2164</v>
      </c>
      <c r="W485" t="s">
        <v>2164</v>
      </c>
      <c r="X485" t="s">
        <v>2164</v>
      </c>
      <c r="Y485" t="s">
        <v>2164</v>
      </c>
      <c r="Z485" t="s">
        <v>2164</v>
      </c>
      <c r="AA485" t="s">
        <v>2164</v>
      </c>
      <c r="AB485" t="s">
        <v>2164</v>
      </c>
      <c r="AC485" t="s">
        <v>2164</v>
      </c>
      <c r="AD485" t="str">
        <f>IFERROR(IF(COUNTIF(C485:L485,"Feed Ingredient")&gt;0,INDEX(ani_diet!V:V,MATCH(M485,ani_diet!F:F,0)),""),"")</f>
        <v/>
      </c>
      <c r="AE485" s="130" t="b">
        <f>IF(IFERROR(IF(MATCH("Feed Ingredient", AOM[[#This Row],[L1]:[L10]],0)&gt;0, TRUE, FALSE), FALSE)=TRUE,IFERROR(VLOOKUP(M485, ani_diet!E:E, 1, FALSE), "No Match"),FALSE)</f>
        <v>0</v>
      </c>
    </row>
    <row r="486" spans="1:31" ht="14.5" x14ac:dyDescent="0.35">
      <c r="A486" t="s">
        <v>2164</v>
      </c>
      <c r="B486" t="s">
        <v>20314</v>
      </c>
      <c r="C486" t="s">
        <v>20093</v>
      </c>
      <c r="D486" t="s">
        <v>8050</v>
      </c>
      <c r="E486" t="s">
        <v>8122</v>
      </c>
      <c r="F486" t="s">
        <v>8174</v>
      </c>
      <c r="G486" t="s">
        <v>20219</v>
      </c>
      <c r="H486" t="s">
        <v>8727</v>
      </c>
      <c r="I486" t="s">
        <v>2164</v>
      </c>
      <c r="J486" t="s">
        <v>2164</v>
      </c>
      <c r="K486" t="s">
        <v>2164</v>
      </c>
      <c r="M486" t="str" cm="1">
        <f t="array" ref="M486">LOOKUP(2,1/(C486:L486&lt;&gt;""),C486:L486)</f>
        <v>Soil Amendments</v>
      </c>
      <c r="N486" t="s">
        <v>2164</v>
      </c>
      <c r="O486" t="s">
        <v>2164</v>
      </c>
      <c r="P486" t="s">
        <v>2164</v>
      </c>
      <c r="Q486" t="s">
        <v>2164</v>
      </c>
      <c r="R486" t="s">
        <v>2164</v>
      </c>
      <c r="S486" t="s">
        <v>2164</v>
      </c>
      <c r="T486" t="s">
        <v>2164</v>
      </c>
      <c r="U486" t="s">
        <v>2164</v>
      </c>
      <c r="V486" t="s">
        <v>2164</v>
      </c>
      <c r="W486" t="s">
        <v>2164</v>
      </c>
      <c r="X486" t="s">
        <v>2164</v>
      </c>
      <c r="Y486" t="s">
        <v>2164</v>
      </c>
      <c r="Z486" t="s">
        <v>2164</v>
      </c>
      <c r="AA486" t="s">
        <v>2164</v>
      </c>
      <c r="AB486" t="s">
        <v>2164</v>
      </c>
      <c r="AC486" t="s">
        <v>2164</v>
      </c>
      <c r="AD486" t="str">
        <f>IFERROR(IF(COUNTIF(C486:L486,"Feed Ingredient")&gt;0,INDEX(ani_diet!V:V,MATCH(M486,ani_diet!F:F,0)),""),"")</f>
        <v/>
      </c>
      <c r="AE486" s="130" t="b">
        <f>IF(IFERROR(IF(MATCH("Feed Ingredient", AOM[[#This Row],[L1]:[L10]],0)&gt;0, TRUE, FALSE), FALSE)=TRUE,IFERROR(VLOOKUP(M486, ani_diet!E:E, 1, FALSE), "No Match"),FALSE)</f>
        <v>0</v>
      </c>
    </row>
    <row r="487" spans="1:31" ht="14.5" x14ac:dyDescent="0.35">
      <c r="A487" t="s">
        <v>2164</v>
      </c>
      <c r="B487" t="s">
        <v>20315</v>
      </c>
      <c r="C487" t="s">
        <v>20093</v>
      </c>
      <c r="D487" t="s">
        <v>8050</v>
      </c>
      <c r="E487" t="s">
        <v>8122</v>
      </c>
      <c r="F487" t="s">
        <v>8174</v>
      </c>
      <c r="G487" t="s">
        <v>8729</v>
      </c>
      <c r="H487" t="s">
        <v>2164</v>
      </c>
      <c r="I487" t="s">
        <v>2164</v>
      </c>
      <c r="J487" t="s">
        <v>2164</v>
      </c>
      <c r="K487" t="s">
        <v>2164</v>
      </c>
      <c r="M487" t="str" cm="1">
        <f t="array" ref="M487">LOOKUP(2,1/(C487:L487&lt;&gt;""),C487:L487)</f>
        <v>Animal Bedding</v>
      </c>
      <c r="N487" t="s">
        <v>2164</v>
      </c>
      <c r="O487" t="s">
        <v>2164</v>
      </c>
      <c r="P487" t="s">
        <v>2164</v>
      </c>
      <c r="Q487" t="s">
        <v>2164</v>
      </c>
      <c r="R487" t="s">
        <v>2164</v>
      </c>
      <c r="S487" t="s">
        <v>2164</v>
      </c>
      <c r="T487" t="s">
        <v>2164</v>
      </c>
      <c r="U487" t="s">
        <v>2164</v>
      </c>
      <c r="V487" t="s">
        <v>2164</v>
      </c>
      <c r="W487" t="s">
        <v>2164</v>
      </c>
      <c r="X487" t="s">
        <v>2164</v>
      </c>
      <c r="Y487" t="s">
        <v>2164</v>
      </c>
      <c r="Z487" t="s">
        <v>2164</v>
      </c>
      <c r="AA487" t="s">
        <v>2164</v>
      </c>
      <c r="AB487" t="s">
        <v>2164</v>
      </c>
      <c r="AC487" t="s">
        <v>2164</v>
      </c>
      <c r="AD487" t="str">
        <f>IFERROR(IF(COUNTIF(C487:L487,"Feed Ingredient")&gt;0,INDEX(ani_diet!V:V,MATCH(M487,ani_diet!F:F,0)),""),"")</f>
        <v/>
      </c>
      <c r="AE487" s="130" t="b">
        <f>IF(IFERROR(IF(MATCH("Feed Ingredient", AOM[[#This Row],[L1]:[L10]],0)&gt;0, TRUE, FALSE), FALSE)=TRUE,IFERROR(VLOOKUP(M487, ani_diet!E:E, 1, FALSE), "No Match"),FALSE)</f>
        <v>0</v>
      </c>
    </row>
    <row r="488" spans="1:31" ht="14.5" x14ac:dyDescent="0.35">
      <c r="A488" t="s">
        <v>2164</v>
      </c>
      <c r="B488" t="s">
        <v>20316</v>
      </c>
      <c r="C488" t="s">
        <v>20093</v>
      </c>
      <c r="D488" t="s">
        <v>8050</v>
      </c>
      <c r="E488" t="s">
        <v>8122</v>
      </c>
      <c r="F488" t="s">
        <v>8204</v>
      </c>
      <c r="G488" t="s">
        <v>2164</v>
      </c>
      <c r="H488" t="s">
        <v>2164</v>
      </c>
      <c r="I488" t="s">
        <v>2164</v>
      </c>
      <c r="J488" t="s">
        <v>2164</v>
      </c>
      <c r="K488" t="s">
        <v>2164</v>
      </c>
      <c r="M488" t="str" cm="1">
        <f t="array" ref="M488">LOOKUP(2,1/(C488:L488&lt;&gt;""),C488:L488)</f>
        <v>Economic Performance</v>
      </c>
      <c r="N488" t="s">
        <v>2164</v>
      </c>
      <c r="O488" t="s">
        <v>2164</v>
      </c>
      <c r="P488" t="s">
        <v>2164</v>
      </c>
      <c r="Q488" t="s">
        <v>2164</v>
      </c>
      <c r="R488" t="s">
        <v>2164</v>
      </c>
      <c r="S488" t="s">
        <v>2164</v>
      </c>
      <c r="T488" t="s">
        <v>2164</v>
      </c>
      <c r="U488" t="s">
        <v>2164</v>
      </c>
      <c r="V488" t="s">
        <v>2164</v>
      </c>
      <c r="W488" t="s">
        <v>2164</v>
      </c>
      <c r="X488" t="s">
        <v>2164</v>
      </c>
      <c r="Y488" t="s">
        <v>19506</v>
      </c>
      <c r="Z488" t="s">
        <v>2164</v>
      </c>
      <c r="AA488" t="s">
        <v>2164</v>
      </c>
      <c r="AB488" t="s">
        <v>2164</v>
      </c>
      <c r="AC488" t="s">
        <v>2164</v>
      </c>
      <c r="AD488" t="str">
        <f>IFERROR(IF(COUNTIF(C488:L488,"Feed Ingredient")&gt;0,INDEX(ani_diet!V:V,MATCH(M488,ani_diet!F:F,0)),""),"")</f>
        <v/>
      </c>
      <c r="AE488" s="130" t="b">
        <f>IF(IFERROR(IF(MATCH("Feed Ingredient", AOM[[#This Row],[L1]:[L10]],0)&gt;0, TRUE, FALSE), FALSE)=TRUE,IFERROR(VLOOKUP(M488, ani_diet!E:E, 1, FALSE), "No Match"),FALSE)</f>
        <v>0</v>
      </c>
    </row>
    <row r="489" spans="1:31" ht="14.5" x14ac:dyDescent="0.35">
      <c r="A489" t="s">
        <v>2164</v>
      </c>
      <c r="B489" t="s">
        <v>20317</v>
      </c>
      <c r="C489" t="s">
        <v>20093</v>
      </c>
      <c r="D489" t="s">
        <v>8050</v>
      </c>
      <c r="E489" t="s">
        <v>8122</v>
      </c>
      <c r="F489" t="s">
        <v>8204</v>
      </c>
      <c r="G489" t="s">
        <v>8206</v>
      </c>
      <c r="H489" t="s">
        <v>2164</v>
      </c>
      <c r="I489" t="s">
        <v>2164</v>
      </c>
      <c r="J489" t="s">
        <v>2164</v>
      </c>
      <c r="K489" t="s">
        <v>2164</v>
      </c>
      <c r="M489" t="str" cm="1">
        <f t="array" ref="M489">LOOKUP(2,1/(C489:L489&lt;&gt;""),C489:L489)</f>
        <v>Benefit Cost Ratio (GRTC)</v>
      </c>
      <c r="N489" t="s">
        <v>2164</v>
      </c>
      <c r="O489" t="s">
        <v>20318</v>
      </c>
      <c r="P489" t="s">
        <v>2164</v>
      </c>
      <c r="Q489" t="s">
        <v>2164</v>
      </c>
      <c r="R489" t="s">
        <v>2164</v>
      </c>
      <c r="S489" t="s">
        <v>2164</v>
      </c>
      <c r="T489" t="s">
        <v>2164</v>
      </c>
      <c r="U489" t="s">
        <v>2164</v>
      </c>
      <c r="V489" t="s">
        <v>2164</v>
      </c>
      <c r="W489" t="s">
        <v>2164</v>
      </c>
      <c r="X489" t="s">
        <v>2164</v>
      </c>
      <c r="Y489" t="s">
        <v>20319</v>
      </c>
      <c r="Z489" t="s">
        <v>2164</v>
      </c>
      <c r="AA489" t="s">
        <v>2164</v>
      </c>
      <c r="AB489" t="s">
        <v>2164</v>
      </c>
      <c r="AC489" t="s">
        <v>2164</v>
      </c>
      <c r="AD489" t="str">
        <f>IFERROR(IF(COUNTIF(C489:L489,"Feed Ingredient")&gt;0,INDEX(ani_diet!V:V,MATCH(M489,ani_diet!F:F,0)),""),"")</f>
        <v/>
      </c>
      <c r="AE489" s="130" t="b">
        <f>IF(IFERROR(IF(MATCH("Feed Ingredient", AOM[[#This Row],[L1]:[L10]],0)&gt;0, TRUE, FALSE), FALSE)=TRUE,IFERROR(VLOOKUP(M489, ani_diet!E:E, 1, FALSE), "No Match"),FALSE)</f>
        <v>0</v>
      </c>
    </row>
    <row r="490" spans="1:31" ht="14.5" x14ac:dyDescent="0.35">
      <c r="A490" t="s">
        <v>2164</v>
      </c>
      <c r="B490" t="s">
        <v>20320</v>
      </c>
      <c r="C490" t="s">
        <v>20093</v>
      </c>
      <c r="D490" t="s">
        <v>8050</v>
      </c>
      <c r="E490" t="s">
        <v>8122</v>
      </c>
      <c r="F490" t="s">
        <v>8204</v>
      </c>
      <c r="G490" t="s">
        <v>8210</v>
      </c>
      <c r="H490" t="s">
        <v>2164</v>
      </c>
      <c r="I490" t="s">
        <v>2164</v>
      </c>
      <c r="J490" t="s">
        <v>2164</v>
      </c>
      <c r="K490" t="s">
        <v>2164</v>
      </c>
      <c r="M490" t="str" cm="1">
        <f t="array" ref="M490">LOOKUP(2,1/(C490:L490&lt;&gt;""),C490:L490)</f>
        <v>Benefit Cost Ratio (GRVC)</v>
      </c>
      <c r="N490" t="s">
        <v>2164</v>
      </c>
      <c r="O490" t="s">
        <v>8213</v>
      </c>
      <c r="P490" t="s">
        <v>2164</v>
      </c>
      <c r="Q490" t="s">
        <v>2164</v>
      </c>
      <c r="R490" t="s">
        <v>2164</v>
      </c>
      <c r="S490" t="s">
        <v>2164</v>
      </c>
      <c r="T490" t="s">
        <v>2164</v>
      </c>
      <c r="U490" t="s">
        <v>2164</v>
      </c>
      <c r="V490" t="s">
        <v>2164</v>
      </c>
      <c r="W490" t="s">
        <v>2164</v>
      </c>
      <c r="X490" t="s">
        <v>2164</v>
      </c>
      <c r="Y490" t="s">
        <v>20321</v>
      </c>
      <c r="Z490" t="s">
        <v>2164</v>
      </c>
      <c r="AA490" t="s">
        <v>2164</v>
      </c>
      <c r="AB490" t="s">
        <v>2164</v>
      </c>
      <c r="AC490" t="s">
        <v>2164</v>
      </c>
      <c r="AD490" t="str">
        <f>IFERROR(IF(COUNTIF(C490:L490,"Feed Ingredient")&gt;0,INDEX(ani_diet!V:V,MATCH(M490,ani_diet!F:F,0)),""),"")</f>
        <v/>
      </c>
      <c r="AE490" s="130" t="b">
        <f>IF(IFERROR(IF(MATCH("Feed Ingredient", AOM[[#This Row],[L1]:[L10]],0)&gt;0, TRUE, FALSE), FALSE)=TRUE,IFERROR(VLOOKUP(M490, ani_diet!E:E, 1, FALSE), "No Match"),FALSE)</f>
        <v>0</v>
      </c>
    </row>
    <row r="491" spans="1:31" ht="14.5" x14ac:dyDescent="0.35">
      <c r="A491" t="s">
        <v>2164</v>
      </c>
      <c r="B491" t="s">
        <v>20322</v>
      </c>
      <c r="C491" t="s">
        <v>20093</v>
      </c>
      <c r="D491" t="s">
        <v>8050</v>
      </c>
      <c r="E491" t="s">
        <v>8122</v>
      </c>
      <c r="F491" t="s">
        <v>8204</v>
      </c>
      <c r="G491" t="s">
        <v>8230</v>
      </c>
      <c r="H491" t="s">
        <v>2164</v>
      </c>
      <c r="I491" t="s">
        <v>2164</v>
      </c>
      <c r="J491" t="s">
        <v>2164</v>
      </c>
      <c r="K491" t="s">
        <v>2164</v>
      </c>
      <c r="M491" t="str" cm="1">
        <f t="array" ref="M491">LOOKUP(2,1/(C491:L491&lt;&gt;""),C491:L491)</f>
        <v>Benefit Cost Ratio (Unspecified)</v>
      </c>
      <c r="N491" t="s">
        <v>2164</v>
      </c>
      <c r="O491" t="s">
        <v>8233</v>
      </c>
      <c r="P491" t="s">
        <v>2164</v>
      </c>
      <c r="Q491" t="s">
        <v>2164</v>
      </c>
      <c r="R491" t="s">
        <v>2164</v>
      </c>
      <c r="S491" t="s">
        <v>2164</v>
      </c>
      <c r="T491" t="s">
        <v>2164</v>
      </c>
      <c r="U491" t="s">
        <v>2164</v>
      </c>
      <c r="V491" t="s">
        <v>2164</v>
      </c>
      <c r="W491" t="s">
        <v>2164</v>
      </c>
      <c r="X491" t="s">
        <v>2164</v>
      </c>
      <c r="Y491" t="s">
        <v>20323</v>
      </c>
      <c r="Z491" t="s">
        <v>2164</v>
      </c>
      <c r="AA491" t="s">
        <v>2164</v>
      </c>
      <c r="AB491" t="s">
        <v>2164</v>
      </c>
      <c r="AC491" t="s">
        <v>2164</v>
      </c>
      <c r="AD491" t="str">
        <f>IFERROR(IF(COUNTIF(C491:L491,"Feed Ingredient")&gt;0,INDEX(ani_diet!V:V,MATCH(M491,ani_diet!F:F,0)),""),"")</f>
        <v/>
      </c>
      <c r="AE491" s="130" t="b">
        <f>IF(IFERROR(IF(MATCH("Feed Ingredient", AOM[[#This Row],[L1]:[L10]],0)&gt;0, TRUE, FALSE), FALSE)=TRUE,IFERROR(VLOOKUP(M491, ani_diet!E:E, 1, FALSE), "No Match"),FALSE)</f>
        <v>0</v>
      </c>
    </row>
    <row r="492" spans="1:31" ht="14.5" x14ac:dyDescent="0.35">
      <c r="A492" t="s">
        <v>2164</v>
      </c>
      <c r="B492" t="s">
        <v>20324</v>
      </c>
      <c r="C492" t="s">
        <v>20093</v>
      </c>
      <c r="D492" t="s">
        <v>8050</v>
      </c>
      <c r="E492" t="s">
        <v>8122</v>
      </c>
      <c r="F492" t="s">
        <v>8204</v>
      </c>
      <c r="G492" t="s">
        <v>8234</v>
      </c>
      <c r="H492" t="s">
        <v>2164</v>
      </c>
      <c r="I492" t="s">
        <v>2164</v>
      </c>
      <c r="J492" t="s">
        <v>2164</v>
      </c>
      <c r="K492" t="s">
        <v>2164</v>
      </c>
      <c r="M492" t="str" cm="1">
        <f t="array" ref="M492">LOOKUP(2,1/(C492:L492&lt;&gt;""),C492:L492)</f>
        <v>Cost Benefit Ratio (TCGR)</v>
      </c>
      <c r="N492" t="s">
        <v>2164</v>
      </c>
      <c r="O492" t="s">
        <v>8237</v>
      </c>
      <c r="P492" t="s">
        <v>2164</v>
      </c>
      <c r="Q492" t="s">
        <v>2164</v>
      </c>
      <c r="R492" t="s">
        <v>2164</v>
      </c>
      <c r="S492" t="s">
        <v>2164</v>
      </c>
      <c r="T492" t="s">
        <v>2164</v>
      </c>
      <c r="U492" t="s">
        <v>2164</v>
      </c>
      <c r="V492" t="s">
        <v>2164</v>
      </c>
      <c r="W492" t="s">
        <v>2164</v>
      </c>
      <c r="X492" t="s">
        <v>2164</v>
      </c>
      <c r="Y492" t="s">
        <v>20325</v>
      </c>
      <c r="Z492" t="s">
        <v>2164</v>
      </c>
      <c r="AA492" t="s">
        <v>2164</v>
      </c>
      <c r="AB492" t="s">
        <v>2164</v>
      </c>
      <c r="AC492" t="s">
        <v>2164</v>
      </c>
      <c r="AD492" t="str">
        <f>IFERROR(IF(COUNTIF(C492:L492,"Feed Ingredient")&gt;0,INDEX(ani_diet!V:V,MATCH(M492,ani_diet!F:F,0)),""),"")</f>
        <v/>
      </c>
      <c r="AE492" s="130" t="b">
        <f>IF(IFERROR(IF(MATCH("Feed Ingredient", AOM[[#This Row],[L1]:[L10]],0)&gt;0, TRUE, FALSE), FALSE)=TRUE,IFERROR(VLOOKUP(M492, ani_diet!E:E, 1, FALSE), "No Match"),FALSE)</f>
        <v>0</v>
      </c>
    </row>
    <row r="493" spans="1:31" ht="14.5" x14ac:dyDescent="0.35">
      <c r="A493" t="s">
        <v>2164</v>
      </c>
      <c r="B493" t="s">
        <v>20326</v>
      </c>
      <c r="C493" t="s">
        <v>20093</v>
      </c>
      <c r="D493" t="s">
        <v>8050</v>
      </c>
      <c r="E493" t="s">
        <v>8122</v>
      </c>
      <c r="F493" t="s">
        <v>8204</v>
      </c>
      <c r="G493" t="s">
        <v>8238</v>
      </c>
      <c r="H493" t="s">
        <v>2164</v>
      </c>
      <c r="I493" t="s">
        <v>2164</v>
      </c>
      <c r="J493" t="s">
        <v>2164</v>
      </c>
      <c r="K493" t="s">
        <v>2164</v>
      </c>
      <c r="M493" t="str" cm="1">
        <f t="array" ref="M493">LOOKUP(2,1/(C493:L493&lt;&gt;""),C493:L493)</f>
        <v>Cost Benefit Ratio (VCGR)</v>
      </c>
      <c r="N493" t="s">
        <v>2164</v>
      </c>
      <c r="O493" t="s">
        <v>20327</v>
      </c>
      <c r="P493" t="s">
        <v>2164</v>
      </c>
      <c r="Q493" t="s">
        <v>2164</v>
      </c>
      <c r="R493" t="s">
        <v>2164</v>
      </c>
      <c r="S493" t="s">
        <v>2164</v>
      </c>
      <c r="T493" t="s">
        <v>2164</v>
      </c>
      <c r="U493" t="s">
        <v>2164</v>
      </c>
      <c r="V493" t="s">
        <v>2164</v>
      </c>
      <c r="W493" t="s">
        <v>2164</v>
      </c>
      <c r="X493" t="s">
        <v>2164</v>
      </c>
      <c r="Y493" t="s">
        <v>20328</v>
      </c>
      <c r="Z493" t="s">
        <v>2164</v>
      </c>
      <c r="AA493" t="s">
        <v>2164</v>
      </c>
      <c r="AB493" t="s">
        <v>2164</v>
      </c>
      <c r="AC493" t="s">
        <v>2164</v>
      </c>
      <c r="AD493" t="str">
        <f>IFERROR(IF(COUNTIF(C493:L493,"Feed Ingredient")&gt;0,INDEX(ani_diet!V:V,MATCH(M493,ani_diet!F:F,0)),""),"")</f>
        <v/>
      </c>
      <c r="AE493" s="130" t="b">
        <f>IF(IFERROR(IF(MATCH("Feed Ingredient", AOM[[#This Row],[L1]:[L10]],0)&gt;0, TRUE, FALSE), FALSE)=TRUE,IFERROR(VLOOKUP(M493, ani_diet!E:E, 1, FALSE), "No Match"),FALSE)</f>
        <v>0</v>
      </c>
    </row>
    <row r="494" spans="1:31" ht="14.5" x14ac:dyDescent="0.35">
      <c r="A494" t="s">
        <v>2164</v>
      </c>
      <c r="B494" t="s">
        <v>20329</v>
      </c>
      <c r="C494" t="s">
        <v>20093</v>
      </c>
      <c r="D494" t="s">
        <v>8050</v>
      </c>
      <c r="E494" t="s">
        <v>8122</v>
      </c>
      <c r="F494" t="s">
        <v>8204</v>
      </c>
      <c r="G494" t="s">
        <v>8246</v>
      </c>
      <c r="H494" t="s">
        <v>2164</v>
      </c>
      <c r="I494" t="s">
        <v>2164</v>
      </c>
      <c r="J494" t="s">
        <v>2164</v>
      </c>
      <c r="K494" t="s">
        <v>2164</v>
      </c>
      <c r="M494" t="str" cm="1">
        <f t="array" ref="M494">LOOKUP(2,1/(C494:L494&lt;&gt;""),C494:L494)</f>
        <v>Net Present Value</v>
      </c>
      <c r="N494" t="s">
        <v>2164</v>
      </c>
      <c r="O494" t="s">
        <v>20330</v>
      </c>
      <c r="P494" t="s">
        <v>8249</v>
      </c>
      <c r="Q494" t="s">
        <v>2164</v>
      </c>
      <c r="R494" t="s">
        <v>2164</v>
      </c>
      <c r="S494" t="s">
        <v>2164</v>
      </c>
      <c r="T494" t="s">
        <v>2164</v>
      </c>
      <c r="U494" t="s">
        <v>2164</v>
      </c>
      <c r="V494" t="s">
        <v>2164</v>
      </c>
      <c r="W494" t="s">
        <v>2164</v>
      </c>
      <c r="X494" t="s">
        <v>2164</v>
      </c>
      <c r="Y494" t="s">
        <v>20331</v>
      </c>
      <c r="Z494" t="s">
        <v>2164</v>
      </c>
      <c r="AA494" t="s">
        <v>2164</v>
      </c>
      <c r="AB494" t="s">
        <v>2164</v>
      </c>
      <c r="AC494" t="s">
        <v>2164</v>
      </c>
      <c r="AD494" t="str">
        <f>IFERROR(IF(COUNTIF(C494:L494,"Feed Ingredient")&gt;0,INDEX(ani_diet!V:V,MATCH(M494,ani_diet!F:F,0)),""),"")</f>
        <v/>
      </c>
      <c r="AE494" s="130" t="b">
        <f>IF(IFERROR(IF(MATCH("Feed Ingredient", AOM[[#This Row],[L1]:[L10]],0)&gt;0, TRUE, FALSE), FALSE)=TRUE,IFERROR(VLOOKUP(M494, ani_diet!E:E, 1, FALSE), "No Match"),FALSE)</f>
        <v>0</v>
      </c>
    </row>
    <row r="495" spans="1:31" ht="14.5" x14ac:dyDescent="0.35">
      <c r="A495" t="s">
        <v>2164</v>
      </c>
      <c r="B495" t="s">
        <v>20332</v>
      </c>
      <c r="C495" t="s">
        <v>20093</v>
      </c>
      <c r="D495" t="s">
        <v>8050</v>
      </c>
      <c r="E495" t="s">
        <v>8122</v>
      </c>
      <c r="F495" t="s">
        <v>8204</v>
      </c>
      <c r="G495" t="s">
        <v>8250</v>
      </c>
      <c r="H495" t="s">
        <v>2164</v>
      </c>
      <c r="I495" t="s">
        <v>2164</v>
      </c>
      <c r="J495" t="s">
        <v>2164</v>
      </c>
      <c r="K495" t="s">
        <v>2164</v>
      </c>
      <c r="M495" t="str" cm="1">
        <f t="array" ref="M495">LOOKUP(2,1/(C495:L495&lt;&gt;""),C495:L495)</f>
        <v>Payback Period</v>
      </c>
      <c r="N495" t="s">
        <v>2164</v>
      </c>
      <c r="O495" t="s">
        <v>8252</v>
      </c>
      <c r="P495" t="s">
        <v>2164</v>
      </c>
      <c r="Q495" t="s">
        <v>2164</v>
      </c>
      <c r="R495" t="s">
        <v>2164</v>
      </c>
      <c r="S495" t="s">
        <v>2164</v>
      </c>
      <c r="T495" t="s">
        <v>2164</v>
      </c>
      <c r="U495" t="s">
        <v>2164</v>
      </c>
      <c r="V495" t="s">
        <v>2164</v>
      </c>
      <c r="W495" t="s">
        <v>2164</v>
      </c>
      <c r="X495" t="s">
        <v>2164</v>
      </c>
      <c r="Y495" t="s">
        <v>20333</v>
      </c>
      <c r="Z495" t="s">
        <v>2164</v>
      </c>
      <c r="AA495" t="s">
        <v>2164</v>
      </c>
      <c r="AB495" t="s">
        <v>2164</v>
      </c>
      <c r="AC495" t="s">
        <v>2164</v>
      </c>
      <c r="AD495" t="str">
        <f>IFERROR(IF(COUNTIF(C495:L495,"Feed Ingredient")&gt;0,INDEX(ani_diet!V:V,MATCH(M495,ani_diet!F:F,0)),""),"")</f>
        <v/>
      </c>
      <c r="AE495" s="130" t="b">
        <f>IF(IFERROR(IF(MATCH("Feed Ingredient", AOM[[#This Row],[L1]:[L10]],0)&gt;0, TRUE, FALSE), FALSE)=TRUE,IFERROR(VLOOKUP(M495, ani_diet!E:E, 1, FALSE), "No Match"),FALSE)</f>
        <v>0</v>
      </c>
    </row>
    <row r="496" spans="1:31" ht="14.5" x14ac:dyDescent="0.35">
      <c r="A496" t="s">
        <v>2164</v>
      </c>
      <c r="B496" t="s">
        <v>20334</v>
      </c>
      <c r="C496" t="s">
        <v>20093</v>
      </c>
      <c r="D496" t="s">
        <v>8050</v>
      </c>
      <c r="E496" t="s">
        <v>8122</v>
      </c>
      <c r="F496" t="s">
        <v>8204</v>
      </c>
      <c r="G496" t="s">
        <v>8254</v>
      </c>
      <c r="H496" t="s">
        <v>2164</v>
      </c>
      <c r="I496" t="s">
        <v>2164</v>
      </c>
      <c r="J496" t="s">
        <v>2164</v>
      </c>
      <c r="K496" t="s">
        <v>2164</v>
      </c>
      <c r="M496" t="str" cm="1">
        <f t="array" ref="M496">LOOKUP(2,1/(C496:L496&lt;&gt;""),C496:L496)</f>
        <v>Return on Investment</v>
      </c>
      <c r="N496" t="s">
        <v>2164</v>
      </c>
      <c r="O496" t="s">
        <v>8256</v>
      </c>
      <c r="P496" t="s">
        <v>8257</v>
      </c>
      <c r="Q496" t="s">
        <v>2164</v>
      </c>
      <c r="R496" t="s">
        <v>2164</v>
      </c>
      <c r="S496" t="s">
        <v>2164</v>
      </c>
      <c r="T496" t="s">
        <v>2164</v>
      </c>
      <c r="U496" t="s">
        <v>2164</v>
      </c>
      <c r="V496" t="s">
        <v>2164</v>
      </c>
      <c r="W496" t="s">
        <v>2164</v>
      </c>
      <c r="X496" t="s">
        <v>2164</v>
      </c>
      <c r="Y496" t="s">
        <v>20335</v>
      </c>
      <c r="Z496" t="s">
        <v>2164</v>
      </c>
      <c r="AA496" t="s">
        <v>2164</v>
      </c>
      <c r="AB496" t="s">
        <v>2164</v>
      </c>
      <c r="AC496" t="s">
        <v>2164</v>
      </c>
      <c r="AD496" t="str">
        <f>IFERROR(IF(COUNTIF(C496:L496,"Feed Ingredient")&gt;0,INDEX(ani_diet!V:V,MATCH(M496,ani_diet!F:F,0)),""),"")</f>
        <v/>
      </c>
      <c r="AE496" s="130" t="b">
        <f>IF(IFERROR(IF(MATCH("Feed Ingredient", AOM[[#This Row],[L1]:[L10]],0)&gt;0, TRUE, FALSE), FALSE)=TRUE,IFERROR(VLOOKUP(M496, ani_diet!E:E, 1, FALSE), "No Match"),FALSE)</f>
        <v>0</v>
      </c>
    </row>
    <row r="497" spans="1:31" ht="14.5" x14ac:dyDescent="0.35">
      <c r="A497" t="s">
        <v>2164</v>
      </c>
      <c r="B497" t="s">
        <v>20336</v>
      </c>
      <c r="C497" t="s">
        <v>20093</v>
      </c>
      <c r="D497" t="s">
        <v>8050</v>
      </c>
      <c r="E497" t="s">
        <v>8122</v>
      </c>
      <c r="F497" t="s">
        <v>8204</v>
      </c>
      <c r="G497" t="s">
        <v>8258</v>
      </c>
      <c r="H497" t="s">
        <v>2164</v>
      </c>
      <c r="I497" t="s">
        <v>2164</v>
      </c>
      <c r="J497" t="s">
        <v>2164</v>
      </c>
      <c r="K497" t="s">
        <v>2164</v>
      </c>
      <c r="M497" t="str" cm="1">
        <f t="array" ref="M497">LOOKUP(2,1/(C497:L497&lt;&gt;""),C497:L497)</f>
        <v>Internal Rate of Return</v>
      </c>
      <c r="N497" t="s">
        <v>2164</v>
      </c>
      <c r="O497" t="s">
        <v>8260</v>
      </c>
      <c r="P497" t="s">
        <v>2164</v>
      </c>
      <c r="Q497" t="s">
        <v>2164</v>
      </c>
      <c r="R497" t="s">
        <v>2164</v>
      </c>
      <c r="S497" t="s">
        <v>2164</v>
      </c>
      <c r="T497" t="s">
        <v>2164</v>
      </c>
      <c r="U497" t="s">
        <v>2164</v>
      </c>
      <c r="V497" t="s">
        <v>2164</v>
      </c>
      <c r="W497" t="s">
        <v>2164</v>
      </c>
      <c r="X497" t="s">
        <v>2164</v>
      </c>
      <c r="Y497" t="s">
        <v>20337</v>
      </c>
      <c r="Z497" t="s">
        <v>2164</v>
      </c>
      <c r="AA497" t="s">
        <v>2164</v>
      </c>
      <c r="AB497" t="s">
        <v>2164</v>
      </c>
      <c r="AC497" t="s">
        <v>2164</v>
      </c>
      <c r="AD497" t="str">
        <f>IFERROR(IF(COUNTIF(C497:L497,"Feed Ingredient")&gt;0,INDEX(ani_diet!V:V,MATCH(M497,ani_diet!F:F,0)),""),"")</f>
        <v/>
      </c>
      <c r="AE497" s="130" t="b">
        <f>IF(IFERROR(IF(MATCH("Feed Ingredient", AOM[[#This Row],[L1]:[L10]],0)&gt;0, TRUE, FALSE), FALSE)=TRUE,IFERROR(VLOOKUP(M497, ani_diet!E:E, 1, FALSE), "No Match"),FALSE)</f>
        <v>0</v>
      </c>
    </row>
    <row r="498" spans="1:31" ht="14.5" x14ac:dyDescent="0.35">
      <c r="A498" t="s">
        <v>2164</v>
      </c>
      <c r="B498" t="s">
        <v>20338</v>
      </c>
      <c r="C498" t="s">
        <v>20093</v>
      </c>
      <c r="D498" t="s">
        <v>8050</v>
      </c>
      <c r="E498" t="s">
        <v>8122</v>
      </c>
      <c r="F498" t="s">
        <v>8204</v>
      </c>
      <c r="G498" t="s">
        <v>8261</v>
      </c>
      <c r="H498" t="s">
        <v>2164</v>
      </c>
      <c r="I498" t="s">
        <v>2164</v>
      </c>
      <c r="J498" t="s">
        <v>2164</v>
      </c>
      <c r="K498" t="s">
        <v>2164</v>
      </c>
      <c r="M498" t="str" cm="1">
        <f t="array" ref="M498">LOOKUP(2,1/(C498:L498&lt;&gt;""),C498:L498)</f>
        <v>Marginal Rate of Return</v>
      </c>
      <c r="N498" t="s">
        <v>2164</v>
      </c>
      <c r="O498" t="s">
        <v>8263</v>
      </c>
      <c r="P498" t="s">
        <v>2164</v>
      </c>
      <c r="Q498" t="s">
        <v>2164</v>
      </c>
      <c r="R498" t="s">
        <v>2164</v>
      </c>
      <c r="S498" t="s">
        <v>2164</v>
      </c>
      <c r="T498" t="s">
        <v>2164</v>
      </c>
      <c r="U498" t="s">
        <v>2164</v>
      </c>
      <c r="V498" t="s">
        <v>2164</v>
      </c>
      <c r="W498" t="s">
        <v>2164</v>
      </c>
      <c r="X498" t="s">
        <v>2164</v>
      </c>
      <c r="Y498" t="s">
        <v>20339</v>
      </c>
      <c r="Z498" t="s">
        <v>2164</v>
      </c>
      <c r="AA498" t="s">
        <v>2164</v>
      </c>
      <c r="AB498" t="s">
        <v>2164</v>
      </c>
      <c r="AC498" t="s">
        <v>2164</v>
      </c>
      <c r="AD498" t="str">
        <f>IFERROR(IF(COUNTIF(C498:L498,"Feed Ingredient")&gt;0,INDEX(ani_diet!V:V,MATCH(M498,ani_diet!F:F,0)),""),"")</f>
        <v/>
      </c>
      <c r="AE498" s="130" t="b">
        <f>IF(IFERROR(IF(MATCH("Feed Ingredient", AOM[[#This Row],[L1]:[L10]],0)&gt;0, TRUE, FALSE), FALSE)=TRUE,IFERROR(VLOOKUP(M498, ani_diet!E:E, 1, FALSE), "No Match"),FALSE)</f>
        <v>0</v>
      </c>
    </row>
    <row r="499" spans="1:31" ht="14.5" x14ac:dyDescent="0.35">
      <c r="A499" t="s">
        <v>2164</v>
      </c>
      <c r="B499" t="s">
        <v>20340</v>
      </c>
      <c r="C499" t="s">
        <v>20093</v>
      </c>
      <c r="D499" t="s">
        <v>20341</v>
      </c>
      <c r="E499" t="s">
        <v>2164</v>
      </c>
      <c r="F499" t="s">
        <v>2164</v>
      </c>
      <c r="G499" t="s">
        <v>2164</v>
      </c>
      <c r="H499" t="s">
        <v>2164</v>
      </c>
      <c r="I499" t="s">
        <v>2164</v>
      </c>
      <c r="J499" t="s">
        <v>2164</v>
      </c>
      <c r="K499" t="s">
        <v>2164</v>
      </c>
      <c r="M499" t="str" cm="1">
        <f t="array" ref="M499">LOOKUP(2,1/(C499:L499&lt;&gt;""),C499:L499)</f>
        <v>Environment</v>
      </c>
      <c r="N499" t="s">
        <v>2164</v>
      </c>
      <c r="O499" t="s">
        <v>2164</v>
      </c>
      <c r="P499" t="s">
        <v>2164</v>
      </c>
      <c r="Q499" t="s">
        <v>2164</v>
      </c>
      <c r="R499" t="s">
        <v>2164</v>
      </c>
      <c r="S499" t="s">
        <v>2164</v>
      </c>
      <c r="T499" t="s">
        <v>2164</v>
      </c>
      <c r="U499" t="s">
        <v>2164</v>
      </c>
      <c r="V499" t="s">
        <v>2164</v>
      </c>
      <c r="W499" t="s">
        <v>2164</v>
      </c>
      <c r="X499" t="s">
        <v>2164</v>
      </c>
      <c r="Y499" t="s">
        <v>20342</v>
      </c>
      <c r="Z499" t="s">
        <v>2164</v>
      </c>
      <c r="AA499" t="s">
        <v>2164</v>
      </c>
      <c r="AB499" t="s">
        <v>2164</v>
      </c>
      <c r="AC499" t="s">
        <v>2164</v>
      </c>
      <c r="AD499" t="str">
        <f>IFERROR(IF(COUNTIF(C499:L499,"Feed Ingredient")&gt;0,INDEX(ani_diet!V:V,MATCH(M499,ani_diet!F:F,0)),""),"")</f>
        <v/>
      </c>
      <c r="AE499" s="130" t="b">
        <f>IF(IFERROR(IF(MATCH("Feed Ingredient", AOM[[#This Row],[L1]:[L10]],0)&gt;0, TRUE, FALSE), FALSE)=TRUE,IFERROR(VLOOKUP(M499, ani_diet!E:E, 1, FALSE), "No Match"),FALSE)</f>
        <v>0</v>
      </c>
    </row>
    <row r="500" spans="1:31" ht="14.5" x14ac:dyDescent="0.35">
      <c r="A500" t="s">
        <v>2164</v>
      </c>
      <c r="B500" t="s">
        <v>20343</v>
      </c>
      <c r="C500" t="s">
        <v>20093</v>
      </c>
      <c r="D500" t="s">
        <v>20341</v>
      </c>
      <c r="E500" t="s">
        <v>20344</v>
      </c>
      <c r="F500" t="s">
        <v>2164</v>
      </c>
      <c r="G500" t="s">
        <v>2164</v>
      </c>
      <c r="H500" t="s">
        <v>2164</v>
      </c>
      <c r="I500" t="s">
        <v>2164</v>
      </c>
      <c r="J500" t="s">
        <v>2164</v>
      </c>
      <c r="K500" t="s">
        <v>2164</v>
      </c>
      <c r="M500" t="str" cm="1">
        <f t="array" ref="M500">LOOKUP(2,1/(C500:L500&lt;&gt;""),C500:L500)</f>
        <v>Biological</v>
      </c>
      <c r="N500" t="s">
        <v>2164</v>
      </c>
      <c r="O500" t="s">
        <v>2164</v>
      </c>
      <c r="P500" t="s">
        <v>2164</v>
      </c>
      <c r="Q500" t="s">
        <v>2164</v>
      </c>
      <c r="R500" t="s">
        <v>2164</v>
      </c>
      <c r="S500" t="s">
        <v>2164</v>
      </c>
      <c r="T500" t="s">
        <v>2164</v>
      </c>
      <c r="U500" t="s">
        <v>2164</v>
      </c>
      <c r="V500" t="s">
        <v>2164</v>
      </c>
      <c r="W500" t="s">
        <v>2164</v>
      </c>
      <c r="X500" t="s">
        <v>2164</v>
      </c>
      <c r="Y500" t="s">
        <v>20342</v>
      </c>
      <c r="Z500" t="s">
        <v>2164</v>
      </c>
      <c r="AA500" t="s">
        <v>2164</v>
      </c>
      <c r="AB500" t="s">
        <v>2164</v>
      </c>
      <c r="AC500" t="s">
        <v>2164</v>
      </c>
      <c r="AD500" t="str">
        <f>IFERROR(IF(COUNTIF(C500:L500,"Feed Ingredient")&gt;0,INDEX(ani_diet!V:V,MATCH(M500,ani_diet!F:F,0)),""),"")</f>
        <v/>
      </c>
      <c r="AE500" s="130" t="b">
        <f>IF(IFERROR(IF(MATCH("Feed Ingredient", AOM[[#This Row],[L1]:[L10]],0)&gt;0, TRUE, FALSE), FALSE)=TRUE,IFERROR(VLOOKUP(M500, ani_diet!E:E, 1, FALSE), "No Match"),FALSE)</f>
        <v>0</v>
      </c>
    </row>
    <row r="501" spans="1:31" ht="14.5" x14ac:dyDescent="0.35">
      <c r="A501" t="s">
        <v>2164</v>
      </c>
      <c r="B501" t="s">
        <v>20345</v>
      </c>
      <c r="C501" t="s">
        <v>20093</v>
      </c>
      <c r="D501" t="s">
        <v>20341</v>
      </c>
      <c r="E501" t="s">
        <v>20344</v>
      </c>
      <c r="F501" t="s">
        <v>8267</v>
      </c>
      <c r="G501" t="s">
        <v>8267</v>
      </c>
      <c r="H501" t="s">
        <v>2164</v>
      </c>
      <c r="I501" t="s">
        <v>2164</v>
      </c>
      <c r="J501" t="s">
        <v>2164</v>
      </c>
      <c r="K501" t="s">
        <v>2164</v>
      </c>
      <c r="M501" t="str" cm="1">
        <f t="array" ref="M501">LOOKUP(2,1/(C501:L501&lt;&gt;""),C501:L501)</f>
        <v>Biodiversity</v>
      </c>
      <c r="N501" t="s">
        <v>2164</v>
      </c>
      <c r="O501" t="s">
        <v>8269</v>
      </c>
      <c r="P501" t="s">
        <v>2164</v>
      </c>
      <c r="Q501" t="s">
        <v>2164</v>
      </c>
      <c r="R501" t="s">
        <v>2164</v>
      </c>
      <c r="S501" t="s">
        <v>2164</v>
      </c>
      <c r="T501" t="s">
        <v>2164</v>
      </c>
      <c r="U501" t="s">
        <v>2164</v>
      </c>
      <c r="V501" t="s">
        <v>2164</v>
      </c>
      <c r="W501" t="s">
        <v>2164</v>
      </c>
      <c r="X501" t="s">
        <v>2164</v>
      </c>
      <c r="Y501" t="s">
        <v>20346</v>
      </c>
      <c r="Z501" t="s">
        <v>2164</v>
      </c>
      <c r="AA501" t="s">
        <v>2164</v>
      </c>
      <c r="AB501" t="s">
        <v>2164</v>
      </c>
      <c r="AC501" t="s">
        <v>2164</v>
      </c>
      <c r="AD501" t="str">
        <f>IFERROR(IF(COUNTIF(C501:L501,"Feed Ingredient")&gt;0,INDEX(ani_diet!V:V,MATCH(M501,ani_diet!F:F,0)),""),"")</f>
        <v/>
      </c>
      <c r="AE501" s="130" t="b">
        <f>IF(IFERROR(IF(MATCH("Feed Ingredient", AOM[[#This Row],[L1]:[L10]],0)&gt;0, TRUE, FALSE), FALSE)=TRUE,IFERROR(VLOOKUP(M501, ani_diet!E:E, 1, FALSE), "No Match"),FALSE)</f>
        <v>0</v>
      </c>
    </row>
    <row r="502" spans="1:31" ht="14.5" x14ac:dyDescent="0.35">
      <c r="A502" t="s">
        <v>2164</v>
      </c>
      <c r="B502" t="s">
        <v>20347</v>
      </c>
      <c r="C502" t="s">
        <v>20093</v>
      </c>
      <c r="D502" t="s">
        <v>20341</v>
      </c>
      <c r="E502" t="s">
        <v>20344</v>
      </c>
      <c r="F502" t="s">
        <v>8267</v>
      </c>
      <c r="G502" t="s">
        <v>8270</v>
      </c>
      <c r="H502" t="s">
        <v>2164</v>
      </c>
      <c r="I502" t="s">
        <v>2164</v>
      </c>
      <c r="J502" t="s">
        <v>2164</v>
      </c>
      <c r="K502" t="s">
        <v>2164</v>
      </c>
      <c r="M502" t="str" cm="1">
        <f t="array" ref="M502">LOOKUP(2,1/(C502:L502&lt;&gt;""),C502:L502)</f>
        <v>Beneficial Organisms</v>
      </c>
      <c r="N502" t="s">
        <v>2164</v>
      </c>
      <c r="O502" t="s">
        <v>8273</v>
      </c>
      <c r="P502" t="s">
        <v>2164</v>
      </c>
      <c r="Q502" t="s">
        <v>2164</v>
      </c>
      <c r="R502" t="s">
        <v>2164</v>
      </c>
      <c r="S502" t="s">
        <v>2164</v>
      </c>
      <c r="T502" t="s">
        <v>2164</v>
      </c>
      <c r="U502" t="s">
        <v>2164</v>
      </c>
      <c r="V502" t="s">
        <v>2164</v>
      </c>
      <c r="W502" t="s">
        <v>2164</v>
      </c>
      <c r="X502" t="s">
        <v>2164</v>
      </c>
      <c r="Y502" t="s">
        <v>20348</v>
      </c>
      <c r="Z502" t="s">
        <v>2164</v>
      </c>
      <c r="AA502" t="s">
        <v>2164</v>
      </c>
      <c r="AB502" t="s">
        <v>2164</v>
      </c>
      <c r="AC502" t="s">
        <v>2164</v>
      </c>
      <c r="AD502" t="str">
        <f>IFERROR(IF(COUNTIF(C502:L502,"Feed Ingredient")&gt;0,INDEX(ani_diet!V:V,MATCH(M502,ani_diet!F:F,0)),""),"")</f>
        <v/>
      </c>
      <c r="AE502" s="130" t="b">
        <f>IF(IFERROR(IF(MATCH("Feed Ingredient", AOM[[#This Row],[L1]:[L10]],0)&gt;0, TRUE, FALSE), FALSE)=TRUE,IFERROR(VLOOKUP(M502, ani_diet!E:E, 1, FALSE), "No Match"),FALSE)</f>
        <v>0</v>
      </c>
    </row>
    <row r="503" spans="1:31" ht="14.5" x14ac:dyDescent="0.35">
      <c r="A503" t="s">
        <v>2164</v>
      </c>
      <c r="B503" t="s">
        <v>20349</v>
      </c>
      <c r="C503" t="s">
        <v>20093</v>
      </c>
      <c r="D503" t="s">
        <v>20341</v>
      </c>
      <c r="E503" t="s">
        <v>8265</v>
      </c>
      <c r="F503" t="s">
        <v>2164</v>
      </c>
      <c r="G503" t="s">
        <v>2164</v>
      </c>
      <c r="H503" t="s">
        <v>2164</v>
      </c>
      <c r="I503" t="s">
        <v>2164</v>
      </c>
      <c r="J503" t="s">
        <v>2164</v>
      </c>
      <c r="K503" t="s">
        <v>2164</v>
      </c>
      <c r="M503" t="str" cm="1">
        <f t="array" ref="M503">LOOKUP(2,1/(C503:L503&lt;&gt;""),C503:L503)</f>
        <v>Physical</v>
      </c>
      <c r="N503" t="s">
        <v>2164</v>
      </c>
      <c r="O503" t="s">
        <v>2164</v>
      </c>
      <c r="P503" t="s">
        <v>2164</v>
      </c>
      <c r="Q503" t="s">
        <v>2164</v>
      </c>
      <c r="R503" t="s">
        <v>2164</v>
      </c>
      <c r="S503" t="s">
        <v>2164</v>
      </c>
      <c r="T503" t="s">
        <v>2164</v>
      </c>
      <c r="U503" t="s">
        <v>2164</v>
      </c>
      <c r="V503" t="s">
        <v>2164</v>
      </c>
      <c r="W503" t="s">
        <v>2164</v>
      </c>
      <c r="X503" t="s">
        <v>2164</v>
      </c>
      <c r="Y503" t="s">
        <v>19506</v>
      </c>
      <c r="Z503" t="s">
        <v>2164</v>
      </c>
      <c r="AA503" t="s">
        <v>2164</v>
      </c>
      <c r="AB503" t="s">
        <v>2164</v>
      </c>
      <c r="AC503" t="s">
        <v>2164</v>
      </c>
      <c r="AD503" t="str">
        <f>IFERROR(IF(COUNTIF(C503:L503,"Feed Ingredient")&gt;0,INDEX(ani_diet!V:V,MATCH(M503,ani_diet!F:F,0)),""),"")</f>
        <v/>
      </c>
      <c r="AE503" s="130" t="b">
        <f>IF(IFERROR(IF(MATCH("Feed Ingredient", AOM[[#This Row],[L1]:[L10]],0)&gt;0, TRUE, FALSE), FALSE)=TRUE,IFERROR(VLOOKUP(M503, ani_diet!E:E, 1, FALSE), "No Match"),FALSE)</f>
        <v>0</v>
      </c>
    </row>
    <row r="504" spans="1:31" ht="14.5" x14ac:dyDescent="0.35">
      <c r="A504" t="s">
        <v>2164</v>
      </c>
      <c r="B504" t="s">
        <v>20350</v>
      </c>
      <c r="C504" t="s">
        <v>20093</v>
      </c>
      <c r="D504" t="s">
        <v>20341</v>
      </c>
      <c r="E504" t="s">
        <v>8265</v>
      </c>
      <c r="F504" t="s">
        <v>8294</v>
      </c>
      <c r="G504" t="s">
        <v>2164</v>
      </c>
      <c r="H504" t="s">
        <v>2164</v>
      </c>
      <c r="I504" t="s">
        <v>2164</v>
      </c>
      <c r="J504" t="s">
        <v>2164</v>
      </c>
      <c r="K504" t="s">
        <v>2164</v>
      </c>
      <c r="M504" t="str" cm="1">
        <f t="array" ref="M504">LOOKUP(2,1/(C504:L504&lt;&gt;""),C504:L504)</f>
        <v>Soil Quality</v>
      </c>
      <c r="N504" t="s">
        <v>2164</v>
      </c>
      <c r="O504" t="s">
        <v>2164</v>
      </c>
      <c r="P504" t="s">
        <v>2164</v>
      </c>
      <c r="Q504" t="s">
        <v>2164</v>
      </c>
      <c r="R504" t="s">
        <v>2164</v>
      </c>
      <c r="S504" t="s">
        <v>2164</v>
      </c>
      <c r="T504" t="s">
        <v>2164</v>
      </c>
      <c r="U504" t="s">
        <v>2164</v>
      </c>
      <c r="V504" t="s">
        <v>2164</v>
      </c>
      <c r="W504" t="s">
        <v>2164</v>
      </c>
      <c r="X504" t="s">
        <v>2164</v>
      </c>
      <c r="Y504" t="s">
        <v>19506</v>
      </c>
      <c r="Z504" t="s">
        <v>2164</v>
      </c>
      <c r="AA504" t="s">
        <v>2164</v>
      </c>
      <c r="AB504" t="s">
        <v>2164</v>
      </c>
      <c r="AC504" t="s">
        <v>2164</v>
      </c>
      <c r="AD504" t="str">
        <f>IFERROR(IF(COUNTIF(C504:L504,"Feed Ingredient")&gt;0,INDEX(ani_diet!V:V,MATCH(M504,ani_diet!F:F,0)),""),"")</f>
        <v/>
      </c>
      <c r="AE504" s="130" t="b">
        <f>IF(IFERROR(IF(MATCH("Feed Ingredient", AOM[[#This Row],[L1]:[L10]],0)&gt;0, TRUE, FALSE), FALSE)=TRUE,IFERROR(VLOOKUP(M504, ani_diet!E:E, 1, FALSE), "No Match"),FALSE)</f>
        <v>0</v>
      </c>
    </row>
    <row r="505" spans="1:31" ht="14.5" x14ac:dyDescent="0.35">
      <c r="A505" t="s">
        <v>2164</v>
      </c>
      <c r="B505" t="s">
        <v>20351</v>
      </c>
      <c r="C505" t="s">
        <v>20093</v>
      </c>
      <c r="D505" t="s">
        <v>20341</v>
      </c>
      <c r="E505" t="s">
        <v>8265</v>
      </c>
      <c r="F505" t="s">
        <v>8294</v>
      </c>
      <c r="G505" t="s">
        <v>8296</v>
      </c>
      <c r="H505" t="s">
        <v>2164</v>
      </c>
      <c r="I505" t="s">
        <v>2164</v>
      </c>
      <c r="J505" t="s">
        <v>2164</v>
      </c>
      <c r="K505" t="s">
        <v>2164</v>
      </c>
      <c r="M505" t="str" cm="1">
        <f t="array" ref="M505">LOOKUP(2,1/(C505:L505&lt;&gt;""),C505:L505)</f>
        <v>Erosion</v>
      </c>
      <c r="N505" t="s">
        <v>2164</v>
      </c>
      <c r="O505" t="s">
        <v>8298</v>
      </c>
      <c r="P505" t="s">
        <v>2164</v>
      </c>
      <c r="Q505" t="s">
        <v>2164</v>
      </c>
      <c r="R505" t="s">
        <v>2164</v>
      </c>
      <c r="S505" t="s">
        <v>2164</v>
      </c>
      <c r="T505" t="s">
        <v>2164</v>
      </c>
      <c r="U505" t="s">
        <v>2164</v>
      </c>
      <c r="V505" t="s">
        <v>2164</v>
      </c>
      <c r="W505" t="s">
        <v>2164</v>
      </c>
      <c r="X505" t="s">
        <v>2164</v>
      </c>
      <c r="Y505" t="s">
        <v>20352</v>
      </c>
      <c r="Z505" t="s">
        <v>2164</v>
      </c>
      <c r="AA505" t="s">
        <v>2164</v>
      </c>
      <c r="AB505" t="s">
        <v>2164</v>
      </c>
      <c r="AC505" t="s">
        <v>2164</v>
      </c>
      <c r="AD505" t="str">
        <f>IFERROR(IF(COUNTIF(C505:L505,"Feed Ingredient")&gt;0,INDEX(ani_diet!V:V,MATCH(M505,ani_diet!F:F,0)),""),"")</f>
        <v/>
      </c>
      <c r="AE505" s="130" t="b">
        <f>IF(IFERROR(IF(MATCH("Feed Ingredient", AOM[[#This Row],[L1]:[L10]],0)&gt;0, TRUE, FALSE), FALSE)=TRUE,IFERROR(VLOOKUP(M505, ani_diet!E:E, 1, FALSE), "No Match"),FALSE)</f>
        <v>0</v>
      </c>
    </row>
    <row r="506" spans="1:31" ht="14.5" x14ac:dyDescent="0.35">
      <c r="A506" t="s">
        <v>2164</v>
      </c>
      <c r="B506" t="s">
        <v>20353</v>
      </c>
      <c r="C506" t="s">
        <v>20093</v>
      </c>
      <c r="D506" t="s">
        <v>20341</v>
      </c>
      <c r="E506" t="s">
        <v>8265</v>
      </c>
      <c r="F506" t="s">
        <v>8294</v>
      </c>
      <c r="G506" t="s">
        <v>8300</v>
      </c>
      <c r="H506" t="s">
        <v>2164</v>
      </c>
      <c r="I506" t="s">
        <v>2164</v>
      </c>
      <c r="J506" t="s">
        <v>2164</v>
      </c>
      <c r="K506" t="s">
        <v>2164</v>
      </c>
      <c r="M506" t="str" cm="1">
        <f t="array" ref="M506">LOOKUP(2,1/(C506:L506&lt;&gt;""),C506:L506)</f>
        <v>Runoff</v>
      </c>
      <c r="N506" t="s">
        <v>2164</v>
      </c>
      <c r="O506" t="s">
        <v>8302</v>
      </c>
      <c r="P506" t="s">
        <v>2164</v>
      </c>
      <c r="Q506" t="s">
        <v>2164</v>
      </c>
      <c r="R506" t="s">
        <v>2164</v>
      </c>
      <c r="S506" t="s">
        <v>2164</v>
      </c>
      <c r="T506" t="s">
        <v>2164</v>
      </c>
      <c r="U506" t="s">
        <v>2164</v>
      </c>
      <c r="V506" t="s">
        <v>2164</v>
      </c>
      <c r="W506" t="s">
        <v>2164</v>
      </c>
      <c r="X506" t="s">
        <v>2164</v>
      </c>
      <c r="Y506" t="s">
        <v>20354</v>
      </c>
      <c r="Z506" t="s">
        <v>2164</v>
      </c>
      <c r="AA506" t="s">
        <v>2164</v>
      </c>
      <c r="AB506" t="s">
        <v>2164</v>
      </c>
      <c r="AC506" t="s">
        <v>2164</v>
      </c>
      <c r="AD506" t="str">
        <f>IFERROR(IF(COUNTIF(C506:L506,"Feed Ingredient")&gt;0,INDEX(ani_diet!V:V,MATCH(M506,ani_diet!F:F,0)),""),"")</f>
        <v/>
      </c>
      <c r="AE506" s="130" t="b">
        <f>IF(IFERROR(IF(MATCH("Feed Ingredient", AOM[[#This Row],[L1]:[L10]],0)&gt;0, TRUE, FALSE), FALSE)=TRUE,IFERROR(VLOOKUP(M506, ani_diet!E:E, 1, FALSE), "No Match"),FALSE)</f>
        <v>0</v>
      </c>
    </row>
    <row r="507" spans="1:31" ht="14.5" x14ac:dyDescent="0.35">
      <c r="A507" t="s">
        <v>2164</v>
      </c>
      <c r="B507" t="s">
        <v>20355</v>
      </c>
      <c r="C507" t="s">
        <v>20093</v>
      </c>
      <c r="D507" t="s">
        <v>20341</v>
      </c>
      <c r="E507" t="s">
        <v>8265</v>
      </c>
      <c r="F507" t="s">
        <v>8294</v>
      </c>
      <c r="G507" t="s">
        <v>8304</v>
      </c>
      <c r="H507" t="s">
        <v>2164</v>
      </c>
      <c r="I507" t="s">
        <v>2164</v>
      </c>
      <c r="J507" t="s">
        <v>2164</v>
      </c>
      <c r="K507" t="s">
        <v>2164</v>
      </c>
      <c r="M507" t="str" cm="1">
        <f t="array" ref="M507">LOOKUP(2,1/(C507:L507&lt;&gt;""),C507:L507)</f>
        <v>Soil Organic Matter</v>
      </c>
      <c r="N507" t="s">
        <v>2164</v>
      </c>
      <c r="O507" t="s">
        <v>8305</v>
      </c>
      <c r="P507" t="s">
        <v>2164</v>
      </c>
      <c r="Q507" t="s">
        <v>2164</v>
      </c>
      <c r="R507" t="s">
        <v>2164</v>
      </c>
      <c r="S507" t="s">
        <v>2164</v>
      </c>
      <c r="T507" t="s">
        <v>2164</v>
      </c>
      <c r="U507" t="s">
        <v>2164</v>
      </c>
      <c r="V507" t="s">
        <v>2164</v>
      </c>
      <c r="W507" t="s">
        <v>2164</v>
      </c>
      <c r="X507" t="s">
        <v>2164</v>
      </c>
      <c r="Y507" t="s">
        <v>20356</v>
      </c>
      <c r="Z507" t="s">
        <v>2164</v>
      </c>
      <c r="AA507" t="s">
        <v>2164</v>
      </c>
      <c r="AB507" t="s">
        <v>2164</v>
      </c>
      <c r="AC507" t="s">
        <v>2164</v>
      </c>
      <c r="AD507" t="str">
        <f>IFERROR(IF(COUNTIF(C507:L507,"Feed Ingredient")&gt;0,INDEX(ani_diet!V:V,MATCH(M507,ani_diet!F:F,0)),""),"")</f>
        <v/>
      </c>
      <c r="AE507" s="130" t="b">
        <f>IF(IFERROR(IF(MATCH("Feed Ingredient", AOM[[#This Row],[L1]:[L10]],0)&gt;0, TRUE, FALSE), FALSE)=TRUE,IFERROR(VLOOKUP(M507, ani_diet!E:E, 1, FALSE), "No Match"),FALSE)</f>
        <v>0</v>
      </c>
    </row>
    <row r="508" spans="1:31" ht="14.5" x14ac:dyDescent="0.35">
      <c r="A508" t="s">
        <v>2164</v>
      </c>
      <c r="B508" t="s">
        <v>20357</v>
      </c>
      <c r="C508" t="s">
        <v>20093</v>
      </c>
      <c r="D508" t="s">
        <v>20341</v>
      </c>
      <c r="E508" t="s">
        <v>8265</v>
      </c>
      <c r="F508" t="s">
        <v>8294</v>
      </c>
      <c r="G508" t="s">
        <v>8307</v>
      </c>
      <c r="H508" t="s">
        <v>2164</v>
      </c>
      <c r="I508" t="s">
        <v>2164</v>
      </c>
      <c r="J508" t="s">
        <v>2164</v>
      </c>
      <c r="K508" t="s">
        <v>2164</v>
      </c>
      <c r="M508" t="str" cm="1">
        <f t="array" ref="M508">LOOKUP(2,1/(C508:L508&lt;&gt;""),C508:L508)</f>
        <v>Soil Organic Carbon</v>
      </c>
      <c r="N508" t="s">
        <v>2164</v>
      </c>
      <c r="O508" t="s">
        <v>8309</v>
      </c>
      <c r="P508" t="s">
        <v>2164</v>
      </c>
      <c r="Q508" t="s">
        <v>2164</v>
      </c>
      <c r="R508" t="s">
        <v>2164</v>
      </c>
      <c r="S508" t="s">
        <v>2164</v>
      </c>
      <c r="T508" t="s">
        <v>2164</v>
      </c>
      <c r="U508" t="s">
        <v>2164</v>
      </c>
      <c r="V508" t="s">
        <v>2164</v>
      </c>
      <c r="W508" t="s">
        <v>2164</v>
      </c>
      <c r="X508" t="s">
        <v>2164</v>
      </c>
      <c r="Y508" t="s">
        <v>20358</v>
      </c>
      <c r="Z508" t="s">
        <v>2164</v>
      </c>
      <c r="AA508" t="s">
        <v>2164</v>
      </c>
      <c r="AB508" t="s">
        <v>2164</v>
      </c>
      <c r="AC508" t="s">
        <v>2164</v>
      </c>
      <c r="AD508" t="str">
        <f>IFERROR(IF(COUNTIF(C508:L508,"Feed Ingredient")&gt;0,INDEX(ani_diet!V:V,MATCH(M508,ani_diet!F:F,0)),""),"")</f>
        <v/>
      </c>
      <c r="AE508" s="130" t="b">
        <f>IF(IFERROR(IF(MATCH("Feed Ingredient", AOM[[#This Row],[L1]:[L10]],0)&gt;0, TRUE, FALSE), FALSE)=TRUE,IFERROR(VLOOKUP(M508, ani_diet!E:E, 1, FALSE), "No Match"),FALSE)</f>
        <v>0</v>
      </c>
    </row>
    <row r="509" spans="1:31" ht="14.5" x14ac:dyDescent="0.35">
      <c r="A509" t="s">
        <v>2164</v>
      </c>
      <c r="B509" t="s">
        <v>20359</v>
      </c>
      <c r="C509" t="s">
        <v>20093</v>
      </c>
      <c r="D509" t="s">
        <v>20341</v>
      </c>
      <c r="E509" t="s">
        <v>8265</v>
      </c>
      <c r="F509" t="s">
        <v>8294</v>
      </c>
      <c r="G509" t="s">
        <v>8311</v>
      </c>
      <c r="H509" t="s">
        <v>2164</v>
      </c>
      <c r="I509" t="s">
        <v>2164</v>
      </c>
      <c r="J509" t="s">
        <v>2164</v>
      </c>
      <c r="K509" t="s">
        <v>2164</v>
      </c>
      <c r="M509" t="str" cm="1">
        <f t="array" ref="M509">LOOKUP(2,1/(C509:L509&lt;&gt;""),C509:L509)</f>
        <v>Soil Organic Carbon (Change)</v>
      </c>
      <c r="N509" t="s">
        <v>2164</v>
      </c>
      <c r="O509" t="s">
        <v>20360</v>
      </c>
      <c r="P509" t="s">
        <v>20361</v>
      </c>
      <c r="Q509" t="s">
        <v>2164</v>
      </c>
      <c r="R509" t="s">
        <v>2164</v>
      </c>
      <c r="S509" t="s">
        <v>2164</v>
      </c>
      <c r="T509" t="s">
        <v>2164</v>
      </c>
      <c r="U509" t="s">
        <v>2164</v>
      </c>
      <c r="V509" t="s">
        <v>2164</v>
      </c>
      <c r="W509" t="s">
        <v>2164</v>
      </c>
      <c r="X509" t="s">
        <v>2164</v>
      </c>
      <c r="Y509" t="s">
        <v>20362</v>
      </c>
      <c r="Z509" t="s">
        <v>2164</v>
      </c>
      <c r="AA509" t="s">
        <v>2164</v>
      </c>
      <c r="AB509" t="s">
        <v>2164</v>
      </c>
      <c r="AC509" t="s">
        <v>2164</v>
      </c>
      <c r="AD509" t="str">
        <f>IFERROR(IF(COUNTIF(C509:L509,"Feed Ingredient")&gt;0,INDEX(ani_diet!V:V,MATCH(M509,ani_diet!F:F,0)),""),"")</f>
        <v/>
      </c>
      <c r="AE509" s="130" t="b">
        <f>IF(IFERROR(IF(MATCH("Feed Ingredient", AOM[[#This Row],[L1]:[L10]],0)&gt;0, TRUE, FALSE), FALSE)=TRUE,IFERROR(VLOOKUP(M509, ani_diet!E:E, 1, FALSE), "No Match"),FALSE)</f>
        <v>0</v>
      </c>
    </row>
    <row r="510" spans="1:31" ht="14.5" x14ac:dyDescent="0.35">
      <c r="A510" t="s">
        <v>2164</v>
      </c>
      <c r="B510" t="s">
        <v>20363</v>
      </c>
      <c r="C510" t="s">
        <v>20093</v>
      </c>
      <c r="D510" t="s">
        <v>20341</v>
      </c>
      <c r="E510" t="s">
        <v>8265</v>
      </c>
      <c r="F510" t="s">
        <v>8294</v>
      </c>
      <c r="G510" t="s">
        <v>8317</v>
      </c>
      <c r="H510" t="s">
        <v>2164</v>
      </c>
      <c r="I510" t="s">
        <v>2164</v>
      </c>
      <c r="J510" t="s">
        <v>2164</v>
      </c>
      <c r="K510" t="s">
        <v>2164</v>
      </c>
      <c r="M510" t="str" cm="1">
        <f t="array" ref="M510">LOOKUP(2,1/(C510:L510&lt;&gt;""),C510:L510)</f>
        <v>Soil Nitrogen</v>
      </c>
      <c r="N510" t="s">
        <v>2164</v>
      </c>
      <c r="O510" t="s">
        <v>8320</v>
      </c>
      <c r="P510" t="s">
        <v>8321</v>
      </c>
      <c r="Q510" t="s">
        <v>2164</v>
      </c>
      <c r="R510" t="s">
        <v>2164</v>
      </c>
      <c r="S510" t="s">
        <v>2164</v>
      </c>
      <c r="T510" t="s">
        <v>2164</v>
      </c>
      <c r="U510" t="s">
        <v>2164</v>
      </c>
      <c r="V510" t="s">
        <v>2164</v>
      </c>
      <c r="W510" t="s">
        <v>2164</v>
      </c>
      <c r="X510" t="s">
        <v>2164</v>
      </c>
      <c r="Y510" t="s">
        <v>20364</v>
      </c>
      <c r="Z510" t="s">
        <v>2164</v>
      </c>
      <c r="AA510" t="s">
        <v>2164</v>
      </c>
      <c r="AB510" t="s">
        <v>2164</v>
      </c>
      <c r="AC510" t="s">
        <v>2164</v>
      </c>
      <c r="AD510" t="str">
        <f>IFERROR(IF(COUNTIF(C510:L510,"Feed Ingredient")&gt;0,INDEX(ani_diet!V:V,MATCH(M510,ani_diet!F:F,0)),""),"")</f>
        <v/>
      </c>
      <c r="AE510" s="130" t="b">
        <f>IF(IFERROR(IF(MATCH("Feed Ingredient", AOM[[#This Row],[L1]:[L10]],0)&gt;0, TRUE, FALSE), FALSE)=TRUE,IFERROR(VLOOKUP(M510, ani_diet!E:E, 1, FALSE), "No Match"),FALSE)</f>
        <v>0</v>
      </c>
    </row>
    <row r="511" spans="1:31" ht="14.5" x14ac:dyDescent="0.35">
      <c r="A511" t="s">
        <v>2164</v>
      </c>
      <c r="B511" t="s">
        <v>20365</v>
      </c>
      <c r="C511" t="s">
        <v>20093</v>
      </c>
      <c r="D511" t="s">
        <v>20341</v>
      </c>
      <c r="E511" t="s">
        <v>8265</v>
      </c>
      <c r="F511" t="s">
        <v>8294</v>
      </c>
      <c r="G511" t="s">
        <v>8323</v>
      </c>
      <c r="H511" t="s">
        <v>2164</v>
      </c>
      <c r="I511" t="s">
        <v>2164</v>
      </c>
      <c r="J511" t="s">
        <v>2164</v>
      </c>
      <c r="K511" t="s">
        <v>2164</v>
      </c>
      <c r="M511" t="str" cm="1">
        <f t="array" ref="M511">LOOKUP(2,1/(C511:L511&lt;&gt;""),C511:L511)</f>
        <v>Soil Total Nitrogen</v>
      </c>
      <c r="N511" t="s">
        <v>2164</v>
      </c>
      <c r="O511" t="s">
        <v>8326</v>
      </c>
      <c r="P511" t="s">
        <v>8321</v>
      </c>
      <c r="Q511" t="s">
        <v>2164</v>
      </c>
      <c r="R511" t="s">
        <v>2164</v>
      </c>
      <c r="S511" t="s">
        <v>2164</v>
      </c>
      <c r="T511" t="s">
        <v>2164</v>
      </c>
      <c r="U511" t="s">
        <v>2164</v>
      </c>
      <c r="V511" t="s">
        <v>2164</v>
      </c>
      <c r="W511" t="s">
        <v>2164</v>
      </c>
      <c r="X511" t="s">
        <v>2164</v>
      </c>
      <c r="Y511" t="s">
        <v>20366</v>
      </c>
      <c r="Z511" t="s">
        <v>2164</v>
      </c>
      <c r="AA511" t="s">
        <v>2164</v>
      </c>
      <c r="AB511" t="s">
        <v>2164</v>
      </c>
      <c r="AC511" t="s">
        <v>2164</v>
      </c>
      <c r="AD511" t="str">
        <f>IFERROR(IF(COUNTIF(C511:L511,"Feed Ingredient")&gt;0,INDEX(ani_diet!V:V,MATCH(M511,ani_diet!F:F,0)),""),"")</f>
        <v/>
      </c>
      <c r="AE511" s="130" t="b">
        <f>IF(IFERROR(IF(MATCH("Feed Ingredient", AOM[[#This Row],[L1]:[L10]],0)&gt;0, TRUE, FALSE), FALSE)=TRUE,IFERROR(VLOOKUP(M511, ani_diet!E:E, 1, FALSE), "No Match"),FALSE)</f>
        <v>0</v>
      </c>
    </row>
    <row r="512" spans="1:31" ht="14.5" x14ac:dyDescent="0.35">
      <c r="A512" t="s">
        <v>2164</v>
      </c>
      <c r="B512" t="s">
        <v>20367</v>
      </c>
      <c r="C512" t="s">
        <v>20093</v>
      </c>
      <c r="D512" t="s">
        <v>20341</v>
      </c>
      <c r="E512" t="s">
        <v>8265</v>
      </c>
      <c r="F512" t="s">
        <v>8294</v>
      </c>
      <c r="G512" t="s">
        <v>8327</v>
      </c>
      <c r="H512" t="s">
        <v>2164</v>
      </c>
      <c r="I512" t="s">
        <v>2164</v>
      </c>
      <c r="J512" t="s">
        <v>2164</v>
      </c>
      <c r="K512" t="s">
        <v>2164</v>
      </c>
      <c r="M512" t="str" cm="1">
        <f t="array" ref="M512">LOOKUP(2,1/(C512:L512&lt;&gt;""),C512:L512)</f>
        <v>Soil Available Nitrogen</v>
      </c>
      <c r="N512" t="s">
        <v>2164</v>
      </c>
      <c r="O512" t="s">
        <v>8330</v>
      </c>
      <c r="P512" t="s">
        <v>8321</v>
      </c>
      <c r="Q512" t="s">
        <v>2164</v>
      </c>
      <c r="R512" t="s">
        <v>2164</v>
      </c>
      <c r="S512" t="s">
        <v>2164</v>
      </c>
      <c r="T512" t="s">
        <v>2164</v>
      </c>
      <c r="U512" t="s">
        <v>2164</v>
      </c>
      <c r="V512" t="s">
        <v>2164</v>
      </c>
      <c r="W512" t="s">
        <v>2164</v>
      </c>
      <c r="X512" t="s">
        <v>2164</v>
      </c>
      <c r="Y512" t="s">
        <v>20368</v>
      </c>
      <c r="Z512" t="s">
        <v>2164</v>
      </c>
      <c r="AA512" t="s">
        <v>2164</v>
      </c>
      <c r="AB512" t="s">
        <v>2164</v>
      </c>
      <c r="AC512" t="s">
        <v>2164</v>
      </c>
      <c r="AD512" t="str">
        <f>IFERROR(IF(COUNTIF(C512:L512,"Feed Ingredient")&gt;0,INDEX(ani_diet!V:V,MATCH(M512,ani_diet!F:F,0)),""),"")</f>
        <v/>
      </c>
      <c r="AE512" s="130" t="b">
        <f>IF(IFERROR(IF(MATCH("Feed Ingredient", AOM[[#This Row],[L1]:[L10]],0)&gt;0, TRUE, FALSE), FALSE)=TRUE,IFERROR(VLOOKUP(M512, ani_diet!E:E, 1, FALSE), "No Match"),FALSE)</f>
        <v>0</v>
      </c>
    </row>
    <row r="513" spans="1:31" ht="14.5" x14ac:dyDescent="0.35">
      <c r="A513" t="s">
        <v>2164</v>
      </c>
      <c r="B513" t="s">
        <v>20369</v>
      </c>
      <c r="C513" t="s">
        <v>20093</v>
      </c>
      <c r="D513" t="s">
        <v>20341</v>
      </c>
      <c r="E513" t="s">
        <v>8265</v>
      </c>
      <c r="F513" t="s">
        <v>8294</v>
      </c>
      <c r="G513" t="s">
        <v>8331</v>
      </c>
      <c r="H513" t="s">
        <v>2164</v>
      </c>
      <c r="I513" t="s">
        <v>2164</v>
      </c>
      <c r="J513" t="s">
        <v>2164</v>
      </c>
      <c r="K513" t="s">
        <v>2164</v>
      </c>
      <c r="M513" t="str" cm="1">
        <f t="array" ref="M513">LOOKUP(2,1/(C513:L513&lt;&gt;""),C513:L513)</f>
        <v>Soil NO3</v>
      </c>
      <c r="N513" t="s">
        <v>2164</v>
      </c>
      <c r="O513" t="s">
        <v>8333</v>
      </c>
      <c r="P513" t="s">
        <v>8321</v>
      </c>
      <c r="Q513" t="s">
        <v>2164</v>
      </c>
      <c r="R513" t="s">
        <v>2164</v>
      </c>
      <c r="S513" t="s">
        <v>2164</v>
      </c>
      <c r="T513" t="s">
        <v>2164</v>
      </c>
      <c r="U513" t="s">
        <v>2164</v>
      </c>
      <c r="V513" t="s">
        <v>2164</v>
      </c>
      <c r="W513" t="s">
        <v>2164</v>
      </c>
      <c r="X513" t="s">
        <v>2164</v>
      </c>
      <c r="Y513" t="s">
        <v>20370</v>
      </c>
      <c r="Z513" t="s">
        <v>2164</v>
      </c>
      <c r="AA513" t="s">
        <v>2164</v>
      </c>
      <c r="AB513" t="s">
        <v>2164</v>
      </c>
      <c r="AC513" t="s">
        <v>2164</v>
      </c>
      <c r="AD513" t="str">
        <f>IFERROR(IF(COUNTIF(C513:L513,"Feed Ingredient")&gt;0,INDEX(ani_diet!V:V,MATCH(M513,ani_diet!F:F,0)),""),"")</f>
        <v/>
      </c>
      <c r="AE513" s="130" t="b">
        <f>IF(IFERROR(IF(MATCH("Feed Ingredient", AOM[[#This Row],[L1]:[L10]],0)&gt;0, TRUE, FALSE), FALSE)=TRUE,IFERROR(VLOOKUP(M513, ani_diet!E:E, 1, FALSE), "No Match"),FALSE)</f>
        <v>0</v>
      </c>
    </row>
    <row r="514" spans="1:31" ht="14.5" x14ac:dyDescent="0.35">
      <c r="A514" t="s">
        <v>2164</v>
      </c>
      <c r="B514" t="s">
        <v>20371</v>
      </c>
      <c r="C514" t="s">
        <v>20093</v>
      </c>
      <c r="D514" t="s">
        <v>20341</v>
      </c>
      <c r="E514" t="s">
        <v>8265</v>
      </c>
      <c r="F514" t="s">
        <v>8294</v>
      </c>
      <c r="G514" t="s">
        <v>8334</v>
      </c>
      <c r="H514" t="s">
        <v>2164</v>
      </c>
      <c r="I514" t="s">
        <v>2164</v>
      </c>
      <c r="J514" t="s">
        <v>2164</v>
      </c>
      <c r="K514" t="s">
        <v>2164</v>
      </c>
      <c r="M514" t="str" cm="1">
        <f t="array" ref="M514">LOOKUP(2,1/(C514:L514&lt;&gt;""),C514:L514)</f>
        <v>Soil NH4</v>
      </c>
      <c r="N514" t="s">
        <v>2164</v>
      </c>
      <c r="O514" t="s">
        <v>8336</v>
      </c>
      <c r="P514" t="s">
        <v>8321</v>
      </c>
      <c r="Q514" t="s">
        <v>2164</v>
      </c>
      <c r="R514" t="s">
        <v>2164</v>
      </c>
      <c r="S514" t="s">
        <v>2164</v>
      </c>
      <c r="T514" t="s">
        <v>2164</v>
      </c>
      <c r="U514" t="s">
        <v>2164</v>
      </c>
      <c r="V514" t="s">
        <v>2164</v>
      </c>
      <c r="W514" t="s">
        <v>2164</v>
      </c>
      <c r="X514" t="s">
        <v>2164</v>
      </c>
      <c r="Y514" t="s">
        <v>20372</v>
      </c>
      <c r="Z514" t="s">
        <v>2164</v>
      </c>
      <c r="AA514" t="s">
        <v>2164</v>
      </c>
      <c r="AB514" t="s">
        <v>2164</v>
      </c>
      <c r="AC514" t="s">
        <v>2164</v>
      </c>
      <c r="AD514" t="str">
        <f>IFERROR(IF(COUNTIF(C514:L514,"Feed Ingredient")&gt;0,INDEX(ani_diet!V:V,MATCH(M514,ani_diet!F:F,0)),""),"")</f>
        <v/>
      </c>
      <c r="AE514" s="130" t="b">
        <f>IF(IFERROR(IF(MATCH("Feed Ingredient", AOM[[#This Row],[L1]:[L10]],0)&gt;0, TRUE, FALSE), FALSE)=TRUE,IFERROR(VLOOKUP(M514, ani_diet!E:E, 1, FALSE), "No Match"),FALSE)</f>
        <v>0</v>
      </c>
    </row>
    <row r="515" spans="1:31" ht="14.5" x14ac:dyDescent="0.35">
      <c r="A515" t="s">
        <v>2164</v>
      </c>
      <c r="B515" t="s">
        <v>20373</v>
      </c>
      <c r="C515" t="s">
        <v>20093</v>
      </c>
      <c r="D515" t="s">
        <v>20341</v>
      </c>
      <c r="E515" t="s">
        <v>8265</v>
      </c>
      <c r="F515" t="s">
        <v>8294</v>
      </c>
      <c r="G515" t="s">
        <v>8337</v>
      </c>
      <c r="H515" t="s">
        <v>2164</v>
      </c>
      <c r="I515" t="s">
        <v>2164</v>
      </c>
      <c r="J515" t="s">
        <v>2164</v>
      </c>
      <c r="K515" t="s">
        <v>2164</v>
      </c>
      <c r="M515" t="str" cm="1">
        <f t="array" ref="M515">LOOKUP(2,1/(C515:L515&lt;&gt;""),C515:L515)</f>
        <v>Soil Moisture</v>
      </c>
      <c r="N515" t="s">
        <v>2164</v>
      </c>
      <c r="O515" t="s">
        <v>8339</v>
      </c>
      <c r="P515" t="s">
        <v>8340</v>
      </c>
      <c r="Q515" t="s">
        <v>2164</v>
      </c>
      <c r="R515" t="s">
        <v>2164</v>
      </c>
      <c r="S515" t="s">
        <v>2164</v>
      </c>
      <c r="T515" t="s">
        <v>2164</v>
      </c>
      <c r="U515" t="s">
        <v>2164</v>
      </c>
      <c r="V515" t="s">
        <v>2164</v>
      </c>
      <c r="W515" t="s">
        <v>2164</v>
      </c>
      <c r="X515" t="s">
        <v>2164</v>
      </c>
      <c r="Y515" t="s">
        <v>20374</v>
      </c>
      <c r="Z515" t="s">
        <v>2164</v>
      </c>
      <c r="AA515" t="s">
        <v>2164</v>
      </c>
      <c r="AB515" t="s">
        <v>2164</v>
      </c>
      <c r="AC515" t="s">
        <v>2164</v>
      </c>
      <c r="AD515" t="str">
        <f>IFERROR(IF(COUNTIF(C515:L515,"Feed Ingredient")&gt;0,INDEX(ani_diet!V:V,MATCH(M515,ani_diet!F:F,0)),""),"")</f>
        <v/>
      </c>
      <c r="AE515" s="130" t="b">
        <f>IF(IFERROR(IF(MATCH("Feed Ingredient", AOM[[#This Row],[L1]:[L10]],0)&gt;0, TRUE, FALSE), FALSE)=TRUE,IFERROR(VLOOKUP(M515, ani_diet!E:E, 1, FALSE), "No Match"),FALSE)</f>
        <v>0</v>
      </c>
    </row>
    <row r="516" spans="1:31" ht="14.5" x14ac:dyDescent="0.35">
      <c r="A516" t="s">
        <v>2164</v>
      </c>
      <c r="B516" t="s">
        <v>20375</v>
      </c>
      <c r="C516" t="s">
        <v>20093</v>
      </c>
      <c r="D516" t="s">
        <v>20341</v>
      </c>
      <c r="E516" t="s">
        <v>8265</v>
      </c>
      <c r="F516" t="s">
        <v>8294</v>
      </c>
      <c r="G516" t="s">
        <v>8342</v>
      </c>
      <c r="H516" t="s">
        <v>2164</v>
      </c>
      <c r="I516" t="s">
        <v>2164</v>
      </c>
      <c r="J516" t="s">
        <v>2164</v>
      </c>
      <c r="K516" t="s">
        <v>2164</v>
      </c>
      <c r="M516" t="str" cm="1">
        <f t="array" ref="M516">LOOKUP(2,1/(C516:L516&lt;&gt;""),C516:L516)</f>
        <v>Infiltration Rate</v>
      </c>
      <c r="N516" t="s">
        <v>2164</v>
      </c>
      <c r="O516" t="s">
        <v>8344</v>
      </c>
      <c r="P516" t="s">
        <v>8345</v>
      </c>
      <c r="Q516" t="s">
        <v>2164</v>
      </c>
      <c r="R516" t="s">
        <v>2164</v>
      </c>
      <c r="S516" t="s">
        <v>2164</v>
      </c>
      <c r="T516" t="s">
        <v>2164</v>
      </c>
      <c r="U516" t="s">
        <v>2164</v>
      </c>
      <c r="V516" t="s">
        <v>2164</v>
      </c>
      <c r="W516" t="s">
        <v>2164</v>
      </c>
      <c r="X516" t="s">
        <v>2164</v>
      </c>
      <c r="Y516" t="s">
        <v>20376</v>
      </c>
      <c r="Z516" t="s">
        <v>2164</v>
      </c>
      <c r="AA516" t="s">
        <v>2164</v>
      </c>
      <c r="AB516" t="s">
        <v>2164</v>
      </c>
      <c r="AC516" t="s">
        <v>2164</v>
      </c>
      <c r="AD516" t="str">
        <f>IFERROR(IF(COUNTIF(C516:L516,"Feed Ingredient")&gt;0,INDEX(ani_diet!V:V,MATCH(M516,ani_diet!F:F,0)),""),"")</f>
        <v/>
      </c>
      <c r="AE516" s="130" t="b">
        <f>IF(IFERROR(IF(MATCH("Feed Ingredient", AOM[[#This Row],[L1]:[L10]],0)&gt;0, TRUE, FALSE), FALSE)=TRUE,IFERROR(VLOOKUP(M516, ani_diet!E:E, 1, FALSE), "No Match"),FALSE)</f>
        <v>0</v>
      </c>
    </row>
    <row r="517" spans="1:31" ht="14.5" x14ac:dyDescent="0.35">
      <c r="A517" t="s">
        <v>2164</v>
      </c>
      <c r="B517" t="s">
        <v>20377</v>
      </c>
      <c r="C517" t="s">
        <v>20093</v>
      </c>
      <c r="D517" t="s">
        <v>20341</v>
      </c>
      <c r="E517" t="s">
        <v>8265</v>
      </c>
      <c r="F517" t="s">
        <v>8294</v>
      </c>
      <c r="G517" t="s">
        <v>8347</v>
      </c>
      <c r="H517" t="s">
        <v>2164</v>
      </c>
      <c r="I517" t="s">
        <v>2164</v>
      </c>
      <c r="J517" t="s">
        <v>2164</v>
      </c>
      <c r="K517" t="s">
        <v>2164</v>
      </c>
      <c r="M517" t="str" cm="1">
        <f t="array" ref="M517">LOOKUP(2,1/(C517:L517&lt;&gt;""),C517:L517)</f>
        <v>Cation Exchange Capacity</v>
      </c>
      <c r="N517" t="s">
        <v>2164</v>
      </c>
      <c r="O517" t="s">
        <v>8349</v>
      </c>
      <c r="P517" t="s">
        <v>8350</v>
      </c>
      <c r="Q517" t="s">
        <v>2164</v>
      </c>
      <c r="R517" t="s">
        <v>2164</v>
      </c>
      <c r="S517" t="s">
        <v>2164</v>
      </c>
      <c r="T517" t="s">
        <v>2164</v>
      </c>
      <c r="U517" t="s">
        <v>2164</v>
      </c>
      <c r="V517" t="s">
        <v>2164</v>
      </c>
      <c r="W517" t="s">
        <v>2164</v>
      </c>
      <c r="X517" t="s">
        <v>2164</v>
      </c>
      <c r="Y517" t="s">
        <v>20378</v>
      </c>
      <c r="Z517" t="s">
        <v>2164</v>
      </c>
      <c r="AA517" t="s">
        <v>2164</v>
      </c>
      <c r="AB517" t="s">
        <v>2164</v>
      </c>
      <c r="AC517" t="s">
        <v>2164</v>
      </c>
      <c r="AD517" t="str">
        <f>IFERROR(IF(COUNTIF(C517:L517,"Feed Ingredient")&gt;0,INDEX(ani_diet!V:V,MATCH(M517,ani_diet!F:F,0)),""),"")</f>
        <v/>
      </c>
      <c r="AE517" s="130" t="b">
        <f>IF(IFERROR(IF(MATCH("Feed Ingredient", AOM[[#This Row],[L1]:[L10]],0)&gt;0, TRUE, FALSE), FALSE)=TRUE,IFERROR(VLOOKUP(M517, ani_diet!E:E, 1, FALSE), "No Match"),FALSE)</f>
        <v>0</v>
      </c>
    </row>
    <row r="518" spans="1:31" ht="14.5" x14ac:dyDescent="0.35">
      <c r="A518" t="s">
        <v>2164</v>
      </c>
      <c r="B518" t="s">
        <v>20379</v>
      </c>
      <c r="C518" t="s">
        <v>20093</v>
      </c>
      <c r="D518" t="s">
        <v>20341</v>
      </c>
      <c r="E518" t="s">
        <v>8265</v>
      </c>
      <c r="F518" t="s">
        <v>8294</v>
      </c>
      <c r="G518" t="s">
        <v>8352</v>
      </c>
      <c r="H518" t="s">
        <v>2164</v>
      </c>
      <c r="I518" t="s">
        <v>2164</v>
      </c>
      <c r="J518" t="s">
        <v>2164</v>
      </c>
      <c r="K518" t="s">
        <v>2164</v>
      </c>
      <c r="M518" t="str" cm="1">
        <f t="array" ref="M518">LOOKUP(2,1/(C518:L518&lt;&gt;""),C518:L518)</f>
        <v>Effective Cation Exchange Capacity</v>
      </c>
      <c r="N518" t="s">
        <v>2164</v>
      </c>
      <c r="O518" t="s">
        <v>8354</v>
      </c>
      <c r="P518" t="s">
        <v>8355</v>
      </c>
      <c r="Q518" t="s">
        <v>2164</v>
      </c>
      <c r="R518" t="s">
        <v>2164</v>
      </c>
      <c r="S518" t="s">
        <v>2164</v>
      </c>
      <c r="T518" t="s">
        <v>2164</v>
      </c>
      <c r="U518" t="s">
        <v>2164</v>
      </c>
      <c r="V518" t="s">
        <v>2164</v>
      </c>
      <c r="W518" t="s">
        <v>2164</v>
      </c>
      <c r="X518" t="s">
        <v>2164</v>
      </c>
      <c r="Y518" t="s">
        <v>20380</v>
      </c>
      <c r="Z518" t="s">
        <v>2164</v>
      </c>
      <c r="AA518" t="s">
        <v>2164</v>
      </c>
      <c r="AB518" t="s">
        <v>2164</v>
      </c>
      <c r="AC518" t="s">
        <v>2164</v>
      </c>
      <c r="AD518" t="str">
        <f>IFERROR(IF(COUNTIF(C518:L518,"Feed Ingredient")&gt;0,INDEX(ani_diet!V:V,MATCH(M518,ani_diet!F:F,0)),""),"")</f>
        <v/>
      </c>
      <c r="AE518" s="130" t="b">
        <f>IF(IFERROR(IF(MATCH("Feed Ingredient", AOM[[#This Row],[L1]:[L10]],0)&gt;0, TRUE, FALSE), FALSE)=TRUE,IFERROR(VLOOKUP(M518, ani_diet!E:E, 1, FALSE), "No Match"),FALSE)</f>
        <v>0</v>
      </c>
    </row>
    <row r="519" spans="1:31" ht="14.5" x14ac:dyDescent="0.35">
      <c r="A519" t="s">
        <v>2164</v>
      </c>
      <c r="B519" t="s">
        <v>20381</v>
      </c>
      <c r="C519" t="s">
        <v>20093</v>
      </c>
      <c r="D519" t="s">
        <v>20341</v>
      </c>
      <c r="E519" t="s">
        <v>8265</v>
      </c>
      <c r="F519" t="s">
        <v>8294</v>
      </c>
      <c r="G519" t="s">
        <v>20382</v>
      </c>
      <c r="H519" t="s">
        <v>2164</v>
      </c>
      <c r="I519" t="s">
        <v>2164</v>
      </c>
      <c r="J519" t="s">
        <v>2164</v>
      </c>
      <c r="K519" t="s">
        <v>2164</v>
      </c>
      <c r="M519" t="str" cm="1">
        <f t="array" ref="M519">LOOKUP(2,1/(C519:L519&lt;&gt;""),C519:L519)</f>
        <v>Bulk Density</v>
      </c>
      <c r="N519" t="s">
        <v>2164</v>
      </c>
      <c r="O519" t="s">
        <v>2164</v>
      </c>
      <c r="P519" t="s">
        <v>2164</v>
      </c>
      <c r="Q519" t="s">
        <v>2164</v>
      </c>
      <c r="R519" t="s">
        <v>2164</v>
      </c>
      <c r="S519" t="s">
        <v>2164</v>
      </c>
      <c r="T519" t="s">
        <v>2164</v>
      </c>
      <c r="U519" t="s">
        <v>2164</v>
      </c>
      <c r="V519" t="s">
        <v>2164</v>
      </c>
      <c r="W519" t="s">
        <v>2164</v>
      </c>
      <c r="X519" t="s">
        <v>2164</v>
      </c>
      <c r="Y519" t="s">
        <v>10809</v>
      </c>
      <c r="Z519" t="s">
        <v>2164</v>
      </c>
      <c r="AA519" t="s">
        <v>2164</v>
      </c>
      <c r="AB519" t="s">
        <v>2164</v>
      </c>
      <c r="AC519" t="s">
        <v>2164</v>
      </c>
      <c r="AD519" t="str">
        <f>IFERROR(IF(COUNTIF(C519:L519,"Feed Ingredient")&gt;0,INDEX(ani_diet!V:V,MATCH(M519,ani_diet!F:F,0)),""),"")</f>
        <v/>
      </c>
      <c r="AE519" s="130" t="b">
        <f>IF(IFERROR(IF(MATCH("Feed Ingredient", AOM[[#This Row],[L1]:[L10]],0)&gt;0, TRUE, FALSE), FALSE)=TRUE,IFERROR(VLOOKUP(M519, ani_diet!E:E, 1, FALSE), "No Match"),FALSE)</f>
        <v>0</v>
      </c>
    </row>
    <row r="520" spans="1:31" ht="14.5" x14ac:dyDescent="0.35">
      <c r="A520" t="s">
        <v>2164</v>
      </c>
      <c r="B520" t="s">
        <v>20383</v>
      </c>
      <c r="C520" t="s">
        <v>20093</v>
      </c>
      <c r="D520" t="s">
        <v>8050</v>
      </c>
      <c r="E520" t="s">
        <v>8051</v>
      </c>
      <c r="F520" t="s">
        <v>8356</v>
      </c>
      <c r="G520" t="s">
        <v>8356</v>
      </c>
      <c r="H520" t="s">
        <v>2164</v>
      </c>
      <c r="I520" t="s">
        <v>2164</v>
      </c>
      <c r="J520" t="s">
        <v>2164</v>
      </c>
      <c r="K520" t="s">
        <v>2164</v>
      </c>
      <c r="M520" t="str" cm="1">
        <f t="array" ref="M520">LOOKUP(2,1/(C520:L520&lt;&gt;""),C520:L520)</f>
        <v>Yield Stability</v>
      </c>
      <c r="N520" t="s">
        <v>2164</v>
      </c>
      <c r="O520" t="s">
        <v>8358</v>
      </c>
      <c r="P520" t="s">
        <v>8359</v>
      </c>
      <c r="Q520" t="s">
        <v>2164</v>
      </c>
      <c r="R520" t="s">
        <v>2164</v>
      </c>
      <c r="S520" t="s">
        <v>2164</v>
      </c>
      <c r="T520" t="s">
        <v>2164</v>
      </c>
      <c r="U520" t="s">
        <v>2164</v>
      </c>
      <c r="V520" t="s">
        <v>2164</v>
      </c>
      <c r="W520" t="s">
        <v>2164</v>
      </c>
      <c r="X520" t="s">
        <v>2164</v>
      </c>
      <c r="Y520" t="s">
        <v>20384</v>
      </c>
      <c r="Z520" t="s">
        <v>2164</v>
      </c>
      <c r="AA520" t="s">
        <v>2164</v>
      </c>
      <c r="AB520" t="s">
        <v>2164</v>
      </c>
      <c r="AC520" t="s">
        <v>2164</v>
      </c>
      <c r="AD520" t="str">
        <f>IFERROR(IF(COUNTIF(C520:L520,"Feed Ingredient")&gt;0,INDEX(ani_diet!V:V,MATCH(M520,ani_diet!F:F,0)),""),"")</f>
        <v/>
      </c>
      <c r="AE520" s="130" t="b">
        <f>IF(IFERROR(IF(MATCH("Feed Ingredient", AOM[[#This Row],[L1]:[L10]],0)&gt;0, TRUE, FALSE), FALSE)=TRUE,IFERROR(VLOOKUP(M520, ani_diet!E:E, 1, FALSE), "No Match"),FALSE)</f>
        <v>0</v>
      </c>
    </row>
    <row r="521" spans="1:31" ht="14.5" x14ac:dyDescent="0.35">
      <c r="A521" t="s">
        <v>2164</v>
      </c>
      <c r="B521" t="s">
        <v>20385</v>
      </c>
      <c r="C521" t="s">
        <v>20093</v>
      </c>
      <c r="D521" t="s">
        <v>8050</v>
      </c>
      <c r="E521" t="s">
        <v>20386</v>
      </c>
      <c r="F521" t="s">
        <v>2164</v>
      </c>
      <c r="G521" t="s">
        <v>2164</v>
      </c>
      <c r="H521" t="s">
        <v>2164</v>
      </c>
      <c r="I521" t="s">
        <v>2164</v>
      </c>
      <c r="J521" t="s">
        <v>2164</v>
      </c>
      <c r="K521" t="s">
        <v>2164</v>
      </c>
      <c r="M521" t="str" cm="1">
        <f t="array" ref="M521">LOOKUP(2,1/(C521:L521&lt;&gt;""),C521:L521)</f>
        <v>Animal Survival and Mortality</v>
      </c>
      <c r="N521" t="s">
        <v>2164</v>
      </c>
      <c r="O521" t="s">
        <v>2164</v>
      </c>
      <c r="P521" t="s">
        <v>2164</v>
      </c>
      <c r="Q521" t="s">
        <v>2164</v>
      </c>
      <c r="R521" t="s">
        <v>2164</v>
      </c>
      <c r="S521" t="s">
        <v>2164</v>
      </c>
      <c r="T521" t="s">
        <v>2164</v>
      </c>
      <c r="U521" t="s">
        <v>2164</v>
      </c>
      <c r="V521" t="s">
        <v>2164</v>
      </c>
      <c r="W521" t="s">
        <v>2164</v>
      </c>
      <c r="X521" t="s">
        <v>2164</v>
      </c>
      <c r="Y521" t="s">
        <v>2164</v>
      </c>
      <c r="Z521" t="s">
        <v>2164</v>
      </c>
      <c r="AA521" t="s">
        <v>2164</v>
      </c>
      <c r="AB521" t="s">
        <v>2164</v>
      </c>
      <c r="AC521" t="s">
        <v>2164</v>
      </c>
      <c r="AD521" t="str">
        <f>IFERROR(IF(COUNTIF(C521:L521,"Feed Ingredient")&gt;0,INDEX(ani_diet!V:V,MATCH(M521,ani_diet!F:F,0)),""),"")</f>
        <v/>
      </c>
      <c r="AE521" s="130" t="b">
        <f>IF(IFERROR(IF(MATCH("Feed Ingredient", AOM[[#This Row],[L1]:[L10]],0)&gt;0, TRUE, FALSE), FALSE)=TRUE,IFERROR(VLOOKUP(M521, ani_diet!E:E, 1, FALSE), "No Match"),FALSE)</f>
        <v>0</v>
      </c>
    </row>
    <row r="522" spans="1:31" ht="14.5" x14ac:dyDescent="0.35">
      <c r="A522" t="s">
        <v>2164</v>
      </c>
      <c r="B522" t="s">
        <v>20387</v>
      </c>
      <c r="C522" t="s">
        <v>20093</v>
      </c>
      <c r="D522" t="s">
        <v>8050</v>
      </c>
      <c r="E522" t="s">
        <v>20386</v>
      </c>
      <c r="F522" t="s">
        <v>8361</v>
      </c>
      <c r="G522" t="s">
        <v>2164</v>
      </c>
      <c r="H522" t="s">
        <v>2164</v>
      </c>
      <c r="I522" t="s">
        <v>2164</v>
      </c>
      <c r="J522" t="s">
        <v>2164</v>
      </c>
      <c r="K522" t="s">
        <v>2164</v>
      </c>
      <c r="M522" t="str" cm="1">
        <f t="array" ref="M522">LOOKUP(2,1/(C522:L522&lt;&gt;""),C522:L522)</f>
        <v>Animal Survival</v>
      </c>
      <c r="N522" t="s">
        <v>2164</v>
      </c>
      <c r="O522" t="s">
        <v>20388</v>
      </c>
      <c r="P522" t="s">
        <v>8364</v>
      </c>
      <c r="Q522" t="s">
        <v>2164</v>
      </c>
      <c r="R522" t="s">
        <v>2164</v>
      </c>
      <c r="S522" t="s">
        <v>2164</v>
      </c>
      <c r="T522" t="s">
        <v>2164</v>
      </c>
      <c r="U522" t="s">
        <v>2164</v>
      </c>
      <c r="V522" t="s">
        <v>2164</v>
      </c>
      <c r="W522" t="s">
        <v>2164</v>
      </c>
      <c r="X522" t="s">
        <v>2164</v>
      </c>
      <c r="Y522" t="s">
        <v>20389</v>
      </c>
      <c r="Z522" t="s">
        <v>2164</v>
      </c>
      <c r="AA522" t="s">
        <v>2164</v>
      </c>
      <c r="AB522" t="s">
        <v>2164</v>
      </c>
      <c r="AC522" t="s">
        <v>2164</v>
      </c>
      <c r="AD522" t="str">
        <f>IFERROR(IF(COUNTIF(C522:L522,"Feed Ingredient")&gt;0,INDEX(ani_diet!V:V,MATCH(M522,ani_diet!F:F,0)),""),"")</f>
        <v/>
      </c>
      <c r="AE522" s="130" t="b">
        <f>IF(IFERROR(IF(MATCH("Feed Ingredient", AOM[[#This Row],[L1]:[L10]],0)&gt;0, TRUE, FALSE), FALSE)=TRUE,IFERROR(VLOOKUP(M522, ani_diet!E:E, 1, FALSE), "No Match"),FALSE)</f>
        <v>0</v>
      </c>
    </row>
    <row r="523" spans="1:31" ht="14.5" x14ac:dyDescent="0.35">
      <c r="A523" t="s">
        <v>2164</v>
      </c>
      <c r="B523" t="s">
        <v>20390</v>
      </c>
      <c r="C523" t="s">
        <v>20093</v>
      </c>
      <c r="D523" t="s">
        <v>8050</v>
      </c>
      <c r="E523" t="s">
        <v>20386</v>
      </c>
      <c r="F523" t="s">
        <v>8366</v>
      </c>
      <c r="G523" t="s">
        <v>2164</v>
      </c>
      <c r="H523" t="s">
        <v>2164</v>
      </c>
      <c r="I523" t="s">
        <v>2164</v>
      </c>
      <c r="J523" t="s">
        <v>2164</v>
      </c>
      <c r="K523" t="s">
        <v>2164</v>
      </c>
      <c r="M523" t="str" cm="1">
        <f t="array" ref="M523">LOOKUP(2,1/(C523:L523&lt;&gt;""),C523:L523)</f>
        <v>Animal Mortality</v>
      </c>
      <c r="N523" t="s">
        <v>2164</v>
      </c>
      <c r="O523" t="s">
        <v>8368</v>
      </c>
      <c r="P523" t="s">
        <v>2164</v>
      </c>
      <c r="Q523" t="s">
        <v>2164</v>
      </c>
      <c r="R523" t="s">
        <v>2164</v>
      </c>
      <c r="S523" t="s">
        <v>2164</v>
      </c>
      <c r="T523" t="s">
        <v>2164</v>
      </c>
      <c r="U523" t="s">
        <v>2164</v>
      </c>
      <c r="V523" t="s">
        <v>2164</v>
      </c>
      <c r="W523" t="s">
        <v>2164</v>
      </c>
      <c r="X523" t="s">
        <v>2164</v>
      </c>
      <c r="Y523" t="s">
        <v>20391</v>
      </c>
      <c r="Z523" t="s">
        <v>2164</v>
      </c>
      <c r="AA523" t="s">
        <v>2164</v>
      </c>
      <c r="AB523" t="s">
        <v>2164</v>
      </c>
      <c r="AC523" t="s">
        <v>2164</v>
      </c>
      <c r="AD523" t="str">
        <f>IFERROR(IF(COUNTIF(C523:L523,"Feed Ingredient")&gt;0,INDEX(ani_diet!V:V,MATCH(M523,ani_diet!F:F,0)),""),"")</f>
        <v/>
      </c>
      <c r="AE523" s="130" t="b">
        <f>IF(IFERROR(IF(MATCH("Feed Ingredient", AOM[[#This Row],[L1]:[L10]],0)&gt;0, TRUE, FALSE), FALSE)=TRUE,IFERROR(VLOOKUP(M523, ani_diet!E:E, 1, FALSE), "No Match"),FALSE)</f>
        <v>0</v>
      </c>
    </row>
    <row r="524" spans="1:31" ht="14.5" x14ac:dyDescent="0.35">
      <c r="A524" t="s">
        <v>2164</v>
      </c>
      <c r="B524" t="s">
        <v>20392</v>
      </c>
      <c r="C524" t="s">
        <v>20093</v>
      </c>
      <c r="D524" t="s">
        <v>8369</v>
      </c>
      <c r="E524" t="s">
        <v>2164</v>
      </c>
      <c r="F524" t="s">
        <v>2164</v>
      </c>
      <c r="G524" t="s">
        <v>2164</v>
      </c>
      <c r="H524" t="s">
        <v>2164</v>
      </c>
      <c r="I524" t="s">
        <v>2164</v>
      </c>
      <c r="J524" t="s">
        <v>2164</v>
      </c>
      <c r="K524" t="s">
        <v>2164</v>
      </c>
      <c r="M524" t="str" cm="1">
        <f t="array" ref="M524">LOOKUP(2,1/(C524:L524&lt;&gt;""),C524:L524)</f>
        <v>Efficiency</v>
      </c>
      <c r="N524" t="s">
        <v>2164</v>
      </c>
      <c r="O524" t="s">
        <v>2164</v>
      </c>
      <c r="P524" t="s">
        <v>2164</v>
      </c>
      <c r="Q524" t="s">
        <v>2164</v>
      </c>
      <c r="R524" t="s">
        <v>2164</v>
      </c>
      <c r="S524" t="s">
        <v>2164</v>
      </c>
      <c r="T524" t="s">
        <v>2164</v>
      </c>
      <c r="U524" t="s">
        <v>2164</v>
      </c>
      <c r="V524" t="s">
        <v>2164</v>
      </c>
      <c r="W524" t="s">
        <v>2164</v>
      </c>
      <c r="X524" t="s">
        <v>2164</v>
      </c>
      <c r="Y524" t="s">
        <v>19506</v>
      </c>
      <c r="Z524" t="s">
        <v>2164</v>
      </c>
      <c r="AA524" t="s">
        <v>2164</v>
      </c>
      <c r="AB524" t="s">
        <v>2164</v>
      </c>
      <c r="AC524" t="s">
        <v>2164</v>
      </c>
      <c r="AD524" t="str">
        <f>IFERROR(IF(COUNTIF(C524:L524,"Feed Ingredient")&gt;0,INDEX(ani_diet!V:V,MATCH(M524,ani_diet!F:F,0)),""),"")</f>
        <v/>
      </c>
      <c r="AE524" s="130" t="b">
        <f>IF(IFERROR(IF(MATCH("Feed Ingredient", AOM[[#This Row],[L1]:[L10]],0)&gt;0, TRUE, FALSE), FALSE)=TRUE,IFERROR(VLOOKUP(M524, ani_diet!E:E, 1, FALSE), "No Match"),FALSE)</f>
        <v>0</v>
      </c>
    </row>
    <row r="525" spans="1:31" ht="14.5" x14ac:dyDescent="0.35">
      <c r="A525" t="s">
        <v>2164</v>
      </c>
      <c r="B525" t="s">
        <v>20393</v>
      </c>
      <c r="C525" t="s">
        <v>20093</v>
      </c>
      <c r="D525" t="s">
        <v>8369</v>
      </c>
      <c r="E525" t="s">
        <v>8377</v>
      </c>
      <c r="F525" t="s">
        <v>2164</v>
      </c>
      <c r="G525" t="s">
        <v>2164</v>
      </c>
      <c r="H525" t="s">
        <v>2164</v>
      </c>
      <c r="I525" t="s">
        <v>2164</v>
      </c>
      <c r="J525" t="s">
        <v>2164</v>
      </c>
      <c r="K525" t="s">
        <v>2164</v>
      </c>
      <c r="M525" t="str" cm="1">
        <f t="array" ref="M525">LOOKUP(2,1/(C525:L525&lt;&gt;""),C525:L525)</f>
        <v>Water Use Efficiency</v>
      </c>
      <c r="N525" t="s">
        <v>2164</v>
      </c>
      <c r="O525" t="s">
        <v>20394</v>
      </c>
      <c r="P525" t="s">
        <v>2164</v>
      </c>
      <c r="Q525" t="s">
        <v>2164</v>
      </c>
      <c r="R525" t="s">
        <v>2164</v>
      </c>
      <c r="S525" t="s">
        <v>2164</v>
      </c>
      <c r="T525" t="s">
        <v>2164</v>
      </c>
      <c r="U525" t="s">
        <v>2164</v>
      </c>
      <c r="V525" t="s">
        <v>2164</v>
      </c>
      <c r="W525" t="s">
        <v>2164</v>
      </c>
      <c r="X525" t="s">
        <v>2164</v>
      </c>
      <c r="Y525" t="s">
        <v>20395</v>
      </c>
      <c r="Z525" t="s">
        <v>2164</v>
      </c>
      <c r="AA525" t="s">
        <v>2164</v>
      </c>
      <c r="AB525" t="s">
        <v>2164</v>
      </c>
      <c r="AC525" t="s">
        <v>2164</v>
      </c>
      <c r="AD525" t="str">
        <f>IFERROR(IF(COUNTIF(C525:L525,"Feed Ingredient")&gt;0,INDEX(ani_diet!V:V,MATCH(M525,ani_diet!F:F,0)),""),"")</f>
        <v/>
      </c>
      <c r="AE525" s="130" t="b">
        <f>IF(IFERROR(IF(MATCH("Feed Ingredient", AOM[[#This Row],[L1]:[L10]],0)&gt;0, TRUE, FALSE), FALSE)=TRUE,IFERROR(VLOOKUP(M525, ani_diet!E:E, 1, FALSE), "No Match"),FALSE)</f>
        <v>0</v>
      </c>
    </row>
    <row r="526" spans="1:31" ht="14.5" x14ac:dyDescent="0.35">
      <c r="A526" t="s">
        <v>2164</v>
      </c>
      <c r="B526" t="s">
        <v>20396</v>
      </c>
      <c r="C526" t="s">
        <v>20093</v>
      </c>
      <c r="D526" t="s">
        <v>8369</v>
      </c>
      <c r="E526" t="s">
        <v>20397</v>
      </c>
      <c r="F526" t="s">
        <v>2164</v>
      </c>
      <c r="G526" t="s">
        <v>2164</v>
      </c>
      <c r="H526" t="s">
        <v>2164</v>
      </c>
      <c r="I526" t="s">
        <v>2164</v>
      </c>
      <c r="J526" t="s">
        <v>2164</v>
      </c>
      <c r="K526" t="s">
        <v>2164</v>
      </c>
      <c r="M526" t="str" cm="1">
        <f t="array" ref="M526">LOOKUP(2,1/(C526:L526&lt;&gt;""),C526:L526)</f>
        <v>Fertilizer Use Efficiency</v>
      </c>
      <c r="N526" t="s">
        <v>2164</v>
      </c>
      <c r="O526" t="s">
        <v>2164</v>
      </c>
      <c r="P526" t="s">
        <v>2164</v>
      </c>
      <c r="Q526" t="s">
        <v>2164</v>
      </c>
      <c r="R526" t="s">
        <v>2164</v>
      </c>
      <c r="S526" t="s">
        <v>2164</v>
      </c>
      <c r="T526" t="s">
        <v>2164</v>
      </c>
      <c r="U526" t="s">
        <v>2164</v>
      </c>
      <c r="V526" t="s">
        <v>2164</v>
      </c>
      <c r="W526" t="s">
        <v>2164</v>
      </c>
      <c r="X526" t="s">
        <v>2164</v>
      </c>
      <c r="Y526" t="s">
        <v>20342</v>
      </c>
      <c r="Z526" t="s">
        <v>2164</v>
      </c>
      <c r="AA526" t="s">
        <v>2164</v>
      </c>
      <c r="AB526" t="s">
        <v>2164</v>
      </c>
      <c r="AC526" t="s">
        <v>2164</v>
      </c>
      <c r="AD526" t="str">
        <f>IFERROR(IF(COUNTIF(C526:L526,"Feed Ingredient")&gt;0,INDEX(ani_diet!V:V,MATCH(M526,ani_diet!F:F,0)),""),"")</f>
        <v/>
      </c>
      <c r="AE526" s="130" t="b">
        <f>IF(IFERROR(IF(MATCH("Feed Ingredient", AOM[[#This Row],[L1]:[L10]],0)&gt;0, TRUE, FALSE), FALSE)=TRUE,IFERROR(VLOOKUP(M526, ani_diet!E:E, 1, FALSE), "No Match"),FALSE)</f>
        <v>0</v>
      </c>
    </row>
    <row r="527" spans="1:31" ht="14.5" x14ac:dyDescent="0.35">
      <c r="A527" t="s">
        <v>2164</v>
      </c>
      <c r="B527" t="s">
        <v>20398</v>
      </c>
      <c r="C527" t="s">
        <v>20093</v>
      </c>
      <c r="D527" t="s">
        <v>8369</v>
      </c>
      <c r="E527" t="s">
        <v>20397</v>
      </c>
      <c r="F527" t="s">
        <v>20399</v>
      </c>
      <c r="G527" t="s">
        <v>2164</v>
      </c>
      <c r="H527" t="s">
        <v>2164</v>
      </c>
      <c r="I527" t="s">
        <v>2164</v>
      </c>
      <c r="J527" t="s">
        <v>2164</v>
      </c>
      <c r="K527" t="s">
        <v>2164</v>
      </c>
      <c r="M527" t="str" cm="1">
        <f t="array" ref="M527">LOOKUP(2,1/(C527:L527&lt;&gt;""),C527:L527)</f>
        <v>Nitrogen Use Efficiency</v>
      </c>
      <c r="N527" t="s">
        <v>2164</v>
      </c>
      <c r="O527" t="s">
        <v>2164</v>
      </c>
      <c r="P527" t="s">
        <v>2164</v>
      </c>
      <c r="Q527" t="s">
        <v>2164</v>
      </c>
      <c r="R527" t="s">
        <v>2164</v>
      </c>
      <c r="S527" t="s">
        <v>2164</v>
      </c>
      <c r="T527" t="s">
        <v>2164</v>
      </c>
      <c r="U527" t="s">
        <v>2164</v>
      </c>
      <c r="V527" t="s">
        <v>2164</v>
      </c>
      <c r="W527" t="s">
        <v>2164</v>
      </c>
      <c r="X527" t="s">
        <v>2164</v>
      </c>
      <c r="Y527" t="s">
        <v>20342</v>
      </c>
      <c r="Z527" t="s">
        <v>2164</v>
      </c>
      <c r="AA527" t="s">
        <v>2164</v>
      </c>
      <c r="AB527" t="s">
        <v>2164</v>
      </c>
      <c r="AC527" t="s">
        <v>2164</v>
      </c>
      <c r="AD527" t="str">
        <f>IFERROR(IF(COUNTIF(C527:L527,"Feed Ingredient")&gt;0,INDEX(ani_diet!V:V,MATCH(M527,ani_diet!F:F,0)),""),"")</f>
        <v/>
      </c>
      <c r="AE527" s="130" t="b">
        <f>IF(IFERROR(IF(MATCH("Feed Ingredient", AOM[[#This Row],[L1]:[L10]],0)&gt;0, TRUE, FALSE), FALSE)=TRUE,IFERROR(VLOOKUP(M527, ani_diet!E:E, 1, FALSE), "No Match"),FALSE)</f>
        <v>0</v>
      </c>
    </row>
    <row r="528" spans="1:31" ht="14.5" x14ac:dyDescent="0.35">
      <c r="A528" t="s">
        <v>2164</v>
      </c>
      <c r="B528" t="s">
        <v>20400</v>
      </c>
      <c r="C528" t="s">
        <v>20093</v>
      </c>
      <c r="D528" t="s">
        <v>8369</v>
      </c>
      <c r="E528" t="s">
        <v>20397</v>
      </c>
      <c r="F528" t="s">
        <v>20399</v>
      </c>
      <c r="G528" t="s">
        <v>20401</v>
      </c>
      <c r="H528" t="s">
        <v>2164</v>
      </c>
      <c r="I528" t="s">
        <v>2164</v>
      </c>
      <c r="J528" t="s">
        <v>2164</v>
      </c>
      <c r="K528" t="s">
        <v>2164</v>
      </c>
      <c r="M528" t="str" cm="1">
        <f t="array" ref="M528">LOOKUP(2,1/(C528:L528&lt;&gt;""),C528:L528)</f>
        <v>Isotopic N</v>
      </c>
      <c r="N528" t="s">
        <v>2164</v>
      </c>
      <c r="O528" t="s">
        <v>2164</v>
      </c>
      <c r="P528" t="s">
        <v>2164</v>
      </c>
      <c r="Q528" t="s">
        <v>2164</v>
      </c>
      <c r="R528" t="s">
        <v>2164</v>
      </c>
      <c r="S528" t="s">
        <v>2164</v>
      </c>
      <c r="T528" t="s">
        <v>2164</v>
      </c>
      <c r="U528" t="s">
        <v>2164</v>
      </c>
      <c r="V528" t="s">
        <v>2164</v>
      </c>
      <c r="W528" t="s">
        <v>2164</v>
      </c>
      <c r="X528" t="s">
        <v>2164</v>
      </c>
      <c r="Y528" t="s">
        <v>2164</v>
      </c>
      <c r="Z528" t="s">
        <v>2164</v>
      </c>
      <c r="AA528" t="s">
        <v>2164</v>
      </c>
      <c r="AB528" t="s">
        <v>2164</v>
      </c>
      <c r="AC528" t="s">
        <v>2164</v>
      </c>
      <c r="AD528" t="str">
        <f>IFERROR(IF(COUNTIF(C528:L528,"Feed Ingredient")&gt;0,INDEX(ani_diet!V:V,MATCH(M528,ani_diet!F:F,0)),""),"")</f>
        <v/>
      </c>
      <c r="AE528" s="130" t="b">
        <f>IF(IFERROR(IF(MATCH("Feed Ingredient", AOM[[#This Row],[L1]:[L10]],0)&gt;0, TRUE, FALSE), FALSE)=TRUE,IFERROR(VLOOKUP(M528, ani_diet!E:E, 1, FALSE), "No Match"),FALSE)</f>
        <v>0</v>
      </c>
    </row>
    <row r="529" spans="1:31" ht="14.5" x14ac:dyDescent="0.35">
      <c r="A529" t="s">
        <v>2164</v>
      </c>
      <c r="B529" t="s">
        <v>20402</v>
      </c>
      <c r="C529" t="s">
        <v>20093</v>
      </c>
      <c r="D529" t="s">
        <v>8369</v>
      </c>
      <c r="E529" t="s">
        <v>20397</v>
      </c>
      <c r="F529" t="s">
        <v>20399</v>
      </c>
      <c r="G529" t="s">
        <v>20401</v>
      </c>
      <c r="H529" t="s">
        <v>1141</v>
      </c>
      <c r="I529" t="s">
        <v>2164</v>
      </c>
      <c r="J529" t="s">
        <v>2164</v>
      </c>
      <c r="K529" t="s">
        <v>2164</v>
      </c>
      <c r="M529" t="str" cm="1">
        <f t="array" ref="M529">LOOKUP(2,1/(C529:L529&lt;&gt;""),C529:L529)</f>
        <v>Product</v>
      </c>
      <c r="N529" t="s">
        <v>2164</v>
      </c>
      <c r="O529" t="s">
        <v>8403</v>
      </c>
      <c r="P529" t="s">
        <v>8404</v>
      </c>
      <c r="Q529" t="s">
        <v>2164</v>
      </c>
      <c r="R529" t="s">
        <v>2164</v>
      </c>
      <c r="S529" t="s">
        <v>2164</v>
      </c>
      <c r="T529" t="s">
        <v>2164</v>
      </c>
      <c r="U529" t="s">
        <v>2164</v>
      </c>
      <c r="V529" t="s">
        <v>2164</v>
      </c>
      <c r="W529" t="s">
        <v>2164</v>
      </c>
      <c r="X529" t="s">
        <v>2164</v>
      </c>
      <c r="Y529" t="s">
        <v>2164</v>
      </c>
      <c r="Z529" t="s">
        <v>2164</v>
      </c>
      <c r="AA529" t="s">
        <v>2164</v>
      </c>
      <c r="AB529" t="s">
        <v>2164</v>
      </c>
      <c r="AC529" t="s">
        <v>2164</v>
      </c>
      <c r="AD529" t="str">
        <f>IFERROR(IF(COUNTIF(C529:L529,"Feed Ingredient")&gt;0,INDEX(ani_diet!V:V,MATCH(M529,ani_diet!F:F,0)),""),"")</f>
        <v/>
      </c>
      <c r="AE529" s="130" t="b">
        <f>IF(IFERROR(IF(MATCH("Feed Ingredient", AOM[[#This Row],[L1]:[L10]],0)&gt;0, TRUE, FALSE), FALSE)=TRUE,IFERROR(VLOOKUP(M529, ani_diet!E:E, 1, FALSE), "No Match"),FALSE)</f>
        <v>0</v>
      </c>
    </row>
    <row r="530" spans="1:31" ht="14.5" x14ac:dyDescent="0.35">
      <c r="A530" t="s">
        <v>2164</v>
      </c>
      <c r="B530" t="s">
        <v>20403</v>
      </c>
      <c r="C530" t="s">
        <v>20093</v>
      </c>
      <c r="D530" t="s">
        <v>8369</v>
      </c>
      <c r="E530" t="s">
        <v>20397</v>
      </c>
      <c r="F530" t="s">
        <v>20399</v>
      </c>
      <c r="G530" t="s">
        <v>20401</v>
      </c>
      <c r="H530" t="s">
        <v>20404</v>
      </c>
      <c r="I530" t="s">
        <v>2164</v>
      </c>
      <c r="J530" t="s">
        <v>2164</v>
      </c>
      <c r="K530" t="s">
        <v>2164</v>
      </c>
      <c r="M530" t="str" cm="1">
        <f t="array" ref="M530">LOOKUP(2,1/(C530:L530&lt;&gt;""),C530:L530)</f>
        <v>Above-ground Biomass</v>
      </c>
      <c r="N530" t="s">
        <v>2164</v>
      </c>
      <c r="O530" t="s">
        <v>8409</v>
      </c>
      <c r="P530" t="s">
        <v>8404</v>
      </c>
      <c r="Q530" t="s">
        <v>2164</v>
      </c>
      <c r="R530" t="s">
        <v>2164</v>
      </c>
      <c r="S530" t="s">
        <v>2164</v>
      </c>
      <c r="T530" t="s">
        <v>2164</v>
      </c>
      <c r="U530" t="s">
        <v>2164</v>
      </c>
      <c r="V530" t="s">
        <v>2164</v>
      </c>
      <c r="W530" t="s">
        <v>2164</v>
      </c>
      <c r="X530" t="s">
        <v>2164</v>
      </c>
      <c r="Y530" t="s">
        <v>2164</v>
      </c>
      <c r="Z530" t="s">
        <v>2164</v>
      </c>
      <c r="AA530" t="s">
        <v>2164</v>
      </c>
      <c r="AB530" t="s">
        <v>2164</v>
      </c>
      <c r="AC530" t="s">
        <v>2164</v>
      </c>
      <c r="AD530" t="str">
        <f>IFERROR(IF(COUNTIF(C530:L530,"Feed Ingredient")&gt;0,INDEX(ani_diet!V:V,MATCH(M530,ani_diet!F:F,0)),""),"")</f>
        <v/>
      </c>
      <c r="AE530" s="130" t="b">
        <f>IF(IFERROR(IF(MATCH("Feed Ingredient", AOM[[#This Row],[L1]:[L10]],0)&gt;0, TRUE, FALSE), FALSE)=TRUE,IFERROR(VLOOKUP(M530, ani_diet!E:E, 1, FALSE), "No Match"),FALSE)</f>
        <v>0</v>
      </c>
    </row>
    <row r="531" spans="1:31" ht="14.5" x14ac:dyDescent="0.35">
      <c r="A531" t="s">
        <v>2164</v>
      </c>
      <c r="B531" t="s">
        <v>20405</v>
      </c>
      <c r="C531" t="s">
        <v>20093</v>
      </c>
      <c r="D531" t="s">
        <v>8369</v>
      </c>
      <c r="E531" t="s">
        <v>20397</v>
      </c>
      <c r="F531" t="s">
        <v>20399</v>
      </c>
      <c r="G531" t="s">
        <v>20406</v>
      </c>
      <c r="H531" t="s">
        <v>2164</v>
      </c>
      <c r="I531" t="s">
        <v>2164</v>
      </c>
      <c r="J531" t="s">
        <v>2164</v>
      </c>
      <c r="K531" t="s">
        <v>2164</v>
      </c>
      <c r="M531" t="str" cm="1">
        <f t="array" ref="M531">LOOKUP(2,1/(C531:L531&lt;&gt;""),C531:L531)</f>
        <v>Partial N Balance</v>
      </c>
      <c r="N531" t="s">
        <v>2164</v>
      </c>
      <c r="O531" t="s">
        <v>2164</v>
      </c>
      <c r="P531" t="s">
        <v>2164</v>
      </c>
      <c r="Q531" t="s">
        <v>2164</v>
      </c>
      <c r="R531" t="s">
        <v>2164</v>
      </c>
      <c r="S531" t="s">
        <v>2164</v>
      </c>
      <c r="T531" t="s">
        <v>2164</v>
      </c>
      <c r="U531" t="s">
        <v>2164</v>
      </c>
      <c r="V531" t="s">
        <v>2164</v>
      </c>
      <c r="W531" t="s">
        <v>2164</v>
      </c>
      <c r="X531" t="s">
        <v>2164</v>
      </c>
      <c r="Y531" t="s">
        <v>2164</v>
      </c>
      <c r="Z531" t="s">
        <v>2164</v>
      </c>
      <c r="AA531" t="s">
        <v>2164</v>
      </c>
      <c r="AB531" t="s">
        <v>2164</v>
      </c>
      <c r="AC531" t="s">
        <v>2164</v>
      </c>
      <c r="AD531" t="str">
        <f>IFERROR(IF(COUNTIF(C531:L531,"Feed Ingredient")&gt;0,INDEX(ani_diet!V:V,MATCH(M531,ani_diet!F:F,0)),""),"")</f>
        <v/>
      </c>
      <c r="AE531" s="130" t="b">
        <f>IF(IFERROR(IF(MATCH("Feed Ingredient", AOM[[#This Row],[L1]:[L10]],0)&gt;0, TRUE, FALSE), FALSE)=TRUE,IFERROR(VLOOKUP(M531, ani_diet!E:E, 1, FALSE), "No Match"),FALSE)</f>
        <v>0</v>
      </c>
    </row>
    <row r="532" spans="1:31" ht="14.5" x14ac:dyDescent="0.35">
      <c r="A532" t="s">
        <v>2164</v>
      </c>
      <c r="B532" t="s">
        <v>20407</v>
      </c>
      <c r="C532" t="s">
        <v>20093</v>
      </c>
      <c r="D532" t="s">
        <v>8369</v>
      </c>
      <c r="E532" t="s">
        <v>20397</v>
      </c>
      <c r="F532" t="s">
        <v>20399</v>
      </c>
      <c r="G532" t="s">
        <v>20406</v>
      </c>
      <c r="H532" t="s">
        <v>1141</v>
      </c>
      <c r="I532" t="s">
        <v>2164</v>
      </c>
      <c r="J532" t="s">
        <v>2164</v>
      </c>
      <c r="K532" t="s">
        <v>2164</v>
      </c>
      <c r="M532" t="str" cm="1">
        <f t="array" ref="M532">LOOKUP(2,1/(C532:L532&lt;&gt;""),C532:L532)</f>
        <v>Product</v>
      </c>
      <c r="N532" t="s">
        <v>2164</v>
      </c>
      <c r="O532" t="s">
        <v>8413</v>
      </c>
      <c r="P532" t="s">
        <v>8404</v>
      </c>
      <c r="Q532" t="s">
        <v>2164</v>
      </c>
      <c r="R532" t="s">
        <v>2164</v>
      </c>
      <c r="S532" t="s">
        <v>2164</v>
      </c>
      <c r="T532" t="s">
        <v>2164</v>
      </c>
      <c r="U532" t="s">
        <v>2164</v>
      </c>
      <c r="V532" t="s">
        <v>2164</v>
      </c>
      <c r="W532" t="s">
        <v>2164</v>
      </c>
      <c r="X532" t="s">
        <v>2164</v>
      </c>
      <c r="Y532" t="s">
        <v>2164</v>
      </c>
      <c r="Z532" t="s">
        <v>2164</v>
      </c>
      <c r="AA532" t="s">
        <v>2164</v>
      </c>
      <c r="AB532" t="s">
        <v>2164</v>
      </c>
      <c r="AC532" t="s">
        <v>2164</v>
      </c>
      <c r="AD532" t="str">
        <f>IFERROR(IF(COUNTIF(C532:L532,"Feed Ingredient")&gt;0,INDEX(ani_diet!V:V,MATCH(M532,ani_diet!F:F,0)),""),"")</f>
        <v/>
      </c>
      <c r="AE532" s="130" t="b">
        <f>IF(IFERROR(IF(MATCH("Feed Ingredient", AOM[[#This Row],[L1]:[L10]],0)&gt;0, TRUE, FALSE), FALSE)=TRUE,IFERROR(VLOOKUP(M532, ani_diet!E:E, 1, FALSE), "No Match"),FALSE)</f>
        <v>0</v>
      </c>
    </row>
    <row r="533" spans="1:31" ht="14.5" x14ac:dyDescent="0.35">
      <c r="A533" t="s">
        <v>2164</v>
      </c>
      <c r="B533" t="s">
        <v>20408</v>
      </c>
      <c r="C533" t="s">
        <v>20093</v>
      </c>
      <c r="D533" t="s">
        <v>8369</v>
      </c>
      <c r="E533" t="s">
        <v>20397</v>
      </c>
      <c r="F533" t="s">
        <v>20399</v>
      </c>
      <c r="G533" t="s">
        <v>20406</v>
      </c>
      <c r="H533" t="s">
        <v>20404</v>
      </c>
      <c r="I533" t="s">
        <v>2164</v>
      </c>
      <c r="J533" t="s">
        <v>2164</v>
      </c>
      <c r="K533" t="s">
        <v>2164</v>
      </c>
      <c r="M533" t="str" cm="1">
        <f t="array" ref="M533">LOOKUP(2,1/(C533:L533&lt;&gt;""),C533:L533)</f>
        <v>Above-ground Biomass</v>
      </c>
      <c r="N533" t="s">
        <v>2164</v>
      </c>
      <c r="O533" t="s">
        <v>20409</v>
      </c>
      <c r="P533" t="s">
        <v>8404</v>
      </c>
      <c r="Q533" t="s">
        <v>2164</v>
      </c>
      <c r="R533" t="s">
        <v>2164</v>
      </c>
      <c r="S533" t="s">
        <v>2164</v>
      </c>
      <c r="T533" t="s">
        <v>2164</v>
      </c>
      <c r="U533" t="s">
        <v>2164</v>
      </c>
      <c r="V533" t="s">
        <v>2164</v>
      </c>
      <c r="W533" t="s">
        <v>2164</v>
      </c>
      <c r="X533" t="s">
        <v>2164</v>
      </c>
      <c r="Y533" t="s">
        <v>2164</v>
      </c>
      <c r="Z533" t="s">
        <v>2164</v>
      </c>
      <c r="AA533" t="s">
        <v>2164</v>
      </c>
      <c r="AB533" t="s">
        <v>2164</v>
      </c>
      <c r="AC533" t="s">
        <v>2164</v>
      </c>
      <c r="AD533" t="str">
        <f>IFERROR(IF(COUNTIF(C533:L533,"Feed Ingredient")&gt;0,INDEX(ani_diet!V:V,MATCH(M533,ani_diet!F:F,0)),""),"")</f>
        <v/>
      </c>
      <c r="AE533" s="130" t="b">
        <f>IF(IFERROR(IF(MATCH("Feed Ingredient", AOM[[#This Row],[L1]:[L10]],0)&gt;0, TRUE, FALSE), FALSE)=TRUE,IFERROR(VLOOKUP(M533, ani_diet!E:E, 1, FALSE), "No Match"),FALSE)</f>
        <v>0</v>
      </c>
    </row>
    <row r="534" spans="1:31" ht="14.5" x14ac:dyDescent="0.35">
      <c r="A534" t="s">
        <v>2164</v>
      </c>
      <c r="B534" t="s">
        <v>20410</v>
      </c>
      <c r="C534" t="s">
        <v>20093</v>
      </c>
      <c r="D534" t="s">
        <v>8369</v>
      </c>
      <c r="E534" t="s">
        <v>20411</v>
      </c>
      <c r="F534" t="s">
        <v>20399</v>
      </c>
      <c r="G534" t="s">
        <v>20412</v>
      </c>
      <c r="H534" t="s">
        <v>2164</v>
      </c>
      <c r="I534" t="s">
        <v>2164</v>
      </c>
      <c r="J534" t="s">
        <v>2164</v>
      </c>
      <c r="K534" t="s">
        <v>2164</v>
      </c>
      <c r="M534" t="str" cm="1">
        <f t="array" ref="M534">LOOKUP(2,1/(C534:L534&lt;&gt;""),C534:L534)</f>
        <v>Apparent N Efficiency</v>
      </c>
      <c r="N534" t="s">
        <v>2164</v>
      </c>
      <c r="O534" t="s">
        <v>8434</v>
      </c>
      <c r="P534" t="s">
        <v>8404</v>
      </c>
      <c r="Q534" t="s">
        <v>2164</v>
      </c>
      <c r="R534" t="s">
        <v>2164</v>
      </c>
      <c r="S534" t="s">
        <v>2164</v>
      </c>
      <c r="T534" t="s">
        <v>2164</v>
      </c>
      <c r="U534" t="s">
        <v>2164</v>
      </c>
      <c r="V534" t="s">
        <v>2164</v>
      </c>
      <c r="W534" t="s">
        <v>2164</v>
      </c>
      <c r="X534" t="s">
        <v>2164</v>
      </c>
      <c r="Y534" t="s">
        <v>20413</v>
      </c>
      <c r="Z534" t="s">
        <v>2164</v>
      </c>
      <c r="AA534" t="s">
        <v>2164</v>
      </c>
      <c r="AB534" t="s">
        <v>2164</v>
      </c>
      <c r="AC534" t="s">
        <v>2164</v>
      </c>
      <c r="AD534" t="str">
        <f>IFERROR(IF(COUNTIF(C534:L534,"Feed Ingredient")&gt;0,INDEX(ani_diet!V:V,MATCH(M534,ani_diet!F:F,0)),""),"")</f>
        <v/>
      </c>
      <c r="AE534" s="130" t="b">
        <f>IF(IFERROR(IF(MATCH("Feed Ingredient", AOM[[#This Row],[L1]:[L10]],0)&gt;0, TRUE, FALSE), FALSE)=TRUE,IFERROR(VLOOKUP(M534, ani_diet!E:E, 1, FALSE), "No Match"),FALSE)</f>
        <v>0</v>
      </c>
    </row>
    <row r="535" spans="1:31" ht="14.5" x14ac:dyDescent="0.35">
      <c r="A535" t="s">
        <v>2164</v>
      </c>
      <c r="B535" t="s">
        <v>20414</v>
      </c>
      <c r="C535" t="s">
        <v>20093</v>
      </c>
      <c r="D535" t="s">
        <v>8369</v>
      </c>
      <c r="E535" t="s">
        <v>20397</v>
      </c>
      <c r="F535" t="s">
        <v>20415</v>
      </c>
      <c r="G535" t="s">
        <v>2164</v>
      </c>
      <c r="H535" t="s">
        <v>2164</v>
      </c>
      <c r="I535" t="s">
        <v>2164</v>
      </c>
      <c r="J535" t="s">
        <v>2164</v>
      </c>
      <c r="K535" t="s">
        <v>2164</v>
      </c>
      <c r="M535" t="str" cm="1">
        <f t="array" ref="M535">LOOKUP(2,1/(C535:L535&lt;&gt;""),C535:L535)</f>
        <v>Phosphorus Use Efficiency</v>
      </c>
      <c r="N535" t="s">
        <v>2164</v>
      </c>
      <c r="O535" t="s">
        <v>2164</v>
      </c>
      <c r="P535" t="s">
        <v>2164</v>
      </c>
      <c r="Q535" t="s">
        <v>2164</v>
      </c>
      <c r="R535" t="s">
        <v>2164</v>
      </c>
      <c r="S535" t="s">
        <v>2164</v>
      </c>
      <c r="T535" t="s">
        <v>2164</v>
      </c>
      <c r="U535" t="s">
        <v>2164</v>
      </c>
      <c r="V535" t="s">
        <v>2164</v>
      </c>
      <c r="W535" t="s">
        <v>2164</v>
      </c>
      <c r="X535" t="s">
        <v>2164</v>
      </c>
      <c r="Y535" t="s">
        <v>2164</v>
      </c>
      <c r="Z535" t="s">
        <v>2164</v>
      </c>
      <c r="AA535" t="s">
        <v>2164</v>
      </c>
      <c r="AB535" t="s">
        <v>2164</v>
      </c>
      <c r="AC535" t="s">
        <v>2164</v>
      </c>
      <c r="AD535" t="str">
        <f>IFERROR(IF(COUNTIF(C535:L535,"Feed Ingredient")&gt;0,INDEX(ani_diet!V:V,MATCH(M535,ani_diet!F:F,0)),""),"")</f>
        <v/>
      </c>
      <c r="AE535" s="130" t="b">
        <f>IF(IFERROR(IF(MATCH("Feed Ingredient", AOM[[#This Row],[L1]:[L10]],0)&gt;0, TRUE, FALSE), FALSE)=TRUE,IFERROR(VLOOKUP(M535, ani_diet!E:E, 1, FALSE), "No Match"),FALSE)</f>
        <v>0</v>
      </c>
    </row>
    <row r="536" spans="1:31" ht="14.5" x14ac:dyDescent="0.35">
      <c r="A536" t="s">
        <v>2164</v>
      </c>
      <c r="B536" t="s">
        <v>20416</v>
      </c>
      <c r="C536" t="s">
        <v>20093</v>
      </c>
      <c r="D536" t="s">
        <v>8369</v>
      </c>
      <c r="E536" t="s">
        <v>8480</v>
      </c>
      <c r="F536" t="s">
        <v>2164</v>
      </c>
      <c r="G536" t="s">
        <v>2164</v>
      </c>
      <c r="H536" t="s">
        <v>2164</v>
      </c>
      <c r="I536" t="s">
        <v>2164</v>
      </c>
      <c r="J536" t="s">
        <v>2164</v>
      </c>
      <c r="K536" t="s">
        <v>2164</v>
      </c>
      <c r="M536" t="str" cm="1">
        <f t="array" ref="M536">LOOKUP(2,1/(C536:L536&lt;&gt;""),C536:L536)</f>
        <v>Total Factor Productivity</v>
      </c>
      <c r="N536" t="s">
        <v>2164</v>
      </c>
      <c r="O536" t="s">
        <v>20417</v>
      </c>
      <c r="P536" t="s">
        <v>8404</v>
      </c>
      <c r="Q536" t="s">
        <v>2164</v>
      </c>
      <c r="R536" t="s">
        <v>2164</v>
      </c>
      <c r="S536" t="s">
        <v>2164</v>
      </c>
      <c r="T536" t="s">
        <v>2164</v>
      </c>
      <c r="U536" t="s">
        <v>2164</v>
      </c>
      <c r="V536" t="s">
        <v>2164</v>
      </c>
      <c r="W536" t="s">
        <v>2164</v>
      </c>
      <c r="X536" t="s">
        <v>2164</v>
      </c>
      <c r="Y536" t="s">
        <v>20418</v>
      </c>
      <c r="Z536" t="s">
        <v>2164</v>
      </c>
      <c r="AA536" t="s">
        <v>2164</v>
      </c>
      <c r="AB536" t="s">
        <v>2164</v>
      </c>
      <c r="AC536" t="s">
        <v>2164</v>
      </c>
      <c r="AD536" t="str">
        <f>IFERROR(IF(COUNTIF(C536:L536,"Feed Ingredient")&gt;0,INDEX(ani_diet!V:V,MATCH(M536,ani_diet!F:F,0)),""),"")</f>
        <v/>
      </c>
      <c r="AE536" s="130" t="b">
        <f>IF(IFERROR(IF(MATCH("Feed Ingredient", AOM[[#This Row],[L1]:[L10]],0)&gt;0, TRUE, FALSE), FALSE)=TRUE,IFERROR(VLOOKUP(M536, ani_diet!E:E, 1, FALSE), "No Match"),FALSE)</f>
        <v>0</v>
      </c>
    </row>
    <row r="537" spans="1:31" ht="14.5" x14ac:dyDescent="0.35">
      <c r="A537" t="s">
        <v>2164</v>
      </c>
      <c r="B537" t="s">
        <v>20419</v>
      </c>
      <c r="C537" t="s">
        <v>20093</v>
      </c>
      <c r="D537" t="s">
        <v>8369</v>
      </c>
      <c r="E537" t="s">
        <v>20411</v>
      </c>
      <c r="F537" t="s">
        <v>2164</v>
      </c>
      <c r="G537" t="s">
        <v>2164</v>
      </c>
      <c r="H537" t="s">
        <v>2164</v>
      </c>
      <c r="I537" t="s">
        <v>2164</v>
      </c>
      <c r="J537" t="s">
        <v>2164</v>
      </c>
      <c r="K537" t="s">
        <v>2164</v>
      </c>
      <c r="M537" t="str" cm="1">
        <f t="array" ref="M537">LOOKUP(2,1/(C537:L537&lt;&gt;""),C537:L537)</f>
        <v>Feed Efficiency</v>
      </c>
      <c r="N537" t="s">
        <v>2164</v>
      </c>
      <c r="O537" t="s">
        <v>2164</v>
      </c>
      <c r="P537" t="s">
        <v>2164</v>
      </c>
      <c r="Q537" t="s">
        <v>2164</v>
      </c>
      <c r="R537" t="s">
        <v>2164</v>
      </c>
      <c r="S537" t="s">
        <v>2164</v>
      </c>
      <c r="T537" t="s">
        <v>2164</v>
      </c>
      <c r="U537" t="s">
        <v>2164</v>
      </c>
      <c r="V537" t="s">
        <v>2164</v>
      </c>
      <c r="W537" t="s">
        <v>2164</v>
      </c>
      <c r="X537" t="s">
        <v>2164</v>
      </c>
      <c r="Y537" t="s">
        <v>20342</v>
      </c>
      <c r="Z537" t="s">
        <v>2164</v>
      </c>
      <c r="AA537" t="s">
        <v>2164</v>
      </c>
      <c r="AB537" t="s">
        <v>2164</v>
      </c>
      <c r="AC537" t="s">
        <v>2164</v>
      </c>
      <c r="AD537" t="str">
        <f>IFERROR(IF(COUNTIF(C537:L537,"Feed Ingredient")&gt;0,INDEX(ani_diet!V:V,MATCH(M537,ani_diet!F:F,0)),""),"")</f>
        <v/>
      </c>
      <c r="AE537" s="130" t="b">
        <f>IF(IFERROR(IF(MATCH("Feed Ingredient", AOM[[#This Row],[L1]:[L10]],0)&gt;0, TRUE, FALSE), FALSE)=TRUE,IFERROR(VLOOKUP(M537, ani_diet!E:E, 1, FALSE), "No Match"),FALSE)</f>
        <v>0</v>
      </c>
    </row>
    <row r="538" spans="1:31" ht="14.5" x14ac:dyDescent="0.35">
      <c r="A538" t="s">
        <v>2164</v>
      </c>
      <c r="B538" t="s">
        <v>20420</v>
      </c>
      <c r="C538" t="s">
        <v>20093</v>
      </c>
      <c r="D538" t="s">
        <v>8369</v>
      </c>
      <c r="E538" t="s">
        <v>20411</v>
      </c>
      <c r="F538" t="s">
        <v>20421</v>
      </c>
      <c r="G538" t="s">
        <v>2164</v>
      </c>
      <c r="H538" t="s">
        <v>2164</v>
      </c>
      <c r="I538" t="s">
        <v>2164</v>
      </c>
      <c r="J538" t="s">
        <v>2164</v>
      </c>
      <c r="K538" t="s">
        <v>2164</v>
      </c>
      <c r="M538" t="str" cm="1">
        <f t="array" ref="M538">LOOKUP(2,1/(C538:L538&lt;&gt;""),C538:L538)</f>
        <v>Feed Conversion Ratio</v>
      </c>
      <c r="N538" t="s">
        <v>2164</v>
      </c>
      <c r="O538" t="s">
        <v>2164</v>
      </c>
      <c r="P538" t="s">
        <v>2164</v>
      </c>
      <c r="Q538" t="s">
        <v>2164</v>
      </c>
      <c r="R538" t="s">
        <v>2164</v>
      </c>
      <c r="S538" t="s">
        <v>2164</v>
      </c>
      <c r="T538" t="s">
        <v>2164</v>
      </c>
      <c r="U538" t="s">
        <v>2164</v>
      </c>
      <c r="V538" t="s">
        <v>2164</v>
      </c>
      <c r="W538" t="s">
        <v>2164</v>
      </c>
      <c r="X538" t="s">
        <v>2164</v>
      </c>
      <c r="Y538" t="s">
        <v>2164</v>
      </c>
      <c r="Z538" t="s">
        <v>2164</v>
      </c>
      <c r="AA538" t="s">
        <v>2164</v>
      </c>
      <c r="AB538" t="s">
        <v>2164</v>
      </c>
      <c r="AC538" t="s">
        <v>2164</v>
      </c>
      <c r="AD538" t="str">
        <f>IFERROR(IF(COUNTIF(C538:L538,"Feed Ingredient")&gt;0,INDEX(ani_diet!V:V,MATCH(M538,ani_diet!F:F,0)),""),"")</f>
        <v/>
      </c>
      <c r="AE538" s="130" t="b">
        <f>IF(IFERROR(IF(MATCH("Feed Ingredient", AOM[[#This Row],[L1]:[L10]],0)&gt;0, TRUE, FALSE), FALSE)=TRUE,IFERROR(VLOOKUP(M538, ani_diet!E:E, 1, FALSE), "No Match"),FALSE)</f>
        <v>0</v>
      </c>
    </row>
    <row r="539" spans="1:31" ht="14.5" x14ac:dyDescent="0.35">
      <c r="A539" t="s">
        <v>2164</v>
      </c>
      <c r="B539" t="s">
        <v>20422</v>
      </c>
      <c r="C539" t="s">
        <v>20093</v>
      </c>
      <c r="D539" t="s">
        <v>8369</v>
      </c>
      <c r="E539" t="s">
        <v>20411</v>
      </c>
      <c r="F539" t="s">
        <v>20421</v>
      </c>
      <c r="G539" t="s">
        <v>8483</v>
      </c>
      <c r="H539" t="s">
        <v>2164</v>
      </c>
      <c r="I539" t="s">
        <v>2164</v>
      </c>
      <c r="J539" t="s">
        <v>2164</v>
      </c>
      <c r="K539" t="s">
        <v>2164</v>
      </c>
      <c r="M539" t="str" cm="1">
        <f t="array" ref="M539">LOOKUP(2,1/(C539:L539&lt;&gt;""),C539:L539)</f>
        <v>Feed Conversion Ratio (Out In)</v>
      </c>
      <c r="N539" t="s">
        <v>2164</v>
      </c>
      <c r="O539" t="s">
        <v>8486</v>
      </c>
      <c r="P539" t="s">
        <v>8487</v>
      </c>
      <c r="Q539" t="s">
        <v>2164</v>
      </c>
      <c r="R539" t="s">
        <v>2164</v>
      </c>
      <c r="S539" t="s">
        <v>2164</v>
      </c>
      <c r="T539" t="s">
        <v>2164</v>
      </c>
      <c r="U539" t="s">
        <v>2164</v>
      </c>
      <c r="V539" t="s">
        <v>2164</v>
      </c>
      <c r="W539" t="s">
        <v>2164</v>
      </c>
      <c r="X539" t="s">
        <v>2164</v>
      </c>
      <c r="Y539" t="s">
        <v>20423</v>
      </c>
      <c r="Z539" t="s">
        <v>2164</v>
      </c>
      <c r="AA539" t="s">
        <v>2164</v>
      </c>
      <c r="AB539" t="s">
        <v>2164</v>
      </c>
      <c r="AC539" t="s">
        <v>2164</v>
      </c>
      <c r="AD539" t="str">
        <f>IFERROR(IF(COUNTIF(C539:L539,"Feed Ingredient")&gt;0,INDEX(ani_diet!V:V,MATCH(M539,ani_diet!F:F,0)),""),"")</f>
        <v/>
      </c>
      <c r="AE539" s="130" t="b">
        <f>IF(IFERROR(IF(MATCH("Feed Ingredient", AOM[[#This Row],[L1]:[L10]],0)&gt;0, TRUE, FALSE), FALSE)=TRUE,IFERROR(VLOOKUP(M539, ani_diet!E:E, 1, FALSE), "No Match"),FALSE)</f>
        <v>0</v>
      </c>
    </row>
    <row r="540" spans="1:31" ht="14.5" x14ac:dyDescent="0.35">
      <c r="A540" t="s">
        <v>2164</v>
      </c>
      <c r="B540" t="s">
        <v>20424</v>
      </c>
      <c r="C540" t="s">
        <v>20093</v>
      </c>
      <c r="D540" t="s">
        <v>8369</v>
      </c>
      <c r="E540" t="s">
        <v>20411</v>
      </c>
      <c r="F540" t="s">
        <v>20421</v>
      </c>
      <c r="G540" t="s">
        <v>8489</v>
      </c>
      <c r="H540" t="s">
        <v>2164</v>
      </c>
      <c r="I540" t="s">
        <v>2164</v>
      </c>
      <c r="J540" t="s">
        <v>2164</v>
      </c>
      <c r="K540" t="s">
        <v>2164</v>
      </c>
      <c r="M540" t="str" cm="1">
        <f t="array" ref="M540">LOOKUP(2,1/(C540:L540&lt;&gt;""),C540:L540)</f>
        <v>Feed Conversion Ratio (In Out)</v>
      </c>
      <c r="N540" t="s">
        <v>2164</v>
      </c>
      <c r="O540" t="s">
        <v>8492</v>
      </c>
      <c r="P540" t="s">
        <v>8493</v>
      </c>
      <c r="Q540" t="s">
        <v>2164</v>
      </c>
      <c r="R540" t="s">
        <v>2164</v>
      </c>
      <c r="S540" t="s">
        <v>2164</v>
      </c>
      <c r="T540" t="s">
        <v>2164</v>
      </c>
      <c r="U540" t="s">
        <v>2164</v>
      </c>
      <c r="V540" t="s">
        <v>2164</v>
      </c>
      <c r="W540" t="s">
        <v>2164</v>
      </c>
      <c r="X540" t="s">
        <v>2164</v>
      </c>
      <c r="Y540" t="s">
        <v>20425</v>
      </c>
      <c r="Z540" t="s">
        <v>2164</v>
      </c>
      <c r="AA540" t="s">
        <v>2164</v>
      </c>
      <c r="AB540" t="s">
        <v>2164</v>
      </c>
      <c r="AC540" t="s">
        <v>2164</v>
      </c>
      <c r="AD540" t="str">
        <f>IFERROR(IF(COUNTIF(C540:L540,"Feed Ingredient")&gt;0,INDEX(ani_diet!V:V,MATCH(M540,ani_diet!F:F,0)),""),"")</f>
        <v/>
      </c>
      <c r="AE540" s="130" t="b">
        <f>IF(IFERROR(IF(MATCH("Feed Ingredient", AOM[[#This Row],[L1]:[L10]],0)&gt;0, TRUE, FALSE), FALSE)=TRUE,IFERROR(VLOOKUP(M540, ani_diet!E:E, 1, FALSE), "No Match"),FALSE)</f>
        <v>0</v>
      </c>
    </row>
    <row r="541" spans="1:31" ht="14.5" x14ac:dyDescent="0.35">
      <c r="A541" t="s">
        <v>2164</v>
      </c>
      <c r="B541" t="s">
        <v>20426</v>
      </c>
      <c r="C541" t="s">
        <v>20093</v>
      </c>
      <c r="D541" t="s">
        <v>8369</v>
      </c>
      <c r="E541" t="s">
        <v>20411</v>
      </c>
      <c r="F541" t="s">
        <v>20427</v>
      </c>
      <c r="G541" t="s">
        <v>2164</v>
      </c>
      <c r="H541" t="s">
        <v>2164</v>
      </c>
      <c r="I541" t="s">
        <v>2164</v>
      </c>
      <c r="J541" t="s">
        <v>2164</v>
      </c>
      <c r="K541" t="s">
        <v>2164</v>
      </c>
      <c r="M541" t="str" cm="1">
        <f t="array" ref="M541">LOOKUP(2,1/(C541:L541&lt;&gt;""),C541:L541)</f>
        <v>Protein Conversion Ratio</v>
      </c>
      <c r="N541" t="s">
        <v>2164</v>
      </c>
      <c r="O541" t="s">
        <v>2164</v>
      </c>
      <c r="P541" t="s">
        <v>2164</v>
      </c>
      <c r="Q541" t="s">
        <v>2164</v>
      </c>
      <c r="R541" t="s">
        <v>2164</v>
      </c>
      <c r="S541" t="s">
        <v>2164</v>
      </c>
      <c r="T541" t="s">
        <v>2164</v>
      </c>
      <c r="U541" t="s">
        <v>2164</v>
      </c>
      <c r="V541" t="s">
        <v>2164</v>
      </c>
      <c r="W541" t="s">
        <v>2164</v>
      </c>
      <c r="X541" t="s">
        <v>2164</v>
      </c>
      <c r="Y541" t="s">
        <v>2164</v>
      </c>
      <c r="Z541" t="s">
        <v>2164</v>
      </c>
      <c r="AA541" t="s">
        <v>2164</v>
      </c>
      <c r="AB541" t="s">
        <v>2164</v>
      </c>
      <c r="AC541" t="s">
        <v>2164</v>
      </c>
      <c r="AD541" t="str">
        <f>IFERROR(IF(COUNTIF(C541:L541,"Feed Ingredient")&gt;0,INDEX(ani_diet!V:V,MATCH(M541,ani_diet!F:F,0)),""),"")</f>
        <v/>
      </c>
      <c r="AE541" s="130" t="b">
        <f>IF(IFERROR(IF(MATCH("Feed Ingredient", AOM[[#This Row],[L1]:[L10]],0)&gt;0, TRUE, FALSE), FALSE)=TRUE,IFERROR(VLOOKUP(M541, ani_diet!E:E, 1, FALSE), "No Match"),FALSE)</f>
        <v>0</v>
      </c>
    </row>
    <row r="542" spans="1:31" ht="14.5" x14ac:dyDescent="0.35">
      <c r="A542" t="s">
        <v>2164</v>
      </c>
      <c r="B542" t="s">
        <v>20428</v>
      </c>
      <c r="C542" t="s">
        <v>20093</v>
      </c>
      <c r="D542" t="s">
        <v>8369</v>
      </c>
      <c r="E542" t="s">
        <v>20411</v>
      </c>
      <c r="F542" t="s">
        <v>20427</v>
      </c>
      <c r="G542" t="s">
        <v>8494</v>
      </c>
      <c r="H542" t="s">
        <v>2164</v>
      </c>
      <c r="I542" t="s">
        <v>2164</v>
      </c>
      <c r="J542" t="s">
        <v>2164</v>
      </c>
      <c r="K542" t="s">
        <v>2164</v>
      </c>
      <c r="M542" t="str" cm="1">
        <f t="array" ref="M542">LOOKUP(2,1/(C542:L542&lt;&gt;""),C542:L542)</f>
        <v>Protein Conversion Ratio (Out In)</v>
      </c>
      <c r="N542" t="s">
        <v>2164</v>
      </c>
      <c r="O542" t="s">
        <v>8497</v>
      </c>
      <c r="P542" t="s">
        <v>20429</v>
      </c>
      <c r="Q542" t="s">
        <v>2164</v>
      </c>
      <c r="R542" t="s">
        <v>2164</v>
      </c>
      <c r="S542" t="s">
        <v>2164</v>
      </c>
      <c r="T542" t="s">
        <v>2164</v>
      </c>
      <c r="U542" t="s">
        <v>2164</v>
      </c>
      <c r="V542" t="s">
        <v>2164</v>
      </c>
      <c r="W542" t="s">
        <v>2164</v>
      </c>
      <c r="X542" t="s">
        <v>2164</v>
      </c>
      <c r="Y542" t="s">
        <v>20430</v>
      </c>
      <c r="Z542" t="s">
        <v>2164</v>
      </c>
      <c r="AA542" t="s">
        <v>2164</v>
      </c>
      <c r="AB542" t="s">
        <v>2164</v>
      </c>
      <c r="AC542" t="s">
        <v>2164</v>
      </c>
      <c r="AD542" t="str">
        <f>IFERROR(IF(COUNTIF(C542:L542,"Feed Ingredient")&gt;0,INDEX(ani_diet!V:V,MATCH(M542,ani_diet!F:F,0)),""),"")</f>
        <v/>
      </c>
      <c r="AE542" s="130" t="b">
        <f>IF(IFERROR(IF(MATCH("Feed Ingredient", AOM[[#This Row],[L1]:[L10]],0)&gt;0, TRUE, FALSE), FALSE)=TRUE,IFERROR(VLOOKUP(M542, ani_diet!E:E, 1, FALSE), "No Match"),FALSE)</f>
        <v>0</v>
      </c>
    </row>
    <row r="543" spans="1:31" ht="14.5" x14ac:dyDescent="0.35">
      <c r="A543" t="s">
        <v>2164</v>
      </c>
      <c r="B543" t="s">
        <v>20431</v>
      </c>
      <c r="C543" t="s">
        <v>20093</v>
      </c>
      <c r="D543" t="s">
        <v>8369</v>
      </c>
      <c r="E543" t="s">
        <v>20411</v>
      </c>
      <c r="F543" t="s">
        <v>20427</v>
      </c>
      <c r="G543" t="s">
        <v>8499</v>
      </c>
      <c r="H543" t="s">
        <v>2164</v>
      </c>
      <c r="I543" t="s">
        <v>2164</v>
      </c>
      <c r="J543" t="s">
        <v>2164</v>
      </c>
      <c r="K543" t="s">
        <v>2164</v>
      </c>
      <c r="M543" t="str" cm="1">
        <f t="array" ref="M543">LOOKUP(2,1/(C543:L543&lt;&gt;""),C543:L543)</f>
        <v>Protein Conversion Ratio (In Out)</v>
      </c>
      <c r="N543" t="s">
        <v>2164</v>
      </c>
      <c r="O543" t="s">
        <v>8502</v>
      </c>
      <c r="P543" t="s">
        <v>8493</v>
      </c>
      <c r="Q543" t="s">
        <v>2164</v>
      </c>
      <c r="R543" t="s">
        <v>2164</v>
      </c>
      <c r="S543" t="s">
        <v>2164</v>
      </c>
      <c r="T543" t="s">
        <v>2164</v>
      </c>
      <c r="U543" t="s">
        <v>2164</v>
      </c>
      <c r="V543" t="s">
        <v>2164</v>
      </c>
      <c r="W543" t="s">
        <v>2164</v>
      </c>
      <c r="X543" t="s">
        <v>2164</v>
      </c>
      <c r="Y543" t="s">
        <v>20432</v>
      </c>
      <c r="Z543" t="s">
        <v>2164</v>
      </c>
      <c r="AA543" t="s">
        <v>2164</v>
      </c>
      <c r="AB543" t="s">
        <v>2164</v>
      </c>
      <c r="AC543" t="s">
        <v>2164</v>
      </c>
      <c r="AD543" t="str">
        <f>IFERROR(IF(COUNTIF(C543:L543,"Feed Ingredient")&gt;0,INDEX(ani_diet!V:V,MATCH(M543,ani_diet!F:F,0)),""),"")</f>
        <v/>
      </c>
      <c r="AE543" s="130" t="b">
        <f>IF(IFERROR(IF(MATCH("Feed Ingredient", AOM[[#This Row],[L1]:[L10]],0)&gt;0, TRUE, FALSE), FALSE)=TRUE,IFERROR(VLOOKUP(M543, ani_diet!E:E, 1, FALSE), "No Match"),FALSE)</f>
        <v>0</v>
      </c>
    </row>
    <row r="544" spans="1:31" ht="14.5" x14ac:dyDescent="0.35">
      <c r="A544" t="s">
        <v>2164</v>
      </c>
      <c r="B544" t="s">
        <v>20433</v>
      </c>
      <c r="C544" t="s">
        <v>20093</v>
      </c>
      <c r="D544" t="s">
        <v>8503</v>
      </c>
      <c r="E544" t="s">
        <v>8505</v>
      </c>
      <c r="F544" t="s">
        <v>8516</v>
      </c>
      <c r="G544" t="s">
        <v>2164</v>
      </c>
      <c r="H544" t="s">
        <v>2164</v>
      </c>
      <c r="I544" t="s">
        <v>2164</v>
      </c>
      <c r="J544" t="s">
        <v>2164</v>
      </c>
      <c r="K544" t="s">
        <v>2164</v>
      </c>
      <c r="M544" t="str" cm="1">
        <f t="array" ref="M544">LOOKUP(2,1/(C544:L544&lt;&gt;""),C544:L544)</f>
        <v>Income Female</v>
      </c>
      <c r="N544" t="s">
        <v>2164</v>
      </c>
      <c r="O544" t="s">
        <v>8519</v>
      </c>
      <c r="P544" t="s">
        <v>2164</v>
      </c>
      <c r="Q544" t="s">
        <v>2164</v>
      </c>
      <c r="R544" t="s">
        <v>2164</v>
      </c>
      <c r="S544" t="s">
        <v>2164</v>
      </c>
      <c r="T544" t="s">
        <v>2164</v>
      </c>
      <c r="U544" t="s">
        <v>2164</v>
      </c>
      <c r="V544" t="s">
        <v>2164</v>
      </c>
      <c r="W544" t="s">
        <v>2164</v>
      </c>
      <c r="X544" t="s">
        <v>2164</v>
      </c>
      <c r="Y544" t="s">
        <v>20178</v>
      </c>
      <c r="Z544" t="s">
        <v>2164</v>
      </c>
      <c r="AA544" t="s">
        <v>2164</v>
      </c>
      <c r="AB544" t="s">
        <v>2164</v>
      </c>
      <c r="AC544" t="s">
        <v>2164</v>
      </c>
      <c r="AD544" t="str">
        <f>IFERROR(IF(COUNTIF(C544:L544,"Feed Ingredient")&gt;0,INDEX(ani_diet!V:V,MATCH(M544,ani_diet!F:F,0)),""),"")</f>
        <v/>
      </c>
      <c r="AE544" s="130" t="b">
        <f>IF(IFERROR(IF(MATCH("Feed Ingredient", AOM[[#This Row],[L1]:[L10]],0)&gt;0, TRUE, FALSE), FALSE)=TRUE,IFERROR(VLOOKUP(M544, ani_diet!E:E, 1, FALSE), "No Match"),FALSE)</f>
        <v>0</v>
      </c>
    </row>
    <row r="545" spans="1:31" ht="14.5" x14ac:dyDescent="0.35">
      <c r="A545" t="s">
        <v>2164</v>
      </c>
      <c r="B545" t="s">
        <v>20434</v>
      </c>
      <c r="C545" t="s">
        <v>20093</v>
      </c>
      <c r="D545" t="s">
        <v>8503</v>
      </c>
      <c r="E545" t="s">
        <v>8505</v>
      </c>
      <c r="F545" t="s">
        <v>8521</v>
      </c>
      <c r="G545" t="s">
        <v>2164</v>
      </c>
      <c r="H545" t="s">
        <v>2164</v>
      </c>
      <c r="I545" t="s">
        <v>2164</v>
      </c>
      <c r="J545" t="s">
        <v>2164</v>
      </c>
      <c r="K545" t="s">
        <v>2164</v>
      </c>
      <c r="M545" t="str" cm="1">
        <f t="array" ref="M545">LOOKUP(2,1/(C545:L545&lt;&gt;""),C545:L545)</f>
        <v>Income Male</v>
      </c>
      <c r="N545" t="s">
        <v>2164</v>
      </c>
      <c r="O545" t="s">
        <v>8524</v>
      </c>
      <c r="P545" t="s">
        <v>2164</v>
      </c>
      <c r="Q545" t="s">
        <v>2164</v>
      </c>
      <c r="R545" t="s">
        <v>2164</v>
      </c>
      <c r="S545" t="s">
        <v>2164</v>
      </c>
      <c r="T545" t="s">
        <v>2164</v>
      </c>
      <c r="U545" t="s">
        <v>2164</v>
      </c>
      <c r="V545" t="s">
        <v>2164</v>
      </c>
      <c r="W545" t="s">
        <v>2164</v>
      </c>
      <c r="X545" t="s">
        <v>2164</v>
      </c>
      <c r="Y545" t="s">
        <v>20176</v>
      </c>
      <c r="Z545" t="s">
        <v>2164</v>
      </c>
      <c r="AA545" t="s">
        <v>2164</v>
      </c>
      <c r="AB545" t="s">
        <v>2164</v>
      </c>
      <c r="AC545" t="s">
        <v>2164</v>
      </c>
      <c r="AD545" t="str">
        <f>IFERROR(IF(COUNTIF(C545:L545,"Feed Ingredient")&gt;0,INDEX(ani_diet!V:V,MATCH(M545,ani_diet!F:F,0)),""),"")</f>
        <v/>
      </c>
      <c r="AE545" s="130" t="b">
        <f>IF(IFERROR(IF(MATCH("Feed Ingredient", AOM[[#This Row],[L1]:[L10]],0)&gt;0, TRUE, FALSE), FALSE)=TRUE,IFERROR(VLOOKUP(M545, ani_diet!E:E, 1, FALSE), "No Match"),FALSE)</f>
        <v>0</v>
      </c>
    </row>
    <row r="546" spans="1:31" ht="14.5" x14ac:dyDescent="0.35">
      <c r="A546" t="s">
        <v>2164</v>
      </c>
      <c r="B546" t="s">
        <v>20435</v>
      </c>
      <c r="C546" t="s">
        <v>20093</v>
      </c>
      <c r="D546" t="s">
        <v>8537</v>
      </c>
      <c r="E546" t="s">
        <v>2164</v>
      </c>
      <c r="F546" t="s">
        <v>2164</v>
      </c>
      <c r="G546" t="s">
        <v>2164</v>
      </c>
      <c r="H546" t="s">
        <v>2164</v>
      </c>
      <c r="I546" t="s">
        <v>2164</v>
      </c>
      <c r="J546" t="s">
        <v>2164</v>
      </c>
      <c r="K546" t="s">
        <v>2164</v>
      </c>
      <c r="M546" t="str" cm="1">
        <f t="array" ref="M546">LOOKUP(2,1/(C546:L546&lt;&gt;""),C546:L546)</f>
        <v>Mitigation</v>
      </c>
      <c r="N546" t="s">
        <v>2164</v>
      </c>
      <c r="O546" t="s">
        <v>2164</v>
      </c>
      <c r="P546" t="s">
        <v>2164</v>
      </c>
      <c r="Q546" t="s">
        <v>2164</v>
      </c>
      <c r="R546" t="s">
        <v>2164</v>
      </c>
      <c r="S546" t="s">
        <v>2164</v>
      </c>
      <c r="T546" t="s">
        <v>2164</v>
      </c>
      <c r="U546" t="s">
        <v>2164</v>
      </c>
      <c r="V546" t="s">
        <v>2164</v>
      </c>
      <c r="W546" t="s">
        <v>2164</v>
      </c>
      <c r="X546" t="s">
        <v>2164</v>
      </c>
      <c r="Y546" t="s">
        <v>19506</v>
      </c>
      <c r="Z546" t="s">
        <v>2164</v>
      </c>
      <c r="AA546" t="s">
        <v>2164</v>
      </c>
      <c r="AB546" t="s">
        <v>2164</v>
      </c>
      <c r="AC546" t="s">
        <v>2164</v>
      </c>
      <c r="AD546" t="str">
        <f>IFERROR(IF(COUNTIF(C546:L546,"Feed Ingredient")&gt;0,INDEX(ani_diet!V:V,MATCH(M546,ani_diet!F:F,0)),""),"")</f>
        <v/>
      </c>
      <c r="AE546" s="130" t="b">
        <f>IF(IFERROR(IF(MATCH("Feed Ingredient", AOM[[#This Row],[L1]:[L10]],0)&gt;0, TRUE, FALSE), FALSE)=TRUE,IFERROR(VLOOKUP(M546, ani_diet!E:E, 1, FALSE), "No Match"),FALSE)</f>
        <v>0</v>
      </c>
    </row>
    <row r="547" spans="1:31" ht="14.5" x14ac:dyDescent="0.35">
      <c r="A547" t="s">
        <v>2164</v>
      </c>
      <c r="B547" t="s">
        <v>20436</v>
      </c>
      <c r="C547" t="s">
        <v>20093</v>
      </c>
      <c r="D547" t="s">
        <v>8537</v>
      </c>
      <c r="E547" t="s">
        <v>8538</v>
      </c>
      <c r="F547" t="s">
        <v>2164</v>
      </c>
      <c r="G547" t="s">
        <v>2164</v>
      </c>
      <c r="H547" t="s">
        <v>2164</v>
      </c>
      <c r="I547" t="s">
        <v>2164</v>
      </c>
      <c r="J547" t="s">
        <v>2164</v>
      </c>
      <c r="K547" t="s">
        <v>2164</v>
      </c>
      <c r="M547" t="str" cm="1">
        <f t="array" ref="M547">LOOKUP(2,1/(C547:L547&lt;&gt;""),C547:L547)</f>
        <v>Emissions</v>
      </c>
      <c r="N547" t="s">
        <v>2164</v>
      </c>
      <c r="O547" t="s">
        <v>2164</v>
      </c>
      <c r="P547" t="s">
        <v>2164</v>
      </c>
      <c r="Q547" t="s">
        <v>2164</v>
      </c>
      <c r="R547" t="s">
        <v>2164</v>
      </c>
      <c r="S547" t="s">
        <v>2164</v>
      </c>
      <c r="T547" t="s">
        <v>2164</v>
      </c>
      <c r="U547" t="s">
        <v>2164</v>
      </c>
      <c r="V547" t="s">
        <v>2164</v>
      </c>
      <c r="W547" t="s">
        <v>2164</v>
      </c>
      <c r="X547" t="s">
        <v>2164</v>
      </c>
      <c r="Y547" t="s">
        <v>19506</v>
      </c>
      <c r="Z547" t="s">
        <v>2164</v>
      </c>
      <c r="AA547" t="s">
        <v>2164</v>
      </c>
      <c r="AB547" t="s">
        <v>2164</v>
      </c>
      <c r="AC547" t="s">
        <v>2164</v>
      </c>
      <c r="AD547" t="str">
        <f>IFERROR(IF(COUNTIF(C547:L547,"Feed Ingredient")&gt;0,INDEX(ani_diet!V:V,MATCH(M547,ani_diet!F:F,0)),""),"")</f>
        <v/>
      </c>
      <c r="AE547" s="130" t="b">
        <f>IF(IFERROR(IF(MATCH("Feed Ingredient", AOM[[#This Row],[L1]:[L10]],0)&gt;0, TRUE, FALSE), FALSE)=TRUE,IFERROR(VLOOKUP(M547, ani_diet!E:E, 1, FALSE), "No Match"),FALSE)</f>
        <v>0</v>
      </c>
    </row>
    <row r="548" spans="1:31" ht="14.5" x14ac:dyDescent="0.35">
      <c r="A548" t="s">
        <v>2164</v>
      </c>
      <c r="B548" t="s">
        <v>20437</v>
      </c>
      <c r="C548" t="s">
        <v>20093</v>
      </c>
      <c r="D548" t="s">
        <v>8537</v>
      </c>
      <c r="E548" t="s">
        <v>8538</v>
      </c>
      <c r="F548" t="s">
        <v>8540</v>
      </c>
      <c r="G548" t="s">
        <v>2164</v>
      </c>
      <c r="H548" t="s">
        <v>2164</v>
      </c>
      <c r="I548" t="s">
        <v>2164</v>
      </c>
      <c r="J548" t="s">
        <v>2164</v>
      </c>
      <c r="K548" t="s">
        <v>2164</v>
      </c>
      <c r="M548" t="str" cm="1">
        <f t="array" ref="M548">LOOKUP(2,1/(C548:L548&lt;&gt;""),C548:L548)</f>
        <v>CO2 Equivalent Emissions</v>
      </c>
      <c r="N548" t="s">
        <v>2164</v>
      </c>
      <c r="O548" t="s">
        <v>8543</v>
      </c>
      <c r="P548" t="s">
        <v>8544</v>
      </c>
      <c r="Q548" t="s">
        <v>2164</v>
      </c>
      <c r="R548" t="s">
        <v>2164</v>
      </c>
      <c r="S548" t="s">
        <v>2164</v>
      </c>
      <c r="T548" t="s">
        <v>2164</v>
      </c>
      <c r="U548" t="s">
        <v>2164</v>
      </c>
      <c r="V548" t="s">
        <v>2164</v>
      </c>
      <c r="W548" t="s">
        <v>2164</v>
      </c>
      <c r="X548" t="s">
        <v>2164</v>
      </c>
      <c r="Y548" t="s">
        <v>20438</v>
      </c>
      <c r="Z548" t="s">
        <v>2164</v>
      </c>
      <c r="AA548" t="s">
        <v>2164</v>
      </c>
      <c r="AB548" t="s">
        <v>2164</v>
      </c>
      <c r="AC548" t="s">
        <v>2164</v>
      </c>
      <c r="AD548" t="str">
        <f>IFERROR(IF(COUNTIF(C548:L548,"Feed Ingredient")&gt;0,INDEX(ani_diet!V:V,MATCH(M548,ani_diet!F:F,0)),""),"")</f>
        <v/>
      </c>
      <c r="AE548" s="130" t="b">
        <f>IF(IFERROR(IF(MATCH("Feed Ingredient", AOM[[#This Row],[L1]:[L10]],0)&gt;0, TRUE, FALSE), FALSE)=TRUE,IFERROR(VLOOKUP(M548, ani_diet!E:E, 1, FALSE), "No Match"),FALSE)</f>
        <v>0</v>
      </c>
    </row>
    <row r="549" spans="1:31" ht="14.5" x14ac:dyDescent="0.35">
      <c r="A549" t="s">
        <v>2164</v>
      </c>
      <c r="B549" t="s">
        <v>20439</v>
      </c>
      <c r="C549" t="s">
        <v>20093</v>
      </c>
      <c r="D549" t="s">
        <v>8537</v>
      </c>
      <c r="E549" t="s">
        <v>8538</v>
      </c>
      <c r="F549" t="s">
        <v>8546</v>
      </c>
      <c r="G549" t="s">
        <v>2164</v>
      </c>
      <c r="H549" t="s">
        <v>2164</v>
      </c>
      <c r="I549" t="s">
        <v>2164</v>
      </c>
      <c r="J549" t="s">
        <v>2164</v>
      </c>
      <c r="K549" t="s">
        <v>2164</v>
      </c>
      <c r="M549" t="str" cm="1">
        <f t="array" ref="M549">LOOKUP(2,1/(C549:L549&lt;&gt;""),C549:L549)</f>
        <v>Methane Emissions</v>
      </c>
      <c r="N549" t="s">
        <v>2164</v>
      </c>
      <c r="O549" t="s">
        <v>8548</v>
      </c>
      <c r="P549" t="s">
        <v>2164</v>
      </c>
      <c r="Q549" t="s">
        <v>2164</v>
      </c>
      <c r="R549" t="s">
        <v>2164</v>
      </c>
      <c r="S549" t="s">
        <v>2164</v>
      </c>
      <c r="T549" t="s">
        <v>2164</v>
      </c>
      <c r="U549" t="s">
        <v>2164</v>
      </c>
      <c r="V549" t="s">
        <v>2164</v>
      </c>
      <c r="W549" t="s">
        <v>2164</v>
      </c>
      <c r="X549" t="s">
        <v>2164</v>
      </c>
      <c r="Y549" t="s">
        <v>20440</v>
      </c>
      <c r="Z549" t="s">
        <v>2164</v>
      </c>
      <c r="AA549" t="s">
        <v>2164</v>
      </c>
      <c r="AB549" t="s">
        <v>2164</v>
      </c>
      <c r="AC549" t="s">
        <v>2164</v>
      </c>
      <c r="AD549" t="str">
        <f>IFERROR(IF(COUNTIF(C549:L549,"Feed Ingredient")&gt;0,INDEX(ani_diet!V:V,MATCH(M549,ani_diet!F:F,0)),""),"")</f>
        <v/>
      </c>
      <c r="AE549" s="130" t="b">
        <f>IF(IFERROR(IF(MATCH("Feed Ingredient", AOM[[#This Row],[L1]:[L10]],0)&gt;0, TRUE, FALSE), FALSE)=TRUE,IFERROR(VLOOKUP(M549, ani_diet!E:E, 1, FALSE), "No Match"),FALSE)</f>
        <v>0</v>
      </c>
    </row>
    <row r="550" spans="1:31" ht="14.5" x14ac:dyDescent="0.35">
      <c r="A550" t="s">
        <v>2164</v>
      </c>
      <c r="B550" t="s">
        <v>20441</v>
      </c>
      <c r="C550" t="s">
        <v>20093</v>
      </c>
      <c r="D550" t="s">
        <v>8537</v>
      </c>
      <c r="E550" t="s">
        <v>8538</v>
      </c>
      <c r="F550" t="s">
        <v>8549</v>
      </c>
      <c r="G550" t="s">
        <v>2164</v>
      </c>
      <c r="H550" t="s">
        <v>2164</v>
      </c>
      <c r="I550" t="s">
        <v>2164</v>
      </c>
      <c r="J550" t="s">
        <v>2164</v>
      </c>
      <c r="K550" t="s">
        <v>2164</v>
      </c>
      <c r="M550" t="str" cm="1">
        <f t="array" ref="M550">LOOKUP(2,1/(C550:L550&lt;&gt;""),C550:L550)</f>
        <v>Nitrous Oxide Emissions</v>
      </c>
      <c r="N550" t="s">
        <v>2164</v>
      </c>
      <c r="O550" t="s">
        <v>8551</v>
      </c>
      <c r="P550" t="s">
        <v>2164</v>
      </c>
      <c r="Q550" t="s">
        <v>2164</v>
      </c>
      <c r="R550" t="s">
        <v>2164</v>
      </c>
      <c r="S550" t="s">
        <v>2164</v>
      </c>
      <c r="T550" t="s">
        <v>2164</v>
      </c>
      <c r="U550" t="s">
        <v>2164</v>
      </c>
      <c r="V550" t="s">
        <v>2164</v>
      </c>
      <c r="W550" t="s">
        <v>2164</v>
      </c>
      <c r="X550" t="s">
        <v>2164</v>
      </c>
      <c r="Y550" t="s">
        <v>20442</v>
      </c>
      <c r="Z550" t="s">
        <v>2164</v>
      </c>
      <c r="AA550" t="s">
        <v>2164</v>
      </c>
      <c r="AB550" t="s">
        <v>2164</v>
      </c>
      <c r="AC550" t="s">
        <v>2164</v>
      </c>
      <c r="AD550" t="str">
        <f>IFERROR(IF(COUNTIF(C550:L550,"Feed Ingredient")&gt;0,INDEX(ani_diet!V:V,MATCH(M550,ani_diet!F:F,0)),""),"")</f>
        <v/>
      </c>
      <c r="AE550" s="130" t="b">
        <f>IF(IFERROR(IF(MATCH("Feed Ingredient", AOM[[#This Row],[L1]:[L10]],0)&gt;0, TRUE, FALSE), FALSE)=TRUE,IFERROR(VLOOKUP(M550, ani_diet!E:E, 1, FALSE), "No Match"),FALSE)</f>
        <v>0</v>
      </c>
    </row>
    <row r="551" spans="1:31" ht="14.5" x14ac:dyDescent="0.35">
      <c r="A551" t="s">
        <v>2164</v>
      </c>
      <c r="B551" t="s">
        <v>20443</v>
      </c>
      <c r="C551" t="s">
        <v>20093</v>
      </c>
      <c r="D551" t="s">
        <v>8537</v>
      </c>
      <c r="E551" t="s">
        <v>8538</v>
      </c>
      <c r="F551" t="s">
        <v>8552</v>
      </c>
      <c r="G551" t="s">
        <v>2164</v>
      </c>
      <c r="H551" t="s">
        <v>2164</v>
      </c>
      <c r="I551" t="s">
        <v>2164</v>
      </c>
      <c r="J551" t="s">
        <v>2164</v>
      </c>
      <c r="K551" t="s">
        <v>2164</v>
      </c>
      <c r="M551" t="str" cm="1">
        <f t="array" ref="M551">LOOKUP(2,1/(C551:L551&lt;&gt;""),C551:L551)</f>
        <v>Carbon Dioxide Emissions</v>
      </c>
      <c r="N551" t="s">
        <v>2164</v>
      </c>
      <c r="O551" t="s">
        <v>8554</v>
      </c>
      <c r="P551" t="s">
        <v>2164</v>
      </c>
      <c r="Q551" t="s">
        <v>2164</v>
      </c>
      <c r="R551" t="s">
        <v>2164</v>
      </c>
      <c r="S551" t="s">
        <v>2164</v>
      </c>
      <c r="T551" t="s">
        <v>2164</v>
      </c>
      <c r="U551" t="s">
        <v>2164</v>
      </c>
      <c r="V551" t="s">
        <v>2164</v>
      </c>
      <c r="W551" t="s">
        <v>2164</v>
      </c>
      <c r="X551" t="s">
        <v>2164</v>
      </c>
      <c r="Y551" t="s">
        <v>20444</v>
      </c>
      <c r="Z551" t="s">
        <v>2164</v>
      </c>
      <c r="AA551" t="s">
        <v>2164</v>
      </c>
      <c r="AB551" t="s">
        <v>2164</v>
      </c>
      <c r="AC551" t="s">
        <v>2164</v>
      </c>
      <c r="AD551" t="str">
        <f>IFERROR(IF(COUNTIF(C551:L551,"Feed Ingredient")&gt;0,INDEX(ani_diet!V:V,MATCH(M551,ani_diet!F:F,0)),""),"")</f>
        <v/>
      </c>
      <c r="AE551" s="130" t="b">
        <f>IF(IFERROR(IF(MATCH("Feed Ingredient", AOM[[#This Row],[L1]:[L10]],0)&gt;0, TRUE, FALSE), FALSE)=TRUE,IFERROR(VLOOKUP(M551, ani_diet!E:E, 1, FALSE), "No Match"),FALSE)</f>
        <v>0</v>
      </c>
    </row>
    <row r="552" spans="1:31" ht="14.5" x14ac:dyDescent="0.35">
      <c r="A552" t="s">
        <v>2164</v>
      </c>
      <c r="B552" t="s">
        <v>20445</v>
      </c>
      <c r="C552" t="s">
        <v>20093</v>
      </c>
      <c r="D552" t="s">
        <v>8537</v>
      </c>
      <c r="E552" t="s">
        <v>8538</v>
      </c>
      <c r="F552" t="s">
        <v>8557</v>
      </c>
      <c r="G552" t="s">
        <v>2164</v>
      </c>
      <c r="H552" t="s">
        <v>2164</v>
      </c>
      <c r="I552" t="s">
        <v>2164</v>
      </c>
      <c r="J552" t="s">
        <v>2164</v>
      </c>
      <c r="K552" t="s">
        <v>2164</v>
      </c>
      <c r="M552" t="str" cm="1">
        <f t="array" ref="M552">LOOKUP(2,1/(C552:L552&lt;&gt;""),C552:L552)</f>
        <v>Emissions Intensity</v>
      </c>
      <c r="N552" t="s">
        <v>2164</v>
      </c>
      <c r="O552" t="s">
        <v>8559</v>
      </c>
      <c r="P552" t="s">
        <v>8560</v>
      </c>
      <c r="Q552" t="s">
        <v>2164</v>
      </c>
      <c r="R552" t="s">
        <v>2164</v>
      </c>
      <c r="S552" t="s">
        <v>2164</v>
      </c>
      <c r="T552" t="s">
        <v>2164</v>
      </c>
      <c r="U552" t="s">
        <v>2164</v>
      </c>
      <c r="V552" t="s">
        <v>2164</v>
      </c>
      <c r="W552" t="s">
        <v>2164</v>
      </c>
      <c r="X552" t="s">
        <v>2164</v>
      </c>
      <c r="Y552" t="s">
        <v>20446</v>
      </c>
      <c r="Z552" t="s">
        <v>2164</v>
      </c>
      <c r="AA552" t="s">
        <v>2164</v>
      </c>
      <c r="AB552" t="s">
        <v>2164</v>
      </c>
      <c r="AC552" t="s">
        <v>2164</v>
      </c>
      <c r="AD552" t="str">
        <f>IFERROR(IF(COUNTIF(C552:L552,"Feed Ingredient")&gt;0,INDEX(ani_diet!V:V,MATCH(M552,ani_diet!F:F,0)),""),"")</f>
        <v/>
      </c>
      <c r="AE552" s="130" t="b">
        <f>IF(IFERROR(IF(MATCH("Feed Ingredient", AOM[[#This Row],[L1]:[L10]],0)&gt;0, TRUE, FALSE), FALSE)=TRUE,IFERROR(VLOOKUP(M552, ani_diet!E:E, 1, FALSE), "No Match"),FALSE)</f>
        <v>0</v>
      </c>
    </row>
    <row r="553" spans="1:31" ht="14.5" x14ac:dyDescent="0.35">
      <c r="A553" t="s">
        <v>2164</v>
      </c>
      <c r="B553" t="s">
        <v>20447</v>
      </c>
      <c r="C553" t="s">
        <v>20093</v>
      </c>
      <c r="D553" t="s">
        <v>8537</v>
      </c>
      <c r="E553" t="s">
        <v>8562</v>
      </c>
      <c r="F553" t="s">
        <v>2164</v>
      </c>
      <c r="G553" t="s">
        <v>2164</v>
      </c>
      <c r="H553" t="s">
        <v>2164</v>
      </c>
      <c r="I553" t="s">
        <v>2164</v>
      </c>
      <c r="J553" t="s">
        <v>2164</v>
      </c>
      <c r="K553" t="s">
        <v>2164</v>
      </c>
      <c r="M553" t="str" cm="1">
        <f t="array" ref="M553">LOOKUP(2,1/(C553:L553&lt;&gt;""),C553:L553)</f>
        <v>Carbon Stocks</v>
      </c>
      <c r="N553" t="s">
        <v>2164</v>
      </c>
      <c r="O553" t="s">
        <v>2164</v>
      </c>
      <c r="P553" t="s">
        <v>2164</v>
      </c>
      <c r="Q553" t="s">
        <v>2164</v>
      </c>
      <c r="R553" t="s">
        <v>2164</v>
      </c>
      <c r="S553" t="s">
        <v>2164</v>
      </c>
      <c r="T553" t="s">
        <v>2164</v>
      </c>
      <c r="U553" t="s">
        <v>2164</v>
      </c>
      <c r="V553" t="s">
        <v>2164</v>
      </c>
      <c r="W553" t="s">
        <v>2164</v>
      </c>
      <c r="X553" t="s">
        <v>2164</v>
      </c>
      <c r="Y553" t="s">
        <v>19506</v>
      </c>
      <c r="Z553" t="s">
        <v>2164</v>
      </c>
      <c r="AA553" t="s">
        <v>2164</v>
      </c>
      <c r="AB553" t="s">
        <v>2164</v>
      </c>
      <c r="AC553" t="s">
        <v>2164</v>
      </c>
      <c r="AD553" t="str">
        <f>IFERROR(IF(COUNTIF(C553:L553,"Feed Ingredient")&gt;0,INDEX(ani_diet!V:V,MATCH(M553,ani_diet!F:F,0)),""),"")</f>
        <v/>
      </c>
      <c r="AE553" s="130" t="b">
        <f>IF(IFERROR(IF(MATCH("Feed Ingredient", AOM[[#This Row],[L1]:[L10]],0)&gt;0, TRUE, FALSE), FALSE)=TRUE,IFERROR(VLOOKUP(M553, ani_diet!E:E, 1, FALSE), "No Match"),FALSE)</f>
        <v>0</v>
      </c>
    </row>
    <row r="554" spans="1:31" ht="14.5" x14ac:dyDescent="0.35">
      <c r="A554" t="s">
        <v>2164</v>
      </c>
      <c r="B554" t="s">
        <v>20448</v>
      </c>
      <c r="C554" t="s">
        <v>20093</v>
      </c>
      <c r="D554" t="s">
        <v>8537</v>
      </c>
      <c r="E554" t="s">
        <v>8562</v>
      </c>
      <c r="F554" t="s">
        <v>8563</v>
      </c>
      <c r="G554" t="s">
        <v>2164</v>
      </c>
      <c r="H554" t="s">
        <v>2164</v>
      </c>
      <c r="I554" t="s">
        <v>2164</v>
      </c>
      <c r="J554" t="s">
        <v>2164</v>
      </c>
      <c r="K554" t="s">
        <v>2164</v>
      </c>
      <c r="M554" t="str" cm="1">
        <f t="array" ref="M554">LOOKUP(2,1/(C554:L554&lt;&gt;""),C554:L554)</f>
        <v>Soil Carbon Stocks</v>
      </c>
      <c r="N554" t="s">
        <v>2164</v>
      </c>
      <c r="O554" t="s">
        <v>20449</v>
      </c>
      <c r="P554" t="s">
        <v>20187</v>
      </c>
      <c r="Q554" t="s">
        <v>2164</v>
      </c>
      <c r="R554" t="s">
        <v>2164</v>
      </c>
      <c r="S554" t="s">
        <v>2164</v>
      </c>
      <c r="T554" t="s">
        <v>2164</v>
      </c>
      <c r="U554" t="s">
        <v>2164</v>
      </c>
      <c r="V554" t="s">
        <v>2164</v>
      </c>
      <c r="W554" t="s">
        <v>2164</v>
      </c>
      <c r="X554" t="s">
        <v>2164</v>
      </c>
      <c r="Y554" t="s">
        <v>20450</v>
      </c>
      <c r="Z554" t="s">
        <v>2164</v>
      </c>
      <c r="AA554" t="s">
        <v>2164</v>
      </c>
      <c r="AB554" t="s">
        <v>2164</v>
      </c>
      <c r="AC554" t="s">
        <v>2164</v>
      </c>
      <c r="AD554" t="str">
        <f>IFERROR(IF(COUNTIF(C554:L554,"Feed Ingredient")&gt;0,INDEX(ani_diet!V:V,MATCH(M554,ani_diet!F:F,0)),""),"")</f>
        <v/>
      </c>
      <c r="AE554" s="130" t="b">
        <f>IF(IFERROR(IF(MATCH("Feed Ingredient", AOM[[#This Row],[L1]:[L10]],0)&gt;0, TRUE, FALSE), FALSE)=TRUE,IFERROR(VLOOKUP(M554, ani_diet!E:E, 1, FALSE), "No Match"),FALSE)</f>
        <v>0</v>
      </c>
    </row>
    <row r="555" spans="1:31" ht="14.5" x14ac:dyDescent="0.35">
      <c r="A555" t="s">
        <v>2164</v>
      </c>
      <c r="B555" t="s">
        <v>20451</v>
      </c>
      <c r="C555" t="s">
        <v>20093</v>
      </c>
      <c r="D555" t="s">
        <v>8537</v>
      </c>
      <c r="E555" t="s">
        <v>8562</v>
      </c>
      <c r="F555" t="s">
        <v>20452</v>
      </c>
      <c r="G555" t="s">
        <v>2164</v>
      </c>
      <c r="H555" t="s">
        <v>2164</v>
      </c>
      <c r="I555" t="s">
        <v>2164</v>
      </c>
      <c r="J555" t="s">
        <v>2164</v>
      </c>
      <c r="K555" t="s">
        <v>2164</v>
      </c>
      <c r="M555" t="str" cm="1">
        <f t="array" ref="M555">LOOKUP(2,1/(C555:L555&lt;&gt;""),C555:L555)</f>
        <v>Total Biomass</v>
      </c>
      <c r="N555" t="s">
        <v>2164</v>
      </c>
      <c r="O555" t="s">
        <v>2164</v>
      </c>
      <c r="P555" t="s">
        <v>2164</v>
      </c>
      <c r="Q555" t="s">
        <v>2164</v>
      </c>
      <c r="R555" t="s">
        <v>2164</v>
      </c>
      <c r="S555" t="s">
        <v>2164</v>
      </c>
      <c r="T555" t="s">
        <v>2164</v>
      </c>
      <c r="U555" t="s">
        <v>2164</v>
      </c>
      <c r="V555" t="s">
        <v>2164</v>
      </c>
      <c r="W555" t="s">
        <v>2164</v>
      </c>
      <c r="X555" t="s">
        <v>2164</v>
      </c>
      <c r="Y555" t="s">
        <v>10809</v>
      </c>
      <c r="Z555" t="s">
        <v>2164</v>
      </c>
      <c r="AA555" t="s">
        <v>2164</v>
      </c>
      <c r="AB555" t="s">
        <v>2164</v>
      </c>
      <c r="AC555" t="s">
        <v>2164</v>
      </c>
      <c r="AD555" t="str">
        <f>IFERROR(IF(COUNTIF(C555:L555,"Feed Ingredient")&gt;0,INDEX(ani_diet!V:V,MATCH(M555,ani_diet!F:F,0)),""),"")</f>
        <v/>
      </c>
      <c r="AE555" s="130" t="b">
        <f>IF(IFERROR(IF(MATCH("Feed Ingredient", AOM[[#This Row],[L1]:[L10]],0)&gt;0, TRUE, FALSE), FALSE)=TRUE,IFERROR(VLOOKUP(M555, ani_diet!E:E, 1, FALSE), "No Match"),FALSE)</f>
        <v>0</v>
      </c>
    </row>
    <row r="556" spans="1:31" ht="14.5" x14ac:dyDescent="0.35">
      <c r="A556" t="s">
        <v>2164</v>
      </c>
      <c r="B556" t="s">
        <v>20453</v>
      </c>
      <c r="C556" t="s">
        <v>20093</v>
      </c>
      <c r="D556" t="s">
        <v>8537</v>
      </c>
      <c r="E556" t="s">
        <v>8562</v>
      </c>
      <c r="F556" t="s">
        <v>8568</v>
      </c>
      <c r="G556" t="s">
        <v>2164</v>
      </c>
      <c r="H556" t="s">
        <v>2164</v>
      </c>
      <c r="I556" t="s">
        <v>2164</v>
      </c>
      <c r="J556" t="s">
        <v>2164</v>
      </c>
      <c r="K556" t="s">
        <v>2164</v>
      </c>
      <c r="M556" t="str" cm="1">
        <f t="array" ref="M556">LOOKUP(2,1/(C556:L556&lt;&gt;""),C556:L556)</f>
        <v>Aboveground Carbon Biomass</v>
      </c>
      <c r="N556" t="s">
        <v>2164</v>
      </c>
      <c r="O556" t="s">
        <v>8571</v>
      </c>
      <c r="P556" t="s">
        <v>20187</v>
      </c>
      <c r="Q556" t="s">
        <v>2164</v>
      </c>
      <c r="R556" t="s">
        <v>2164</v>
      </c>
      <c r="S556" t="s">
        <v>2164</v>
      </c>
      <c r="T556" t="s">
        <v>2164</v>
      </c>
      <c r="U556" t="s">
        <v>2164</v>
      </c>
      <c r="V556" t="s">
        <v>2164</v>
      </c>
      <c r="W556" t="s">
        <v>2164</v>
      </c>
      <c r="X556" t="s">
        <v>2164</v>
      </c>
      <c r="Y556" t="s">
        <v>20454</v>
      </c>
      <c r="Z556" t="s">
        <v>2164</v>
      </c>
      <c r="AA556" t="s">
        <v>2164</v>
      </c>
      <c r="AB556" t="s">
        <v>2164</v>
      </c>
      <c r="AC556" t="s">
        <v>2164</v>
      </c>
      <c r="AD556" t="str">
        <f>IFERROR(IF(COUNTIF(C556:L556,"Feed Ingredient")&gt;0,INDEX(ani_diet!V:V,MATCH(M556,ani_diet!F:F,0)),""),"")</f>
        <v/>
      </c>
      <c r="AE556" s="130" t="b">
        <f>IF(IFERROR(IF(MATCH("Feed Ingredient", AOM[[#This Row],[L1]:[L10]],0)&gt;0, TRUE, FALSE), FALSE)=TRUE,IFERROR(VLOOKUP(M556, ani_diet!E:E, 1, FALSE), "No Match"),FALSE)</f>
        <v>0</v>
      </c>
    </row>
    <row r="557" spans="1:31" ht="14.5" x14ac:dyDescent="0.35">
      <c r="A557" t="s">
        <v>2164</v>
      </c>
      <c r="B557" t="s">
        <v>20455</v>
      </c>
      <c r="C557" t="s">
        <v>20093</v>
      </c>
      <c r="D557" t="s">
        <v>8537</v>
      </c>
      <c r="E557" t="s">
        <v>8562</v>
      </c>
      <c r="F557" t="s">
        <v>8575</v>
      </c>
      <c r="G557" t="s">
        <v>2164</v>
      </c>
      <c r="H557" t="s">
        <v>2164</v>
      </c>
      <c r="I557" t="s">
        <v>2164</v>
      </c>
      <c r="J557" t="s">
        <v>2164</v>
      </c>
      <c r="K557" t="s">
        <v>2164</v>
      </c>
      <c r="M557" t="str" cm="1">
        <f t="array" ref="M557">LOOKUP(2,1/(C557:L557&lt;&gt;""),C557:L557)</f>
        <v>Belowground Carbon Biomass</v>
      </c>
      <c r="N557" t="s">
        <v>2164</v>
      </c>
      <c r="O557" t="s">
        <v>8578</v>
      </c>
      <c r="P557" t="s">
        <v>20456</v>
      </c>
      <c r="Q557" t="s">
        <v>2164</v>
      </c>
      <c r="R557" t="s">
        <v>2164</v>
      </c>
      <c r="S557" t="s">
        <v>2164</v>
      </c>
      <c r="T557" t="s">
        <v>2164</v>
      </c>
      <c r="U557" t="s">
        <v>2164</v>
      </c>
      <c r="V557" t="s">
        <v>2164</v>
      </c>
      <c r="W557" t="s">
        <v>2164</v>
      </c>
      <c r="X557" t="s">
        <v>2164</v>
      </c>
      <c r="Y557" t="s">
        <v>20457</v>
      </c>
      <c r="Z557" t="s">
        <v>2164</v>
      </c>
      <c r="AA557" t="s">
        <v>2164</v>
      </c>
      <c r="AB557" t="s">
        <v>2164</v>
      </c>
      <c r="AC557" t="s">
        <v>2164</v>
      </c>
      <c r="AD557" t="str">
        <f>IFERROR(IF(COUNTIF(C557:L557,"Feed Ingredient")&gt;0,INDEX(ani_diet!V:V,MATCH(M557,ani_diet!F:F,0)),""),"")</f>
        <v/>
      </c>
      <c r="AE557" s="130" t="b">
        <f>IF(IFERROR(IF(MATCH("Feed Ingredient", AOM[[#This Row],[L1]:[L10]],0)&gt;0, TRUE, FALSE), FALSE)=TRUE,IFERROR(VLOOKUP(M557, ani_diet!E:E, 1, FALSE), "No Match"),FALSE)</f>
        <v>0</v>
      </c>
    </row>
    <row r="558" spans="1:31" s="130" customFormat="1" ht="14.5" x14ac:dyDescent="0.35">
      <c r="A558" s="152" t="s">
        <v>2164</v>
      </c>
      <c r="B558" s="153" t="s">
        <v>20458</v>
      </c>
      <c r="C558" s="152" t="s">
        <v>19358</v>
      </c>
      <c r="D558" s="152" t="s">
        <v>19360</v>
      </c>
      <c r="E558" s="152" t="s">
        <v>19600</v>
      </c>
      <c r="F558" s="152" t="s">
        <v>20459</v>
      </c>
      <c r="G558" s="152" t="s">
        <v>20460</v>
      </c>
      <c r="H558" s="152" t="s">
        <v>20461</v>
      </c>
      <c r="I558" s="152" t="s">
        <v>2164</v>
      </c>
      <c r="J558" s="152" t="s">
        <v>2164</v>
      </c>
      <c r="K558" s="152" t="s">
        <v>2164</v>
      </c>
      <c r="L558" s="152"/>
      <c r="M558" s="153" t="str" cm="1">
        <f t="array" ref="M558">LOOKUP(2,1/(C558:L558&lt;&gt;""),C558:L558)</f>
        <v>Ingredient name</v>
      </c>
      <c r="N558" s="152" t="s">
        <v>20462</v>
      </c>
      <c r="O558" s="152" t="s">
        <v>20463</v>
      </c>
      <c r="P558" s="152" t="s">
        <v>2164</v>
      </c>
      <c r="Q558" s="152" t="s">
        <v>2164</v>
      </c>
      <c r="R558" s="152" t="s">
        <v>20464</v>
      </c>
      <c r="S558" s="152" t="s">
        <v>2164</v>
      </c>
      <c r="T558" s="152" t="s">
        <v>2164</v>
      </c>
      <c r="U558" s="152" t="s">
        <v>2164</v>
      </c>
      <c r="V558" s="152" t="s">
        <v>2164</v>
      </c>
      <c r="W558" s="152" t="s">
        <v>2164</v>
      </c>
      <c r="X558" s="152" t="s">
        <v>2164</v>
      </c>
      <c r="Y558" s="152" t="s">
        <v>2164</v>
      </c>
      <c r="Z558" s="152" t="s">
        <v>2164</v>
      </c>
      <c r="AA558" s="152" t="s">
        <v>2164</v>
      </c>
      <c r="AB558" s="152" t="s">
        <v>2164</v>
      </c>
      <c r="AC558" s="152" t="s">
        <v>2164</v>
      </c>
      <c r="AD558" s="153" t="str">
        <f>IFERROR(IF(COUNTIF(C558:L558,"Feed Ingredient")&gt;0,INDEX(ani_diet!V:V,MATCH(M558,ani_diet!F:F,0)),""),"")</f>
        <v/>
      </c>
      <c r="AE558" s="152" t="str">
        <f>IF(IFERROR(IF(MATCH("Feed Ingredient", AOM[[#This Row],[L1]:[L10]],0)&gt;0, TRUE, FALSE), FALSE)=TRUE,IFERROR(VLOOKUP(M558, ani_diet!E:E, 1, FALSE), "No Match"),FALSE)</f>
        <v>No Match</v>
      </c>
    </row>
    <row r="559" spans="1:31" ht="14.5" x14ac:dyDescent="0.35">
      <c r="A559" s="153" t="s">
        <v>2164</v>
      </c>
      <c r="B559" s="153" t="s">
        <v>20465</v>
      </c>
      <c r="C559" s="153" t="s">
        <v>19358</v>
      </c>
      <c r="D559" s="153" t="s">
        <v>19360</v>
      </c>
      <c r="E559" s="153" t="s">
        <v>19600</v>
      </c>
      <c r="F559" s="153" t="s">
        <v>20459</v>
      </c>
      <c r="G559" s="153" t="s">
        <v>20460</v>
      </c>
      <c r="H559" s="153" t="s">
        <v>20466</v>
      </c>
      <c r="I559" s="153" t="s">
        <v>2164</v>
      </c>
      <c r="J559" s="153" t="s">
        <v>2164</v>
      </c>
      <c r="K559" s="153" t="s">
        <v>2164</v>
      </c>
      <c r="L559" s="153"/>
      <c r="M559" s="153" t="str" cm="1">
        <f t="array" ref="M559">LOOKUP(2,1/(C559:L559&lt;&gt;""),C559:L559)</f>
        <v>Ingredient part</v>
      </c>
      <c r="N559" s="153" t="s">
        <v>20467</v>
      </c>
      <c r="O559" s="153" t="s">
        <v>20468</v>
      </c>
      <c r="P559" s="153" t="s">
        <v>2164</v>
      </c>
      <c r="Q559" s="153" t="s">
        <v>2164</v>
      </c>
      <c r="R559" s="153" t="s">
        <v>20469</v>
      </c>
      <c r="S559" s="153" t="s">
        <v>2164</v>
      </c>
      <c r="T559" s="153" t="s">
        <v>2164</v>
      </c>
      <c r="U559" s="153" t="s">
        <v>2164</v>
      </c>
      <c r="V559" s="153" t="s">
        <v>2164</v>
      </c>
      <c r="W559" s="153" t="s">
        <v>2164</v>
      </c>
      <c r="X559" s="153" t="s">
        <v>2164</v>
      </c>
      <c r="Y559" s="153" t="s">
        <v>2164</v>
      </c>
      <c r="Z559" s="153" t="s">
        <v>2164</v>
      </c>
      <c r="AA559" s="153" t="s">
        <v>2164</v>
      </c>
      <c r="AB559" s="153" t="s">
        <v>2164</v>
      </c>
      <c r="AC559" s="153" t="s">
        <v>2164</v>
      </c>
      <c r="AD559" s="153" t="str">
        <f>IFERROR(IF(COUNTIF(C559:L559,"Feed Ingredient")&gt;0,INDEX(ani_diet!V:V,MATCH(M559,ani_diet!F:F,0)),""),"")</f>
        <v/>
      </c>
      <c r="AE559" s="152" t="str">
        <f>IF(IFERROR(IF(MATCH("Feed Ingredient", AOM[[#This Row],[L1]:[L10]],0)&gt;0, TRUE, FALSE), FALSE)=TRUE,IFERROR(VLOOKUP(M559, ani_diet!E:E, 1, FALSE), "No Match"),FALSE)</f>
        <v>No Match</v>
      </c>
    </row>
    <row r="560" spans="1:31" ht="14.5" x14ac:dyDescent="0.35">
      <c r="A560" s="153" t="s">
        <v>2164</v>
      </c>
      <c r="B560" s="153" t="s">
        <v>20470</v>
      </c>
      <c r="C560" s="153" t="s">
        <v>19358</v>
      </c>
      <c r="D560" s="153" t="s">
        <v>19360</v>
      </c>
      <c r="E560" s="153" t="s">
        <v>19600</v>
      </c>
      <c r="F560" s="153" t="s">
        <v>20459</v>
      </c>
      <c r="G560" s="153" t="s">
        <v>20460</v>
      </c>
      <c r="H560" s="153" t="s">
        <v>20471</v>
      </c>
      <c r="I560" s="153" t="s">
        <v>2164</v>
      </c>
      <c r="J560" s="153" t="s">
        <v>2164</v>
      </c>
      <c r="K560" s="153" t="s">
        <v>2164</v>
      </c>
      <c r="L560" s="153"/>
      <c r="M560" s="153" t="str" cm="1">
        <f t="array" ref="M560">LOOKUP(2,1/(C560:L560&lt;&gt;""),C560:L560)</f>
        <v>Ingredient species</v>
      </c>
      <c r="N560" s="153" t="s">
        <v>20472</v>
      </c>
      <c r="O560" s="153" t="s">
        <v>20473</v>
      </c>
      <c r="P560" s="153" t="s">
        <v>2164</v>
      </c>
      <c r="Q560" s="153" t="s">
        <v>2164</v>
      </c>
      <c r="R560" s="153" t="s">
        <v>20474</v>
      </c>
      <c r="S560" s="153" t="s">
        <v>2164</v>
      </c>
      <c r="T560" s="153" t="s">
        <v>2164</v>
      </c>
      <c r="U560" s="153" t="s">
        <v>2164</v>
      </c>
      <c r="V560" s="153" t="s">
        <v>2164</v>
      </c>
      <c r="W560" s="153" t="s">
        <v>2164</v>
      </c>
      <c r="X560" s="153" t="s">
        <v>2164</v>
      </c>
      <c r="Y560" s="153" t="s">
        <v>2164</v>
      </c>
      <c r="Z560" s="153" t="s">
        <v>2164</v>
      </c>
      <c r="AA560" s="153" t="s">
        <v>2164</v>
      </c>
      <c r="AB560" s="153" t="s">
        <v>2164</v>
      </c>
      <c r="AC560" s="153" t="s">
        <v>2164</v>
      </c>
      <c r="AD560" s="153" t="str">
        <f>IFERROR(IF(COUNTIF(C560:L560,"Feed Ingredient")&gt;0,INDEX(ani_diet!V:V,MATCH(M560,ani_diet!F:F,0)),""),"")</f>
        <v/>
      </c>
      <c r="AE560" s="152" t="str">
        <f>IF(IFERROR(IF(MATCH("Feed Ingredient", AOM[[#This Row],[L1]:[L10]],0)&gt;0, TRUE, FALSE), FALSE)=TRUE,IFERROR(VLOOKUP(M560, ani_diet!E:E, 1, FALSE), "No Match"),FALSE)</f>
        <v>No Match</v>
      </c>
    </row>
    <row r="561" spans="1:31" ht="14.5" x14ac:dyDescent="0.35">
      <c r="A561" s="153" t="s">
        <v>2164</v>
      </c>
      <c r="B561" s="153" t="s">
        <v>20475</v>
      </c>
      <c r="C561" s="153" t="s">
        <v>19358</v>
      </c>
      <c r="D561" s="153" t="s">
        <v>19360</v>
      </c>
      <c r="E561" s="153" t="s">
        <v>19600</v>
      </c>
      <c r="F561" s="153" t="s">
        <v>20459</v>
      </c>
      <c r="G561" s="153" t="s">
        <v>20460</v>
      </c>
      <c r="H561" s="153" t="s">
        <v>20476</v>
      </c>
      <c r="I561" s="153" t="s">
        <v>2164</v>
      </c>
      <c r="J561" s="153" t="s">
        <v>2164</v>
      </c>
      <c r="K561" s="153" t="s">
        <v>2164</v>
      </c>
      <c r="L561" s="153"/>
      <c r="M561" s="153" t="str" cm="1">
        <f t="array" ref="M561">LOOKUP(2,1/(C561:L561&lt;&gt;""),C561:L561)</f>
        <v>Ingredient proportion</v>
      </c>
      <c r="N561" s="153" t="s">
        <v>20477</v>
      </c>
      <c r="O561" s="153" t="s">
        <v>20478</v>
      </c>
      <c r="P561" s="153" t="s">
        <v>2164</v>
      </c>
      <c r="Q561" s="153" t="s">
        <v>2164</v>
      </c>
      <c r="R561" s="153" t="s">
        <v>20479</v>
      </c>
      <c r="S561" s="153" t="s">
        <v>2164</v>
      </c>
      <c r="T561" s="153" t="s">
        <v>2164</v>
      </c>
      <c r="U561" s="153" t="s">
        <v>2164</v>
      </c>
      <c r="V561" s="153" t="s">
        <v>2164</v>
      </c>
      <c r="W561" s="153" t="s">
        <v>2164</v>
      </c>
      <c r="X561" s="153" t="s">
        <v>2164</v>
      </c>
      <c r="Y561" s="153" t="s">
        <v>2164</v>
      </c>
      <c r="Z561" s="153" t="s">
        <v>2164</v>
      </c>
      <c r="AA561" s="153" t="s">
        <v>2164</v>
      </c>
      <c r="AB561" s="153" t="s">
        <v>2164</v>
      </c>
      <c r="AC561" s="153" t="s">
        <v>2164</v>
      </c>
      <c r="AD561" s="153" t="str">
        <f>IFERROR(IF(COUNTIF(C561:L561,"Feed Ingredient")&gt;0,INDEX(ani_diet!V:V,MATCH(M561,ani_diet!F:F,0)),""),"")</f>
        <v/>
      </c>
      <c r="AE561" s="152" t="str">
        <f>IF(IFERROR(IF(MATCH("Feed Ingredient", AOM[[#This Row],[L1]:[L10]],0)&gt;0, TRUE, FALSE), FALSE)=TRUE,IFERROR(VLOOKUP(M561, ani_diet!E:E, 1, FALSE), "No Match"),FALSE)</f>
        <v>No Match</v>
      </c>
    </row>
    <row r="562" spans="1:31" s="130" customFormat="1" ht="14.5" x14ac:dyDescent="0.35">
      <c r="A562" s="152" t="s">
        <v>2164</v>
      </c>
      <c r="B562" s="153" t="s">
        <v>20480</v>
      </c>
      <c r="C562" s="152" t="s">
        <v>19358</v>
      </c>
      <c r="D562" s="152" t="s">
        <v>19360</v>
      </c>
      <c r="E562" s="152" t="s">
        <v>19600</v>
      </c>
      <c r="F562" s="152" t="s">
        <v>20459</v>
      </c>
      <c r="G562" s="152" t="s">
        <v>20460</v>
      </c>
      <c r="H562" s="152" t="s">
        <v>20481</v>
      </c>
      <c r="I562" t="s">
        <v>2164</v>
      </c>
      <c r="J562" t="s">
        <v>2164</v>
      </c>
      <c r="K562" s="152" t="s">
        <v>2164</v>
      </c>
      <c r="L562" s="152"/>
      <c r="M562" s="153" t="str" cm="1">
        <f t="array" ref="M562">LOOKUP(2,1/(C562:L562&lt;&gt;""),C562:L562)</f>
        <v>Ingredient source</v>
      </c>
      <c r="N562" s="152" t="s">
        <v>20482</v>
      </c>
      <c r="O562" s="152" t="s">
        <v>2164</v>
      </c>
      <c r="P562" s="152" t="s">
        <v>2164</v>
      </c>
      <c r="Q562" s="152" t="s">
        <v>2164</v>
      </c>
      <c r="R562" s="152" t="s">
        <v>2164</v>
      </c>
      <c r="S562" s="152" t="s">
        <v>2164</v>
      </c>
      <c r="T562" s="152" t="s">
        <v>2164</v>
      </c>
      <c r="U562" s="152" t="s">
        <v>2164</v>
      </c>
      <c r="V562" s="152" t="s">
        <v>2164</v>
      </c>
      <c r="W562" s="152" t="s">
        <v>2164</v>
      </c>
      <c r="X562" s="152" t="s">
        <v>2164</v>
      </c>
      <c r="Y562" s="152" t="s">
        <v>2164</v>
      </c>
      <c r="Z562" s="152" t="s">
        <v>2164</v>
      </c>
      <c r="AA562" s="152" t="s">
        <v>2164</v>
      </c>
      <c r="AB562" s="152" t="s">
        <v>2164</v>
      </c>
      <c r="AC562" s="152" t="s">
        <v>2164</v>
      </c>
      <c r="AD562" s="153" t="str">
        <f>IFERROR(IF(COUNTIF(C562:L562,"Feed Ingredient")&gt;0,INDEX(ani_diet!V:V,MATCH(M562,ani_diet!F:F,0)),""),"")</f>
        <v/>
      </c>
      <c r="AE562" s="152" t="str">
        <f>IF(IFERROR(IF(MATCH("Feed Ingredient", AOM[[#This Row],[L1]:[L10]],0)&gt;0, TRUE, FALSE), FALSE)=TRUE,IFERROR(VLOOKUP(M562, ani_diet!E:E, 1, FALSE), "No Match"),FALSE)</f>
        <v>No Match</v>
      </c>
    </row>
    <row r="563" spans="1:31" ht="14.5" x14ac:dyDescent="0.35">
      <c r="A563" s="153" t="s">
        <v>2164</v>
      </c>
      <c r="B563" s="153" t="s">
        <v>20483</v>
      </c>
      <c r="C563" s="153" t="s">
        <v>19358</v>
      </c>
      <c r="D563" s="153" t="s">
        <v>19360</v>
      </c>
      <c r="E563" s="153" t="s">
        <v>19600</v>
      </c>
      <c r="F563" s="153" t="s">
        <v>20459</v>
      </c>
      <c r="G563" s="153" t="s">
        <v>20460</v>
      </c>
      <c r="H563" s="153" t="s">
        <v>7341</v>
      </c>
      <c r="I563" s="152" t="s">
        <v>2164</v>
      </c>
      <c r="J563" s="152" t="s">
        <v>2164</v>
      </c>
      <c r="K563" s="153" t="s">
        <v>2164</v>
      </c>
      <c r="L563" s="153"/>
      <c r="M563" s="153" t="str" cm="1">
        <f t="array" ref="M563">LOOKUP(2,1/(C563:L563&lt;&gt;""),C563:L563)</f>
        <v>Animal</v>
      </c>
      <c r="N563" s="153" t="s">
        <v>20484</v>
      </c>
      <c r="O563" s="153" t="s">
        <v>2164</v>
      </c>
      <c r="P563" s="153" t="s">
        <v>2164</v>
      </c>
      <c r="Q563" s="153" t="s">
        <v>2164</v>
      </c>
      <c r="R563" s="153" t="s">
        <v>2164</v>
      </c>
      <c r="S563" s="153" t="s">
        <v>2164</v>
      </c>
      <c r="T563" s="153" t="s">
        <v>2164</v>
      </c>
      <c r="U563" s="153"/>
      <c r="V563" s="153"/>
      <c r="W563" s="153" t="s">
        <v>2164</v>
      </c>
      <c r="X563" s="153" t="s">
        <v>2164</v>
      </c>
      <c r="Y563" s="153" t="s">
        <v>2164</v>
      </c>
      <c r="Z563" s="153" t="s">
        <v>2164</v>
      </c>
      <c r="AA563" s="153" t="s">
        <v>2164</v>
      </c>
      <c r="AB563" s="153" t="s">
        <v>2164</v>
      </c>
      <c r="AC563" s="153" t="s">
        <v>2164</v>
      </c>
      <c r="AD563" s="153" t="str">
        <f>IFERROR(IF(COUNTIF(C563:L563,"Feed Ingredient")&gt;0,INDEX(ani_diet!V:V,MATCH(M563,ani_diet!F:F,0)),""),"")</f>
        <v/>
      </c>
      <c r="AE563" s="152" t="str">
        <f>IF(IFERROR(IF(MATCH("Feed Ingredient", AOM[[#This Row],[L1]:[L10]],0)&gt;0, TRUE, FALSE), FALSE)=TRUE,IFERROR(VLOOKUP(M563, ani_diet!E:E, 1, FALSE), "No Match"),FALSE)</f>
        <v>No Match</v>
      </c>
    </row>
    <row r="564" spans="1:31" ht="14.5" x14ac:dyDescent="0.35">
      <c r="A564" s="153" t="s">
        <v>2164</v>
      </c>
      <c r="B564" s="153" t="s">
        <v>20485</v>
      </c>
      <c r="C564" s="153" t="s">
        <v>19358</v>
      </c>
      <c r="D564" s="153" t="s">
        <v>19360</v>
      </c>
      <c r="E564" s="153" t="s">
        <v>19600</v>
      </c>
      <c r="F564" s="153" t="s">
        <v>20459</v>
      </c>
      <c r="G564" s="153" t="s">
        <v>20460</v>
      </c>
      <c r="H564" s="153" t="s">
        <v>7341</v>
      </c>
      <c r="I564" s="153" t="s">
        <v>20486</v>
      </c>
      <c r="J564" s="153" t="s">
        <v>2164</v>
      </c>
      <c r="K564" s="153" t="s">
        <v>2164</v>
      </c>
      <c r="L564" s="153"/>
      <c r="M564" s="153" t="str" cm="1">
        <f t="array" ref="M564">LOOKUP(2,1/(C564:L564&lt;&gt;""),C564:L564)</f>
        <v>Blood</v>
      </c>
      <c r="N564" s="153"/>
      <c r="O564" s="153" t="s">
        <v>2164</v>
      </c>
      <c r="P564" s="153" t="s">
        <v>2164</v>
      </c>
      <c r="Q564" s="153" t="s">
        <v>2164</v>
      </c>
      <c r="R564" s="153" t="s">
        <v>2164</v>
      </c>
      <c r="S564" s="153" t="s">
        <v>2164</v>
      </c>
      <c r="T564" s="153" t="s">
        <v>2164</v>
      </c>
      <c r="U564" s="153"/>
      <c r="V564" s="153"/>
      <c r="W564" s="153" t="s">
        <v>2164</v>
      </c>
      <c r="X564" s="153" t="s">
        <v>2164</v>
      </c>
      <c r="Y564" s="153" t="s">
        <v>2164</v>
      </c>
      <c r="Z564" s="153" t="s">
        <v>2164</v>
      </c>
      <c r="AA564" s="153" t="s">
        <v>2164</v>
      </c>
      <c r="AB564" s="153" t="s">
        <v>2164</v>
      </c>
      <c r="AC564" s="153" t="s">
        <v>2164</v>
      </c>
      <c r="AD564" s="153" t="str">
        <f>IFERROR(IF(COUNTIF(C564:L564,"Feed Ingredient")&gt;0,INDEX(ani_diet!V:V,MATCH(M564,ani_diet!F:F,0)),""),"")</f>
        <v/>
      </c>
      <c r="AE564" s="152" t="str">
        <f>IF(IFERROR(IF(MATCH("Feed Ingredient", AOM[[#This Row],[L1]:[L10]],0)&gt;0, TRUE, FALSE), FALSE)=TRUE,IFERROR(VLOOKUP(M564, ani_diet!E:E, 1, FALSE), "No Match"),FALSE)</f>
        <v>Blood</v>
      </c>
    </row>
    <row r="565" spans="1:31" ht="14.5" x14ac:dyDescent="0.35">
      <c r="A565" s="153" t="s">
        <v>2164</v>
      </c>
      <c r="B565" s="153" t="s">
        <v>20487</v>
      </c>
      <c r="C565" s="153" t="s">
        <v>19358</v>
      </c>
      <c r="D565" s="153" t="s">
        <v>19360</v>
      </c>
      <c r="E565" s="153" t="s">
        <v>19600</v>
      </c>
      <c r="F565" s="153" t="s">
        <v>20459</v>
      </c>
      <c r="G565" s="153" t="s">
        <v>20460</v>
      </c>
      <c r="H565" s="153" t="s">
        <v>7341</v>
      </c>
      <c r="I565" s="153" t="s">
        <v>20486</v>
      </c>
      <c r="J565" s="153" t="s">
        <v>20488</v>
      </c>
      <c r="K565" s="153" t="s">
        <v>2164</v>
      </c>
      <c r="L565" s="153"/>
      <c r="M565" s="153" t="str" cm="1">
        <f t="array" ref="M565">LOOKUP(2,1/(C565:L565&lt;&gt;""),C565:L565)</f>
        <v>Blood Dried Ground Heated</v>
      </c>
      <c r="N565" s="153" t="s">
        <v>20489</v>
      </c>
      <c r="O565" s="153" t="s">
        <v>2164</v>
      </c>
      <c r="P565" s="153" t="s">
        <v>2164</v>
      </c>
      <c r="Q565" s="153" t="s">
        <v>2164</v>
      </c>
      <c r="R565" s="153" t="s">
        <v>2164</v>
      </c>
      <c r="S565" s="153" t="s">
        <v>2164</v>
      </c>
      <c r="T565" s="153" t="s">
        <v>2164</v>
      </c>
      <c r="U565" s="153"/>
      <c r="V565" s="153"/>
      <c r="W565" s="153" t="s">
        <v>2164</v>
      </c>
      <c r="X565" s="153" t="s">
        <v>2164</v>
      </c>
      <c r="Y565" s="153" t="s">
        <v>2164</v>
      </c>
      <c r="Z565" s="153" t="s">
        <v>2164</v>
      </c>
      <c r="AA565" s="153" t="s">
        <v>2164</v>
      </c>
      <c r="AB565" s="153" t="s">
        <v>2164</v>
      </c>
      <c r="AC565" s="153" t="s">
        <v>2164</v>
      </c>
      <c r="AD565" s="153" t="str">
        <f>IFERROR(IF(COUNTIF(C565:L565,"Feed Ingredient")&gt;0,INDEX(ani_diet!V:V,MATCH(M565,ani_diet!F:F,0)),""),"")</f>
        <v/>
      </c>
      <c r="AE565" s="152" t="str">
        <f>IF(IFERROR(IF(MATCH("Feed Ingredient", AOM[[#This Row],[L1]:[L10]],0)&gt;0, TRUE, FALSE), FALSE)=TRUE,IFERROR(VLOOKUP(M565, ani_diet!E:E, 1, FALSE), "No Match"),FALSE)</f>
        <v>No Match</v>
      </c>
    </row>
    <row r="566" spans="1:31" ht="14.5" x14ac:dyDescent="0.35">
      <c r="A566" s="153" t="s">
        <v>2164</v>
      </c>
      <c r="B566" s="153" t="s">
        <v>20490</v>
      </c>
      <c r="C566" s="153" t="s">
        <v>19358</v>
      </c>
      <c r="D566" s="153" t="s">
        <v>19360</v>
      </c>
      <c r="E566" s="153" t="s">
        <v>19600</v>
      </c>
      <c r="F566" s="153" t="s">
        <v>20459</v>
      </c>
      <c r="G566" s="153" t="s">
        <v>20460</v>
      </c>
      <c r="H566" s="153" t="s">
        <v>7341</v>
      </c>
      <c r="I566" t="s">
        <v>20486</v>
      </c>
      <c r="J566" t="s">
        <v>20491</v>
      </c>
      <c r="K566" s="153" t="s">
        <v>2164</v>
      </c>
      <c r="L566" s="153"/>
      <c r="M566" s="153" t="str" cm="1">
        <f t="array" ref="M566">LOOKUP(2,1/(C566:L566&lt;&gt;""),C566:L566)</f>
        <v>Blood Ground</v>
      </c>
      <c r="N566" s="153" t="s">
        <v>20492</v>
      </c>
      <c r="O566" s="153" t="s">
        <v>2164</v>
      </c>
      <c r="P566" s="153" t="s">
        <v>2164</v>
      </c>
      <c r="Q566" s="153" t="s">
        <v>2164</v>
      </c>
      <c r="R566" s="153" t="s">
        <v>2164</v>
      </c>
      <c r="S566" s="153" t="s">
        <v>20493</v>
      </c>
      <c r="T566" s="153" t="s">
        <v>2164</v>
      </c>
      <c r="U566" s="153"/>
      <c r="V566" s="153"/>
      <c r="W566" s="153" t="s">
        <v>2164</v>
      </c>
      <c r="X566" s="153" t="s">
        <v>2164</v>
      </c>
      <c r="Y566" s="153" t="s">
        <v>2164</v>
      </c>
      <c r="Z566" s="153" t="s">
        <v>2164</v>
      </c>
      <c r="AA566" s="153" t="s">
        <v>2164</v>
      </c>
      <c r="AB566" s="153" t="s">
        <v>20494</v>
      </c>
      <c r="AC566" s="153" t="s">
        <v>20495</v>
      </c>
      <c r="AD566" s="153" t="str">
        <f>IFERROR(IF(COUNTIF(C566:L566,"Feed Ingredient")&gt;0,INDEX(ani_diet!V:V,MATCH(M566,ani_diet!F:F,0)),""),"")</f>
        <v/>
      </c>
      <c r="AE566" s="152" t="str">
        <f>IF(IFERROR(IF(MATCH("Feed Ingredient", AOM[[#This Row],[L1]:[L10]],0)&gt;0, TRUE, FALSE), FALSE)=TRUE,IFERROR(VLOOKUP(M566, ani_diet!E:E, 1, FALSE), "No Match"),FALSE)</f>
        <v>No Match</v>
      </c>
    </row>
    <row r="567" spans="1:31" ht="14.5" x14ac:dyDescent="0.35">
      <c r="A567" s="153" t="s">
        <v>2164</v>
      </c>
      <c r="B567" s="153" t="s">
        <v>20498</v>
      </c>
      <c r="C567" s="153" t="s">
        <v>19358</v>
      </c>
      <c r="D567" s="153" t="s">
        <v>19360</v>
      </c>
      <c r="E567" s="153" t="s">
        <v>19600</v>
      </c>
      <c r="F567" s="153" t="s">
        <v>20459</v>
      </c>
      <c r="G567" s="153" t="s">
        <v>20460</v>
      </c>
      <c r="H567" s="153" t="s">
        <v>7341</v>
      </c>
      <c r="I567" s="153" t="s">
        <v>10642</v>
      </c>
      <c r="J567" s="153" t="s">
        <v>2164</v>
      </c>
      <c r="K567" s="153" t="s">
        <v>2164</v>
      </c>
      <c r="L567" s="153"/>
      <c r="M567" s="153" t="str" cm="1">
        <f t="array" ref="M567">LOOKUP(2,1/(C567:L567&lt;&gt;""),C567:L567)</f>
        <v>Crustacean</v>
      </c>
      <c r="N567" s="153"/>
      <c r="O567" s="153" t="s">
        <v>2164</v>
      </c>
      <c r="P567" s="153" t="s">
        <v>2164</v>
      </c>
      <c r="Q567" s="153" t="s">
        <v>2164</v>
      </c>
      <c r="R567" s="153" t="s">
        <v>2164</v>
      </c>
      <c r="S567" s="153" t="s">
        <v>2164</v>
      </c>
      <c r="T567" s="153" t="s">
        <v>2164</v>
      </c>
      <c r="U567" s="153"/>
      <c r="V567" s="153"/>
      <c r="W567" s="153" t="s">
        <v>2164</v>
      </c>
      <c r="X567" s="153" t="s">
        <v>2164</v>
      </c>
      <c r="Y567" s="153" t="s">
        <v>2164</v>
      </c>
      <c r="Z567" s="153" t="s">
        <v>2164</v>
      </c>
      <c r="AA567" s="153" t="s">
        <v>2164</v>
      </c>
      <c r="AB567" s="153" t="s">
        <v>2164</v>
      </c>
      <c r="AC567" s="153" t="s">
        <v>2164</v>
      </c>
      <c r="AD567" s="153" t="str">
        <f>IFERROR(IF(COUNTIF(C567:L567,"Feed Ingredient")&gt;0,INDEX(ani_diet!V:V,MATCH(M567,ani_diet!F:F,0)),""),"")</f>
        <v/>
      </c>
      <c r="AE567" s="152" t="str">
        <f>IF(IFERROR(IF(MATCH("Feed Ingredient", AOM[[#This Row],[L1]:[L10]],0)&gt;0, TRUE, FALSE), FALSE)=TRUE,IFERROR(VLOOKUP(M567, ani_diet!E:E, 1, FALSE), "No Match"),FALSE)</f>
        <v>No Match</v>
      </c>
    </row>
    <row r="568" spans="1:31" ht="14.5" x14ac:dyDescent="0.35">
      <c r="A568" s="153"/>
      <c r="B568" s="153" t="s">
        <v>20499</v>
      </c>
      <c r="C568" s="153" t="s">
        <v>19358</v>
      </c>
      <c r="D568" s="153" t="s">
        <v>19360</v>
      </c>
      <c r="E568" s="153" t="s">
        <v>19600</v>
      </c>
      <c r="F568" s="153" t="s">
        <v>20459</v>
      </c>
      <c r="G568" s="153" t="s">
        <v>20460</v>
      </c>
      <c r="H568" s="153" t="s">
        <v>7341</v>
      </c>
      <c r="I568" s="153" t="s">
        <v>10642</v>
      </c>
      <c r="J568" s="153" t="s">
        <v>20500</v>
      </c>
      <c r="K568" s="153" t="s">
        <v>20501</v>
      </c>
      <c r="L568" s="153"/>
      <c r="M568" s="153" t="str" cm="1">
        <f t="array" ref="M568">LOOKUP(2,1/(C568:L568&lt;&gt;""),C568:L568)</f>
        <v>Shrimp Ground</v>
      </c>
      <c r="N568" s="153" t="s">
        <v>20502</v>
      </c>
      <c r="O568" s="153"/>
      <c r="P568" s="153"/>
      <c r="Q568" s="153"/>
      <c r="R568" s="153"/>
      <c r="S568" s="153"/>
      <c r="T568" s="153"/>
      <c r="U568" s="153"/>
      <c r="V568" s="153"/>
      <c r="W568" s="153"/>
      <c r="X568" s="153"/>
      <c r="Y568" s="153"/>
      <c r="Z568" s="153"/>
      <c r="AA568" s="153"/>
      <c r="AB568" s="153"/>
      <c r="AC568" s="153"/>
      <c r="AD568" s="153" t="str">
        <f>IFERROR(IF(COUNTIF(C568:L568,"Feed Ingredient")&gt;0,INDEX(ani_diet!V:V,MATCH(M568,ani_diet!F:F,0)),""),"")</f>
        <v/>
      </c>
      <c r="AE568" s="152" t="str">
        <f>IF(IFERROR(IF(MATCH("Feed Ingredient", AOM[[#This Row],[L1]:[L10]],0)&gt;0, TRUE, FALSE), FALSE)=TRUE,IFERROR(VLOOKUP(M568, ani_diet!E:E, 1, FALSE), "No Match"),FALSE)</f>
        <v>No Match</v>
      </c>
    </row>
    <row r="569" spans="1:31" ht="14.5" x14ac:dyDescent="0.35">
      <c r="A569" s="153"/>
      <c r="B569" s="153" t="s">
        <v>20503</v>
      </c>
      <c r="C569" s="153" t="s">
        <v>19358</v>
      </c>
      <c r="D569" s="153" t="s">
        <v>19360</v>
      </c>
      <c r="E569" s="153" t="s">
        <v>19600</v>
      </c>
      <c r="F569" s="153" t="s">
        <v>20459</v>
      </c>
      <c r="G569" s="153" t="s">
        <v>20460</v>
      </c>
      <c r="H569" s="153" t="s">
        <v>7341</v>
      </c>
      <c r="I569" t="s">
        <v>10642</v>
      </c>
      <c r="J569" t="s">
        <v>20500</v>
      </c>
      <c r="K569" s="153" t="s">
        <v>20504</v>
      </c>
      <c r="L569" s="153"/>
      <c r="M569" s="153" t="str" cm="1">
        <f t="array" ref="M569">LOOKUP(2,1/(C569:L569&lt;&gt;""),C569:L569)</f>
        <v>Shrimp Heads</v>
      </c>
      <c r="N569" s="153"/>
      <c r="O569" s="153"/>
      <c r="P569" s="153"/>
      <c r="Q569" s="153"/>
      <c r="R569" s="153"/>
      <c r="S569" s="153"/>
      <c r="T569" s="153"/>
      <c r="U569" s="153"/>
      <c r="V569" s="153"/>
      <c r="W569" s="153"/>
      <c r="X569" s="153"/>
      <c r="Y569" s="153"/>
      <c r="Z569" s="153"/>
      <c r="AA569" s="153"/>
      <c r="AB569" s="153"/>
      <c r="AC569" s="153"/>
      <c r="AD569" s="153" t="str">
        <f>IFERROR(IF(COUNTIF(C569:L569,"Feed Ingredient")&gt;0,INDEX(ani_diet!V:V,MATCH(M569,ani_diet!F:F,0)),""),"")</f>
        <v/>
      </c>
      <c r="AE569" s="152" t="str">
        <f>IF(IFERROR(IF(MATCH("Feed Ingredient", AOM[[#This Row],[L1]:[L10]],0)&gt;0, TRUE, FALSE), FALSE)=TRUE,IFERROR(VLOOKUP(M569, ani_diet!E:E, 1, FALSE), "No Match"),FALSE)</f>
        <v>Shrimp Heads</v>
      </c>
    </row>
    <row r="570" spans="1:31" ht="14.5" x14ac:dyDescent="0.35">
      <c r="A570" s="153"/>
      <c r="B570" s="153" t="s">
        <v>20505</v>
      </c>
      <c r="C570" s="153" t="s">
        <v>19358</v>
      </c>
      <c r="D570" s="153" t="s">
        <v>19360</v>
      </c>
      <c r="E570" s="153" t="s">
        <v>19600</v>
      </c>
      <c r="F570" s="153" t="s">
        <v>20459</v>
      </c>
      <c r="G570" s="153" t="s">
        <v>20460</v>
      </c>
      <c r="H570" s="153" t="s">
        <v>7341</v>
      </c>
      <c r="I570" s="152" t="s">
        <v>10642</v>
      </c>
      <c r="J570" s="152" t="s">
        <v>20500</v>
      </c>
      <c r="K570" s="153" t="s">
        <v>20504</v>
      </c>
      <c r="L570" s="153" t="s">
        <v>20506</v>
      </c>
      <c r="M570" s="153" t="str" cm="1">
        <f t="array" ref="M570">LOOKUP(2,1/(C570:L570&lt;&gt;""),C570:L570)</f>
        <v>Shrimp Heads Ground</v>
      </c>
      <c r="N570" s="153" t="s">
        <v>20507</v>
      </c>
      <c r="O570" s="153"/>
      <c r="P570" s="153"/>
      <c r="Q570" s="153"/>
      <c r="R570" s="153"/>
      <c r="S570" s="153"/>
      <c r="T570" s="153"/>
      <c r="U570" s="153"/>
      <c r="V570" s="153"/>
      <c r="W570" s="153"/>
      <c r="X570" s="153"/>
      <c r="Y570" s="153"/>
      <c r="Z570" s="153"/>
      <c r="AA570" s="153"/>
      <c r="AB570" s="153"/>
      <c r="AC570" s="153"/>
      <c r="AD570" s="153" t="str">
        <f>IFERROR(IF(COUNTIF(C570:L570,"Feed Ingredient")&gt;0,INDEX(ani_diet!V:V,MATCH(M570,ani_diet!F:F,0)),""),"")</f>
        <v/>
      </c>
      <c r="AE570" s="152" t="str">
        <f>IF(IFERROR(IF(MATCH("Feed Ingredient", AOM[[#This Row],[L1]:[L10]],0)&gt;0, TRUE, FALSE), FALSE)=TRUE,IFERROR(VLOOKUP(M570, ani_diet!E:E, 1, FALSE), "No Match"),FALSE)</f>
        <v>No Match</v>
      </c>
    </row>
    <row r="571" spans="1:31" ht="14.5" x14ac:dyDescent="0.35">
      <c r="A571" s="153" t="s">
        <v>2164</v>
      </c>
      <c r="B571" s="153" t="s">
        <v>20508</v>
      </c>
      <c r="C571" s="153" t="s">
        <v>19358</v>
      </c>
      <c r="D571" s="153" t="s">
        <v>19360</v>
      </c>
      <c r="E571" s="153" t="s">
        <v>19600</v>
      </c>
      <c r="F571" s="153" t="s">
        <v>20459</v>
      </c>
      <c r="G571" s="153" t="s">
        <v>20460</v>
      </c>
      <c r="H571" s="153" t="s">
        <v>7341</v>
      </c>
      <c r="I571" s="153" t="s">
        <v>10646</v>
      </c>
      <c r="J571" s="153" t="s">
        <v>2164</v>
      </c>
      <c r="K571" s="153" t="s">
        <v>2164</v>
      </c>
      <c r="L571" s="153"/>
      <c r="M571" s="153" t="str" cm="1">
        <f t="array" ref="M571">LOOKUP(2,1/(C571:L571&lt;&gt;""),C571:L571)</f>
        <v>Fish</v>
      </c>
      <c r="N571" s="153"/>
      <c r="O571" s="153" t="s">
        <v>2164</v>
      </c>
      <c r="P571" s="153" t="s">
        <v>2164</v>
      </c>
      <c r="Q571" s="153" t="s">
        <v>2164</v>
      </c>
      <c r="R571" s="153" t="s">
        <v>2164</v>
      </c>
      <c r="S571" s="153" t="s">
        <v>2164</v>
      </c>
      <c r="T571" s="153" t="s">
        <v>2164</v>
      </c>
      <c r="U571" s="153"/>
      <c r="V571" s="153" t="s">
        <v>2164</v>
      </c>
      <c r="W571" s="153" t="s">
        <v>2164</v>
      </c>
      <c r="X571" s="153" t="s">
        <v>2164</v>
      </c>
      <c r="Y571" s="153" t="s">
        <v>2164</v>
      </c>
      <c r="Z571" s="153" t="s">
        <v>2164</v>
      </c>
      <c r="AA571" s="153" t="s">
        <v>2164</v>
      </c>
      <c r="AB571" s="153" t="s">
        <v>2164</v>
      </c>
      <c r="AC571" s="153" t="s">
        <v>2164</v>
      </c>
      <c r="AD571" s="153" t="str">
        <f>IFERROR(IF(COUNTIF(C571:L571,"Feed Ingredient")&gt;0,INDEX(ani_diet!V:V,MATCH(M571,ani_diet!F:F,0)),""),"")</f>
        <v/>
      </c>
      <c r="AE571" s="152" t="str">
        <f>IF(IFERROR(IF(MATCH("Feed Ingredient", AOM[[#This Row],[L1]:[L10]],0)&gt;0, TRUE, FALSE), FALSE)=TRUE,IFERROR(VLOOKUP(M571, ani_diet!E:E, 1, FALSE), "No Match"),FALSE)</f>
        <v>Fish</v>
      </c>
    </row>
    <row r="572" spans="1:31" ht="14.5" x14ac:dyDescent="0.35">
      <c r="A572" s="153"/>
      <c r="B572" s="153" t="s">
        <v>20509</v>
      </c>
      <c r="C572" s="153" t="s">
        <v>19358</v>
      </c>
      <c r="D572" s="153" t="s">
        <v>19360</v>
      </c>
      <c r="E572" s="153" t="s">
        <v>19600</v>
      </c>
      <c r="F572" s="153" t="s">
        <v>20459</v>
      </c>
      <c r="G572" s="153" t="s">
        <v>20460</v>
      </c>
      <c r="H572" s="153" t="s">
        <v>7341</v>
      </c>
      <c r="I572" s="153" t="s">
        <v>10646</v>
      </c>
      <c r="J572" s="153" t="s">
        <v>20510</v>
      </c>
      <c r="K572" s="153" t="s">
        <v>20511</v>
      </c>
      <c r="L572" s="153"/>
      <c r="M572" s="153" t="str" cm="1">
        <f t="array" ref="M572">LOOKUP(2,1/(C572:L572&lt;&gt;""),C572:L572)</f>
        <v>Brown Fish Ground</v>
      </c>
      <c r="N572" s="153" t="s">
        <v>20512</v>
      </c>
      <c r="O572" s="153"/>
      <c r="P572" s="153"/>
      <c r="Q572" s="153"/>
      <c r="R572" s="153"/>
      <c r="S572" s="153"/>
      <c r="T572" s="153"/>
      <c r="U572" s="153"/>
      <c r="V572" s="153"/>
      <c r="W572" s="153"/>
      <c r="X572" s="153"/>
      <c r="Y572" s="153"/>
      <c r="Z572" s="153"/>
      <c r="AA572" s="153"/>
      <c r="AB572" s="153"/>
      <c r="AC572" s="153"/>
      <c r="AD572" s="153" t="str">
        <f>IFERROR(IF(COUNTIF(C572:L572,"Feed Ingredient")&gt;0,INDEX(ani_diet!V:V,MATCH(M572,ani_diet!F:F,0)),""),"")</f>
        <v/>
      </c>
      <c r="AE572" s="152" t="str">
        <f>IFERROR(IF(MATCH("Feed Ingredient", AOM[[#This Row],[L1]:[L10]],0)&gt;0, "TRUE", "FALSE"), "FALSE")</f>
        <v>TRUE</v>
      </c>
    </row>
    <row r="573" spans="1:31" ht="14.5" x14ac:dyDescent="0.35">
      <c r="A573" s="153"/>
      <c r="B573" s="153" t="s">
        <v>20513</v>
      </c>
      <c r="C573" s="153" t="s">
        <v>19358</v>
      </c>
      <c r="D573" s="153" t="s">
        <v>19360</v>
      </c>
      <c r="E573" s="153" t="s">
        <v>19600</v>
      </c>
      <c r="F573" s="153" t="s">
        <v>20459</v>
      </c>
      <c r="G573" s="153" t="s">
        <v>20460</v>
      </c>
      <c r="H573" s="153" t="s">
        <v>7341</v>
      </c>
      <c r="I573" s="153" t="s">
        <v>10646</v>
      </c>
      <c r="J573" s="153" t="s">
        <v>20514</v>
      </c>
      <c r="K573" s="153"/>
      <c r="L573" s="153"/>
      <c r="M573" s="153" t="str" cm="1">
        <f t="array" ref="M573">LOOKUP(2,1/(C573:L573&lt;&gt;""),C573:L573)</f>
        <v>Clupeid Fish</v>
      </c>
      <c r="N573" s="153"/>
      <c r="O573" s="153"/>
      <c r="P573" s="153"/>
      <c r="Q573" s="153"/>
      <c r="R573" s="153"/>
      <c r="S573" s="153"/>
      <c r="T573" s="153"/>
      <c r="U573" s="153"/>
      <c r="V573" s="153"/>
      <c r="W573" s="153"/>
      <c r="X573" s="153"/>
      <c r="Y573" s="153"/>
      <c r="Z573" s="153"/>
      <c r="AA573" s="153"/>
      <c r="AB573" s="153"/>
      <c r="AC573" s="153"/>
      <c r="AD573" s="153" t="str">
        <f>IFERROR(IF(COUNTIF(C573:L573,"Feed Ingredient")&gt;0,INDEX(ani_diet!V:V,MATCH(M573,ani_diet!F:F,0)),""),"")</f>
        <v/>
      </c>
      <c r="AE573" s="152" t="str">
        <f>IF(IFERROR(IF(MATCH("Feed Ingredient", AOM[[#This Row],[L1]:[L10]],0)&gt;0, TRUE, FALSE), FALSE)=TRUE,IFERROR(VLOOKUP(M573, ani_diet!E:E, 1, FALSE), "No Match"),FALSE)</f>
        <v>Clupeid Fish</v>
      </c>
    </row>
    <row r="574" spans="1:31" ht="14.5" x14ac:dyDescent="0.35">
      <c r="A574" s="153"/>
      <c r="B574" s="153" t="s">
        <v>20515</v>
      </c>
      <c r="C574" s="153" t="s">
        <v>19358</v>
      </c>
      <c r="D574" s="153" t="s">
        <v>19360</v>
      </c>
      <c r="E574" s="153" t="s">
        <v>19600</v>
      </c>
      <c r="F574" s="153" t="s">
        <v>20459</v>
      </c>
      <c r="G574" s="153" t="s">
        <v>20460</v>
      </c>
      <c r="H574" s="153" t="s">
        <v>7341</v>
      </c>
      <c r="I574" s="153" t="s">
        <v>10646</v>
      </c>
      <c r="J574" s="153" t="s">
        <v>20514</v>
      </c>
      <c r="K574" s="153" t="s">
        <v>20516</v>
      </c>
      <c r="L574" s="153"/>
      <c r="M574" s="153" t="str" cm="1">
        <f t="array" ref="M574">LOOKUP(2,1/(C574:L574&lt;&gt;""),C574:L574)</f>
        <v>Clupeid Fish Ground</v>
      </c>
      <c r="N574" s="153" t="s">
        <v>20517</v>
      </c>
      <c r="O574" s="153"/>
      <c r="P574" s="153"/>
      <c r="Q574" s="153"/>
      <c r="R574" s="153"/>
      <c r="S574" s="153"/>
      <c r="T574" s="153"/>
      <c r="U574" s="153"/>
      <c r="V574" s="153"/>
      <c r="W574" s="153"/>
      <c r="X574" s="153"/>
      <c r="Y574" s="153"/>
      <c r="Z574" s="153"/>
      <c r="AA574" s="153"/>
      <c r="AB574" s="153"/>
      <c r="AC574" s="153"/>
      <c r="AD574" s="153" t="str">
        <f>IFERROR(IF(COUNTIF(C574:L574,"Feed Ingredient")&gt;0,INDEX(ani_diet!V:V,MATCH(M574,ani_diet!F:F,0)),""),"")</f>
        <v/>
      </c>
      <c r="AE574" s="152" t="str">
        <f>IF(IFERROR(IF(MATCH("Feed Ingredient", AOM[[#This Row],[L1]:[L10]],0)&gt;0, TRUE, FALSE), FALSE)=TRUE,IFERROR(VLOOKUP(M574, ani_diet!E:E, 1, FALSE), "No Match"),FALSE)</f>
        <v>No Match</v>
      </c>
    </row>
    <row r="575" spans="1:31" ht="14.5" x14ac:dyDescent="0.35">
      <c r="A575" s="153"/>
      <c r="B575" s="153" t="s">
        <v>20518</v>
      </c>
      <c r="C575" s="153" t="s">
        <v>19358</v>
      </c>
      <c r="D575" s="153" t="s">
        <v>19360</v>
      </c>
      <c r="E575" s="153" t="s">
        <v>19600</v>
      </c>
      <c r="F575" s="153" t="s">
        <v>20459</v>
      </c>
      <c r="G575" s="153" t="s">
        <v>20460</v>
      </c>
      <c r="H575" s="153" t="s">
        <v>7341</v>
      </c>
      <c r="I575" s="153" t="s">
        <v>10646</v>
      </c>
      <c r="J575" s="153" t="s">
        <v>20519</v>
      </c>
      <c r="K575" s="153"/>
      <c r="L575" s="153"/>
      <c r="M575" s="153" t="str" cm="1">
        <f t="array" ref="M575">LOOKUP(2,1/(C575:L575&lt;&gt;""),C575:L575)</f>
        <v>Cod</v>
      </c>
      <c r="N575" s="153"/>
      <c r="O575" s="153"/>
      <c r="P575" s="153"/>
      <c r="Q575" s="153"/>
      <c r="R575" s="153"/>
      <c r="S575" s="153"/>
      <c r="T575" s="153"/>
      <c r="U575" s="153"/>
      <c r="V575" s="153"/>
      <c r="W575" s="153"/>
      <c r="X575" s="153"/>
      <c r="Y575" s="153"/>
      <c r="Z575" s="153"/>
      <c r="AA575" s="153"/>
      <c r="AB575" s="153"/>
      <c r="AC575" s="153"/>
      <c r="AD575" s="153" t="str">
        <f>IFERROR(IF(COUNTIF(C575:L575,"Feed Ingredient")&gt;0,INDEX(ani_diet!V:V,MATCH(M575,ani_diet!F:F,0)),""),"")</f>
        <v/>
      </c>
      <c r="AE575" s="152" t="str">
        <f>IF(IFERROR(IF(MATCH("Feed Ingredient", AOM[[#This Row],[L1]:[L10]],0)&gt;0, TRUE, FALSE), FALSE)=TRUE,IFERROR(VLOOKUP(M575, ani_diet!E:E, 1, FALSE), "No Match"),FALSE)</f>
        <v>No Match</v>
      </c>
    </row>
    <row r="576" spans="1:31" ht="14.5" x14ac:dyDescent="0.35">
      <c r="A576" s="153"/>
      <c r="B576" s="153" t="s">
        <v>20520</v>
      </c>
      <c r="C576" s="153" t="s">
        <v>19358</v>
      </c>
      <c r="D576" s="153" t="s">
        <v>19360</v>
      </c>
      <c r="E576" s="153" t="s">
        <v>19600</v>
      </c>
      <c r="F576" s="153" t="s">
        <v>20459</v>
      </c>
      <c r="G576" s="153" t="s">
        <v>20460</v>
      </c>
      <c r="H576" s="153" t="s">
        <v>7341</v>
      </c>
      <c r="I576" s="153" t="s">
        <v>10646</v>
      </c>
      <c r="J576" s="153" t="s">
        <v>20519</v>
      </c>
      <c r="K576" s="153" t="s">
        <v>20521</v>
      </c>
      <c r="L576" s="153"/>
      <c r="M576" s="153" t="str" cm="1">
        <f t="array" ref="M576">LOOKUP(2,1/(C576:L576&lt;&gt;""),C576:L576)</f>
        <v>Cod Liver Oil</v>
      </c>
      <c r="N576" s="153"/>
      <c r="O576" s="153"/>
      <c r="P576" s="153"/>
      <c r="Q576" s="153"/>
      <c r="R576" s="153"/>
      <c r="S576" s="153"/>
      <c r="T576" s="153"/>
      <c r="U576" s="153"/>
      <c r="V576" s="153"/>
      <c r="W576" s="153"/>
      <c r="X576" s="153"/>
      <c r="Y576" s="153"/>
      <c r="Z576" s="153"/>
      <c r="AA576" s="153"/>
      <c r="AB576" s="153"/>
      <c r="AC576" s="153"/>
      <c r="AD576" s="153" t="str">
        <f>IFERROR(IF(COUNTIF(C576:L576,"Feed Ingredient")&gt;0,INDEX(ani_diet!V:V,MATCH(M576,ani_diet!F:F,0)),""),"")</f>
        <v/>
      </c>
      <c r="AE576" s="152" t="str">
        <f>IF(IFERROR(IF(MATCH("Feed Ingredient", AOM[[#This Row],[L1]:[L10]],0)&gt;0, TRUE, FALSE), FALSE)=TRUE,IFERROR(VLOOKUP(M576, ani_diet!E:E, 1, FALSE), "No Match"),FALSE)</f>
        <v>Cod Liver Oil</v>
      </c>
    </row>
    <row r="577" spans="1:31" ht="14.5" x14ac:dyDescent="0.35">
      <c r="A577" s="153"/>
      <c r="B577" s="153" t="s">
        <v>20522</v>
      </c>
      <c r="C577" s="153" t="s">
        <v>19358</v>
      </c>
      <c r="D577" s="153" t="s">
        <v>19360</v>
      </c>
      <c r="E577" s="153" t="s">
        <v>19600</v>
      </c>
      <c r="F577" s="153" t="s">
        <v>20459</v>
      </c>
      <c r="G577" s="153" t="s">
        <v>20460</v>
      </c>
      <c r="H577" s="153" t="s">
        <v>7341</v>
      </c>
      <c r="I577" s="153" t="s">
        <v>10646</v>
      </c>
      <c r="J577" s="153" t="s">
        <v>20523</v>
      </c>
      <c r="K577" s="153" t="s">
        <v>20524</v>
      </c>
      <c r="L577" s="153"/>
      <c r="M577" s="153" t="str" cm="1">
        <f t="array" ref="M577">LOOKUP(2,1/(C577:L577&lt;&gt;""),C577:L577)</f>
        <v>Danish Fish Ground</v>
      </c>
      <c r="N577" s="153" t="s">
        <v>20525</v>
      </c>
      <c r="O577" s="153"/>
      <c r="P577" s="153"/>
      <c r="Q577" s="153"/>
      <c r="R577" s="153"/>
      <c r="S577" s="153"/>
      <c r="T577" s="153"/>
      <c r="U577" s="153"/>
      <c r="V577" s="153"/>
      <c r="W577" s="153"/>
      <c r="X577" s="153"/>
      <c r="Y577" s="153"/>
      <c r="Z577" s="153"/>
      <c r="AA577" s="153"/>
      <c r="AB577" s="153"/>
      <c r="AC577" s="153"/>
      <c r="AD577" s="153" t="str">
        <f>IFERROR(IF(COUNTIF(C577:L577,"Feed Ingredient")&gt;0,INDEX(ani_diet!V:V,MATCH(M577,ani_diet!F:F,0)),""),"")</f>
        <v/>
      </c>
      <c r="AE577" s="152" t="str">
        <f>IF(IFERROR(IF(MATCH("Feed Ingredient", AOM[[#This Row],[L1]:[L10]],0)&gt;0, TRUE, FALSE), FALSE)=TRUE,IFERROR(VLOOKUP(M577, ani_diet!E:E, 1, FALSE), "No Match"),FALSE)</f>
        <v>No Match</v>
      </c>
    </row>
    <row r="578" spans="1:31" ht="14.5" x14ac:dyDescent="0.35">
      <c r="A578" s="153"/>
      <c r="B578" s="153" t="s">
        <v>20526</v>
      </c>
      <c r="C578" s="153" t="s">
        <v>19358</v>
      </c>
      <c r="D578" s="153" t="s">
        <v>19360</v>
      </c>
      <c r="E578" s="153" t="s">
        <v>19600</v>
      </c>
      <c r="F578" s="153" t="s">
        <v>20459</v>
      </c>
      <c r="G578" s="153" t="s">
        <v>20460</v>
      </c>
      <c r="H578" s="153" t="s">
        <v>7341</v>
      </c>
      <c r="I578" s="153" t="s">
        <v>10646</v>
      </c>
      <c r="J578" s="153" t="s">
        <v>20527</v>
      </c>
      <c r="K578" s="153" t="s">
        <v>20528</v>
      </c>
      <c r="L578" s="153"/>
      <c r="M578" s="153" t="str" cm="1">
        <f t="array" ref="M578">LOOKUP(2,1/(C578:L578&lt;&gt;""),C578:L578)</f>
        <v>Herring Ground</v>
      </c>
      <c r="N578" s="153" t="s">
        <v>20529</v>
      </c>
      <c r="O578" s="153"/>
      <c r="P578" s="153"/>
      <c r="Q578" s="153"/>
      <c r="R578" s="153"/>
      <c r="S578" s="153"/>
      <c r="T578" s="153"/>
      <c r="U578" s="153"/>
      <c r="V578" s="153"/>
      <c r="W578" s="153"/>
      <c r="X578" s="153"/>
      <c r="Y578" s="153"/>
      <c r="Z578" s="153"/>
      <c r="AA578" s="153"/>
      <c r="AB578" s="153"/>
      <c r="AC578" s="153"/>
      <c r="AD578" s="153" t="str">
        <f>IFERROR(IF(COUNTIF(C578:L578,"Feed Ingredient")&gt;0,INDEX(ani_diet!V:V,MATCH(M578,ani_diet!F:F,0)),""),"")</f>
        <v/>
      </c>
      <c r="AE578" s="152" t="str">
        <f>IF(IFERROR(IF(MATCH("Feed Ingredient", AOM[[#This Row],[L1]:[L10]],0)&gt;0, TRUE, FALSE), FALSE)=TRUE,IFERROR(VLOOKUP(M578, ani_diet!E:E, 1, FALSE), "No Match"),FALSE)</f>
        <v>No Match</v>
      </c>
    </row>
    <row r="579" spans="1:31" ht="14.5" x14ac:dyDescent="0.35">
      <c r="A579" s="153"/>
      <c r="B579" s="153" t="s">
        <v>20530</v>
      </c>
      <c r="C579" s="153" t="s">
        <v>19358</v>
      </c>
      <c r="D579" s="153" t="s">
        <v>19360</v>
      </c>
      <c r="E579" s="153" t="s">
        <v>19600</v>
      </c>
      <c r="F579" s="153" t="s">
        <v>20459</v>
      </c>
      <c r="G579" s="153" t="s">
        <v>20460</v>
      </c>
      <c r="H579" s="153" t="s">
        <v>7341</v>
      </c>
      <c r="I579" s="153" t="s">
        <v>10646</v>
      </c>
      <c r="J579" s="153" t="s">
        <v>20527</v>
      </c>
      <c r="K579" s="153"/>
      <c r="L579" s="153"/>
      <c r="M579" s="153" t="str" cm="1">
        <f t="array" ref="M579">LOOKUP(2,1/(C579:L579&lt;&gt;""),C579:L579)</f>
        <v>Herring</v>
      </c>
      <c r="N579" s="153"/>
      <c r="O579" s="153"/>
      <c r="P579" s="153"/>
      <c r="Q579" s="153"/>
      <c r="R579" s="153"/>
      <c r="S579" s="153"/>
      <c r="T579" s="153"/>
      <c r="U579" s="153"/>
      <c r="V579" s="153"/>
      <c r="W579" s="153"/>
      <c r="X579" s="153"/>
      <c r="Y579" s="153"/>
      <c r="Z579" s="153"/>
      <c r="AA579" s="153"/>
      <c r="AB579" s="153"/>
      <c r="AC579" s="153"/>
      <c r="AD579" s="153" t="str">
        <f>IFERROR(IF(COUNTIF(C579:L579,"Feed Ingredient")&gt;0,INDEX(ani_diet!V:V,MATCH(M579,ani_diet!F:F,0)),""),"")</f>
        <v/>
      </c>
      <c r="AE579" s="152" t="str">
        <f>IF(IFERROR(IF(MATCH("Feed Ingredient", AOM[[#This Row],[L1]:[L10]],0)&gt;0, TRUE, FALSE), FALSE)=TRUE,IFERROR(VLOOKUP(M579, ani_diet!E:E, 1, FALSE), "No Match"),FALSE)</f>
        <v>Herring</v>
      </c>
    </row>
    <row r="580" spans="1:31" ht="14.5" x14ac:dyDescent="0.35">
      <c r="A580" s="153"/>
      <c r="B580" s="153" t="s">
        <v>20531</v>
      </c>
      <c r="C580" s="153" t="s">
        <v>19358</v>
      </c>
      <c r="D580" s="153" t="s">
        <v>19360</v>
      </c>
      <c r="E580" s="153" t="s">
        <v>19600</v>
      </c>
      <c r="F580" s="153" t="s">
        <v>20459</v>
      </c>
      <c r="G580" s="153" t="s">
        <v>20460</v>
      </c>
      <c r="H580" s="153" t="s">
        <v>7341</v>
      </c>
      <c r="I580" s="153" t="s">
        <v>10646</v>
      </c>
      <c r="J580" s="153" t="s">
        <v>20532</v>
      </c>
      <c r="K580" s="153"/>
      <c r="L580" s="153"/>
      <c r="M580" s="153" t="str" cm="1">
        <f t="array" ref="M580">LOOKUP(2,1/(C580:L580&lt;&gt;""),C580:L580)</f>
        <v>Fish Dried</v>
      </c>
      <c r="N580" s="153"/>
      <c r="O580" s="153"/>
      <c r="P580" s="153"/>
      <c r="Q580" s="153"/>
      <c r="R580" s="153"/>
      <c r="S580" s="153"/>
      <c r="T580" s="153"/>
      <c r="U580" s="153"/>
      <c r="V580" s="153"/>
      <c r="W580" s="153"/>
      <c r="X580" s="153"/>
      <c r="Y580" s="153"/>
      <c r="Z580" s="153"/>
      <c r="AA580" s="153"/>
      <c r="AB580" s="153"/>
      <c r="AC580" s="153"/>
      <c r="AD580" s="153" t="str">
        <f>IFERROR(IF(COUNTIF(C580:L580,"Feed Ingredient")&gt;0,INDEX(ani_diet!V:V,MATCH(M580,ani_diet!F:F,0)),""),"")</f>
        <v/>
      </c>
      <c r="AE580" s="152" t="str">
        <f>IF(IFERROR(IF(MATCH("Feed Ingredient", AOM[[#This Row],[L1]:[L10]],0)&gt;0, TRUE, FALSE), FALSE)=TRUE,IFERROR(VLOOKUP(M580, ani_diet!E:E, 1, FALSE), "No Match"),FALSE)</f>
        <v>No Match</v>
      </c>
    </row>
    <row r="581" spans="1:31" ht="14.5" x14ac:dyDescent="0.35">
      <c r="A581" s="153"/>
      <c r="B581" s="153" t="s">
        <v>20533</v>
      </c>
      <c r="C581" s="153" t="s">
        <v>19358</v>
      </c>
      <c r="D581" s="153" t="s">
        <v>19360</v>
      </c>
      <c r="E581" s="153" t="s">
        <v>19600</v>
      </c>
      <c r="F581" s="153" t="s">
        <v>20459</v>
      </c>
      <c r="G581" s="153" t="s">
        <v>20460</v>
      </c>
      <c r="H581" s="153" t="s">
        <v>7341</v>
      </c>
      <c r="I581" s="153" t="s">
        <v>10646</v>
      </c>
      <c r="J581" s="153" t="s">
        <v>20534</v>
      </c>
      <c r="K581" s="153"/>
      <c r="L581" s="153"/>
      <c r="M581" s="153" t="str" cm="1">
        <f t="array" ref="M581">LOOKUP(2,1/(C581:L581&lt;&gt;""),C581:L581)</f>
        <v>Fish Ensiled</v>
      </c>
      <c r="N581" s="153" t="s">
        <v>20535</v>
      </c>
      <c r="O581" s="153"/>
      <c r="P581" s="153"/>
      <c r="Q581" s="153"/>
      <c r="R581" s="153"/>
      <c r="S581" s="153"/>
      <c r="T581" s="153"/>
      <c r="U581" s="153"/>
      <c r="V581" s="153"/>
      <c r="W581" s="153"/>
      <c r="X581" s="153"/>
      <c r="Y581" s="153"/>
      <c r="Z581" s="153"/>
      <c r="AA581" s="153"/>
      <c r="AB581" s="153"/>
      <c r="AC581" s="153"/>
      <c r="AD581" s="153" t="str">
        <f>IFERROR(IF(COUNTIF(C581:L581,"Feed Ingredient")&gt;0,INDEX(ani_diet!V:V,MATCH(M581,ani_diet!F:F,0)),""),"")</f>
        <v/>
      </c>
      <c r="AE581" s="152" t="str">
        <f>IF(IFERROR(IF(MATCH("Feed Ingredient", AOM[[#This Row],[L1]:[L10]],0)&gt;0, TRUE, FALSE), FALSE)=TRUE,IFERROR(VLOOKUP(M581, ani_diet!E:E, 1, FALSE), "No Match"),FALSE)</f>
        <v>No Match</v>
      </c>
    </row>
    <row r="582" spans="1:31" ht="14.5" x14ac:dyDescent="0.35">
      <c r="A582" s="153" t="s">
        <v>2164</v>
      </c>
      <c r="B582" s="153" t="s">
        <v>20536</v>
      </c>
      <c r="C582" s="153" t="s">
        <v>19358</v>
      </c>
      <c r="D582" s="153" t="s">
        <v>19360</v>
      </c>
      <c r="E582" s="153" t="s">
        <v>19600</v>
      </c>
      <c r="F582" s="153" t="s">
        <v>20459</v>
      </c>
      <c r="G582" s="153" t="s">
        <v>20460</v>
      </c>
      <c r="H582" s="153" t="s">
        <v>7341</v>
      </c>
      <c r="I582" s="153" t="s">
        <v>10646</v>
      </c>
      <c r="J582" s="153" t="s">
        <v>20537</v>
      </c>
      <c r="K582" s="153" t="s">
        <v>2164</v>
      </c>
      <c r="L582" s="153"/>
      <c r="M582" s="153" t="str" cm="1">
        <f t="array" ref="M582">LOOKUP(2,1/(C582:L582&lt;&gt;""),C582:L582)</f>
        <v>Fish Ground</v>
      </c>
      <c r="N582" s="153" t="s">
        <v>20538</v>
      </c>
      <c r="O582" s="153" t="s">
        <v>2164</v>
      </c>
      <c r="P582" s="153" t="s">
        <v>2164</v>
      </c>
      <c r="Q582" s="153" t="s">
        <v>2164</v>
      </c>
      <c r="R582" s="153" t="s">
        <v>2164</v>
      </c>
      <c r="S582" s="153" t="s">
        <v>20539</v>
      </c>
      <c r="T582" s="153" t="s">
        <v>2164</v>
      </c>
      <c r="U582" s="153"/>
      <c r="V582" s="153" t="s">
        <v>2164</v>
      </c>
      <c r="W582" s="153" t="s">
        <v>2164</v>
      </c>
      <c r="X582" s="153" t="s">
        <v>2164</v>
      </c>
      <c r="Y582" s="153" t="s">
        <v>2164</v>
      </c>
      <c r="Z582" s="153" t="s">
        <v>2164</v>
      </c>
      <c r="AA582" s="153" t="s">
        <v>2164</v>
      </c>
      <c r="AB582" s="153" t="s">
        <v>20540</v>
      </c>
      <c r="AC582" s="153" t="s">
        <v>20541</v>
      </c>
      <c r="AD582" s="153" t="str">
        <f>IFERROR(IF(COUNTIF(C582:L582,"Feed Ingredient")&gt;0,INDEX(ani_diet!V:V,MATCH(M582,ani_diet!F:F,0)),""),"")</f>
        <v/>
      </c>
      <c r="AE582" s="152" t="str">
        <f>IF(IFERROR(IF(MATCH("Feed Ingredient", AOM[[#This Row],[L1]:[L10]],0)&gt;0, TRUE, FALSE), FALSE)=TRUE,IFERROR(VLOOKUP(M582, ani_diet!E:E, 1, FALSE), "No Match"),FALSE)</f>
        <v>No Match</v>
      </c>
    </row>
    <row r="583" spans="1:31" ht="14.5" x14ac:dyDescent="0.35">
      <c r="A583" s="153"/>
      <c r="B583" s="153" t="s">
        <v>20542</v>
      </c>
      <c r="C583" s="153" t="s">
        <v>19358</v>
      </c>
      <c r="D583" s="153" t="s">
        <v>19360</v>
      </c>
      <c r="E583" s="153" t="s">
        <v>19600</v>
      </c>
      <c r="F583" s="153" t="s">
        <v>20459</v>
      </c>
      <c r="G583" s="153" t="s">
        <v>20460</v>
      </c>
      <c r="H583" s="153" t="s">
        <v>7341</v>
      </c>
      <c r="I583" s="153" t="s">
        <v>10646</v>
      </c>
      <c r="J583" s="153" t="s">
        <v>20543</v>
      </c>
      <c r="K583" s="153"/>
      <c r="L583" s="153"/>
      <c r="M583" s="153" t="str" cm="1">
        <f t="array" ref="M583">LOOKUP(2,1/(C583:L583&lt;&gt;""),C583:L583)</f>
        <v>Fish Boiled Ground</v>
      </c>
      <c r="N583" s="153" t="s">
        <v>20544</v>
      </c>
      <c r="O583" s="153"/>
      <c r="P583" s="153"/>
      <c r="Q583" s="153"/>
      <c r="R583" s="153"/>
      <c r="S583" s="153"/>
      <c r="T583" s="153"/>
      <c r="U583" s="153"/>
      <c r="V583" s="153"/>
      <c r="W583" s="153"/>
      <c r="X583" s="153"/>
      <c r="Y583" s="153"/>
      <c r="Z583" s="153"/>
      <c r="AA583" s="153"/>
      <c r="AB583" s="153"/>
      <c r="AC583" s="153"/>
      <c r="AD583" s="153" t="str">
        <f>IFERROR(IF(COUNTIF(C583:L583,"Feed Ingredient")&gt;0,INDEX(ani_diet!V:V,MATCH(M583,ani_diet!F:F,0)),""),"")</f>
        <v/>
      </c>
      <c r="AE583" s="152" t="str">
        <f>IF(IFERROR(IF(MATCH("Feed Ingredient", AOM[[#This Row],[L1]:[L10]],0)&gt;0, TRUE, FALSE), FALSE)=TRUE,IFERROR(VLOOKUP(M583, ani_diet!E:E, 1, FALSE), "No Match"),FALSE)</f>
        <v>No Match</v>
      </c>
    </row>
    <row r="584" spans="1:31" ht="14.5" x14ac:dyDescent="0.35">
      <c r="A584" s="153"/>
      <c r="B584" s="153" t="s">
        <v>20545</v>
      </c>
      <c r="C584" s="153" t="s">
        <v>19358</v>
      </c>
      <c r="D584" s="153" t="s">
        <v>19360</v>
      </c>
      <c r="E584" s="153" t="s">
        <v>19600</v>
      </c>
      <c r="F584" s="153" t="s">
        <v>20459</v>
      </c>
      <c r="G584" s="153" t="s">
        <v>20460</v>
      </c>
      <c r="H584" s="153" t="s">
        <v>7341</v>
      </c>
      <c r="I584" s="153" t="s">
        <v>10646</v>
      </c>
      <c r="J584" s="153" t="s">
        <v>20546</v>
      </c>
      <c r="K584" s="153"/>
      <c r="L584" s="153"/>
      <c r="M584" s="153" t="str" cm="1">
        <f t="array" ref="M584">LOOKUP(2,1/(C584:L584&lt;&gt;""),C584:L584)</f>
        <v>Fish Boiled Broken Dried Ground</v>
      </c>
      <c r="N584" s="153" t="s">
        <v>20547</v>
      </c>
      <c r="O584" s="153"/>
      <c r="P584" s="153"/>
      <c r="Q584" s="153"/>
      <c r="R584" s="153"/>
      <c r="S584" s="153"/>
      <c r="T584" s="153"/>
      <c r="U584" s="153"/>
      <c r="V584" s="153"/>
      <c r="W584" s="153"/>
      <c r="X584" s="153"/>
      <c r="Y584" s="153"/>
      <c r="Z584" s="153"/>
      <c r="AA584" s="153"/>
      <c r="AB584" s="153"/>
      <c r="AC584" s="153"/>
      <c r="AD584" s="153" t="str">
        <f>IFERROR(IF(COUNTIF(C584:L584,"Feed Ingredient")&gt;0,INDEX(ani_diet!V:V,MATCH(M584,ani_diet!F:F,0)),""),"")</f>
        <v/>
      </c>
      <c r="AE584" s="152" t="str">
        <f>IF(IFERROR(IF(MATCH("Feed Ingredient", AOM[[#This Row],[L1]:[L10]],0)&gt;0, TRUE, FALSE), FALSE)=TRUE,IFERROR(VLOOKUP(M584, ani_diet!E:E, 1, FALSE), "No Match"),FALSE)</f>
        <v>No Match</v>
      </c>
    </row>
    <row r="585" spans="1:31" ht="14.5" x14ac:dyDescent="0.35">
      <c r="A585" s="153"/>
      <c r="B585" s="153" t="s">
        <v>20548</v>
      </c>
      <c r="C585" s="153" t="s">
        <v>19358</v>
      </c>
      <c r="D585" s="153" t="s">
        <v>19360</v>
      </c>
      <c r="E585" s="153" t="s">
        <v>19600</v>
      </c>
      <c r="F585" s="153" t="s">
        <v>20459</v>
      </c>
      <c r="G585" s="153" t="s">
        <v>20460</v>
      </c>
      <c r="H585" s="153" t="s">
        <v>7341</v>
      </c>
      <c r="I585" s="153" t="s">
        <v>10646</v>
      </c>
      <c r="J585" s="153" t="s">
        <v>20549</v>
      </c>
      <c r="K585" s="153"/>
      <c r="L585" s="153"/>
      <c r="M585" s="153" t="str" cm="1">
        <f t="array" ref="M585">LOOKUP(2,1/(C585:L585&lt;&gt;""),C585:L585)</f>
        <v>Fish Dried Ground</v>
      </c>
      <c r="N585" s="153" t="s">
        <v>20550</v>
      </c>
      <c r="O585" s="153"/>
      <c r="P585" s="153"/>
      <c r="Q585" s="153"/>
      <c r="R585" s="153"/>
      <c r="S585" s="153"/>
      <c r="T585" s="153"/>
      <c r="U585" s="153"/>
      <c r="V585" s="153"/>
      <c r="W585" s="153"/>
      <c r="X585" s="153"/>
      <c r="Y585" s="153"/>
      <c r="Z585" s="153"/>
      <c r="AA585" s="153"/>
      <c r="AB585" s="153"/>
      <c r="AC585" s="153"/>
      <c r="AD585" s="153" t="str">
        <f>IFERROR(IF(COUNTIF(C585:L585,"Feed Ingredient")&gt;0,INDEX(ani_diet!V:V,MATCH(M585,ani_diet!F:F,0)),""),"")</f>
        <v/>
      </c>
      <c r="AE585" s="152" t="str">
        <f>IF(IFERROR(IF(MATCH("Feed Ingredient", AOM[[#This Row],[L1]:[L10]],0)&gt;0, TRUE, FALSE), FALSE)=TRUE,IFERROR(VLOOKUP(M585, ani_diet!E:E, 1, FALSE), "No Match"),FALSE)</f>
        <v>No Match</v>
      </c>
    </row>
    <row r="586" spans="1:31" ht="14.5" x14ac:dyDescent="0.35">
      <c r="A586" s="153"/>
      <c r="B586" s="153" t="s">
        <v>20551</v>
      </c>
      <c r="C586" s="153" t="s">
        <v>19358</v>
      </c>
      <c r="D586" s="153" t="s">
        <v>19360</v>
      </c>
      <c r="E586" s="153" t="s">
        <v>19600</v>
      </c>
      <c r="F586" s="153" t="s">
        <v>20459</v>
      </c>
      <c r="G586" s="153" t="s">
        <v>20460</v>
      </c>
      <c r="H586" s="153" t="s">
        <v>7341</v>
      </c>
      <c r="I586" s="153" t="s">
        <v>10646</v>
      </c>
      <c r="J586" s="153" t="s">
        <v>20552</v>
      </c>
      <c r="K586" s="153"/>
      <c r="L586" s="153"/>
      <c r="M586" s="153" t="str" cm="1">
        <f t="array" ref="M586">LOOKUP(2,1/(C586:L586&lt;&gt;""),C586:L586)</f>
        <v>Fish Dried Ground Heated</v>
      </c>
      <c r="N586" s="153" t="s">
        <v>20553</v>
      </c>
      <c r="O586" s="153"/>
      <c r="P586" s="153"/>
      <c r="Q586" s="153"/>
      <c r="R586" s="153"/>
      <c r="S586" s="153"/>
      <c r="T586" s="153"/>
      <c r="U586" s="153"/>
      <c r="V586" s="153"/>
      <c r="W586" s="153"/>
      <c r="X586" s="153"/>
      <c r="Y586" s="153"/>
      <c r="Z586" s="153"/>
      <c r="AA586" s="153"/>
      <c r="AB586" s="153"/>
      <c r="AC586" s="153"/>
      <c r="AD586" s="153" t="str">
        <f>IFERROR(IF(COUNTIF(C586:L586,"Feed Ingredient")&gt;0,INDEX(ani_diet!V:V,MATCH(M586,ani_diet!F:F,0)),""),"")</f>
        <v/>
      </c>
      <c r="AE586" s="152" t="str">
        <f>IF(IFERROR(IF(MATCH("Feed Ingredient", AOM[[#This Row],[L1]:[L10]],0)&gt;0, TRUE, FALSE), FALSE)=TRUE,IFERROR(VLOOKUP(M586, ani_diet!E:E, 1, FALSE), "No Match"),FALSE)</f>
        <v>No Match</v>
      </c>
    </row>
    <row r="587" spans="1:31" ht="14.5" x14ac:dyDescent="0.35">
      <c r="A587" s="153"/>
      <c r="B587" s="153" t="s">
        <v>20554</v>
      </c>
      <c r="C587" s="153" t="s">
        <v>19358</v>
      </c>
      <c r="D587" s="153" t="s">
        <v>19360</v>
      </c>
      <c r="E587" s="153" t="s">
        <v>19600</v>
      </c>
      <c r="F587" s="153" t="s">
        <v>20459</v>
      </c>
      <c r="G587" s="153" t="s">
        <v>20460</v>
      </c>
      <c r="H587" s="153" t="s">
        <v>7341</v>
      </c>
      <c r="I587" s="153" t="s">
        <v>10646</v>
      </c>
      <c r="J587" s="153" t="s">
        <v>20555</v>
      </c>
      <c r="K587" s="153"/>
      <c r="L587" s="153"/>
      <c r="M587" s="153" t="str" cm="1">
        <f t="array" ref="M587">LOOKUP(2,1/(C587:L587&lt;&gt;""),C587:L587)</f>
        <v>Fish Ground Roasted</v>
      </c>
      <c r="N587" s="153" t="s">
        <v>20556</v>
      </c>
      <c r="O587" s="153"/>
      <c r="P587" s="153"/>
      <c r="Q587" s="153"/>
      <c r="R587" s="153"/>
      <c r="S587" s="153"/>
      <c r="T587" s="153"/>
      <c r="U587" s="153"/>
      <c r="V587" s="153"/>
      <c r="W587" s="153"/>
      <c r="X587" s="153"/>
      <c r="Y587" s="153"/>
      <c r="Z587" s="153"/>
      <c r="AA587" s="153"/>
      <c r="AB587" s="153"/>
      <c r="AC587" s="153"/>
      <c r="AD587" s="153" t="str">
        <f>IFERROR(IF(COUNTIF(C587:L587,"Feed Ingredient")&gt;0,INDEX(ani_diet!V:V,MATCH(M587,ani_diet!F:F,0)),""),"")</f>
        <v/>
      </c>
      <c r="AE587" s="152" t="str">
        <f>IF(IFERROR(IF(MATCH("Feed Ingredient", AOM[[#This Row],[L1]:[L10]],0)&gt;0, TRUE, FALSE), FALSE)=TRUE,IFERROR(VLOOKUP(M587, ani_diet!E:E, 1, FALSE), "No Match"),FALSE)</f>
        <v>No Match</v>
      </c>
    </row>
    <row r="588" spans="1:31" ht="14.5" x14ac:dyDescent="0.35">
      <c r="A588" s="153" t="s">
        <v>2164</v>
      </c>
      <c r="B588" s="153" t="s">
        <v>20557</v>
      </c>
      <c r="C588" s="153" t="s">
        <v>19358</v>
      </c>
      <c r="D588" s="153" t="s">
        <v>19360</v>
      </c>
      <c r="E588" s="153" t="s">
        <v>19600</v>
      </c>
      <c r="F588" s="153" t="s">
        <v>20459</v>
      </c>
      <c r="G588" s="153" t="s">
        <v>20460</v>
      </c>
      <c r="H588" s="153" t="s">
        <v>7341</v>
      </c>
      <c r="I588" s="153" t="s">
        <v>10646</v>
      </c>
      <c r="J588" s="153" t="s">
        <v>20558</v>
      </c>
      <c r="K588" s="153" t="s">
        <v>2164</v>
      </c>
      <c r="L588" s="153"/>
      <c r="M588" s="153" t="str" cm="1">
        <f t="array" ref="M588">LOOKUP(2,1/(C588:L588&lt;&gt;""),C588:L588)</f>
        <v>Fish Oil</v>
      </c>
      <c r="N588" s="153"/>
      <c r="O588" s="153" t="s">
        <v>2164</v>
      </c>
      <c r="P588" s="153" t="s">
        <v>2164</v>
      </c>
      <c r="Q588" s="153" t="s">
        <v>2164</v>
      </c>
      <c r="R588" s="153" t="s">
        <v>2164</v>
      </c>
      <c r="S588" s="153" t="s">
        <v>20559</v>
      </c>
      <c r="T588" s="153" t="s">
        <v>2164</v>
      </c>
      <c r="U588" s="153"/>
      <c r="V588" s="153" t="s">
        <v>2164</v>
      </c>
      <c r="W588" s="153" t="s">
        <v>2164</v>
      </c>
      <c r="X588" s="153" t="s">
        <v>2164</v>
      </c>
      <c r="Y588" s="153" t="s">
        <v>2164</v>
      </c>
      <c r="Z588" s="153" t="s">
        <v>2164</v>
      </c>
      <c r="AA588" s="153" t="s">
        <v>2164</v>
      </c>
      <c r="AB588" s="153" t="s">
        <v>20560</v>
      </c>
      <c r="AC588" s="153" t="s">
        <v>20558</v>
      </c>
      <c r="AD588" s="153" t="str">
        <f>IFERROR(IF(COUNTIF(C588:L588,"Feed Ingredient")&gt;0,INDEX(ani_diet!V:V,MATCH(M588,ani_diet!F:F,0)),""),"")</f>
        <v/>
      </c>
      <c r="AE588" s="152" t="str">
        <f>IF(IFERROR(IF(MATCH("Feed Ingredient", AOM[[#This Row],[L1]:[L10]],0)&gt;0, TRUE, FALSE), FALSE)=TRUE,IFERROR(VLOOKUP(M588, ani_diet!E:E, 1, FALSE), "No Match"),FALSE)</f>
        <v>Fish Oil</v>
      </c>
    </row>
    <row r="589" spans="1:31" ht="14.5" x14ac:dyDescent="0.35">
      <c r="A589" s="153" t="s">
        <v>2164</v>
      </c>
      <c r="B589" s="153" t="s">
        <v>20561</v>
      </c>
      <c r="C589" s="153" t="s">
        <v>19358</v>
      </c>
      <c r="D589" s="153" t="s">
        <v>19360</v>
      </c>
      <c r="E589" s="153" t="s">
        <v>19600</v>
      </c>
      <c r="F589" s="153" t="s">
        <v>20459</v>
      </c>
      <c r="G589" s="153" t="s">
        <v>20460</v>
      </c>
      <c r="H589" s="153" t="s">
        <v>7341</v>
      </c>
      <c r="I589" s="153" t="s">
        <v>10646</v>
      </c>
      <c r="J589" s="153" t="s">
        <v>20558</v>
      </c>
      <c r="K589" s="153" t="s">
        <v>20562</v>
      </c>
      <c r="L589" s="153"/>
      <c r="M589" s="153" t="str" cm="1">
        <f t="array" ref="M589">LOOKUP(2,1/(C589:L589&lt;&gt;""),C589:L589)</f>
        <v>Fish Oil Heated</v>
      </c>
      <c r="N589" s="153"/>
      <c r="O589" s="153" t="s">
        <v>2164</v>
      </c>
      <c r="P589" s="153" t="s">
        <v>2164</v>
      </c>
      <c r="Q589" s="153" t="s">
        <v>2164</v>
      </c>
      <c r="R589" s="153" t="s">
        <v>2164</v>
      </c>
      <c r="S589" s="153" t="s">
        <v>20559</v>
      </c>
      <c r="T589" s="153" t="s">
        <v>2164</v>
      </c>
      <c r="U589" s="153"/>
      <c r="V589" s="153" t="s">
        <v>2164</v>
      </c>
      <c r="W589" s="153" t="s">
        <v>2164</v>
      </c>
      <c r="X589" s="153" t="s">
        <v>2164</v>
      </c>
      <c r="Y589" s="153" t="s">
        <v>2164</v>
      </c>
      <c r="Z589" s="153" t="s">
        <v>2164</v>
      </c>
      <c r="AA589" s="153" t="s">
        <v>2164</v>
      </c>
      <c r="AB589" s="153" t="s">
        <v>20560</v>
      </c>
      <c r="AC589" s="153" t="s">
        <v>20558</v>
      </c>
      <c r="AD589" s="153" t="str">
        <f>IFERROR(IF(COUNTIF(C589:L589,"Feed Ingredient")&gt;0,INDEX(ani_diet!V:V,MATCH(M589,ani_diet!F:F,0)),""),"")</f>
        <v/>
      </c>
      <c r="AE589" s="152" t="str">
        <f>IF(IFERROR(IF(MATCH("Feed Ingredient", AOM[[#This Row],[L1]:[L10]],0)&gt;0, TRUE, FALSE), FALSE)=TRUE,IFERROR(VLOOKUP(M589, ani_diet!E:E, 1, FALSE), "No Match"),FALSE)</f>
        <v>No Match</v>
      </c>
    </row>
    <row r="590" spans="1:31" ht="14.5" x14ac:dyDescent="0.35">
      <c r="A590" s="153" t="s">
        <v>2164</v>
      </c>
      <c r="B590" s="153" t="s">
        <v>20563</v>
      </c>
      <c r="C590" s="153" t="s">
        <v>19358</v>
      </c>
      <c r="D590" s="153" t="s">
        <v>19360</v>
      </c>
      <c r="E590" s="153" t="s">
        <v>19600</v>
      </c>
      <c r="F590" s="153" t="s">
        <v>20459</v>
      </c>
      <c r="G590" s="153" t="s">
        <v>20460</v>
      </c>
      <c r="H590" s="153" t="s">
        <v>7341</v>
      </c>
      <c r="I590" s="153" t="s">
        <v>10646</v>
      </c>
      <c r="J590" s="153" t="s">
        <v>20558</v>
      </c>
      <c r="K590" s="153" t="s">
        <v>20564</v>
      </c>
      <c r="L590" s="153"/>
      <c r="M590" s="153" t="str" cm="1">
        <f t="array" ref="M590">LOOKUP(2,1/(C590:L590&lt;&gt;""),C590:L590)</f>
        <v>Fish Oil Dried Ground Heated</v>
      </c>
      <c r="N590" s="153" t="s">
        <v>20565</v>
      </c>
      <c r="O590" s="153" t="s">
        <v>2164</v>
      </c>
      <c r="P590" s="153" t="s">
        <v>2164</v>
      </c>
      <c r="Q590" s="153" t="s">
        <v>2164</v>
      </c>
      <c r="R590" s="153" t="s">
        <v>2164</v>
      </c>
      <c r="S590" s="153" t="s">
        <v>20559</v>
      </c>
      <c r="T590" s="153" t="s">
        <v>2164</v>
      </c>
      <c r="U590" s="153"/>
      <c r="V590" s="153" t="s">
        <v>2164</v>
      </c>
      <c r="W590" s="153" t="s">
        <v>2164</v>
      </c>
      <c r="X590" s="153" t="s">
        <v>2164</v>
      </c>
      <c r="Y590" s="153" t="s">
        <v>2164</v>
      </c>
      <c r="Z590" s="153" t="s">
        <v>2164</v>
      </c>
      <c r="AA590" s="153" t="s">
        <v>2164</v>
      </c>
      <c r="AB590" s="153" t="s">
        <v>20560</v>
      </c>
      <c r="AC590" s="153" t="s">
        <v>20558</v>
      </c>
      <c r="AD590" s="153" t="str">
        <f>IFERROR(IF(COUNTIF(C590:L590,"Feed Ingredient")&gt;0,INDEX(ani_diet!V:V,MATCH(M590,ani_diet!F:F,0)),""),"")</f>
        <v/>
      </c>
      <c r="AE590" s="152" t="str">
        <f>IF(IFERROR(IF(MATCH("Feed Ingredient", AOM[[#This Row],[L1]:[L10]],0)&gt;0, TRUE, FALSE), FALSE)=TRUE,IFERROR(VLOOKUP(M590, ani_diet!E:E, 1, FALSE), "No Match"),FALSE)</f>
        <v>No Match</v>
      </c>
    </row>
    <row r="591" spans="1:31" ht="14.5" x14ac:dyDescent="0.35">
      <c r="A591" s="153" t="s">
        <v>2164</v>
      </c>
      <c r="B591" s="153" t="s">
        <v>20566</v>
      </c>
      <c r="C591" s="153" t="s">
        <v>19358</v>
      </c>
      <c r="D591" s="153" t="s">
        <v>19360</v>
      </c>
      <c r="E591" s="153" t="s">
        <v>19600</v>
      </c>
      <c r="F591" s="153" t="s">
        <v>20459</v>
      </c>
      <c r="G591" s="153" t="s">
        <v>20460</v>
      </c>
      <c r="H591" s="153" t="s">
        <v>7341</v>
      </c>
      <c r="I591" s="153" t="s">
        <v>10646</v>
      </c>
      <c r="J591" s="153" t="s">
        <v>20567</v>
      </c>
      <c r="K591" s="153" t="s">
        <v>20568</v>
      </c>
      <c r="L591" s="153"/>
      <c r="M591" s="153" t="str" cm="1">
        <f t="array" ref="M591">LOOKUP(2,1/(C591:L591&lt;&gt;""),C591:L591)</f>
        <v>Menhaden Ground</v>
      </c>
      <c r="N591" s="153" t="s">
        <v>20569</v>
      </c>
      <c r="O591" s="153" t="s">
        <v>2164</v>
      </c>
      <c r="P591" s="153" t="s">
        <v>2164</v>
      </c>
      <c r="Q591" s="153" t="s">
        <v>2164</v>
      </c>
      <c r="R591" s="153" t="s">
        <v>2164</v>
      </c>
      <c r="S591" s="153" t="s">
        <v>2164</v>
      </c>
      <c r="T591" s="153" t="s">
        <v>2164</v>
      </c>
      <c r="U591" s="153" t="s">
        <v>20570</v>
      </c>
      <c r="V591" s="153"/>
      <c r="W591" s="153" t="s">
        <v>2164</v>
      </c>
      <c r="X591" s="153" t="s">
        <v>2164</v>
      </c>
      <c r="Y591" s="153" t="s">
        <v>2164</v>
      </c>
      <c r="Z591" s="153" t="s">
        <v>2164</v>
      </c>
      <c r="AA591" s="153" t="s">
        <v>2164</v>
      </c>
      <c r="AB591" s="153" t="s">
        <v>2164</v>
      </c>
      <c r="AC591" s="153" t="s">
        <v>20571</v>
      </c>
      <c r="AD591" s="153" t="str">
        <f>IFERROR(IF(COUNTIF(C591:L591,"Feed Ingredient")&gt;0,INDEX(ani_diet!V:V,MATCH(M591,ani_diet!F:F,0)),""),"")</f>
        <v>Brevoortia</v>
      </c>
      <c r="AE591" s="152" t="str">
        <f>IF(IFERROR(IF(MATCH("Feed Ingredient", AOM[[#This Row],[L1]:[L10]],0)&gt;0, TRUE, FALSE), FALSE)=TRUE,IFERROR(VLOOKUP(M591, ani_diet!E:E, 1, FALSE), "No Match"),FALSE)</f>
        <v>No Match</v>
      </c>
    </row>
    <row r="592" spans="1:31" ht="14.5" x14ac:dyDescent="0.35">
      <c r="A592" s="153" t="s">
        <v>2164</v>
      </c>
      <c r="B592" s="153" t="s">
        <v>20572</v>
      </c>
      <c r="C592" s="153" t="s">
        <v>19358</v>
      </c>
      <c r="D592" s="153" t="s">
        <v>19360</v>
      </c>
      <c r="E592" s="153" t="s">
        <v>19600</v>
      </c>
      <c r="F592" s="153" t="s">
        <v>20459</v>
      </c>
      <c r="G592" s="153" t="s">
        <v>20460</v>
      </c>
      <c r="H592" s="153" t="s">
        <v>7341</v>
      </c>
      <c r="I592" s="153" t="s">
        <v>10646</v>
      </c>
      <c r="J592" s="153" t="s">
        <v>20573</v>
      </c>
      <c r="K592" s="153" t="s">
        <v>2164</v>
      </c>
      <c r="L592" s="153"/>
      <c r="M592" s="153" t="str" cm="1">
        <f t="array" ref="M592">LOOKUP(2,1/(C592:L592&lt;&gt;""),C592:L592)</f>
        <v>Nile Perch Fish Oil</v>
      </c>
      <c r="N592" s="153" t="s">
        <v>20574</v>
      </c>
      <c r="O592" s="153" t="s">
        <v>2164</v>
      </c>
      <c r="P592" s="153" t="s">
        <v>2164</v>
      </c>
      <c r="Q592" s="153" t="s">
        <v>2164</v>
      </c>
      <c r="R592" s="153" t="s">
        <v>2164</v>
      </c>
      <c r="S592" s="153" t="s">
        <v>2164</v>
      </c>
      <c r="T592" s="153" t="s">
        <v>2164</v>
      </c>
      <c r="U592" s="153" t="s">
        <v>20575</v>
      </c>
      <c r="V592" s="154" t="s">
        <v>20576</v>
      </c>
      <c r="W592" s="153" t="s">
        <v>2164</v>
      </c>
      <c r="X592" s="153" t="s">
        <v>2164</v>
      </c>
      <c r="Y592" s="153" t="s">
        <v>2164</v>
      </c>
      <c r="Z592" s="153" t="s">
        <v>2164</v>
      </c>
      <c r="AA592" s="153" t="s">
        <v>2164</v>
      </c>
      <c r="AB592" s="153" t="s">
        <v>2164</v>
      </c>
      <c r="AC592" s="153" t="s">
        <v>20571</v>
      </c>
      <c r="AD592" s="153" t="str">
        <f>IFERROR(IF(COUNTIF(C592:L592,"Feed Ingredient")&gt;0,INDEX(ani_diet!V:V,MATCH(M592,ani_diet!F:F,0)),""),"")</f>
        <v>Lates niloticus Oil</v>
      </c>
      <c r="AE592" s="152" t="str">
        <f>IF(IFERROR(IF(MATCH("Feed Ingredient", AOM[[#This Row],[L1]:[L10]],0)&gt;0, TRUE, FALSE), FALSE)=TRUE,IFERROR(VLOOKUP(M592, ani_diet!E:E, 1, FALSE), "No Match"),FALSE)</f>
        <v>Nile Perch Fish Oil</v>
      </c>
    </row>
    <row r="593" spans="1:31" ht="14.5" x14ac:dyDescent="0.35">
      <c r="A593" s="153"/>
      <c r="B593" s="153" t="s">
        <v>20577</v>
      </c>
      <c r="C593" s="153" t="s">
        <v>19358</v>
      </c>
      <c r="D593" s="153" t="s">
        <v>19360</v>
      </c>
      <c r="E593" s="153" t="s">
        <v>19600</v>
      </c>
      <c r="F593" s="153" t="s">
        <v>20459</v>
      </c>
      <c r="G593" s="153" t="s">
        <v>20460</v>
      </c>
      <c r="H593" s="153" t="s">
        <v>7341</v>
      </c>
      <c r="I593" s="153" t="s">
        <v>10646</v>
      </c>
      <c r="J593" s="153" t="s">
        <v>20578</v>
      </c>
      <c r="K593" s="153"/>
      <c r="L593" s="153"/>
      <c r="M593" s="153" t="str" cm="1">
        <f t="array" ref="M593">LOOKUP(2,1/(C593:L593&lt;&gt;""),C593:L593)</f>
        <v>Rainbow Trout</v>
      </c>
      <c r="N593" s="153"/>
      <c r="O593" s="153"/>
      <c r="P593" s="153"/>
      <c r="Q593" s="153"/>
      <c r="R593" s="153"/>
      <c r="S593" s="153"/>
      <c r="T593" s="153"/>
      <c r="U593" s="153" t="s">
        <v>20579</v>
      </c>
      <c r="V593" s="153"/>
      <c r="W593" s="153"/>
      <c r="X593" s="153"/>
      <c r="Y593" s="153"/>
      <c r="Z593" s="153"/>
      <c r="AA593" s="153"/>
      <c r="AB593" s="153"/>
      <c r="AC593" s="153"/>
      <c r="AD593" s="153" t="str">
        <f>IFERROR(IF(COUNTIF(C593:L593,"Feed Ingredient")&gt;0,INDEX(ani_diet!V:V,MATCH(M593,ani_diet!F:F,0)),""),"")</f>
        <v/>
      </c>
      <c r="AE593" s="152" t="str">
        <f>IF(IFERROR(IF(MATCH("Feed Ingredient", AOM[[#This Row],[L1]:[L10]],0)&gt;0, TRUE, FALSE), FALSE)=TRUE,IFERROR(VLOOKUP(M593, ani_diet!E:E, 1, FALSE), "No Match"),FALSE)</f>
        <v>No Match</v>
      </c>
    </row>
    <row r="594" spans="1:31" ht="14.5" x14ac:dyDescent="0.35">
      <c r="A594" s="153"/>
      <c r="B594" s="153" t="s">
        <v>20580</v>
      </c>
      <c r="C594" s="153" t="s">
        <v>19358</v>
      </c>
      <c r="D594" s="153" t="s">
        <v>19360</v>
      </c>
      <c r="E594" s="153" t="s">
        <v>19600</v>
      </c>
      <c r="F594" s="153" t="s">
        <v>20459</v>
      </c>
      <c r="G594" s="153" t="s">
        <v>20460</v>
      </c>
      <c r="H594" s="153" t="s">
        <v>7341</v>
      </c>
      <c r="I594" s="153" t="s">
        <v>10646</v>
      </c>
      <c r="J594" s="153" t="s">
        <v>20578</v>
      </c>
      <c r="K594" s="153" t="s">
        <v>20581</v>
      </c>
      <c r="L594" s="153"/>
      <c r="M594" s="153" t="str" cm="1">
        <f t="array" ref="M594">LOOKUP(2,1/(C594:L594&lt;&gt;""),C594:L594)</f>
        <v>Rainbow Trout Oil</v>
      </c>
      <c r="N594" s="153"/>
      <c r="O594" s="153"/>
      <c r="P594" s="153"/>
      <c r="Q594" s="153"/>
      <c r="R594" s="153"/>
      <c r="S594" s="153"/>
      <c r="T594" s="153"/>
      <c r="U594" s="153"/>
      <c r="V594" s="153"/>
      <c r="W594" s="153"/>
      <c r="X594" s="153"/>
      <c r="Y594" s="153"/>
      <c r="Z594" s="153"/>
      <c r="AA594" s="153"/>
      <c r="AB594" s="153"/>
      <c r="AC594" s="153"/>
      <c r="AD594" s="153" t="str">
        <f>IFERROR(IF(COUNTIF(C594:L594,"Feed Ingredient")&gt;0,INDEX(ani_diet!V:V,MATCH(M594,ani_diet!F:F,0)),""),"")</f>
        <v/>
      </c>
      <c r="AE594" s="152" t="str">
        <f>IFERROR(IF(MATCH("Feed Ingredient", AOM[[#This Row],[L1]:[L10]],0)&gt;0, "TRUE", "FALSE"), "FALSE")</f>
        <v>TRUE</v>
      </c>
    </row>
    <row r="595" spans="1:31" ht="14.5" x14ac:dyDescent="0.35">
      <c r="A595" s="153"/>
      <c r="B595" s="153" t="s">
        <v>20582</v>
      </c>
      <c r="C595" s="153" t="s">
        <v>19358</v>
      </c>
      <c r="D595" s="153" t="s">
        <v>19360</v>
      </c>
      <c r="E595" s="153" t="s">
        <v>19600</v>
      </c>
      <c r="F595" s="153" t="s">
        <v>20459</v>
      </c>
      <c r="G595" s="153" t="s">
        <v>20460</v>
      </c>
      <c r="H595" s="153" t="s">
        <v>7341</v>
      </c>
      <c r="I595" s="153" t="s">
        <v>10646</v>
      </c>
      <c r="J595" s="153" t="s">
        <v>20578</v>
      </c>
      <c r="K595" s="153" t="s">
        <v>20581</v>
      </c>
      <c r="L595" s="153" t="s">
        <v>20583</v>
      </c>
      <c r="M595" s="153" t="str" cm="1">
        <f t="array" ref="M595">LOOKUP(2,1/(C595:L595&lt;&gt;""),C595:L595)</f>
        <v>Rainbow Trout Oil Ensiled</v>
      </c>
      <c r="N595" s="153" t="s">
        <v>20584</v>
      </c>
      <c r="O595" s="153"/>
      <c r="P595" s="153"/>
      <c r="Q595" s="153"/>
      <c r="R595" s="153"/>
      <c r="S595" s="153"/>
      <c r="T595" s="153"/>
      <c r="U595" s="153"/>
      <c r="V595" s="153"/>
      <c r="W595" s="153"/>
      <c r="X595" s="153"/>
      <c r="Y595" s="153"/>
      <c r="Z595" s="153"/>
      <c r="AA595" s="153"/>
      <c r="AB595" s="153"/>
      <c r="AC595" s="153"/>
      <c r="AD595" s="153" t="str">
        <f>IFERROR(IF(COUNTIF(C595:L595,"Feed Ingredient")&gt;0,INDEX(ani_diet!V:V,MATCH(M595,ani_diet!F:F,0)),""),"")</f>
        <v/>
      </c>
      <c r="AE595" s="152" t="str">
        <f>IFERROR(IF(MATCH("Feed Ingredient", AOM[[#This Row],[L1]:[L10]],0)&gt;0, "TRUE", "FALSE"), "FALSE")</f>
        <v>TRUE</v>
      </c>
    </row>
    <row r="596" spans="1:31" ht="14.5" x14ac:dyDescent="0.35">
      <c r="A596" s="153"/>
      <c r="B596" s="153" t="s">
        <v>20585</v>
      </c>
      <c r="C596" s="153" t="s">
        <v>19358</v>
      </c>
      <c r="D596" s="153" t="s">
        <v>19360</v>
      </c>
      <c r="E596" s="153" t="s">
        <v>19600</v>
      </c>
      <c r="F596" s="153" t="s">
        <v>20459</v>
      </c>
      <c r="G596" s="153" t="s">
        <v>20460</v>
      </c>
      <c r="H596" s="153" t="s">
        <v>7341</v>
      </c>
      <c r="I596" s="153" t="s">
        <v>10646</v>
      </c>
      <c r="J596" s="153" t="s">
        <v>20578</v>
      </c>
      <c r="K596" s="153" t="s">
        <v>20586</v>
      </c>
      <c r="L596" s="153" t="s">
        <v>20587</v>
      </c>
      <c r="M596" s="153" t="str" cm="1">
        <f t="array" ref="M596">LOOKUP(2,1/(C596:L596&lt;&gt;""),C596:L596)</f>
        <v>Rainbow Trout Viscera De-oiled Ensiled</v>
      </c>
      <c r="N596" s="153" t="s">
        <v>20588</v>
      </c>
      <c r="O596" s="153"/>
      <c r="P596" s="153"/>
      <c r="Q596" s="153"/>
      <c r="R596" s="153"/>
      <c r="S596" s="153"/>
      <c r="T596" s="153"/>
      <c r="U596" s="153" t="s">
        <v>20579</v>
      </c>
      <c r="V596" s="153"/>
      <c r="W596" s="153"/>
      <c r="X596" s="153"/>
      <c r="Y596" s="153"/>
      <c r="Z596" s="153"/>
      <c r="AA596" s="153"/>
      <c r="AB596" s="153"/>
      <c r="AC596" s="153"/>
      <c r="AD596" s="153" t="str">
        <f>IFERROR(IF(COUNTIF(C596:L596,"Feed Ingredient")&gt;0,INDEX(ani_diet!V:V,MATCH(M596,ani_diet!F:F,0)),""),"")</f>
        <v>Oncorhynchus mykiss Viscera</v>
      </c>
      <c r="AE596" s="152" t="str">
        <f>IF(IFERROR(IF(MATCH("Feed Ingredient", AOM[[#This Row],[L1]:[L10]],0)&gt;0, TRUE, FALSE), FALSE)=TRUE,IFERROR(VLOOKUP(M596, ani_diet!E:E, 1, FALSE), "No Match"),FALSE)</f>
        <v>No Match</v>
      </c>
    </row>
    <row r="597" spans="1:31" ht="14.5" x14ac:dyDescent="0.35">
      <c r="A597" s="153"/>
      <c r="B597" s="153" t="s">
        <v>20589</v>
      </c>
      <c r="C597" s="153" t="s">
        <v>19358</v>
      </c>
      <c r="D597" s="153" t="s">
        <v>19360</v>
      </c>
      <c r="E597" s="153" t="s">
        <v>19600</v>
      </c>
      <c r="F597" s="153" t="s">
        <v>20459</v>
      </c>
      <c r="G597" s="153" t="s">
        <v>20460</v>
      </c>
      <c r="H597" s="153" t="s">
        <v>7341</v>
      </c>
      <c r="I597" s="153" t="s">
        <v>10646</v>
      </c>
      <c r="J597" s="153" t="s">
        <v>20590</v>
      </c>
      <c r="K597" s="153"/>
      <c r="L597" s="153"/>
      <c r="M597" s="153" t="str" cm="1">
        <f t="array" ref="M597">LOOKUP(2,1/(C597:L597&lt;&gt;""),C597:L597)</f>
        <v>Rastrineobola argentea</v>
      </c>
      <c r="N597" s="153"/>
      <c r="O597" s="153"/>
      <c r="P597" s="153"/>
      <c r="Q597" s="153"/>
      <c r="R597" s="153"/>
      <c r="S597" s="153"/>
      <c r="T597" s="153"/>
      <c r="U597" s="153" t="s">
        <v>20590</v>
      </c>
      <c r="V597" s="153"/>
      <c r="W597" s="153"/>
      <c r="X597" s="153"/>
      <c r="Y597" s="153"/>
      <c r="Z597" s="153"/>
      <c r="AA597" s="153"/>
      <c r="AB597" s="153"/>
      <c r="AC597" s="153"/>
      <c r="AD597" s="153" t="str">
        <f>IFERROR(IF(COUNTIF(C597:L597,"Feed Ingredient")&gt;0,INDEX(ani_diet!V:V,MATCH(M597,ani_diet!F:F,0)),""),"")</f>
        <v>Rastrineobola argentea</v>
      </c>
      <c r="AE597" s="152" t="str">
        <f>IF(IFERROR(IF(MATCH("Feed Ingredient", AOM[[#This Row],[L1]:[L10]],0)&gt;0, TRUE, FALSE), FALSE)=TRUE,IFERROR(VLOOKUP(M597, ani_diet!E:E, 1, FALSE), "No Match"),FALSE)</f>
        <v>Rastrineobola argentea</v>
      </c>
    </row>
    <row r="598" spans="1:31" ht="14.5" x14ac:dyDescent="0.35">
      <c r="A598" s="153"/>
      <c r="B598" s="153" t="s">
        <v>20591</v>
      </c>
      <c r="C598" s="153" t="s">
        <v>19358</v>
      </c>
      <c r="D598" s="153" t="s">
        <v>19360</v>
      </c>
      <c r="E598" s="153" t="s">
        <v>19600</v>
      </c>
      <c r="F598" s="153" t="s">
        <v>20459</v>
      </c>
      <c r="G598" s="153" t="s">
        <v>20460</v>
      </c>
      <c r="H598" s="153" t="s">
        <v>7341</v>
      </c>
      <c r="I598" s="153" t="s">
        <v>10646</v>
      </c>
      <c r="J598" s="153" t="s">
        <v>20592</v>
      </c>
      <c r="K598" s="153"/>
      <c r="L598" s="153"/>
      <c r="M598" s="153" t="str" cm="1">
        <f t="array" ref="M598">LOOKUP(2,1/(C598:L598&lt;&gt;""),C598:L598)</f>
        <v>Sardine</v>
      </c>
      <c r="N598" s="153"/>
      <c r="O598" s="153"/>
      <c r="P598" s="153"/>
      <c r="Q598" s="153"/>
      <c r="R598" s="153"/>
      <c r="S598" s="153"/>
      <c r="T598" s="153"/>
      <c r="U598" s="153"/>
      <c r="V598" s="153"/>
      <c r="W598" s="153"/>
      <c r="X598" s="153"/>
      <c r="Y598" s="153"/>
      <c r="Z598" s="153"/>
      <c r="AA598" s="153"/>
      <c r="AB598" s="153"/>
      <c r="AC598" s="153"/>
      <c r="AD598" s="153" t="str">
        <f>IFERROR(IF(COUNTIF(C598:L598,"Feed Ingredient")&gt;0,INDEX(ani_diet!V:V,MATCH(M598,ani_diet!F:F,0)),""),"")</f>
        <v/>
      </c>
      <c r="AE598" s="152" t="str">
        <f>IFERROR(IF(MATCH("Feed Ingredient", AOM[[#This Row],[L1]:[L10]],0)&gt;0, "TRUE", "FALSE"), "FALSE")</f>
        <v>TRUE</v>
      </c>
    </row>
    <row r="599" spans="1:31" ht="14.5" x14ac:dyDescent="0.35">
      <c r="A599" s="153"/>
      <c r="B599" s="153" t="s">
        <v>20593</v>
      </c>
      <c r="C599" s="153" t="s">
        <v>19358</v>
      </c>
      <c r="D599" s="153" t="s">
        <v>19360</v>
      </c>
      <c r="E599" s="153" t="s">
        <v>19600</v>
      </c>
      <c r="F599" s="153" t="s">
        <v>20459</v>
      </c>
      <c r="G599" s="153" t="s">
        <v>20460</v>
      </c>
      <c r="H599" s="153" t="s">
        <v>7341</v>
      </c>
      <c r="I599" s="153" t="s">
        <v>10646</v>
      </c>
      <c r="J599" s="153" t="s">
        <v>20592</v>
      </c>
      <c r="K599" s="153" t="s">
        <v>20594</v>
      </c>
      <c r="L599" s="153"/>
      <c r="M599" s="153" t="str" cm="1">
        <f t="array" ref="M599">LOOKUP(2,1/(C599:L599&lt;&gt;""),C599:L599)</f>
        <v>Sardine Ground</v>
      </c>
      <c r="N599" s="153" t="s">
        <v>20595</v>
      </c>
      <c r="O599" s="153"/>
      <c r="P599" s="153"/>
      <c r="Q599" s="153"/>
      <c r="R599" s="153"/>
      <c r="S599" s="153"/>
      <c r="T599" s="153"/>
      <c r="U599" s="153" t="s">
        <v>20596</v>
      </c>
      <c r="V599" s="153"/>
      <c r="W599" s="153"/>
      <c r="X599" s="153"/>
      <c r="Y599" s="153"/>
      <c r="Z599" s="153"/>
      <c r="AA599" s="153"/>
      <c r="AB599" s="153"/>
      <c r="AC599" s="153"/>
      <c r="AD599" s="153" t="str">
        <f>IFERROR(IF(COUNTIF(C599:L599,"Feed Ingredient")&gt;0,INDEX(ani_diet!V:V,MATCH(M599,ani_diet!F:F,0)),""),"")</f>
        <v>Sardina pilchardus</v>
      </c>
      <c r="AE599" s="152" t="str">
        <f>IF(IFERROR(IF(MATCH("Feed Ingredient", AOM[[#This Row],[L1]:[L10]],0)&gt;0, TRUE, FALSE), FALSE)=TRUE,IFERROR(VLOOKUP(M599, ani_diet!E:E, 1, FALSE), "No Match"),FALSE)</f>
        <v>No Match</v>
      </c>
    </row>
    <row r="600" spans="1:31" ht="14.5" x14ac:dyDescent="0.35">
      <c r="A600" s="153"/>
      <c r="B600" s="153" t="s">
        <v>20597</v>
      </c>
      <c r="C600" s="153" t="s">
        <v>19358</v>
      </c>
      <c r="D600" s="153" t="s">
        <v>19360</v>
      </c>
      <c r="E600" s="153" t="s">
        <v>19600</v>
      </c>
      <c r="F600" s="153" t="s">
        <v>20459</v>
      </c>
      <c r="G600" s="153" t="s">
        <v>20460</v>
      </c>
      <c r="H600" s="153" t="s">
        <v>7341</v>
      </c>
      <c r="I600" s="153" t="s">
        <v>10646</v>
      </c>
      <c r="J600" s="153" t="s">
        <v>20598</v>
      </c>
      <c r="K600" s="153"/>
      <c r="L600" s="153"/>
      <c r="M600" s="153" t="str" cm="1">
        <f t="array" ref="M600">LOOKUP(2,1/(C600:L600&lt;&gt;""),C600:L600)</f>
        <v xml:space="preserve">Trout </v>
      </c>
      <c r="N600" s="153" t="s">
        <v>20599</v>
      </c>
      <c r="O600" s="153"/>
      <c r="P600" s="153"/>
      <c r="Q600" s="153"/>
      <c r="R600" s="153"/>
      <c r="S600" s="153"/>
      <c r="T600" s="153"/>
      <c r="U600" s="153"/>
      <c r="V600" s="153"/>
      <c r="W600" s="153"/>
      <c r="X600" s="153"/>
      <c r="Y600" s="153"/>
      <c r="Z600" s="153"/>
      <c r="AA600" s="153"/>
      <c r="AB600" s="153"/>
      <c r="AC600" s="153"/>
      <c r="AD600" s="153" t="str">
        <f>IFERROR(IF(COUNTIF(C600:L600,"Feed Ingredient")&gt;0,INDEX(ani_diet!V:V,MATCH(M600,ani_diet!F:F,0)),""),"")</f>
        <v/>
      </c>
      <c r="AE600" s="152" t="str">
        <f>IF(IFERROR(IF(MATCH("Feed Ingredient", AOM[[#This Row],[L1]:[L10]],0)&gt;0, TRUE, FALSE), FALSE)=TRUE,IFERROR(VLOOKUP(M600, ani_diet!E:E, 1, FALSE), "No Match"),FALSE)</f>
        <v>No Match</v>
      </c>
    </row>
    <row r="601" spans="1:31" ht="14.5" x14ac:dyDescent="0.35">
      <c r="A601" s="153"/>
      <c r="B601" s="153" t="s">
        <v>20600</v>
      </c>
      <c r="C601" s="153" t="s">
        <v>19358</v>
      </c>
      <c r="D601" s="153" t="s">
        <v>19360</v>
      </c>
      <c r="E601" s="153" t="s">
        <v>19600</v>
      </c>
      <c r="F601" s="153" t="s">
        <v>20459</v>
      </c>
      <c r="G601" s="153" t="s">
        <v>20460</v>
      </c>
      <c r="H601" s="153" t="s">
        <v>7341</v>
      </c>
      <c r="I601" s="153" t="s">
        <v>10646</v>
      </c>
      <c r="J601" s="153" t="s">
        <v>20598</v>
      </c>
      <c r="K601" s="153" t="s">
        <v>20601</v>
      </c>
      <c r="L601" s="153"/>
      <c r="M601" s="153" t="str" cm="1">
        <f t="array" ref="M601">LOOKUP(2,1/(C601:L601&lt;&gt;""),C601:L601)</f>
        <v>Trout Ensiled</v>
      </c>
      <c r="N601" s="153" t="s">
        <v>20602</v>
      </c>
      <c r="O601" s="153"/>
      <c r="P601" s="153"/>
      <c r="Q601" s="153"/>
      <c r="R601" s="153"/>
      <c r="S601" s="153"/>
      <c r="T601" s="153"/>
      <c r="U601" s="153"/>
      <c r="V601" s="153"/>
      <c r="W601" s="153"/>
      <c r="X601" s="153"/>
      <c r="Y601" s="153"/>
      <c r="Z601" s="153"/>
      <c r="AA601" s="153"/>
      <c r="AB601" s="153"/>
      <c r="AC601" s="153"/>
      <c r="AD601" s="153" t="str">
        <f>IFERROR(IF(COUNTIF(C601:L601,"Feed Ingredient")&gt;0,INDEX(ani_diet!V:V,MATCH(M601,ani_diet!F:F,0)),""),"")</f>
        <v/>
      </c>
      <c r="AE601" s="152" t="str">
        <f>IFERROR(IF(MATCH("Feed Ingredient", AOM[[#This Row],[L1]:[L10]],0)&gt;0, "TRUE", "FALSE"), "FALSE")</f>
        <v>TRUE</v>
      </c>
    </row>
    <row r="602" spans="1:31" ht="14.5" x14ac:dyDescent="0.35">
      <c r="A602" s="153"/>
      <c r="B602" s="153" t="s">
        <v>20603</v>
      </c>
      <c r="C602" s="153" t="s">
        <v>19358</v>
      </c>
      <c r="D602" s="153" t="s">
        <v>19360</v>
      </c>
      <c r="E602" s="153" t="s">
        <v>19600</v>
      </c>
      <c r="F602" s="153" t="s">
        <v>20459</v>
      </c>
      <c r="G602" s="153" t="s">
        <v>20460</v>
      </c>
      <c r="H602" s="153" t="s">
        <v>7341</v>
      </c>
      <c r="I602" s="153" t="s">
        <v>10646</v>
      </c>
      <c r="J602" s="153" t="s">
        <v>20598</v>
      </c>
      <c r="K602" s="153" t="s">
        <v>20604</v>
      </c>
      <c r="L602" s="153"/>
      <c r="M602" s="153" t="str" cm="1">
        <f t="array" ref="M602">LOOKUP(2,1/(C602:L602&lt;&gt;""),C602:L602)</f>
        <v>Trout Oil</v>
      </c>
      <c r="N602" s="153" t="s">
        <v>20605</v>
      </c>
      <c r="O602" s="153"/>
      <c r="P602" s="153"/>
      <c r="Q602" s="153"/>
      <c r="R602" s="153"/>
      <c r="S602" s="153"/>
      <c r="T602" s="153"/>
      <c r="U602" s="153"/>
      <c r="V602" s="153"/>
      <c r="W602" s="153"/>
      <c r="X602" s="153"/>
      <c r="Y602" s="153"/>
      <c r="Z602" s="153"/>
      <c r="AA602" s="153"/>
      <c r="AB602" s="153"/>
      <c r="AC602" s="153"/>
      <c r="AD602" s="153" t="str">
        <f>IFERROR(IF(COUNTIF(C602:L602,"Feed Ingredient")&gt;0,INDEX(ani_diet!V:V,MATCH(M602,ani_diet!F:F,0)),""),"")</f>
        <v/>
      </c>
      <c r="AE602" s="152" t="str">
        <f>IF(IFERROR(IF(MATCH("Feed Ingredient", AOM[[#This Row],[L1]:[L10]],0)&gt;0, TRUE, FALSE), FALSE)=TRUE,IFERROR(VLOOKUP(M602, ani_diet!E:E, 1, FALSE), "No Match"),FALSE)</f>
        <v>Trout Oil</v>
      </c>
    </row>
    <row r="603" spans="1:31" ht="14.5" x14ac:dyDescent="0.35">
      <c r="A603" s="153"/>
      <c r="B603" s="153" t="s">
        <v>20606</v>
      </c>
      <c r="C603" s="153" t="s">
        <v>19358</v>
      </c>
      <c r="D603" s="153" t="s">
        <v>19360</v>
      </c>
      <c r="E603" s="153" t="s">
        <v>19600</v>
      </c>
      <c r="F603" s="153" t="s">
        <v>20459</v>
      </c>
      <c r="G603" s="153" t="s">
        <v>20460</v>
      </c>
      <c r="H603" s="153" t="s">
        <v>7341</v>
      </c>
      <c r="I603" s="153" t="s">
        <v>10646</v>
      </c>
      <c r="J603" s="153" t="s">
        <v>20598</v>
      </c>
      <c r="K603" s="153" t="s">
        <v>20604</v>
      </c>
      <c r="L603" s="153" t="s">
        <v>20607</v>
      </c>
      <c r="M603" s="153" t="str" cm="1">
        <f t="array" ref="M603">LOOKUP(2,1/(C603:L603&lt;&gt;""),C603:L603)</f>
        <v>Trout Oil Ensiled</v>
      </c>
      <c r="N603" s="153" t="s">
        <v>20604</v>
      </c>
      <c r="O603" s="153"/>
      <c r="P603" s="153"/>
      <c r="Q603" s="153"/>
      <c r="R603" s="153"/>
      <c r="S603" s="153"/>
      <c r="T603" s="153"/>
      <c r="U603" s="153"/>
      <c r="V603" s="153"/>
      <c r="W603" s="153"/>
      <c r="X603" s="153"/>
      <c r="Y603" s="153"/>
      <c r="Z603" s="153"/>
      <c r="AA603" s="153"/>
      <c r="AB603" s="153"/>
      <c r="AC603" s="153"/>
      <c r="AD603" s="153" t="str">
        <f>IFERROR(IF(COUNTIF(C603:L603,"Feed Ingredient")&gt;0,INDEX(ani_diet!V:V,MATCH(M603,ani_diet!F:F,0)),""),"")</f>
        <v/>
      </c>
      <c r="AE603" s="152" t="str">
        <f>IFERROR(IF(MATCH("Feed Ingredient", AOM[[#This Row],[L1]:[L10]],0)&gt;0, "TRUE", "FALSE"), "FALSE")</f>
        <v>TRUE</v>
      </c>
    </row>
    <row r="604" spans="1:31" ht="14.5" x14ac:dyDescent="0.35">
      <c r="A604" s="153"/>
      <c r="B604" s="153" t="s">
        <v>20608</v>
      </c>
      <c r="C604" s="153" t="s">
        <v>19358</v>
      </c>
      <c r="D604" s="153" t="s">
        <v>19360</v>
      </c>
      <c r="E604" s="153" t="s">
        <v>19600</v>
      </c>
      <c r="F604" s="153" t="s">
        <v>20459</v>
      </c>
      <c r="G604" s="153" t="s">
        <v>20460</v>
      </c>
      <c r="H604" s="153" t="s">
        <v>7341</v>
      </c>
      <c r="I604" s="153" t="s">
        <v>10646</v>
      </c>
      <c r="J604" s="153" t="s">
        <v>20609</v>
      </c>
      <c r="K604" s="153"/>
      <c r="L604" s="153"/>
      <c r="M604" s="153" t="str" cm="1">
        <f t="array" ref="M604">LOOKUP(2,1/(C604:L604&lt;&gt;""),C604:L604)</f>
        <v>Tuna</v>
      </c>
      <c r="N604" s="153"/>
      <c r="O604" s="153"/>
      <c r="P604" s="153"/>
      <c r="Q604" s="153"/>
      <c r="R604" s="153"/>
      <c r="S604" s="153"/>
      <c r="T604" s="153"/>
      <c r="U604" s="153"/>
      <c r="V604" s="153"/>
      <c r="W604" s="153"/>
      <c r="X604" s="153"/>
      <c r="Y604" s="153"/>
      <c r="Z604" s="153"/>
      <c r="AA604" s="153"/>
      <c r="AB604" s="153"/>
      <c r="AC604" s="153"/>
      <c r="AD604" s="153" t="str">
        <f>IFERROR(IF(COUNTIF(C604:L604,"Feed Ingredient")&gt;0,INDEX(ani_diet!V:V,MATCH(M604,ani_diet!F:F,0)),""),"")</f>
        <v/>
      </c>
      <c r="AE604" s="152" t="str">
        <f>IFERROR(IF(MATCH("Feed Ingredient", AOM[[#This Row],[L1]:[L10]],0)&gt;0, "TRUE", "FALSE"), "FALSE")</f>
        <v>TRUE</v>
      </c>
    </row>
    <row r="605" spans="1:31" ht="14.5" x14ac:dyDescent="0.35">
      <c r="A605" s="153"/>
      <c r="B605" s="153" t="s">
        <v>20610</v>
      </c>
      <c r="C605" s="153" t="s">
        <v>19358</v>
      </c>
      <c r="D605" s="153" t="s">
        <v>19360</v>
      </c>
      <c r="E605" s="153" t="s">
        <v>19600</v>
      </c>
      <c r="F605" s="153" t="s">
        <v>20459</v>
      </c>
      <c r="G605" s="153" t="s">
        <v>20460</v>
      </c>
      <c r="H605" s="153" t="s">
        <v>7341</v>
      </c>
      <c r="I605" s="153" t="s">
        <v>10646</v>
      </c>
      <c r="J605" s="153" t="s">
        <v>20609</v>
      </c>
      <c r="K605" s="153" t="s">
        <v>20611</v>
      </c>
      <c r="L605" s="153"/>
      <c r="M605" s="153" t="str" cm="1">
        <f t="array" ref="M605">LOOKUP(2,1/(C605:L605&lt;&gt;""),C605:L605)</f>
        <v>Tuna Waste Ground</v>
      </c>
      <c r="N605" s="153" t="s">
        <v>20612</v>
      </c>
      <c r="O605" s="153"/>
      <c r="P605" s="153"/>
      <c r="Q605" s="153"/>
      <c r="R605" s="153"/>
      <c r="S605" s="153"/>
      <c r="T605" s="153"/>
      <c r="U605" s="153"/>
      <c r="V605" s="153"/>
      <c r="W605" s="153"/>
      <c r="X605" s="153"/>
      <c r="Y605" s="153"/>
      <c r="Z605" s="153"/>
      <c r="AA605" s="153"/>
      <c r="AB605" s="153"/>
      <c r="AC605" s="153"/>
      <c r="AD605" s="153" t="str">
        <f>IFERROR(IF(COUNTIF(C605:L605,"Feed Ingredient")&gt;0,INDEX(ani_diet!V:V,MATCH(M605,ani_diet!F:F,0)),""),"")</f>
        <v/>
      </c>
      <c r="AE605" s="152" t="str">
        <f>IF(IFERROR(IF(MATCH("Feed Ingredient", AOM[[#This Row],[L1]:[L10]],0)&gt;0, TRUE, FALSE), FALSE)=TRUE,IFERROR(VLOOKUP(M605, ani_diet!E:E, 1, FALSE), "No Match"),FALSE)</f>
        <v>No Match</v>
      </c>
    </row>
    <row r="606" spans="1:31" ht="14.5" x14ac:dyDescent="0.35">
      <c r="A606" s="153"/>
      <c r="B606" s="153" t="s">
        <v>20613</v>
      </c>
      <c r="C606" s="153" t="s">
        <v>19358</v>
      </c>
      <c r="D606" s="153" t="s">
        <v>19360</v>
      </c>
      <c r="E606" s="153" t="s">
        <v>19600</v>
      </c>
      <c r="F606" s="153" t="s">
        <v>20459</v>
      </c>
      <c r="G606" s="153" t="s">
        <v>20460</v>
      </c>
      <c r="H606" s="153" t="s">
        <v>7341</v>
      </c>
      <c r="I606" s="153" t="s">
        <v>10646</v>
      </c>
      <c r="J606" s="153" t="s">
        <v>20609</v>
      </c>
      <c r="K606" s="153" t="s">
        <v>20614</v>
      </c>
      <c r="L606" s="153"/>
      <c r="M606" s="153" t="str" cm="1">
        <f t="array" ref="M606">LOOKUP(2,1/(C606:L606&lt;&gt;""),C606:L606)</f>
        <v>Tuna Ground</v>
      </c>
      <c r="N606" s="153" t="s">
        <v>20615</v>
      </c>
      <c r="O606" s="153"/>
      <c r="P606" s="153"/>
      <c r="Q606" s="153"/>
      <c r="R606" s="153"/>
      <c r="S606" s="153"/>
      <c r="T606" s="153"/>
      <c r="U606" s="153"/>
      <c r="V606" s="153"/>
      <c r="W606" s="153"/>
      <c r="X606" s="153"/>
      <c r="Y606" s="153"/>
      <c r="Z606" s="153"/>
      <c r="AA606" s="153"/>
      <c r="AB606" s="153"/>
      <c r="AC606" s="153"/>
      <c r="AD606" s="153" t="str">
        <f>IFERROR(IF(COUNTIF(C606:L606,"Feed Ingredient")&gt;0,INDEX(ani_diet!V:V,MATCH(M606,ani_diet!F:F,0)),""),"")</f>
        <v/>
      </c>
      <c r="AE606" s="152" t="str">
        <f>IF(IFERROR(IF(MATCH("Feed Ingredient", AOM[[#This Row],[L1]:[L10]],0)&gt;0, TRUE, FALSE), FALSE)=TRUE,IFERROR(VLOOKUP(M606, ani_diet!E:E, 1, FALSE), "No Match"),FALSE)</f>
        <v>No Match</v>
      </c>
    </row>
    <row r="607" spans="1:31" ht="14.5" x14ac:dyDescent="0.35">
      <c r="A607" s="153" t="s">
        <v>2164</v>
      </c>
      <c r="B607" s="153" t="s">
        <v>20616</v>
      </c>
      <c r="C607" s="153" t="s">
        <v>19358</v>
      </c>
      <c r="D607" s="153" t="s">
        <v>19360</v>
      </c>
      <c r="E607" s="153" t="s">
        <v>19600</v>
      </c>
      <c r="F607" s="153" t="s">
        <v>20459</v>
      </c>
      <c r="G607" s="153" t="s">
        <v>20460</v>
      </c>
      <c r="H607" s="153" t="s">
        <v>7341</v>
      </c>
      <c r="I607" s="153" t="s">
        <v>20617</v>
      </c>
      <c r="J607" s="153" t="s">
        <v>2164</v>
      </c>
      <c r="K607" s="153" t="s">
        <v>2164</v>
      </c>
      <c r="L607" s="153"/>
      <c r="M607" s="153" t="str" cm="1">
        <f t="array" ref="M607">LOOKUP(2,1/(C607:L607&lt;&gt;""),C607:L607)</f>
        <v>Insect</v>
      </c>
      <c r="N607" s="153"/>
      <c r="O607" s="153" t="s">
        <v>2164</v>
      </c>
      <c r="P607" s="153" t="s">
        <v>2164</v>
      </c>
      <c r="Q607" s="153" t="s">
        <v>2164</v>
      </c>
      <c r="R607" s="153" t="s">
        <v>2164</v>
      </c>
      <c r="S607" s="153" t="s">
        <v>2164</v>
      </c>
      <c r="T607" s="153" t="s">
        <v>2164</v>
      </c>
      <c r="U607" s="153"/>
      <c r="V607" s="153" t="s">
        <v>20618</v>
      </c>
      <c r="W607" s="153" t="s">
        <v>2164</v>
      </c>
      <c r="X607" s="153" t="s">
        <v>2164</v>
      </c>
      <c r="Y607" s="153" t="s">
        <v>2164</v>
      </c>
      <c r="Z607" s="153" t="s">
        <v>2164</v>
      </c>
      <c r="AA607" s="153" t="s">
        <v>2164</v>
      </c>
      <c r="AB607" s="153" t="s">
        <v>2164</v>
      </c>
      <c r="AC607" s="153" t="s">
        <v>2164</v>
      </c>
      <c r="AD607" s="153" t="str">
        <f>IFERROR(IF(COUNTIF(C607:L607,"Feed Ingredient")&gt;0,INDEX(ani_diet!V:V,MATCH(M607,ani_diet!F:F,0)),""),"")</f>
        <v/>
      </c>
      <c r="AE607" s="152" t="str">
        <f>IF(IFERROR(IF(MATCH("Feed Ingredient", AOM[[#This Row],[L1]:[L10]],0)&gt;0, TRUE, FALSE), FALSE)=TRUE,IFERROR(VLOOKUP(M607, ani_diet!E:E, 1, FALSE), "No Match"),FALSE)</f>
        <v>No Match</v>
      </c>
    </row>
    <row r="608" spans="1:31" ht="14.5" x14ac:dyDescent="0.35">
      <c r="A608" s="153" t="s">
        <v>2164</v>
      </c>
      <c r="B608" s="153" t="s">
        <v>20619</v>
      </c>
      <c r="C608" s="153" t="s">
        <v>19358</v>
      </c>
      <c r="D608" s="153" t="s">
        <v>19360</v>
      </c>
      <c r="E608" s="153" t="s">
        <v>19600</v>
      </c>
      <c r="F608" s="153" t="s">
        <v>20459</v>
      </c>
      <c r="G608" s="153" t="s">
        <v>20460</v>
      </c>
      <c r="H608" s="153" t="s">
        <v>7341</v>
      </c>
      <c r="I608" s="153" t="s">
        <v>20617</v>
      </c>
      <c r="J608" s="153" t="s">
        <v>20620</v>
      </c>
      <c r="K608" s="153" t="s">
        <v>2164</v>
      </c>
      <c r="L608" s="153"/>
      <c r="M608" s="153" t="str" cm="1">
        <f t="array" ref="M608">LOOKUP(2,1/(C608:L608&lt;&gt;""),C608:L608)</f>
        <v>African Palm Larvae</v>
      </c>
      <c r="N608" s="153" t="s">
        <v>20621</v>
      </c>
      <c r="O608" s="153" t="s">
        <v>2164</v>
      </c>
      <c r="P608" s="153" t="s">
        <v>2164</v>
      </c>
      <c r="Q608" s="153" t="s">
        <v>2164</v>
      </c>
      <c r="R608" s="153" t="s">
        <v>2164</v>
      </c>
      <c r="S608" s="153" t="s">
        <v>2164</v>
      </c>
      <c r="T608" s="153" t="s">
        <v>2164</v>
      </c>
      <c r="U608" s="153" t="s">
        <v>20622</v>
      </c>
      <c r="V608" s="153" t="s">
        <v>2164</v>
      </c>
      <c r="W608" s="153" t="s">
        <v>2164</v>
      </c>
      <c r="X608" s="153" t="s">
        <v>2164</v>
      </c>
      <c r="Y608" s="153" t="s">
        <v>2164</v>
      </c>
      <c r="Z608" s="153" t="s">
        <v>2164</v>
      </c>
      <c r="AA608" s="153" t="s">
        <v>2164</v>
      </c>
      <c r="AB608" s="153" t="s">
        <v>2164</v>
      </c>
      <c r="AC608" s="153" t="s">
        <v>20623</v>
      </c>
      <c r="AD608" s="153" t="str">
        <f>IFERROR(IF(COUNTIF(C608:L608,"Feed Ingredient")&gt;0,INDEX(ani_diet!V:V,MATCH(M608,ani_diet!F:F,0)),""),"")</f>
        <v>Rhynchophorus phoenicisis</v>
      </c>
      <c r="AE608" s="152" t="str">
        <f>IF(IFERROR(IF(MATCH("Feed Ingredient", AOM[[#This Row],[L1]:[L10]],0)&gt;0, TRUE, FALSE), FALSE)=TRUE,IFERROR(VLOOKUP(M608, ani_diet!E:E, 1, FALSE), "No Match"),FALSE)</f>
        <v>African Palm Larvae</v>
      </c>
    </row>
    <row r="609" spans="1:31" ht="14.5" x14ac:dyDescent="0.35">
      <c r="A609" s="153" t="s">
        <v>2164</v>
      </c>
      <c r="B609" s="153" t="s">
        <v>20624</v>
      </c>
      <c r="C609" s="153" t="s">
        <v>19358</v>
      </c>
      <c r="D609" s="153" t="s">
        <v>19360</v>
      </c>
      <c r="E609" s="153" t="s">
        <v>19600</v>
      </c>
      <c r="F609" s="153" t="s">
        <v>20459</v>
      </c>
      <c r="G609" s="153" t="s">
        <v>20460</v>
      </c>
      <c r="H609" s="153" t="s">
        <v>7341</v>
      </c>
      <c r="I609" s="153" t="s">
        <v>20617</v>
      </c>
      <c r="J609" s="153" t="s">
        <v>20620</v>
      </c>
      <c r="K609" s="153" t="s">
        <v>20625</v>
      </c>
      <c r="L609" s="153"/>
      <c r="M609" s="153" t="str" cm="1">
        <f t="array" ref="M609">LOOKUP(2,1/(C609:L609&lt;&gt;""),C609:L609)</f>
        <v>African Palm Larvae Dried Ground</v>
      </c>
      <c r="N609" s="153" t="s">
        <v>20626</v>
      </c>
      <c r="O609" s="153" t="s">
        <v>2164</v>
      </c>
      <c r="P609" s="153" t="s">
        <v>2164</v>
      </c>
      <c r="Q609" s="153" t="s">
        <v>2164</v>
      </c>
      <c r="R609" s="153" t="s">
        <v>2164</v>
      </c>
      <c r="S609" s="153" t="s">
        <v>2164</v>
      </c>
      <c r="T609" s="153" t="s">
        <v>2164</v>
      </c>
      <c r="U609" s="153" t="s">
        <v>20622</v>
      </c>
      <c r="V609" s="153" t="s">
        <v>2164</v>
      </c>
      <c r="W609" s="153" t="s">
        <v>2164</v>
      </c>
      <c r="X609" s="153" t="s">
        <v>2164</v>
      </c>
      <c r="Y609" s="153" t="s">
        <v>2164</v>
      </c>
      <c r="Z609" s="153" t="s">
        <v>2164</v>
      </c>
      <c r="AA609" s="153" t="s">
        <v>2164</v>
      </c>
      <c r="AB609" s="153" t="s">
        <v>2164</v>
      </c>
      <c r="AC609" s="153" t="s">
        <v>20623</v>
      </c>
      <c r="AD609" s="153" t="str">
        <f>IFERROR(IF(COUNTIF(C609:L609,"Feed Ingredient")&gt;0,INDEX(ani_diet!V:V,MATCH(M609,ani_diet!F:F,0)),""),"")</f>
        <v>Rhynchophorus phoenicisis</v>
      </c>
      <c r="AE609" s="152" t="str">
        <f>IF(IFERROR(IF(MATCH("Feed Ingredient", AOM[[#This Row],[L1]:[L10]],0)&gt;0, TRUE, FALSE), FALSE)=TRUE,IFERROR(VLOOKUP(M609, ani_diet!E:E, 1, FALSE), "No Match"),FALSE)</f>
        <v>No Match</v>
      </c>
    </row>
    <row r="610" spans="1:31" ht="14.5" x14ac:dyDescent="0.35">
      <c r="A610" s="153" t="s">
        <v>2164</v>
      </c>
      <c r="B610" s="153" t="s">
        <v>20627</v>
      </c>
      <c r="C610" s="153" t="s">
        <v>19358</v>
      </c>
      <c r="D610" s="153" t="s">
        <v>19360</v>
      </c>
      <c r="E610" s="153" t="s">
        <v>19600</v>
      </c>
      <c r="F610" s="153" t="s">
        <v>20459</v>
      </c>
      <c r="G610" s="153" t="s">
        <v>20460</v>
      </c>
      <c r="H610" s="153" t="s">
        <v>7341</v>
      </c>
      <c r="I610" s="153" t="s">
        <v>20617</v>
      </c>
      <c r="J610" s="153" t="s">
        <v>20620</v>
      </c>
      <c r="K610" s="153" t="s">
        <v>20628</v>
      </c>
      <c r="L610" s="153"/>
      <c r="M610" s="153" t="str" cm="1">
        <f t="array" ref="M610">LOOKUP(2,1/(C610:L610&lt;&gt;""),C610:L610)</f>
        <v>African Palm Larvae Ground</v>
      </c>
      <c r="N610" s="153" t="s">
        <v>20629</v>
      </c>
      <c r="O610" s="153" t="s">
        <v>2164</v>
      </c>
      <c r="P610" s="153" t="s">
        <v>2164</v>
      </c>
      <c r="Q610" s="153" t="s">
        <v>2164</v>
      </c>
      <c r="R610" s="153" t="s">
        <v>2164</v>
      </c>
      <c r="S610" s="153" t="s">
        <v>2164</v>
      </c>
      <c r="T610" s="153" t="s">
        <v>2164</v>
      </c>
      <c r="U610" s="153" t="s">
        <v>20622</v>
      </c>
      <c r="V610" s="153" t="s">
        <v>2164</v>
      </c>
      <c r="W610" s="153" t="s">
        <v>2164</v>
      </c>
      <c r="X610" s="153" t="s">
        <v>2164</v>
      </c>
      <c r="Y610" s="153" t="s">
        <v>2164</v>
      </c>
      <c r="Z610" s="153" t="s">
        <v>2164</v>
      </c>
      <c r="AA610" s="153" t="s">
        <v>2164</v>
      </c>
      <c r="AB610" s="153" t="s">
        <v>2164</v>
      </c>
      <c r="AC610" s="153" t="s">
        <v>20623</v>
      </c>
      <c r="AD610" s="153" t="str">
        <f>IFERROR(IF(COUNTIF(C610:L610,"Feed Ingredient")&gt;0,INDEX(ani_diet!V:V,MATCH(M610,ani_diet!F:F,0)),""),"")</f>
        <v>Rhynchophorus phoenicisis</v>
      </c>
      <c r="AE610" s="152" t="str">
        <f>IF(IFERROR(IF(MATCH("Feed Ingredient", AOM[[#This Row],[L1]:[L10]],0)&gt;0, TRUE, FALSE), FALSE)=TRUE,IFERROR(VLOOKUP(M610, ani_diet!E:E, 1, FALSE), "No Match"),FALSE)</f>
        <v>No Match</v>
      </c>
    </row>
    <row r="611" spans="1:31" ht="14.5" x14ac:dyDescent="0.35">
      <c r="A611" s="153" t="s">
        <v>2164</v>
      </c>
      <c r="B611" s="153" t="s">
        <v>20630</v>
      </c>
      <c r="C611" s="153" t="s">
        <v>19358</v>
      </c>
      <c r="D611" s="153" t="s">
        <v>19360</v>
      </c>
      <c r="E611" s="153" t="s">
        <v>19600</v>
      </c>
      <c r="F611" s="153" t="s">
        <v>20459</v>
      </c>
      <c r="G611" s="153" t="s">
        <v>20460</v>
      </c>
      <c r="H611" s="153" t="s">
        <v>7341</v>
      </c>
      <c r="I611" s="153" t="s">
        <v>20617</v>
      </c>
      <c r="J611" s="153" t="s">
        <v>20631</v>
      </c>
      <c r="K611" s="153" t="s">
        <v>2164</v>
      </c>
      <c r="L611" s="153"/>
      <c r="M611" s="153" t="str" cm="1">
        <f t="array" ref="M611">LOOKUP(2,1/(C611:L611&lt;&gt;""),C611:L611)</f>
        <v>Black Soldier Fly Larvae</v>
      </c>
      <c r="N611" s="153"/>
      <c r="O611" s="153" t="s">
        <v>2164</v>
      </c>
      <c r="P611" s="153" t="s">
        <v>2164</v>
      </c>
      <c r="Q611" s="153" t="s">
        <v>2164</v>
      </c>
      <c r="R611" s="153" t="s">
        <v>2164</v>
      </c>
      <c r="S611" s="153" t="s">
        <v>20632</v>
      </c>
      <c r="T611" s="153" t="s">
        <v>2164</v>
      </c>
      <c r="U611" s="153" t="s">
        <v>20633</v>
      </c>
      <c r="V611" s="153" t="s">
        <v>20634</v>
      </c>
      <c r="W611" s="153" t="s">
        <v>2164</v>
      </c>
      <c r="X611" s="153" t="s">
        <v>2164</v>
      </c>
      <c r="Y611" s="153" t="s">
        <v>2164</v>
      </c>
      <c r="Z611" s="153" t="s">
        <v>2164</v>
      </c>
      <c r="AA611" s="153" t="s">
        <v>2164</v>
      </c>
      <c r="AB611" s="153" t="s">
        <v>20635</v>
      </c>
      <c r="AC611" s="153" t="s">
        <v>20631</v>
      </c>
      <c r="AD611" s="153" t="str">
        <f>IFERROR(IF(COUNTIF(C611:L611,"Feed Ingredient")&gt;0,INDEX(ani_diet!V:V,MATCH(M611,ani_diet!F:F,0)),""),"")</f>
        <v>Hermetia illucens Larvae</v>
      </c>
      <c r="AE611" s="152" t="str">
        <f>IF(IFERROR(IF(MATCH("Feed Ingredient", AOM[[#This Row],[L1]:[L10]],0)&gt;0, TRUE, FALSE), FALSE)=TRUE,IFERROR(VLOOKUP(M611, ani_diet!E:E, 1, FALSE), "No Match"),FALSE)</f>
        <v>Black Soldier Fly Larvae</v>
      </c>
    </row>
    <row r="612" spans="1:31" ht="14.5" x14ac:dyDescent="0.35">
      <c r="A612" s="153"/>
      <c r="B612" s="153" t="s">
        <v>20636</v>
      </c>
      <c r="C612" s="153" t="s">
        <v>19358</v>
      </c>
      <c r="D612" s="153" t="s">
        <v>19360</v>
      </c>
      <c r="E612" s="153" t="s">
        <v>19600</v>
      </c>
      <c r="F612" s="153" t="s">
        <v>20459</v>
      </c>
      <c r="G612" s="153" t="s">
        <v>20460</v>
      </c>
      <c r="H612" s="153" t="s">
        <v>7341</v>
      </c>
      <c r="I612" s="153" t="s">
        <v>20617</v>
      </c>
      <c r="J612" s="153" t="s">
        <v>20637</v>
      </c>
      <c r="K612" s="153"/>
      <c r="L612" s="153"/>
      <c r="M612" s="153" t="str" cm="1">
        <f t="array" ref="M612">LOOKUP(2,1/(C612:L612&lt;&gt;""),C612:L612)</f>
        <v>Grasshopper</v>
      </c>
      <c r="N612" s="153"/>
      <c r="O612" s="153"/>
      <c r="P612" s="153"/>
      <c r="Q612" s="153"/>
      <c r="R612" s="153"/>
      <c r="S612" s="153"/>
      <c r="T612" s="153"/>
      <c r="U612" s="153"/>
      <c r="V612" s="153"/>
      <c r="W612" s="153"/>
      <c r="X612" s="153"/>
      <c r="Y612" s="153"/>
      <c r="Z612" s="153"/>
      <c r="AA612" s="153"/>
      <c r="AB612" s="153"/>
      <c r="AC612" s="153"/>
      <c r="AD612" s="153" t="str">
        <f>IFERROR(IF(COUNTIF(C612:L612,"Feed Ingredient")&gt;0,INDEX(ani_diet!V:V,MATCH(M612,ani_diet!F:F,0)),""),"")</f>
        <v/>
      </c>
      <c r="AE612" s="152" t="str">
        <f>IFERROR(IF(MATCH("Feed Ingredient", AOM[[#This Row],[L1]:[L10]],0)&gt;0, "TRUE", "FALSE"), "FALSE")</f>
        <v>TRUE</v>
      </c>
    </row>
    <row r="613" spans="1:31" ht="14.5" x14ac:dyDescent="0.35">
      <c r="A613" s="153" t="s">
        <v>2164</v>
      </c>
      <c r="B613" s="153" t="s">
        <v>20638</v>
      </c>
      <c r="C613" s="153" t="s">
        <v>19358</v>
      </c>
      <c r="D613" s="153" t="s">
        <v>19360</v>
      </c>
      <c r="E613" s="153" t="s">
        <v>19600</v>
      </c>
      <c r="F613" s="153" t="s">
        <v>20459</v>
      </c>
      <c r="G613" s="153" t="s">
        <v>20460</v>
      </c>
      <c r="H613" s="153" t="s">
        <v>7341</v>
      </c>
      <c r="I613" s="153" t="s">
        <v>20617</v>
      </c>
      <c r="J613" s="153" t="s">
        <v>20637</v>
      </c>
      <c r="K613" s="153" t="s">
        <v>20639</v>
      </c>
      <c r="L613" s="153"/>
      <c r="M613" s="153" t="str" cm="1">
        <f t="array" ref="M613">LOOKUP(2,1/(C613:L613&lt;&gt;""),C613:L613)</f>
        <v>Grasshopper Ground</v>
      </c>
      <c r="N613" s="153" t="s">
        <v>20640</v>
      </c>
      <c r="O613" s="153" t="s">
        <v>2164</v>
      </c>
      <c r="P613" s="153" t="s">
        <v>2164</v>
      </c>
      <c r="Q613" s="153" t="s">
        <v>2164</v>
      </c>
      <c r="R613" s="153" t="s">
        <v>2164</v>
      </c>
      <c r="S613" s="153" t="s">
        <v>20641</v>
      </c>
      <c r="T613" s="153" t="s">
        <v>2164</v>
      </c>
      <c r="U613" s="153"/>
      <c r="V613" s="153"/>
      <c r="W613" s="153" t="s">
        <v>2164</v>
      </c>
      <c r="X613" s="153" t="s">
        <v>2164</v>
      </c>
      <c r="Y613" s="153" t="s">
        <v>2164</v>
      </c>
      <c r="Z613" s="153" t="s">
        <v>2164</v>
      </c>
      <c r="AA613" s="153" t="s">
        <v>2164</v>
      </c>
      <c r="AB613" s="153" t="s">
        <v>20642</v>
      </c>
      <c r="AC613" s="153" t="s">
        <v>20643</v>
      </c>
      <c r="AD613" s="153" t="str">
        <f>IFERROR(IF(COUNTIF(C613:L613,"Feed Ingredient")&gt;0,INDEX(ani_diet!V:V,MATCH(M613,ani_diet!F:F,0)),""),"")</f>
        <v/>
      </c>
      <c r="AE613" s="152" t="str">
        <f>IF(IFERROR(IF(MATCH("Feed Ingredient", AOM[[#This Row],[L1]:[L10]],0)&gt;0, TRUE, FALSE), FALSE)=TRUE,IFERROR(VLOOKUP(M613, ani_diet!E:E, 1, FALSE), "No Match"),FALSE)</f>
        <v>No Match</v>
      </c>
    </row>
    <row r="614" spans="1:31" ht="14.5" x14ac:dyDescent="0.35">
      <c r="A614" s="153"/>
      <c r="B614" s="153" t="s">
        <v>20644</v>
      </c>
      <c r="C614" s="153" t="s">
        <v>19358</v>
      </c>
      <c r="D614" s="153" t="s">
        <v>19360</v>
      </c>
      <c r="E614" s="153" t="s">
        <v>19600</v>
      </c>
      <c r="F614" s="153" t="s">
        <v>20459</v>
      </c>
      <c r="G614" s="153" t="s">
        <v>20460</v>
      </c>
      <c r="H614" s="153" t="s">
        <v>7341</v>
      </c>
      <c r="I614" s="153" t="s">
        <v>20617</v>
      </c>
      <c r="J614" s="153" t="s">
        <v>20645</v>
      </c>
      <c r="K614" s="153" t="s">
        <v>20646</v>
      </c>
      <c r="L614" s="153"/>
      <c r="M614" s="153" t="str" cm="1">
        <f t="array" ref="M614">LOOKUP(2,1/(C614:L614&lt;&gt;""),C614:L614)</f>
        <v>Housefly Maggot Dried Ground</v>
      </c>
      <c r="N614" s="153" t="s">
        <v>20647</v>
      </c>
      <c r="O614" s="153"/>
      <c r="P614" s="153"/>
      <c r="Q614" s="153"/>
      <c r="R614" s="153"/>
      <c r="S614" s="153"/>
      <c r="T614" s="153"/>
      <c r="U614" s="153" t="s">
        <v>20648</v>
      </c>
      <c r="V614" s="153"/>
      <c r="W614" s="153"/>
      <c r="X614" s="153"/>
      <c r="Y614" s="153"/>
      <c r="Z614" s="153"/>
      <c r="AA614" s="153"/>
      <c r="AB614" s="153"/>
      <c r="AC614" s="153"/>
      <c r="AD614" s="153" t="str">
        <f>IFERROR(IF(COUNTIF(C614:L614,"Feed Ingredient")&gt;0,INDEX(ani_diet!V:V,MATCH(M614,ani_diet!F:F,0)),""),"")</f>
        <v>Musca domestica</v>
      </c>
      <c r="AE614" s="152" t="str">
        <f>IF(IFERROR(IF(MATCH("Feed Ingredient", AOM[[#This Row],[L1]:[L10]],0)&gt;0, TRUE, FALSE), FALSE)=TRUE,IFERROR(VLOOKUP(M614, ani_diet!E:E, 1, FALSE), "No Match"),FALSE)</f>
        <v>No Match</v>
      </c>
    </row>
    <row r="615" spans="1:31" ht="14.5" x14ac:dyDescent="0.35">
      <c r="A615" s="153"/>
      <c r="B615" s="153" t="s">
        <v>20649</v>
      </c>
      <c r="C615" s="153" t="s">
        <v>19358</v>
      </c>
      <c r="D615" s="153" t="s">
        <v>19360</v>
      </c>
      <c r="E615" s="153" t="s">
        <v>19600</v>
      </c>
      <c r="F615" s="153" t="s">
        <v>20459</v>
      </c>
      <c r="G615" s="153" t="s">
        <v>20460</v>
      </c>
      <c r="H615" s="153" t="s">
        <v>7341</v>
      </c>
      <c r="I615" s="153" t="s">
        <v>20617</v>
      </c>
      <c r="J615" s="153" t="s">
        <v>20650</v>
      </c>
      <c r="K615" s="153" t="s">
        <v>20651</v>
      </c>
      <c r="L615" s="153"/>
      <c r="M615" s="153" t="str" cm="1">
        <f t="array" ref="M615">LOOKUP(2,1/(C615:L615&lt;&gt;""),C615:L615)</f>
        <v>Oryctes rhinoceros Ground</v>
      </c>
      <c r="N615" s="153" t="s">
        <v>20652</v>
      </c>
      <c r="O615" s="153"/>
      <c r="P615" s="153"/>
      <c r="Q615" s="153"/>
      <c r="R615" s="153"/>
      <c r="S615" s="153"/>
      <c r="T615" s="153"/>
      <c r="U615" s="153" t="s">
        <v>20650</v>
      </c>
      <c r="V615" s="153"/>
      <c r="W615" s="153"/>
      <c r="X615" s="153"/>
      <c r="Y615" s="153"/>
      <c r="Z615" s="153"/>
      <c r="AA615" s="153"/>
      <c r="AB615" s="153"/>
      <c r="AC615" s="153"/>
      <c r="AD615" s="153" t="str">
        <f>IFERROR(IF(COUNTIF(C615:L615,"Feed Ingredient")&gt;0,INDEX(ani_diet!V:V,MATCH(M615,ani_diet!F:F,0)),""),"")</f>
        <v>Oryctes rhinoceros</v>
      </c>
      <c r="AE615" s="152" t="str">
        <f>IF(IFERROR(IF(MATCH("Feed Ingredient", AOM[[#This Row],[L1]:[L10]],0)&gt;0, TRUE, FALSE), FALSE)=TRUE,IFERROR(VLOOKUP(M615, ani_diet!E:E, 1, FALSE), "No Match"),FALSE)</f>
        <v>No Match</v>
      </c>
    </row>
    <row r="616" spans="1:31" ht="14.5" x14ac:dyDescent="0.35">
      <c r="A616" s="153"/>
      <c r="B616" s="153" t="s">
        <v>20653</v>
      </c>
      <c r="C616" s="153" t="s">
        <v>19358</v>
      </c>
      <c r="D616" s="153" t="s">
        <v>19360</v>
      </c>
      <c r="E616" s="153" t="s">
        <v>19600</v>
      </c>
      <c r="F616" s="153" t="s">
        <v>20459</v>
      </c>
      <c r="G616" s="153" t="s">
        <v>20460</v>
      </c>
      <c r="H616" s="153" t="s">
        <v>7341</v>
      </c>
      <c r="I616" s="153" t="s">
        <v>20617</v>
      </c>
      <c r="J616" s="153" t="s">
        <v>20654</v>
      </c>
      <c r="K616" s="153"/>
      <c r="L616" s="153"/>
      <c r="M616" s="153" t="str" cm="1">
        <f t="array" ref="M616">LOOKUP(2,1/(C616:L616&lt;&gt;""),C616:L616)</f>
        <v xml:space="preserve">Termite </v>
      </c>
      <c r="N616" s="153"/>
      <c r="O616" s="153"/>
      <c r="P616" s="153"/>
      <c r="Q616" s="153"/>
      <c r="R616" s="153"/>
      <c r="S616" s="153"/>
      <c r="T616" s="153"/>
      <c r="U616" s="153"/>
      <c r="V616" s="153"/>
      <c r="W616" s="153"/>
      <c r="X616" s="153"/>
      <c r="Y616" s="153"/>
      <c r="Z616" s="153"/>
      <c r="AA616" s="153"/>
      <c r="AB616" s="153"/>
      <c r="AC616" s="153"/>
      <c r="AD616" s="153" t="str">
        <f>IFERROR(IF(COUNTIF(C616:L616,"Feed Ingredient")&gt;0,INDEX(ani_diet!V:V,MATCH(M616,ani_diet!F:F,0)),""),"")</f>
        <v/>
      </c>
      <c r="AE616" s="152" t="str">
        <f>IFERROR(IF(MATCH("Feed Ingredient", AOM[[#This Row],[L1]:[L10]],0)&gt;0, "TRUE", "FALSE"), "FALSE")</f>
        <v>TRUE</v>
      </c>
    </row>
    <row r="617" spans="1:31" ht="14.5" x14ac:dyDescent="0.35">
      <c r="A617" s="153"/>
      <c r="B617" s="153" t="s">
        <v>20655</v>
      </c>
      <c r="C617" s="153" t="s">
        <v>19358</v>
      </c>
      <c r="D617" s="153" t="s">
        <v>19360</v>
      </c>
      <c r="E617" s="153" t="s">
        <v>19600</v>
      </c>
      <c r="F617" s="153" t="s">
        <v>20459</v>
      </c>
      <c r="G617" s="153" t="s">
        <v>20460</v>
      </c>
      <c r="H617" s="153" t="s">
        <v>7341</v>
      </c>
      <c r="I617" s="153" t="s">
        <v>20617</v>
      </c>
      <c r="J617" s="153" t="s">
        <v>20654</v>
      </c>
      <c r="K617" s="153" t="s">
        <v>20656</v>
      </c>
      <c r="L617" s="153"/>
      <c r="M617" s="153" t="str" cm="1">
        <f t="array" ref="M617">LOOKUP(2,1/(C617:L617&lt;&gt;""),C617:L617)</f>
        <v>Termite Ground</v>
      </c>
      <c r="N617" s="153" t="s">
        <v>20657</v>
      </c>
      <c r="O617" s="153"/>
      <c r="P617" s="153"/>
      <c r="Q617" s="153"/>
      <c r="R617" s="153"/>
      <c r="S617" s="153"/>
      <c r="T617" s="153"/>
      <c r="U617" s="153"/>
      <c r="V617" s="153"/>
      <c r="W617" s="153"/>
      <c r="X617" s="153"/>
      <c r="Y617" s="153"/>
      <c r="Z617" s="153"/>
      <c r="AA617" s="153"/>
      <c r="AB617" s="153"/>
      <c r="AC617" s="153"/>
      <c r="AD617" s="153" t="str">
        <f>IFERROR(IF(COUNTIF(C617:L617,"Feed Ingredient")&gt;0,INDEX(ani_diet!V:V,MATCH(M617,ani_diet!F:F,0)),""),"")</f>
        <v/>
      </c>
      <c r="AE617" s="152" t="str">
        <f>IF(IFERROR(IF(MATCH("Feed Ingredient", AOM[[#This Row],[L1]:[L10]],0)&gt;0, TRUE, FALSE), FALSE)=TRUE,IFERROR(VLOOKUP(M617, ani_diet!E:E, 1, FALSE), "No Match"),FALSE)</f>
        <v>No Match</v>
      </c>
    </row>
    <row r="618" spans="1:31" ht="14.5" x14ac:dyDescent="0.35">
      <c r="A618" s="153"/>
      <c r="B618" s="153" t="s">
        <v>20658</v>
      </c>
      <c r="C618" s="153" t="s">
        <v>19358</v>
      </c>
      <c r="D618" s="153" t="s">
        <v>19360</v>
      </c>
      <c r="E618" s="153" t="s">
        <v>19600</v>
      </c>
      <c r="F618" s="153" t="s">
        <v>20459</v>
      </c>
      <c r="G618" s="153" t="s">
        <v>20460</v>
      </c>
      <c r="H618" s="153" t="s">
        <v>7341</v>
      </c>
      <c r="I618" s="153" t="s">
        <v>20617</v>
      </c>
      <c r="J618" s="153" t="s">
        <v>20654</v>
      </c>
      <c r="K618" s="153" t="s">
        <v>20659</v>
      </c>
      <c r="L618" s="153"/>
      <c r="M618" s="153" t="str" cm="1">
        <f t="array" ref="M618">LOOKUP(2,1/(C618:L618&lt;&gt;""),C618:L618)</f>
        <v>Termite Dried Ground</v>
      </c>
      <c r="N618" s="153" t="s">
        <v>20660</v>
      </c>
      <c r="O618" s="153"/>
      <c r="P618" s="153"/>
      <c r="Q618" s="153"/>
      <c r="R618" s="153"/>
      <c r="S618" s="153"/>
      <c r="T618" s="153"/>
      <c r="U618" s="153"/>
      <c r="V618" s="153"/>
      <c r="W618" s="153"/>
      <c r="X618" s="153"/>
      <c r="Y618" s="153"/>
      <c r="Z618" s="153"/>
      <c r="AA618" s="153"/>
      <c r="AB618" s="153"/>
      <c r="AC618" s="153"/>
      <c r="AD618" s="153" t="str">
        <f>IFERROR(IF(COUNTIF(C618:L618,"Feed Ingredient")&gt;0,INDEX(ani_diet!V:V,MATCH(M618,ani_diet!F:F,0)),""),"")</f>
        <v/>
      </c>
      <c r="AE618" s="152" t="str">
        <f>IF(IFERROR(IF(MATCH("Feed Ingredient", AOM[[#This Row],[L1]:[L10]],0)&gt;0, TRUE, FALSE), FALSE)=TRUE,IFERROR(VLOOKUP(M618, ani_diet!E:E, 1, FALSE), "No Match"),FALSE)</f>
        <v>No Match</v>
      </c>
    </row>
    <row r="619" spans="1:31" ht="14.5" x14ac:dyDescent="0.35">
      <c r="A619" s="153" t="s">
        <v>2164</v>
      </c>
      <c r="B619" s="153" t="s">
        <v>20661</v>
      </c>
      <c r="C619" s="153" t="s">
        <v>19358</v>
      </c>
      <c r="D619" s="153" t="s">
        <v>19360</v>
      </c>
      <c r="E619" s="153" t="s">
        <v>19600</v>
      </c>
      <c r="F619" s="153" t="s">
        <v>20459</v>
      </c>
      <c r="G619" s="153" t="s">
        <v>20460</v>
      </c>
      <c r="H619" s="153" t="s">
        <v>7341</v>
      </c>
      <c r="I619" s="153" t="s">
        <v>20617</v>
      </c>
      <c r="J619" s="153" t="s">
        <v>20654</v>
      </c>
      <c r="K619" s="153" t="s">
        <v>20662</v>
      </c>
      <c r="L619" s="153"/>
      <c r="M619" s="153" t="str" cm="1">
        <f t="array" ref="M619">LOOKUP(2,1/(C619:L619&lt;&gt;""),C619:L619)</f>
        <v>Winged Termite Ground</v>
      </c>
      <c r="N619" s="153" t="s">
        <v>20663</v>
      </c>
      <c r="O619" s="153" t="s">
        <v>2164</v>
      </c>
      <c r="P619" s="153" t="s">
        <v>2164</v>
      </c>
      <c r="Q619" s="153" t="s">
        <v>2164</v>
      </c>
      <c r="R619" s="153" t="s">
        <v>2164</v>
      </c>
      <c r="S619" s="153" t="s">
        <v>2164</v>
      </c>
      <c r="T619" s="153" t="s">
        <v>2164</v>
      </c>
      <c r="U619" s="153" t="s">
        <v>20664</v>
      </c>
      <c r="V619" s="153" t="s">
        <v>20665</v>
      </c>
      <c r="W619" s="153" t="s">
        <v>2164</v>
      </c>
      <c r="X619" s="153" t="s">
        <v>2164</v>
      </c>
      <c r="Y619" s="153" t="s">
        <v>2164</v>
      </c>
      <c r="Z619" s="153" t="s">
        <v>2164</v>
      </c>
      <c r="AA619" s="153" t="s">
        <v>2164</v>
      </c>
      <c r="AB619" s="153" t="s">
        <v>2164</v>
      </c>
      <c r="AC619" s="153" t="s">
        <v>20666</v>
      </c>
      <c r="AD619" s="153" t="str">
        <f>IFERROR(IF(COUNTIF(C619:L619,"Feed Ingredient")&gt;0,INDEX(ani_diet!V:V,MATCH(M619,ani_diet!F:F,0)),""),"")</f>
        <v>Macrotermes bellicosus</v>
      </c>
      <c r="AE619" s="152" t="str">
        <f>IF(IFERROR(IF(MATCH("Feed Ingredient", AOM[[#This Row],[L1]:[L10]],0)&gt;0, TRUE, FALSE), FALSE)=TRUE,IFERROR(VLOOKUP(M619, ani_diet!E:E, 1, FALSE), "No Match"),FALSE)</f>
        <v>No Match</v>
      </c>
    </row>
    <row r="620" spans="1:31" ht="14.5" x14ac:dyDescent="0.35">
      <c r="A620" s="153" t="s">
        <v>2164</v>
      </c>
      <c r="B620" s="153" t="s">
        <v>20667</v>
      </c>
      <c r="C620" s="153" t="s">
        <v>19358</v>
      </c>
      <c r="D620" s="153" t="s">
        <v>19360</v>
      </c>
      <c r="E620" s="153" t="s">
        <v>19600</v>
      </c>
      <c r="F620" s="153" t="s">
        <v>20459</v>
      </c>
      <c r="G620" s="153" t="s">
        <v>20460</v>
      </c>
      <c r="H620" s="153" t="s">
        <v>7341</v>
      </c>
      <c r="I620" s="153" t="s">
        <v>20617</v>
      </c>
      <c r="J620" s="153" t="s">
        <v>20654</v>
      </c>
      <c r="K620" s="153" t="s">
        <v>20668</v>
      </c>
      <c r="L620" s="153"/>
      <c r="M620" s="153" t="str" cm="1">
        <f t="array" ref="M620">LOOKUP(2,1/(C620:L620&lt;&gt;""),C620:L620)</f>
        <v>Winged Termite Dried Ground</v>
      </c>
      <c r="N620" s="153" t="s">
        <v>20669</v>
      </c>
      <c r="O620" s="153" t="s">
        <v>2164</v>
      </c>
      <c r="P620" s="153" t="s">
        <v>2164</v>
      </c>
      <c r="Q620" s="153" t="s">
        <v>2164</v>
      </c>
      <c r="R620" s="153" t="s">
        <v>2164</v>
      </c>
      <c r="S620" s="153" t="s">
        <v>2164</v>
      </c>
      <c r="T620" s="153" t="s">
        <v>2164</v>
      </c>
      <c r="U620" s="153" t="s">
        <v>20664</v>
      </c>
      <c r="V620" s="153" t="s">
        <v>20665</v>
      </c>
      <c r="W620" s="153" t="s">
        <v>2164</v>
      </c>
      <c r="X620" s="153" t="s">
        <v>2164</v>
      </c>
      <c r="Y620" s="153" t="s">
        <v>2164</v>
      </c>
      <c r="Z620" s="153" t="s">
        <v>2164</v>
      </c>
      <c r="AA620" s="153" t="s">
        <v>2164</v>
      </c>
      <c r="AB620" s="153" t="s">
        <v>2164</v>
      </c>
      <c r="AC620" s="153" t="s">
        <v>20666</v>
      </c>
      <c r="AD620" s="153" t="str">
        <f>IFERROR(IF(COUNTIF(C620:L620,"Feed Ingredient")&gt;0,INDEX(ani_diet!V:V,MATCH(M620,ani_diet!F:F,0)),""),"")</f>
        <v>Macrotermes bellicosus</v>
      </c>
      <c r="AE620" s="152" t="str">
        <f>IF(IFERROR(IF(MATCH("Feed Ingredient", AOM[[#This Row],[L1]:[L10]],0)&gt;0, TRUE, FALSE), FALSE)=TRUE,IFERROR(VLOOKUP(M620, ani_diet!E:E, 1, FALSE), "No Match"),FALSE)</f>
        <v>No Match</v>
      </c>
    </row>
    <row r="621" spans="1:31" ht="14.5" x14ac:dyDescent="0.35">
      <c r="A621" s="153" t="s">
        <v>2164</v>
      </c>
      <c r="B621" s="153" t="s">
        <v>20670</v>
      </c>
      <c r="C621" s="153" t="s">
        <v>19358</v>
      </c>
      <c r="D621" s="153" t="s">
        <v>19360</v>
      </c>
      <c r="E621" s="153" t="s">
        <v>19600</v>
      </c>
      <c r="F621" s="153" t="s">
        <v>20459</v>
      </c>
      <c r="G621" s="153" t="s">
        <v>20460</v>
      </c>
      <c r="H621" s="153" t="s">
        <v>7341</v>
      </c>
      <c r="I621" s="153" t="s">
        <v>8774</v>
      </c>
      <c r="J621" s="153" t="s">
        <v>2164</v>
      </c>
      <c r="K621" s="153" t="s">
        <v>2164</v>
      </c>
      <c r="L621" s="153"/>
      <c r="M621" s="153" t="str" cm="1">
        <f t="array" ref="M621">LOOKUP(2,1/(C621:L621&lt;&gt;""),C621:L621)</f>
        <v>Milk</v>
      </c>
      <c r="N621" s="153"/>
      <c r="O621" s="153" t="s">
        <v>2164</v>
      </c>
      <c r="P621" s="153" t="s">
        <v>2164</v>
      </c>
      <c r="Q621" s="153" t="s">
        <v>2164</v>
      </c>
      <c r="R621" s="153" t="s">
        <v>2164</v>
      </c>
      <c r="S621" s="153" t="s">
        <v>2164</v>
      </c>
      <c r="T621" s="153" t="s">
        <v>2164</v>
      </c>
      <c r="U621" s="153"/>
      <c r="V621" s="153" t="s">
        <v>2164</v>
      </c>
      <c r="W621" s="153" t="s">
        <v>2164</v>
      </c>
      <c r="X621" s="153" t="s">
        <v>2164</v>
      </c>
      <c r="Y621" s="153" t="s">
        <v>2164</v>
      </c>
      <c r="Z621" s="153" t="s">
        <v>2164</v>
      </c>
      <c r="AA621" s="153" t="s">
        <v>2164</v>
      </c>
      <c r="AB621" s="153" t="s">
        <v>2164</v>
      </c>
      <c r="AC621" s="153" t="s">
        <v>2164</v>
      </c>
      <c r="AD621" s="153" t="str">
        <f>IFERROR(IF(COUNTIF(C621:L621,"Feed Ingredient")&gt;0,INDEX(ani_diet!V:V,MATCH(M621,ani_diet!F:F,0)),""),"")</f>
        <v/>
      </c>
      <c r="AE621" s="152" t="str">
        <f>IF(IFERROR(IF(MATCH("Feed Ingredient", AOM[[#This Row],[L1]:[L10]],0)&gt;0, TRUE, FALSE), FALSE)=TRUE,IFERROR(VLOOKUP(M621, ani_diet!E:E, 1, FALSE), "No Match"),FALSE)</f>
        <v>Milk</v>
      </c>
    </row>
    <row r="622" spans="1:31" ht="14.5" x14ac:dyDescent="0.35">
      <c r="A622" s="153" t="s">
        <v>2164</v>
      </c>
      <c r="B622" s="153" t="s">
        <v>20671</v>
      </c>
      <c r="C622" s="153" t="s">
        <v>19358</v>
      </c>
      <c r="D622" s="153" t="s">
        <v>19360</v>
      </c>
      <c r="E622" s="153" t="s">
        <v>19600</v>
      </c>
      <c r="F622" s="153" t="s">
        <v>20459</v>
      </c>
      <c r="G622" s="153" t="s">
        <v>20460</v>
      </c>
      <c r="H622" s="153" t="s">
        <v>7341</v>
      </c>
      <c r="I622" s="153" t="s">
        <v>8774</v>
      </c>
      <c r="J622" s="153" t="s">
        <v>20672</v>
      </c>
      <c r="K622" s="153" t="s">
        <v>2164</v>
      </c>
      <c r="L622" s="153"/>
      <c r="M622" s="153" t="str" cm="1">
        <f t="array" ref="M622">LOOKUP(2,1/(C622:L622&lt;&gt;""),C622:L622)</f>
        <v>Whole Milk</v>
      </c>
      <c r="N622" s="153"/>
      <c r="O622" s="153" t="s">
        <v>2164</v>
      </c>
      <c r="P622" s="153" t="s">
        <v>2164</v>
      </c>
      <c r="Q622" s="153" t="s">
        <v>2164</v>
      </c>
      <c r="R622" s="153" t="s">
        <v>2164</v>
      </c>
      <c r="S622" s="153" t="s">
        <v>2164</v>
      </c>
      <c r="T622" s="153" t="s">
        <v>2164</v>
      </c>
      <c r="U622" s="153"/>
      <c r="V622" s="153" t="s">
        <v>2164</v>
      </c>
      <c r="W622" s="153" t="s">
        <v>2164</v>
      </c>
      <c r="X622" s="153" t="s">
        <v>2164</v>
      </c>
      <c r="Y622" s="153" t="s">
        <v>2164</v>
      </c>
      <c r="Z622" s="153" t="s">
        <v>2164</v>
      </c>
      <c r="AA622" s="153" t="s">
        <v>2164</v>
      </c>
      <c r="AB622" s="153" t="s">
        <v>2164</v>
      </c>
      <c r="AC622" s="153" t="s">
        <v>20672</v>
      </c>
      <c r="AD622" s="153" t="str">
        <f>IFERROR(IF(COUNTIF(C622:L622,"Feed Ingredient")&gt;0,INDEX(ani_diet!V:V,MATCH(M622,ani_diet!F:F,0)),""),"")</f>
        <v/>
      </c>
      <c r="AE622" s="152" t="str">
        <f>IF(IFERROR(IF(MATCH("Feed Ingredient", AOM[[#This Row],[L1]:[L10]],0)&gt;0, TRUE, FALSE), FALSE)=TRUE,IFERROR(VLOOKUP(M622, ani_diet!E:E, 1, FALSE), "No Match"),FALSE)</f>
        <v>Whole Milk</v>
      </c>
    </row>
    <row r="623" spans="1:31" ht="14.5" x14ac:dyDescent="0.35">
      <c r="A623" s="153"/>
      <c r="B623" s="153" t="s">
        <v>20673</v>
      </c>
      <c r="C623" s="153" t="s">
        <v>19358</v>
      </c>
      <c r="D623" s="153" t="s">
        <v>19360</v>
      </c>
      <c r="E623" s="153" t="s">
        <v>19600</v>
      </c>
      <c r="F623" s="153" t="s">
        <v>20459</v>
      </c>
      <c r="G623" s="153" t="s">
        <v>20460</v>
      </c>
      <c r="H623" s="153" t="s">
        <v>7341</v>
      </c>
      <c r="I623" s="153" t="s">
        <v>8774</v>
      </c>
      <c r="J623" s="153" t="s">
        <v>20674</v>
      </c>
      <c r="K623" s="153"/>
      <c r="L623" s="153"/>
      <c r="M623" s="153" t="str" cm="1">
        <f t="array" ref="M623">LOOKUP(2,1/(C623:L623&lt;&gt;""),C623:L623)</f>
        <v>Suckled milk</v>
      </c>
      <c r="N623" s="153"/>
      <c r="O623" s="153"/>
      <c r="P623" s="153"/>
      <c r="Q623" s="153"/>
      <c r="R623" s="153"/>
      <c r="S623" s="153"/>
      <c r="T623" s="153"/>
      <c r="U623" s="153"/>
      <c r="V623" s="153"/>
      <c r="W623" s="153"/>
      <c r="X623" s="153"/>
      <c r="Y623" s="153"/>
      <c r="Z623" s="153"/>
      <c r="AA623" s="153"/>
      <c r="AB623" s="153"/>
      <c r="AC623" s="153"/>
      <c r="AD623" s="153" t="str">
        <f>IFERROR(IF(COUNTIF(C623:L623,"Feed Ingredient")&gt;0,INDEX(ani_diet!V:V,MATCH(M623,ani_diet!F:F,0)),""),"")</f>
        <v/>
      </c>
      <c r="AE623" s="152" t="str">
        <f>IF(IFERROR(IF(MATCH("Feed Ingredient", AOM[[#This Row],[L1]:[L10]],0)&gt;0, TRUE, FALSE), FALSE)=TRUE,IFERROR(VLOOKUP(M623, ani_diet!E:E, 1, FALSE), "No Match"),FALSE)</f>
        <v>Suckled Milk</v>
      </c>
    </row>
    <row r="624" spans="1:31" ht="14.5" x14ac:dyDescent="0.35">
      <c r="B624" t="s">
        <v>20675</v>
      </c>
      <c r="C624" t="s">
        <v>19358</v>
      </c>
      <c r="D624" t="s">
        <v>19360</v>
      </c>
      <c r="E624" t="s">
        <v>19600</v>
      </c>
      <c r="F624" t="s">
        <v>20459</v>
      </c>
      <c r="G624" t="s">
        <v>20460</v>
      </c>
      <c r="H624" t="s">
        <v>7341</v>
      </c>
      <c r="I624" t="s">
        <v>8774</v>
      </c>
      <c r="J624" t="s">
        <v>20672</v>
      </c>
      <c r="M624" t="str" cm="1">
        <f t="array" ref="M624">LOOKUP(2,1/(C624:L624&lt;&gt;""),C624:L624)</f>
        <v>Whole Milk</v>
      </c>
      <c r="AD624" t="str">
        <f>IFERROR(IF(COUNTIF(C624:L624,"Feed Ingredient")&gt;0,INDEX(ani_diet!V:V,MATCH(M624,ani_diet!F:F,0)),""),"")</f>
        <v/>
      </c>
      <c r="AE624" s="130" t="str">
        <f>IF(IFERROR(IF(MATCH("Feed Ingredient", AOM[[#This Row],[L1]:[L10]],0)&gt;0, TRUE, FALSE), FALSE)=TRUE,IFERROR(VLOOKUP(M624, ani_diet!E:E, 1, FALSE), "No Match"),FALSE)</f>
        <v>Whole Milk</v>
      </c>
    </row>
    <row r="625" spans="1:31" ht="14.5" x14ac:dyDescent="0.35">
      <c r="A625" s="153"/>
      <c r="B625" s="153" t="s">
        <v>20676</v>
      </c>
      <c r="C625" s="153" t="s">
        <v>19358</v>
      </c>
      <c r="D625" s="153" t="s">
        <v>19360</v>
      </c>
      <c r="E625" s="153" t="s">
        <v>19600</v>
      </c>
      <c r="F625" s="153" t="s">
        <v>20459</v>
      </c>
      <c r="G625" s="153" t="s">
        <v>20460</v>
      </c>
      <c r="H625" s="153" t="s">
        <v>7341</v>
      </c>
      <c r="I625" s="153" t="s">
        <v>8774</v>
      </c>
      <c r="J625" s="153" t="s">
        <v>20677</v>
      </c>
      <c r="K625" s="153"/>
      <c r="L625" s="153"/>
      <c r="M625" s="153" t="str" cm="1">
        <f t="array" ref="M625">LOOKUP(2,1/(C625:L625&lt;&gt;""),C625:L625)</f>
        <v>Skimmed Milk Powder</v>
      </c>
      <c r="N625" s="153"/>
      <c r="O625" s="153"/>
      <c r="P625" s="153"/>
      <c r="Q625" s="153"/>
      <c r="R625" s="153"/>
      <c r="S625" s="153"/>
      <c r="T625" s="153"/>
      <c r="U625" s="153"/>
      <c r="V625" s="153"/>
      <c r="W625" s="153"/>
      <c r="X625" s="153"/>
      <c r="Y625" s="153"/>
      <c r="Z625" s="153"/>
      <c r="AA625" s="153"/>
      <c r="AB625" s="153"/>
      <c r="AC625" s="153"/>
      <c r="AD625" s="153" t="str">
        <f>IFERROR(IF(COUNTIF(C625:L625,"Feed Ingredient")&gt;0,INDEX(ani_diet!V:V,MATCH(M625,ani_diet!F:F,0)),""),"")</f>
        <v/>
      </c>
      <c r="AE625" s="152" t="str">
        <f>IF(IFERROR(IF(MATCH("Feed Ingredient", AOM[[#This Row],[L1]:[L10]],0)&gt;0, TRUE, FALSE), FALSE)=TRUE,IFERROR(VLOOKUP(M625, ani_diet!E:E, 1, FALSE), "No Match"),FALSE)</f>
        <v>Skimmed Milk Powder</v>
      </c>
    </row>
    <row r="626" spans="1:31" ht="14.5" x14ac:dyDescent="0.35">
      <c r="A626" s="153"/>
      <c r="B626" s="153" t="s">
        <v>20678</v>
      </c>
      <c r="C626" s="153" t="s">
        <v>19358</v>
      </c>
      <c r="D626" s="153" t="s">
        <v>19360</v>
      </c>
      <c r="E626" s="153" t="s">
        <v>19600</v>
      </c>
      <c r="F626" s="153" t="s">
        <v>20459</v>
      </c>
      <c r="G626" s="153" t="s">
        <v>20460</v>
      </c>
      <c r="H626" s="153" t="s">
        <v>7341</v>
      </c>
      <c r="I626" s="153" t="s">
        <v>19077</v>
      </c>
      <c r="J626" s="153" t="s">
        <v>20679</v>
      </c>
      <c r="K626" s="153"/>
      <c r="L626" s="153"/>
      <c r="M626" s="153" t="str" cm="1">
        <f t="array" ref="M626">LOOKUP(2,1/(C626:L626&lt;&gt;""),C626:L626)</f>
        <v>Giant Snail</v>
      </c>
      <c r="N626" s="153" t="s">
        <v>20680</v>
      </c>
      <c r="O626" s="153"/>
      <c r="P626" s="153"/>
      <c r="Q626" s="153"/>
      <c r="R626" s="153"/>
      <c r="S626" s="153"/>
      <c r="T626" s="153"/>
      <c r="U626" s="153" t="s">
        <v>20681</v>
      </c>
      <c r="V626" s="153"/>
      <c r="W626" s="153"/>
      <c r="X626" s="153"/>
      <c r="Y626" s="153"/>
      <c r="Z626" s="153"/>
      <c r="AA626" s="153"/>
      <c r="AB626" s="153"/>
      <c r="AC626" s="153"/>
      <c r="AD626" s="153" t="str">
        <f>IFERROR(IF(COUNTIF(C626:L626,"Feed Ingredient")&gt;0,INDEX(ani_diet!V:V,MATCH(M626,ani_diet!F:F,0)),""),"")</f>
        <v/>
      </c>
      <c r="AE626" s="152" t="str">
        <f>IF(IFERROR(IF(MATCH("Feed Ingredient", AOM[[#This Row],[L1]:[L10]],0)&gt;0, TRUE, FALSE), FALSE)=TRUE,IFERROR(VLOOKUP(M626, ani_diet!E:E, 1, FALSE), "No Match"),FALSE)</f>
        <v>Giant Snail</v>
      </c>
    </row>
    <row r="627" spans="1:31" ht="14.5" x14ac:dyDescent="0.35">
      <c r="A627" s="153"/>
      <c r="B627" s="153" t="s">
        <v>20682</v>
      </c>
      <c r="C627" s="153" t="s">
        <v>19358</v>
      </c>
      <c r="D627" s="153" t="s">
        <v>19360</v>
      </c>
      <c r="E627" s="153" t="s">
        <v>19600</v>
      </c>
      <c r="F627" s="153" t="s">
        <v>20459</v>
      </c>
      <c r="G627" s="153" t="s">
        <v>20460</v>
      </c>
      <c r="H627" s="153" t="s">
        <v>7341</v>
      </c>
      <c r="I627" s="153" t="s">
        <v>19077</v>
      </c>
      <c r="J627" s="153" t="s">
        <v>20679</v>
      </c>
      <c r="K627" s="153" t="s">
        <v>20683</v>
      </c>
      <c r="L627" s="153"/>
      <c r="M627" s="153" t="str" cm="1">
        <f t="array" ref="M627">LOOKUP(2,1/(C627:L627&lt;&gt;""),C627:L627)</f>
        <v>Giant Snail Boiled Dried Ground</v>
      </c>
      <c r="N627" s="153" t="s">
        <v>20684</v>
      </c>
      <c r="O627" s="153"/>
      <c r="P627" s="153"/>
      <c r="Q627" s="153"/>
      <c r="R627" s="153"/>
      <c r="S627" s="153"/>
      <c r="T627" s="153"/>
      <c r="U627" s="153" t="s">
        <v>20681</v>
      </c>
      <c r="V627" s="153"/>
      <c r="W627" s="153"/>
      <c r="X627" s="153"/>
      <c r="Y627" s="153"/>
      <c r="Z627" s="153"/>
      <c r="AA627" s="153"/>
      <c r="AB627" s="153"/>
      <c r="AC627" s="153"/>
      <c r="AD627" s="153" t="str">
        <f>IFERROR(IF(COUNTIF(C627:L627,"Feed Ingredient")&gt;0,INDEX(ani_diet!V:V,MATCH(M627,ani_diet!F:F,0)),""),"")</f>
        <v>Theba pisana</v>
      </c>
      <c r="AE627" s="152" t="str">
        <f>IF(IFERROR(IF(MATCH("Feed Ingredient", AOM[[#This Row],[L1]:[L10]],0)&gt;0, TRUE, FALSE), FALSE)=TRUE,IFERROR(VLOOKUP(M627, ani_diet!E:E, 1, FALSE), "No Match"),FALSE)</f>
        <v>No Match</v>
      </c>
    </row>
    <row r="628" spans="1:31" ht="14.5" x14ac:dyDescent="0.35">
      <c r="A628" s="153"/>
      <c r="B628" s="153" t="s">
        <v>20685</v>
      </c>
      <c r="C628" s="153" t="s">
        <v>19358</v>
      </c>
      <c r="D628" s="153" t="s">
        <v>19360</v>
      </c>
      <c r="E628" s="153" t="s">
        <v>19600</v>
      </c>
      <c r="F628" s="153" t="s">
        <v>20459</v>
      </c>
      <c r="G628" s="153" t="s">
        <v>20460</v>
      </c>
      <c r="H628" s="153" t="s">
        <v>7341</v>
      </c>
      <c r="I628" s="153" t="s">
        <v>19077</v>
      </c>
      <c r="J628" s="153" t="s">
        <v>20679</v>
      </c>
      <c r="K628" s="153" t="s">
        <v>20686</v>
      </c>
      <c r="L628" s="153"/>
      <c r="M628" s="153" t="str" cm="1">
        <f t="array" ref="M628">LOOKUP(2,1/(C628:L628&lt;&gt;""),C628:L628)</f>
        <v>Giant Snail Ground</v>
      </c>
      <c r="N628" s="153" t="s">
        <v>20687</v>
      </c>
      <c r="O628" s="153"/>
      <c r="P628" s="153"/>
      <c r="Q628" s="153"/>
      <c r="R628" s="153"/>
      <c r="S628" s="153"/>
      <c r="T628" s="153"/>
      <c r="U628" s="153" t="s">
        <v>20681</v>
      </c>
      <c r="V628" s="153"/>
      <c r="W628" s="153"/>
      <c r="X628" s="153"/>
      <c r="Y628" s="153"/>
      <c r="Z628" s="153"/>
      <c r="AA628" s="153"/>
      <c r="AB628" s="153"/>
      <c r="AC628" s="153"/>
      <c r="AD628" s="153" t="str">
        <f>IFERROR(IF(COUNTIF(C628:L628,"Feed Ingredient")&gt;0,INDEX(ani_diet!V:V,MATCH(M628,ani_diet!F:F,0)),""),"")</f>
        <v>Theba pisana</v>
      </c>
      <c r="AE628" s="152" t="str">
        <f>IF(IFERROR(IF(MATCH("Feed Ingredient", AOM[[#This Row],[L1]:[L10]],0)&gt;0, TRUE, FALSE), FALSE)=TRUE,IFERROR(VLOOKUP(M628, ani_diet!E:E, 1, FALSE), "No Match"),FALSE)</f>
        <v>No Match</v>
      </c>
    </row>
    <row r="629" spans="1:31" ht="14.5" x14ac:dyDescent="0.35">
      <c r="A629" s="153"/>
      <c r="B629" s="153" t="s">
        <v>20688</v>
      </c>
      <c r="C629" s="153" t="s">
        <v>19358</v>
      </c>
      <c r="D629" s="153" t="s">
        <v>19360</v>
      </c>
      <c r="E629" s="153" t="s">
        <v>19600</v>
      </c>
      <c r="F629" s="153" t="s">
        <v>20459</v>
      </c>
      <c r="G629" s="153" t="s">
        <v>20460</v>
      </c>
      <c r="H629" s="153" t="s">
        <v>7341</v>
      </c>
      <c r="I629" s="153" t="s">
        <v>19077</v>
      </c>
      <c r="J629" s="153"/>
      <c r="K629" s="153"/>
      <c r="L629" s="153"/>
      <c r="M629" s="153" t="str" cm="1">
        <f t="array" ref="M629">LOOKUP(2,1/(C629:L629&lt;&gt;""),C629:L629)</f>
        <v>Mollusk</v>
      </c>
      <c r="N629" s="153"/>
      <c r="O629" s="153"/>
      <c r="P629" s="153"/>
      <c r="Q629" s="153"/>
      <c r="R629" s="153"/>
      <c r="S629" s="153"/>
      <c r="T629" s="153"/>
      <c r="U629" s="153"/>
      <c r="V629" s="153"/>
      <c r="W629" s="153"/>
      <c r="X629" s="153"/>
      <c r="Y629" s="153"/>
      <c r="Z629" s="153"/>
      <c r="AA629" s="153"/>
      <c r="AB629" s="153"/>
      <c r="AC629" s="153"/>
      <c r="AD629" s="153" t="str">
        <f>IFERROR(IF(COUNTIF(C629:L629,"Feed Ingredient")&gt;0,INDEX(ani_diet!V:V,MATCH(M629,ani_diet!F:F,0)),""),"")</f>
        <v/>
      </c>
      <c r="AE629" s="152" t="str">
        <f>IF(IFERROR(IF(MATCH("Feed Ingredient", AOM[[#This Row],[L1]:[L10]],0)&gt;0, TRUE, FALSE), FALSE)=TRUE,IFERROR(VLOOKUP(M629, ani_diet!E:E, 1, FALSE), "No Match"),FALSE)</f>
        <v>No Match</v>
      </c>
    </row>
    <row r="630" spans="1:31" ht="14.5" x14ac:dyDescent="0.35">
      <c r="A630" s="153"/>
      <c r="B630" s="153" t="s">
        <v>20689</v>
      </c>
      <c r="C630" s="153" t="s">
        <v>19358</v>
      </c>
      <c r="D630" s="153" t="s">
        <v>19360</v>
      </c>
      <c r="E630" s="153" t="s">
        <v>19600</v>
      </c>
      <c r="F630" s="153" t="s">
        <v>20459</v>
      </c>
      <c r="G630" s="153" t="s">
        <v>20460</v>
      </c>
      <c r="H630" s="153" t="s">
        <v>7341</v>
      </c>
      <c r="I630" s="153" t="s">
        <v>10565</v>
      </c>
      <c r="J630" s="153" t="s">
        <v>20690</v>
      </c>
      <c r="K630" s="153" t="s">
        <v>20691</v>
      </c>
      <c r="L630" s="153"/>
      <c r="M630" s="153" t="str" cm="1">
        <f t="array" ref="M630">LOOKUP(2,1/(C630:L630&lt;&gt;""),C630:L630)</f>
        <v>Chicken Ground</v>
      </c>
      <c r="N630" s="153" t="s">
        <v>20692</v>
      </c>
      <c r="O630" s="153"/>
      <c r="P630" s="153"/>
      <c r="Q630" s="153"/>
      <c r="R630" s="153"/>
      <c r="S630" s="153"/>
      <c r="T630" s="153"/>
      <c r="U630" s="153"/>
      <c r="V630" s="153"/>
      <c r="W630" s="153"/>
      <c r="X630" s="153"/>
      <c r="Y630" s="153"/>
      <c r="Z630" s="153"/>
      <c r="AA630" s="153"/>
      <c r="AB630" s="153"/>
      <c r="AC630" s="153"/>
      <c r="AD630" s="153" t="str">
        <f>IFERROR(IF(COUNTIF(C630:L630,"Feed Ingredient")&gt;0,INDEX(ani_diet!V:V,MATCH(M630,ani_diet!F:F,0)),""),"")</f>
        <v/>
      </c>
      <c r="AE630" s="152" t="str">
        <f>IF(IFERROR(IF(MATCH("Feed Ingredient", AOM[[#This Row],[L1]:[L10]],0)&gt;0, TRUE, FALSE), FALSE)=TRUE,IFERROR(VLOOKUP(M630, ani_diet!E:E, 1, FALSE), "No Match"),FALSE)</f>
        <v>No Match</v>
      </c>
    </row>
    <row r="631" spans="1:31" ht="14.5" x14ac:dyDescent="0.35">
      <c r="A631" s="153"/>
      <c r="B631" s="153" t="s">
        <v>20693</v>
      </c>
      <c r="C631" s="153" t="s">
        <v>19358</v>
      </c>
      <c r="D631" s="153" t="s">
        <v>19360</v>
      </c>
      <c r="E631" s="153" t="s">
        <v>19600</v>
      </c>
      <c r="F631" s="153" t="s">
        <v>20459</v>
      </c>
      <c r="G631" s="153" t="s">
        <v>20460</v>
      </c>
      <c r="H631" s="153" t="s">
        <v>7341</v>
      </c>
      <c r="I631" s="153" t="s">
        <v>10565</v>
      </c>
      <c r="J631" s="153" t="s">
        <v>10568</v>
      </c>
      <c r="K631" s="153" t="s">
        <v>20694</v>
      </c>
      <c r="L631" s="153" t="s">
        <v>20695</v>
      </c>
      <c r="M631" s="153" t="str" cm="1">
        <f t="array" ref="M631">LOOKUP(2,1/(C631:L631&lt;&gt;""),C631:L631)</f>
        <v>Chicken Offal Dried Ground</v>
      </c>
      <c r="N631" s="153" t="s">
        <v>20696</v>
      </c>
      <c r="O631" s="153"/>
      <c r="P631" s="153"/>
      <c r="Q631" s="153"/>
      <c r="R631" s="153"/>
      <c r="S631" s="153"/>
      <c r="T631" s="153"/>
      <c r="U631" s="153"/>
      <c r="V631" s="153"/>
      <c r="W631" s="153"/>
      <c r="X631" s="153"/>
      <c r="Y631" s="153"/>
      <c r="Z631" s="153"/>
      <c r="AA631" s="153"/>
      <c r="AB631" s="153"/>
      <c r="AC631" s="153"/>
      <c r="AD631" s="153" t="str">
        <f>IFERROR(IF(COUNTIF(C631:L631,"Feed Ingredient")&gt;0,INDEX(ani_diet!V:V,MATCH(M631,ani_diet!F:F,0)),""),"")</f>
        <v/>
      </c>
      <c r="AE631" s="152" t="str">
        <f>IF(IFERROR(IF(MATCH("Feed Ingredient", AOM[[#This Row],[L1]:[L10]],0)&gt;0, TRUE, FALSE), FALSE)=TRUE,IFERROR(VLOOKUP(M631, ani_diet!E:E, 1, FALSE), "No Match"),FALSE)</f>
        <v>No Match</v>
      </c>
    </row>
    <row r="632" spans="1:31" ht="14.5" x14ac:dyDescent="0.35">
      <c r="A632" s="153" t="s">
        <v>2164</v>
      </c>
      <c r="B632" s="153" t="s">
        <v>20496</v>
      </c>
      <c r="C632" s="153" t="s">
        <v>19358</v>
      </c>
      <c r="D632" s="153" t="s">
        <v>19360</v>
      </c>
      <c r="E632" s="153" t="s">
        <v>19600</v>
      </c>
      <c r="F632" s="153" t="s">
        <v>20459</v>
      </c>
      <c r="G632" s="153" t="s">
        <v>20460</v>
      </c>
      <c r="H632" s="153" t="s">
        <v>20698</v>
      </c>
      <c r="I632" s="152" t="s">
        <v>20497</v>
      </c>
      <c r="J632" s="152" t="s">
        <v>2164</v>
      </c>
      <c r="K632" s="153" t="s">
        <v>2164</v>
      </c>
      <c r="L632" s="153"/>
      <c r="M632" s="153" t="str" cm="1">
        <f t="array" ref="M632">LOOKUP(2,1/(C632:L632&lt;&gt;""),C632:L632)</f>
        <v>Bone</v>
      </c>
      <c r="N632" s="153"/>
      <c r="O632" s="153" t="s">
        <v>2164</v>
      </c>
      <c r="P632" s="153" t="s">
        <v>2164</v>
      </c>
      <c r="Q632" s="153" t="s">
        <v>2164</v>
      </c>
      <c r="R632" s="153" t="s">
        <v>2164</v>
      </c>
      <c r="S632" s="153" t="s">
        <v>2164</v>
      </c>
      <c r="T632" s="153" t="s">
        <v>2164</v>
      </c>
      <c r="U632" s="153"/>
      <c r="V632" s="153"/>
      <c r="W632" s="153" t="s">
        <v>2164</v>
      </c>
      <c r="X632" s="153" t="s">
        <v>2164</v>
      </c>
      <c r="Y632" s="153" t="s">
        <v>2164</v>
      </c>
      <c r="Z632" s="153" t="s">
        <v>2164</v>
      </c>
      <c r="AA632" s="153" t="s">
        <v>2164</v>
      </c>
      <c r="AB632" s="153" t="s">
        <v>2164</v>
      </c>
      <c r="AC632" s="153" t="s">
        <v>2164</v>
      </c>
      <c r="AD632" s="153" t="str">
        <f>IFERROR(IF(COUNTIF(C632:L632,"Feed Ingredient")&gt;0,INDEX(ani_diet!V:V,MATCH(M632,ani_diet!F:F,0)),""),"")</f>
        <v/>
      </c>
      <c r="AE632" s="152" t="str">
        <f>IF(IFERROR(IF(MATCH("Feed Ingredient", AOM[[#This Row],[L1]:[L10]],0)&gt;0, TRUE, FALSE), FALSE)=TRUE,IFERROR(VLOOKUP(M632, ani_diet!E:E, 1, FALSE), "No Match"),FALSE)</f>
        <v>Bone</v>
      </c>
    </row>
    <row r="633" spans="1:31" ht="14.5" x14ac:dyDescent="0.35">
      <c r="A633" s="153" t="s">
        <v>2164</v>
      </c>
      <c r="B633" s="153" t="s">
        <v>20697</v>
      </c>
      <c r="C633" s="153" t="s">
        <v>19358</v>
      </c>
      <c r="D633" s="153" t="s">
        <v>19360</v>
      </c>
      <c r="E633" s="153" t="s">
        <v>19600</v>
      </c>
      <c r="F633" s="153" t="s">
        <v>20459</v>
      </c>
      <c r="G633" s="153" t="s">
        <v>20460</v>
      </c>
      <c r="H633" s="153" t="s">
        <v>20698</v>
      </c>
      <c r="I633" s="153" t="s">
        <v>20497</v>
      </c>
      <c r="J633" s="153" t="s">
        <v>20699</v>
      </c>
      <c r="K633" s="153" t="s">
        <v>2164</v>
      </c>
      <c r="L633" s="153"/>
      <c r="M633" s="153" t="str" cm="1">
        <f t="array" ref="M633">LOOKUP(2,1/(C633:L633&lt;&gt;""),C633:L633)</f>
        <v>Bone Ash</v>
      </c>
      <c r="N633" s="153"/>
      <c r="O633" s="153" t="s">
        <v>2164</v>
      </c>
      <c r="P633" s="153" t="s">
        <v>2164</v>
      </c>
      <c r="Q633" s="153" t="s">
        <v>2164</v>
      </c>
      <c r="R633" s="153" t="s">
        <v>2164</v>
      </c>
      <c r="S633" s="153" t="s">
        <v>20700</v>
      </c>
      <c r="T633" s="153" t="s">
        <v>2164</v>
      </c>
      <c r="U633" s="153"/>
      <c r="V633" s="153" t="s">
        <v>2164</v>
      </c>
      <c r="W633" s="153" t="s">
        <v>2164</v>
      </c>
      <c r="X633" s="153" t="s">
        <v>2164</v>
      </c>
      <c r="Y633" s="153" t="s">
        <v>2164</v>
      </c>
      <c r="Z633" s="153" t="s">
        <v>2164</v>
      </c>
      <c r="AA633" s="153" t="s">
        <v>2164</v>
      </c>
      <c r="AB633" s="153" t="s">
        <v>20701</v>
      </c>
      <c r="AC633" s="153" t="s">
        <v>20699</v>
      </c>
      <c r="AD633" s="153" t="str">
        <f>IFERROR(IF(COUNTIF(C633:L633,"Feed Ingredient")&gt;0,INDEX(ani_diet!V:V,MATCH(M633,ani_diet!F:F,0)),""),"")</f>
        <v/>
      </c>
      <c r="AE633" s="152" t="str">
        <f>IF(IFERROR(IF(MATCH("Feed Ingredient", AOM[[#This Row],[L1]:[L10]],0)&gt;0, TRUE, FALSE), FALSE)=TRUE,IFERROR(VLOOKUP(M633, ani_diet!E:E, 1, FALSE), "No Match"),FALSE)</f>
        <v>Bone Ash</v>
      </c>
    </row>
    <row r="634" spans="1:31" ht="14.5" x14ac:dyDescent="0.35">
      <c r="A634" s="153" t="s">
        <v>2164</v>
      </c>
      <c r="B634" s="153" t="s">
        <v>20702</v>
      </c>
      <c r="C634" s="153" t="s">
        <v>19358</v>
      </c>
      <c r="D634" s="153" t="s">
        <v>19360</v>
      </c>
      <c r="E634" s="153" t="s">
        <v>19600</v>
      </c>
      <c r="F634" s="153" t="s">
        <v>20459</v>
      </c>
      <c r="G634" s="153" t="s">
        <v>20460</v>
      </c>
      <c r="H634" s="153" t="s">
        <v>20698</v>
      </c>
      <c r="I634" s="153" t="s">
        <v>20497</v>
      </c>
      <c r="J634" s="153" t="s">
        <v>20703</v>
      </c>
      <c r="K634" s="153" t="s">
        <v>2164</v>
      </c>
      <c r="L634" s="153"/>
      <c r="M634" s="153" t="str" cm="1">
        <f t="array" ref="M634">LOOKUP(2,1/(C634:L634&lt;&gt;""),C634:L634)</f>
        <v>Bone Ground</v>
      </c>
      <c r="N634" s="153" t="s">
        <v>20704</v>
      </c>
      <c r="O634" s="153" t="s">
        <v>2164</v>
      </c>
      <c r="P634" s="153" t="s">
        <v>2164</v>
      </c>
      <c r="Q634" s="153" t="s">
        <v>2164</v>
      </c>
      <c r="R634" s="153" t="s">
        <v>2164</v>
      </c>
      <c r="S634" s="153" t="s">
        <v>20700</v>
      </c>
      <c r="T634" s="153" t="s">
        <v>2164</v>
      </c>
      <c r="U634" s="153"/>
      <c r="V634" s="153" t="s">
        <v>2164</v>
      </c>
      <c r="W634" s="153" t="s">
        <v>2164</v>
      </c>
      <c r="X634" s="153" t="s">
        <v>2164</v>
      </c>
      <c r="Y634" s="153" t="s">
        <v>2164</v>
      </c>
      <c r="Z634" s="153" t="s">
        <v>2164</v>
      </c>
      <c r="AA634" s="153" t="s">
        <v>2164</v>
      </c>
      <c r="AB634" s="153" t="s">
        <v>20701</v>
      </c>
      <c r="AC634" s="153" t="s">
        <v>20705</v>
      </c>
      <c r="AD634" s="153" t="str">
        <f>IFERROR(IF(COUNTIF(C634:L634,"Feed Ingredient")&gt;0,INDEX(ani_diet!V:V,MATCH(M634,ani_diet!F:F,0)),""),"")</f>
        <v/>
      </c>
      <c r="AE634" s="152" t="str">
        <f>IF(IFERROR(IF(MATCH("Feed Ingredient", AOM[[#This Row],[L1]:[L10]],0)&gt;0, TRUE, FALSE), FALSE)=TRUE,IFERROR(VLOOKUP(M634, ani_diet!E:E, 1, FALSE), "No Match"),FALSE)</f>
        <v>No Match</v>
      </c>
    </row>
    <row r="635" spans="1:31" ht="14.5" x14ac:dyDescent="0.35">
      <c r="A635" s="153"/>
      <c r="B635" s="153" t="s">
        <v>20706</v>
      </c>
      <c r="C635" s="153" t="s">
        <v>19358</v>
      </c>
      <c r="D635" s="153" t="s">
        <v>19360</v>
      </c>
      <c r="E635" s="153" t="s">
        <v>19600</v>
      </c>
      <c r="F635" s="153" t="s">
        <v>20459</v>
      </c>
      <c r="G635" s="153" t="s">
        <v>20460</v>
      </c>
      <c r="H635" s="153" t="s">
        <v>20698</v>
      </c>
      <c r="I635" s="153" t="s">
        <v>20707</v>
      </c>
      <c r="J635" s="153" t="s">
        <v>20708</v>
      </c>
      <c r="K635" s="153"/>
      <c r="L635" s="153"/>
      <c r="M635" s="153" t="str" cm="1">
        <f t="array" ref="M635">LOOKUP(2,1/(C635:L635&lt;&gt;""),C635:L635)</f>
        <v>Rumen Contents</v>
      </c>
      <c r="N635" s="153"/>
      <c r="O635" s="153"/>
      <c r="P635" s="153"/>
      <c r="Q635" s="153"/>
      <c r="R635" s="153"/>
      <c r="S635" s="153"/>
      <c r="T635" s="153"/>
      <c r="U635" s="153"/>
      <c r="V635" s="153"/>
      <c r="W635" s="153"/>
      <c r="X635" s="153"/>
      <c r="Y635" s="153"/>
      <c r="Z635" s="153"/>
      <c r="AA635" s="153"/>
      <c r="AB635" s="153"/>
      <c r="AC635" s="153"/>
      <c r="AD635" s="153" t="str">
        <f>IFERROR(IF(COUNTIF(C635:L635,"Feed Ingredient")&gt;0,INDEX(ani_diet!V:V,MATCH(M635,ani_diet!F:F,0)),""),"")</f>
        <v/>
      </c>
      <c r="AE635" s="152" t="str">
        <f>IF(IFERROR(IF(MATCH("Feed Ingredient", AOM[[#This Row],[L1]:[L10]],0)&gt;0, TRUE, FALSE), FALSE)=TRUE,IFERROR(VLOOKUP(M635, ani_diet!E:E, 1, FALSE), "No Match"),FALSE)</f>
        <v>Rumen Contents</v>
      </c>
    </row>
    <row r="636" spans="1:31" ht="14.5" x14ac:dyDescent="0.35">
      <c r="A636" s="153"/>
      <c r="B636" s="153" t="s">
        <v>20709</v>
      </c>
      <c r="C636" s="153" t="s">
        <v>19358</v>
      </c>
      <c r="D636" s="153" t="s">
        <v>19360</v>
      </c>
      <c r="E636" s="153" t="s">
        <v>19600</v>
      </c>
      <c r="F636" s="153" t="s">
        <v>20459</v>
      </c>
      <c r="G636" s="153" t="s">
        <v>20460</v>
      </c>
      <c r="H636" s="153" t="s">
        <v>20698</v>
      </c>
      <c r="I636" s="153" t="s">
        <v>20707</v>
      </c>
      <c r="J636" s="153" t="s">
        <v>20708</v>
      </c>
      <c r="K636" s="153" t="s">
        <v>20710</v>
      </c>
      <c r="L636" s="153"/>
      <c r="M636" s="153" t="str" cm="1">
        <f t="array" ref="M636">LOOKUP(2,1/(C636:L636&lt;&gt;""),C636:L636)</f>
        <v>Rumen Contents Dried Ground</v>
      </c>
      <c r="N636" s="153" t="s">
        <v>20711</v>
      </c>
      <c r="O636" s="153"/>
      <c r="P636" s="153"/>
      <c r="Q636" s="153"/>
      <c r="R636" s="153"/>
      <c r="S636" s="153"/>
      <c r="T636" s="153"/>
      <c r="U636" s="153"/>
      <c r="V636" s="153"/>
      <c r="W636" s="153"/>
      <c r="X636" s="153"/>
      <c r="Y636" s="153"/>
      <c r="Z636" s="153"/>
      <c r="AA636" s="153"/>
      <c r="AB636" s="153"/>
      <c r="AC636" s="153"/>
      <c r="AD636" s="153" t="str">
        <f>IFERROR(IF(COUNTIF(C636:L636,"Feed Ingredient")&gt;0,INDEX(ani_diet!V:V,MATCH(M636,ani_diet!F:F,0)),""),"")</f>
        <v/>
      </c>
      <c r="AE636" s="152" t="str">
        <f>IF(IFERROR(IF(MATCH("Feed Ingredient", AOM[[#This Row],[L1]:[L10]],0)&gt;0, TRUE, FALSE), FALSE)=TRUE,IFERROR(VLOOKUP(M636, ani_diet!E:E, 1, FALSE), "No Match"),FALSE)</f>
        <v>No Match</v>
      </c>
    </row>
    <row r="637" spans="1:31" ht="14.5" x14ac:dyDescent="0.35">
      <c r="A637" s="153"/>
      <c r="B637" s="153" t="s">
        <v>20712</v>
      </c>
      <c r="C637" s="153" t="s">
        <v>19358</v>
      </c>
      <c r="D637" s="153" t="s">
        <v>19360</v>
      </c>
      <c r="E637" s="153" t="s">
        <v>19600</v>
      </c>
      <c r="F637" s="153" t="s">
        <v>20459</v>
      </c>
      <c r="G637" s="153" t="s">
        <v>20460</v>
      </c>
      <c r="H637" s="153" t="s">
        <v>20698</v>
      </c>
      <c r="I637" s="153" t="s">
        <v>9318</v>
      </c>
      <c r="J637" s="153"/>
      <c r="K637" s="153"/>
      <c r="L637" s="153"/>
      <c r="M637" s="153" t="str" cm="1">
        <f t="array" ref="M637">LOOKUP(2,1/(C637:L637&lt;&gt;""),C637:L637)</f>
        <v>Egg</v>
      </c>
      <c r="N637" s="153" t="s">
        <v>20713</v>
      </c>
      <c r="O637" s="153"/>
      <c r="P637" s="153"/>
      <c r="Q637" s="153"/>
      <c r="R637" s="153"/>
      <c r="S637" s="153"/>
      <c r="T637" s="153"/>
      <c r="U637" s="153"/>
      <c r="V637" s="153"/>
      <c r="W637" s="153"/>
      <c r="X637" s="153"/>
      <c r="Y637" s="153"/>
      <c r="Z637" s="153"/>
      <c r="AA637" s="153"/>
      <c r="AB637" s="153"/>
      <c r="AC637" s="153"/>
      <c r="AD637" s="153" t="str">
        <f>IFERROR(IF(COUNTIF(C637:L637,"Feed Ingredient")&gt;0,INDEX(ani_diet!V:V,MATCH(M637,ani_diet!F:F,0)),""),"")</f>
        <v/>
      </c>
      <c r="AE637" s="152" t="str">
        <f>IF(IFERROR(IF(MATCH("Feed Ingredient", AOM[[#This Row],[L1]:[L10]],0)&gt;0, TRUE, FALSE), FALSE)=TRUE,IFERROR(VLOOKUP(M637, ani_diet!E:E, 1, FALSE), "No Match"),FALSE)</f>
        <v>Egg</v>
      </c>
    </row>
    <row r="638" spans="1:31" ht="14.5" x14ac:dyDescent="0.35">
      <c r="A638" s="153"/>
      <c r="B638" s="153" t="s">
        <v>20714</v>
      </c>
      <c r="C638" s="153" t="s">
        <v>19358</v>
      </c>
      <c r="D638" s="153" t="s">
        <v>19360</v>
      </c>
      <c r="E638" s="153" t="s">
        <v>19600</v>
      </c>
      <c r="F638" s="153" t="s">
        <v>20459</v>
      </c>
      <c r="G638" s="153" t="s">
        <v>20460</v>
      </c>
      <c r="H638" s="153" t="s">
        <v>20698</v>
      </c>
      <c r="I638" s="153" t="s">
        <v>9318</v>
      </c>
      <c r="J638" s="153" t="s">
        <v>20715</v>
      </c>
      <c r="K638" s="153"/>
      <c r="L638" s="153"/>
      <c r="M638" s="153" t="str" cm="1">
        <f t="array" ref="M638">LOOKUP(2,1/(C638:L638&lt;&gt;""),C638:L638)</f>
        <v>Egg Boiled Dried Ground</v>
      </c>
      <c r="N638" s="153" t="s">
        <v>20716</v>
      </c>
      <c r="O638" s="153"/>
      <c r="P638" s="153"/>
      <c r="Q638" s="153"/>
      <c r="R638" s="153"/>
      <c r="S638" s="153"/>
      <c r="T638" s="153"/>
      <c r="U638" s="153"/>
      <c r="V638" s="153"/>
      <c r="W638" s="153"/>
      <c r="X638" s="153"/>
      <c r="Y638" s="153"/>
      <c r="Z638" s="153"/>
      <c r="AA638" s="153"/>
      <c r="AB638" s="153"/>
      <c r="AC638" s="153"/>
      <c r="AD638" s="153" t="str">
        <f>IFERROR(IF(COUNTIF(C638:L638,"Feed Ingredient")&gt;0,INDEX(ani_diet!V:V,MATCH(M638,ani_diet!F:F,0)),""),"")</f>
        <v/>
      </c>
      <c r="AE638" s="152" t="str">
        <f>IF(IFERROR(IF(MATCH("Feed Ingredient", AOM[[#This Row],[L1]:[L10]],0)&gt;0, TRUE, FALSE), FALSE)=TRUE,IFERROR(VLOOKUP(M638, ani_diet!E:E, 1, FALSE), "No Match"),FALSE)</f>
        <v>No Match</v>
      </c>
    </row>
    <row r="639" spans="1:31" ht="14.5" x14ac:dyDescent="0.35">
      <c r="A639" s="153"/>
      <c r="B639" s="153" t="s">
        <v>20717</v>
      </c>
      <c r="C639" s="153" t="s">
        <v>19358</v>
      </c>
      <c r="D639" s="153" t="s">
        <v>19360</v>
      </c>
      <c r="E639" s="153" t="s">
        <v>19600</v>
      </c>
      <c r="F639" s="153" t="s">
        <v>20459</v>
      </c>
      <c r="G639" s="153" t="s">
        <v>20460</v>
      </c>
      <c r="H639" s="153" t="s">
        <v>20698</v>
      </c>
      <c r="I639" s="153" t="s">
        <v>20718</v>
      </c>
      <c r="J639" s="153" t="s">
        <v>20719</v>
      </c>
      <c r="K639" s="153"/>
      <c r="L639" s="153"/>
      <c r="M639" s="153" t="str" cm="1">
        <f t="array" ref="M639">LOOKUP(2,1/(C639:L639&lt;&gt;""),C639:L639)</f>
        <v>Lard</v>
      </c>
      <c r="N639" s="153"/>
      <c r="O639" s="153"/>
      <c r="P639" s="153"/>
      <c r="Q639" s="153"/>
      <c r="R639" s="153"/>
      <c r="S639" s="153"/>
      <c r="T639" s="153"/>
      <c r="U639" s="153"/>
      <c r="V639" s="153"/>
      <c r="W639" s="153"/>
      <c r="X639" s="153"/>
      <c r="Y639" s="153"/>
      <c r="Z639" s="153"/>
      <c r="AA639" s="153"/>
      <c r="AB639" s="153"/>
      <c r="AC639" s="153"/>
      <c r="AD639" s="153" t="str">
        <f>IFERROR(IF(COUNTIF(C639:L639,"Feed Ingredient")&gt;0,INDEX(ani_diet!V:V,MATCH(M639,ani_diet!F:F,0)),""),"")</f>
        <v/>
      </c>
      <c r="AE639" s="152" t="str">
        <f>IF(IFERROR(IF(MATCH("Feed Ingredient", AOM[[#This Row],[L1]:[L10]],0)&gt;0, TRUE, FALSE), FALSE)=TRUE,IFERROR(VLOOKUP(M639, ani_diet!E:E, 1, FALSE), "No Match"),FALSE)</f>
        <v>Lard</v>
      </c>
    </row>
    <row r="640" spans="1:31" ht="14.5" x14ac:dyDescent="0.35">
      <c r="A640" s="153"/>
      <c r="B640" s="153" t="s">
        <v>20720</v>
      </c>
      <c r="C640" s="153" t="s">
        <v>19358</v>
      </c>
      <c r="D640" s="153" t="s">
        <v>19360</v>
      </c>
      <c r="E640" s="153" t="s">
        <v>19600</v>
      </c>
      <c r="F640" s="153" t="s">
        <v>20459</v>
      </c>
      <c r="G640" s="153" t="s">
        <v>20460</v>
      </c>
      <c r="H640" s="153" t="s">
        <v>20698</v>
      </c>
      <c r="I640" s="153" t="s">
        <v>20721</v>
      </c>
      <c r="J640" s="153" t="s">
        <v>20722</v>
      </c>
      <c r="K640" s="153"/>
      <c r="L640" s="153"/>
      <c r="M640" s="153" t="str" cm="1">
        <f t="array" ref="M640">LOOKUP(2,1/(C640:L640&lt;&gt;""),C640:L640)</f>
        <v>Feather Boiled Dried Ground</v>
      </c>
      <c r="N640" s="153" t="s">
        <v>20723</v>
      </c>
      <c r="O640" s="153"/>
      <c r="P640" s="153"/>
      <c r="Q640" s="153"/>
      <c r="R640" s="153"/>
      <c r="S640" s="153"/>
      <c r="T640" s="153"/>
      <c r="U640" s="153"/>
      <c r="V640" s="153"/>
      <c r="W640" s="153"/>
      <c r="X640" s="153"/>
      <c r="Y640" s="153"/>
      <c r="Z640" s="153"/>
      <c r="AA640" s="153"/>
      <c r="AB640" s="153"/>
      <c r="AC640" s="153"/>
      <c r="AD640" s="153" t="str">
        <f>IFERROR(IF(COUNTIF(C640:L640,"Feed Ingredient")&gt;0,INDEX(ani_diet!V:V,MATCH(M640,ani_diet!F:F,0)),""),"")</f>
        <v/>
      </c>
      <c r="AE640" s="152" t="str">
        <f>IF(IFERROR(IF(MATCH("Feed Ingredient", AOM[[#This Row],[L1]:[L10]],0)&gt;0, TRUE, FALSE), FALSE)=TRUE,IFERROR(VLOOKUP(M640, ani_diet!E:E, 1, FALSE), "No Match"),FALSE)</f>
        <v>No Match</v>
      </c>
    </row>
    <row r="641" spans="1:31" ht="14.5" x14ac:dyDescent="0.35">
      <c r="A641" s="153"/>
      <c r="B641" s="153" t="s">
        <v>20724</v>
      </c>
      <c r="C641" s="153" t="s">
        <v>19358</v>
      </c>
      <c r="D641" s="153" t="s">
        <v>19360</v>
      </c>
      <c r="E641" s="153" t="s">
        <v>19600</v>
      </c>
      <c r="F641" s="153" t="s">
        <v>20459</v>
      </c>
      <c r="G641" s="153" t="s">
        <v>20460</v>
      </c>
      <c r="H641" s="153" t="s">
        <v>20698</v>
      </c>
      <c r="I641" s="153" t="s">
        <v>20721</v>
      </c>
      <c r="J641" s="153" t="s">
        <v>20725</v>
      </c>
      <c r="K641" s="153"/>
      <c r="L641" s="153"/>
      <c r="M641" s="153" t="str" cm="1">
        <f t="array" ref="M641">LOOKUP(2,1/(C641:L641&lt;&gt;""),C641:L641)</f>
        <v>Feather Ground</v>
      </c>
      <c r="N641" s="153" t="s">
        <v>20726</v>
      </c>
      <c r="O641" s="153"/>
      <c r="P641" s="153"/>
      <c r="Q641" s="153"/>
      <c r="R641" s="153"/>
      <c r="S641" s="153"/>
      <c r="T641" s="153"/>
      <c r="U641" s="153"/>
      <c r="V641" s="153"/>
      <c r="W641" s="153"/>
      <c r="X641" s="153"/>
      <c r="Y641" s="153"/>
      <c r="Z641" s="153"/>
      <c r="AA641" s="153"/>
      <c r="AB641" s="153"/>
      <c r="AC641" s="153"/>
      <c r="AD641" s="153" t="str">
        <f>IFERROR(IF(COUNTIF(C641:L641,"Feed Ingredient")&gt;0,INDEX(ani_diet!V:V,MATCH(M641,ani_diet!F:F,0)),""),"")</f>
        <v/>
      </c>
      <c r="AE641" s="152" t="str">
        <f>IF(IFERROR(IF(MATCH("Feed Ingredient", AOM[[#This Row],[L1]:[L10]],0)&gt;0, TRUE, FALSE), FALSE)=TRUE,IFERROR(VLOOKUP(M641, ani_diet!E:E, 1, FALSE), "No Match"),FALSE)</f>
        <v>No Match</v>
      </c>
    </row>
    <row r="642" spans="1:31" ht="14.5" x14ac:dyDescent="0.35">
      <c r="A642" s="153" t="s">
        <v>2164</v>
      </c>
      <c r="B642" s="153" t="s">
        <v>20727</v>
      </c>
      <c r="C642" s="153" t="s">
        <v>19358</v>
      </c>
      <c r="D642" s="153" t="s">
        <v>19360</v>
      </c>
      <c r="E642" s="153" t="s">
        <v>19600</v>
      </c>
      <c r="F642" s="153" t="s">
        <v>20459</v>
      </c>
      <c r="G642" s="153" t="s">
        <v>20460</v>
      </c>
      <c r="H642" s="153" t="s">
        <v>20698</v>
      </c>
      <c r="I642" s="153" t="s">
        <v>10646</v>
      </c>
      <c r="J642" s="153" t="s">
        <v>20728</v>
      </c>
      <c r="K642" s="153" t="s">
        <v>2164</v>
      </c>
      <c r="L642" s="153"/>
      <c r="M642" s="153" t="str" cm="1">
        <f t="array" ref="M642">LOOKUP(2,1/(C642:L642&lt;&gt;""),C642:L642)</f>
        <v>Fish Processing Waste</v>
      </c>
      <c r="N642" s="153" t="s">
        <v>20729</v>
      </c>
      <c r="O642" s="153" t="s">
        <v>2164</v>
      </c>
      <c r="P642" s="153" t="s">
        <v>2164</v>
      </c>
      <c r="Q642" s="153" t="s">
        <v>2164</v>
      </c>
      <c r="R642" s="153" t="s">
        <v>2164</v>
      </c>
      <c r="S642" s="153" t="s">
        <v>2164</v>
      </c>
      <c r="T642" s="153" t="s">
        <v>2164</v>
      </c>
      <c r="U642" s="153"/>
      <c r="V642" s="153" t="s">
        <v>2164</v>
      </c>
      <c r="W642" s="153" t="s">
        <v>2164</v>
      </c>
      <c r="X642" s="153" t="s">
        <v>2164</v>
      </c>
      <c r="Y642" s="153" t="s">
        <v>2164</v>
      </c>
      <c r="Z642" s="153" t="s">
        <v>2164</v>
      </c>
      <c r="AA642" s="153" t="s">
        <v>2164</v>
      </c>
      <c r="AB642" s="153" t="s">
        <v>20730</v>
      </c>
      <c r="AC642" s="153" t="s">
        <v>20728</v>
      </c>
      <c r="AD642" s="153" t="str">
        <f>IFERROR(IF(COUNTIF(C642:L642,"Feed Ingredient")&gt;0,INDEX(ani_diet!V:V,MATCH(M642,ani_diet!F:F,0)),""),"")</f>
        <v/>
      </c>
      <c r="AE642" s="152" t="str">
        <f>IF(IFERROR(IF(MATCH("Feed Ingredient", AOM[[#This Row],[L1]:[L10]],0)&gt;0, TRUE, FALSE), FALSE)=TRUE,IFERROR(VLOOKUP(M642, ani_diet!E:E, 1, FALSE), "No Match"),FALSE)</f>
        <v>Fish Processing Waste</v>
      </c>
    </row>
    <row r="643" spans="1:31" ht="14.5" x14ac:dyDescent="0.35">
      <c r="A643" s="153"/>
      <c r="B643" s="153" t="s">
        <v>20731</v>
      </c>
      <c r="C643" s="153" t="s">
        <v>19358</v>
      </c>
      <c r="D643" s="153" t="s">
        <v>19360</v>
      </c>
      <c r="E643" s="153" t="s">
        <v>19600</v>
      </c>
      <c r="F643" s="153" t="s">
        <v>20459</v>
      </c>
      <c r="G643" s="153" t="s">
        <v>20460</v>
      </c>
      <c r="H643" s="153" t="s">
        <v>20698</v>
      </c>
      <c r="I643" s="153" t="s">
        <v>10646</v>
      </c>
      <c r="J643" s="153" t="s">
        <v>20728</v>
      </c>
      <c r="K643" s="153" t="s">
        <v>20732</v>
      </c>
      <c r="L643" s="153"/>
      <c r="M643" s="153" t="str" cm="1">
        <f t="array" ref="M643">LOOKUP(2,1/(C643:L643&lt;&gt;""),C643:L643)</f>
        <v>Fish Processing Waste Dried</v>
      </c>
      <c r="N643" s="153" t="s">
        <v>20733</v>
      </c>
      <c r="O643" s="153"/>
      <c r="P643" s="153"/>
      <c r="Q643" s="153"/>
      <c r="R643" s="153"/>
      <c r="S643" s="153"/>
      <c r="T643" s="153"/>
      <c r="U643" s="153"/>
      <c r="V643" s="153"/>
      <c r="W643" s="153"/>
      <c r="X643" s="153"/>
      <c r="Y643" s="153"/>
      <c r="Z643" s="153"/>
      <c r="AA643" s="153"/>
      <c r="AB643" s="153"/>
      <c r="AC643" s="153"/>
      <c r="AD643" s="153" t="str">
        <f>IFERROR(IF(COUNTIF(C643:L643,"Feed Ingredient")&gt;0,INDEX(ani_diet!V:V,MATCH(M643,ani_diet!F:F,0)),""),"")</f>
        <v/>
      </c>
      <c r="AE643" s="152" t="str">
        <f>IF(IFERROR(IF(MATCH("Feed Ingredient", AOM[[#This Row],[L1]:[L10]],0)&gt;0, TRUE, FALSE), FALSE)=TRUE,IFERROR(VLOOKUP(M643, ani_diet!E:E, 1, FALSE), "No Match"),FALSE)</f>
        <v>No Match</v>
      </c>
    </row>
    <row r="644" spans="1:31" ht="14.5" x14ac:dyDescent="0.35">
      <c r="A644" s="153"/>
      <c r="B644" s="153" t="s">
        <v>20734</v>
      </c>
      <c r="C644" s="153" t="s">
        <v>19358</v>
      </c>
      <c r="D644" s="153" t="s">
        <v>19360</v>
      </c>
      <c r="E644" s="153" t="s">
        <v>19600</v>
      </c>
      <c r="F644" s="153" t="s">
        <v>20459</v>
      </c>
      <c r="G644" s="153" t="s">
        <v>20460</v>
      </c>
      <c r="H644" s="153" t="s">
        <v>20698</v>
      </c>
      <c r="I644" s="153" t="s">
        <v>20735</v>
      </c>
      <c r="J644" s="153" t="s">
        <v>20736</v>
      </c>
      <c r="K644" s="153"/>
      <c r="L644" s="153"/>
      <c r="M644" s="153" t="str" cm="1">
        <f t="array" ref="M644">LOOKUP(2,1/(C644:L644&lt;&gt;""),C644:L644)</f>
        <v>Mixed Marine Hydrolysate</v>
      </c>
      <c r="N644" s="153"/>
      <c r="O644" s="153"/>
      <c r="P644" s="153"/>
      <c r="Q644" s="153"/>
      <c r="R644" s="153"/>
      <c r="S644" s="153"/>
      <c r="T644" s="153"/>
      <c r="U644" s="153"/>
      <c r="V644" s="153"/>
      <c r="W644" s="153"/>
      <c r="X644" s="153"/>
      <c r="Y644" s="153"/>
      <c r="Z644" s="153"/>
      <c r="AA644" s="153"/>
      <c r="AB644" s="153"/>
      <c r="AC644" s="153"/>
      <c r="AD644" s="153" t="str">
        <f>IFERROR(IF(COUNTIF(C644:L644,"Feed Ingredient")&gt;0,INDEX(ani_diet!V:V,MATCH(M644,ani_diet!F:F,0)),""),"")</f>
        <v/>
      </c>
      <c r="AE644" s="152" t="str">
        <f>IF(IFERROR(IF(MATCH("Feed Ingredient", AOM[[#This Row],[L1]:[L10]],0)&gt;0, TRUE, FALSE), FALSE)=TRUE,IFERROR(VLOOKUP(M644, ani_diet!E:E, 1, FALSE), "No Match"),FALSE)</f>
        <v>Mixed Marine Hydrolysate</v>
      </c>
    </row>
    <row r="645" spans="1:31" ht="14.5" x14ac:dyDescent="0.35">
      <c r="A645" s="153"/>
      <c r="B645" s="153" t="s">
        <v>20737</v>
      </c>
      <c r="C645" s="153" t="s">
        <v>19358</v>
      </c>
      <c r="D645" s="153" t="s">
        <v>19360</v>
      </c>
      <c r="E645" s="153" t="s">
        <v>19600</v>
      </c>
      <c r="F645" s="153" t="s">
        <v>20459</v>
      </c>
      <c r="G645" s="153" t="s">
        <v>20460</v>
      </c>
      <c r="H645" s="153" t="s">
        <v>20698</v>
      </c>
      <c r="I645" s="153" t="s">
        <v>20735</v>
      </c>
      <c r="J645" s="153" t="s">
        <v>20738</v>
      </c>
      <c r="K645" s="153"/>
      <c r="L645" s="153"/>
      <c r="M645" s="153" t="str" cm="1">
        <f t="array" ref="M645">LOOKUP(2,1/(C645:L645&lt;&gt;""),C645:L645)</f>
        <v>Shrimp Hydrolysate</v>
      </c>
      <c r="N645" s="153"/>
      <c r="O645" s="153"/>
      <c r="P645" s="153"/>
      <c r="Q645" s="153"/>
      <c r="R645" s="153"/>
      <c r="S645" s="153"/>
      <c r="T645" s="153"/>
      <c r="U645" s="153"/>
      <c r="V645" s="153"/>
      <c r="W645" s="153"/>
      <c r="X645" s="153"/>
      <c r="Y645" s="153"/>
      <c r="Z645" s="153"/>
      <c r="AA645" s="153"/>
      <c r="AB645" s="153"/>
      <c r="AC645" s="153"/>
      <c r="AD645" s="153" t="str">
        <f>IFERROR(IF(COUNTIF(C645:L645,"Feed Ingredient")&gt;0,INDEX(ani_diet!V:V,MATCH(M645,ani_diet!F:F,0)),""),"")</f>
        <v/>
      </c>
      <c r="AE645" s="152" t="str">
        <f>IF(IFERROR(IF(MATCH("Feed Ingredient", AOM[[#This Row],[L1]:[L10]],0)&gt;0, TRUE, FALSE), FALSE)=TRUE,IFERROR(VLOOKUP(M645, ani_diet!E:E, 1, FALSE), "No Match"),FALSE)</f>
        <v>Shrimp Hydrolysate</v>
      </c>
    </row>
    <row r="646" spans="1:31" ht="14.5" x14ac:dyDescent="0.35">
      <c r="A646" s="153"/>
      <c r="B646" s="153" t="s">
        <v>20739</v>
      </c>
      <c r="C646" s="153" t="s">
        <v>19358</v>
      </c>
      <c r="D646" s="153" t="s">
        <v>19360</v>
      </c>
      <c r="E646" s="153" t="s">
        <v>19600</v>
      </c>
      <c r="F646" s="153" t="s">
        <v>20459</v>
      </c>
      <c r="G646" s="153" t="s">
        <v>20460</v>
      </c>
      <c r="H646" s="153" t="s">
        <v>20698</v>
      </c>
      <c r="I646" s="153" t="s">
        <v>20740</v>
      </c>
      <c r="J646" s="153" t="s">
        <v>20741</v>
      </c>
      <c r="K646" s="153"/>
      <c r="L646" s="153"/>
      <c r="M646" s="153" t="str" cm="1">
        <f t="array" ref="M646">LOOKUP(2,1/(C646:L646&lt;&gt;""),C646:L646)</f>
        <v>Meat and Bone Ground</v>
      </c>
      <c r="N646" s="153" t="s">
        <v>20742</v>
      </c>
      <c r="O646" s="153"/>
      <c r="P646" s="153"/>
      <c r="Q646" s="153"/>
      <c r="R646" s="153"/>
      <c r="S646" s="153"/>
      <c r="T646" s="153"/>
      <c r="U646" s="153"/>
      <c r="V646" s="153"/>
      <c r="W646" s="153"/>
      <c r="X646" s="153"/>
      <c r="Y646" s="153"/>
      <c r="Z646" s="153"/>
      <c r="AA646" s="153"/>
      <c r="AB646" s="153"/>
      <c r="AC646" s="153"/>
      <c r="AD646" s="153" t="str">
        <f>IFERROR(IF(COUNTIF(C646:L646,"Feed Ingredient")&gt;0,INDEX(ani_diet!V:V,MATCH(M646,ani_diet!F:F,0)),""),"")</f>
        <v/>
      </c>
      <c r="AE646" s="152" t="str">
        <f>IF(IFERROR(IF(MATCH("Feed Ingredient", AOM[[#This Row],[L1]:[L10]],0)&gt;0, TRUE, FALSE), FALSE)=TRUE,IFERROR(VLOOKUP(M646, ani_diet!E:E, 1, FALSE), "No Match"),FALSE)</f>
        <v>No Match</v>
      </c>
    </row>
    <row r="647" spans="1:31" ht="14.5" x14ac:dyDescent="0.35">
      <c r="A647" s="153"/>
      <c r="B647" s="153" t="s">
        <v>20743</v>
      </c>
      <c r="C647" s="153" t="s">
        <v>19358</v>
      </c>
      <c r="D647" s="153" t="s">
        <v>19360</v>
      </c>
      <c r="E647" s="153" t="s">
        <v>19600</v>
      </c>
      <c r="F647" s="153" t="s">
        <v>20459</v>
      </c>
      <c r="G647" s="153" t="s">
        <v>20460</v>
      </c>
      <c r="H647" s="153" t="s">
        <v>20698</v>
      </c>
      <c r="I647" s="153" t="s">
        <v>20740</v>
      </c>
      <c r="J647" s="153"/>
      <c r="K647" s="153"/>
      <c r="L647" s="153"/>
      <c r="M647" s="153" t="str" cm="1">
        <f t="array" ref="M647">LOOKUP(2,1/(C647:L647&lt;&gt;""),C647:L647)</f>
        <v>Meat and Bone</v>
      </c>
      <c r="N647" s="153"/>
      <c r="O647" s="153"/>
      <c r="P647" s="153"/>
      <c r="Q647" s="153"/>
      <c r="R647" s="153"/>
      <c r="S647" s="153"/>
      <c r="T647" s="153"/>
      <c r="U647" s="153"/>
      <c r="V647" s="153"/>
      <c r="W647" s="153"/>
      <c r="X647" s="153"/>
      <c r="Y647" s="153"/>
      <c r="Z647" s="153"/>
      <c r="AA647" s="153"/>
      <c r="AB647" s="153"/>
      <c r="AC647" s="153"/>
      <c r="AD647" s="153" t="str">
        <f>IFERROR(IF(COUNTIF(C647:L647,"Feed Ingredient")&gt;0,INDEX(ani_diet!V:V,MATCH(M647,ani_diet!F:F,0)),""),"")</f>
        <v/>
      </c>
      <c r="AE647" s="152" t="str">
        <f>IF(IFERROR(IF(MATCH("Feed Ingredient", AOM[[#This Row],[L1]:[L10]],0)&gt;0, TRUE, FALSE), FALSE)=TRUE,IFERROR(VLOOKUP(M647, ani_diet!E:E, 1, FALSE), "No Match"),FALSE)</f>
        <v>Meat and Bone</v>
      </c>
    </row>
    <row r="648" spans="1:31" ht="14.5" x14ac:dyDescent="0.35">
      <c r="A648" s="153" t="s">
        <v>2164</v>
      </c>
      <c r="B648" s="153" t="s">
        <v>20744</v>
      </c>
      <c r="C648" s="153" t="s">
        <v>19358</v>
      </c>
      <c r="D648" s="153" t="s">
        <v>19360</v>
      </c>
      <c r="E648" s="153" t="s">
        <v>19600</v>
      </c>
      <c r="F648" s="153" t="s">
        <v>20459</v>
      </c>
      <c r="G648" s="153" t="s">
        <v>20460</v>
      </c>
      <c r="H648" s="153" t="s">
        <v>20698</v>
      </c>
      <c r="I648" s="153" t="s">
        <v>20745</v>
      </c>
      <c r="J648" s="153" t="s">
        <v>2164</v>
      </c>
      <c r="K648" s="153" t="s">
        <v>2164</v>
      </c>
      <c r="L648" s="153"/>
      <c r="M648" s="153" t="str" cm="1">
        <f t="array" ref="M648">LOOKUP(2,1/(C648:L648&lt;&gt;""),C648:L648)</f>
        <v>Shell</v>
      </c>
      <c r="N648" s="153"/>
      <c r="O648" s="153" t="s">
        <v>2164</v>
      </c>
      <c r="P648" s="153" t="s">
        <v>2164</v>
      </c>
      <c r="Q648" s="153" t="s">
        <v>2164</v>
      </c>
      <c r="R648" s="153" t="s">
        <v>2164</v>
      </c>
      <c r="S648" s="153" t="s">
        <v>2164</v>
      </c>
      <c r="T648" s="153" t="s">
        <v>2164</v>
      </c>
      <c r="U648" s="153"/>
      <c r="V648" s="153" t="s">
        <v>2164</v>
      </c>
      <c r="W648" s="153" t="s">
        <v>2164</v>
      </c>
      <c r="X648" s="153" t="s">
        <v>2164</v>
      </c>
      <c r="Y648" s="153" t="s">
        <v>2164</v>
      </c>
      <c r="Z648" s="153" t="s">
        <v>2164</v>
      </c>
      <c r="AA648" s="153" t="s">
        <v>2164</v>
      </c>
      <c r="AB648" s="153" t="s">
        <v>20746</v>
      </c>
      <c r="AC648" s="153" t="s">
        <v>20745</v>
      </c>
      <c r="AD648" s="153" t="str">
        <f>IFERROR(IF(COUNTIF(C648:L648,"Feed Ingredient")&gt;0,INDEX(ani_diet!V:V,MATCH(M648,ani_diet!F:F,0)),""),"")</f>
        <v/>
      </c>
      <c r="AE648" s="152" t="str">
        <f>IF(IFERROR(IF(MATCH("Feed Ingredient", AOM[[#This Row],[L1]:[L10]],0)&gt;0, TRUE, FALSE), FALSE)=TRUE,IFERROR(VLOOKUP(M648, ani_diet!E:E, 1, FALSE), "No Match"),FALSE)</f>
        <v>Shell</v>
      </c>
    </row>
    <row r="649" spans="1:31" ht="14.5" x14ac:dyDescent="0.35">
      <c r="A649" s="153"/>
      <c r="B649" s="153" t="s">
        <v>20747</v>
      </c>
      <c r="C649" s="153" t="s">
        <v>19358</v>
      </c>
      <c r="D649" s="153" t="s">
        <v>19360</v>
      </c>
      <c r="E649" s="153" t="s">
        <v>19600</v>
      </c>
      <c r="F649" s="153" t="s">
        <v>20459</v>
      </c>
      <c r="G649" s="153" t="s">
        <v>20460</v>
      </c>
      <c r="H649" s="153" t="s">
        <v>20698</v>
      </c>
      <c r="I649" s="153" t="s">
        <v>20745</v>
      </c>
      <c r="J649" s="153" t="s">
        <v>20748</v>
      </c>
      <c r="K649" s="153"/>
      <c r="L649" s="153"/>
      <c r="M649" s="153" t="str" cm="1">
        <f t="array" ref="M649">LOOKUP(2,1/(C649:L649&lt;&gt;""),C649:L649)</f>
        <v>Lake Shells</v>
      </c>
      <c r="N649" s="153"/>
      <c r="O649" s="153"/>
      <c r="P649" s="153"/>
      <c r="Q649" s="153"/>
      <c r="R649" s="153"/>
      <c r="S649" s="153"/>
      <c r="T649" s="153"/>
      <c r="U649" s="153"/>
      <c r="V649" s="153"/>
      <c r="W649" s="153"/>
      <c r="X649" s="153"/>
      <c r="Y649" s="153"/>
      <c r="Z649" s="153"/>
      <c r="AA649" s="153"/>
      <c r="AB649" s="153"/>
      <c r="AC649" s="153"/>
      <c r="AD649" s="153" t="str">
        <f>IFERROR(IF(COUNTIF(C649:L649,"Feed Ingredient")&gt;0,INDEX(ani_diet!V:V,MATCH(M649,ani_diet!F:F,0)),""),"")</f>
        <v/>
      </c>
      <c r="AE649" s="152" t="str">
        <f>IF(IFERROR(IF(MATCH("Feed Ingredient", AOM[[#This Row],[L1]:[L10]],0)&gt;0, TRUE, FALSE), FALSE)=TRUE,IFERROR(VLOOKUP(M649, ani_diet!E:E, 1, FALSE), "No Match"),FALSE)</f>
        <v>Lake Shells</v>
      </c>
    </row>
    <row r="650" spans="1:31" ht="14.5" x14ac:dyDescent="0.35">
      <c r="A650" s="153" t="s">
        <v>2164</v>
      </c>
      <c r="B650" s="153" t="s">
        <v>20749</v>
      </c>
      <c r="C650" s="153" t="s">
        <v>19358</v>
      </c>
      <c r="D650" s="153" t="s">
        <v>19360</v>
      </c>
      <c r="E650" s="153" t="s">
        <v>19600</v>
      </c>
      <c r="F650" s="153" t="s">
        <v>20459</v>
      </c>
      <c r="G650" s="153" t="s">
        <v>20460</v>
      </c>
      <c r="H650" s="153" t="s">
        <v>20698</v>
      </c>
      <c r="I650" s="153" t="s">
        <v>20745</v>
      </c>
      <c r="J650" s="153" t="s">
        <v>6606</v>
      </c>
      <c r="K650" s="153" t="s">
        <v>2164</v>
      </c>
      <c r="L650" s="153"/>
      <c r="M650" s="153" t="str" cm="1">
        <f t="array" ref="M650">LOOKUP(2,1/(C650:L650&lt;&gt;""),C650:L650)</f>
        <v>Oyster Shells</v>
      </c>
      <c r="N650" s="153"/>
      <c r="O650" s="153" t="s">
        <v>2164</v>
      </c>
      <c r="P650" s="153" t="s">
        <v>2164</v>
      </c>
      <c r="Q650" s="153" t="s">
        <v>2164</v>
      </c>
      <c r="R650" s="153" t="s">
        <v>2164</v>
      </c>
      <c r="S650" s="153" t="s">
        <v>2164</v>
      </c>
      <c r="T650" s="153" t="s">
        <v>2164</v>
      </c>
      <c r="U650" s="153" t="s">
        <v>20750</v>
      </c>
      <c r="V650" s="153" t="s">
        <v>20751</v>
      </c>
      <c r="W650" s="153" t="s">
        <v>2164</v>
      </c>
      <c r="X650" s="153" t="s">
        <v>2164</v>
      </c>
      <c r="Y650" s="153" t="s">
        <v>2164</v>
      </c>
      <c r="Z650" s="153" t="s">
        <v>2164</v>
      </c>
      <c r="AA650" s="153" t="s">
        <v>2164</v>
      </c>
      <c r="AB650" s="153" t="s">
        <v>20746</v>
      </c>
      <c r="AC650" s="153" t="s">
        <v>6606</v>
      </c>
      <c r="AD650" s="153" t="str">
        <f>IFERROR(IF(COUNTIF(C650:L650,"Feed Ingredient")&gt;0,INDEX(ani_diet!V:V,MATCH(M650,ani_diet!F:F,0)),""),"")</f>
        <v>Ostreidae</v>
      </c>
      <c r="AE650" s="152" t="str">
        <f>IF(IFERROR(IF(MATCH("Feed Ingredient", AOM[[#This Row],[L1]:[L10]],0)&gt;0, TRUE, FALSE), FALSE)=TRUE,IFERROR(VLOOKUP(M650, ani_diet!E:E, 1, FALSE), "No Match"),FALSE)</f>
        <v>Oyster Shells</v>
      </c>
    </row>
    <row r="651" spans="1:31" ht="14.5" x14ac:dyDescent="0.35">
      <c r="A651" s="153" t="s">
        <v>2164</v>
      </c>
      <c r="B651" s="153" t="s">
        <v>20752</v>
      </c>
      <c r="C651" s="153" t="s">
        <v>19358</v>
      </c>
      <c r="D651" s="153" t="s">
        <v>19360</v>
      </c>
      <c r="E651" s="153" t="s">
        <v>19600</v>
      </c>
      <c r="F651" s="153" t="s">
        <v>20459</v>
      </c>
      <c r="G651" s="153" t="s">
        <v>20460</v>
      </c>
      <c r="H651" s="153" t="s">
        <v>20698</v>
      </c>
      <c r="I651" s="153" t="s">
        <v>20745</v>
      </c>
      <c r="J651" s="153" t="s">
        <v>6606</v>
      </c>
      <c r="K651" s="153" t="s">
        <v>20753</v>
      </c>
      <c r="L651" s="153"/>
      <c r="M651" s="153" t="str" cm="1">
        <f t="array" ref="M651">LOOKUP(2,1/(C651:L651&lt;&gt;""),C651:L651)</f>
        <v>Oyster Shells Ground</v>
      </c>
      <c r="N651" s="153" t="s">
        <v>20754</v>
      </c>
      <c r="O651" s="153" t="s">
        <v>2164</v>
      </c>
      <c r="P651" s="153" t="s">
        <v>2164</v>
      </c>
      <c r="Q651" s="153" t="s">
        <v>2164</v>
      </c>
      <c r="R651" s="153" t="s">
        <v>2164</v>
      </c>
      <c r="S651" s="153" t="s">
        <v>2164</v>
      </c>
      <c r="T651" s="153" t="s">
        <v>2164</v>
      </c>
      <c r="U651" s="153" t="s">
        <v>20750</v>
      </c>
      <c r="V651" s="153" t="s">
        <v>20751</v>
      </c>
      <c r="W651" s="153" t="s">
        <v>2164</v>
      </c>
      <c r="X651" s="153" t="s">
        <v>2164</v>
      </c>
      <c r="Y651" s="153" t="s">
        <v>2164</v>
      </c>
      <c r="Z651" s="153" t="s">
        <v>2164</v>
      </c>
      <c r="AA651" s="153" t="s">
        <v>2164</v>
      </c>
      <c r="AB651" s="153" t="s">
        <v>20746</v>
      </c>
      <c r="AC651" s="153" t="s">
        <v>6606</v>
      </c>
      <c r="AD651" s="153" t="str">
        <f>IFERROR(IF(COUNTIF(C651:L651,"Feed Ingredient")&gt;0,INDEX(ani_diet!V:V,MATCH(M651,ani_diet!F:F,0)),""),"")</f>
        <v>Ostreidae Shells</v>
      </c>
      <c r="AE651" s="152" t="str">
        <f>IF(IFERROR(IF(MATCH("Feed Ingredient", AOM[[#This Row],[L1]:[L10]],0)&gt;0, TRUE, FALSE), FALSE)=TRUE,IFERROR(VLOOKUP(M651, ani_diet!E:E, 1, FALSE), "No Match"),FALSE)</f>
        <v>No Match</v>
      </c>
    </row>
    <row r="652" spans="1:31" ht="14.5" x14ac:dyDescent="0.35">
      <c r="A652" s="153" t="s">
        <v>2164</v>
      </c>
      <c r="B652" s="153" t="s">
        <v>20755</v>
      </c>
      <c r="C652" s="153" t="s">
        <v>19358</v>
      </c>
      <c r="D652" s="153" t="s">
        <v>19360</v>
      </c>
      <c r="E652" s="153" t="s">
        <v>19600</v>
      </c>
      <c r="F652" s="153" t="s">
        <v>20459</v>
      </c>
      <c r="G652" s="153" t="s">
        <v>20460</v>
      </c>
      <c r="H652" s="153" t="s">
        <v>19513</v>
      </c>
      <c r="I652" s="153" t="s">
        <v>2164</v>
      </c>
      <c r="J652" s="153" t="s">
        <v>2164</v>
      </c>
      <c r="K652" s="153" t="s">
        <v>2164</v>
      </c>
      <c r="L652" s="153"/>
      <c r="M652" s="153" t="str" cm="1">
        <f t="array" ref="M652">LOOKUP(2,1/(C652:L652&lt;&gt;""),C652:L652)</f>
        <v>Animal Manures</v>
      </c>
      <c r="N652" s="153"/>
      <c r="O652" s="153" t="s">
        <v>2164</v>
      </c>
      <c r="P652" s="153" t="s">
        <v>2164</v>
      </c>
      <c r="Q652" s="153" t="s">
        <v>2164</v>
      </c>
      <c r="R652" s="153" t="s">
        <v>2164</v>
      </c>
      <c r="S652" s="153" t="s">
        <v>2164</v>
      </c>
      <c r="T652" s="153" t="s">
        <v>2164</v>
      </c>
      <c r="U652" s="153"/>
      <c r="V652" s="153" t="s">
        <v>2164</v>
      </c>
      <c r="W652" s="153" t="s">
        <v>2164</v>
      </c>
      <c r="X652" s="153" t="s">
        <v>2164</v>
      </c>
      <c r="Y652" s="153" t="s">
        <v>2164</v>
      </c>
      <c r="Z652" s="153" t="s">
        <v>2164</v>
      </c>
      <c r="AA652" s="153" t="s">
        <v>2164</v>
      </c>
      <c r="AB652" s="153" t="s">
        <v>2164</v>
      </c>
      <c r="AC652" s="153" t="s">
        <v>2164</v>
      </c>
      <c r="AD652" s="153" t="str">
        <f>IFERROR(IF(COUNTIF(C652:L652,"Feed Ingredient")&gt;0,INDEX(ani_diet!V:V,MATCH(M652,ani_diet!F:F,0)),""),"")</f>
        <v/>
      </c>
      <c r="AE652" s="152" t="str">
        <f>IF(IFERROR(IF(MATCH("Feed Ingredient", AOM[[#This Row],[L1]:[L10]],0)&gt;0, TRUE, FALSE), FALSE)=TRUE,IFERROR(VLOOKUP(M652, ani_diet!E:E, 1, FALSE), "No Match"),FALSE)</f>
        <v>No Match</v>
      </c>
    </row>
    <row r="653" spans="1:31" ht="14.5" x14ac:dyDescent="0.35">
      <c r="A653" s="153"/>
      <c r="B653" s="153" t="s">
        <v>20756</v>
      </c>
      <c r="C653" s="153" t="s">
        <v>19358</v>
      </c>
      <c r="D653" s="153" t="s">
        <v>19360</v>
      </c>
      <c r="E653" s="153" t="s">
        <v>19600</v>
      </c>
      <c r="F653" s="153" t="s">
        <v>20459</v>
      </c>
      <c r="G653" s="153" t="s">
        <v>20460</v>
      </c>
      <c r="H653" s="153" t="s">
        <v>19513</v>
      </c>
      <c r="I653" s="153" t="s">
        <v>8769</v>
      </c>
      <c r="J653" s="153" t="s">
        <v>528</v>
      </c>
      <c r="K653" s="153"/>
      <c r="L653" s="153"/>
      <c r="M653" s="153" t="str" cm="1">
        <f t="array" ref="M653">LOOKUP(2,1/(C653:L653&lt;&gt;""),C653:L653)</f>
        <v>Cattle Manure</v>
      </c>
      <c r="N653" s="153"/>
      <c r="O653" s="153"/>
      <c r="P653" s="153"/>
      <c r="Q653" s="153"/>
      <c r="R653" s="153"/>
      <c r="S653" s="153"/>
      <c r="T653" s="153"/>
      <c r="U653" s="153"/>
      <c r="V653" s="153"/>
      <c r="W653" s="153"/>
      <c r="X653" s="153"/>
      <c r="Y653" s="153"/>
      <c r="Z653" s="153"/>
      <c r="AA653" s="153"/>
      <c r="AB653" s="153"/>
      <c r="AC653" s="153"/>
      <c r="AD653" s="153" t="str">
        <f>IFERROR(IF(COUNTIF(C653:L653,"Feed Ingredient")&gt;0,INDEX(ani_diet!V:V,MATCH(M653,ani_diet!F:F,0)),""),"")</f>
        <v/>
      </c>
      <c r="AE653" s="152" t="str">
        <f>IF(IFERROR(IF(MATCH("Feed Ingredient", AOM[[#This Row],[L1]:[L10]],0)&gt;0, TRUE, FALSE), FALSE)=TRUE,IFERROR(VLOOKUP(M653, ani_diet!E:E, 1, FALSE), "No Match"),FALSE)</f>
        <v>Cattle Manure</v>
      </c>
    </row>
    <row r="654" spans="1:31" ht="14.5" x14ac:dyDescent="0.35">
      <c r="A654" s="153"/>
      <c r="B654" s="153" t="s">
        <v>20757</v>
      </c>
      <c r="C654" s="153" t="s">
        <v>19358</v>
      </c>
      <c r="D654" s="153" t="s">
        <v>19360</v>
      </c>
      <c r="E654" s="153" t="s">
        <v>19600</v>
      </c>
      <c r="F654" s="153" t="s">
        <v>20459</v>
      </c>
      <c r="G654" s="153" t="s">
        <v>20460</v>
      </c>
      <c r="H654" s="153" t="s">
        <v>19513</v>
      </c>
      <c r="I654" s="153" t="s">
        <v>20690</v>
      </c>
      <c r="J654" s="153" t="s">
        <v>534</v>
      </c>
      <c r="K654" s="153" t="s">
        <v>20758</v>
      </c>
      <c r="L654" s="153"/>
      <c r="M654" s="153" t="str" cm="1">
        <f t="array" ref="M654">LOOKUP(2,1/(C654:L654&lt;&gt;""),C654:L654)</f>
        <v>Chicken Manure Dried</v>
      </c>
      <c r="N654" s="153"/>
      <c r="O654" s="153"/>
      <c r="P654" s="153"/>
      <c r="Q654" s="153"/>
      <c r="R654" s="153"/>
      <c r="S654" s="153"/>
      <c r="T654" s="153"/>
      <c r="U654" s="153"/>
      <c r="V654" s="153"/>
      <c r="W654" s="153"/>
      <c r="X654" s="153"/>
      <c r="Y654" s="153"/>
      <c r="Z654" s="153"/>
      <c r="AA654" s="153"/>
      <c r="AB654" s="153"/>
      <c r="AC654" s="153"/>
      <c r="AD654" s="153" t="str">
        <f>IFERROR(IF(COUNTIF(C654:L654,"Feed Ingredient")&gt;0,INDEX(ani_diet!V:V,MATCH(M654,ani_diet!F:F,0)),""),"")</f>
        <v/>
      </c>
      <c r="AE654" s="152" t="str">
        <f>IF(IFERROR(IF(MATCH("Feed Ingredient", AOM[[#This Row],[L1]:[L10]],0)&gt;0, TRUE, FALSE), FALSE)=TRUE,IFERROR(VLOOKUP(M654, ani_diet!E:E, 1, FALSE), "No Match"),FALSE)</f>
        <v>No Match</v>
      </c>
    </row>
    <row r="655" spans="1:31" ht="14.5" x14ac:dyDescent="0.35">
      <c r="A655" s="153"/>
      <c r="B655" s="153" t="s">
        <v>20759</v>
      </c>
      <c r="C655" s="153" t="s">
        <v>19358</v>
      </c>
      <c r="D655" s="153" t="s">
        <v>19360</v>
      </c>
      <c r="E655" s="153" t="s">
        <v>19600</v>
      </c>
      <c r="F655" s="153" t="s">
        <v>20459</v>
      </c>
      <c r="G655" s="153" t="s">
        <v>20460</v>
      </c>
      <c r="H655" s="153" t="s">
        <v>19513</v>
      </c>
      <c r="I655" s="153" t="s">
        <v>20690</v>
      </c>
      <c r="J655" s="153" t="s">
        <v>534</v>
      </c>
      <c r="K655" s="153" t="s">
        <v>20760</v>
      </c>
      <c r="L655" s="153"/>
      <c r="M655" s="153" t="str" cm="1">
        <f t="array" ref="M655">LOOKUP(2,1/(C655:L655&lt;&gt;""),C655:L655)</f>
        <v>Chicken Manure Dried Ground</v>
      </c>
      <c r="N655" s="153" t="s">
        <v>20761</v>
      </c>
      <c r="O655" s="153"/>
      <c r="P655" s="153"/>
      <c r="Q655" s="153"/>
      <c r="R655" s="153"/>
      <c r="S655" s="153"/>
      <c r="T655" s="153"/>
      <c r="U655" s="153"/>
      <c r="V655" s="153"/>
      <c r="W655" s="153"/>
      <c r="X655" s="153"/>
      <c r="Y655" s="153"/>
      <c r="Z655" s="153"/>
      <c r="AA655" s="153"/>
      <c r="AB655" s="153"/>
      <c r="AC655" s="153"/>
      <c r="AD655" s="153" t="str">
        <f>IFERROR(IF(COUNTIF(C655:L655,"Feed Ingredient")&gt;0,INDEX(ani_diet!V:V,MATCH(M655,ani_diet!F:F,0)),""),"")</f>
        <v/>
      </c>
      <c r="AE655" s="152" t="str">
        <f>IF(IFERROR(IF(MATCH("Feed Ingredient", AOM[[#This Row],[L1]:[L10]],0)&gt;0, TRUE, FALSE), FALSE)=TRUE,IFERROR(VLOOKUP(M655, ani_diet!E:E, 1, FALSE), "No Match"),FALSE)</f>
        <v>No Match</v>
      </c>
    </row>
    <row r="656" spans="1:31" ht="14.5" x14ac:dyDescent="0.35">
      <c r="A656" s="153"/>
      <c r="B656" s="153" t="s">
        <v>20762</v>
      </c>
      <c r="C656" s="153" t="s">
        <v>19358</v>
      </c>
      <c r="D656" s="153" t="s">
        <v>19360</v>
      </c>
      <c r="E656" s="153" t="s">
        <v>19600</v>
      </c>
      <c r="F656" s="153" t="s">
        <v>20459</v>
      </c>
      <c r="G656" s="153" t="s">
        <v>20460</v>
      </c>
      <c r="H656" s="153" t="s">
        <v>19513</v>
      </c>
      <c r="I656" s="153" t="s">
        <v>20763</v>
      </c>
      <c r="J656" s="153" t="s">
        <v>553</v>
      </c>
      <c r="K656" s="153"/>
      <c r="L656" s="153"/>
      <c r="M656" s="153" t="str" cm="1">
        <f t="array" ref="M656">LOOKUP(2,1/(C656:L656&lt;&gt;""),C656:L656)</f>
        <v>Pig Manure</v>
      </c>
      <c r="N656" s="153"/>
      <c r="O656" s="153"/>
      <c r="P656" s="153"/>
      <c r="Q656" s="153"/>
      <c r="R656" s="153"/>
      <c r="S656" s="153"/>
      <c r="T656" s="153"/>
      <c r="U656" s="153"/>
      <c r="V656" s="153"/>
      <c r="W656" s="153"/>
      <c r="X656" s="153"/>
      <c r="Y656" s="153"/>
      <c r="Z656" s="153"/>
      <c r="AA656" s="153"/>
      <c r="AB656" s="153"/>
      <c r="AC656" s="153"/>
      <c r="AD656" s="153" t="str">
        <f>IFERROR(IF(COUNTIF(C656:L656,"Feed Ingredient")&gt;0,INDEX(ani_diet!V:V,MATCH(M656,ani_diet!F:F,0)),""),"")</f>
        <v/>
      </c>
      <c r="AE656" s="152" t="str">
        <f>IF(IFERROR(IF(MATCH("Feed Ingredient", AOM[[#This Row],[L1]:[L10]],0)&gt;0, TRUE, FALSE), FALSE)=TRUE,IFERROR(VLOOKUP(M656, ani_diet!E:E, 1, FALSE), "No Match"),FALSE)</f>
        <v>Pig Manure</v>
      </c>
    </row>
    <row r="657" spans="1:31" ht="14.5" x14ac:dyDescent="0.35">
      <c r="A657" s="153"/>
      <c r="B657" s="153" t="s">
        <v>20764</v>
      </c>
      <c r="C657" s="153" t="s">
        <v>19358</v>
      </c>
      <c r="D657" s="153" t="s">
        <v>19360</v>
      </c>
      <c r="E657" s="153" t="s">
        <v>19600</v>
      </c>
      <c r="F657" s="153" t="s">
        <v>20459</v>
      </c>
      <c r="G657" s="153" t="s">
        <v>20460</v>
      </c>
      <c r="H657" s="153" t="s">
        <v>19513</v>
      </c>
      <c r="I657" s="153" t="s">
        <v>10565</v>
      </c>
      <c r="J657" s="153" t="s">
        <v>20765</v>
      </c>
      <c r="K657" s="153" t="s">
        <v>20766</v>
      </c>
      <c r="L657" s="153"/>
      <c r="M657" s="153" t="str" cm="1">
        <f t="array" ref="M657">LOOKUP(2,1/(C657:L657&lt;&gt;""),C657:L657)</f>
        <v>Poultry Litter Deep Stacked</v>
      </c>
      <c r="N657" s="153" t="s">
        <v>20767</v>
      </c>
      <c r="O657" s="153"/>
      <c r="P657" s="153"/>
      <c r="Q657" s="153"/>
      <c r="R657" s="153"/>
      <c r="S657" s="153"/>
      <c r="T657" s="153"/>
      <c r="U657" s="153"/>
      <c r="V657" s="153"/>
      <c r="W657" s="153"/>
      <c r="X657" s="153"/>
      <c r="Y657" s="153"/>
      <c r="Z657" s="153"/>
      <c r="AA657" s="153"/>
      <c r="AB657" s="153"/>
      <c r="AC657" s="153"/>
      <c r="AD657" s="153" t="str">
        <f>IFERROR(IF(COUNTIF(C657:L657,"Feed Ingredient")&gt;0,INDEX(ani_diet!V:V,MATCH(M657,ani_diet!F:F,0)),""),"")</f>
        <v/>
      </c>
      <c r="AE657" s="152" t="str">
        <f>IF(IFERROR(IF(MATCH("Feed Ingredient", AOM[[#This Row],[L1]:[L10]],0)&gt;0, TRUE, FALSE), FALSE)=TRUE,IFERROR(VLOOKUP(M657, ani_diet!E:E, 1, FALSE), "No Match"),FALSE)</f>
        <v>No Match</v>
      </c>
    </row>
    <row r="658" spans="1:31" ht="14.5" x14ac:dyDescent="0.35">
      <c r="A658" s="153"/>
      <c r="B658" s="153" t="s">
        <v>20768</v>
      </c>
      <c r="C658" s="153" t="s">
        <v>19358</v>
      </c>
      <c r="D658" s="153" t="s">
        <v>19360</v>
      </c>
      <c r="E658" s="153" t="s">
        <v>19600</v>
      </c>
      <c r="F658" s="153" t="s">
        <v>20459</v>
      </c>
      <c r="G658" s="153" t="s">
        <v>20460</v>
      </c>
      <c r="H658" s="153" t="s">
        <v>19513</v>
      </c>
      <c r="I658" s="153" t="s">
        <v>10565</v>
      </c>
      <c r="J658" s="153" t="s">
        <v>20765</v>
      </c>
      <c r="K658" s="153" t="s">
        <v>20769</v>
      </c>
      <c r="L658" s="153"/>
      <c r="M658" s="153" t="str" cm="1">
        <f t="array" ref="M658">LOOKUP(2,1/(C658:L658&lt;&gt;""),C658:L658)</f>
        <v>Poultry Litter Dried</v>
      </c>
      <c r="N658" s="153"/>
      <c r="O658" s="153"/>
      <c r="P658" s="153"/>
      <c r="Q658" s="153"/>
      <c r="R658" s="153"/>
      <c r="S658" s="153"/>
      <c r="T658" s="153"/>
      <c r="U658" s="153"/>
      <c r="V658" s="153"/>
      <c r="W658" s="153"/>
      <c r="X658" s="153"/>
      <c r="Y658" s="153"/>
      <c r="Z658" s="153"/>
      <c r="AA658" s="153"/>
      <c r="AB658" s="153"/>
      <c r="AC658" s="153"/>
      <c r="AD658" s="153" t="str">
        <f>IFERROR(IF(COUNTIF(C658:L658,"Feed Ingredient")&gt;0,INDEX(ani_diet!V:V,MATCH(M658,ani_diet!F:F,0)),""),"")</f>
        <v/>
      </c>
      <c r="AE658" s="152" t="str">
        <f>IF(IFERROR(IF(MATCH("Feed Ingredient", AOM[[#This Row],[L1]:[L10]],0)&gt;0, TRUE, FALSE), FALSE)=TRUE,IFERROR(VLOOKUP(M658, ani_diet!E:E, 1, FALSE), "No Match"),FALSE)</f>
        <v>No Match</v>
      </c>
    </row>
    <row r="659" spans="1:31" ht="14.5" x14ac:dyDescent="0.35">
      <c r="A659" s="153"/>
      <c r="B659" s="153" t="s">
        <v>20770</v>
      </c>
      <c r="C659" s="153" t="s">
        <v>19358</v>
      </c>
      <c r="D659" s="153" t="s">
        <v>19360</v>
      </c>
      <c r="E659" s="153" t="s">
        <v>19600</v>
      </c>
      <c r="F659" s="153" t="s">
        <v>20459</v>
      </c>
      <c r="G659" s="153" t="s">
        <v>20460</v>
      </c>
      <c r="H659" s="153" t="s">
        <v>19513</v>
      </c>
      <c r="I659" s="153" t="s">
        <v>10565</v>
      </c>
      <c r="J659" s="153" t="s">
        <v>20765</v>
      </c>
      <c r="K659" s="153" t="s">
        <v>20771</v>
      </c>
      <c r="L659" s="153"/>
      <c r="M659" s="153" t="str" cm="1">
        <f t="array" ref="M659">LOOKUP(2,1/(C659:L659&lt;&gt;""),C659:L659)</f>
        <v>Poultry Litter Deep Stacked Dried</v>
      </c>
      <c r="N659" s="153" t="s">
        <v>20772</v>
      </c>
      <c r="O659" s="153"/>
      <c r="P659" s="153"/>
      <c r="Q659" s="153"/>
      <c r="R659" s="153"/>
      <c r="S659" s="153"/>
      <c r="T659" s="153"/>
      <c r="U659" s="153"/>
      <c r="V659" s="153"/>
      <c r="W659" s="153"/>
      <c r="X659" s="153"/>
      <c r="Y659" s="153"/>
      <c r="Z659" s="153"/>
      <c r="AA659" s="153"/>
      <c r="AB659" s="153"/>
      <c r="AC659" s="153"/>
      <c r="AD659" s="153" t="str">
        <f>IFERROR(IF(COUNTIF(C659:L659,"Feed Ingredient")&gt;0,INDEX(ani_diet!V:V,MATCH(M659,ani_diet!F:F,0)),""),"")</f>
        <v/>
      </c>
      <c r="AE659" s="152" t="str">
        <f>IF(IFERROR(IF(MATCH("Feed Ingredient", AOM[[#This Row],[L1]:[L10]],0)&gt;0, TRUE, FALSE), FALSE)=TRUE,IFERROR(VLOOKUP(M659, ani_diet!E:E, 1, FALSE), "No Match"),FALSE)</f>
        <v>No Match</v>
      </c>
    </row>
    <row r="660" spans="1:31" ht="14.5" x14ac:dyDescent="0.35">
      <c r="A660" s="153"/>
      <c r="B660" s="153" t="s">
        <v>20773</v>
      </c>
      <c r="C660" s="153" t="s">
        <v>19358</v>
      </c>
      <c r="D660" s="153" t="s">
        <v>19360</v>
      </c>
      <c r="E660" s="153" t="s">
        <v>19600</v>
      </c>
      <c r="F660" s="153" t="s">
        <v>20459</v>
      </c>
      <c r="G660" s="153" t="s">
        <v>20460</v>
      </c>
      <c r="H660" s="153" t="s">
        <v>19513</v>
      </c>
      <c r="I660" s="153" t="s">
        <v>10565</v>
      </c>
      <c r="J660" s="153" t="s">
        <v>20765</v>
      </c>
      <c r="K660" s="153" t="s">
        <v>20774</v>
      </c>
      <c r="L660" s="153"/>
      <c r="M660" s="153" t="str" cm="1">
        <f t="array" ref="M660">LOOKUP(2,1/(C660:L660&lt;&gt;""),C660:L660)</f>
        <v>Poultry Litter Dried Ground</v>
      </c>
      <c r="N660" s="153" t="s">
        <v>20775</v>
      </c>
      <c r="O660" s="153"/>
      <c r="P660" s="153"/>
      <c r="Q660" s="153"/>
      <c r="R660" s="153"/>
      <c r="S660" s="153"/>
      <c r="T660" s="153"/>
      <c r="U660" s="153"/>
      <c r="V660" s="153"/>
      <c r="W660" s="153"/>
      <c r="X660" s="153"/>
      <c r="Y660" s="153"/>
      <c r="Z660" s="153"/>
      <c r="AA660" s="153"/>
      <c r="AB660" s="153"/>
      <c r="AC660" s="153"/>
      <c r="AD660" s="153" t="str">
        <f>IFERROR(IF(COUNTIF(C660:L660,"Feed Ingredient")&gt;0,INDEX(ani_diet!V:V,MATCH(M660,ani_diet!F:F,0)),""),"")</f>
        <v/>
      </c>
      <c r="AE660" s="152" t="str">
        <f>IF(IFERROR(IF(MATCH("Feed Ingredient", AOM[[#This Row],[L1]:[L10]],0)&gt;0, TRUE, FALSE), FALSE)=TRUE,IFERROR(VLOOKUP(M660, ani_diet!E:E, 1, FALSE), "No Match"),FALSE)</f>
        <v>No Match</v>
      </c>
    </row>
    <row r="661" spans="1:31" ht="14.5" x14ac:dyDescent="0.35">
      <c r="A661" s="153"/>
      <c r="B661" s="153" t="s">
        <v>20776</v>
      </c>
      <c r="C661" s="153" t="s">
        <v>19358</v>
      </c>
      <c r="D661" s="153" t="s">
        <v>19360</v>
      </c>
      <c r="E661" s="153" t="s">
        <v>19600</v>
      </c>
      <c r="F661" s="153" t="s">
        <v>20459</v>
      </c>
      <c r="G661" s="153" t="s">
        <v>20460</v>
      </c>
      <c r="H661" s="153" t="s">
        <v>19513</v>
      </c>
      <c r="I661" s="153" t="s">
        <v>10565</v>
      </c>
      <c r="J661" s="153" t="s">
        <v>20765</v>
      </c>
      <c r="K661" s="153"/>
      <c r="L661" s="153"/>
      <c r="M661" s="153" t="str" cm="1">
        <f t="array" ref="M661">LOOKUP(2,1/(C661:L661&lt;&gt;""),C661:L661)</f>
        <v>Poultry Litter</v>
      </c>
      <c r="N661" s="153" t="s">
        <v>20777</v>
      </c>
      <c r="O661" s="153"/>
      <c r="P661" s="153"/>
      <c r="Q661" s="153"/>
      <c r="R661" s="153"/>
      <c r="S661" s="153"/>
      <c r="T661" s="153"/>
      <c r="U661" s="153"/>
      <c r="V661" s="153"/>
      <c r="W661" s="153"/>
      <c r="X661" s="153"/>
      <c r="Y661" s="153"/>
      <c r="Z661" s="153"/>
      <c r="AA661" s="153"/>
      <c r="AB661" s="153"/>
      <c r="AC661" s="153"/>
      <c r="AD661" s="153" t="str">
        <f>IFERROR(IF(COUNTIF(C661:L661,"Feed Ingredient")&gt;0,INDEX(ani_diet!V:V,MATCH(M661,ani_diet!F:F,0)),""),"")</f>
        <v/>
      </c>
      <c r="AE661" s="152" t="str">
        <f>IF(IFERROR(IF(MATCH("Feed Ingredient", AOM[[#This Row],[L1]:[L10]],0)&gt;0, TRUE, FALSE), FALSE)=TRUE,IFERROR(VLOOKUP(M661, ani_diet!E:E, 1, FALSE), "No Match"),FALSE)</f>
        <v>Poultry Litter</v>
      </c>
    </row>
    <row r="662" spans="1:31" ht="14.5" x14ac:dyDescent="0.35">
      <c r="A662" s="153" t="s">
        <v>2164</v>
      </c>
      <c r="B662" s="153" t="s">
        <v>20778</v>
      </c>
      <c r="C662" s="153" t="s">
        <v>19358</v>
      </c>
      <c r="D662" s="153" t="s">
        <v>19360</v>
      </c>
      <c r="E662" s="153" t="s">
        <v>19600</v>
      </c>
      <c r="F662" s="153" t="s">
        <v>20459</v>
      </c>
      <c r="G662" s="153" t="s">
        <v>20460</v>
      </c>
      <c r="H662" s="153" t="s">
        <v>20779</v>
      </c>
      <c r="I662" s="153"/>
      <c r="J662" s="153"/>
      <c r="K662" s="153"/>
      <c r="L662" s="153"/>
      <c r="M662" s="153" t="str" cm="1">
        <f t="array" ref="M662">LOOKUP(2,1/(C662:L662&lt;&gt;""),C662:L662)</f>
        <v>Crop Byproduct</v>
      </c>
      <c r="N662" s="153"/>
      <c r="O662" s="153" t="s">
        <v>2164</v>
      </c>
      <c r="P662" s="153" t="s">
        <v>2164</v>
      </c>
      <c r="Q662" s="153" t="s">
        <v>2164</v>
      </c>
      <c r="R662" s="153" t="s">
        <v>2164</v>
      </c>
      <c r="S662" s="153"/>
      <c r="T662" s="153" t="s">
        <v>2164</v>
      </c>
      <c r="U662" s="153"/>
      <c r="V662" s="153"/>
      <c r="W662" s="153" t="s">
        <v>2164</v>
      </c>
      <c r="X662" s="153" t="s">
        <v>2164</v>
      </c>
      <c r="Y662" s="153" t="s">
        <v>2164</v>
      </c>
      <c r="Z662" s="153" t="s">
        <v>2164</v>
      </c>
      <c r="AA662" s="153" t="s">
        <v>2164</v>
      </c>
      <c r="AB662" s="153"/>
      <c r="AC662" s="153" t="s">
        <v>2164</v>
      </c>
      <c r="AD662" s="153" t="str">
        <f>IFERROR(IF(COUNTIF(C662:L662,"Feed Ingredient")&gt;0,INDEX(ani_diet!V:V,MATCH(M662,ani_diet!F:F,0)),""),"")</f>
        <v/>
      </c>
      <c r="AE662" s="152" t="str">
        <f>IF(IFERROR(IF(MATCH("Feed Ingredient", AOM[[#This Row],[L1]:[L10]],0)&gt;0, TRUE, FALSE), FALSE)=TRUE,IFERROR(VLOOKUP(M662, ani_diet!E:E, 1, FALSE), "No Match"),FALSE)</f>
        <v>Crop Byproduct</v>
      </c>
    </row>
    <row r="663" spans="1:31" ht="14.5" x14ac:dyDescent="0.35">
      <c r="A663" s="153" t="s">
        <v>2164</v>
      </c>
      <c r="B663" s="153" t="s">
        <v>20780</v>
      </c>
      <c r="C663" s="153" t="s">
        <v>19358</v>
      </c>
      <c r="D663" s="153" t="s">
        <v>19360</v>
      </c>
      <c r="E663" s="153" t="s">
        <v>19600</v>
      </c>
      <c r="F663" s="153" t="s">
        <v>20459</v>
      </c>
      <c r="G663" s="153" t="s">
        <v>20460</v>
      </c>
      <c r="H663" s="153" t="s">
        <v>20779</v>
      </c>
      <c r="I663" s="153" t="s">
        <v>20781</v>
      </c>
      <c r="J663" s="153" t="s">
        <v>8851</v>
      </c>
      <c r="K663" s="153" t="s">
        <v>20782</v>
      </c>
      <c r="L663" s="153"/>
      <c r="M663" s="153" t="str" cm="1">
        <f t="array" ref="M663">LOOKUP(2,1/(C663:L663&lt;&gt;""),C663:L663)</f>
        <v>Cocoa Bean Shell</v>
      </c>
      <c r="N663" s="153"/>
      <c r="O663" s="153" t="s">
        <v>2164</v>
      </c>
      <c r="P663" s="153" t="s">
        <v>2164</v>
      </c>
      <c r="Q663" s="153" t="s">
        <v>2164</v>
      </c>
      <c r="R663" s="153" t="s">
        <v>2164</v>
      </c>
      <c r="S663" s="153" t="s">
        <v>20783</v>
      </c>
      <c r="T663" s="153" t="s">
        <v>2164</v>
      </c>
      <c r="U663" s="153" t="s">
        <v>8852</v>
      </c>
      <c r="V663" s="153" t="s">
        <v>20784</v>
      </c>
      <c r="W663" s="153" t="s">
        <v>2164</v>
      </c>
      <c r="X663" s="153" t="s">
        <v>2164</v>
      </c>
      <c r="Y663" s="153" t="s">
        <v>2164</v>
      </c>
      <c r="Z663" s="153" t="s">
        <v>2164</v>
      </c>
      <c r="AA663" s="153" t="s">
        <v>2164</v>
      </c>
      <c r="AB663" s="153" t="s">
        <v>20785</v>
      </c>
      <c r="AC663" s="153" t="s">
        <v>2164</v>
      </c>
      <c r="AD663" s="153" t="str">
        <f>IFERROR(IF(COUNTIF(C663:L663,"Feed Ingredient")&gt;0,INDEX(ani_diet!V:V,MATCH(M663,ani_diet!F:F,0)),""),"")</f>
        <v>Theobroma cacao Bean Shell</v>
      </c>
      <c r="AE663" s="152" t="str">
        <f>IF(IFERROR(IF(MATCH("Feed Ingredient", AOM[[#This Row],[L1]:[L10]],0)&gt;0, TRUE, FALSE), FALSE)=TRUE,IFERROR(VLOOKUP(M663, ani_diet!E:E, 1, FALSE), "No Match"),FALSE)</f>
        <v>Cocoa Bean Shell</v>
      </c>
    </row>
    <row r="664" spans="1:31" ht="14.5" x14ac:dyDescent="0.35">
      <c r="A664" s="153" t="s">
        <v>2164</v>
      </c>
      <c r="B664" s="153" t="s">
        <v>20786</v>
      </c>
      <c r="C664" s="153" t="s">
        <v>19358</v>
      </c>
      <c r="D664" s="153" t="s">
        <v>19360</v>
      </c>
      <c r="E664" s="153" t="s">
        <v>19600</v>
      </c>
      <c r="F664" s="153" t="s">
        <v>20459</v>
      </c>
      <c r="G664" s="153" t="s">
        <v>20460</v>
      </c>
      <c r="H664" s="153" t="s">
        <v>20779</v>
      </c>
      <c r="I664" s="153" t="s">
        <v>20781</v>
      </c>
      <c r="J664" s="153" t="s">
        <v>8851</v>
      </c>
      <c r="K664" s="153" t="s">
        <v>20782</v>
      </c>
      <c r="L664" s="153" t="s">
        <v>20787</v>
      </c>
      <c r="M664" s="153" t="str" cm="1">
        <f t="array" ref="M664">LOOKUP(2,1/(C664:L664&lt;&gt;""),C664:L664)</f>
        <v>Cocoa Bean Shell Dried Ground</v>
      </c>
      <c r="N664" s="153" t="s">
        <v>20788</v>
      </c>
      <c r="O664" s="153" t="s">
        <v>2164</v>
      </c>
      <c r="P664" s="153" t="s">
        <v>2164</v>
      </c>
      <c r="Q664" s="153" t="s">
        <v>2164</v>
      </c>
      <c r="R664" s="153" t="s">
        <v>2164</v>
      </c>
      <c r="S664" s="153" t="s">
        <v>20783</v>
      </c>
      <c r="T664" s="153" t="s">
        <v>2164</v>
      </c>
      <c r="U664" s="153" t="s">
        <v>8852</v>
      </c>
      <c r="V664" s="153" t="s">
        <v>20784</v>
      </c>
      <c r="W664" s="153" t="s">
        <v>2164</v>
      </c>
      <c r="X664" s="153" t="s">
        <v>2164</v>
      </c>
      <c r="Y664" s="153" t="s">
        <v>2164</v>
      </c>
      <c r="Z664" s="153" t="s">
        <v>2164</v>
      </c>
      <c r="AA664" s="153" t="s">
        <v>2164</v>
      </c>
      <c r="AB664" s="153" t="s">
        <v>20785</v>
      </c>
      <c r="AC664" s="153" t="s">
        <v>2164</v>
      </c>
      <c r="AD664" s="153" t="str">
        <f>IFERROR(IF(COUNTIF(C664:L664,"Feed Ingredient")&gt;0,INDEX(ani_diet!V:V,MATCH(M664,ani_diet!F:F,0)),""),"")</f>
        <v>Theobroma cacao Bean Shell</v>
      </c>
      <c r="AE664" s="152" t="str">
        <f>IF(IFERROR(IF(MATCH("Feed Ingredient", AOM[[#This Row],[L1]:[L10]],0)&gt;0, TRUE, FALSE), FALSE)=TRUE,IFERROR(VLOOKUP(M664, ani_diet!E:E, 1, FALSE), "No Match"),FALSE)</f>
        <v>No Match</v>
      </c>
    </row>
    <row r="665" spans="1:31" ht="14.5" x14ac:dyDescent="0.35">
      <c r="A665" s="153" t="s">
        <v>2164</v>
      </c>
      <c r="B665" s="153" t="s">
        <v>20789</v>
      </c>
      <c r="C665" s="153" t="s">
        <v>19358</v>
      </c>
      <c r="D665" s="153" t="s">
        <v>19360</v>
      </c>
      <c r="E665" s="153" t="s">
        <v>19600</v>
      </c>
      <c r="F665" s="153" t="s">
        <v>20459</v>
      </c>
      <c r="G665" s="153" t="s">
        <v>20460</v>
      </c>
      <c r="H665" s="153" t="s">
        <v>20779</v>
      </c>
      <c r="I665" s="153" t="s">
        <v>20781</v>
      </c>
      <c r="J665" s="153" t="s">
        <v>8851</v>
      </c>
      <c r="K665" s="153" t="s">
        <v>20790</v>
      </c>
      <c r="L665" s="153" t="s">
        <v>20791</v>
      </c>
      <c r="M665" s="153" t="str" cm="1">
        <f t="array" ref="M665">LOOKUP(2,1/(C665:L665&lt;&gt;""),C665:L665)</f>
        <v>Cocoa Pods Husk Ground</v>
      </c>
      <c r="N665" s="153" t="s">
        <v>20792</v>
      </c>
      <c r="O665" s="153" t="s">
        <v>2164</v>
      </c>
      <c r="P665" s="153" t="s">
        <v>2164</v>
      </c>
      <c r="Q665" s="153" t="s">
        <v>2164</v>
      </c>
      <c r="R665" s="153" t="s">
        <v>2164</v>
      </c>
      <c r="S665" s="153" t="s">
        <v>20783</v>
      </c>
      <c r="T665" s="153" t="s">
        <v>2164</v>
      </c>
      <c r="U665" s="153" t="s">
        <v>8852</v>
      </c>
      <c r="V665" s="153" t="s">
        <v>20784</v>
      </c>
      <c r="W665" s="153" t="s">
        <v>2164</v>
      </c>
      <c r="X665" s="153" t="s">
        <v>2164</v>
      </c>
      <c r="Y665" s="153" t="s">
        <v>2164</v>
      </c>
      <c r="Z665" s="153" t="s">
        <v>2164</v>
      </c>
      <c r="AA665" s="153" t="s">
        <v>2164</v>
      </c>
      <c r="AB665" s="153"/>
      <c r="AC665" s="153" t="s">
        <v>2164</v>
      </c>
      <c r="AD665" s="153" t="str">
        <f>IFERROR(IF(COUNTIF(C665:L665,"Feed Ingredient")&gt;0,INDEX(ani_diet!V:V,MATCH(M665,ani_diet!F:F,0)),""),"")</f>
        <v>Theobroma cacao Pods Husk</v>
      </c>
      <c r="AE665" s="152" t="str">
        <f>IF(IFERROR(IF(MATCH("Feed Ingredient", AOM[[#This Row],[L1]:[L10]],0)&gt;0, TRUE, FALSE), FALSE)=TRUE,IFERROR(VLOOKUP(M665, ani_diet!E:E, 1, FALSE), "No Match"),FALSE)</f>
        <v>No Match</v>
      </c>
    </row>
    <row r="666" spans="1:31" ht="14.5" x14ac:dyDescent="0.35">
      <c r="A666" s="153" t="s">
        <v>2164</v>
      </c>
      <c r="B666" s="153" t="s">
        <v>20793</v>
      </c>
      <c r="C666" s="153" t="s">
        <v>19358</v>
      </c>
      <c r="D666" s="153" t="s">
        <v>19360</v>
      </c>
      <c r="E666" s="153" t="s">
        <v>19600</v>
      </c>
      <c r="F666" s="153" t="s">
        <v>20459</v>
      </c>
      <c r="G666" s="153" t="s">
        <v>20460</v>
      </c>
      <c r="H666" s="153" t="s">
        <v>20779</v>
      </c>
      <c r="I666" s="153" t="s">
        <v>20781</v>
      </c>
      <c r="J666" s="153" t="s">
        <v>8851</v>
      </c>
      <c r="K666" s="153" t="s">
        <v>20790</v>
      </c>
      <c r="L666" s="153" t="s">
        <v>20794</v>
      </c>
      <c r="M666" s="153" t="str" cm="1">
        <f t="array" ref="M666">LOOKUP(2,1/(C666:L666&lt;&gt;""),C666:L666)</f>
        <v>Cocoa Pods Husk Boiled Dried Ground</v>
      </c>
      <c r="N666" s="153" t="s">
        <v>20795</v>
      </c>
      <c r="O666" s="153" t="s">
        <v>2164</v>
      </c>
      <c r="P666" s="153" t="s">
        <v>2164</v>
      </c>
      <c r="Q666" s="153" t="s">
        <v>2164</v>
      </c>
      <c r="R666" s="153" t="s">
        <v>2164</v>
      </c>
      <c r="S666" s="153" t="s">
        <v>20783</v>
      </c>
      <c r="T666" s="153" t="s">
        <v>2164</v>
      </c>
      <c r="U666" s="153" t="s">
        <v>8852</v>
      </c>
      <c r="V666" s="153" t="s">
        <v>20784</v>
      </c>
      <c r="W666" s="153" t="s">
        <v>2164</v>
      </c>
      <c r="X666" s="153" t="s">
        <v>2164</v>
      </c>
      <c r="Y666" s="153" t="s">
        <v>2164</v>
      </c>
      <c r="Z666" s="153" t="s">
        <v>2164</v>
      </c>
      <c r="AA666" s="153" t="s">
        <v>2164</v>
      </c>
      <c r="AB666" s="153"/>
      <c r="AC666" s="153" t="s">
        <v>2164</v>
      </c>
      <c r="AD666" s="153" t="str">
        <f>IFERROR(IF(COUNTIF(C666:L666,"Feed Ingredient")&gt;0,INDEX(ani_diet!V:V,MATCH(M666,ani_diet!F:F,0)),""),"")</f>
        <v>Theobroma cacao Pods Husk</v>
      </c>
      <c r="AE666" s="152" t="str">
        <f>IF(IFERROR(IF(MATCH("Feed Ingredient", AOM[[#This Row],[L1]:[L10]],0)&gt;0, TRUE, FALSE), FALSE)=TRUE,IFERROR(VLOOKUP(M666, ani_diet!E:E, 1, FALSE), "No Match"),FALSE)</f>
        <v>No Match</v>
      </c>
    </row>
    <row r="667" spans="1:31" ht="14.5" x14ac:dyDescent="0.35">
      <c r="A667" s="153" t="s">
        <v>2164</v>
      </c>
      <c r="B667" s="153" t="s">
        <v>20796</v>
      </c>
      <c r="C667" s="153" t="s">
        <v>19358</v>
      </c>
      <c r="D667" s="153" t="s">
        <v>19360</v>
      </c>
      <c r="E667" s="153" t="s">
        <v>19600</v>
      </c>
      <c r="F667" s="153" t="s">
        <v>20459</v>
      </c>
      <c r="G667" s="153" t="s">
        <v>20460</v>
      </c>
      <c r="H667" s="153" t="s">
        <v>20779</v>
      </c>
      <c r="I667" s="153" t="s">
        <v>20781</v>
      </c>
      <c r="J667" s="153" t="s">
        <v>8851</v>
      </c>
      <c r="K667" s="153" t="s">
        <v>20790</v>
      </c>
      <c r="L667" s="153"/>
      <c r="M667" s="153" t="str" cm="1">
        <f t="array" ref="M667">LOOKUP(2,1/(C667:L667&lt;&gt;""),C667:L667)</f>
        <v>Cocoa Pods Husk</v>
      </c>
      <c r="N667" s="153"/>
      <c r="O667" s="153" t="s">
        <v>2164</v>
      </c>
      <c r="P667" s="153" t="s">
        <v>2164</v>
      </c>
      <c r="Q667" s="153" t="s">
        <v>2164</v>
      </c>
      <c r="R667" s="153" t="s">
        <v>2164</v>
      </c>
      <c r="S667" s="153" t="s">
        <v>20783</v>
      </c>
      <c r="T667" s="153" t="s">
        <v>2164</v>
      </c>
      <c r="U667" s="153" t="s">
        <v>8852</v>
      </c>
      <c r="V667" s="153" t="s">
        <v>20784</v>
      </c>
      <c r="W667" s="153" t="s">
        <v>2164</v>
      </c>
      <c r="X667" s="153" t="s">
        <v>2164</v>
      </c>
      <c r="Y667" s="153" t="s">
        <v>2164</v>
      </c>
      <c r="Z667" s="153" t="s">
        <v>2164</v>
      </c>
      <c r="AA667" s="153" t="s">
        <v>2164</v>
      </c>
      <c r="AB667" s="153"/>
      <c r="AC667" s="153" t="s">
        <v>2164</v>
      </c>
      <c r="AD667" s="153" t="str">
        <f>IFERROR(IF(COUNTIF(C667:L667,"Feed Ingredient")&gt;0,INDEX(ani_diet!V:V,MATCH(M667,ani_diet!F:F,0)),""),"")</f>
        <v>Theobroma cacao Pods Husk</v>
      </c>
      <c r="AE667" s="152" t="str">
        <f>IF(IFERROR(IF(MATCH("Feed Ingredient", AOM[[#This Row],[L1]:[L10]],0)&gt;0, TRUE, FALSE), FALSE)=TRUE,IFERROR(VLOOKUP(M667, ani_diet!E:E, 1, FALSE), "No Match"),FALSE)</f>
        <v>Cocoa Pods Husk</v>
      </c>
    </row>
    <row r="668" spans="1:31" ht="14.5" x14ac:dyDescent="0.35">
      <c r="A668" s="153" t="s">
        <v>2164</v>
      </c>
      <c r="B668" s="153" t="s">
        <v>20797</v>
      </c>
      <c r="C668" s="153" t="s">
        <v>19358</v>
      </c>
      <c r="D668" s="153" t="s">
        <v>19360</v>
      </c>
      <c r="E668" s="153" t="s">
        <v>19600</v>
      </c>
      <c r="F668" s="153" t="s">
        <v>20459</v>
      </c>
      <c r="G668" s="153" t="s">
        <v>20460</v>
      </c>
      <c r="H668" s="153" t="s">
        <v>20779</v>
      </c>
      <c r="I668" s="153" t="s">
        <v>20781</v>
      </c>
      <c r="J668" s="153" t="s">
        <v>8869</v>
      </c>
      <c r="K668" s="153" t="s">
        <v>660</v>
      </c>
      <c r="L668" s="153"/>
      <c r="M668" s="153" t="str" cm="1">
        <f t="array" ref="M668">LOOKUP(2,1/(C668:L668&lt;&gt;""),C668:L668)</f>
        <v>Coffee Pulp</v>
      </c>
      <c r="N668" s="153"/>
      <c r="O668" s="153" t="s">
        <v>2164</v>
      </c>
      <c r="P668" s="153" t="s">
        <v>2164</v>
      </c>
      <c r="Q668" s="153" t="s">
        <v>2164</v>
      </c>
      <c r="R668" s="153" t="s">
        <v>2164</v>
      </c>
      <c r="S668" s="153" t="s">
        <v>20783</v>
      </c>
      <c r="T668" s="153" t="s">
        <v>2164</v>
      </c>
      <c r="U668" s="153" t="s">
        <v>20798</v>
      </c>
      <c r="V668" s="153" t="s">
        <v>20784</v>
      </c>
      <c r="W668" s="153" t="s">
        <v>2164</v>
      </c>
      <c r="X668" s="153" t="s">
        <v>2164</v>
      </c>
      <c r="Y668" s="153" t="s">
        <v>2164</v>
      </c>
      <c r="Z668" s="153" t="s">
        <v>2164</v>
      </c>
      <c r="AA668" s="153" t="s">
        <v>2164</v>
      </c>
      <c r="AB668" s="153" t="s">
        <v>20799</v>
      </c>
      <c r="AC668" s="153" t="s">
        <v>2164</v>
      </c>
      <c r="AD668" s="153" t="str">
        <f>IFERROR(IF(COUNTIF(C668:L668,"Feed Ingredient")&gt;0,INDEX(ani_diet!V:V,MATCH(M668,ani_diet!F:F,0)),""),"")</f>
        <v>Coffea Pulp</v>
      </c>
      <c r="AE668" s="152" t="str">
        <f>IF(IFERROR(IF(MATCH("Feed Ingredient", AOM[[#This Row],[L1]:[L10]],0)&gt;0, TRUE, FALSE), FALSE)=TRUE,IFERROR(VLOOKUP(M668, ani_diet!E:E, 1, FALSE), "No Match"),FALSE)</f>
        <v>Coffee Pulp</v>
      </c>
    </row>
    <row r="669" spans="1:31" ht="14.5" x14ac:dyDescent="0.35">
      <c r="A669" s="153" t="s">
        <v>2164</v>
      </c>
      <c r="B669" s="153" t="s">
        <v>20800</v>
      </c>
      <c r="C669" s="153" t="s">
        <v>19358</v>
      </c>
      <c r="D669" s="153" t="s">
        <v>19360</v>
      </c>
      <c r="E669" s="153" t="s">
        <v>19600</v>
      </c>
      <c r="F669" s="153" t="s">
        <v>20459</v>
      </c>
      <c r="G669" s="153" t="s">
        <v>20460</v>
      </c>
      <c r="H669" s="153" t="s">
        <v>20779</v>
      </c>
      <c r="I669" s="153" t="s">
        <v>20801</v>
      </c>
      <c r="J669" s="153" t="s">
        <v>2164</v>
      </c>
      <c r="K669" s="153" t="s">
        <v>2164</v>
      </c>
      <c r="L669" s="153"/>
      <c r="M669" s="153" t="str" cm="1">
        <f t="array" ref="M669">LOOKUP(2,1/(C669:L669&lt;&gt;""),C669:L669)</f>
        <v>Cereal ByProducts</v>
      </c>
      <c r="N669" s="153"/>
      <c r="O669" s="153" t="s">
        <v>2164</v>
      </c>
      <c r="P669" s="153" t="s">
        <v>2164</v>
      </c>
      <c r="Q669" s="153" t="s">
        <v>2164</v>
      </c>
      <c r="R669" s="153" t="s">
        <v>2164</v>
      </c>
      <c r="S669" s="153" t="s">
        <v>2164</v>
      </c>
      <c r="T669" s="153" t="s">
        <v>2164</v>
      </c>
      <c r="U669" s="153"/>
      <c r="V669" s="153" t="s">
        <v>2164</v>
      </c>
      <c r="W669" s="153" t="s">
        <v>2164</v>
      </c>
      <c r="X669" s="153" t="s">
        <v>2164</v>
      </c>
      <c r="Y669" s="153" t="s">
        <v>2164</v>
      </c>
      <c r="Z669" s="153" t="s">
        <v>2164</v>
      </c>
      <c r="AA669" s="153" t="s">
        <v>2164</v>
      </c>
      <c r="AB669" s="153" t="s">
        <v>2164</v>
      </c>
      <c r="AC669" s="153" t="s">
        <v>2164</v>
      </c>
      <c r="AD669" s="153" t="str">
        <f>IFERROR(IF(COUNTIF(C669:L669,"Feed Ingredient")&gt;0,INDEX(ani_diet!V:V,MATCH(M669,ani_diet!F:F,0)),""),"")</f>
        <v/>
      </c>
      <c r="AE669" s="152" t="str">
        <f>IF(IFERROR(IF(MATCH("Feed Ingredient", AOM[[#This Row],[L1]:[L10]],0)&gt;0, TRUE, FALSE), FALSE)=TRUE,IFERROR(VLOOKUP(M669, ani_diet!E:E, 1, FALSE), "No Match"),FALSE)</f>
        <v>No Match</v>
      </c>
    </row>
    <row r="670" spans="1:31" ht="14.5" x14ac:dyDescent="0.35">
      <c r="A670" s="153" t="s">
        <v>2164</v>
      </c>
      <c r="B670" s="153" t="s">
        <v>20802</v>
      </c>
      <c r="C670" s="153" t="s">
        <v>19358</v>
      </c>
      <c r="D670" s="153" t="s">
        <v>19360</v>
      </c>
      <c r="E670" s="153" t="s">
        <v>19600</v>
      </c>
      <c r="F670" s="153" t="s">
        <v>20459</v>
      </c>
      <c r="G670" s="153" t="s">
        <v>20460</v>
      </c>
      <c r="H670" s="153" t="s">
        <v>20779</v>
      </c>
      <c r="I670" s="153" t="s">
        <v>20801</v>
      </c>
      <c r="J670" s="153" t="s">
        <v>20803</v>
      </c>
      <c r="K670" s="153"/>
      <c r="L670" s="153"/>
      <c r="M670" s="153" t="str" cm="1">
        <f t="array" ref="M670">LOOKUP(2,1/(C670:L670&lt;&gt;""),C670:L670)</f>
        <v>Atella</v>
      </c>
      <c r="N670" s="153"/>
      <c r="O670" s="153" t="s">
        <v>2164</v>
      </c>
      <c r="P670" s="153" t="s">
        <v>2164</v>
      </c>
      <c r="Q670" s="153" t="s">
        <v>2164</v>
      </c>
      <c r="R670" s="153" t="s">
        <v>2164</v>
      </c>
      <c r="S670" s="153" t="s">
        <v>20804</v>
      </c>
      <c r="T670" s="153" t="s">
        <v>2164</v>
      </c>
      <c r="U670" s="153"/>
      <c r="V670" s="153" t="s">
        <v>2164</v>
      </c>
      <c r="W670" s="153" t="s">
        <v>2164</v>
      </c>
      <c r="X670" s="153" t="s">
        <v>2164</v>
      </c>
      <c r="Y670" s="153" t="s">
        <v>2164</v>
      </c>
      <c r="Z670" s="153" t="s">
        <v>2164</v>
      </c>
      <c r="AA670" s="153" t="s">
        <v>2164</v>
      </c>
      <c r="AB670" s="153" t="s">
        <v>20805</v>
      </c>
      <c r="AC670" s="153" t="s">
        <v>20803</v>
      </c>
      <c r="AD670" s="153" t="str">
        <f>IFERROR(IF(COUNTIF(C670:L670,"Feed Ingredient")&gt;0,INDEX(ani_diet!V:V,MATCH(M670,ani_diet!F:F,0)),""),"")</f>
        <v/>
      </c>
      <c r="AE670" s="152" t="str">
        <f>IF(IFERROR(IF(MATCH("Feed Ingredient", AOM[[#This Row],[L1]:[L10]],0)&gt;0, TRUE, FALSE), FALSE)=TRUE,IFERROR(VLOOKUP(M670, ani_diet!E:E, 1, FALSE), "No Match"),FALSE)</f>
        <v>Atella</v>
      </c>
    </row>
    <row r="671" spans="1:31" ht="14.5" x14ac:dyDescent="0.35">
      <c r="A671" s="153" t="s">
        <v>2164</v>
      </c>
      <c r="B671" s="153" t="s">
        <v>20806</v>
      </c>
      <c r="C671" s="153" t="s">
        <v>19358</v>
      </c>
      <c r="D671" s="153" t="s">
        <v>19360</v>
      </c>
      <c r="E671" s="153" t="s">
        <v>19600</v>
      </c>
      <c r="F671" s="153" t="s">
        <v>20459</v>
      </c>
      <c r="G671" s="153" t="s">
        <v>20460</v>
      </c>
      <c r="H671" s="153" t="s">
        <v>20779</v>
      </c>
      <c r="I671" s="153" t="s">
        <v>20801</v>
      </c>
      <c r="J671" s="153" t="s">
        <v>20803</v>
      </c>
      <c r="K671" s="153" t="s">
        <v>20807</v>
      </c>
      <c r="L671" s="153"/>
      <c r="M671" s="153" t="str" cm="1">
        <f t="array" ref="M671">LOOKUP(2,1/(C671:L671&lt;&gt;""),C671:L671)</f>
        <v>Atella Fermented</v>
      </c>
      <c r="N671" s="153"/>
      <c r="O671" s="153" t="s">
        <v>2164</v>
      </c>
      <c r="P671" s="153" t="s">
        <v>2164</v>
      </c>
      <c r="Q671" s="153" t="s">
        <v>2164</v>
      </c>
      <c r="R671" s="153" t="s">
        <v>2164</v>
      </c>
      <c r="S671" s="153" t="s">
        <v>20804</v>
      </c>
      <c r="T671" s="153" t="s">
        <v>2164</v>
      </c>
      <c r="U671" s="153"/>
      <c r="V671" s="153" t="s">
        <v>2164</v>
      </c>
      <c r="W671" s="153" t="s">
        <v>2164</v>
      </c>
      <c r="X671" s="153" t="s">
        <v>2164</v>
      </c>
      <c r="Y671" s="153" t="s">
        <v>2164</v>
      </c>
      <c r="Z671" s="153" t="s">
        <v>2164</v>
      </c>
      <c r="AA671" s="153" t="s">
        <v>2164</v>
      </c>
      <c r="AB671" s="153" t="s">
        <v>20805</v>
      </c>
      <c r="AC671" s="153" t="s">
        <v>20803</v>
      </c>
      <c r="AD671" s="153" t="str">
        <f>IFERROR(IF(COUNTIF(C671:L671,"Feed Ingredient")&gt;0,INDEX(ani_diet!V:V,MATCH(M671,ani_diet!F:F,0)),""),"")</f>
        <v/>
      </c>
      <c r="AE671" s="152" t="str">
        <f>IF(IFERROR(IF(MATCH("Feed Ingredient", AOM[[#This Row],[L1]:[L10]],0)&gt;0, TRUE, FALSE), FALSE)=TRUE,IFERROR(VLOOKUP(M671, ani_diet!E:E, 1, FALSE), "No Match"),FALSE)</f>
        <v>No Match</v>
      </c>
    </row>
    <row r="672" spans="1:31" ht="14.5" x14ac:dyDescent="0.35">
      <c r="A672" s="153" t="s">
        <v>2164</v>
      </c>
      <c r="B672" s="153" t="s">
        <v>20808</v>
      </c>
      <c r="C672" s="153" t="s">
        <v>19358</v>
      </c>
      <c r="D672" s="153" t="s">
        <v>19360</v>
      </c>
      <c r="E672" s="153" t="s">
        <v>19600</v>
      </c>
      <c r="F672" s="153" t="s">
        <v>20459</v>
      </c>
      <c r="G672" s="153" t="s">
        <v>20460</v>
      </c>
      <c r="H672" s="153" t="s">
        <v>20779</v>
      </c>
      <c r="I672" s="153" t="s">
        <v>20801</v>
      </c>
      <c r="J672" s="153" t="s">
        <v>9030</v>
      </c>
      <c r="K672" s="153" t="s">
        <v>20809</v>
      </c>
      <c r="L672" s="153"/>
      <c r="M672" s="153" t="str" cm="1">
        <f t="array" ref="M672">LOOKUP(2,1/(C672:L672&lt;&gt;""),C672:L672)</f>
        <v>Barley Bran</v>
      </c>
      <c r="N672" s="153"/>
      <c r="O672" s="153" t="s">
        <v>2164</v>
      </c>
      <c r="P672" s="153" t="s">
        <v>2164</v>
      </c>
      <c r="Q672" s="153" t="s">
        <v>2164</v>
      </c>
      <c r="R672" s="153" t="s">
        <v>2164</v>
      </c>
      <c r="S672" s="153" t="s">
        <v>20810</v>
      </c>
      <c r="T672" s="153" t="s">
        <v>2164</v>
      </c>
      <c r="U672" s="153" t="s">
        <v>9032</v>
      </c>
      <c r="V672" s="153" t="s">
        <v>2164</v>
      </c>
      <c r="W672" s="153" t="s">
        <v>2164</v>
      </c>
      <c r="X672" s="153" t="s">
        <v>2164</v>
      </c>
      <c r="Y672" s="153" t="s">
        <v>2164</v>
      </c>
      <c r="Z672" s="153" t="s">
        <v>2164</v>
      </c>
      <c r="AA672" s="153" t="s">
        <v>2164</v>
      </c>
      <c r="AB672" s="153" t="s">
        <v>20811</v>
      </c>
      <c r="AC672" s="153" t="s">
        <v>20812</v>
      </c>
      <c r="AD672" s="153" t="str">
        <f>IFERROR(IF(COUNTIF(C672:L672,"Feed Ingredient")&gt;0,INDEX(ani_diet!V:V,MATCH(M672,ani_diet!F:F,0)),""),"")</f>
        <v>Hordeum vulgare Bran</v>
      </c>
      <c r="AE672" s="152" t="str">
        <f>IF(IFERROR(IF(MATCH("Feed Ingredient", AOM[[#This Row],[L1]:[L10]],0)&gt;0, TRUE, FALSE), FALSE)=TRUE,IFERROR(VLOOKUP(M672, ani_diet!E:E, 1, FALSE), "No Match"),FALSE)</f>
        <v>Barley Bran</v>
      </c>
    </row>
    <row r="673" spans="1:31" ht="14.5" x14ac:dyDescent="0.35">
      <c r="A673" s="153" t="s">
        <v>2164</v>
      </c>
      <c r="B673" s="153" t="s">
        <v>20813</v>
      </c>
      <c r="C673" s="153" t="s">
        <v>19358</v>
      </c>
      <c r="D673" s="153" t="s">
        <v>19360</v>
      </c>
      <c r="E673" s="153" t="s">
        <v>19600</v>
      </c>
      <c r="F673" s="153" t="s">
        <v>20459</v>
      </c>
      <c r="G673" s="153" t="s">
        <v>20460</v>
      </c>
      <c r="H673" s="153" t="s">
        <v>20779</v>
      </c>
      <c r="I673" s="153" t="s">
        <v>20801</v>
      </c>
      <c r="J673" s="153" t="s">
        <v>9030</v>
      </c>
      <c r="K673" s="153" t="s">
        <v>20814</v>
      </c>
      <c r="L673" s="153"/>
      <c r="M673" s="153" t="str" cm="1">
        <f t="array" ref="M673">LOOKUP(2,1/(C673:L673&lt;&gt;""),C673:L673)</f>
        <v>Barley Dried</v>
      </c>
      <c r="N673" s="153" t="s">
        <v>20815</v>
      </c>
      <c r="O673" s="153" t="s">
        <v>2164</v>
      </c>
      <c r="P673" s="153" t="s">
        <v>2164</v>
      </c>
      <c r="Q673" s="153" t="s">
        <v>2164</v>
      </c>
      <c r="R673" s="153" t="s">
        <v>2164</v>
      </c>
      <c r="S673" s="153" t="s">
        <v>20810</v>
      </c>
      <c r="T673" s="153" t="s">
        <v>2164</v>
      </c>
      <c r="U673" s="153" t="s">
        <v>9032</v>
      </c>
      <c r="V673" s="153" t="s">
        <v>2164</v>
      </c>
      <c r="W673" s="153" t="s">
        <v>2164</v>
      </c>
      <c r="X673" s="153" t="s">
        <v>2164</v>
      </c>
      <c r="Y673" s="153" t="s">
        <v>2164</v>
      </c>
      <c r="Z673" s="153" t="s">
        <v>2164</v>
      </c>
      <c r="AA673" s="153" t="s">
        <v>2164</v>
      </c>
      <c r="AB673" s="154" t="s">
        <v>20816</v>
      </c>
      <c r="AC673" s="153" t="s">
        <v>20812</v>
      </c>
      <c r="AD673" s="153" t="str">
        <f>IFERROR(IF(COUNTIF(C673:L673,"Feed Ingredient")&gt;0,INDEX(ani_diet!V:V,MATCH(M673,ani_diet!F:F,0)),""),"")</f>
        <v>Hordeum vulgare</v>
      </c>
      <c r="AE673" s="152" t="str">
        <f>IF(IFERROR(IF(MATCH("Feed Ingredient", AOM[[#This Row],[L1]:[L10]],0)&gt;0, TRUE, FALSE), FALSE)=TRUE,IFERROR(VLOOKUP(M673, ani_diet!E:E, 1, FALSE), "No Match"),FALSE)</f>
        <v>No Match</v>
      </c>
    </row>
    <row r="674" spans="1:31" ht="14.5" x14ac:dyDescent="0.35">
      <c r="A674" s="153" t="s">
        <v>2164</v>
      </c>
      <c r="B674" s="153" t="s">
        <v>20817</v>
      </c>
      <c r="C674" s="153" t="s">
        <v>19358</v>
      </c>
      <c r="D674" s="153" t="s">
        <v>19360</v>
      </c>
      <c r="E674" s="153" t="s">
        <v>19600</v>
      </c>
      <c r="F674" s="153" t="s">
        <v>20459</v>
      </c>
      <c r="G674" s="153" t="s">
        <v>20460</v>
      </c>
      <c r="H674" s="153" t="s">
        <v>20779</v>
      </c>
      <c r="I674" s="153" t="s">
        <v>20801</v>
      </c>
      <c r="J674" s="153" t="s">
        <v>9030</v>
      </c>
      <c r="K674" s="153" t="s">
        <v>20818</v>
      </c>
      <c r="L674" s="153"/>
      <c r="M674" s="153" t="str" cm="1">
        <f t="array" ref="M674">LOOKUP(2,1/(C674:L674&lt;&gt;""),C674:L674)</f>
        <v>Barley Dried Ground</v>
      </c>
      <c r="N674" s="153" t="s">
        <v>20819</v>
      </c>
      <c r="O674" s="153" t="s">
        <v>2164</v>
      </c>
      <c r="P674" s="153" t="s">
        <v>2164</v>
      </c>
      <c r="Q674" s="153" t="s">
        <v>2164</v>
      </c>
      <c r="R674" s="153" t="s">
        <v>2164</v>
      </c>
      <c r="S674" s="153" t="s">
        <v>20810</v>
      </c>
      <c r="T674" s="153" t="s">
        <v>2164</v>
      </c>
      <c r="U674" s="153" t="s">
        <v>9032</v>
      </c>
      <c r="V674" s="153" t="s">
        <v>2164</v>
      </c>
      <c r="W674" s="153" t="s">
        <v>2164</v>
      </c>
      <c r="X674" s="153" t="s">
        <v>2164</v>
      </c>
      <c r="Y674" s="153" t="s">
        <v>2164</v>
      </c>
      <c r="Z674" s="153" t="s">
        <v>2164</v>
      </c>
      <c r="AA674" s="153" t="s">
        <v>2164</v>
      </c>
      <c r="AB674" s="155" t="s">
        <v>20816</v>
      </c>
      <c r="AC674" s="153" t="s">
        <v>20812</v>
      </c>
      <c r="AD674" s="153" t="str">
        <f>IFERROR(IF(COUNTIF(C674:L674,"Feed Ingredient")&gt;0,INDEX(ani_diet!V:V,MATCH(M674,ani_diet!F:F,0)),""),"")</f>
        <v>Hordeum vulgare</v>
      </c>
      <c r="AE674" s="152" t="str">
        <f>IF(IFERROR(IF(MATCH("Feed Ingredient", AOM[[#This Row],[L1]:[L10]],0)&gt;0, TRUE, FALSE), FALSE)=TRUE,IFERROR(VLOOKUP(M674, ani_diet!E:E, 1, FALSE), "No Match"),FALSE)</f>
        <v>No Match</v>
      </c>
    </row>
    <row r="675" spans="1:31" ht="14.5" x14ac:dyDescent="0.35">
      <c r="A675" s="153" t="s">
        <v>2164</v>
      </c>
      <c r="B675" s="153" t="s">
        <v>20820</v>
      </c>
      <c r="C675" s="153" t="s">
        <v>19358</v>
      </c>
      <c r="D675" s="153" t="s">
        <v>19360</v>
      </c>
      <c r="E675" s="153" t="s">
        <v>19600</v>
      </c>
      <c r="F675" s="153" t="s">
        <v>20459</v>
      </c>
      <c r="G675" s="153" t="s">
        <v>20460</v>
      </c>
      <c r="H675" s="153" t="s">
        <v>20779</v>
      </c>
      <c r="I675" s="153" t="s">
        <v>20801</v>
      </c>
      <c r="J675" s="153" t="s">
        <v>9030</v>
      </c>
      <c r="K675" s="153" t="s">
        <v>20821</v>
      </c>
      <c r="L675" s="153"/>
      <c r="M675" s="153" t="str" cm="1">
        <f t="array" ref="M675">LOOKUP(2,1/(C675:L675&lt;&gt;""),C675:L675)</f>
        <v>Barley Straw</v>
      </c>
      <c r="N675" s="153"/>
      <c r="O675" s="153" t="s">
        <v>2164</v>
      </c>
      <c r="P675" s="153" t="s">
        <v>2164</v>
      </c>
      <c r="Q675" s="153" t="s">
        <v>2164</v>
      </c>
      <c r="R675" s="153" t="s">
        <v>2164</v>
      </c>
      <c r="S675" s="153" t="s">
        <v>20810</v>
      </c>
      <c r="T675" s="153" t="s">
        <v>2164</v>
      </c>
      <c r="U675" s="153" t="s">
        <v>9032</v>
      </c>
      <c r="V675" s="153" t="s">
        <v>2164</v>
      </c>
      <c r="W675" s="153" t="s">
        <v>2164</v>
      </c>
      <c r="X675" s="153" t="s">
        <v>2164</v>
      </c>
      <c r="Y675" s="153" t="s">
        <v>2164</v>
      </c>
      <c r="Z675" s="153" t="s">
        <v>2164</v>
      </c>
      <c r="AA675" s="153" t="s">
        <v>2164</v>
      </c>
      <c r="AB675" s="153" t="s">
        <v>20811</v>
      </c>
      <c r="AC675" s="153" t="s">
        <v>20812</v>
      </c>
      <c r="AD675" s="153" t="str">
        <f>IFERROR(IF(COUNTIF(C675:L675,"Feed Ingredient")&gt;0,INDEX(ani_diet!V:V,MATCH(M675,ani_diet!F:F,0)),""),"")</f>
        <v>Hordeum vulgare Straw</v>
      </c>
      <c r="AE675" s="152" t="str">
        <f>IF(IFERROR(IF(MATCH("Feed Ingredient", AOM[[#This Row],[L1]:[L10]],0)&gt;0, TRUE, FALSE), FALSE)=TRUE,IFERROR(VLOOKUP(M675, ani_diet!E:E, 1, FALSE), "No Match"),FALSE)</f>
        <v>Barley Straw</v>
      </c>
    </row>
    <row r="676" spans="1:31" ht="14.5" x14ac:dyDescent="0.35">
      <c r="A676" s="153" t="s">
        <v>2164</v>
      </c>
      <c r="B676" s="153" t="s">
        <v>20822</v>
      </c>
      <c r="C676" s="153" t="s">
        <v>19358</v>
      </c>
      <c r="D676" s="153" t="s">
        <v>19360</v>
      </c>
      <c r="E676" s="153" t="s">
        <v>19600</v>
      </c>
      <c r="F676" s="153" t="s">
        <v>20459</v>
      </c>
      <c r="G676" s="153" t="s">
        <v>20460</v>
      </c>
      <c r="H676" s="153" t="s">
        <v>20779</v>
      </c>
      <c r="I676" s="153" t="s">
        <v>20801</v>
      </c>
      <c r="J676" s="153" t="s">
        <v>20823</v>
      </c>
      <c r="K676" s="153" t="s">
        <v>2164</v>
      </c>
      <c r="L676" s="153"/>
      <c r="M676" s="153" t="str" cm="1">
        <f t="array" ref="M676">LOOKUP(2,1/(C676:L676&lt;&gt;""),C676:L676)</f>
        <v>Unspecified Bran</v>
      </c>
      <c r="N676" s="153"/>
      <c r="O676" s="153" t="s">
        <v>2164</v>
      </c>
      <c r="P676" s="153" t="s">
        <v>2164</v>
      </c>
      <c r="Q676" s="153" t="s">
        <v>2164</v>
      </c>
      <c r="R676" s="153" t="s">
        <v>2164</v>
      </c>
      <c r="S676" s="153"/>
      <c r="T676" s="153" t="s">
        <v>2164</v>
      </c>
      <c r="U676" s="153"/>
      <c r="V676" s="153" t="s">
        <v>2164</v>
      </c>
      <c r="W676" s="153" t="s">
        <v>2164</v>
      </c>
      <c r="X676" s="153" t="s">
        <v>2164</v>
      </c>
      <c r="Y676" s="153" t="s">
        <v>2164</v>
      </c>
      <c r="Z676" s="153" t="s">
        <v>2164</v>
      </c>
      <c r="AA676" s="153" t="s">
        <v>2164</v>
      </c>
      <c r="AB676" s="153" t="s">
        <v>2164</v>
      </c>
      <c r="AC676" s="153" t="s">
        <v>20824</v>
      </c>
      <c r="AD676" s="153" t="str">
        <f>IFERROR(IF(COUNTIF(C676:L676,"Feed Ingredient")&gt;0,INDEX(ani_diet!V:V,MATCH(M676,ani_diet!F:F,0)),""),"")</f>
        <v/>
      </c>
      <c r="AE676" s="152" t="str">
        <f>IF(IFERROR(IF(MATCH("Feed Ingredient", AOM[[#This Row],[L1]:[L10]],0)&gt;0, TRUE, FALSE), FALSE)=TRUE,IFERROR(VLOOKUP(M676, ani_diet!E:E, 1, FALSE), "No Match"),FALSE)</f>
        <v>Unspecified Bran</v>
      </c>
    </row>
    <row r="677" spans="1:31" ht="14.5" x14ac:dyDescent="0.35">
      <c r="A677" s="153"/>
      <c r="B677" s="153" t="s">
        <v>20825</v>
      </c>
      <c r="C677" s="153" t="s">
        <v>19358</v>
      </c>
      <c r="D677" s="153" t="s">
        <v>19360</v>
      </c>
      <c r="E677" s="153" t="s">
        <v>19600</v>
      </c>
      <c r="F677" s="153" t="s">
        <v>20459</v>
      </c>
      <c r="G677" s="153" t="s">
        <v>20460</v>
      </c>
      <c r="H677" s="153" t="s">
        <v>20779</v>
      </c>
      <c r="I677" s="153" t="s">
        <v>20801</v>
      </c>
      <c r="J677" s="153" t="s">
        <v>20823</v>
      </c>
      <c r="K677" s="153" t="s">
        <v>20826</v>
      </c>
      <c r="L677" s="153"/>
      <c r="M677" s="153" t="str" cm="1">
        <f t="array" ref="M677">LOOKUP(2,1/(C677:L677&lt;&gt;""),C677:L677)</f>
        <v>Unspecified Bran Ground</v>
      </c>
      <c r="N677" s="153" t="s">
        <v>20827</v>
      </c>
      <c r="O677" s="153" t="s">
        <v>2164</v>
      </c>
      <c r="P677" s="153" t="s">
        <v>2164</v>
      </c>
      <c r="Q677" s="153" t="s">
        <v>2164</v>
      </c>
      <c r="R677" s="153" t="s">
        <v>2164</v>
      </c>
      <c r="S677" s="153"/>
      <c r="T677" s="153" t="s">
        <v>2164</v>
      </c>
      <c r="U677" s="153"/>
      <c r="V677" s="153" t="s">
        <v>2164</v>
      </c>
      <c r="W677" s="153" t="s">
        <v>2164</v>
      </c>
      <c r="X677" s="153" t="s">
        <v>2164</v>
      </c>
      <c r="Y677" s="153" t="s">
        <v>2164</v>
      </c>
      <c r="Z677" s="153" t="s">
        <v>2164</v>
      </c>
      <c r="AA677" s="153" t="s">
        <v>2164</v>
      </c>
      <c r="AB677" s="153" t="s">
        <v>2164</v>
      </c>
      <c r="AC677" s="153" t="s">
        <v>20824</v>
      </c>
      <c r="AD677" s="153" t="str">
        <f>IFERROR(IF(COUNTIF(C677:L677,"Feed Ingredient")&gt;0,INDEX(ani_diet!V:V,MATCH(M677,ani_diet!F:F,0)),""),"")</f>
        <v/>
      </c>
      <c r="AE677" s="152" t="str">
        <f>IF(IFERROR(IF(MATCH("Feed Ingredient", AOM[[#This Row],[L1]:[L10]],0)&gt;0, TRUE, FALSE), FALSE)=TRUE,IFERROR(VLOOKUP(M677, ani_diet!E:E, 1, FALSE), "No Match"),FALSE)</f>
        <v>No Match</v>
      </c>
    </row>
    <row r="678" spans="1:31" ht="14.5" x14ac:dyDescent="0.35">
      <c r="A678" s="153"/>
      <c r="B678" s="153" t="s">
        <v>20828</v>
      </c>
      <c r="C678" s="153" t="s">
        <v>19358</v>
      </c>
      <c r="D678" s="153" t="s">
        <v>19360</v>
      </c>
      <c r="E678" s="153" t="s">
        <v>19600</v>
      </c>
      <c r="F678" s="153" t="s">
        <v>20459</v>
      </c>
      <c r="G678" s="153" t="s">
        <v>20460</v>
      </c>
      <c r="H678" s="153" t="s">
        <v>20779</v>
      </c>
      <c r="I678" s="153" t="s">
        <v>20801</v>
      </c>
      <c r="J678" s="153" t="s">
        <v>20823</v>
      </c>
      <c r="K678" s="153" t="s">
        <v>20829</v>
      </c>
      <c r="L678" s="153"/>
      <c r="M678" s="153" t="str" cm="1">
        <f t="array" ref="M678">LOOKUP(2,1/(C678:L678&lt;&gt;""),C678:L678)</f>
        <v>Unspecified Bran Dried Ground</v>
      </c>
      <c r="N678" s="153" t="s">
        <v>20830</v>
      </c>
      <c r="O678" s="153" t="s">
        <v>2164</v>
      </c>
      <c r="P678" s="153" t="s">
        <v>2164</v>
      </c>
      <c r="Q678" s="153" t="s">
        <v>2164</v>
      </c>
      <c r="R678" s="153" t="s">
        <v>2164</v>
      </c>
      <c r="S678" s="153"/>
      <c r="T678" s="153" t="s">
        <v>2164</v>
      </c>
      <c r="U678" s="153"/>
      <c r="V678" s="153" t="s">
        <v>2164</v>
      </c>
      <c r="W678" s="153" t="s">
        <v>2164</v>
      </c>
      <c r="X678" s="153" t="s">
        <v>2164</v>
      </c>
      <c r="Y678" s="153" t="s">
        <v>2164</v>
      </c>
      <c r="Z678" s="153" t="s">
        <v>2164</v>
      </c>
      <c r="AA678" s="153" t="s">
        <v>2164</v>
      </c>
      <c r="AB678" s="153" t="s">
        <v>2164</v>
      </c>
      <c r="AC678" s="153" t="s">
        <v>20824</v>
      </c>
      <c r="AD678" s="153" t="str">
        <f>IFERROR(IF(COUNTIF(C678:L678,"Feed Ingredient")&gt;0,INDEX(ani_diet!V:V,MATCH(M678,ani_diet!F:F,0)),""),"")</f>
        <v/>
      </c>
      <c r="AE678" s="152" t="str">
        <f>IF(IFERROR(IF(MATCH("Feed Ingredient", AOM[[#This Row],[L1]:[L10]],0)&gt;0, TRUE, FALSE), FALSE)=TRUE,IFERROR(VLOOKUP(M678, ani_diet!E:E, 1, FALSE), "No Match"),FALSE)</f>
        <v>No Match</v>
      </c>
    </row>
    <row r="679" spans="1:31" ht="14.5" x14ac:dyDescent="0.35">
      <c r="A679" s="153" t="s">
        <v>2164</v>
      </c>
      <c r="B679" s="153" t="s">
        <v>20831</v>
      </c>
      <c r="C679" s="153" t="s">
        <v>19358</v>
      </c>
      <c r="D679" s="153" t="s">
        <v>19360</v>
      </c>
      <c r="E679" s="153" t="s">
        <v>19600</v>
      </c>
      <c r="F679" s="153" t="s">
        <v>20459</v>
      </c>
      <c r="G679" s="153" t="s">
        <v>20460</v>
      </c>
      <c r="H679" s="153" t="s">
        <v>20779</v>
      </c>
      <c r="I679" s="153" t="s">
        <v>20801</v>
      </c>
      <c r="J679" s="153" t="s">
        <v>20832</v>
      </c>
      <c r="K679" s="153"/>
      <c r="L679" s="153"/>
      <c r="M679" s="153" t="str" cm="1">
        <f t="array" ref="M679">LOOKUP(2,1/(C679:L679&lt;&gt;""),C679:L679)</f>
        <v>Brewers Grain</v>
      </c>
      <c r="N679" s="153" t="s">
        <v>20833</v>
      </c>
      <c r="O679" s="153" t="s">
        <v>2164</v>
      </c>
      <c r="P679" s="153" t="s">
        <v>2164</v>
      </c>
      <c r="Q679" s="153" t="s">
        <v>2164</v>
      </c>
      <c r="R679" s="153" t="s">
        <v>2164</v>
      </c>
      <c r="S679" s="153"/>
      <c r="T679" s="153" t="s">
        <v>2164</v>
      </c>
      <c r="U679" s="153"/>
      <c r="V679" s="153" t="s">
        <v>2164</v>
      </c>
      <c r="W679" s="153" t="s">
        <v>2164</v>
      </c>
      <c r="X679" s="153" t="s">
        <v>2164</v>
      </c>
      <c r="Y679" s="153" t="s">
        <v>2164</v>
      </c>
      <c r="Z679" s="153" t="s">
        <v>2164</v>
      </c>
      <c r="AA679" s="153" t="s">
        <v>2164</v>
      </c>
      <c r="AB679" s="153" t="s">
        <v>20834</v>
      </c>
      <c r="AC679" s="153" t="s">
        <v>20835</v>
      </c>
      <c r="AD679" s="153" t="str">
        <f>IFERROR(IF(COUNTIF(C679:L679,"Feed Ingredient")&gt;0,INDEX(ani_diet!V:V,MATCH(M679,ani_diet!F:F,0)),""),"")</f>
        <v/>
      </c>
      <c r="AE679" s="152" t="str">
        <f>IF(IFERROR(IF(MATCH("Feed Ingredient", AOM[[#This Row],[L1]:[L10]],0)&gt;0, TRUE, FALSE), FALSE)=TRUE,IFERROR(VLOOKUP(M679, ani_diet!E:E, 1, FALSE), "No Match"),FALSE)</f>
        <v>Brewers Grain</v>
      </c>
    </row>
    <row r="680" spans="1:31" ht="14.5" x14ac:dyDescent="0.35">
      <c r="A680" s="153" t="s">
        <v>2164</v>
      </c>
      <c r="B680" s="153" t="s">
        <v>20836</v>
      </c>
      <c r="C680" s="153" t="s">
        <v>19358</v>
      </c>
      <c r="D680" s="153" t="s">
        <v>19360</v>
      </c>
      <c r="E680" s="153" t="s">
        <v>19600</v>
      </c>
      <c r="F680" s="153" t="s">
        <v>20459</v>
      </c>
      <c r="G680" s="153" t="s">
        <v>20460</v>
      </c>
      <c r="H680" s="153" t="s">
        <v>20779</v>
      </c>
      <c r="I680" s="153" t="s">
        <v>20801</v>
      </c>
      <c r="J680" s="153" t="s">
        <v>20832</v>
      </c>
      <c r="K680" s="153" t="s">
        <v>20837</v>
      </c>
      <c r="L680" s="153"/>
      <c r="M680" s="153" t="str" cm="1">
        <f t="array" ref="M680">LOOKUP(2,1/(C680:L680&lt;&gt;""),C680:L680)</f>
        <v>Brewers Grain Dried</v>
      </c>
      <c r="N680" s="153" t="s">
        <v>20838</v>
      </c>
      <c r="O680" s="153" t="s">
        <v>2164</v>
      </c>
      <c r="P680" s="153" t="s">
        <v>2164</v>
      </c>
      <c r="Q680" s="153" t="s">
        <v>2164</v>
      </c>
      <c r="R680" s="153" t="s">
        <v>2164</v>
      </c>
      <c r="S680" s="153"/>
      <c r="T680" s="153" t="s">
        <v>2164</v>
      </c>
      <c r="U680" s="153"/>
      <c r="V680" s="153" t="s">
        <v>2164</v>
      </c>
      <c r="W680" s="153" t="s">
        <v>2164</v>
      </c>
      <c r="X680" s="153" t="s">
        <v>2164</v>
      </c>
      <c r="Y680" s="153" t="s">
        <v>2164</v>
      </c>
      <c r="Z680" s="153" t="s">
        <v>2164</v>
      </c>
      <c r="AA680" s="153" t="s">
        <v>2164</v>
      </c>
      <c r="AB680" s="153" t="s">
        <v>20834</v>
      </c>
      <c r="AC680" s="153" t="s">
        <v>20835</v>
      </c>
      <c r="AD680" s="153" t="str">
        <f>IFERROR(IF(COUNTIF(C680:L680,"Feed Ingredient")&gt;0,INDEX(ani_diet!V:V,MATCH(M680,ani_diet!F:F,0)),""),"")</f>
        <v/>
      </c>
      <c r="AE680" s="152" t="str">
        <f>IF(IFERROR(IF(MATCH("Feed Ingredient", AOM[[#This Row],[L1]:[L10]],0)&gt;0, TRUE, FALSE), FALSE)=TRUE,IFERROR(VLOOKUP(M680, ani_diet!E:E, 1, FALSE), "No Match"),FALSE)</f>
        <v>No Match</v>
      </c>
    </row>
    <row r="681" spans="1:31" ht="14.5" x14ac:dyDescent="0.35">
      <c r="A681" s="153" t="s">
        <v>2164</v>
      </c>
      <c r="B681" s="153" t="s">
        <v>20839</v>
      </c>
      <c r="C681" s="153" t="s">
        <v>19358</v>
      </c>
      <c r="D681" s="153" t="s">
        <v>19360</v>
      </c>
      <c r="E681" s="153" t="s">
        <v>19600</v>
      </c>
      <c r="F681" s="153" t="s">
        <v>20459</v>
      </c>
      <c r="G681" s="153" t="s">
        <v>20460</v>
      </c>
      <c r="H681" s="153" t="s">
        <v>20779</v>
      </c>
      <c r="I681" s="153" t="s">
        <v>20801</v>
      </c>
      <c r="J681" s="153" t="s">
        <v>20840</v>
      </c>
      <c r="K681" s="153" t="s">
        <v>2164</v>
      </c>
      <c r="L681" s="153"/>
      <c r="M681" s="153" t="str" cm="1">
        <f t="array" ref="M681">LOOKUP(2,1/(C681:L681&lt;&gt;""),C681:L681)</f>
        <v>Brewers Spent Grain</v>
      </c>
      <c r="N681" s="153" t="s">
        <v>20841</v>
      </c>
      <c r="O681" s="153" t="s">
        <v>2164</v>
      </c>
      <c r="P681" s="153" t="s">
        <v>2164</v>
      </c>
      <c r="Q681" s="153" t="s">
        <v>2164</v>
      </c>
      <c r="R681" s="153" t="s">
        <v>2164</v>
      </c>
      <c r="S681" s="153"/>
      <c r="T681" s="153" t="s">
        <v>2164</v>
      </c>
      <c r="U681" s="153"/>
      <c r="V681" s="153" t="s">
        <v>2164</v>
      </c>
      <c r="W681" s="153" t="s">
        <v>2164</v>
      </c>
      <c r="X681" s="153" t="s">
        <v>2164</v>
      </c>
      <c r="Y681" s="153" t="s">
        <v>2164</v>
      </c>
      <c r="Z681" s="153" t="s">
        <v>2164</v>
      </c>
      <c r="AA681" s="153" t="s">
        <v>2164</v>
      </c>
      <c r="AB681" s="153" t="s">
        <v>20842</v>
      </c>
      <c r="AC681" s="153" t="s">
        <v>20840</v>
      </c>
      <c r="AD681" s="153" t="str">
        <f>IFERROR(IF(COUNTIF(C681:L681,"Feed Ingredient")&gt;0,INDEX(ani_diet!V:V,MATCH(M681,ani_diet!F:F,0)),""),"")</f>
        <v/>
      </c>
      <c r="AE681" s="152" t="str">
        <f>IF(IFERROR(IF(MATCH("Feed Ingredient", AOM[[#This Row],[L1]:[L10]],0)&gt;0, TRUE, FALSE), FALSE)=TRUE,IFERROR(VLOOKUP(M681, ani_diet!E:E, 1, FALSE), "No Match"),FALSE)</f>
        <v>No Match</v>
      </c>
    </row>
    <row r="682" spans="1:31" ht="14.5" x14ac:dyDescent="0.35">
      <c r="A682" s="153" t="s">
        <v>2164</v>
      </c>
      <c r="B682" s="153" t="s">
        <v>20843</v>
      </c>
      <c r="C682" s="153" t="s">
        <v>19358</v>
      </c>
      <c r="D682" s="153" t="s">
        <v>19360</v>
      </c>
      <c r="E682" s="153" t="s">
        <v>19600</v>
      </c>
      <c r="F682" s="153" t="s">
        <v>20459</v>
      </c>
      <c r="G682" s="153" t="s">
        <v>20460</v>
      </c>
      <c r="H682" s="153" t="s">
        <v>20779</v>
      </c>
      <c r="I682" s="153" t="s">
        <v>20801</v>
      </c>
      <c r="J682" s="153" t="s">
        <v>9071</v>
      </c>
      <c r="K682" s="153" t="s">
        <v>20844</v>
      </c>
      <c r="L682" s="153" t="s">
        <v>20845</v>
      </c>
      <c r="M682" s="153" t="str" cm="1">
        <f t="array" ref="M682">LOOKUP(2,1/(C682:L682&lt;&gt;""),C682:L682)</f>
        <v>Baby Maize Stalk Dried Wilted</v>
      </c>
      <c r="N682" s="153" t="s">
        <v>20846</v>
      </c>
      <c r="O682" s="153" t="s">
        <v>2164</v>
      </c>
      <c r="P682" s="153" t="s">
        <v>2164</v>
      </c>
      <c r="Q682" s="153" t="s">
        <v>2164</v>
      </c>
      <c r="R682" s="153" t="s">
        <v>2164</v>
      </c>
      <c r="S682" s="153" t="s">
        <v>20847</v>
      </c>
      <c r="T682" s="153" t="s">
        <v>2164</v>
      </c>
      <c r="U682" s="153" t="s">
        <v>9073</v>
      </c>
      <c r="V682" s="153" t="s">
        <v>20848</v>
      </c>
      <c r="W682" s="153" t="s">
        <v>2164</v>
      </c>
      <c r="X682" s="153" t="s">
        <v>2164</v>
      </c>
      <c r="Y682" s="153" t="s">
        <v>2164</v>
      </c>
      <c r="Z682" s="153" t="s">
        <v>2164</v>
      </c>
      <c r="AA682" s="153" t="s">
        <v>2164</v>
      </c>
      <c r="AB682" s="153" t="s">
        <v>20849</v>
      </c>
      <c r="AC682" s="153" t="s">
        <v>178</v>
      </c>
      <c r="AD682" s="153" t="str">
        <f>IFERROR(IF(COUNTIF(C682:L682,"Feed Ingredient")&gt;0,INDEX(ani_diet!V:V,MATCH(M682,ani_diet!F:F,0)),""),"")</f>
        <v/>
      </c>
      <c r="AE682" s="152" t="str">
        <f>IF(IFERROR(IF(MATCH("Feed Ingredient", AOM[[#This Row],[L1]:[L10]],0)&gt;0, TRUE, FALSE), FALSE)=TRUE,IFERROR(VLOOKUP(M682, ani_diet!E:E, 1, FALSE), "No Match"),FALSE)</f>
        <v>No Match</v>
      </c>
    </row>
    <row r="683" spans="1:31" ht="14.5" x14ac:dyDescent="0.35">
      <c r="A683" s="153" t="s">
        <v>2164</v>
      </c>
      <c r="B683" s="153" t="s">
        <v>20850</v>
      </c>
      <c r="C683" s="153" t="s">
        <v>19358</v>
      </c>
      <c r="D683" s="153" t="s">
        <v>19360</v>
      </c>
      <c r="E683" s="153" t="s">
        <v>19600</v>
      </c>
      <c r="F683" s="153" t="s">
        <v>20459</v>
      </c>
      <c r="G683" s="153" t="s">
        <v>20460</v>
      </c>
      <c r="H683" s="153" t="s">
        <v>20779</v>
      </c>
      <c r="I683" s="153" t="s">
        <v>20801</v>
      </c>
      <c r="J683" s="153" t="s">
        <v>9071</v>
      </c>
      <c r="K683" s="153" t="s">
        <v>20844</v>
      </c>
      <c r="L683" s="153"/>
      <c r="M683" s="153" t="str" cm="1">
        <f t="array" ref="M683">LOOKUP(2,1/(C683:L683&lt;&gt;""),C683:L683)</f>
        <v>Baby Maize Stalk</v>
      </c>
      <c r="N683" s="153" t="s">
        <v>20851</v>
      </c>
      <c r="O683" s="153" t="s">
        <v>2164</v>
      </c>
      <c r="P683" s="153" t="s">
        <v>2164</v>
      </c>
      <c r="Q683" s="153" t="s">
        <v>2164</v>
      </c>
      <c r="R683" s="153" t="s">
        <v>2164</v>
      </c>
      <c r="S683" s="153" t="s">
        <v>20847</v>
      </c>
      <c r="T683" s="153" t="s">
        <v>2164</v>
      </c>
      <c r="U683" s="153" t="s">
        <v>9073</v>
      </c>
      <c r="V683" s="153" t="s">
        <v>20848</v>
      </c>
      <c r="W683" s="153" t="s">
        <v>2164</v>
      </c>
      <c r="X683" s="153" t="s">
        <v>2164</v>
      </c>
      <c r="Y683" s="153" t="s">
        <v>2164</v>
      </c>
      <c r="Z683" s="153" t="s">
        <v>2164</v>
      </c>
      <c r="AA683" s="153" t="s">
        <v>2164</v>
      </c>
      <c r="AB683" s="153" t="s">
        <v>20849</v>
      </c>
      <c r="AC683" s="153" t="s">
        <v>178</v>
      </c>
      <c r="AD683" s="153" t="str">
        <f>IFERROR(IF(COUNTIF(C683:L683,"Feed Ingredient")&gt;0,INDEX(ani_diet!V:V,MATCH(M683,ani_diet!F:F,0)),""),"")</f>
        <v/>
      </c>
      <c r="AE683" s="152" t="str">
        <f>IF(IFERROR(IF(MATCH("Feed Ingredient", AOM[[#This Row],[L1]:[L10]],0)&gt;0, TRUE, FALSE), FALSE)=TRUE,IFERROR(VLOOKUP(M683, ani_diet!E:E, 1, FALSE), "No Match"),FALSE)</f>
        <v>No Match</v>
      </c>
    </row>
    <row r="684" spans="1:31" ht="14.5" x14ac:dyDescent="0.35">
      <c r="A684" s="153" t="s">
        <v>2164</v>
      </c>
      <c r="B684" s="153" t="s">
        <v>20852</v>
      </c>
      <c r="C684" s="153" t="s">
        <v>19358</v>
      </c>
      <c r="D684" s="153" t="s">
        <v>19360</v>
      </c>
      <c r="E684" s="153" t="s">
        <v>19600</v>
      </c>
      <c r="F684" s="153" t="s">
        <v>20459</v>
      </c>
      <c r="G684" s="153" t="s">
        <v>20460</v>
      </c>
      <c r="H684" s="153" t="s">
        <v>20779</v>
      </c>
      <c r="I684" s="153" t="s">
        <v>20801</v>
      </c>
      <c r="J684" s="153" t="s">
        <v>9071</v>
      </c>
      <c r="K684" s="153" t="s">
        <v>20853</v>
      </c>
      <c r="L684" s="153" t="s">
        <v>20854</v>
      </c>
      <c r="M684" s="153" t="str" cm="1">
        <f t="array" ref="M684">LOOKUP(2,1/(C684:L684&lt;&gt;""),C684:L684)</f>
        <v>Hominy Ground</v>
      </c>
      <c r="N684" s="153" t="s">
        <v>20855</v>
      </c>
      <c r="O684" s="153" t="s">
        <v>2164</v>
      </c>
      <c r="P684" s="153" t="s">
        <v>2164</v>
      </c>
      <c r="Q684" s="153" t="s">
        <v>2164</v>
      </c>
      <c r="R684" s="153" t="s">
        <v>2164</v>
      </c>
      <c r="S684" s="153" t="s">
        <v>2164</v>
      </c>
      <c r="T684" s="153" t="s">
        <v>2164</v>
      </c>
      <c r="U684" s="153" t="s">
        <v>9073</v>
      </c>
      <c r="V684" s="153" t="s">
        <v>2164</v>
      </c>
      <c r="W684" s="153" t="s">
        <v>2164</v>
      </c>
      <c r="X684" s="153" t="s">
        <v>2164</v>
      </c>
      <c r="Y684" s="153" t="s">
        <v>2164</v>
      </c>
      <c r="Z684" s="153" t="s">
        <v>2164</v>
      </c>
      <c r="AA684" s="153" t="s">
        <v>2164</v>
      </c>
      <c r="AB684" s="153" t="s">
        <v>20856</v>
      </c>
      <c r="AC684" s="153" t="s">
        <v>20857</v>
      </c>
      <c r="AD684" s="153" t="str">
        <f>IFERROR(IF(COUNTIF(C684:L684,"Feed Ingredient")&gt;0,INDEX(ani_diet!V:V,MATCH(M684,ani_diet!F:F,0)),""),"")</f>
        <v>Zea mays</v>
      </c>
      <c r="AE684" s="152" t="str">
        <f>IF(IFERROR(IF(MATCH("Feed Ingredient", AOM[[#This Row],[L1]:[L10]],0)&gt;0, TRUE, FALSE), FALSE)=TRUE,IFERROR(VLOOKUP(M684, ani_diet!E:E, 1, FALSE), "No Match"),FALSE)</f>
        <v>No Match</v>
      </c>
    </row>
    <row r="685" spans="1:31" ht="14.5" x14ac:dyDescent="0.35">
      <c r="A685" s="153" t="s">
        <v>2164</v>
      </c>
      <c r="B685" s="153" t="s">
        <v>20858</v>
      </c>
      <c r="C685" s="153" t="s">
        <v>19358</v>
      </c>
      <c r="D685" s="153" t="s">
        <v>19360</v>
      </c>
      <c r="E685" s="153" t="s">
        <v>19600</v>
      </c>
      <c r="F685" s="153" t="s">
        <v>20459</v>
      </c>
      <c r="G685" s="153" t="s">
        <v>20460</v>
      </c>
      <c r="H685" s="153" t="s">
        <v>20779</v>
      </c>
      <c r="I685" s="153" t="s">
        <v>20801</v>
      </c>
      <c r="J685" s="153" t="s">
        <v>9071</v>
      </c>
      <c r="K685" s="153" t="s">
        <v>20853</v>
      </c>
      <c r="L685" s="153"/>
      <c r="M685" s="153" t="str" cm="1">
        <f t="array" ref="M685">LOOKUP(2,1/(C685:L685&lt;&gt;""),C685:L685)</f>
        <v>Hominy</v>
      </c>
      <c r="N685" s="153" t="s">
        <v>20859</v>
      </c>
      <c r="O685" s="153" t="s">
        <v>2164</v>
      </c>
      <c r="P685" s="153" t="s">
        <v>2164</v>
      </c>
      <c r="Q685" s="153" t="s">
        <v>2164</v>
      </c>
      <c r="R685" s="153" t="s">
        <v>2164</v>
      </c>
      <c r="S685" s="153" t="s">
        <v>2164</v>
      </c>
      <c r="T685" s="153" t="s">
        <v>2164</v>
      </c>
      <c r="U685" s="153" t="s">
        <v>9073</v>
      </c>
      <c r="V685" s="153" t="s">
        <v>2164</v>
      </c>
      <c r="W685" s="153" t="s">
        <v>2164</v>
      </c>
      <c r="X685" s="153" t="s">
        <v>2164</v>
      </c>
      <c r="Y685" s="153" t="s">
        <v>2164</v>
      </c>
      <c r="Z685" s="153" t="s">
        <v>2164</v>
      </c>
      <c r="AA685" s="153" t="s">
        <v>2164</v>
      </c>
      <c r="AB685" s="153" t="s">
        <v>20856</v>
      </c>
      <c r="AC685" s="153" t="s">
        <v>20857</v>
      </c>
      <c r="AD685" s="153" t="str">
        <f>IFERROR(IF(COUNTIF(C685:L685,"Feed Ingredient")&gt;0,INDEX(ani_diet!V:V,MATCH(M685,ani_diet!F:F,0)),""),"")</f>
        <v>Zea mays</v>
      </c>
      <c r="AE685" s="152" t="str">
        <f>IF(IFERROR(IF(MATCH("Feed Ingredient", AOM[[#This Row],[L1]:[L10]],0)&gt;0, TRUE, FALSE), FALSE)=TRUE,IFERROR(VLOOKUP(M685, ani_diet!E:E, 1, FALSE), "No Match"),FALSE)</f>
        <v>Hominy</v>
      </c>
    </row>
    <row r="686" spans="1:31" ht="14.5" x14ac:dyDescent="0.35">
      <c r="A686" s="153" t="s">
        <v>2164</v>
      </c>
      <c r="B686" s="153" t="s">
        <v>20860</v>
      </c>
      <c r="C686" s="153" t="s">
        <v>19358</v>
      </c>
      <c r="D686" s="153" t="s">
        <v>19360</v>
      </c>
      <c r="E686" s="153" t="s">
        <v>19600</v>
      </c>
      <c r="F686" s="153" t="s">
        <v>20459</v>
      </c>
      <c r="G686" s="153" t="s">
        <v>20460</v>
      </c>
      <c r="H686" s="153" t="s">
        <v>20779</v>
      </c>
      <c r="I686" s="153" t="s">
        <v>20801</v>
      </c>
      <c r="J686" s="153" t="s">
        <v>9071</v>
      </c>
      <c r="K686" s="153" t="s">
        <v>178</v>
      </c>
      <c r="L686" s="153" t="s">
        <v>20861</v>
      </c>
      <c r="M686" s="153" t="str" cm="1">
        <f t="array" ref="M686">LOOKUP(2,1/(C686:L686&lt;&gt;""),C686:L686)</f>
        <v>Maize Bran Ground</v>
      </c>
      <c r="N686" s="153" t="s">
        <v>20862</v>
      </c>
      <c r="O686" s="153" t="s">
        <v>2164</v>
      </c>
      <c r="P686" s="153" t="s">
        <v>2164</v>
      </c>
      <c r="Q686" s="153" t="s">
        <v>2164</v>
      </c>
      <c r="R686" s="153" t="s">
        <v>2164</v>
      </c>
      <c r="S686" s="153" t="s">
        <v>20847</v>
      </c>
      <c r="T686" s="153" t="s">
        <v>2164</v>
      </c>
      <c r="U686" s="153" t="s">
        <v>9073</v>
      </c>
      <c r="V686" s="153" t="s">
        <v>20848</v>
      </c>
      <c r="W686" s="153" t="s">
        <v>2164</v>
      </c>
      <c r="X686" s="153" t="s">
        <v>2164</v>
      </c>
      <c r="Y686" s="153" t="s">
        <v>2164</v>
      </c>
      <c r="Z686" s="153" t="s">
        <v>2164</v>
      </c>
      <c r="AA686" s="153" t="s">
        <v>2164</v>
      </c>
      <c r="AB686" s="153" t="s">
        <v>20849</v>
      </c>
      <c r="AC686" s="153" t="s">
        <v>178</v>
      </c>
      <c r="AD686" s="153" t="str">
        <f>IFERROR(IF(COUNTIF(C686:L686,"Feed Ingredient")&gt;0,INDEX(ani_diet!V:V,MATCH(M686,ani_diet!F:F,0)),""),"")</f>
        <v>Zea mays Bran</v>
      </c>
      <c r="AE686" s="152" t="str">
        <f>IF(IFERROR(IF(MATCH("Feed Ingredient", AOM[[#This Row],[L1]:[L10]],0)&gt;0, TRUE, FALSE), FALSE)=TRUE,IFERROR(VLOOKUP(M686, ani_diet!E:E, 1, FALSE), "No Match"),FALSE)</f>
        <v>No Match</v>
      </c>
    </row>
    <row r="687" spans="1:31" ht="14.5" x14ac:dyDescent="0.35">
      <c r="A687" s="153" t="s">
        <v>2164</v>
      </c>
      <c r="B687" s="153" t="s">
        <v>20863</v>
      </c>
      <c r="C687" s="153" t="s">
        <v>19358</v>
      </c>
      <c r="D687" s="153" t="s">
        <v>19360</v>
      </c>
      <c r="E687" s="153" t="s">
        <v>19600</v>
      </c>
      <c r="F687" s="153" t="s">
        <v>20459</v>
      </c>
      <c r="G687" s="153" t="s">
        <v>20460</v>
      </c>
      <c r="H687" s="153" t="s">
        <v>20779</v>
      </c>
      <c r="I687" s="153" t="s">
        <v>20801</v>
      </c>
      <c r="J687" s="153" t="s">
        <v>9071</v>
      </c>
      <c r="K687" s="153" t="s">
        <v>178</v>
      </c>
      <c r="L687" s="153" t="s">
        <v>20864</v>
      </c>
      <c r="M687" s="153" t="str" cm="1">
        <f t="array" ref="M687">LOOKUP(2,1/(C687:L687&lt;&gt;""),C687:L687)</f>
        <v>Maize Bran Dried Ground</v>
      </c>
      <c r="N687" s="153" t="s">
        <v>20865</v>
      </c>
      <c r="O687" s="153" t="s">
        <v>2164</v>
      </c>
      <c r="P687" s="153" t="s">
        <v>2164</v>
      </c>
      <c r="Q687" s="153" t="s">
        <v>2164</v>
      </c>
      <c r="R687" s="153" t="s">
        <v>2164</v>
      </c>
      <c r="S687" s="153" t="s">
        <v>20847</v>
      </c>
      <c r="T687" s="153" t="s">
        <v>2164</v>
      </c>
      <c r="U687" s="153" t="s">
        <v>9073</v>
      </c>
      <c r="V687" s="153" t="s">
        <v>20848</v>
      </c>
      <c r="W687" s="153" t="s">
        <v>2164</v>
      </c>
      <c r="X687" s="153" t="s">
        <v>2164</v>
      </c>
      <c r="Y687" s="153" t="s">
        <v>2164</v>
      </c>
      <c r="Z687" s="153" t="s">
        <v>2164</v>
      </c>
      <c r="AA687" s="153" t="s">
        <v>2164</v>
      </c>
      <c r="AB687" s="153" t="s">
        <v>20849</v>
      </c>
      <c r="AC687" s="153" t="s">
        <v>178</v>
      </c>
      <c r="AD687" s="153" t="str">
        <f>IFERROR(IF(COUNTIF(C687:L687,"Feed Ingredient")&gt;0,INDEX(ani_diet!V:V,MATCH(M687,ani_diet!F:F,0)),""),"")</f>
        <v>Zea mays Bran</v>
      </c>
      <c r="AE687" s="152" t="str">
        <f>IF(IFERROR(IF(MATCH("Feed Ingredient", AOM[[#This Row],[L1]:[L10]],0)&gt;0, TRUE, FALSE), FALSE)=TRUE,IFERROR(VLOOKUP(M687, ani_diet!E:E, 1, FALSE), "No Match"),FALSE)</f>
        <v>No Match</v>
      </c>
    </row>
    <row r="688" spans="1:31" ht="14.5" x14ac:dyDescent="0.35">
      <c r="A688" s="153" t="s">
        <v>2164</v>
      </c>
      <c r="B688" s="153" t="s">
        <v>20866</v>
      </c>
      <c r="C688" s="153" t="s">
        <v>19358</v>
      </c>
      <c r="D688" s="153" t="s">
        <v>19360</v>
      </c>
      <c r="E688" s="153" t="s">
        <v>19600</v>
      </c>
      <c r="F688" s="153" t="s">
        <v>20459</v>
      </c>
      <c r="G688" s="153" t="s">
        <v>20460</v>
      </c>
      <c r="H688" s="153" t="s">
        <v>20779</v>
      </c>
      <c r="I688" s="153" t="s">
        <v>20801</v>
      </c>
      <c r="J688" s="153" t="s">
        <v>9071</v>
      </c>
      <c r="K688" s="153" t="s">
        <v>178</v>
      </c>
      <c r="L688" s="153"/>
      <c r="M688" s="153" t="str" cm="1">
        <f t="array" ref="M688">LOOKUP(2,1/(C688:L688&lt;&gt;""),C688:L688)</f>
        <v>Maize Bran</v>
      </c>
      <c r="N688" s="153" t="s">
        <v>20867</v>
      </c>
      <c r="O688" s="153" t="s">
        <v>2164</v>
      </c>
      <c r="P688" s="153" t="s">
        <v>2164</v>
      </c>
      <c r="Q688" s="153" t="s">
        <v>2164</v>
      </c>
      <c r="R688" s="153" t="s">
        <v>2164</v>
      </c>
      <c r="S688" s="153" t="s">
        <v>20847</v>
      </c>
      <c r="T688" s="153" t="s">
        <v>2164</v>
      </c>
      <c r="U688" s="153" t="s">
        <v>9073</v>
      </c>
      <c r="V688" s="153" t="s">
        <v>20848</v>
      </c>
      <c r="W688" s="153" t="s">
        <v>2164</v>
      </c>
      <c r="X688" s="153" t="s">
        <v>2164</v>
      </c>
      <c r="Y688" s="153" t="s">
        <v>2164</v>
      </c>
      <c r="Z688" s="153" t="s">
        <v>2164</v>
      </c>
      <c r="AA688" s="153" t="s">
        <v>2164</v>
      </c>
      <c r="AB688" s="153" t="s">
        <v>20849</v>
      </c>
      <c r="AC688" s="153" t="s">
        <v>178</v>
      </c>
      <c r="AD688" s="153" t="str">
        <f>IFERROR(IF(COUNTIF(C688:L688,"Feed Ingredient")&gt;0,INDEX(ani_diet!V:V,MATCH(M688,ani_diet!F:F,0)),""),"")</f>
        <v>Zea mays Bran</v>
      </c>
      <c r="AE688" s="152" t="str">
        <f>IF(IFERROR(IF(MATCH("Feed Ingredient", AOM[[#This Row],[L1]:[L10]],0)&gt;0, TRUE, FALSE), FALSE)=TRUE,IFERROR(VLOOKUP(M688, ani_diet!E:E, 1, FALSE), "No Match"),FALSE)</f>
        <v>Maize Bran</v>
      </c>
    </row>
    <row r="689" spans="1:31" ht="14.5" x14ac:dyDescent="0.35">
      <c r="A689" s="153" t="s">
        <v>2164</v>
      </c>
      <c r="B689" s="153" t="s">
        <v>20868</v>
      </c>
      <c r="C689" s="153" t="s">
        <v>19358</v>
      </c>
      <c r="D689" s="153" t="s">
        <v>19360</v>
      </c>
      <c r="E689" s="153" t="s">
        <v>19600</v>
      </c>
      <c r="F689" s="153" t="s">
        <v>20459</v>
      </c>
      <c r="G689" s="153" t="s">
        <v>20460</v>
      </c>
      <c r="H689" s="153" t="s">
        <v>20779</v>
      </c>
      <c r="I689" s="153" t="s">
        <v>20801</v>
      </c>
      <c r="J689" s="153" t="s">
        <v>9071</v>
      </c>
      <c r="K689" s="153" t="s">
        <v>28734</v>
      </c>
      <c r="L689" s="153"/>
      <c r="M689" s="153" t="str" cm="1">
        <f t="array" ref="M689">LOOKUP(2,1/(C689:L689&lt;&gt;""),C689:L689)</f>
        <v>Maize Husk</v>
      </c>
      <c r="N689" s="153" t="s">
        <v>28736</v>
      </c>
      <c r="O689" s="153" t="s">
        <v>2164</v>
      </c>
      <c r="P689" s="153" t="s">
        <v>2164</v>
      </c>
      <c r="Q689" s="153" t="s">
        <v>2164</v>
      </c>
      <c r="R689" s="153" t="s">
        <v>2164</v>
      </c>
      <c r="S689" s="153" t="s">
        <v>2164</v>
      </c>
      <c r="T689" s="153" t="s">
        <v>2164</v>
      </c>
      <c r="U689" s="153" t="s">
        <v>9073</v>
      </c>
      <c r="V689" s="153" t="s">
        <v>20848</v>
      </c>
      <c r="W689" s="153" t="s">
        <v>2164</v>
      </c>
      <c r="X689" s="153" t="s">
        <v>2164</v>
      </c>
      <c r="Y689" s="153" t="s">
        <v>2164</v>
      </c>
      <c r="Z689" s="153" t="s">
        <v>2164</v>
      </c>
      <c r="AA689" s="153" t="s">
        <v>2164</v>
      </c>
      <c r="AB689" s="153"/>
      <c r="AC689" s="153" t="s">
        <v>70</v>
      </c>
      <c r="AD689" s="153" t="str">
        <f>IFERROR(IF(COUNTIF(C689:L689,"Feed Ingredient")&gt;0,INDEX(ani_diet!V:V,MATCH(M689,ani_diet!F:F,0)),""),"")</f>
        <v>Zea mays Husk</v>
      </c>
      <c r="AE689" s="152" t="str">
        <f>IF(IFERROR(IF(MATCH("Feed Ingredient", AOM[[#This Row],[L1]:[L10]],0)&gt;0, TRUE, FALSE), FALSE)=TRUE,IFERROR(VLOOKUP(M689, ani_diet!E:E, 1, FALSE), "No Match"),FALSE)</f>
        <v>Maize Husk</v>
      </c>
    </row>
    <row r="690" spans="1:31" ht="14.5" x14ac:dyDescent="0.35">
      <c r="A690" s="153" t="s">
        <v>2164</v>
      </c>
      <c r="B690" s="153" t="s">
        <v>20870</v>
      </c>
      <c r="C690" s="153" t="s">
        <v>19358</v>
      </c>
      <c r="D690" s="153" t="s">
        <v>19360</v>
      </c>
      <c r="E690" s="153" t="s">
        <v>19600</v>
      </c>
      <c r="F690" s="153" t="s">
        <v>20459</v>
      </c>
      <c r="G690" s="153" t="s">
        <v>20460</v>
      </c>
      <c r="H690" s="153" t="s">
        <v>20779</v>
      </c>
      <c r="I690" s="153" t="s">
        <v>20801</v>
      </c>
      <c r="J690" s="153" t="s">
        <v>9071</v>
      </c>
      <c r="K690" s="153" t="s">
        <v>28734</v>
      </c>
      <c r="L690" s="153" t="s">
        <v>28735</v>
      </c>
      <c r="M690" s="153" t="str" cm="1">
        <f t="array" ref="M690">LOOKUP(2,1/(C690:L690&lt;&gt;""),C690:L690)</f>
        <v>Maize Husk Dried Ground</v>
      </c>
      <c r="N690" s="153" t="s">
        <v>20871</v>
      </c>
      <c r="O690" s="153" t="s">
        <v>2164</v>
      </c>
      <c r="P690" s="153" t="s">
        <v>2164</v>
      </c>
      <c r="Q690" s="153" t="s">
        <v>2164</v>
      </c>
      <c r="R690" s="153" t="s">
        <v>2164</v>
      </c>
      <c r="S690" s="153" t="s">
        <v>2164</v>
      </c>
      <c r="T690" s="153" t="s">
        <v>2164</v>
      </c>
      <c r="U690" s="153" t="s">
        <v>9073</v>
      </c>
      <c r="V690" s="153" t="s">
        <v>20848</v>
      </c>
      <c r="W690" s="153" t="s">
        <v>2164</v>
      </c>
      <c r="X690" s="153" t="s">
        <v>2164</v>
      </c>
      <c r="Y690" s="153" t="s">
        <v>2164</v>
      </c>
      <c r="Z690" s="153" t="s">
        <v>2164</v>
      </c>
      <c r="AA690" s="153" t="s">
        <v>2164</v>
      </c>
      <c r="AB690" s="153"/>
      <c r="AC690" s="153" t="s">
        <v>70</v>
      </c>
      <c r="AD690" s="153" t="str">
        <f>IFERROR(IF(COUNTIF(C690:L690,"Feed Ingredient")&gt;0,INDEX(ani_diet!V:V,MATCH(M690,ani_diet!F:F,0)),""),"")</f>
        <v>Zea mays Husk</v>
      </c>
      <c r="AE690" s="152" t="str">
        <f>IF(IFERROR(IF(MATCH("Feed Ingredient", AOM[[#This Row],[L1]:[L10]],0)&gt;0, TRUE, FALSE), FALSE)=TRUE,IFERROR(VLOOKUP(M690, ani_diet!E:E, 1, FALSE), "No Match"),FALSE)</f>
        <v>No Match</v>
      </c>
    </row>
    <row r="691" spans="1:31" ht="14.5" x14ac:dyDescent="0.35">
      <c r="A691" s="153" t="s">
        <v>2164</v>
      </c>
      <c r="B691" s="153" t="s">
        <v>20872</v>
      </c>
      <c r="C691" s="153" t="s">
        <v>19358</v>
      </c>
      <c r="D691" s="153" t="s">
        <v>19360</v>
      </c>
      <c r="E691" s="153" t="s">
        <v>19600</v>
      </c>
      <c r="F691" s="153" t="s">
        <v>20459</v>
      </c>
      <c r="G691" s="153" t="s">
        <v>20460</v>
      </c>
      <c r="H691" s="153" t="s">
        <v>20779</v>
      </c>
      <c r="I691" s="153" t="s">
        <v>20801</v>
      </c>
      <c r="J691" s="153" t="s">
        <v>9071</v>
      </c>
      <c r="K691" s="153" t="s">
        <v>70</v>
      </c>
      <c r="L691" s="153"/>
      <c r="M691" s="153" t="str" cm="1">
        <f t="array" ref="M691">LOOKUP(2,1/(C691:L691&lt;&gt;""),C691:L691)</f>
        <v>Maize Cob</v>
      </c>
      <c r="N691" s="153" t="s">
        <v>20873</v>
      </c>
      <c r="O691" s="153" t="s">
        <v>2164</v>
      </c>
      <c r="P691" s="153" t="s">
        <v>2164</v>
      </c>
      <c r="Q691" s="153" t="s">
        <v>2164</v>
      </c>
      <c r="R691" s="153" t="s">
        <v>2164</v>
      </c>
      <c r="S691" s="153" t="s">
        <v>2164</v>
      </c>
      <c r="T691" s="153" t="s">
        <v>2164</v>
      </c>
      <c r="U691" s="153" t="s">
        <v>9073</v>
      </c>
      <c r="V691" s="153" t="s">
        <v>20848</v>
      </c>
      <c r="W691" s="153" t="s">
        <v>2164</v>
      </c>
      <c r="X691" s="153" t="s">
        <v>2164</v>
      </c>
      <c r="Y691" s="153" t="s">
        <v>2164</v>
      </c>
      <c r="Z691" s="153" t="s">
        <v>2164</v>
      </c>
      <c r="AA691" s="153" t="s">
        <v>2164</v>
      </c>
      <c r="AB691" s="153" t="s">
        <v>20874</v>
      </c>
      <c r="AC691" s="153" t="s">
        <v>70</v>
      </c>
      <c r="AD691" s="153" t="str">
        <f>IFERROR(IF(COUNTIF(C691:L691,"Feed Ingredient")&gt;0,INDEX(ani_diet!V:V,MATCH(M691,ani_diet!F:F,0)),""),"")</f>
        <v>Zea mays Cob</v>
      </c>
      <c r="AE691" s="152" t="str">
        <f>IF(IFERROR(IF(MATCH("Feed Ingredient", AOM[[#This Row],[L1]:[L10]],0)&gt;0, TRUE, FALSE), FALSE)=TRUE,IFERROR(VLOOKUP(M691, ani_diet!E:E, 1, FALSE), "No Match"),FALSE)</f>
        <v>Maize Cob</v>
      </c>
    </row>
    <row r="692" spans="1:31" ht="14.5" x14ac:dyDescent="0.35">
      <c r="A692" s="153" t="s">
        <v>2164</v>
      </c>
      <c r="B692" s="153" t="s">
        <v>20875</v>
      </c>
      <c r="C692" s="153" t="s">
        <v>19358</v>
      </c>
      <c r="D692" s="153" t="s">
        <v>19360</v>
      </c>
      <c r="E692" s="153" t="s">
        <v>19600</v>
      </c>
      <c r="F692" s="153" t="s">
        <v>20459</v>
      </c>
      <c r="G692" s="153" t="s">
        <v>20460</v>
      </c>
      <c r="H692" s="153" t="s">
        <v>20779</v>
      </c>
      <c r="I692" s="153" t="s">
        <v>20801</v>
      </c>
      <c r="J692" s="153" t="s">
        <v>9071</v>
      </c>
      <c r="K692" s="153" t="s">
        <v>70</v>
      </c>
      <c r="L692" s="153" t="s">
        <v>20876</v>
      </c>
      <c r="M692" s="153" t="str" cm="1">
        <f t="array" ref="M692">LOOKUP(2,1/(C692:L692&lt;&gt;""),C692:L692)</f>
        <v>Maize Cob Ensiled</v>
      </c>
      <c r="N692" s="153" t="s">
        <v>20877</v>
      </c>
      <c r="O692" s="153" t="s">
        <v>2164</v>
      </c>
      <c r="P692" s="153" t="s">
        <v>2164</v>
      </c>
      <c r="Q692" s="153" t="s">
        <v>2164</v>
      </c>
      <c r="R692" s="153" t="s">
        <v>2164</v>
      </c>
      <c r="S692" s="153" t="s">
        <v>2164</v>
      </c>
      <c r="T692" s="153" t="s">
        <v>2164</v>
      </c>
      <c r="U692" s="153" t="s">
        <v>9073</v>
      </c>
      <c r="V692" s="153" t="s">
        <v>20848</v>
      </c>
      <c r="W692" s="153" t="s">
        <v>2164</v>
      </c>
      <c r="X692" s="153" t="s">
        <v>2164</v>
      </c>
      <c r="Y692" s="153" t="s">
        <v>2164</v>
      </c>
      <c r="Z692" s="153" t="s">
        <v>2164</v>
      </c>
      <c r="AA692" s="153" t="s">
        <v>2164</v>
      </c>
      <c r="AB692" s="153" t="s">
        <v>20874</v>
      </c>
      <c r="AC692" s="153" t="s">
        <v>70</v>
      </c>
      <c r="AD692" s="153" t="str">
        <f>IFERROR(IF(COUNTIF(C692:L692,"Feed Ingredient")&gt;0,INDEX(ani_diet!V:V,MATCH(M692,ani_diet!F:F,0)),""),"")</f>
        <v>Zea mays Cob</v>
      </c>
      <c r="AE692" s="152" t="str">
        <f>IF(IFERROR(IF(MATCH("Feed Ingredient", AOM[[#This Row],[L1]:[L10]],0)&gt;0, TRUE, FALSE), FALSE)=TRUE,IFERROR(VLOOKUP(M692, ani_diet!E:E, 1, FALSE), "No Match"),FALSE)</f>
        <v>No Match</v>
      </c>
    </row>
    <row r="693" spans="1:31" ht="14.5" x14ac:dyDescent="0.35">
      <c r="A693" s="153" t="s">
        <v>2164</v>
      </c>
      <c r="B693" s="153" t="s">
        <v>20878</v>
      </c>
      <c r="C693" s="153" t="s">
        <v>19358</v>
      </c>
      <c r="D693" s="153" t="s">
        <v>19360</v>
      </c>
      <c r="E693" s="153" t="s">
        <v>19600</v>
      </c>
      <c r="F693" s="153" t="s">
        <v>20459</v>
      </c>
      <c r="G693" s="153" t="s">
        <v>20460</v>
      </c>
      <c r="H693" s="153" t="s">
        <v>20779</v>
      </c>
      <c r="I693" s="153" t="s">
        <v>20801</v>
      </c>
      <c r="J693" s="153" t="s">
        <v>9071</v>
      </c>
      <c r="K693" s="153" t="s">
        <v>70</v>
      </c>
      <c r="L693" s="153" t="s">
        <v>20879</v>
      </c>
      <c r="M693" s="153" t="str" cm="1">
        <f t="array" ref="M693">LOOKUP(2,1/(C693:L693&lt;&gt;""),C693:L693)</f>
        <v>Maize Cob Ensiled Urea Treated</v>
      </c>
      <c r="N693" s="153" t="s">
        <v>20879</v>
      </c>
      <c r="O693" s="153" t="s">
        <v>2164</v>
      </c>
      <c r="P693" s="153" t="s">
        <v>2164</v>
      </c>
      <c r="Q693" s="153" t="s">
        <v>2164</v>
      </c>
      <c r="R693" s="153" t="s">
        <v>2164</v>
      </c>
      <c r="S693" s="153" t="s">
        <v>2164</v>
      </c>
      <c r="T693" s="153" t="s">
        <v>2164</v>
      </c>
      <c r="U693" s="153" t="s">
        <v>9073</v>
      </c>
      <c r="V693" s="153" t="s">
        <v>20848</v>
      </c>
      <c r="W693" s="153" t="s">
        <v>2164</v>
      </c>
      <c r="X693" s="153" t="s">
        <v>2164</v>
      </c>
      <c r="Y693" s="153" t="s">
        <v>2164</v>
      </c>
      <c r="Z693" s="153" t="s">
        <v>2164</v>
      </c>
      <c r="AA693" s="153" t="s">
        <v>2164</v>
      </c>
      <c r="AB693" s="153" t="s">
        <v>20874</v>
      </c>
      <c r="AC693" s="153" t="s">
        <v>70</v>
      </c>
      <c r="AD693" s="153" t="str">
        <f>IFERROR(IF(COUNTIF(C693:L693,"Feed Ingredient")&gt;0,INDEX(ani_diet!V:V,MATCH(M693,ani_diet!F:F,0)),""),"")</f>
        <v>Zea mays Cob</v>
      </c>
      <c r="AE693" s="152" t="str">
        <f>IF(IFERROR(IF(MATCH("Feed Ingredient", AOM[[#This Row],[L1]:[L10]],0)&gt;0, TRUE, FALSE), FALSE)=TRUE,IFERROR(VLOOKUP(M693, ani_diet!E:E, 1, FALSE), "No Match"),FALSE)</f>
        <v>No Match</v>
      </c>
    </row>
    <row r="694" spans="1:31" ht="14.5" x14ac:dyDescent="0.35">
      <c r="A694" s="153" t="s">
        <v>2164</v>
      </c>
      <c r="B694" s="153" t="s">
        <v>20880</v>
      </c>
      <c r="C694" s="153" t="s">
        <v>19358</v>
      </c>
      <c r="D694" s="153" t="s">
        <v>19360</v>
      </c>
      <c r="E694" s="153" t="s">
        <v>19600</v>
      </c>
      <c r="F694" s="153" t="s">
        <v>20459</v>
      </c>
      <c r="G694" s="153" t="s">
        <v>20460</v>
      </c>
      <c r="H694" s="153" t="s">
        <v>20779</v>
      </c>
      <c r="I694" s="153" t="s">
        <v>20801</v>
      </c>
      <c r="J694" s="153" t="s">
        <v>9071</v>
      </c>
      <c r="K694" s="153" t="s">
        <v>20881</v>
      </c>
      <c r="L694" s="153"/>
      <c r="M694" s="153" t="str" cm="1">
        <f t="array" ref="M694">LOOKUP(2,1/(C694:L694&lt;&gt;""),C694:L694)</f>
        <v>Maize Dried</v>
      </c>
      <c r="N694" s="153" t="s">
        <v>20882</v>
      </c>
      <c r="O694" s="153" t="s">
        <v>2164</v>
      </c>
      <c r="P694" s="153" t="s">
        <v>2164</v>
      </c>
      <c r="Q694" s="153" t="s">
        <v>2164</v>
      </c>
      <c r="R694" s="153" t="s">
        <v>2164</v>
      </c>
      <c r="S694" s="153" t="s">
        <v>2164</v>
      </c>
      <c r="T694" s="153" t="s">
        <v>2164</v>
      </c>
      <c r="U694" s="153" t="s">
        <v>9073</v>
      </c>
      <c r="V694" s="153" t="s">
        <v>20848</v>
      </c>
      <c r="W694" s="153" t="s">
        <v>2164</v>
      </c>
      <c r="X694" s="153" t="s">
        <v>2164</v>
      </c>
      <c r="Y694" s="153" t="s">
        <v>2164</v>
      </c>
      <c r="Z694" s="153" t="s">
        <v>2164</v>
      </c>
      <c r="AA694" s="153" t="s">
        <v>2164</v>
      </c>
      <c r="AB694" s="153" t="s">
        <v>2164</v>
      </c>
      <c r="AC694" s="153" t="s">
        <v>20883</v>
      </c>
      <c r="AD694" s="153" t="str">
        <f>IFERROR(IF(COUNTIF(C694:L694,"Feed Ingredient")&gt;0,INDEX(ani_diet!V:V,MATCH(M694,ani_diet!F:F,0)),""),"")</f>
        <v>Zea mays</v>
      </c>
      <c r="AE694" s="152" t="str">
        <f>IF(IFERROR(IF(MATCH("Feed Ingredient", AOM[[#This Row],[L1]:[L10]],0)&gt;0, TRUE, FALSE), FALSE)=TRUE,IFERROR(VLOOKUP(M694, ani_diet!E:E, 1, FALSE), "No Match"),FALSE)</f>
        <v>No Match</v>
      </c>
    </row>
    <row r="695" spans="1:31" ht="14.5" x14ac:dyDescent="0.35">
      <c r="A695" s="153" t="s">
        <v>2164</v>
      </c>
      <c r="B695" s="153" t="s">
        <v>20884</v>
      </c>
      <c r="C695" s="153" t="s">
        <v>19358</v>
      </c>
      <c r="D695" s="153" t="s">
        <v>19360</v>
      </c>
      <c r="E695" s="153" t="s">
        <v>19600</v>
      </c>
      <c r="F695" s="153" t="s">
        <v>20459</v>
      </c>
      <c r="G695" s="153" t="s">
        <v>20460</v>
      </c>
      <c r="H695" s="153" t="s">
        <v>20779</v>
      </c>
      <c r="I695" s="153" t="s">
        <v>20801</v>
      </c>
      <c r="J695" s="153" t="s">
        <v>9071</v>
      </c>
      <c r="K695" s="153" t="s">
        <v>20885</v>
      </c>
      <c r="L695" s="153" t="s">
        <v>20886</v>
      </c>
      <c r="M695" s="153" t="str" cm="1">
        <f t="array" ref="M695">LOOKUP(2,1/(C695:L695&lt;&gt;""),C695:L695)</f>
        <v>Maize Germ Ground</v>
      </c>
      <c r="N695" s="153" t="s">
        <v>20887</v>
      </c>
      <c r="O695" s="153" t="s">
        <v>2164</v>
      </c>
      <c r="P695" s="153" t="s">
        <v>2164</v>
      </c>
      <c r="Q695" s="153" t="s">
        <v>2164</v>
      </c>
      <c r="R695" s="153" t="s">
        <v>2164</v>
      </c>
      <c r="S695" s="153" t="s">
        <v>2164</v>
      </c>
      <c r="T695" s="153" t="s">
        <v>2164</v>
      </c>
      <c r="U695" s="153" t="s">
        <v>9073</v>
      </c>
      <c r="V695" s="153" t="s">
        <v>20848</v>
      </c>
      <c r="W695" s="153" t="s">
        <v>2164</v>
      </c>
      <c r="X695" s="153" t="s">
        <v>2164</v>
      </c>
      <c r="Y695" s="153" t="s">
        <v>2164</v>
      </c>
      <c r="Z695" s="153" t="s">
        <v>2164</v>
      </c>
      <c r="AA695" s="153" t="s">
        <v>2164</v>
      </c>
      <c r="AB695" s="153" t="s">
        <v>20888</v>
      </c>
      <c r="AC695" s="153" t="s">
        <v>20883</v>
      </c>
      <c r="AD695" s="153" t="str">
        <f>IFERROR(IF(COUNTIF(C695:L695,"Feed Ingredient")&gt;0,INDEX(ani_diet!V:V,MATCH(M695,ani_diet!F:F,0)),""),"")</f>
        <v>Zea mays Germ</v>
      </c>
      <c r="AE695" s="152" t="str">
        <f>IF(IFERROR(IF(MATCH("Feed Ingredient", AOM[[#This Row],[L1]:[L10]],0)&gt;0, TRUE, FALSE), FALSE)=TRUE,IFERROR(VLOOKUP(M695, ani_diet!E:E, 1, FALSE), "No Match"),FALSE)</f>
        <v>No Match</v>
      </c>
    </row>
    <row r="696" spans="1:31" ht="14.5" x14ac:dyDescent="0.35">
      <c r="A696" s="153" t="s">
        <v>2164</v>
      </c>
      <c r="B696" s="153" t="s">
        <v>20889</v>
      </c>
      <c r="C696" s="153" t="s">
        <v>19358</v>
      </c>
      <c r="D696" s="153" t="s">
        <v>19360</v>
      </c>
      <c r="E696" s="153" t="s">
        <v>19600</v>
      </c>
      <c r="F696" s="153" t="s">
        <v>20459</v>
      </c>
      <c r="G696" s="153" t="s">
        <v>20460</v>
      </c>
      <c r="H696" s="153" t="s">
        <v>20779</v>
      </c>
      <c r="I696" s="153" t="s">
        <v>20801</v>
      </c>
      <c r="J696" s="153" t="s">
        <v>9071</v>
      </c>
      <c r="K696" s="153" t="s">
        <v>20885</v>
      </c>
      <c r="L696" s="153"/>
      <c r="M696" s="153" t="str" cm="1">
        <f t="array" ref="M696">LOOKUP(2,1/(C696:L696&lt;&gt;""),C696:L696)</f>
        <v>Maize Germ</v>
      </c>
      <c r="N696" s="153" t="s">
        <v>20890</v>
      </c>
      <c r="O696" s="153" t="s">
        <v>2164</v>
      </c>
      <c r="P696" s="153" t="s">
        <v>2164</v>
      </c>
      <c r="Q696" s="153" t="s">
        <v>2164</v>
      </c>
      <c r="R696" s="153" t="s">
        <v>2164</v>
      </c>
      <c r="S696" s="153" t="s">
        <v>2164</v>
      </c>
      <c r="T696" s="153" t="s">
        <v>2164</v>
      </c>
      <c r="U696" s="153" t="s">
        <v>9073</v>
      </c>
      <c r="V696" s="153" t="s">
        <v>20848</v>
      </c>
      <c r="W696" s="153" t="s">
        <v>2164</v>
      </c>
      <c r="X696" s="153" t="s">
        <v>2164</v>
      </c>
      <c r="Y696" s="153" t="s">
        <v>2164</v>
      </c>
      <c r="Z696" s="153" t="s">
        <v>2164</v>
      </c>
      <c r="AA696" s="153" t="s">
        <v>2164</v>
      </c>
      <c r="AB696" s="153" t="s">
        <v>20888</v>
      </c>
      <c r="AC696" s="153" t="s">
        <v>20883</v>
      </c>
      <c r="AD696" s="153" t="str">
        <f>IFERROR(IF(COUNTIF(C696:L696,"Feed Ingredient")&gt;0,INDEX(ani_diet!V:V,MATCH(M696,ani_diet!F:F,0)),""),"")</f>
        <v>Zea mays Germ</v>
      </c>
      <c r="AE696" s="152" t="str">
        <f>IF(IFERROR(IF(MATCH("Feed Ingredient", AOM[[#This Row],[L1]:[L10]],0)&gt;0, TRUE, FALSE), FALSE)=TRUE,IFERROR(VLOOKUP(M696, ani_diet!E:E, 1, FALSE), "No Match"),FALSE)</f>
        <v>Maize Germ</v>
      </c>
    </row>
    <row r="697" spans="1:31" ht="14.5" x14ac:dyDescent="0.35">
      <c r="A697" s="153" t="s">
        <v>2164</v>
      </c>
      <c r="B697" s="153" t="s">
        <v>20891</v>
      </c>
      <c r="C697" s="153" t="s">
        <v>19358</v>
      </c>
      <c r="D697" s="153" t="s">
        <v>19360</v>
      </c>
      <c r="E697" s="153" t="s">
        <v>19600</v>
      </c>
      <c r="F697" s="153" t="s">
        <v>20459</v>
      </c>
      <c r="G697" s="153" t="s">
        <v>20460</v>
      </c>
      <c r="H697" s="153" t="s">
        <v>20779</v>
      </c>
      <c r="I697" s="153" t="s">
        <v>20801</v>
      </c>
      <c r="J697" s="153" t="s">
        <v>9071</v>
      </c>
      <c r="K697" s="153" t="s">
        <v>20892</v>
      </c>
      <c r="L697" s="153" t="s">
        <v>20893</v>
      </c>
      <c r="M697" s="153" t="str" cm="1">
        <f t="array" ref="M697">LOOKUP(2,1/(C697:L697&lt;&gt;""),C697:L697)</f>
        <v>Maize Gluten Ground</v>
      </c>
      <c r="N697" s="153" t="s">
        <v>20894</v>
      </c>
      <c r="O697" s="153" t="s">
        <v>2164</v>
      </c>
      <c r="P697" s="153" t="s">
        <v>2164</v>
      </c>
      <c r="Q697" s="153" t="s">
        <v>2164</v>
      </c>
      <c r="R697" s="153" t="s">
        <v>2164</v>
      </c>
      <c r="S697" s="153" t="s">
        <v>2164</v>
      </c>
      <c r="T697" s="153" t="s">
        <v>2164</v>
      </c>
      <c r="U697" s="153" t="s">
        <v>9073</v>
      </c>
      <c r="V697" s="153" t="s">
        <v>20848</v>
      </c>
      <c r="W697" s="153" t="s">
        <v>2164</v>
      </c>
      <c r="X697" s="153" t="s">
        <v>2164</v>
      </c>
      <c r="Y697" s="153" t="s">
        <v>2164</v>
      </c>
      <c r="Z697" s="153" t="s">
        <v>2164</v>
      </c>
      <c r="AA697" s="153" t="s">
        <v>2164</v>
      </c>
      <c r="AB697" s="153" t="s">
        <v>20895</v>
      </c>
      <c r="AC697" s="153" t="s">
        <v>20883</v>
      </c>
      <c r="AD697" s="153" t="str">
        <f>IFERROR(IF(COUNTIF(C697:L697,"Feed Ingredient")&gt;0,INDEX(ani_diet!V:V,MATCH(M697,ani_diet!F:F,0)),""),"")</f>
        <v>Zea mays Gluten</v>
      </c>
      <c r="AE697" s="152" t="str">
        <f>IF(IFERROR(IF(MATCH("Feed Ingredient", AOM[[#This Row],[L1]:[L10]],0)&gt;0, TRUE, FALSE), FALSE)=TRUE,IFERROR(VLOOKUP(M697, ani_diet!E:E, 1, FALSE), "No Match"),FALSE)</f>
        <v>No Match</v>
      </c>
    </row>
    <row r="698" spans="1:31" ht="14.5" x14ac:dyDescent="0.35">
      <c r="A698" s="153" t="s">
        <v>2164</v>
      </c>
      <c r="B698" s="153" t="s">
        <v>20896</v>
      </c>
      <c r="C698" s="153" t="s">
        <v>19358</v>
      </c>
      <c r="D698" s="153" t="s">
        <v>19360</v>
      </c>
      <c r="E698" s="153" t="s">
        <v>19600</v>
      </c>
      <c r="F698" s="153" t="s">
        <v>20459</v>
      </c>
      <c r="G698" s="153" t="s">
        <v>20460</v>
      </c>
      <c r="H698" s="153" t="s">
        <v>20779</v>
      </c>
      <c r="I698" s="153" t="s">
        <v>20801</v>
      </c>
      <c r="J698" s="153" t="s">
        <v>9071</v>
      </c>
      <c r="K698" s="153" t="s">
        <v>20892</v>
      </c>
      <c r="L698" s="153"/>
      <c r="M698" s="153" t="str" cm="1">
        <f t="array" ref="M698">LOOKUP(2,1/(C698:L698&lt;&gt;""),C698:L698)</f>
        <v>Maize Gluten</v>
      </c>
      <c r="N698" s="153" t="s">
        <v>20897</v>
      </c>
      <c r="O698" s="153" t="s">
        <v>2164</v>
      </c>
      <c r="P698" s="153" t="s">
        <v>2164</v>
      </c>
      <c r="Q698" s="153" t="s">
        <v>2164</v>
      </c>
      <c r="R698" s="153" t="s">
        <v>2164</v>
      </c>
      <c r="S698" s="153" t="s">
        <v>2164</v>
      </c>
      <c r="T698" s="153" t="s">
        <v>2164</v>
      </c>
      <c r="U698" s="153" t="s">
        <v>9073</v>
      </c>
      <c r="V698" s="153" t="s">
        <v>20848</v>
      </c>
      <c r="W698" s="153" t="s">
        <v>2164</v>
      </c>
      <c r="X698" s="153" t="s">
        <v>2164</v>
      </c>
      <c r="Y698" s="153" t="s">
        <v>2164</v>
      </c>
      <c r="Z698" s="153" t="s">
        <v>2164</v>
      </c>
      <c r="AA698" s="153" t="s">
        <v>2164</v>
      </c>
      <c r="AB698" s="153" t="s">
        <v>20898</v>
      </c>
      <c r="AC698" s="153" t="s">
        <v>20883</v>
      </c>
      <c r="AD698" s="153" t="str">
        <f>IFERROR(IF(COUNTIF(C698:L698,"Feed Ingredient")&gt;0,INDEX(ani_diet!V:V,MATCH(M698,ani_diet!F:F,0)),""),"")</f>
        <v>Zea mays Gluten</v>
      </c>
      <c r="AE698" s="152" t="str">
        <f>IF(IFERROR(IF(MATCH("Feed Ingredient", AOM[[#This Row],[L1]:[L10]],0)&gt;0, TRUE, FALSE), FALSE)=TRUE,IFERROR(VLOOKUP(M698, ani_diet!E:E, 1, FALSE), "No Match"),FALSE)</f>
        <v>Maize Gluten</v>
      </c>
    </row>
    <row r="699" spans="1:31" ht="14.5" x14ac:dyDescent="0.35">
      <c r="A699" s="153" t="s">
        <v>2164</v>
      </c>
      <c r="B699" s="153" t="s">
        <v>20899</v>
      </c>
      <c r="C699" s="153" t="s">
        <v>19358</v>
      </c>
      <c r="D699" s="153" t="s">
        <v>19360</v>
      </c>
      <c r="E699" s="153" t="s">
        <v>19600</v>
      </c>
      <c r="F699" s="153" t="s">
        <v>20459</v>
      </c>
      <c r="G699" s="153" t="s">
        <v>20460</v>
      </c>
      <c r="H699" s="153" t="s">
        <v>20779</v>
      </c>
      <c r="I699" s="153" t="s">
        <v>20801</v>
      </c>
      <c r="J699" s="153" t="s">
        <v>9071</v>
      </c>
      <c r="K699" s="153" t="s">
        <v>20900</v>
      </c>
      <c r="L699" s="153"/>
      <c r="M699" s="153" t="str" cm="1">
        <f t="array" ref="M699">LOOKUP(2,1/(C699:L699&lt;&gt;""),C699:L699)</f>
        <v>Maize Leaves</v>
      </c>
      <c r="N699" s="153" t="s">
        <v>20901</v>
      </c>
      <c r="O699" s="153" t="s">
        <v>2164</v>
      </c>
      <c r="P699" s="153" t="s">
        <v>2164</v>
      </c>
      <c r="Q699" s="153" t="s">
        <v>2164</v>
      </c>
      <c r="R699" s="153" t="s">
        <v>2164</v>
      </c>
      <c r="S699" s="153" t="s">
        <v>2164</v>
      </c>
      <c r="T699" s="153" t="s">
        <v>2164</v>
      </c>
      <c r="U699" s="153" t="s">
        <v>9073</v>
      </c>
      <c r="V699" s="153" t="s">
        <v>20848</v>
      </c>
      <c r="W699" s="153" t="s">
        <v>2164</v>
      </c>
      <c r="X699" s="153" t="s">
        <v>2164</v>
      </c>
      <c r="Y699" s="153" t="s">
        <v>2164</v>
      </c>
      <c r="Z699" s="153" t="s">
        <v>2164</v>
      </c>
      <c r="AA699" s="153" t="s">
        <v>2164</v>
      </c>
      <c r="AB699" s="153" t="s">
        <v>2164</v>
      </c>
      <c r="AC699" s="153" t="s">
        <v>20883</v>
      </c>
      <c r="AD699" s="153" t="str">
        <f>IFERROR(IF(COUNTIF(C699:L699,"Feed Ingredient")&gt;0,INDEX(ani_diet!V:V,MATCH(M699,ani_diet!F:F,0)),""),"")</f>
        <v>Zea mays Leaves</v>
      </c>
      <c r="AE699" s="152" t="str">
        <f>IF(IFERROR(IF(MATCH("Feed Ingredient", AOM[[#This Row],[L1]:[L10]],0)&gt;0, TRUE, FALSE), FALSE)=TRUE,IFERROR(VLOOKUP(M699, ani_diet!E:E, 1, FALSE), "No Match"),FALSE)</f>
        <v>Maize Leaves</v>
      </c>
    </row>
    <row r="700" spans="1:31" ht="14.5" x14ac:dyDescent="0.35">
      <c r="A700" s="153" t="s">
        <v>2164</v>
      </c>
      <c r="B700" s="153" t="s">
        <v>20902</v>
      </c>
      <c r="C700" s="153" t="s">
        <v>19358</v>
      </c>
      <c r="D700" s="153" t="s">
        <v>19360</v>
      </c>
      <c r="E700" s="153" t="s">
        <v>19600</v>
      </c>
      <c r="F700" s="153" t="s">
        <v>20459</v>
      </c>
      <c r="G700" s="153" t="s">
        <v>20460</v>
      </c>
      <c r="H700" s="153" t="s">
        <v>20779</v>
      </c>
      <c r="I700" s="153" t="s">
        <v>20801</v>
      </c>
      <c r="J700" s="153" t="s">
        <v>9071</v>
      </c>
      <c r="K700" s="153" t="s">
        <v>20900</v>
      </c>
      <c r="L700" s="153" t="s">
        <v>20903</v>
      </c>
      <c r="M700" s="153" t="str" cm="1">
        <f t="array" ref="M700">LOOKUP(2,1/(C700:L700&lt;&gt;""),C700:L700)</f>
        <v>Maize Leaves Dried</v>
      </c>
      <c r="N700" s="153" t="s">
        <v>20904</v>
      </c>
      <c r="O700" s="153" t="s">
        <v>2164</v>
      </c>
      <c r="P700" s="153" t="s">
        <v>2164</v>
      </c>
      <c r="Q700" s="153" t="s">
        <v>2164</v>
      </c>
      <c r="R700" s="153" t="s">
        <v>2164</v>
      </c>
      <c r="S700" s="153" t="s">
        <v>2164</v>
      </c>
      <c r="T700" s="153" t="s">
        <v>2164</v>
      </c>
      <c r="U700" s="153" t="s">
        <v>9073</v>
      </c>
      <c r="V700" s="153" t="s">
        <v>20848</v>
      </c>
      <c r="W700" s="153" t="s">
        <v>2164</v>
      </c>
      <c r="X700" s="153" t="s">
        <v>2164</v>
      </c>
      <c r="Y700" s="153" t="s">
        <v>2164</v>
      </c>
      <c r="Z700" s="153" t="s">
        <v>2164</v>
      </c>
      <c r="AA700" s="153" t="s">
        <v>2164</v>
      </c>
      <c r="AB700" s="153" t="s">
        <v>2164</v>
      </c>
      <c r="AC700" s="153" t="s">
        <v>20883</v>
      </c>
      <c r="AD700" s="153" t="str">
        <f>IFERROR(IF(COUNTIF(C700:L700,"Feed Ingredient")&gt;0,INDEX(ani_diet!V:V,MATCH(M700,ani_diet!F:F,0)),""),"")</f>
        <v>Zea mays Leaves</v>
      </c>
      <c r="AE700" s="152" t="str">
        <f>IF(IFERROR(IF(MATCH("Feed Ingredient", AOM[[#This Row],[L1]:[L10]],0)&gt;0, TRUE, FALSE), FALSE)=TRUE,IFERROR(VLOOKUP(M700, ani_diet!E:E, 1, FALSE), "No Match"),FALSE)</f>
        <v>No Match</v>
      </c>
    </row>
    <row r="701" spans="1:31" ht="14.5" x14ac:dyDescent="0.35">
      <c r="A701" s="153" t="s">
        <v>2164</v>
      </c>
      <c r="B701" s="153" t="s">
        <v>20905</v>
      </c>
      <c r="C701" s="153" t="s">
        <v>19358</v>
      </c>
      <c r="D701" s="153" t="s">
        <v>19360</v>
      </c>
      <c r="E701" s="153" t="s">
        <v>19600</v>
      </c>
      <c r="F701" s="153" t="s">
        <v>20459</v>
      </c>
      <c r="G701" s="153" t="s">
        <v>20460</v>
      </c>
      <c r="H701" s="153" t="s">
        <v>20779</v>
      </c>
      <c r="I701" s="153" t="s">
        <v>20801</v>
      </c>
      <c r="J701" s="153" t="s">
        <v>9071</v>
      </c>
      <c r="K701" s="153" t="s">
        <v>20906</v>
      </c>
      <c r="L701" s="153"/>
      <c r="M701" s="153" t="str" cm="1">
        <f t="array" ref="M701">LOOKUP(2,1/(C701:L701&lt;&gt;""),C701:L701)</f>
        <v>Maize Offal</v>
      </c>
      <c r="N701" s="153" t="s">
        <v>20907</v>
      </c>
      <c r="O701" s="153" t="s">
        <v>2164</v>
      </c>
      <c r="P701" s="153" t="s">
        <v>2164</v>
      </c>
      <c r="Q701" s="153" t="s">
        <v>2164</v>
      </c>
      <c r="R701" s="153" t="s">
        <v>2164</v>
      </c>
      <c r="S701" s="153" t="s">
        <v>2164</v>
      </c>
      <c r="T701" s="153" t="s">
        <v>2164</v>
      </c>
      <c r="U701" s="153" t="s">
        <v>9073</v>
      </c>
      <c r="V701" s="153" t="s">
        <v>20848</v>
      </c>
      <c r="W701" s="153" t="s">
        <v>2164</v>
      </c>
      <c r="X701" s="153" t="s">
        <v>2164</v>
      </c>
      <c r="Y701" s="153" t="s">
        <v>2164</v>
      </c>
      <c r="Z701" s="153" t="s">
        <v>2164</v>
      </c>
      <c r="AA701" s="153" t="s">
        <v>2164</v>
      </c>
      <c r="AB701" s="154" t="s">
        <v>2164</v>
      </c>
      <c r="AC701" s="153" t="s">
        <v>20906</v>
      </c>
      <c r="AD701" s="153" t="str">
        <f>IFERROR(IF(COUNTIF(C701:L701,"Feed Ingredient")&gt;0,INDEX(ani_diet!V:V,MATCH(M701,ani_diet!F:F,0)),""),"")</f>
        <v>Zea mays Offal</v>
      </c>
      <c r="AE701" s="152" t="str">
        <f>IF(IFERROR(IF(MATCH("Feed Ingredient", AOM[[#This Row],[L1]:[L10]],0)&gt;0, TRUE, FALSE), FALSE)=TRUE,IFERROR(VLOOKUP(M701, ani_diet!E:E, 1, FALSE), "No Match"),FALSE)</f>
        <v>Maize Offal</v>
      </c>
    </row>
    <row r="702" spans="1:31" ht="14.5" x14ac:dyDescent="0.35">
      <c r="A702" s="153" t="s">
        <v>2164</v>
      </c>
      <c r="B702" s="153" t="s">
        <v>20908</v>
      </c>
      <c r="C702" s="153" t="s">
        <v>19358</v>
      </c>
      <c r="D702" s="153" t="s">
        <v>19360</v>
      </c>
      <c r="E702" s="153" t="s">
        <v>19600</v>
      </c>
      <c r="F702" s="153" t="s">
        <v>20459</v>
      </c>
      <c r="G702" s="153" t="s">
        <v>20460</v>
      </c>
      <c r="H702" s="153" t="s">
        <v>20779</v>
      </c>
      <c r="I702" s="153" t="s">
        <v>20801</v>
      </c>
      <c r="J702" s="153" t="s">
        <v>9071</v>
      </c>
      <c r="K702" s="153" t="s">
        <v>20909</v>
      </c>
      <c r="L702" s="153" t="s">
        <v>20910</v>
      </c>
      <c r="M702" s="153" t="str" cm="1">
        <f t="array" ref="M702">LOOKUP(2,1/(C702:L702&lt;&gt;""),C702:L702)</f>
        <v>Maize Sheath Ground</v>
      </c>
      <c r="N702" s="153" t="s">
        <v>20911</v>
      </c>
      <c r="O702" s="153" t="s">
        <v>2164</v>
      </c>
      <c r="P702" s="153" t="s">
        <v>2164</v>
      </c>
      <c r="Q702" s="153" t="s">
        <v>2164</v>
      </c>
      <c r="R702" s="153" t="s">
        <v>2164</v>
      </c>
      <c r="S702" s="153" t="s">
        <v>20912</v>
      </c>
      <c r="T702" s="153" t="s">
        <v>2164</v>
      </c>
      <c r="U702" s="153" t="s">
        <v>9073</v>
      </c>
      <c r="V702" s="153" t="s">
        <v>20848</v>
      </c>
      <c r="W702" s="153" t="s">
        <v>2164</v>
      </c>
      <c r="X702" s="153" t="s">
        <v>2164</v>
      </c>
      <c r="Y702" s="153" t="s">
        <v>2164</v>
      </c>
      <c r="Z702" s="153" t="s">
        <v>2164</v>
      </c>
      <c r="AA702" s="153" t="s">
        <v>2164</v>
      </c>
      <c r="AB702" s="153"/>
      <c r="AC702" s="153" t="s">
        <v>180</v>
      </c>
      <c r="AD702" s="153" t="str">
        <f>IFERROR(IF(COUNTIF(C702:L702,"Feed Ingredient")&gt;0,INDEX(ani_diet!V:V,MATCH(M702,ani_diet!F:F,0)),""),"")</f>
        <v>Zea mays Sheath</v>
      </c>
      <c r="AE702" s="152" t="str">
        <f>IF(IFERROR(IF(MATCH("Feed Ingredient", AOM[[#This Row],[L1]:[L10]],0)&gt;0, TRUE, FALSE), FALSE)=TRUE,IFERROR(VLOOKUP(M702, ani_diet!E:E, 1, FALSE), "No Match"),FALSE)</f>
        <v>No Match</v>
      </c>
    </row>
    <row r="703" spans="1:31" ht="14.5" x14ac:dyDescent="0.35">
      <c r="A703" s="153" t="s">
        <v>2164</v>
      </c>
      <c r="B703" s="153" t="s">
        <v>20913</v>
      </c>
      <c r="C703" s="153" t="s">
        <v>19358</v>
      </c>
      <c r="D703" s="153" t="s">
        <v>19360</v>
      </c>
      <c r="E703" s="153" t="s">
        <v>19600</v>
      </c>
      <c r="F703" s="153" t="s">
        <v>20459</v>
      </c>
      <c r="G703" s="153" t="s">
        <v>20460</v>
      </c>
      <c r="H703" s="153" t="s">
        <v>20779</v>
      </c>
      <c r="I703" s="153" t="s">
        <v>20801</v>
      </c>
      <c r="J703" s="153" t="s">
        <v>9071</v>
      </c>
      <c r="K703" s="153" t="s">
        <v>20909</v>
      </c>
      <c r="L703" s="153"/>
      <c r="M703" s="153" t="str" cm="1">
        <f t="array" ref="M703">LOOKUP(2,1/(C703:L703&lt;&gt;""),C703:L703)</f>
        <v>Maize Sheath</v>
      </c>
      <c r="N703" s="153" t="s">
        <v>20914</v>
      </c>
      <c r="O703" s="153" t="s">
        <v>2164</v>
      </c>
      <c r="P703" s="153" t="s">
        <v>2164</v>
      </c>
      <c r="Q703" s="153" t="s">
        <v>2164</v>
      </c>
      <c r="R703" s="153" t="s">
        <v>2164</v>
      </c>
      <c r="S703" s="153" t="s">
        <v>20912</v>
      </c>
      <c r="T703" s="153" t="s">
        <v>2164</v>
      </c>
      <c r="U703" s="153" t="s">
        <v>9073</v>
      </c>
      <c r="V703" s="153" t="s">
        <v>20848</v>
      </c>
      <c r="W703" s="153" t="s">
        <v>2164</v>
      </c>
      <c r="X703" s="153" t="s">
        <v>2164</v>
      </c>
      <c r="Y703" s="153" t="s">
        <v>2164</v>
      </c>
      <c r="Z703" s="153" t="s">
        <v>2164</v>
      </c>
      <c r="AA703" s="153" t="s">
        <v>2164</v>
      </c>
      <c r="AB703" s="153"/>
      <c r="AC703" s="153" t="s">
        <v>180</v>
      </c>
      <c r="AD703" s="153" t="str">
        <f>IFERROR(IF(COUNTIF(C703:L703,"Feed Ingredient")&gt;0,INDEX(ani_diet!V:V,MATCH(M703,ani_diet!F:F,0)),""),"")</f>
        <v>Zea mays Sheath</v>
      </c>
      <c r="AE703" s="152" t="str">
        <f>IF(IFERROR(IF(MATCH("Feed Ingredient", AOM[[#This Row],[L1]:[L10]],0)&gt;0, TRUE, FALSE), FALSE)=TRUE,IFERROR(VLOOKUP(M703, ani_diet!E:E, 1, FALSE), "No Match"),FALSE)</f>
        <v>Maize Sheath</v>
      </c>
    </row>
    <row r="704" spans="1:31" ht="14.5" x14ac:dyDescent="0.35">
      <c r="A704" s="153" t="s">
        <v>2164</v>
      </c>
      <c r="B704" s="153" t="s">
        <v>20915</v>
      </c>
      <c r="C704" s="153" t="s">
        <v>19358</v>
      </c>
      <c r="D704" s="153" t="s">
        <v>19360</v>
      </c>
      <c r="E704" s="153" t="s">
        <v>19600</v>
      </c>
      <c r="F704" s="153" t="s">
        <v>20459</v>
      </c>
      <c r="G704" s="153" t="s">
        <v>20460</v>
      </c>
      <c r="H704" s="153" t="s">
        <v>20779</v>
      </c>
      <c r="I704" s="153" t="s">
        <v>20801</v>
      </c>
      <c r="J704" s="153" t="s">
        <v>9071</v>
      </c>
      <c r="K704" s="153" t="s">
        <v>20916</v>
      </c>
      <c r="L704" s="153" t="s">
        <v>20917</v>
      </c>
      <c r="M704" s="153" t="str" cm="1">
        <f t="array" ref="M704">LOOKUP(2,1/(C704:L704&lt;&gt;""),C704:L704)</f>
        <v>Maize Straw Urea Treated</v>
      </c>
      <c r="N704" s="153" t="s">
        <v>20917</v>
      </c>
      <c r="O704" s="153" t="s">
        <v>2164</v>
      </c>
      <c r="P704" s="153" t="s">
        <v>2164</v>
      </c>
      <c r="Q704" s="153" t="s">
        <v>2164</v>
      </c>
      <c r="R704" s="153" t="s">
        <v>2164</v>
      </c>
      <c r="S704" s="153" t="s">
        <v>20912</v>
      </c>
      <c r="T704" s="153" t="s">
        <v>2164</v>
      </c>
      <c r="U704" s="153" t="s">
        <v>9073</v>
      </c>
      <c r="V704" s="153" t="s">
        <v>20848</v>
      </c>
      <c r="W704" s="153" t="s">
        <v>2164</v>
      </c>
      <c r="X704" s="153" t="s">
        <v>2164</v>
      </c>
      <c r="Y704" s="153" t="s">
        <v>2164</v>
      </c>
      <c r="Z704" s="153" t="s">
        <v>2164</v>
      </c>
      <c r="AA704" s="153" t="s">
        <v>2164</v>
      </c>
      <c r="AB704" s="153" t="s">
        <v>20918</v>
      </c>
      <c r="AC704" s="153" t="s">
        <v>180</v>
      </c>
      <c r="AD704" s="153" t="str">
        <f>IFERROR(IF(COUNTIF(C704:L704,"Feed Ingredient")&gt;0,INDEX(ani_diet!V:V,MATCH(M704,ani_diet!F:F,0)),""),"")</f>
        <v>Zea mays Straw</v>
      </c>
      <c r="AE704" s="152" t="str">
        <f>IF(IFERROR(IF(MATCH("Feed Ingredient", AOM[[#This Row],[L1]:[L10]],0)&gt;0, TRUE, FALSE), FALSE)=TRUE,IFERROR(VLOOKUP(M704, ani_diet!E:E, 1, FALSE), "No Match"),FALSE)</f>
        <v>No Match</v>
      </c>
    </row>
    <row r="705" spans="1:31" ht="14.5" x14ac:dyDescent="0.35">
      <c r="A705" s="153" t="s">
        <v>2164</v>
      </c>
      <c r="B705" s="153" t="s">
        <v>20919</v>
      </c>
      <c r="C705" s="153" t="s">
        <v>19358</v>
      </c>
      <c r="D705" s="153" t="s">
        <v>19360</v>
      </c>
      <c r="E705" s="153" t="s">
        <v>19600</v>
      </c>
      <c r="F705" s="153" t="s">
        <v>20459</v>
      </c>
      <c r="G705" s="153" t="s">
        <v>20460</v>
      </c>
      <c r="H705" s="153" t="s">
        <v>20779</v>
      </c>
      <c r="I705" s="153" t="s">
        <v>20801</v>
      </c>
      <c r="J705" s="153" t="s">
        <v>9071</v>
      </c>
      <c r="K705" s="153" t="s">
        <v>20916</v>
      </c>
      <c r="L705" s="153" t="s">
        <v>20920</v>
      </c>
      <c r="M705" s="153" t="str" cm="1">
        <f t="array" ref="M705">LOOKUP(2,1/(C705:L705&lt;&gt;""),C705:L705)</f>
        <v>Maize Straw Dried</v>
      </c>
      <c r="N705" s="153" t="s">
        <v>20921</v>
      </c>
      <c r="O705" s="153" t="s">
        <v>2164</v>
      </c>
      <c r="P705" s="153" t="s">
        <v>2164</v>
      </c>
      <c r="Q705" s="153" t="s">
        <v>2164</v>
      </c>
      <c r="R705" s="153" t="s">
        <v>2164</v>
      </c>
      <c r="S705" s="153" t="s">
        <v>20912</v>
      </c>
      <c r="T705" s="153" t="s">
        <v>2164</v>
      </c>
      <c r="U705" s="153" t="s">
        <v>9073</v>
      </c>
      <c r="V705" s="153" t="s">
        <v>20848</v>
      </c>
      <c r="W705" s="153" t="s">
        <v>2164</v>
      </c>
      <c r="X705" s="153" t="s">
        <v>2164</v>
      </c>
      <c r="Y705" s="153" t="s">
        <v>2164</v>
      </c>
      <c r="Z705" s="153" t="s">
        <v>2164</v>
      </c>
      <c r="AA705" s="153" t="s">
        <v>2164</v>
      </c>
      <c r="AB705" s="153" t="s">
        <v>20918</v>
      </c>
      <c r="AC705" s="153" t="s">
        <v>180</v>
      </c>
      <c r="AD705" s="153" t="str">
        <f>IFERROR(IF(COUNTIF(C705:L705,"Feed Ingredient")&gt;0,INDEX(ani_diet!V:V,MATCH(M705,ani_diet!F:F,0)),""),"")</f>
        <v>Zea mays Straw</v>
      </c>
      <c r="AE705" s="152" t="str">
        <f>IF(IFERROR(IF(MATCH("Feed Ingredient", AOM[[#This Row],[L1]:[L10]],0)&gt;0, TRUE, FALSE), FALSE)=TRUE,IFERROR(VLOOKUP(M705, ani_diet!E:E, 1, FALSE), "No Match"),FALSE)</f>
        <v>No Match</v>
      </c>
    </row>
    <row r="706" spans="1:31" ht="14.5" x14ac:dyDescent="0.35">
      <c r="A706" s="153" t="s">
        <v>2164</v>
      </c>
      <c r="B706" s="153" t="s">
        <v>20922</v>
      </c>
      <c r="C706" s="153" t="s">
        <v>19358</v>
      </c>
      <c r="D706" s="153" t="s">
        <v>19360</v>
      </c>
      <c r="E706" s="153" t="s">
        <v>19600</v>
      </c>
      <c r="F706" s="153" t="s">
        <v>20459</v>
      </c>
      <c r="G706" s="153" t="s">
        <v>20460</v>
      </c>
      <c r="H706" s="153" t="s">
        <v>20779</v>
      </c>
      <c r="I706" s="153" t="s">
        <v>20801</v>
      </c>
      <c r="J706" s="153" t="s">
        <v>9071</v>
      </c>
      <c r="K706" s="153" t="s">
        <v>20916</v>
      </c>
      <c r="L706" s="153" t="s">
        <v>20923</v>
      </c>
      <c r="M706" s="153" t="str" cm="1">
        <f t="array" ref="M706">LOOKUP(2,1/(C706:L706&lt;&gt;""),C706:L706)</f>
        <v>Maize Straw Ensiled Urea Treated</v>
      </c>
      <c r="N706" s="153" t="s">
        <v>20923</v>
      </c>
      <c r="O706" s="153" t="s">
        <v>2164</v>
      </c>
      <c r="P706" s="153" t="s">
        <v>2164</v>
      </c>
      <c r="Q706" s="153" t="s">
        <v>2164</v>
      </c>
      <c r="R706" s="153" t="s">
        <v>2164</v>
      </c>
      <c r="S706" s="153" t="s">
        <v>20912</v>
      </c>
      <c r="T706" s="153" t="s">
        <v>2164</v>
      </c>
      <c r="U706" s="153" t="s">
        <v>9073</v>
      </c>
      <c r="V706" s="153" t="s">
        <v>20848</v>
      </c>
      <c r="W706" s="153" t="s">
        <v>2164</v>
      </c>
      <c r="X706" s="153" t="s">
        <v>2164</v>
      </c>
      <c r="Y706" s="153" t="s">
        <v>2164</v>
      </c>
      <c r="Z706" s="153" t="s">
        <v>2164</v>
      </c>
      <c r="AA706" s="153" t="s">
        <v>2164</v>
      </c>
      <c r="AB706" s="153" t="s">
        <v>20918</v>
      </c>
      <c r="AC706" s="153" t="s">
        <v>180</v>
      </c>
      <c r="AD706" s="153" t="str">
        <f>IFERROR(IF(COUNTIF(C706:L706,"Feed Ingredient")&gt;0,INDEX(ani_diet!V:V,MATCH(M706,ani_diet!F:F,0)),""),"")</f>
        <v>Zea mays Straw</v>
      </c>
      <c r="AE706" s="152" t="str">
        <f>IF(IFERROR(IF(MATCH("Feed Ingredient", AOM[[#This Row],[L1]:[L10]],0)&gt;0, TRUE, FALSE), FALSE)=TRUE,IFERROR(VLOOKUP(M706, ani_diet!E:E, 1, FALSE), "No Match"),FALSE)</f>
        <v>No Match</v>
      </c>
    </row>
    <row r="707" spans="1:31" ht="14.5" x14ac:dyDescent="0.35">
      <c r="A707" s="153" t="s">
        <v>2164</v>
      </c>
      <c r="B707" s="153" t="s">
        <v>20924</v>
      </c>
      <c r="C707" s="153" t="s">
        <v>19358</v>
      </c>
      <c r="D707" s="153" t="s">
        <v>19360</v>
      </c>
      <c r="E707" s="153" t="s">
        <v>19600</v>
      </c>
      <c r="F707" s="153" t="s">
        <v>20459</v>
      </c>
      <c r="G707" s="153" t="s">
        <v>20460</v>
      </c>
      <c r="H707" s="153" t="s">
        <v>20779</v>
      </c>
      <c r="I707" s="153" t="s">
        <v>20801</v>
      </c>
      <c r="J707" s="153" t="s">
        <v>9071</v>
      </c>
      <c r="K707" s="153" t="s">
        <v>20916</v>
      </c>
      <c r="L707" s="153" t="s">
        <v>20925</v>
      </c>
      <c r="M707" s="153" t="str" cm="1">
        <f t="array" ref="M707">LOOKUP(2,1/(C707:L707&lt;&gt;""),C707:L707)</f>
        <v>Maize Straw Dried Ensiled Ground Urea Treated</v>
      </c>
      <c r="N707" s="153" t="s">
        <v>20925</v>
      </c>
      <c r="O707" s="153" t="s">
        <v>2164</v>
      </c>
      <c r="P707" s="153" t="s">
        <v>2164</v>
      </c>
      <c r="Q707" s="153" t="s">
        <v>2164</v>
      </c>
      <c r="R707" s="153" t="s">
        <v>2164</v>
      </c>
      <c r="S707" s="153" t="s">
        <v>20912</v>
      </c>
      <c r="T707" s="153" t="s">
        <v>2164</v>
      </c>
      <c r="U707" s="153" t="s">
        <v>9073</v>
      </c>
      <c r="V707" s="153" t="s">
        <v>20848</v>
      </c>
      <c r="W707" s="153" t="s">
        <v>2164</v>
      </c>
      <c r="X707" s="153" t="s">
        <v>2164</v>
      </c>
      <c r="Y707" s="153" t="s">
        <v>2164</v>
      </c>
      <c r="Z707" s="153" t="s">
        <v>2164</v>
      </c>
      <c r="AA707" s="153" t="s">
        <v>2164</v>
      </c>
      <c r="AB707" s="153" t="s">
        <v>20918</v>
      </c>
      <c r="AC707" s="153" t="s">
        <v>180</v>
      </c>
      <c r="AD707" s="153" t="str">
        <f>IFERROR(IF(COUNTIF(C707:L707,"Feed Ingredient")&gt;0,INDEX(ani_diet!V:V,MATCH(M707,ani_diet!F:F,0)),""),"")</f>
        <v>Zea mays Straw</v>
      </c>
      <c r="AE707" s="152" t="str">
        <f>IF(IFERROR(IF(MATCH("Feed Ingredient", AOM[[#This Row],[L1]:[L10]],0)&gt;0, TRUE, FALSE), FALSE)=TRUE,IFERROR(VLOOKUP(M707, ani_diet!E:E, 1, FALSE), "No Match"),FALSE)</f>
        <v>No Match</v>
      </c>
    </row>
    <row r="708" spans="1:31" ht="14.5" x14ac:dyDescent="0.35">
      <c r="A708" s="153" t="s">
        <v>2164</v>
      </c>
      <c r="B708" s="153" t="s">
        <v>20926</v>
      </c>
      <c r="C708" s="153" t="s">
        <v>19358</v>
      </c>
      <c r="D708" s="153" t="s">
        <v>19360</v>
      </c>
      <c r="E708" s="153" t="s">
        <v>19600</v>
      </c>
      <c r="F708" s="153" t="s">
        <v>20459</v>
      </c>
      <c r="G708" s="153" t="s">
        <v>20460</v>
      </c>
      <c r="H708" s="153" t="s">
        <v>20779</v>
      </c>
      <c r="I708" s="153" t="s">
        <v>20801</v>
      </c>
      <c r="J708" s="153" t="s">
        <v>9071</v>
      </c>
      <c r="K708" s="153" t="s">
        <v>20916</v>
      </c>
      <c r="L708" s="153" t="s">
        <v>20927</v>
      </c>
      <c r="M708" s="153" t="str" cm="1">
        <f t="array" ref="M708">LOOKUP(2,1/(C708:L708&lt;&gt;""),C708:L708)</f>
        <v>Maize Straw Dried Ground</v>
      </c>
      <c r="N708" s="153" t="s">
        <v>20928</v>
      </c>
      <c r="O708" s="153" t="s">
        <v>2164</v>
      </c>
      <c r="P708" s="153" t="s">
        <v>2164</v>
      </c>
      <c r="Q708" s="153" t="s">
        <v>2164</v>
      </c>
      <c r="R708" s="153" t="s">
        <v>2164</v>
      </c>
      <c r="S708" s="153" t="s">
        <v>20912</v>
      </c>
      <c r="T708" s="153" t="s">
        <v>2164</v>
      </c>
      <c r="U708" s="153" t="s">
        <v>9073</v>
      </c>
      <c r="V708" s="153" t="s">
        <v>20848</v>
      </c>
      <c r="W708" s="153" t="s">
        <v>2164</v>
      </c>
      <c r="X708" s="153" t="s">
        <v>2164</v>
      </c>
      <c r="Y708" s="153" t="s">
        <v>2164</v>
      </c>
      <c r="Z708" s="153" t="s">
        <v>2164</v>
      </c>
      <c r="AA708" s="153" t="s">
        <v>2164</v>
      </c>
      <c r="AB708" s="153" t="s">
        <v>20918</v>
      </c>
      <c r="AC708" s="153" t="s">
        <v>180</v>
      </c>
      <c r="AD708" s="153" t="str">
        <f>IFERROR(IF(COUNTIF(C708:L708,"Feed Ingredient")&gt;0,INDEX(ani_diet!V:V,MATCH(M708,ani_diet!F:F,0)),""),"")</f>
        <v>Zea mays Straw</v>
      </c>
      <c r="AE708" s="152" t="str">
        <f>IF(IFERROR(IF(MATCH("Feed Ingredient", AOM[[#This Row],[L1]:[L10]],0)&gt;0, TRUE, FALSE), FALSE)=TRUE,IFERROR(VLOOKUP(M708, ani_diet!E:E, 1, FALSE), "No Match"),FALSE)</f>
        <v>No Match</v>
      </c>
    </row>
    <row r="709" spans="1:31" ht="14.5" x14ac:dyDescent="0.35">
      <c r="A709" s="153" t="s">
        <v>2164</v>
      </c>
      <c r="B709" s="153" t="s">
        <v>20929</v>
      </c>
      <c r="C709" s="153" t="s">
        <v>19358</v>
      </c>
      <c r="D709" s="153" t="s">
        <v>19360</v>
      </c>
      <c r="E709" s="153" t="s">
        <v>19600</v>
      </c>
      <c r="F709" s="153" t="s">
        <v>20459</v>
      </c>
      <c r="G709" s="153" t="s">
        <v>20460</v>
      </c>
      <c r="H709" s="153" t="s">
        <v>20779</v>
      </c>
      <c r="I709" s="153" t="s">
        <v>20801</v>
      </c>
      <c r="J709" s="153" t="s">
        <v>9071</v>
      </c>
      <c r="K709" s="153" t="s">
        <v>20916</v>
      </c>
      <c r="L709" s="153" t="s">
        <v>20930</v>
      </c>
      <c r="M709" s="153" t="str" cm="1">
        <f t="array" ref="M709">LOOKUP(2,1/(C709:L709&lt;&gt;""),C709:L709)</f>
        <v>Maize Straw Ground</v>
      </c>
      <c r="N709" s="153" t="s">
        <v>20931</v>
      </c>
      <c r="O709" s="153" t="s">
        <v>2164</v>
      </c>
      <c r="P709" s="153" t="s">
        <v>2164</v>
      </c>
      <c r="Q709" s="153" t="s">
        <v>2164</v>
      </c>
      <c r="R709" s="153" t="s">
        <v>2164</v>
      </c>
      <c r="S709" s="153" t="s">
        <v>20912</v>
      </c>
      <c r="T709" s="153" t="s">
        <v>2164</v>
      </c>
      <c r="U709" s="153" t="s">
        <v>9073</v>
      </c>
      <c r="V709" s="153" t="s">
        <v>20848</v>
      </c>
      <c r="W709" s="153" t="s">
        <v>2164</v>
      </c>
      <c r="X709" s="153" t="s">
        <v>2164</v>
      </c>
      <c r="Y709" s="153" t="s">
        <v>2164</v>
      </c>
      <c r="Z709" s="153" t="s">
        <v>2164</v>
      </c>
      <c r="AA709" s="153" t="s">
        <v>2164</v>
      </c>
      <c r="AB709" s="153" t="s">
        <v>20918</v>
      </c>
      <c r="AC709" s="153" t="s">
        <v>180</v>
      </c>
      <c r="AD709" s="153" t="str">
        <f>IFERROR(IF(COUNTIF(C709:L709,"Feed Ingredient")&gt;0,INDEX(ani_diet!V:V,MATCH(M709,ani_diet!F:F,0)),""),"")</f>
        <v>Zea mays Straw</v>
      </c>
      <c r="AE709" s="152" t="str">
        <f>IF(IFERROR(IF(MATCH("Feed Ingredient", AOM[[#This Row],[L1]:[L10]],0)&gt;0, TRUE, FALSE), FALSE)=TRUE,IFERROR(VLOOKUP(M709, ani_diet!E:E, 1, FALSE), "No Match"),FALSE)</f>
        <v>No Match</v>
      </c>
    </row>
    <row r="710" spans="1:31" ht="14.5" x14ac:dyDescent="0.35">
      <c r="A710" s="153" t="s">
        <v>2164</v>
      </c>
      <c r="B710" s="153" t="s">
        <v>20932</v>
      </c>
      <c r="C710" s="153" t="s">
        <v>19358</v>
      </c>
      <c r="D710" s="153" t="s">
        <v>19360</v>
      </c>
      <c r="E710" s="153" t="s">
        <v>19600</v>
      </c>
      <c r="F710" s="153" t="s">
        <v>20459</v>
      </c>
      <c r="G710" s="153" t="s">
        <v>20460</v>
      </c>
      <c r="H710" s="153" t="s">
        <v>20779</v>
      </c>
      <c r="I710" s="153" t="s">
        <v>20801</v>
      </c>
      <c r="J710" s="153" t="s">
        <v>9071</v>
      </c>
      <c r="K710" s="153" t="s">
        <v>20916</v>
      </c>
      <c r="L710" s="153" t="s">
        <v>20933</v>
      </c>
      <c r="M710" s="153" t="str" cm="1">
        <f t="array" ref="M710">LOOKUP(2,1/(C710:L710&lt;&gt;""),C710:L710)</f>
        <v>Maize Straw Ground Urea Treated</v>
      </c>
      <c r="N710" s="153" t="s">
        <v>20934</v>
      </c>
      <c r="O710" s="153" t="s">
        <v>2164</v>
      </c>
      <c r="P710" s="153" t="s">
        <v>2164</v>
      </c>
      <c r="Q710" s="153" t="s">
        <v>2164</v>
      </c>
      <c r="R710" s="153" t="s">
        <v>2164</v>
      </c>
      <c r="S710" s="153" t="s">
        <v>20912</v>
      </c>
      <c r="T710" s="153" t="s">
        <v>2164</v>
      </c>
      <c r="U710" s="153" t="s">
        <v>9073</v>
      </c>
      <c r="V710" s="153" t="s">
        <v>20848</v>
      </c>
      <c r="W710" s="153" t="s">
        <v>2164</v>
      </c>
      <c r="X710" s="153" t="s">
        <v>2164</v>
      </c>
      <c r="Y710" s="153" t="s">
        <v>2164</v>
      </c>
      <c r="Z710" s="153" t="s">
        <v>2164</v>
      </c>
      <c r="AA710" s="153" t="s">
        <v>2164</v>
      </c>
      <c r="AB710" s="153" t="s">
        <v>20918</v>
      </c>
      <c r="AC710" s="153" t="s">
        <v>180</v>
      </c>
      <c r="AD710" s="153" t="str">
        <f>IFERROR(IF(COUNTIF(C710:L710,"Feed Ingredient")&gt;0,INDEX(ani_diet!V:V,MATCH(M710,ani_diet!F:F,0)),""),"")</f>
        <v>Zea mays Straw</v>
      </c>
      <c r="AE710" s="152" t="str">
        <f>IF(IFERROR(IF(MATCH("Feed Ingredient", AOM[[#This Row],[L1]:[L10]],0)&gt;0, TRUE, FALSE), FALSE)=TRUE,IFERROR(VLOOKUP(M710, ani_diet!E:E, 1, FALSE), "No Match"),FALSE)</f>
        <v>No Match</v>
      </c>
    </row>
    <row r="711" spans="1:31" ht="14.5" x14ac:dyDescent="0.35">
      <c r="A711" s="153" t="s">
        <v>2164</v>
      </c>
      <c r="B711" s="153" t="s">
        <v>20935</v>
      </c>
      <c r="C711" s="153" t="s">
        <v>19358</v>
      </c>
      <c r="D711" s="153" t="s">
        <v>19360</v>
      </c>
      <c r="E711" s="153" t="s">
        <v>19600</v>
      </c>
      <c r="F711" s="153" t="s">
        <v>20459</v>
      </c>
      <c r="G711" s="153" t="s">
        <v>20460</v>
      </c>
      <c r="H711" s="153" t="s">
        <v>20779</v>
      </c>
      <c r="I711" s="153" t="s">
        <v>20801</v>
      </c>
      <c r="J711" s="153" t="s">
        <v>9071</v>
      </c>
      <c r="K711" s="153" t="s">
        <v>20916</v>
      </c>
      <c r="L711" s="153"/>
      <c r="M711" s="153" t="str" cm="1">
        <f t="array" ref="M711">LOOKUP(2,1/(C711:L711&lt;&gt;""),C711:L711)</f>
        <v>Maize Straw</v>
      </c>
      <c r="N711" s="153" t="s">
        <v>20936</v>
      </c>
      <c r="O711" s="153" t="s">
        <v>2164</v>
      </c>
      <c r="P711" s="153" t="s">
        <v>2164</v>
      </c>
      <c r="Q711" s="153" t="s">
        <v>2164</v>
      </c>
      <c r="R711" s="153" t="s">
        <v>2164</v>
      </c>
      <c r="S711" s="153" t="s">
        <v>20912</v>
      </c>
      <c r="T711" s="153" t="s">
        <v>2164</v>
      </c>
      <c r="U711" s="153" t="s">
        <v>9073</v>
      </c>
      <c r="V711" s="153" t="s">
        <v>20848</v>
      </c>
      <c r="W711" s="153" t="s">
        <v>2164</v>
      </c>
      <c r="X711" s="153" t="s">
        <v>2164</v>
      </c>
      <c r="Y711" s="153" t="s">
        <v>2164</v>
      </c>
      <c r="Z711" s="153" t="s">
        <v>2164</v>
      </c>
      <c r="AA711" s="153" t="s">
        <v>2164</v>
      </c>
      <c r="AB711" s="153" t="s">
        <v>20918</v>
      </c>
      <c r="AC711" s="153" t="s">
        <v>180</v>
      </c>
      <c r="AD711" s="153" t="str">
        <f>IFERROR(IF(COUNTIF(C711:L711,"Feed Ingredient")&gt;0,INDEX(ani_diet!V:V,MATCH(M711,ani_diet!F:F,0)),""),"")</f>
        <v>Zea mays Straw</v>
      </c>
      <c r="AE711" s="152" t="str">
        <f>IF(IFERROR(IF(MATCH("Feed Ingredient", AOM[[#This Row],[L1]:[L10]],0)&gt;0, TRUE, FALSE), FALSE)=TRUE,IFERROR(VLOOKUP(M711, ani_diet!E:E, 1, FALSE), "No Match"),FALSE)</f>
        <v>Maize Straw</v>
      </c>
    </row>
    <row r="712" spans="1:31" ht="14.5" x14ac:dyDescent="0.35">
      <c r="A712" s="153" t="s">
        <v>2164</v>
      </c>
      <c r="B712" s="153" t="s">
        <v>20937</v>
      </c>
      <c r="C712" s="153" t="s">
        <v>19358</v>
      </c>
      <c r="D712" s="153" t="s">
        <v>19360</v>
      </c>
      <c r="E712" s="153" t="s">
        <v>19600</v>
      </c>
      <c r="F712" s="153" t="s">
        <v>20459</v>
      </c>
      <c r="G712" s="153" t="s">
        <v>20460</v>
      </c>
      <c r="H712" s="153" t="s">
        <v>20779</v>
      </c>
      <c r="I712" s="153" t="s">
        <v>20801</v>
      </c>
      <c r="J712" s="153" t="s">
        <v>20938</v>
      </c>
      <c r="K712" s="153"/>
      <c r="L712" s="153"/>
      <c r="M712" s="153" t="str" cm="1">
        <f t="array" ref="M712">LOOKUP(2,1/(C712:L712&lt;&gt;""),C712:L712)</f>
        <v>Malt Sprout</v>
      </c>
      <c r="N712" s="153"/>
      <c r="O712" s="153" t="s">
        <v>2164</v>
      </c>
      <c r="P712" s="153" t="s">
        <v>2164</v>
      </c>
      <c r="Q712" s="153" t="s">
        <v>2164</v>
      </c>
      <c r="R712" s="153" t="s">
        <v>2164</v>
      </c>
      <c r="S712" s="153"/>
      <c r="T712" s="153" t="s">
        <v>2164</v>
      </c>
      <c r="U712" s="153"/>
      <c r="V712" s="153"/>
      <c r="W712" s="153" t="s">
        <v>2164</v>
      </c>
      <c r="X712" s="153" t="s">
        <v>2164</v>
      </c>
      <c r="Y712" s="153" t="s">
        <v>2164</v>
      </c>
      <c r="Z712" s="153" t="s">
        <v>2164</v>
      </c>
      <c r="AA712" s="153" t="s">
        <v>2164</v>
      </c>
      <c r="AB712" s="153"/>
      <c r="AC712" s="153" t="s">
        <v>180</v>
      </c>
      <c r="AD712" s="153" t="str">
        <f>IFERROR(IF(COUNTIF(C712:L712,"Feed Ingredient")&gt;0,INDEX(ani_diet!V:V,MATCH(M712,ani_diet!F:F,0)),""),"")</f>
        <v/>
      </c>
      <c r="AE712" s="152" t="str">
        <f>IF(IFERROR(IF(MATCH("Feed Ingredient", AOM[[#This Row],[L1]:[L10]],0)&gt;0, TRUE, FALSE), FALSE)=TRUE,IFERROR(VLOOKUP(M712, ani_diet!E:E, 1, FALSE), "No Match"),FALSE)</f>
        <v>Malt Sprout</v>
      </c>
    </row>
    <row r="713" spans="1:31" ht="14.5" x14ac:dyDescent="0.35">
      <c r="A713" s="153" t="s">
        <v>2164</v>
      </c>
      <c r="B713" s="153" t="s">
        <v>20939</v>
      </c>
      <c r="C713" s="153" t="s">
        <v>19358</v>
      </c>
      <c r="D713" s="153" t="s">
        <v>19360</v>
      </c>
      <c r="E713" s="153" t="s">
        <v>19600</v>
      </c>
      <c r="F713" s="153" t="s">
        <v>20459</v>
      </c>
      <c r="G713" s="153" t="s">
        <v>20460</v>
      </c>
      <c r="H713" s="153" t="s">
        <v>20779</v>
      </c>
      <c r="I713" s="153" t="s">
        <v>20801</v>
      </c>
      <c r="J713" s="153" t="s">
        <v>20940</v>
      </c>
      <c r="K713" s="153" t="s">
        <v>20941</v>
      </c>
      <c r="L713" s="153"/>
      <c r="M713" s="153" t="str" cm="1">
        <f t="array" ref="M713">LOOKUP(2,1/(C713:L713&lt;&gt;""),C713:L713)</f>
        <v>Millet Bran</v>
      </c>
      <c r="N713" s="153"/>
      <c r="O713" s="153" t="s">
        <v>2164</v>
      </c>
      <c r="P713" s="153" t="s">
        <v>2164</v>
      </c>
      <c r="Q713" s="153" t="s">
        <v>2164</v>
      </c>
      <c r="R713" s="153" t="s">
        <v>2164</v>
      </c>
      <c r="S713" s="153" t="s">
        <v>20912</v>
      </c>
      <c r="T713" s="153" t="s">
        <v>2164</v>
      </c>
      <c r="U713" s="153"/>
      <c r="V713" s="153" t="s">
        <v>20848</v>
      </c>
      <c r="W713" s="153" t="s">
        <v>2164</v>
      </c>
      <c r="X713" s="153" t="s">
        <v>2164</v>
      </c>
      <c r="Y713" s="153" t="s">
        <v>2164</v>
      </c>
      <c r="Z713" s="153" t="s">
        <v>2164</v>
      </c>
      <c r="AA713" s="153" t="s">
        <v>2164</v>
      </c>
      <c r="AB713" s="153"/>
      <c r="AC713" s="153" t="s">
        <v>180</v>
      </c>
      <c r="AD713" s="153" t="str">
        <f>IFERROR(IF(COUNTIF(C713:L713,"Feed Ingredient")&gt;0,INDEX(ani_diet!V:V,MATCH(M713,ani_diet!F:F,0)),""),"")</f>
        <v/>
      </c>
      <c r="AE713" s="152" t="str">
        <f>IF(IFERROR(IF(MATCH("Feed Ingredient", AOM[[#This Row],[L1]:[L10]],0)&gt;0, TRUE, FALSE), FALSE)=TRUE,IFERROR(VLOOKUP(M713, ani_diet!E:E, 1, FALSE), "No Match"),FALSE)</f>
        <v>Millet Bran</v>
      </c>
    </row>
    <row r="714" spans="1:31" ht="14.5" x14ac:dyDescent="0.35">
      <c r="A714" s="153" t="s">
        <v>2164</v>
      </c>
      <c r="B714" s="153" t="s">
        <v>20942</v>
      </c>
      <c r="C714" s="153" t="s">
        <v>19358</v>
      </c>
      <c r="D714" s="153" t="s">
        <v>19360</v>
      </c>
      <c r="E714" s="153" t="s">
        <v>19600</v>
      </c>
      <c r="F714" s="153" t="s">
        <v>20459</v>
      </c>
      <c r="G714" s="153" t="s">
        <v>20460</v>
      </c>
      <c r="H714" s="153" t="s">
        <v>20779</v>
      </c>
      <c r="I714" s="153" t="s">
        <v>20801</v>
      </c>
      <c r="J714" s="153" t="s">
        <v>20940</v>
      </c>
      <c r="K714" s="153" t="s">
        <v>18674</v>
      </c>
      <c r="L714" s="153"/>
      <c r="M714" s="153" t="str" cm="1">
        <f t="array" ref="M714">LOOKUP(2,1/(C714:L714&lt;&gt;""),C714:L714)</f>
        <v>Millet Straw</v>
      </c>
      <c r="N714" s="153"/>
      <c r="O714" s="153" t="s">
        <v>2164</v>
      </c>
      <c r="P714" s="153" t="s">
        <v>2164</v>
      </c>
      <c r="Q714" s="153" t="s">
        <v>2164</v>
      </c>
      <c r="R714" s="153" t="s">
        <v>2164</v>
      </c>
      <c r="S714" s="153" t="s">
        <v>20912</v>
      </c>
      <c r="T714" s="153" t="s">
        <v>2164</v>
      </c>
      <c r="U714" s="153"/>
      <c r="V714" s="153" t="s">
        <v>20848</v>
      </c>
      <c r="W714" s="153" t="s">
        <v>2164</v>
      </c>
      <c r="X714" s="153" t="s">
        <v>2164</v>
      </c>
      <c r="Y714" s="153" t="s">
        <v>2164</v>
      </c>
      <c r="Z714" s="153" t="s">
        <v>2164</v>
      </c>
      <c r="AA714" s="153" t="s">
        <v>2164</v>
      </c>
      <c r="AB714" s="153"/>
      <c r="AC714" s="153" t="s">
        <v>180</v>
      </c>
      <c r="AD714" s="153" t="str">
        <f>IFERROR(IF(COUNTIF(C714:L714,"Feed Ingredient")&gt;0,INDEX(ani_diet!V:V,MATCH(M714,ani_diet!F:F,0)),""),"")</f>
        <v/>
      </c>
      <c r="AE714" s="152" t="str">
        <f>IF(IFERROR(IF(MATCH("Feed Ingredient", AOM[[#This Row],[L1]:[L10]],0)&gt;0, TRUE, FALSE), FALSE)=TRUE,IFERROR(VLOOKUP(M714, ani_diet!E:E, 1, FALSE), "No Match"),FALSE)</f>
        <v>Millet Straw</v>
      </c>
    </row>
    <row r="715" spans="1:31" ht="14.5" x14ac:dyDescent="0.35">
      <c r="A715" s="153" t="s">
        <v>2164</v>
      </c>
      <c r="B715" s="153" t="s">
        <v>20943</v>
      </c>
      <c r="C715" s="153" t="s">
        <v>19358</v>
      </c>
      <c r="D715" s="153" t="s">
        <v>19360</v>
      </c>
      <c r="E715" s="153" t="s">
        <v>19600</v>
      </c>
      <c r="F715" s="153" t="s">
        <v>20459</v>
      </c>
      <c r="G715" s="153" t="s">
        <v>20460</v>
      </c>
      <c r="H715" s="153" t="s">
        <v>20779</v>
      </c>
      <c r="I715" s="153" t="s">
        <v>20801</v>
      </c>
      <c r="J715" s="153" t="s">
        <v>9081</v>
      </c>
      <c r="K715" s="153" t="s">
        <v>20944</v>
      </c>
      <c r="L715" s="153"/>
      <c r="M715" s="153" t="str" cm="1">
        <f t="array" ref="M715">LOOKUP(2,1/(C715:L715&lt;&gt;""),C715:L715)</f>
        <v>Oat Dried</v>
      </c>
      <c r="N715" s="153" t="s">
        <v>20945</v>
      </c>
      <c r="O715" s="153" t="s">
        <v>2164</v>
      </c>
      <c r="P715" s="153" t="s">
        <v>2164</v>
      </c>
      <c r="Q715" s="153" t="s">
        <v>2164</v>
      </c>
      <c r="R715" s="153" t="s">
        <v>2164</v>
      </c>
      <c r="S715" s="153" t="s">
        <v>20946</v>
      </c>
      <c r="T715" s="153" t="s">
        <v>2164</v>
      </c>
      <c r="U715" s="153" t="s">
        <v>9082</v>
      </c>
      <c r="V715" s="153" t="s">
        <v>20947</v>
      </c>
      <c r="W715" s="153" t="s">
        <v>2164</v>
      </c>
      <c r="X715" s="153" t="s">
        <v>2164</v>
      </c>
      <c r="Y715" s="153" t="s">
        <v>2164</v>
      </c>
      <c r="Z715" s="153" t="s">
        <v>2164</v>
      </c>
      <c r="AA715" s="153" t="s">
        <v>2164</v>
      </c>
      <c r="AB715" s="153" t="s">
        <v>20948</v>
      </c>
      <c r="AC715" s="153" t="s">
        <v>20945</v>
      </c>
      <c r="AD715" s="153" t="str">
        <f>IFERROR(IF(COUNTIF(C715:L715,"Feed Ingredient")&gt;0,INDEX(ani_diet!V:V,MATCH(M715,ani_diet!F:F,0)),""),"")</f>
        <v>Avena sativa</v>
      </c>
      <c r="AE715" s="152" t="str">
        <f>IF(IFERROR(IF(MATCH("Feed Ingredient", AOM[[#This Row],[L1]:[L10]],0)&gt;0, TRUE, FALSE), FALSE)=TRUE,IFERROR(VLOOKUP(M715, ani_diet!E:E, 1, FALSE), "No Match"),FALSE)</f>
        <v>No Match</v>
      </c>
    </row>
    <row r="716" spans="1:31" ht="14.5" x14ac:dyDescent="0.35">
      <c r="A716" s="153" t="s">
        <v>2164</v>
      </c>
      <c r="B716" s="153" t="s">
        <v>20949</v>
      </c>
      <c r="C716" s="153" t="s">
        <v>19358</v>
      </c>
      <c r="D716" s="153" t="s">
        <v>19360</v>
      </c>
      <c r="E716" s="153" t="s">
        <v>19600</v>
      </c>
      <c r="F716" s="153" t="s">
        <v>20459</v>
      </c>
      <c r="G716" s="153" t="s">
        <v>20460</v>
      </c>
      <c r="H716" s="153" t="s">
        <v>20779</v>
      </c>
      <c r="I716" s="153" t="s">
        <v>20801</v>
      </c>
      <c r="J716" s="153" t="s">
        <v>9081</v>
      </c>
      <c r="K716" s="153" t="s">
        <v>20950</v>
      </c>
      <c r="L716" s="153"/>
      <c r="M716" s="153" t="str" cm="1">
        <f t="array" ref="M716">LOOKUP(2,1/(C716:L716&lt;&gt;""),C716:L716)</f>
        <v>Oat Dried Milled</v>
      </c>
      <c r="N716" s="153" t="s">
        <v>20951</v>
      </c>
      <c r="O716" s="153" t="s">
        <v>2164</v>
      </c>
      <c r="P716" s="153" t="s">
        <v>2164</v>
      </c>
      <c r="Q716" s="153" t="s">
        <v>2164</v>
      </c>
      <c r="R716" s="153" t="s">
        <v>2164</v>
      </c>
      <c r="S716" s="153" t="s">
        <v>20952</v>
      </c>
      <c r="T716" s="153" t="s">
        <v>2164</v>
      </c>
      <c r="U716" s="153" t="s">
        <v>20953</v>
      </c>
      <c r="V716" s="153" t="s">
        <v>20947</v>
      </c>
      <c r="W716" s="153" t="s">
        <v>2164</v>
      </c>
      <c r="X716" s="153" t="s">
        <v>2164</v>
      </c>
      <c r="Y716" s="153" t="s">
        <v>2164</v>
      </c>
      <c r="Z716" s="153" t="s">
        <v>2164</v>
      </c>
      <c r="AA716" s="153" t="s">
        <v>2164</v>
      </c>
      <c r="AB716" s="153" t="s">
        <v>20954</v>
      </c>
      <c r="AC716" s="153" t="s">
        <v>20955</v>
      </c>
      <c r="AD716" s="153" t="str">
        <f>IFERROR(IF(COUNTIF(C716:L716,"Feed Ingredient")&gt;0,INDEX(ani_diet!V:V,MATCH(M716,ani_diet!F:F,0)),""),"")</f>
        <v/>
      </c>
      <c r="AE716" s="152" t="str">
        <f>IF(IFERROR(IF(MATCH("Feed Ingredient", AOM[[#This Row],[L1]:[L10]],0)&gt;0, TRUE, FALSE), FALSE)=TRUE,IFERROR(VLOOKUP(M716, ani_diet!E:E, 1, FALSE), "No Match"),FALSE)</f>
        <v>No Match</v>
      </c>
    </row>
    <row r="717" spans="1:31" ht="14.5" x14ac:dyDescent="0.35">
      <c r="A717" s="153" t="s">
        <v>2164</v>
      </c>
      <c r="B717" s="153" t="s">
        <v>20956</v>
      </c>
      <c r="C717" s="153" t="s">
        <v>19358</v>
      </c>
      <c r="D717" s="153" t="s">
        <v>19360</v>
      </c>
      <c r="E717" s="153" t="s">
        <v>19600</v>
      </c>
      <c r="F717" s="153" t="s">
        <v>20459</v>
      </c>
      <c r="G717" s="153" t="s">
        <v>20460</v>
      </c>
      <c r="H717" s="153" t="s">
        <v>20779</v>
      </c>
      <c r="I717" s="153" t="s">
        <v>20801</v>
      </c>
      <c r="J717" s="153" t="s">
        <v>9081</v>
      </c>
      <c r="K717" s="153" t="s">
        <v>20955</v>
      </c>
      <c r="L717" s="153"/>
      <c r="M717" s="153" t="str" cm="1">
        <f t="array" ref="M717">LOOKUP(2,1/(C717:L717&lt;&gt;""),C717:L717)</f>
        <v>Oat Fodder</v>
      </c>
      <c r="N717" s="153"/>
      <c r="O717" s="153" t="s">
        <v>2164</v>
      </c>
      <c r="P717" s="153" t="s">
        <v>2164</v>
      </c>
      <c r="Q717" s="153" t="s">
        <v>2164</v>
      </c>
      <c r="R717" s="153" t="s">
        <v>2164</v>
      </c>
      <c r="S717" s="153" t="s">
        <v>20952</v>
      </c>
      <c r="T717" s="153" t="s">
        <v>2164</v>
      </c>
      <c r="U717" s="153" t="s">
        <v>20953</v>
      </c>
      <c r="V717" s="153" t="s">
        <v>20947</v>
      </c>
      <c r="W717" s="153" t="s">
        <v>2164</v>
      </c>
      <c r="X717" s="153" t="s">
        <v>2164</v>
      </c>
      <c r="Y717" s="153" t="s">
        <v>2164</v>
      </c>
      <c r="Z717" s="153" t="s">
        <v>2164</v>
      </c>
      <c r="AA717" s="153" t="s">
        <v>2164</v>
      </c>
      <c r="AB717" s="153" t="s">
        <v>20954</v>
      </c>
      <c r="AC717" s="153" t="s">
        <v>20955</v>
      </c>
      <c r="AD717" s="153" t="str">
        <f>IFERROR(IF(COUNTIF(C717:L717,"Feed Ingredient")&gt;0,INDEX(ani_diet!V:V,MATCH(M717,ani_diet!F:F,0)),""),"")</f>
        <v xml:space="preserve">Avena sativa </v>
      </c>
      <c r="AE717" s="152" t="str">
        <f>IF(IFERROR(IF(MATCH("Feed Ingredient", AOM[[#This Row],[L1]:[L10]],0)&gt;0, TRUE, FALSE), FALSE)=TRUE,IFERROR(VLOOKUP(M717, ani_diet!E:E, 1, FALSE), "No Match"),FALSE)</f>
        <v>Oat Fodder</v>
      </c>
    </row>
    <row r="718" spans="1:31" ht="14.5" x14ac:dyDescent="0.35">
      <c r="A718" s="153" t="s">
        <v>2164</v>
      </c>
      <c r="B718" s="153" t="s">
        <v>20957</v>
      </c>
      <c r="C718" s="153" t="s">
        <v>19358</v>
      </c>
      <c r="D718" s="153" t="s">
        <v>19360</v>
      </c>
      <c r="E718" s="153" t="s">
        <v>19600</v>
      </c>
      <c r="F718" s="153" t="s">
        <v>20459</v>
      </c>
      <c r="G718" s="153" t="s">
        <v>20460</v>
      </c>
      <c r="H718" s="153" t="s">
        <v>20779</v>
      </c>
      <c r="I718" s="153" t="s">
        <v>20801</v>
      </c>
      <c r="J718" s="153" t="s">
        <v>9081</v>
      </c>
      <c r="K718" s="153" t="s">
        <v>20958</v>
      </c>
      <c r="L718" s="153"/>
      <c r="M718" s="153" t="str" cm="1">
        <f t="array" ref="M718">LOOKUP(2,1/(C718:L718&lt;&gt;""),C718:L718)</f>
        <v>Oat Straw</v>
      </c>
      <c r="N718" s="153" t="s">
        <v>20959</v>
      </c>
      <c r="O718" s="153" t="s">
        <v>2164</v>
      </c>
      <c r="P718" s="153" t="s">
        <v>2164</v>
      </c>
      <c r="Q718" s="153" t="s">
        <v>2164</v>
      </c>
      <c r="R718" s="153" t="s">
        <v>2164</v>
      </c>
      <c r="S718" s="153"/>
      <c r="T718" s="153" t="s">
        <v>2164</v>
      </c>
      <c r="U718" s="153" t="s">
        <v>9082</v>
      </c>
      <c r="V718" s="153"/>
      <c r="W718" s="153" t="s">
        <v>2164</v>
      </c>
      <c r="X718" s="153" t="s">
        <v>2164</v>
      </c>
      <c r="Y718" s="153" t="s">
        <v>2164</v>
      </c>
      <c r="Z718" s="153" t="s">
        <v>2164</v>
      </c>
      <c r="AA718" s="153" t="s">
        <v>2164</v>
      </c>
      <c r="AB718" s="153"/>
      <c r="AC718" s="153" t="s">
        <v>20945</v>
      </c>
      <c r="AD718" s="153" t="str">
        <f>IFERROR(IF(COUNTIF(C718:L718,"Feed Ingredient")&gt;0,INDEX(ani_diet!V:V,MATCH(M718,ani_diet!F:F,0)),""),"")</f>
        <v/>
      </c>
      <c r="AE718" s="152" t="str">
        <f>IF(IFERROR(IF(MATCH("Feed Ingredient", AOM[[#This Row],[L1]:[L10]],0)&gt;0, TRUE, FALSE), FALSE)=TRUE,IFERROR(VLOOKUP(M718, ani_diet!E:E, 1, FALSE), "No Match"),FALSE)</f>
        <v>No Match</v>
      </c>
    </row>
    <row r="719" spans="1:31" ht="14.5" x14ac:dyDescent="0.35">
      <c r="A719" s="153" t="s">
        <v>2164</v>
      </c>
      <c r="B719" s="153" t="s">
        <v>20960</v>
      </c>
      <c r="C719" s="153" t="s">
        <v>19358</v>
      </c>
      <c r="D719" s="153" t="s">
        <v>19360</v>
      </c>
      <c r="E719" s="153" t="s">
        <v>19600</v>
      </c>
      <c r="F719" s="153" t="s">
        <v>20459</v>
      </c>
      <c r="G719" s="153" t="s">
        <v>20460</v>
      </c>
      <c r="H719" s="153" t="s">
        <v>20779</v>
      </c>
      <c r="I719" s="153" t="s">
        <v>20801</v>
      </c>
      <c r="J719" s="153" t="s">
        <v>20961</v>
      </c>
      <c r="K719" s="153"/>
      <c r="L719" s="153"/>
      <c r="M719" s="153" t="str" cm="1">
        <f t="array" ref="M719">LOOKUP(2,1/(C719:L719&lt;&gt;""),C719:L719)</f>
        <v>Pollard</v>
      </c>
      <c r="N719" s="153"/>
      <c r="O719" s="153" t="s">
        <v>2164</v>
      </c>
      <c r="P719" s="153" t="s">
        <v>2164</v>
      </c>
      <c r="Q719" s="153" t="s">
        <v>2164</v>
      </c>
      <c r="R719" s="153" t="s">
        <v>2164</v>
      </c>
      <c r="S719" s="153"/>
      <c r="T719" s="153" t="s">
        <v>2164</v>
      </c>
      <c r="U719" s="153"/>
      <c r="V719" s="153"/>
      <c r="W719" s="153" t="s">
        <v>2164</v>
      </c>
      <c r="X719" s="153" t="s">
        <v>2164</v>
      </c>
      <c r="Y719" s="153" t="s">
        <v>2164</v>
      </c>
      <c r="Z719" s="153" t="s">
        <v>2164</v>
      </c>
      <c r="AA719" s="153" t="s">
        <v>2164</v>
      </c>
      <c r="AB719" s="153"/>
      <c r="AC719" s="153" t="s">
        <v>210</v>
      </c>
      <c r="AD719" s="153" t="str">
        <f>IFERROR(IF(COUNTIF(C719:L719,"Feed Ingredient")&gt;0,INDEX(ani_diet!V:V,MATCH(M719,ani_diet!F:F,0)),""),"")</f>
        <v/>
      </c>
      <c r="AE719" s="152" t="str">
        <f>IF(IFERROR(IF(MATCH("Feed Ingredient", AOM[[#This Row],[L1]:[L10]],0)&gt;0, TRUE, FALSE), FALSE)=TRUE,IFERROR(VLOOKUP(M719, ani_diet!E:E, 1, FALSE), "No Match"),FALSE)</f>
        <v>Pollard</v>
      </c>
    </row>
    <row r="720" spans="1:31" ht="14.5" x14ac:dyDescent="0.35">
      <c r="A720" s="153" t="s">
        <v>2164</v>
      </c>
      <c r="B720" s="153" t="s">
        <v>20962</v>
      </c>
      <c r="C720" s="153" t="s">
        <v>19358</v>
      </c>
      <c r="D720" s="153" t="s">
        <v>19360</v>
      </c>
      <c r="E720" s="153" t="s">
        <v>19600</v>
      </c>
      <c r="F720" s="153" t="s">
        <v>20459</v>
      </c>
      <c r="G720" s="153" t="s">
        <v>20460</v>
      </c>
      <c r="H720" s="153" t="s">
        <v>20779</v>
      </c>
      <c r="I720" s="153" t="s">
        <v>20801</v>
      </c>
      <c r="J720" s="153" t="s">
        <v>9111</v>
      </c>
      <c r="K720" s="153" t="s">
        <v>210</v>
      </c>
      <c r="L720" s="153"/>
      <c r="M720" s="153" t="str" cm="1">
        <f t="array" ref="M720">LOOKUP(2,1/(C720:L720&lt;&gt;""),C720:L720)</f>
        <v>Rice Bran</v>
      </c>
      <c r="N720" s="153"/>
      <c r="O720" s="153" t="s">
        <v>2164</v>
      </c>
      <c r="P720" s="153" t="s">
        <v>2164</v>
      </c>
      <c r="Q720" s="153" t="s">
        <v>2164</v>
      </c>
      <c r="R720" s="153" t="s">
        <v>2164</v>
      </c>
      <c r="S720" s="153" t="s">
        <v>20963</v>
      </c>
      <c r="T720" s="153" t="s">
        <v>2164</v>
      </c>
      <c r="U720" s="153" t="s">
        <v>20964</v>
      </c>
      <c r="V720" s="153" t="s">
        <v>20965</v>
      </c>
      <c r="W720" s="153" t="s">
        <v>2164</v>
      </c>
      <c r="X720" s="153" t="s">
        <v>2164</v>
      </c>
      <c r="Y720" s="153" t="s">
        <v>2164</v>
      </c>
      <c r="Z720" s="153" t="s">
        <v>2164</v>
      </c>
      <c r="AA720" s="153" t="s">
        <v>2164</v>
      </c>
      <c r="AB720" s="153" t="s">
        <v>20966</v>
      </c>
      <c r="AC720" s="153" t="s">
        <v>210</v>
      </c>
      <c r="AD720" s="153" t="str">
        <f>IFERROR(IF(COUNTIF(C720:L720,"Feed Ingredient")&gt;0,INDEX(ani_diet!V:V,MATCH(M720,ani_diet!F:F,0)),""),"")</f>
        <v>Oryza sativa  Bran</v>
      </c>
      <c r="AE720" s="152" t="str">
        <f>IF(IFERROR(IF(MATCH("Feed Ingredient", AOM[[#This Row],[L1]:[L10]],0)&gt;0, TRUE, FALSE), FALSE)=TRUE,IFERROR(VLOOKUP(M720, ani_diet!E:E, 1, FALSE), "No Match"),FALSE)</f>
        <v>Rice Bran</v>
      </c>
    </row>
    <row r="721" spans="1:31" ht="14.5" x14ac:dyDescent="0.35">
      <c r="A721" s="153" t="s">
        <v>2164</v>
      </c>
      <c r="B721" s="153" t="s">
        <v>20967</v>
      </c>
      <c r="C721" s="153" t="s">
        <v>19358</v>
      </c>
      <c r="D721" s="153" t="s">
        <v>19360</v>
      </c>
      <c r="E721" s="153" t="s">
        <v>19600</v>
      </c>
      <c r="F721" s="153" t="s">
        <v>20459</v>
      </c>
      <c r="G721" s="153" t="s">
        <v>20460</v>
      </c>
      <c r="H721" s="153" t="s">
        <v>20779</v>
      </c>
      <c r="I721" s="153" t="s">
        <v>20801</v>
      </c>
      <c r="J721" s="153" t="s">
        <v>9111</v>
      </c>
      <c r="K721" s="153" t="s">
        <v>210</v>
      </c>
      <c r="L721" s="153" t="s">
        <v>20968</v>
      </c>
      <c r="M721" s="153" t="str" cm="1">
        <f t="array" ref="M721">LOOKUP(2,1/(C721:L721&lt;&gt;""),C721:L721)</f>
        <v>Rice Bran Solvent</v>
      </c>
      <c r="N721" s="153" t="s">
        <v>20969</v>
      </c>
      <c r="O721" s="153" t="s">
        <v>2164</v>
      </c>
      <c r="P721" s="153" t="s">
        <v>2164</v>
      </c>
      <c r="Q721" s="153" t="s">
        <v>2164</v>
      </c>
      <c r="R721" s="153" t="s">
        <v>2164</v>
      </c>
      <c r="S721" s="153" t="s">
        <v>20963</v>
      </c>
      <c r="T721" s="153" t="s">
        <v>2164</v>
      </c>
      <c r="U721" s="153" t="s">
        <v>20964</v>
      </c>
      <c r="V721" s="153" t="s">
        <v>20965</v>
      </c>
      <c r="W721" s="153" t="s">
        <v>2164</v>
      </c>
      <c r="X721" s="153" t="s">
        <v>2164</v>
      </c>
      <c r="Y721" s="153" t="s">
        <v>2164</v>
      </c>
      <c r="Z721" s="153" t="s">
        <v>2164</v>
      </c>
      <c r="AA721" s="153" t="s">
        <v>2164</v>
      </c>
      <c r="AB721" s="153" t="s">
        <v>20966</v>
      </c>
      <c r="AC721" s="153" t="s">
        <v>210</v>
      </c>
      <c r="AD721" s="153" t="str">
        <f>IFERROR(IF(COUNTIF(C721:L721,"Feed Ingredient")&gt;0,INDEX(ani_diet!V:V,MATCH(M721,ani_diet!F:F,0)),""),"")</f>
        <v xml:space="preserve">Oryza sativa </v>
      </c>
      <c r="AE721" s="152" t="str">
        <f>IF(IFERROR(IF(MATCH("Feed Ingredient", AOM[[#This Row],[L1]:[L10]],0)&gt;0, TRUE, FALSE), FALSE)=TRUE,IFERROR(VLOOKUP(M721, ani_diet!E:E, 1, FALSE), "No Match"),FALSE)</f>
        <v>Rice Bran Solvent</v>
      </c>
    </row>
    <row r="722" spans="1:31" ht="14.5" x14ac:dyDescent="0.35">
      <c r="A722" s="153" t="s">
        <v>2164</v>
      </c>
      <c r="B722" s="153" t="s">
        <v>20970</v>
      </c>
      <c r="C722" s="153" t="s">
        <v>19358</v>
      </c>
      <c r="D722" s="153" t="s">
        <v>19360</v>
      </c>
      <c r="E722" s="153" t="s">
        <v>19600</v>
      </c>
      <c r="F722" s="153" t="s">
        <v>20459</v>
      </c>
      <c r="G722" s="153" t="s">
        <v>20460</v>
      </c>
      <c r="H722" s="153" t="s">
        <v>20779</v>
      </c>
      <c r="I722" s="153" t="s">
        <v>20801</v>
      </c>
      <c r="J722" s="153" t="s">
        <v>9111</v>
      </c>
      <c r="K722" s="153" t="s">
        <v>20971</v>
      </c>
      <c r="L722" s="153"/>
      <c r="M722" s="153" t="str" cm="1">
        <f t="array" ref="M722">LOOKUP(2,1/(C722:L722&lt;&gt;""),C722:L722)</f>
        <v>Rice Hull</v>
      </c>
      <c r="N722" s="153"/>
      <c r="O722" s="153" t="s">
        <v>2164</v>
      </c>
      <c r="P722" s="153" t="s">
        <v>2164</v>
      </c>
      <c r="Q722" s="153" t="s">
        <v>2164</v>
      </c>
      <c r="R722" s="153" t="s">
        <v>2164</v>
      </c>
      <c r="S722" s="153" t="s">
        <v>20972</v>
      </c>
      <c r="T722" s="153" t="s">
        <v>2164</v>
      </c>
      <c r="U722" s="153" t="s">
        <v>20964</v>
      </c>
      <c r="V722" s="153" t="s">
        <v>20965</v>
      </c>
      <c r="W722" s="153" t="s">
        <v>2164</v>
      </c>
      <c r="X722" s="153" t="s">
        <v>2164</v>
      </c>
      <c r="Y722" s="153" t="s">
        <v>2164</v>
      </c>
      <c r="Z722" s="153" t="s">
        <v>2164</v>
      </c>
      <c r="AA722" s="153" t="s">
        <v>2164</v>
      </c>
      <c r="AB722" s="153" t="s">
        <v>20973</v>
      </c>
      <c r="AC722" s="153" t="s">
        <v>20974</v>
      </c>
      <c r="AD722" s="153" t="str">
        <f>IFERROR(IF(COUNTIF(C722:L722,"Feed Ingredient")&gt;0,INDEX(ani_diet!V:V,MATCH(M722,ani_diet!F:F,0)),""),"")</f>
        <v>Oryza sativa  Hull</v>
      </c>
      <c r="AE722" s="152" t="str">
        <f>IF(IFERROR(IF(MATCH("Feed Ingredient", AOM[[#This Row],[L1]:[L10]],0)&gt;0, TRUE, FALSE), FALSE)=TRUE,IFERROR(VLOOKUP(M722, ani_diet!E:E, 1, FALSE), "No Match"),FALSE)</f>
        <v>Rice Hull</v>
      </c>
    </row>
    <row r="723" spans="1:31" ht="14.5" x14ac:dyDescent="0.35">
      <c r="A723" s="153" t="s">
        <v>2164</v>
      </c>
      <c r="B723" s="153" t="s">
        <v>20975</v>
      </c>
      <c r="C723" s="153" t="s">
        <v>19358</v>
      </c>
      <c r="D723" s="153" t="s">
        <v>19360</v>
      </c>
      <c r="E723" s="153" t="s">
        <v>19600</v>
      </c>
      <c r="F723" s="153" t="s">
        <v>20459</v>
      </c>
      <c r="G723" s="153" t="s">
        <v>20460</v>
      </c>
      <c r="H723" s="153" t="s">
        <v>20779</v>
      </c>
      <c r="I723" s="153" t="s">
        <v>20801</v>
      </c>
      <c r="J723" s="153" t="s">
        <v>9111</v>
      </c>
      <c r="K723" s="153" t="s">
        <v>20974</v>
      </c>
      <c r="L723" s="153" t="s">
        <v>20976</v>
      </c>
      <c r="M723" s="153" t="str" cm="1">
        <f t="array" ref="M723">LOOKUP(2,1/(C723:L723&lt;&gt;""),C723:L723)</f>
        <v>Rice Husk Dried Urea Treated</v>
      </c>
      <c r="N723" s="153"/>
      <c r="O723" s="153" t="s">
        <v>2164</v>
      </c>
      <c r="P723" s="153" t="s">
        <v>2164</v>
      </c>
      <c r="Q723" s="153" t="s">
        <v>2164</v>
      </c>
      <c r="R723" s="153" t="s">
        <v>2164</v>
      </c>
      <c r="S723" s="153" t="s">
        <v>20972</v>
      </c>
      <c r="T723" s="153" t="s">
        <v>2164</v>
      </c>
      <c r="U723" s="153" t="s">
        <v>20964</v>
      </c>
      <c r="V723" s="153" t="s">
        <v>20965</v>
      </c>
      <c r="W723" s="153" t="s">
        <v>2164</v>
      </c>
      <c r="X723" s="153" t="s">
        <v>2164</v>
      </c>
      <c r="Y723" s="153" t="s">
        <v>2164</v>
      </c>
      <c r="Z723" s="153" t="s">
        <v>2164</v>
      </c>
      <c r="AA723" s="153" t="s">
        <v>2164</v>
      </c>
      <c r="AB723" s="153"/>
      <c r="AC723" s="153" t="s">
        <v>20974</v>
      </c>
      <c r="AD723" s="153" t="str">
        <f>IFERROR(IF(COUNTIF(C723:L723,"Feed Ingredient")&gt;0,INDEX(ani_diet!V:V,MATCH(M723,ani_diet!F:F,0)),""),"")</f>
        <v>Oryza sativa  Husk</v>
      </c>
      <c r="AE723" s="152" t="str">
        <f>IF(IFERROR(IF(MATCH("Feed Ingredient", AOM[[#This Row],[L1]:[L10]],0)&gt;0, TRUE, FALSE), FALSE)=TRUE,IFERROR(VLOOKUP(M723, ani_diet!E:E, 1, FALSE), "No Match"),FALSE)</f>
        <v>No Match</v>
      </c>
    </row>
    <row r="724" spans="1:31" ht="14.5" x14ac:dyDescent="0.35">
      <c r="A724" s="153" t="s">
        <v>2164</v>
      </c>
      <c r="B724" s="153" t="s">
        <v>20977</v>
      </c>
      <c r="C724" s="153" t="s">
        <v>19358</v>
      </c>
      <c r="D724" s="153" t="s">
        <v>19360</v>
      </c>
      <c r="E724" s="153" t="s">
        <v>19600</v>
      </c>
      <c r="F724" s="153" t="s">
        <v>20459</v>
      </c>
      <c r="G724" s="153" t="s">
        <v>20460</v>
      </c>
      <c r="H724" s="153" t="s">
        <v>20779</v>
      </c>
      <c r="I724" s="153" t="s">
        <v>20801</v>
      </c>
      <c r="J724" s="153" t="s">
        <v>9111</v>
      </c>
      <c r="K724" s="153" t="s">
        <v>20974</v>
      </c>
      <c r="L724" s="153"/>
      <c r="M724" s="153" t="str" cm="1">
        <f t="array" ref="M724">LOOKUP(2,1/(C724:L724&lt;&gt;""),C724:L724)</f>
        <v>Rice Husk</v>
      </c>
      <c r="N724" s="153"/>
      <c r="O724" s="153" t="s">
        <v>2164</v>
      </c>
      <c r="P724" s="153" t="s">
        <v>2164</v>
      </c>
      <c r="Q724" s="153" t="s">
        <v>2164</v>
      </c>
      <c r="R724" s="153" t="s">
        <v>2164</v>
      </c>
      <c r="S724" s="153" t="s">
        <v>20972</v>
      </c>
      <c r="T724" s="153" t="s">
        <v>2164</v>
      </c>
      <c r="U724" s="153" t="s">
        <v>20964</v>
      </c>
      <c r="V724" s="153" t="s">
        <v>20965</v>
      </c>
      <c r="W724" s="153" t="s">
        <v>2164</v>
      </c>
      <c r="X724" s="153" t="s">
        <v>2164</v>
      </c>
      <c r="Y724" s="153" t="s">
        <v>2164</v>
      </c>
      <c r="Z724" s="153" t="s">
        <v>2164</v>
      </c>
      <c r="AA724" s="153" t="s">
        <v>2164</v>
      </c>
      <c r="AB724" s="153"/>
      <c r="AC724" s="153" t="s">
        <v>20974</v>
      </c>
      <c r="AD724" s="153" t="str">
        <f>IFERROR(IF(COUNTIF(C724:L724,"Feed Ingredient")&gt;0,INDEX(ani_diet!V:V,MATCH(M724,ani_diet!F:F,0)),""),"")</f>
        <v>Oryza sativa  Husk</v>
      </c>
      <c r="AE724" s="152" t="str">
        <f>IF(IFERROR(IF(MATCH("Feed Ingredient", AOM[[#This Row],[L1]:[L10]],0)&gt;0, TRUE, FALSE), FALSE)=TRUE,IFERROR(VLOOKUP(M724, ani_diet!E:E, 1, FALSE), "No Match"),FALSE)</f>
        <v>Rice Husk</v>
      </c>
    </row>
    <row r="725" spans="1:31" ht="14.5" x14ac:dyDescent="0.35">
      <c r="A725" s="153" t="s">
        <v>2164</v>
      </c>
      <c r="B725" s="153" t="s">
        <v>20978</v>
      </c>
      <c r="C725" s="153" t="s">
        <v>19358</v>
      </c>
      <c r="D725" s="153" t="s">
        <v>19360</v>
      </c>
      <c r="E725" s="153" t="s">
        <v>19600</v>
      </c>
      <c r="F725" s="153" t="s">
        <v>20459</v>
      </c>
      <c r="G725" s="153" t="s">
        <v>20460</v>
      </c>
      <c r="H725" s="153" t="s">
        <v>20779</v>
      </c>
      <c r="I725" s="153" t="s">
        <v>20801</v>
      </c>
      <c r="J725" s="153" t="s">
        <v>9111</v>
      </c>
      <c r="K725" s="153" t="s">
        <v>20979</v>
      </c>
      <c r="L725" s="153"/>
      <c r="M725" s="153" t="str" cm="1">
        <f t="array" ref="M725">LOOKUP(2,1/(C725:L725&lt;&gt;""),C725:L725)</f>
        <v>Rice Offal</v>
      </c>
      <c r="N725" s="153"/>
      <c r="O725" s="153" t="s">
        <v>2164</v>
      </c>
      <c r="P725" s="153" t="s">
        <v>2164</v>
      </c>
      <c r="Q725" s="153" t="s">
        <v>2164</v>
      </c>
      <c r="R725" s="153" t="s">
        <v>2164</v>
      </c>
      <c r="S725" s="153" t="s">
        <v>2164</v>
      </c>
      <c r="T725" s="153" t="s">
        <v>2164</v>
      </c>
      <c r="U725" s="153" t="s">
        <v>20964</v>
      </c>
      <c r="V725" s="153" t="s">
        <v>20965</v>
      </c>
      <c r="W725" s="153" t="s">
        <v>2164</v>
      </c>
      <c r="X725" s="153" t="s">
        <v>2164</v>
      </c>
      <c r="Y725" s="153" t="s">
        <v>2164</v>
      </c>
      <c r="Z725" s="153" t="s">
        <v>2164</v>
      </c>
      <c r="AA725" s="153" t="s">
        <v>2164</v>
      </c>
      <c r="AB725" s="153"/>
      <c r="AC725" s="153" t="s">
        <v>20979</v>
      </c>
      <c r="AD725" s="153" t="str">
        <f>IFERROR(IF(COUNTIF(C725:L725,"Feed Ingredient")&gt;0,INDEX(ani_diet!V:V,MATCH(M725,ani_diet!F:F,0)),""),"")</f>
        <v>Oryza sativa  Offal</v>
      </c>
      <c r="AE725" s="152" t="str">
        <f>IF(IFERROR(IF(MATCH("Feed Ingredient", AOM[[#This Row],[L1]:[L10]],0)&gt;0, TRUE, FALSE), FALSE)=TRUE,IFERROR(VLOOKUP(M725, ani_diet!E:E, 1, FALSE), "No Match"),FALSE)</f>
        <v>Rice Offal</v>
      </c>
    </row>
    <row r="726" spans="1:31" ht="14.5" x14ac:dyDescent="0.35">
      <c r="A726" s="153" t="s">
        <v>2164</v>
      </c>
      <c r="B726" s="153" t="s">
        <v>20980</v>
      </c>
      <c r="C726" s="153" t="s">
        <v>19358</v>
      </c>
      <c r="D726" s="153" t="s">
        <v>19360</v>
      </c>
      <c r="E726" s="153" t="s">
        <v>19600</v>
      </c>
      <c r="F726" s="153" t="s">
        <v>20459</v>
      </c>
      <c r="G726" s="153" t="s">
        <v>20460</v>
      </c>
      <c r="H726" s="153" t="s">
        <v>20779</v>
      </c>
      <c r="I726" s="153" t="s">
        <v>20801</v>
      </c>
      <c r="J726" s="153" t="s">
        <v>9111</v>
      </c>
      <c r="K726" s="153" t="s">
        <v>20981</v>
      </c>
      <c r="L726" s="153"/>
      <c r="M726" s="153" t="str" cm="1">
        <f t="array" ref="M726">LOOKUP(2,1/(C726:L726&lt;&gt;""),C726:L726)</f>
        <v>Rice Polish</v>
      </c>
      <c r="N726" s="153"/>
      <c r="O726" s="153" t="s">
        <v>2164</v>
      </c>
      <c r="P726" s="153" t="s">
        <v>2164</v>
      </c>
      <c r="Q726" s="153" t="s">
        <v>2164</v>
      </c>
      <c r="R726" s="153" t="s">
        <v>2164</v>
      </c>
      <c r="S726" s="153" t="s">
        <v>20982</v>
      </c>
      <c r="T726" s="153" t="s">
        <v>2164</v>
      </c>
      <c r="U726" s="153" t="s">
        <v>20964</v>
      </c>
      <c r="V726" s="153" t="s">
        <v>20965</v>
      </c>
      <c r="W726" s="153" t="s">
        <v>2164</v>
      </c>
      <c r="X726" s="153" t="s">
        <v>2164</v>
      </c>
      <c r="Y726" s="153" t="s">
        <v>2164</v>
      </c>
      <c r="Z726" s="153"/>
      <c r="AA726" s="153" t="s">
        <v>2164</v>
      </c>
      <c r="AB726" s="154" t="s">
        <v>20983</v>
      </c>
      <c r="AC726" s="153" t="s">
        <v>20981</v>
      </c>
      <c r="AD726" s="153" t="str">
        <f>IFERROR(IF(COUNTIF(C726:L726,"Feed Ingredient")&gt;0,INDEX(ani_diet!V:V,MATCH(M726,ani_diet!F:F,0)),""),"")</f>
        <v>Oryza sativa  Polish</v>
      </c>
      <c r="AE726" s="152" t="str">
        <f>IF(IFERROR(IF(MATCH("Feed Ingredient", AOM[[#This Row],[L1]:[L10]],0)&gt;0, TRUE, FALSE), FALSE)=TRUE,IFERROR(VLOOKUP(M726, ani_diet!E:E, 1, FALSE), "No Match"),FALSE)</f>
        <v>Rice Polish</v>
      </c>
    </row>
    <row r="727" spans="1:31" ht="14.5" x14ac:dyDescent="0.35">
      <c r="A727" s="153" t="s">
        <v>2164</v>
      </c>
      <c r="B727" s="153" t="s">
        <v>20984</v>
      </c>
      <c r="C727" s="153" t="s">
        <v>19358</v>
      </c>
      <c r="D727" s="153" t="s">
        <v>19360</v>
      </c>
      <c r="E727" s="153" t="s">
        <v>19600</v>
      </c>
      <c r="F727" s="153" t="s">
        <v>20459</v>
      </c>
      <c r="G727" s="153" t="s">
        <v>20460</v>
      </c>
      <c r="H727" s="153" t="s">
        <v>20779</v>
      </c>
      <c r="I727" s="153" t="s">
        <v>20801</v>
      </c>
      <c r="J727" s="153" t="s">
        <v>9111</v>
      </c>
      <c r="K727" s="153" t="s">
        <v>88</v>
      </c>
      <c r="L727" s="153"/>
      <c r="M727" s="153" t="str" cm="1">
        <f t="array" ref="M727">LOOKUP(2,1/(C727:L727&lt;&gt;""),C727:L727)</f>
        <v>Rice Straw</v>
      </c>
      <c r="N727" s="153"/>
      <c r="O727" s="153" t="s">
        <v>2164</v>
      </c>
      <c r="P727" s="153" t="s">
        <v>2164</v>
      </c>
      <c r="Q727" s="153" t="s">
        <v>2164</v>
      </c>
      <c r="R727" s="153" t="s">
        <v>2164</v>
      </c>
      <c r="S727" s="153" t="s">
        <v>20985</v>
      </c>
      <c r="T727" s="153" t="s">
        <v>2164</v>
      </c>
      <c r="U727" s="153" t="s">
        <v>20964</v>
      </c>
      <c r="V727" s="153" t="s">
        <v>20965</v>
      </c>
      <c r="W727" s="153" t="s">
        <v>2164</v>
      </c>
      <c r="X727" s="153" t="s">
        <v>2164</v>
      </c>
      <c r="Y727" s="153" t="s">
        <v>2164</v>
      </c>
      <c r="Z727" s="153" t="s">
        <v>2164</v>
      </c>
      <c r="AA727" s="153" t="s">
        <v>2164</v>
      </c>
      <c r="AB727" s="153" t="s">
        <v>20986</v>
      </c>
      <c r="AC727" s="153" t="s">
        <v>88</v>
      </c>
      <c r="AD727" s="153" t="str">
        <f>IFERROR(IF(COUNTIF(C727:L727,"Feed Ingredient")&gt;0,INDEX(ani_diet!V:V,MATCH(M727,ani_diet!F:F,0)),""),"")</f>
        <v>Oryza sativa  Straw</v>
      </c>
      <c r="AE727" s="152" t="str">
        <f>IF(IFERROR(IF(MATCH("Feed Ingredient", AOM[[#This Row],[L1]:[L10]],0)&gt;0, TRUE, FALSE), FALSE)=TRUE,IFERROR(VLOOKUP(M727, ani_diet!E:E, 1, FALSE), "No Match"),FALSE)</f>
        <v>Rice Straw</v>
      </c>
    </row>
    <row r="728" spans="1:31" ht="14.5" x14ac:dyDescent="0.35">
      <c r="A728" s="153" t="s">
        <v>2164</v>
      </c>
      <c r="B728" s="153" t="s">
        <v>20987</v>
      </c>
      <c r="C728" s="153" t="s">
        <v>19358</v>
      </c>
      <c r="D728" s="153" t="s">
        <v>19360</v>
      </c>
      <c r="E728" s="153" t="s">
        <v>19600</v>
      </c>
      <c r="F728" s="153" t="s">
        <v>20459</v>
      </c>
      <c r="G728" s="153" t="s">
        <v>20460</v>
      </c>
      <c r="H728" s="153" t="s">
        <v>20779</v>
      </c>
      <c r="I728" s="153" t="s">
        <v>20801</v>
      </c>
      <c r="J728" s="153" t="s">
        <v>9111</v>
      </c>
      <c r="K728" s="153" t="s">
        <v>88</v>
      </c>
      <c r="L728" s="153" t="s">
        <v>20988</v>
      </c>
      <c r="M728" s="153" t="str" cm="1">
        <f t="array" ref="M728">LOOKUP(2,1/(C728:L728&lt;&gt;""),C728:L728)</f>
        <v>Spent Rice Straw</v>
      </c>
      <c r="N728" s="153"/>
      <c r="O728" s="153" t="s">
        <v>2164</v>
      </c>
      <c r="P728" s="153" t="s">
        <v>2164</v>
      </c>
      <c r="Q728" s="153" t="s">
        <v>2164</v>
      </c>
      <c r="R728" s="153" t="s">
        <v>2164</v>
      </c>
      <c r="S728" s="153" t="s">
        <v>20985</v>
      </c>
      <c r="T728" s="153" t="s">
        <v>2164</v>
      </c>
      <c r="U728" s="153" t="s">
        <v>20964</v>
      </c>
      <c r="V728" s="153" t="s">
        <v>20965</v>
      </c>
      <c r="W728" s="153" t="s">
        <v>2164</v>
      </c>
      <c r="X728" s="153" t="s">
        <v>2164</v>
      </c>
      <c r="Y728" s="153" t="s">
        <v>2164</v>
      </c>
      <c r="Z728" s="153" t="s">
        <v>2164</v>
      </c>
      <c r="AA728" s="153" t="s">
        <v>2164</v>
      </c>
      <c r="AB728" s="153" t="s">
        <v>20986</v>
      </c>
      <c r="AC728" s="153" t="s">
        <v>88</v>
      </c>
      <c r="AD728" s="153" t="str">
        <f>IFERROR(IF(COUNTIF(C728:L728,"Feed Ingredient")&gt;0,INDEX(ani_diet!V:V,MATCH(M728,ani_diet!F:F,0)),""),"")</f>
        <v>Oryza sativa  Straw</v>
      </c>
      <c r="AE728" s="152" t="str">
        <f>IF(IFERROR(IF(MATCH("Feed Ingredient", AOM[[#This Row],[L1]:[L10]],0)&gt;0, TRUE, FALSE), FALSE)=TRUE,IFERROR(VLOOKUP(M728, ani_diet!E:E, 1, FALSE), "No Match"),FALSE)</f>
        <v>Spent Rice Straw</v>
      </c>
    </row>
    <row r="729" spans="1:31" ht="14.5" x14ac:dyDescent="0.35">
      <c r="A729" s="153" t="s">
        <v>2164</v>
      </c>
      <c r="B729" s="153" t="s">
        <v>20989</v>
      </c>
      <c r="C729" s="153" t="s">
        <v>19358</v>
      </c>
      <c r="D729" s="153" t="s">
        <v>19360</v>
      </c>
      <c r="E729" s="153" t="s">
        <v>19600</v>
      </c>
      <c r="F729" s="153" t="s">
        <v>20459</v>
      </c>
      <c r="G729" s="153" t="s">
        <v>20460</v>
      </c>
      <c r="H729" s="153" t="s">
        <v>20779</v>
      </c>
      <c r="I729" s="153" t="s">
        <v>20801</v>
      </c>
      <c r="J729" s="153" t="s">
        <v>9117</v>
      </c>
      <c r="K729" s="153" t="s">
        <v>20990</v>
      </c>
      <c r="L729" s="153"/>
      <c r="M729" s="153" t="str" cm="1">
        <f t="array" ref="M729">LOOKUP(2,1/(C729:L729&lt;&gt;""),C729:L729)</f>
        <v>Rye Bran</v>
      </c>
      <c r="N729" s="153"/>
      <c r="O729" s="153" t="s">
        <v>2164</v>
      </c>
      <c r="P729" s="153" t="s">
        <v>2164</v>
      </c>
      <c r="Q729" s="153" t="s">
        <v>2164</v>
      </c>
      <c r="R729" s="153" t="s">
        <v>2164</v>
      </c>
      <c r="S729" s="153" t="s">
        <v>20991</v>
      </c>
      <c r="T729" s="153" t="s">
        <v>2164</v>
      </c>
      <c r="U729" s="153" t="s">
        <v>20992</v>
      </c>
      <c r="V729" s="153" t="s">
        <v>20993</v>
      </c>
      <c r="W729" s="153" t="s">
        <v>2164</v>
      </c>
      <c r="X729" s="153" t="s">
        <v>2164</v>
      </c>
      <c r="Y729" s="153" t="s">
        <v>2164</v>
      </c>
      <c r="Z729" s="153" t="s">
        <v>2164</v>
      </c>
      <c r="AA729" s="153" t="s">
        <v>2164</v>
      </c>
      <c r="AB729" s="153" t="s">
        <v>20994</v>
      </c>
      <c r="AC729" s="153" t="s">
        <v>20990</v>
      </c>
      <c r="AD729" s="153" t="str">
        <f>IFERROR(IF(COUNTIF(C729:L729,"Feed Ingredient")&gt;0,INDEX(ani_diet!V:V,MATCH(M729,ani_diet!F:F,0)),""),"")</f>
        <v>Secale cereale  Bran</v>
      </c>
      <c r="AE729" s="152" t="str">
        <f>IF(IFERROR(IF(MATCH("Feed Ingredient", AOM[[#This Row],[L1]:[L10]],0)&gt;0, TRUE, FALSE), FALSE)=TRUE,IFERROR(VLOOKUP(M729, ani_diet!E:E, 1, FALSE), "No Match"),FALSE)</f>
        <v>Rye Bran</v>
      </c>
    </row>
    <row r="730" spans="1:31" ht="14.5" x14ac:dyDescent="0.35">
      <c r="A730" s="153" t="s">
        <v>2164</v>
      </c>
      <c r="B730" s="153" t="s">
        <v>20995</v>
      </c>
      <c r="C730" s="153" t="s">
        <v>19358</v>
      </c>
      <c r="D730" s="153" t="s">
        <v>19360</v>
      </c>
      <c r="E730" s="153" t="s">
        <v>19600</v>
      </c>
      <c r="F730" s="153" t="s">
        <v>20459</v>
      </c>
      <c r="G730" s="153" t="s">
        <v>20460</v>
      </c>
      <c r="H730" s="153" t="s">
        <v>20779</v>
      </c>
      <c r="I730" s="153" t="s">
        <v>20801</v>
      </c>
      <c r="J730" s="153" t="s">
        <v>9123</v>
      </c>
      <c r="K730" s="153" t="s">
        <v>20996</v>
      </c>
      <c r="L730" s="153"/>
      <c r="M730" s="153" t="str" cm="1">
        <f t="array" ref="M730">LOOKUP(2,1/(C730:L730&lt;&gt;""),C730:L730)</f>
        <v>Sorghum Bran</v>
      </c>
      <c r="N730" s="153" t="s">
        <v>20997</v>
      </c>
      <c r="O730" s="153" t="s">
        <v>2164</v>
      </c>
      <c r="P730" s="153" t="s">
        <v>2164</v>
      </c>
      <c r="Q730" s="153" t="s">
        <v>2164</v>
      </c>
      <c r="R730" s="153" t="s">
        <v>2164</v>
      </c>
      <c r="S730" s="153" t="s">
        <v>2164</v>
      </c>
      <c r="T730" s="153" t="s">
        <v>2164</v>
      </c>
      <c r="U730" s="153" t="s">
        <v>9125</v>
      </c>
      <c r="V730" s="153" t="s">
        <v>20998</v>
      </c>
      <c r="W730" s="153" t="s">
        <v>2164</v>
      </c>
      <c r="X730" s="153" t="s">
        <v>2164</v>
      </c>
      <c r="Y730" s="153" t="s">
        <v>2164</v>
      </c>
      <c r="Z730" s="153" t="s">
        <v>2164</v>
      </c>
      <c r="AA730" s="153" t="s">
        <v>2164</v>
      </c>
      <c r="AB730" s="153" t="s">
        <v>20999</v>
      </c>
      <c r="AC730" s="153" t="s">
        <v>216</v>
      </c>
      <c r="AD730" s="153" t="str">
        <f>IFERROR(IF(COUNTIF(C730:L730,"Feed Ingredient")&gt;0,INDEX(ani_diet!V:V,MATCH(M730,ani_diet!F:F,0)),""),"")</f>
        <v/>
      </c>
      <c r="AE730" s="152" t="str">
        <f>IF(IFERROR(IF(MATCH("Feed Ingredient", AOM[[#This Row],[L1]:[L10]],0)&gt;0, TRUE, FALSE), FALSE)=TRUE,IFERROR(VLOOKUP(M730, ani_diet!E:E, 1, FALSE), "No Match"),FALSE)</f>
        <v>No Match</v>
      </c>
    </row>
    <row r="731" spans="1:31" ht="14.5" x14ac:dyDescent="0.35">
      <c r="A731" s="153" t="s">
        <v>2164</v>
      </c>
      <c r="B731" s="153" t="s">
        <v>21000</v>
      </c>
      <c r="C731" s="153" t="s">
        <v>19358</v>
      </c>
      <c r="D731" s="153" t="s">
        <v>19360</v>
      </c>
      <c r="E731" s="153" t="s">
        <v>19600</v>
      </c>
      <c r="F731" s="153" t="s">
        <v>20459</v>
      </c>
      <c r="G731" s="153" t="s">
        <v>20460</v>
      </c>
      <c r="H731" s="153" t="s">
        <v>20779</v>
      </c>
      <c r="I731" s="153" t="s">
        <v>20801</v>
      </c>
      <c r="J731" s="153" t="s">
        <v>9123</v>
      </c>
      <c r="K731" s="153" t="s">
        <v>21001</v>
      </c>
      <c r="L731" s="153" t="s">
        <v>21002</v>
      </c>
      <c r="M731" s="153" t="str" cm="1">
        <f t="array" ref="M731">LOOKUP(2,1/(C731:L731&lt;&gt;""),C731:L731)</f>
        <v>Sorghum Brewers Grain Dried</v>
      </c>
      <c r="N731" s="153" t="s">
        <v>21003</v>
      </c>
      <c r="O731" s="153" t="s">
        <v>2164</v>
      </c>
      <c r="P731" s="153" t="s">
        <v>2164</v>
      </c>
      <c r="Q731" s="153" t="s">
        <v>2164</v>
      </c>
      <c r="R731" s="153" t="s">
        <v>2164</v>
      </c>
      <c r="S731" s="153" t="s">
        <v>2164</v>
      </c>
      <c r="T731" s="153" t="s">
        <v>2164</v>
      </c>
      <c r="U731" s="153" t="s">
        <v>9125</v>
      </c>
      <c r="V731" s="153" t="s">
        <v>20998</v>
      </c>
      <c r="W731" s="153" t="s">
        <v>2164</v>
      </c>
      <c r="X731" s="153" t="s">
        <v>2164</v>
      </c>
      <c r="Y731" s="153" t="s">
        <v>2164</v>
      </c>
      <c r="Z731" s="153" t="s">
        <v>2164</v>
      </c>
      <c r="AA731" s="153" t="s">
        <v>2164</v>
      </c>
      <c r="AB731" s="153"/>
      <c r="AC731" s="153" t="s">
        <v>216</v>
      </c>
      <c r="AD731" s="153" t="str">
        <f>IFERROR(IF(COUNTIF(C731:L731,"Feed Ingredient")&gt;0,INDEX(ani_diet!V:V,MATCH(M731,ani_diet!F:F,0)),""),"")</f>
        <v>Sorghum bicolor Brewers Grain</v>
      </c>
      <c r="AE731" s="152" t="str">
        <f>IF(IFERROR(IF(MATCH("Feed Ingredient", AOM[[#This Row],[L1]:[L10]],0)&gt;0, TRUE, FALSE), FALSE)=TRUE,IFERROR(VLOOKUP(M731, ani_diet!E:E, 1, FALSE), "No Match"),FALSE)</f>
        <v>No Match</v>
      </c>
    </row>
    <row r="732" spans="1:31" ht="14.5" x14ac:dyDescent="0.35">
      <c r="A732" s="153" t="s">
        <v>2164</v>
      </c>
      <c r="B732" s="153" t="s">
        <v>21004</v>
      </c>
      <c r="C732" s="153" t="s">
        <v>19358</v>
      </c>
      <c r="D732" s="153" t="s">
        <v>19360</v>
      </c>
      <c r="E732" s="153" t="s">
        <v>19600</v>
      </c>
      <c r="F732" s="153" t="s">
        <v>20459</v>
      </c>
      <c r="G732" s="153" t="s">
        <v>20460</v>
      </c>
      <c r="H732" s="153" t="s">
        <v>20779</v>
      </c>
      <c r="I732" s="153" t="s">
        <v>20801</v>
      </c>
      <c r="J732" s="153" t="s">
        <v>9123</v>
      </c>
      <c r="K732" s="153" t="s">
        <v>21001</v>
      </c>
      <c r="L732" s="153"/>
      <c r="M732" s="153" t="str" cm="1">
        <f t="array" ref="M732">LOOKUP(2,1/(C732:L732&lt;&gt;""),C732:L732)</f>
        <v>Sorghum Brewers Grain</v>
      </c>
      <c r="N732" s="153" t="s">
        <v>21005</v>
      </c>
      <c r="O732" s="153" t="s">
        <v>2164</v>
      </c>
      <c r="P732" s="153" t="s">
        <v>2164</v>
      </c>
      <c r="Q732" s="153" t="s">
        <v>2164</v>
      </c>
      <c r="R732" s="153" t="s">
        <v>2164</v>
      </c>
      <c r="S732" s="153" t="s">
        <v>2164</v>
      </c>
      <c r="T732" s="153" t="s">
        <v>2164</v>
      </c>
      <c r="U732" s="153" t="s">
        <v>9125</v>
      </c>
      <c r="V732" s="153" t="s">
        <v>20998</v>
      </c>
      <c r="W732" s="153" t="s">
        <v>2164</v>
      </c>
      <c r="X732" s="153" t="s">
        <v>2164</v>
      </c>
      <c r="Y732" s="153" t="s">
        <v>2164</v>
      </c>
      <c r="Z732" s="153" t="s">
        <v>2164</v>
      </c>
      <c r="AA732" s="153" t="s">
        <v>2164</v>
      </c>
      <c r="AB732" s="153"/>
      <c r="AC732" s="153" t="s">
        <v>216</v>
      </c>
      <c r="AD732" s="153" t="str">
        <f>IFERROR(IF(COUNTIF(C732:L732,"Feed Ingredient")&gt;0,INDEX(ani_diet!V:V,MATCH(M732,ani_diet!F:F,0)),""),"")</f>
        <v/>
      </c>
      <c r="AE732" s="152" t="str">
        <f>IF(IFERROR(IF(MATCH("Feed Ingredient", AOM[[#This Row],[L1]:[L10]],0)&gt;0, TRUE, FALSE), FALSE)=TRUE,IFERROR(VLOOKUP(M732, ani_diet!E:E, 1, FALSE), "No Match"),FALSE)</f>
        <v>Sorghum Brewers Grain</v>
      </c>
    </row>
    <row r="733" spans="1:31" ht="14.5" x14ac:dyDescent="0.35">
      <c r="A733" s="153" t="s">
        <v>2164</v>
      </c>
      <c r="B733" s="153" t="s">
        <v>21006</v>
      </c>
      <c r="C733" s="153" t="s">
        <v>19358</v>
      </c>
      <c r="D733" s="153" t="s">
        <v>19360</v>
      </c>
      <c r="E733" s="153" t="s">
        <v>19600</v>
      </c>
      <c r="F733" s="153" t="s">
        <v>20459</v>
      </c>
      <c r="G733" s="153" t="s">
        <v>20460</v>
      </c>
      <c r="H733" s="153" t="s">
        <v>20779</v>
      </c>
      <c r="I733" s="153" t="s">
        <v>20801</v>
      </c>
      <c r="J733" s="153" t="s">
        <v>9123</v>
      </c>
      <c r="K733" s="153" t="s">
        <v>21007</v>
      </c>
      <c r="L733" s="153"/>
      <c r="M733" s="153" t="str" cm="1">
        <f t="array" ref="M733">LOOKUP(2,1/(C733:L733&lt;&gt;""),C733:L733)</f>
        <v>Sorghum Ground</v>
      </c>
      <c r="N733" s="153" t="s">
        <v>21008</v>
      </c>
      <c r="O733" s="153" t="s">
        <v>2164</v>
      </c>
      <c r="P733" s="153" t="s">
        <v>2164</v>
      </c>
      <c r="Q733" s="153" t="s">
        <v>2164</v>
      </c>
      <c r="R733" s="153" t="s">
        <v>2164</v>
      </c>
      <c r="S733" s="153" t="s">
        <v>2164</v>
      </c>
      <c r="T733" s="153" t="s">
        <v>2164</v>
      </c>
      <c r="U733" s="153" t="s">
        <v>9125</v>
      </c>
      <c r="V733" s="153" t="s">
        <v>20998</v>
      </c>
      <c r="W733" s="153" t="s">
        <v>2164</v>
      </c>
      <c r="X733" s="153" t="s">
        <v>2164</v>
      </c>
      <c r="Y733" s="153" t="s">
        <v>2164</v>
      </c>
      <c r="Z733" s="153" t="s">
        <v>2164</v>
      </c>
      <c r="AA733" s="153" t="s">
        <v>2164</v>
      </c>
      <c r="AB733" s="153" t="s">
        <v>20999</v>
      </c>
      <c r="AC733" s="153" t="s">
        <v>216</v>
      </c>
      <c r="AD733" s="153" t="str">
        <f>IFERROR(IF(COUNTIF(C733:L733,"Feed Ingredient")&gt;0,INDEX(ani_diet!V:V,MATCH(M733,ani_diet!F:F,0)),""),"")</f>
        <v>Sorghum bicolor</v>
      </c>
      <c r="AE733" s="152" t="str">
        <f>IF(IFERROR(IF(MATCH("Feed Ingredient", AOM[[#This Row],[L1]:[L10]],0)&gt;0, TRUE, FALSE), FALSE)=TRUE,IFERROR(VLOOKUP(M733, ani_diet!E:E, 1, FALSE), "No Match"),FALSE)</f>
        <v>No Match</v>
      </c>
    </row>
    <row r="734" spans="1:31" ht="14.5" x14ac:dyDescent="0.35">
      <c r="A734" s="153" t="s">
        <v>2164</v>
      </c>
      <c r="B734" s="153" t="s">
        <v>21009</v>
      </c>
      <c r="C734" s="153" t="s">
        <v>19358</v>
      </c>
      <c r="D734" s="153" t="s">
        <v>19360</v>
      </c>
      <c r="E734" s="153" t="s">
        <v>19600</v>
      </c>
      <c r="F734" s="153" t="s">
        <v>20459</v>
      </c>
      <c r="G734" s="153" t="s">
        <v>20460</v>
      </c>
      <c r="H734" s="153" t="s">
        <v>20779</v>
      </c>
      <c r="I734" s="153" t="s">
        <v>20801</v>
      </c>
      <c r="J734" s="153" t="s">
        <v>9123</v>
      </c>
      <c r="K734" s="153" t="s">
        <v>21010</v>
      </c>
      <c r="L734" s="153"/>
      <c r="M734" s="153" t="str" cm="1">
        <f t="array" ref="M734">LOOKUP(2,1/(C734:L734&lt;&gt;""),C734:L734)</f>
        <v>Sorghum Spent</v>
      </c>
      <c r="N734" s="153"/>
      <c r="O734" s="153" t="s">
        <v>2164</v>
      </c>
      <c r="P734" s="153" t="s">
        <v>2164</v>
      </c>
      <c r="Q734" s="153" t="s">
        <v>2164</v>
      </c>
      <c r="R734" s="153" t="s">
        <v>2164</v>
      </c>
      <c r="S734" s="153" t="s">
        <v>2164</v>
      </c>
      <c r="T734" s="153" t="s">
        <v>2164</v>
      </c>
      <c r="U734" s="153" t="s">
        <v>9125</v>
      </c>
      <c r="V734" s="153"/>
      <c r="W734" s="153" t="s">
        <v>2164</v>
      </c>
      <c r="X734" s="153" t="s">
        <v>2164</v>
      </c>
      <c r="Y734" s="153" t="s">
        <v>2164</v>
      </c>
      <c r="Z734" s="153" t="s">
        <v>2164</v>
      </c>
      <c r="AA734" s="153" t="s">
        <v>2164</v>
      </c>
      <c r="AB734" s="153"/>
      <c r="AC734" s="153" t="s">
        <v>216</v>
      </c>
      <c r="AD734" s="153" t="str">
        <f>IFERROR(IF(COUNTIF(C734:L734,"Feed Ingredient")&gt;0,INDEX(ani_diet!V:V,MATCH(M734,ani_diet!F:F,0)),""),"")</f>
        <v/>
      </c>
      <c r="AE734" s="152" t="str">
        <f>IF(IFERROR(IF(MATCH("Feed Ingredient", AOM[[#This Row],[L1]:[L10]],0)&gt;0, TRUE, FALSE), FALSE)=TRUE,IFERROR(VLOOKUP(M734, ani_diet!E:E, 1, FALSE), "No Match"),FALSE)</f>
        <v>Sorghum Spent</v>
      </c>
    </row>
    <row r="735" spans="1:31" ht="14.5" x14ac:dyDescent="0.35">
      <c r="A735" s="153" t="s">
        <v>2164</v>
      </c>
      <c r="B735" s="153" t="s">
        <v>21011</v>
      </c>
      <c r="C735" s="153" t="s">
        <v>19358</v>
      </c>
      <c r="D735" s="153" t="s">
        <v>19360</v>
      </c>
      <c r="E735" s="153" t="s">
        <v>19600</v>
      </c>
      <c r="F735" s="153" t="s">
        <v>20459</v>
      </c>
      <c r="G735" s="153" t="s">
        <v>20460</v>
      </c>
      <c r="H735" s="153" t="s">
        <v>20779</v>
      </c>
      <c r="I735" s="153" t="s">
        <v>20801</v>
      </c>
      <c r="J735" s="153" t="s">
        <v>9123</v>
      </c>
      <c r="K735" s="153" t="s">
        <v>21012</v>
      </c>
      <c r="L735" s="153"/>
      <c r="M735" s="153" t="str" cm="1">
        <f t="array" ref="M735">LOOKUP(2,1/(C735:L735&lt;&gt;""),C735:L735)</f>
        <v>Sorghum Sprout</v>
      </c>
      <c r="N735" s="153"/>
      <c r="O735" s="153" t="s">
        <v>2164</v>
      </c>
      <c r="P735" s="153" t="s">
        <v>2164</v>
      </c>
      <c r="Q735" s="153" t="s">
        <v>2164</v>
      </c>
      <c r="R735" s="153" t="s">
        <v>2164</v>
      </c>
      <c r="S735" s="153" t="s">
        <v>2164</v>
      </c>
      <c r="T735" s="153" t="s">
        <v>2164</v>
      </c>
      <c r="U735" s="153" t="s">
        <v>9125</v>
      </c>
      <c r="V735" s="153"/>
      <c r="W735" s="153" t="s">
        <v>2164</v>
      </c>
      <c r="X735" s="153" t="s">
        <v>2164</v>
      </c>
      <c r="Y735" s="153" t="s">
        <v>2164</v>
      </c>
      <c r="Z735" s="153" t="s">
        <v>2164</v>
      </c>
      <c r="AA735" s="153" t="s">
        <v>2164</v>
      </c>
      <c r="AB735" s="153"/>
      <c r="AC735" s="153" t="s">
        <v>216</v>
      </c>
      <c r="AD735" s="153" t="str">
        <f>IFERROR(IF(COUNTIF(C735:L735,"Feed Ingredient")&gt;0,INDEX(ani_diet!V:V,MATCH(M735,ani_diet!F:F,0)),""),"")</f>
        <v>Sorghum bicolor Sprout</v>
      </c>
      <c r="AE735" s="152" t="str">
        <f>IF(IFERROR(IF(MATCH("Feed Ingredient", AOM[[#This Row],[L1]:[L10]],0)&gt;0, TRUE, FALSE), FALSE)=TRUE,IFERROR(VLOOKUP(M735, ani_diet!E:E, 1, FALSE), "No Match"),FALSE)</f>
        <v>Sorghum Sprout</v>
      </c>
    </row>
    <row r="736" spans="1:31" ht="14.5" x14ac:dyDescent="0.35">
      <c r="A736" s="153" t="s">
        <v>2164</v>
      </c>
      <c r="B736" s="153" t="s">
        <v>21013</v>
      </c>
      <c r="C736" s="153" t="s">
        <v>19358</v>
      </c>
      <c r="D736" s="153" t="s">
        <v>19360</v>
      </c>
      <c r="E736" s="153" t="s">
        <v>19600</v>
      </c>
      <c r="F736" s="153" t="s">
        <v>20459</v>
      </c>
      <c r="G736" s="153" t="s">
        <v>20460</v>
      </c>
      <c r="H736" s="153" t="s">
        <v>20779</v>
      </c>
      <c r="I736" s="153" t="s">
        <v>20801</v>
      </c>
      <c r="J736" s="153" t="s">
        <v>9123</v>
      </c>
      <c r="K736" s="153" t="s">
        <v>21012</v>
      </c>
      <c r="L736" s="153" t="s">
        <v>21014</v>
      </c>
      <c r="M736" s="153" t="str" cm="1">
        <f t="array" ref="M736">LOOKUP(2,1/(C736:L736&lt;&gt;""),C736:L736)</f>
        <v>Sorghum Sprout Dried Ground</v>
      </c>
      <c r="N736" s="153" t="s">
        <v>21015</v>
      </c>
      <c r="O736" s="153" t="s">
        <v>2164</v>
      </c>
      <c r="P736" s="153" t="s">
        <v>2164</v>
      </c>
      <c r="Q736" s="153" t="s">
        <v>2164</v>
      </c>
      <c r="R736" s="153" t="s">
        <v>2164</v>
      </c>
      <c r="S736" s="153" t="s">
        <v>2164</v>
      </c>
      <c r="T736" s="153" t="s">
        <v>2164</v>
      </c>
      <c r="U736" s="153" t="s">
        <v>9125</v>
      </c>
      <c r="V736" s="153"/>
      <c r="W736" s="153" t="s">
        <v>2164</v>
      </c>
      <c r="X736" s="153" t="s">
        <v>2164</v>
      </c>
      <c r="Y736" s="153" t="s">
        <v>2164</v>
      </c>
      <c r="Z736" s="153" t="s">
        <v>2164</v>
      </c>
      <c r="AA736" s="153" t="s">
        <v>2164</v>
      </c>
      <c r="AB736" s="153"/>
      <c r="AC736" s="153" t="s">
        <v>216</v>
      </c>
      <c r="AD736" s="153" t="str">
        <f>IFERROR(IF(COUNTIF(C736:L736,"Feed Ingredient")&gt;0,INDEX(ani_diet!V:V,MATCH(M736,ani_diet!F:F,0)),""),"")</f>
        <v>Sorghum bicolor</v>
      </c>
      <c r="AE736" s="152" t="str">
        <f>IF(IFERROR(IF(MATCH("Feed Ingredient", AOM[[#This Row],[L1]:[L10]],0)&gt;0, TRUE, FALSE), FALSE)=TRUE,IFERROR(VLOOKUP(M736, ani_diet!E:E, 1, FALSE), "No Match"),FALSE)</f>
        <v>No Match</v>
      </c>
    </row>
    <row r="737" spans="1:31" ht="14.5" x14ac:dyDescent="0.35">
      <c r="A737" s="153" t="s">
        <v>2164</v>
      </c>
      <c r="B737" s="153" t="s">
        <v>21016</v>
      </c>
      <c r="C737" s="153" t="s">
        <v>19358</v>
      </c>
      <c r="D737" s="153" t="s">
        <v>19360</v>
      </c>
      <c r="E737" s="153" t="s">
        <v>19600</v>
      </c>
      <c r="F737" s="153" t="s">
        <v>20459</v>
      </c>
      <c r="G737" s="153" t="s">
        <v>20460</v>
      </c>
      <c r="H737" s="153" t="s">
        <v>20779</v>
      </c>
      <c r="I737" s="153" t="s">
        <v>20801</v>
      </c>
      <c r="J737" s="153" t="s">
        <v>9123</v>
      </c>
      <c r="K737" s="153" t="s">
        <v>21010</v>
      </c>
      <c r="L737" s="153" t="s">
        <v>21017</v>
      </c>
      <c r="M737" s="153" t="str" cm="1">
        <f t="array" ref="M737">LOOKUP(2,1/(C737:L737&lt;&gt;""),C737:L737)</f>
        <v>Sorghum Spent Dried Fermented</v>
      </c>
      <c r="N737" s="153"/>
      <c r="O737" s="153" t="s">
        <v>2164</v>
      </c>
      <c r="P737" s="153" t="s">
        <v>2164</v>
      </c>
      <c r="Q737" s="153" t="s">
        <v>2164</v>
      </c>
      <c r="R737" s="153" t="s">
        <v>2164</v>
      </c>
      <c r="S737" s="153" t="s">
        <v>2164</v>
      </c>
      <c r="T737" s="153" t="s">
        <v>2164</v>
      </c>
      <c r="U737" s="153" t="s">
        <v>9125</v>
      </c>
      <c r="V737" s="153"/>
      <c r="W737" s="153" t="s">
        <v>2164</v>
      </c>
      <c r="X737" s="153" t="s">
        <v>2164</v>
      </c>
      <c r="Y737" s="153" t="s">
        <v>2164</v>
      </c>
      <c r="Z737" s="153" t="s">
        <v>2164</v>
      </c>
      <c r="AA737" s="153" t="s">
        <v>2164</v>
      </c>
      <c r="AB737" s="153"/>
      <c r="AC737" s="153" t="s">
        <v>216</v>
      </c>
      <c r="AD737" s="153" t="str">
        <f>IFERROR(IF(COUNTIF(C737:L737,"Feed Ingredient")&gt;0,INDEX(ani_diet!V:V,MATCH(M737,ani_diet!F:F,0)),""),"")</f>
        <v>Sorghum bicolor Spent</v>
      </c>
      <c r="AE737" s="152" t="str">
        <f>IF(IFERROR(IF(MATCH("Feed Ingredient", AOM[[#This Row],[L1]:[L10]],0)&gt;0, TRUE, FALSE), FALSE)=TRUE,IFERROR(VLOOKUP(M737, ani_diet!E:E, 1, FALSE), "No Match"),FALSE)</f>
        <v>No Match</v>
      </c>
    </row>
    <row r="738" spans="1:31" ht="14.5" x14ac:dyDescent="0.35">
      <c r="A738" s="153" t="s">
        <v>2164</v>
      </c>
      <c r="B738" s="153" t="s">
        <v>21018</v>
      </c>
      <c r="C738" s="153" t="s">
        <v>19358</v>
      </c>
      <c r="D738" s="153" t="s">
        <v>19360</v>
      </c>
      <c r="E738" s="153" t="s">
        <v>19600</v>
      </c>
      <c r="F738" s="153" t="s">
        <v>20459</v>
      </c>
      <c r="G738" s="153" t="s">
        <v>20460</v>
      </c>
      <c r="H738" s="153" t="s">
        <v>20779</v>
      </c>
      <c r="I738" s="153" t="s">
        <v>20801</v>
      </c>
      <c r="J738" s="153" t="s">
        <v>9123</v>
      </c>
      <c r="K738" s="153" t="s">
        <v>21012</v>
      </c>
      <c r="L738" s="153"/>
      <c r="M738" s="153" t="str" cm="1">
        <f t="array" ref="M738">LOOKUP(2,1/(C738:L738&lt;&gt;""),C738:L738)</f>
        <v>Sorghum Sprout</v>
      </c>
      <c r="N738" s="153"/>
      <c r="O738" s="153" t="s">
        <v>2164</v>
      </c>
      <c r="P738" s="153" t="s">
        <v>2164</v>
      </c>
      <c r="Q738" s="153" t="s">
        <v>2164</v>
      </c>
      <c r="R738" s="153" t="s">
        <v>2164</v>
      </c>
      <c r="S738" s="153" t="s">
        <v>2164</v>
      </c>
      <c r="T738" s="153" t="s">
        <v>2164</v>
      </c>
      <c r="U738" s="153" t="s">
        <v>9125</v>
      </c>
      <c r="V738" s="153"/>
      <c r="W738" s="153" t="s">
        <v>2164</v>
      </c>
      <c r="X738" s="153" t="s">
        <v>2164</v>
      </c>
      <c r="Y738" s="153" t="s">
        <v>2164</v>
      </c>
      <c r="Z738" s="153" t="s">
        <v>2164</v>
      </c>
      <c r="AA738" s="153" t="s">
        <v>2164</v>
      </c>
      <c r="AB738" s="153"/>
      <c r="AC738" s="153" t="s">
        <v>216</v>
      </c>
      <c r="AD738" s="153" t="str">
        <f>IFERROR(IF(COUNTIF(C738:L738,"Feed Ingredient")&gt;0,INDEX(ani_diet!V:V,MATCH(M738,ani_diet!F:F,0)),""),"")</f>
        <v>Sorghum bicolor Sprout</v>
      </c>
      <c r="AE738" s="152" t="str">
        <f>IF(IFERROR(IF(MATCH("Feed Ingredient", AOM[[#This Row],[L1]:[L10]],0)&gt;0, TRUE, FALSE), FALSE)=TRUE,IFERROR(VLOOKUP(M738, ani_diet!E:E, 1, FALSE), "No Match"),FALSE)</f>
        <v>Sorghum Sprout</v>
      </c>
    </row>
    <row r="739" spans="1:31" ht="14.5" x14ac:dyDescent="0.35">
      <c r="A739" s="153" t="s">
        <v>2164</v>
      </c>
      <c r="B739" s="153" t="s">
        <v>21019</v>
      </c>
      <c r="C739" s="153" t="s">
        <v>19358</v>
      </c>
      <c r="D739" s="153" t="s">
        <v>19360</v>
      </c>
      <c r="E739" s="153" t="s">
        <v>19600</v>
      </c>
      <c r="F739" s="153" t="s">
        <v>20459</v>
      </c>
      <c r="G739" s="153" t="s">
        <v>20460</v>
      </c>
      <c r="H739" s="153" t="s">
        <v>20779</v>
      </c>
      <c r="I739" s="153" t="s">
        <v>20801</v>
      </c>
      <c r="J739" s="153" t="s">
        <v>9123</v>
      </c>
      <c r="K739" s="153" t="s">
        <v>216</v>
      </c>
      <c r="L739" s="153"/>
      <c r="M739" s="153" t="str" cm="1">
        <f t="array" ref="M739">LOOKUP(2,1/(C739:L739&lt;&gt;""),C739:L739)</f>
        <v>Sorghum Straw</v>
      </c>
      <c r="N739" s="153" t="s">
        <v>21020</v>
      </c>
      <c r="O739" s="153" t="s">
        <v>2164</v>
      </c>
      <c r="P739" s="153" t="s">
        <v>2164</v>
      </c>
      <c r="Q739" s="153" t="s">
        <v>2164</v>
      </c>
      <c r="R739" s="153" t="s">
        <v>2164</v>
      </c>
      <c r="S739" s="153" t="s">
        <v>2164</v>
      </c>
      <c r="T739" s="153" t="s">
        <v>2164</v>
      </c>
      <c r="U739" s="153" t="s">
        <v>9125</v>
      </c>
      <c r="V739" s="153" t="s">
        <v>20998</v>
      </c>
      <c r="W739" s="153" t="s">
        <v>2164</v>
      </c>
      <c r="X739" s="153" t="s">
        <v>2164</v>
      </c>
      <c r="Y739" s="153" t="s">
        <v>2164</v>
      </c>
      <c r="Z739" s="153" t="s">
        <v>2164</v>
      </c>
      <c r="AA739" s="153" t="s">
        <v>2164</v>
      </c>
      <c r="AB739" s="153" t="s">
        <v>21021</v>
      </c>
      <c r="AC739" s="153" t="s">
        <v>216</v>
      </c>
      <c r="AD739" s="153" t="str">
        <f>IFERROR(IF(COUNTIF(C739:L739,"Feed Ingredient")&gt;0,INDEX(ani_diet!V:V,MATCH(M739,ani_diet!F:F,0)),""),"")</f>
        <v>Sorghum bicolor Straw</v>
      </c>
      <c r="AE739" s="152" t="str">
        <f>IF(IFERROR(IF(MATCH("Feed Ingredient", AOM[[#This Row],[L1]:[L10]],0)&gt;0, TRUE, FALSE), FALSE)=TRUE,IFERROR(VLOOKUP(M739, ani_diet!E:E, 1, FALSE), "No Match"),FALSE)</f>
        <v>Sorghum Straw</v>
      </c>
    </row>
    <row r="740" spans="1:31" ht="14.5" x14ac:dyDescent="0.35">
      <c r="A740" s="153" t="s">
        <v>2164</v>
      </c>
      <c r="B740" s="153" t="s">
        <v>21022</v>
      </c>
      <c r="C740" s="153" t="s">
        <v>19358</v>
      </c>
      <c r="D740" s="153" t="s">
        <v>19360</v>
      </c>
      <c r="E740" s="153" t="s">
        <v>19600</v>
      </c>
      <c r="F740" s="153" t="s">
        <v>20459</v>
      </c>
      <c r="G740" s="153" t="s">
        <v>20460</v>
      </c>
      <c r="H740" s="153" t="s">
        <v>20779</v>
      </c>
      <c r="I740" s="153" t="s">
        <v>20801</v>
      </c>
      <c r="J740" s="153" t="s">
        <v>9123</v>
      </c>
      <c r="K740" s="153" t="s">
        <v>216</v>
      </c>
      <c r="L740" s="153" t="s">
        <v>21023</v>
      </c>
      <c r="M740" s="153" t="str" cm="1">
        <f t="array" ref="M740">LOOKUP(2,1/(C740:L740&lt;&gt;""),C740:L740)</f>
        <v>Sorghum Straw Alkali Treated Dried</v>
      </c>
      <c r="N740" s="153"/>
      <c r="O740" s="153"/>
      <c r="P740" s="153"/>
      <c r="Q740" s="153"/>
      <c r="R740" s="153"/>
      <c r="S740" s="153"/>
      <c r="T740" s="153"/>
      <c r="U740" s="153"/>
      <c r="V740" s="153"/>
      <c r="W740" s="153"/>
      <c r="X740" s="153"/>
      <c r="Y740" s="153"/>
      <c r="Z740" s="153"/>
      <c r="AA740" s="153"/>
      <c r="AB740" s="153"/>
      <c r="AC740" s="153"/>
      <c r="AD740" s="153" t="str">
        <f>IFERROR(IF(COUNTIF(C740:L740,"Feed Ingredient")&gt;0,INDEX(ani_diet!V:V,MATCH(M740,ani_diet!F:F,0)),""),"")</f>
        <v/>
      </c>
      <c r="AE740" s="152" t="str">
        <f>IF(IFERROR(IF(MATCH("Feed Ingredient", AOM[[#This Row],[L1]:[L10]],0)&gt;0, TRUE, FALSE), FALSE)=TRUE,IFERROR(VLOOKUP(M740, ani_diet!E:E, 1, FALSE), "No Match"),FALSE)</f>
        <v>No Match</v>
      </c>
    </row>
    <row r="741" spans="1:31" ht="14.5" x14ac:dyDescent="0.35">
      <c r="A741" s="153" t="s">
        <v>2164</v>
      </c>
      <c r="B741" s="153" t="s">
        <v>21024</v>
      </c>
      <c r="C741" s="153" t="s">
        <v>19358</v>
      </c>
      <c r="D741" s="153" t="s">
        <v>19360</v>
      </c>
      <c r="E741" s="153" t="s">
        <v>19600</v>
      </c>
      <c r="F741" s="153" t="s">
        <v>20459</v>
      </c>
      <c r="G741" s="153" t="s">
        <v>20460</v>
      </c>
      <c r="H741" s="153" t="s">
        <v>20779</v>
      </c>
      <c r="I741" s="153" t="s">
        <v>20801</v>
      </c>
      <c r="J741" s="153" t="s">
        <v>11193</v>
      </c>
      <c r="K741" s="153" t="s">
        <v>2164</v>
      </c>
      <c r="L741" s="153"/>
      <c r="M741" s="153" t="str" cm="1">
        <f t="array" ref="M741">LOOKUP(2,1/(C741:L741&lt;&gt;""),C741:L741)</f>
        <v>Straw</v>
      </c>
      <c r="N741" s="153"/>
      <c r="O741" s="153" t="s">
        <v>2164</v>
      </c>
      <c r="P741" s="153" t="s">
        <v>2164</v>
      </c>
      <c r="Q741" s="153" t="s">
        <v>2164</v>
      </c>
      <c r="R741" s="153" t="s">
        <v>2164</v>
      </c>
      <c r="S741" s="153" t="s">
        <v>21025</v>
      </c>
      <c r="T741" s="153" t="s">
        <v>2164</v>
      </c>
      <c r="U741" s="153"/>
      <c r="V741" s="153" t="s">
        <v>2164</v>
      </c>
      <c r="W741" s="153" t="s">
        <v>2164</v>
      </c>
      <c r="X741" s="153" t="s">
        <v>2164</v>
      </c>
      <c r="Y741" s="153" t="s">
        <v>2164</v>
      </c>
      <c r="Z741" s="153" t="s">
        <v>2164</v>
      </c>
      <c r="AA741" s="153" t="s">
        <v>2164</v>
      </c>
      <c r="AB741" s="153" t="s">
        <v>20811</v>
      </c>
      <c r="AC741" s="153" t="s">
        <v>11193</v>
      </c>
      <c r="AD741" s="153" t="str">
        <f>IFERROR(IF(COUNTIF(C741:L741,"Feed Ingredient")&gt;0,INDEX(ani_diet!V:V,MATCH(M741,ani_diet!F:F,0)),""),"")</f>
        <v/>
      </c>
      <c r="AE741" s="152" t="str">
        <f>IF(IFERROR(IF(MATCH("Feed Ingredient", AOM[[#This Row],[L1]:[L10]],0)&gt;0, TRUE, FALSE), FALSE)=TRUE,IFERROR(VLOOKUP(M741, ani_diet!E:E, 1, FALSE), "No Match"),FALSE)</f>
        <v>Straw</v>
      </c>
    </row>
    <row r="742" spans="1:31" ht="14.5" x14ac:dyDescent="0.35">
      <c r="A742" s="153" t="s">
        <v>2164</v>
      </c>
      <c r="B742" s="153" t="s">
        <v>21026</v>
      </c>
      <c r="C742" s="153" t="s">
        <v>19358</v>
      </c>
      <c r="D742" s="153" t="s">
        <v>19360</v>
      </c>
      <c r="E742" s="153" t="s">
        <v>19600</v>
      </c>
      <c r="F742" s="153" t="s">
        <v>20459</v>
      </c>
      <c r="G742" s="153" t="s">
        <v>20460</v>
      </c>
      <c r="H742" s="153" t="s">
        <v>20779</v>
      </c>
      <c r="I742" s="153" t="s">
        <v>20801</v>
      </c>
      <c r="J742" s="153" t="s">
        <v>21027</v>
      </c>
      <c r="K742" s="153" t="s">
        <v>21028</v>
      </c>
      <c r="L742" s="153"/>
      <c r="M742" s="153" t="str" cm="1">
        <f t="array" ref="M742">LOOKUP(2,1/(C742:L742&lt;&gt;""),C742:L742)</f>
        <v>Tata Dried Fermented</v>
      </c>
      <c r="N742" s="153"/>
      <c r="O742" s="153" t="s">
        <v>2164</v>
      </c>
      <c r="P742" s="153" t="s">
        <v>2164</v>
      </c>
      <c r="Q742" s="153" t="s">
        <v>2164</v>
      </c>
      <c r="R742" s="153" t="s">
        <v>2164</v>
      </c>
      <c r="S742" s="153" t="s">
        <v>2164</v>
      </c>
      <c r="T742" s="153" t="s">
        <v>2164</v>
      </c>
      <c r="U742" s="153"/>
      <c r="V742" s="153" t="s">
        <v>2164</v>
      </c>
      <c r="W742" s="153" t="s">
        <v>2164</v>
      </c>
      <c r="X742" s="153" t="s">
        <v>2164</v>
      </c>
      <c r="Y742" s="153" t="s">
        <v>2164</v>
      </c>
      <c r="Z742" s="153" t="s">
        <v>2164</v>
      </c>
      <c r="AA742" s="153" t="s">
        <v>2164</v>
      </c>
      <c r="AB742" s="153" t="s">
        <v>2164</v>
      </c>
      <c r="AC742" s="153" t="s">
        <v>21029</v>
      </c>
      <c r="AD742" s="153" t="str">
        <f>IFERROR(IF(COUNTIF(C742:L742,"Feed Ingredient")&gt;0,INDEX(ani_diet!V:V,MATCH(M742,ani_diet!F:F,0)),""),"")</f>
        <v/>
      </c>
      <c r="AE742" s="152" t="str">
        <f>IF(IFERROR(IF(MATCH("Feed Ingredient", AOM[[#This Row],[L1]:[L10]],0)&gt;0, TRUE, FALSE), FALSE)=TRUE,IFERROR(VLOOKUP(M742, ani_diet!E:E, 1, FALSE), "No Match"),FALSE)</f>
        <v>No Match</v>
      </c>
    </row>
    <row r="743" spans="1:31" ht="14.5" x14ac:dyDescent="0.35">
      <c r="A743" s="153" t="s">
        <v>2164</v>
      </c>
      <c r="B743" s="153" t="s">
        <v>21030</v>
      </c>
      <c r="C743" s="153" t="s">
        <v>19358</v>
      </c>
      <c r="D743" s="153" t="s">
        <v>19360</v>
      </c>
      <c r="E743" s="153" t="s">
        <v>19600</v>
      </c>
      <c r="F743" s="153" t="s">
        <v>20459</v>
      </c>
      <c r="G743" s="153" t="s">
        <v>20460</v>
      </c>
      <c r="H743" s="153" t="s">
        <v>20779</v>
      </c>
      <c r="I743" s="153" t="s">
        <v>20801</v>
      </c>
      <c r="J743" s="153" t="s">
        <v>9130</v>
      </c>
      <c r="K743" s="153" t="s">
        <v>18680</v>
      </c>
      <c r="L743" s="153"/>
      <c r="M743" s="153" t="str" cm="1">
        <f t="array" ref="M743">LOOKUP(2,1/(C743:L743&lt;&gt;""),C743:L743)</f>
        <v>Teff Straw</v>
      </c>
      <c r="N743" s="153"/>
      <c r="O743" s="153" t="s">
        <v>2164</v>
      </c>
      <c r="P743" s="153" t="s">
        <v>2164</v>
      </c>
      <c r="Q743" s="153" t="s">
        <v>2164</v>
      </c>
      <c r="R743" s="153" t="s">
        <v>2164</v>
      </c>
      <c r="S743" s="153" t="s">
        <v>2164</v>
      </c>
      <c r="T743" s="153" t="s">
        <v>2164</v>
      </c>
      <c r="U743" s="153" t="s">
        <v>9132</v>
      </c>
      <c r="V743" s="153" t="s">
        <v>2164</v>
      </c>
      <c r="W743" s="153" t="s">
        <v>2164</v>
      </c>
      <c r="X743" s="153" t="s">
        <v>2164</v>
      </c>
      <c r="Y743" s="153" t="s">
        <v>2164</v>
      </c>
      <c r="Z743" s="153" t="s">
        <v>2164</v>
      </c>
      <c r="AA743" s="153" t="s">
        <v>2164</v>
      </c>
      <c r="AB743" s="153" t="s">
        <v>2164</v>
      </c>
      <c r="AC743" s="153"/>
      <c r="AD743" s="153" t="str">
        <f>IFERROR(IF(COUNTIF(C743:L743,"Feed Ingredient")&gt;0,INDEX(ani_diet!V:V,MATCH(M743,ani_diet!F:F,0)),""),"")</f>
        <v>Eragrostis tef Straw</v>
      </c>
      <c r="AE743" s="152" t="str">
        <f>IF(IFERROR(IF(MATCH("Feed Ingredient", AOM[[#This Row],[L1]:[L10]],0)&gt;0, TRUE, FALSE), FALSE)=TRUE,IFERROR(VLOOKUP(M743, ani_diet!E:E, 1, FALSE), "No Match"),FALSE)</f>
        <v>Teff Straw</v>
      </c>
    </row>
    <row r="744" spans="1:31" ht="14.5" x14ac:dyDescent="0.35">
      <c r="A744" s="153" t="s">
        <v>2164</v>
      </c>
      <c r="B744" s="153" t="s">
        <v>21031</v>
      </c>
      <c r="C744" s="153" t="s">
        <v>19358</v>
      </c>
      <c r="D744" s="153" t="s">
        <v>19360</v>
      </c>
      <c r="E744" s="153" t="s">
        <v>19600</v>
      </c>
      <c r="F744" s="153" t="s">
        <v>20459</v>
      </c>
      <c r="G744" s="153" t="s">
        <v>20460</v>
      </c>
      <c r="H744" s="153" t="s">
        <v>20779</v>
      </c>
      <c r="I744" s="153" t="s">
        <v>20801</v>
      </c>
      <c r="J744" s="153" t="s">
        <v>21032</v>
      </c>
      <c r="K744" s="153" t="s">
        <v>2164</v>
      </c>
      <c r="L744" s="153"/>
      <c r="M744" s="153" t="str" cm="1">
        <f t="array" ref="M744">LOOKUP(2,1/(C744:L744&lt;&gt;""),C744:L744)</f>
        <v>Unspecified Silage</v>
      </c>
      <c r="N744" s="153"/>
      <c r="O744" s="153" t="s">
        <v>2164</v>
      </c>
      <c r="P744" s="153" t="s">
        <v>2164</v>
      </c>
      <c r="Q744" s="153" t="s">
        <v>2164</v>
      </c>
      <c r="R744" s="153" t="s">
        <v>2164</v>
      </c>
      <c r="S744" s="153" t="s">
        <v>2164</v>
      </c>
      <c r="T744" s="153" t="s">
        <v>2164</v>
      </c>
      <c r="U744" s="153"/>
      <c r="V744" s="153" t="s">
        <v>2164</v>
      </c>
      <c r="W744" s="153" t="s">
        <v>2164</v>
      </c>
      <c r="X744" s="153" t="s">
        <v>2164</v>
      </c>
      <c r="Y744" s="153" t="s">
        <v>2164</v>
      </c>
      <c r="Z744" s="153" t="s">
        <v>2164</v>
      </c>
      <c r="AA744" s="153" t="s">
        <v>2164</v>
      </c>
      <c r="AB744" s="153" t="s">
        <v>2164</v>
      </c>
      <c r="AC744" s="153" t="s">
        <v>2164</v>
      </c>
      <c r="AD744" s="153" t="str">
        <f>IFERROR(IF(COUNTIF(C744:L744,"Feed Ingredient")&gt;0,INDEX(ani_diet!V:V,MATCH(M744,ani_diet!F:F,0)),""),"")</f>
        <v/>
      </c>
      <c r="AE744" s="152" t="str">
        <f>IF(IFERROR(IF(MATCH("Feed Ingredient", AOM[[#This Row],[L1]:[L10]],0)&gt;0, TRUE, FALSE), FALSE)=TRUE,IFERROR(VLOOKUP(M744, ani_diet!E:E, 1, FALSE), "No Match"),FALSE)</f>
        <v>No Match</v>
      </c>
    </row>
    <row r="745" spans="1:31" ht="14.5" x14ac:dyDescent="0.35">
      <c r="A745" s="153" t="s">
        <v>2164</v>
      </c>
      <c r="B745" s="153" t="s">
        <v>21033</v>
      </c>
      <c r="C745" s="153" t="s">
        <v>19358</v>
      </c>
      <c r="D745" s="153" t="s">
        <v>19360</v>
      </c>
      <c r="E745" s="153" t="s">
        <v>19600</v>
      </c>
      <c r="F745" s="153" t="s">
        <v>20459</v>
      </c>
      <c r="G745" s="153" t="s">
        <v>20460</v>
      </c>
      <c r="H745" s="153" t="s">
        <v>20779</v>
      </c>
      <c r="I745" s="153" t="s">
        <v>20801</v>
      </c>
      <c r="J745" s="153" t="s">
        <v>9143</v>
      </c>
      <c r="K745" s="153" t="s">
        <v>233</v>
      </c>
      <c r="L745" s="153" t="s">
        <v>21034</v>
      </c>
      <c r="M745" s="153" t="str" cm="1">
        <f t="array" ref="M745">LOOKUP(2,1/(C745:L745&lt;&gt;""),C745:L745)</f>
        <v>Wheat Bran Ground</v>
      </c>
      <c r="N745" s="153" t="s">
        <v>21035</v>
      </c>
      <c r="O745" s="153" t="s">
        <v>2164</v>
      </c>
      <c r="P745" s="153" t="s">
        <v>2164</v>
      </c>
      <c r="Q745" s="153" t="s">
        <v>2164</v>
      </c>
      <c r="R745" s="153" t="s">
        <v>2164</v>
      </c>
      <c r="S745" s="153" t="s">
        <v>21036</v>
      </c>
      <c r="T745" s="153" t="s">
        <v>2164</v>
      </c>
      <c r="U745" s="153" t="s">
        <v>9145</v>
      </c>
      <c r="V745" s="153" t="s">
        <v>21037</v>
      </c>
      <c r="W745" s="153" t="s">
        <v>2164</v>
      </c>
      <c r="X745" s="153" t="s">
        <v>2164</v>
      </c>
      <c r="Y745" s="153" t="s">
        <v>2164</v>
      </c>
      <c r="Z745" s="153" t="s">
        <v>2164</v>
      </c>
      <c r="AA745" s="153" t="s">
        <v>2164</v>
      </c>
      <c r="AB745" s="153" t="s">
        <v>21038</v>
      </c>
      <c r="AC745" s="153" t="s">
        <v>233</v>
      </c>
      <c r="AD745" s="153" t="str">
        <f>IFERROR(IF(COUNTIF(C745:L745,"Feed Ingredient")&gt;0,INDEX(ani_diet!V:V,MATCH(M745,ani_diet!F:F,0)),""),"")</f>
        <v>Triticum aestivum Bran</v>
      </c>
      <c r="AE745" s="152" t="str">
        <f>IF(IFERROR(IF(MATCH("Feed Ingredient", AOM[[#This Row],[L1]:[L10]],0)&gt;0, TRUE, FALSE), FALSE)=TRUE,IFERROR(VLOOKUP(M745, ani_diet!E:E, 1, FALSE), "No Match"),FALSE)</f>
        <v>No Match</v>
      </c>
    </row>
    <row r="746" spans="1:31" ht="14.5" x14ac:dyDescent="0.35">
      <c r="A746" s="153" t="s">
        <v>2164</v>
      </c>
      <c r="B746" s="153" t="s">
        <v>21039</v>
      </c>
      <c r="C746" s="153" t="s">
        <v>19358</v>
      </c>
      <c r="D746" s="153" t="s">
        <v>19360</v>
      </c>
      <c r="E746" s="153" t="s">
        <v>19600</v>
      </c>
      <c r="F746" s="153" t="s">
        <v>20459</v>
      </c>
      <c r="G746" s="153" t="s">
        <v>20460</v>
      </c>
      <c r="H746" s="153" t="s">
        <v>20779</v>
      </c>
      <c r="I746" s="153" t="s">
        <v>20801</v>
      </c>
      <c r="J746" s="153" t="s">
        <v>9143</v>
      </c>
      <c r="K746" s="153" t="s">
        <v>233</v>
      </c>
      <c r="L746" s="153" t="s">
        <v>21040</v>
      </c>
      <c r="M746" s="153" t="str" cm="1">
        <f t="array" ref="M746">LOOKUP(2,1/(C746:L746&lt;&gt;""),C746:L746)</f>
        <v>Wheat Bran Remoulage</v>
      </c>
      <c r="N746" s="153"/>
      <c r="O746" s="153" t="s">
        <v>2164</v>
      </c>
      <c r="P746" s="153" t="s">
        <v>2164</v>
      </c>
      <c r="Q746" s="153" t="s">
        <v>2164</v>
      </c>
      <c r="R746" s="153" t="s">
        <v>2164</v>
      </c>
      <c r="S746" s="153" t="s">
        <v>21036</v>
      </c>
      <c r="T746" s="153" t="s">
        <v>2164</v>
      </c>
      <c r="U746" s="153" t="s">
        <v>9145</v>
      </c>
      <c r="V746" s="153" t="s">
        <v>21037</v>
      </c>
      <c r="W746" s="153" t="s">
        <v>2164</v>
      </c>
      <c r="X746" s="153" t="s">
        <v>2164</v>
      </c>
      <c r="Y746" s="153" t="s">
        <v>2164</v>
      </c>
      <c r="Z746" s="153" t="s">
        <v>2164</v>
      </c>
      <c r="AA746" s="153" t="s">
        <v>2164</v>
      </c>
      <c r="AB746" s="153" t="s">
        <v>21038</v>
      </c>
      <c r="AC746" s="153" t="s">
        <v>21040</v>
      </c>
      <c r="AD746" s="153" t="str">
        <f>IFERROR(IF(COUNTIF(C746:L746,"Feed Ingredient")&gt;0,INDEX(ani_diet!V:V,MATCH(M746,ani_diet!F:F,0)),""),"")</f>
        <v/>
      </c>
      <c r="AE746" s="152" t="str">
        <f>IF(IFERROR(IF(MATCH("Feed Ingredient", AOM[[#This Row],[L1]:[L10]],0)&gt;0, TRUE, FALSE), FALSE)=TRUE,IFERROR(VLOOKUP(M746, ani_diet!E:E, 1, FALSE), "No Match"),FALSE)</f>
        <v>No Match</v>
      </c>
    </row>
    <row r="747" spans="1:31" ht="14.5" x14ac:dyDescent="0.35">
      <c r="A747" s="153" t="s">
        <v>2164</v>
      </c>
      <c r="B747" s="153" t="s">
        <v>21041</v>
      </c>
      <c r="C747" s="153" t="s">
        <v>19358</v>
      </c>
      <c r="D747" s="153" t="s">
        <v>19360</v>
      </c>
      <c r="E747" s="153" t="s">
        <v>19600</v>
      </c>
      <c r="F747" s="153" t="s">
        <v>20459</v>
      </c>
      <c r="G747" s="153" t="s">
        <v>20460</v>
      </c>
      <c r="H747" s="153" t="s">
        <v>20779</v>
      </c>
      <c r="I747" s="153" t="s">
        <v>20801</v>
      </c>
      <c r="J747" s="153" t="s">
        <v>9143</v>
      </c>
      <c r="K747" s="153" t="s">
        <v>233</v>
      </c>
      <c r="L747" s="153"/>
      <c r="M747" s="153" t="str" cm="1">
        <f t="array" ref="M747">LOOKUP(2,1/(C747:L747&lt;&gt;""),C747:L747)</f>
        <v>Wheat Bran</v>
      </c>
      <c r="N747" s="153" t="s">
        <v>21042</v>
      </c>
      <c r="O747" s="153" t="s">
        <v>2164</v>
      </c>
      <c r="P747" s="153" t="s">
        <v>2164</v>
      </c>
      <c r="Q747" s="153" t="s">
        <v>2164</v>
      </c>
      <c r="R747" s="153" t="s">
        <v>2164</v>
      </c>
      <c r="S747" s="153" t="s">
        <v>21036</v>
      </c>
      <c r="T747" s="153" t="s">
        <v>2164</v>
      </c>
      <c r="U747" s="153" t="s">
        <v>9145</v>
      </c>
      <c r="V747" s="153" t="s">
        <v>21037</v>
      </c>
      <c r="W747" s="153" t="s">
        <v>2164</v>
      </c>
      <c r="X747" s="153" t="s">
        <v>2164</v>
      </c>
      <c r="Y747" s="153" t="s">
        <v>2164</v>
      </c>
      <c r="Z747" s="153" t="s">
        <v>2164</v>
      </c>
      <c r="AA747" s="153" t="s">
        <v>2164</v>
      </c>
      <c r="AB747" s="153" t="s">
        <v>21038</v>
      </c>
      <c r="AC747" s="153" t="s">
        <v>233</v>
      </c>
      <c r="AD747" s="153" t="str">
        <f>IFERROR(IF(COUNTIF(C747:L747,"Feed Ingredient")&gt;0,INDEX(ani_diet!V:V,MATCH(M747,ani_diet!F:F,0)),""),"")</f>
        <v>Triticum aestivum Bran</v>
      </c>
      <c r="AE747" s="152" t="str">
        <f>IF(IFERROR(IF(MATCH("Feed Ingredient", AOM[[#This Row],[L1]:[L10]],0)&gt;0, TRUE, FALSE), FALSE)=TRUE,IFERROR(VLOOKUP(M747, ani_diet!E:E, 1, FALSE), "No Match"),FALSE)</f>
        <v>Wheat Bran</v>
      </c>
    </row>
    <row r="748" spans="1:31" ht="14.5" x14ac:dyDescent="0.35">
      <c r="A748" s="153" t="s">
        <v>2164</v>
      </c>
      <c r="B748" s="153" t="s">
        <v>21043</v>
      </c>
      <c r="C748" s="153" t="s">
        <v>19358</v>
      </c>
      <c r="D748" s="153" t="s">
        <v>19360</v>
      </c>
      <c r="E748" s="153" t="s">
        <v>19600</v>
      </c>
      <c r="F748" s="153" t="s">
        <v>20459</v>
      </c>
      <c r="G748" s="153" t="s">
        <v>20460</v>
      </c>
      <c r="H748" s="153" t="s">
        <v>20779</v>
      </c>
      <c r="I748" s="153" t="s">
        <v>20801</v>
      </c>
      <c r="J748" s="153" t="s">
        <v>9143</v>
      </c>
      <c r="K748" s="153" t="s">
        <v>21044</v>
      </c>
      <c r="L748" s="153"/>
      <c r="M748" s="153" t="str" cm="1">
        <f t="array" ref="M748">LOOKUP(2,1/(C748:L748&lt;&gt;""),C748:L748)</f>
        <v>Wheat Dried</v>
      </c>
      <c r="N748" s="153" t="s">
        <v>21045</v>
      </c>
      <c r="O748" s="153" t="s">
        <v>2164</v>
      </c>
      <c r="P748" s="153" t="s">
        <v>2164</v>
      </c>
      <c r="Q748" s="153" t="s">
        <v>2164</v>
      </c>
      <c r="R748" s="153" t="s">
        <v>2164</v>
      </c>
      <c r="S748" s="153" t="s">
        <v>21046</v>
      </c>
      <c r="T748" s="153" t="s">
        <v>2164</v>
      </c>
      <c r="U748" s="153" t="s">
        <v>9145</v>
      </c>
      <c r="V748" s="153" t="s">
        <v>21037</v>
      </c>
      <c r="W748" s="153" t="s">
        <v>2164</v>
      </c>
      <c r="X748" s="153" t="s">
        <v>2164</v>
      </c>
      <c r="Y748" s="153" t="s">
        <v>2164</v>
      </c>
      <c r="Z748" s="153" t="s">
        <v>2164</v>
      </c>
      <c r="AA748" s="153" t="s">
        <v>2164</v>
      </c>
      <c r="AB748" s="153" t="s">
        <v>21047</v>
      </c>
      <c r="AC748" s="153" t="s">
        <v>21045</v>
      </c>
      <c r="AD748" s="153" t="str">
        <f>IFERROR(IF(COUNTIF(C748:L748,"Feed Ingredient")&gt;0,INDEX(ani_diet!V:V,MATCH(M748,ani_diet!F:F,0)),""),"")</f>
        <v>Triticum aestivum</v>
      </c>
      <c r="AE748" s="152" t="str">
        <f>IF(IFERROR(IF(MATCH("Feed Ingredient", AOM[[#This Row],[L1]:[L10]],0)&gt;0, TRUE, FALSE), FALSE)=TRUE,IFERROR(VLOOKUP(M748, ani_diet!E:E, 1, FALSE), "No Match"),FALSE)</f>
        <v>No Match</v>
      </c>
    </row>
    <row r="749" spans="1:31" ht="14.5" x14ac:dyDescent="0.35">
      <c r="A749" s="153" t="s">
        <v>2164</v>
      </c>
      <c r="B749" s="153" t="s">
        <v>21048</v>
      </c>
      <c r="C749" s="153" t="s">
        <v>19358</v>
      </c>
      <c r="D749" s="153" t="s">
        <v>19360</v>
      </c>
      <c r="E749" s="153" t="s">
        <v>19600</v>
      </c>
      <c r="F749" s="153" t="s">
        <v>20459</v>
      </c>
      <c r="G749" s="153" t="s">
        <v>20460</v>
      </c>
      <c r="H749" s="153" t="s">
        <v>20779</v>
      </c>
      <c r="I749" s="153" t="s">
        <v>20801</v>
      </c>
      <c r="J749" s="153" t="s">
        <v>9143</v>
      </c>
      <c r="K749" s="153" t="s">
        <v>21049</v>
      </c>
      <c r="L749" s="153" t="s">
        <v>21050</v>
      </c>
      <c r="M749" s="153" t="str" cm="1">
        <f t="array" ref="M749">LOOKUP(2,1/(C749:L749&lt;&gt;""),C749:L749)</f>
        <v>Wheat Ground Remoulage</v>
      </c>
      <c r="N749" s="153" t="s">
        <v>21051</v>
      </c>
      <c r="O749" s="153" t="s">
        <v>2164</v>
      </c>
      <c r="P749" s="153" t="s">
        <v>2164</v>
      </c>
      <c r="Q749" s="153" t="s">
        <v>2164</v>
      </c>
      <c r="R749" s="153" t="s">
        <v>2164</v>
      </c>
      <c r="S749" s="153" t="s">
        <v>2164</v>
      </c>
      <c r="T749" s="153" t="s">
        <v>2164</v>
      </c>
      <c r="U749" s="153" t="s">
        <v>9145</v>
      </c>
      <c r="V749" s="153" t="s">
        <v>21037</v>
      </c>
      <c r="W749" s="153" t="s">
        <v>2164</v>
      </c>
      <c r="X749" s="153" t="s">
        <v>2164</v>
      </c>
      <c r="Y749" s="153" t="s">
        <v>2164</v>
      </c>
      <c r="Z749" s="153" t="s">
        <v>2164</v>
      </c>
      <c r="AA749" s="153" t="s">
        <v>2164</v>
      </c>
      <c r="AB749" s="153" t="s">
        <v>21052</v>
      </c>
      <c r="AC749" s="153" t="s">
        <v>21053</v>
      </c>
      <c r="AD749" s="153" t="str">
        <f>IFERROR(IF(COUNTIF(C749:L749,"Feed Ingredient")&gt;0,INDEX(ani_diet!V:V,MATCH(M749,ani_diet!F:F,0)),""),"")</f>
        <v>Triticum aestivum</v>
      </c>
      <c r="AE749" s="152" t="str">
        <f>IF(IFERROR(IF(MATCH("Feed Ingredient", AOM[[#This Row],[L1]:[L10]],0)&gt;0, TRUE, FALSE), FALSE)=TRUE,IFERROR(VLOOKUP(M749, ani_diet!E:E, 1, FALSE), "No Match"),FALSE)</f>
        <v>No Match</v>
      </c>
    </row>
    <row r="750" spans="1:31" ht="14.5" x14ac:dyDescent="0.35">
      <c r="A750" s="153" t="s">
        <v>2164</v>
      </c>
      <c r="B750" s="153" t="s">
        <v>21054</v>
      </c>
      <c r="C750" s="153" t="s">
        <v>19358</v>
      </c>
      <c r="D750" s="153" t="s">
        <v>19360</v>
      </c>
      <c r="E750" s="153" t="s">
        <v>19600</v>
      </c>
      <c r="F750" s="153" t="s">
        <v>20459</v>
      </c>
      <c r="G750" s="153" t="s">
        <v>20460</v>
      </c>
      <c r="H750" s="153" t="s">
        <v>20779</v>
      </c>
      <c r="I750" s="153" t="s">
        <v>20801</v>
      </c>
      <c r="J750" s="153" t="s">
        <v>9143</v>
      </c>
      <c r="K750" s="153" t="s">
        <v>21055</v>
      </c>
      <c r="L750" s="153" t="s">
        <v>21056</v>
      </c>
      <c r="M750" s="153" t="str" cm="1">
        <f t="array" ref="M750">LOOKUP(2,1/(C750:L750&lt;&gt;""),C750:L750)</f>
        <v>Wheat Offal Ground</v>
      </c>
      <c r="N750" s="153" t="s">
        <v>21057</v>
      </c>
      <c r="O750" s="153" t="s">
        <v>2164</v>
      </c>
      <c r="P750" s="153" t="s">
        <v>2164</v>
      </c>
      <c r="Q750" s="153" t="s">
        <v>2164</v>
      </c>
      <c r="R750" s="153" t="s">
        <v>2164</v>
      </c>
      <c r="S750" s="153" t="s">
        <v>2164</v>
      </c>
      <c r="T750" s="153" t="s">
        <v>2164</v>
      </c>
      <c r="U750" s="153" t="s">
        <v>9145</v>
      </c>
      <c r="V750" s="153" t="s">
        <v>21037</v>
      </c>
      <c r="W750" s="153" t="s">
        <v>2164</v>
      </c>
      <c r="X750" s="153" t="s">
        <v>2164</v>
      </c>
      <c r="Y750" s="153" t="s">
        <v>2164</v>
      </c>
      <c r="Z750" s="153" t="s">
        <v>2164</v>
      </c>
      <c r="AA750" s="153" t="s">
        <v>2164</v>
      </c>
      <c r="AB750" s="153" t="s">
        <v>2164</v>
      </c>
      <c r="AC750" s="153" t="s">
        <v>21055</v>
      </c>
      <c r="AD750" s="153" t="str">
        <f>IFERROR(IF(COUNTIF(C750:L750,"Feed Ingredient")&gt;0,INDEX(ani_diet!V:V,MATCH(M750,ani_diet!F:F,0)),""),"")</f>
        <v>Triticum aestivum Offal</v>
      </c>
      <c r="AE750" s="152" t="str">
        <f>IF(IFERROR(IF(MATCH("Feed Ingredient", AOM[[#This Row],[L1]:[L10]],0)&gt;0, TRUE, FALSE), FALSE)=TRUE,IFERROR(VLOOKUP(M750, ani_diet!E:E, 1, FALSE), "No Match"),FALSE)</f>
        <v>No Match</v>
      </c>
    </row>
    <row r="751" spans="1:31" ht="14.5" x14ac:dyDescent="0.35">
      <c r="A751" s="153" t="s">
        <v>2164</v>
      </c>
      <c r="B751" s="153" t="s">
        <v>21058</v>
      </c>
      <c r="C751" s="153" t="s">
        <v>19358</v>
      </c>
      <c r="D751" s="153" t="s">
        <v>19360</v>
      </c>
      <c r="E751" s="153" t="s">
        <v>19600</v>
      </c>
      <c r="F751" s="153" t="s">
        <v>20459</v>
      </c>
      <c r="G751" s="153" t="s">
        <v>20460</v>
      </c>
      <c r="H751" s="153" t="s">
        <v>20779</v>
      </c>
      <c r="I751" s="153" t="s">
        <v>20801</v>
      </c>
      <c r="J751" s="153" t="s">
        <v>9143</v>
      </c>
      <c r="K751" s="153" t="s">
        <v>21055</v>
      </c>
      <c r="L751" s="153"/>
      <c r="M751" s="153" t="str" cm="1">
        <f t="array" ref="M751">LOOKUP(2,1/(C751:L751&lt;&gt;""),C751:L751)</f>
        <v>Wheat Offal</v>
      </c>
      <c r="N751" s="153"/>
      <c r="O751" s="153" t="s">
        <v>2164</v>
      </c>
      <c r="P751" s="153" t="s">
        <v>2164</v>
      </c>
      <c r="Q751" s="153" t="s">
        <v>2164</v>
      </c>
      <c r="R751" s="153" t="s">
        <v>2164</v>
      </c>
      <c r="S751" s="153" t="s">
        <v>2164</v>
      </c>
      <c r="T751" s="153" t="s">
        <v>2164</v>
      </c>
      <c r="U751" s="153" t="s">
        <v>9145</v>
      </c>
      <c r="V751" s="153" t="s">
        <v>21037</v>
      </c>
      <c r="W751" s="153" t="s">
        <v>2164</v>
      </c>
      <c r="X751" s="153" t="s">
        <v>2164</v>
      </c>
      <c r="Y751" s="153" t="s">
        <v>2164</v>
      </c>
      <c r="Z751" s="153" t="s">
        <v>2164</v>
      </c>
      <c r="AA751" s="153" t="s">
        <v>2164</v>
      </c>
      <c r="AB751" s="153" t="s">
        <v>2164</v>
      </c>
      <c r="AC751" s="153" t="s">
        <v>21055</v>
      </c>
      <c r="AD751" s="153" t="str">
        <f>IFERROR(IF(COUNTIF(C751:L751,"Feed Ingredient")&gt;0,INDEX(ani_diet!V:V,MATCH(M751,ani_diet!F:F,0)),""),"")</f>
        <v>Triticum aestivum Offal</v>
      </c>
      <c r="AE751" s="152" t="str">
        <f>IF(IFERROR(IF(MATCH("Feed Ingredient", AOM[[#This Row],[L1]:[L10]],0)&gt;0, TRUE, FALSE), FALSE)=TRUE,IFERROR(VLOOKUP(M751, ani_diet!E:E, 1, FALSE), "No Match"),FALSE)</f>
        <v>Wheat Offal</v>
      </c>
    </row>
    <row r="752" spans="1:31" ht="14.5" x14ac:dyDescent="0.35">
      <c r="A752" s="153" t="s">
        <v>2164</v>
      </c>
      <c r="B752" s="153" t="s">
        <v>21059</v>
      </c>
      <c r="C752" s="153" t="s">
        <v>19358</v>
      </c>
      <c r="D752" s="153" t="s">
        <v>19360</v>
      </c>
      <c r="E752" s="153" t="s">
        <v>19600</v>
      </c>
      <c r="F752" s="153" t="s">
        <v>20459</v>
      </c>
      <c r="G752" s="153" t="s">
        <v>20460</v>
      </c>
      <c r="H752" s="153" t="s">
        <v>20779</v>
      </c>
      <c r="I752" s="153" t="s">
        <v>20801</v>
      </c>
      <c r="J752" s="153" t="s">
        <v>9143</v>
      </c>
      <c r="K752" s="153" t="s">
        <v>21060</v>
      </c>
      <c r="L752" s="153"/>
      <c r="M752" s="153" t="str" cm="1">
        <f t="array" ref="M752">LOOKUP(2,1/(C752:L752&lt;&gt;""),C752:L752)</f>
        <v>Wheat Shorts</v>
      </c>
      <c r="N752" s="153"/>
      <c r="O752" s="153" t="s">
        <v>2164</v>
      </c>
      <c r="P752" s="153" t="s">
        <v>2164</v>
      </c>
      <c r="Q752" s="153" t="s">
        <v>2164</v>
      </c>
      <c r="R752" s="153" t="s">
        <v>2164</v>
      </c>
      <c r="S752" s="153" t="s">
        <v>2164</v>
      </c>
      <c r="T752" s="153" t="s">
        <v>2164</v>
      </c>
      <c r="U752" s="153" t="s">
        <v>9145</v>
      </c>
      <c r="V752" s="153" t="s">
        <v>21037</v>
      </c>
      <c r="W752" s="153" t="s">
        <v>2164</v>
      </c>
      <c r="X752" s="153" t="s">
        <v>2164</v>
      </c>
      <c r="Y752" s="153" t="s">
        <v>2164</v>
      </c>
      <c r="Z752" s="153" t="s">
        <v>2164</v>
      </c>
      <c r="AA752" s="153" t="s">
        <v>2164</v>
      </c>
      <c r="AB752" s="153" t="s">
        <v>2164</v>
      </c>
      <c r="AC752" s="153" t="s">
        <v>21061</v>
      </c>
      <c r="AD752" s="153" t="str">
        <f>IFERROR(IF(COUNTIF(C752:L752,"Feed Ingredient")&gt;0,INDEX(ani_diet!V:V,MATCH(M752,ani_diet!F:F,0)),""),"")</f>
        <v>Triticum aestivum Shorts</v>
      </c>
      <c r="AE752" s="152" t="str">
        <f>IF(IFERROR(IF(MATCH("Feed Ingredient", AOM[[#This Row],[L1]:[L10]],0)&gt;0, TRUE, FALSE), FALSE)=TRUE,IFERROR(VLOOKUP(M752, ani_diet!E:E, 1, FALSE), "No Match"),FALSE)</f>
        <v>Wheat Shorts</v>
      </c>
    </row>
    <row r="753" spans="1:31" ht="14.5" x14ac:dyDescent="0.35">
      <c r="A753" s="153" t="s">
        <v>2164</v>
      </c>
      <c r="B753" s="153" t="s">
        <v>21062</v>
      </c>
      <c r="C753" s="153" t="s">
        <v>19358</v>
      </c>
      <c r="D753" s="153" t="s">
        <v>19360</v>
      </c>
      <c r="E753" s="153" t="s">
        <v>19600</v>
      </c>
      <c r="F753" s="153" t="s">
        <v>20459</v>
      </c>
      <c r="G753" s="153" t="s">
        <v>20460</v>
      </c>
      <c r="H753" s="153" t="s">
        <v>20779</v>
      </c>
      <c r="I753" s="153" t="s">
        <v>20801</v>
      </c>
      <c r="J753" s="153" t="s">
        <v>9143</v>
      </c>
      <c r="K753" s="153" t="s">
        <v>112</v>
      </c>
      <c r="L753" s="153" t="s">
        <v>21063</v>
      </c>
      <c r="M753" s="153" t="str" cm="1">
        <f t="array" ref="M753">LOOKUP(2,1/(C753:L753&lt;&gt;""),C753:L753)</f>
        <v>Wheat Straw Dried Urea Treated</v>
      </c>
      <c r="N753" s="153"/>
      <c r="O753" s="153" t="s">
        <v>2164</v>
      </c>
      <c r="P753" s="153" t="s">
        <v>2164</v>
      </c>
      <c r="Q753" s="153" t="s">
        <v>2164</v>
      </c>
      <c r="R753" s="153" t="s">
        <v>2164</v>
      </c>
      <c r="S753" s="153" t="s">
        <v>21046</v>
      </c>
      <c r="T753" s="153" t="s">
        <v>2164</v>
      </c>
      <c r="U753" s="153" t="s">
        <v>9145</v>
      </c>
      <c r="V753" s="153" t="s">
        <v>21037</v>
      </c>
      <c r="W753" s="153" t="s">
        <v>2164</v>
      </c>
      <c r="X753" s="153" t="s">
        <v>2164</v>
      </c>
      <c r="Y753" s="153" t="s">
        <v>2164</v>
      </c>
      <c r="Z753" s="153" t="s">
        <v>2164</v>
      </c>
      <c r="AA753" s="153" t="s">
        <v>2164</v>
      </c>
      <c r="AB753" s="153" t="s">
        <v>20811</v>
      </c>
      <c r="AC753" s="153" t="s">
        <v>112</v>
      </c>
      <c r="AD753" s="153" t="str">
        <f>IFERROR(IF(COUNTIF(C753:L753,"Feed Ingredient")&gt;0,INDEX(ani_diet!V:V,MATCH(M753,ani_diet!F:F,0)),""),"")</f>
        <v>Triticum aestivum Straw</v>
      </c>
      <c r="AE753" s="152" t="str">
        <f>IF(IFERROR(IF(MATCH("Feed Ingredient", AOM[[#This Row],[L1]:[L10]],0)&gt;0, TRUE, FALSE), FALSE)=TRUE,IFERROR(VLOOKUP(M753, ani_diet!E:E, 1, FALSE), "No Match"),FALSE)</f>
        <v>No Match</v>
      </c>
    </row>
    <row r="754" spans="1:31" ht="14.5" x14ac:dyDescent="0.35">
      <c r="A754" s="153" t="s">
        <v>2164</v>
      </c>
      <c r="B754" s="153" t="s">
        <v>21064</v>
      </c>
      <c r="C754" s="153" t="s">
        <v>19358</v>
      </c>
      <c r="D754" s="153" t="s">
        <v>19360</v>
      </c>
      <c r="E754" s="153" t="s">
        <v>19600</v>
      </c>
      <c r="F754" s="153" t="s">
        <v>20459</v>
      </c>
      <c r="G754" s="153" t="s">
        <v>20460</v>
      </c>
      <c r="H754" s="153" t="s">
        <v>20779</v>
      </c>
      <c r="I754" s="153" t="s">
        <v>20801</v>
      </c>
      <c r="J754" s="153" t="s">
        <v>9143</v>
      </c>
      <c r="K754" s="153" t="s">
        <v>112</v>
      </c>
      <c r="L754" s="153" t="s">
        <v>21065</v>
      </c>
      <c r="M754" s="153" t="str" cm="1">
        <f t="array" ref="M754">LOOKUP(2,1/(C754:L754&lt;&gt;""),C754:L754)</f>
        <v>Wheat Straw Lime Treated Urea Treated</v>
      </c>
      <c r="N754" s="153"/>
      <c r="O754" s="153" t="s">
        <v>2164</v>
      </c>
      <c r="P754" s="153" t="s">
        <v>2164</v>
      </c>
      <c r="Q754" s="153" t="s">
        <v>2164</v>
      </c>
      <c r="R754" s="153" t="s">
        <v>2164</v>
      </c>
      <c r="S754" s="153" t="s">
        <v>21046</v>
      </c>
      <c r="T754" s="153" t="s">
        <v>2164</v>
      </c>
      <c r="U754" s="153" t="s">
        <v>9145</v>
      </c>
      <c r="V754" s="153" t="s">
        <v>21037</v>
      </c>
      <c r="W754" s="153" t="s">
        <v>2164</v>
      </c>
      <c r="X754" s="153" t="s">
        <v>2164</v>
      </c>
      <c r="Y754" s="153" t="s">
        <v>2164</v>
      </c>
      <c r="Z754" s="153" t="s">
        <v>2164</v>
      </c>
      <c r="AA754" s="153" t="s">
        <v>2164</v>
      </c>
      <c r="AB754" s="153"/>
      <c r="AC754" s="153" t="s">
        <v>112</v>
      </c>
      <c r="AD754" s="153" t="str">
        <f>IFERROR(IF(COUNTIF(C754:L754,"Feed Ingredient")&gt;0,INDEX(ani_diet!V:V,MATCH(M754,ani_diet!F:F,0)),""),"")</f>
        <v>Triticum aestivum Straw</v>
      </c>
      <c r="AE754" s="152" t="str">
        <f>IF(IFERROR(IF(MATCH("Feed Ingredient", AOM[[#This Row],[L1]:[L10]],0)&gt;0, TRUE, FALSE), FALSE)=TRUE,IFERROR(VLOOKUP(M754, ani_diet!E:E, 1, FALSE), "No Match"),FALSE)</f>
        <v>No Match</v>
      </c>
    </row>
    <row r="755" spans="1:31" ht="14.5" x14ac:dyDescent="0.35">
      <c r="A755" s="153" t="s">
        <v>2164</v>
      </c>
      <c r="B755" s="153" t="s">
        <v>21066</v>
      </c>
      <c r="C755" s="153" t="s">
        <v>19358</v>
      </c>
      <c r="D755" s="153" t="s">
        <v>19360</v>
      </c>
      <c r="E755" s="153" t="s">
        <v>19600</v>
      </c>
      <c r="F755" s="153" t="s">
        <v>20459</v>
      </c>
      <c r="G755" s="153" t="s">
        <v>20460</v>
      </c>
      <c r="H755" s="153" t="s">
        <v>20779</v>
      </c>
      <c r="I755" s="153" t="s">
        <v>20801</v>
      </c>
      <c r="J755" s="153" t="s">
        <v>9143</v>
      </c>
      <c r="K755" s="153" t="s">
        <v>112</v>
      </c>
      <c r="L755" s="153" t="s">
        <v>21067</v>
      </c>
      <c r="M755" s="153" t="str" cm="1">
        <f t="array" ref="M755">LOOKUP(2,1/(C755:L755&lt;&gt;""),C755:L755)</f>
        <v>Wheat Straw Ground</v>
      </c>
      <c r="N755" s="153" t="s">
        <v>21068</v>
      </c>
      <c r="O755" s="153" t="s">
        <v>2164</v>
      </c>
      <c r="P755" s="153" t="s">
        <v>2164</v>
      </c>
      <c r="Q755" s="153" t="s">
        <v>2164</v>
      </c>
      <c r="R755" s="153" t="s">
        <v>2164</v>
      </c>
      <c r="S755" s="153" t="s">
        <v>21046</v>
      </c>
      <c r="T755" s="153" t="s">
        <v>2164</v>
      </c>
      <c r="U755" s="153" t="s">
        <v>9145</v>
      </c>
      <c r="V755" s="153" t="s">
        <v>21037</v>
      </c>
      <c r="W755" s="153" t="s">
        <v>2164</v>
      </c>
      <c r="X755" s="153" t="s">
        <v>2164</v>
      </c>
      <c r="Y755" s="153" t="s">
        <v>2164</v>
      </c>
      <c r="Z755" s="153" t="s">
        <v>2164</v>
      </c>
      <c r="AA755" s="153" t="s">
        <v>2164</v>
      </c>
      <c r="AB755" s="153" t="s">
        <v>20811</v>
      </c>
      <c r="AC755" s="153" t="s">
        <v>112</v>
      </c>
      <c r="AD755" s="153" t="str">
        <f>IFERROR(IF(COUNTIF(C755:L755,"Feed Ingredient")&gt;0,INDEX(ani_diet!V:V,MATCH(M755,ani_diet!F:F,0)),""),"")</f>
        <v>Triticum aestivum Straw</v>
      </c>
      <c r="AE755" s="152" t="str">
        <f>IF(IFERROR(IF(MATCH("Feed Ingredient", AOM[[#This Row],[L1]:[L10]],0)&gt;0, TRUE, FALSE), FALSE)=TRUE,IFERROR(VLOOKUP(M755, ani_diet!E:E, 1, FALSE), "No Match"),FALSE)</f>
        <v>No Match</v>
      </c>
    </row>
    <row r="756" spans="1:31" ht="14.5" x14ac:dyDescent="0.35">
      <c r="A756" s="153" t="s">
        <v>2164</v>
      </c>
      <c r="B756" s="153" t="s">
        <v>21069</v>
      </c>
      <c r="C756" s="153" t="s">
        <v>19358</v>
      </c>
      <c r="D756" s="153" t="s">
        <v>19360</v>
      </c>
      <c r="E756" s="153" t="s">
        <v>19600</v>
      </c>
      <c r="F756" s="153" t="s">
        <v>20459</v>
      </c>
      <c r="G756" s="153" t="s">
        <v>20460</v>
      </c>
      <c r="H756" s="153" t="s">
        <v>20779</v>
      </c>
      <c r="I756" s="153" t="s">
        <v>20801</v>
      </c>
      <c r="J756" s="153" t="s">
        <v>9143</v>
      </c>
      <c r="K756" s="153" t="s">
        <v>112</v>
      </c>
      <c r="L756" s="153" t="s">
        <v>21070</v>
      </c>
      <c r="M756" s="153" t="str" cm="1">
        <f t="array" ref="M756">LOOKUP(2,1/(C756:L756&lt;&gt;""),C756:L756)</f>
        <v>Wheat Straw Urea Treated</v>
      </c>
      <c r="N756" s="153"/>
      <c r="O756" s="153" t="s">
        <v>2164</v>
      </c>
      <c r="P756" s="153" t="s">
        <v>2164</v>
      </c>
      <c r="Q756" s="153" t="s">
        <v>2164</v>
      </c>
      <c r="R756" s="153" t="s">
        <v>2164</v>
      </c>
      <c r="S756" s="153" t="s">
        <v>21046</v>
      </c>
      <c r="T756" s="153" t="s">
        <v>2164</v>
      </c>
      <c r="U756" s="153" t="s">
        <v>9145</v>
      </c>
      <c r="V756" s="153" t="s">
        <v>21037</v>
      </c>
      <c r="W756" s="153" t="s">
        <v>2164</v>
      </c>
      <c r="X756" s="153" t="s">
        <v>2164</v>
      </c>
      <c r="Y756" s="153" t="s">
        <v>2164</v>
      </c>
      <c r="Z756" s="153" t="s">
        <v>2164</v>
      </c>
      <c r="AA756" s="153" t="s">
        <v>2164</v>
      </c>
      <c r="AB756" s="153" t="s">
        <v>20811</v>
      </c>
      <c r="AC756" s="153" t="s">
        <v>112</v>
      </c>
      <c r="AD756" s="153" t="str">
        <f>IFERROR(IF(COUNTIF(C756:L756,"Feed Ingredient")&gt;0,INDEX(ani_diet!V:V,MATCH(M756,ani_diet!F:F,0)),""),"")</f>
        <v>Triticum aestivum Straw</v>
      </c>
      <c r="AE756" s="152" t="str">
        <f>IF(IFERROR(IF(MATCH("Feed Ingredient", AOM[[#This Row],[L1]:[L10]],0)&gt;0, TRUE, FALSE), FALSE)=TRUE,IFERROR(VLOOKUP(M756, ani_diet!E:E, 1, FALSE), "No Match"),FALSE)</f>
        <v>No Match</v>
      </c>
    </row>
    <row r="757" spans="1:31" ht="14.5" x14ac:dyDescent="0.35">
      <c r="A757" s="153" t="s">
        <v>2164</v>
      </c>
      <c r="B757" s="153" t="s">
        <v>21071</v>
      </c>
      <c r="C757" s="153" t="s">
        <v>19358</v>
      </c>
      <c r="D757" s="153" t="s">
        <v>19360</v>
      </c>
      <c r="E757" s="153" t="s">
        <v>19600</v>
      </c>
      <c r="F757" s="153" t="s">
        <v>20459</v>
      </c>
      <c r="G757" s="153" t="s">
        <v>20460</v>
      </c>
      <c r="H757" s="153" t="s">
        <v>20779</v>
      </c>
      <c r="I757" s="153" t="s">
        <v>20801</v>
      </c>
      <c r="J757" s="153" t="s">
        <v>9143</v>
      </c>
      <c r="K757" s="153" t="s">
        <v>112</v>
      </c>
      <c r="L757" s="153"/>
      <c r="M757" s="153" t="str" cm="1">
        <f t="array" ref="M757">LOOKUP(2,1/(C757:L757&lt;&gt;""),C757:L757)</f>
        <v>Wheat Straw</v>
      </c>
      <c r="N757" s="153"/>
      <c r="O757" s="153" t="s">
        <v>2164</v>
      </c>
      <c r="P757" s="153" t="s">
        <v>2164</v>
      </c>
      <c r="Q757" s="153" t="s">
        <v>2164</v>
      </c>
      <c r="R757" s="153" t="s">
        <v>2164</v>
      </c>
      <c r="S757" s="153" t="s">
        <v>21046</v>
      </c>
      <c r="T757" s="153" t="s">
        <v>2164</v>
      </c>
      <c r="U757" s="153" t="s">
        <v>9145</v>
      </c>
      <c r="V757" s="153" t="s">
        <v>21037</v>
      </c>
      <c r="W757" s="153" t="s">
        <v>2164</v>
      </c>
      <c r="X757" s="153" t="s">
        <v>2164</v>
      </c>
      <c r="Y757" s="153" t="s">
        <v>2164</v>
      </c>
      <c r="Z757" s="153" t="s">
        <v>2164</v>
      </c>
      <c r="AA757" s="153" t="s">
        <v>2164</v>
      </c>
      <c r="AB757" s="153" t="s">
        <v>20811</v>
      </c>
      <c r="AC757" s="153" t="s">
        <v>112</v>
      </c>
      <c r="AD757" s="153" t="str">
        <f>IFERROR(IF(COUNTIF(C757:L757,"Feed Ingredient")&gt;0,INDEX(ani_diet!V:V,MATCH(M757,ani_diet!F:F,0)),""),"")</f>
        <v>Triticum aestivum Straw</v>
      </c>
      <c r="AE757" s="152" t="str">
        <f>IF(IFERROR(IF(MATCH("Feed Ingredient", AOM[[#This Row],[L1]:[L10]],0)&gt;0, TRUE, FALSE), FALSE)=TRUE,IFERROR(VLOOKUP(M757, ani_diet!E:E, 1, FALSE), "No Match"),FALSE)</f>
        <v>Wheat Straw</v>
      </c>
    </row>
    <row r="758" spans="1:31" ht="14.5" x14ac:dyDescent="0.35">
      <c r="A758" s="153" t="s">
        <v>2164</v>
      </c>
      <c r="B758" s="153" t="s">
        <v>21072</v>
      </c>
      <c r="C758" s="153" t="s">
        <v>19358</v>
      </c>
      <c r="D758" s="153" t="s">
        <v>19360</v>
      </c>
      <c r="E758" s="153" t="s">
        <v>19600</v>
      </c>
      <c r="F758" s="153" t="s">
        <v>20459</v>
      </c>
      <c r="G758" s="153" t="s">
        <v>20460</v>
      </c>
      <c r="H758" s="153" t="s">
        <v>20779</v>
      </c>
      <c r="I758" s="153" t="s">
        <v>21073</v>
      </c>
      <c r="J758" s="153" t="s">
        <v>9143</v>
      </c>
      <c r="K758" s="153" t="s">
        <v>21074</v>
      </c>
      <c r="L758" s="153"/>
      <c r="M758" s="153" t="str" cm="1">
        <f t="array" ref="M758">LOOKUP(2,1/(C758:L758&lt;&gt;""),C758:L758)</f>
        <v>Wheat Grain</v>
      </c>
      <c r="N758" s="153"/>
      <c r="O758" s="153" t="s">
        <v>2164</v>
      </c>
      <c r="P758" s="153" t="s">
        <v>2164</v>
      </c>
      <c r="Q758" s="153" t="s">
        <v>2164</v>
      </c>
      <c r="R758" s="153" t="s">
        <v>2164</v>
      </c>
      <c r="S758" s="153"/>
      <c r="T758" s="153" t="s">
        <v>2164</v>
      </c>
      <c r="U758" s="153" t="s">
        <v>9145</v>
      </c>
      <c r="V758" s="153"/>
      <c r="W758" s="153" t="s">
        <v>2164</v>
      </c>
      <c r="X758" s="153" t="s">
        <v>2164</v>
      </c>
      <c r="Y758" s="153" t="s">
        <v>2164</v>
      </c>
      <c r="Z758" s="153" t="s">
        <v>2164</v>
      </c>
      <c r="AA758" s="153" t="s">
        <v>2164</v>
      </c>
      <c r="AB758" s="153" t="s">
        <v>21075</v>
      </c>
      <c r="AC758" s="153" t="s">
        <v>21040</v>
      </c>
      <c r="AD758" s="153" t="str">
        <f>IFERROR(IF(COUNTIF(C758:L758,"Feed Ingredient")&gt;0,INDEX(ani_diet!V:V,MATCH(M758,ani_diet!F:F,0)),""),"")</f>
        <v>Triticum aestivum Grain</v>
      </c>
      <c r="AE758" s="152" t="str">
        <f>IF(IFERROR(IF(MATCH("Feed Ingredient", AOM[[#This Row],[L1]:[L10]],0)&gt;0, TRUE, FALSE), FALSE)=TRUE,IFERROR(VLOOKUP(M758, ani_diet!E:E, 1, FALSE), "No Match"),FALSE)</f>
        <v>Wheat Grain</v>
      </c>
    </row>
    <row r="759" spans="1:31" ht="14.5" x14ac:dyDescent="0.35">
      <c r="A759" s="153" t="s">
        <v>2164</v>
      </c>
      <c r="B759" s="153" t="s">
        <v>21076</v>
      </c>
      <c r="C759" s="153" t="s">
        <v>19358</v>
      </c>
      <c r="D759" s="153" t="s">
        <v>19360</v>
      </c>
      <c r="E759" s="153" t="s">
        <v>19600</v>
      </c>
      <c r="F759" s="153" t="s">
        <v>20459</v>
      </c>
      <c r="G759" s="153" t="s">
        <v>20460</v>
      </c>
      <c r="H759" s="153" t="s">
        <v>20779</v>
      </c>
      <c r="I759" s="153" t="s">
        <v>21073</v>
      </c>
      <c r="J759" s="153" t="s">
        <v>9143</v>
      </c>
      <c r="K759" s="153" t="s">
        <v>21074</v>
      </c>
      <c r="L759" s="153" t="s">
        <v>21077</v>
      </c>
      <c r="M759" s="153" t="str" cm="1">
        <f t="array" ref="M759">LOOKUP(2,1/(C759:L759&lt;&gt;""),C759:L759)</f>
        <v>Wheat Grain Ground</v>
      </c>
      <c r="N759" s="153" t="s">
        <v>21078</v>
      </c>
      <c r="O759" s="153" t="s">
        <v>2164</v>
      </c>
      <c r="P759" s="153" t="s">
        <v>2164</v>
      </c>
      <c r="Q759" s="153" t="s">
        <v>2164</v>
      </c>
      <c r="R759" s="153" t="s">
        <v>2164</v>
      </c>
      <c r="S759" s="153"/>
      <c r="T759" s="153" t="s">
        <v>2164</v>
      </c>
      <c r="U759" s="153" t="s">
        <v>9145</v>
      </c>
      <c r="V759" s="153"/>
      <c r="W759" s="153" t="s">
        <v>2164</v>
      </c>
      <c r="X759" s="153" t="s">
        <v>2164</v>
      </c>
      <c r="Y759" s="153" t="s">
        <v>2164</v>
      </c>
      <c r="Z759" s="153" t="s">
        <v>2164</v>
      </c>
      <c r="AA759" s="153" t="s">
        <v>2164</v>
      </c>
      <c r="AB759" s="153" t="s">
        <v>21075</v>
      </c>
      <c r="AC759" s="153" t="s">
        <v>21040</v>
      </c>
      <c r="AD759" s="153" t="str">
        <f>IFERROR(IF(COUNTIF(C759:L759,"Feed Ingredient")&gt;0,INDEX(ani_diet!V:V,MATCH(M759,ani_diet!F:F,0)),""),"")</f>
        <v>Triticum aestivum Grain</v>
      </c>
      <c r="AE759" s="152" t="str">
        <f>IF(IFERROR(IF(MATCH("Feed Ingredient", AOM[[#This Row],[L1]:[L10]],0)&gt;0, TRUE, FALSE), FALSE)=TRUE,IFERROR(VLOOKUP(M759, ani_diet!E:E, 1, FALSE), "No Match"),FALSE)</f>
        <v>No Match</v>
      </c>
    </row>
    <row r="760" spans="1:31" ht="14.5" x14ac:dyDescent="0.35">
      <c r="A760" s="153" t="s">
        <v>2164</v>
      </c>
      <c r="B760" s="153" t="s">
        <v>21079</v>
      </c>
      <c r="C760" s="153" t="s">
        <v>19358</v>
      </c>
      <c r="D760" s="153" t="s">
        <v>19360</v>
      </c>
      <c r="E760" s="153" t="s">
        <v>19600</v>
      </c>
      <c r="F760" s="153" t="s">
        <v>20459</v>
      </c>
      <c r="G760" s="153" t="s">
        <v>20460</v>
      </c>
      <c r="H760" s="153" t="s">
        <v>20779</v>
      </c>
      <c r="I760" s="153" t="s">
        <v>21080</v>
      </c>
      <c r="J760" s="153" t="s">
        <v>21081</v>
      </c>
      <c r="K760" s="153" t="s">
        <v>18652</v>
      </c>
      <c r="L760" s="153"/>
      <c r="M760" s="153" t="str" cm="1">
        <f t="array" ref="M760">LOOKUP(2,1/(C760:L760&lt;&gt;""),C760:L760)</f>
        <v>Banana Leaves</v>
      </c>
      <c r="N760" s="153"/>
      <c r="O760" s="153" t="s">
        <v>2164</v>
      </c>
      <c r="P760" s="153" t="s">
        <v>2164</v>
      </c>
      <c r="Q760" s="153" t="s">
        <v>2164</v>
      </c>
      <c r="R760" s="153" t="s">
        <v>2164</v>
      </c>
      <c r="S760" s="153" t="s">
        <v>21082</v>
      </c>
      <c r="T760" s="153" t="s">
        <v>2164</v>
      </c>
      <c r="U760" s="153" t="s">
        <v>21083</v>
      </c>
      <c r="V760" s="153" t="s">
        <v>21084</v>
      </c>
      <c r="W760" s="153" t="s">
        <v>2164</v>
      </c>
      <c r="X760" s="153" t="s">
        <v>2164</v>
      </c>
      <c r="Y760" s="153" t="s">
        <v>2164</v>
      </c>
      <c r="Z760" s="153" t="s">
        <v>2164</v>
      </c>
      <c r="AA760" s="153" t="s">
        <v>2164</v>
      </c>
      <c r="AB760" s="153" t="s">
        <v>21085</v>
      </c>
      <c r="AC760" s="153" t="s">
        <v>18652</v>
      </c>
      <c r="AD760" s="153" t="str">
        <f>IFERROR(IF(COUNTIF(C760:L760,"Feed Ingredient")&gt;0,INDEX(ani_diet!V:V,MATCH(M760,ani_diet!F:F,0)),""),"")</f>
        <v>Musa  Leaves</v>
      </c>
      <c r="AE760" s="152" t="str">
        <f>IF(IFERROR(IF(MATCH("Feed Ingredient", AOM[[#This Row],[L1]:[L10]],0)&gt;0, TRUE, FALSE), FALSE)=TRUE,IFERROR(VLOOKUP(M760, ani_diet!E:E, 1, FALSE), "No Match"),FALSE)</f>
        <v>Banana Leaves</v>
      </c>
    </row>
    <row r="761" spans="1:31" ht="14.5" x14ac:dyDescent="0.35">
      <c r="A761" s="153" t="s">
        <v>2164</v>
      </c>
      <c r="B761" s="153" t="s">
        <v>21086</v>
      </c>
      <c r="C761" s="153" t="s">
        <v>19358</v>
      </c>
      <c r="D761" s="153" t="s">
        <v>19360</v>
      </c>
      <c r="E761" s="153" t="s">
        <v>19600</v>
      </c>
      <c r="F761" s="153" t="s">
        <v>20459</v>
      </c>
      <c r="G761" s="153" t="s">
        <v>20460</v>
      </c>
      <c r="H761" s="153" t="s">
        <v>20779</v>
      </c>
      <c r="I761" s="153" t="s">
        <v>21080</v>
      </c>
      <c r="J761" s="153" t="s">
        <v>21081</v>
      </c>
      <c r="K761" s="153" t="s">
        <v>21087</v>
      </c>
      <c r="L761" s="153"/>
      <c r="M761" s="153" t="str" cm="1">
        <f t="array" ref="M761">LOOKUP(2,1/(C761:L761&lt;&gt;""),C761:L761)</f>
        <v>Banana Peel</v>
      </c>
      <c r="N761" s="153"/>
      <c r="O761" s="153" t="s">
        <v>2164</v>
      </c>
      <c r="P761" s="153" t="s">
        <v>2164</v>
      </c>
      <c r="Q761" s="153" t="s">
        <v>2164</v>
      </c>
      <c r="R761" s="153" t="s">
        <v>2164</v>
      </c>
      <c r="S761" s="153" t="s">
        <v>21082</v>
      </c>
      <c r="T761" s="153" t="s">
        <v>2164</v>
      </c>
      <c r="U761" s="153" t="s">
        <v>21083</v>
      </c>
      <c r="V761" s="153" t="s">
        <v>21084</v>
      </c>
      <c r="W761" s="153" t="s">
        <v>2164</v>
      </c>
      <c r="X761" s="153" t="s">
        <v>2164</v>
      </c>
      <c r="Y761" s="153" t="s">
        <v>2164</v>
      </c>
      <c r="Z761" s="153" t="s">
        <v>2164</v>
      </c>
      <c r="AA761" s="153" t="s">
        <v>2164</v>
      </c>
      <c r="AB761" s="154" t="s">
        <v>21088</v>
      </c>
      <c r="AC761" s="153" t="s">
        <v>18652</v>
      </c>
      <c r="AD761" s="153" t="str">
        <f>IFERROR(IF(COUNTIF(C761:L761,"Feed Ingredient")&gt;0,INDEX(ani_diet!V:V,MATCH(M761,ani_diet!F:F,0)),""),"")</f>
        <v>Musa  Peel</v>
      </c>
      <c r="AE761" s="152" t="str">
        <f>IF(IFERROR(IF(MATCH("Feed Ingredient", AOM[[#This Row],[L1]:[L10]],0)&gt;0, TRUE, FALSE), FALSE)=TRUE,IFERROR(VLOOKUP(M761, ani_diet!E:E, 1, FALSE), "No Match"),FALSE)</f>
        <v>Banana Peel</v>
      </c>
    </row>
    <row r="762" spans="1:31" ht="14.5" x14ac:dyDescent="0.35">
      <c r="A762" s="153" t="s">
        <v>2164</v>
      </c>
      <c r="B762" s="153" t="s">
        <v>21089</v>
      </c>
      <c r="C762" s="153" t="s">
        <v>19358</v>
      </c>
      <c r="D762" s="153" t="s">
        <v>19360</v>
      </c>
      <c r="E762" s="153" t="s">
        <v>19600</v>
      </c>
      <c r="F762" s="153" t="s">
        <v>20459</v>
      </c>
      <c r="G762" s="153" t="s">
        <v>20460</v>
      </c>
      <c r="H762" s="153" t="s">
        <v>20779</v>
      </c>
      <c r="I762" s="153" t="s">
        <v>21080</v>
      </c>
      <c r="J762" s="153" t="s">
        <v>21081</v>
      </c>
      <c r="K762" s="153" t="s">
        <v>21090</v>
      </c>
      <c r="L762" s="153"/>
      <c r="M762" s="153" t="str" cm="1">
        <f t="array" ref="M762">LOOKUP(2,1/(C762:L762&lt;&gt;""),C762:L762)</f>
        <v>Banana Pseudo-stem</v>
      </c>
      <c r="N762" s="153"/>
      <c r="O762" s="153" t="s">
        <v>2164</v>
      </c>
      <c r="P762" s="153" t="s">
        <v>2164</v>
      </c>
      <c r="Q762" s="153" t="s">
        <v>2164</v>
      </c>
      <c r="R762" s="153" t="s">
        <v>2164</v>
      </c>
      <c r="S762" s="153" t="s">
        <v>21082</v>
      </c>
      <c r="T762" s="153" t="s">
        <v>2164</v>
      </c>
      <c r="U762" s="153" t="s">
        <v>21083</v>
      </c>
      <c r="V762" s="153" t="s">
        <v>21084</v>
      </c>
      <c r="W762" s="153" t="s">
        <v>2164</v>
      </c>
      <c r="X762" s="153" t="s">
        <v>2164</v>
      </c>
      <c r="Y762" s="153" t="s">
        <v>2164</v>
      </c>
      <c r="Z762" s="153" t="s">
        <v>2164</v>
      </c>
      <c r="AA762" s="153" t="s">
        <v>2164</v>
      </c>
      <c r="AB762" s="153" t="s">
        <v>21085</v>
      </c>
      <c r="AC762" s="153" t="s">
        <v>18652</v>
      </c>
      <c r="AD762" s="153" t="str">
        <f>IFERROR(IF(COUNTIF(C762:L762,"Feed Ingredient")&gt;0,INDEX(ani_diet!V:V,MATCH(M762,ani_diet!F:F,0)),""),"")</f>
        <v>Musa  Pseudo-stem</v>
      </c>
      <c r="AE762" s="152" t="str">
        <f>IF(IFERROR(IF(MATCH("Feed Ingredient", AOM[[#This Row],[L1]:[L10]],0)&gt;0, TRUE, FALSE), FALSE)=TRUE,IFERROR(VLOOKUP(M762, ani_diet!E:E, 1, FALSE), "No Match"),FALSE)</f>
        <v>Banana Pseudo-stem</v>
      </c>
    </row>
    <row r="763" spans="1:31" ht="14.5" x14ac:dyDescent="0.35">
      <c r="A763" s="153" t="s">
        <v>2164</v>
      </c>
      <c r="B763" s="153" t="s">
        <v>21091</v>
      </c>
      <c r="C763" s="153" t="s">
        <v>19358</v>
      </c>
      <c r="D763" s="153" t="s">
        <v>19360</v>
      </c>
      <c r="E763" s="153" t="s">
        <v>19600</v>
      </c>
      <c r="F763" s="153" t="s">
        <v>20459</v>
      </c>
      <c r="G763" s="153" t="s">
        <v>20460</v>
      </c>
      <c r="H763" s="153" t="s">
        <v>20779</v>
      </c>
      <c r="I763" s="153" t="s">
        <v>21080</v>
      </c>
      <c r="J763" s="153" t="s">
        <v>1529</v>
      </c>
      <c r="K763" s="153" t="s">
        <v>21092</v>
      </c>
      <c r="L763" s="153" t="s">
        <v>21093</v>
      </c>
      <c r="M763" s="153" t="str" cm="1">
        <f t="array" ref="M763">LOOKUP(2,1/(C763:L763&lt;&gt;""),C763:L763)</f>
        <v>Date Cull Dried Ground</v>
      </c>
      <c r="N763" s="153" t="s">
        <v>21094</v>
      </c>
      <c r="O763" s="153" t="s">
        <v>2164</v>
      </c>
      <c r="P763" s="153" t="s">
        <v>2164</v>
      </c>
      <c r="Q763" s="153" t="s">
        <v>2164</v>
      </c>
      <c r="R763" s="153" t="s">
        <v>2164</v>
      </c>
      <c r="S763" s="153" t="s">
        <v>2164</v>
      </c>
      <c r="T763" s="153" t="s">
        <v>2164</v>
      </c>
      <c r="U763" s="153" t="s">
        <v>9919</v>
      </c>
      <c r="V763" s="153" t="s">
        <v>21095</v>
      </c>
      <c r="W763" s="153" t="s">
        <v>2164</v>
      </c>
      <c r="X763" s="153" t="s">
        <v>2164</v>
      </c>
      <c r="Y763" s="153" t="s">
        <v>2164</v>
      </c>
      <c r="Z763" s="153" t="s">
        <v>2164</v>
      </c>
      <c r="AA763" s="153" t="s">
        <v>2164</v>
      </c>
      <c r="AB763" s="153"/>
      <c r="AC763" s="153" t="s">
        <v>21096</v>
      </c>
      <c r="AD763" s="153" t="str">
        <f>IFERROR(IF(COUNTIF(C763:L763,"Feed Ingredient")&gt;0,INDEX(ani_diet!V:V,MATCH(M763,ani_diet!F:F,0)),""),"")</f>
        <v>Phoenix dactylifera</v>
      </c>
      <c r="AE763" s="152" t="str">
        <f>IF(IFERROR(IF(MATCH("Feed Ingredient", AOM[[#This Row],[L1]:[L10]],0)&gt;0, TRUE, FALSE), FALSE)=TRUE,IFERROR(VLOOKUP(M763, ani_diet!E:E, 1, FALSE), "No Match"),FALSE)</f>
        <v>No Match</v>
      </c>
    </row>
    <row r="764" spans="1:31" ht="14.5" x14ac:dyDescent="0.35">
      <c r="A764" s="153" t="s">
        <v>2164</v>
      </c>
      <c r="B764" s="153" t="s">
        <v>21097</v>
      </c>
      <c r="C764" s="153" t="s">
        <v>19358</v>
      </c>
      <c r="D764" s="153" t="s">
        <v>19360</v>
      </c>
      <c r="E764" s="153" t="s">
        <v>19600</v>
      </c>
      <c r="F764" s="153" t="s">
        <v>20459</v>
      </c>
      <c r="G764" s="153" t="s">
        <v>20460</v>
      </c>
      <c r="H764" s="153" t="s">
        <v>20779</v>
      </c>
      <c r="I764" s="153" t="s">
        <v>21080</v>
      </c>
      <c r="J764" s="153" t="s">
        <v>1529</v>
      </c>
      <c r="K764" s="153" t="s">
        <v>21092</v>
      </c>
      <c r="L764" s="153"/>
      <c r="M764" s="153" t="str" cm="1">
        <f t="array" ref="M764">LOOKUP(2,1/(C764:L764&lt;&gt;""),C764:L764)</f>
        <v>Date Cull</v>
      </c>
      <c r="N764" s="153"/>
      <c r="O764" s="153" t="s">
        <v>2164</v>
      </c>
      <c r="P764" s="153" t="s">
        <v>2164</v>
      </c>
      <c r="Q764" s="153" t="s">
        <v>2164</v>
      </c>
      <c r="R764" s="153" t="s">
        <v>2164</v>
      </c>
      <c r="S764" s="153" t="s">
        <v>2164</v>
      </c>
      <c r="T764" s="153" t="s">
        <v>2164</v>
      </c>
      <c r="U764" s="153" t="s">
        <v>9919</v>
      </c>
      <c r="V764" s="153" t="s">
        <v>21095</v>
      </c>
      <c r="W764" s="153" t="s">
        <v>2164</v>
      </c>
      <c r="X764" s="153" t="s">
        <v>2164</v>
      </c>
      <c r="Y764" s="153" t="s">
        <v>2164</v>
      </c>
      <c r="Z764" s="153" t="s">
        <v>2164</v>
      </c>
      <c r="AA764" s="153" t="s">
        <v>2164</v>
      </c>
      <c r="AB764" s="153"/>
      <c r="AC764" s="153" t="s">
        <v>21096</v>
      </c>
      <c r="AD764" s="153" t="str">
        <f>IFERROR(IF(COUNTIF(C764:L764,"Feed Ingredient")&gt;0,INDEX(ani_diet!V:V,MATCH(M764,ani_diet!F:F,0)),""),"")</f>
        <v>Phoenix dactylifera</v>
      </c>
      <c r="AE764" s="152" t="str">
        <f>IF(IFERROR(IF(MATCH("Feed Ingredient", AOM[[#This Row],[L1]:[L10]],0)&gt;0, TRUE, FALSE), FALSE)=TRUE,IFERROR(VLOOKUP(M764, ani_diet!E:E, 1, FALSE), "No Match"),FALSE)</f>
        <v>Date Cull</v>
      </c>
    </row>
    <row r="765" spans="1:31" ht="14.5" x14ac:dyDescent="0.35">
      <c r="A765" s="153" t="s">
        <v>2164</v>
      </c>
      <c r="B765" s="153" t="s">
        <v>21098</v>
      </c>
      <c r="C765" s="153" t="s">
        <v>19358</v>
      </c>
      <c r="D765" s="153" t="s">
        <v>19360</v>
      </c>
      <c r="E765" s="153" t="s">
        <v>19600</v>
      </c>
      <c r="F765" s="153" t="s">
        <v>20459</v>
      </c>
      <c r="G765" s="153" t="s">
        <v>20460</v>
      </c>
      <c r="H765" s="153" t="s">
        <v>20779</v>
      </c>
      <c r="I765" s="153" t="s">
        <v>21080</v>
      </c>
      <c r="J765" s="153" t="s">
        <v>1529</v>
      </c>
      <c r="K765" s="153" t="s">
        <v>21099</v>
      </c>
      <c r="L765" s="153"/>
      <c r="M765" s="153" t="str" cm="1">
        <f t="array" ref="M765">LOOKUP(2,1/(C765:L765&lt;&gt;""),C765:L765)</f>
        <v>Date Seed Ground</v>
      </c>
      <c r="N765" s="153" t="s">
        <v>21100</v>
      </c>
      <c r="O765" s="153" t="s">
        <v>2164</v>
      </c>
      <c r="P765" s="153" t="s">
        <v>2164</v>
      </c>
      <c r="Q765" s="153" t="s">
        <v>2164</v>
      </c>
      <c r="R765" s="153" t="s">
        <v>2164</v>
      </c>
      <c r="S765" s="153" t="s">
        <v>2164</v>
      </c>
      <c r="T765" s="153" t="s">
        <v>2164</v>
      </c>
      <c r="U765" s="153" t="s">
        <v>9919</v>
      </c>
      <c r="V765" s="153" t="s">
        <v>21095</v>
      </c>
      <c r="W765" s="153" t="s">
        <v>2164</v>
      </c>
      <c r="X765" s="153" t="s">
        <v>2164</v>
      </c>
      <c r="Y765" s="153" t="s">
        <v>2164</v>
      </c>
      <c r="Z765" s="153" t="s">
        <v>2164</v>
      </c>
      <c r="AA765" s="153" t="s">
        <v>2164</v>
      </c>
      <c r="AB765" s="153" t="s">
        <v>21101</v>
      </c>
      <c r="AC765" s="153" t="s">
        <v>21096</v>
      </c>
      <c r="AD765" s="153" t="str">
        <f>IFERROR(IF(COUNTIF(C765:L765,"Feed Ingredient")&gt;0,INDEX(ani_diet!V:V,MATCH(M765,ani_diet!F:F,0)),""),"")</f>
        <v>Phoenix dactylifera Seed</v>
      </c>
      <c r="AE765" s="152" t="str">
        <f>IF(IFERROR(IF(MATCH("Feed Ingredient", AOM[[#This Row],[L1]:[L10]],0)&gt;0, TRUE, FALSE), FALSE)=TRUE,IFERROR(VLOOKUP(M765, ani_diet!E:E, 1, FALSE), "No Match"),FALSE)</f>
        <v>No Match</v>
      </c>
    </row>
    <row r="766" spans="1:31" ht="14.5" x14ac:dyDescent="0.35">
      <c r="A766" s="153" t="s">
        <v>2164</v>
      </c>
      <c r="B766" s="153" t="s">
        <v>21102</v>
      </c>
      <c r="C766" s="153" t="s">
        <v>19358</v>
      </c>
      <c r="D766" s="153" t="s">
        <v>19360</v>
      </c>
      <c r="E766" s="153" t="s">
        <v>19600</v>
      </c>
      <c r="F766" s="153" t="s">
        <v>20459</v>
      </c>
      <c r="G766" s="153" t="s">
        <v>20460</v>
      </c>
      <c r="H766" s="153" t="s">
        <v>20779</v>
      </c>
      <c r="I766" s="153" t="s">
        <v>21080</v>
      </c>
      <c r="J766" s="153" t="s">
        <v>9995</v>
      </c>
      <c r="K766" s="153" t="s">
        <v>21103</v>
      </c>
      <c r="L766" s="153"/>
      <c r="M766" s="153" t="str" cm="1">
        <f t="array" ref="M766">LOOKUP(2,1/(C766:L766&lt;&gt;""),C766:L766)</f>
        <v>Mango Peel Dried</v>
      </c>
      <c r="N766" s="153"/>
      <c r="O766" s="153" t="s">
        <v>2164</v>
      </c>
      <c r="P766" s="153" t="s">
        <v>2164</v>
      </c>
      <c r="Q766" s="153" t="s">
        <v>2164</v>
      </c>
      <c r="R766" s="153" t="s">
        <v>2164</v>
      </c>
      <c r="S766" s="153" t="s">
        <v>2164</v>
      </c>
      <c r="T766" s="153" t="s">
        <v>2164</v>
      </c>
      <c r="U766" s="153" t="s">
        <v>73</v>
      </c>
      <c r="V766" s="153" t="s">
        <v>2164</v>
      </c>
      <c r="W766" s="153" t="s">
        <v>2164</v>
      </c>
      <c r="X766" s="153" t="s">
        <v>2164</v>
      </c>
      <c r="Y766" s="153" t="s">
        <v>2164</v>
      </c>
      <c r="Z766" s="153" t="s">
        <v>2164</v>
      </c>
      <c r="AA766" s="153" t="s">
        <v>2164</v>
      </c>
      <c r="AB766" s="153" t="s">
        <v>21104</v>
      </c>
      <c r="AC766" s="153" t="s">
        <v>2164</v>
      </c>
      <c r="AD766" s="153" t="str">
        <f>IFERROR(IF(COUNTIF(C766:L766,"Feed Ingredient")&gt;0,INDEX(ani_diet!V:V,MATCH(M766,ani_diet!F:F,0)),""),"")</f>
        <v>Mangifera indica Peel</v>
      </c>
      <c r="AE766" s="152" t="str">
        <f>IF(IFERROR(IF(MATCH("Feed Ingredient", AOM[[#This Row],[L1]:[L10]],0)&gt;0, TRUE, FALSE), FALSE)=TRUE,IFERROR(VLOOKUP(M766, ani_diet!E:E, 1, FALSE), "No Match"),FALSE)</f>
        <v>No Match</v>
      </c>
    </row>
    <row r="767" spans="1:31" ht="14.5" x14ac:dyDescent="0.35">
      <c r="A767" s="153" t="s">
        <v>2164</v>
      </c>
      <c r="B767" s="153" t="s">
        <v>21105</v>
      </c>
      <c r="C767" s="153" t="s">
        <v>19358</v>
      </c>
      <c r="D767" s="153" t="s">
        <v>19360</v>
      </c>
      <c r="E767" s="153" t="s">
        <v>19600</v>
      </c>
      <c r="F767" s="153" t="s">
        <v>20459</v>
      </c>
      <c r="G767" s="153" t="s">
        <v>20460</v>
      </c>
      <c r="H767" s="153" t="s">
        <v>20779</v>
      </c>
      <c r="I767" s="153" t="s">
        <v>21080</v>
      </c>
      <c r="J767" s="153" t="s">
        <v>9995</v>
      </c>
      <c r="K767" s="153" t="s">
        <v>21106</v>
      </c>
      <c r="L767" s="153" t="s">
        <v>21107</v>
      </c>
      <c r="M767" s="153" t="str" cm="1">
        <f t="array" ref="M767">LOOKUP(2,1/(C767:L767&lt;&gt;""),C767:L767)</f>
        <v>Mango Seed Dried Ground</v>
      </c>
      <c r="N767" s="153" t="s">
        <v>21108</v>
      </c>
      <c r="O767" s="153" t="s">
        <v>2164</v>
      </c>
      <c r="P767" s="153" t="s">
        <v>2164</v>
      </c>
      <c r="Q767" s="153" t="s">
        <v>2164</v>
      </c>
      <c r="R767" s="153" t="s">
        <v>2164</v>
      </c>
      <c r="S767" s="153" t="s">
        <v>2164</v>
      </c>
      <c r="T767" s="153" t="s">
        <v>2164</v>
      </c>
      <c r="U767" s="153" t="s">
        <v>73</v>
      </c>
      <c r="V767" s="153" t="s">
        <v>2164</v>
      </c>
      <c r="W767" s="153" t="s">
        <v>2164</v>
      </c>
      <c r="X767" s="153" t="s">
        <v>2164</v>
      </c>
      <c r="Y767" s="153" t="s">
        <v>2164</v>
      </c>
      <c r="Z767" s="153" t="s">
        <v>2164</v>
      </c>
      <c r="AA767" s="153" t="s">
        <v>2164</v>
      </c>
      <c r="AB767" s="153" t="s">
        <v>2164</v>
      </c>
      <c r="AC767" s="153" t="s">
        <v>2164</v>
      </c>
      <c r="AD767" s="153" t="str">
        <f>IFERROR(IF(COUNTIF(C767:L767,"Feed Ingredient")&gt;0,INDEX(ani_diet!V:V,MATCH(M767,ani_diet!F:F,0)),""),"")</f>
        <v>Mangifera indica Seed</v>
      </c>
      <c r="AE767" s="152" t="str">
        <f>IF(IFERROR(IF(MATCH("Feed Ingredient", AOM[[#This Row],[L1]:[L10]],0)&gt;0, TRUE, FALSE), FALSE)=TRUE,IFERROR(VLOOKUP(M767, ani_diet!E:E, 1, FALSE), "No Match"),FALSE)</f>
        <v>No Match</v>
      </c>
    </row>
    <row r="768" spans="1:31" ht="14.5" x14ac:dyDescent="0.35">
      <c r="A768" s="153" t="s">
        <v>2164</v>
      </c>
      <c r="B768" s="153" t="s">
        <v>21109</v>
      </c>
      <c r="C768" s="153" t="s">
        <v>19358</v>
      </c>
      <c r="D768" s="153" t="s">
        <v>19360</v>
      </c>
      <c r="E768" s="153" t="s">
        <v>19600</v>
      </c>
      <c r="F768" s="153" t="s">
        <v>20459</v>
      </c>
      <c r="G768" s="153" t="s">
        <v>20460</v>
      </c>
      <c r="H768" s="153" t="s">
        <v>20779</v>
      </c>
      <c r="I768" s="153" t="s">
        <v>21080</v>
      </c>
      <c r="J768" s="153" t="s">
        <v>9995</v>
      </c>
      <c r="K768" s="153" t="s">
        <v>21106</v>
      </c>
      <c r="L768" s="153" t="s">
        <v>21110</v>
      </c>
      <c r="M768" s="153" t="str" cm="1">
        <f t="array" ref="M768">LOOKUP(2,1/(C768:L768&lt;&gt;""),C768:L768)</f>
        <v>Mango Seed Kernel</v>
      </c>
      <c r="N768" s="153"/>
      <c r="O768" s="153" t="s">
        <v>2164</v>
      </c>
      <c r="P768" s="153" t="s">
        <v>2164</v>
      </c>
      <c r="Q768" s="153" t="s">
        <v>2164</v>
      </c>
      <c r="R768" s="153" t="s">
        <v>2164</v>
      </c>
      <c r="S768" s="153" t="s">
        <v>2164</v>
      </c>
      <c r="T768" s="153" t="s">
        <v>2164</v>
      </c>
      <c r="U768" s="153" t="s">
        <v>73</v>
      </c>
      <c r="V768" s="153" t="s">
        <v>2164</v>
      </c>
      <c r="W768" s="153" t="s">
        <v>2164</v>
      </c>
      <c r="X768" s="153" t="s">
        <v>2164</v>
      </c>
      <c r="Y768" s="153" t="s">
        <v>2164</v>
      </c>
      <c r="Z768" s="153" t="s">
        <v>2164</v>
      </c>
      <c r="AA768" s="153" t="s">
        <v>2164</v>
      </c>
      <c r="AB768" s="153" t="s">
        <v>2164</v>
      </c>
      <c r="AC768" s="153" t="s">
        <v>2164</v>
      </c>
      <c r="AD768" s="153" t="str">
        <f>IFERROR(IF(COUNTIF(C768:L768,"Feed Ingredient")&gt;0,INDEX(ani_diet!V:V,MATCH(M768,ani_diet!F:F,0)),""),"")</f>
        <v>Mangifera indica Seed Kernel</v>
      </c>
      <c r="AE768" s="152" t="str">
        <f>IF(IFERROR(IF(MATCH("Feed Ingredient", AOM[[#This Row],[L1]:[L10]],0)&gt;0, TRUE, FALSE), FALSE)=TRUE,IFERROR(VLOOKUP(M768, ani_diet!E:E, 1, FALSE), "No Match"),FALSE)</f>
        <v>Mango Seed Kernel</v>
      </c>
    </row>
    <row r="769" spans="1:31" ht="14.5" x14ac:dyDescent="0.35">
      <c r="A769" s="153" t="s">
        <v>2164</v>
      </c>
      <c r="B769" s="153" t="s">
        <v>21111</v>
      </c>
      <c r="C769" s="153" t="s">
        <v>19358</v>
      </c>
      <c r="D769" s="153" t="s">
        <v>19360</v>
      </c>
      <c r="E769" s="153" t="s">
        <v>19600</v>
      </c>
      <c r="F769" s="153" t="s">
        <v>20459</v>
      </c>
      <c r="G769" s="153" t="s">
        <v>20460</v>
      </c>
      <c r="H769" s="153" t="s">
        <v>20779</v>
      </c>
      <c r="I769" s="153" t="s">
        <v>21080</v>
      </c>
      <c r="J769" s="153" t="s">
        <v>9995</v>
      </c>
      <c r="K769" s="153" t="s">
        <v>21106</v>
      </c>
      <c r="L769" s="153" t="s">
        <v>21112</v>
      </c>
      <c r="M769" s="153" t="str" cm="1">
        <f t="array" ref="M769">LOOKUP(2,1/(C769:L769&lt;&gt;""),C769:L769)</f>
        <v>Mango Seed Kernel Ground</v>
      </c>
      <c r="N769" s="153" t="s">
        <v>21113</v>
      </c>
      <c r="O769" s="153" t="s">
        <v>2164</v>
      </c>
      <c r="P769" s="153" t="s">
        <v>2164</v>
      </c>
      <c r="Q769" s="153" t="s">
        <v>2164</v>
      </c>
      <c r="R769" s="153" t="s">
        <v>2164</v>
      </c>
      <c r="S769" s="153" t="s">
        <v>2164</v>
      </c>
      <c r="T769" s="153" t="s">
        <v>2164</v>
      </c>
      <c r="U769" s="153" t="s">
        <v>73</v>
      </c>
      <c r="V769" s="153" t="s">
        <v>2164</v>
      </c>
      <c r="W769" s="153" t="s">
        <v>2164</v>
      </c>
      <c r="X769" s="153" t="s">
        <v>2164</v>
      </c>
      <c r="Y769" s="153" t="s">
        <v>2164</v>
      </c>
      <c r="Z769" s="153" t="s">
        <v>2164</v>
      </c>
      <c r="AA769" s="153" t="s">
        <v>2164</v>
      </c>
      <c r="AB769" s="153" t="s">
        <v>2164</v>
      </c>
      <c r="AC769" s="153" t="s">
        <v>2164</v>
      </c>
      <c r="AD769" s="153" t="str">
        <f>IFERROR(IF(COUNTIF(C769:L769,"Feed Ingredient")&gt;0,INDEX(ani_diet!V:V,MATCH(M769,ani_diet!F:F,0)),""),"")</f>
        <v>Mangifera indica Seed Kernel</v>
      </c>
      <c r="AE769" s="152" t="str">
        <f>IF(IFERROR(IF(MATCH("Feed Ingredient", AOM[[#This Row],[L1]:[L10]],0)&gt;0, TRUE, FALSE), FALSE)=TRUE,IFERROR(VLOOKUP(M769, ani_diet!E:E, 1, FALSE), "No Match"),FALSE)</f>
        <v>No Match</v>
      </c>
    </row>
    <row r="770" spans="1:31" ht="14.5" x14ac:dyDescent="0.35">
      <c r="A770" s="153" t="s">
        <v>2164</v>
      </c>
      <c r="B770" s="153" t="s">
        <v>21114</v>
      </c>
      <c r="C770" s="153" t="s">
        <v>19358</v>
      </c>
      <c r="D770" s="153" t="s">
        <v>19360</v>
      </c>
      <c r="E770" s="153" t="s">
        <v>19600</v>
      </c>
      <c r="F770" s="153" t="s">
        <v>20459</v>
      </c>
      <c r="G770" s="153" t="s">
        <v>20460</v>
      </c>
      <c r="H770" s="153" t="s">
        <v>20779</v>
      </c>
      <c r="I770" s="153" t="s">
        <v>21080</v>
      </c>
      <c r="J770" s="153" t="s">
        <v>9995</v>
      </c>
      <c r="K770" s="153" t="s">
        <v>21106</v>
      </c>
      <c r="L770" s="153"/>
      <c r="M770" s="153" t="str" cm="1">
        <f t="array" ref="M770">LOOKUP(2,1/(C770:L770&lt;&gt;""),C770:L770)</f>
        <v>Mango Seed</v>
      </c>
      <c r="N770" s="153"/>
      <c r="O770" s="153" t="s">
        <v>2164</v>
      </c>
      <c r="P770" s="153" t="s">
        <v>2164</v>
      </c>
      <c r="Q770" s="153" t="s">
        <v>2164</v>
      </c>
      <c r="R770" s="153" t="s">
        <v>2164</v>
      </c>
      <c r="S770" s="153" t="s">
        <v>2164</v>
      </c>
      <c r="T770" s="153" t="s">
        <v>2164</v>
      </c>
      <c r="U770" s="153" t="s">
        <v>73</v>
      </c>
      <c r="V770" s="153" t="s">
        <v>2164</v>
      </c>
      <c r="W770" s="153" t="s">
        <v>2164</v>
      </c>
      <c r="X770" s="153" t="s">
        <v>2164</v>
      </c>
      <c r="Y770" s="153" t="s">
        <v>2164</v>
      </c>
      <c r="Z770" s="153" t="s">
        <v>2164</v>
      </c>
      <c r="AA770" s="153" t="s">
        <v>2164</v>
      </c>
      <c r="AB770" s="153" t="s">
        <v>2164</v>
      </c>
      <c r="AC770" s="153" t="s">
        <v>2164</v>
      </c>
      <c r="AD770" s="153" t="str">
        <f>IFERROR(IF(COUNTIF(C770:L770,"Feed Ingredient")&gt;0,INDEX(ani_diet!V:V,MATCH(M770,ani_diet!F:F,0)),""),"")</f>
        <v/>
      </c>
      <c r="AE770" s="152" t="str">
        <f>IF(IFERROR(IF(MATCH("Feed Ingredient", AOM[[#This Row],[L1]:[L10]],0)&gt;0, TRUE, FALSE), FALSE)=TRUE,IFERROR(VLOOKUP(M770, ani_diet!E:E, 1, FALSE), "No Match"),FALSE)</f>
        <v>Mango Seed</v>
      </c>
    </row>
    <row r="771" spans="1:31" ht="14.5" x14ac:dyDescent="0.35">
      <c r="A771" s="153" t="s">
        <v>2164</v>
      </c>
      <c r="B771" s="153" t="s">
        <v>21115</v>
      </c>
      <c r="C771" s="153" t="s">
        <v>19358</v>
      </c>
      <c r="D771" s="153" t="s">
        <v>19360</v>
      </c>
      <c r="E771" s="153" t="s">
        <v>19600</v>
      </c>
      <c r="F771" s="153" t="s">
        <v>20459</v>
      </c>
      <c r="G771" s="153" t="s">
        <v>20460</v>
      </c>
      <c r="H771" s="153" t="s">
        <v>20779</v>
      </c>
      <c r="I771" s="153" t="s">
        <v>21080</v>
      </c>
      <c r="J771" s="153" t="s">
        <v>9995</v>
      </c>
      <c r="K771" s="153" t="s">
        <v>21110</v>
      </c>
      <c r="L771" s="153" t="s">
        <v>21116</v>
      </c>
      <c r="M771" s="153" t="str" cm="1">
        <f t="array" ref="M771">LOOKUP(2,1/(C771:L771&lt;&gt;""),C771:L771)</f>
        <v>Mango Seed Kernel Dried</v>
      </c>
      <c r="N771" s="153"/>
      <c r="O771" s="153" t="s">
        <v>2164</v>
      </c>
      <c r="P771" s="153" t="s">
        <v>2164</v>
      </c>
      <c r="Q771" s="153" t="s">
        <v>2164</v>
      </c>
      <c r="R771" s="153" t="s">
        <v>2164</v>
      </c>
      <c r="S771" s="153" t="s">
        <v>2164</v>
      </c>
      <c r="T771" s="153" t="s">
        <v>2164</v>
      </c>
      <c r="U771" s="153" t="s">
        <v>73</v>
      </c>
      <c r="V771" s="153" t="s">
        <v>2164</v>
      </c>
      <c r="W771" s="153" t="s">
        <v>2164</v>
      </c>
      <c r="X771" s="153" t="s">
        <v>2164</v>
      </c>
      <c r="Y771" s="153" t="s">
        <v>2164</v>
      </c>
      <c r="Z771" s="153" t="s">
        <v>2164</v>
      </c>
      <c r="AA771" s="153" t="s">
        <v>2164</v>
      </c>
      <c r="AB771" s="153" t="s">
        <v>2164</v>
      </c>
      <c r="AC771" s="153" t="s">
        <v>2164</v>
      </c>
      <c r="AD771" s="153" t="str">
        <f>IFERROR(IF(COUNTIF(C771:L771,"Feed Ingredient")&gt;0,INDEX(ani_diet!V:V,MATCH(M771,ani_diet!F:F,0)),""),"")</f>
        <v>Mangifera indica Seed Kernel</v>
      </c>
      <c r="AE771" s="152" t="str">
        <f>IF(IFERROR(IF(MATCH("Feed Ingredient", AOM[[#This Row],[L1]:[L10]],0)&gt;0, TRUE, FALSE), FALSE)=TRUE,IFERROR(VLOOKUP(M771, ani_diet!E:E, 1, FALSE), "No Match"),FALSE)</f>
        <v>No Match</v>
      </c>
    </row>
    <row r="772" spans="1:31" ht="14.5" x14ac:dyDescent="0.35">
      <c r="A772" s="153" t="s">
        <v>2164</v>
      </c>
      <c r="B772" s="153" t="s">
        <v>21117</v>
      </c>
      <c r="C772" s="153" t="s">
        <v>19358</v>
      </c>
      <c r="D772" s="153" t="s">
        <v>19360</v>
      </c>
      <c r="E772" s="153" t="s">
        <v>19600</v>
      </c>
      <c r="F772" s="153" t="s">
        <v>20459</v>
      </c>
      <c r="G772" s="153" t="s">
        <v>20460</v>
      </c>
      <c r="H772" s="153" t="s">
        <v>20779</v>
      </c>
      <c r="I772" s="153" t="s">
        <v>21080</v>
      </c>
      <c r="J772" s="153" t="s">
        <v>9995</v>
      </c>
      <c r="K772" s="153" t="s">
        <v>21110</v>
      </c>
      <c r="L772" s="153" t="s">
        <v>21118</v>
      </c>
      <c r="M772" s="153" t="str" cm="1">
        <f t="array" ref="M772">LOOKUP(2,1/(C772:L772&lt;&gt;""),C772:L772)</f>
        <v>Mango Seed Kernel Dried Ground</v>
      </c>
      <c r="N772" s="153" t="s">
        <v>21119</v>
      </c>
      <c r="O772" s="153" t="s">
        <v>2164</v>
      </c>
      <c r="P772" s="153" t="s">
        <v>2164</v>
      </c>
      <c r="Q772" s="153" t="s">
        <v>2164</v>
      </c>
      <c r="R772" s="153" t="s">
        <v>2164</v>
      </c>
      <c r="S772" s="153" t="s">
        <v>2164</v>
      </c>
      <c r="T772" s="153" t="s">
        <v>2164</v>
      </c>
      <c r="U772" s="153" t="s">
        <v>73</v>
      </c>
      <c r="V772" s="153" t="s">
        <v>2164</v>
      </c>
      <c r="W772" s="153" t="s">
        <v>2164</v>
      </c>
      <c r="X772" s="153" t="s">
        <v>2164</v>
      </c>
      <c r="Y772" s="153" t="s">
        <v>2164</v>
      </c>
      <c r="Z772" s="153" t="s">
        <v>2164</v>
      </c>
      <c r="AA772" s="153" t="s">
        <v>2164</v>
      </c>
      <c r="AB772" s="153" t="s">
        <v>2164</v>
      </c>
      <c r="AC772" s="153" t="s">
        <v>2164</v>
      </c>
      <c r="AD772" s="153" t="str">
        <f>IFERROR(IF(COUNTIF(C772:L772,"Feed Ingredient")&gt;0,INDEX(ani_diet!V:V,MATCH(M772,ani_diet!F:F,0)),""),"")</f>
        <v>Mangifera indica Seed kernel</v>
      </c>
      <c r="AE772" s="152" t="str">
        <f>IF(IFERROR(IF(MATCH("Feed Ingredient", AOM[[#This Row],[L1]:[L10]],0)&gt;0, TRUE, FALSE), FALSE)=TRUE,IFERROR(VLOOKUP(M772, ani_diet!E:E, 1, FALSE), "No Match"),FALSE)</f>
        <v>No Match</v>
      </c>
    </row>
    <row r="773" spans="1:31" ht="14.5" x14ac:dyDescent="0.35">
      <c r="A773" s="153" t="s">
        <v>2164</v>
      </c>
      <c r="B773" s="153" t="s">
        <v>21120</v>
      </c>
      <c r="C773" s="153" t="s">
        <v>19358</v>
      </c>
      <c r="D773" s="153" t="s">
        <v>19360</v>
      </c>
      <c r="E773" s="153" t="s">
        <v>19600</v>
      </c>
      <c r="F773" s="153" t="s">
        <v>20459</v>
      </c>
      <c r="G773" s="153" t="s">
        <v>20460</v>
      </c>
      <c r="H773" s="153" t="s">
        <v>20779</v>
      </c>
      <c r="I773" s="153" t="s">
        <v>21080</v>
      </c>
      <c r="J773" s="153" t="s">
        <v>10033</v>
      </c>
      <c r="K773" s="153" t="s">
        <v>652</v>
      </c>
      <c r="L773" s="153"/>
      <c r="M773" s="153" t="str" cm="1">
        <f t="array" ref="M773">LOOKUP(2,1/(C773:L773&lt;&gt;""),C773:L773)</f>
        <v>Papaya Leaves</v>
      </c>
      <c r="N773" s="153"/>
      <c r="O773" s="153" t="s">
        <v>2164</v>
      </c>
      <c r="P773" s="153" t="s">
        <v>2164</v>
      </c>
      <c r="Q773" s="153" t="s">
        <v>2164</v>
      </c>
      <c r="R773" s="153" t="s">
        <v>2164</v>
      </c>
      <c r="S773" s="153" t="s">
        <v>2164</v>
      </c>
      <c r="T773" s="153" t="s">
        <v>2164</v>
      </c>
      <c r="U773" s="153" t="s">
        <v>10035</v>
      </c>
      <c r="V773" s="153" t="s">
        <v>2164</v>
      </c>
      <c r="W773" s="153" t="s">
        <v>2164</v>
      </c>
      <c r="X773" s="153" t="s">
        <v>2164</v>
      </c>
      <c r="Y773" s="153" t="s">
        <v>2164</v>
      </c>
      <c r="Z773" s="153" t="s">
        <v>2164</v>
      </c>
      <c r="AA773" s="153" t="s">
        <v>2164</v>
      </c>
      <c r="AB773" s="153" t="s">
        <v>21121</v>
      </c>
      <c r="AC773" s="153" t="s">
        <v>2164</v>
      </c>
      <c r="AD773" s="153" t="str">
        <f>IFERROR(IF(COUNTIF(C773:L773,"Feed Ingredient")&gt;0,INDEX(ani_diet!V:V,MATCH(M773,ani_diet!F:F,0)),""),"")</f>
        <v>Carica papaya Leaves</v>
      </c>
      <c r="AE773" s="152" t="str">
        <f>IF(IFERROR(IF(MATCH("Feed Ingredient", AOM[[#This Row],[L1]:[L10]],0)&gt;0, TRUE, FALSE), FALSE)=TRUE,IFERROR(VLOOKUP(M773, ani_diet!E:E, 1, FALSE), "No Match"),FALSE)</f>
        <v>Papaya Leaves</v>
      </c>
    </row>
    <row r="774" spans="1:31" ht="14.5" x14ac:dyDescent="0.35">
      <c r="A774" s="153" t="s">
        <v>2164</v>
      </c>
      <c r="B774" s="153" t="s">
        <v>21122</v>
      </c>
      <c r="C774" s="153" t="s">
        <v>19358</v>
      </c>
      <c r="D774" s="153" t="s">
        <v>19360</v>
      </c>
      <c r="E774" s="153" t="s">
        <v>19600</v>
      </c>
      <c r="F774" s="153" t="s">
        <v>20459</v>
      </c>
      <c r="G774" s="153" t="s">
        <v>20460</v>
      </c>
      <c r="H774" s="153" t="s">
        <v>20779</v>
      </c>
      <c r="I774" s="153" t="s">
        <v>21080</v>
      </c>
      <c r="J774" s="153" t="s">
        <v>21123</v>
      </c>
      <c r="K774" s="153" t="s">
        <v>21124</v>
      </c>
      <c r="L774" s="153"/>
      <c r="M774" s="153" t="str" cm="1">
        <f t="array" ref="M774">LOOKUP(2,1/(C774:L774&lt;&gt;""),C774:L774)</f>
        <v>Plantain Peel</v>
      </c>
      <c r="N774" s="153"/>
      <c r="O774" s="153" t="s">
        <v>2164</v>
      </c>
      <c r="P774" s="153" t="s">
        <v>2164</v>
      </c>
      <c r="Q774" s="153" t="s">
        <v>2164</v>
      </c>
      <c r="R774" s="153" t="s">
        <v>2164</v>
      </c>
      <c r="S774" s="153" t="s">
        <v>2164</v>
      </c>
      <c r="T774" s="153" t="s">
        <v>2164</v>
      </c>
      <c r="U774" s="153" t="s">
        <v>21125</v>
      </c>
      <c r="V774" s="153" t="s">
        <v>2164</v>
      </c>
      <c r="W774" s="153" t="s">
        <v>2164</v>
      </c>
      <c r="X774" s="153" t="s">
        <v>2164</v>
      </c>
      <c r="Y774" s="153" t="s">
        <v>2164</v>
      </c>
      <c r="Z774" s="153" t="s">
        <v>2164</v>
      </c>
      <c r="AA774" s="153" t="s">
        <v>2164</v>
      </c>
      <c r="AB774" s="154" t="s">
        <v>21126</v>
      </c>
      <c r="AC774" s="153" t="s">
        <v>2164</v>
      </c>
      <c r="AD774" s="153" t="str">
        <f>IFERROR(IF(COUNTIF(C774:L774,"Feed Ingredient")&gt;0,INDEX(ani_diet!V:V,MATCH(M774,ani_diet!F:F,0)),""),"")</f>
        <v>Musa paradisiaca Peel</v>
      </c>
      <c r="AE774" s="152" t="str">
        <f>IF(IFERROR(IF(MATCH("Feed Ingredient", AOM[[#This Row],[L1]:[L10]],0)&gt;0, TRUE, FALSE), FALSE)=TRUE,IFERROR(VLOOKUP(M774, ani_diet!E:E, 1, FALSE), "No Match"),FALSE)</f>
        <v>Plantain Peel</v>
      </c>
    </row>
    <row r="775" spans="1:31" ht="14.5" x14ac:dyDescent="0.35">
      <c r="A775" s="153" t="s">
        <v>2164</v>
      </c>
      <c r="B775" s="153" t="s">
        <v>21127</v>
      </c>
      <c r="C775" s="153" t="s">
        <v>19358</v>
      </c>
      <c r="D775" s="153" t="s">
        <v>19360</v>
      </c>
      <c r="E775" s="153" t="s">
        <v>19600</v>
      </c>
      <c r="F775" s="153" t="s">
        <v>20459</v>
      </c>
      <c r="G775" s="153" t="s">
        <v>20460</v>
      </c>
      <c r="H775" s="153" t="s">
        <v>20779</v>
      </c>
      <c r="I775" s="153" t="s">
        <v>21080</v>
      </c>
      <c r="J775" s="153" t="s">
        <v>21123</v>
      </c>
      <c r="K775" s="153" t="s">
        <v>21124</v>
      </c>
      <c r="L775" s="153" t="s">
        <v>21128</v>
      </c>
      <c r="M775" s="153" t="str" cm="1">
        <f t="array" ref="M775">LOOKUP(2,1/(C775:L775&lt;&gt;""),C775:L775)</f>
        <v>Plantain Peel Dried Ground</v>
      </c>
      <c r="N775" s="153" t="s">
        <v>21129</v>
      </c>
      <c r="O775" s="153" t="s">
        <v>2164</v>
      </c>
      <c r="P775" s="153" t="s">
        <v>2164</v>
      </c>
      <c r="Q775" s="153" t="s">
        <v>2164</v>
      </c>
      <c r="R775" s="153" t="s">
        <v>2164</v>
      </c>
      <c r="S775" s="153" t="s">
        <v>2164</v>
      </c>
      <c r="T775" s="153" t="s">
        <v>2164</v>
      </c>
      <c r="U775" s="153" t="s">
        <v>21125</v>
      </c>
      <c r="V775" s="153" t="s">
        <v>2164</v>
      </c>
      <c r="W775" s="153" t="s">
        <v>2164</v>
      </c>
      <c r="X775" s="153" t="s">
        <v>2164</v>
      </c>
      <c r="Y775" s="153" t="s">
        <v>2164</v>
      </c>
      <c r="Z775" s="153" t="s">
        <v>2164</v>
      </c>
      <c r="AA775" s="153" t="s">
        <v>2164</v>
      </c>
      <c r="AB775" s="155" t="s">
        <v>21126</v>
      </c>
      <c r="AC775" s="153" t="s">
        <v>2164</v>
      </c>
      <c r="AD775" s="153" t="str">
        <f>IFERROR(IF(COUNTIF(C775:L775,"Feed Ingredient")&gt;0,INDEX(ani_diet!V:V,MATCH(M775,ani_diet!F:F,0)),""),"")</f>
        <v>Musa paradisiaca Peel</v>
      </c>
      <c r="AE775" s="152" t="str">
        <f>IF(IFERROR(IF(MATCH("Feed Ingredient", AOM[[#This Row],[L1]:[L10]],0)&gt;0, TRUE, FALSE), FALSE)=TRUE,IFERROR(VLOOKUP(M775, ani_diet!E:E, 1, FALSE), "No Match"),FALSE)</f>
        <v>No Match</v>
      </c>
    </row>
    <row r="776" spans="1:31" ht="14.5" x14ac:dyDescent="0.35">
      <c r="A776" s="153" t="s">
        <v>2164</v>
      </c>
      <c r="B776" s="153" t="s">
        <v>21130</v>
      </c>
      <c r="C776" s="153" t="s">
        <v>19358</v>
      </c>
      <c r="D776" s="153" t="s">
        <v>19360</v>
      </c>
      <c r="E776" s="153" t="s">
        <v>19600</v>
      </c>
      <c r="F776" s="153" t="s">
        <v>20459</v>
      </c>
      <c r="G776" s="153" t="s">
        <v>20460</v>
      </c>
      <c r="H776" s="153" t="s">
        <v>20779</v>
      </c>
      <c r="I776" s="153" t="s">
        <v>21080</v>
      </c>
      <c r="J776" s="153" t="s">
        <v>10024</v>
      </c>
      <c r="K776" s="153" t="s">
        <v>21131</v>
      </c>
      <c r="L776" s="153"/>
      <c r="M776" s="153" t="str" cm="1">
        <f t="array" ref="M776">LOOKUP(2,1/(C776:L776&lt;&gt;""),C776:L776)</f>
        <v>Orange Peels</v>
      </c>
      <c r="N776" s="153"/>
      <c r="O776" s="153" t="s">
        <v>2164</v>
      </c>
      <c r="P776" s="153" t="s">
        <v>2164</v>
      </c>
      <c r="Q776" s="153" t="s">
        <v>2164</v>
      </c>
      <c r="R776" s="153" t="s">
        <v>2164</v>
      </c>
      <c r="S776" s="153" t="s">
        <v>2164</v>
      </c>
      <c r="T776" s="153" t="s">
        <v>2164</v>
      </c>
      <c r="U776" s="153" t="s">
        <v>10026</v>
      </c>
      <c r="V776" s="153" t="s">
        <v>21132</v>
      </c>
      <c r="W776" s="153" t="s">
        <v>2164</v>
      </c>
      <c r="X776" s="153" t="s">
        <v>2164</v>
      </c>
      <c r="Y776" s="153" t="s">
        <v>2164</v>
      </c>
      <c r="Z776" s="153" t="s">
        <v>2164</v>
      </c>
      <c r="AA776" s="153" t="s">
        <v>2164</v>
      </c>
      <c r="AB776" s="153"/>
      <c r="AC776" s="153" t="s">
        <v>21133</v>
      </c>
      <c r="AD776" s="153" t="str">
        <f>IFERROR(IF(COUNTIF(C776:L776,"Feed Ingredient")&gt;0,INDEX(ani_diet!V:V,MATCH(M776,ani_diet!F:F,0)),""),"")</f>
        <v>Citrus sinensis Peels</v>
      </c>
      <c r="AE776" s="152" t="str">
        <f>IF(IFERROR(IF(MATCH("Feed Ingredient", AOM[[#This Row],[L1]:[L10]],0)&gt;0, TRUE, FALSE), FALSE)=TRUE,IFERROR(VLOOKUP(M776, ani_diet!E:E, 1, FALSE), "No Match"),FALSE)</f>
        <v>Orange Peels</v>
      </c>
    </row>
    <row r="777" spans="1:31" ht="14.5" x14ac:dyDescent="0.35">
      <c r="A777" s="153" t="s">
        <v>2164</v>
      </c>
      <c r="B777" s="153" t="s">
        <v>21134</v>
      </c>
      <c r="C777" s="153" t="s">
        <v>19358</v>
      </c>
      <c r="D777" s="153" t="s">
        <v>19360</v>
      </c>
      <c r="E777" s="153" t="s">
        <v>19600</v>
      </c>
      <c r="F777" s="153" t="s">
        <v>20459</v>
      </c>
      <c r="G777" s="153" t="s">
        <v>20460</v>
      </c>
      <c r="H777" s="153" t="s">
        <v>20779</v>
      </c>
      <c r="I777" s="153" t="s">
        <v>21080</v>
      </c>
      <c r="J777" s="153" t="s">
        <v>10024</v>
      </c>
      <c r="K777" s="153" t="s">
        <v>21131</v>
      </c>
      <c r="L777" s="153" t="s">
        <v>21135</v>
      </c>
      <c r="M777" s="153" t="str" cm="1">
        <f t="array" ref="M777">LOOKUP(2,1/(C777:L777&lt;&gt;""),C777:L777)</f>
        <v>Orange Peels Dried Fermented Ground</v>
      </c>
      <c r="N777" s="153" t="s">
        <v>21136</v>
      </c>
      <c r="O777" s="153" t="s">
        <v>2164</v>
      </c>
      <c r="P777" s="153" t="s">
        <v>2164</v>
      </c>
      <c r="Q777" s="153" t="s">
        <v>2164</v>
      </c>
      <c r="R777" s="153" t="s">
        <v>2164</v>
      </c>
      <c r="S777" s="153" t="s">
        <v>2164</v>
      </c>
      <c r="T777" s="153" t="s">
        <v>2164</v>
      </c>
      <c r="U777" s="153" t="s">
        <v>10026</v>
      </c>
      <c r="V777" s="153" t="s">
        <v>21132</v>
      </c>
      <c r="W777" s="153" t="s">
        <v>2164</v>
      </c>
      <c r="X777" s="153" t="s">
        <v>2164</v>
      </c>
      <c r="Y777" s="153" t="s">
        <v>2164</v>
      </c>
      <c r="Z777" s="153" t="s">
        <v>2164</v>
      </c>
      <c r="AA777" s="153" t="s">
        <v>2164</v>
      </c>
      <c r="AB777" s="153"/>
      <c r="AC777" s="153" t="s">
        <v>21133</v>
      </c>
      <c r="AD777" s="153" t="str">
        <f>IFERROR(IF(COUNTIF(C777:L777,"Feed Ingredient")&gt;0,INDEX(ani_diet!V:V,MATCH(M777,ani_diet!F:F,0)),""),"")</f>
        <v>Citrus sinensis Peels</v>
      </c>
      <c r="AE777" s="152" t="str">
        <f>IF(IFERROR(IF(MATCH("Feed Ingredient", AOM[[#This Row],[L1]:[L10]],0)&gt;0, TRUE, FALSE), FALSE)=TRUE,IFERROR(VLOOKUP(M777, ani_diet!E:E, 1, FALSE), "No Match"),FALSE)</f>
        <v>No Match</v>
      </c>
    </row>
    <row r="778" spans="1:31" ht="14.5" x14ac:dyDescent="0.35">
      <c r="A778" s="153" t="s">
        <v>2164</v>
      </c>
      <c r="B778" s="153" t="s">
        <v>21137</v>
      </c>
      <c r="C778" s="153" t="s">
        <v>19358</v>
      </c>
      <c r="D778" s="153" t="s">
        <v>19360</v>
      </c>
      <c r="E778" s="153" t="s">
        <v>19600</v>
      </c>
      <c r="F778" s="153" t="s">
        <v>20459</v>
      </c>
      <c r="G778" s="153" t="s">
        <v>20460</v>
      </c>
      <c r="H778" s="153" t="s">
        <v>20779</v>
      </c>
      <c r="I778" s="153" t="s">
        <v>21080</v>
      </c>
      <c r="J778" s="153" t="s">
        <v>10024</v>
      </c>
      <c r="K778" s="153" t="s">
        <v>21138</v>
      </c>
      <c r="L778" s="153"/>
      <c r="M778" s="153" t="str" cm="1">
        <f t="array" ref="M778">LOOKUP(2,1/(C778:L778&lt;&gt;""),C778:L778)</f>
        <v>Orange Dried</v>
      </c>
      <c r="N778" s="153" t="s">
        <v>21139</v>
      </c>
      <c r="O778" s="153" t="s">
        <v>2164</v>
      </c>
      <c r="P778" s="153" t="s">
        <v>2164</v>
      </c>
      <c r="Q778" s="153" t="s">
        <v>2164</v>
      </c>
      <c r="R778" s="153" t="s">
        <v>2164</v>
      </c>
      <c r="S778" s="153" t="s">
        <v>2164</v>
      </c>
      <c r="T778" s="153" t="s">
        <v>2164</v>
      </c>
      <c r="U778" s="153" t="s">
        <v>10026</v>
      </c>
      <c r="V778" s="153" t="s">
        <v>21132</v>
      </c>
      <c r="W778" s="153" t="s">
        <v>2164</v>
      </c>
      <c r="X778" s="153" t="s">
        <v>2164</v>
      </c>
      <c r="Y778" s="153" t="s">
        <v>2164</v>
      </c>
      <c r="Z778" s="153" t="s">
        <v>2164</v>
      </c>
      <c r="AA778" s="153" t="s">
        <v>2164</v>
      </c>
      <c r="AB778" s="153"/>
      <c r="AC778" s="153" t="s">
        <v>21133</v>
      </c>
      <c r="AD778" s="153" t="str">
        <f>IFERROR(IF(COUNTIF(C778:L778,"Feed Ingredient")&gt;0,INDEX(ani_diet!V:V,MATCH(M778,ani_diet!F:F,0)),""),"")</f>
        <v>Citrus sinensis</v>
      </c>
      <c r="AE778" s="152" t="str">
        <f>IF(IFERROR(IF(MATCH("Feed Ingredient", AOM[[#This Row],[L1]:[L10]],0)&gt;0, TRUE, FALSE), FALSE)=TRUE,IFERROR(VLOOKUP(M778, ani_diet!E:E, 1, FALSE), "No Match"),FALSE)</f>
        <v>No Match</v>
      </c>
    </row>
    <row r="779" spans="1:31" ht="14.5" x14ac:dyDescent="0.35">
      <c r="A779" s="153" t="s">
        <v>2164</v>
      </c>
      <c r="B779" s="153" t="s">
        <v>21140</v>
      </c>
      <c r="C779" s="153" t="s">
        <v>19358</v>
      </c>
      <c r="D779" s="153" t="s">
        <v>19360</v>
      </c>
      <c r="E779" s="153" t="s">
        <v>19600</v>
      </c>
      <c r="F779" s="153" t="s">
        <v>20459</v>
      </c>
      <c r="G779" s="153" t="s">
        <v>20460</v>
      </c>
      <c r="H779" s="153" t="s">
        <v>20779</v>
      </c>
      <c r="I779" s="153" t="s">
        <v>21080</v>
      </c>
      <c r="J779" s="153" t="s">
        <v>10133</v>
      </c>
      <c r="K779" s="153" t="s">
        <v>21141</v>
      </c>
      <c r="L779" s="153"/>
      <c r="M779" s="153" t="str" cm="1">
        <f t="array" ref="M779">LOOKUP(2,1/(C779:L779&lt;&gt;""),C779:L779)</f>
        <v>Watermelon Seed Ground</v>
      </c>
      <c r="N779" s="153" t="s">
        <v>21142</v>
      </c>
      <c r="O779" s="153" t="s">
        <v>2164</v>
      </c>
      <c r="P779" s="153" t="s">
        <v>2164</v>
      </c>
      <c r="Q779" s="153" t="s">
        <v>2164</v>
      </c>
      <c r="R779" s="153" t="s">
        <v>2164</v>
      </c>
      <c r="S779" s="153" t="s">
        <v>2164</v>
      </c>
      <c r="T779" s="153" t="s">
        <v>2164</v>
      </c>
      <c r="U779" s="153" t="s">
        <v>10135</v>
      </c>
      <c r="V779" s="153" t="s">
        <v>2164</v>
      </c>
      <c r="W779" s="153" t="s">
        <v>2164</v>
      </c>
      <c r="X779" s="153" t="s">
        <v>2164</v>
      </c>
      <c r="Y779" s="153" t="s">
        <v>2164</v>
      </c>
      <c r="Z779" s="153" t="s">
        <v>2164</v>
      </c>
      <c r="AA779" s="153" t="s">
        <v>2164</v>
      </c>
      <c r="AB779" s="154" t="s">
        <v>21143</v>
      </c>
      <c r="AC779" s="153" t="s">
        <v>2164</v>
      </c>
      <c r="AD779" s="153" t="str">
        <f>IFERROR(IF(COUNTIF(C779:L779,"Feed Ingredient")&gt;0,INDEX(ani_diet!V:V,MATCH(M779,ani_diet!F:F,0)),""),"")</f>
        <v/>
      </c>
      <c r="AE779" s="152" t="str">
        <f>IF(IFERROR(IF(MATCH("Feed Ingredient", AOM[[#This Row],[L1]:[L10]],0)&gt;0, TRUE, FALSE), FALSE)=TRUE,IFERROR(VLOOKUP(M779, ani_diet!E:E, 1, FALSE), "No Match"),FALSE)</f>
        <v>No Match</v>
      </c>
    </row>
    <row r="780" spans="1:31" ht="14.5" x14ac:dyDescent="0.35">
      <c r="A780" s="153" t="s">
        <v>2164</v>
      </c>
      <c r="B780" s="153" t="s">
        <v>21144</v>
      </c>
      <c r="C780" s="153" t="s">
        <v>19358</v>
      </c>
      <c r="D780" s="153" t="s">
        <v>19360</v>
      </c>
      <c r="E780" s="153" t="s">
        <v>19600</v>
      </c>
      <c r="F780" s="153" t="s">
        <v>20459</v>
      </c>
      <c r="G780" s="153" t="s">
        <v>20460</v>
      </c>
      <c r="H780" s="153" t="s">
        <v>20779</v>
      </c>
      <c r="I780" s="153" t="s">
        <v>21145</v>
      </c>
      <c r="J780" s="153" t="s">
        <v>1529</v>
      </c>
      <c r="K780" s="153"/>
      <c r="L780" s="153"/>
      <c r="M780" s="153" t="str" cm="1">
        <f t="array" ref="M780">LOOKUP(2,1/(C780:L780&lt;&gt;""),C780:L780)</f>
        <v>Date</v>
      </c>
      <c r="N780" s="153"/>
      <c r="O780" s="153" t="s">
        <v>2164</v>
      </c>
      <c r="P780" s="153" t="s">
        <v>2164</v>
      </c>
      <c r="Q780" s="153" t="s">
        <v>2164</v>
      </c>
      <c r="R780" s="153" t="s">
        <v>2164</v>
      </c>
      <c r="S780" s="153" t="s">
        <v>2164</v>
      </c>
      <c r="T780" s="153" t="s">
        <v>2164</v>
      </c>
      <c r="U780" s="153" t="s">
        <v>9919</v>
      </c>
      <c r="V780" s="153" t="s">
        <v>21095</v>
      </c>
      <c r="W780" s="153" t="s">
        <v>2164</v>
      </c>
      <c r="X780" s="153" t="s">
        <v>2164</v>
      </c>
      <c r="Y780" s="153" t="s">
        <v>2164</v>
      </c>
      <c r="Z780" s="153" t="s">
        <v>2164</v>
      </c>
      <c r="AA780" s="153" t="s">
        <v>2164</v>
      </c>
      <c r="AB780" s="154" t="s">
        <v>21146</v>
      </c>
      <c r="AC780" s="153"/>
      <c r="AD780" s="153" t="str">
        <f>IFERROR(IF(COUNTIF(C780:L780,"Feed Ingredient")&gt;0,INDEX(ani_diet!V:V,MATCH(M780,ani_diet!F:F,0)),""),"")</f>
        <v>Phoenix dactylifera</v>
      </c>
      <c r="AE780" s="152" t="str">
        <f>IF(IFERROR(IF(MATCH("Feed Ingredient", AOM[[#This Row],[L1]:[L10]],0)&gt;0, TRUE, FALSE), FALSE)=TRUE,IFERROR(VLOOKUP(M780, ani_diet!E:E, 1, FALSE), "No Match"),FALSE)</f>
        <v>Date</v>
      </c>
    </row>
    <row r="781" spans="1:31" ht="14.5" x14ac:dyDescent="0.35">
      <c r="A781" s="153" t="s">
        <v>2164</v>
      </c>
      <c r="B781" s="153" t="s">
        <v>21147</v>
      </c>
      <c r="C781" s="153" t="s">
        <v>19358</v>
      </c>
      <c r="D781" s="153" t="s">
        <v>19360</v>
      </c>
      <c r="E781" s="153" t="s">
        <v>19600</v>
      </c>
      <c r="F781" s="153" t="s">
        <v>20459</v>
      </c>
      <c r="G781" s="153" t="s">
        <v>20460</v>
      </c>
      <c r="H781" s="153" t="s">
        <v>20779</v>
      </c>
      <c r="I781" s="153" t="s">
        <v>21148</v>
      </c>
      <c r="J781" s="153" t="s">
        <v>2164</v>
      </c>
      <c r="K781" s="153" t="s">
        <v>2164</v>
      </c>
      <c r="L781" s="153"/>
      <c r="M781" s="153" t="str" cm="1">
        <f t="array" ref="M781">LOOKUP(2,1/(C781:L781&lt;&gt;""),C781:L781)</f>
        <v>Legume ByProducts</v>
      </c>
      <c r="N781" s="153"/>
      <c r="O781" s="153" t="s">
        <v>2164</v>
      </c>
      <c r="P781" s="153" t="s">
        <v>2164</v>
      </c>
      <c r="Q781" s="153" t="s">
        <v>2164</v>
      </c>
      <c r="R781" s="153" t="s">
        <v>2164</v>
      </c>
      <c r="S781" s="153" t="s">
        <v>2164</v>
      </c>
      <c r="T781" s="153" t="s">
        <v>2164</v>
      </c>
      <c r="U781" s="153"/>
      <c r="V781" s="153" t="s">
        <v>19171</v>
      </c>
      <c r="W781" s="153" t="s">
        <v>2164</v>
      </c>
      <c r="X781" s="153" t="s">
        <v>2164</v>
      </c>
      <c r="Y781" s="153" t="s">
        <v>2164</v>
      </c>
      <c r="Z781" s="153" t="s">
        <v>2164</v>
      </c>
      <c r="AA781" s="153" t="s">
        <v>2164</v>
      </c>
      <c r="AB781" s="154" t="s">
        <v>21149</v>
      </c>
      <c r="AC781" s="153" t="s">
        <v>2164</v>
      </c>
      <c r="AD781" s="153" t="str">
        <f>IFERROR(IF(COUNTIF(C781:L781,"Feed Ingredient")&gt;0,INDEX(ani_diet!V:V,MATCH(M781,ani_diet!F:F,0)),""),"")</f>
        <v/>
      </c>
      <c r="AE781" s="152" t="str">
        <f>IF(IFERROR(IF(MATCH("Feed Ingredient", AOM[[#This Row],[L1]:[L10]],0)&gt;0, TRUE, FALSE), FALSE)=TRUE,IFERROR(VLOOKUP(M781, ani_diet!E:E, 1, FALSE), "No Match"),FALSE)</f>
        <v>No Match</v>
      </c>
    </row>
    <row r="782" spans="1:31" ht="14.5" x14ac:dyDescent="0.35">
      <c r="A782" s="153" t="s">
        <v>2164</v>
      </c>
      <c r="B782" s="153" t="s">
        <v>21150</v>
      </c>
      <c r="C782" s="153" t="s">
        <v>19358</v>
      </c>
      <c r="D782" s="153" t="s">
        <v>19360</v>
      </c>
      <c r="E782" s="153" t="s">
        <v>19600</v>
      </c>
      <c r="F782" s="153" t="s">
        <v>20459</v>
      </c>
      <c r="G782" s="153" t="s">
        <v>20460</v>
      </c>
      <c r="H782" s="153" t="s">
        <v>20779</v>
      </c>
      <c r="I782" s="153" t="s">
        <v>21148</v>
      </c>
      <c r="J782" s="153" t="s">
        <v>21151</v>
      </c>
      <c r="K782" s="153" t="s">
        <v>21152</v>
      </c>
      <c r="L782" s="153"/>
      <c r="M782" s="153" t="str" cm="1">
        <f t="array" ref="M782">LOOKUP(2,1/(C782:L782&lt;&gt;""),C782:L782)</f>
        <v>Bean Haulm</v>
      </c>
      <c r="N782" s="153" t="s">
        <v>21153</v>
      </c>
      <c r="O782" s="153" t="s">
        <v>2164</v>
      </c>
      <c r="P782" s="153" t="s">
        <v>2164</v>
      </c>
      <c r="Q782" s="153" t="s">
        <v>2164</v>
      </c>
      <c r="R782" s="153" t="s">
        <v>2164</v>
      </c>
      <c r="S782" s="153"/>
      <c r="T782" s="153" t="s">
        <v>2164</v>
      </c>
      <c r="U782" s="153" t="s">
        <v>10190</v>
      </c>
      <c r="V782" s="153"/>
      <c r="W782" s="153" t="s">
        <v>2164</v>
      </c>
      <c r="X782" s="153" t="s">
        <v>2164</v>
      </c>
      <c r="Y782" s="153" t="s">
        <v>2164</v>
      </c>
      <c r="Z782" s="153" t="s">
        <v>2164</v>
      </c>
      <c r="AA782" s="153" t="s">
        <v>2164</v>
      </c>
      <c r="AB782" s="153"/>
      <c r="AC782" s="153" t="s">
        <v>21154</v>
      </c>
      <c r="AD782" s="153" t="str">
        <f>IFERROR(IF(COUNTIF(C782:L782,"Feed Ingredient")&gt;0,INDEX(ani_diet!V:V,MATCH(M782,ani_diet!F:F,0)),""),"")</f>
        <v/>
      </c>
      <c r="AE782" s="152" t="str">
        <f>IF(IFERROR(IF(MATCH("Feed Ingredient", AOM[[#This Row],[L1]:[L10]],0)&gt;0, TRUE, FALSE), FALSE)=TRUE,IFERROR(VLOOKUP(M782, ani_diet!E:E, 1, FALSE), "No Match"),FALSE)</f>
        <v>Bean Haulm</v>
      </c>
    </row>
    <row r="783" spans="1:31" ht="14.5" x14ac:dyDescent="0.35">
      <c r="A783" s="153" t="s">
        <v>2164</v>
      </c>
      <c r="B783" s="153" t="s">
        <v>21155</v>
      </c>
      <c r="C783" s="153" t="s">
        <v>19358</v>
      </c>
      <c r="D783" s="153" t="s">
        <v>19360</v>
      </c>
      <c r="E783" s="153" t="s">
        <v>19600</v>
      </c>
      <c r="F783" s="153" t="s">
        <v>20459</v>
      </c>
      <c r="G783" s="153" t="s">
        <v>20460</v>
      </c>
      <c r="H783" s="153" t="s">
        <v>20779</v>
      </c>
      <c r="I783" s="153" t="s">
        <v>21148</v>
      </c>
      <c r="J783" s="153" t="s">
        <v>21151</v>
      </c>
      <c r="K783" s="153" t="s">
        <v>21152</v>
      </c>
      <c r="L783" s="153" t="s">
        <v>21156</v>
      </c>
      <c r="M783" s="153" t="str" cm="1">
        <f t="array" ref="M783">LOOKUP(2,1/(C783:L783&lt;&gt;""),C783:L783)</f>
        <v>Bean Haulm Dried</v>
      </c>
      <c r="N783" s="153"/>
      <c r="O783" s="153" t="s">
        <v>2164</v>
      </c>
      <c r="P783" s="153" t="s">
        <v>2164</v>
      </c>
      <c r="Q783" s="153" t="s">
        <v>2164</v>
      </c>
      <c r="R783" s="153" t="s">
        <v>2164</v>
      </c>
      <c r="S783" s="153"/>
      <c r="T783" s="153" t="s">
        <v>2164</v>
      </c>
      <c r="U783" s="153" t="s">
        <v>10190</v>
      </c>
      <c r="V783" s="153"/>
      <c r="W783" s="153" t="s">
        <v>2164</v>
      </c>
      <c r="X783" s="153" t="s">
        <v>2164</v>
      </c>
      <c r="Y783" s="153" t="s">
        <v>2164</v>
      </c>
      <c r="Z783" s="153" t="s">
        <v>2164</v>
      </c>
      <c r="AA783" s="153" t="s">
        <v>2164</v>
      </c>
      <c r="AB783" s="153"/>
      <c r="AC783" s="153" t="s">
        <v>21154</v>
      </c>
      <c r="AD783" s="153" t="str">
        <f>IFERROR(IF(COUNTIF(C783:L783,"Feed Ingredient")&gt;0,INDEX(ani_diet!V:V,MATCH(M783,ani_diet!F:F,0)),""),"")</f>
        <v>Phaseolus vulgaris Haulm</v>
      </c>
      <c r="AE783" s="152" t="str">
        <f>IF(IFERROR(IF(MATCH("Feed Ingredient", AOM[[#This Row],[L1]:[L10]],0)&gt;0, TRUE, FALSE), FALSE)=TRUE,IFERROR(VLOOKUP(M783, ani_diet!E:E, 1, FALSE), "No Match"),FALSE)</f>
        <v>No Match</v>
      </c>
    </row>
    <row r="784" spans="1:31" ht="14.5" x14ac:dyDescent="0.35">
      <c r="A784" s="153" t="s">
        <v>2164</v>
      </c>
      <c r="B784" s="153" t="s">
        <v>21157</v>
      </c>
      <c r="C784" s="153" t="s">
        <v>19358</v>
      </c>
      <c r="D784" s="153" t="s">
        <v>19360</v>
      </c>
      <c r="E784" s="153" t="s">
        <v>19600</v>
      </c>
      <c r="F784" s="153" t="s">
        <v>20459</v>
      </c>
      <c r="G784" s="153" t="s">
        <v>20460</v>
      </c>
      <c r="H784" s="153" t="s">
        <v>20779</v>
      </c>
      <c r="I784" s="153" t="s">
        <v>21148</v>
      </c>
      <c r="J784" s="153" t="s">
        <v>21151</v>
      </c>
      <c r="K784" s="153" t="s">
        <v>21158</v>
      </c>
      <c r="L784" s="153"/>
      <c r="M784" s="153" t="str" cm="1">
        <f t="array" ref="M784">LOOKUP(2,1/(C784:L784&lt;&gt;""),C784:L784)</f>
        <v>Bean Straw</v>
      </c>
      <c r="N784" s="153"/>
      <c r="O784" s="153" t="s">
        <v>2164</v>
      </c>
      <c r="P784" s="153" t="s">
        <v>2164</v>
      </c>
      <c r="Q784" s="153" t="s">
        <v>2164</v>
      </c>
      <c r="R784" s="153" t="s">
        <v>2164</v>
      </c>
      <c r="S784" s="153" t="s">
        <v>2164</v>
      </c>
      <c r="T784" s="153" t="s">
        <v>2164</v>
      </c>
      <c r="U784" s="153" t="s">
        <v>10190</v>
      </c>
      <c r="V784" s="153"/>
      <c r="W784" s="153" t="s">
        <v>2164</v>
      </c>
      <c r="X784" s="153" t="s">
        <v>2164</v>
      </c>
      <c r="Y784" s="153" t="s">
        <v>2164</v>
      </c>
      <c r="Z784" s="153" t="s">
        <v>2164</v>
      </c>
      <c r="AA784" s="153" t="s">
        <v>2164</v>
      </c>
      <c r="AB784" s="153" t="s">
        <v>20811</v>
      </c>
      <c r="AC784" s="153"/>
      <c r="AD784" s="153" t="str">
        <f>IFERROR(IF(COUNTIF(C784:L784,"Feed Ingredient")&gt;0,INDEX(ani_diet!V:V,MATCH(M784,ani_diet!F:F,0)),""),"")</f>
        <v>Phaseolus vulgaris Straw</v>
      </c>
      <c r="AE784" s="152" t="str">
        <f>IF(IFERROR(IF(MATCH("Feed Ingredient", AOM[[#This Row],[L1]:[L10]],0)&gt;0, TRUE, FALSE), FALSE)=TRUE,IFERROR(VLOOKUP(M784, ani_diet!E:E, 1, FALSE), "No Match"),FALSE)</f>
        <v>Bean Straw</v>
      </c>
    </row>
    <row r="785" spans="1:31" ht="14.5" x14ac:dyDescent="0.35">
      <c r="A785" s="153" t="s">
        <v>2164</v>
      </c>
      <c r="B785" s="153" t="s">
        <v>21159</v>
      </c>
      <c r="C785" s="153" t="s">
        <v>19358</v>
      </c>
      <c r="D785" s="153" t="s">
        <v>19360</v>
      </c>
      <c r="E785" s="153" t="s">
        <v>19600</v>
      </c>
      <c r="F785" s="153" t="s">
        <v>20459</v>
      </c>
      <c r="G785" s="153" t="s">
        <v>20460</v>
      </c>
      <c r="H785" s="153" t="s">
        <v>20779</v>
      </c>
      <c r="I785" s="153" t="s">
        <v>21148</v>
      </c>
      <c r="J785" s="153" t="s">
        <v>21151</v>
      </c>
      <c r="K785" s="153" t="s">
        <v>21160</v>
      </c>
      <c r="L785" s="153"/>
      <c r="M785" s="153" t="str" cm="1">
        <f t="array" ref="M785">LOOKUP(2,1/(C785:L785&lt;&gt;""),C785:L785)</f>
        <v>Bean Tops</v>
      </c>
      <c r="N785" s="153"/>
      <c r="O785" s="153" t="s">
        <v>2164</v>
      </c>
      <c r="P785" s="153" t="s">
        <v>2164</v>
      </c>
      <c r="Q785" s="153" t="s">
        <v>2164</v>
      </c>
      <c r="R785" s="153" t="s">
        <v>2164</v>
      </c>
      <c r="S785" s="153" t="s">
        <v>2164</v>
      </c>
      <c r="T785" s="153" t="s">
        <v>2164</v>
      </c>
      <c r="U785" s="153" t="s">
        <v>10190</v>
      </c>
      <c r="V785" s="153"/>
      <c r="W785" s="153" t="s">
        <v>2164</v>
      </c>
      <c r="X785" s="153" t="s">
        <v>2164</v>
      </c>
      <c r="Y785" s="153" t="s">
        <v>2164</v>
      </c>
      <c r="Z785" s="153" t="s">
        <v>2164</v>
      </c>
      <c r="AA785" s="153" t="s">
        <v>2164</v>
      </c>
      <c r="AB785" s="153"/>
      <c r="AC785" s="153"/>
      <c r="AD785" s="153" t="str">
        <f>IFERROR(IF(COUNTIF(C785:L785,"Feed Ingredient")&gt;0,INDEX(ani_diet!V:V,MATCH(M785,ani_diet!F:F,0)),""),"")</f>
        <v>Phaseolus vulgaris Tops</v>
      </c>
      <c r="AE785" s="152" t="str">
        <f>IF(IFERROR(IF(MATCH("Feed Ingredient", AOM[[#This Row],[L1]:[L10]],0)&gt;0, TRUE, FALSE), FALSE)=TRUE,IFERROR(VLOOKUP(M785, ani_diet!E:E, 1, FALSE), "No Match"),FALSE)</f>
        <v>Bean Tops</v>
      </c>
    </row>
    <row r="786" spans="1:31" ht="14.5" x14ac:dyDescent="0.35">
      <c r="A786" s="153" t="s">
        <v>2164</v>
      </c>
      <c r="B786" s="153" t="s">
        <v>21161</v>
      </c>
      <c r="C786" s="153" t="s">
        <v>19358</v>
      </c>
      <c r="D786" s="153" t="s">
        <v>19360</v>
      </c>
      <c r="E786" s="153" t="s">
        <v>19600</v>
      </c>
      <c r="F786" s="153" t="s">
        <v>20459</v>
      </c>
      <c r="G786" s="153" t="s">
        <v>20460</v>
      </c>
      <c r="H786" s="153" t="s">
        <v>20779</v>
      </c>
      <c r="I786" s="153" t="s">
        <v>21148</v>
      </c>
      <c r="J786" s="153" t="s">
        <v>10180</v>
      </c>
      <c r="K786" s="153" t="s">
        <v>21162</v>
      </c>
      <c r="L786" s="153"/>
      <c r="M786" s="153" t="str" cm="1">
        <f t="array" ref="M786">LOOKUP(2,1/(C786:L786&lt;&gt;""),C786:L786)</f>
        <v>Chickpea Haulm</v>
      </c>
      <c r="N786" s="153"/>
      <c r="O786" s="153" t="s">
        <v>2164</v>
      </c>
      <c r="P786" s="153" t="s">
        <v>2164</v>
      </c>
      <c r="Q786" s="153" t="s">
        <v>2164</v>
      </c>
      <c r="R786" s="153" t="s">
        <v>2164</v>
      </c>
      <c r="S786" s="153" t="s">
        <v>2164</v>
      </c>
      <c r="T786" s="153" t="s">
        <v>2164</v>
      </c>
      <c r="U786" s="153" t="s">
        <v>10182</v>
      </c>
      <c r="V786" s="153" t="s">
        <v>21163</v>
      </c>
      <c r="W786" s="153" t="s">
        <v>2164</v>
      </c>
      <c r="X786" s="153" t="s">
        <v>2164</v>
      </c>
      <c r="Y786" s="153" t="s">
        <v>2164</v>
      </c>
      <c r="Z786" s="153" t="s">
        <v>2164</v>
      </c>
      <c r="AA786" s="153" t="s">
        <v>2164</v>
      </c>
      <c r="AB786" s="153"/>
      <c r="AC786" s="153" t="s">
        <v>21162</v>
      </c>
      <c r="AD786" s="153" t="str">
        <f>IFERROR(IF(COUNTIF(C786:L786,"Feed Ingredient")&gt;0,INDEX(ani_diet!V:V,MATCH(M786,ani_diet!F:F,0)),""),"")</f>
        <v>Cicer arietinum Haulm</v>
      </c>
      <c r="AE786" s="152" t="str">
        <f>IF(IFERROR(IF(MATCH("Feed Ingredient", AOM[[#This Row],[L1]:[L10]],0)&gt;0, TRUE, FALSE), FALSE)=TRUE,IFERROR(VLOOKUP(M786, ani_diet!E:E, 1, FALSE), "No Match"),FALSE)</f>
        <v>Chickpea Haulm</v>
      </c>
    </row>
    <row r="787" spans="1:31" ht="14.5" x14ac:dyDescent="0.35">
      <c r="A787" s="153" t="s">
        <v>2164</v>
      </c>
      <c r="B787" s="153" t="s">
        <v>21164</v>
      </c>
      <c r="C787" s="153" t="s">
        <v>19358</v>
      </c>
      <c r="D787" s="153" t="s">
        <v>19360</v>
      </c>
      <c r="E787" s="153" t="s">
        <v>19600</v>
      </c>
      <c r="F787" s="153" t="s">
        <v>20459</v>
      </c>
      <c r="G787" s="153" t="s">
        <v>20460</v>
      </c>
      <c r="H787" s="153" t="s">
        <v>20779</v>
      </c>
      <c r="I787" s="153" t="s">
        <v>21148</v>
      </c>
      <c r="J787" s="153" t="s">
        <v>10197</v>
      </c>
      <c r="K787" s="153" t="s">
        <v>21165</v>
      </c>
      <c r="L787" s="153"/>
      <c r="M787" s="153" t="str" cm="1">
        <f t="array" ref="M787">LOOKUP(2,1/(C787:L787&lt;&gt;""),C787:L787)</f>
        <v>Cowpea Dried</v>
      </c>
      <c r="N787" s="153" t="s">
        <v>21166</v>
      </c>
      <c r="O787" s="153" t="s">
        <v>2164</v>
      </c>
      <c r="P787" s="153" t="s">
        <v>2164</v>
      </c>
      <c r="Q787" s="153" t="s">
        <v>2164</v>
      </c>
      <c r="R787" s="153" t="s">
        <v>2164</v>
      </c>
      <c r="S787" s="153" t="s">
        <v>2164</v>
      </c>
      <c r="T787" s="153" t="s">
        <v>2164</v>
      </c>
      <c r="U787" s="153" t="s">
        <v>10199</v>
      </c>
      <c r="V787" s="153" t="s">
        <v>21163</v>
      </c>
      <c r="W787" s="153" t="s">
        <v>2164</v>
      </c>
      <c r="X787" s="153" t="s">
        <v>2164</v>
      </c>
      <c r="Y787" s="153" t="s">
        <v>2164</v>
      </c>
      <c r="Z787" s="153" t="s">
        <v>2164</v>
      </c>
      <c r="AA787" s="153" t="s">
        <v>2164</v>
      </c>
      <c r="AB787" s="153" t="s">
        <v>21167</v>
      </c>
      <c r="AC787" s="153" t="s">
        <v>21168</v>
      </c>
      <c r="AD787" s="153" t="str">
        <f>IFERROR(IF(COUNTIF(C787:L787,"Feed Ingredient")&gt;0,INDEX(ani_diet!V:V,MATCH(M787,ani_diet!F:F,0)),""),"")</f>
        <v>Vigna unguiculata</v>
      </c>
      <c r="AE787" s="152" t="str">
        <f>IF(IFERROR(IF(MATCH("Feed Ingredient", AOM[[#This Row],[L1]:[L10]],0)&gt;0, TRUE, FALSE), FALSE)=TRUE,IFERROR(VLOOKUP(M787, ani_diet!E:E, 1, FALSE), "No Match"),FALSE)</f>
        <v>No Match</v>
      </c>
    </row>
    <row r="788" spans="1:31" ht="14.5" x14ac:dyDescent="0.35">
      <c r="A788" s="153" t="s">
        <v>2164</v>
      </c>
      <c r="B788" s="153" t="s">
        <v>21169</v>
      </c>
      <c r="C788" s="153" t="s">
        <v>19358</v>
      </c>
      <c r="D788" s="153" t="s">
        <v>19360</v>
      </c>
      <c r="E788" s="153" t="s">
        <v>19600</v>
      </c>
      <c r="F788" s="153" t="s">
        <v>20459</v>
      </c>
      <c r="G788" s="153" t="s">
        <v>20460</v>
      </c>
      <c r="H788" s="153" t="s">
        <v>20779</v>
      </c>
      <c r="I788" s="153" t="s">
        <v>21148</v>
      </c>
      <c r="J788" s="153" t="s">
        <v>10197</v>
      </c>
      <c r="K788" s="153" t="s">
        <v>21168</v>
      </c>
      <c r="L788" s="153" t="s">
        <v>21170</v>
      </c>
      <c r="M788" s="153" t="str" cm="1">
        <f t="array" ref="M788">LOOKUP(2,1/(C788:L788&lt;&gt;""),C788:L788)</f>
        <v>Cowpea Haulm Dried Ground</v>
      </c>
      <c r="N788" s="153" t="s">
        <v>21171</v>
      </c>
      <c r="O788" s="153" t="s">
        <v>2164</v>
      </c>
      <c r="P788" s="153" t="s">
        <v>2164</v>
      </c>
      <c r="Q788" s="153" t="s">
        <v>2164</v>
      </c>
      <c r="R788" s="153" t="s">
        <v>2164</v>
      </c>
      <c r="S788" s="153" t="s">
        <v>2164</v>
      </c>
      <c r="T788" s="153" t="s">
        <v>2164</v>
      </c>
      <c r="U788" s="153" t="s">
        <v>10199</v>
      </c>
      <c r="V788" s="153" t="s">
        <v>21163</v>
      </c>
      <c r="W788" s="153" t="s">
        <v>2164</v>
      </c>
      <c r="X788" s="153" t="s">
        <v>2164</v>
      </c>
      <c r="Y788" s="153" t="s">
        <v>2164</v>
      </c>
      <c r="Z788" s="153" t="s">
        <v>2164</v>
      </c>
      <c r="AA788" s="153" t="s">
        <v>2164</v>
      </c>
      <c r="AB788" s="153" t="s">
        <v>21172</v>
      </c>
      <c r="AC788" s="153" t="s">
        <v>21168</v>
      </c>
      <c r="AD788" s="153" t="str">
        <f>IFERROR(IF(COUNTIF(C788:L788,"Feed Ingredient")&gt;0,INDEX(ani_diet!V:V,MATCH(M788,ani_diet!F:F,0)),""),"")</f>
        <v>Vigna unguiculata Haulm</v>
      </c>
      <c r="AE788" s="152" t="str">
        <f>IF(IFERROR(IF(MATCH("Feed Ingredient", AOM[[#This Row],[L1]:[L10]],0)&gt;0, TRUE, FALSE), FALSE)=TRUE,IFERROR(VLOOKUP(M788, ani_diet!E:E, 1, FALSE), "No Match"),FALSE)</f>
        <v>No Match</v>
      </c>
    </row>
    <row r="789" spans="1:31" ht="14.5" x14ac:dyDescent="0.35">
      <c r="A789" s="153" t="s">
        <v>2164</v>
      </c>
      <c r="B789" s="153" t="s">
        <v>21173</v>
      </c>
      <c r="C789" s="153" t="s">
        <v>19358</v>
      </c>
      <c r="D789" s="153" t="s">
        <v>19360</v>
      </c>
      <c r="E789" s="153" t="s">
        <v>19600</v>
      </c>
      <c r="F789" s="153" t="s">
        <v>20459</v>
      </c>
      <c r="G789" s="153" t="s">
        <v>20460</v>
      </c>
      <c r="H789" s="153" t="s">
        <v>20779</v>
      </c>
      <c r="I789" s="153" t="s">
        <v>21148</v>
      </c>
      <c r="J789" s="153" t="s">
        <v>10197</v>
      </c>
      <c r="K789" s="153" t="s">
        <v>21168</v>
      </c>
      <c r="L789" s="153" t="s">
        <v>21174</v>
      </c>
      <c r="M789" s="153" t="str" cm="1">
        <f t="array" ref="M789">LOOKUP(2,1/(C789:L789&lt;&gt;""),C789:L789)</f>
        <v>Cowpea Haulm Dried</v>
      </c>
      <c r="N789" s="153"/>
      <c r="O789" s="153" t="s">
        <v>2164</v>
      </c>
      <c r="P789" s="153" t="s">
        <v>2164</v>
      </c>
      <c r="Q789" s="153" t="s">
        <v>2164</v>
      </c>
      <c r="R789" s="153" t="s">
        <v>2164</v>
      </c>
      <c r="S789" s="153" t="s">
        <v>2164</v>
      </c>
      <c r="T789" s="153" t="s">
        <v>2164</v>
      </c>
      <c r="U789" s="153" t="s">
        <v>10199</v>
      </c>
      <c r="V789" s="153" t="s">
        <v>21163</v>
      </c>
      <c r="W789" s="153" t="s">
        <v>2164</v>
      </c>
      <c r="X789" s="153" t="s">
        <v>2164</v>
      </c>
      <c r="Y789" s="153" t="s">
        <v>2164</v>
      </c>
      <c r="Z789" s="153" t="s">
        <v>2164</v>
      </c>
      <c r="AA789" s="153" t="s">
        <v>2164</v>
      </c>
      <c r="AB789" s="153" t="s">
        <v>21172</v>
      </c>
      <c r="AC789" s="153" t="s">
        <v>21168</v>
      </c>
      <c r="AD789" s="153" t="str">
        <f>IFERROR(IF(COUNTIF(C789:L789,"Feed Ingredient")&gt;0,INDEX(ani_diet!V:V,MATCH(M789,ani_diet!F:F,0)),""),"")</f>
        <v>Vigna unguiculata Haulm</v>
      </c>
      <c r="AE789" s="152" t="str">
        <f>IF(IFERROR(IF(MATCH("Feed Ingredient", AOM[[#This Row],[L1]:[L10]],0)&gt;0, TRUE, FALSE), FALSE)=TRUE,IFERROR(VLOOKUP(M789, ani_diet!E:E, 1, FALSE), "No Match"),FALSE)</f>
        <v>No Match</v>
      </c>
    </row>
    <row r="790" spans="1:31" ht="14.5" x14ac:dyDescent="0.35">
      <c r="A790" s="153" t="s">
        <v>2164</v>
      </c>
      <c r="B790" s="153" t="s">
        <v>21175</v>
      </c>
      <c r="C790" s="153" t="s">
        <v>19358</v>
      </c>
      <c r="D790" s="153" t="s">
        <v>19360</v>
      </c>
      <c r="E790" s="153" t="s">
        <v>19600</v>
      </c>
      <c r="F790" s="153" t="s">
        <v>20459</v>
      </c>
      <c r="G790" s="153" t="s">
        <v>20460</v>
      </c>
      <c r="H790" s="153" t="s">
        <v>20779</v>
      </c>
      <c r="I790" s="153" t="s">
        <v>21148</v>
      </c>
      <c r="J790" s="153" t="s">
        <v>10197</v>
      </c>
      <c r="K790" s="153" t="s">
        <v>21168</v>
      </c>
      <c r="L790" s="153"/>
      <c r="M790" s="153" t="str" cm="1">
        <f t="array" ref="M790">LOOKUP(2,1/(C790:L790&lt;&gt;""),C790:L790)</f>
        <v>Cowpea Haulm</v>
      </c>
      <c r="N790" s="153"/>
      <c r="O790" s="153" t="s">
        <v>2164</v>
      </c>
      <c r="P790" s="153" t="s">
        <v>2164</v>
      </c>
      <c r="Q790" s="153" t="s">
        <v>2164</v>
      </c>
      <c r="R790" s="153" t="s">
        <v>2164</v>
      </c>
      <c r="S790" s="153" t="s">
        <v>2164</v>
      </c>
      <c r="T790" s="153" t="s">
        <v>2164</v>
      </c>
      <c r="U790" s="153" t="s">
        <v>10199</v>
      </c>
      <c r="V790" s="153" t="s">
        <v>21163</v>
      </c>
      <c r="W790" s="153" t="s">
        <v>2164</v>
      </c>
      <c r="X790" s="153" t="s">
        <v>2164</v>
      </c>
      <c r="Y790" s="153" t="s">
        <v>2164</v>
      </c>
      <c r="Z790" s="153" t="s">
        <v>2164</v>
      </c>
      <c r="AA790" s="153" t="s">
        <v>2164</v>
      </c>
      <c r="AB790" s="153" t="s">
        <v>21172</v>
      </c>
      <c r="AC790" s="153" t="s">
        <v>21168</v>
      </c>
      <c r="AD790" s="153" t="str">
        <f>IFERROR(IF(COUNTIF(C790:L790,"Feed Ingredient")&gt;0,INDEX(ani_diet!V:V,MATCH(M790,ani_diet!F:F,0)),""),"")</f>
        <v>Vigna unguiculata Haulm</v>
      </c>
      <c r="AE790" s="152" t="str">
        <f>IF(IFERROR(IF(MATCH("Feed Ingredient", AOM[[#This Row],[L1]:[L10]],0)&gt;0, TRUE, FALSE), FALSE)=TRUE,IFERROR(VLOOKUP(M790, ani_diet!E:E, 1, FALSE), "No Match"),FALSE)</f>
        <v>Cowpea Haulm</v>
      </c>
    </row>
    <row r="791" spans="1:31" ht="14.5" x14ac:dyDescent="0.35">
      <c r="A791" s="153" t="s">
        <v>2164</v>
      </c>
      <c r="B791" s="153" t="s">
        <v>21176</v>
      </c>
      <c r="C791" s="153" t="s">
        <v>19358</v>
      </c>
      <c r="D791" s="153" t="s">
        <v>19360</v>
      </c>
      <c r="E791" s="153" t="s">
        <v>19600</v>
      </c>
      <c r="F791" s="153" t="s">
        <v>20459</v>
      </c>
      <c r="G791" s="153" t="s">
        <v>20460</v>
      </c>
      <c r="H791" s="153" t="s">
        <v>20779</v>
      </c>
      <c r="I791" s="153" t="s">
        <v>21148</v>
      </c>
      <c r="J791" s="153" t="s">
        <v>10197</v>
      </c>
      <c r="K791" s="153" t="s">
        <v>21177</v>
      </c>
      <c r="L791" s="153"/>
      <c r="M791" s="153" t="str" cm="1">
        <f t="array" ref="M791">LOOKUP(2,1/(C791:L791&lt;&gt;""),C791:L791)</f>
        <v>Cowpea Husk</v>
      </c>
      <c r="N791" s="153"/>
      <c r="O791" s="153" t="s">
        <v>2164</v>
      </c>
      <c r="P791" s="153" t="s">
        <v>2164</v>
      </c>
      <c r="Q791" s="153" t="s">
        <v>2164</v>
      </c>
      <c r="R791" s="153" t="s">
        <v>2164</v>
      </c>
      <c r="S791" s="153" t="s">
        <v>2164</v>
      </c>
      <c r="T791" s="153" t="s">
        <v>2164</v>
      </c>
      <c r="U791" s="153" t="s">
        <v>10199</v>
      </c>
      <c r="V791" s="153" t="s">
        <v>21163</v>
      </c>
      <c r="W791" s="153" t="s">
        <v>2164</v>
      </c>
      <c r="X791" s="153" t="s">
        <v>2164</v>
      </c>
      <c r="Y791" s="153" t="s">
        <v>2164</v>
      </c>
      <c r="Z791" s="153" t="s">
        <v>2164</v>
      </c>
      <c r="AA791" s="153" t="s">
        <v>2164</v>
      </c>
      <c r="AB791" s="153" t="s">
        <v>21172</v>
      </c>
      <c r="AC791" s="153" t="s">
        <v>21177</v>
      </c>
      <c r="AD791" s="153" t="str">
        <f>IFERROR(IF(COUNTIF(C791:L791,"Feed Ingredient")&gt;0,INDEX(ani_diet!V:V,MATCH(M791,ani_diet!F:F,0)),""),"")</f>
        <v>Vigna unguiculata Husk</v>
      </c>
      <c r="AE791" s="152" t="str">
        <f>IF(IFERROR(IF(MATCH("Feed Ingredient", AOM[[#This Row],[L1]:[L10]],0)&gt;0, TRUE, FALSE), FALSE)=TRUE,IFERROR(VLOOKUP(M791, ani_diet!E:E, 1, FALSE), "No Match"),FALSE)</f>
        <v>Cowpea Husk</v>
      </c>
    </row>
    <row r="792" spans="1:31" ht="14.5" x14ac:dyDescent="0.35">
      <c r="A792" s="153" t="s">
        <v>2164</v>
      </c>
      <c r="B792" s="153" t="s">
        <v>21178</v>
      </c>
      <c r="C792" s="153" t="s">
        <v>19358</v>
      </c>
      <c r="D792" s="153" t="s">
        <v>19360</v>
      </c>
      <c r="E792" s="153" t="s">
        <v>19600</v>
      </c>
      <c r="F792" s="153" t="s">
        <v>20459</v>
      </c>
      <c r="G792" s="153" t="s">
        <v>20460</v>
      </c>
      <c r="H792" s="153" t="s">
        <v>20779</v>
      </c>
      <c r="I792" s="153" t="s">
        <v>21148</v>
      </c>
      <c r="J792" s="153" t="s">
        <v>10197</v>
      </c>
      <c r="K792" s="153" t="s">
        <v>21177</v>
      </c>
      <c r="L792" s="153" t="s">
        <v>21179</v>
      </c>
      <c r="M792" s="153" t="str" cm="1">
        <f t="array" ref="M792">LOOKUP(2,1/(C792:L792&lt;&gt;""),C792:L792)</f>
        <v>Cowpea Husk Ground</v>
      </c>
      <c r="N792" s="153" t="s">
        <v>21180</v>
      </c>
      <c r="O792" s="153" t="s">
        <v>2164</v>
      </c>
      <c r="P792" s="153" t="s">
        <v>2164</v>
      </c>
      <c r="Q792" s="153" t="s">
        <v>2164</v>
      </c>
      <c r="R792" s="153" t="s">
        <v>2164</v>
      </c>
      <c r="S792" s="153" t="s">
        <v>2164</v>
      </c>
      <c r="T792" s="153" t="s">
        <v>2164</v>
      </c>
      <c r="U792" s="153" t="s">
        <v>10199</v>
      </c>
      <c r="V792" s="153" t="s">
        <v>21163</v>
      </c>
      <c r="W792" s="153" t="s">
        <v>2164</v>
      </c>
      <c r="X792" s="153" t="s">
        <v>2164</v>
      </c>
      <c r="Y792" s="153" t="s">
        <v>2164</v>
      </c>
      <c r="Z792" s="153" t="s">
        <v>2164</v>
      </c>
      <c r="AA792" s="153" t="s">
        <v>2164</v>
      </c>
      <c r="AB792" s="153" t="s">
        <v>21172</v>
      </c>
      <c r="AC792" s="153" t="s">
        <v>21177</v>
      </c>
      <c r="AD792" s="153" t="str">
        <f>IFERROR(IF(COUNTIF(C792:L792,"Feed Ingredient")&gt;0,INDEX(ani_diet!V:V,MATCH(M792,ani_diet!F:F,0)),""),"")</f>
        <v>Vigna unguiculata Husk</v>
      </c>
      <c r="AE792" s="152" t="str">
        <f>IF(IFERROR(IF(MATCH("Feed Ingredient", AOM[[#This Row],[L1]:[L10]],0)&gt;0, TRUE, FALSE), FALSE)=TRUE,IFERROR(VLOOKUP(M792, ani_diet!E:E, 1, FALSE), "No Match"),FALSE)</f>
        <v>No Match</v>
      </c>
    </row>
    <row r="793" spans="1:31" ht="14.5" x14ac:dyDescent="0.35">
      <c r="A793" s="153" t="s">
        <v>2164</v>
      </c>
      <c r="B793" s="153" t="s">
        <v>21181</v>
      </c>
      <c r="C793" s="153" t="s">
        <v>19358</v>
      </c>
      <c r="D793" s="153" t="s">
        <v>19360</v>
      </c>
      <c r="E793" s="153" t="s">
        <v>19600</v>
      </c>
      <c r="F793" s="153" t="s">
        <v>20459</v>
      </c>
      <c r="G793" s="153" t="s">
        <v>20460</v>
      </c>
      <c r="H793" s="153" t="s">
        <v>20779</v>
      </c>
      <c r="I793" s="153" t="s">
        <v>21148</v>
      </c>
      <c r="J793" s="153" t="s">
        <v>10197</v>
      </c>
      <c r="K793" s="153" t="s">
        <v>21182</v>
      </c>
      <c r="L793" s="153"/>
      <c r="M793" s="153" t="str" cm="1">
        <f t="array" ref="M793">LOOKUP(2,1/(C793:L793&lt;&gt;""),C793:L793)</f>
        <v>Cowpea Leaves</v>
      </c>
      <c r="N793" s="153"/>
      <c r="O793" s="153" t="s">
        <v>2164</v>
      </c>
      <c r="P793" s="153" t="s">
        <v>2164</v>
      </c>
      <c r="Q793" s="153" t="s">
        <v>2164</v>
      </c>
      <c r="R793" s="153" t="s">
        <v>2164</v>
      </c>
      <c r="S793" s="153" t="s">
        <v>2164</v>
      </c>
      <c r="T793" s="153" t="s">
        <v>2164</v>
      </c>
      <c r="U793" s="153" t="s">
        <v>10199</v>
      </c>
      <c r="V793" s="153" t="s">
        <v>21163</v>
      </c>
      <c r="W793" s="153" t="s">
        <v>2164</v>
      </c>
      <c r="X793" s="153" t="s">
        <v>2164</v>
      </c>
      <c r="Y793" s="153" t="s">
        <v>2164</v>
      </c>
      <c r="Z793" s="153" t="s">
        <v>2164</v>
      </c>
      <c r="AA793" s="153" t="s">
        <v>2164</v>
      </c>
      <c r="AB793" s="153" t="s">
        <v>21172</v>
      </c>
      <c r="AC793" s="153"/>
      <c r="AD793" s="153" t="str">
        <f>IFERROR(IF(COUNTIF(C793:L793,"Feed Ingredient")&gt;0,INDEX(ani_diet!V:V,MATCH(M793,ani_diet!F:F,0)),""),"")</f>
        <v/>
      </c>
      <c r="AE793" s="152" t="str">
        <f>IF(IFERROR(IF(MATCH("Feed Ingredient", AOM[[#This Row],[L1]:[L10]],0)&gt;0, TRUE, FALSE), FALSE)=TRUE,IFERROR(VLOOKUP(M793, ani_diet!E:E, 1, FALSE), "No Match"),FALSE)</f>
        <v>No Match</v>
      </c>
    </row>
    <row r="794" spans="1:31" ht="14.5" x14ac:dyDescent="0.35">
      <c r="A794" s="153" t="s">
        <v>2164</v>
      </c>
      <c r="B794" s="153" t="s">
        <v>21183</v>
      </c>
      <c r="C794" s="153" t="s">
        <v>19358</v>
      </c>
      <c r="D794" s="153" t="s">
        <v>19360</v>
      </c>
      <c r="E794" s="153" t="s">
        <v>19600</v>
      </c>
      <c r="F794" s="153" t="s">
        <v>20459</v>
      </c>
      <c r="G794" s="153" t="s">
        <v>20460</v>
      </c>
      <c r="H794" s="153" t="s">
        <v>20779</v>
      </c>
      <c r="I794" s="153" t="s">
        <v>21148</v>
      </c>
      <c r="J794" s="153" t="s">
        <v>10197</v>
      </c>
      <c r="K794" s="153" t="s">
        <v>21184</v>
      </c>
      <c r="L794" s="153"/>
      <c r="M794" s="153" t="str" cm="1">
        <f t="array" ref="M794">LOOKUP(2,1/(C794:L794&lt;&gt;""),C794:L794)</f>
        <v>Cowpea Vine</v>
      </c>
      <c r="N794" s="153"/>
      <c r="O794" s="153" t="s">
        <v>2164</v>
      </c>
      <c r="P794" s="153" t="s">
        <v>2164</v>
      </c>
      <c r="Q794" s="153" t="s">
        <v>2164</v>
      </c>
      <c r="R794" s="153" t="s">
        <v>2164</v>
      </c>
      <c r="S794" s="153" t="s">
        <v>2164</v>
      </c>
      <c r="T794" s="153" t="s">
        <v>2164</v>
      </c>
      <c r="U794" s="153" t="s">
        <v>10199</v>
      </c>
      <c r="V794" s="153" t="s">
        <v>21163</v>
      </c>
      <c r="W794" s="153" t="s">
        <v>2164</v>
      </c>
      <c r="X794" s="153" t="s">
        <v>2164</v>
      </c>
      <c r="Y794" s="153" t="s">
        <v>2164</v>
      </c>
      <c r="Z794" s="153" t="s">
        <v>2164</v>
      </c>
      <c r="AA794" s="153" t="s">
        <v>2164</v>
      </c>
      <c r="AB794" s="153" t="s">
        <v>21172</v>
      </c>
      <c r="AC794" s="153" t="s">
        <v>21177</v>
      </c>
      <c r="AD794" s="153" t="str">
        <f>IFERROR(IF(COUNTIF(C794:L794,"Feed Ingredient")&gt;0,INDEX(ani_diet!V:V,MATCH(M794,ani_diet!F:F,0)),""),"")</f>
        <v>Vigna unguiculata Vine</v>
      </c>
      <c r="AE794" s="152" t="str">
        <f>IF(IFERROR(IF(MATCH("Feed Ingredient", AOM[[#This Row],[L1]:[L10]],0)&gt;0, TRUE, FALSE), FALSE)=TRUE,IFERROR(VLOOKUP(M794, ani_diet!E:E, 1, FALSE), "No Match"),FALSE)</f>
        <v>Cowpea Vine</v>
      </c>
    </row>
    <row r="795" spans="1:31" ht="14.5" x14ac:dyDescent="0.35">
      <c r="A795" s="153" t="s">
        <v>2164</v>
      </c>
      <c r="B795" s="153" t="s">
        <v>21185</v>
      </c>
      <c r="C795" s="153" t="s">
        <v>19358</v>
      </c>
      <c r="D795" s="153" t="s">
        <v>19360</v>
      </c>
      <c r="E795" s="153" t="s">
        <v>19600</v>
      </c>
      <c r="F795" s="153" t="s">
        <v>20459</v>
      </c>
      <c r="G795" s="153" t="s">
        <v>20460</v>
      </c>
      <c r="H795" s="153" t="s">
        <v>20779</v>
      </c>
      <c r="I795" s="153" t="s">
        <v>21148</v>
      </c>
      <c r="J795" s="153" t="s">
        <v>10210</v>
      </c>
      <c r="K795" s="153" t="s">
        <v>21186</v>
      </c>
      <c r="L795" s="153"/>
      <c r="M795" s="153" t="str" cm="1">
        <f t="array" ref="M795">LOOKUP(2,1/(C795:L795&lt;&gt;""),C795:L795)</f>
        <v>Fava Bean Haulm</v>
      </c>
      <c r="N795" s="153"/>
      <c r="O795" s="153" t="s">
        <v>2164</v>
      </c>
      <c r="P795" s="153" t="s">
        <v>2164</v>
      </c>
      <c r="Q795" s="153" t="s">
        <v>2164</v>
      </c>
      <c r="R795" s="153" t="s">
        <v>2164</v>
      </c>
      <c r="S795" s="153"/>
      <c r="T795" s="153" t="s">
        <v>2164</v>
      </c>
      <c r="U795" s="153" t="s">
        <v>10212</v>
      </c>
      <c r="V795" s="153"/>
      <c r="W795" s="153" t="s">
        <v>2164</v>
      </c>
      <c r="X795" s="153" t="s">
        <v>2164</v>
      </c>
      <c r="Y795" s="153" t="s">
        <v>2164</v>
      </c>
      <c r="Z795" s="153" t="s">
        <v>2164</v>
      </c>
      <c r="AA795" s="153" t="s">
        <v>2164</v>
      </c>
      <c r="AB795" s="153" t="s">
        <v>21187</v>
      </c>
      <c r="AC795" s="153" t="s">
        <v>21154</v>
      </c>
      <c r="AD795" s="153" t="str">
        <f>IFERROR(IF(COUNTIF(C795:L795,"Feed Ingredient")&gt;0,INDEX(ani_diet!V:V,MATCH(M795,ani_diet!F:F,0)),""),"")</f>
        <v>Vicia faba Haulm</v>
      </c>
      <c r="AE795" s="152" t="str">
        <f>IF(IFERROR(IF(MATCH("Feed Ingredient", AOM[[#This Row],[L1]:[L10]],0)&gt;0, TRUE, FALSE), FALSE)=TRUE,IFERROR(VLOOKUP(M795, ani_diet!E:E, 1, FALSE), "No Match"),FALSE)</f>
        <v>Fava Bean Haulm</v>
      </c>
    </row>
    <row r="796" spans="1:31" ht="14.5" x14ac:dyDescent="0.35">
      <c r="A796" s="153" t="s">
        <v>2164</v>
      </c>
      <c r="B796" s="153" t="s">
        <v>21188</v>
      </c>
      <c r="C796" s="153" t="s">
        <v>19358</v>
      </c>
      <c r="D796" s="153" t="s">
        <v>19360</v>
      </c>
      <c r="E796" s="153" t="s">
        <v>19600</v>
      </c>
      <c r="F796" s="153" t="s">
        <v>20459</v>
      </c>
      <c r="G796" s="153" t="s">
        <v>20460</v>
      </c>
      <c r="H796" s="153" t="s">
        <v>20779</v>
      </c>
      <c r="I796" s="153" t="s">
        <v>21148</v>
      </c>
      <c r="J796" s="153" t="s">
        <v>10223</v>
      </c>
      <c r="K796" s="153" t="s">
        <v>21189</v>
      </c>
      <c r="L796" s="153"/>
      <c r="M796" s="153" t="str" cm="1">
        <f t="array" ref="M796">LOOKUP(2,1/(C796:L796&lt;&gt;""),C796:L796)</f>
        <v>Groundnut Cake Ground</v>
      </c>
      <c r="N796" s="153" t="s">
        <v>21190</v>
      </c>
      <c r="O796" s="153" t="s">
        <v>2164</v>
      </c>
      <c r="P796" s="153" t="s">
        <v>2164</v>
      </c>
      <c r="Q796" s="153" t="s">
        <v>2164</v>
      </c>
      <c r="R796" s="153" t="s">
        <v>2164</v>
      </c>
      <c r="S796" s="153" t="s">
        <v>2164</v>
      </c>
      <c r="T796" s="153" t="s">
        <v>2164</v>
      </c>
      <c r="U796" s="153" t="s">
        <v>10225</v>
      </c>
      <c r="V796" s="153" t="s">
        <v>21191</v>
      </c>
      <c r="W796" s="153" t="s">
        <v>2164</v>
      </c>
      <c r="X796" s="153" t="s">
        <v>2164</v>
      </c>
      <c r="Y796" s="153" t="s">
        <v>2164</v>
      </c>
      <c r="Z796" s="153" t="s">
        <v>2164</v>
      </c>
      <c r="AA796" s="153" t="s">
        <v>2164</v>
      </c>
      <c r="AB796" s="153"/>
      <c r="AC796" s="153" t="s">
        <v>21192</v>
      </c>
      <c r="AD796" s="153" t="str">
        <f>IFERROR(IF(COUNTIF(C796:L796,"Feed Ingredient")&gt;0,INDEX(ani_diet!V:V,MATCH(M796,ani_diet!F:F,0)),""),"")</f>
        <v>Arachis hypogaea Cake</v>
      </c>
      <c r="AE796" s="152" t="str">
        <f>IF(IFERROR(IF(MATCH("Feed Ingredient", AOM[[#This Row],[L1]:[L10]],0)&gt;0, TRUE, FALSE), FALSE)=TRUE,IFERROR(VLOOKUP(M796, ani_diet!E:E, 1, FALSE), "No Match"),FALSE)</f>
        <v>No Match</v>
      </c>
    </row>
    <row r="797" spans="1:31" ht="14.5" x14ac:dyDescent="0.35">
      <c r="A797" s="153" t="s">
        <v>2164</v>
      </c>
      <c r="B797" s="153" t="s">
        <v>21193</v>
      </c>
      <c r="C797" s="153" t="s">
        <v>19358</v>
      </c>
      <c r="D797" s="153" t="s">
        <v>19360</v>
      </c>
      <c r="E797" s="153" t="s">
        <v>19600</v>
      </c>
      <c r="F797" s="153" t="s">
        <v>20459</v>
      </c>
      <c r="G797" s="153" t="s">
        <v>20460</v>
      </c>
      <c r="H797" s="153" t="s">
        <v>20779</v>
      </c>
      <c r="I797" s="153" t="s">
        <v>21148</v>
      </c>
      <c r="J797" s="153" t="s">
        <v>10223</v>
      </c>
      <c r="K797" s="153" t="s">
        <v>21194</v>
      </c>
      <c r="L797" s="153"/>
      <c r="M797" s="153" t="str" cm="1">
        <f t="array" ref="M797">LOOKUP(2,1/(C797:L797&lt;&gt;""),C797:L797)</f>
        <v>Groundnut Haulm</v>
      </c>
      <c r="N797" s="153" t="s">
        <v>21195</v>
      </c>
      <c r="O797" s="153" t="s">
        <v>2164</v>
      </c>
      <c r="P797" s="153" t="s">
        <v>2164</v>
      </c>
      <c r="Q797" s="153" t="s">
        <v>2164</v>
      </c>
      <c r="R797" s="153" t="s">
        <v>2164</v>
      </c>
      <c r="S797" s="153" t="s">
        <v>2164</v>
      </c>
      <c r="T797" s="153" t="s">
        <v>2164</v>
      </c>
      <c r="U797" s="153" t="s">
        <v>10225</v>
      </c>
      <c r="V797" s="153" t="s">
        <v>21191</v>
      </c>
      <c r="W797" s="153" t="s">
        <v>2164</v>
      </c>
      <c r="X797" s="153" t="s">
        <v>2164</v>
      </c>
      <c r="Y797" s="153" t="s">
        <v>2164</v>
      </c>
      <c r="Z797" s="153" t="s">
        <v>2164</v>
      </c>
      <c r="AA797" s="153" t="s">
        <v>2164</v>
      </c>
      <c r="AB797" s="154" t="s">
        <v>21196</v>
      </c>
      <c r="AC797" s="153" t="s">
        <v>21192</v>
      </c>
      <c r="AD797" s="153" t="str">
        <f>IFERROR(IF(COUNTIF(C797:L797,"Feed Ingredient")&gt;0,INDEX(ani_diet!V:V,MATCH(M797,ani_diet!F:F,0)),""),"")</f>
        <v>Arachis hypogaea Haulm</v>
      </c>
      <c r="AE797" s="152" t="str">
        <f>IF(IFERROR(IF(MATCH("Feed Ingredient", AOM[[#This Row],[L1]:[L10]],0)&gt;0, TRUE, FALSE), FALSE)=TRUE,IFERROR(VLOOKUP(M797, ani_diet!E:E, 1, FALSE), "No Match"),FALSE)</f>
        <v>Groundnut Haulm</v>
      </c>
    </row>
    <row r="798" spans="1:31" ht="14.5" x14ac:dyDescent="0.35">
      <c r="A798" s="153" t="s">
        <v>2164</v>
      </c>
      <c r="B798" s="153" t="s">
        <v>21197</v>
      </c>
      <c r="C798" s="153" t="s">
        <v>19358</v>
      </c>
      <c r="D798" s="153" t="s">
        <v>19360</v>
      </c>
      <c r="E798" s="153" t="s">
        <v>19600</v>
      </c>
      <c r="F798" s="153" t="s">
        <v>20459</v>
      </c>
      <c r="G798" s="153" t="s">
        <v>20460</v>
      </c>
      <c r="H798" s="153" t="s">
        <v>20779</v>
      </c>
      <c r="I798" s="153" t="s">
        <v>21148</v>
      </c>
      <c r="J798" s="153" t="s">
        <v>10223</v>
      </c>
      <c r="K798" s="153" t="s">
        <v>21198</v>
      </c>
      <c r="L798" s="153"/>
      <c r="M798" s="153" t="str" cm="1">
        <f t="array" ref="M798">LOOKUP(2,1/(C798:L798&lt;&gt;""),C798:L798)</f>
        <v>Groundnut Hull</v>
      </c>
      <c r="N798" s="153" t="s">
        <v>21199</v>
      </c>
      <c r="O798" s="153" t="s">
        <v>2164</v>
      </c>
      <c r="P798" s="153" t="s">
        <v>2164</v>
      </c>
      <c r="Q798" s="153" t="s">
        <v>2164</v>
      </c>
      <c r="R798" s="153" t="s">
        <v>2164</v>
      </c>
      <c r="S798" s="153" t="s">
        <v>2164</v>
      </c>
      <c r="T798" s="153" t="s">
        <v>2164</v>
      </c>
      <c r="U798" s="153" t="s">
        <v>10225</v>
      </c>
      <c r="V798" s="153" t="s">
        <v>21191</v>
      </c>
      <c r="W798" s="153" t="s">
        <v>2164</v>
      </c>
      <c r="X798" s="153" t="s">
        <v>2164</v>
      </c>
      <c r="Y798" s="153" t="s">
        <v>2164</v>
      </c>
      <c r="Z798" s="153" t="s">
        <v>2164</v>
      </c>
      <c r="AA798" s="153" t="s">
        <v>2164</v>
      </c>
      <c r="AB798" s="154" t="s">
        <v>21196</v>
      </c>
      <c r="AC798" s="153" t="s">
        <v>21200</v>
      </c>
      <c r="AD798" s="153" t="str">
        <f>IFERROR(IF(COUNTIF(C798:L798,"Feed Ingredient")&gt;0,INDEX(ani_diet!V:V,MATCH(M798,ani_diet!F:F,0)),""),"")</f>
        <v>Arachis hypogaea Hull</v>
      </c>
      <c r="AE798" s="152" t="str">
        <f>IF(IFERROR(IF(MATCH("Feed Ingredient", AOM[[#This Row],[L1]:[L10]],0)&gt;0, TRUE, FALSE), FALSE)=TRUE,IFERROR(VLOOKUP(M798, ani_diet!E:E, 1, FALSE), "No Match"),FALSE)</f>
        <v>Groundnut Hull</v>
      </c>
    </row>
    <row r="799" spans="1:31" ht="14.5" x14ac:dyDescent="0.35">
      <c r="A799" s="153" t="s">
        <v>2164</v>
      </c>
      <c r="B799" s="153" t="s">
        <v>21201</v>
      </c>
      <c r="C799" s="153" t="s">
        <v>19358</v>
      </c>
      <c r="D799" s="153" t="s">
        <v>19360</v>
      </c>
      <c r="E799" s="153" t="s">
        <v>19600</v>
      </c>
      <c r="F799" s="153" t="s">
        <v>20459</v>
      </c>
      <c r="G799" s="153" t="s">
        <v>20460</v>
      </c>
      <c r="H799" s="153" t="s">
        <v>20779</v>
      </c>
      <c r="I799" s="153" t="s">
        <v>21148</v>
      </c>
      <c r="J799" s="153" t="s">
        <v>10223</v>
      </c>
      <c r="K799" s="153" t="s">
        <v>21202</v>
      </c>
      <c r="L799" s="153" t="s">
        <v>21203</v>
      </c>
      <c r="M799" s="153" t="str" cm="1">
        <f t="array" ref="M799">LOOKUP(2,1/(C799:L799&lt;&gt;""),C799:L799)</f>
        <v>Groundnut Husk Powder</v>
      </c>
      <c r="N799" s="153" t="s">
        <v>21204</v>
      </c>
      <c r="O799" s="153" t="s">
        <v>2164</v>
      </c>
      <c r="P799" s="153" t="s">
        <v>2164</v>
      </c>
      <c r="Q799" s="153" t="s">
        <v>2164</v>
      </c>
      <c r="R799" s="153" t="s">
        <v>2164</v>
      </c>
      <c r="S799" s="153" t="s">
        <v>2164</v>
      </c>
      <c r="T799" s="153" t="s">
        <v>2164</v>
      </c>
      <c r="U799" s="153" t="s">
        <v>10225</v>
      </c>
      <c r="V799" s="153" t="s">
        <v>21191</v>
      </c>
      <c r="W799" s="153" t="s">
        <v>2164</v>
      </c>
      <c r="X799" s="153" t="s">
        <v>2164</v>
      </c>
      <c r="Y799" s="153" t="s">
        <v>2164</v>
      </c>
      <c r="Z799" s="153" t="s">
        <v>2164</v>
      </c>
      <c r="AA799" s="153" t="s">
        <v>2164</v>
      </c>
      <c r="AB799" s="154" t="s">
        <v>21196</v>
      </c>
      <c r="AC799" s="153" t="s">
        <v>21203</v>
      </c>
      <c r="AD799" s="153" t="str">
        <f>IFERROR(IF(COUNTIF(C799:L799,"Feed Ingredient")&gt;0,INDEX(ani_diet!V:V,MATCH(M799,ani_diet!F:F,0)),""),"")</f>
        <v>Arachis hypogaea Husk</v>
      </c>
      <c r="AE799" s="152" t="str">
        <f>IF(IFERROR(IF(MATCH("Feed Ingredient", AOM[[#This Row],[L1]:[L10]],0)&gt;0, TRUE, FALSE), FALSE)=TRUE,IFERROR(VLOOKUP(M799, ani_diet!E:E, 1, FALSE), "No Match"),FALSE)</f>
        <v>No Match</v>
      </c>
    </row>
    <row r="800" spans="1:31" ht="14.5" x14ac:dyDescent="0.35">
      <c r="A800" s="153" t="s">
        <v>2164</v>
      </c>
      <c r="B800" s="153" t="s">
        <v>21205</v>
      </c>
      <c r="C800" s="153" t="s">
        <v>19358</v>
      </c>
      <c r="D800" s="153" t="s">
        <v>19360</v>
      </c>
      <c r="E800" s="153" t="s">
        <v>19600</v>
      </c>
      <c r="F800" s="153" t="s">
        <v>20459</v>
      </c>
      <c r="G800" s="153" t="s">
        <v>20460</v>
      </c>
      <c r="H800" s="153" t="s">
        <v>20779</v>
      </c>
      <c r="I800" s="153" t="s">
        <v>21148</v>
      </c>
      <c r="J800" s="153" t="s">
        <v>10223</v>
      </c>
      <c r="K800" s="153" t="s">
        <v>21206</v>
      </c>
      <c r="L800" s="153"/>
      <c r="M800" s="153" t="str" cm="1">
        <f t="array" ref="M800">LOOKUP(2,1/(C800:L800&lt;&gt;""),C800:L800)</f>
        <v>Groundnut Straw</v>
      </c>
      <c r="N800" s="153" t="s">
        <v>21207</v>
      </c>
      <c r="O800" s="153" t="s">
        <v>2164</v>
      </c>
      <c r="P800" s="153" t="s">
        <v>2164</v>
      </c>
      <c r="Q800" s="153" t="s">
        <v>2164</v>
      </c>
      <c r="R800" s="153" t="s">
        <v>2164</v>
      </c>
      <c r="S800" s="153" t="s">
        <v>21208</v>
      </c>
      <c r="T800" s="153" t="s">
        <v>2164</v>
      </c>
      <c r="U800" s="153" t="s">
        <v>10225</v>
      </c>
      <c r="V800" s="153" t="s">
        <v>21191</v>
      </c>
      <c r="W800" s="153" t="s">
        <v>2164</v>
      </c>
      <c r="X800" s="153" t="s">
        <v>2164</v>
      </c>
      <c r="Y800" s="153" t="s">
        <v>2164</v>
      </c>
      <c r="Z800" s="153" t="s">
        <v>2164</v>
      </c>
      <c r="AA800" s="153" t="s">
        <v>2164</v>
      </c>
      <c r="AB800" s="153"/>
      <c r="AC800" s="153" t="s">
        <v>21154</v>
      </c>
      <c r="AD800" s="153" t="str">
        <f>IFERROR(IF(COUNTIF(C800:L800,"Feed Ingredient")&gt;0,INDEX(ani_diet!V:V,MATCH(M800,ani_diet!F:F,0)),""),"")</f>
        <v>Arachis hypogaea Straw</v>
      </c>
      <c r="AE800" s="152" t="str">
        <f>IF(IFERROR(IF(MATCH("Feed Ingredient", AOM[[#This Row],[L1]:[L10]],0)&gt;0, TRUE, FALSE), FALSE)=TRUE,IFERROR(VLOOKUP(M800, ani_diet!E:E, 1, FALSE), "No Match"),FALSE)</f>
        <v>Groundnut Straw</v>
      </c>
    </row>
    <row r="801" spans="1:31" ht="14.5" x14ac:dyDescent="0.35">
      <c r="A801" s="153" t="s">
        <v>2164</v>
      </c>
      <c r="B801" s="153" t="s">
        <v>21209</v>
      </c>
      <c r="C801" s="153" t="s">
        <v>19358</v>
      </c>
      <c r="D801" s="153" t="s">
        <v>19360</v>
      </c>
      <c r="E801" s="153" t="s">
        <v>19600</v>
      </c>
      <c r="F801" s="153" t="s">
        <v>20459</v>
      </c>
      <c r="G801" s="153" t="s">
        <v>20460</v>
      </c>
      <c r="H801" s="153" t="s">
        <v>20779</v>
      </c>
      <c r="I801" s="153" t="s">
        <v>21148</v>
      </c>
      <c r="J801" s="153" t="s">
        <v>10223</v>
      </c>
      <c r="K801" s="153" t="s">
        <v>21154</v>
      </c>
      <c r="L801" s="153"/>
      <c r="M801" s="153" t="str" cm="1">
        <f t="array" ref="M801">LOOKUP(2,1/(C801:L801&lt;&gt;""),C801:L801)</f>
        <v>Groundnut Cake</v>
      </c>
      <c r="N801" s="153" t="s">
        <v>21210</v>
      </c>
      <c r="O801" s="153" t="s">
        <v>2164</v>
      </c>
      <c r="P801" s="153" t="s">
        <v>2164</v>
      </c>
      <c r="Q801" s="153" t="s">
        <v>2164</v>
      </c>
      <c r="R801" s="153" t="s">
        <v>2164</v>
      </c>
      <c r="S801" s="153" t="s">
        <v>21208</v>
      </c>
      <c r="T801" s="153" t="s">
        <v>2164</v>
      </c>
      <c r="U801" s="153" t="s">
        <v>10225</v>
      </c>
      <c r="V801" s="153" t="s">
        <v>21191</v>
      </c>
      <c r="W801" s="153" t="s">
        <v>2164</v>
      </c>
      <c r="X801" s="153" t="s">
        <v>2164</v>
      </c>
      <c r="Y801" s="153" t="s">
        <v>2164</v>
      </c>
      <c r="Z801" s="153" t="s">
        <v>2164</v>
      </c>
      <c r="AA801" s="153" t="s">
        <v>2164</v>
      </c>
      <c r="AB801" s="153"/>
      <c r="AC801" s="153" t="s">
        <v>21154</v>
      </c>
      <c r="AD801" s="153" t="str">
        <f>IFERROR(IF(COUNTIF(C801:L801,"Feed Ingredient")&gt;0,INDEX(ani_diet!V:V,MATCH(M801,ani_diet!F:F,0)),""),"")</f>
        <v>Arachis hypogaea Cake</v>
      </c>
      <c r="AE801" s="152" t="str">
        <f>IF(IFERROR(IF(MATCH("Feed Ingredient", AOM[[#This Row],[L1]:[L10]],0)&gt;0, TRUE, FALSE), FALSE)=TRUE,IFERROR(VLOOKUP(M801, ani_diet!E:E, 1, FALSE), "No Match"),FALSE)</f>
        <v>Groundnut Cake</v>
      </c>
    </row>
    <row r="802" spans="1:31" ht="14.5" x14ac:dyDescent="0.35">
      <c r="A802" s="153" t="s">
        <v>2164</v>
      </c>
      <c r="B802" s="153" t="s">
        <v>21211</v>
      </c>
      <c r="C802" s="153" t="s">
        <v>19358</v>
      </c>
      <c r="D802" s="153" t="s">
        <v>19360</v>
      </c>
      <c r="E802" s="153" t="s">
        <v>19600</v>
      </c>
      <c r="F802" s="153" t="s">
        <v>20459</v>
      </c>
      <c r="G802" s="153" t="s">
        <v>20460</v>
      </c>
      <c r="H802" s="153" t="s">
        <v>20779</v>
      </c>
      <c r="I802" s="153" t="s">
        <v>21148</v>
      </c>
      <c r="J802" s="153" t="s">
        <v>21212</v>
      </c>
      <c r="K802" s="153" t="s">
        <v>21213</v>
      </c>
      <c r="L802" s="153"/>
      <c r="M802" s="153" t="str" cm="1">
        <f t="array" ref="M802">LOOKUP(2,1/(C802:L802&lt;&gt;""),C802:L802)</f>
        <v>Guar Gum Ground</v>
      </c>
      <c r="N802" s="153" t="s">
        <v>21214</v>
      </c>
      <c r="O802" s="153" t="s">
        <v>2164</v>
      </c>
      <c r="P802" s="153" t="s">
        <v>2164</v>
      </c>
      <c r="Q802" s="153" t="s">
        <v>2164</v>
      </c>
      <c r="R802" s="153" t="s">
        <v>2164</v>
      </c>
      <c r="S802" s="153" t="s">
        <v>2164</v>
      </c>
      <c r="T802" s="153" t="s">
        <v>2164</v>
      </c>
      <c r="U802" s="153" t="s">
        <v>8884</v>
      </c>
      <c r="V802" s="153"/>
      <c r="W802" s="153" t="s">
        <v>2164</v>
      </c>
      <c r="X802" s="153" t="s">
        <v>2164</v>
      </c>
      <c r="Y802" s="153" t="s">
        <v>2164</v>
      </c>
      <c r="Z802" s="153" t="s">
        <v>2164</v>
      </c>
      <c r="AA802" s="153" t="s">
        <v>2164</v>
      </c>
      <c r="AB802" s="153"/>
      <c r="AC802" s="153"/>
      <c r="AD802" s="153" t="str">
        <f>IFERROR(IF(COUNTIF(C802:L802,"Feed Ingredient")&gt;0,INDEX(ani_diet!V:V,MATCH(M802,ani_diet!F:F,0)),""),"")</f>
        <v>Cyamopsis tetragonoloba</v>
      </c>
      <c r="AE802" s="152" t="str">
        <f>IF(IFERROR(IF(MATCH("Feed Ingredient", AOM[[#This Row],[L1]:[L10]],0)&gt;0, TRUE, FALSE), FALSE)=TRUE,IFERROR(VLOOKUP(M802, ani_diet!E:E, 1, FALSE), "No Match"),FALSE)</f>
        <v>No Match</v>
      </c>
    </row>
    <row r="803" spans="1:31" ht="14.5" x14ac:dyDescent="0.35">
      <c r="A803" s="153" t="s">
        <v>2164</v>
      </c>
      <c r="B803" s="153" t="s">
        <v>21215</v>
      </c>
      <c r="C803" s="153" t="s">
        <v>19358</v>
      </c>
      <c r="D803" s="153" t="s">
        <v>19360</v>
      </c>
      <c r="E803" s="153" t="s">
        <v>19600</v>
      </c>
      <c r="F803" s="153" t="s">
        <v>20459</v>
      </c>
      <c r="G803" s="153" t="s">
        <v>20460</v>
      </c>
      <c r="H803" s="153" t="s">
        <v>20779</v>
      </c>
      <c r="I803" s="153" t="s">
        <v>21148</v>
      </c>
      <c r="J803" s="153" t="s">
        <v>10279</v>
      </c>
      <c r="K803" s="153" t="s">
        <v>21216</v>
      </c>
      <c r="L803" s="153"/>
      <c r="M803" s="153" t="str" cm="1">
        <f t="array" ref="M803">LOOKUP(2,1/(C803:L803&lt;&gt;""),C803:L803)</f>
        <v>Pea Seed Hull</v>
      </c>
      <c r="N803" s="153" t="s">
        <v>21217</v>
      </c>
      <c r="O803" s="153" t="s">
        <v>2164</v>
      </c>
      <c r="P803" s="153" t="s">
        <v>2164</v>
      </c>
      <c r="Q803" s="153" t="s">
        <v>2164</v>
      </c>
      <c r="R803" s="153" t="s">
        <v>2164</v>
      </c>
      <c r="S803" s="153" t="s">
        <v>2164</v>
      </c>
      <c r="T803" s="153" t="s">
        <v>2164</v>
      </c>
      <c r="U803" s="153" t="s">
        <v>10280</v>
      </c>
      <c r="V803" s="153" t="s">
        <v>21218</v>
      </c>
      <c r="W803" s="153" t="s">
        <v>2164</v>
      </c>
      <c r="X803" s="153" t="s">
        <v>2164</v>
      </c>
      <c r="Y803" s="153" t="s">
        <v>2164</v>
      </c>
      <c r="Z803" s="153" t="s">
        <v>2164</v>
      </c>
      <c r="AA803" s="153" t="s">
        <v>2164</v>
      </c>
      <c r="AB803" s="153" t="s">
        <v>21219</v>
      </c>
      <c r="AC803" s="153" t="s">
        <v>21220</v>
      </c>
      <c r="AD803" s="153" t="str">
        <f>IFERROR(IF(COUNTIF(C803:L803,"Feed Ingredient")&gt;0,INDEX(ani_diet!V:V,MATCH(M803,ani_diet!F:F,0)),""),"")</f>
        <v>Pisum sativum Seed Hull</v>
      </c>
      <c r="AE803" s="152" t="str">
        <f>IF(IFERROR(IF(MATCH("Feed Ingredient", AOM[[#This Row],[L1]:[L10]],0)&gt;0, TRUE, FALSE), FALSE)=TRUE,IFERROR(VLOOKUP(M803, ani_diet!E:E, 1, FALSE), "No Match"),FALSE)</f>
        <v>Pea Seed Hull</v>
      </c>
    </row>
    <row r="804" spans="1:31" ht="14.5" x14ac:dyDescent="0.35">
      <c r="A804" s="153" t="s">
        <v>2164</v>
      </c>
      <c r="B804" s="153" t="s">
        <v>21221</v>
      </c>
      <c r="C804" s="153" t="s">
        <v>19358</v>
      </c>
      <c r="D804" s="153" t="s">
        <v>19360</v>
      </c>
      <c r="E804" s="153" t="s">
        <v>19600</v>
      </c>
      <c r="F804" s="153" t="s">
        <v>20459</v>
      </c>
      <c r="G804" s="153" t="s">
        <v>20460</v>
      </c>
      <c r="H804" s="153" t="s">
        <v>20779</v>
      </c>
      <c r="I804" s="153" t="s">
        <v>21148</v>
      </c>
      <c r="J804" s="153" t="s">
        <v>10279</v>
      </c>
      <c r="K804" s="153" t="s">
        <v>21222</v>
      </c>
      <c r="L804" s="153"/>
      <c r="M804" s="153" t="str" cm="1">
        <f t="array" ref="M804">LOOKUP(2,1/(C804:L804&lt;&gt;""),C804:L804)</f>
        <v>Pea Straw</v>
      </c>
      <c r="N804" s="153" t="s">
        <v>21223</v>
      </c>
      <c r="O804" s="153" t="s">
        <v>2164</v>
      </c>
      <c r="P804" s="153" t="s">
        <v>2164</v>
      </c>
      <c r="Q804" s="153" t="s">
        <v>2164</v>
      </c>
      <c r="R804" s="153" t="s">
        <v>2164</v>
      </c>
      <c r="S804" s="153" t="s">
        <v>2164</v>
      </c>
      <c r="T804" s="153" t="s">
        <v>2164</v>
      </c>
      <c r="U804" s="153" t="s">
        <v>10280</v>
      </c>
      <c r="V804" s="153" t="s">
        <v>21218</v>
      </c>
      <c r="W804" s="153" t="s">
        <v>2164</v>
      </c>
      <c r="X804" s="153" t="s">
        <v>2164</v>
      </c>
      <c r="Y804" s="153" t="s">
        <v>2164</v>
      </c>
      <c r="Z804" s="153" t="s">
        <v>2164</v>
      </c>
      <c r="AA804" s="153" t="s">
        <v>2164</v>
      </c>
      <c r="AB804" s="153" t="s">
        <v>21224</v>
      </c>
      <c r="AC804" s="153" t="s">
        <v>21220</v>
      </c>
      <c r="AD804" s="153" t="str">
        <f>IFERROR(IF(COUNTIF(C804:L804,"Feed Ingredient")&gt;0,INDEX(ani_diet!V:V,MATCH(M804,ani_diet!F:F,0)),""),"")</f>
        <v>Pisum sativum Straw</v>
      </c>
      <c r="AE804" s="152" t="str">
        <f>IF(IFERROR(IF(MATCH("Feed Ingredient", AOM[[#This Row],[L1]:[L10]],0)&gt;0, TRUE, FALSE), FALSE)=TRUE,IFERROR(VLOOKUP(M804, ani_diet!E:E, 1, FALSE), "No Match"),FALSE)</f>
        <v>Pea Straw</v>
      </c>
    </row>
    <row r="805" spans="1:31" ht="14.5" x14ac:dyDescent="0.35">
      <c r="A805" s="153" t="s">
        <v>2164</v>
      </c>
      <c r="B805" s="153" t="s">
        <v>21225</v>
      </c>
      <c r="C805" s="153" t="s">
        <v>19358</v>
      </c>
      <c r="D805" s="153" t="s">
        <v>19360</v>
      </c>
      <c r="E805" s="153" t="s">
        <v>19600</v>
      </c>
      <c r="F805" s="153" t="s">
        <v>20459</v>
      </c>
      <c r="G805" s="153" t="s">
        <v>20460</v>
      </c>
      <c r="H805" s="153" t="s">
        <v>20779</v>
      </c>
      <c r="I805" s="153" t="s">
        <v>21148</v>
      </c>
      <c r="J805" s="153" t="s">
        <v>80</v>
      </c>
      <c r="K805" s="153" t="s">
        <v>21226</v>
      </c>
      <c r="L805" s="153" t="s">
        <v>21227</v>
      </c>
      <c r="M805" s="153" t="str" cm="1">
        <f t="array" ref="M805">LOOKUP(2,1/(C805:L805&lt;&gt;""),C805:L805)</f>
        <v>Pigeon Pea Leaves Dried</v>
      </c>
      <c r="N805" s="153"/>
      <c r="O805" s="153" t="s">
        <v>2164</v>
      </c>
      <c r="P805" s="153" t="s">
        <v>2164</v>
      </c>
      <c r="Q805" s="153" t="s">
        <v>2164</v>
      </c>
      <c r="R805" s="153" t="s">
        <v>2164</v>
      </c>
      <c r="S805" s="153" t="s">
        <v>21228</v>
      </c>
      <c r="T805" s="153" t="s">
        <v>2164</v>
      </c>
      <c r="U805" s="153" t="s">
        <v>10286</v>
      </c>
      <c r="V805" s="153" t="s">
        <v>21229</v>
      </c>
      <c r="W805" s="153" t="s">
        <v>2164</v>
      </c>
      <c r="X805" s="153" t="s">
        <v>2164</v>
      </c>
      <c r="Y805" s="153" t="s">
        <v>2164</v>
      </c>
      <c r="Z805" s="153" t="s">
        <v>2164</v>
      </c>
      <c r="AA805" s="153" t="s">
        <v>2164</v>
      </c>
      <c r="AB805" s="153" t="s">
        <v>21230</v>
      </c>
      <c r="AC805" s="153" t="s">
        <v>21226</v>
      </c>
      <c r="AD805" s="153" t="str">
        <f>IFERROR(IF(COUNTIF(C805:L805,"Feed Ingredient")&gt;0,INDEX(ani_diet!V:V,MATCH(M805,ani_diet!F:F,0)),""),"")</f>
        <v>Cajanus cajan Leaves</v>
      </c>
      <c r="AE805" s="152" t="str">
        <f>IF(IFERROR(IF(MATCH("Feed Ingredient", AOM[[#This Row],[L1]:[L10]],0)&gt;0, TRUE, FALSE), FALSE)=TRUE,IFERROR(VLOOKUP(M805, ani_diet!E:E, 1, FALSE), "No Match"),FALSE)</f>
        <v>No Match</v>
      </c>
    </row>
    <row r="806" spans="1:31" ht="14.5" x14ac:dyDescent="0.35">
      <c r="A806" s="153" t="s">
        <v>2164</v>
      </c>
      <c r="B806" s="153" t="s">
        <v>21231</v>
      </c>
      <c r="C806" s="153" t="s">
        <v>19358</v>
      </c>
      <c r="D806" s="153" t="s">
        <v>19360</v>
      </c>
      <c r="E806" s="153" t="s">
        <v>19600</v>
      </c>
      <c r="F806" s="153" t="s">
        <v>20459</v>
      </c>
      <c r="G806" s="153" t="s">
        <v>20460</v>
      </c>
      <c r="H806" s="153" t="s">
        <v>20779</v>
      </c>
      <c r="I806" s="153" t="s">
        <v>21148</v>
      </c>
      <c r="J806" s="153" t="s">
        <v>80</v>
      </c>
      <c r="K806" s="153" t="s">
        <v>21226</v>
      </c>
      <c r="L806" s="153"/>
      <c r="M806" s="153" t="str" cm="1">
        <f t="array" ref="M806">LOOKUP(2,1/(C806:L806&lt;&gt;""),C806:L806)</f>
        <v>Pigeon Pea Leaves</v>
      </c>
      <c r="N806" s="153"/>
      <c r="O806" s="153" t="s">
        <v>2164</v>
      </c>
      <c r="P806" s="153" t="s">
        <v>2164</v>
      </c>
      <c r="Q806" s="153" t="s">
        <v>2164</v>
      </c>
      <c r="R806" s="153" t="s">
        <v>2164</v>
      </c>
      <c r="S806" s="153" t="s">
        <v>21228</v>
      </c>
      <c r="T806" s="153" t="s">
        <v>2164</v>
      </c>
      <c r="U806" s="153" t="s">
        <v>10286</v>
      </c>
      <c r="V806" s="153" t="s">
        <v>21229</v>
      </c>
      <c r="W806" s="153" t="s">
        <v>2164</v>
      </c>
      <c r="X806" s="153" t="s">
        <v>2164</v>
      </c>
      <c r="Y806" s="153" t="s">
        <v>2164</v>
      </c>
      <c r="Z806" s="153" t="s">
        <v>2164</v>
      </c>
      <c r="AA806" s="153" t="s">
        <v>2164</v>
      </c>
      <c r="AB806" s="153" t="s">
        <v>21230</v>
      </c>
      <c r="AC806" s="153" t="s">
        <v>21226</v>
      </c>
      <c r="AD806" s="153" t="str">
        <f>IFERROR(IF(COUNTIF(C806:L806,"Feed Ingredient")&gt;0,INDEX(ani_diet!V:V,MATCH(M806,ani_diet!F:F,0)),""),"")</f>
        <v>Cajanus cajan Leaves</v>
      </c>
      <c r="AE806" s="152" t="str">
        <f>IF(IFERROR(IF(MATCH("Feed Ingredient", AOM[[#This Row],[L1]:[L10]],0)&gt;0, TRUE, FALSE), FALSE)=TRUE,IFERROR(VLOOKUP(M806, ani_diet!E:E, 1, FALSE), "No Match"),FALSE)</f>
        <v>Pigeon Pea Leaves</v>
      </c>
    </row>
    <row r="807" spans="1:31" ht="14.5" x14ac:dyDescent="0.35">
      <c r="A807" s="153" t="s">
        <v>2164</v>
      </c>
      <c r="B807" s="153" t="s">
        <v>21232</v>
      </c>
      <c r="C807" s="153" t="s">
        <v>19358</v>
      </c>
      <c r="D807" s="153" t="s">
        <v>19360</v>
      </c>
      <c r="E807" s="153" t="s">
        <v>19600</v>
      </c>
      <c r="F807" s="153" t="s">
        <v>20459</v>
      </c>
      <c r="G807" s="153" t="s">
        <v>20460</v>
      </c>
      <c r="H807" s="153" t="s">
        <v>20779</v>
      </c>
      <c r="I807" s="153" t="s">
        <v>21148</v>
      </c>
      <c r="J807" s="153" t="s">
        <v>10297</v>
      </c>
      <c r="K807" s="153" t="s">
        <v>21233</v>
      </c>
      <c r="L807" s="153"/>
      <c r="M807" s="153" t="str" cm="1">
        <f t="array" ref="M807">LOOKUP(2,1/(C807:L807&lt;&gt;""),C807:L807)</f>
        <v>Soybean Dried</v>
      </c>
      <c r="N807" s="153" t="s">
        <v>21234</v>
      </c>
      <c r="O807" s="153" t="s">
        <v>2164</v>
      </c>
      <c r="P807" s="153" t="s">
        <v>2164</v>
      </c>
      <c r="Q807" s="153" t="s">
        <v>2164</v>
      </c>
      <c r="R807" s="153" t="s">
        <v>2164</v>
      </c>
      <c r="S807" s="153" t="s">
        <v>2164</v>
      </c>
      <c r="T807" s="153" t="s">
        <v>2164</v>
      </c>
      <c r="U807" s="153" t="s">
        <v>10299</v>
      </c>
      <c r="V807" s="153" t="s">
        <v>21235</v>
      </c>
      <c r="W807" s="153" t="s">
        <v>2164</v>
      </c>
      <c r="X807" s="153" t="s">
        <v>2164</v>
      </c>
      <c r="Y807" s="153" t="s">
        <v>2164</v>
      </c>
      <c r="Z807" s="153" t="s">
        <v>2164</v>
      </c>
      <c r="AA807" s="153" t="s">
        <v>2164</v>
      </c>
      <c r="AB807" s="153" t="s">
        <v>21236</v>
      </c>
      <c r="AC807" s="153" t="s">
        <v>21234</v>
      </c>
      <c r="AD807" s="153" t="str">
        <f>IFERROR(IF(COUNTIF(C807:L807,"Feed Ingredient")&gt;0,INDEX(ani_diet!V:V,MATCH(M807,ani_diet!F:F,0)),""),"")</f>
        <v>Glycine max</v>
      </c>
      <c r="AE807" s="152" t="str">
        <f>IF(IFERROR(IF(MATCH("Feed Ingredient", AOM[[#This Row],[L1]:[L10]],0)&gt;0, TRUE, FALSE), FALSE)=TRUE,IFERROR(VLOOKUP(M807, ani_diet!E:E, 1, FALSE), "No Match"),FALSE)</f>
        <v>No Match</v>
      </c>
    </row>
    <row r="808" spans="1:31" ht="14.5" x14ac:dyDescent="0.35">
      <c r="A808" s="153" t="s">
        <v>2164</v>
      </c>
      <c r="B808" s="153" t="s">
        <v>21237</v>
      </c>
      <c r="C808" s="153" t="s">
        <v>19358</v>
      </c>
      <c r="D808" s="153" t="s">
        <v>19360</v>
      </c>
      <c r="E808" s="153" t="s">
        <v>19600</v>
      </c>
      <c r="F808" s="153" t="s">
        <v>20459</v>
      </c>
      <c r="G808" s="153" t="s">
        <v>20460</v>
      </c>
      <c r="H808" s="153" t="s">
        <v>20779</v>
      </c>
      <c r="I808" s="153" t="s">
        <v>21148</v>
      </c>
      <c r="J808" s="153" t="s">
        <v>10297</v>
      </c>
      <c r="K808" s="153" t="s">
        <v>21238</v>
      </c>
      <c r="L808" s="153"/>
      <c r="M808" s="153" t="str" cm="1">
        <f t="array" ref="M808">LOOKUP(2,1/(C808:L808&lt;&gt;""),C808:L808)</f>
        <v>Soybean Dried Fermented</v>
      </c>
      <c r="N808" s="153"/>
      <c r="O808" s="153" t="s">
        <v>2164</v>
      </c>
      <c r="P808" s="153" t="s">
        <v>2164</v>
      </c>
      <c r="Q808" s="153" t="s">
        <v>2164</v>
      </c>
      <c r="R808" s="153" t="s">
        <v>2164</v>
      </c>
      <c r="S808" s="153" t="s">
        <v>2164</v>
      </c>
      <c r="T808" s="153" t="s">
        <v>2164</v>
      </c>
      <c r="U808" s="153" t="s">
        <v>10299</v>
      </c>
      <c r="V808" s="153" t="s">
        <v>21235</v>
      </c>
      <c r="W808" s="153" t="s">
        <v>2164</v>
      </c>
      <c r="X808" s="153" t="s">
        <v>2164</v>
      </c>
      <c r="Y808" s="153" t="s">
        <v>2164</v>
      </c>
      <c r="Z808" s="153" t="s">
        <v>2164</v>
      </c>
      <c r="AA808" s="153" t="s">
        <v>2164</v>
      </c>
      <c r="AB808" s="153" t="s">
        <v>21236</v>
      </c>
      <c r="AC808" s="153" t="s">
        <v>21234</v>
      </c>
      <c r="AD808" s="153" t="str">
        <f>IFERROR(IF(COUNTIF(C808:L808,"Feed Ingredient")&gt;0,INDEX(ani_diet!V:V,MATCH(M808,ani_diet!F:F,0)),""),"")</f>
        <v>Glycine max</v>
      </c>
      <c r="AE808" s="152" t="str">
        <f>IF(IFERROR(IF(MATCH("Feed Ingredient", AOM[[#This Row],[L1]:[L10]],0)&gt;0, TRUE, FALSE), FALSE)=TRUE,IFERROR(VLOOKUP(M808, ani_diet!E:E, 1, FALSE), "No Match"),FALSE)</f>
        <v>No Match</v>
      </c>
    </row>
    <row r="809" spans="1:31" ht="14.5" x14ac:dyDescent="0.35">
      <c r="A809" s="153" t="s">
        <v>2164</v>
      </c>
      <c r="B809" s="153" t="s">
        <v>21239</v>
      </c>
      <c r="C809" s="153" t="s">
        <v>19358</v>
      </c>
      <c r="D809" s="153" t="s">
        <v>19360</v>
      </c>
      <c r="E809" s="153" t="s">
        <v>19600</v>
      </c>
      <c r="F809" s="153" t="s">
        <v>20459</v>
      </c>
      <c r="G809" s="153" t="s">
        <v>20460</v>
      </c>
      <c r="H809" s="153" t="s">
        <v>20779</v>
      </c>
      <c r="I809" s="153" t="s">
        <v>21148</v>
      </c>
      <c r="J809" s="153" t="s">
        <v>10297</v>
      </c>
      <c r="K809" s="153" t="s">
        <v>21240</v>
      </c>
      <c r="L809" s="153" t="s">
        <v>21241</v>
      </c>
      <c r="M809" s="153" t="str" cm="1">
        <f t="array" ref="M809">LOOKUP(2,1/(C809:L809&lt;&gt;""),C809:L809)</f>
        <v>Soybean Flakes Defatted Dried Ground</v>
      </c>
      <c r="N809" s="153" t="s">
        <v>21242</v>
      </c>
      <c r="O809" s="153" t="s">
        <v>2164</v>
      </c>
      <c r="P809" s="153" t="s">
        <v>2164</v>
      </c>
      <c r="Q809" s="153" t="s">
        <v>2164</v>
      </c>
      <c r="R809" s="153" t="s">
        <v>2164</v>
      </c>
      <c r="S809" s="153" t="s">
        <v>21243</v>
      </c>
      <c r="T809" s="153" t="s">
        <v>2164</v>
      </c>
      <c r="U809" s="153" t="s">
        <v>10299</v>
      </c>
      <c r="V809" s="153" t="s">
        <v>21235</v>
      </c>
      <c r="W809" s="153" t="s">
        <v>2164</v>
      </c>
      <c r="X809" s="153" t="s">
        <v>2164</v>
      </c>
      <c r="Y809" s="153" t="s">
        <v>2164</v>
      </c>
      <c r="Z809" s="153" t="s">
        <v>2164</v>
      </c>
      <c r="AA809" s="153" t="s">
        <v>2164</v>
      </c>
      <c r="AB809" s="153"/>
      <c r="AC809" s="153" t="s">
        <v>21244</v>
      </c>
      <c r="AD809" s="153" t="str">
        <f>IFERROR(IF(COUNTIF(C809:L809,"Feed Ingredient")&gt;0,INDEX(ani_diet!V:V,MATCH(M809,ani_diet!F:F,0)),""),"")</f>
        <v/>
      </c>
      <c r="AE809" s="152" t="str">
        <f>IF(IFERROR(IF(MATCH("Feed Ingredient", AOM[[#This Row],[L1]:[L10]],0)&gt;0, TRUE, FALSE), FALSE)=TRUE,IFERROR(VLOOKUP(M809, ani_diet!E:E, 1, FALSE), "No Match"),FALSE)</f>
        <v>No Match</v>
      </c>
    </row>
    <row r="810" spans="1:31" ht="14.5" x14ac:dyDescent="0.35">
      <c r="A810" s="153"/>
      <c r="B810" s="153" t="s">
        <v>21245</v>
      </c>
      <c r="C810" s="153" t="s">
        <v>19358</v>
      </c>
      <c r="D810" s="153" t="s">
        <v>19360</v>
      </c>
      <c r="E810" s="153" t="s">
        <v>19600</v>
      </c>
      <c r="F810" s="153" t="s">
        <v>20459</v>
      </c>
      <c r="G810" s="153" t="s">
        <v>20460</v>
      </c>
      <c r="H810" s="153" t="s">
        <v>20779</v>
      </c>
      <c r="I810" s="153" t="s">
        <v>21148</v>
      </c>
      <c r="J810" s="153" t="s">
        <v>10297</v>
      </c>
      <c r="K810" s="153" t="s">
        <v>21240</v>
      </c>
      <c r="L810" s="153" t="s">
        <v>21246</v>
      </c>
      <c r="M810" s="153" t="str" cm="1">
        <f t="array" ref="M810">LOOKUP(2,1/(C810:L810&lt;&gt;""),C810:L810)</f>
        <v>Soybean Flakes Defatted Crushed Dehulled Heated</v>
      </c>
      <c r="N810" s="153" t="s">
        <v>21247</v>
      </c>
      <c r="O810" s="153"/>
      <c r="P810" s="153"/>
      <c r="Q810" s="153"/>
      <c r="R810" s="153"/>
      <c r="S810" s="153"/>
      <c r="T810" s="153"/>
      <c r="U810" s="153"/>
      <c r="V810" s="153"/>
      <c r="W810" s="153"/>
      <c r="X810" s="153"/>
      <c r="Y810" s="153"/>
      <c r="Z810" s="153"/>
      <c r="AA810" s="153"/>
      <c r="AB810" s="153"/>
      <c r="AC810" s="153"/>
      <c r="AD810" s="153" t="str">
        <f>IFERROR(IF(COUNTIF(C810:L810,"Feed Ingredient")&gt;0,INDEX(ani_diet!V:V,MATCH(M810,ani_diet!F:F,0)),""),"")</f>
        <v/>
      </c>
      <c r="AE810" s="152" t="str">
        <f>IF(IFERROR(IF(MATCH("Feed Ingredient", AOM[[#This Row],[L1]:[L10]],0)&gt;0, TRUE, FALSE), FALSE)=TRUE,IFERROR(VLOOKUP(M810, ani_diet!E:E, 1, FALSE), "No Match"),FALSE)</f>
        <v>No Match</v>
      </c>
    </row>
    <row r="811" spans="1:31" ht="14.5" x14ac:dyDescent="0.35">
      <c r="A811" s="153"/>
      <c r="B811" s="153" t="s">
        <v>21248</v>
      </c>
      <c r="C811" s="153" t="s">
        <v>19358</v>
      </c>
      <c r="D811" s="153" t="s">
        <v>19360</v>
      </c>
      <c r="E811" s="153" t="s">
        <v>19600</v>
      </c>
      <c r="F811" s="153" t="s">
        <v>20459</v>
      </c>
      <c r="G811" s="153" t="s">
        <v>20460</v>
      </c>
      <c r="H811" s="153" t="s">
        <v>20779</v>
      </c>
      <c r="I811" s="153" t="s">
        <v>21148</v>
      </c>
      <c r="J811" s="153" t="s">
        <v>10297</v>
      </c>
      <c r="K811" s="153" t="s">
        <v>21240</v>
      </c>
      <c r="L811" s="153" t="s">
        <v>21249</v>
      </c>
      <c r="M811" s="153" t="str" cm="1">
        <f t="array" ref="M811">LOOKUP(2,1/(C811:L811&lt;&gt;""),C811:L811)</f>
        <v>Soybean Flakes Defatted Crushed Dehulled Dried Extruded Heated Ground</v>
      </c>
      <c r="N811" s="153" t="s">
        <v>21250</v>
      </c>
      <c r="O811" s="153"/>
      <c r="P811" s="153"/>
      <c r="Q811" s="153"/>
      <c r="R811" s="153"/>
      <c r="S811" s="153"/>
      <c r="T811" s="153"/>
      <c r="U811" s="153"/>
      <c r="V811" s="153"/>
      <c r="W811" s="153"/>
      <c r="X811" s="153"/>
      <c r="Y811" s="153"/>
      <c r="Z811" s="153"/>
      <c r="AA811" s="153"/>
      <c r="AB811" s="153"/>
      <c r="AC811" s="153"/>
      <c r="AD811" s="153" t="str">
        <f>IFERROR(IF(COUNTIF(C811:L811,"Feed Ingredient")&gt;0,INDEX(ani_diet!V:V,MATCH(M811,ani_diet!F:F,0)),""),"")</f>
        <v/>
      </c>
      <c r="AE811" s="152" t="str">
        <f>IF(IFERROR(IF(MATCH("Feed Ingredient", AOM[[#This Row],[L1]:[L10]],0)&gt;0, TRUE, FALSE), FALSE)=TRUE,IFERROR(VLOOKUP(M811, ani_diet!E:E, 1, FALSE), "No Match"),FALSE)</f>
        <v>No Match</v>
      </c>
    </row>
    <row r="812" spans="1:31" ht="14.5" x14ac:dyDescent="0.35">
      <c r="A812" s="153" t="s">
        <v>2164</v>
      </c>
      <c r="B812" s="153" t="s">
        <v>21251</v>
      </c>
      <c r="C812" s="153" t="s">
        <v>19358</v>
      </c>
      <c r="D812" s="153" t="s">
        <v>19360</v>
      </c>
      <c r="E812" s="153" t="s">
        <v>19600</v>
      </c>
      <c r="F812" s="153" t="s">
        <v>20459</v>
      </c>
      <c r="G812" s="153" t="s">
        <v>20460</v>
      </c>
      <c r="H812" s="153" t="s">
        <v>20779</v>
      </c>
      <c r="I812" s="153" t="s">
        <v>21148</v>
      </c>
      <c r="J812" s="153" t="s">
        <v>10297</v>
      </c>
      <c r="K812" s="153" t="s">
        <v>21240</v>
      </c>
      <c r="L812" s="153" t="s">
        <v>21252</v>
      </c>
      <c r="M812" s="153" t="str" cm="1">
        <f t="array" ref="M812">LOOKUP(2,1/(C812:L812&lt;&gt;""),C812:L812)</f>
        <v>Soybean Flakes Defatted Extruded</v>
      </c>
      <c r="N812" s="153"/>
      <c r="O812" s="153" t="s">
        <v>2164</v>
      </c>
      <c r="P812" s="153" t="s">
        <v>2164</v>
      </c>
      <c r="Q812" s="153" t="s">
        <v>2164</v>
      </c>
      <c r="R812" s="153" t="s">
        <v>2164</v>
      </c>
      <c r="S812" s="153" t="s">
        <v>21243</v>
      </c>
      <c r="T812" s="153" t="s">
        <v>2164</v>
      </c>
      <c r="U812" s="153" t="s">
        <v>10299</v>
      </c>
      <c r="V812" s="153" t="s">
        <v>21235</v>
      </c>
      <c r="W812" s="153" t="s">
        <v>2164</v>
      </c>
      <c r="X812" s="153" t="s">
        <v>2164</v>
      </c>
      <c r="Y812" s="153" t="s">
        <v>2164</v>
      </c>
      <c r="Z812" s="153" t="s">
        <v>2164</v>
      </c>
      <c r="AA812" s="153" t="s">
        <v>2164</v>
      </c>
      <c r="AB812" s="153"/>
      <c r="AC812" s="153" t="s">
        <v>21244</v>
      </c>
      <c r="AD812" s="153" t="str">
        <f>IFERROR(IF(COUNTIF(C812:L812,"Feed Ingredient")&gt;0,INDEX(ani_diet!V:V,MATCH(M812,ani_diet!F:F,0)),""),"")</f>
        <v>Glycine max Flakes Defatted</v>
      </c>
      <c r="AE812" s="152" t="str">
        <f>IF(IFERROR(IF(MATCH("Feed Ingredient", AOM[[#This Row],[L1]:[L10]],0)&gt;0, TRUE, FALSE), FALSE)=TRUE,IFERROR(VLOOKUP(M812, ani_diet!E:E, 1, FALSE), "No Match"),FALSE)</f>
        <v>No Match</v>
      </c>
    </row>
    <row r="813" spans="1:31" ht="14.5" x14ac:dyDescent="0.35">
      <c r="A813" s="153" t="s">
        <v>2164</v>
      </c>
      <c r="B813" s="153" t="s">
        <v>21253</v>
      </c>
      <c r="C813" s="153" t="s">
        <v>19358</v>
      </c>
      <c r="D813" s="153" t="s">
        <v>19360</v>
      </c>
      <c r="E813" s="153" t="s">
        <v>19600</v>
      </c>
      <c r="F813" s="153" t="s">
        <v>20459</v>
      </c>
      <c r="G813" s="153" t="s">
        <v>20460</v>
      </c>
      <c r="H813" s="153" t="s">
        <v>20779</v>
      </c>
      <c r="I813" s="153" t="s">
        <v>21148</v>
      </c>
      <c r="J813" s="153" t="s">
        <v>10297</v>
      </c>
      <c r="K813" s="153" t="s">
        <v>21240</v>
      </c>
      <c r="L813" s="153"/>
      <c r="M813" s="153" t="str" cm="1">
        <f t="array" ref="M813">LOOKUP(2,1/(C813:L813&lt;&gt;""),C813:L813)</f>
        <v>Soybean Flakes Defatted</v>
      </c>
      <c r="N813" s="153"/>
      <c r="O813" s="153" t="s">
        <v>2164</v>
      </c>
      <c r="P813" s="153" t="s">
        <v>2164</v>
      </c>
      <c r="Q813" s="153" t="s">
        <v>2164</v>
      </c>
      <c r="R813" s="153" t="s">
        <v>2164</v>
      </c>
      <c r="S813" s="153" t="s">
        <v>21243</v>
      </c>
      <c r="T813" s="153" t="s">
        <v>2164</v>
      </c>
      <c r="U813" s="153" t="s">
        <v>10299</v>
      </c>
      <c r="V813" s="153" t="s">
        <v>21235</v>
      </c>
      <c r="W813" s="153" t="s">
        <v>2164</v>
      </c>
      <c r="X813" s="153" t="s">
        <v>2164</v>
      </c>
      <c r="Y813" s="153" t="s">
        <v>2164</v>
      </c>
      <c r="Z813" s="153" t="s">
        <v>2164</v>
      </c>
      <c r="AA813" s="153" t="s">
        <v>2164</v>
      </c>
      <c r="AB813" s="153"/>
      <c r="AC813" s="153" t="s">
        <v>21254</v>
      </c>
      <c r="AD813" s="153" t="str">
        <f>IFERROR(IF(COUNTIF(C813:L813,"Feed Ingredient")&gt;0,INDEX(ani_diet!V:V,MATCH(M813,ani_diet!F:F,0)),""),"")</f>
        <v>Glycine max Flakes Defatted</v>
      </c>
      <c r="AE813" s="152" t="str">
        <f>IF(IFERROR(IF(MATCH("Feed Ingredient", AOM[[#This Row],[L1]:[L10]],0)&gt;0, TRUE, FALSE), FALSE)=TRUE,IFERROR(VLOOKUP(M813, ani_diet!E:E, 1, FALSE), "No Match"),FALSE)</f>
        <v>Soybean Flakes Defatted</v>
      </c>
    </row>
    <row r="814" spans="1:31" ht="14.5" x14ac:dyDescent="0.35">
      <c r="A814" s="153" t="s">
        <v>2164</v>
      </c>
      <c r="B814" s="153" t="s">
        <v>21255</v>
      </c>
      <c r="C814" s="153" t="s">
        <v>19358</v>
      </c>
      <c r="D814" s="153" t="s">
        <v>19360</v>
      </c>
      <c r="E814" s="153" t="s">
        <v>19600</v>
      </c>
      <c r="F814" s="153" t="s">
        <v>20459</v>
      </c>
      <c r="G814" s="153" t="s">
        <v>20460</v>
      </c>
      <c r="H814" s="153" t="s">
        <v>20779</v>
      </c>
      <c r="I814" s="153" t="s">
        <v>21148</v>
      </c>
      <c r="J814" s="153" t="s">
        <v>10297</v>
      </c>
      <c r="K814" s="153" t="s">
        <v>21256</v>
      </c>
      <c r="L814" s="153"/>
      <c r="M814" s="153" t="str" cm="1">
        <f t="array" ref="M814">LOOKUP(2,1/(C814:L814&lt;&gt;""),C814:L814)</f>
        <v>Soybean Hull</v>
      </c>
      <c r="N814" s="153"/>
      <c r="O814" s="153" t="s">
        <v>2164</v>
      </c>
      <c r="P814" s="153" t="s">
        <v>2164</v>
      </c>
      <c r="Q814" s="153" t="s">
        <v>2164</v>
      </c>
      <c r="R814" s="153" t="s">
        <v>2164</v>
      </c>
      <c r="S814" s="153"/>
      <c r="T814" s="153" t="s">
        <v>2164</v>
      </c>
      <c r="U814" s="153" t="s">
        <v>10299</v>
      </c>
      <c r="V814" s="153"/>
      <c r="W814" s="153" t="s">
        <v>2164</v>
      </c>
      <c r="X814" s="153" t="s">
        <v>2164</v>
      </c>
      <c r="Y814" s="153" t="s">
        <v>2164</v>
      </c>
      <c r="Z814" s="153" t="s">
        <v>2164</v>
      </c>
      <c r="AA814" s="153" t="s">
        <v>2164</v>
      </c>
      <c r="AB814" s="153"/>
      <c r="AC814" s="153" t="s">
        <v>21254</v>
      </c>
      <c r="AD814" s="153" t="str">
        <f>IFERROR(IF(COUNTIF(C814:L814,"Feed Ingredient")&gt;0,INDEX(ani_diet!V:V,MATCH(M814,ani_diet!F:F,0)),""),"")</f>
        <v>Glycine max Hull</v>
      </c>
      <c r="AE814" s="152" t="str">
        <f>IF(IFERROR(IF(MATCH("Feed Ingredient", AOM[[#This Row],[L1]:[L10]],0)&gt;0, TRUE, FALSE), FALSE)=TRUE,IFERROR(VLOOKUP(M814, ani_diet!E:E, 1, FALSE), "No Match"),FALSE)</f>
        <v>Soybean Hull</v>
      </c>
    </row>
    <row r="815" spans="1:31" ht="14.5" x14ac:dyDescent="0.35">
      <c r="A815" s="153" t="s">
        <v>2164</v>
      </c>
      <c r="B815" s="153" t="s">
        <v>21257</v>
      </c>
      <c r="C815" s="153" t="s">
        <v>19358</v>
      </c>
      <c r="D815" s="153" t="s">
        <v>19360</v>
      </c>
      <c r="E815" s="153" t="s">
        <v>19600</v>
      </c>
      <c r="F815" s="153" t="s">
        <v>20459</v>
      </c>
      <c r="G815" s="153" t="s">
        <v>20460</v>
      </c>
      <c r="H815" s="153" t="s">
        <v>20779</v>
      </c>
      <c r="I815" s="153" t="s">
        <v>21148</v>
      </c>
      <c r="J815" s="153" t="s">
        <v>10297</v>
      </c>
      <c r="K815" s="153" t="s">
        <v>21258</v>
      </c>
      <c r="L815" s="153"/>
      <c r="M815" s="153" t="str" cm="1">
        <f t="array" ref="M815">LOOKUP(2,1/(C815:L815&lt;&gt;""),C815:L815)</f>
        <v>Soybean Cake</v>
      </c>
      <c r="N815" s="153"/>
      <c r="O815" s="153" t="s">
        <v>2164</v>
      </c>
      <c r="P815" s="153" t="s">
        <v>2164</v>
      </c>
      <c r="Q815" s="153" t="s">
        <v>2164</v>
      </c>
      <c r="R815" s="153" t="s">
        <v>2164</v>
      </c>
      <c r="S815" s="153" t="s">
        <v>21243</v>
      </c>
      <c r="T815" s="153" t="s">
        <v>2164</v>
      </c>
      <c r="U815" s="153" t="s">
        <v>10299</v>
      </c>
      <c r="V815" s="153" t="s">
        <v>21235</v>
      </c>
      <c r="W815" s="153" t="s">
        <v>2164</v>
      </c>
      <c r="X815" s="153" t="s">
        <v>2164</v>
      </c>
      <c r="Y815" s="153" t="s">
        <v>2164</v>
      </c>
      <c r="Z815" s="153" t="s">
        <v>2164</v>
      </c>
      <c r="AA815" s="153" t="s">
        <v>2164</v>
      </c>
      <c r="AB815" s="153"/>
      <c r="AC815" s="153" t="s">
        <v>21254</v>
      </c>
      <c r="AD815" s="153" t="str">
        <f>IFERROR(IF(COUNTIF(C815:L815,"Feed Ingredient")&gt;0,INDEX(ani_diet!V:V,MATCH(M815,ani_diet!F:F,0)),""),"")</f>
        <v>Glycine max Cake</v>
      </c>
      <c r="AE815" s="152" t="str">
        <f>IF(IFERROR(IF(MATCH("Feed Ingredient", AOM[[#This Row],[L1]:[L10]],0)&gt;0, TRUE, FALSE), FALSE)=TRUE,IFERROR(VLOOKUP(M815, ani_diet!E:E, 1, FALSE), "No Match"),FALSE)</f>
        <v>Soybean Cake</v>
      </c>
    </row>
    <row r="816" spans="1:31" ht="14.5" x14ac:dyDescent="0.35">
      <c r="A816" s="153" t="s">
        <v>2164</v>
      </c>
      <c r="B816" s="153" t="s">
        <v>21259</v>
      </c>
      <c r="C816" s="153" t="s">
        <v>19358</v>
      </c>
      <c r="D816" s="153" t="s">
        <v>19360</v>
      </c>
      <c r="E816" s="153" t="s">
        <v>19600</v>
      </c>
      <c r="F816" s="153" t="s">
        <v>20459</v>
      </c>
      <c r="G816" s="153" t="s">
        <v>20460</v>
      </c>
      <c r="H816" s="153" t="s">
        <v>20779</v>
      </c>
      <c r="I816" s="153" t="s">
        <v>21148</v>
      </c>
      <c r="J816" s="153" t="s">
        <v>10297</v>
      </c>
      <c r="K816" s="153" t="s">
        <v>21260</v>
      </c>
      <c r="L816" s="153"/>
      <c r="M816" s="153" t="str" cm="1">
        <f t="array" ref="M816">LOOKUP(2,1/(C816:L816&lt;&gt;""),C816:L816)</f>
        <v>Soybean Cake Ground</v>
      </c>
      <c r="N816" s="153" t="s">
        <v>21261</v>
      </c>
      <c r="O816" s="153" t="s">
        <v>2164</v>
      </c>
      <c r="P816" s="153" t="s">
        <v>2164</v>
      </c>
      <c r="Q816" s="153" t="s">
        <v>2164</v>
      </c>
      <c r="R816" s="153" t="s">
        <v>2164</v>
      </c>
      <c r="S816" s="153" t="s">
        <v>21243</v>
      </c>
      <c r="T816" s="153" t="s">
        <v>2164</v>
      </c>
      <c r="U816" s="153" t="s">
        <v>10299</v>
      </c>
      <c r="V816" s="153" t="s">
        <v>21235</v>
      </c>
      <c r="W816" s="153" t="s">
        <v>2164</v>
      </c>
      <c r="X816" s="153" t="s">
        <v>2164</v>
      </c>
      <c r="Y816" s="153" t="s">
        <v>2164</v>
      </c>
      <c r="Z816" s="153" t="s">
        <v>2164</v>
      </c>
      <c r="AA816" s="153" t="s">
        <v>2164</v>
      </c>
      <c r="AB816" s="153"/>
      <c r="AC816" s="153" t="s">
        <v>21254</v>
      </c>
      <c r="AD816" s="153" t="str">
        <f>IFERROR(IF(COUNTIF(C816:L816,"Feed Ingredient")&gt;0,INDEX(ani_diet!V:V,MATCH(M816,ani_diet!F:F,0)),""),"")</f>
        <v>Glycine max Cake</v>
      </c>
      <c r="AE816" s="152" t="str">
        <f>IF(IFERROR(IF(MATCH("Feed Ingredient", AOM[[#This Row],[L1]:[L10]],0)&gt;0, TRUE, FALSE), FALSE)=TRUE,IFERROR(VLOOKUP(M816, ani_diet!E:E, 1, FALSE), "No Match"),FALSE)</f>
        <v>No Match</v>
      </c>
    </row>
    <row r="817" spans="1:31" ht="14.5" x14ac:dyDescent="0.35">
      <c r="A817" s="153" t="s">
        <v>2164</v>
      </c>
      <c r="B817" s="153" t="s">
        <v>21262</v>
      </c>
      <c r="C817" s="153" t="s">
        <v>19358</v>
      </c>
      <c r="D817" s="153" t="s">
        <v>19360</v>
      </c>
      <c r="E817" s="153" t="s">
        <v>19600</v>
      </c>
      <c r="F817" s="153" t="s">
        <v>20459</v>
      </c>
      <c r="G817" s="153" t="s">
        <v>20460</v>
      </c>
      <c r="H817" s="153" t="s">
        <v>20779</v>
      </c>
      <c r="I817" s="153" t="s">
        <v>21148</v>
      </c>
      <c r="J817" s="153" t="s">
        <v>10297</v>
      </c>
      <c r="K817" s="153" t="s">
        <v>21263</v>
      </c>
      <c r="L817" s="153"/>
      <c r="M817" s="153" t="str" cm="1">
        <f t="array" ref="M817">LOOKUP(2,1/(C817:L817&lt;&gt;""),C817:L817)</f>
        <v>Soybean Full Fat Cake</v>
      </c>
      <c r="N817" s="153" t="s">
        <v>21264</v>
      </c>
      <c r="O817" s="153" t="s">
        <v>2164</v>
      </c>
      <c r="P817" s="153" t="s">
        <v>2164</v>
      </c>
      <c r="Q817" s="153" t="s">
        <v>2164</v>
      </c>
      <c r="R817" s="153" t="s">
        <v>2164</v>
      </c>
      <c r="S817" s="153" t="s">
        <v>21243</v>
      </c>
      <c r="T817" s="153" t="s">
        <v>2164</v>
      </c>
      <c r="U817" s="153" t="s">
        <v>10299</v>
      </c>
      <c r="V817" s="153" t="s">
        <v>21235</v>
      </c>
      <c r="W817" s="153" t="s">
        <v>2164</v>
      </c>
      <c r="X817" s="153" t="s">
        <v>2164</v>
      </c>
      <c r="Y817" s="153" t="s">
        <v>2164</v>
      </c>
      <c r="Z817" s="153" t="s">
        <v>2164</v>
      </c>
      <c r="AA817" s="153" t="s">
        <v>2164</v>
      </c>
      <c r="AB817" s="153"/>
      <c r="AC817" s="153" t="s">
        <v>21244</v>
      </c>
      <c r="AD817" s="153" t="str">
        <f>IFERROR(IF(COUNTIF(C817:L817,"Feed Ingredient")&gt;0,INDEX(ani_diet!V:V,MATCH(M817,ani_diet!F:F,0)),""),"")</f>
        <v>Glycine max Full Fat Cake</v>
      </c>
      <c r="AE817" s="152" t="str">
        <f>IF(IFERROR(IF(MATCH("Feed Ingredient", AOM[[#This Row],[L1]:[L10]],0)&gt;0, TRUE, FALSE), FALSE)=TRUE,IFERROR(VLOOKUP(M817, ani_diet!E:E, 1, FALSE), "No Match"),FALSE)</f>
        <v>Soybean Full Fat Cake</v>
      </c>
    </row>
    <row r="818" spans="1:31" ht="14.5" x14ac:dyDescent="0.35">
      <c r="A818" s="153" t="s">
        <v>2164</v>
      </c>
      <c r="B818" s="153" t="s">
        <v>21265</v>
      </c>
      <c r="C818" s="153" t="s">
        <v>19358</v>
      </c>
      <c r="D818" s="153" t="s">
        <v>19360</v>
      </c>
      <c r="E818" s="153" t="s">
        <v>19600</v>
      </c>
      <c r="F818" s="153" t="s">
        <v>20459</v>
      </c>
      <c r="G818" s="153" t="s">
        <v>20460</v>
      </c>
      <c r="H818" s="153" t="s">
        <v>20779</v>
      </c>
      <c r="I818" s="153" t="s">
        <v>21148</v>
      </c>
      <c r="J818" s="153" t="s">
        <v>10297</v>
      </c>
      <c r="K818" s="153" t="s">
        <v>21266</v>
      </c>
      <c r="L818" s="153"/>
      <c r="M818" s="153" t="str" cm="1">
        <f t="array" ref="M818">LOOKUP(2,1/(C818:L818&lt;&gt;""),C818:L818)</f>
        <v>Soybean Residue</v>
      </c>
      <c r="N818" s="153"/>
      <c r="O818" s="153" t="s">
        <v>2164</v>
      </c>
      <c r="P818" s="153" t="s">
        <v>2164</v>
      </c>
      <c r="Q818" s="153" t="s">
        <v>2164</v>
      </c>
      <c r="R818" s="153" t="s">
        <v>2164</v>
      </c>
      <c r="S818" s="153" t="s">
        <v>2164</v>
      </c>
      <c r="T818" s="153" t="s">
        <v>2164</v>
      </c>
      <c r="U818" s="153" t="s">
        <v>10299</v>
      </c>
      <c r="V818" s="153" t="s">
        <v>21235</v>
      </c>
      <c r="W818" s="153" t="s">
        <v>2164</v>
      </c>
      <c r="X818" s="153" t="s">
        <v>2164</v>
      </c>
      <c r="Y818" s="153" t="s">
        <v>2164</v>
      </c>
      <c r="Z818" s="153" t="s">
        <v>2164</v>
      </c>
      <c r="AA818" s="153" t="s">
        <v>2164</v>
      </c>
      <c r="AB818" s="153" t="s">
        <v>21236</v>
      </c>
      <c r="AC818" s="153" t="s">
        <v>21267</v>
      </c>
      <c r="AD818" s="153" t="str">
        <f>IFERROR(IF(COUNTIF(C818:L818,"Feed Ingredient")&gt;0,INDEX(ani_diet!V:V,MATCH(M818,ani_diet!F:F,0)),""),"")</f>
        <v>Glycine max Residue</v>
      </c>
      <c r="AE818" s="152" t="str">
        <f>IF(IFERROR(IF(MATCH("Feed Ingredient", AOM[[#This Row],[L1]:[L10]],0)&gt;0, TRUE, FALSE), FALSE)=TRUE,IFERROR(VLOOKUP(M818, ani_diet!E:E, 1, FALSE), "No Match"),FALSE)</f>
        <v>Soybean Residue</v>
      </c>
    </row>
    <row r="819" spans="1:31" ht="14.5" x14ac:dyDescent="0.35">
      <c r="A819" s="153" t="s">
        <v>2164</v>
      </c>
      <c r="B819" s="153" t="s">
        <v>21268</v>
      </c>
      <c r="C819" s="153" t="s">
        <v>19358</v>
      </c>
      <c r="D819" s="153" t="s">
        <v>19360</v>
      </c>
      <c r="E819" s="153" t="s">
        <v>19600</v>
      </c>
      <c r="F819" s="153" t="s">
        <v>20459</v>
      </c>
      <c r="G819" s="153" t="s">
        <v>20460</v>
      </c>
      <c r="H819" s="153" t="s">
        <v>20779</v>
      </c>
      <c r="I819" s="153" t="s">
        <v>21148</v>
      </c>
      <c r="J819" s="153" t="s">
        <v>10297</v>
      </c>
      <c r="K819" s="153" t="s">
        <v>21269</v>
      </c>
      <c r="L819" s="153"/>
      <c r="M819" s="153" t="str" cm="1">
        <f t="array" ref="M819">LOOKUP(2,1/(C819:L819&lt;&gt;""),C819:L819)</f>
        <v>Soybean Shell</v>
      </c>
      <c r="N819" s="153"/>
      <c r="O819" s="153" t="s">
        <v>2164</v>
      </c>
      <c r="P819" s="153" t="s">
        <v>2164</v>
      </c>
      <c r="Q819" s="153" t="s">
        <v>2164</v>
      </c>
      <c r="R819" s="153" t="s">
        <v>2164</v>
      </c>
      <c r="S819" s="153" t="s">
        <v>2164</v>
      </c>
      <c r="T819" s="153" t="s">
        <v>2164</v>
      </c>
      <c r="U819" s="153" t="s">
        <v>10299</v>
      </c>
      <c r="V819" s="153" t="s">
        <v>21235</v>
      </c>
      <c r="W819" s="153" t="s">
        <v>2164</v>
      </c>
      <c r="X819" s="153" t="s">
        <v>2164</v>
      </c>
      <c r="Y819" s="153" t="s">
        <v>2164</v>
      </c>
      <c r="Z819" s="153" t="s">
        <v>2164</v>
      </c>
      <c r="AA819" s="153" t="s">
        <v>2164</v>
      </c>
      <c r="AB819" s="153"/>
      <c r="AC819" s="153" t="s">
        <v>21267</v>
      </c>
      <c r="AD819" s="153" t="str">
        <f>IFERROR(IF(COUNTIF(C819:L819,"Feed Ingredient")&gt;0,INDEX(ani_diet!V:V,MATCH(M819,ani_diet!F:F,0)),""),"")</f>
        <v>Glycine max Shell</v>
      </c>
      <c r="AE819" s="152" t="str">
        <f>IF(IFERROR(IF(MATCH("Feed Ingredient", AOM[[#This Row],[L1]:[L10]],0)&gt;0, TRUE, FALSE), FALSE)=TRUE,IFERROR(VLOOKUP(M819, ani_diet!E:E, 1, FALSE), "No Match"),FALSE)</f>
        <v>Soybean Shell</v>
      </c>
    </row>
    <row r="820" spans="1:31" ht="14.5" x14ac:dyDescent="0.35">
      <c r="A820" s="153" t="s">
        <v>2164</v>
      </c>
      <c r="B820" s="153" t="s">
        <v>21270</v>
      </c>
      <c r="C820" s="153" t="s">
        <v>19358</v>
      </c>
      <c r="D820" s="153" t="s">
        <v>19360</v>
      </c>
      <c r="E820" s="153" t="s">
        <v>19600</v>
      </c>
      <c r="F820" s="153" t="s">
        <v>20459</v>
      </c>
      <c r="G820" s="153" t="s">
        <v>20460</v>
      </c>
      <c r="H820" s="153" t="s">
        <v>20779</v>
      </c>
      <c r="I820" s="153" t="s">
        <v>21148</v>
      </c>
      <c r="J820" s="153" t="s">
        <v>10297</v>
      </c>
      <c r="K820" s="153" t="s">
        <v>218</v>
      </c>
      <c r="L820" s="153"/>
      <c r="M820" s="153" t="str" cm="1">
        <f t="array" ref="M820">LOOKUP(2,1/(C820:L820&lt;&gt;""),C820:L820)</f>
        <v>Soybean Straw</v>
      </c>
      <c r="N820" s="153" t="s">
        <v>21271</v>
      </c>
      <c r="O820" s="153" t="s">
        <v>2164</v>
      </c>
      <c r="P820" s="153" t="s">
        <v>2164</v>
      </c>
      <c r="Q820" s="153" t="s">
        <v>2164</v>
      </c>
      <c r="R820" s="153" t="s">
        <v>2164</v>
      </c>
      <c r="S820" s="153" t="s">
        <v>2164</v>
      </c>
      <c r="T820" s="153" t="s">
        <v>2164</v>
      </c>
      <c r="U820" s="153" t="s">
        <v>10299</v>
      </c>
      <c r="V820" s="153" t="s">
        <v>21235</v>
      </c>
      <c r="W820" s="153" t="s">
        <v>2164</v>
      </c>
      <c r="X820" s="153" t="s">
        <v>2164</v>
      </c>
      <c r="Y820" s="153" t="s">
        <v>2164</v>
      </c>
      <c r="Z820" s="153" t="s">
        <v>2164</v>
      </c>
      <c r="AA820" s="153" t="s">
        <v>2164</v>
      </c>
      <c r="AB820" s="153" t="s">
        <v>21236</v>
      </c>
      <c r="AC820" s="153" t="s">
        <v>21267</v>
      </c>
      <c r="AD820" s="153" t="str">
        <f>IFERROR(IF(COUNTIF(C820:L820,"Feed Ingredient")&gt;0,INDEX(ani_diet!V:V,MATCH(M820,ani_diet!F:F,0)),""),"")</f>
        <v>Glycine max Straw</v>
      </c>
      <c r="AE820" s="152" t="str">
        <f>IF(IFERROR(IF(MATCH("Feed Ingredient", AOM[[#This Row],[L1]:[L10]],0)&gt;0, TRUE, FALSE), FALSE)=TRUE,IFERROR(VLOOKUP(M820, ani_diet!E:E, 1, FALSE), "No Match"),FALSE)</f>
        <v>Soybean Straw</v>
      </c>
    </row>
    <row r="821" spans="1:31" ht="14.5" x14ac:dyDescent="0.35">
      <c r="A821" s="153" t="s">
        <v>2164</v>
      </c>
      <c r="B821" s="153" t="s">
        <v>21272</v>
      </c>
      <c r="C821" s="153" t="s">
        <v>19358</v>
      </c>
      <c r="D821" s="153" t="s">
        <v>19360</v>
      </c>
      <c r="E821" s="153" t="s">
        <v>19600</v>
      </c>
      <c r="F821" s="153" t="s">
        <v>20459</v>
      </c>
      <c r="G821" s="153" t="s">
        <v>20460</v>
      </c>
      <c r="H821" s="153" t="s">
        <v>20779</v>
      </c>
      <c r="I821" s="153" t="s">
        <v>21148</v>
      </c>
      <c r="J821" s="153" t="s">
        <v>10297</v>
      </c>
      <c r="K821" s="153" t="s">
        <v>21273</v>
      </c>
      <c r="L821" s="153"/>
      <c r="M821" s="153" t="str" cm="1">
        <f t="array" ref="M821">LOOKUP(2,1/(C821:L821&lt;&gt;""),C821:L821)</f>
        <v>Sorghum Threshed Top</v>
      </c>
      <c r="N821" s="153"/>
      <c r="O821" s="153" t="s">
        <v>2164</v>
      </c>
      <c r="P821" s="153" t="s">
        <v>2164</v>
      </c>
      <c r="Q821" s="153" t="s">
        <v>2164</v>
      </c>
      <c r="R821" s="153" t="s">
        <v>2164</v>
      </c>
      <c r="S821" s="153" t="s">
        <v>2164</v>
      </c>
      <c r="T821" s="153" t="s">
        <v>2164</v>
      </c>
      <c r="U821" s="153" t="s">
        <v>10299</v>
      </c>
      <c r="V821" s="153"/>
      <c r="W821" s="153" t="s">
        <v>2164</v>
      </c>
      <c r="X821" s="153" t="s">
        <v>2164</v>
      </c>
      <c r="Y821" s="153" t="s">
        <v>2164</v>
      </c>
      <c r="Z821" s="153" t="s">
        <v>2164</v>
      </c>
      <c r="AA821" s="153" t="s">
        <v>2164</v>
      </c>
      <c r="AB821" s="153"/>
      <c r="AC821" s="153" t="s">
        <v>21267</v>
      </c>
      <c r="AD821" s="153" t="str">
        <f>IFERROR(IF(COUNTIF(C821:L821,"Feed Ingredient")&gt;0,INDEX(ani_diet!V:V,MATCH(M821,ani_diet!F:F,0)),""),"")</f>
        <v>Glycine max Threshed Top</v>
      </c>
      <c r="AE821" s="152" t="str">
        <f>IF(IFERROR(IF(MATCH("Feed Ingredient", AOM[[#This Row],[L1]:[L10]],0)&gt;0, TRUE, FALSE), FALSE)=TRUE,IFERROR(VLOOKUP(M821, ani_diet!E:E, 1, FALSE), "No Match"),FALSE)</f>
        <v>Sorghum Threshed Top</v>
      </c>
    </row>
    <row r="822" spans="1:31" ht="14.5" x14ac:dyDescent="0.35">
      <c r="A822" s="153"/>
      <c r="B822" s="153" t="s">
        <v>21274</v>
      </c>
      <c r="C822" s="153" t="s">
        <v>19358</v>
      </c>
      <c r="D822" s="153" t="s">
        <v>19360</v>
      </c>
      <c r="E822" s="153" t="s">
        <v>19600</v>
      </c>
      <c r="F822" s="153" t="s">
        <v>20459</v>
      </c>
      <c r="G822" s="153" t="s">
        <v>20460</v>
      </c>
      <c r="H822" s="153" t="s">
        <v>20779</v>
      </c>
      <c r="I822" s="153" t="s">
        <v>21148</v>
      </c>
      <c r="J822" s="153" t="s">
        <v>10308</v>
      </c>
      <c r="K822" s="153" t="s">
        <v>21275</v>
      </c>
      <c r="L822" s="153" t="s">
        <v>21276</v>
      </c>
      <c r="M822" s="153" t="str" cm="1">
        <f t="array" ref="M822">LOOKUP(2,1/(C822:L822&lt;&gt;""),C822:L822)</f>
        <v>Velvet Bean Seeds Boiled Decorticated Dried Ground Soaked</v>
      </c>
      <c r="N822" s="153"/>
      <c r="O822" s="153"/>
      <c r="P822" s="153"/>
      <c r="Q822" s="153"/>
      <c r="R822" s="153"/>
      <c r="S822" s="153"/>
      <c r="T822" s="153"/>
      <c r="U822" s="153"/>
      <c r="V822" s="153"/>
      <c r="W822" s="153"/>
      <c r="X822" s="153"/>
      <c r="Y822" s="153"/>
      <c r="Z822" s="153"/>
      <c r="AA822" s="153"/>
      <c r="AB822" s="153"/>
      <c r="AC822" s="153"/>
      <c r="AD822" s="153" t="str">
        <f>IFERROR(IF(COUNTIF(C822:L822,"Feed Ingredient")&gt;0,INDEX(ani_diet!V:V,MATCH(M822,ani_diet!F:F,0)),""),"")</f>
        <v/>
      </c>
      <c r="AE822" s="152" t="str">
        <f>IF(IFERROR(IF(MATCH("Feed Ingredient", AOM[[#This Row],[L1]:[L10]],0)&gt;0, TRUE, FALSE), FALSE)=TRUE,IFERROR(VLOOKUP(M822, ani_diet!E:E, 1, FALSE), "No Match"),FALSE)</f>
        <v>No Match</v>
      </c>
    </row>
    <row r="823" spans="1:31" ht="14.5" x14ac:dyDescent="0.35">
      <c r="A823" s="153" t="s">
        <v>2164</v>
      </c>
      <c r="B823" s="153" t="s">
        <v>21277</v>
      </c>
      <c r="C823" s="153" t="s">
        <v>19358</v>
      </c>
      <c r="D823" s="153" t="s">
        <v>19360</v>
      </c>
      <c r="E823" s="153" t="s">
        <v>19600</v>
      </c>
      <c r="F823" s="153" t="s">
        <v>20459</v>
      </c>
      <c r="G823" s="153" t="s">
        <v>20460</v>
      </c>
      <c r="H823" s="153" t="s">
        <v>20779</v>
      </c>
      <c r="I823" s="153" t="s">
        <v>21148</v>
      </c>
      <c r="J823" s="153" t="s">
        <v>10308</v>
      </c>
      <c r="K823" s="153" t="s">
        <v>21275</v>
      </c>
      <c r="L823" s="153" t="s">
        <v>21278</v>
      </c>
      <c r="M823" s="153" t="str" cm="1">
        <f t="array" ref="M823">LOOKUP(2,1/(C823:L823&lt;&gt;""),C823:L823)</f>
        <v>Velvet Bean Seeds Ground</v>
      </c>
      <c r="N823" s="153"/>
      <c r="O823" s="153" t="s">
        <v>2164</v>
      </c>
      <c r="P823" s="153" t="s">
        <v>2164</v>
      </c>
      <c r="Q823" s="153" t="s">
        <v>2164</v>
      </c>
      <c r="R823" s="153" t="s">
        <v>2164</v>
      </c>
      <c r="S823" s="153" t="s">
        <v>2164</v>
      </c>
      <c r="T823" s="153" t="s">
        <v>2164</v>
      </c>
      <c r="U823" s="153" t="s">
        <v>10310</v>
      </c>
      <c r="V823" s="153"/>
      <c r="W823" s="153" t="s">
        <v>2164</v>
      </c>
      <c r="X823" s="153" t="s">
        <v>2164</v>
      </c>
      <c r="Y823" s="153" t="s">
        <v>2164</v>
      </c>
      <c r="Z823" s="153" t="s">
        <v>2164</v>
      </c>
      <c r="AA823" s="153" t="s">
        <v>2164</v>
      </c>
      <c r="AB823" s="153" t="s">
        <v>21279</v>
      </c>
      <c r="AC823" s="153" t="s">
        <v>21267</v>
      </c>
      <c r="AD823" s="153" t="str">
        <f>IFERROR(IF(COUNTIF(C823:L823,"Feed Ingredient")&gt;0,INDEX(ani_diet!V:V,MATCH(M823,ani_diet!F:F,0)),""),"")</f>
        <v>Mucuna pruriens Seeds</v>
      </c>
      <c r="AE823" s="152" t="str">
        <f>IF(IFERROR(IF(MATCH("Feed Ingredient", AOM[[#This Row],[L1]:[L10]],0)&gt;0, TRUE, FALSE), FALSE)=TRUE,IFERROR(VLOOKUP(M823, ani_diet!E:E, 1, FALSE), "No Match"),FALSE)</f>
        <v>No Match</v>
      </c>
    </row>
    <row r="824" spans="1:31" ht="14.5" x14ac:dyDescent="0.35">
      <c r="A824" s="153" t="s">
        <v>2164</v>
      </c>
      <c r="B824" s="153" t="s">
        <v>21280</v>
      </c>
      <c r="C824" s="153" t="s">
        <v>19358</v>
      </c>
      <c r="D824" s="153" t="s">
        <v>19360</v>
      </c>
      <c r="E824" s="153" t="s">
        <v>19600</v>
      </c>
      <c r="F824" s="153" t="s">
        <v>20459</v>
      </c>
      <c r="G824" s="153" t="s">
        <v>20460</v>
      </c>
      <c r="H824" s="153" t="s">
        <v>20779</v>
      </c>
      <c r="I824" s="153" t="s">
        <v>21281</v>
      </c>
      <c r="J824" s="153" t="s">
        <v>21282</v>
      </c>
      <c r="K824" s="153"/>
      <c r="L824" s="153"/>
      <c r="M824" s="153" t="str" cm="1">
        <f t="array" ref="M824">LOOKUP(2,1/(C824:L824&lt;&gt;""),C824:L824)</f>
        <v>Legume Residue</v>
      </c>
      <c r="N824" s="153" t="s">
        <v>2164</v>
      </c>
      <c r="O824" s="153" t="s">
        <v>2164</v>
      </c>
      <c r="P824" s="153" t="s">
        <v>2164</v>
      </c>
      <c r="Q824" s="153" t="s">
        <v>2164</v>
      </c>
      <c r="R824" s="153" t="s">
        <v>2164</v>
      </c>
      <c r="S824" s="153" t="s">
        <v>21228</v>
      </c>
      <c r="T824" s="153" t="s">
        <v>2164</v>
      </c>
      <c r="U824" s="153"/>
      <c r="V824" s="153" t="s">
        <v>21229</v>
      </c>
      <c r="W824" s="153" t="s">
        <v>2164</v>
      </c>
      <c r="X824" s="153" t="s">
        <v>2164</v>
      </c>
      <c r="Y824" s="153" t="s">
        <v>2164</v>
      </c>
      <c r="Z824" s="153" t="s">
        <v>2164</v>
      </c>
      <c r="AA824" s="153" t="s">
        <v>2164</v>
      </c>
      <c r="AB824" s="153" t="s">
        <v>21230</v>
      </c>
      <c r="AC824" s="153" t="s">
        <v>21226</v>
      </c>
      <c r="AD824" s="153" t="str">
        <f>IFERROR(IF(COUNTIF(C824:L824,"Feed Ingredient")&gt;0,INDEX(ani_diet!V:V,MATCH(M824,ani_diet!F:F,0)),""),"")</f>
        <v/>
      </c>
      <c r="AE824" s="152" t="str">
        <f>IF(IFERROR(IF(MATCH("Feed Ingredient", AOM[[#This Row],[L1]:[L10]],0)&gt;0, TRUE, FALSE), FALSE)=TRUE,IFERROR(VLOOKUP(M824, ani_diet!E:E, 1, FALSE), "No Match"),FALSE)</f>
        <v>Legume Residue</v>
      </c>
    </row>
    <row r="825" spans="1:31" ht="14.5" x14ac:dyDescent="0.35">
      <c r="A825" s="153" t="s">
        <v>2164</v>
      </c>
      <c r="B825" s="153" t="s">
        <v>21283</v>
      </c>
      <c r="C825" s="153" t="s">
        <v>19358</v>
      </c>
      <c r="D825" s="153" t="s">
        <v>19360</v>
      </c>
      <c r="E825" s="153" t="s">
        <v>19600</v>
      </c>
      <c r="F825" s="153" t="s">
        <v>20459</v>
      </c>
      <c r="G825" s="153" t="s">
        <v>20460</v>
      </c>
      <c r="H825" s="153" t="s">
        <v>20779</v>
      </c>
      <c r="I825" s="153" t="s">
        <v>21281</v>
      </c>
      <c r="J825" s="153" t="s">
        <v>80</v>
      </c>
      <c r="K825" s="153" t="s">
        <v>21284</v>
      </c>
      <c r="L825" s="153"/>
      <c r="M825" s="153" t="str" cm="1">
        <f t="array" ref="M825">LOOKUP(2,1/(C825:L825&lt;&gt;""),C825:L825)</f>
        <v>Pigeon Pea Dried</v>
      </c>
      <c r="N825" s="153" t="s">
        <v>2164</v>
      </c>
      <c r="O825" s="153" t="s">
        <v>2164</v>
      </c>
      <c r="P825" s="153" t="s">
        <v>2164</v>
      </c>
      <c r="Q825" s="153" t="s">
        <v>2164</v>
      </c>
      <c r="R825" s="153" t="s">
        <v>2164</v>
      </c>
      <c r="S825" s="153" t="s">
        <v>21228</v>
      </c>
      <c r="T825" s="153" t="s">
        <v>2164</v>
      </c>
      <c r="U825" s="153" t="s">
        <v>10286</v>
      </c>
      <c r="V825" s="153" t="s">
        <v>21229</v>
      </c>
      <c r="W825" s="153" t="s">
        <v>2164</v>
      </c>
      <c r="X825" s="153" t="s">
        <v>2164</v>
      </c>
      <c r="Y825" s="153" t="s">
        <v>2164</v>
      </c>
      <c r="Z825" s="153" t="s">
        <v>2164</v>
      </c>
      <c r="AA825" s="153" t="s">
        <v>2164</v>
      </c>
      <c r="AB825" s="153" t="s">
        <v>21230</v>
      </c>
      <c r="AC825" s="153" t="s">
        <v>21226</v>
      </c>
      <c r="AD825" s="153" t="str">
        <f>IFERROR(IF(COUNTIF(C825:L825,"Feed Ingredient")&gt;0,INDEX(ani_diet!V:V,MATCH(M825,ani_diet!F:F,0)),""),"")</f>
        <v>Cajanus cajan</v>
      </c>
      <c r="AE825" s="152" t="str">
        <f>IF(IFERROR(IF(MATCH("Feed Ingredient", AOM[[#This Row],[L1]:[L10]],0)&gt;0, TRUE, FALSE), FALSE)=TRUE,IFERROR(VLOOKUP(M825, ani_diet!E:E, 1, FALSE), "No Match"),FALSE)</f>
        <v>No Match</v>
      </c>
    </row>
    <row r="826" spans="1:31" ht="14.5" x14ac:dyDescent="0.35">
      <c r="A826" s="153" t="s">
        <v>2164</v>
      </c>
      <c r="B826" s="153" t="s">
        <v>21285</v>
      </c>
      <c r="C826" s="153" t="s">
        <v>19358</v>
      </c>
      <c r="D826" s="153" t="s">
        <v>19360</v>
      </c>
      <c r="E826" s="153" t="s">
        <v>19600</v>
      </c>
      <c r="F826" s="153" t="s">
        <v>20459</v>
      </c>
      <c r="G826" s="153" t="s">
        <v>20460</v>
      </c>
      <c r="H826" s="153" t="s">
        <v>20779</v>
      </c>
      <c r="I826" s="153" t="s">
        <v>21281</v>
      </c>
      <c r="J826" s="153" t="s">
        <v>80</v>
      </c>
      <c r="K826" s="153"/>
      <c r="L826" s="153"/>
      <c r="M826" s="153" t="str" cm="1">
        <f t="array" ref="M826">LOOKUP(2,1/(C826:L826&lt;&gt;""),C826:L826)</f>
        <v>Pigeon Pea</v>
      </c>
      <c r="N826" s="153" t="s">
        <v>2164</v>
      </c>
      <c r="O826" s="153" t="s">
        <v>2164</v>
      </c>
      <c r="P826" s="153" t="s">
        <v>2164</v>
      </c>
      <c r="Q826" s="153" t="s">
        <v>2164</v>
      </c>
      <c r="R826" s="153" t="s">
        <v>2164</v>
      </c>
      <c r="S826" s="153" t="s">
        <v>21228</v>
      </c>
      <c r="T826" s="153" t="s">
        <v>2164</v>
      </c>
      <c r="U826" s="153" t="s">
        <v>10286</v>
      </c>
      <c r="V826" s="153" t="s">
        <v>21229</v>
      </c>
      <c r="W826" s="153" t="s">
        <v>2164</v>
      </c>
      <c r="X826" s="153" t="s">
        <v>2164</v>
      </c>
      <c r="Y826" s="153" t="s">
        <v>2164</v>
      </c>
      <c r="Z826" s="153" t="s">
        <v>2164</v>
      </c>
      <c r="AA826" s="153" t="s">
        <v>2164</v>
      </c>
      <c r="AB826" s="153" t="s">
        <v>21230</v>
      </c>
      <c r="AC826" s="153" t="s">
        <v>21226</v>
      </c>
      <c r="AD826" s="153" t="str">
        <f>IFERROR(IF(COUNTIF(C826:L826,"Feed Ingredient")&gt;0,INDEX(ani_diet!V:V,MATCH(M826,ani_diet!F:F,0)),""),"")</f>
        <v>Cajanus cajan</v>
      </c>
      <c r="AE826" s="152" t="str">
        <f>IF(IFERROR(IF(MATCH("Feed Ingredient", AOM[[#This Row],[L1]:[L10]],0)&gt;0, TRUE, FALSE), FALSE)=TRUE,IFERROR(VLOOKUP(M826, ani_diet!E:E, 1, FALSE), "No Match"),FALSE)</f>
        <v>Pigeon Pea</v>
      </c>
    </row>
    <row r="827" spans="1:31" ht="14.5" x14ac:dyDescent="0.35">
      <c r="A827" s="153" t="s">
        <v>2164</v>
      </c>
      <c r="B827" s="153" t="s">
        <v>21286</v>
      </c>
      <c r="C827" s="153" t="s">
        <v>19358</v>
      </c>
      <c r="D827" s="153" t="s">
        <v>19360</v>
      </c>
      <c r="E827" s="153" t="s">
        <v>19600</v>
      </c>
      <c r="F827" s="153" t="s">
        <v>20459</v>
      </c>
      <c r="G827" s="153" t="s">
        <v>20460</v>
      </c>
      <c r="H827" s="153" t="s">
        <v>20779</v>
      </c>
      <c r="I827" s="153" t="s">
        <v>21287</v>
      </c>
      <c r="J827" s="153" t="s">
        <v>2164</v>
      </c>
      <c r="K827" s="153" t="s">
        <v>2164</v>
      </c>
      <c r="L827" s="153"/>
      <c r="M827" s="153" t="str" cm="1">
        <f t="array" ref="M827">LOOKUP(2,1/(C827:L827&lt;&gt;""),C827:L827)</f>
        <v>Oil Plant ByProducts</v>
      </c>
      <c r="N827" s="153" t="s">
        <v>2164</v>
      </c>
      <c r="O827" s="153" t="s">
        <v>2164</v>
      </c>
      <c r="P827" s="153" t="s">
        <v>2164</v>
      </c>
      <c r="Q827" s="153" t="s">
        <v>2164</v>
      </c>
      <c r="R827" s="153" t="s">
        <v>2164</v>
      </c>
      <c r="S827" s="153" t="s">
        <v>2164</v>
      </c>
      <c r="T827" s="153" t="s">
        <v>2164</v>
      </c>
      <c r="U827" s="153"/>
      <c r="V827" s="153" t="s">
        <v>2164</v>
      </c>
      <c r="W827" s="153" t="s">
        <v>2164</v>
      </c>
      <c r="X827" s="153" t="s">
        <v>2164</v>
      </c>
      <c r="Y827" s="153" t="s">
        <v>2164</v>
      </c>
      <c r="Z827" s="153" t="s">
        <v>2164</v>
      </c>
      <c r="AA827" s="153" t="s">
        <v>2164</v>
      </c>
      <c r="AB827" s="153" t="s">
        <v>2164</v>
      </c>
      <c r="AC827" s="153" t="s">
        <v>2164</v>
      </c>
      <c r="AD827" s="153" t="str">
        <f>IFERROR(IF(COUNTIF(C827:L827,"Feed Ingredient")&gt;0,INDEX(ani_diet!V:V,MATCH(M827,ani_diet!F:F,0)),""),"")</f>
        <v/>
      </c>
      <c r="AE827" s="152" t="str">
        <f>IF(IFERROR(IF(MATCH("Feed Ingredient", AOM[[#This Row],[L1]:[L10]],0)&gt;0, TRUE, FALSE), FALSE)=TRUE,IFERROR(VLOOKUP(M827, ani_diet!E:E, 1, FALSE), "No Match"),FALSE)</f>
        <v>No Match</v>
      </c>
    </row>
    <row r="828" spans="1:31" ht="14.5" x14ac:dyDescent="0.35">
      <c r="A828" s="153" t="s">
        <v>2164</v>
      </c>
      <c r="B828" s="153" t="s">
        <v>21288</v>
      </c>
      <c r="C828" s="153" t="s">
        <v>19358</v>
      </c>
      <c r="D828" s="153" t="s">
        <v>19360</v>
      </c>
      <c r="E828" s="153" t="s">
        <v>19600</v>
      </c>
      <c r="F828" s="153" t="s">
        <v>20459</v>
      </c>
      <c r="G828" s="153" t="s">
        <v>20460</v>
      </c>
      <c r="H828" s="153" t="s">
        <v>20779</v>
      </c>
      <c r="I828" s="153" t="s">
        <v>21287</v>
      </c>
      <c r="J828" s="153" t="s">
        <v>10423</v>
      </c>
      <c r="K828" s="153" t="s">
        <v>21289</v>
      </c>
      <c r="L828" s="153"/>
      <c r="M828" s="153" t="str" cm="1">
        <f t="array" ref="M828">LOOKUP(2,1/(C828:L828&lt;&gt;""),C828:L828)</f>
        <v>Canola Ground</v>
      </c>
      <c r="N828" s="153" t="s">
        <v>21290</v>
      </c>
      <c r="O828" s="153" t="s">
        <v>2164</v>
      </c>
      <c r="P828" s="153" t="s">
        <v>2164</v>
      </c>
      <c r="Q828" s="153" t="s">
        <v>2164</v>
      </c>
      <c r="R828" s="153" t="s">
        <v>2164</v>
      </c>
      <c r="S828" s="153" t="s">
        <v>21291</v>
      </c>
      <c r="T828" s="153" t="s">
        <v>2164</v>
      </c>
      <c r="U828" s="153" t="s">
        <v>10425</v>
      </c>
      <c r="V828" s="153" t="s">
        <v>21292</v>
      </c>
      <c r="W828" s="153" t="s">
        <v>2164</v>
      </c>
      <c r="X828" s="153" t="s">
        <v>2164</v>
      </c>
      <c r="Y828" s="153" t="s">
        <v>2164</v>
      </c>
      <c r="Z828" s="153" t="s">
        <v>2164</v>
      </c>
      <c r="AA828" s="153" t="s">
        <v>2164</v>
      </c>
      <c r="AB828" s="154" t="s">
        <v>21293</v>
      </c>
      <c r="AC828" s="153" t="s">
        <v>10488</v>
      </c>
      <c r="AD828" s="153" t="str">
        <f>IFERROR(IF(COUNTIF(C828:L828,"Feed Ingredient")&gt;0,INDEX(ani_diet!V:V,MATCH(M828,ani_diet!F:F,0)),""),"")</f>
        <v>Brassica napus</v>
      </c>
      <c r="AE828" s="152" t="str">
        <f>IF(IFERROR(IF(MATCH("Feed Ingredient", AOM[[#This Row],[L1]:[L10]],0)&gt;0, TRUE, FALSE), FALSE)=TRUE,IFERROR(VLOOKUP(M828, ani_diet!E:E, 1, FALSE), "No Match"),FALSE)</f>
        <v>No Match</v>
      </c>
    </row>
    <row r="829" spans="1:31" ht="14.5" x14ac:dyDescent="0.35">
      <c r="A829" s="153" t="s">
        <v>2164</v>
      </c>
      <c r="B829" s="153" t="s">
        <v>21294</v>
      </c>
      <c r="C829" s="153" t="s">
        <v>19358</v>
      </c>
      <c r="D829" s="153" t="s">
        <v>19360</v>
      </c>
      <c r="E829" s="153" t="s">
        <v>19600</v>
      </c>
      <c r="F829" s="153" t="s">
        <v>20459</v>
      </c>
      <c r="G829" s="153" t="s">
        <v>20460</v>
      </c>
      <c r="H829" s="153" t="s">
        <v>20779</v>
      </c>
      <c r="I829" s="153" t="s">
        <v>21287</v>
      </c>
      <c r="J829" s="153" t="s">
        <v>10423</v>
      </c>
      <c r="K829" s="153" t="s">
        <v>21295</v>
      </c>
      <c r="L829" s="153"/>
      <c r="M829" s="153" t="str" cm="1">
        <f t="array" ref="M829">LOOKUP(2,1/(C829:L829&lt;&gt;""),C829:L829)</f>
        <v>Canola Cake</v>
      </c>
      <c r="N829" s="153" t="s">
        <v>21296</v>
      </c>
      <c r="O829" s="153" t="s">
        <v>2164</v>
      </c>
      <c r="P829" s="153" t="s">
        <v>2164</v>
      </c>
      <c r="Q829" s="153" t="s">
        <v>2164</v>
      </c>
      <c r="R829" s="153" t="s">
        <v>2164</v>
      </c>
      <c r="S829" s="153" t="s">
        <v>21297</v>
      </c>
      <c r="T829" s="153" t="s">
        <v>2164</v>
      </c>
      <c r="U829" s="153" t="s">
        <v>10425</v>
      </c>
      <c r="V829" s="153" t="s">
        <v>21298</v>
      </c>
      <c r="W829" s="153" t="s">
        <v>2164</v>
      </c>
      <c r="X829" s="153" t="s">
        <v>2164</v>
      </c>
      <c r="Y829" s="153" t="s">
        <v>2164</v>
      </c>
      <c r="Z829" s="153" t="s">
        <v>2164</v>
      </c>
      <c r="AA829" s="153" t="s">
        <v>2164</v>
      </c>
      <c r="AB829" s="153"/>
      <c r="AC829" s="153" t="s">
        <v>21299</v>
      </c>
      <c r="AD829" s="153" t="str">
        <f>IFERROR(IF(COUNTIF(C829:L829,"Feed Ingredient")&gt;0,INDEX(ani_diet!V:V,MATCH(M829,ani_diet!F:F,0)),""),"")</f>
        <v>Brassica napus Cake</v>
      </c>
      <c r="AE829" s="152" t="str">
        <f>IF(IFERROR(IF(MATCH("Feed Ingredient", AOM[[#This Row],[L1]:[L10]],0)&gt;0, TRUE, FALSE), FALSE)=TRUE,IFERROR(VLOOKUP(M829, ani_diet!E:E, 1, FALSE), "No Match"),FALSE)</f>
        <v>Canola Cake</v>
      </c>
    </row>
    <row r="830" spans="1:31" ht="14.5" x14ac:dyDescent="0.35">
      <c r="A830" s="153" t="s">
        <v>2164</v>
      </c>
      <c r="B830" s="153" t="s">
        <v>21300</v>
      </c>
      <c r="C830" s="153" t="s">
        <v>19358</v>
      </c>
      <c r="D830" s="153" t="s">
        <v>19360</v>
      </c>
      <c r="E830" s="153" t="s">
        <v>19600</v>
      </c>
      <c r="F830" s="153" t="s">
        <v>20459</v>
      </c>
      <c r="G830" s="153" t="s">
        <v>20460</v>
      </c>
      <c r="H830" s="153" t="s">
        <v>20779</v>
      </c>
      <c r="I830" s="153" t="s">
        <v>21287</v>
      </c>
      <c r="J830" s="153" t="s">
        <v>9897</v>
      </c>
      <c r="K830" s="153" t="s">
        <v>21301</v>
      </c>
      <c r="L830" s="153"/>
      <c r="M830" s="153" t="str" cm="1">
        <f t="array" ref="M830">LOOKUP(2,1/(C830:L830&lt;&gt;""),C830:L830)</f>
        <v>Coconut Ground</v>
      </c>
      <c r="N830" s="153" t="s">
        <v>21302</v>
      </c>
      <c r="O830" s="153" t="s">
        <v>2164</v>
      </c>
      <c r="P830" s="153" t="s">
        <v>2164</v>
      </c>
      <c r="Q830" s="153" t="s">
        <v>2164</v>
      </c>
      <c r="R830" s="153" t="s">
        <v>2164</v>
      </c>
      <c r="S830" s="153" t="s">
        <v>2164</v>
      </c>
      <c r="T830" s="153" t="s">
        <v>2164</v>
      </c>
      <c r="U830" s="153" t="s">
        <v>9402</v>
      </c>
      <c r="V830" s="153" t="s">
        <v>21303</v>
      </c>
      <c r="W830" s="153" t="s">
        <v>2164</v>
      </c>
      <c r="X830" s="153" t="s">
        <v>2164</v>
      </c>
      <c r="Y830" s="153" t="s">
        <v>2164</v>
      </c>
      <c r="Z830" s="153" t="s">
        <v>2164</v>
      </c>
      <c r="AA830" s="153" t="s">
        <v>2164</v>
      </c>
      <c r="AB830" s="154" t="s">
        <v>21304</v>
      </c>
      <c r="AC830" s="153" t="s">
        <v>21305</v>
      </c>
      <c r="AD830" s="153" t="str">
        <f>IFERROR(IF(COUNTIF(C830:L830,"Feed Ingredient")&gt;0,INDEX(ani_diet!V:V,MATCH(M830,ani_diet!F:F,0)),""),"")</f>
        <v/>
      </c>
      <c r="AE830" s="152" t="str">
        <f>IF(IFERROR(IF(MATCH("Feed Ingredient", AOM[[#This Row],[L1]:[L10]],0)&gt;0, TRUE, FALSE), FALSE)=TRUE,IFERROR(VLOOKUP(M830, ani_diet!E:E, 1, FALSE), "No Match"),FALSE)</f>
        <v>No Match</v>
      </c>
    </row>
    <row r="831" spans="1:31" ht="14.5" x14ac:dyDescent="0.35">
      <c r="A831" s="153" t="s">
        <v>2164</v>
      </c>
      <c r="B831" s="153" t="s">
        <v>21306</v>
      </c>
      <c r="C831" s="153" t="s">
        <v>19358</v>
      </c>
      <c r="D831" s="153" t="s">
        <v>19360</v>
      </c>
      <c r="E831" s="153" t="s">
        <v>19600</v>
      </c>
      <c r="F831" s="153" t="s">
        <v>20459</v>
      </c>
      <c r="G831" s="153" t="s">
        <v>20460</v>
      </c>
      <c r="H831" s="153" t="s">
        <v>20779</v>
      </c>
      <c r="I831" s="153" t="s">
        <v>21287</v>
      </c>
      <c r="J831" s="153" t="s">
        <v>9897</v>
      </c>
      <c r="K831" s="153" t="s">
        <v>21307</v>
      </c>
      <c r="L831" s="153"/>
      <c r="M831" s="153" t="str" cm="1">
        <f t="array" ref="M831">LOOKUP(2,1/(C831:L831&lt;&gt;""),C831:L831)</f>
        <v>Coconut Cake</v>
      </c>
      <c r="N831" s="153"/>
      <c r="O831" s="153" t="s">
        <v>2164</v>
      </c>
      <c r="P831" s="153" t="s">
        <v>2164</v>
      </c>
      <c r="Q831" s="153" t="s">
        <v>2164</v>
      </c>
      <c r="R831" s="153" t="s">
        <v>2164</v>
      </c>
      <c r="S831" s="153" t="s">
        <v>2164</v>
      </c>
      <c r="T831" s="153" t="s">
        <v>2164</v>
      </c>
      <c r="U831" s="153" t="s">
        <v>9402</v>
      </c>
      <c r="V831" s="153" t="s">
        <v>21303</v>
      </c>
      <c r="W831" s="153" t="s">
        <v>2164</v>
      </c>
      <c r="X831" s="153" t="s">
        <v>2164</v>
      </c>
      <c r="Y831" s="153" t="s">
        <v>2164</v>
      </c>
      <c r="Z831" s="153" t="s">
        <v>2164</v>
      </c>
      <c r="AA831" s="153" t="s">
        <v>2164</v>
      </c>
      <c r="AB831" s="154" t="s">
        <v>21304</v>
      </c>
      <c r="AC831" s="153" t="s">
        <v>21305</v>
      </c>
      <c r="AD831" s="153" t="str">
        <f>IFERROR(IF(COUNTIF(C831:L831,"Feed Ingredient")&gt;0,INDEX(ani_diet!V:V,MATCH(M831,ani_diet!F:F,0)),""),"")</f>
        <v>Cocos nucifera Cake</v>
      </c>
      <c r="AE831" s="152" t="str">
        <f>IF(IFERROR(IF(MATCH("Feed Ingredient", AOM[[#This Row],[L1]:[L10]],0)&gt;0, TRUE, FALSE), FALSE)=TRUE,IFERROR(VLOOKUP(M831, ani_diet!E:E, 1, FALSE), "No Match"),FALSE)</f>
        <v>Coconut Cake</v>
      </c>
    </row>
    <row r="832" spans="1:31" ht="14.5" x14ac:dyDescent="0.35">
      <c r="A832" s="153" t="s">
        <v>2164</v>
      </c>
      <c r="B832" s="153" t="s">
        <v>21308</v>
      </c>
      <c r="C832" s="153" t="s">
        <v>19358</v>
      </c>
      <c r="D832" s="153" t="s">
        <v>19360</v>
      </c>
      <c r="E832" s="153" t="s">
        <v>19600</v>
      </c>
      <c r="F832" s="153" t="s">
        <v>20459</v>
      </c>
      <c r="G832" s="153" t="s">
        <v>20460</v>
      </c>
      <c r="H832" s="153" t="s">
        <v>20779</v>
      </c>
      <c r="I832" s="153" t="s">
        <v>21287</v>
      </c>
      <c r="J832" s="153" t="s">
        <v>9897</v>
      </c>
      <c r="K832" s="153" t="s">
        <v>21307</v>
      </c>
      <c r="L832" s="153" t="s">
        <v>21309</v>
      </c>
      <c r="M832" s="153" t="str" cm="1">
        <f t="array" ref="M832">LOOKUP(2,1/(C832:L832&lt;&gt;""),C832:L832)</f>
        <v>Coconut Cake Ground</v>
      </c>
      <c r="N832" s="153"/>
      <c r="O832" s="153" t="s">
        <v>2164</v>
      </c>
      <c r="P832" s="153" t="s">
        <v>2164</v>
      </c>
      <c r="Q832" s="153" t="s">
        <v>2164</v>
      </c>
      <c r="R832" s="153" t="s">
        <v>2164</v>
      </c>
      <c r="S832" s="153" t="s">
        <v>2164</v>
      </c>
      <c r="T832" s="153" t="s">
        <v>2164</v>
      </c>
      <c r="U832" s="153" t="s">
        <v>9402</v>
      </c>
      <c r="V832" s="153" t="s">
        <v>21303</v>
      </c>
      <c r="W832" s="153" t="s">
        <v>2164</v>
      </c>
      <c r="X832" s="153" t="s">
        <v>2164</v>
      </c>
      <c r="Y832" s="153" t="s">
        <v>2164</v>
      </c>
      <c r="Z832" s="153" t="s">
        <v>2164</v>
      </c>
      <c r="AA832" s="153" t="s">
        <v>2164</v>
      </c>
      <c r="AB832" s="154" t="s">
        <v>21304</v>
      </c>
      <c r="AC832" s="153" t="s">
        <v>21305</v>
      </c>
      <c r="AD832" s="153" t="str">
        <f>IFERROR(IF(COUNTIF(C832:L832,"Feed Ingredient")&gt;0,INDEX(ani_diet!V:V,MATCH(M832,ani_diet!F:F,0)),""),"")</f>
        <v>Cocos nucifera Cake</v>
      </c>
      <c r="AE832" s="152" t="str">
        <f>IF(IFERROR(IF(MATCH("Feed Ingredient", AOM[[#This Row],[L1]:[L10]],0)&gt;0, TRUE, FALSE), FALSE)=TRUE,IFERROR(VLOOKUP(M832, ani_diet!E:E, 1, FALSE), "No Match"),FALSE)</f>
        <v>No Match</v>
      </c>
    </row>
    <row r="833" spans="1:31" ht="14.5" x14ac:dyDescent="0.35">
      <c r="A833" s="153" t="s">
        <v>2164</v>
      </c>
      <c r="B833" s="153" t="s">
        <v>21310</v>
      </c>
      <c r="C833" s="153" t="s">
        <v>19358</v>
      </c>
      <c r="D833" s="153" t="s">
        <v>19360</v>
      </c>
      <c r="E833" s="153" t="s">
        <v>19600</v>
      </c>
      <c r="F833" s="153" t="s">
        <v>20459</v>
      </c>
      <c r="G833" s="153" t="s">
        <v>20460</v>
      </c>
      <c r="H833" s="153" t="s">
        <v>20779</v>
      </c>
      <c r="I833" s="153" t="s">
        <v>21287</v>
      </c>
      <c r="J833" s="153" t="s">
        <v>9408</v>
      </c>
      <c r="K833" s="153" t="s">
        <v>21311</v>
      </c>
      <c r="L833" s="153" t="s">
        <v>21312</v>
      </c>
      <c r="M833" s="153" t="str" cm="1">
        <f t="array" ref="M833">LOOKUP(2,1/(C833:L833&lt;&gt;""),C833:L833)</f>
        <v>Cotton Seed Decorticated Ground</v>
      </c>
      <c r="N833" s="153" t="s">
        <v>21313</v>
      </c>
      <c r="O833" s="153" t="s">
        <v>2164</v>
      </c>
      <c r="P833" s="153" t="s">
        <v>2164</v>
      </c>
      <c r="Q833" s="153" t="s">
        <v>2164</v>
      </c>
      <c r="R833" s="153" t="s">
        <v>2164</v>
      </c>
      <c r="S833" s="153" t="s">
        <v>21314</v>
      </c>
      <c r="T833" s="153" t="s">
        <v>2164</v>
      </c>
      <c r="U833" s="153" t="s">
        <v>21315</v>
      </c>
      <c r="V833" s="153"/>
      <c r="W833" s="153" t="s">
        <v>2164</v>
      </c>
      <c r="X833" s="153" t="s">
        <v>2164</v>
      </c>
      <c r="Y833" s="153" t="s">
        <v>2164</v>
      </c>
      <c r="Z833" s="153" t="s">
        <v>2164</v>
      </c>
      <c r="AA833" s="153" t="s">
        <v>2164</v>
      </c>
      <c r="AB833" s="153"/>
      <c r="AC833" s="153"/>
      <c r="AD833" s="153" t="str">
        <f>IFERROR(IF(COUNTIF(C833:L833,"Feed Ingredient")&gt;0,INDEX(ani_diet!V:V,MATCH(M833,ani_diet!F:F,0)),""),"")</f>
        <v>Gossypium Seed</v>
      </c>
      <c r="AE833" s="152" t="str">
        <f>IF(IFERROR(IF(MATCH("Feed Ingredient", AOM[[#This Row],[L1]:[L10]],0)&gt;0, TRUE, FALSE), FALSE)=TRUE,IFERROR(VLOOKUP(M833, ani_diet!E:E, 1, FALSE), "No Match"),FALSE)</f>
        <v>No Match</v>
      </c>
    </row>
    <row r="834" spans="1:31" ht="14.5" x14ac:dyDescent="0.35">
      <c r="A834" s="153" t="s">
        <v>2164</v>
      </c>
      <c r="B834" s="153" t="s">
        <v>21316</v>
      </c>
      <c r="C834" s="153" t="s">
        <v>19358</v>
      </c>
      <c r="D834" s="153" t="s">
        <v>19360</v>
      </c>
      <c r="E834" s="153" t="s">
        <v>19600</v>
      </c>
      <c r="F834" s="153" t="s">
        <v>20459</v>
      </c>
      <c r="G834" s="153" t="s">
        <v>20460</v>
      </c>
      <c r="H834" s="153" t="s">
        <v>20779</v>
      </c>
      <c r="I834" s="153" t="s">
        <v>21287</v>
      </c>
      <c r="J834" s="153" t="s">
        <v>9408</v>
      </c>
      <c r="K834" s="153" t="s">
        <v>21311</v>
      </c>
      <c r="L834" s="153" t="s">
        <v>21317</v>
      </c>
      <c r="M834" s="153" t="str" cm="1">
        <f t="array" ref="M834">LOOKUP(2,1/(C834:L834&lt;&gt;""),C834:L834)</f>
        <v>Cotton Seed Cake Dried Ground</v>
      </c>
      <c r="N834" s="153"/>
      <c r="O834" s="153" t="s">
        <v>2164</v>
      </c>
      <c r="P834" s="153" t="s">
        <v>2164</v>
      </c>
      <c r="Q834" s="153" t="s">
        <v>2164</v>
      </c>
      <c r="R834" s="153" t="s">
        <v>2164</v>
      </c>
      <c r="S834" s="153" t="s">
        <v>21314</v>
      </c>
      <c r="T834" s="153" t="s">
        <v>2164</v>
      </c>
      <c r="U834" s="153" t="s">
        <v>21315</v>
      </c>
      <c r="V834" s="153"/>
      <c r="W834" s="153" t="s">
        <v>2164</v>
      </c>
      <c r="X834" s="153" t="s">
        <v>2164</v>
      </c>
      <c r="Y834" s="153" t="s">
        <v>2164</v>
      </c>
      <c r="Z834" s="153" t="s">
        <v>2164</v>
      </c>
      <c r="AA834" s="153" t="s">
        <v>2164</v>
      </c>
      <c r="AB834" s="153"/>
      <c r="AC834" s="153"/>
      <c r="AD834" s="153" t="str">
        <f>IFERROR(IF(COUNTIF(C834:L834,"Feed Ingredient")&gt;0,INDEX(ani_diet!V:V,MATCH(M834,ani_diet!F:F,0)),""),"")</f>
        <v>Gossypium Seed Cake</v>
      </c>
      <c r="AE834" s="152" t="str">
        <f>IF(IFERROR(IF(MATCH("Feed Ingredient", AOM[[#This Row],[L1]:[L10]],0)&gt;0, TRUE, FALSE), FALSE)=TRUE,IFERROR(VLOOKUP(M834, ani_diet!E:E, 1, FALSE), "No Match"),FALSE)</f>
        <v>No Match</v>
      </c>
    </row>
    <row r="835" spans="1:31" ht="14.5" x14ac:dyDescent="0.35">
      <c r="A835" s="153" t="s">
        <v>2164</v>
      </c>
      <c r="B835" s="153" t="s">
        <v>21318</v>
      </c>
      <c r="C835" s="153" t="s">
        <v>19358</v>
      </c>
      <c r="D835" s="153" t="s">
        <v>19360</v>
      </c>
      <c r="E835" s="153" t="s">
        <v>19600</v>
      </c>
      <c r="F835" s="153" t="s">
        <v>20459</v>
      </c>
      <c r="G835" s="153" t="s">
        <v>20460</v>
      </c>
      <c r="H835" s="153" t="s">
        <v>20779</v>
      </c>
      <c r="I835" s="153" t="s">
        <v>21287</v>
      </c>
      <c r="J835" s="153" t="s">
        <v>9408</v>
      </c>
      <c r="K835" s="153" t="s">
        <v>21311</v>
      </c>
      <c r="L835" s="153" t="s">
        <v>21319</v>
      </c>
      <c r="M835" s="153" t="str" cm="1">
        <f t="array" ref="M835">LOOKUP(2,1/(C835:L835&lt;&gt;""),C835:L835)</f>
        <v>Cotton Seed Cake Dried</v>
      </c>
      <c r="N835" s="153"/>
      <c r="O835" s="153" t="s">
        <v>2164</v>
      </c>
      <c r="P835" s="153" t="s">
        <v>2164</v>
      </c>
      <c r="Q835" s="153" t="s">
        <v>2164</v>
      </c>
      <c r="R835" s="153" t="s">
        <v>2164</v>
      </c>
      <c r="S835" s="153" t="s">
        <v>21314</v>
      </c>
      <c r="T835" s="153" t="s">
        <v>2164</v>
      </c>
      <c r="U835" s="153" t="s">
        <v>21315</v>
      </c>
      <c r="V835" s="153"/>
      <c r="W835" s="153" t="s">
        <v>2164</v>
      </c>
      <c r="X835" s="153" t="s">
        <v>2164</v>
      </c>
      <c r="Y835" s="153" t="s">
        <v>2164</v>
      </c>
      <c r="Z835" s="153" t="s">
        <v>2164</v>
      </c>
      <c r="AA835" s="153" t="s">
        <v>2164</v>
      </c>
      <c r="AB835" s="153"/>
      <c r="AC835" s="153"/>
      <c r="AD835" s="153" t="str">
        <f>IFERROR(IF(COUNTIF(C835:L835,"Feed Ingredient")&gt;0,INDEX(ani_diet!V:V,MATCH(M835,ani_diet!F:F,0)),""),"")</f>
        <v>Gossypium Seed Cake</v>
      </c>
      <c r="AE835" s="152" t="str">
        <f>IF(IFERROR(IF(MATCH("Feed Ingredient", AOM[[#This Row],[L1]:[L10]],0)&gt;0, TRUE, FALSE), FALSE)=TRUE,IFERROR(VLOOKUP(M835, ani_diet!E:E, 1, FALSE), "No Match"),FALSE)</f>
        <v>No Match</v>
      </c>
    </row>
    <row r="836" spans="1:31" ht="14.5" x14ac:dyDescent="0.35">
      <c r="A836" s="153" t="s">
        <v>2164</v>
      </c>
      <c r="B836" s="153" t="s">
        <v>21320</v>
      </c>
      <c r="C836" s="153" t="s">
        <v>19358</v>
      </c>
      <c r="D836" s="153" t="s">
        <v>19360</v>
      </c>
      <c r="E836" s="153" t="s">
        <v>19600</v>
      </c>
      <c r="F836" s="153" t="s">
        <v>20459</v>
      </c>
      <c r="G836" s="153" t="s">
        <v>20460</v>
      </c>
      <c r="H836" s="153" t="s">
        <v>20779</v>
      </c>
      <c r="I836" s="153" t="s">
        <v>21287</v>
      </c>
      <c r="J836" s="153" t="s">
        <v>9408</v>
      </c>
      <c r="K836" s="153" t="s">
        <v>21311</v>
      </c>
      <c r="L836" s="153" t="s">
        <v>21321</v>
      </c>
      <c r="M836" s="153" t="str" cm="1">
        <f t="array" ref="M836">LOOKUP(2,1/(C836:L836&lt;&gt;""),C836:L836)</f>
        <v>Cotton Seed Ground</v>
      </c>
      <c r="N836" s="153" t="s">
        <v>21322</v>
      </c>
      <c r="O836" s="153" t="s">
        <v>2164</v>
      </c>
      <c r="P836" s="153" t="s">
        <v>2164</v>
      </c>
      <c r="Q836" s="153" t="s">
        <v>2164</v>
      </c>
      <c r="R836" s="153" t="s">
        <v>2164</v>
      </c>
      <c r="S836" s="153" t="s">
        <v>21314</v>
      </c>
      <c r="T836" s="153" t="s">
        <v>2164</v>
      </c>
      <c r="U836" s="153" t="s">
        <v>21315</v>
      </c>
      <c r="V836" s="153"/>
      <c r="W836" s="153" t="s">
        <v>2164</v>
      </c>
      <c r="X836" s="153" t="s">
        <v>2164</v>
      </c>
      <c r="Y836" s="153" t="s">
        <v>2164</v>
      </c>
      <c r="Z836" s="153" t="s">
        <v>2164</v>
      </c>
      <c r="AA836" s="153" t="s">
        <v>2164</v>
      </c>
      <c r="AB836" s="153"/>
      <c r="AC836" s="153"/>
      <c r="AD836" s="153" t="str">
        <f>IFERROR(IF(COUNTIF(C836:L836,"Feed Ingredient")&gt;0,INDEX(ani_diet!V:V,MATCH(M836,ani_diet!F:F,0)),""),"")</f>
        <v>Gossypium Seed</v>
      </c>
      <c r="AE836" s="152" t="str">
        <f>IF(IFERROR(IF(MATCH("Feed Ingredient", AOM[[#This Row],[L1]:[L10]],0)&gt;0, TRUE, FALSE), FALSE)=TRUE,IFERROR(VLOOKUP(M836, ani_diet!E:E, 1, FALSE), "No Match"),FALSE)</f>
        <v>No Match</v>
      </c>
    </row>
    <row r="837" spans="1:31" ht="14.5" x14ac:dyDescent="0.35">
      <c r="A837" s="153" t="s">
        <v>2164</v>
      </c>
      <c r="B837" s="153" t="s">
        <v>21323</v>
      </c>
      <c r="C837" s="153" t="s">
        <v>19358</v>
      </c>
      <c r="D837" s="153" t="s">
        <v>19360</v>
      </c>
      <c r="E837" s="153" t="s">
        <v>19600</v>
      </c>
      <c r="F837" s="153" t="s">
        <v>20459</v>
      </c>
      <c r="G837" s="153" t="s">
        <v>20460</v>
      </c>
      <c r="H837" s="153" t="s">
        <v>20779</v>
      </c>
      <c r="I837" s="153" t="s">
        <v>21287</v>
      </c>
      <c r="J837" s="153" t="s">
        <v>9408</v>
      </c>
      <c r="K837" s="153" t="s">
        <v>21311</v>
      </c>
      <c r="L837" s="153" t="s">
        <v>21324</v>
      </c>
      <c r="M837" s="153" t="str" cm="1">
        <f t="array" ref="M837">LOOKUP(2,1/(C837:L837&lt;&gt;""),C837:L837)</f>
        <v>Cotton Seed Cake Ground</v>
      </c>
      <c r="N837" s="153"/>
      <c r="O837" s="153" t="s">
        <v>2164</v>
      </c>
      <c r="P837" s="153" t="s">
        <v>2164</v>
      </c>
      <c r="Q837" s="153" t="s">
        <v>2164</v>
      </c>
      <c r="R837" s="153" t="s">
        <v>2164</v>
      </c>
      <c r="S837" s="153" t="s">
        <v>21314</v>
      </c>
      <c r="T837" s="153" t="s">
        <v>2164</v>
      </c>
      <c r="U837" s="153" t="s">
        <v>21315</v>
      </c>
      <c r="V837" s="153"/>
      <c r="W837" s="153" t="s">
        <v>2164</v>
      </c>
      <c r="X837" s="153" t="s">
        <v>2164</v>
      </c>
      <c r="Y837" s="153" t="s">
        <v>2164</v>
      </c>
      <c r="Z837" s="153" t="s">
        <v>2164</v>
      </c>
      <c r="AA837" s="153" t="s">
        <v>2164</v>
      </c>
      <c r="AB837" s="153"/>
      <c r="AC837" s="153"/>
      <c r="AD837" s="153" t="str">
        <f>IFERROR(IF(COUNTIF(C837:L837,"Feed Ingredient")&gt;0,INDEX(ani_diet!V:V,MATCH(M837,ani_diet!F:F,0)),""),"")</f>
        <v>Gossypium Seed Cake</v>
      </c>
      <c r="AE837" s="152" t="str">
        <f>IF(IFERROR(IF(MATCH("Feed Ingredient", AOM[[#This Row],[L1]:[L10]],0)&gt;0, TRUE, FALSE), FALSE)=TRUE,IFERROR(VLOOKUP(M837, ani_diet!E:E, 1, FALSE), "No Match"),FALSE)</f>
        <v>No Match</v>
      </c>
    </row>
    <row r="838" spans="1:31" ht="14.5" x14ac:dyDescent="0.35">
      <c r="A838" s="153" t="s">
        <v>2164</v>
      </c>
      <c r="B838" s="153" t="s">
        <v>21325</v>
      </c>
      <c r="C838" s="153" t="s">
        <v>19358</v>
      </c>
      <c r="D838" s="153" t="s">
        <v>19360</v>
      </c>
      <c r="E838" s="153" t="s">
        <v>19600</v>
      </c>
      <c r="F838" s="153" t="s">
        <v>20459</v>
      </c>
      <c r="G838" s="153" t="s">
        <v>20460</v>
      </c>
      <c r="H838" s="153" t="s">
        <v>20779</v>
      </c>
      <c r="I838" s="153" t="s">
        <v>21287</v>
      </c>
      <c r="J838" s="153" t="s">
        <v>9408</v>
      </c>
      <c r="K838" s="153" t="s">
        <v>21311</v>
      </c>
      <c r="L838" s="153" t="s">
        <v>21326</v>
      </c>
      <c r="M838" s="153" t="str" cm="1">
        <f t="array" ref="M838">LOOKUP(2,1/(C838:L838&lt;&gt;""),C838:L838)</f>
        <v>Cotton Seed Hull</v>
      </c>
      <c r="N838" s="153"/>
      <c r="O838" s="153" t="s">
        <v>2164</v>
      </c>
      <c r="P838" s="153" t="s">
        <v>2164</v>
      </c>
      <c r="Q838" s="153" t="s">
        <v>2164</v>
      </c>
      <c r="R838" s="153" t="s">
        <v>2164</v>
      </c>
      <c r="S838" s="153" t="s">
        <v>21314</v>
      </c>
      <c r="T838" s="153" t="s">
        <v>2164</v>
      </c>
      <c r="U838" s="153" t="s">
        <v>21315</v>
      </c>
      <c r="V838" s="153" t="s">
        <v>21327</v>
      </c>
      <c r="W838" s="153" t="s">
        <v>2164</v>
      </c>
      <c r="X838" s="153" t="s">
        <v>2164</v>
      </c>
      <c r="Y838" s="153" t="s">
        <v>2164</v>
      </c>
      <c r="Z838" s="153" t="s">
        <v>2164</v>
      </c>
      <c r="AA838" s="153" t="s">
        <v>2164</v>
      </c>
      <c r="AB838" s="154" t="s">
        <v>21328</v>
      </c>
      <c r="AC838" s="153"/>
      <c r="AD838" s="153" t="str">
        <f>IFERROR(IF(COUNTIF(C838:L838,"Feed Ingredient")&gt;0,INDEX(ani_diet!V:V,MATCH(M838,ani_diet!F:F,0)),""),"")</f>
        <v>Gossypium Seed Hull</v>
      </c>
      <c r="AE838" s="152" t="str">
        <f>IF(IFERROR(IF(MATCH("Feed Ingredient", AOM[[#This Row],[L1]:[L10]],0)&gt;0, TRUE, FALSE), FALSE)=TRUE,IFERROR(VLOOKUP(M838, ani_diet!E:E, 1, FALSE), "No Match"),FALSE)</f>
        <v>Cotton Seed Hull</v>
      </c>
    </row>
    <row r="839" spans="1:31" ht="14.5" x14ac:dyDescent="0.35">
      <c r="A839" s="153" t="s">
        <v>2164</v>
      </c>
      <c r="B839" s="153" t="s">
        <v>21329</v>
      </c>
      <c r="C839" s="153" t="s">
        <v>19358</v>
      </c>
      <c r="D839" s="153" t="s">
        <v>19360</v>
      </c>
      <c r="E839" s="153" t="s">
        <v>19600</v>
      </c>
      <c r="F839" s="153" t="s">
        <v>20459</v>
      </c>
      <c r="G839" s="153" t="s">
        <v>20460</v>
      </c>
      <c r="H839" s="153" t="s">
        <v>20779</v>
      </c>
      <c r="I839" s="153" t="s">
        <v>21287</v>
      </c>
      <c r="J839" s="153" t="s">
        <v>9408</v>
      </c>
      <c r="K839" s="153" t="s">
        <v>21311</v>
      </c>
      <c r="L839" s="153" t="s">
        <v>21330</v>
      </c>
      <c r="M839" s="153" t="str" cm="1">
        <f t="array" ref="M839">LOOKUP(2,1/(C839:L839&lt;&gt;""),C839:L839)</f>
        <v>Cotton Seed Cake</v>
      </c>
      <c r="N839" s="153" t="s">
        <v>21330</v>
      </c>
      <c r="O839" s="153" t="s">
        <v>2164</v>
      </c>
      <c r="P839" s="153" t="s">
        <v>2164</v>
      </c>
      <c r="Q839" s="153" t="s">
        <v>2164</v>
      </c>
      <c r="R839" s="153" t="s">
        <v>2164</v>
      </c>
      <c r="S839" s="153" t="s">
        <v>21314</v>
      </c>
      <c r="T839" s="153" t="s">
        <v>2164</v>
      </c>
      <c r="U839" s="153" t="s">
        <v>21315</v>
      </c>
      <c r="V839" s="153" t="s">
        <v>21327</v>
      </c>
      <c r="W839" s="153" t="s">
        <v>2164</v>
      </c>
      <c r="X839" s="153" t="s">
        <v>2164</v>
      </c>
      <c r="Y839" s="153" t="s">
        <v>2164</v>
      </c>
      <c r="Z839" s="153" t="s">
        <v>2164</v>
      </c>
      <c r="AA839" s="153" t="s">
        <v>2164</v>
      </c>
      <c r="AB839" s="153" t="s">
        <v>21331</v>
      </c>
      <c r="AC839" s="153" t="s">
        <v>21332</v>
      </c>
      <c r="AD839" s="153" t="str">
        <f>IFERROR(IF(COUNTIF(C839:L839,"Feed Ingredient")&gt;0,INDEX(ani_diet!V:V,MATCH(M839,ani_diet!F:F,0)),""),"")</f>
        <v>Gossypium Seed Cake</v>
      </c>
      <c r="AE839" s="152" t="str">
        <f>IF(IFERROR(IF(MATCH("Feed Ingredient", AOM[[#This Row],[L1]:[L10]],0)&gt;0, TRUE, FALSE), FALSE)=TRUE,IFERROR(VLOOKUP(M839, ani_diet!E:E, 1, FALSE), "No Match"),FALSE)</f>
        <v>Cotton Seed Cake</v>
      </c>
    </row>
    <row r="840" spans="1:31" ht="14.5" x14ac:dyDescent="0.35">
      <c r="A840" s="153"/>
      <c r="B840" s="153" t="s">
        <v>21333</v>
      </c>
      <c r="C840" s="153" t="s">
        <v>19358</v>
      </c>
      <c r="D840" s="153" t="s">
        <v>19360</v>
      </c>
      <c r="E840" s="153" t="s">
        <v>19600</v>
      </c>
      <c r="F840" s="153" t="s">
        <v>20459</v>
      </c>
      <c r="G840" s="153" t="s">
        <v>20460</v>
      </c>
      <c r="H840" s="153" t="s">
        <v>20779</v>
      </c>
      <c r="I840" s="153" t="s">
        <v>21287</v>
      </c>
      <c r="J840" s="153" t="s">
        <v>8897</v>
      </c>
      <c r="K840" s="153" t="s">
        <v>21334</v>
      </c>
      <c r="L840" s="153"/>
      <c r="M840" s="153" t="str" cm="1">
        <f t="array" ref="M840">LOOKUP(2,1/(C840:L840&lt;&gt;""),C840:L840)</f>
        <v>Hibiscus Seed</v>
      </c>
      <c r="N840" s="153"/>
      <c r="O840" s="153"/>
      <c r="P840" s="153"/>
      <c r="Q840" s="153"/>
      <c r="R840" s="153"/>
      <c r="S840" s="153"/>
      <c r="T840" s="153"/>
      <c r="U840" s="153" t="s">
        <v>9453</v>
      </c>
      <c r="V840" s="153"/>
      <c r="W840" s="153"/>
      <c r="X840" s="153"/>
      <c r="Y840" s="153"/>
      <c r="Z840" s="153"/>
      <c r="AA840" s="153"/>
      <c r="AB840" s="153"/>
      <c r="AC840" s="153"/>
      <c r="AD840" s="153" t="str">
        <f>IFERROR(IF(COUNTIF(C840:L840,"Feed Ingredient")&gt;0,INDEX(ani_diet!V:V,MATCH(M840,ani_diet!F:F,0)),""),"")</f>
        <v>Hibiscus sp Seed</v>
      </c>
      <c r="AE840" s="152" t="str">
        <f>IF(IFERROR(IF(MATCH("Feed Ingredient", AOM[[#This Row],[L1]:[L10]],0)&gt;0, TRUE, FALSE), FALSE)=TRUE,IFERROR(VLOOKUP(M840, ani_diet!E:E, 1, FALSE), "No Match"),FALSE)</f>
        <v>Hibiscus Seed</v>
      </c>
    </row>
    <row r="841" spans="1:31" ht="14.5" x14ac:dyDescent="0.35">
      <c r="A841" s="153" t="s">
        <v>2164</v>
      </c>
      <c r="B841" s="153" t="s">
        <v>21335</v>
      </c>
      <c r="C841" s="153" t="s">
        <v>19358</v>
      </c>
      <c r="D841" s="153" t="s">
        <v>19360</v>
      </c>
      <c r="E841" s="153" t="s">
        <v>19600</v>
      </c>
      <c r="F841" s="153" t="s">
        <v>20459</v>
      </c>
      <c r="G841" s="153" t="s">
        <v>20460</v>
      </c>
      <c r="H841" s="153" t="s">
        <v>20779</v>
      </c>
      <c r="I841" s="153" t="s">
        <v>21287</v>
      </c>
      <c r="J841" s="153" t="s">
        <v>21336</v>
      </c>
      <c r="K841" s="153" t="s">
        <v>21337</v>
      </c>
      <c r="L841" s="153"/>
      <c r="M841" s="153" t="str" cm="1">
        <f t="array" ref="M841">LOOKUP(2,1/(C841:L841&lt;&gt;""),C841:L841)</f>
        <v>Flaxseed Oil</v>
      </c>
      <c r="N841" s="153" t="s">
        <v>2164</v>
      </c>
      <c r="O841" s="153" t="s">
        <v>2164</v>
      </c>
      <c r="P841" s="153" t="s">
        <v>2164</v>
      </c>
      <c r="Q841" s="153" t="s">
        <v>2164</v>
      </c>
      <c r="R841" s="153" t="s">
        <v>2164</v>
      </c>
      <c r="S841" s="153" t="s">
        <v>2164</v>
      </c>
      <c r="T841" s="153" t="s">
        <v>2164</v>
      </c>
      <c r="U841" s="153" t="s">
        <v>9432</v>
      </c>
      <c r="V841" s="153"/>
      <c r="W841" s="153" t="s">
        <v>2164</v>
      </c>
      <c r="X841" s="153" t="s">
        <v>2164</v>
      </c>
      <c r="Y841" s="153" t="s">
        <v>2164</v>
      </c>
      <c r="Z841" s="153" t="s">
        <v>2164</v>
      </c>
      <c r="AA841" s="153" t="s">
        <v>2164</v>
      </c>
      <c r="AB841" s="153"/>
      <c r="AC841" s="153" t="s">
        <v>21338</v>
      </c>
      <c r="AD841" s="153" t="str">
        <f>IFERROR(IF(COUNTIF(C841:L841,"Feed Ingredient")&gt;0,INDEX(ani_diet!V:V,MATCH(M841,ani_diet!F:F,0)),""),"")</f>
        <v>Linum usitatissimum Oil</v>
      </c>
      <c r="AE841" s="152" t="str">
        <f>IF(IFERROR(IF(MATCH("Feed Ingredient", AOM[[#This Row],[L1]:[L10]],0)&gt;0, TRUE, FALSE), FALSE)=TRUE,IFERROR(VLOOKUP(M841, ani_diet!E:E, 1, FALSE), "No Match"),FALSE)</f>
        <v>Flaxseed Oil</v>
      </c>
    </row>
    <row r="842" spans="1:31" ht="14.5" x14ac:dyDescent="0.35">
      <c r="A842" s="153" t="s">
        <v>2164</v>
      </c>
      <c r="B842" s="153" t="s">
        <v>21339</v>
      </c>
      <c r="C842" s="153" t="s">
        <v>19358</v>
      </c>
      <c r="D842" s="153" t="s">
        <v>19360</v>
      </c>
      <c r="E842" s="153" t="s">
        <v>19600</v>
      </c>
      <c r="F842" s="153" t="s">
        <v>20459</v>
      </c>
      <c r="G842" s="153" t="s">
        <v>20460</v>
      </c>
      <c r="H842" s="153" t="s">
        <v>20779</v>
      </c>
      <c r="I842" s="153" t="s">
        <v>21287</v>
      </c>
      <c r="J842" s="153" t="s">
        <v>10469</v>
      </c>
      <c r="K842" s="153" t="s">
        <v>21340</v>
      </c>
      <c r="L842" s="153"/>
      <c r="M842" s="153" t="str" cm="1">
        <f t="array" ref="M842">LOOKUP(2,1/(C842:L842&lt;&gt;""),C842:L842)</f>
        <v>Linseed Cake</v>
      </c>
      <c r="N842" s="153"/>
      <c r="O842" s="153" t="s">
        <v>2164</v>
      </c>
      <c r="P842" s="153" t="s">
        <v>2164</v>
      </c>
      <c r="Q842" s="153" t="s">
        <v>2164</v>
      </c>
      <c r="R842" s="153" t="s">
        <v>2164</v>
      </c>
      <c r="S842" s="153" t="s">
        <v>2164</v>
      </c>
      <c r="T842" s="153" t="s">
        <v>2164</v>
      </c>
      <c r="U842" s="153" t="s">
        <v>9432</v>
      </c>
      <c r="V842" s="153" t="s">
        <v>21341</v>
      </c>
      <c r="W842" s="153" t="s">
        <v>2164</v>
      </c>
      <c r="X842" s="153" t="s">
        <v>2164</v>
      </c>
      <c r="Y842" s="153" t="s">
        <v>2164</v>
      </c>
      <c r="Z842" s="153" t="s">
        <v>2164</v>
      </c>
      <c r="AA842" s="153" t="s">
        <v>2164</v>
      </c>
      <c r="AB842" s="153" t="s">
        <v>21342</v>
      </c>
      <c r="AC842" s="153" t="s">
        <v>21338</v>
      </c>
      <c r="AD842" s="153" t="str">
        <f>IFERROR(IF(COUNTIF(C842:L842,"Feed Ingredient")&gt;0,INDEX(ani_diet!V:V,MATCH(M842,ani_diet!F:F,0)),""),"")</f>
        <v>Linum usitatissimum Cake</v>
      </c>
      <c r="AE842" s="152" t="str">
        <f>IF(IFERROR(IF(MATCH("Feed Ingredient", AOM[[#This Row],[L1]:[L10]],0)&gt;0, TRUE, FALSE), FALSE)=TRUE,IFERROR(VLOOKUP(M842, ani_diet!E:E, 1, FALSE), "No Match"),FALSE)</f>
        <v>Linseed Cake</v>
      </c>
    </row>
    <row r="843" spans="1:31" ht="14.5" x14ac:dyDescent="0.35">
      <c r="A843" s="153" t="s">
        <v>2164</v>
      </c>
      <c r="B843" s="153" t="s">
        <v>21343</v>
      </c>
      <c r="C843" s="153" t="s">
        <v>19358</v>
      </c>
      <c r="D843" s="153" t="s">
        <v>19360</v>
      </c>
      <c r="E843" s="153" t="s">
        <v>19600</v>
      </c>
      <c r="F843" s="153" t="s">
        <v>20459</v>
      </c>
      <c r="G843" s="153" t="s">
        <v>20460</v>
      </c>
      <c r="H843" s="153" t="s">
        <v>20779</v>
      </c>
      <c r="I843" s="153" t="s">
        <v>21287</v>
      </c>
      <c r="J843" s="153" t="s">
        <v>10469</v>
      </c>
      <c r="K843" s="153" t="s">
        <v>21344</v>
      </c>
      <c r="L843" s="153"/>
      <c r="M843" s="153" t="str" cm="1">
        <f t="array" ref="M843">LOOKUP(2,1/(C843:L843&lt;&gt;""),C843:L843)</f>
        <v>Linseed Cake Ground</v>
      </c>
      <c r="N843" s="153" t="s">
        <v>21345</v>
      </c>
      <c r="O843" s="153" t="s">
        <v>2164</v>
      </c>
      <c r="P843" s="153" t="s">
        <v>2164</v>
      </c>
      <c r="Q843" s="153" t="s">
        <v>2164</v>
      </c>
      <c r="R843" s="153" t="s">
        <v>2164</v>
      </c>
      <c r="S843" s="153" t="s">
        <v>2164</v>
      </c>
      <c r="T843" s="153" t="s">
        <v>2164</v>
      </c>
      <c r="U843" s="153" t="s">
        <v>9432</v>
      </c>
      <c r="V843" s="153" t="s">
        <v>21341</v>
      </c>
      <c r="W843" s="153" t="s">
        <v>2164</v>
      </c>
      <c r="X843" s="153" t="s">
        <v>2164</v>
      </c>
      <c r="Y843" s="153" t="s">
        <v>2164</v>
      </c>
      <c r="Z843" s="153" t="s">
        <v>2164</v>
      </c>
      <c r="AA843" s="153" t="s">
        <v>2164</v>
      </c>
      <c r="AB843" s="153" t="s">
        <v>21342</v>
      </c>
      <c r="AC843" s="153" t="s">
        <v>21338</v>
      </c>
      <c r="AD843" s="153" t="str">
        <f>IFERROR(IF(COUNTIF(C843:L843,"Feed Ingredient")&gt;0,INDEX(ani_diet!V:V,MATCH(M843,ani_diet!F:F,0)),""),"")</f>
        <v>Linum usitatissimum Cake</v>
      </c>
      <c r="AE843" s="152" t="str">
        <f>IF(IFERROR(IF(MATCH("Feed Ingredient", AOM[[#This Row],[L1]:[L10]],0)&gt;0, TRUE, FALSE), FALSE)=TRUE,IFERROR(VLOOKUP(M843, ani_diet!E:E, 1, FALSE), "No Match"),FALSE)</f>
        <v>No Match</v>
      </c>
    </row>
    <row r="844" spans="1:31" ht="14.5" x14ac:dyDescent="0.35">
      <c r="A844" s="153" t="s">
        <v>2164</v>
      </c>
      <c r="B844" s="153" t="s">
        <v>21346</v>
      </c>
      <c r="C844" s="153" t="s">
        <v>19358</v>
      </c>
      <c r="D844" s="153" t="s">
        <v>19360</v>
      </c>
      <c r="E844" s="153" t="s">
        <v>19600</v>
      </c>
      <c r="F844" s="153" t="s">
        <v>20459</v>
      </c>
      <c r="G844" s="153" t="s">
        <v>20460</v>
      </c>
      <c r="H844" s="153" t="s">
        <v>20779</v>
      </c>
      <c r="I844" s="153" t="s">
        <v>21287</v>
      </c>
      <c r="J844" s="153" t="s">
        <v>10384</v>
      </c>
      <c r="K844" s="153" t="s">
        <v>21347</v>
      </c>
      <c r="L844" s="153"/>
      <c r="M844" s="153" t="str" cm="1">
        <f t="array" ref="M844">LOOKUP(2,1/(C844:L844&lt;&gt;""),C844:L844)</f>
        <v>Macadamia Cake</v>
      </c>
      <c r="N844" s="153"/>
      <c r="O844" s="153" t="s">
        <v>2164</v>
      </c>
      <c r="P844" s="153" t="s">
        <v>2164</v>
      </c>
      <c r="Q844" s="153" t="s">
        <v>2164</v>
      </c>
      <c r="R844" s="153" t="s">
        <v>2164</v>
      </c>
      <c r="S844" s="153" t="s">
        <v>21348</v>
      </c>
      <c r="T844" s="153" t="s">
        <v>2164</v>
      </c>
      <c r="U844" s="153" t="s">
        <v>10386</v>
      </c>
      <c r="V844" s="153" t="s">
        <v>21349</v>
      </c>
      <c r="W844" s="153" t="s">
        <v>2164</v>
      </c>
      <c r="X844" s="153" t="s">
        <v>2164</v>
      </c>
      <c r="Y844" s="153" t="s">
        <v>2164</v>
      </c>
      <c r="Z844" s="153" t="s">
        <v>2164</v>
      </c>
      <c r="AA844" s="153" t="s">
        <v>2164</v>
      </c>
      <c r="AB844" s="153" t="s">
        <v>21350</v>
      </c>
      <c r="AC844" s="153" t="s">
        <v>21351</v>
      </c>
      <c r="AD844" s="153" t="str">
        <f>IFERROR(IF(COUNTIF(C844:L844,"Feed Ingredient")&gt;0,INDEX(ani_diet!V:V,MATCH(M844,ani_diet!F:F,0)),""),"")</f>
        <v>Macadamia integrifolia Cake</v>
      </c>
      <c r="AE844" s="152" t="str">
        <f>IF(IFERROR(IF(MATCH("Feed Ingredient", AOM[[#This Row],[L1]:[L10]],0)&gt;0, TRUE, FALSE), FALSE)=TRUE,IFERROR(VLOOKUP(M844, ani_diet!E:E, 1, FALSE), "No Match"),FALSE)</f>
        <v>Macadamia Cake</v>
      </c>
    </row>
    <row r="845" spans="1:31" ht="14.5" x14ac:dyDescent="0.35">
      <c r="A845" s="153" t="s">
        <v>2164</v>
      </c>
      <c r="B845" s="153" t="s">
        <v>21352</v>
      </c>
      <c r="C845" s="153" t="s">
        <v>19358</v>
      </c>
      <c r="D845" s="153" t="s">
        <v>19360</v>
      </c>
      <c r="E845" s="153" t="s">
        <v>19600</v>
      </c>
      <c r="F845" s="153" t="s">
        <v>20459</v>
      </c>
      <c r="G845" s="153" t="s">
        <v>20460</v>
      </c>
      <c r="H845" s="153" t="s">
        <v>20779</v>
      </c>
      <c r="I845" s="153" t="s">
        <v>21287</v>
      </c>
      <c r="J845" s="153" t="s">
        <v>21353</v>
      </c>
      <c r="K845" s="153" t="s">
        <v>21354</v>
      </c>
      <c r="L845" s="153"/>
      <c r="M845" s="153" t="str" cm="1">
        <f t="array" ref="M845">LOOKUP(2,1/(C845:L845&lt;&gt;""),C845:L845)</f>
        <v>Noug Ground</v>
      </c>
      <c r="N845" s="153" t="s">
        <v>21355</v>
      </c>
      <c r="O845" s="153" t="s">
        <v>2164</v>
      </c>
      <c r="P845" s="153" t="s">
        <v>2164</v>
      </c>
      <c r="Q845" s="153" t="s">
        <v>2164</v>
      </c>
      <c r="R845" s="153" t="s">
        <v>2164</v>
      </c>
      <c r="S845" s="153" t="s">
        <v>21348</v>
      </c>
      <c r="T845" s="153" t="s">
        <v>2164</v>
      </c>
      <c r="U845" s="153" t="s">
        <v>10479</v>
      </c>
      <c r="V845" s="153" t="s">
        <v>21349</v>
      </c>
      <c r="W845" s="153" t="s">
        <v>2164</v>
      </c>
      <c r="X845" s="153" t="s">
        <v>2164</v>
      </c>
      <c r="Y845" s="153" t="s">
        <v>2164</v>
      </c>
      <c r="Z845" s="153" t="s">
        <v>2164</v>
      </c>
      <c r="AA845" s="153" t="s">
        <v>2164</v>
      </c>
      <c r="AB845" s="153"/>
      <c r="AC845" s="153" t="s">
        <v>21356</v>
      </c>
      <c r="AD845" s="153" t="str">
        <f>IFERROR(IF(COUNTIF(C845:L845,"Feed Ingredient")&gt;0,INDEX(ani_diet!V:V,MATCH(M845,ani_diet!F:F,0)),""),"")</f>
        <v>Guizotia abyssinica</v>
      </c>
      <c r="AE845" s="152" t="str">
        <f>IF(IFERROR(IF(MATCH("Feed Ingredient", AOM[[#This Row],[L1]:[L10]],0)&gt;0, TRUE, FALSE), FALSE)=TRUE,IFERROR(VLOOKUP(M845, ani_diet!E:E, 1, FALSE), "No Match"),FALSE)</f>
        <v>No Match</v>
      </c>
    </row>
    <row r="846" spans="1:31" ht="14.5" x14ac:dyDescent="0.35">
      <c r="A846" s="153" t="s">
        <v>2164</v>
      </c>
      <c r="B846" s="153" t="s">
        <v>21357</v>
      </c>
      <c r="C846" s="153" t="s">
        <v>19358</v>
      </c>
      <c r="D846" s="153" t="s">
        <v>19360</v>
      </c>
      <c r="E846" s="153" t="s">
        <v>19600</v>
      </c>
      <c r="F846" s="153" t="s">
        <v>20459</v>
      </c>
      <c r="G846" s="153" t="s">
        <v>20460</v>
      </c>
      <c r="H846" s="153" t="s">
        <v>20779</v>
      </c>
      <c r="I846" s="153" t="s">
        <v>21287</v>
      </c>
      <c r="J846" s="153" t="s">
        <v>13741</v>
      </c>
      <c r="K846" s="153" t="s">
        <v>10496</v>
      </c>
      <c r="L846" s="153" t="s">
        <v>21358</v>
      </c>
      <c r="M846" s="153" t="str" cm="1">
        <f t="array" ref="M846">LOOKUP(2,1/(C846:L846&lt;&gt;""),C846:L846)</f>
        <v>Palm Kernel Dried Ground</v>
      </c>
      <c r="N846" s="153"/>
      <c r="O846" s="153" t="s">
        <v>2164</v>
      </c>
      <c r="P846" s="153" t="s">
        <v>2164</v>
      </c>
      <c r="Q846" s="153" t="s">
        <v>2164</v>
      </c>
      <c r="R846" s="153" t="s">
        <v>2164</v>
      </c>
      <c r="S846" s="153" t="s">
        <v>21359</v>
      </c>
      <c r="T846" s="153" t="s">
        <v>2164</v>
      </c>
      <c r="U846" s="153" t="s">
        <v>21360</v>
      </c>
      <c r="V846" s="153" t="s">
        <v>21292</v>
      </c>
      <c r="W846" s="153" t="s">
        <v>2164</v>
      </c>
      <c r="X846" s="153" t="s">
        <v>2164</v>
      </c>
      <c r="Y846" s="153" t="s">
        <v>2164</v>
      </c>
      <c r="Z846" s="153" t="s">
        <v>2164</v>
      </c>
      <c r="AA846" s="153" t="s">
        <v>2164</v>
      </c>
      <c r="AB846" s="153" t="s">
        <v>21361</v>
      </c>
      <c r="AC846" s="153" t="s">
        <v>200</v>
      </c>
      <c r="AD846" s="153" t="str">
        <f>IFERROR(IF(COUNTIF(C846:L846,"Feed Ingredient")&gt;0,INDEX(ani_diet!V:V,MATCH(M846,ani_diet!F:F,0)),""),"")</f>
        <v>Arecaceae Kernel</v>
      </c>
      <c r="AE846" s="152" t="str">
        <f>IF(IFERROR(IF(MATCH("Feed Ingredient", AOM[[#This Row],[L1]:[L10]],0)&gt;0, TRUE, FALSE), FALSE)=TRUE,IFERROR(VLOOKUP(M846, ani_diet!E:E, 1, FALSE), "No Match"),FALSE)</f>
        <v>No Match</v>
      </c>
    </row>
    <row r="847" spans="1:31" ht="14.5" x14ac:dyDescent="0.35">
      <c r="A847" s="153" t="s">
        <v>2164</v>
      </c>
      <c r="B847" s="153" t="s">
        <v>21362</v>
      </c>
      <c r="C847" s="153" t="s">
        <v>19358</v>
      </c>
      <c r="D847" s="153" t="s">
        <v>19360</v>
      </c>
      <c r="E847" s="153" t="s">
        <v>19600</v>
      </c>
      <c r="F847" s="153" t="s">
        <v>20459</v>
      </c>
      <c r="G847" s="153" t="s">
        <v>20460</v>
      </c>
      <c r="H847" s="153" t="s">
        <v>20779</v>
      </c>
      <c r="I847" s="153" t="s">
        <v>21287</v>
      </c>
      <c r="J847" s="153" t="s">
        <v>13741</v>
      </c>
      <c r="K847" s="153" t="s">
        <v>10496</v>
      </c>
      <c r="L847" s="153" t="s">
        <v>21363</v>
      </c>
      <c r="M847" s="153" t="str" cm="1">
        <f t="array" ref="M847">LOOKUP(2,1/(C847:L847&lt;&gt;""),C847:L847)</f>
        <v>Palm Kernel Ground</v>
      </c>
      <c r="N847" s="153" t="s">
        <v>21364</v>
      </c>
      <c r="O847" s="153" t="s">
        <v>2164</v>
      </c>
      <c r="P847" s="153" t="s">
        <v>2164</v>
      </c>
      <c r="Q847" s="153" t="s">
        <v>2164</v>
      </c>
      <c r="R847" s="153" t="s">
        <v>2164</v>
      </c>
      <c r="S847" s="153" t="s">
        <v>21359</v>
      </c>
      <c r="T847" s="153" t="s">
        <v>2164</v>
      </c>
      <c r="U847" s="153" t="s">
        <v>21360</v>
      </c>
      <c r="V847" s="153" t="s">
        <v>21292</v>
      </c>
      <c r="W847" s="153" t="s">
        <v>2164</v>
      </c>
      <c r="X847" s="153" t="s">
        <v>2164</v>
      </c>
      <c r="Y847" s="153" t="s">
        <v>2164</v>
      </c>
      <c r="Z847" s="153" t="s">
        <v>2164</v>
      </c>
      <c r="AA847" s="153" t="s">
        <v>2164</v>
      </c>
      <c r="AB847" s="153" t="s">
        <v>21361</v>
      </c>
      <c r="AC847" s="153" t="s">
        <v>21365</v>
      </c>
      <c r="AD847" s="153" t="str">
        <f>IFERROR(IF(COUNTIF(C847:L847,"Feed Ingredient")&gt;0,INDEX(ani_diet!V:V,MATCH(M847,ani_diet!F:F,0)),""),"")</f>
        <v>Arecaceae Kernel</v>
      </c>
      <c r="AE847" s="152" t="str">
        <f>IF(IFERROR(IF(MATCH("Feed Ingredient", AOM[[#This Row],[L1]:[L10]],0)&gt;0, TRUE, FALSE), FALSE)=TRUE,IFERROR(VLOOKUP(M847, ani_diet!E:E, 1, FALSE), "No Match"),FALSE)</f>
        <v>No Match</v>
      </c>
    </row>
    <row r="848" spans="1:31" ht="14.5" x14ac:dyDescent="0.35">
      <c r="A848" s="153" t="s">
        <v>2164</v>
      </c>
      <c r="B848" s="153" t="s">
        <v>21366</v>
      </c>
      <c r="C848" s="153" t="s">
        <v>19358</v>
      </c>
      <c r="D848" s="153" t="s">
        <v>19360</v>
      </c>
      <c r="E848" s="153" t="s">
        <v>19600</v>
      </c>
      <c r="F848" s="153" t="s">
        <v>20459</v>
      </c>
      <c r="G848" s="153" t="s">
        <v>20460</v>
      </c>
      <c r="H848" s="153" t="s">
        <v>20779</v>
      </c>
      <c r="I848" s="153" t="s">
        <v>21287</v>
      </c>
      <c r="J848" s="153" t="s">
        <v>13741</v>
      </c>
      <c r="K848" s="153" t="s">
        <v>10496</v>
      </c>
      <c r="L848" s="153" t="s">
        <v>200</v>
      </c>
      <c r="M848" s="153" t="str" cm="1">
        <f t="array" ref="M848">LOOKUP(2,1/(C848:L848&lt;&gt;""),C848:L848)</f>
        <v>Palm Kernel Cake</v>
      </c>
      <c r="N848" s="153" t="s">
        <v>21367</v>
      </c>
      <c r="O848" s="153" t="s">
        <v>2164</v>
      </c>
      <c r="P848" s="153" t="s">
        <v>2164</v>
      </c>
      <c r="Q848" s="153" t="s">
        <v>2164</v>
      </c>
      <c r="R848" s="153" t="s">
        <v>2164</v>
      </c>
      <c r="S848" s="153" t="s">
        <v>21359</v>
      </c>
      <c r="T848" s="153" t="s">
        <v>2164</v>
      </c>
      <c r="U848" s="153" t="s">
        <v>21360</v>
      </c>
      <c r="V848" s="153" t="s">
        <v>21292</v>
      </c>
      <c r="W848" s="153" t="s">
        <v>2164</v>
      </c>
      <c r="X848" s="153" t="s">
        <v>2164</v>
      </c>
      <c r="Y848" s="153" t="s">
        <v>2164</v>
      </c>
      <c r="Z848" s="153" t="s">
        <v>2164</v>
      </c>
      <c r="AA848" s="153" t="s">
        <v>2164</v>
      </c>
      <c r="AB848" s="153" t="s">
        <v>21361</v>
      </c>
      <c r="AC848" s="153" t="s">
        <v>200</v>
      </c>
      <c r="AD848" s="153" t="str">
        <f>IFERROR(IF(COUNTIF(C848:L848,"Feed Ingredient")&gt;0,INDEX(ani_diet!V:V,MATCH(M848,ani_diet!F:F,0)),""),"")</f>
        <v>Arecaceae Kernel Cake</v>
      </c>
      <c r="AE848" s="152" t="str">
        <f>IF(IFERROR(IF(MATCH("Feed Ingredient", AOM[[#This Row],[L1]:[L10]],0)&gt;0, TRUE, FALSE), FALSE)=TRUE,IFERROR(VLOOKUP(M848, ani_diet!E:E, 1, FALSE), "No Match"),FALSE)</f>
        <v>Palm Kernel Cake</v>
      </c>
    </row>
    <row r="849" spans="1:31" ht="14.5" x14ac:dyDescent="0.35">
      <c r="A849" s="153" t="s">
        <v>2164</v>
      </c>
      <c r="B849" s="153" t="s">
        <v>21368</v>
      </c>
      <c r="C849" s="153" t="s">
        <v>19358</v>
      </c>
      <c r="D849" s="153" t="s">
        <v>19360</v>
      </c>
      <c r="E849" s="153" t="s">
        <v>19600</v>
      </c>
      <c r="F849" s="153" t="s">
        <v>20459</v>
      </c>
      <c r="G849" s="153" t="s">
        <v>20460</v>
      </c>
      <c r="H849" s="153" t="s">
        <v>20779</v>
      </c>
      <c r="I849" s="153" t="s">
        <v>21287</v>
      </c>
      <c r="J849" s="153" t="s">
        <v>13741</v>
      </c>
      <c r="K849" s="153" t="s">
        <v>10496</v>
      </c>
      <c r="L849" s="153" t="s">
        <v>21369</v>
      </c>
      <c r="M849" s="153" t="str" cm="1">
        <f t="array" ref="M849">LOOKUP(2,1/(C849:L849&lt;&gt;""),C849:L849)</f>
        <v>Palm Kernel Cake Ground</v>
      </c>
      <c r="N849" s="153" t="s">
        <v>21370</v>
      </c>
      <c r="O849" s="153" t="s">
        <v>2164</v>
      </c>
      <c r="P849" s="153" t="s">
        <v>2164</v>
      </c>
      <c r="Q849" s="153" t="s">
        <v>2164</v>
      </c>
      <c r="R849" s="153" t="s">
        <v>2164</v>
      </c>
      <c r="S849" s="153" t="s">
        <v>21359</v>
      </c>
      <c r="T849" s="153" t="s">
        <v>2164</v>
      </c>
      <c r="U849" s="153" t="s">
        <v>21360</v>
      </c>
      <c r="V849" s="153" t="s">
        <v>21292</v>
      </c>
      <c r="W849" s="153" t="s">
        <v>2164</v>
      </c>
      <c r="X849" s="153" t="s">
        <v>2164</v>
      </c>
      <c r="Y849" s="153" t="s">
        <v>2164</v>
      </c>
      <c r="Z849" s="153" t="s">
        <v>2164</v>
      </c>
      <c r="AA849" s="153" t="s">
        <v>2164</v>
      </c>
      <c r="AB849" s="153" t="s">
        <v>21361</v>
      </c>
      <c r="AC849" s="153" t="s">
        <v>200</v>
      </c>
      <c r="AD849" s="153" t="str">
        <f>IFERROR(IF(COUNTIF(C849:L849,"Feed Ingredient")&gt;0,INDEX(ani_diet!V:V,MATCH(M849,ani_diet!F:F,0)),""),"")</f>
        <v>Arecaceae Kernel Cake</v>
      </c>
      <c r="AE849" s="152" t="str">
        <f>IF(IFERROR(IF(MATCH("Feed Ingredient", AOM[[#This Row],[L1]:[L10]],0)&gt;0, TRUE, FALSE), FALSE)=TRUE,IFERROR(VLOOKUP(M849, ani_diet!E:E, 1, FALSE), "No Match"),FALSE)</f>
        <v>No Match</v>
      </c>
    </row>
    <row r="850" spans="1:31" ht="14.5" x14ac:dyDescent="0.35">
      <c r="A850" s="153" t="s">
        <v>2164</v>
      </c>
      <c r="B850" s="153" t="s">
        <v>21371</v>
      </c>
      <c r="C850" s="153" t="s">
        <v>19358</v>
      </c>
      <c r="D850" s="153" t="s">
        <v>19360</v>
      </c>
      <c r="E850" s="153" t="s">
        <v>19600</v>
      </c>
      <c r="F850" s="153" t="s">
        <v>20459</v>
      </c>
      <c r="G850" s="153" t="s">
        <v>20460</v>
      </c>
      <c r="H850" s="153" t="s">
        <v>20779</v>
      </c>
      <c r="I850" s="153" t="s">
        <v>21287</v>
      </c>
      <c r="J850" s="153" t="s">
        <v>13741</v>
      </c>
      <c r="K850" s="153" t="s">
        <v>10496</v>
      </c>
      <c r="L850" s="153" t="s">
        <v>21372</v>
      </c>
      <c r="M850" s="153" t="str" cm="1">
        <f t="array" ref="M850">LOOKUP(2,1/(C850:L850&lt;&gt;""),C850:L850)</f>
        <v>Palm Kernel Cake Dried Fermented Ground</v>
      </c>
      <c r="N850" s="153" t="s">
        <v>21373</v>
      </c>
      <c r="O850" s="153" t="s">
        <v>2164</v>
      </c>
      <c r="P850" s="153" t="s">
        <v>2164</v>
      </c>
      <c r="Q850" s="153" t="s">
        <v>2164</v>
      </c>
      <c r="R850" s="153" t="s">
        <v>2164</v>
      </c>
      <c r="S850" s="153" t="s">
        <v>21359</v>
      </c>
      <c r="T850" s="153" t="s">
        <v>2164</v>
      </c>
      <c r="U850" s="153" t="s">
        <v>21360</v>
      </c>
      <c r="V850" s="153" t="s">
        <v>21292</v>
      </c>
      <c r="W850" s="153" t="s">
        <v>2164</v>
      </c>
      <c r="X850" s="153" t="s">
        <v>2164</v>
      </c>
      <c r="Y850" s="153" t="s">
        <v>2164</v>
      </c>
      <c r="Z850" s="153" t="s">
        <v>2164</v>
      </c>
      <c r="AA850" s="153" t="s">
        <v>2164</v>
      </c>
      <c r="AB850" s="153" t="s">
        <v>21361</v>
      </c>
      <c r="AC850" s="153" t="s">
        <v>200</v>
      </c>
      <c r="AD850" s="153" t="str">
        <f>IFERROR(IF(COUNTIF(C850:L850,"Feed Ingredient")&gt;0,INDEX(ani_diet!V:V,MATCH(M850,ani_diet!F:F,0)),""),"")</f>
        <v>Arecaceae Kernel Cake</v>
      </c>
      <c r="AE850" s="152" t="str">
        <f>IF(IFERROR(IF(MATCH("Feed Ingredient", AOM[[#This Row],[L1]:[L10]],0)&gt;0, TRUE, FALSE), FALSE)=TRUE,IFERROR(VLOOKUP(M850, ani_diet!E:E, 1, FALSE), "No Match"),FALSE)</f>
        <v>No Match</v>
      </c>
    </row>
    <row r="851" spans="1:31" ht="14.5" x14ac:dyDescent="0.35">
      <c r="A851" s="153" t="s">
        <v>2164</v>
      </c>
      <c r="B851" s="153" t="s">
        <v>21374</v>
      </c>
      <c r="C851" s="153" t="s">
        <v>19358</v>
      </c>
      <c r="D851" s="153" t="s">
        <v>19360</v>
      </c>
      <c r="E851" s="153" t="s">
        <v>19600</v>
      </c>
      <c r="F851" s="153" t="s">
        <v>20459</v>
      </c>
      <c r="G851" s="153" t="s">
        <v>20460</v>
      </c>
      <c r="H851" s="153" t="s">
        <v>20779</v>
      </c>
      <c r="I851" s="153" t="s">
        <v>21287</v>
      </c>
      <c r="J851" s="153" t="s">
        <v>10510</v>
      </c>
      <c r="K851" s="153" t="s">
        <v>21375</v>
      </c>
      <c r="L851" s="153"/>
      <c r="M851" s="153" t="str" cm="1">
        <f t="array" ref="M851">LOOKUP(2,1/(C851:L851&lt;&gt;""),C851:L851)</f>
        <v>Sesame Fermented</v>
      </c>
      <c r="N851" s="153"/>
      <c r="O851" s="153" t="s">
        <v>2164</v>
      </c>
      <c r="P851" s="153" t="s">
        <v>2164</v>
      </c>
      <c r="Q851" s="153" t="s">
        <v>2164</v>
      </c>
      <c r="R851" s="153" t="s">
        <v>2164</v>
      </c>
      <c r="S851" s="153"/>
      <c r="T851" s="153" t="s">
        <v>2164</v>
      </c>
      <c r="U851" s="153" t="s">
        <v>10512</v>
      </c>
      <c r="V851" s="153"/>
      <c r="W851" s="153" t="s">
        <v>2164</v>
      </c>
      <c r="X851" s="153" t="s">
        <v>2164</v>
      </c>
      <c r="Y851" s="153" t="s">
        <v>2164</v>
      </c>
      <c r="Z851" s="153" t="s">
        <v>2164</v>
      </c>
      <c r="AA851" s="153" t="s">
        <v>2164</v>
      </c>
      <c r="AB851" s="153" t="s">
        <v>21376</v>
      </c>
      <c r="AC851" s="153" t="s">
        <v>21377</v>
      </c>
      <c r="AD851" s="153" t="str">
        <f>IFERROR(IF(COUNTIF(C851:L851,"Feed Ingredient")&gt;0,INDEX(ani_diet!V:V,MATCH(M851,ani_diet!F:F,0)),""),"")</f>
        <v>Sesamum indicum</v>
      </c>
      <c r="AE851" s="152" t="str">
        <f>IF(IFERROR(IF(MATCH("Feed Ingredient", AOM[[#This Row],[L1]:[L10]],0)&gt;0, TRUE, FALSE), FALSE)=TRUE,IFERROR(VLOOKUP(M851, ani_diet!E:E, 1, FALSE), "No Match"),FALSE)</f>
        <v>No Match</v>
      </c>
    </row>
    <row r="852" spans="1:31" ht="14.5" x14ac:dyDescent="0.35">
      <c r="A852" s="153" t="s">
        <v>2164</v>
      </c>
      <c r="B852" s="153" t="s">
        <v>21378</v>
      </c>
      <c r="C852" s="153" t="s">
        <v>19358</v>
      </c>
      <c r="D852" s="153" t="s">
        <v>19360</v>
      </c>
      <c r="E852" s="153" t="s">
        <v>19600</v>
      </c>
      <c r="F852" s="153" t="s">
        <v>20459</v>
      </c>
      <c r="G852" s="153" t="s">
        <v>20460</v>
      </c>
      <c r="H852" s="153" t="s">
        <v>20779</v>
      </c>
      <c r="I852" s="153" t="s">
        <v>21287</v>
      </c>
      <c r="J852" s="153" t="s">
        <v>10510</v>
      </c>
      <c r="K852" s="153" t="s">
        <v>21379</v>
      </c>
      <c r="L852" s="153"/>
      <c r="M852" s="153" t="str" cm="1">
        <f t="array" ref="M852">LOOKUP(2,1/(C852:L852&lt;&gt;""),C852:L852)</f>
        <v>Sesame Ground</v>
      </c>
      <c r="N852" s="153" t="s">
        <v>21380</v>
      </c>
      <c r="O852" s="153" t="s">
        <v>2164</v>
      </c>
      <c r="P852" s="153" t="s">
        <v>2164</v>
      </c>
      <c r="Q852" s="153" t="s">
        <v>2164</v>
      </c>
      <c r="R852" s="153" t="s">
        <v>2164</v>
      </c>
      <c r="S852" s="153"/>
      <c r="T852" s="153" t="s">
        <v>2164</v>
      </c>
      <c r="U852" s="153" t="s">
        <v>10512</v>
      </c>
      <c r="V852" s="153"/>
      <c r="W852" s="153" t="s">
        <v>2164</v>
      </c>
      <c r="X852" s="153" t="s">
        <v>2164</v>
      </c>
      <c r="Y852" s="153" t="s">
        <v>2164</v>
      </c>
      <c r="Z852" s="153" t="s">
        <v>2164</v>
      </c>
      <c r="AA852" s="153" t="s">
        <v>2164</v>
      </c>
      <c r="AB852" s="153" t="s">
        <v>21376</v>
      </c>
      <c r="AC852" s="153" t="s">
        <v>21377</v>
      </c>
      <c r="AD852" s="153" t="str">
        <f>IFERROR(IF(COUNTIF(C852:L852,"Feed Ingredient")&gt;0,INDEX(ani_diet!V:V,MATCH(M852,ani_diet!F:F,0)),""),"")</f>
        <v>Sesamum indicum</v>
      </c>
      <c r="AE852" s="152" t="str">
        <f>IF(IFERROR(IF(MATCH("Feed Ingredient", AOM[[#This Row],[L1]:[L10]],0)&gt;0, TRUE, FALSE), FALSE)=TRUE,IFERROR(VLOOKUP(M852, ani_diet!E:E, 1, FALSE), "No Match"),FALSE)</f>
        <v>No Match</v>
      </c>
    </row>
    <row r="853" spans="1:31" ht="14.5" x14ac:dyDescent="0.35">
      <c r="A853" s="153" t="s">
        <v>2164</v>
      </c>
      <c r="B853" s="153" t="s">
        <v>21381</v>
      </c>
      <c r="C853" s="153" t="s">
        <v>19358</v>
      </c>
      <c r="D853" s="153" t="s">
        <v>19360</v>
      </c>
      <c r="E853" s="153" t="s">
        <v>19600</v>
      </c>
      <c r="F853" s="153" t="s">
        <v>20459</v>
      </c>
      <c r="G853" s="153" t="s">
        <v>20460</v>
      </c>
      <c r="H853" s="153" t="s">
        <v>20779</v>
      </c>
      <c r="I853" s="153" t="s">
        <v>21287</v>
      </c>
      <c r="J853" s="153" t="s">
        <v>10510</v>
      </c>
      <c r="K853" s="153" t="s">
        <v>10509</v>
      </c>
      <c r="L853" s="153" t="s">
        <v>21382</v>
      </c>
      <c r="M853" s="153" t="str" cm="1">
        <f t="array" ref="M853">LOOKUP(2,1/(C853:L853&lt;&gt;""),C853:L853)</f>
        <v>Sesame Seed Ground</v>
      </c>
      <c r="N853" s="153" t="s">
        <v>21383</v>
      </c>
      <c r="O853" s="153" t="s">
        <v>2164</v>
      </c>
      <c r="P853" s="153" t="s">
        <v>2164</v>
      </c>
      <c r="Q853" s="153" t="s">
        <v>2164</v>
      </c>
      <c r="R853" s="153" t="s">
        <v>2164</v>
      </c>
      <c r="S853" s="153"/>
      <c r="T853" s="153" t="s">
        <v>2164</v>
      </c>
      <c r="U853" s="153" t="s">
        <v>10512</v>
      </c>
      <c r="V853" s="153"/>
      <c r="W853" s="153" t="s">
        <v>2164</v>
      </c>
      <c r="X853" s="153" t="s">
        <v>2164</v>
      </c>
      <c r="Y853" s="153" t="s">
        <v>2164</v>
      </c>
      <c r="Z853" s="153" t="s">
        <v>2164</v>
      </c>
      <c r="AA853" s="153" t="s">
        <v>2164</v>
      </c>
      <c r="AB853" s="153" t="s">
        <v>21376</v>
      </c>
      <c r="AC853" s="153" t="s">
        <v>21377</v>
      </c>
      <c r="AD853" s="153" t="str">
        <f>IFERROR(IF(COUNTIF(C853:L853,"Feed Ingredient")&gt;0,INDEX(ani_diet!V:V,MATCH(M853,ani_diet!F:F,0)),""),"")</f>
        <v>Sesamum indicum Seed</v>
      </c>
      <c r="AE853" s="152" t="str">
        <f>IF(IFERROR(IF(MATCH("Feed Ingredient", AOM[[#This Row],[L1]:[L10]],0)&gt;0, TRUE, FALSE), FALSE)=TRUE,IFERROR(VLOOKUP(M853, ani_diet!E:E, 1, FALSE), "No Match"),FALSE)</f>
        <v>No Match</v>
      </c>
    </row>
    <row r="854" spans="1:31" ht="14.5" x14ac:dyDescent="0.35">
      <c r="A854" s="153" t="s">
        <v>2164</v>
      </c>
      <c r="B854" s="153" t="s">
        <v>21384</v>
      </c>
      <c r="C854" s="153" t="s">
        <v>19358</v>
      </c>
      <c r="D854" s="153" t="s">
        <v>19360</v>
      </c>
      <c r="E854" s="153" t="s">
        <v>19600</v>
      </c>
      <c r="F854" s="153" t="s">
        <v>20459</v>
      </c>
      <c r="G854" s="153" t="s">
        <v>20460</v>
      </c>
      <c r="H854" s="153" t="s">
        <v>20779</v>
      </c>
      <c r="I854" s="153" t="s">
        <v>21287</v>
      </c>
      <c r="J854" s="153" t="s">
        <v>10510</v>
      </c>
      <c r="K854" s="153" t="s">
        <v>10509</v>
      </c>
      <c r="L854" s="153" t="s">
        <v>21385</v>
      </c>
      <c r="M854" s="153" t="str" cm="1">
        <f t="array" ref="M854">LOOKUP(2,1/(C854:L854&lt;&gt;""),C854:L854)</f>
        <v>Sesame Seed Cake</v>
      </c>
      <c r="N854" s="153"/>
      <c r="O854" s="153" t="s">
        <v>2164</v>
      </c>
      <c r="P854" s="153" t="s">
        <v>2164</v>
      </c>
      <c r="Q854" s="153" t="s">
        <v>2164</v>
      </c>
      <c r="R854" s="153" t="s">
        <v>2164</v>
      </c>
      <c r="S854" s="153"/>
      <c r="T854" s="153" t="s">
        <v>2164</v>
      </c>
      <c r="U854" s="153" t="s">
        <v>10512</v>
      </c>
      <c r="V854" s="153"/>
      <c r="W854" s="153" t="s">
        <v>2164</v>
      </c>
      <c r="X854" s="153" t="s">
        <v>2164</v>
      </c>
      <c r="Y854" s="153" t="s">
        <v>2164</v>
      </c>
      <c r="Z854" s="153" t="s">
        <v>2164</v>
      </c>
      <c r="AA854" s="153" t="s">
        <v>2164</v>
      </c>
      <c r="AB854" s="153" t="s">
        <v>21376</v>
      </c>
      <c r="AC854" s="153" t="s">
        <v>21377</v>
      </c>
      <c r="AD854" s="153" t="str">
        <f>IFERROR(IF(COUNTIF(C854:L854,"Feed Ingredient")&gt;0,INDEX(ani_diet!V:V,MATCH(M854,ani_diet!F:F,0)),""),"")</f>
        <v>Sesamum indicum Seed Cake</v>
      </c>
      <c r="AE854" s="152" t="str">
        <f>IF(IFERROR(IF(MATCH("Feed Ingredient", AOM[[#This Row],[L1]:[L10]],0)&gt;0, TRUE, FALSE), FALSE)=TRUE,IFERROR(VLOOKUP(M854, ani_diet!E:E, 1, FALSE), "No Match"),FALSE)</f>
        <v>Sesame Seed Cake</v>
      </c>
    </row>
    <row r="855" spans="1:31" ht="14.5" x14ac:dyDescent="0.35">
      <c r="A855" s="153"/>
      <c r="B855" s="153" t="s">
        <v>21386</v>
      </c>
      <c r="C855" s="153" t="s">
        <v>19358</v>
      </c>
      <c r="D855" s="153" t="s">
        <v>19360</v>
      </c>
      <c r="E855" s="153" t="s">
        <v>19600</v>
      </c>
      <c r="F855" s="153" t="s">
        <v>20459</v>
      </c>
      <c r="G855" s="153" t="s">
        <v>20460</v>
      </c>
      <c r="H855" s="153" t="s">
        <v>20779</v>
      </c>
      <c r="I855" s="153" t="s">
        <v>21287</v>
      </c>
      <c r="J855" s="153" t="s">
        <v>10510</v>
      </c>
      <c r="K855" s="153" t="s">
        <v>10509</v>
      </c>
      <c r="L855" s="153" t="s">
        <v>21387</v>
      </c>
      <c r="M855" s="153" t="str" cm="1">
        <f t="array" ref="M855">LOOKUP(2,1/(C855:L855&lt;&gt;""),C855:L855)</f>
        <v>Sesame Seed Dried Ground Soaked</v>
      </c>
      <c r="N855" s="153" t="s">
        <v>21388</v>
      </c>
      <c r="O855" s="153"/>
      <c r="P855" s="153"/>
      <c r="Q855" s="153"/>
      <c r="R855" s="153"/>
      <c r="S855" s="153"/>
      <c r="T855" s="153"/>
      <c r="U855" s="153"/>
      <c r="V855" s="153"/>
      <c r="W855" s="153"/>
      <c r="X855" s="153"/>
      <c r="Y855" s="153"/>
      <c r="Z855" s="153"/>
      <c r="AA855" s="153"/>
      <c r="AB855" s="153"/>
      <c r="AC855" s="153"/>
      <c r="AD855" s="153" t="str">
        <f>IFERROR(IF(COUNTIF(C855:L855,"Feed Ingredient")&gt;0,INDEX(ani_diet!V:V,MATCH(M855,ani_diet!F:F,0)),""),"")</f>
        <v/>
      </c>
      <c r="AE855" s="152" t="str">
        <f>IF(IFERROR(IF(MATCH("Feed Ingredient", AOM[[#This Row],[L1]:[L10]],0)&gt;0, TRUE, FALSE), FALSE)=TRUE,IFERROR(VLOOKUP(M855, ani_diet!E:E, 1, FALSE), "No Match"),FALSE)</f>
        <v>No Match</v>
      </c>
    </row>
    <row r="856" spans="1:31" ht="14.5" x14ac:dyDescent="0.35">
      <c r="A856" s="153" t="s">
        <v>2164</v>
      </c>
      <c r="B856" s="153" t="s">
        <v>21389</v>
      </c>
      <c r="C856" s="153" t="s">
        <v>19358</v>
      </c>
      <c r="D856" s="153" t="s">
        <v>19360</v>
      </c>
      <c r="E856" s="153" t="s">
        <v>19600</v>
      </c>
      <c r="F856" s="153" t="s">
        <v>20459</v>
      </c>
      <c r="G856" s="153" t="s">
        <v>20460</v>
      </c>
      <c r="H856" s="153" t="s">
        <v>20779</v>
      </c>
      <c r="I856" s="153" t="s">
        <v>21287</v>
      </c>
      <c r="J856" s="153" t="s">
        <v>10510</v>
      </c>
      <c r="K856" s="153" t="s">
        <v>10509</v>
      </c>
      <c r="L856" s="153" t="s">
        <v>21390</v>
      </c>
      <c r="M856" s="153" t="str" cm="1">
        <f t="array" ref="M856">LOOKUP(2,1/(C856:L856&lt;&gt;""),C856:L856)</f>
        <v>Sesame Seed Cake Autoclaved Dried Ground</v>
      </c>
      <c r="N856" s="153" t="s">
        <v>21391</v>
      </c>
      <c r="O856" s="153" t="s">
        <v>2164</v>
      </c>
      <c r="P856" s="153" t="s">
        <v>2164</v>
      </c>
      <c r="Q856" s="153" t="s">
        <v>2164</v>
      </c>
      <c r="R856" s="153" t="s">
        <v>2164</v>
      </c>
      <c r="S856" s="153"/>
      <c r="T856" s="153" t="s">
        <v>2164</v>
      </c>
      <c r="U856" s="153" t="s">
        <v>10512</v>
      </c>
      <c r="V856" s="153"/>
      <c r="W856" s="153" t="s">
        <v>2164</v>
      </c>
      <c r="X856" s="153" t="s">
        <v>2164</v>
      </c>
      <c r="Y856" s="153" t="s">
        <v>2164</v>
      </c>
      <c r="Z856" s="153" t="s">
        <v>2164</v>
      </c>
      <c r="AA856" s="153" t="s">
        <v>2164</v>
      </c>
      <c r="AB856" s="153" t="s">
        <v>21376</v>
      </c>
      <c r="AC856" s="153" t="s">
        <v>21377</v>
      </c>
      <c r="AD856" s="153" t="str">
        <f>IFERROR(IF(COUNTIF(C856:L856,"Feed Ingredient")&gt;0,INDEX(ani_diet!V:V,MATCH(M856,ani_diet!F:F,0)),""),"")</f>
        <v>Sesamum indicum Seed Cake</v>
      </c>
      <c r="AE856" s="152" t="str">
        <f>IF(IFERROR(IF(MATCH("Feed Ingredient", AOM[[#This Row],[L1]:[L10]],0)&gt;0, TRUE, FALSE), FALSE)=TRUE,IFERROR(VLOOKUP(M856, ani_diet!E:E, 1, FALSE), "No Match"),FALSE)</f>
        <v>No Match</v>
      </c>
    </row>
    <row r="857" spans="1:31" ht="14.5" x14ac:dyDescent="0.35">
      <c r="A857" s="153" t="s">
        <v>2164</v>
      </c>
      <c r="B857" s="153" t="s">
        <v>21392</v>
      </c>
      <c r="C857" s="153" t="s">
        <v>19358</v>
      </c>
      <c r="D857" s="153" t="s">
        <v>19360</v>
      </c>
      <c r="E857" s="153" t="s">
        <v>19600</v>
      </c>
      <c r="F857" s="153" t="s">
        <v>20459</v>
      </c>
      <c r="G857" s="153" t="s">
        <v>20460</v>
      </c>
      <c r="H857" s="153" t="s">
        <v>20779</v>
      </c>
      <c r="I857" s="153" t="s">
        <v>21287</v>
      </c>
      <c r="J857" s="153" t="s">
        <v>10510</v>
      </c>
      <c r="K857" s="153" t="s">
        <v>10509</v>
      </c>
      <c r="L857" s="153"/>
      <c r="M857" s="153" t="str" cm="1">
        <f t="array" ref="M857">LOOKUP(2,1/(C857:L857&lt;&gt;""),C857:L857)</f>
        <v>Sesame Seed</v>
      </c>
      <c r="N857" s="153"/>
      <c r="O857" s="153" t="s">
        <v>2164</v>
      </c>
      <c r="P857" s="153" t="s">
        <v>2164</v>
      </c>
      <c r="Q857" s="153" t="s">
        <v>2164</v>
      </c>
      <c r="R857" s="153" t="s">
        <v>2164</v>
      </c>
      <c r="S857" s="153"/>
      <c r="T857" s="153" t="s">
        <v>2164</v>
      </c>
      <c r="U857" s="153" t="s">
        <v>10512</v>
      </c>
      <c r="V857" s="153"/>
      <c r="W857" s="153" t="s">
        <v>2164</v>
      </c>
      <c r="X857" s="153" t="s">
        <v>2164</v>
      </c>
      <c r="Y857" s="153" t="s">
        <v>2164</v>
      </c>
      <c r="Z857" s="153" t="s">
        <v>2164</v>
      </c>
      <c r="AA857" s="153" t="s">
        <v>2164</v>
      </c>
      <c r="AB857" s="153" t="s">
        <v>21376</v>
      </c>
      <c r="AC857" s="153" t="s">
        <v>21377</v>
      </c>
      <c r="AD857" s="153" t="str">
        <f>IFERROR(IF(COUNTIF(C857:L857,"Feed Ingredient")&gt;0,INDEX(ani_diet!V:V,MATCH(M857,ani_diet!F:F,0)),""),"")</f>
        <v>Sesamum indicum Seed</v>
      </c>
      <c r="AE857" s="152" t="str">
        <f>IF(IFERROR(IF(MATCH("Feed Ingredient", AOM[[#This Row],[L1]:[L10]],0)&gt;0, TRUE, FALSE), FALSE)=TRUE,IFERROR(VLOOKUP(M857, ani_diet!E:E, 1, FALSE), "No Match"),FALSE)</f>
        <v>Sesame Seed</v>
      </c>
    </row>
    <row r="858" spans="1:31" ht="14.5" x14ac:dyDescent="0.35">
      <c r="A858" s="153" t="s">
        <v>2164</v>
      </c>
      <c r="B858" s="153" t="s">
        <v>21393</v>
      </c>
      <c r="C858" s="153" t="s">
        <v>19358</v>
      </c>
      <c r="D858" s="153" t="s">
        <v>19360</v>
      </c>
      <c r="E858" s="153" t="s">
        <v>19600</v>
      </c>
      <c r="F858" s="153" t="s">
        <v>20459</v>
      </c>
      <c r="G858" s="153" t="s">
        <v>20460</v>
      </c>
      <c r="H858" s="153" t="s">
        <v>20779</v>
      </c>
      <c r="I858" s="153" t="s">
        <v>21287</v>
      </c>
      <c r="J858" s="153" t="s">
        <v>21394</v>
      </c>
      <c r="K858" s="153" t="s">
        <v>21395</v>
      </c>
      <c r="L858" s="153"/>
      <c r="M858" s="153" t="str" cm="1">
        <f t="array" ref="M858">LOOKUP(2,1/(C858:L858&lt;&gt;""),C858:L858)</f>
        <v>Sheanut Cake Boiled Dried</v>
      </c>
      <c r="N858" s="153"/>
      <c r="O858" s="153" t="s">
        <v>2164</v>
      </c>
      <c r="P858" s="153" t="s">
        <v>2164</v>
      </c>
      <c r="Q858" s="153" t="s">
        <v>2164</v>
      </c>
      <c r="R858" s="153" t="s">
        <v>2164</v>
      </c>
      <c r="S858" s="153" t="s">
        <v>21396</v>
      </c>
      <c r="T858" s="153" t="s">
        <v>2164</v>
      </c>
      <c r="U858" s="153" t="s">
        <v>10399</v>
      </c>
      <c r="V858" s="153" t="s">
        <v>21397</v>
      </c>
      <c r="W858" s="153" t="s">
        <v>2164</v>
      </c>
      <c r="X858" s="153" t="s">
        <v>2164</v>
      </c>
      <c r="Y858" s="153" t="s">
        <v>2164</v>
      </c>
      <c r="Z858" s="153" t="s">
        <v>2164</v>
      </c>
      <c r="AA858" s="153" t="s">
        <v>2164</v>
      </c>
      <c r="AB858" s="153"/>
      <c r="AC858" s="153" t="s">
        <v>21377</v>
      </c>
      <c r="AD858" s="153" t="str">
        <f>IFERROR(IF(COUNTIF(C858:L858,"Feed Ingredient")&gt;0,INDEX(ani_diet!V:V,MATCH(M858,ani_diet!F:F,0)),""),"")</f>
        <v>Vitellaria paradoxa Cake</v>
      </c>
      <c r="AE858" s="152" t="str">
        <f>IF(IFERROR(IF(MATCH("Feed Ingredient", AOM[[#This Row],[L1]:[L10]],0)&gt;0, TRUE, FALSE), FALSE)=TRUE,IFERROR(VLOOKUP(M858, ani_diet!E:E, 1, FALSE), "No Match"),FALSE)</f>
        <v>No Match</v>
      </c>
    </row>
    <row r="859" spans="1:31" ht="14.5" x14ac:dyDescent="0.35">
      <c r="A859" s="153" t="s">
        <v>2164</v>
      </c>
      <c r="B859" s="153" t="s">
        <v>21398</v>
      </c>
      <c r="C859" s="153" t="s">
        <v>19358</v>
      </c>
      <c r="D859" s="153" t="s">
        <v>19360</v>
      </c>
      <c r="E859" s="153" t="s">
        <v>19600</v>
      </c>
      <c r="F859" s="153" t="s">
        <v>20459</v>
      </c>
      <c r="G859" s="153" t="s">
        <v>20460</v>
      </c>
      <c r="H859" s="153" t="s">
        <v>20779</v>
      </c>
      <c r="I859" s="153" t="s">
        <v>21287</v>
      </c>
      <c r="J859" s="153" t="s">
        <v>21394</v>
      </c>
      <c r="K859" s="153" t="s">
        <v>21399</v>
      </c>
      <c r="L859" s="153"/>
      <c r="M859" s="153" t="str" cm="1">
        <f t="array" ref="M859">LOOKUP(2,1/(C859:L859&lt;&gt;""),C859:L859)</f>
        <v>Sheanut Cake</v>
      </c>
      <c r="N859" s="153"/>
      <c r="O859" s="153" t="s">
        <v>2164</v>
      </c>
      <c r="P859" s="153" t="s">
        <v>2164</v>
      </c>
      <c r="Q859" s="153" t="s">
        <v>2164</v>
      </c>
      <c r="R859" s="153" t="s">
        <v>2164</v>
      </c>
      <c r="S859" s="153" t="s">
        <v>21396</v>
      </c>
      <c r="T859" s="153" t="s">
        <v>2164</v>
      </c>
      <c r="U859" s="153" t="s">
        <v>10399</v>
      </c>
      <c r="V859" s="153" t="s">
        <v>21397</v>
      </c>
      <c r="W859" s="153" t="s">
        <v>2164</v>
      </c>
      <c r="X859" s="153" t="s">
        <v>2164</v>
      </c>
      <c r="Y859" s="153" t="s">
        <v>2164</v>
      </c>
      <c r="Z859" s="153" t="s">
        <v>2164</v>
      </c>
      <c r="AA859" s="153" t="s">
        <v>2164</v>
      </c>
      <c r="AB859" s="153"/>
      <c r="AC859" s="153" t="s">
        <v>21377</v>
      </c>
      <c r="AD859" s="153" t="str">
        <f>IFERROR(IF(COUNTIF(C859:L859,"Feed Ingredient")&gt;0,INDEX(ani_diet!V:V,MATCH(M859,ani_diet!F:F,0)),""),"")</f>
        <v>Vitellaria paradoxa Cake</v>
      </c>
      <c r="AE859" s="152" t="str">
        <f>IF(IFERROR(IF(MATCH("Feed Ingredient", AOM[[#This Row],[L1]:[L10]],0)&gt;0, TRUE, FALSE), FALSE)=TRUE,IFERROR(VLOOKUP(M859, ani_diet!E:E, 1, FALSE), "No Match"),FALSE)</f>
        <v>Sheanut Cake</v>
      </c>
    </row>
    <row r="860" spans="1:31" ht="14.5" x14ac:dyDescent="0.35">
      <c r="A860" s="153" t="s">
        <v>2164</v>
      </c>
      <c r="B860" s="153" t="s">
        <v>21400</v>
      </c>
      <c r="C860" s="153" t="s">
        <v>19358</v>
      </c>
      <c r="D860" s="153" t="s">
        <v>19360</v>
      </c>
      <c r="E860" s="153" t="s">
        <v>19600</v>
      </c>
      <c r="F860" s="153" t="s">
        <v>20459</v>
      </c>
      <c r="G860" s="153" t="s">
        <v>20460</v>
      </c>
      <c r="H860" s="153" t="s">
        <v>20779</v>
      </c>
      <c r="I860" s="153" t="s">
        <v>21287</v>
      </c>
      <c r="J860" s="153" t="s">
        <v>10519</v>
      </c>
      <c r="K860" s="153" t="s">
        <v>21401</v>
      </c>
      <c r="L860" s="153"/>
      <c r="M860" s="153" t="str" cm="1">
        <f t="array" ref="M860">LOOKUP(2,1/(C860:L860&lt;&gt;""),C860:L860)</f>
        <v>Sunflower Ground</v>
      </c>
      <c r="N860" s="153" t="s">
        <v>21402</v>
      </c>
      <c r="O860" s="153" t="s">
        <v>2164</v>
      </c>
      <c r="P860" s="153" t="s">
        <v>2164</v>
      </c>
      <c r="Q860" s="153" t="s">
        <v>2164</v>
      </c>
      <c r="R860" s="153" t="s">
        <v>2164</v>
      </c>
      <c r="S860" s="153" t="s">
        <v>21403</v>
      </c>
      <c r="T860" s="153" t="s">
        <v>2164</v>
      </c>
      <c r="U860" s="153" t="s">
        <v>10521</v>
      </c>
      <c r="V860" s="153" t="s">
        <v>21397</v>
      </c>
      <c r="W860" s="153" t="s">
        <v>2164</v>
      </c>
      <c r="X860" s="153" t="s">
        <v>2164</v>
      </c>
      <c r="Y860" s="153" t="s">
        <v>2164</v>
      </c>
      <c r="Z860" s="153" t="s">
        <v>2164</v>
      </c>
      <c r="AA860" s="153" t="s">
        <v>2164</v>
      </c>
      <c r="AB860" s="154" t="s">
        <v>21404</v>
      </c>
      <c r="AC860" s="153" t="s">
        <v>10519</v>
      </c>
      <c r="AD860" s="153" t="str">
        <f>IFERROR(IF(COUNTIF(C860:L860,"Feed Ingredient")&gt;0,INDEX(ani_diet!V:V,MATCH(M860,ani_diet!F:F,0)),""),"")</f>
        <v>Helianthus annuus</v>
      </c>
      <c r="AE860" s="152" t="str">
        <f>IF(IFERROR(IF(MATCH("Feed Ingredient", AOM[[#This Row],[L1]:[L10]],0)&gt;0, TRUE, FALSE), FALSE)=TRUE,IFERROR(VLOOKUP(M860, ani_diet!E:E, 1, FALSE), "No Match"),FALSE)</f>
        <v>No Match</v>
      </c>
    </row>
    <row r="861" spans="1:31" ht="14.5" x14ac:dyDescent="0.35">
      <c r="A861" s="153" t="s">
        <v>2164</v>
      </c>
      <c r="B861" s="153" t="s">
        <v>21405</v>
      </c>
      <c r="C861" s="153" t="s">
        <v>19358</v>
      </c>
      <c r="D861" s="153" t="s">
        <v>19360</v>
      </c>
      <c r="E861" s="153" t="s">
        <v>19600</v>
      </c>
      <c r="F861" s="153" t="s">
        <v>20459</v>
      </c>
      <c r="G861" s="153" t="s">
        <v>20460</v>
      </c>
      <c r="H861" s="153" t="s">
        <v>20779</v>
      </c>
      <c r="I861" s="153" t="s">
        <v>21287</v>
      </c>
      <c r="J861" s="153" t="s">
        <v>10519</v>
      </c>
      <c r="K861" s="153" t="s">
        <v>21406</v>
      </c>
      <c r="L861" s="153" t="s">
        <v>21407</v>
      </c>
      <c r="M861" s="153" t="str" cm="1">
        <f t="array" ref="M861">LOOKUP(2,1/(C861:L861&lt;&gt;""),C861:L861)</f>
        <v>Sunflower Seed Cake</v>
      </c>
      <c r="N861" s="153" t="s">
        <v>21408</v>
      </c>
      <c r="O861" s="153" t="s">
        <v>2164</v>
      </c>
      <c r="P861" s="153" t="s">
        <v>2164</v>
      </c>
      <c r="Q861" s="153" t="s">
        <v>2164</v>
      </c>
      <c r="R861" s="153" t="s">
        <v>2164</v>
      </c>
      <c r="S861" s="153" t="s">
        <v>21396</v>
      </c>
      <c r="T861" s="153" t="s">
        <v>2164</v>
      </c>
      <c r="U861" s="153" t="s">
        <v>10521</v>
      </c>
      <c r="V861" s="153" t="s">
        <v>21397</v>
      </c>
      <c r="W861" s="153" t="s">
        <v>2164</v>
      </c>
      <c r="X861" s="153" t="s">
        <v>2164</v>
      </c>
      <c r="Y861" s="153" t="s">
        <v>2164</v>
      </c>
      <c r="Z861" s="153" t="s">
        <v>2164</v>
      </c>
      <c r="AA861" s="153" t="s">
        <v>2164</v>
      </c>
      <c r="AB861" s="153" t="s">
        <v>21404</v>
      </c>
      <c r="AC861" s="153" t="s">
        <v>21409</v>
      </c>
      <c r="AD861" s="153" t="str">
        <f>IFERROR(IF(COUNTIF(C861:L861,"Feed Ingredient")&gt;0,INDEX(ani_diet!V:V,MATCH(M861,ani_diet!F:F,0)),""),"")</f>
        <v>Helianthus annuus Seed Cake</v>
      </c>
      <c r="AE861" s="152" t="str">
        <f>IF(IFERROR(IF(MATCH("Feed Ingredient", AOM[[#This Row],[L1]:[L10]],0)&gt;0, TRUE, FALSE), FALSE)=TRUE,IFERROR(VLOOKUP(M861, ani_diet!E:E, 1, FALSE), "No Match"),FALSE)</f>
        <v>Sunflower Seed Cake</v>
      </c>
    </row>
    <row r="862" spans="1:31" ht="14.5" x14ac:dyDescent="0.35">
      <c r="A862" s="153" t="s">
        <v>2164</v>
      </c>
      <c r="B862" s="153" t="s">
        <v>21410</v>
      </c>
      <c r="C862" s="153" t="s">
        <v>19358</v>
      </c>
      <c r="D862" s="153" t="s">
        <v>19360</v>
      </c>
      <c r="E862" s="153" t="s">
        <v>19600</v>
      </c>
      <c r="F862" s="153" t="s">
        <v>20459</v>
      </c>
      <c r="G862" s="153" t="s">
        <v>20460</v>
      </c>
      <c r="H862" s="153" t="s">
        <v>20779</v>
      </c>
      <c r="I862" s="153" t="s">
        <v>21287</v>
      </c>
      <c r="J862" s="153" t="s">
        <v>10519</v>
      </c>
      <c r="K862" s="153" t="s">
        <v>21406</v>
      </c>
      <c r="L862" s="153" t="s">
        <v>21411</v>
      </c>
      <c r="M862" s="153" t="str" cm="1">
        <f t="array" ref="M862">LOOKUP(2,1/(C862:L862&lt;&gt;""),C862:L862)</f>
        <v>Sunflower Seed Cake Ground</v>
      </c>
      <c r="N862" s="153"/>
      <c r="O862" s="153" t="s">
        <v>2164</v>
      </c>
      <c r="P862" s="153" t="s">
        <v>2164</v>
      </c>
      <c r="Q862" s="153" t="s">
        <v>2164</v>
      </c>
      <c r="R862" s="153" t="s">
        <v>2164</v>
      </c>
      <c r="S862" s="153"/>
      <c r="T862" s="153" t="s">
        <v>2164</v>
      </c>
      <c r="U862" s="153" t="s">
        <v>10521</v>
      </c>
      <c r="V862" s="153"/>
      <c r="W862" s="153" t="s">
        <v>2164</v>
      </c>
      <c r="X862" s="153" t="s">
        <v>2164</v>
      </c>
      <c r="Y862" s="153" t="s">
        <v>2164</v>
      </c>
      <c r="Z862" s="153" t="s">
        <v>2164</v>
      </c>
      <c r="AA862" s="153" t="s">
        <v>2164</v>
      </c>
      <c r="AB862" s="153"/>
      <c r="AC862" s="153" t="s">
        <v>21409</v>
      </c>
      <c r="AD862" s="153" t="str">
        <f>IFERROR(IF(COUNTIF(C862:L862,"Feed Ingredient")&gt;0,INDEX(ani_diet!V:V,MATCH(M862,ani_diet!F:F,0)),""),"")</f>
        <v>Helianthus annuus Seed Cake</v>
      </c>
      <c r="AE862" s="152" t="str">
        <f>IF(IFERROR(IF(MATCH("Feed Ingredient", AOM[[#This Row],[L1]:[L10]],0)&gt;0, TRUE, FALSE), FALSE)=TRUE,IFERROR(VLOOKUP(M862, ani_diet!E:E, 1, FALSE), "No Match"),FALSE)</f>
        <v>No Match</v>
      </c>
    </row>
    <row r="863" spans="1:31" ht="14.5" x14ac:dyDescent="0.35">
      <c r="A863" s="153" t="s">
        <v>2164</v>
      </c>
      <c r="B863" s="153" t="s">
        <v>21412</v>
      </c>
      <c r="C863" s="153" t="s">
        <v>19358</v>
      </c>
      <c r="D863" s="153" t="s">
        <v>19360</v>
      </c>
      <c r="E863" s="153" t="s">
        <v>19600</v>
      </c>
      <c r="F863" s="153" t="s">
        <v>20459</v>
      </c>
      <c r="G863" s="153" t="s">
        <v>20460</v>
      </c>
      <c r="H863" s="153" t="s">
        <v>20779</v>
      </c>
      <c r="I863" s="153" t="s">
        <v>21287</v>
      </c>
      <c r="J863" s="153" t="s">
        <v>10404</v>
      </c>
      <c r="K863" s="153" t="s">
        <v>21413</v>
      </c>
      <c r="L863" s="153"/>
      <c r="M863" s="153" t="str" cm="1">
        <f t="array" ref="M863">LOOKUP(2,1/(C863:L863&lt;&gt;""),C863:L863)</f>
        <v>Walnut Leaves</v>
      </c>
      <c r="N863" s="153"/>
      <c r="O863" s="153" t="s">
        <v>2164</v>
      </c>
      <c r="P863" s="153" t="s">
        <v>2164</v>
      </c>
      <c r="Q863" s="153" t="s">
        <v>2164</v>
      </c>
      <c r="R863" s="153" t="s">
        <v>2164</v>
      </c>
      <c r="S863" s="153"/>
      <c r="T863" s="153" t="s">
        <v>2164</v>
      </c>
      <c r="U863" s="153" t="s">
        <v>21414</v>
      </c>
      <c r="V863" s="153"/>
      <c r="W863" s="153" t="s">
        <v>2164</v>
      </c>
      <c r="X863" s="153" t="s">
        <v>2164</v>
      </c>
      <c r="Y863" s="153" t="s">
        <v>2164</v>
      </c>
      <c r="Z863" s="153" t="s">
        <v>2164</v>
      </c>
      <c r="AA863" s="153" t="s">
        <v>2164</v>
      </c>
      <c r="AB863" s="153"/>
      <c r="AC863" s="153" t="s">
        <v>21409</v>
      </c>
      <c r="AD863" s="153" t="str">
        <f>IFERROR(IF(COUNTIF(C863:L863,"Feed Ingredient")&gt;0,INDEX(ani_diet!V:V,MATCH(M863,ani_diet!F:F,0)),""),"")</f>
        <v/>
      </c>
      <c r="AE863" s="152" t="str">
        <f>IF(IFERROR(IF(MATCH("Feed Ingredient", AOM[[#This Row],[L1]:[L10]],0)&gt;0, TRUE, FALSE), FALSE)=TRUE,IFERROR(VLOOKUP(M863, ani_diet!E:E, 1, FALSE), "No Match"),FALSE)</f>
        <v>Walnut Leaves</v>
      </c>
    </row>
    <row r="864" spans="1:31" ht="14.5" x14ac:dyDescent="0.35">
      <c r="A864" s="153" t="s">
        <v>2164</v>
      </c>
      <c r="B864" s="153" t="s">
        <v>21415</v>
      </c>
      <c r="C864" s="153" t="s">
        <v>19358</v>
      </c>
      <c r="D864" s="153" t="s">
        <v>19360</v>
      </c>
      <c r="E864" s="153" t="s">
        <v>19600</v>
      </c>
      <c r="F864" s="153" t="s">
        <v>20459</v>
      </c>
      <c r="G864" s="153" t="s">
        <v>20460</v>
      </c>
      <c r="H864" s="153" t="s">
        <v>20779</v>
      </c>
      <c r="I864" s="153" t="s">
        <v>21287</v>
      </c>
      <c r="J864" s="153" t="s">
        <v>10404</v>
      </c>
      <c r="K864" s="153" t="s">
        <v>21413</v>
      </c>
      <c r="L864" s="153" t="s">
        <v>21416</v>
      </c>
      <c r="M864" s="153" t="str" cm="1">
        <f t="array" ref="M864">LOOKUP(2,1/(C864:L864&lt;&gt;""),C864:L864)</f>
        <v>Walnut Leaves Dried Ethanol Treated Ground</v>
      </c>
      <c r="N864" s="153"/>
      <c r="O864" s="153" t="s">
        <v>2164</v>
      </c>
      <c r="P864" s="153" t="s">
        <v>2164</v>
      </c>
      <c r="Q864" s="153" t="s">
        <v>2164</v>
      </c>
      <c r="R864" s="153" t="s">
        <v>2164</v>
      </c>
      <c r="S864" s="153"/>
      <c r="T864" s="153" t="s">
        <v>2164</v>
      </c>
      <c r="U864" s="153" t="s">
        <v>21414</v>
      </c>
      <c r="V864" s="153"/>
      <c r="W864" s="153" t="s">
        <v>2164</v>
      </c>
      <c r="X864" s="153" t="s">
        <v>2164</v>
      </c>
      <c r="Y864" s="153" t="s">
        <v>2164</v>
      </c>
      <c r="Z864" s="153" t="s">
        <v>2164</v>
      </c>
      <c r="AA864" s="153" t="s">
        <v>2164</v>
      </c>
      <c r="AB864" s="153"/>
      <c r="AC864" s="153" t="s">
        <v>21409</v>
      </c>
      <c r="AD864" s="153" t="str">
        <f>IFERROR(IF(COUNTIF(C864:L864,"Feed Ingredient")&gt;0,INDEX(ani_diet!V:V,MATCH(M864,ani_diet!F:F,0)),""),"")</f>
        <v>Juglans regia Leaves</v>
      </c>
      <c r="AE864" s="152" t="str">
        <f>IF(IFERROR(IF(MATCH("Feed Ingredient", AOM[[#This Row],[L1]:[L10]],0)&gt;0, TRUE, FALSE), FALSE)=TRUE,IFERROR(VLOOKUP(M864, ani_diet!E:E, 1, FALSE), "No Match"),FALSE)</f>
        <v>No Match</v>
      </c>
    </row>
    <row r="865" spans="1:31" ht="14.5" x14ac:dyDescent="0.35">
      <c r="A865" s="153" t="s">
        <v>2164</v>
      </c>
      <c r="B865" s="153" t="s">
        <v>21417</v>
      </c>
      <c r="C865" s="153" t="s">
        <v>19358</v>
      </c>
      <c r="D865" s="153" t="s">
        <v>19360</v>
      </c>
      <c r="E865" s="153" t="s">
        <v>19600</v>
      </c>
      <c r="F865" s="153" t="s">
        <v>20459</v>
      </c>
      <c r="G865" s="153" t="s">
        <v>20460</v>
      </c>
      <c r="H865" s="153" t="s">
        <v>20779</v>
      </c>
      <c r="I865" s="153" t="s">
        <v>21418</v>
      </c>
      <c r="J865" s="153" t="s">
        <v>9408</v>
      </c>
      <c r="K865" s="153" t="s">
        <v>21311</v>
      </c>
      <c r="L865" s="153"/>
      <c r="M865" s="153" t="str" cm="1">
        <f t="array" ref="M865">LOOKUP(2,1/(C865:L865&lt;&gt;""),C865:L865)</f>
        <v>Cotton Seed</v>
      </c>
      <c r="N865" s="153" t="s">
        <v>2164</v>
      </c>
      <c r="O865" s="153" t="s">
        <v>2164</v>
      </c>
      <c r="P865" s="153" t="s">
        <v>2164</v>
      </c>
      <c r="Q865" s="153" t="s">
        <v>2164</v>
      </c>
      <c r="R865" s="153" t="s">
        <v>2164</v>
      </c>
      <c r="S865" s="153" t="s">
        <v>21419</v>
      </c>
      <c r="T865" s="153" t="s">
        <v>2164</v>
      </c>
      <c r="U865" s="153" t="s">
        <v>21315</v>
      </c>
      <c r="V865" s="153" t="s">
        <v>21327</v>
      </c>
      <c r="W865" s="153" t="s">
        <v>2164</v>
      </c>
      <c r="X865" s="153" t="s">
        <v>2164</v>
      </c>
      <c r="Y865" s="153" t="s">
        <v>2164</v>
      </c>
      <c r="Z865" s="153" t="s">
        <v>2164</v>
      </c>
      <c r="AA865" s="153" t="s">
        <v>2164</v>
      </c>
      <c r="AB865" s="154" t="s">
        <v>21420</v>
      </c>
      <c r="AC865" s="153" t="s">
        <v>21322</v>
      </c>
      <c r="AD865" s="153" t="str">
        <f>IFERROR(IF(COUNTIF(C865:L865,"Feed Ingredient")&gt;0,INDEX(ani_diet!V:V,MATCH(M865,ani_diet!F:F,0)),""),"")</f>
        <v>Gossypium Seed</v>
      </c>
      <c r="AE865" s="152" t="str">
        <f>IF(IFERROR(IF(MATCH("Feed Ingredient", AOM[[#This Row],[L1]:[L10]],0)&gt;0, TRUE, FALSE), FALSE)=TRUE,IFERROR(VLOOKUP(M865, ani_diet!E:E, 1, FALSE), "No Match"),FALSE)</f>
        <v>Cotton Seed</v>
      </c>
    </row>
    <row r="866" spans="1:31" ht="14.5" x14ac:dyDescent="0.35">
      <c r="A866" s="153" t="s">
        <v>2164</v>
      </c>
      <c r="B866" s="153" t="s">
        <v>21421</v>
      </c>
      <c r="C866" s="153" t="s">
        <v>19358</v>
      </c>
      <c r="D866" s="153" t="s">
        <v>19360</v>
      </c>
      <c r="E866" s="153" t="s">
        <v>19600</v>
      </c>
      <c r="F866" s="153" t="s">
        <v>20459</v>
      </c>
      <c r="G866" s="153" t="s">
        <v>20460</v>
      </c>
      <c r="H866" s="153" t="s">
        <v>20779</v>
      </c>
      <c r="I866" s="153" t="s">
        <v>21422</v>
      </c>
      <c r="J866" s="153" t="s">
        <v>21423</v>
      </c>
      <c r="K866" s="153" t="s">
        <v>21424</v>
      </c>
      <c r="L866" s="153"/>
      <c r="M866" s="153" t="str" cm="1">
        <f t="array" ref="M866">LOOKUP(2,1/(C866:L866&lt;&gt;""),C866:L866)</f>
        <v>Hop Plant Hops</v>
      </c>
      <c r="N866" s="153" t="s">
        <v>2164</v>
      </c>
      <c r="O866" s="153" t="s">
        <v>2164</v>
      </c>
      <c r="P866" s="153" t="s">
        <v>2164</v>
      </c>
      <c r="Q866" s="153" t="s">
        <v>2164</v>
      </c>
      <c r="R866" s="153" t="s">
        <v>2164</v>
      </c>
      <c r="S866" s="153" t="s">
        <v>2164</v>
      </c>
      <c r="T866" s="153" t="s">
        <v>2164</v>
      </c>
      <c r="U866" s="153" t="s">
        <v>8907</v>
      </c>
      <c r="V866" s="153" t="s">
        <v>2164</v>
      </c>
      <c r="W866" s="153" t="s">
        <v>2164</v>
      </c>
      <c r="X866" s="153" t="s">
        <v>2164</v>
      </c>
      <c r="Y866" s="153" t="s">
        <v>2164</v>
      </c>
      <c r="Z866" s="153" t="s">
        <v>2164</v>
      </c>
      <c r="AA866" s="153" t="s">
        <v>2164</v>
      </c>
      <c r="AB866" s="153" t="s">
        <v>2164</v>
      </c>
      <c r="AC866" s="153" t="s">
        <v>2164</v>
      </c>
      <c r="AD866" s="153" t="str">
        <f>IFERROR(IF(COUNTIF(C866:L866,"Feed Ingredient")&gt;0,INDEX(ani_diet!V:V,MATCH(M866,ani_diet!F:F,0)),""),"")</f>
        <v/>
      </c>
      <c r="AE866" s="152" t="str">
        <f>IF(IFERROR(IF(MATCH("Feed Ingredient", AOM[[#This Row],[L1]:[L10]],0)&gt;0, TRUE, FALSE), FALSE)=TRUE,IFERROR(VLOOKUP(M866, ani_diet!E:E, 1, FALSE), "No Match"),FALSE)</f>
        <v>No Match</v>
      </c>
    </row>
    <row r="867" spans="1:31" ht="14.5" x14ac:dyDescent="0.35">
      <c r="A867" s="153" t="s">
        <v>2164</v>
      </c>
      <c r="B867" s="153" t="s">
        <v>21425</v>
      </c>
      <c r="C867" s="153" t="s">
        <v>19358</v>
      </c>
      <c r="D867" s="153" t="s">
        <v>19360</v>
      </c>
      <c r="E867" s="153" t="s">
        <v>19600</v>
      </c>
      <c r="F867" s="153" t="s">
        <v>20459</v>
      </c>
      <c r="G867" s="153" t="s">
        <v>20460</v>
      </c>
      <c r="H867" s="153" t="s">
        <v>20779</v>
      </c>
      <c r="I867" s="153" t="s">
        <v>21426</v>
      </c>
      <c r="J867" s="153" t="s">
        <v>2164</v>
      </c>
      <c r="K867" s="153" t="s">
        <v>2164</v>
      </c>
      <c r="L867" s="153"/>
      <c r="M867" s="153" t="str" cm="1">
        <f t="array" ref="M867">LOOKUP(2,1/(C867:L867&lt;&gt;""),C867:L867)</f>
        <v>Roots and Tuber ByProducts</v>
      </c>
      <c r="N867" s="153" t="s">
        <v>2164</v>
      </c>
      <c r="O867" s="153" t="s">
        <v>2164</v>
      </c>
      <c r="P867" s="153" t="s">
        <v>2164</v>
      </c>
      <c r="Q867" s="153" t="s">
        <v>2164</v>
      </c>
      <c r="R867" s="153" t="s">
        <v>2164</v>
      </c>
      <c r="S867" s="153" t="s">
        <v>2164</v>
      </c>
      <c r="T867" s="153" t="s">
        <v>2164</v>
      </c>
      <c r="U867" s="153"/>
      <c r="V867" s="153" t="s">
        <v>2164</v>
      </c>
      <c r="W867" s="153" t="s">
        <v>2164</v>
      </c>
      <c r="X867" s="153" t="s">
        <v>2164</v>
      </c>
      <c r="Y867" s="153" t="s">
        <v>2164</v>
      </c>
      <c r="Z867" s="153" t="s">
        <v>2164</v>
      </c>
      <c r="AA867" s="153" t="s">
        <v>2164</v>
      </c>
      <c r="AB867" s="153" t="s">
        <v>2164</v>
      </c>
      <c r="AC867" s="153" t="s">
        <v>2164</v>
      </c>
      <c r="AD867" s="153" t="str">
        <f>IFERROR(IF(COUNTIF(C867:L867,"Feed Ingredient")&gt;0,INDEX(ani_diet!V:V,MATCH(M867,ani_diet!F:F,0)),""),"")</f>
        <v/>
      </c>
      <c r="AE867" s="152" t="str">
        <f>IF(IFERROR(IF(MATCH("Feed Ingredient", AOM[[#This Row],[L1]:[L10]],0)&gt;0, TRUE, FALSE), FALSE)=TRUE,IFERROR(VLOOKUP(M867, ani_diet!E:E, 1, FALSE), "No Match"),FALSE)</f>
        <v>No Match</v>
      </c>
    </row>
    <row r="868" spans="1:31" ht="14.5" x14ac:dyDescent="0.35">
      <c r="A868" s="153" t="s">
        <v>2164</v>
      </c>
      <c r="B868" s="153" t="s">
        <v>21427</v>
      </c>
      <c r="C868" s="153" t="s">
        <v>19358</v>
      </c>
      <c r="D868" s="153" t="s">
        <v>19360</v>
      </c>
      <c r="E868" s="153" t="s">
        <v>19600</v>
      </c>
      <c r="F868" s="153" t="s">
        <v>20459</v>
      </c>
      <c r="G868" s="153" t="s">
        <v>20460</v>
      </c>
      <c r="H868" s="153" t="s">
        <v>20779</v>
      </c>
      <c r="I868" s="153" t="s">
        <v>21426</v>
      </c>
      <c r="J868" s="153" t="s">
        <v>10890</v>
      </c>
      <c r="K868" s="153" t="s">
        <v>21428</v>
      </c>
      <c r="L868" s="153"/>
      <c r="M868" s="153" t="str" cm="1">
        <f t="array" ref="M868">LOOKUP(2,1/(C868:L868&lt;&gt;""),C868:L868)</f>
        <v>Beetroot Discards</v>
      </c>
      <c r="N868" s="153" t="s">
        <v>21429</v>
      </c>
      <c r="O868" s="153" t="s">
        <v>2164</v>
      </c>
      <c r="P868" s="153" t="s">
        <v>2164</v>
      </c>
      <c r="Q868" s="153" t="s">
        <v>2164</v>
      </c>
      <c r="R868" s="153" t="s">
        <v>2164</v>
      </c>
      <c r="S868" s="153" t="s">
        <v>21430</v>
      </c>
      <c r="T868" s="153" t="s">
        <v>2164</v>
      </c>
      <c r="U868" s="153" t="s">
        <v>10892</v>
      </c>
      <c r="V868" s="153" t="s">
        <v>21431</v>
      </c>
      <c r="W868" s="153" t="s">
        <v>2164</v>
      </c>
      <c r="X868" s="153" t="s">
        <v>2164</v>
      </c>
      <c r="Y868" s="153" t="s">
        <v>2164</v>
      </c>
      <c r="Z868" s="153" t="s">
        <v>2164</v>
      </c>
      <c r="AA868" s="153" t="s">
        <v>2164</v>
      </c>
      <c r="AB868" s="153"/>
      <c r="AC868" s="153" t="s">
        <v>21432</v>
      </c>
      <c r="AD868" s="153" t="str">
        <f>IFERROR(IF(COUNTIF(C868:L868,"Feed Ingredient")&gt;0,INDEX(ani_diet!V:V,MATCH(M868,ani_diet!F:F,0)),""),"")</f>
        <v>Beta vulgaris Discards</v>
      </c>
      <c r="AE868" s="152" t="str">
        <f>IF(IFERROR(IF(MATCH("Feed Ingredient", AOM[[#This Row],[L1]:[L10]],0)&gt;0, TRUE, FALSE), FALSE)=TRUE,IFERROR(VLOOKUP(M868, ani_diet!E:E, 1, FALSE), "No Match"),FALSE)</f>
        <v>Beetroot Discards</v>
      </c>
    </row>
    <row r="869" spans="1:31" ht="14.5" x14ac:dyDescent="0.35">
      <c r="A869" s="153" t="s">
        <v>2164</v>
      </c>
      <c r="B869" s="153" t="s">
        <v>21433</v>
      </c>
      <c r="C869" s="153" t="s">
        <v>19358</v>
      </c>
      <c r="D869" s="153" t="s">
        <v>19360</v>
      </c>
      <c r="E869" s="153" t="s">
        <v>19600</v>
      </c>
      <c r="F869" s="153" t="s">
        <v>20459</v>
      </c>
      <c r="G869" s="153" t="s">
        <v>20460</v>
      </c>
      <c r="H869" s="153" t="s">
        <v>20779</v>
      </c>
      <c r="I869" s="153" t="s">
        <v>21426</v>
      </c>
      <c r="J869" s="153" t="s">
        <v>10890</v>
      </c>
      <c r="K869" s="153" t="s">
        <v>21428</v>
      </c>
      <c r="L869" s="153" t="s">
        <v>21434</v>
      </c>
      <c r="M869" s="153" t="str" cm="1">
        <f t="array" ref="M869">LOOKUP(2,1/(C869:L869&lt;&gt;""),C869:L869)</f>
        <v>Beetroot Discards Dried</v>
      </c>
      <c r="N869" s="153" t="s">
        <v>21435</v>
      </c>
      <c r="O869" s="153" t="s">
        <v>2164</v>
      </c>
      <c r="P869" s="153" t="s">
        <v>2164</v>
      </c>
      <c r="Q869" s="153" t="s">
        <v>2164</v>
      </c>
      <c r="R869" s="153" t="s">
        <v>2164</v>
      </c>
      <c r="S869" s="153" t="s">
        <v>21430</v>
      </c>
      <c r="T869" s="153" t="s">
        <v>2164</v>
      </c>
      <c r="U869" s="153" t="s">
        <v>10892</v>
      </c>
      <c r="V869" s="153" t="s">
        <v>21431</v>
      </c>
      <c r="W869" s="153" t="s">
        <v>2164</v>
      </c>
      <c r="X869" s="153" t="s">
        <v>2164</v>
      </c>
      <c r="Y869" s="153" t="s">
        <v>2164</v>
      </c>
      <c r="Z869" s="153" t="s">
        <v>2164</v>
      </c>
      <c r="AA869" s="153" t="s">
        <v>2164</v>
      </c>
      <c r="AB869" s="153"/>
      <c r="AC869" s="153" t="s">
        <v>21432</v>
      </c>
      <c r="AD869" s="153" t="str">
        <f>IFERROR(IF(COUNTIF(C869:L869,"Feed Ingredient")&gt;0,INDEX(ani_diet!V:V,MATCH(M869,ani_diet!F:F,0)),""),"")</f>
        <v>Beta vulgaris Discards</v>
      </c>
      <c r="AE869" s="152" t="str">
        <f>IF(IFERROR(IF(MATCH("Feed Ingredient", AOM[[#This Row],[L1]:[L10]],0)&gt;0, TRUE, FALSE), FALSE)=TRUE,IFERROR(VLOOKUP(M869, ani_diet!E:E, 1, FALSE), "No Match"),FALSE)</f>
        <v>No Match</v>
      </c>
    </row>
    <row r="870" spans="1:31" ht="14.5" x14ac:dyDescent="0.35">
      <c r="A870" s="153" t="s">
        <v>2164</v>
      </c>
      <c r="B870" s="153" t="s">
        <v>21436</v>
      </c>
      <c r="C870" s="153" t="s">
        <v>19358</v>
      </c>
      <c r="D870" s="153" t="s">
        <v>19360</v>
      </c>
      <c r="E870" s="153" t="s">
        <v>19600</v>
      </c>
      <c r="F870" s="153" t="s">
        <v>20459</v>
      </c>
      <c r="G870" s="153" t="s">
        <v>20460</v>
      </c>
      <c r="H870" s="153" t="s">
        <v>20779</v>
      </c>
      <c r="I870" s="153" t="s">
        <v>21426</v>
      </c>
      <c r="J870" s="153" t="s">
        <v>21437</v>
      </c>
      <c r="K870" s="153" t="s">
        <v>21438</v>
      </c>
      <c r="L870" s="153" t="s">
        <v>21439</v>
      </c>
      <c r="M870" s="153" t="str" cm="1">
        <f t="array" ref="M870">LOOKUP(2,1/(C870:L870&lt;&gt;""),C870:L870)</f>
        <v>Beet Pulp Dried</v>
      </c>
      <c r="N870" s="153" t="s">
        <v>21440</v>
      </c>
      <c r="O870" s="153" t="s">
        <v>2164</v>
      </c>
      <c r="P870" s="153" t="s">
        <v>2164</v>
      </c>
      <c r="Q870" s="153" t="s">
        <v>2164</v>
      </c>
      <c r="R870" s="153" t="s">
        <v>2164</v>
      </c>
      <c r="S870" s="153" t="s">
        <v>21430</v>
      </c>
      <c r="T870" s="153" t="s">
        <v>2164</v>
      </c>
      <c r="U870" s="153"/>
      <c r="V870" s="153" t="s">
        <v>21431</v>
      </c>
      <c r="W870" s="153" t="s">
        <v>2164</v>
      </c>
      <c r="X870" s="153" t="s">
        <v>2164</v>
      </c>
      <c r="Y870" s="153" t="s">
        <v>2164</v>
      </c>
      <c r="Z870" s="153" t="s">
        <v>2164</v>
      </c>
      <c r="AA870" s="153" t="s">
        <v>2164</v>
      </c>
      <c r="AB870" s="154" t="s">
        <v>21441</v>
      </c>
      <c r="AC870" s="153" t="s">
        <v>21432</v>
      </c>
      <c r="AD870" s="153" t="str">
        <f>IFERROR(IF(COUNTIF(C870:L870,"Feed Ingredient")&gt;0,INDEX(ani_diet!V:V,MATCH(M870,ani_diet!F:F,0)),""),"")</f>
        <v/>
      </c>
      <c r="AE870" s="152" t="str">
        <f>IF(IFERROR(IF(MATCH("Feed Ingredient", AOM[[#This Row],[L1]:[L10]],0)&gt;0, TRUE, FALSE), FALSE)=TRUE,IFERROR(VLOOKUP(M870, ani_diet!E:E, 1, FALSE), "No Match"),FALSE)</f>
        <v>No Match</v>
      </c>
    </row>
    <row r="871" spans="1:31" ht="14.5" x14ac:dyDescent="0.35">
      <c r="A871" s="153" t="s">
        <v>2164</v>
      </c>
      <c r="B871" s="153" t="s">
        <v>21442</v>
      </c>
      <c r="C871" s="153" t="s">
        <v>19358</v>
      </c>
      <c r="D871" s="153" t="s">
        <v>19360</v>
      </c>
      <c r="E871" s="153" t="s">
        <v>19600</v>
      </c>
      <c r="F871" s="153" t="s">
        <v>20459</v>
      </c>
      <c r="G871" s="153" t="s">
        <v>20460</v>
      </c>
      <c r="H871" s="153" t="s">
        <v>20779</v>
      </c>
      <c r="I871" s="153" t="s">
        <v>21426</v>
      </c>
      <c r="J871" s="153" t="s">
        <v>21437</v>
      </c>
      <c r="K871" s="153" t="s">
        <v>21438</v>
      </c>
      <c r="L871" s="153"/>
      <c r="M871" s="153" t="str" cm="1">
        <f t="array" ref="M871">LOOKUP(2,1/(C871:L871&lt;&gt;""),C871:L871)</f>
        <v>Beet Pulp</v>
      </c>
      <c r="N871" s="153" t="s">
        <v>21443</v>
      </c>
      <c r="O871" s="153" t="s">
        <v>2164</v>
      </c>
      <c r="P871" s="153" t="s">
        <v>2164</v>
      </c>
      <c r="Q871" s="153" t="s">
        <v>2164</v>
      </c>
      <c r="R871" s="153" t="s">
        <v>2164</v>
      </c>
      <c r="S871" s="153" t="s">
        <v>21430</v>
      </c>
      <c r="T871" s="153" t="s">
        <v>2164</v>
      </c>
      <c r="U871" s="153"/>
      <c r="V871" s="153" t="s">
        <v>21431</v>
      </c>
      <c r="W871" s="153" t="s">
        <v>2164</v>
      </c>
      <c r="X871" s="153" t="s">
        <v>2164</v>
      </c>
      <c r="Y871" s="153" t="s">
        <v>2164</v>
      </c>
      <c r="Z871" s="153" t="s">
        <v>2164</v>
      </c>
      <c r="AA871" s="153" t="s">
        <v>2164</v>
      </c>
      <c r="AB871" s="154" t="s">
        <v>21441</v>
      </c>
      <c r="AC871" s="153" t="s">
        <v>21432</v>
      </c>
      <c r="AD871" s="153" t="str">
        <f>IFERROR(IF(COUNTIF(C871:L871,"Feed Ingredient")&gt;0,INDEX(ani_diet!V:V,MATCH(M871,ani_diet!F:F,0)),""),"")</f>
        <v/>
      </c>
      <c r="AE871" s="152" t="str">
        <f>IF(IFERROR(IF(MATCH("Feed Ingredient", AOM[[#This Row],[L1]:[L10]],0)&gt;0, TRUE, FALSE), FALSE)=TRUE,IFERROR(VLOOKUP(M871, ani_diet!E:E, 1, FALSE), "No Match"),FALSE)</f>
        <v>Beet Pulp</v>
      </c>
    </row>
    <row r="872" spans="1:31" ht="14.5" x14ac:dyDescent="0.35">
      <c r="A872" s="153" t="s">
        <v>2164</v>
      </c>
      <c r="B872" s="153" t="s">
        <v>21444</v>
      </c>
      <c r="C872" s="153" t="s">
        <v>19358</v>
      </c>
      <c r="D872" s="153" t="s">
        <v>19360</v>
      </c>
      <c r="E872" s="153" t="s">
        <v>19600</v>
      </c>
      <c r="F872" s="153" t="s">
        <v>20459</v>
      </c>
      <c r="G872" s="153" t="s">
        <v>20460</v>
      </c>
      <c r="H872" s="153" t="s">
        <v>20779</v>
      </c>
      <c r="I872" s="153" t="s">
        <v>21426</v>
      </c>
      <c r="J872" s="153" t="s">
        <v>10789</v>
      </c>
      <c r="K872" s="153" t="s">
        <v>21445</v>
      </c>
      <c r="L872" s="153"/>
      <c r="M872" s="153" t="str" cm="1">
        <f t="array" ref="M872">LOOKUP(2,1/(C872:L872&lt;&gt;""),C872:L872)</f>
        <v>Cassava Bran</v>
      </c>
      <c r="N872" s="153" t="s">
        <v>21446</v>
      </c>
      <c r="O872" s="153" t="s">
        <v>2164</v>
      </c>
      <c r="P872" s="153" t="s">
        <v>2164</v>
      </c>
      <c r="Q872" s="153" t="s">
        <v>2164</v>
      </c>
      <c r="R872" s="153" t="s">
        <v>2164</v>
      </c>
      <c r="S872" s="153" t="s">
        <v>2164</v>
      </c>
      <c r="T872" s="153" t="s">
        <v>2164</v>
      </c>
      <c r="U872" s="153" t="s">
        <v>10791</v>
      </c>
      <c r="V872" s="153" t="s">
        <v>21447</v>
      </c>
      <c r="W872" s="153" t="s">
        <v>2164</v>
      </c>
      <c r="X872" s="153" t="s">
        <v>2164</v>
      </c>
      <c r="Y872" s="153" t="s">
        <v>2164</v>
      </c>
      <c r="Z872" s="153" t="s">
        <v>2164</v>
      </c>
      <c r="AA872" s="153" t="s">
        <v>2164</v>
      </c>
      <c r="AB872" s="153" t="s">
        <v>21448</v>
      </c>
      <c r="AC872" s="153" t="s">
        <v>21445</v>
      </c>
      <c r="AD872" s="153" t="str">
        <f>IFERROR(IF(COUNTIF(C872:L872,"Feed Ingredient")&gt;0,INDEX(ani_diet!V:V,MATCH(M872,ani_diet!F:F,0)),""),"")</f>
        <v>Manihot esculenta Bran</v>
      </c>
      <c r="AE872" s="152" t="str">
        <f>IF(IFERROR(IF(MATCH("Feed Ingredient", AOM[[#This Row],[L1]:[L10]],0)&gt;0, TRUE, FALSE), FALSE)=TRUE,IFERROR(VLOOKUP(M872, ani_diet!E:E, 1, FALSE), "No Match"),FALSE)</f>
        <v>Cassava Bran</v>
      </c>
    </row>
    <row r="873" spans="1:31" ht="14.5" x14ac:dyDescent="0.35">
      <c r="A873" s="153" t="s">
        <v>2164</v>
      </c>
      <c r="B873" s="153" t="s">
        <v>21449</v>
      </c>
      <c r="C873" s="153" t="s">
        <v>19358</v>
      </c>
      <c r="D873" s="153" t="s">
        <v>19360</v>
      </c>
      <c r="E873" s="153" t="s">
        <v>19600</v>
      </c>
      <c r="F873" s="153" t="s">
        <v>20459</v>
      </c>
      <c r="G873" s="153" t="s">
        <v>20460</v>
      </c>
      <c r="H873" s="153" t="s">
        <v>20779</v>
      </c>
      <c r="I873" s="153" t="s">
        <v>21426</v>
      </c>
      <c r="J873" s="153" t="s">
        <v>10789</v>
      </c>
      <c r="K873" s="153" t="s">
        <v>21450</v>
      </c>
      <c r="L873" s="153" t="s">
        <v>21451</v>
      </c>
      <c r="M873" s="153" t="str" cm="1">
        <f t="array" ref="M873">LOOKUP(2,1/(C873:L873&lt;&gt;""),C873:L873)</f>
        <v>Cassava Leaves Dried</v>
      </c>
      <c r="N873" s="153"/>
      <c r="O873" s="153" t="s">
        <v>2164</v>
      </c>
      <c r="P873" s="153" t="s">
        <v>2164</v>
      </c>
      <c r="Q873" s="153" t="s">
        <v>2164</v>
      </c>
      <c r="R873" s="153" t="s">
        <v>2164</v>
      </c>
      <c r="S873" s="153" t="s">
        <v>2164</v>
      </c>
      <c r="T873" s="153" t="s">
        <v>2164</v>
      </c>
      <c r="U873" s="153" t="s">
        <v>10791</v>
      </c>
      <c r="V873" s="153" t="s">
        <v>21447</v>
      </c>
      <c r="W873" s="153" t="s">
        <v>2164</v>
      </c>
      <c r="X873" s="153" t="s">
        <v>2164</v>
      </c>
      <c r="Y873" s="153" t="s">
        <v>2164</v>
      </c>
      <c r="Z873" s="153" t="s">
        <v>2164</v>
      </c>
      <c r="AA873" s="153" t="s">
        <v>2164</v>
      </c>
      <c r="AB873" s="153" t="s">
        <v>21452</v>
      </c>
      <c r="AC873" s="153" t="s">
        <v>21450</v>
      </c>
      <c r="AD873" s="153" t="str">
        <f>IFERROR(IF(COUNTIF(C873:L873,"Feed Ingredient")&gt;0,INDEX(ani_diet!V:V,MATCH(M873,ani_diet!F:F,0)),""),"")</f>
        <v>Manihot esculenta Leaves</v>
      </c>
      <c r="AE873" s="152" t="str">
        <f>IF(IFERROR(IF(MATCH("Feed Ingredient", AOM[[#This Row],[L1]:[L10]],0)&gt;0, TRUE, FALSE), FALSE)=TRUE,IFERROR(VLOOKUP(M873, ani_diet!E:E, 1, FALSE), "No Match"),FALSE)</f>
        <v>No Match</v>
      </c>
    </row>
    <row r="874" spans="1:31" ht="14.5" x14ac:dyDescent="0.35">
      <c r="A874" s="153" t="s">
        <v>2164</v>
      </c>
      <c r="B874" s="153" t="s">
        <v>21453</v>
      </c>
      <c r="C874" s="153" t="s">
        <v>19358</v>
      </c>
      <c r="D874" s="153" t="s">
        <v>19360</v>
      </c>
      <c r="E874" s="153" t="s">
        <v>19600</v>
      </c>
      <c r="F874" s="153" t="s">
        <v>20459</v>
      </c>
      <c r="G874" s="153" t="s">
        <v>20460</v>
      </c>
      <c r="H874" s="153" t="s">
        <v>20779</v>
      </c>
      <c r="I874" s="153" t="s">
        <v>21426</v>
      </c>
      <c r="J874" s="153" t="s">
        <v>10789</v>
      </c>
      <c r="K874" s="153" t="s">
        <v>21450</v>
      </c>
      <c r="L874" s="153" t="s">
        <v>21454</v>
      </c>
      <c r="M874" s="153" t="str" cm="1">
        <f t="array" ref="M874">LOOKUP(2,1/(C874:L874&lt;&gt;""),C874:L874)</f>
        <v>Cassava Leaves Dried Ground</v>
      </c>
      <c r="N874" s="153"/>
      <c r="O874" s="153" t="s">
        <v>2164</v>
      </c>
      <c r="P874" s="153" t="s">
        <v>2164</v>
      </c>
      <c r="Q874" s="153" t="s">
        <v>2164</v>
      </c>
      <c r="R874" s="153" t="s">
        <v>2164</v>
      </c>
      <c r="S874" s="153" t="s">
        <v>2164</v>
      </c>
      <c r="T874" s="153" t="s">
        <v>2164</v>
      </c>
      <c r="U874" s="153" t="s">
        <v>10791</v>
      </c>
      <c r="V874" s="153" t="s">
        <v>21447</v>
      </c>
      <c r="W874" s="153" t="s">
        <v>2164</v>
      </c>
      <c r="X874" s="153" t="s">
        <v>2164</v>
      </c>
      <c r="Y874" s="153" t="s">
        <v>2164</v>
      </c>
      <c r="Z874" s="153" t="s">
        <v>2164</v>
      </c>
      <c r="AA874" s="153" t="s">
        <v>2164</v>
      </c>
      <c r="AB874" s="153" t="s">
        <v>21452</v>
      </c>
      <c r="AC874" s="153" t="s">
        <v>21450</v>
      </c>
      <c r="AD874" s="153" t="str">
        <f>IFERROR(IF(COUNTIF(C874:L874,"Feed Ingredient")&gt;0,INDEX(ani_diet!V:V,MATCH(M874,ani_diet!F:F,0)),""),"")</f>
        <v>Manihot esculenta Leaves</v>
      </c>
      <c r="AE874" s="152" t="str">
        <f>IF(IFERROR(IF(MATCH("Feed Ingredient", AOM[[#This Row],[L1]:[L10]],0)&gt;0, TRUE, FALSE), FALSE)=TRUE,IFERROR(VLOOKUP(M874, ani_diet!E:E, 1, FALSE), "No Match"),FALSE)</f>
        <v>No Match</v>
      </c>
    </row>
    <row r="875" spans="1:31" ht="14.5" x14ac:dyDescent="0.35">
      <c r="A875" s="153" t="s">
        <v>2164</v>
      </c>
      <c r="B875" s="153" t="s">
        <v>21455</v>
      </c>
      <c r="C875" s="153" t="s">
        <v>19358</v>
      </c>
      <c r="D875" s="153" t="s">
        <v>19360</v>
      </c>
      <c r="E875" s="153" t="s">
        <v>19600</v>
      </c>
      <c r="F875" s="153" t="s">
        <v>20459</v>
      </c>
      <c r="G875" s="153" t="s">
        <v>20460</v>
      </c>
      <c r="H875" s="153" t="s">
        <v>20779</v>
      </c>
      <c r="I875" s="153" t="s">
        <v>21426</v>
      </c>
      <c r="J875" s="153" t="s">
        <v>10789</v>
      </c>
      <c r="K875" s="153" t="s">
        <v>21450</v>
      </c>
      <c r="L875" s="153" t="s">
        <v>21456</v>
      </c>
      <c r="M875" s="153" t="str" cm="1">
        <f t="array" ref="M875">LOOKUP(2,1/(C875:L875&lt;&gt;""),C875:L875)</f>
        <v>Cassava Leaves Ground</v>
      </c>
      <c r="N875" s="153" t="s">
        <v>21457</v>
      </c>
      <c r="O875" s="153" t="s">
        <v>2164</v>
      </c>
      <c r="P875" s="153" t="s">
        <v>2164</v>
      </c>
      <c r="Q875" s="153" t="s">
        <v>2164</v>
      </c>
      <c r="R875" s="153" t="s">
        <v>2164</v>
      </c>
      <c r="S875" s="153" t="s">
        <v>2164</v>
      </c>
      <c r="T875" s="153" t="s">
        <v>2164</v>
      </c>
      <c r="U875" s="153" t="s">
        <v>10791</v>
      </c>
      <c r="V875" s="153" t="s">
        <v>21447</v>
      </c>
      <c r="W875" s="153" t="s">
        <v>2164</v>
      </c>
      <c r="X875" s="153" t="s">
        <v>2164</v>
      </c>
      <c r="Y875" s="153" t="s">
        <v>2164</v>
      </c>
      <c r="Z875" s="153" t="s">
        <v>2164</v>
      </c>
      <c r="AA875" s="153" t="s">
        <v>2164</v>
      </c>
      <c r="AB875" s="153" t="s">
        <v>21452</v>
      </c>
      <c r="AC875" s="153" t="s">
        <v>21450</v>
      </c>
      <c r="AD875" s="153" t="str">
        <f>IFERROR(IF(COUNTIF(C875:L875,"Feed Ingredient")&gt;0,INDEX(ani_diet!V:V,MATCH(M875,ani_diet!F:F,0)),""),"")</f>
        <v>Manihot esculenta Leaves</v>
      </c>
      <c r="AE875" s="152" t="str">
        <f>IF(IFERROR(IF(MATCH("Feed Ingredient", AOM[[#This Row],[L1]:[L10]],0)&gt;0, TRUE, FALSE), FALSE)=TRUE,IFERROR(VLOOKUP(M875, ani_diet!E:E, 1, FALSE), "No Match"),FALSE)</f>
        <v>No Match</v>
      </c>
    </row>
    <row r="876" spans="1:31" ht="14.5" x14ac:dyDescent="0.35">
      <c r="A876" s="153" t="s">
        <v>2164</v>
      </c>
      <c r="B876" s="153" t="s">
        <v>21458</v>
      </c>
      <c r="C876" s="153" t="s">
        <v>19358</v>
      </c>
      <c r="D876" s="153" t="s">
        <v>19360</v>
      </c>
      <c r="E876" s="153" t="s">
        <v>19600</v>
      </c>
      <c r="F876" s="153" t="s">
        <v>20459</v>
      </c>
      <c r="G876" s="153" t="s">
        <v>20460</v>
      </c>
      <c r="H876" s="153" t="s">
        <v>20779</v>
      </c>
      <c r="I876" s="153" t="s">
        <v>21426</v>
      </c>
      <c r="J876" s="153" t="s">
        <v>10789</v>
      </c>
      <c r="K876" s="153" t="s">
        <v>21450</v>
      </c>
      <c r="L876" s="153"/>
      <c r="M876" s="153" t="str" cm="1">
        <f t="array" ref="M876">LOOKUP(2,1/(C876:L876&lt;&gt;""),C876:L876)</f>
        <v>Cassava Leaves</v>
      </c>
      <c r="N876" s="153" t="s">
        <v>21459</v>
      </c>
      <c r="O876" s="153" t="s">
        <v>2164</v>
      </c>
      <c r="P876" s="153" t="s">
        <v>2164</v>
      </c>
      <c r="Q876" s="153" t="s">
        <v>2164</v>
      </c>
      <c r="R876" s="153" t="s">
        <v>2164</v>
      </c>
      <c r="S876" s="153" t="s">
        <v>2164</v>
      </c>
      <c r="T876" s="153" t="s">
        <v>2164</v>
      </c>
      <c r="U876" s="153" t="s">
        <v>10791</v>
      </c>
      <c r="V876" s="153" t="s">
        <v>21447</v>
      </c>
      <c r="W876" s="153" t="s">
        <v>2164</v>
      </c>
      <c r="X876" s="153" t="s">
        <v>2164</v>
      </c>
      <c r="Y876" s="153" t="s">
        <v>2164</v>
      </c>
      <c r="Z876" s="153" t="s">
        <v>2164</v>
      </c>
      <c r="AA876" s="153" t="s">
        <v>2164</v>
      </c>
      <c r="AB876" s="153" t="s">
        <v>21452</v>
      </c>
      <c r="AC876" s="153" t="s">
        <v>21450</v>
      </c>
      <c r="AD876" s="153" t="str">
        <f>IFERROR(IF(COUNTIF(C876:L876,"Feed Ingredient")&gt;0,INDEX(ani_diet!V:V,MATCH(M876,ani_diet!F:F,0)),""),"")</f>
        <v>Manihot esculenta Leaves</v>
      </c>
      <c r="AE876" s="152" t="str">
        <f>IF(IFERROR(IF(MATCH("Feed Ingredient", AOM[[#This Row],[L1]:[L10]],0)&gt;0, TRUE, FALSE), FALSE)=TRUE,IFERROR(VLOOKUP(M876, ani_diet!E:E, 1, FALSE), "No Match"),FALSE)</f>
        <v>Cassava Leaves</v>
      </c>
    </row>
    <row r="877" spans="1:31" ht="14.5" x14ac:dyDescent="0.35">
      <c r="A877" s="153" t="s">
        <v>2164</v>
      </c>
      <c r="B877" s="153" t="s">
        <v>21460</v>
      </c>
      <c r="C877" s="153" t="s">
        <v>19358</v>
      </c>
      <c r="D877" s="153" t="s">
        <v>19360</v>
      </c>
      <c r="E877" s="153" t="s">
        <v>19600</v>
      </c>
      <c r="F877" s="153" t="s">
        <v>20459</v>
      </c>
      <c r="G877" s="153" t="s">
        <v>20460</v>
      </c>
      <c r="H877" s="153" t="s">
        <v>20779</v>
      </c>
      <c r="I877" s="153" t="s">
        <v>21426</v>
      </c>
      <c r="J877" s="153" t="s">
        <v>10789</v>
      </c>
      <c r="K877" s="153" t="s">
        <v>21461</v>
      </c>
      <c r="L877" s="153" t="s">
        <v>21462</v>
      </c>
      <c r="M877" s="153" t="str" cm="1">
        <f t="array" ref="M877">LOOKUP(2,1/(C877:L877&lt;&gt;""),C877:L877)</f>
        <v>Cassava Peel Dried</v>
      </c>
      <c r="N877" s="153"/>
      <c r="O877" s="153" t="s">
        <v>2164</v>
      </c>
      <c r="P877" s="153" t="s">
        <v>2164</v>
      </c>
      <c r="Q877" s="153" t="s">
        <v>2164</v>
      </c>
      <c r="R877" s="153" t="s">
        <v>2164</v>
      </c>
      <c r="S877" s="153" t="s">
        <v>2164</v>
      </c>
      <c r="T877" s="153" t="s">
        <v>2164</v>
      </c>
      <c r="U877" s="153" t="s">
        <v>10791</v>
      </c>
      <c r="V877" s="153" t="s">
        <v>21447</v>
      </c>
      <c r="W877" s="153" t="s">
        <v>2164</v>
      </c>
      <c r="X877" s="153" t="s">
        <v>2164</v>
      </c>
      <c r="Y877" s="153" t="s">
        <v>2164</v>
      </c>
      <c r="Z877" s="153" t="s">
        <v>2164</v>
      </c>
      <c r="AA877" s="153" t="s">
        <v>2164</v>
      </c>
      <c r="AB877" s="153" t="s">
        <v>21448</v>
      </c>
      <c r="AC877" s="153" t="s">
        <v>21461</v>
      </c>
      <c r="AD877" s="153" t="str">
        <f>IFERROR(IF(COUNTIF(C877:L877,"Feed Ingredient")&gt;0,INDEX(ani_diet!V:V,MATCH(M877,ani_diet!F:F,0)),""),"")</f>
        <v>Manihot esculenta Peel</v>
      </c>
      <c r="AE877" s="152" t="str">
        <f>IF(IFERROR(IF(MATCH("Feed Ingredient", AOM[[#This Row],[L1]:[L10]],0)&gt;0, TRUE, FALSE), FALSE)=TRUE,IFERROR(VLOOKUP(M877, ani_diet!E:E, 1, FALSE), "No Match"),FALSE)</f>
        <v>No Match</v>
      </c>
    </row>
    <row r="878" spans="1:31" ht="14.5" x14ac:dyDescent="0.35">
      <c r="A878" s="153" t="s">
        <v>2164</v>
      </c>
      <c r="B878" s="153" t="s">
        <v>21463</v>
      </c>
      <c r="C878" s="153" t="s">
        <v>19358</v>
      </c>
      <c r="D878" s="153" t="s">
        <v>19360</v>
      </c>
      <c r="E878" s="153" t="s">
        <v>19600</v>
      </c>
      <c r="F878" s="153" t="s">
        <v>20459</v>
      </c>
      <c r="G878" s="153" t="s">
        <v>20460</v>
      </c>
      <c r="H878" s="153" t="s">
        <v>20779</v>
      </c>
      <c r="I878" s="153" t="s">
        <v>21426</v>
      </c>
      <c r="J878" s="153" t="s">
        <v>10789</v>
      </c>
      <c r="K878" s="153" t="s">
        <v>21461</v>
      </c>
      <c r="L878" s="153" t="s">
        <v>21464</v>
      </c>
      <c r="M878" s="153" t="str" cm="1">
        <f t="array" ref="M878">LOOKUP(2,1/(C878:L878&lt;&gt;""),C878:L878)</f>
        <v>Cassava Peel Ground</v>
      </c>
      <c r="N878" s="153"/>
      <c r="O878" s="153" t="s">
        <v>2164</v>
      </c>
      <c r="P878" s="153" t="s">
        <v>2164</v>
      </c>
      <c r="Q878" s="153" t="s">
        <v>2164</v>
      </c>
      <c r="R878" s="153" t="s">
        <v>2164</v>
      </c>
      <c r="S878" s="153" t="s">
        <v>2164</v>
      </c>
      <c r="T878" s="153" t="s">
        <v>2164</v>
      </c>
      <c r="U878" s="153" t="s">
        <v>10791</v>
      </c>
      <c r="V878" s="153" t="s">
        <v>21447</v>
      </c>
      <c r="W878" s="153" t="s">
        <v>2164</v>
      </c>
      <c r="X878" s="153" t="s">
        <v>2164</v>
      </c>
      <c r="Y878" s="153" t="s">
        <v>2164</v>
      </c>
      <c r="Z878" s="153" t="s">
        <v>2164</v>
      </c>
      <c r="AA878" s="153" t="s">
        <v>2164</v>
      </c>
      <c r="AB878" s="153" t="s">
        <v>21448</v>
      </c>
      <c r="AC878" s="153" t="s">
        <v>21461</v>
      </c>
      <c r="AD878" s="153" t="str">
        <f>IFERROR(IF(COUNTIF(C878:L878,"Feed Ingredient")&gt;0,INDEX(ani_diet!V:V,MATCH(M878,ani_diet!F:F,0)),""),"")</f>
        <v>Manihot esculenta Peel</v>
      </c>
      <c r="AE878" s="152" t="str">
        <f>IF(IFERROR(IF(MATCH("Feed Ingredient", AOM[[#This Row],[L1]:[L10]],0)&gt;0, TRUE, FALSE), FALSE)=TRUE,IFERROR(VLOOKUP(M878, ani_diet!E:E, 1, FALSE), "No Match"),FALSE)</f>
        <v>No Match</v>
      </c>
    </row>
    <row r="879" spans="1:31" ht="14.5" x14ac:dyDescent="0.35">
      <c r="A879" s="153" t="s">
        <v>2164</v>
      </c>
      <c r="B879" s="153" t="s">
        <v>21465</v>
      </c>
      <c r="C879" s="153" t="s">
        <v>19358</v>
      </c>
      <c r="D879" s="153" t="s">
        <v>19360</v>
      </c>
      <c r="E879" s="153" t="s">
        <v>19600</v>
      </c>
      <c r="F879" s="153" t="s">
        <v>20459</v>
      </c>
      <c r="G879" s="153" t="s">
        <v>20460</v>
      </c>
      <c r="H879" s="153" t="s">
        <v>20779</v>
      </c>
      <c r="I879" s="153" t="s">
        <v>21426</v>
      </c>
      <c r="J879" s="153" t="s">
        <v>10789</v>
      </c>
      <c r="K879" s="153" t="s">
        <v>21461</v>
      </c>
      <c r="L879" s="153" t="s">
        <v>21466</v>
      </c>
      <c r="M879" s="153" t="str" cm="1">
        <f t="array" ref="M879">LOOKUP(2,1/(C879:L879&lt;&gt;""),C879:L879)</f>
        <v>Cassava Peel Dried Ground</v>
      </c>
      <c r="N879" s="153" t="s">
        <v>21467</v>
      </c>
      <c r="O879" s="153" t="s">
        <v>2164</v>
      </c>
      <c r="P879" s="153" t="s">
        <v>2164</v>
      </c>
      <c r="Q879" s="153" t="s">
        <v>2164</v>
      </c>
      <c r="R879" s="153" t="s">
        <v>2164</v>
      </c>
      <c r="S879" s="153" t="s">
        <v>2164</v>
      </c>
      <c r="T879" s="153" t="s">
        <v>2164</v>
      </c>
      <c r="U879" s="153" t="s">
        <v>10791</v>
      </c>
      <c r="V879" s="153" t="s">
        <v>21447</v>
      </c>
      <c r="W879" s="153" t="s">
        <v>2164</v>
      </c>
      <c r="X879" s="153" t="s">
        <v>2164</v>
      </c>
      <c r="Y879" s="153" t="s">
        <v>2164</v>
      </c>
      <c r="Z879" s="153" t="s">
        <v>2164</v>
      </c>
      <c r="AA879" s="153" t="s">
        <v>2164</v>
      </c>
      <c r="AB879" s="153" t="s">
        <v>21448</v>
      </c>
      <c r="AC879" s="153" t="s">
        <v>21461</v>
      </c>
      <c r="AD879" s="153" t="str">
        <f>IFERROR(IF(COUNTIF(C879:L879,"Feed Ingredient")&gt;0,INDEX(ani_diet!V:V,MATCH(M879,ani_diet!F:F,0)),""),"")</f>
        <v>Manihot esculenta Peel</v>
      </c>
      <c r="AE879" s="152" t="str">
        <f>IF(IFERROR(IF(MATCH("Feed Ingredient", AOM[[#This Row],[L1]:[L10]],0)&gt;0, TRUE, FALSE), FALSE)=TRUE,IFERROR(VLOOKUP(M879, ani_diet!E:E, 1, FALSE), "No Match"),FALSE)</f>
        <v>No Match</v>
      </c>
    </row>
    <row r="880" spans="1:31" ht="14.5" x14ac:dyDescent="0.35">
      <c r="A880" s="153" t="s">
        <v>2164</v>
      </c>
      <c r="B880" s="153" t="s">
        <v>21468</v>
      </c>
      <c r="C880" s="153" t="s">
        <v>19358</v>
      </c>
      <c r="D880" s="153" t="s">
        <v>19360</v>
      </c>
      <c r="E880" s="153" t="s">
        <v>19600</v>
      </c>
      <c r="F880" s="153" t="s">
        <v>20459</v>
      </c>
      <c r="G880" s="153" t="s">
        <v>20460</v>
      </c>
      <c r="H880" s="153" t="s">
        <v>20779</v>
      </c>
      <c r="I880" s="153" t="s">
        <v>21426</v>
      </c>
      <c r="J880" s="153" t="s">
        <v>10789</v>
      </c>
      <c r="K880" s="153" t="s">
        <v>21461</v>
      </c>
      <c r="L880" s="153"/>
      <c r="M880" s="153" t="str" cm="1">
        <f t="array" ref="M880">LOOKUP(2,1/(C880:L880&lt;&gt;""),C880:L880)</f>
        <v>Cassava Peel</v>
      </c>
      <c r="N880" s="153" t="s">
        <v>21469</v>
      </c>
      <c r="O880" s="153" t="s">
        <v>2164</v>
      </c>
      <c r="P880" s="153" t="s">
        <v>2164</v>
      </c>
      <c r="Q880" s="153" t="s">
        <v>2164</v>
      </c>
      <c r="R880" s="153" t="s">
        <v>2164</v>
      </c>
      <c r="S880" s="153" t="s">
        <v>2164</v>
      </c>
      <c r="T880" s="153" t="s">
        <v>2164</v>
      </c>
      <c r="U880" s="153" t="s">
        <v>10791</v>
      </c>
      <c r="V880" s="153" t="s">
        <v>21447</v>
      </c>
      <c r="W880" s="153" t="s">
        <v>2164</v>
      </c>
      <c r="X880" s="153" t="s">
        <v>2164</v>
      </c>
      <c r="Y880" s="153" t="s">
        <v>2164</v>
      </c>
      <c r="Z880" s="153" t="s">
        <v>2164</v>
      </c>
      <c r="AA880" s="153" t="s">
        <v>2164</v>
      </c>
      <c r="AB880" s="153" t="s">
        <v>21448</v>
      </c>
      <c r="AC880" s="153" t="s">
        <v>21461</v>
      </c>
      <c r="AD880" s="153" t="str">
        <f>IFERROR(IF(COUNTIF(C880:L880,"Feed Ingredient")&gt;0,INDEX(ani_diet!V:V,MATCH(M880,ani_diet!F:F,0)),""),"")</f>
        <v>Manihot esculenta Peel</v>
      </c>
      <c r="AE880" s="152" t="str">
        <f>IF(IFERROR(IF(MATCH("Feed Ingredient", AOM[[#This Row],[L1]:[L10]],0)&gt;0, TRUE, FALSE), FALSE)=TRUE,IFERROR(VLOOKUP(M880, ani_diet!E:E, 1, FALSE), "No Match"),FALSE)</f>
        <v>Cassava Peel</v>
      </c>
    </row>
    <row r="881" spans="1:31" ht="14.5" x14ac:dyDescent="0.35">
      <c r="A881" s="153" t="s">
        <v>2164</v>
      </c>
      <c r="B881" s="153" t="s">
        <v>21470</v>
      </c>
      <c r="C881" s="153" t="s">
        <v>19358</v>
      </c>
      <c r="D881" s="153" t="s">
        <v>19360</v>
      </c>
      <c r="E881" s="153" t="s">
        <v>19600</v>
      </c>
      <c r="F881" s="153" t="s">
        <v>20459</v>
      </c>
      <c r="G881" s="153" t="s">
        <v>20460</v>
      </c>
      <c r="H881" s="153" t="s">
        <v>20779</v>
      </c>
      <c r="I881" s="153" t="s">
        <v>21426</v>
      </c>
      <c r="J881" s="153" t="s">
        <v>10789</v>
      </c>
      <c r="K881" s="153" t="s">
        <v>21471</v>
      </c>
      <c r="L881" s="153"/>
      <c r="M881" s="153" t="str" cm="1">
        <f t="array" ref="M881">LOOKUP(2,1/(C881:L881&lt;&gt;""),C881:L881)</f>
        <v>Cassava Root</v>
      </c>
      <c r="N881" s="153" t="s">
        <v>21472</v>
      </c>
      <c r="O881" s="153" t="s">
        <v>2164</v>
      </c>
      <c r="P881" s="153" t="s">
        <v>2164</v>
      </c>
      <c r="Q881" s="153" t="s">
        <v>2164</v>
      </c>
      <c r="R881" s="153" t="s">
        <v>2164</v>
      </c>
      <c r="S881" s="153" t="s">
        <v>2164</v>
      </c>
      <c r="T881" s="153" t="s">
        <v>2164</v>
      </c>
      <c r="U881" s="153" t="s">
        <v>10791</v>
      </c>
      <c r="V881" s="153" t="s">
        <v>21447</v>
      </c>
      <c r="W881" s="153" t="s">
        <v>2164</v>
      </c>
      <c r="X881" s="153" t="s">
        <v>2164</v>
      </c>
      <c r="Y881" s="153" t="s">
        <v>2164</v>
      </c>
      <c r="Z881" s="153" t="s">
        <v>2164</v>
      </c>
      <c r="AA881" s="153" t="s">
        <v>2164</v>
      </c>
      <c r="AB881" s="153" t="s">
        <v>21448</v>
      </c>
      <c r="AC881" s="153" t="s">
        <v>21461</v>
      </c>
      <c r="AD881" s="153" t="str">
        <f>IFERROR(IF(COUNTIF(C881:L881,"Feed Ingredient")&gt;0,INDEX(ani_diet!V:V,MATCH(M881,ani_diet!F:F,0)),""),"")</f>
        <v/>
      </c>
      <c r="AE881" s="152" t="str">
        <f>IF(IFERROR(IF(MATCH("Feed Ingredient", AOM[[#This Row],[L1]:[L10]],0)&gt;0, TRUE, FALSE), FALSE)=TRUE,IFERROR(VLOOKUP(M881, ani_diet!E:E, 1, FALSE), "No Match"),FALSE)</f>
        <v>Cassava Root</v>
      </c>
    </row>
    <row r="882" spans="1:31" ht="14.5" x14ac:dyDescent="0.35">
      <c r="A882" s="153" t="s">
        <v>2164</v>
      </c>
      <c r="B882" s="153" t="s">
        <v>21473</v>
      </c>
      <c r="C882" s="153" t="s">
        <v>19358</v>
      </c>
      <c r="D882" s="153" t="s">
        <v>19360</v>
      </c>
      <c r="E882" s="153" t="s">
        <v>19600</v>
      </c>
      <c r="F882" s="153" t="s">
        <v>20459</v>
      </c>
      <c r="G882" s="153" t="s">
        <v>20460</v>
      </c>
      <c r="H882" s="153" t="s">
        <v>20779</v>
      </c>
      <c r="I882" s="153" t="s">
        <v>21426</v>
      </c>
      <c r="J882" s="153" t="s">
        <v>10789</v>
      </c>
      <c r="K882" s="153" t="s">
        <v>21471</v>
      </c>
      <c r="L882" s="153" t="s">
        <v>21474</v>
      </c>
      <c r="M882" s="153" t="str" cm="1">
        <f t="array" ref="M882">LOOKUP(2,1/(C882:L882&lt;&gt;""),C882:L882)</f>
        <v>Cassava Root Ground</v>
      </c>
      <c r="N882" s="153" t="s">
        <v>21475</v>
      </c>
      <c r="O882" s="153" t="s">
        <v>2164</v>
      </c>
      <c r="P882" s="153" t="s">
        <v>2164</v>
      </c>
      <c r="Q882" s="153" t="s">
        <v>2164</v>
      </c>
      <c r="R882" s="153" t="s">
        <v>2164</v>
      </c>
      <c r="S882" s="153" t="s">
        <v>2164</v>
      </c>
      <c r="T882" s="153" t="s">
        <v>2164</v>
      </c>
      <c r="U882" s="153" t="s">
        <v>10791</v>
      </c>
      <c r="V882" s="153" t="s">
        <v>21447</v>
      </c>
      <c r="W882" s="153" t="s">
        <v>2164</v>
      </c>
      <c r="X882" s="153" t="s">
        <v>2164</v>
      </c>
      <c r="Y882" s="153" t="s">
        <v>2164</v>
      </c>
      <c r="Z882" s="153" t="s">
        <v>2164</v>
      </c>
      <c r="AA882" s="153" t="s">
        <v>2164</v>
      </c>
      <c r="AB882" s="153" t="s">
        <v>21448</v>
      </c>
      <c r="AC882" s="153" t="s">
        <v>21461</v>
      </c>
      <c r="AD882" s="153" t="str">
        <f>IFERROR(IF(COUNTIF(C882:L882,"Feed Ingredient")&gt;0,INDEX(ani_diet!V:V,MATCH(M882,ani_diet!F:F,0)),""),"")</f>
        <v>Manihot esculenta Root</v>
      </c>
      <c r="AE882" s="152" t="str">
        <f>IF(IFERROR(IF(MATCH("Feed Ingredient", AOM[[#This Row],[L1]:[L10]],0)&gt;0, TRUE, FALSE), FALSE)=TRUE,IFERROR(VLOOKUP(M882, ani_diet!E:E, 1, FALSE), "No Match"),FALSE)</f>
        <v>No Match</v>
      </c>
    </row>
    <row r="883" spans="1:31" ht="14.5" x14ac:dyDescent="0.35">
      <c r="A883" s="153" t="s">
        <v>2164</v>
      </c>
      <c r="B883" s="153" t="s">
        <v>21476</v>
      </c>
      <c r="C883" s="153" t="s">
        <v>19358</v>
      </c>
      <c r="D883" s="153" t="s">
        <v>19360</v>
      </c>
      <c r="E883" s="153" t="s">
        <v>19600</v>
      </c>
      <c r="F883" s="153" t="s">
        <v>20459</v>
      </c>
      <c r="G883" s="153" t="s">
        <v>20460</v>
      </c>
      <c r="H883" s="153" t="s">
        <v>20779</v>
      </c>
      <c r="I883" s="153" t="s">
        <v>21426</v>
      </c>
      <c r="J883" s="153" t="s">
        <v>10789</v>
      </c>
      <c r="K883" s="153" t="s">
        <v>21477</v>
      </c>
      <c r="L883" s="153"/>
      <c r="M883" s="153" t="str" cm="1">
        <f t="array" ref="M883">LOOKUP(2,1/(C883:L883&lt;&gt;""),C883:L883)</f>
        <v>Cassava Shaft</v>
      </c>
      <c r="N883" s="153" t="s">
        <v>21478</v>
      </c>
      <c r="O883" s="153" t="s">
        <v>2164</v>
      </c>
      <c r="P883" s="153" t="s">
        <v>2164</v>
      </c>
      <c r="Q883" s="153" t="s">
        <v>2164</v>
      </c>
      <c r="R883" s="153" t="s">
        <v>2164</v>
      </c>
      <c r="S883" s="153" t="s">
        <v>2164</v>
      </c>
      <c r="T883" s="153" t="s">
        <v>2164</v>
      </c>
      <c r="U883" s="153" t="s">
        <v>10791</v>
      </c>
      <c r="V883" s="153" t="s">
        <v>21447</v>
      </c>
      <c r="W883" s="153" t="s">
        <v>2164</v>
      </c>
      <c r="X883" s="153" t="s">
        <v>2164</v>
      </c>
      <c r="Y883" s="153" t="s">
        <v>2164</v>
      </c>
      <c r="Z883" s="153" t="s">
        <v>2164</v>
      </c>
      <c r="AA883" s="153" t="s">
        <v>2164</v>
      </c>
      <c r="AB883" s="153" t="s">
        <v>2164</v>
      </c>
      <c r="AC883" s="153" t="s">
        <v>21477</v>
      </c>
      <c r="AD883" s="153" t="str">
        <f>IFERROR(IF(COUNTIF(C883:L883,"Feed Ingredient")&gt;0,INDEX(ani_diet!V:V,MATCH(M883,ani_diet!F:F,0)),""),"")</f>
        <v/>
      </c>
      <c r="AE883" s="152" t="str">
        <f>IF(IFERROR(IF(MATCH("Feed Ingredient", AOM[[#This Row],[L1]:[L10]],0)&gt;0, TRUE, FALSE), FALSE)=TRUE,IFERROR(VLOOKUP(M883, ani_diet!E:E, 1, FALSE), "No Match"),FALSE)</f>
        <v>Cassava Shaft</v>
      </c>
    </row>
    <row r="884" spans="1:31" ht="14.5" x14ac:dyDescent="0.35">
      <c r="A884" s="153" t="s">
        <v>2164</v>
      </c>
      <c r="B884" s="153" t="s">
        <v>21479</v>
      </c>
      <c r="C884" s="153" t="s">
        <v>19358</v>
      </c>
      <c r="D884" s="153" t="s">
        <v>19360</v>
      </c>
      <c r="E884" s="153" t="s">
        <v>19600</v>
      </c>
      <c r="F884" s="153" t="s">
        <v>20459</v>
      </c>
      <c r="G884" s="153" t="s">
        <v>20460</v>
      </c>
      <c r="H884" s="153" t="s">
        <v>20779</v>
      </c>
      <c r="I884" s="153" t="s">
        <v>21426</v>
      </c>
      <c r="J884" s="153" t="s">
        <v>10789</v>
      </c>
      <c r="K884" s="153" t="s">
        <v>21477</v>
      </c>
      <c r="L884" s="153" t="s">
        <v>21480</v>
      </c>
      <c r="M884" s="153" t="str" cm="1">
        <f t="array" ref="M884">LOOKUP(2,1/(C884:L884&lt;&gt;""),C884:L884)</f>
        <v>Cassava Shaft Ground</v>
      </c>
      <c r="N884" s="153"/>
      <c r="O884" s="153" t="s">
        <v>2164</v>
      </c>
      <c r="P884" s="153" t="s">
        <v>2164</v>
      </c>
      <c r="Q884" s="153" t="s">
        <v>2164</v>
      </c>
      <c r="R884" s="153" t="s">
        <v>2164</v>
      </c>
      <c r="S884" s="153" t="s">
        <v>2164</v>
      </c>
      <c r="T884" s="153" t="s">
        <v>2164</v>
      </c>
      <c r="U884" s="153" t="s">
        <v>10791</v>
      </c>
      <c r="V884" s="153" t="s">
        <v>21447</v>
      </c>
      <c r="W884" s="153" t="s">
        <v>2164</v>
      </c>
      <c r="X884" s="153" t="s">
        <v>2164</v>
      </c>
      <c r="Y884" s="153" t="s">
        <v>2164</v>
      </c>
      <c r="Z884" s="153" t="s">
        <v>2164</v>
      </c>
      <c r="AA884" s="153" t="s">
        <v>2164</v>
      </c>
      <c r="AB884" s="153" t="s">
        <v>2164</v>
      </c>
      <c r="AC884" s="153" t="s">
        <v>21477</v>
      </c>
      <c r="AD884" s="153" t="str">
        <f>IFERROR(IF(COUNTIF(C884:L884,"Feed Ingredient")&gt;0,INDEX(ani_diet!V:V,MATCH(M884,ani_diet!F:F,0)),""),"")</f>
        <v>Manihot esculenta Shaft</v>
      </c>
      <c r="AE884" s="152" t="str">
        <f>IF(IFERROR(IF(MATCH("Feed Ingredient", AOM[[#This Row],[L1]:[L10]],0)&gt;0, TRUE, FALSE), FALSE)=TRUE,IFERROR(VLOOKUP(M884, ani_diet!E:E, 1, FALSE), "No Match"),FALSE)</f>
        <v>No Match</v>
      </c>
    </row>
    <row r="885" spans="1:31" ht="14.5" x14ac:dyDescent="0.35">
      <c r="A885" s="153" t="s">
        <v>2164</v>
      </c>
      <c r="B885" s="153" t="s">
        <v>21481</v>
      </c>
      <c r="C885" s="153" t="s">
        <v>19358</v>
      </c>
      <c r="D885" s="153" t="s">
        <v>19360</v>
      </c>
      <c r="E885" s="153" t="s">
        <v>19600</v>
      </c>
      <c r="F885" s="153" t="s">
        <v>20459</v>
      </c>
      <c r="G885" s="153" t="s">
        <v>20460</v>
      </c>
      <c r="H885" s="153" t="s">
        <v>20779</v>
      </c>
      <c r="I885" s="153" t="s">
        <v>21426</v>
      </c>
      <c r="J885" s="153" t="s">
        <v>10789</v>
      </c>
      <c r="K885" s="153" t="s">
        <v>21482</v>
      </c>
      <c r="L885" s="153"/>
      <c r="M885" s="153" t="str" cm="1">
        <f t="array" ref="M885">LOOKUP(2,1/(C885:L885&lt;&gt;""),C885:L885)</f>
        <v>Cassava Waste</v>
      </c>
      <c r="N885" s="153"/>
      <c r="O885" s="153" t="s">
        <v>2164</v>
      </c>
      <c r="P885" s="153" t="s">
        <v>2164</v>
      </c>
      <c r="Q885" s="153" t="s">
        <v>2164</v>
      </c>
      <c r="R885" s="153" t="s">
        <v>2164</v>
      </c>
      <c r="S885" s="153" t="s">
        <v>2164</v>
      </c>
      <c r="T885" s="153" t="s">
        <v>2164</v>
      </c>
      <c r="U885" s="153" t="s">
        <v>10791</v>
      </c>
      <c r="V885" s="153"/>
      <c r="W885" s="153" t="s">
        <v>2164</v>
      </c>
      <c r="X885" s="153" t="s">
        <v>2164</v>
      </c>
      <c r="Y885" s="153" t="s">
        <v>2164</v>
      </c>
      <c r="Z885" s="153" t="s">
        <v>2164</v>
      </c>
      <c r="AA885" s="153" t="s">
        <v>2164</v>
      </c>
      <c r="AB885" s="153" t="s">
        <v>2164</v>
      </c>
      <c r="AC885" s="153" t="s">
        <v>21477</v>
      </c>
      <c r="AD885" s="153" t="str">
        <f>IFERROR(IF(COUNTIF(C885:L885,"Feed Ingredient")&gt;0,INDEX(ani_diet!V:V,MATCH(M885,ani_diet!F:F,0)),""),"")</f>
        <v>Manihot esculenta Waste</v>
      </c>
      <c r="AE885" s="152" t="str">
        <f>IF(IFERROR(IF(MATCH("Feed Ingredient", AOM[[#This Row],[L1]:[L10]],0)&gt;0, TRUE, FALSE), FALSE)=TRUE,IFERROR(VLOOKUP(M885, ani_diet!E:E, 1, FALSE), "No Match"),FALSE)</f>
        <v>Cassava Waste</v>
      </c>
    </row>
    <row r="886" spans="1:31" ht="14.5" x14ac:dyDescent="0.35">
      <c r="A886" s="153" t="s">
        <v>2164</v>
      </c>
      <c r="B886" s="153" t="s">
        <v>21483</v>
      </c>
      <c r="C886" s="153" t="s">
        <v>19358</v>
      </c>
      <c r="D886" s="153" t="s">
        <v>19360</v>
      </c>
      <c r="E886" s="153" t="s">
        <v>19600</v>
      </c>
      <c r="F886" s="153" t="s">
        <v>20459</v>
      </c>
      <c r="G886" s="153" t="s">
        <v>20460</v>
      </c>
      <c r="H886" s="153" t="s">
        <v>20779</v>
      </c>
      <c r="I886" s="153" t="s">
        <v>21426</v>
      </c>
      <c r="J886" s="153" t="s">
        <v>21484</v>
      </c>
      <c r="K886" s="153" t="s">
        <v>2164</v>
      </c>
      <c r="L886" s="153"/>
      <c r="M886" s="153" t="str" cm="1">
        <f t="array" ref="M886">LOOKUP(2,1/(C886:L886&lt;&gt;""),C886:L886)</f>
        <v>Concentrate Cassava Bran Fish Waste</v>
      </c>
      <c r="N886" s="153" t="s">
        <v>21485</v>
      </c>
      <c r="O886" s="153" t="s">
        <v>2164</v>
      </c>
      <c r="P886" s="153" t="s">
        <v>2164</v>
      </c>
      <c r="Q886" s="153" t="s">
        <v>2164</v>
      </c>
      <c r="R886" s="153" t="s">
        <v>2164</v>
      </c>
      <c r="S886" s="153" t="s">
        <v>2164</v>
      </c>
      <c r="T886" s="153" t="s">
        <v>2164</v>
      </c>
      <c r="U886" s="153" t="s">
        <v>10791</v>
      </c>
      <c r="V886" s="153" t="s">
        <v>2164</v>
      </c>
      <c r="W886" s="153" t="s">
        <v>2164</v>
      </c>
      <c r="X886" s="153" t="s">
        <v>2164</v>
      </c>
      <c r="Y886" s="153" t="s">
        <v>2164</v>
      </c>
      <c r="Z886" s="153" t="s">
        <v>2164</v>
      </c>
      <c r="AA886" s="153" t="s">
        <v>2164</v>
      </c>
      <c r="AB886" s="153" t="s">
        <v>2164</v>
      </c>
      <c r="AC886" s="153" t="s">
        <v>21486</v>
      </c>
      <c r="AD886" s="153" t="str">
        <f>IFERROR(IF(COUNTIF(C886:L886,"Feed Ingredient")&gt;0,INDEX(ani_diet!V:V,MATCH(M886,ani_diet!F:F,0)),""),"")</f>
        <v/>
      </c>
      <c r="AE886" s="152" t="str">
        <f>IF(IFERROR(IF(MATCH("Feed Ingredient", AOM[[#This Row],[L1]:[L10]],0)&gt;0, TRUE, FALSE), FALSE)=TRUE,IFERROR(VLOOKUP(M886, ani_diet!E:E, 1, FALSE), "No Match"),FALSE)</f>
        <v>No Match</v>
      </c>
    </row>
    <row r="887" spans="1:31" ht="14.5" x14ac:dyDescent="0.35">
      <c r="A887" s="153" t="s">
        <v>2164</v>
      </c>
      <c r="B887" s="153" t="s">
        <v>21487</v>
      </c>
      <c r="C887" s="153" t="s">
        <v>19358</v>
      </c>
      <c r="D887" s="153" t="s">
        <v>19360</v>
      </c>
      <c r="E887" s="153" t="s">
        <v>19600</v>
      </c>
      <c r="F887" s="153" t="s">
        <v>20459</v>
      </c>
      <c r="G887" s="153" t="s">
        <v>20460</v>
      </c>
      <c r="H887" s="153" t="s">
        <v>20779</v>
      </c>
      <c r="I887" s="153" t="s">
        <v>21426</v>
      </c>
      <c r="J887" s="153" t="s">
        <v>10817</v>
      </c>
      <c r="K887" s="153" t="s">
        <v>21488</v>
      </c>
      <c r="L887" s="153"/>
      <c r="M887" s="153" t="str" cm="1">
        <f t="array" ref="M887">LOOKUP(2,1/(C887:L887&lt;&gt;""),C887:L887)</f>
        <v>Potato Hash</v>
      </c>
      <c r="N887" s="153"/>
      <c r="O887" s="153" t="s">
        <v>2164</v>
      </c>
      <c r="P887" s="153" t="s">
        <v>2164</v>
      </c>
      <c r="Q887" s="153" t="s">
        <v>2164</v>
      </c>
      <c r="R887" s="153" t="s">
        <v>2164</v>
      </c>
      <c r="S887" s="153" t="s">
        <v>2164</v>
      </c>
      <c r="T887" s="153" t="s">
        <v>2164</v>
      </c>
      <c r="U887" s="153" t="s">
        <v>10819</v>
      </c>
      <c r="V887" s="153"/>
      <c r="W887" s="153" t="s">
        <v>2164</v>
      </c>
      <c r="X887" s="153" t="s">
        <v>2164</v>
      </c>
      <c r="Y887" s="153" t="s">
        <v>2164</v>
      </c>
      <c r="Z887" s="153" t="s">
        <v>2164</v>
      </c>
      <c r="AA887" s="153" t="s">
        <v>2164</v>
      </c>
      <c r="AB887" s="153" t="s">
        <v>21489</v>
      </c>
      <c r="AC887" s="153"/>
      <c r="AD887" s="153" t="str">
        <f>IFERROR(IF(COUNTIF(C887:L887,"Feed Ingredient")&gt;0,INDEX(ani_diet!V:V,MATCH(M887,ani_diet!F:F,0)),""),"")</f>
        <v>Solanum tuberosum</v>
      </c>
      <c r="AE887" s="152" t="str">
        <f>IF(IFERROR(IF(MATCH("Feed Ingredient", AOM[[#This Row],[L1]:[L10]],0)&gt;0, TRUE, FALSE), FALSE)=TRUE,IFERROR(VLOOKUP(M887, ani_diet!E:E, 1, FALSE), "No Match"),FALSE)</f>
        <v>Potato Hash</v>
      </c>
    </row>
    <row r="888" spans="1:31" ht="14.5" x14ac:dyDescent="0.35">
      <c r="A888" s="153" t="s">
        <v>2164</v>
      </c>
      <c r="B888" s="153" t="s">
        <v>21490</v>
      </c>
      <c r="C888" s="153" t="s">
        <v>19358</v>
      </c>
      <c r="D888" s="153" t="s">
        <v>19360</v>
      </c>
      <c r="E888" s="153" t="s">
        <v>19600</v>
      </c>
      <c r="F888" s="153" t="s">
        <v>20459</v>
      </c>
      <c r="G888" s="153" t="s">
        <v>20460</v>
      </c>
      <c r="H888" s="153" t="s">
        <v>20779</v>
      </c>
      <c r="I888" s="153" t="s">
        <v>21426</v>
      </c>
      <c r="J888" s="153" t="s">
        <v>10817</v>
      </c>
      <c r="K888" s="153" t="s">
        <v>21488</v>
      </c>
      <c r="L888" s="153" t="s">
        <v>21491</v>
      </c>
      <c r="M888" s="153" t="str" cm="1">
        <f t="array" ref="M888">LOOKUP(2,1/(C888:L888&lt;&gt;""),C888:L888)</f>
        <v>Potato Hash Ensiled</v>
      </c>
      <c r="N888" s="153"/>
      <c r="O888" s="153" t="s">
        <v>2164</v>
      </c>
      <c r="P888" s="153" t="s">
        <v>2164</v>
      </c>
      <c r="Q888" s="153" t="s">
        <v>2164</v>
      </c>
      <c r="R888" s="153" t="s">
        <v>2164</v>
      </c>
      <c r="S888" s="153" t="s">
        <v>2164</v>
      </c>
      <c r="T888" s="153" t="s">
        <v>2164</v>
      </c>
      <c r="U888" s="153" t="s">
        <v>10819</v>
      </c>
      <c r="V888" s="153"/>
      <c r="W888" s="153" t="s">
        <v>2164</v>
      </c>
      <c r="X888" s="153" t="s">
        <v>2164</v>
      </c>
      <c r="Y888" s="153" t="s">
        <v>2164</v>
      </c>
      <c r="Z888" s="153" t="s">
        <v>2164</v>
      </c>
      <c r="AA888" s="153" t="s">
        <v>2164</v>
      </c>
      <c r="AB888" s="153" t="s">
        <v>21489</v>
      </c>
      <c r="AC888" s="153"/>
      <c r="AD888" s="153" t="str">
        <f>IFERROR(IF(COUNTIF(C888:L888,"Feed Ingredient")&gt;0,INDEX(ani_diet!V:V,MATCH(M888,ani_diet!F:F,0)),""),"")</f>
        <v>Solanum tuberosum Hash</v>
      </c>
      <c r="AE888" s="152" t="str">
        <f>IF(IFERROR(IF(MATCH("Feed Ingredient", AOM[[#This Row],[L1]:[L10]],0)&gt;0, TRUE, FALSE), FALSE)=TRUE,IFERROR(VLOOKUP(M888, ani_diet!E:E, 1, FALSE), "No Match"),FALSE)</f>
        <v>No Match</v>
      </c>
    </row>
    <row r="889" spans="1:31" ht="14.5" x14ac:dyDescent="0.35">
      <c r="A889" s="153" t="s">
        <v>2164</v>
      </c>
      <c r="B889" s="153" t="s">
        <v>21492</v>
      </c>
      <c r="C889" s="153" t="s">
        <v>19358</v>
      </c>
      <c r="D889" s="153" t="s">
        <v>19360</v>
      </c>
      <c r="E889" s="153" t="s">
        <v>19600</v>
      </c>
      <c r="F889" s="153" t="s">
        <v>20459</v>
      </c>
      <c r="G889" s="153" t="s">
        <v>20460</v>
      </c>
      <c r="H889" s="153" t="s">
        <v>20779</v>
      </c>
      <c r="I889" s="153" t="s">
        <v>21426</v>
      </c>
      <c r="J889" s="153" t="s">
        <v>10817</v>
      </c>
      <c r="K889" s="153" t="s">
        <v>21493</v>
      </c>
      <c r="L889" s="153"/>
      <c r="M889" s="153" t="str" cm="1">
        <f t="array" ref="M889">LOOKUP(2,1/(C889:L889&lt;&gt;""),C889:L889)</f>
        <v>Potato Processing Waste</v>
      </c>
      <c r="N889" s="153"/>
      <c r="O889" s="153" t="s">
        <v>2164</v>
      </c>
      <c r="P889" s="153" t="s">
        <v>2164</v>
      </c>
      <c r="Q889" s="153" t="s">
        <v>2164</v>
      </c>
      <c r="R889" s="153" t="s">
        <v>2164</v>
      </c>
      <c r="S889" s="153" t="s">
        <v>2164</v>
      </c>
      <c r="T889" s="153" t="s">
        <v>2164</v>
      </c>
      <c r="U889" s="153" t="s">
        <v>10819</v>
      </c>
      <c r="V889" s="153"/>
      <c r="W889" s="153" t="s">
        <v>2164</v>
      </c>
      <c r="X889" s="153" t="s">
        <v>2164</v>
      </c>
      <c r="Y889" s="153" t="s">
        <v>2164</v>
      </c>
      <c r="Z889" s="153" t="s">
        <v>2164</v>
      </c>
      <c r="AA889" s="153" t="s">
        <v>2164</v>
      </c>
      <c r="AB889" s="153" t="s">
        <v>21489</v>
      </c>
      <c r="AC889" s="153"/>
      <c r="AD889" s="153" t="str">
        <f>IFERROR(IF(COUNTIF(C889:L889,"Feed Ingredient")&gt;0,INDEX(ani_diet!V:V,MATCH(M889,ani_diet!F:F,0)),""),"")</f>
        <v>Solanum tuberosum Processing Waste</v>
      </c>
      <c r="AE889" s="152" t="str">
        <f>IF(IFERROR(IF(MATCH("Feed Ingredient", AOM[[#This Row],[L1]:[L10]],0)&gt;0, TRUE, FALSE), FALSE)=TRUE,IFERROR(VLOOKUP(M889, ani_diet!E:E, 1, FALSE), "No Match"),FALSE)</f>
        <v>Potato Processing Waste</v>
      </c>
    </row>
    <row r="890" spans="1:31" ht="14.5" x14ac:dyDescent="0.35">
      <c r="A890" s="153" t="s">
        <v>2164</v>
      </c>
      <c r="B890" s="153" t="s">
        <v>21494</v>
      </c>
      <c r="C890" s="153" t="s">
        <v>19358</v>
      </c>
      <c r="D890" s="153" t="s">
        <v>19360</v>
      </c>
      <c r="E890" s="153" t="s">
        <v>19600</v>
      </c>
      <c r="F890" s="153" t="s">
        <v>20459</v>
      </c>
      <c r="G890" s="153" t="s">
        <v>20460</v>
      </c>
      <c r="H890" s="153" t="s">
        <v>20779</v>
      </c>
      <c r="I890" s="153" t="s">
        <v>21426</v>
      </c>
      <c r="J890" s="153" t="s">
        <v>10824</v>
      </c>
      <c r="K890" s="153" t="s">
        <v>21495</v>
      </c>
      <c r="L890" s="153" t="s">
        <v>21496</v>
      </c>
      <c r="M890" s="153" t="str" cm="1">
        <f t="array" ref="M890">LOOKUP(2,1/(C890:L890&lt;&gt;""),C890:L890)</f>
        <v>Sweet Potato Vine Wilted</v>
      </c>
      <c r="N890" s="153"/>
      <c r="O890" s="153" t="s">
        <v>2164</v>
      </c>
      <c r="P890" s="153" t="s">
        <v>2164</v>
      </c>
      <c r="Q890" s="153" t="s">
        <v>2164</v>
      </c>
      <c r="R890" s="153" t="s">
        <v>2164</v>
      </c>
      <c r="S890" s="153" t="s">
        <v>2164</v>
      </c>
      <c r="T890" s="153" t="s">
        <v>2164</v>
      </c>
      <c r="U890" s="153" t="s">
        <v>10826</v>
      </c>
      <c r="V890" s="153"/>
      <c r="W890" s="153" t="s">
        <v>2164</v>
      </c>
      <c r="X890" s="153" t="s">
        <v>2164</v>
      </c>
      <c r="Y890" s="153" t="s">
        <v>2164</v>
      </c>
      <c r="Z890" s="153" t="s">
        <v>2164</v>
      </c>
      <c r="AA890" s="153" t="s">
        <v>2164</v>
      </c>
      <c r="AB890" s="154" t="s">
        <v>21497</v>
      </c>
      <c r="AC890" s="153" t="s">
        <v>21498</v>
      </c>
      <c r="AD890" s="153" t="str">
        <f>IFERROR(IF(COUNTIF(C890:L890,"Feed Ingredient")&gt;0,INDEX(ani_diet!V:V,MATCH(M890,ani_diet!F:F,0)),""),"")</f>
        <v>Ipomoea batatas Vine</v>
      </c>
      <c r="AE890" s="152" t="str">
        <f>IF(IFERROR(IF(MATCH("Feed Ingredient", AOM[[#This Row],[L1]:[L10]],0)&gt;0, TRUE, FALSE), FALSE)=TRUE,IFERROR(VLOOKUP(M890, ani_diet!E:E, 1, FALSE), "No Match"),FALSE)</f>
        <v>No Match</v>
      </c>
    </row>
    <row r="891" spans="1:31" ht="14.5" x14ac:dyDescent="0.35">
      <c r="A891" s="153" t="s">
        <v>2164</v>
      </c>
      <c r="B891" s="153" t="s">
        <v>21499</v>
      </c>
      <c r="C891" s="153" t="s">
        <v>19358</v>
      </c>
      <c r="D891" s="153" t="s">
        <v>19360</v>
      </c>
      <c r="E891" s="153" t="s">
        <v>19600</v>
      </c>
      <c r="F891" s="153" t="s">
        <v>20459</v>
      </c>
      <c r="G891" s="153" t="s">
        <v>20460</v>
      </c>
      <c r="H891" s="153" t="s">
        <v>20779</v>
      </c>
      <c r="I891" s="153" t="s">
        <v>21426</v>
      </c>
      <c r="J891" s="153" t="s">
        <v>10824</v>
      </c>
      <c r="K891" s="153" t="s">
        <v>21495</v>
      </c>
      <c r="L891" s="153" t="s">
        <v>21500</v>
      </c>
      <c r="M891" s="153" t="str" cm="1">
        <f t="array" ref="M891">LOOKUP(2,1/(C891:L891&lt;&gt;""),C891:L891)</f>
        <v>Sweet Potato Vine Dried</v>
      </c>
      <c r="N891" s="153"/>
      <c r="O891" s="153" t="s">
        <v>2164</v>
      </c>
      <c r="P891" s="153" t="s">
        <v>2164</v>
      </c>
      <c r="Q891" s="153" t="s">
        <v>2164</v>
      </c>
      <c r="R891" s="153" t="s">
        <v>2164</v>
      </c>
      <c r="S891" s="153" t="s">
        <v>2164</v>
      </c>
      <c r="T891" s="153" t="s">
        <v>2164</v>
      </c>
      <c r="U891" s="153" t="s">
        <v>10826</v>
      </c>
      <c r="V891" s="153"/>
      <c r="W891" s="153" t="s">
        <v>2164</v>
      </c>
      <c r="X891" s="153" t="s">
        <v>2164</v>
      </c>
      <c r="Y891" s="153" t="s">
        <v>2164</v>
      </c>
      <c r="Z891" s="153" t="s">
        <v>2164</v>
      </c>
      <c r="AA891" s="153" t="s">
        <v>2164</v>
      </c>
      <c r="AB891" s="155" t="s">
        <v>21497</v>
      </c>
      <c r="AC891" s="153" t="s">
        <v>21498</v>
      </c>
      <c r="AD891" s="153" t="str">
        <f>IFERROR(IF(COUNTIF(C891:L891,"Feed Ingredient")&gt;0,INDEX(ani_diet!V:V,MATCH(M891,ani_diet!F:F,0)),""),"")</f>
        <v>Ipomoea batatas</v>
      </c>
      <c r="AE891" s="152" t="str">
        <f>IF(IFERROR(IF(MATCH("Feed Ingredient", AOM[[#This Row],[L1]:[L10]],0)&gt;0, TRUE, FALSE), FALSE)=TRUE,IFERROR(VLOOKUP(M891, ani_diet!E:E, 1, FALSE), "No Match"),FALSE)</f>
        <v>No Match</v>
      </c>
    </row>
    <row r="892" spans="1:31" ht="14.5" x14ac:dyDescent="0.35">
      <c r="A892" s="153" t="s">
        <v>2164</v>
      </c>
      <c r="B892" s="153" t="s">
        <v>21501</v>
      </c>
      <c r="C892" s="153" t="s">
        <v>19358</v>
      </c>
      <c r="D892" s="153" t="s">
        <v>19360</v>
      </c>
      <c r="E892" s="153" t="s">
        <v>19600</v>
      </c>
      <c r="F892" s="153" t="s">
        <v>20459</v>
      </c>
      <c r="G892" s="153" t="s">
        <v>20460</v>
      </c>
      <c r="H892" s="153" t="s">
        <v>20779</v>
      </c>
      <c r="I892" s="153" t="s">
        <v>21426</v>
      </c>
      <c r="J892" s="153" t="s">
        <v>10824</v>
      </c>
      <c r="K892" s="153" t="s">
        <v>21495</v>
      </c>
      <c r="L892" s="153" t="s">
        <v>21502</v>
      </c>
      <c r="M892" s="153" t="str" cm="1">
        <f t="array" ref="M892">LOOKUP(2,1/(C892:L892&lt;&gt;""),C892:L892)</f>
        <v>Sweet Potato Vine Ensiled Wilted</v>
      </c>
      <c r="N892" s="153"/>
      <c r="O892" s="153" t="s">
        <v>2164</v>
      </c>
      <c r="P892" s="153" t="s">
        <v>2164</v>
      </c>
      <c r="Q892" s="153" t="s">
        <v>2164</v>
      </c>
      <c r="R892" s="153" t="s">
        <v>2164</v>
      </c>
      <c r="S892" s="153" t="s">
        <v>2164</v>
      </c>
      <c r="T892" s="153" t="s">
        <v>2164</v>
      </c>
      <c r="U892" s="153" t="s">
        <v>10826</v>
      </c>
      <c r="V892" s="153"/>
      <c r="W892" s="153" t="s">
        <v>2164</v>
      </c>
      <c r="X892" s="153" t="s">
        <v>2164</v>
      </c>
      <c r="Y892" s="153" t="s">
        <v>2164</v>
      </c>
      <c r="Z892" s="153" t="s">
        <v>2164</v>
      </c>
      <c r="AA892" s="153" t="s">
        <v>2164</v>
      </c>
      <c r="AB892" s="155" t="s">
        <v>21497</v>
      </c>
      <c r="AC892" s="153" t="s">
        <v>21498</v>
      </c>
      <c r="AD892" s="153" t="str">
        <f>IFERROR(IF(COUNTIF(C892:L892,"Feed Ingredient")&gt;0,INDEX(ani_diet!V:V,MATCH(M892,ani_diet!F:F,0)),""),"")</f>
        <v>Ipomoea batatas Vine</v>
      </c>
      <c r="AE892" s="152" t="str">
        <f>IF(IFERROR(IF(MATCH("Feed Ingredient", AOM[[#This Row],[L1]:[L10]],0)&gt;0, TRUE, FALSE), FALSE)=TRUE,IFERROR(VLOOKUP(M892, ani_diet!E:E, 1, FALSE), "No Match"),FALSE)</f>
        <v>No Match</v>
      </c>
    </row>
    <row r="893" spans="1:31" ht="14.5" x14ac:dyDescent="0.35">
      <c r="A893" s="153" t="s">
        <v>2164</v>
      </c>
      <c r="B893" s="153" t="s">
        <v>21503</v>
      </c>
      <c r="C893" s="153" t="s">
        <v>19358</v>
      </c>
      <c r="D893" s="153" t="s">
        <v>19360</v>
      </c>
      <c r="E893" s="153" t="s">
        <v>19600</v>
      </c>
      <c r="F893" s="153" t="s">
        <v>20459</v>
      </c>
      <c r="G893" s="153" t="s">
        <v>20460</v>
      </c>
      <c r="H893" s="153" t="s">
        <v>20779</v>
      </c>
      <c r="I893" s="153" t="s">
        <v>21426</v>
      </c>
      <c r="J893" s="153" t="s">
        <v>10824</v>
      </c>
      <c r="K893" s="153" t="s">
        <v>21495</v>
      </c>
      <c r="L893" s="153"/>
      <c r="M893" s="153" t="str" cm="1">
        <f t="array" ref="M893">LOOKUP(2,1/(C893:L893&lt;&gt;""),C893:L893)</f>
        <v>Sweet Potato Vine</v>
      </c>
      <c r="N893" s="153"/>
      <c r="O893" s="153" t="s">
        <v>2164</v>
      </c>
      <c r="P893" s="153" t="s">
        <v>2164</v>
      </c>
      <c r="Q893" s="153" t="s">
        <v>2164</v>
      </c>
      <c r="R893" s="153" t="s">
        <v>2164</v>
      </c>
      <c r="S893" s="153" t="s">
        <v>2164</v>
      </c>
      <c r="T893" s="153" t="s">
        <v>2164</v>
      </c>
      <c r="U893" s="153" t="s">
        <v>10826</v>
      </c>
      <c r="V893" s="153"/>
      <c r="W893" s="153" t="s">
        <v>2164</v>
      </c>
      <c r="X893" s="153" t="s">
        <v>2164</v>
      </c>
      <c r="Y893" s="153" t="s">
        <v>2164</v>
      </c>
      <c r="Z893" s="153" t="s">
        <v>2164</v>
      </c>
      <c r="AA893" s="153" t="s">
        <v>2164</v>
      </c>
      <c r="AB893" s="153" t="s">
        <v>21497</v>
      </c>
      <c r="AC893" s="153" t="s">
        <v>21498</v>
      </c>
      <c r="AD893" s="153" t="str">
        <f>IFERROR(IF(COUNTIF(C893:L893,"Feed Ingredient")&gt;0,INDEX(ani_diet!V:V,MATCH(M893,ani_diet!F:F,0)),""),"")</f>
        <v>Ipomoea batatas Vine</v>
      </c>
      <c r="AE893" s="152" t="str">
        <f>IF(IFERROR(IF(MATCH("Feed Ingredient", AOM[[#This Row],[L1]:[L10]],0)&gt;0, TRUE, FALSE), FALSE)=TRUE,IFERROR(VLOOKUP(M893, ani_diet!E:E, 1, FALSE), "No Match"),FALSE)</f>
        <v>Sweet Potato Vine</v>
      </c>
    </row>
    <row r="894" spans="1:31" ht="14.5" x14ac:dyDescent="0.35">
      <c r="A894" s="153" t="s">
        <v>2164</v>
      </c>
      <c r="B894" s="153" t="s">
        <v>21504</v>
      </c>
      <c r="C894" s="153" t="s">
        <v>19358</v>
      </c>
      <c r="D894" s="153" t="s">
        <v>19360</v>
      </c>
      <c r="E894" s="153" t="s">
        <v>19600</v>
      </c>
      <c r="F894" s="153" t="s">
        <v>20459</v>
      </c>
      <c r="G894" s="153" t="s">
        <v>20460</v>
      </c>
      <c r="H894" s="153" t="s">
        <v>20779</v>
      </c>
      <c r="I894" s="153" t="s">
        <v>21426</v>
      </c>
      <c r="J894" s="153" t="s">
        <v>10833</v>
      </c>
      <c r="K894" s="153" t="s">
        <v>21505</v>
      </c>
      <c r="L894" s="153" t="s">
        <v>21506</v>
      </c>
      <c r="M894" s="153" t="str" cm="1">
        <f t="array" ref="M894">LOOKUP(2,1/(C894:L894&lt;&gt;""),C894:L894)</f>
        <v>Taro Leaves Boiled Dried</v>
      </c>
      <c r="N894" s="153"/>
      <c r="O894" s="153" t="s">
        <v>2164</v>
      </c>
      <c r="P894" s="153" t="s">
        <v>2164</v>
      </c>
      <c r="Q894" s="153" t="s">
        <v>2164</v>
      </c>
      <c r="R894" s="153" t="s">
        <v>2164</v>
      </c>
      <c r="S894" s="153" t="s">
        <v>2164</v>
      </c>
      <c r="T894" s="153" t="s">
        <v>2164</v>
      </c>
      <c r="U894" s="153" t="s">
        <v>10835</v>
      </c>
      <c r="V894" s="153"/>
      <c r="W894" s="153" t="s">
        <v>2164</v>
      </c>
      <c r="X894" s="153" t="s">
        <v>2164</v>
      </c>
      <c r="Y894" s="153" t="s">
        <v>2164</v>
      </c>
      <c r="Z894" s="153" t="s">
        <v>2164</v>
      </c>
      <c r="AA894" s="153" t="s">
        <v>2164</v>
      </c>
      <c r="AB894" s="153" t="s">
        <v>21507</v>
      </c>
      <c r="AC894" s="153" t="s">
        <v>21498</v>
      </c>
      <c r="AD894" s="153" t="str">
        <f>IFERROR(IF(COUNTIF(C894:L894,"Feed Ingredient")&gt;0,INDEX(ani_diet!V:V,MATCH(M894,ani_diet!F:F,0)),""),"")</f>
        <v>Colocasia esculenta Leaves</v>
      </c>
      <c r="AE894" s="152" t="str">
        <f>IF(IFERROR(IF(MATCH("Feed Ingredient", AOM[[#This Row],[L1]:[L10]],0)&gt;0, TRUE, FALSE), FALSE)=TRUE,IFERROR(VLOOKUP(M894, ani_diet!E:E, 1, FALSE), "No Match"),FALSE)</f>
        <v>No Match</v>
      </c>
    </row>
    <row r="895" spans="1:31" ht="14.5" x14ac:dyDescent="0.35">
      <c r="A895" s="153" t="s">
        <v>2164</v>
      </c>
      <c r="B895" s="153" t="s">
        <v>21508</v>
      </c>
      <c r="C895" s="153" t="s">
        <v>19358</v>
      </c>
      <c r="D895" s="153" t="s">
        <v>19360</v>
      </c>
      <c r="E895" s="153" t="s">
        <v>19600</v>
      </c>
      <c r="F895" s="153" t="s">
        <v>20459</v>
      </c>
      <c r="G895" s="153" t="s">
        <v>20460</v>
      </c>
      <c r="H895" s="153" t="s">
        <v>20779</v>
      </c>
      <c r="I895" s="153" t="s">
        <v>21426</v>
      </c>
      <c r="J895" s="153" t="s">
        <v>10833</v>
      </c>
      <c r="K895" s="153" t="s">
        <v>21505</v>
      </c>
      <c r="L895" s="153"/>
      <c r="M895" s="153" t="str" cm="1">
        <f t="array" ref="M895">LOOKUP(2,1/(C895:L895&lt;&gt;""),C895:L895)</f>
        <v>Taro Leaves</v>
      </c>
      <c r="N895" s="153"/>
      <c r="O895" s="153" t="s">
        <v>2164</v>
      </c>
      <c r="P895" s="153" t="s">
        <v>2164</v>
      </c>
      <c r="Q895" s="153" t="s">
        <v>2164</v>
      </c>
      <c r="R895" s="153" t="s">
        <v>2164</v>
      </c>
      <c r="S895" s="153" t="s">
        <v>2164</v>
      </c>
      <c r="T895" s="153" t="s">
        <v>2164</v>
      </c>
      <c r="U895" s="153" t="s">
        <v>10835</v>
      </c>
      <c r="V895" s="153"/>
      <c r="W895" s="153" t="s">
        <v>2164</v>
      </c>
      <c r="X895" s="153" t="s">
        <v>2164</v>
      </c>
      <c r="Y895" s="153" t="s">
        <v>2164</v>
      </c>
      <c r="Z895" s="153" t="s">
        <v>2164</v>
      </c>
      <c r="AA895" s="153" t="s">
        <v>2164</v>
      </c>
      <c r="AB895" s="153" t="s">
        <v>21507</v>
      </c>
      <c r="AC895" s="153" t="s">
        <v>21498</v>
      </c>
      <c r="AD895" s="153" t="str">
        <f>IFERROR(IF(COUNTIF(C895:L895,"Feed Ingredient")&gt;0,INDEX(ani_diet!V:V,MATCH(M895,ani_diet!F:F,0)),""),"")</f>
        <v>Colocasia esculenta Leaves</v>
      </c>
      <c r="AE895" s="152" t="str">
        <f>IF(IFERROR(IF(MATCH("Feed Ingredient", AOM[[#This Row],[L1]:[L10]],0)&gt;0, TRUE, FALSE), FALSE)=TRUE,IFERROR(VLOOKUP(M895, ani_diet!E:E, 1, FALSE), "No Match"),FALSE)</f>
        <v>Taro Leaves</v>
      </c>
    </row>
    <row r="896" spans="1:31" ht="14.5" x14ac:dyDescent="0.35">
      <c r="A896" s="153" t="s">
        <v>2164</v>
      </c>
      <c r="B896" s="153" t="s">
        <v>21509</v>
      </c>
      <c r="C896" s="153" t="s">
        <v>19358</v>
      </c>
      <c r="D896" s="153" t="s">
        <v>19360</v>
      </c>
      <c r="E896" s="153" t="s">
        <v>19600</v>
      </c>
      <c r="F896" s="153" t="s">
        <v>20459</v>
      </c>
      <c r="G896" s="153" t="s">
        <v>20460</v>
      </c>
      <c r="H896" s="153" t="s">
        <v>20779</v>
      </c>
      <c r="I896" s="153" t="s">
        <v>21426</v>
      </c>
      <c r="J896" s="153" t="s">
        <v>10855</v>
      </c>
      <c r="K896" s="153" t="s">
        <v>21498</v>
      </c>
      <c r="L896" s="153" t="s">
        <v>21510</v>
      </c>
      <c r="M896" s="153" t="str" cm="1">
        <f t="array" ref="M896">LOOKUP(2,1/(C896:L896&lt;&gt;""),C896:L896)</f>
        <v>Yam Peels Dried</v>
      </c>
      <c r="N896" s="153"/>
      <c r="O896" s="153" t="s">
        <v>2164</v>
      </c>
      <c r="P896" s="153" t="s">
        <v>2164</v>
      </c>
      <c r="Q896" s="153" t="s">
        <v>2164</v>
      </c>
      <c r="R896" s="153" t="s">
        <v>2164</v>
      </c>
      <c r="S896" s="153" t="s">
        <v>2164</v>
      </c>
      <c r="T896" s="153" t="s">
        <v>2164</v>
      </c>
      <c r="U896" s="153" t="s">
        <v>21511</v>
      </c>
      <c r="V896" s="153" t="s">
        <v>21512</v>
      </c>
      <c r="W896" s="153" t="s">
        <v>2164</v>
      </c>
      <c r="X896" s="153" t="s">
        <v>2164</v>
      </c>
      <c r="Y896" s="153" t="s">
        <v>2164</v>
      </c>
      <c r="Z896" s="153" t="s">
        <v>2164</v>
      </c>
      <c r="AA896" s="153" t="s">
        <v>2164</v>
      </c>
      <c r="AB896" s="153" t="s">
        <v>2164</v>
      </c>
      <c r="AC896" s="153" t="s">
        <v>21498</v>
      </c>
      <c r="AD896" s="153" t="str">
        <f>IFERROR(IF(COUNTIF(C896:L896,"Feed Ingredient")&gt;0,INDEX(ani_diet!V:V,MATCH(M896,ani_diet!F:F,0)),""),"")</f>
        <v>Dioscorea Peels</v>
      </c>
      <c r="AE896" s="152" t="str">
        <f>IF(IFERROR(IF(MATCH("Feed Ingredient", AOM[[#This Row],[L1]:[L10]],0)&gt;0, TRUE, FALSE), FALSE)=TRUE,IFERROR(VLOOKUP(M896, ani_diet!E:E, 1, FALSE), "No Match"),FALSE)</f>
        <v>No Match</v>
      </c>
    </row>
    <row r="897" spans="1:31" ht="14.5" x14ac:dyDescent="0.35">
      <c r="A897" s="153" t="s">
        <v>2164</v>
      </c>
      <c r="B897" s="153" t="s">
        <v>21513</v>
      </c>
      <c r="C897" s="153" t="s">
        <v>19358</v>
      </c>
      <c r="D897" s="153" t="s">
        <v>19360</v>
      </c>
      <c r="E897" s="153" t="s">
        <v>19600</v>
      </c>
      <c r="F897" s="153" t="s">
        <v>20459</v>
      </c>
      <c r="G897" s="153" t="s">
        <v>20460</v>
      </c>
      <c r="H897" s="153" t="s">
        <v>20779</v>
      </c>
      <c r="I897" s="153" t="s">
        <v>21426</v>
      </c>
      <c r="J897" s="153" t="s">
        <v>10855</v>
      </c>
      <c r="K897" s="153" t="s">
        <v>21498</v>
      </c>
      <c r="L897" s="153" t="s">
        <v>21514</v>
      </c>
      <c r="M897" s="153" t="str" cm="1">
        <f t="array" ref="M897">LOOKUP(2,1/(C897:L897&lt;&gt;""),C897:L897)</f>
        <v>Yam Peels Dried Ground</v>
      </c>
      <c r="N897" s="153"/>
      <c r="O897" s="153" t="s">
        <v>2164</v>
      </c>
      <c r="P897" s="153" t="s">
        <v>2164</v>
      </c>
      <c r="Q897" s="153" t="s">
        <v>2164</v>
      </c>
      <c r="R897" s="153" t="s">
        <v>2164</v>
      </c>
      <c r="S897" s="153" t="s">
        <v>2164</v>
      </c>
      <c r="T897" s="153" t="s">
        <v>2164</v>
      </c>
      <c r="U897" s="153" t="s">
        <v>21511</v>
      </c>
      <c r="V897" s="153" t="s">
        <v>21512</v>
      </c>
      <c r="W897" s="153" t="s">
        <v>2164</v>
      </c>
      <c r="X897" s="153" t="s">
        <v>2164</v>
      </c>
      <c r="Y897" s="153" t="s">
        <v>2164</v>
      </c>
      <c r="Z897" s="153" t="s">
        <v>2164</v>
      </c>
      <c r="AA897" s="153" t="s">
        <v>2164</v>
      </c>
      <c r="AB897" s="153" t="s">
        <v>2164</v>
      </c>
      <c r="AC897" s="153" t="s">
        <v>21498</v>
      </c>
      <c r="AD897" s="153" t="str">
        <f>IFERROR(IF(COUNTIF(C897:L897,"Feed Ingredient")&gt;0,INDEX(ani_diet!V:V,MATCH(M897,ani_diet!F:F,0)),""),"")</f>
        <v>Dioscorea Peels</v>
      </c>
      <c r="AE897" s="152" t="str">
        <f>IF(IFERROR(IF(MATCH("Feed Ingredient", AOM[[#This Row],[L1]:[L10]],0)&gt;0, TRUE, FALSE), FALSE)=TRUE,IFERROR(VLOOKUP(M897, ani_diet!E:E, 1, FALSE), "No Match"),FALSE)</f>
        <v>No Match</v>
      </c>
    </row>
    <row r="898" spans="1:31" ht="14.5" x14ac:dyDescent="0.35">
      <c r="A898" s="153" t="s">
        <v>2164</v>
      </c>
      <c r="B898" s="153" t="s">
        <v>21515</v>
      </c>
      <c r="C898" s="153" t="s">
        <v>19358</v>
      </c>
      <c r="D898" s="153" t="s">
        <v>19360</v>
      </c>
      <c r="E898" s="153" t="s">
        <v>19600</v>
      </c>
      <c r="F898" s="153" t="s">
        <v>20459</v>
      </c>
      <c r="G898" s="153" t="s">
        <v>20460</v>
      </c>
      <c r="H898" s="153" t="s">
        <v>20779</v>
      </c>
      <c r="I898" s="153" t="s">
        <v>21426</v>
      </c>
      <c r="J898" s="153" t="s">
        <v>10855</v>
      </c>
      <c r="K898" s="153" t="s">
        <v>21498</v>
      </c>
      <c r="L898" s="153"/>
      <c r="M898" s="153" t="str" cm="1">
        <f t="array" ref="M898">LOOKUP(2,1/(C898:L898&lt;&gt;""),C898:L898)</f>
        <v>Yam Peels</v>
      </c>
      <c r="N898" s="153" t="s">
        <v>21516</v>
      </c>
      <c r="O898" s="153" t="s">
        <v>2164</v>
      </c>
      <c r="P898" s="153" t="s">
        <v>2164</v>
      </c>
      <c r="Q898" s="153" t="s">
        <v>2164</v>
      </c>
      <c r="R898" s="153" t="s">
        <v>2164</v>
      </c>
      <c r="S898" s="153" t="s">
        <v>2164</v>
      </c>
      <c r="T898" s="153" t="s">
        <v>2164</v>
      </c>
      <c r="U898" s="153" t="s">
        <v>21511</v>
      </c>
      <c r="V898" s="153" t="s">
        <v>21512</v>
      </c>
      <c r="W898" s="153" t="s">
        <v>2164</v>
      </c>
      <c r="X898" s="153" t="s">
        <v>2164</v>
      </c>
      <c r="Y898" s="153" t="s">
        <v>2164</v>
      </c>
      <c r="Z898" s="153" t="s">
        <v>2164</v>
      </c>
      <c r="AA898" s="153" t="s">
        <v>2164</v>
      </c>
      <c r="AB898" s="153" t="s">
        <v>2164</v>
      </c>
      <c r="AC898" s="153" t="s">
        <v>21498</v>
      </c>
      <c r="AD898" s="153" t="str">
        <f>IFERROR(IF(COUNTIF(C898:L898,"Feed Ingredient")&gt;0,INDEX(ani_diet!V:V,MATCH(M898,ani_diet!F:F,0)),""),"")</f>
        <v>Dioscorea Peels</v>
      </c>
      <c r="AE898" s="152" t="str">
        <f>IF(IFERROR(IF(MATCH("Feed Ingredient", AOM[[#This Row],[L1]:[L10]],0)&gt;0, TRUE, FALSE), FALSE)=TRUE,IFERROR(VLOOKUP(M898, ani_diet!E:E, 1, FALSE), "No Match"),FALSE)</f>
        <v>Yam Peels</v>
      </c>
    </row>
    <row r="899" spans="1:31" ht="14.5" x14ac:dyDescent="0.35">
      <c r="A899" s="153" t="s">
        <v>2164</v>
      </c>
      <c r="B899" s="153" t="s">
        <v>21517</v>
      </c>
      <c r="C899" s="153" t="s">
        <v>19358</v>
      </c>
      <c r="D899" s="153" t="s">
        <v>19360</v>
      </c>
      <c r="E899" s="153" t="s">
        <v>19600</v>
      </c>
      <c r="F899" s="153" t="s">
        <v>20459</v>
      </c>
      <c r="G899" s="153" t="s">
        <v>20460</v>
      </c>
      <c r="H899" s="153" t="s">
        <v>20779</v>
      </c>
      <c r="I899" s="153" t="s">
        <v>21518</v>
      </c>
      <c r="J899" s="153" t="s">
        <v>2164</v>
      </c>
      <c r="K899" s="153" t="s">
        <v>2164</v>
      </c>
      <c r="L899" s="153"/>
      <c r="M899" s="153" t="str" cm="1">
        <f t="array" ref="M899">LOOKUP(2,1/(C899:L899&lt;&gt;""),C899:L899)</f>
        <v>Sugar Processing ByProducts</v>
      </c>
      <c r="N899" s="153" t="s">
        <v>2164</v>
      </c>
      <c r="O899" s="153" t="s">
        <v>2164</v>
      </c>
      <c r="P899" s="153" t="s">
        <v>2164</v>
      </c>
      <c r="Q899" s="153" t="s">
        <v>2164</v>
      </c>
      <c r="R899" s="153" t="s">
        <v>2164</v>
      </c>
      <c r="S899" s="153" t="s">
        <v>2164</v>
      </c>
      <c r="T899" s="153" t="s">
        <v>2164</v>
      </c>
      <c r="U899" s="153"/>
      <c r="V899" s="153" t="s">
        <v>2164</v>
      </c>
      <c r="W899" s="153" t="s">
        <v>2164</v>
      </c>
      <c r="X899" s="153" t="s">
        <v>2164</v>
      </c>
      <c r="Y899" s="153" t="s">
        <v>2164</v>
      </c>
      <c r="Z899" s="153" t="s">
        <v>2164</v>
      </c>
      <c r="AA899" s="153" t="s">
        <v>2164</v>
      </c>
      <c r="AB899" s="153" t="s">
        <v>2164</v>
      </c>
      <c r="AC899" s="153" t="s">
        <v>2164</v>
      </c>
      <c r="AD899" s="153" t="str">
        <f>IFERROR(IF(COUNTIF(C899:L899,"Feed Ingredient")&gt;0,INDEX(ani_diet!V:V,MATCH(M899,ani_diet!F:F,0)),""),"")</f>
        <v/>
      </c>
      <c r="AE899" s="152" t="str">
        <f>IF(IFERROR(IF(MATCH("Feed Ingredient", AOM[[#This Row],[L1]:[L10]],0)&gt;0, TRUE, FALSE), FALSE)=TRUE,IFERROR(VLOOKUP(M899, ani_diet!E:E, 1, FALSE), "No Match"),FALSE)</f>
        <v>No Match</v>
      </c>
    </row>
    <row r="900" spans="1:31" ht="14.5" x14ac:dyDescent="0.35">
      <c r="A900" s="153" t="s">
        <v>2164</v>
      </c>
      <c r="B900" s="153" t="s">
        <v>21519</v>
      </c>
      <c r="C900" s="153" t="s">
        <v>19358</v>
      </c>
      <c r="D900" s="153" t="s">
        <v>19360</v>
      </c>
      <c r="E900" s="153" t="s">
        <v>19600</v>
      </c>
      <c r="F900" s="153" t="s">
        <v>20459</v>
      </c>
      <c r="G900" s="153" t="s">
        <v>20460</v>
      </c>
      <c r="H900" s="153" t="s">
        <v>20779</v>
      </c>
      <c r="I900" s="153" t="s">
        <v>21518</v>
      </c>
      <c r="J900" s="153" t="s">
        <v>8949</v>
      </c>
      <c r="K900" s="153" t="s">
        <v>21520</v>
      </c>
      <c r="L900" s="153"/>
      <c r="M900" s="153" t="str" cm="1">
        <f t="array" ref="M900">LOOKUP(2,1/(C900:L900&lt;&gt;""),C900:L900)</f>
        <v>Sugar Beet Molasses</v>
      </c>
      <c r="N900" s="153"/>
      <c r="O900" s="153" t="s">
        <v>2164</v>
      </c>
      <c r="P900" s="153" t="s">
        <v>2164</v>
      </c>
      <c r="Q900" s="153" t="s">
        <v>2164</v>
      </c>
      <c r="R900" s="153" t="s">
        <v>2164</v>
      </c>
      <c r="S900" s="153" t="s">
        <v>21521</v>
      </c>
      <c r="T900" s="153" t="s">
        <v>2164</v>
      </c>
      <c r="U900" s="153" t="s">
        <v>10892</v>
      </c>
      <c r="V900" s="153" t="s">
        <v>21522</v>
      </c>
      <c r="W900" s="153" t="s">
        <v>2164</v>
      </c>
      <c r="X900" s="153" t="s">
        <v>2164</v>
      </c>
      <c r="Y900" s="153" t="s">
        <v>2164</v>
      </c>
      <c r="Z900" s="153" t="s">
        <v>2164</v>
      </c>
      <c r="AA900" s="153" t="s">
        <v>2164</v>
      </c>
      <c r="AB900" s="153"/>
      <c r="AC900" s="153"/>
      <c r="AD900" s="153" t="str">
        <f>IFERROR(IF(COUNTIF(C900:L900,"Feed Ingredient")&gt;0,INDEX(ani_diet!V:V,MATCH(M900,ani_diet!F:F,0)),""),"")</f>
        <v>Beta vulgaris Molasses</v>
      </c>
      <c r="AE900" s="152" t="str">
        <f>IF(IFERROR(IF(MATCH("Feed Ingredient", AOM[[#This Row],[L1]:[L10]],0)&gt;0, TRUE, FALSE), FALSE)=TRUE,IFERROR(VLOOKUP(M900, ani_diet!E:E, 1, FALSE), "No Match"),FALSE)</f>
        <v>Sugar Beet Molasses</v>
      </c>
    </row>
    <row r="901" spans="1:31" ht="14.5" x14ac:dyDescent="0.35">
      <c r="A901" s="153" t="s">
        <v>2164</v>
      </c>
      <c r="B901" s="153" t="s">
        <v>21523</v>
      </c>
      <c r="C901" s="153" t="s">
        <v>19358</v>
      </c>
      <c r="D901" s="153" t="s">
        <v>19360</v>
      </c>
      <c r="E901" s="153" t="s">
        <v>19600</v>
      </c>
      <c r="F901" s="153" t="s">
        <v>20459</v>
      </c>
      <c r="G901" s="153" t="s">
        <v>20460</v>
      </c>
      <c r="H901" s="153" t="s">
        <v>20779</v>
      </c>
      <c r="I901" s="153" t="s">
        <v>21518</v>
      </c>
      <c r="J901" s="153" t="s">
        <v>18669</v>
      </c>
      <c r="K901" s="153" t="s">
        <v>21524</v>
      </c>
      <c r="L901" s="153"/>
      <c r="M901" s="153" t="str" cm="1">
        <f t="array" ref="M901">LOOKUP(2,1/(C901:L901&lt;&gt;""),C901:L901)</f>
        <v>Sugarcane Molasses</v>
      </c>
      <c r="N901" s="153" t="s">
        <v>21525</v>
      </c>
      <c r="O901" s="153" t="s">
        <v>2164</v>
      </c>
      <c r="P901" s="153" t="s">
        <v>2164</v>
      </c>
      <c r="Q901" s="153" t="s">
        <v>2164</v>
      </c>
      <c r="R901" s="153" t="s">
        <v>2164</v>
      </c>
      <c r="S901" s="153" t="s">
        <v>21521</v>
      </c>
      <c r="T901" s="153" t="s">
        <v>2164</v>
      </c>
      <c r="U901" s="153" t="s">
        <v>8967</v>
      </c>
      <c r="V901" s="153" t="s">
        <v>21522</v>
      </c>
      <c r="W901" s="153" t="s">
        <v>2164</v>
      </c>
      <c r="X901" s="153" t="s">
        <v>2164</v>
      </c>
      <c r="Y901" s="153" t="s">
        <v>2164</v>
      </c>
      <c r="Z901" s="153" t="s">
        <v>2164</v>
      </c>
      <c r="AA901" s="153" t="s">
        <v>2164</v>
      </c>
      <c r="AB901" s="153" t="s">
        <v>21526</v>
      </c>
      <c r="AC901" s="153" t="s">
        <v>21527</v>
      </c>
      <c r="AD901" s="153" t="str">
        <f>IFERROR(IF(COUNTIF(C901:L901,"Feed Ingredient")&gt;0,INDEX(ani_diet!V:V,MATCH(M901,ani_diet!F:F,0)),""),"")</f>
        <v>Saccharum officinarum Molasses</v>
      </c>
      <c r="AE901" s="152" t="str">
        <f>IF(IFERROR(IF(MATCH("Feed Ingredient", AOM[[#This Row],[L1]:[L10]],0)&gt;0, TRUE, FALSE), FALSE)=TRUE,IFERROR(VLOOKUP(M901, ani_diet!E:E, 1, FALSE), "No Match"),FALSE)</f>
        <v>Sugarcane Molasses</v>
      </c>
    </row>
    <row r="902" spans="1:31" ht="14.5" x14ac:dyDescent="0.35">
      <c r="A902" s="153" t="s">
        <v>2164</v>
      </c>
      <c r="B902" s="153" t="s">
        <v>21528</v>
      </c>
      <c r="C902" s="153" t="s">
        <v>19358</v>
      </c>
      <c r="D902" s="153" t="s">
        <v>19360</v>
      </c>
      <c r="E902" s="153" t="s">
        <v>19600</v>
      </c>
      <c r="F902" s="153" t="s">
        <v>20459</v>
      </c>
      <c r="G902" s="153" t="s">
        <v>20460</v>
      </c>
      <c r="H902" s="153" t="s">
        <v>20779</v>
      </c>
      <c r="I902" s="153" t="s">
        <v>21529</v>
      </c>
      <c r="J902" s="153" t="s">
        <v>2164</v>
      </c>
      <c r="K902" s="153" t="s">
        <v>2164</v>
      </c>
      <c r="L902" s="153"/>
      <c r="M902" s="153" t="str" cm="1">
        <f t="array" ref="M902">LOOKUP(2,1/(C902:L902&lt;&gt;""),C902:L902)</f>
        <v>Unspecified Crop Bran</v>
      </c>
      <c r="N902" s="153" t="s">
        <v>2164</v>
      </c>
      <c r="O902" s="153" t="s">
        <v>2164</v>
      </c>
      <c r="P902" s="153" t="s">
        <v>2164</v>
      </c>
      <c r="Q902" s="153" t="s">
        <v>2164</v>
      </c>
      <c r="R902" s="153" t="s">
        <v>2164</v>
      </c>
      <c r="S902" s="153" t="s">
        <v>2164</v>
      </c>
      <c r="T902" s="153" t="s">
        <v>2164</v>
      </c>
      <c r="U902" s="153"/>
      <c r="V902" s="153" t="s">
        <v>2164</v>
      </c>
      <c r="W902" s="153" t="s">
        <v>2164</v>
      </c>
      <c r="X902" s="153" t="s">
        <v>2164</v>
      </c>
      <c r="Y902" s="153" t="s">
        <v>2164</v>
      </c>
      <c r="Z902" s="153" t="s">
        <v>2164</v>
      </c>
      <c r="AA902" s="153" t="s">
        <v>2164</v>
      </c>
      <c r="AB902" s="153" t="s">
        <v>2164</v>
      </c>
      <c r="AC902" s="153" t="s">
        <v>21530</v>
      </c>
      <c r="AD902" s="153" t="str">
        <f>IFERROR(IF(COUNTIF(C902:L902,"Feed Ingredient")&gt;0,INDEX(ani_diet!V:V,MATCH(M902,ani_diet!F:F,0)),""),"")</f>
        <v/>
      </c>
      <c r="AE902" s="152" t="str">
        <f>IF(IFERROR(IF(MATCH("Feed Ingredient", AOM[[#This Row],[L1]:[L10]],0)&gt;0, TRUE, FALSE), FALSE)=TRUE,IFERROR(VLOOKUP(M902, ani_diet!E:E, 1, FALSE), "No Match"),FALSE)</f>
        <v>No Match</v>
      </c>
    </row>
    <row r="903" spans="1:31" ht="14.5" x14ac:dyDescent="0.35">
      <c r="A903" s="153" t="s">
        <v>2164</v>
      </c>
      <c r="B903" s="153" t="s">
        <v>21531</v>
      </c>
      <c r="C903" s="153" t="s">
        <v>19358</v>
      </c>
      <c r="D903" s="153" t="s">
        <v>19360</v>
      </c>
      <c r="E903" s="153" t="s">
        <v>19600</v>
      </c>
      <c r="F903" s="153" t="s">
        <v>20459</v>
      </c>
      <c r="G903" s="153" t="s">
        <v>20460</v>
      </c>
      <c r="H903" s="153" t="s">
        <v>20779</v>
      </c>
      <c r="I903" s="153" t="s">
        <v>21532</v>
      </c>
      <c r="J903" s="153" t="s">
        <v>2164</v>
      </c>
      <c r="K903" s="153" t="s">
        <v>2164</v>
      </c>
      <c r="L903" s="153"/>
      <c r="M903" s="153" t="str" cm="1">
        <f t="array" ref="M903">LOOKUP(2,1/(C903:L903&lt;&gt;""),C903:L903)</f>
        <v>Unspecified Crop Residues</v>
      </c>
      <c r="N903" s="153" t="s">
        <v>21533</v>
      </c>
      <c r="O903" s="153" t="s">
        <v>2164</v>
      </c>
      <c r="P903" s="153" t="s">
        <v>2164</v>
      </c>
      <c r="Q903" s="153" t="s">
        <v>2164</v>
      </c>
      <c r="R903" s="153" t="s">
        <v>2164</v>
      </c>
      <c r="S903" s="153" t="s">
        <v>2164</v>
      </c>
      <c r="T903" s="153" t="s">
        <v>2164</v>
      </c>
      <c r="U903" s="153"/>
      <c r="V903" s="153" t="s">
        <v>2164</v>
      </c>
      <c r="W903" s="153" t="s">
        <v>2164</v>
      </c>
      <c r="X903" s="153" t="s">
        <v>2164</v>
      </c>
      <c r="Y903" s="153" t="s">
        <v>2164</v>
      </c>
      <c r="Z903" s="153" t="s">
        <v>2164</v>
      </c>
      <c r="AA903" s="153" t="s">
        <v>2164</v>
      </c>
      <c r="AB903" s="153" t="s">
        <v>2164</v>
      </c>
      <c r="AC903" s="153" t="s">
        <v>21530</v>
      </c>
      <c r="AD903" s="153" t="str">
        <f>IFERROR(IF(COUNTIF(C903:L903,"Feed Ingredient")&gt;0,INDEX(ani_diet!V:V,MATCH(M903,ani_diet!F:F,0)),""),"")</f>
        <v/>
      </c>
      <c r="AE903" s="152" t="str">
        <f>IF(IFERROR(IF(MATCH("Feed Ingredient", AOM[[#This Row],[L1]:[L10]],0)&gt;0, TRUE, FALSE), FALSE)=TRUE,IFERROR(VLOOKUP(M903, ani_diet!E:E, 1, FALSE), "No Match"),FALSE)</f>
        <v>No Match</v>
      </c>
    </row>
    <row r="904" spans="1:31" ht="14.5" x14ac:dyDescent="0.35">
      <c r="A904" s="153" t="s">
        <v>2164</v>
      </c>
      <c r="B904" s="153" t="s">
        <v>21534</v>
      </c>
      <c r="C904" s="153" t="s">
        <v>19358</v>
      </c>
      <c r="D904" s="153" t="s">
        <v>19360</v>
      </c>
      <c r="E904" s="153" t="s">
        <v>19600</v>
      </c>
      <c r="F904" s="153" t="s">
        <v>20459</v>
      </c>
      <c r="G904" s="153" t="s">
        <v>20460</v>
      </c>
      <c r="H904" s="153" t="s">
        <v>20779</v>
      </c>
      <c r="I904" s="153" t="s">
        <v>21535</v>
      </c>
      <c r="J904" s="153" t="s">
        <v>21536</v>
      </c>
      <c r="K904" s="153" t="s">
        <v>21537</v>
      </c>
      <c r="L904" s="153"/>
      <c r="M904" s="153" t="str" cm="1">
        <f t="array" ref="M904">LOOKUP(2,1/(C904:L904&lt;&gt;""),C904:L904)</f>
        <v>Arugula Seed Ground</v>
      </c>
      <c r="N904" s="153" t="s">
        <v>21538</v>
      </c>
      <c r="O904" s="153" t="s">
        <v>2164</v>
      </c>
      <c r="P904" s="153" t="s">
        <v>2164</v>
      </c>
      <c r="Q904" s="153" t="s">
        <v>2164</v>
      </c>
      <c r="R904" s="153" t="s">
        <v>2164</v>
      </c>
      <c r="S904" s="153" t="s">
        <v>2164</v>
      </c>
      <c r="T904" s="153" t="s">
        <v>2164</v>
      </c>
      <c r="U904" s="153" t="s">
        <v>21539</v>
      </c>
      <c r="V904" s="153" t="s">
        <v>2164</v>
      </c>
      <c r="W904" s="153" t="s">
        <v>2164</v>
      </c>
      <c r="X904" s="153" t="s">
        <v>2164</v>
      </c>
      <c r="Y904" s="153" t="s">
        <v>2164</v>
      </c>
      <c r="Z904" s="153" t="s">
        <v>2164</v>
      </c>
      <c r="AA904" s="153" t="s">
        <v>2164</v>
      </c>
      <c r="AB904" s="153" t="s">
        <v>2164</v>
      </c>
      <c r="AC904" s="153" t="s">
        <v>21530</v>
      </c>
      <c r="AD904" s="153" t="str">
        <f>IFERROR(IF(COUNTIF(C904:L904,"Feed Ingredient")&gt;0,INDEX(ani_diet!V:V,MATCH(M904,ani_diet!F:F,0)),""),"")</f>
        <v/>
      </c>
      <c r="AE904" s="152" t="str">
        <f>IF(IFERROR(IF(MATCH("Feed Ingredient", AOM[[#This Row],[L1]:[L10]],0)&gt;0, TRUE, FALSE), FALSE)=TRUE,IFERROR(VLOOKUP(M904, ani_diet!E:E, 1, FALSE), "No Match"),FALSE)</f>
        <v>No Match</v>
      </c>
    </row>
    <row r="905" spans="1:31" ht="14.5" x14ac:dyDescent="0.35">
      <c r="A905" s="153" t="s">
        <v>2164</v>
      </c>
      <c r="B905" s="153" t="s">
        <v>21540</v>
      </c>
      <c r="C905" s="153" t="s">
        <v>19358</v>
      </c>
      <c r="D905" s="153" t="s">
        <v>19360</v>
      </c>
      <c r="E905" s="153" t="s">
        <v>19600</v>
      </c>
      <c r="F905" s="153" t="s">
        <v>20459</v>
      </c>
      <c r="G905" s="153" t="s">
        <v>20460</v>
      </c>
      <c r="H905" s="153" t="s">
        <v>20779</v>
      </c>
      <c r="I905" s="153" t="s">
        <v>21535</v>
      </c>
      <c r="J905" s="153" t="s">
        <v>10905</v>
      </c>
      <c r="K905" s="153" t="s">
        <v>21541</v>
      </c>
      <c r="L905" s="153"/>
      <c r="M905" s="153" t="str" cm="1">
        <f t="array" ref="M905">LOOKUP(2,1/(C905:L905&lt;&gt;""),C905:L905)</f>
        <v>Cabbage Discards</v>
      </c>
      <c r="N905" s="153"/>
      <c r="O905" s="153" t="s">
        <v>2164</v>
      </c>
      <c r="P905" s="153" t="s">
        <v>2164</v>
      </c>
      <c r="Q905" s="153" t="s">
        <v>2164</v>
      </c>
      <c r="R905" s="153" t="s">
        <v>2164</v>
      </c>
      <c r="S905" s="153" t="s">
        <v>21291</v>
      </c>
      <c r="T905" s="153" t="s">
        <v>2164</v>
      </c>
      <c r="U905" s="153" t="s">
        <v>10907</v>
      </c>
      <c r="V905" s="153" t="s">
        <v>21292</v>
      </c>
      <c r="W905" s="153" t="s">
        <v>2164</v>
      </c>
      <c r="X905" s="153" t="s">
        <v>2164</v>
      </c>
      <c r="Y905" s="153" t="s">
        <v>2164</v>
      </c>
      <c r="Z905" s="153" t="s">
        <v>2164</v>
      </c>
      <c r="AA905" s="153" t="s">
        <v>2164</v>
      </c>
      <c r="AB905" s="153"/>
      <c r="AC905" s="153" t="s">
        <v>10488</v>
      </c>
      <c r="AD905" s="153" t="str">
        <f>IFERROR(IF(COUNTIF(C905:L905,"Feed Ingredient")&gt;0,INDEX(ani_diet!V:V,MATCH(M905,ani_diet!F:F,0)),""),"")</f>
        <v>Brassica oleracea Discards</v>
      </c>
      <c r="AE905" s="152" t="str">
        <f>IF(IFERROR(IF(MATCH("Feed Ingredient", AOM[[#This Row],[L1]:[L10]],0)&gt;0, TRUE, FALSE), FALSE)=TRUE,IFERROR(VLOOKUP(M905, ani_diet!E:E, 1, FALSE), "No Match"),FALSE)</f>
        <v>Cabbage Discards</v>
      </c>
    </row>
    <row r="906" spans="1:31" ht="14.5" x14ac:dyDescent="0.35">
      <c r="A906" s="153" t="s">
        <v>2164</v>
      </c>
      <c r="B906" s="153" t="s">
        <v>21542</v>
      </c>
      <c r="C906" s="153" t="s">
        <v>19358</v>
      </c>
      <c r="D906" s="153" t="s">
        <v>19360</v>
      </c>
      <c r="E906" s="153" t="s">
        <v>19600</v>
      </c>
      <c r="F906" s="153" t="s">
        <v>20459</v>
      </c>
      <c r="G906" s="153" t="s">
        <v>20460</v>
      </c>
      <c r="H906" s="153" t="s">
        <v>20779</v>
      </c>
      <c r="I906" s="153" t="s">
        <v>21535</v>
      </c>
      <c r="J906" s="153" t="s">
        <v>10905</v>
      </c>
      <c r="K906" s="153" t="s">
        <v>21541</v>
      </c>
      <c r="L906" s="153" t="s">
        <v>21543</v>
      </c>
      <c r="M906" s="153" t="str" cm="1">
        <f t="array" ref="M906">LOOKUP(2,1/(C906:L906&lt;&gt;""),C906:L906)</f>
        <v>Cabbage Discards Dried</v>
      </c>
      <c r="N906" s="153"/>
      <c r="O906" s="153" t="s">
        <v>2164</v>
      </c>
      <c r="P906" s="153" t="s">
        <v>2164</v>
      </c>
      <c r="Q906" s="153" t="s">
        <v>2164</v>
      </c>
      <c r="R906" s="153" t="s">
        <v>2164</v>
      </c>
      <c r="S906" s="153" t="s">
        <v>21291</v>
      </c>
      <c r="T906" s="153" t="s">
        <v>2164</v>
      </c>
      <c r="U906" s="153" t="s">
        <v>10907</v>
      </c>
      <c r="V906" s="153" t="s">
        <v>21292</v>
      </c>
      <c r="W906" s="153" t="s">
        <v>2164</v>
      </c>
      <c r="X906" s="153" t="s">
        <v>2164</v>
      </c>
      <c r="Y906" s="153" t="s">
        <v>2164</v>
      </c>
      <c r="Z906" s="153" t="s">
        <v>2164</v>
      </c>
      <c r="AA906" s="153" t="s">
        <v>2164</v>
      </c>
      <c r="AB906" s="153"/>
      <c r="AC906" s="153" t="s">
        <v>10488</v>
      </c>
      <c r="AD906" s="153" t="str">
        <f>IFERROR(IF(COUNTIF(C906:L906,"Feed Ingredient")&gt;0,INDEX(ani_diet!V:V,MATCH(M906,ani_diet!F:F,0)),""),"")</f>
        <v>Brassica oleracea Discards</v>
      </c>
      <c r="AE906" s="152" t="str">
        <f>IF(IFERROR(IF(MATCH("Feed Ingredient", AOM[[#This Row],[L1]:[L10]],0)&gt;0, TRUE, FALSE), FALSE)=TRUE,IFERROR(VLOOKUP(M906, ani_diet!E:E, 1, FALSE), "No Match"),FALSE)</f>
        <v>No Match</v>
      </c>
    </row>
    <row r="907" spans="1:31" ht="14.5" x14ac:dyDescent="0.35">
      <c r="A907" s="153" t="s">
        <v>2164</v>
      </c>
      <c r="B907" s="153" t="s">
        <v>21544</v>
      </c>
      <c r="C907" s="153" t="s">
        <v>19358</v>
      </c>
      <c r="D907" s="153" t="s">
        <v>19360</v>
      </c>
      <c r="E907" s="153" t="s">
        <v>19600</v>
      </c>
      <c r="F907" s="153" t="s">
        <v>20459</v>
      </c>
      <c r="G907" s="153" t="s">
        <v>20460</v>
      </c>
      <c r="H907" s="153" t="s">
        <v>20779</v>
      </c>
      <c r="I907" s="153" t="s">
        <v>21535</v>
      </c>
      <c r="J907" s="153" t="s">
        <v>11129</v>
      </c>
      <c r="K907" s="153" t="s">
        <v>21545</v>
      </c>
      <c r="L907" s="153"/>
      <c r="M907" s="153" t="str" cm="1">
        <f t="array" ref="M907">LOOKUP(2,1/(C907:L907&lt;&gt;""),C907:L907)</f>
        <v>Tomato Waste</v>
      </c>
      <c r="N907" s="153"/>
      <c r="O907" s="153" t="s">
        <v>2164</v>
      </c>
      <c r="P907" s="153" t="s">
        <v>2164</v>
      </c>
      <c r="Q907" s="153" t="s">
        <v>2164</v>
      </c>
      <c r="R907" s="153" t="s">
        <v>2164</v>
      </c>
      <c r="S907" s="153"/>
      <c r="T907" s="153"/>
      <c r="U907" s="153" t="s">
        <v>11131</v>
      </c>
      <c r="V907" s="153"/>
      <c r="W907" s="153" t="s">
        <v>2164</v>
      </c>
      <c r="X907" s="153" t="s">
        <v>2164</v>
      </c>
      <c r="Y907" s="153" t="s">
        <v>2164</v>
      </c>
      <c r="Z907" s="153" t="s">
        <v>2164</v>
      </c>
      <c r="AA907" s="153" t="s">
        <v>2164</v>
      </c>
      <c r="AB907" s="153"/>
      <c r="AC907" s="153" t="s">
        <v>10488</v>
      </c>
      <c r="AD907" s="153" t="str">
        <f>IFERROR(IF(COUNTIF(C907:L907,"Feed Ingredient")&gt;0,INDEX(ani_diet!V:V,MATCH(M907,ani_diet!F:F,0)),""),"")</f>
        <v/>
      </c>
      <c r="AE907" s="152" t="str">
        <f>IF(IFERROR(IF(MATCH("Feed Ingredient", AOM[[#This Row],[L1]:[L10]],0)&gt;0, TRUE, FALSE), FALSE)=TRUE,IFERROR(VLOOKUP(M907, ani_diet!E:E, 1, FALSE), "No Match"),FALSE)</f>
        <v>Tomato Waste</v>
      </c>
    </row>
    <row r="908" spans="1:31" ht="14.5" x14ac:dyDescent="0.35">
      <c r="A908" s="153" t="s">
        <v>2164</v>
      </c>
      <c r="B908" s="153" t="s">
        <v>21546</v>
      </c>
      <c r="C908" s="153" t="s">
        <v>19358</v>
      </c>
      <c r="D908" s="153" t="s">
        <v>19360</v>
      </c>
      <c r="E908" s="153" t="s">
        <v>19600</v>
      </c>
      <c r="F908" s="153" t="s">
        <v>20459</v>
      </c>
      <c r="G908" s="153" t="s">
        <v>20460</v>
      </c>
      <c r="H908" s="153" t="s">
        <v>20779</v>
      </c>
      <c r="I908" s="153" t="s">
        <v>21535</v>
      </c>
      <c r="J908" s="153" t="s">
        <v>11129</v>
      </c>
      <c r="K908" s="153" t="s">
        <v>21545</v>
      </c>
      <c r="L908" s="153" t="s">
        <v>21547</v>
      </c>
      <c r="M908" s="153" t="str" cm="1">
        <f t="array" ref="M908">LOOKUP(2,1/(C908:L908&lt;&gt;""),C908:L908)</f>
        <v>Tomato Waste Dried</v>
      </c>
      <c r="N908" s="153"/>
      <c r="O908" s="153" t="s">
        <v>2164</v>
      </c>
      <c r="P908" s="153" t="s">
        <v>2164</v>
      </c>
      <c r="Q908" s="153" t="s">
        <v>2164</v>
      </c>
      <c r="R908" s="153" t="s">
        <v>2164</v>
      </c>
      <c r="S908" s="153"/>
      <c r="T908" s="153"/>
      <c r="U908" s="153" t="s">
        <v>11131</v>
      </c>
      <c r="V908" s="153"/>
      <c r="W908" s="153" t="s">
        <v>2164</v>
      </c>
      <c r="X908" s="153" t="s">
        <v>2164</v>
      </c>
      <c r="Y908" s="153" t="s">
        <v>2164</v>
      </c>
      <c r="Z908" s="153" t="s">
        <v>2164</v>
      </c>
      <c r="AA908" s="153" t="s">
        <v>2164</v>
      </c>
      <c r="AB908" s="153"/>
      <c r="AC908" s="153" t="s">
        <v>10488</v>
      </c>
      <c r="AD908" s="153" t="str">
        <f>IFERROR(IF(COUNTIF(C908:L908,"Feed Ingredient")&gt;0,INDEX(ani_diet!V:V,MATCH(M908,ani_diet!F:F,0)),""),"")</f>
        <v>Solanum lycopersicum</v>
      </c>
      <c r="AE908" s="152" t="str">
        <f>IF(IFERROR(IF(MATCH("Feed Ingredient", AOM[[#This Row],[L1]:[L10]],0)&gt;0, TRUE, FALSE), FALSE)=TRUE,IFERROR(VLOOKUP(M908, ani_diet!E:E, 1, FALSE), "No Match"),FALSE)</f>
        <v>No Match</v>
      </c>
    </row>
    <row r="909" spans="1:31" ht="14.5" x14ac:dyDescent="0.35">
      <c r="A909" s="153" t="s">
        <v>2164</v>
      </c>
      <c r="B909" s="153" t="s">
        <v>21548</v>
      </c>
      <c r="C909" s="153" t="s">
        <v>19358</v>
      </c>
      <c r="D909" s="153" t="s">
        <v>19360</v>
      </c>
      <c r="E909" s="153" t="s">
        <v>19600</v>
      </c>
      <c r="F909" s="153" t="s">
        <v>20459</v>
      </c>
      <c r="G909" s="153" t="s">
        <v>20460</v>
      </c>
      <c r="H909" s="153" t="s">
        <v>20779</v>
      </c>
      <c r="I909" s="153" t="s">
        <v>21535</v>
      </c>
      <c r="J909" s="153" t="s">
        <v>11129</v>
      </c>
      <c r="K909" s="153" t="s">
        <v>21549</v>
      </c>
      <c r="L909" s="153"/>
      <c r="M909" s="153" t="str" cm="1">
        <f t="array" ref="M909">LOOKUP(2,1/(C909:L909&lt;&gt;""),C909:L909)</f>
        <v>Tomato Skin Seed</v>
      </c>
      <c r="N909" s="153"/>
      <c r="O909" s="153" t="s">
        <v>2164</v>
      </c>
      <c r="P909" s="153" t="s">
        <v>2164</v>
      </c>
      <c r="Q909" s="153" t="s">
        <v>2164</v>
      </c>
      <c r="R909" s="153" t="s">
        <v>2164</v>
      </c>
      <c r="S909" s="153"/>
      <c r="T909" s="153"/>
      <c r="U909" s="153" t="s">
        <v>11131</v>
      </c>
      <c r="V909" s="153"/>
      <c r="W909" s="153" t="s">
        <v>2164</v>
      </c>
      <c r="X909" s="153" t="s">
        <v>2164</v>
      </c>
      <c r="Y909" s="153" t="s">
        <v>2164</v>
      </c>
      <c r="Z909" s="153" t="s">
        <v>2164</v>
      </c>
      <c r="AA909" s="153" t="s">
        <v>2164</v>
      </c>
      <c r="AB909" s="153"/>
      <c r="AC909" s="153" t="s">
        <v>10488</v>
      </c>
      <c r="AD909" s="153" t="str">
        <f>IFERROR(IF(COUNTIF(C909:L909,"Feed Ingredient")&gt;0,INDEX(ani_diet!V:V,MATCH(M909,ani_diet!F:F,0)),""),"")</f>
        <v>Solanum lycopersicum Skin;Seed</v>
      </c>
      <c r="AE909" s="152" t="str">
        <f>IF(IFERROR(IF(MATCH("Feed Ingredient", AOM[[#This Row],[L1]:[L10]],0)&gt;0, TRUE, FALSE), FALSE)=TRUE,IFERROR(VLOOKUP(M909, ani_diet!E:E, 1, FALSE), "No Match"),FALSE)</f>
        <v>Tomato Skin Seed</v>
      </c>
    </row>
    <row r="910" spans="1:31" ht="14.5" x14ac:dyDescent="0.35">
      <c r="A910" s="153" t="s">
        <v>2164</v>
      </c>
      <c r="B910" s="153" t="s">
        <v>21550</v>
      </c>
      <c r="C910" s="153" t="s">
        <v>19358</v>
      </c>
      <c r="D910" s="153" t="s">
        <v>19360</v>
      </c>
      <c r="E910" s="153" t="s">
        <v>19600</v>
      </c>
      <c r="F910" s="153" t="s">
        <v>20459</v>
      </c>
      <c r="G910" s="153" t="s">
        <v>20460</v>
      </c>
      <c r="H910" s="153" t="s">
        <v>21551</v>
      </c>
      <c r="I910" s="153" t="s">
        <v>21552</v>
      </c>
      <c r="J910" s="153" t="s">
        <v>8851</v>
      </c>
      <c r="K910" s="153" t="s">
        <v>21553</v>
      </c>
      <c r="L910" s="153"/>
      <c r="M910" s="153" t="str" cm="1">
        <f t="array" ref="M910">LOOKUP(2,1/(C910:L910&lt;&gt;""),C910:L910)</f>
        <v>Cocoa Bean Cake</v>
      </c>
      <c r="N910" s="153"/>
      <c r="O910" s="153" t="s">
        <v>2164</v>
      </c>
      <c r="P910" s="153" t="s">
        <v>2164</v>
      </c>
      <c r="Q910" s="153" t="s">
        <v>2164</v>
      </c>
      <c r="R910" s="153" t="s">
        <v>2164</v>
      </c>
      <c r="S910" s="153" t="s">
        <v>20783</v>
      </c>
      <c r="T910" s="153" t="s">
        <v>2164</v>
      </c>
      <c r="U910" s="153" t="s">
        <v>8852</v>
      </c>
      <c r="V910" s="153" t="s">
        <v>20784</v>
      </c>
      <c r="W910" s="153" t="s">
        <v>2164</v>
      </c>
      <c r="X910" s="153" t="s">
        <v>2164</v>
      </c>
      <c r="Y910" s="153" t="s">
        <v>2164</v>
      </c>
      <c r="Z910" s="153" t="s">
        <v>2164</v>
      </c>
      <c r="AA910" s="153" t="s">
        <v>2164</v>
      </c>
      <c r="AB910" s="153" t="s">
        <v>20785</v>
      </c>
      <c r="AC910" s="153" t="s">
        <v>2164</v>
      </c>
      <c r="AD910" s="153" t="str">
        <f>IFERROR(IF(COUNTIF(C910:L910,"Feed Ingredient")&gt;0,INDEX(ani_diet!V:V,MATCH(M910,ani_diet!F:F,0)),""),"")</f>
        <v>Theobroma cacao Bean Cake</v>
      </c>
      <c r="AE910" s="152" t="str">
        <f>IF(IFERROR(IF(MATCH("Feed Ingredient", AOM[[#This Row],[L1]:[L10]],0)&gt;0, TRUE, FALSE), FALSE)=TRUE,IFERROR(VLOOKUP(M910, ani_diet!E:E, 1, FALSE), "No Match"),FALSE)</f>
        <v>Cocoa Bean Cake</v>
      </c>
    </row>
    <row r="911" spans="1:31" ht="14.5" x14ac:dyDescent="0.35">
      <c r="A911" s="153" t="s">
        <v>2164</v>
      </c>
      <c r="B911" s="153" t="s">
        <v>21554</v>
      </c>
      <c r="C911" s="153" t="s">
        <v>19358</v>
      </c>
      <c r="D911" s="153" t="s">
        <v>19360</v>
      </c>
      <c r="E911" s="153" t="s">
        <v>19600</v>
      </c>
      <c r="F911" s="153" t="s">
        <v>20459</v>
      </c>
      <c r="G911" s="153" t="s">
        <v>20460</v>
      </c>
      <c r="H911" s="153" t="s">
        <v>21551</v>
      </c>
      <c r="I911" s="153" t="s">
        <v>21552</v>
      </c>
      <c r="J911" s="153" t="s">
        <v>8851</v>
      </c>
      <c r="K911" s="153" t="s">
        <v>21555</v>
      </c>
      <c r="L911" s="153"/>
      <c r="M911" s="153" t="str" cm="1">
        <f t="array" ref="M911">LOOKUP(2,1/(C911:L911&lt;&gt;""),C911:L911)</f>
        <v>Cocoa Bean</v>
      </c>
      <c r="N911" s="153"/>
      <c r="O911" s="153" t="s">
        <v>2164</v>
      </c>
      <c r="P911" s="153" t="s">
        <v>2164</v>
      </c>
      <c r="Q911" s="153" t="s">
        <v>2164</v>
      </c>
      <c r="R911" s="153" t="s">
        <v>2164</v>
      </c>
      <c r="S911" s="153" t="s">
        <v>20783</v>
      </c>
      <c r="T911" s="153" t="s">
        <v>2164</v>
      </c>
      <c r="U911" s="153" t="s">
        <v>8852</v>
      </c>
      <c r="V911" s="153" t="s">
        <v>20784</v>
      </c>
      <c r="W911" s="153" t="s">
        <v>2164</v>
      </c>
      <c r="X911" s="153" t="s">
        <v>2164</v>
      </c>
      <c r="Y911" s="153" t="s">
        <v>2164</v>
      </c>
      <c r="Z911" s="153" t="s">
        <v>2164</v>
      </c>
      <c r="AA911" s="153" t="s">
        <v>2164</v>
      </c>
      <c r="AB911" s="153" t="s">
        <v>20785</v>
      </c>
      <c r="AC911" s="153" t="s">
        <v>2164</v>
      </c>
      <c r="AD911" s="153" t="str">
        <f>IFERROR(IF(COUNTIF(C911:L911,"Feed Ingredient")&gt;0,INDEX(ani_diet!V:V,MATCH(M911,ani_diet!F:F,0)),""),"")</f>
        <v/>
      </c>
      <c r="AE911" s="152" t="str">
        <f>IF(IFERROR(IF(MATCH("Feed Ingredient", AOM[[#This Row],[L1]:[L10]],0)&gt;0, TRUE, FALSE), FALSE)=TRUE,IFERROR(VLOOKUP(M911, ani_diet!E:E, 1, FALSE), "No Match"),FALSE)</f>
        <v>No Match</v>
      </c>
    </row>
    <row r="912" spans="1:31" ht="14.5" x14ac:dyDescent="0.35">
      <c r="A912" s="153" t="s">
        <v>2164</v>
      </c>
      <c r="B912" s="153" t="s">
        <v>21556</v>
      </c>
      <c r="C912" s="153" t="s">
        <v>19358</v>
      </c>
      <c r="D912" s="153" t="s">
        <v>19360</v>
      </c>
      <c r="E912" s="153" t="s">
        <v>19600</v>
      </c>
      <c r="F912" s="153" t="s">
        <v>20459</v>
      </c>
      <c r="G912" s="153" t="s">
        <v>20460</v>
      </c>
      <c r="H912" s="153" t="s">
        <v>21551</v>
      </c>
      <c r="I912" s="153" t="s">
        <v>21552</v>
      </c>
      <c r="J912" s="153" t="s">
        <v>8869</v>
      </c>
      <c r="K912" s="153" t="s">
        <v>21557</v>
      </c>
      <c r="L912" s="153"/>
      <c r="M912" s="153" t="str" cm="1">
        <f t="array" ref="M912">LOOKUP(2,1/(C912:L912&lt;&gt;""),C912:L912)</f>
        <v>Coffee Roasted Powder</v>
      </c>
      <c r="N912" s="153"/>
      <c r="O912" s="153" t="s">
        <v>2164</v>
      </c>
      <c r="P912" s="153" t="s">
        <v>2164</v>
      </c>
      <c r="Q912" s="153" t="s">
        <v>2164</v>
      </c>
      <c r="R912" s="153" t="s">
        <v>2164</v>
      </c>
      <c r="S912" s="153" t="s">
        <v>20783</v>
      </c>
      <c r="T912" s="153" t="s">
        <v>2164</v>
      </c>
      <c r="U912" s="153" t="s">
        <v>20798</v>
      </c>
      <c r="V912" s="153" t="s">
        <v>20784</v>
      </c>
      <c r="W912" s="153" t="s">
        <v>2164</v>
      </c>
      <c r="X912" s="153" t="s">
        <v>2164</v>
      </c>
      <c r="Y912" s="153" t="s">
        <v>2164</v>
      </c>
      <c r="Z912" s="153" t="s">
        <v>2164</v>
      </c>
      <c r="AA912" s="153" t="s">
        <v>2164</v>
      </c>
      <c r="AB912" s="153" t="s">
        <v>20799</v>
      </c>
      <c r="AC912" s="153" t="s">
        <v>2164</v>
      </c>
      <c r="AD912" s="153" t="str">
        <f>IFERROR(IF(COUNTIF(C912:L912,"Feed Ingredient")&gt;0,INDEX(ani_diet!V:V,MATCH(M912,ani_diet!F:F,0)),""),"")</f>
        <v>Coffea</v>
      </c>
      <c r="AE912" s="152" t="str">
        <f>IF(IFERROR(IF(MATCH("Feed Ingredient", AOM[[#This Row],[L1]:[L10]],0)&gt;0, TRUE, FALSE), FALSE)=TRUE,IFERROR(VLOOKUP(M912, ani_diet!E:E, 1, FALSE), "No Match"),FALSE)</f>
        <v>No Match</v>
      </c>
    </row>
    <row r="913" spans="1:31" ht="14.5" x14ac:dyDescent="0.35">
      <c r="A913" s="153" t="s">
        <v>2164</v>
      </c>
      <c r="B913" s="153" t="s">
        <v>21558</v>
      </c>
      <c r="C913" s="153" t="s">
        <v>19358</v>
      </c>
      <c r="D913" s="153" t="s">
        <v>19360</v>
      </c>
      <c r="E913" s="153" t="s">
        <v>19600</v>
      </c>
      <c r="F913" s="153" t="s">
        <v>20459</v>
      </c>
      <c r="G913" s="153" t="s">
        <v>20460</v>
      </c>
      <c r="H913" s="153" t="s">
        <v>21551</v>
      </c>
      <c r="I913" s="153" t="s">
        <v>21073</v>
      </c>
      <c r="J913" s="153" t="s">
        <v>2164</v>
      </c>
      <c r="K913" s="153" t="s">
        <v>2164</v>
      </c>
      <c r="L913" s="153"/>
      <c r="M913" s="153" t="str" cm="1">
        <f t="array" ref="M913">LOOKUP(2,1/(C913:L913&lt;&gt;""),C913:L913)</f>
        <v>Cereal Products</v>
      </c>
      <c r="N913" s="153" t="s">
        <v>2164</v>
      </c>
      <c r="O913" s="153" t="s">
        <v>2164</v>
      </c>
      <c r="P913" s="153" t="s">
        <v>2164</v>
      </c>
      <c r="Q913" s="153" t="s">
        <v>2164</v>
      </c>
      <c r="R913" s="153" t="s">
        <v>2164</v>
      </c>
      <c r="S913" s="153" t="s">
        <v>2164</v>
      </c>
      <c r="T913" s="153" t="s">
        <v>2164</v>
      </c>
      <c r="U913" s="153"/>
      <c r="V913" s="153" t="s">
        <v>2164</v>
      </c>
      <c r="W913" s="153" t="s">
        <v>2164</v>
      </c>
      <c r="X913" s="153" t="s">
        <v>2164</v>
      </c>
      <c r="Y913" s="153" t="s">
        <v>2164</v>
      </c>
      <c r="Z913" s="153" t="s">
        <v>2164</v>
      </c>
      <c r="AA913" s="153" t="s">
        <v>2164</v>
      </c>
      <c r="AB913" s="153" t="s">
        <v>2164</v>
      </c>
      <c r="AC913" s="153" t="s">
        <v>2164</v>
      </c>
      <c r="AD913" s="153" t="str">
        <f>IFERROR(IF(COUNTIF(C913:L913,"Feed Ingredient")&gt;0,INDEX(ani_diet!V:V,MATCH(M913,ani_diet!F:F,0)),""),"")</f>
        <v/>
      </c>
      <c r="AE913" s="152" t="str">
        <f>IF(IFERROR(IF(MATCH("Feed Ingredient", AOM[[#This Row],[L1]:[L10]],0)&gt;0, TRUE, FALSE), FALSE)=TRUE,IFERROR(VLOOKUP(M913, ani_diet!E:E, 1, FALSE), "No Match"),FALSE)</f>
        <v>No Match</v>
      </c>
    </row>
    <row r="914" spans="1:31" ht="14.5" x14ac:dyDescent="0.35">
      <c r="A914" s="153" t="s">
        <v>2164</v>
      </c>
      <c r="B914" s="153" t="s">
        <v>21559</v>
      </c>
      <c r="C914" s="153" t="s">
        <v>19358</v>
      </c>
      <c r="D914" s="153" t="s">
        <v>19360</v>
      </c>
      <c r="E914" s="153" t="s">
        <v>19600</v>
      </c>
      <c r="F914" s="153" t="s">
        <v>20459</v>
      </c>
      <c r="G914" s="153" t="s">
        <v>20460</v>
      </c>
      <c r="H914" s="153" t="s">
        <v>21551</v>
      </c>
      <c r="I914" s="153" t="s">
        <v>21073</v>
      </c>
      <c r="J914" s="153" t="s">
        <v>9030</v>
      </c>
      <c r="K914" s="153" t="s">
        <v>21560</v>
      </c>
      <c r="L914" s="153"/>
      <c r="M914" s="153" t="str" cm="1">
        <f t="array" ref="M914">LOOKUP(2,1/(C914:L914&lt;&gt;""),C914:L914)</f>
        <v>Barley Grain</v>
      </c>
      <c r="N914" s="153" t="s">
        <v>2164</v>
      </c>
      <c r="O914" s="153" t="s">
        <v>2164</v>
      </c>
      <c r="P914" s="153" t="s">
        <v>2164</v>
      </c>
      <c r="Q914" s="153" t="s">
        <v>2164</v>
      </c>
      <c r="R914" s="153" t="s">
        <v>2164</v>
      </c>
      <c r="S914" s="153" t="s">
        <v>21561</v>
      </c>
      <c r="T914" s="153" t="s">
        <v>2164</v>
      </c>
      <c r="U914" s="153" t="s">
        <v>9032</v>
      </c>
      <c r="V914" s="153" t="s">
        <v>21562</v>
      </c>
      <c r="W914" s="153" t="s">
        <v>2164</v>
      </c>
      <c r="X914" s="153" t="s">
        <v>2164</v>
      </c>
      <c r="Y914" s="153" t="s">
        <v>2164</v>
      </c>
      <c r="Z914" s="153" t="s">
        <v>2164</v>
      </c>
      <c r="AA914" s="153" t="s">
        <v>2164</v>
      </c>
      <c r="AB914" s="153" t="s">
        <v>21563</v>
      </c>
      <c r="AC914" s="153" t="s">
        <v>21564</v>
      </c>
      <c r="AD914" s="153" t="str">
        <f>IFERROR(IF(COUNTIF(C914:L914,"Feed Ingredient")&gt;0,INDEX(ani_diet!V:V,MATCH(M914,ani_diet!F:F,0)),""),"")</f>
        <v>Hordeum vulgare Grain</v>
      </c>
      <c r="AE914" s="152" t="str">
        <f>IF(IFERROR(IF(MATCH("Feed Ingredient", AOM[[#This Row],[L1]:[L10]],0)&gt;0, TRUE, FALSE), FALSE)=TRUE,IFERROR(VLOOKUP(M914, ani_diet!E:E, 1, FALSE), "No Match"),FALSE)</f>
        <v>Barley Grain</v>
      </c>
    </row>
    <row r="915" spans="1:31" ht="14.5" x14ac:dyDescent="0.35">
      <c r="A915" s="153"/>
      <c r="B915" s="153" t="s">
        <v>21565</v>
      </c>
      <c r="C915" s="153" t="s">
        <v>19358</v>
      </c>
      <c r="D915" s="153" t="s">
        <v>19360</v>
      </c>
      <c r="E915" s="153" t="s">
        <v>19600</v>
      </c>
      <c r="F915" s="153" t="s">
        <v>20459</v>
      </c>
      <c r="G915" s="153" t="s">
        <v>20460</v>
      </c>
      <c r="H915" s="153" t="s">
        <v>21551</v>
      </c>
      <c r="I915" s="153" t="s">
        <v>21073</v>
      </c>
      <c r="J915" s="153" t="s">
        <v>9030</v>
      </c>
      <c r="K915" s="153" t="s">
        <v>21566</v>
      </c>
      <c r="L915" s="153"/>
      <c r="M915" s="153" t="str" cm="1">
        <f t="array" ref="M915">LOOKUP(2,1/(C915:L915&lt;&gt;""),C915:L915)</f>
        <v>Barley Ground</v>
      </c>
      <c r="N915" s="153" t="s">
        <v>21567</v>
      </c>
      <c r="O915" s="153"/>
      <c r="P915" s="153"/>
      <c r="Q915" s="153"/>
      <c r="R915" s="153"/>
      <c r="S915" s="153"/>
      <c r="T915" s="153"/>
      <c r="U915" s="153" t="s">
        <v>9032</v>
      </c>
      <c r="V915" s="153"/>
      <c r="W915" s="153"/>
      <c r="X915" s="153"/>
      <c r="Y915" s="153"/>
      <c r="Z915" s="153"/>
      <c r="AA915" s="153"/>
      <c r="AB915" s="153"/>
      <c r="AC915" s="153"/>
      <c r="AD915" s="153" t="str">
        <f>IFERROR(IF(COUNTIF(C915:L915,"Feed Ingredient")&gt;0,INDEX(ani_diet!V:V,MATCH(M915,ani_diet!F:F,0)),""),"")</f>
        <v>Hordeum vulgare</v>
      </c>
      <c r="AE915" s="152" t="str">
        <f>IF(IFERROR(IF(MATCH("Feed Ingredient", AOM[[#This Row],[L1]:[L10]],0)&gt;0, TRUE, FALSE), FALSE)=TRUE,IFERROR(VLOOKUP(M915, ani_diet!E:E, 1, FALSE), "No Match"),FALSE)</f>
        <v>No Match</v>
      </c>
    </row>
    <row r="916" spans="1:31" ht="14.5" x14ac:dyDescent="0.35">
      <c r="A916" s="153"/>
      <c r="B916" s="153" t="s">
        <v>21568</v>
      </c>
      <c r="C916" s="153" t="s">
        <v>19358</v>
      </c>
      <c r="D916" s="153" t="s">
        <v>19360</v>
      </c>
      <c r="E916" s="153" t="s">
        <v>19600</v>
      </c>
      <c r="F916" s="153" t="s">
        <v>20459</v>
      </c>
      <c r="G916" s="153" t="s">
        <v>20460</v>
      </c>
      <c r="H916" s="153" t="s">
        <v>21551</v>
      </c>
      <c r="I916" s="153" t="s">
        <v>21073</v>
      </c>
      <c r="J916" s="153" t="s">
        <v>9030</v>
      </c>
      <c r="K916" s="153"/>
      <c r="L916" s="153"/>
      <c r="M916" s="153" t="str" cm="1">
        <f t="array" ref="M916">LOOKUP(2,1/(C916:L916&lt;&gt;""),C916:L916)</f>
        <v>Barley</v>
      </c>
      <c r="N916" s="153"/>
      <c r="O916" s="153"/>
      <c r="P916" s="153"/>
      <c r="Q916" s="153"/>
      <c r="R916" s="153"/>
      <c r="S916" s="153"/>
      <c r="T916" s="153"/>
      <c r="U916" s="153" t="s">
        <v>9032</v>
      </c>
      <c r="V916" s="153"/>
      <c r="W916" s="153"/>
      <c r="X916" s="153"/>
      <c r="Y916" s="153"/>
      <c r="Z916" s="153"/>
      <c r="AA916" s="153"/>
      <c r="AB916" s="153"/>
      <c r="AC916" s="153"/>
      <c r="AD916" s="153" t="str">
        <f>IFERROR(IF(COUNTIF(C916:L916,"Feed Ingredient")&gt;0,INDEX(ani_diet!V:V,MATCH(M916,ani_diet!F:F,0)),""),"")</f>
        <v>Hordeum vulgare</v>
      </c>
      <c r="AE916" s="152" t="str">
        <f>IF(IFERROR(IF(MATCH("Feed Ingredient", AOM[[#This Row],[L1]:[L10]],0)&gt;0, TRUE, FALSE), FALSE)=TRUE,IFERROR(VLOOKUP(M916, ani_diet!E:E, 1, FALSE), "No Match"),FALSE)</f>
        <v>Barley</v>
      </c>
    </row>
    <row r="917" spans="1:31" ht="14.5" x14ac:dyDescent="0.35">
      <c r="A917" s="153" t="s">
        <v>2164</v>
      </c>
      <c r="B917" s="153" t="s">
        <v>21569</v>
      </c>
      <c r="C917" s="153" t="s">
        <v>19358</v>
      </c>
      <c r="D917" s="153" t="s">
        <v>19360</v>
      </c>
      <c r="E917" s="153" t="s">
        <v>19600</v>
      </c>
      <c r="F917" s="153" t="s">
        <v>20459</v>
      </c>
      <c r="G917" s="153" t="s">
        <v>20460</v>
      </c>
      <c r="H917" s="153" t="s">
        <v>21551</v>
      </c>
      <c r="I917" s="153" t="s">
        <v>21073</v>
      </c>
      <c r="J917" s="153" t="s">
        <v>9071</v>
      </c>
      <c r="K917" s="153" t="s">
        <v>2164</v>
      </c>
      <c r="L917" s="153"/>
      <c r="M917" s="153" t="str" cm="1">
        <f t="array" ref="M917">LOOKUP(2,1/(C917:L917&lt;&gt;""),C917:L917)</f>
        <v>Maize</v>
      </c>
      <c r="N917" s="153" t="s">
        <v>21570</v>
      </c>
      <c r="O917" s="153" t="s">
        <v>2164</v>
      </c>
      <c r="P917" s="153" t="s">
        <v>2164</v>
      </c>
      <c r="Q917" s="153" t="s">
        <v>2164</v>
      </c>
      <c r="R917" s="153" t="s">
        <v>2164</v>
      </c>
      <c r="S917" s="153" t="s">
        <v>21571</v>
      </c>
      <c r="T917" s="153" t="s">
        <v>2164</v>
      </c>
      <c r="U917" s="153" t="s">
        <v>9073</v>
      </c>
      <c r="V917" s="153" t="s">
        <v>20848</v>
      </c>
      <c r="W917" s="153" t="s">
        <v>2164</v>
      </c>
      <c r="X917" s="153" t="s">
        <v>2164</v>
      </c>
      <c r="Y917" s="153" t="s">
        <v>2164</v>
      </c>
      <c r="Z917" s="153" t="s">
        <v>2164</v>
      </c>
      <c r="AA917" s="153" t="s">
        <v>2164</v>
      </c>
      <c r="AB917" s="153" t="s">
        <v>21572</v>
      </c>
      <c r="AC917" s="153" t="s">
        <v>9071</v>
      </c>
      <c r="AD917" s="153" t="str">
        <f>IFERROR(IF(COUNTIF(C917:L917,"Feed Ingredient")&gt;0,INDEX(ani_diet!V:V,MATCH(M917,ani_diet!F:F,0)),""),"")</f>
        <v>Zea mays</v>
      </c>
      <c r="AE917" s="152" t="str">
        <f>IF(IFERROR(IF(MATCH("Feed Ingredient", AOM[[#This Row],[L1]:[L10]],0)&gt;0, TRUE, FALSE), FALSE)=TRUE,IFERROR(VLOOKUP(M917, ani_diet!E:E, 1, FALSE), "No Match"),FALSE)</f>
        <v>Maize</v>
      </c>
    </row>
    <row r="918" spans="1:31" ht="14.5" x14ac:dyDescent="0.35">
      <c r="A918" s="153" t="s">
        <v>2164</v>
      </c>
      <c r="B918" s="153" t="s">
        <v>21573</v>
      </c>
      <c r="C918" s="153" t="s">
        <v>19358</v>
      </c>
      <c r="D918" s="153" t="s">
        <v>19360</v>
      </c>
      <c r="E918" s="153" t="s">
        <v>19600</v>
      </c>
      <c r="F918" s="153" t="s">
        <v>20459</v>
      </c>
      <c r="G918" s="153" t="s">
        <v>20460</v>
      </c>
      <c r="H918" s="153" t="s">
        <v>21551</v>
      </c>
      <c r="I918" s="153" t="s">
        <v>21073</v>
      </c>
      <c r="J918" s="153" t="s">
        <v>9071</v>
      </c>
      <c r="K918" s="153" t="s">
        <v>21574</v>
      </c>
      <c r="L918" s="153"/>
      <c r="M918" s="153" t="str" cm="1">
        <f t="array" ref="M918">LOOKUP(2,1/(C918:L918&lt;&gt;""),C918:L918)</f>
        <v>Maize Broken</v>
      </c>
      <c r="N918" s="153" t="s">
        <v>21575</v>
      </c>
      <c r="O918" s="153" t="s">
        <v>2164</v>
      </c>
      <c r="P918" s="153" t="s">
        <v>2164</v>
      </c>
      <c r="Q918" s="153" t="s">
        <v>2164</v>
      </c>
      <c r="R918" s="153" t="s">
        <v>2164</v>
      </c>
      <c r="S918" s="153" t="s">
        <v>2164</v>
      </c>
      <c r="T918" s="153" t="s">
        <v>2164</v>
      </c>
      <c r="U918" s="153" t="s">
        <v>9073</v>
      </c>
      <c r="V918" s="153" t="s">
        <v>20848</v>
      </c>
      <c r="W918" s="153" t="s">
        <v>2164</v>
      </c>
      <c r="X918" s="153" t="s">
        <v>2164</v>
      </c>
      <c r="Y918" s="153" t="s">
        <v>2164</v>
      </c>
      <c r="Z918" s="153" t="s">
        <v>2164</v>
      </c>
      <c r="AA918" s="153" t="s">
        <v>2164</v>
      </c>
      <c r="AB918" s="153" t="s">
        <v>2164</v>
      </c>
      <c r="AC918" s="153" t="s">
        <v>21576</v>
      </c>
      <c r="AD918" s="153" t="str">
        <f>IFERROR(IF(COUNTIF(C918:L918,"Feed Ingredient")&gt;0,INDEX(ani_diet!V:V,MATCH(M918,ani_diet!F:F,0)),""),"")</f>
        <v/>
      </c>
      <c r="AE918" s="152" t="str">
        <f>IF(IFERROR(IF(MATCH("Feed Ingredient", AOM[[#This Row],[L1]:[L10]],0)&gt;0, TRUE, FALSE), FALSE)=TRUE,IFERROR(VLOOKUP(M918, ani_diet!E:E, 1, FALSE), "No Match"),FALSE)</f>
        <v>No Match</v>
      </c>
    </row>
    <row r="919" spans="1:31" ht="14.5" x14ac:dyDescent="0.35">
      <c r="A919" s="153" t="s">
        <v>2164</v>
      </c>
      <c r="B919" s="153" t="s">
        <v>21577</v>
      </c>
      <c r="C919" s="153" t="s">
        <v>19358</v>
      </c>
      <c r="D919" s="153" t="s">
        <v>19360</v>
      </c>
      <c r="E919" s="153" t="s">
        <v>19600</v>
      </c>
      <c r="F919" s="153" t="s">
        <v>20459</v>
      </c>
      <c r="G919" s="153" t="s">
        <v>20460</v>
      </c>
      <c r="H919" s="153" t="s">
        <v>21551</v>
      </c>
      <c r="I919" s="153" t="s">
        <v>21073</v>
      </c>
      <c r="J919" s="153" t="s">
        <v>9071</v>
      </c>
      <c r="K919" s="153" t="s">
        <v>21578</v>
      </c>
      <c r="L919" s="153"/>
      <c r="M919" s="153" t="str" cm="1">
        <f t="array" ref="M919">LOOKUP(2,1/(C919:L919&lt;&gt;""),C919:L919)</f>
        <v>Maize Cracked</v>
      </c>
      <c r="N919" s="153" t="s">
        <v>21579</v>
      </c>
      <c r="O919" s="153" t="s">
        <v>2164</v>
      </c>
      <c r="P919" s="153" t="s">
        <v>2164</v>
      </c>
      <c r="Q919" s="153" t="s">
        <v>2164</v>
      </c>
      <c r="R919" s="153" t="s">
        <v>2164</v>
      </c>
      <c r="S919" s="153" t="s">
        <v>2164</v>
      </c>
      <c r="T919" s="153" t="s">
        <v>2164</v>
      </c>
      <c r="U919" s="153" t="s">
        <v>9073</v>
      </c>
      <c r="V919" s="153" t="s">
        <v>20848</v>
      </c>
      <c r="W919" s="153" t="s">
        <v>2164</v>
      </c>
      <c r="X919" s="153" t="s">
        <v>2164</v>
      </c>
      <c r="Y919" s="153" t="s">
        <v>2164</v>
      </c>
      <c r="Z919" s="153" t="s">
        <v>2164</v>
      </c>
      <c r="AA919" s="153" t="s">
        <v>2164</v>
      </c>
      <c r="AB919" s="153" t="s">
        <v>2164</v>
      </c>
      <c r="AC919" s="153" t="s">
        <v>21576</v>
      </c>
      <c r="AD919" s="153" t="str">
        <f>IFERROR(IF(COUNTIF(C919:L919,"Feed Ingredient")&gt;0,INDEX(ani_diet!V:V,MATCH(M919,ani_diet!F:F,0)),""),"")</f>
        <v>Zea mays</v>
      </c>
      <c r="AE919" s="152" t="str">
        <f>IF(IFERROR(IF(MATCH("Feed Ingredient", AOM[[#This Row],[L1]:[L10]],0)&gt;0, TRUE, FALSE), FALSE)=TRUE,IFERROR(VLOOKUP(M919, ani_diet!E:E, 1, FALSE), "No Match"),FALSE)</f>
        <v>No Match</v>
      </c>
    </row>
    <row r="920" spans="1:31" ht="14.5" x14ac:dyDescent="0.35">
      <c r="A920" s="153"/>
      <c r="B920" s="153" t="s">
        <v>21580</v>
      </c>
      <c r="C920" s="153" t="s">
        <v>19358</v>
      </c>
      <c r="D920" s="153" t="s">
        <v>19360</v>
      </c>
      <c r="E920" s="153" t="s">
        <v>19600</v>
      </c>
      <c r="F920" s="153" t="s">
        <v>20459</v>
      </c>
      <c r="G920" s="153" t="s">
        <v>20460</v>
      </c>
      <c r="H920" s="153" t="s">
        <v>21551</v>
      </c>
      <c r="I920" s="153" t="s">
        <v>21073</v>
      </c>
      <c r="J920" s="153" t="s">
        <v>9071</v>
      </c>
      <c r="K920" s="153" t="s">
        <v>21581</v>
      </c>
      <c r="L920" s="153"/>
      <c r="M920" s="153" t="str" cm="1">
        <f t="array" ref="M920">LOOKUP(2,1/(C920:L920&lt;&gt;""),C920:L920)</f>
        <v>Maize Crushed</v>
      </c>
      <c r="N920" s="153" t="s">
        <v>21582</v>
      </c>
      <c r="O920" s="153"/>
      <c r="P920" s="153"/>
      <c r="Q920" s="153"/>
      <c r="R920" s="153"/>
      <c r="S920" s="153"/>
      <c r="T920" s="153"/>
      <c r="U920" s="153"/>
      <c r="V920" s="153"/>
      <c r="W920" s="153"/>
      <c r="X920" s="153"/>
      <c r="Y920" s="153"/>
      <c r="Z920" s="153"/>
      <c r="AA920" s="153"/>
      <c r="AB920" s="153"/>
      <c r="AC920" s="153"/>
      <c r="AD920" s="153" t="str">
        <f>IFERROR(IF(COUNTIF(C920:L920,"Feed Ingredient")&gt;0,INDEX(ani_diet!V:V,MATCH(M920,ani_diet!F:F,0)),""),"")</f>
        <v/>
      </c>
      <c r="AE920" s="152" t="str">
        <f>IF(IFERROR(IF(MATCH("Feed Ingredient", AOM[[#This Row],[L1]:[L10]],0)&gt;0, TRUE, FALSE), FALSE)=TRUE,IFERROR(VLOOKUP(M920, ani_diet!E:E, 1, FALSE), "No Match"),FALSE)</f>
        <v>No Match</v>
      </c>
    </row>
    <row r="921" spans="1:31" ht="14.5" x14ac:dyDescent="0.35">
      <c r="A921" s="153" t="s">
        <v>2164</v>
      </c>
      <c r="B921" s="153" t="s">
        <v>21583</v>
      </c>
      <c r="C921" s="153" t="s">
        <v>19358</v>
      </c>
      <c r="D921" s="153" t="s">
        <v>19360</v>
      </c>
      <c r="E921" s="153" t="s">
        <v>19600</v>
      </c>
      <c r="F921" s="153" t="s">
        <v>20459</v>
      </c>
      <c r="G921" s="153" t="s">
        <v>20460</v>
      </c>
      <c r="H921" s="153" t="s">
        <v>21551</v>
      </c>
      <c r="I921" s="153" t="s">
        <v>21073</v>
      </c>
      <c r="J921" s="153" t="s">
        <v>9071</v>
      </c>
      <c r="K921" s="153" t="s">
        <v>20883</v>
      </c>
      <c r="L921" s="153"/>
      <c r="M921" s="153" t="str" cm="1">
        <f t="array" ref="M921">LOOKUP(2,1/(C921:L921&lt;&gt;""),C921:L921)</f>
        <v>Maize Extruded</v>
      </c>
      <c r="N921" s="153" t="s">
        <v>21584</v>
      </c>
      <c r="O921" s="153" t="s">
        <v>2164</v>
      </c>
      <c r="P921" s="153" t="s">
        <v>2164</v>
      </c>
      <c r="Q921" s="153" t="s">
        <v>2164</v>
      </c>
      <c r="R921" s="153" t="s">
        <v>2164</v>
      </c>
      <c r="S921" s="153" t="s">
        <v>2164</v>
      </c>
      <c r="T921" s="153" t="s">
        <v>2164</v>
      </c>
      <c r="U921" s="153" t="s">
        <v>9073</v>
      </c>
      <c r="V921" s="153" t="s">
        <v>20848</v>
      </c>
      <c r="W921" s="153" t="s">
        <v>2164</v>
      </c>
      <c r="X921" s="153" t="s">
        <v>2164</v>
      </c>
      <c r="Y921" s="153" t="s">
        <v>2164</v>
      </c>
      <c r="Z921" s="153" t="s">
        <v>2164</v>
      </c>
      <c r="AA921" s="153" t="s">
        <v>2164</v>
      </c>
      <c r="AB921" s="153" t="s">
        <v>2164</v>
      </c>
      <c r="AC921" s="153" t="s">
        <v>20883</v>
      </c>
      <c r="AD921" s="153" t="str">
        <f>IFERROR(IF(COUNTIF(C921:L921,"Feed Ingredient")&gt;0,INDEX(ani_diet!V:V,MATCH(M921,ani_diet!F:F,0)),""),"")</f>
        <v>Zea mays</v>
      </c>
      <c r="AE921" s="152" t="str">
        <f>IF(IFERROR(IF(MATCH("Feed Ingredient", AOM[[#This Row],[L1]:[L10]],0)&gt;0, TRUE, FALSE), FALSE)=TRUE,IFERROR(VLOOKUP(M921, ani_diet!E:E, 1, FALSE), "No Match"),FALSE)</f>
        <v>No Match</v>
      </c>
    </row>
    <row r="922" spans="1:31" ht="14.5" x14ac:dyDescent="0.35">
      <c r="A922" s="153" t="s">
        <v>2164</v>
      </c>
      <c r="B922" s="153" t="s">
        <v>21585</v>
      </c>
      <c r="C922" s="153" t="s">
        <v>19358</v>
      </c>
      <c r="D922" s="153" t="s">
        <v>19360</v>
      </c>
      <c r="E922" s="153" t="s">
        <v>19600</v>
      </c>
      <c r="F922" s="153" t="s">
        <v>20459</v>
      </c>
      <c r="G922" s="153" t="s">
        <v>20460</v>
      </c>
      <c r="H922" s="153" t="s">
        <v>21551</v>
      </c>
      <c r="I922" s="153" t="s">
        <v>21073</v>
      </c>
      <c r="J922" s="153" t="s">
        <v>9071</v>
      </c>
      <c r="K922" s="153" t="s">
        <v>21586</v>
      </c>
      <c r="L922" s="153" t="s">
        <v>21587</v>
      </c>
      <c r="M922" s="153" t="str" cm="1">
        <f t="array" ref="M922">LOOKUP(2,1/(C922:L922&lt;&gt;""),C922:L922)</f>
        <v>Maize Dried Ground</v>
      </c>
      <c r="N922" s="153" t="s">
        <v>21588</v>
      </c>
      <c r="O922" s="153" t="s">
        <v>2164</v>
      </c>
      <c r="P922" s="153" t="s">
        <v>2164</v>
      </c>
      <c r="Q922" s="153" t="s">
        <v>2164</v>
      </c>
      <c r="R922" s="153" t="s">
        <v>2164</v>
      </c>
      <c r="S922" s="153" t="s">
        <v>21571</v>
      </c>
      <c r="T922" s="153" t="s">
        <v>2164</v>
      </c>
      <c r="U922" s="153" t="s">
        <v>9073</v>
      </c>
      <c r="V922" s="153" t="s">
        <v>20848</v>
      </c>
      <c r="W922" s="153" t="s">
        <v>2164</v>
      </c>
      <c r="X922" s="153" t="s">
        <v>2164</v>
      </c>
      <c r="Y922" s="153" t="s">
        <v>2164</v>
      </c>
      <c r="Z922" s="153" t="s">
        <v>2164</v>
      </c>
      <c r="AA922" s="153" t="s">
        <v>2164</v>
      </c>
      <c r="AB922" s="153" t="s">
        <v>21572</v>
      </c>
      <c r="AC922" s="153" t="s">
        <v>21586</v>
      </c>
      <c r="AD922" s="153" t="str">
        <f>IFERROR(IF(COUNTIF(C922:L922,"Feed Ingredient")&gt;0,INDEX(ani_diet!V:V,MATCH(M922,ani_diet!F:F,0)),""),"")</f>
        <v>Zea mays</v>
      </c>
      <c r="AE922" s="152" t="str">
        <f>IF(IFERROR(IF(MATCH("Feed Ingredient", AOM[[#This Row],[L1]:[L10]],0)&gt;0, TRUE, FALSE), FALSE)=TRUE,IFERROR(VLOOKUP(M922, ani_diet!E:E, 1, FALSE), "No Match"),FALSE)</f>
        <v>No Match</v>
      </c>
    </row>
    <row r="923" spans="1:31" ht="14.5" x14ac:dyDescent="0.35">
      <c r="A923" s="153" t="s">
        <v>2164</v>
      </c>
      <c r="B923" s="153" t="s">
        <v>21589</v>
      </c>
      <c r="C923" s="153" t="s">
        <v>19358</v>
      </c>
      <c r="D923" s="153" t="s">
        <v>19360</v>
      </c>
      <c r="E923" s="153" t="s">
        <v>19600</v>
      </c>
      <c r="F923" s="153" t="s">
        <v>20459</v>
      </c>
      <c r="G923" s="153" t="s">
        <v>20460</v>
      </c>
      <c r="H923" s="153" t="s">
        <v>21551</v>
      </c>
      <c r="I923" s="153" t="s">
        <v>21073</v>
      </c>
      <c r="J923" s="153" t="s">
        <v>9071</v>
      </c>
      <c r="K923" s="153" t="s">
        <v>21586</v>
      </c>
      <c r="L923" s="153" t="s">
        <v>21590</v>
      </c>
      <c r="M923" s="153" t="str" cm="1">
        <f t="array" ref="M923">LOOKUP(2,1/(C923:L923&lt;&gt;""),C923:L923)</f>
        <v>Maize Dried Ground Heated</v>
      </c>
      <c r="N923" s="153"/>
      <c r="O923" s="153" t="s">
        <v>2164</v>
      </c>
      <c r="P923" s="153" t="s">
        <v>2164</v>
      </c>
      <c r="Q923" s="153" t="s">
        <v>2164</v>
      </c>
      <c r="R923" s="153" t="s">
        <v>2164</v>
      </c>
      <c r="S923" s="153" t="s">
        <v>21571</v>
      </c>
      <c r="T923" s="153" t="s">
        <v>2164</v>
      </c>
      <c r="U923" s="153" t="s">
        <v>9073</v>
      </c>
      <c r="V923" s="153" t="s">
        <v>20848</v>
      </c>
      <c r="W923" s="153" t="s">
        <v>2164</v>
      </c>
      <c r="X923" s="153" t="s">
        <v>2164</v>
      </c>
      <c r="Y923" s="153" t="s">
        <v>2164</v>
      </c>
      <c r="Z923" s="153" t="s">
        <v>2164</v>
      </c>
      <c r="AA923" s="153" t="s">
        <v>2164</v>
      </c>
      <c r="AB923" s="153" t="s">
        <v>21572</v>
      </c>
      <c r="AC923" s="153" t="s">
        <v>21586</v>
      </c>
      <c r="AD923" s="153" t="str">
        <f>IFERROR(IF(COUNTIF(C923:L923,"Feed Ingredient")&gt;0,INDEX(ani_diet!V:V,MATCH(M923,ani_diet!F:F,0)),""),"")</f>
        <v>Zea mays</v>
      </c>
      <c r="AE923" s="152" t="str">
        <f>IF(IFERROR(IF(MATCH("Feed Ingredient", AOM[[#This Row],[L1]:[L10]],0)&gt;0, TRUE, FALSE), FALSE)=TRUE,IFERROR(VLOOKUP(M923, ani_diet!E:E, 1, FALSE), "No Match"),FALSE)</f>
        <v>No Match</v>
      </c>
    </row>
    <row r="924" spans="1:31" ht="14.5" x14ac:dyDescent="0.35">
      <c r="A924" s="153" t="s">
        <v>2164</v>
      </c>
      <c r="B924" s="153" t="s">
        <v>21591</v>
      </c>
      <c r="C924" s="153" t="s">
        <v>19358</v>
      </c>
      <c r="D924" s="153" t="s">
        <v>19360</v>
      </c>
      <c r="E924" s="153" t="s">
        <v>19600</v>
      </c>
      <c r="F924" s="153" t="s">
        <v>20459</v>
      </c>
      <c r="G924" s="153" t="s">
        <v>20460</v>
      </c>
      <c r="H924" s="153" t="s">
        <v>21551</v>
      </c>
      <c r="I924" s="153" t="s">
        <v>21073</v>
      </c>
      <c r="J924" s="153" t="s">
        <v>9071</v>
      </c>
      <c r="K924" s="153" t="s">
        <v>21586</v>
      </c>
      <c r="L924" s="153" t="s">
        <v>21592</v>
      </c>
      <c r="M924" s="153" t="str" cm="1">
        <f t="array" ref="M924">LOOKUP(2,1/(C924:L924&lt;&gt;""),C924:L924)</f>
        <v>Maize Grain Ground</v>
      </c>
      <c r="N924" s="153" t="s">
        <v>21593</v>
      </c>
      <c r="O924" s="153" t="s">
        <v>2164</v>
      </c>
      <c r="P924" s="153" t="s">
        <v>2164</v>
      </c>
      <c r="Q924" s="153" t="s">
        <v>2164</v>
      </c>
      <c r="R924" s="153" t="s">
        <v>2164</v>
      </c>
      <c r="S924" s="153" t="s">
        <v>21571</v>
      </c>
      <c r="T924" s="153" t="s">
        <v>2164</v>
      </c>
      <c r="U924" s="153" t="s">
        <v>9073</v>
      </c>
      <c r="V924" s="153" t="s">
        <v>20848</v>
      </c>
      <c r="W924" s="153" t="s">
        <v>2164</v>
      </c>
      <c r="X924" s="153" t="s">
        <v>2164</v>
      </c>
      <c r="Y924" s="153" t="s">
        <v>2164</v>
      </c>
      <c r="Z924" s="153" t="s">
        <v>2164</v>
      </c>
      <c r="AA924" s="153" t="s">
        <v>2164</v>
      </c>
      <c r="AB924" s="153" t="s">
        <v>21572</v>
      </c>
      <c r="AC924" s="153" t="s">
        <v>21586</v>
      </c>
      <c r="AD924" s="153" t="str">
        <f>IFERROR(IF(COUNTIF(C924:L924,"Feed Ingredient")&gt;0,INDEX(ani_diet!V:V,MATCH(M924,ani_diet!F:F,0)),""),"")</f>
        <v>Zea mays Grain</v>
      </c>
      <c r="AE924" s="152" t="str">
        <f>IF(IFERROR(IF(MATCH("Feed Ingredient", AOM[[#This Row],[L1]:[L10]],0)&gt;0, TRUE, FALSE), FALSE)=TRUE,IFERROR(VLOOKUP(M924, ani_diet!E:E, 1, FALSE), "No Match"),FALSE)</f>
        <v>No Match</v>
      </c>
    </row>
    <row r="925" spans="1:31" ht="14.5" x14ac:dyDescent="0.35">
      <c r="A925" s="153" t="s">
        <v>2164</v>
      </c>
      <c r="B925" s="153" t="s">
        <v>21594</v>
      </c>
      <c r="C925" s="153" t="s">
        <v>19358</v>
      </c>
      <c r="D925" s="153" t="s">
        <v>19360</v>
      </c>
      <c r="E925" s="153" t="s">
        <v>19600</v>
      </c>
      <c r="F925" s="153" t="s">
        <v>20459</v>
      </c>
      <c r="G925" s="153" t="s">
        <v>20460</v>
      </c>
      <c r="H925" s="153" t="s">
        <v>21551</v>
      </c>
      <c r="I925" s="153" t="s">
        <v>21073</v>
      </c>
      <c r="J925" s="153" t="s">
        <v>9071</v>
      </c>
      <c r="K925" s="153" t="s">
        <v>21586</v>
      </c>
      <c r="L925" s="153"/>
      <c r="M925" s="153" t="str" cm="1">
        <f t="array" ref="M925">LOOKUP(2,1/(C925:L925&lt;&gt;""),C925:L925)</f>
        <v>Maize Grain</v>
      </c>
      <c r="N925" s="153" t="s">
        <v>21595</v>
      </c>
      <c r="O925" s="153" t="s">
        <v>2164</v>
      </c>
      <c r="P925" s="153" t="s">
        <v>2164</v>
      </c>
      <c r="Q925" s="153" t="s">
        <v>2164</v>
      </c>
      <c r="R925" s="153" t="s">
        <v>2164</v>
      </c>
      <c r="S925" s="153" t="s">
        <v>21571</v>
      </c>
      <c r="T925" s="153" t="s">
        <v>2164</v>
      </c>
      <c r="U925" s="153" t="s">
        <v>9073</v>
      </c>
      <c r="V925" s="153" t="s">
        <v>20848</v>
      </c>
      <c r="W925" s="153" t="s">
        <v>2164</v>
      </c>
      <c r="X925" s="153" t="s">
        <v>2164</v>
      </c>
      <c r="Y925" s="153" t="s">
        <v>2164</v>
      </c>
      <c r="Z925" s="153" t="s">
        <v>2164</v>
      </c>
      <c r="AA925" s="153" t="s">
        <v>2164</v>
      </c>
      <c r="AB925" s="153" t="s">
        <v>21572</v>
      </c>
      <c r="AC925" s="153" t="s">
        <v>21586</v>
      </c>
      <c r="AD925" s="153" t="str">
        <f>IFERROR(IF(COUNTIF(C925:L925,"Feed Ingredient")&gt;0,INDEX(ani_diet!V:V,MATCH(M925,ani_diet!F:F,0)),""),"")</f>
        <v>Zea mays Grain</v>
      </c>
      <c r="AE925" s="152" t="str">
        <f>IF(IFERROR(IF(MATCH("Feed Ingredient", AOM[[#This Row],[L1]:[L10]],0)&gt;0, TRUE, FALSE), FALSE)=TRUE,IFERROR(VLOOKUP(M925, ani_diet!E:E, 1, FALSE), "No Match"),FALSE)</f>
        <v>Maize Grain</v>
      </c>
    </row>
    <row r="926" spans="1:31" ht="14.5" x14ac:dyDescent="0.35">
      <c r="A926" s="153" t="s">
        <v>2164</v>
      </c>
      <c r="B926" s="153" t="s">
        <v>21596</v>
      </c>
      <c r="C926" s="153" t="s">
        <v>19358</v>
      </c>
      <c r="D926" s="153" t="s">
        <v>19360</v>
      </c>
      <c r="E926" s="153" t="s">
        <v>19600</v>
      </c>
      <c r="F926" s="153" t="s">
        <v>20459</v>
      </c>
      <c r="G926" s="153" t="s">
        <v>20460</v>
      </c>
      <c r="H926" s="153" t="s">
        <v>21551</v>
      </c>
      <c r="I926" s="153" t="s">
        <v>21073</v>
      </c>
      <c r="J926" s="153" t="s">
        <v>9071</v>
      </c>
      <c r="K926" s="153" t="s">
        <v>21597</v>
      </c>
      <c r="L926" s="153"/>
      <c r="M926" s="153" t="str" cm="1">
        <f t="array" ref="M926">LOOKUP(2,1/(C926:L926&lt;&gt;""),C926:L926)</f>
        <v>Maize Ground</v>
      </c>
      <c r="N926" s="153" t="s">
        <v>21598</v>
      </c>
      <c r="O926" s="153" t="s">
        <v>2164</v>
      </c>
      <c r="P926" s="153" t="s">
        <v>2164</v>
      </c>
      <c r="Q926" s="153" t="s">
        <v>2164</v>
      </c>
      <c r="R926" s="153" t="s">
        <v>2164</v>
      </c>
      <c r="S926" s="153" t="s">
        <v>21571</v>
      </c>
      <c r="T926" s="153" t="s">
        <v>2164</v>
      </c>
      <c r="U926" s="153" t="s">
        <v>9073</v>
      </c>
      <c r="V926" s="153" t="s">
        <v>20848</v>
      </c>
      <c r="W926" s="153" t="s">
        <v>2164</v>
      </c>
      <c r="X926" s="153" t="s">
        <v>2164</v>
      </c>
      <c r="Y926" s="153" t="s">
        <v>2164</v>
      </c>
      <c r="Z926" s="153" t="s">
        <v>2164</v>
      </c>
      <c r="AA926" s="153" t="s">
        <v>2164</v>
      </c>
      <c r="AB926" s="153"/>
      <c r="AC926" s="153" t="s">
        <v>9071</v>
      </c>
      <c r="AD926" s="153" t="str">
        <f>IFERROR(IF(COUNTIF(C926:L926,"Feed Ingredient")&gt;0,INDEX(ani_diet!V:V,MATCH(M926,ani_diet!F:F,0)),""),"")</f>
        <v>Zea mays</v>
      </c>
      <c r="AE926" s="152" t="str">
        <f>IF(IFERROR(IF(MATCH("Feed Ingredient", AOM[[#This Row],[L1]:[L10]],0)&gt;0, TRUE, FALSE), FALSE)=TRUE,IFERROR(VLOOKUP(M926, ani_diet!E:E, 1, FALSE), "No Match"),FALSE)</f>
        <v>No Match</v>
      </c>
    </row>
    <row r="927" spans="1:31" ht="14.5" x14ac:dyDescent="0.35">
      <c r="A927" s="153" t="s">
        <v>2164</v>
      </c>
      <c r="B927" s="153" t="s">
        <v>21599</v>
      </c>
      <c r="C927" s="153" t="s">
        <v>19358</v>
      </c>
      <c r="D927" s="153" t="s">
        <v>19360</v>
      </c>
      <c r="E927" s="153" t="s">
        <v>19600</v>
      </c>
      <c r="F927" s="153" t="s">
        <v>20459</v>
      </c>
      <c r="G927" s="153" t="s">
        <v>20460</v>
      </c>
      <c r="H927" s="153" t="s">
        <v>21551</v>
      </c>
      <c r="I927" s="153" t="s">
        <v>21073</v>
      </c>
      <c r="J927" s="153" t="s">
        <v>9071</v>
      </c>
      <c r="K927" s="153" t="s">
        <v>21600</v>
      </c>
      <c r="L927" s="153"/>
      <c r="M927" s="153" t="str" cm="1">
        <f t="array" ref="M927">LOOKUP(2,1/(C927:L927&lt;&gt;""),C927:L927)</f>
        <v>Maize Oil</v>
      </c>
      <c r="N927" s="153" t="s">
        <v>21601</v>
      </c>
      <c r="O927" s="153" t="s">
        <v>2164</v>
      </c>
      <c r="P927" s="153" t="s">
        <v>2164</v>
      </c>
      <c r="Q927" s="153" t="s">
        <v>2164</v>
      </c>
      <c r="R927" s="153" t="s">
        <v>2164</v>
      </c>
      <c r="S927" s="153" t="s">
        <v>21602</v>
      </c>
      <c r="T927" s="153" t="s">
        <v>2164</v>
      </c>
      <c r="U927" s="153" t="s">
        <v>9073</v>
      </c>
      <c r="V927" s="153" t="s">
        <v>20848</v>
      </c>
      <c r="W927" s="153" t="s">
        <v>2164</v>
      </c>
      <c r="X927" s="153" t="s">
        <v>2164</v>
      </c>
      <c r="Y927" s="153" t="s">
        <v>2164</v>
      </c>
      <c r="Z927" s="153" t="s">
        <v>2164</v>
      </c>
      <c r="AA927" s="153" t="s">
        <v>2164</v>
      </c>
      <c r="AB927" s="153" t="s">
        <v>20888</v>
      </c>
      <c r="AC927" s="153" t="s">
        <v>21600</v>
      </c>
      <c r="AD927" s="153" t="str">
        <f>IFERROR(IF(COUNTIF(C927:L927,"Feed Ingredient")&gt;0,INDEX(ani_diet!V:V,MATCH(M927,ani_diet!F:F,0)),""),"")</f>
        <v>Zea mays Oil</v>
      </c>
      <c r="AE927" s="152" t="str">
        <f>IF(IFERROR(IF(MATCH("Feed Ingredient", AOM[[#This Row],[L1]:[L10]],0)&gt;0, TRUE, FALSE), FALSE)=TRUE,IFERROR(VLOOKUP(M927, ani_diet!E:E, 1, FALSE), "No Match"),FALSE)</f>
        <v>Maize Oil</v>
      </c>
    </row>
    <row r="928" spans="1:31" ht="14.5" x14ac:dyDescent="0.35">
      <c r="A928" s="153" t="s">
        <v>2164</v>
      </c>
      <c r="B928" s="153" t="s">
        <v>21603</v>
      </c>
      <c r="C928" s="153" t="s">
        <v>19358</v>
      </c>
      <c r="D928" s="153" t="s">
        <v>19360</v>
      </c>
      <c r="E928" s="153" t="s">
        <v>19600</v>
      </c>
      <c r="F928" s="153" t="s">
        <v>20459</v>
      </c>
      <c r="G928" s="153" t="s">
        <v>20460</v>
      </c>
      <c r="H928" s="153" t="s">
        <v>21551</v>
      </c>
      <c r="I928" s="153" t="s">
        <v>21073</v>
      </c>
      <c r="J928" s="153" t="s">
        <v>9071</v>
      </c>
      <c r="K928" s="153" t="s">
        <v>21604</v>
      </c>
      <c r="L928" s="153"/>
      <c r="M928" s="153" t="str" cm="1">
        <f t="array" ref="M928">LOOKUP(2,1/(C928:L928&lt;&gt;""),C928:L928)</f>
        <v>Maize Ensiled</v>
      </c>
      <c r="N928" s="153" t="s">
        <v>21605</v>
      </c>
      <c r="O928" s="153" t="s">
        <v>2164</v>
      </c>
      <c r="P928" s="153" t="s">
        <v>2164</v>
      </c>
      <c r="Q928" s="153" t="s">
        <v>2164</v>
      </c>
      <c r="R928" s="153" t="s">
        <v>2164</v>
      </c>
      <c r="S928" s="153" t="s">
        <v>2164</v>
      </c>
      <c r="T928" s="153" t="s">
        <v>2164</v>
      </c>
      <c r="U928" s="153" t="s">
        <v>9073</v>
      </c>
      <c r="V928" s="153" t="s">
        <v>20848</v>
      </c>
      <c r="W928" s="153" t="s">
        <v>2164</v>
      </c>
      <c r="X928" s="153" t="s">
        <v>2164</v>
      </c>
      <c r="Y928" s="153" t="s">
        <v>2164</v>
      </c>
      <c r="Z928" s="153" t="s">
        <v>2164</v>
      </c>
      <c r="AA928" s="153" t="s">
        <v>2164</v>
      </c>
      <c r="AB928" s="153" t="s">
        <v>21606</v>
      </c>
      <c r="AC928" s="153" t="s">
        <v>21576</v>
      </c>
      <c r="AD928" s="153" t="str">
        <f>IFERROR(IF(COUNTIF(C928:L928,"Feed Ingredient")&gt;0,INDEX(ani_diet!V:V,MATCH(M928,ani_diet!F:F,0)),""),"")</f>
        <v>Zea mays</v>
      </c>
      <c r="AE928" s="152" t="str">
        <f>IF(IFERROR(IF(MATCH("Feed Ingredient", AOM[[#This Row],[L1]:[L10]],0)&gt;0, TRUE, FALSE), FALSE)=TRUE,IFERROR(VLOOKUP(M928, ani_diet!E:E, 1, FALSE), "No Match"),FALSE)</f>
        <v>No Match</v>
      </c>
    </row>
    <row r="929" spans="1:31" ht="14.5" x14ac:dyDescent="0.35">
      <c r="A929" s="153" t="s">
        <v>2164</v>
      </c>
      <c r="B929" s="153" t="s">
        <v>21607</v>
      </c>
      <c r="C929" s="153" t="s">
        <v>19358</v>
      </c>
      <c r="D929" s="153" t="s">
        <v>19360</v>
      </c>
      <c r="E929" s="153" t="s">
        <v>19600</v>
      </c>
      <c r="F929" s="153" t="s">
        <v>20459</v>
      </c>
      <c r="G929" s="153" t="s">
        <v>20460</v>
      </c>
      <c r="H929" s="153" t="s">
        <v>21551</v>
      </c>
      <c r="I929" s="153" t="s">
        <v>21073</v>
      </c>
      <c r="J929" s="153" t="s">
        <v>9071</v>
      </c>
      <c r="K929" s="153" t="s">
        <v>21608</v>
      </c>
      <c r="L929" s="153"/>
      <c r="M929" s="153" t="str" cm="1">
        <f t="array" ref="M929">LOOKUP(2,1/(C929:L929&lt;&gt;""),C929:L929)</f>
        <v>Maize Starch</v>
      </c>
      <c r="N929" s="153" t="s">
        <v>21609</v>
      </c>
      <c r="O929" s="153" t="s">
        <v>2164</v>
      </c>
      <c r="P929" s="153" t="s">
        <v>2164</v>
      </c>
      <c r="Q929" s="153" t="s">
        <v>2164</v>
      </c>
      <c r="R929" s="153" t="s">
        <v>2164</v>
      </c>
      <c r="S929" s="153" t="s">
        <v>20912</v>
      </c>
      <c r="T929" s="153" t="s">
        <v>2164</v>
      </c>
      <c r="U929" s="153" t="s">
        <v>9073</v>
      </c>
      <c r="V929" s="153" t="s">
        <v>20848</v>
      </c>
      <c r="W929" s="153" t="s">
        <v>2164</v>
      </c>
      <c r="X929" s="153" t="s">
        <v>2164</v>
      </c>
      <c r="Y929" s="153" t="s">
        <v>2164</v>
      </c>
      <c r="Z929" s="153" t="s">
        <v>2164</v>
      </c>
      <c r="AA929" s="153" t="s">
        <v>2164</v>
      </c>
      <c r="AB929" s="153"/>
      <c r="AC929" s="153" t="s">
        <v>180</v>
      </c>
      <c r="AD929" s="153" t="str">
        <f>IFERROR(IF(COUNTIF(C929:L929,"Feed Ingredient")&gt;0,INDEX(ani_diet!V:V,MATCH(M929,ani_diet!F:F,0)),""),"")</f>
        <v>Zea mays Starch</v>
      </c>
      <c r="AE929" s="152" t="str">
        <f>IF(IFERROR(IF(MATCH("Feed Ingredient", AOM[[#This Row],[L1]:[L10]],0)&gt;0, TRUE, FALSE), FALSE)=TRUE,IFERROR(VLOOKUP(M929, ani_diet!E:E, 1, FALSE), "No Match"),FALSE)</f>
        <v>Maize Starch</v>
      </c>
    </row>
    <row r="930" spans="1:31" ht="14.5" x14ac:dyDescent="0.35">
      <c r="A930" s="153" t="s">
        <v>2164</v>
      </c>
      <c r="B930" s="153" t="s">
        <v>21610</v>
      </c>
      <c r="C930" s="153" t="s">
        <v>19358</v>
      </c>
      <c r="D930" s="153" t="s">
        <v>19360</v>
      </c>
      <c r="E930" s="153" t="s">
        <v>19600</v>
      </c>
      <c r="F930" s="153" t="s">
        <v>20459</v>
      </c>
      <c r="G930" s="153" t="s">
        <v>20460</v>
      </c>
      <c r="H930" s="153" t="s">
        <v>21551</v>
      </c>
      <c r="I930" s="153" t="s">
        <v>21073</v>
      </c>
      <c r="J930" s="153" t="s">
        <v>9071</v>
      </c>
      <c r="K930" s="153" t="s">
        <v>21611</v>
      </c>
      <c r="L930" s="153" t="s">
        <v>21612</v>
      </c>
      <c r="M930" s="153" t="str" cm="1">
        <f t="array" ref="M930">LOOKUP(2,1/(C930:L930&lt;&gt;""),C930:L930)</f>
        <v>Maize Whole Ground</v>
      </c>
      <c r="N930" s="153" t="s">
        <v>21613</v>
      </c>
      <c r="O930" s="153" t="s">
        <v>2164</v>
      </c>
      <c r="P930" s="153" t="s">
        <v>2164</v>
      </c>
      <c r="Q930" s="153" t="s">
        <v>2164</v>
      </c>
      <c r="R930" s="153" t="s">
        <v>2164</v>
      </c>
      <c r="S930" s="153" t="s">
        <v>2164</v>
      </c>
      <c r="T930" s="153" t="s">
        <v>2164</v>
      </c>
      <c r="U930" s="153" t="s">
        <v>9073</v>
      </c>
      <c r="V930" s="153" t="s">
        <v>20848</v>
      </c>
      <c r="W930" s="153" t="s">
        <v>2164</v>
      </c>
      <c r="X930" s="153" t="s">
        <v>2164</v>
      </c>
      <c r="Y930" s="153" t="s">
        <v>2164</v>
      </c>
      <c r="Z930" s="153" t="s">
        <v>2164</v>
      </c>
      <c r="AA930" s="153" t="s">
        <v>2164</v>
      </c>
      <c r="AB930" s="153" t="s">
        <v>2164</v>
      </c>
      <c r="AC930" s="153" t="s">
        <v>21576</v>
      </c>
      <c r="AD930" s="153" t="str">
        <f>IFERROR(IF(COUNTIF(C930:L930,"Feed Ingredient")&gt;0,INDEX(ani_diet!V:V,MATCH(M930,ani_diet!F:F,0)),""),"")</f>
        <v>Zea mays Whole</v>
      </c>
      <c r="AE930" s="152" t="str">
        <f>IF(IFERROR(IF(MATCH("Feed Ingredient", AOM[[#This Row],[L1]:[L10]],0)&gt;0, TRUE, FALSE), FALSE)=TRUE,IFERROR(VLOOKUP(M930, ani_diet!E:E, 1, FALSE), "No Match"),FALSE)</f>
        <v>No Match</v>
      </c>
    </row>
    <row r="931" spans="1:31" ht="14.5" x14ac:dyDescent="0.35">
      <c r="A931" s="153" t="s">
        <v>2164</v>
      </c>
      <c r="B931" s="153" t="s">
        <v>21614</v>
      </c>
      <c r="C931" s="153" t="s">
        <v>19358</v>
      </c>
      <c r="D931" s="153" t="s">
        <v>19360</v>
      </c>
      <c r="E931" s="153" t="s">
        <v>19600</v>
      </c>
      <c r="F931" s="153" t="s">
        <v>20459</v>
      </c>
      <c r="G931" s="153" t="s">
        <v>20460</v>
      </c>
      <c r="H931" s="153" t="s">
        <v>21551</v>
      </c>
      <c r="I931" s="153" t="s">
        <v>21073</v>
      </c>
      <c r="J931" s="153" t="s">
        <v>9071</v>
      </c>
      <c r="K931" s="153" t="s">
        <v>21611</v>
      </c>
      <c r="L931" s="153"/>
      <c r="M931" s="153" t="str" cm="1">
        <f t="array" ref="M931">LOOKUP(2,1/(C931:L931&lt;&gt;""),C931:L931)</f>
        <v>Maize Whole</v>
      </c>
      <c r="N931" s="153" t="s">
        <v>21615</v>
      </c>
      <c r="O931" s="153" t="s">
        <v>2164</v>
      </c>
      <c r="P931" s="153" t="s">
        <v>2164</v>
      </c>
      <c r="Q931" s="153" t="s">
        <v>2164</v>
      </c>
      <c r="R931" s="153" t="s">
        <v>2164</v>
      </c>
      <c r="S931" s="153" t="s">
        <v>2164</v>
      </c>
      <c r="T931" s="153" t="s">
        <v>2164</v>
      </c>
      <c r="U931" s="153" t="s">
        <v>9073</v>
      </c>
      <c r="V931" s="153" t="s">
        <v>20848</v>
      </c>
      <c r="W931" s="153" t="s">
        <v>2164</v>
      </c>
      <c r="X931" s="153" t="s">
        <v>2164</v>
      </c>
      <c r="Y931" s="153" t="s">
        <v>2164</v>
      </c>
      <c r="Z931" s="153" t="s">
        <v>2164</v>
      </c>
      <c r="AA931" s="153" t="s">
        <v>2164</v>
      </c>
      <c r="AB931" s="153" t="s">
        <v>2164</v>
      </c>
      <c r="AC931" s="153" t="s">
        <v>21576</v>
      </c>
      <c r="AD931" s="153" t="str">
        <f>IFERROR(IF(COUNTIF(C931:L931,"Feed Ingredient")&gt;0,INDEX(ani_diet!V:V,MATCH(M931,ani_diet!F:F,0)),""),"")</f>
        <v>Zea mays Whole</v>
      </c>
      <c r="AE931" s="152" t="str">
        <f>IF(IFERROR(IF(MATCH("Feed Ingredient", AOM[[#This Row],[L1]:[L10]],0)&gt;0, TRUE, FALSE), FALSE)=TRUE,IFERROR(VLOOKUP(M931, ani_diet!E:E, 1, FALSE), "No Match"),FALSE)</f>
        <v>Maize Whole</v>
      </c>
    </row>
    <row r="932" spans="1:31" ht="14.5" x14ac:dyDescent="0.35">
      <c r="A932" s="153" t="s">
        <v>2164</v>
      </c>
      <c r="B932" s="153" t="s">
        <v>21616</v>
      </c>
      <c r="C932" s="153" t="s">
        <v>19358</v>
      </c>
      <c r="D932" s="153" t="s">
        <v>19360</v>
      </c>
      <c r="E932" s="153" t="s">
        <v>19600</v>
      </c>
      <c r="F932" s="153" t="s">
        <v>20459</v>
      </c>
      <c r="G932" s="153" t="s">
        <v>20460</v>
      </c>
      <c r="H932" s="153" t="s">
        <v>21551</v>
      </c>
      <c r="I932" s="153" t="s">
        <v>21073</v>
      </c>
      <c r="J932" s="153" t="s">
        <v>9071</v>
      </c>
      <c r="K932" s="153" t="s">
        <v>21576</v>
      </c>
      <c r="L932" s="153" t="s">
        <v>21617</v>
      </c>
      <c r="M932" s="153" t="str" cm="1">
        <f t="array" ref="M932">LOOKUP(2,1/(C932:L932&lt;&gt;""),C932:L932)</f>
        <v>Maize Yellow Broken</v>
      </c>
      <c r="N932" s="153" t="s">
        <v>21618</v>
      </c>
      <c r="O932" s="153" t="s">
        <v>2164</v>
      </c>
      <c r="P932" s="153" t="s">
        <v>2164</v>
      </c>
      <c r="Q932" s="153" t="s">
        <v>2164</v>
      </c>
      <c r="R932" s="153" t="s">
        <v>2164</v>
      </c>
      <c r="S932" s="153" t="s">
        <v>2164</v>
      </c>
      <c r="T932" s="153" t="s">
        <v>2164</v>
      </c>
      <c r="U932" s="153" t="s">
        <v>9073</v>
      </c>
      <c r="V932" s="153" t="s">
        <v>20848</v>
      </c>
      <c r="W932" s="153" t="s">
        <v>2164</v>
      </c>
      <c r="X932" s="153" t="s">
        <v>2164</v>
      </c>
      <c r="Y932" s="153" t="s">
        <v>2164</v>
      </c>
      <c r="Z932" s="153" t="s">
        <v>2164</v>
      </c>
      <c r="AA932" s="153" t="s">
        <v>2164</v>
      </c>
      <c r="AB932" s="153" t="s">
        <v>2164</v>
      </c>
      <c r="AC932" s="153" t="s">
        <v>21619</v>
      </c>
      <c r="AD932" s="153" t="str">
        <f>IFERROR(IF(COUNTIF(C932:L932,"Feed Ingredient")&gt;0,INDEX(ani_diet!V:V,MATCH(M932,ani_diet!F:F,0)),""),"")</f>
        <v/>
      </c>
      <c r="AE932" s="152" t="str">
        <f>IF(IFERROR(IF(MATCH("Feed Ingredient", AOM[[#This Row],[L1]:[L10]],0)&gt;0, TRUE, FALSE), FALSE)=TRUE,IFERROR(VLOOKUP(M932, ani_diet!E:E, 1, FALSE), "No Match"),FALSE)</f>
        <v>No Match</v>
      </c>
    </row>
    <row r="933" spans="1:31" ht="14.5" x14ac:dyDescent="0.35">
      <c r="A933" s="153" t="s">
        <v>2164</v>
      </c>
      <c r="B933" s="153" t="s">
        <v>21620</v>
      </c>
      <c r="C933" s="153" t="s">
        <v>19358</v>
      </c>
      <c r="D933" s="153" t="s">
        <v>19360</v>
      </c>
      <c r="E933" s="153" t="s">
        <v>19600</v>
      </c>
      <c r="F933" s="153" t="s">
        <v>20459</v>
      </c>
      <c r="G933" s="153" t="s">
        <v>20460</v>
      </c>
      <c r="H933" s="153" t="s">
        <v>21551</v>
      </c>
      <c r="I933" s="153" t="s">
        <v>21073</v>
      </c>
      <c r="J933" s="153" t="s">
        <v>9071</v>
      </c>
      <c r="K933" s="153" t="s">
        <v>21576</v>
      </c>
      <c r="L933" s="153" t="s">
        <v>21621</v>
      </c>
      <c r="M933" s="153" t="str" cm="1">
        <f t="array" ref="M933">LOOKUP(2,1/(C933:L933&lt;&gt;""),C933:L933)</f>
        <v>Maize Yellow Crushed</v>
      </c>
      <c r="N933" s="153" t="s">
        <v>21622</v>
      </c>
      <c r="O933" s="153" t="s">
        <v>2164</v>
      </c>
      <c r="P933" s="153" t="s">
        <v>2164</v>
      </c>
      <c r="Q933" s="153" t="s">
        <v>2164</v>
      </c>
      <c r="R933" s="153" t="s">
        <v>2164</v>
      </c>
      <c r="S933" s="153" t="s">
        <v>2164</v>
      </c>
      <c r="T933" s="153" t="s">
        <v>2164</v>
      </c>
      <c r="U933" s="153" t="s">
        <v>9073</v>
      </c>
      <c r="V933" s="153" t="s">
        <v>20848</v>
      </c>
      <c r="W933" s="153" t="s">
        <v>2164</v>
      </c>
      <c r="X933" s="153" t="s">
        <v>2164</v>
      </c>
      <c r="Y933" s="153" t="s">
        <v>2164</v>
      </c>
      <c r="Z933" s="153" t="s">
        <v>2164</v>
      </c>
      <c r="AA933" s="153" t="s">
        <v>2164</v>
      </c>
      <c r="AB933" s="153" t="s">
        <v>2164</v>
      </c>
      <c r="AC933" s="153" t="s">
        <v>21576</v>
      </c>
      <c r="AD933" s="153" t="str">
        <f>IFERROR(IF(COUNTIF(C933:L933,"Feed Ingredient")&gt;0,INDEX(ani_diet!V:V,MATCH(M933,ani_diet!F:F,0)),""),"")</f>
        <v/>
      </c>
      <c r="AE933" s="152" t="str">
        <f>IF(IFERROR(IF(MATCH("Feed Ingredient", AOM[[#This Row],[L1]:[L10]],0)&gt;0, TRUE, FALSE), FALSE)=TRUE,IFERROR(VLOOKUP(M933, ani_diet!E:E, 1, FALSE), "No Match"),FALSE)</f>
        <v>No Match</v>
      </c>
    </row>
    <row r="934" spans="1:31" ht="14.5" x14ac:dyDescent="0.35">
      <c r="A934" s="153" t="s">
        <v>2164</v>
      </c>
      <c r="B934" s="153" t="s">
        <v>21623</v>
      </c>
      <c r="C934" s="153" t="s">
        <v>19358</v>
      </c>
      <c r="D934" s="153" t="s">
        <v>19360</v>
      </c>
      <c r="E934" s="153" t="s">
        <v>19600</v>
      </c>
      <c r="F934" s="153" t="s">
        <v>20459</v>
      </c>
      <c r="G934" s="153" t="s">
        <v>20460</v>
      </c>
      <c r="H934" s="153" t="s">
        <v>21551</v>
      </c>
      <c r="I934" s="153" t="s">
        <v>21073</v>
      </c>
      <c r="J934" s="153" t="s">
        <v>9071</v>
      </c>
      <c r="K934" s="153" t="s">
        <v>21576</v>
      </c>
      <c r="L934" s="153" t="s">
        <v>21624</v>
      </c>
      <c r="M934" s="153" t="str" cm="1">
        <f t="array" ref="M934">LOOKUP(2,1/(C934:L934&lt;&gt;""),C934:L934)</f>
        <v>Maize Yellow Ground</v>
      </c>
      <c r="N934" s="153" t="s">
        <v>21625</v>
      </c>
      <c r="O934" s="153" t="s">
        <v>2164</v>
      </c>
      <c r="P934" s="153" t="s">
        <v>2164</v>
      </c>
      <c r="Q934" s="153" t="s">
        <v>2164</v>
      </c>
      <c r="R934" s="153" t="s">
        <v>2164</v>
      </c>
      <c r="S934" s="153" t="s">
        <v>2164</v>
      </c>
      <c r="T934" s="153" t="s">
        <v>2164</v>
      </c>
      <c r="U934" s="153" t="s">
        <v>9073</v>
      </c>
      <c r="V934" s="153" t="s">
        <v>20848</v>
      </c>
      <c r="W934" s="153" t="s">
        <v>2164</v>
      </c>
      <c r="X934" s="153" t="s">
        <v>2164</v>
      </c>
      <c r="Y934" s="153" t="s">
        <v>2164</v>
      </c>
      <c r="Z934" s="153" t="s">
        <v>2164</v>
      </c>
      <c r="AA934" s="153" t="s">
        <v>2164</v>
      </c>
      <c r="AB934" s="153" t="s">
        <v>2164</v>
      </c>
      <c r="AC934" s="153" t="s">
        <v>21576</v>
      </c>
      <c r="AD934" s="153" t="str">
        <f>IFERROR(IF(COUNTIF(C934:L934,"Feed Ingredient")&gt;0,INDEX(ani_diet!V:V,MATCH(M934,ani_diet!F:F,0)),""),"")</f>
        <v/>
      </c>
      <c r="AE934" s="152" t="str">
        <f>IF(IFERROR(IF(MATCH("Feed Ingredient", AOM[[#This Row],[L1]:[L10]],0)&gt;0, TRUE, FALSE), FALSE)=TRUE,IFERROR(VLOOKUP(M934, ani_diet!E:E, 1, FALSE), "No Match"),FALSE)</f>
        <v>No Match</v>
      </c>
    </row>
    <row r="935" spans="1:31" ht="14.5" x14ac:dyDescent="0.35">
      <c r="A935" s="153" t="s">
        <v>2164</v>
      </c>
      <c r="B935" s="153" t="s">
        <v>21626</v>
      </c>
      <c r="C935" s="153" t="s">
        <v>19358</v>
      </c>
      <c r="D935" s="153" t="s">
        <v>19360</v>
      </c>
      <c r="E935" s="153" t="s">
        <v>19600</v>
      </c>
      <c r="F935" s="153" t="s">
        <v>20459</v>
      </c>
      <c r="G935" s="153" t="s">
        <v>20460</v>
      </c>
      <c r="H935" s="153" t="s">
        <v>21551</v>
      </c>
      <c r="I935" s="153" t="s">
        <v>21073</v>
      </c>
      <c r="J935" s="153" t="s">
        <v>9071</v>
      </c>
      <c r="K935" s="153" t="s">
        <v>21576</v>
      </c>
      <c r="L935" s="153"/>
      <c r="M935" s="153" t="str" cm="1">
        <f t="array" ref="M935">LOOKUP(2,1/(C935:L935&lt;&gt;""),C935:L935)</f>
        <v>Maize Yellow</v>
      </c>
      <c r="N935" s="153" t="s">
        <v>21627</v>
      </c>
      <c r="O935" s="153" t="s">
        <v>2164</v>
      </c>
      <c r="P935" s="153" t="s">
        <v>2164</v>
      </c>
      <c r="Q935" s="153" t="s">
        <v>2164</v>
      </c>
      <c r="R935" s="153" t="s">
        <v>2164</v>
      </c>
      <c r="S935" s="153" t="s">
        <v>2164</v>
      </c>
      <c r="T935" s="153" t="s">
        <v>2164</v>
      </c>
      <c r="U935" s="153" t="s">
        <v>9073</v>
      </c>
      <c r="V935" s="153" t="s">
        <v>20848</v>
      </c>
      <c r="W935" s="153" t="s">
        <v>2164</v>
      </c>
      <c r="X935" s="153" t="s">
        <v>2164</v>
      </c>
      <c r="Y935" s="153" t="s">
        <v>2164</v>
      </c>
      <c r="Z935" s="153" t="s">
        <v>2164</v>
      </c>
      <c r="AA935" s="153" t="s">
        <v>2164</v>
      </c>
      <c r="AB935" s="153" t="s">
        <v>2164</v>
      </c>
      <c r="AC935" s="153" t="s">
        <v>21576</v>
      </c>
      <c r="AD935" s="153" t="str">
        <f>IFERROR(IF(COUNTIF(C935:L935,"Feed Ingredient")&gt;0,INDEX(ani_diet!V:V,MATCH(M935,ani_diet!F:F,0)),""),"")</f>
        <v/>
      </c>
      <c r="AE935" s="152" t="str">
        <f>IF(IFERROR(IF(MATCH("Feed Ingredient", AOM[[#This Row],[L1]:[L10]],0)&gt;0, TRUE, FALSE), FALSE)=TRUE,IFERROR(VLOOKUP(M935, ani_diet!E:E, 1, FALSE), "No Match"),FALSE)</f>
        <v>No Match</v>
      </c>
    </row>
    <row r="936" spans="1:31" ht="14.5" x14ac:dyDescent="0.35">
      <c r="A936" s="153" t="s">
        <v>2164</v>
      </c>
      <c r="B936" s="153" t="s">
        <v>21628</v>
      </c>
      <c r="C936" s="153" t="s">
        <v>19358</v>
      </c>
      <c r="D936" s="153" t="s">
        <v>19360</v>
      </c>
      <c r="E936" s="153" t="s">
        <v>19600</v>
      </c>
      <c r="F936" s="153" t="s">
        <v>20459</v>
      </c>
      <c r="G936" s="153" t="s">
        <v>20460</v>
      </c>
      <c r="H936" s="153" t="s">
        <v>21551</v>
      </c>
      <c r="I936" s="153" t="s">
        <v>21073</v>
      </c>
      <c r="J936" s="153" t="s">
        <v>20940</v>
      </c>
      <c r="K936" s="153" t="s">
        <v>2164</v>
      </c>
      <c r="L936" s="153"/>
      <c r="M936" s="153" t="str" cm="1">
        <f t="array" ref="M936">LOOKUP(2,1/(C936:L936&lt;&gt;""),C936:L936)</f>
        <v>Millet</v>
      </c>
      <c r="N936" s="153"/>
      <c r="O936" s="153" t="s">
        <v>2164</v>
      </c>
      <c r="P936" s="153" t="s">
        <v>2164</v>
      </c>
      <c r="Q936" s="153" t="s">
        <v>2164</v>
      </c>
      <c r="R936" s="153" t="s">
        <v>2164</v>
      </c>
      <c r="S936" s="153" t="s">
        <v>21629</v>
      </c>
      <c r="T936" s="153" t="s">
        <v>2164</v>
      </c>
      <c r="U936" s="153"/>
      <c r="V936" s="153" t="s">
        <v>21630</v>
      </c>
      <c r="W936" s="153" t="s">
        <v>2164</v>
      </c>
      <c r="X936" s="153" t="s">
        <v>2164</v>
      </c>
      <c r="Y936" s="153" t="s">
        <v>2164</v>
      </c>
      <c r="Z936" s="153" t="s">
        <v>2164</v>
      </c>
      <c r="AA936" s="153" t="s">
        <v>2164</v>
      </c>
      <c r="AB936" s="153" t="s">
        <v>2164</v>
      </c>
      <c r="AC936" s="153" t="s">
        <v>20940</v>
      </c>
      <c r="AD936" s="153" t="str">
        <f>IFERROR(IF(COUNTIF(C936:L936,"Feed Ingredient")&gt;0,INDEX(ani_diet!V:V,MATCH(M936,ani_diet!F:F,0)),""),"")</f>
        <v/>
      </c>
      <c r="AE936" s="152" t="str">
        <f>IF(IFERROR(IF(MATCH("Feed Ingredient", AOM[[#This Row],[L1]:[L10]],0)&gt;0, TRUE, FALSE), FALSE)=TRUE,IFERROR(VLOOKUP(M936, ani_diet!E:E, 1, FALSE), "No Match"),FALSE)</f>
        <v>Millet</v>
      </c>
    </row>
    <row r="937" spans="1:31" ht="14.5" x14ac:dyDescent="0.35">
      <c r="A937" s="153" t="s">
        <v>2164</v>
      </c>
      <c r="B937" s="153" t="s">
        <v>21631</v>
      </c>
      <c r="C937" s="153" t="s">
        <v>19358</v>
      </c>
      <c r="D937" s="153" t="s">
        <v>19360</v>
      </c>
      <c r="E937" s="153" t="s">
        <v>19600</v>
      </c>
      <c r="F937" s="153" t="s">
        <v>20459</v>
      </c>
      <c r="G937" s="153" t="s">
        <v>20460</v>
      </c>
      <c r="H937" s="153" t="s">
        <v>21551</v>
      </c>
      <c r="I937" s="153" t="s">
        <v>21073</v>
      </c>
      <c r="J937" s="153" t="s">
        <v>9081</v>
      </c>
      <c r="K937" s="153"/>
      <c r="L937" s="153"/>
      <c r="M937" s="153" t="str" cm="1">
        <f t="array" ref="M937">LOOKUP(2,1/(C937:L937&lt;&gt;""),C937:L937)</f>
        <v>Oat</v>
      </c>
      <c r="N937" s="153" t="s">
        <v>2164</v>
      </c>
      <c r="O937" s="153" t="s">
        <v>2164</v>
      </c>
      <c r="P937" s="153" t="s">
        <v>2164</v>
      </c>
      <c r="Q937" s="153" t="s">
        <v>2164</v>
      </c>
      <c r="R937" s="153" t="s">
        <v>2164</v>
      </c>
      <c r="S937" s="153" t="s">
        <v>20952</v>
      </c>
      <c r="T937" s="153" t="s">
        <v>2164</v>
      </c>
      <c r="U937" s="153" t="s">
        <v>20953</v>
      </c>
      <c r="V937" s="153" t="s">
        <v>20947</v>
      </c>
      <c r="W937" s="153" t="s">
        <v>2164</v>
      </c>
      <c r="X937" s="153" t="s">
        <v>2164</v>
      </c>
      <c r="Y937" s="153" t="s">
        <v>2164</v>
      </c>
      <c r="Z937" s="153" t="s">
        <v>2164</v>
      </c>
      <c r="AA937" s="153" t="s">
        <v>2164</v>
      </c>
      <c r="AB937" s="153" t="s">
        <v>21632</v>
      </c>
      <c r="AC937" s="153" t="s">
        <v>20955</v>
      </c>
      <c r="AD937" s="153" t="str">
        <f>IFERROR(IF(COUNTIF(C937:L937,"Feed Ingredient")&gt;0,INDEX(ani_diet!V:V,MATCH(M937,ani_diet!F:F,0)),""),"")</f>
        <v/>
      </c>
      <c r="AE937" s="152" t="str">
        <f>IF(IFERROR(IF(MATCH("Feed Ingredient", AOM[[#This Row],[L1]:[L10]],0)&gt;0, TRUE, FALSE), FALSE)=TRUE,IFERROR(VLOOKUP(M937, ani_diet!E:E, 1, FALSE), "No Match"),FALSE)</f>
        <v>Oat</v>
      </c>
    </row>
    <row r="938" spans="1:31" ht="14.5" x14ac:dyDescent="0.35">
      <c r="A938" s="153" t="s">
        <v>2164</v>
      </c>
      <c r="B938" s="153" t="s">
        <v>21633</v>
      </c>
      <c r="C938" s="153" t="s">
        <v>19358</v>
      </c>
      <c r="D938" s="153" t="s">
        <v>19360</v>
      </c>
      <c r="E938" s="153" t="s">
        <v>19600</v>
      </c>
      <c r="F938" s="153" t="s">
        <v>20459</v>
      </c>
      <c r="G938" s="153" t="s">
        <v>20460</v>
      </c>
      <c r="H938" s="153" t="s">
        <v>21551</v>
      </c>
      <c r="I938" s="153" t="s">
        <v>21073</v>
      </c>
      <c r="J938" s="153" t="s">
        <v>9081</v>
      </c>
      <c r="K938" s="153" t="s">
        <v>21634</v>
      </c>
      <c r="L938" s="153" t="s">
        <v>21635</v>
      </c>
      <c r="M938" s="153" t="str" cm="1">
        <f t="array" ref="M938">LOOKUP(2,1/(C938:L938&lt;&gt;""),C938:L938)</f>
        <v>Oat Grain Dried Wilted</v>
      </c>
      <c r="N938" s="153" t="s">
        <v>2164</v>
      </c>
      <c r="O938" s="153" t="s">
        <v>2164</v>
      </c>
      <c r="P938" s="153" t="s">
        <v>2164</v>
      </c>
      <c r="Q938" s="153" t="s">
        <v>2164</v>
      </c>
      <c r="R938" s="153" t="s">
        <v>2164</v>
      </c>
      <c r="S938" s="153" t="s">
        <v>20952</v>
      </c>
      <c r="T938" s="153" t="s">
        <v>2164</v>
      </c>
      <c r="U938" s="153" t="s">
        <v>20953</v>
      </c>
      <c r="V938" s="153" t="s">
        <v>20947</v>
      </c>
      <c r="W938" s="153" t="s">
        <v>2164</v>
      </c>
      <c r="X938" s="153" t="s">
        <v>2164</v>
      </c>
      <c r="Y938" s="153" t="s">
        <v>2164</v>
      </c>
      <c r="Z938" s="153" t="s">
        <v>2164</v>
      </c>
      <c r="AA938" s="153" t="s">
        <v>2164</v>
      </c>
      <c r="AB938" s="153" t="s">
        <v>21632</v>
      </c>
      <c r="AC938" s="153" t="s">
        <v>20955</v>
      </c>
      <c r="AD938" s="153" t="str">
        <f>IFERROR(IF(COUNTIF(C938:L938,"Feed Ingredient")&gt;0,INDEX(ani_diet!V:V,MATCH(M938,ani_diet!F:F,0)),""),"")</f>
        <v>Avena sativa  Grain</v>
      </c>
      <c r="AE938" s="152" t="str">
        <f>IF(IFERROR(IF(MATCH("Feed Ingredient", AOM[[#This Row],[L1]:[L10]],0)&gt;0, TRUE, FALSE), FALSE)=TRUE,IFERROR(VLOOKUP(M938, ani_diet!E:E, 1, FALSE), "No Match"),FALSE)</f>
        <v>No Match</v>
      </c>
    </row>
    <row r="939" spans="1:31" ht="14.5" x14ac:dyDescent="0.35">
      <c r="A939" s="153" t="s">
        <v>2164</v>
      </c>
      <c r="B939" s="153" t="s">
        <v>21636</v>
      </c>
      <c r="C939" s="153" t="s">
        <v>19358</v>
      </c>
      <c r="D939" s="153" t="s">
        <v>19360</v>
      </c>
      <c r="E939" s="153" t="s">
        <v>19600</v>
      </c>
      <c r="F939" s="153" t="s">
        <v>20459</v>
      </c>
      <c r="G939" s="153" t="s">
        <v>20460</v>
      </c>
      <c r="H939" s="153" t="s">
        <v>21551</v>
      </c>
      <c r="I939" s="153" t="s">
        <v>21073</v>
      </c>
      <c r="J939" s="153" t="s">
        <v>9081</v>
      </c>
      <c r="K939" s="153" t="s">
        <v>21634</v>
      </c>
      <c r="L939" s="153"/>
      <c r="M939" s="153" t="str" cm="1">
        <f t="array" ref="M939">LOOKUP(2,1/(C939:L939&lt;&gt;""),C939:L939)</f>
        <v>Oat Grain</v>
      </c>
      <c r="N939" s="153" t="s">
        <v>2164</v>
      </c>
      <c r="O939" s="153" t="s">
        <v>2164</v>
      </c>
      <c r="P939" s="153" t="s">
        <v>2164</v>
      </c>
      <c r="Q939" s="153" t="s">
        <v>2164</v>
      </c>
      <c r="R939" s="153" t="s">
        <v>2164</v>
      </c>
      <c r="S939" s="153" t="s">
        <v>20952</v>
      </c>
      <c r="T939" s="153" t="s">
        <v>2164</v>
      </c>
      <c r="U939" s="153" t="s">
        <v>20953</v>
      </c>
      <c r="V939" s="153" t="s">
        <v>20947</v>
      </c>
      <c r="W939" s="153" t="s">
        <v>2164</v>
      </c>
      <c r="X939" s="153" t="s">
        <v>2164</v>
      </c>
      <c r="Y939" s="153" t="s">
        <v>2164</v>
      </c>
      <c r="Z939" s="153" t="s">
        <v>2164</v>
      </c>
      <c r="AA939" s="153" t="s">
        <v>2164</v>
      </c>
      <c r="AB939" s="153" t="s">
        <v>21632</v>
      </c>
      <c r="AC939" s="153" t="s">
        <v>20955</v>
      </c>
      <c r="AD939" s="153" t="str">
        <f>IFERROR(IF(COUNTIF(C939:L939,"Feed Ingredient")&gt;0,INDEX(ani_diet!V:V,MATCH(M939,ani_diet!F:F,0)),""),"")</f>
        <v>Avena sativa  Grain</v>
      </c>
      <c r="AE939" s="152" t="str">
        <f>IF(IFERROR(IF(MATCH("Feed Ingredient", AOM[[#This Row],[L1]:[L10]],0)&gt;0, TRUE, FALSE), FALSE)=TRUE,IFERROR(VLOOKUP(M939, ani_diet!E:E, 1, FALSE), "No Match"),FALSE)</f>
        <v>Oat Grain</v>
      </c>
    </row>
    <row r="940" spans="1:31" ht="14.5" x14ac:dyDescent="0.35">
      <c r="A940" s="153" t="s">
        <v>2164</v>
      </c>
      <c r="B940" s="153" t="s">
        <v>21637</v>
      </c>
      <c r="C940" s="153" t="s">
        <v>19358</v>
      </c>
      <c r="D940" s="153" t="s">
        <v>19360</v>
      </c>
      <c r="E940" s="153" t="s">
        <v>19600</v>
      </c>
      <c r="F940" s="153" t="s">
        <v>20459</v>
      </c>
      <c r="G940" s="153" t="s">
        <v>20460</v>
      </c>
      <c r="H940" s="153" t="s">
        <v>21551</v>
      </c>
      <c r="I940" s="153" t="s">
        <v>21073</v>
      </c>
      <c r="J940" s="153" t="s">
        <v>9081</v>
      </c>
      <c r="K940" s="153" t="s">
        <v>21638</v>
      </c>
      <c r="L940" s="153"/>
      <c r="M940" s="153" t="str" cm="1">
        <f t="array" ref="M940">LOOKUP(2,1/(C940:L940&lt;&gt;""),C940:L940)</f>
        <v>Oat Ground</v>
      </c>
      <c r="N940" s="153" t="s">
        <v>21639</v>
      </c>
      <c r="O940" s="153" t="s">
        <v>2164</v>
      </c>
      <c r="P940" s="153" t="s">
        <v>2164</v>
      </c>
      <c r="Q940" s="153" t="s">
        <v>2164</v>
      </c>
      <c r="R940" s="153" t="s">
        <v>2164</v>
      </c>
      <c r="S940" s="153" t="s">
        <v>20952</v>
      </c>
      <c r="T940" s="153" t="s">
        <v>2164</v>
      </c>
      <c r="U940" s="153" t="s">
        <v>20953</v>
      </c>
      <c r="V940" s="153" t="s">
        <v>20947</v>
      </c>
      <c r="W940" s="153" t="s">
        <v>2164</v>
      </c>
      <c r="X940" s="153" t="s">
        <v>2164</v>
      </c>
      <c r="Y940" s="153" t="s">
        <v>2164</v>
      </c>
      <c r="Z940" s="153" t="s">
        <v>2164</v>
      </c>
      <c r="AA940" s="153" t="s">
        <v>2164</v>
      </c>
      <c r="AB940" s="153"/>
      <c r="AC940" s="153" t="s">
        <v>20955</v>
      </c>
      <c r="AD940" s="153" t="str">
        <f>IFERROR(IF(COUNTIF(C940:L940,"Feed Ingredient")&gt;0,INDEX(ani_diet!V:V,MATCH(M940,ani_diet!F:F,0)),""),"")</f>
        <v xml:space="preserve">Avena sativa </v>
      </c>
      <c r="AE940" s="152" t="str">
        <f>IF(IFERROR(IF(MATCH("Feed Ingredient", AOM[[#This Row],[L1]:[L10]],0)&gt;0, TRUE, FALSE), FALSE)=TRUE,IFERROR(VLOOKUP(M940, ani_diet!E:E, 1, FALSE), "No Match"),FALSE)</f>
        <v>No Match</v>
      </c>
    </row>
    <row r="941" spans="1:31" ht="14.5" x14ac:dyDescent="0.35">
      <c r="A941" s="153" t="s">
        <v>2164</v>
      </c>
      <c r="B941" s="153" t="s">
        <v>21640</v>
      </c>
      <c r="C941" s="153" t="s">
        <v>19358</v>
      </c>
      <c r="D941" s="153" t="s">
        <v>19360</v>
      </c>
      <c r="E941" s="153" t="s">
        <v>19600</v>
      </c>
      <c r="F941" s="153" t="s">
        <v>20459</v>
      </c>
      <c r="G941" s="153" t="s">
        <v>20460</v>
      </c>
      <c r="H941" s="153" t="s">
        <v>21551</v>
      </c>
      <c r="I941" s="153" t="s">
        <v>21073</v>
      </c>
      <c r="J941" s="153" t="s">
        <v>9081</v>
      </c>
      <c r="K941" s="153" t="s">
        <v>21641</v>
      </c>
      <c r="L941" s="153"/>
      <c r="M941" s="153" t="str" cm="1">
        <f t="array" ref="M941">LOOKUP(2,1/(C941:L941&lt;&gt;""),C941:L941)</f>
        <v>Oat Ensiled</v>
      </c>
      <c r="N941" s="153" t="s">
        <v>21642</v>
      </c>
      <c r="O941" s="153" t="s">
        <v>2164</v>
      </c>
      <c r="P941" s="153" t="s">
        <v>2164</v>
      </c>
      <c r="Q941" s="153" t="s">
        <v>2164</v>
      </c>
      <c r="R941" s="153" t="s">
        <v>2164</v>
      </c>
      <c r="S941" s="153" t="s">
        <v>20952</v>
      </c>
      <c r="T941" s="153" t="s">
        <v>2164</v>
      </c>
      <c r="U941" s="153" t="s">
        <v>20953</v>
      </c>
      <c r="V941" s="153" t="s">
        <v>20947</v>
      </c>
      <c r="W941" s="153" t="s">
        <v>2164</v>
      </c>
      <c r="X941" s="153" t="s">
        <v>2164</v>
      </c>
      <c r="Y941" s="153" t="s">
        <v>2164</v>
      </c>
      <c r="Z941" s="153" t="s">
        <v>2164</v>
      </c>
      <c r="AA941" s="153" t="s">
        <v>2164</v>
      </c>
      <c r="AB941" s="154" t="s">
        <v>21643</v>
      </c>
      <c r="AC941" s="153" t="s">
        <v>20955</v>
      </c>
      <c r="AD941" s="153" t="str">
        <f>IFERROR(IF(COUNTIF(C941:L941,"Feed Ingredient")&gt;0,INDEX(ani_diet!V:V,MATCH(M941,ani_diet!F:F,0)),""),"")</f>
        <v xml:space="preserve">Avena sativa </v>
      </c>
      <c r="AE941" s="152" t="str">
        <f>IF(IFERROR(IF(MATCH("Feed Ingredient", AOM[[#This Row],[L1]:[L10]],0)&gt;0, TRUE, FALSE), FALSE)=TRUE,IFERROR(VLOOKUP(M941, ani_diet!E:E, 1, FALSE), "No Match"),FALSE)</f>
        <v>No Match</v>
      </c>
    </row>
    <row r="942" spans="1:31" ht="14.5" x14ac:dyDescent="0.35">
      <c r="A942" s="153" t="s">
        <v>2164</v>
      </c>
      <c r="B942" s="153" t="s">
        <v>21644</v>
      </c>
      <c r="C942" s="153" t="s">
        <v>19358</v>
      </c>
      <c r="D942" s="153" t="s">
        <v>19360</v>
      </c>
      <c r="E942" s="153" t="s">
        <v>19600</v>
      </c>
      <c r="F942" s="153" t="s">
        <v>20459</v>
      </c>
      <c r="G942" s="153" t="s">
        <v>20460</v>
      </c>
      <c r="H942" s="153" t="s">
        <v>21551</v>
      </c>
      <c r="I942" s="153" t="s">
        <v>21073</v>
      </c>
      <c r="J942" s="153" t="s">
        <v>9097</v>
      </c>
      <c r="K942" s="153" t="s">
        <v>2164</v>
      </c>
      <c r="L942" s="153"/>
      <c r="M942" s="153" t="str" cm="1">
        <f t="array" ref="M942">LOOKUP(2,1/(C942:L942&lt;&gt;""),C942:L942)</f>
        <v>Pearl Millet</v>
      </c>
      <c r="N942" s="153"/>
      <c r="O942" s="153" t="s">
        <v>2164</v>
      </c>
      <c r="P942" s="153" t="s">
        <v>2164</v>
      </c>
      <c r="Q942" s="153" t="s">
        <v>2164</v>
      </c>
      <c r="R942" s="153" t="s">
        <v>2164</v>
      </c>
      <c r="S942" s="153" t="s">
        <v>21629</v>
      </c>
      <c r="T942" s="153" t="s">
        <v>2164</v>
      </c>
      <c r="U942" s="153" t="s">
        <v>9099</v>
      </c>
      <c r="V942" s="153" t="s">
        <v>21630</v>
      </c>
      <c r="W942" s="153" t="s">
        <v>2164</v>
      </c>
      <c r="X942" s="153" t="s">
        <v>2164</v>
      </c>
      <c r="Y942" s="153" t="s">
        <v>2164</v>
      </c>
      <c r="Z942" s="153" t="s">
        <v>2164</v>
      </c>
      <c r="AA942" s="153" t="s">
        <v>2164</v>
      </c>
      <c r="AB942" s="153" t="s">
        <v>21645</v>
      </c>
      <c r="AC942" s="153" t="s">
        <v>20940</v>
      </c>
      <c r="AD942" s="153" t="str">
        <f>IFERROR(IF(COUNTIF(C942:L942,"Feed Ingredient")&gt;0,INDEX(ani_diet!V:V,MATCH(M942,ani_diet!F:F,0)),""),"")</f>
        <v>Pennisetum glaucum</v>
      </c>
      <c r="AE942" s="152" t="str">
        <f>IF(IFERROR(IF(MATCH("Feed Ingredient", AOM[[#This Row],[L1]:[L10]],0)&gt;0, TRUE, FALSE), FALSE)=TRUE,IFERROR(VLOOKUP(M942, ani_diet!E:E, 1, FALSE), "No Match"),FALSE)</f>
        <v>Pearl Millet</v>
      </c>
    </row>
    <row r="943" spans="1:31" ht="14.5" x14ac:dyDescent="0.35">
      <c r="A943" s="153" t="s">
        <v>2164</v>
      </c>
      <c r="B943" s="153" t="s">
        <v>21646</v>
      </c>
      <c r="C943" s="153" t="s">
        <v>19358</v>
      </c>
      <c r="D943" s="153" t="s">
        <v>19360</v>
      </c>
      <c r="E943" s="153" t="s">
        <v>19600</v>
      </c>
      <c r="F943" s="153" t="s">
        <v>20459</v>
      </c>
      <c r="G943" s="153" t="s">
        <v>20460</v>
      </c>
      <c r="H943" s="153" t="s">
        <v>21551</v>
      </c>
      <c r="I943" s="153" t="s">
        <v>21073</v>
      </c>
      <c r="J943" s="153" t="s">
        <v>9111</v>
      </c>
      <c r="K943" s="153" t="s">
        <v>21647</v>
      </c>
      <c r="L943" s="153"/>
      <c r="M943" s="153" t="str" cm="1">
        <f t="array" ref="M943">LOOKUP(2,1/(C943:L943&lt;&gt;""),C943:L943)</f>
        <v>Rice Grain</v>
      </c>
      <c r="N943" s="153" t="s">
        <v>2164</v>
      </c>
      <c r="O943" s="153" t="s">
        <v>2164</v>
      </c>
      <c r="P943" s="153" t="s">
        <v>2164</v>
      </c>
      <c r="Q943" s="153" t="s">
        <v>2164</v>
      </c>
      <c r="R943" s="153" t="s">
        <v>2164</v>
      </c>
      <c r="S943" s="153" t="s">
        <v>21648</v>
      </c>
      <c r="T943" s="153" t="s">
        <v>2164</v>
      </c>
      <c r="U943" s="153" t="s">
        <v>20964</v>
      </c>
      <c r="V943" s="153" t="s">
        <v>20965</v>
      </c>
      <c r="W943" s="153" t="s">
        <v>2164</v>
      </c>
      <c r="X943" s="153" t="s">
        <v>2164</v>
      </c>
      <c r="Y943" s="153" t="s">
        <v>2164</v>
      </c>
      <c r="Z943" s="153" t="s">
        <v>2164</v>
      </c>
      <c r="AA943" s="153" t="s">
        <v>2164</v>
      </c>
      <c r="AB943" s="153" t="s">
        <v>20983</v>
      </c>
      <c r="AC943" s="153" t="s">
        <v>21647</v>
      </c>
      <c r="AD943" s="153" t="str">
        <f>IFERROR(IF(COUNTIF(C943:L943,"Feed Ingredient")&gt;0,INDEX(ani_diet!V:V,MATCH(M943,ani_diet!F:F,0)),""),"")</f>
        <v>Oryza sativa  Grain</v>
      </c>
      <c r="AE943" s="152" t="str">
        <f>IF(IFERROR(IF(MATCH("Feed Ingredient", AOM[[#This Row],[L1]:[L10]],0)&gt;0, TRUE, FALSE), FALSE)=TRUE,IFERROR(VLOOKUP(M943, ani_diet!E:E, 1, FALSE), "No Match"),FALSE)</f>
        <v>Rice Grain</v>
      </c>
    </row>
    <row r="944" spans="1:31" ht="14.5" x14ac:dyDescent="0.35">
      <c r="A944" s="153" t="s">
        <v>2164</v>
      </c>
      <c r="B944" s="153" t="s">
        <v>21649</v>
      </c>
      <c r="C944" s="153" t="s">
        <v>19358</v>
      </c>
      <c r="D944" s="153" t="s">
        <v>19360</v>
      </c>
      <c r="E944" s="153" t="s">
        <v>19600</v>
      </c>
      <c r="F944" s="153" t="s">
        <v>20459</v>
      </c>
      <c r="G944" s="153" t="s">
        <v>20460</v>
      </c>
      <c r="H944" s="153" t="s">
        <v>21551</v>
      </c>
      <c r="I944" s="153" t="s">
        <v>21073</v>
      </c>
      <c r="J944" s="153" t="s">
        <v>9111</v>
      </c>
      <c r="K944" s="153" t="s">
        <v>21650</v>
      </c>
      <c r="L944" s="153"/>
      <c r="M944" s="153" t="str" cm="1">
        <f t="array" ref="M944">LOOKUP(2,1/(C944:L944&lt;&gt;""),C944:L944)</f>
        <v>Whole Rice Ground</v>
      </c>
      <c r="N944" s="153" t="s">
        <v>21651</v>
      </c>
      <c r="O944" s="153" t="s">
        <v>2164</v>
      </c>
      <c r="P944" s="153" t="s">
        <v>2164</v>
      </c>
      <c r="Q944" s="153" t="s">
        <v>2164</v>
      </c>
      <c r="R944" s="153" t="s">
        <v>2164</v>
      </c>
      <c r="S944" s="153" t="s">
        <v>21652</v>
      </c>
      <c r="T944" s="153" t="s">
        <v>2164</v>
      </c>
      <c r="U944" s="153" t="s">
        <v>20964</v>
      </c>
      <c r="V944" s="153" t="s">
        <v>20965</v>
      </c>
      <c r="W944" s="153" t="s">
        <v>2164</v>
      </c>
      <c r="X944" s="153" t="s">
        <v>2164</v>
      </c>
      <c r="Y944" s="153" t="s">
        <v>2164</v>
      </c>
      <c r="Z944" s="153" t="s">
        <v>2164</v>
      </c>
      <c r="AA944" s="153" t="s">
        <v>2164</v>
      </c>
      <c r="AB944" s="153" t="s">
        <v>2164</v>
      </c>
      <c r="AC944" s="153" t="s">
        <v>21653</v>
      </c>
      <c r="AD944" s="153" t="str">
        <f>IFERROR(IF(COUNTIF(C944:L944,"Feed Ingredient")&gt;0,INDEX(ani_diet!V:V,MATCH(M944,ani_diet!F:F,0)),""),"")</f>
        <v xml:space="preserve">Oryza sativa </v>
      </c>
      <c r="AE944" s="152" t="str">
        <f>IF(IFERROR(IF(MATCH("Feed Ingredient", AOM[[#This Row],[L1]:[L10]],0)&gt;0, TRUE, FALSE), FALSE)=TRUE,IFERROR(VLOOKUP(M944, ani_diet!E:E, 1, FALSE), "No Match"),FALSE)</f>
        <v>No Match</v>
      </c>
    </row>
    <row r="945" spans="1:31" ht="14.5" x14ac:dyDescent="0.35">
      <c r="A945" s="153" t="s">
        <v>2164</v>
      </c>
      <c r="B945" s="153" t="s">
        <v>21654</v>
      </c>
      <c r="C945" s="153" t="s">
        <v>19358</v>
      </c>
      <c r="D945" s="153" t="s">
        <v>19360</v>
      </c>
      <c r="E945" s="153" t="s">
        <v>19600</v>
      </c>
      <c r="F945" s="153" t="s">
        <v>20459</v>
      </c>
      <c r="G945" s="153" t="s">
        <v>20460</v>
      </c>
      <c r="H945" s="153" t="s">
        <v>21551</v>
      </c>
      <c r="I945" s="153" t="s">
        <v>21073</v>
      </c>
      <c r="J945" s="153" t="s">
        <v>9123</v>
      </c>
      <c r="K945" s="153" t="s">
        <v>21655</v>
      </c>
      <c r="L945" s="153"/>
      <c r="M945" s="153" t="str" cm="1">
        <f t="array" ref="M945">LOOKUP(2,1/(C945:L945&lt;&gt;""),C945:L945)</f>
        <v>Sorghum Grain</v>
      </c>
      <c r="N945" s="153" t="s">
        <v>2164</v>
      </c>
      <c r="O945" s="153" t="s">
        <v>2164</v>
      </c>
      <c r="P945" s="153" t="s">
        <v>2164</v>
      </c>
      <c r="Q945" s="153" t="s">
        <v>2164</v>
      </c>
      <c r="R945" s="153" t="s">
        <v>2164</v>
      </c>
      <c r="S945" s="153" t="s">
        <v>21656</v>
      </c>
      <c r="T945" s="153" t="s">
        <v>2164</v>
      </c>
      <c r="U945" s="153" t="s">
        <v>9125</v>
      </c>
      <c r="V945" s="153" t="s">
        <v>20998</v>
      </c>
      <c r="W945" s="153" t="s">
        <v>2164</v>
      </c>
      <c r="X945" s="153" t="s">
        <v>2164</v>
      </c>
      <c r="Y945" s="153" t="s">
        <v>2164</v>
      </c>
      <c r="Z945" s="153" t="s">
        <v>2164</v>
      </c>
      <c r="AA945" s="153" t="s">
        <v>2164</v>
      </c>
      <c r="AB945" s="153" t="s">
        <v>21657</v>
      </c>
      <c r="AC945" s="153" t="s">
        <v>21655</v>
      </c>
      <c r="AD945" s="153" t="str">
        <f>IFERROR(IF(COUNTIF(C945:L945,"Feed Ingredient")&gt;0,INDEX(ani_diet!V:V,MATCH(M945,ani_diet!F:F,0)),""),"")</f>
        <v/>
      </c>
      <c r="AE945" s="152" t="str">
        <f>IF(IFERROR(IF(MATCH("Feed Ingredient", AOM[[#This Row],[L1]:[L10]],0)&gt;0, TRUE, FALSE), FALSE)=TRUE,IFERROR(VLOOKUP(M945, ani_diet!E:E, 1, FALSE), "No Match"),FALSE)</f>
        <v>No Match</v>
      </c>
    </row>
    <row r="946" spans="1:31" ht="14.5" x14ac:dyDescent="0.35">
      <c r="A946" s="153" t="s">
        <v>2164</v>
      </c>
      <c r="B946" s="153" t="s">
        <v>21658</v>
      </c>
      <c r="C946" s="153" t="s">
        <v>19358</v>
      </c>
      <c r="D946" s="153" t="s">
        <v>19360</v>
      </c>
      <c r="E946" s="153" t="s">
        <v>19600</v>
      </c>
      <c r="F946" s="153" t="s">
        <v>20459</v>
      </c>
      <c r="G946" s="153" t="s">
        <v>20460</v>
      </c>
      <c r="H946" s="153" t="s">
        <v>21551</v>
      </c>
      <c r="I946" s="153" t="s">
        <v>21073</v>
      </c>
      <c r="J946" s="153" t="s">
        <v>9123</v>
      </c>
      <c r="K946" s="153" t="s">
        <v>21659</v>
      </c>
      <c r="L946" s="153"/>
      <c r="M946" s="153" t="str" cm="1">
        <f t="array" ref="M946">LOOKUP(2,1/(C946:L946&lt;&gt;""),C946:L946)</f>
        <v>Sorghum Seed</v>
      </c>
      <c r="N946" s="153" t="s">
        <v>2164</v>
      </c>
      <c r="O946" s="153" t="s">
        <v>2164</v>
      </c>
      <c r="P946" s="153" t="s">
        <v>2164</v>
      </c>
      <c r="Q946" s="153" t="s">
        <v>2164</v>
      </c>
      <c r="R946" s="153" t="s">
        <v>2164</v>
      </c>
      <c r="S946" s="153" t="s">
        <v>2164</v>
      </c>
      <c r="T946" s="153" t="s">
        <v>2164</v>
      </c>
      <c r="U946" s="153" t="s">
        <v>9125</v>
      </c>
      <c r="V946" s="153" t="s">
        <v>20998</v>
      </c>
      <c r="W946" s="153" t="s">
        <v>2164</v>
      </c>
      <c r="X946" s="153" t="s">
        <v>2164</v>
      </c>
      <c r="Y946" s="153" t="s">
        <v>2164</v>
      </c>
      <c r="Z946" s="153" t="s">
        <v>2164</v>
      </c>
      <c r="AA946" s="153" t="s">
        <v>2164</v>
      </c>
      <c r="AB946" s="153"/>
      <c r="AC946" s="153" t="s">
        <v>21660</v>
      </c>
      <c r="AD946" s="153" t="str">
        <f>IFERROR(IF(COUNTIF(C946:L946,"Feed Ingredient")&gt;0,INDEX(ani_diet!V:V,MATCH(M946,ani_diet!F:F,0)),""),"")</f>
        <v>Sorghum bicolor Seed</v>
      </c>
      <c r="AE946" s="152" t="str">
        <f>IF(IFERROR(IF(MATCH("Feed Ingredient", AOM[[#This Row],[L1]:[L10]],0)&gt;0, TRUE, FALSE), FALSE)=TRUE,IFERROR(VLOOKUP(M946, ani_diet!E:E, 1, FALSE), "No Match"),FALSE)</f>
        <v>Sorghum Seed</v>
      </c>
    </row>
    <row r="947" spans="1:31" ht="14.5" x14ac:dyDescent="0.35">
      <c r="A947" s="153" t="s">
        <v>2164</v>
      </c>
      <c r="B947" s="153" t="s">
        <v>21661</v>
      </c>
      <c r="C947" s="153" t="s">
        <v>19358</v>
      </c>
      <c r="D947" s="153" t="s">
        <v>19360</v>
      </c>
      <c r="E947" s="153" t="s">
        <v>19600</v>
      </c>
      <c r="F947" s="153" t="s">
        <v>20459</v>
      </c>
      <c r="G947" s="153" t="s">
        <v>20460</v>
      </c>
      <c r="H947" s="153" t="s">
        <v>21551</v>
      </c>
      <c r="I947" s="153" t="s">
        <v>21073</v>
      </c>
      <c r="J947" s="153" t="s">
        <v>9123</v>
      </c>
      <c r="K947" s="153" t="s">
        <v>21662</v>
      </c>
      <c r="L947" s="153"/>
      <c r="M947" s="153" t="str" cm="1">
        <f t="array" ref="M947">LOOKUP(2,1/(C947:L947&lt;&gt;""),C947:L947)</f>
        <v>Sorghum Ensiled</v>
      </c>
      <c r="N947" s="153" t="s">
        <v>21663</v>
      </c>
      <c r="O947" s="153" t="s">
        <v>2164</v>
      </c>
      <c r="P947" s="153" t="s">
        <v>2164</v>
      </c>
      <c r="Q947" s="153" t="s">
        <v>2164</v>
      </c>
      <c r="R947" s="153" t="s">
        <v>2164</v>
      </c>
      <c r="S947" s="153" t="s">
        <v>2164</v>
      </c>
      <c r="T947" s="153" t="s">
        <v>2164</v>
      </c>
      <c r="U947" s="153" t="s">
        <v>9125</v>
      </c>
      <c r="V947" s="153" t="s">
        <v>20998</v>
      </c>
      <c r="W947" s="153" t="s">
        <v>2164</v>
      </c>
      <c r="X947" s="153" t="s">
        <v>2164</v>
      </c>
      <c r="Y947" s="153" t="s">
        <v>2164</v>
      </c>
      <c r="Z947" s="153" t="s">
        <v>2164</v>
      </c>
      <c r="AA947" s="153" t="s">
        <v>2164</v>
      </c>
      <c r="AB947" s="153" t="s">
        <v>20999</v>
      </c>
      <c r="AC947" s="153" t="s">
        <v>21660</v>
      </c>
      <c r="AD947" s="153" t="str">
        <f>IFERROR(IF(COUNTIF(C947:L947,"Feed Ingredient")&gt;0,INDEX(ani_diet!V:V,MATCH(M947,ani_diet!F:F,0)),""),"")</f>
        <v>Sorghum bicolor</v>
      </c>
      <c r="AE947" s="152" t="str">
        <f>IF(IFERROR(IF(MATCH("Feed Ingredient", AOM[[#This Row],[L1]:[L10]],0)&gt;0, TRUE, FALSE), FALSE)=TRUE,IFERROR(VLOOKUP(M947, ani_diet!E:E, 1, FALSE), "No Match"),FALSE)</f>
        <v>No Match</v>
      </c>
    </row>
    <row r="948" spans="1:31" ht="14.5" x14ac:dyDescent="0.35">
      <c r="A948" s="153" t="s">
        <v>2164</v>
      </c>
      <c r="B948" s="153" t="s">
        <v>21664</v>
      </c>
      <c r="C948" s="153" t="s">
        <v>19358</v>
      </c>
      <c r="D948" s="153" t="s">
        <v>19360</v>
      </c>
      <c r="E948" s="153" t="s">
        <v>19600</v>
      </c>
      <c r="F948" s="153" t="s">
        <v>20459</v>
      </c>
      <c r="G948" s="153" t="s">
        <v>20460</v>
      </c>
      <c r="H948" s="153" t="s">
        <v>21551</v>
      </c>
      <c r="I948" s="153" t="s">
        <v>21073</v>
      </c>
      <c r="J948" s="153" t="s">
        <v>9123</v>
      </c>
      <c r="K948" s="153" t="s">
        <v>21012</v>
      </c>
      <c r="L948" s="153"/>
      <c r="M948" s="153" t="str" cm="1">
        <f t="array" ref="M948">LOOKUP(2,1/(C948:L948&lt;&gt;""),C948:L948)</f>
        <v>Sorghum Sprout</v>
      </c>
      <c r="N948" s="153" t="s">
        <v>2164</v>
      </c>
      <c r="O948" s="153" t="s">
        <v>2164</v>
      </c>
      <c r="P948" s="153" t="s">
        <v>2164</v>
      </c>
      <c r="Q948" s="153" t="s">
        <v>2164</v>
      </c>
      <c r="R948" s="153" t="s">
        <v>2164</v>
      </c>
      <c r="S948" s="153" t="s">
        <v>21656</v>
      </c>
      <c r="T948" s="153" t="s">
        <v>2164</v>
      </c>
      <c r="U948" s="153" t="s">
        <v>9125</v>
      </c>
      <c r="V948" s="153" t="s">
        <v>20998</v>
      </c>
      <c r="W948" s="153" t="s">
        <v>2164</v>
      </c>
      <c r="X948" s="153" t="s">
        <v>2164</v>
      </c>
      <c r="Y948" s="153" t="s">
        <v>2164</v>
      </c>
      <c r="Z948" s="153" t="s">
        <v>2164</v>
      </c>
      <c r="AA948" s="153" t="s">
        <v>2164</v>
      </c>
      <c r="AB948" s="153"/>
      <c r="AC948" s="153" t="s">
        <v>21655</v>
      </c>
      <c r="AD948" s="153" t="str">
        <f>IFERROR(IF(COUNTIF(C948:L948,"Feed Ingredient")&gt;0,INDEX(ani_diet!V:V,MATCH(M948,ani_diet!F:F,0)),""),"")</f>
        <v>Sorghum bicolor Sprout</v>
      </c>
      <c r="AE948" s="152" t="str">
        <f>IF(IFERROR(IF(MATCH("Feed Ingredient", AOM[[#This Row],[L1]:[L10]],0)&gt;0, TRUE, FALSE), FALSE)=TRUE,IFERROR(VLOOKUP(M948, ani_diet!E:E, 1, FALSE), "No Match"),FALSE)</f>
        <v>Sorghum Sprout</v>
      </c>
    </row>
    <row r="949" spans="1:31" ht="14.5" x14ac:dyDescent="0.35">
      <c r="A949" s="153" t="s">
        <v>2164</v>
      </c>
      <c r="B949" s="153" t="s">
        <v>21665</v>
      </c>
      <c r="C949" s="153" t="s">
        <v>19358</v>
      </c>
      <c r="D949" s="153" t="s">
        <v>19360</v>
      </c>
      <c r="E949" s="153" t="s">
        <v>19600</v>
      </c>
      <c r="F949" s="153" t="s">
        <v>20459</v>
      </c>
      <c r="G949" s="153" t="s">
        <v>20460</v>
      </c>
      <c r="H949" s="153" t="s">
        <v>21551</v>
      </c>
      <c r="I949" s="153" t="s">
        <v>21073</v>
      </c>
      <c r="J949" s="153" t="s">
        <v>9123</v>
      </c>
      <c r="K949" s="153"/>
      <c r="L949" s="153"/>
      <c r="M949" s="153" t="str" cm="1">
        <f t="array" ref="M949">LOOKUP(2,1/(C949:L949&lt;&gt;""),C949:L949)</f>
        <v>Sorghum</v>
      </c>
      <c r="N949" s="153" t="s">
        <v>2164</v>
      </c>
      <c r="O949" s="153" t="s">
        <v>2164</v>
      </c>
      <c r="P949" s="153" t="s">
        <v>2164</v>
      </c>
      <c r="Q949" s="153" t="s">
        <v>2164</v>
      </c>
      <c r="R949" s="153" t="s">
        <v>2164</v>
      </c>
      <c r="S949" s="153" t="s">
        <v>2164</v>
      </c>
      <c r="T949" s="153" t="s">
        <v>2164</v>
      </c>
      <c r="U949" s="153" t="s">
        <v>9125</v>
      </c>
      <c r="V949" s="153" t="s">
        <v>20998</v>
      </c>
      <c r="W949" s="153" t="s">
        <v>2164</v>
      </c>
      <c r="X949" s="153" t="s">
        <v>2164</v>
      </c>
      <c r="Y949" s="153" t="s">
        <v>2164</v>
      </c>
      <c r="Z949" s="153" t="s">
        <v>2164</v>
      </c>
      <c r="AA949" s="153" t="s">
        <v>2164</v>
      </c>
      <c r="AB949" s="153" t="s">
        <v>20999</v>
      </c>
      <c r="AC949" s="153" t="s">
        <v>21660</v>
      </c>
      <c r="AD949" s="153" t="str">
        <f>IFERROR(IF(COUNTIF(C949:L949,"Feed Ingredient")&gt;0,INDEX(ani_diet!V:V,MATCH(M949,ani_diet!F:F,0)),""),"")</f>
        <v>Sorghum bicolor</v>
      </c>
      <c r="AE949" s="152" t="str">
        <f>IF(IFERROR(IF(MATCH("Feed Ingredient", AOM[[#This Row],[L1]:[L10]],0)&gt;0, TRUE, FALSE), FALSE)=TRUE,IFERROR(VLOOKUP(M949, ani_diet!E:E, 1, FALSE), "No Match"),FALSE)</f>
        <v>Sorghum</v>
      </c>
    </row>
    <row r="950" spans="1:31" ht="14.5" x14ac:dyDescent="0.35">
      <c r="A950" s="153"/>
      <c r="B950" s="153" t="s">
        <v>21666</v>
      </c>
      <c r="C950" s="153" t="s">
        <v>19358</v>
      </c>
      <c r="D950" s="153" t="s">
        <v>19360</v>
      </c>
      <c r="E950" s="153" t="s">
        <v>19600</v>
      </c>
      <c r="F950" s="153" t="s">
        <v>20459</v>
      </c>
      <c r="G950" s="153" t="s">
        <v>20460</v>
      </c>
      <c r="H950" s="153" t="s">
        <v>21551</v>
      </c>
      <c r="I950" s="153" t="s">
        <v>21073</v>
      </c>
      <c r="J950" s="153" t="s">
        <v>9143</v>
      </c>
      <c r="K950" s="153" t="s">
        <v>21667</v>
      </c>
      <c r="L950" s="153"/>
      <c r="M950" s="153" t="str" cm="1">
        <f t="array" ref="M950">LOOKUP(2,1/(C950:L950&lt;&gt;""),C950:L950)</f>
        <v>Wheat Crushed</v>
      </c>
      <c r="N950" s="153" t="s">
        <v>21668</v>
      </c>
      <c r="O950" s="153"/>
      <c r="P950" s="153"/>
      <c r="Q950" s="153"/>
      <c r="R950" s="153"/>
      <c r="S950" s="153"/>
      <c r="T950" s="153"/>
      <c r="U950" s="153"/>
      <c r="V950" s="153"/>
      <c r="W950" s="153"/>
      <c r="X950" s="153"/>
      <c r="Y950" s="153"/>
      <c r="Z950" s="153"/>
      <c r="AA950" s="153"/>
      <c r="AB950" s="153"/>
      <c r="AC950" s="153"/>
      <c r="AD950" s="153" t="str">
        <f>IFERROR(IF(COUNTIF(C950:L950,"Feed Ingredient")&gt;0,INDEX(ani_diet!V:V,MATCH(M950,ani_diet!F:F,0)),""),"")</f>
        <v/>
      </c>
      <c r="AE950" s="152" t="str">
        <f>IF(IFERROR(IF(MATCH("Feed Ingredient", AOM[[#This Row],[L1]:[L10]],0)&gt;0, TRUE, FALSE), FALSE)=TRUE,IFERROR(VLOOKUP(M950, ani_diet!E:E, 1, FALSE), "No Match"),FALSE)</f>
        <v>No Match</v>
      </c>
    </row>
    <row r="951" spans="1:31" ht="14.5" x14ac:dyDescent="0.35">
      <c r="A951" s="153" t="s">
        <v>2164</v>
      </c>
      <c r="B951" s="153" t="s">
        <v>21669</v>
      </c>
      <c r="C951" s="153" t="s">
        <v>19358</v>
      </c>
      <c r="D951" s="153" t="s">
        <v>19360</v>
      </c>
      <c r="E951" s="153" t="s">
        <v>19600</v>
      </c>
      <c r="F951" s="153" t="s">
        <v>20459</v>
      </c>
      <c r="G951" s="153" t="s">
        <v>20460</v>
      </c>
      <c r="H951" s="153" t="s">
        <v>21551</v>
      </c>
      <c r="I951" s="153" t="s">
        <v>21073</v>
      </c>
      <c r="J951" s="153" t="s">
        <v>9143</v>
      </c>
      <c r="K951" s="153" t="s">
        <v>21049</v>
      </c>
      <c r="L951" s="153"/>
      <c r="M951" s="153" t="str" cm="1">
        <f t="array" ref="M951">LOOKUP(2,1/(C951:L951&lt;&gt;""),C951:L951)</f>
        <v>Wheat Ground</v>
      </c>
      <c r="N951" s="153" t="s">
        <v>21670</v>
      </c>
      <c r="O951" s="153" t="s">
        <v>2164</v>
      </c>
      <c r="P951" s="153" t="s">
        <v>2164</v>
      </c>
      <c r="Q951" s="153" t="s">
        <v>2164</v>
      </c>
      <c r="R951" s="153" t="s">
        <v>2164</v>
      </c>
      <c r="S951" s="153" t="s">
        <v>2164</v>
      </c>
      <c r="T951" s="153" t="s">
        <v>2164</v>
      </c>
      <c r="U951" s="153" t="s">
        <v>9145</v>
      </c>
      <c r="V951" s="153" t="s">
        <v>21037</v>
      </c>
      <c r="W951" s="153" t="s">
        <v>2164</v>
      </c>
      <c r="X951" s="153" t="s">
        <v>2164</v>
      </c>
      <c r="Y951" s="153" t="s">
        <v>2164</v>
      </c>
      <c r="Z951" s="153" t="s">
        <v>2164</v>
      </c>
      <c r="AA951" s="153" t="s">
        <v>2164</v>
      </c>
      <c r="AB951" s="153"/>
      <c r="AC951" s="153" t="s">
        <v>21053</v>
      </c>
      <c r="AD951" s="153" t="str">
        <f>IFERROR(IF(COUNTIF(C951:L951,"Feed Ingredient")&gt;0,INDEX(ani_diet!V:V,MATCH(M951,ani_diet!F:F,0)),""),"")</f>
        <v>Triticum aestivum</v>
      </c>
      <c r="AE951" s="152" t="str">
        <f>IF(IFERROR(IF(MATCH("Feed Ingredient", AOM[[#This Row],[L1]:[L10]],0)&gt;0, TRUE, FALSE), FALSE)=TRUE,IFERROR(VLOOKUP(M951, ani_diet!E:E, 1, FALSE), "No Match"),FALSE)</f>
        <v>No Match</v>
      </c>
    </row>
    <row r="952" spans="1:31" ht="14.5" x14ac:dyDescent="0.35">
      <c r="A952" s="153" t="s">
        <v>2164</v>
      </c>
      <c r="B952" s="153" t="s">
        <v>21671</v>
      </c>
      <c r="C952" s="153" t="s">
        <v>19358</v>
      </c>
      <c r="D952" s="153" t="s">
        <v>19360</v>
      </c>
      <c r="E952" s="153" t="s">
        <v>19600</v>
      </c>
      <c r="F952" s="153" t="s">
        <v>20459</v>
      </c>
      <c r="G952" s="153" t="s">
        <v>20460</v>
      </c>
      <c r="H952" s="153" t="s">
        <v>21551</v>
      </c>
      <c r="I952" s="153" t="s">
        <v>21073</v>
      </c>
      <c r="J952" s="153" t="s">
        <v>9143</v>
      </c>
      <c r="K952" s="153" t="s">
        <v>21672</v>
      </c>
      <c r="L952" s="153"/>
      <c r="M952" s="153" t="str" cm="1">
        <f t="array" ref="M952">LOOKUP(2,1/(C952:L952&lt;&gt;""),C952:L952)</f>
        <v>Wheat Whole Ground</v>
      </c>
      <c r="N952" s="153" t="s">
        <v>2164</v>
      </c>
      <c r="O952" s="153" t="s">
        <v>2164</v>
      </c>
      <c r="P952" s="153" t="s">
        <v>2164</v>
      </c>
      <c r="Q952" s="153" t="s">
        <v>2164</v>
      </c>
      <c r="R952" s="153" t="s">
        <v>2164</v>
      </c>
      <c r="S952" s="153" t="s">
        <v>21673</v>
      </c>
      <c r="T952" s="153" t="s">
        <v>2164</v>
      </c>
      <c r="U952" s="153" t="s">
        <v>9145</v>
      </c>
      <c r="V952" s="153" t="s">
        <v>21037</v>
      </c>
      <c r="W952" s="153" t="s">
        <v>2164</v>
      </c>
      <c r="X952" s="153" t="s">
        <v>2164</v>
      </c>
      <c r="Y952" s="153" t="s">
        <v>2164</v>
      </c>
      <c r="Z952" s="153" t="s">
        <v>2164</v>
      </c>
      <c r="AA952" s="153" t="s">
        <v>2164</v>
      </c>
      <c r="AB952" s="153" t="s">
        <v>2164</v>
      </c>
      <c r="AC952" s="153" t="s">
        <v>21674</v>
      </c>
      <c r="AD952" s="153" t="str">
        <f>IFERROR(IF(COUNTIF(C952:L952,"Feed Ingredient")&gt;0,INDEX(ani_diet!V:V,MATCH(M952,ani_diet!F:F,0)),""),"")</f>
        <v>Triticum aestivum Whole</v>
      </c>
      <c r="AE952" s="152" t="str">
        <f>IF(IFERROR(IF(MATCH("Feed Ingredient", AOM[[#This Row],[L1]:[L10]],0)&gt;0, TRUE, FALSE), FALSE)=TRUE,IFERROR(VLOOKUP(M952, ani_diet!E:E, 1, FALSE), "No Match"),FALSE)</f>
        <v>No Match</v>
      </c>
    </row>
    <row r="953" spans="1:31" ht="14.5" x14ac:dyDescent="0.35">
      <c r="A953" s="153" t="s">
        <v>2164</v>
      </c>
      <c r="B953" s="153" t="s">
        <v>21675</v>
      </c>
      <c r="C953" s="153" t="s">
        <v>19358</v>
      </c>
      <c r="D953" s="153" t="s">
        <v>19360</v>
      </c>
      <c r="E953" s="153" t="s">
        <v>19600</v>
      </c>
      <c r="F953" s="153" t="s">
        <v>20459</v>
      </c>
      <c r="G953" s="153" t="s">
        <v>20460</v>
      </c>
      <c r="H953" s="153" t="s">
        <v>21551</v>
      </c>
      <c r="I953" s="153" t="s">
        <v>21073</v>
      </c>
      <c r="J953" s="153" t="s">
        <v>9143</v>
      </c>
      <c r="K953" s="153"/>
      <c r="L953" s="153"/>
      <c r="M953" s="153" t="str" cm="1">
        <f t="array" ref="M953">LOOKUP(2,1/(C953:L953&lt;&gt;""),C953:L953)</f>
        <v>Wheat</v>
      </c>
      <c r="N953" s="153" t="s">
        <v>2164</v>
      </c>
      <c r="O953" s="153" t="s">
        <v>2164</v>
      </c>
      <c r="P953" s="153" t="s">
        <v>2164</v>
      </c>
      <c r="Q953" s="153" t="s">
        <v>2164</v>
      </c>
      <c r="R953" s="153" t="s">
        <v>2164</v>
      </c>
      <c r="S953" s="153" t="s">
        <v>21673</v>
      </c>
      <c r="T953" s="153" t="s">
        <v>2164</v>
      </c>
      <c r="U953" s="153" t="s">
        <v>9145</v>
      </c>
      <c r="V953" s="153" t="s">
        <v>21037</v>
      </c>
      <c r="W953" s="153" t="s">
        <v>2164</v>
      </c>
      <c r="X953" s="153" t="s">
        <v>2164</v>
      </c>
      <c r="Y953" s="153" t="s">
        <v>2164</v>
      </c>
      <c r="Z953" s="153" t="s">
        <v>2164</v>
      </c>
      <c r="AA953" s="153" t="s">
        <v>2164</v>
      </c>
      <c r="AB953" s="153" t="s">
        <v>2164</v>
      </c>
      <c r="AC953" s="153" t="s">
        <v>21674</v>
      </c>
      <c r="AD953" s="153" t="str">
        <f>IFERROR(IF(COUNTIF(C953:L953,"Feed Ingredient")&gt;0,INDEX(ani_diet!V:V,MATCH(M953,ani_diet!F:F,0)),""),"")</f>
        <v>Triticum aestivum</v>
      </c>
      <c r="AE953" s="152" t="str">
        <f>IF(IFERROR(IF(MATCH("Feed Ingredient", AOM[[#This Row],[L1]:[L10]],0)&gt;0, TRUE, FALSE), FALSE)=TRUE,IFERROR(VLOOKUP(M953, ani_diet!E:E, 1, FALSE), "No Match"),FALSE)</f>
        <v>Wheat</v>
      </c>
    </row>
    <row r="954" spans="1:31" ht="14.5" x14ac:dyDescent="0.35">
      <c r="A954" s="153" t="s">
        <v>2164</v>
      </c>
      <c r="B954" s="153" t="s">
        <v>21676</v>
      </c>
      <c r="C954" s="153" t="s">
        <v>19358</v>
      </c>
      <c r="D954" s="153" t="s">
        <v>19360</v>
      </c>
      <c r="E954" s="153" t="s">
        <v>19600</v>
      </c>
      <c r="F954" s="153" t="s">
        <v>20459</v>
      </c>
      <c r="G954" s="153" t="s">
        <v>20460</v>
      </c>
      <c r="H954" s="153" t="s">
        <v>21551</v>
      </c>
      <c r="I954" s="153" t="s">
        <v>21145</v>
      </c>
      <c r="J954" s="153" t="s">
        <v>2164</v>
      </c>
      <c r="K954" s="153" t="s">
        <v>2164</v>
      </c>
      <c r="L954" s="153"/>
      <c r="M954" s="153" t="str" cm="1">
        <f t="array" ref="M954">LOOKUP(2,1/(C954:L954&lt;&gt;""),C954:L954)</f>
        <v>Fruit Product</v>
      </c>
      <c r="N954" s="153" t="s">
        <v>2164</v>
      </c>
      <c r="O954" s="153" t="s">
        <v>2164</v>
      </c>
      <c r="P954" s="153" t="s">
        <v>2164</v>
      </c>
      <c r="Q954" s="153" t="s">
        <v>2164</v>
      </c>
      <c r="R954" s="153" t="s">
        <v>2164</v>
      </c>
      <c r="S954" s="153" t="s">
        <v>2164</v>
      </c>
      <c r="T954" s="153" t="s">
        <v>2164</v>
      </c>
      <c r="U954" s="153"/>
      <c r="V954" s="153" t="s">
        <v>2164</v>
      </c>
      <c r="W954" s="153" t="s">
        <v>2164</v>
      </c>
      <c r="X954" s="153" t="s">
        <v>2164</v>
      </c>
      <c r="Y954" s="153" t="s">
        <v>2164</v>
      </c>
      <c r="Z954" s="153" t="s">
        <v>2164</v>
      </c>
      <c r="AA954" s="153" t="s">
        <v>2164</v>
      </c>
      <c r="AB954" s="153" t="s">
        <v>2164</v>
      </c>
      <c r="AC954" s="153" t="s">
        <v>2164</v>
      </c>
      <c r="AD954" s="153" t="str">
        <f>IFERROR(IF(COUNTIF(C954:L954,"Feed Ingredient")&gt;0,INDEX(ani_diet!V:V,MATCH(M954,ani_diet!F:F,0)),""),"")</f>
        <v/>
      </c>
      <c r="AE954" s="152" t="str">
        <f>IF(IFERROR(IF(MATCH("Feed Ingredient", AOM[[#This Row],[L1]:[L10]],0)&gt;0, TRUE, FALSE), FALSE)=TRUE,IFERROR(VLOOKUP(M954, ani_diet!E:E, 1, FALSE), "No Match"),FALSE)</f>
        <v>No Match</v>
      </c>
    </row>
    <row r="955" spans="1:31" ht="14.5" x14ac:dyDescent="0.35">
      <c r="A955" s="153" t="s">
        <v>2164</v>
      </c>
      <c r="B955" s="153" t="s">
        <v>21677</v>
      </c>
      <c r="C955" s="153" t="s">
        <v>19358</v>
      </c>
      <c r="D955" s="153" t="s">
        <v>19360</v>
      </c>
      <c r="E955" s="153" t="s">
        <v>19600</v>
      </c>
      <c r="F955" s="153" t="s">
        <v>20459</v>
      </c>
      <c r="G955" s="153" t="s">
        <v>20460</v>
      </c>
      <c r="H955" s="153" t="s">
        <v>21551</v>
      </c>
      <c r="I955" s="153" t="s">
        <v>21145</v>
      </c>
      <c r="J955" s="153" t="s">
        <v>9854</v>
      </c>
      <c r="K955" s="153" t="s">
        <v>21678</v>
      </c>
      <c r="L955" s="153"/>
      <c r="M955" s="153" t="str" cm="1">
        <f t="array" ref="M955">LOOKUP(2,1/(C955:L955&lt;&gt;""),C955:L955)</f>
        <v>Ripe Avocado</v>
      </c>
      <c r="N955" s="153" t="s">
        <v>9854</v>
      </c>
      <c r="O955" s="153" t="s">
        <v>2164</v>
      </c>
      <c r="P955" s="153" t="s">
        <v>2164</v>
      </c>
      <c r="Q955" s="153" t="s">
        <v>2164</v>
      </c>
      <c r="R955" s="153" t="s">
        <v>2164</v>
      </c>
      <c r="S955" s="153" t="s">
        <v>21679</v>
      </c>
      <c r="T955" s="153" t="s">
        <v>2164</v>
      </c>
      <c r="U955" s="153" t="s">
        <v>9856</v>
      </c>
      <c r="V955" s="153" t="s">
        <v>21680</v>
      </c>
      <c r="W955" s="153" t="s">
        <v>2164</v>
      </c>
      <c r="X955" s="153" t="s">
        <v>2164</v>
      </c>
      <c r="Y955" s="153" t="s">
        <v>2164</v>
      </c>
      <c r="Z955" s="153" t="s">
        <v>2164</v>
      </c>
      <c r="AA955" s="153" t="s">
        <v>2164</v>
      </c>
      <c r="AB955" s="153" t="s">
        <v>2164</v>
      </c>
      <c r="AC955" s="153" t="s">
        <v>21678</v>
      </c>
      <c r="AD955" s="153" t="str">
        <f>IFERROR(IF(COUNTIF(C955:L955,"Feed Ingredient")&gt;0,INDEX(ani_diet!V:V,MATCH(M955,ani_diet!F:F,0)),""),"")</f>
        <v/>
      </c>
      <c r="AE955" s="152" t="str">
        <f>IF(IFERROR(IF(MATCH("Feed Ingredient", AOM[[#This Row],[L1]:[L10]],0)&gt;0, TRUE, FALSE), FALSE)=TRUE,IFERROR(VLOOKUP(M955, ani_diet!E:E, 1, FALSE), "No Match"),FALSE)</f>
        <v>No Match</v>
      </c>
    </row>
    <row r="956" spans="1:31" ht="14.5" x14ac:dyDescent="0.35">
      <c r="A956" s="153"/>
      <c r="B956" s="153" t="s">
        <v>21681</v>
      </c>
      <c r="C956" s="153" t="s">
        <v>19358</v>
      </c>
      <c r="D956" s="153" t="s">
        <v>19360</v>
      </c>
      <c r="E956" s="153" t="s">
        <v>19600</v>
      </c>
      <c r="F956" s="153" t="s">
        <v>20459</v>
      </c>
      <c r="G956" s="153" t="s">
        <v>20460</v>
      </c>
      <c r="H956" s="153" t="s">
        <v>21551</v>
      </c>
      <c r="I956" s="153" t="s">
        <v>21145</v>
      </c>
      <c r="J956" s="153" t="s">
        <v>9854</v>
      </c>
      <c r="K956" s="153"/>
      <c r="L956" s="153"/>
      <c r="M956" s="153" t="str" cm="1">
        <f t="array" ref="M956">LOOKUP(2,1/(C956:L956&lt;&gt;""),C956:L956)</f>
        <v>Avocado</v>
      </c>
      <c r="N956" s="153"/>
      <c r="O956" s="153"/>
      <c r="P956" s="153"/>
      <c r="Q956" s="153"/>
      <c r="R956" s="153"/>
      <c r="S956" s="153"/>
      <c r="T956" s="153"/>
      <c r="U956" s="153" t="s">
        <v>9856</v>
      </c>
      <c r="V956" s="153"/>
      <c r="W956" s="153"/>
      <c r="X956" s="153"/>
      <c r="Y956" s="153"/>
      <c r="Z956" s="153"/>
      <c r="AA956" s="153"/>
      <c r="AB956" s="153"/>
      <c r="AC956" s="153"/>
      <c r="AD956" s="153" t="str">
        <f>IFERROR(IF(COUNTIF(C956:L956,"Feed Ingredient")&gt;0,INDEX(ani_diet!V:V,MATCH(M956,ani_diet!F:F,0)),""),"")</f>
        <v>Persea americana</v>
      </c>
      <c r="AE956" s="152" t="str">
        <f>IF(IFERROR(IF(MATCH("Feed Ingredient", AOM[[#This Row],[L1]:[L10]],0)&gt;0, TRUE, FALSE), FALSE)=TRUE,IFERROR(VLOOKUP(M956, ani_diet!E:E, 1, FALSE), "No Match"),FALSE)</f>
        <v>Avocado</v>
      </c>
    </row>
    <row r="957" spans="1:31" ht="14.5" x14ac:dyDescent="0.35">
      <c r="A957" s="153"/>
      <c r="B957" s="153" t="s">
        <v>21682</v>
      </c>
      <c r="C957" s="153" t="s">
        <v>19358</v>
      </c>
      <c r="D957" s="153" t="s">
        <v>19360</v>
      </c>
      <c r="E957" s="153" t="s">
        <v>19600</v>
      </c>
      <c r="F957" s="153" t="s">
        <v>20459</v>
      </c>
      <c r="G957" s="153" t="s">
        <v>20460</v>
      </c>
      <c r="H957" s="153" t="s">
        <v>21551</v>
      </c>
      <c r="I957" s="153" t="s">
        <v>21145</v>
      </c>
      <c r="J957" s="153" t="s">
        <v>21683</v>
      </c>
      <c r="K957" s="153" t="s">
        <v>21684</v>
      </c>
      <c r="L957" s="153"/>
      <c r="M957" s="153" t="str" cm="1">
        <f t="array" ref="M957">LOOKUP(2,1/(C957:L957&lt;&gt;""),C957:L957)</f>
        <v>Breadfruit Ground</v>
      </c>
      <c r="N957" s="153" t="s">
        <v>21685</v>
      </c>
      <c r="O957" s="153"/>
      <c r="P957" s="153"/>
      <c r="Q957" s="153"/>
      <c r="R957" s="153"/>
      <c r="S957" s="153"/>
      <c r="T957" s="153"/>
      <c r="U957" s="153" t="s">
        <v>14141</v>
      </c>
      <c r="V957" s="153"/>
      <c r="W957" s="153"/>
      <c r="X957" s="153"/>
      <c r="Y957" s="153"/>
      <c r="Z957" s="153"/>
      <c r="AA957" s="153"/>
      <c r="AB957" s="153"/>
      <c r="AC957" s="153"/>
      <c r="AD957" s="153" t="str">
        <f>IFERROR(IF(COUNTIF(C957:L957,"Feed Ingredient")&gt;0,INDEX(ani_diet!V:V,MATCH(M957,ani_diet!F:F,0)),""),"")</f>
        <v>Artocarpus incisus</v>
      </c>
      <c r="AE957" s="152" t="str">
        <f>IF(IFERROR(IF(MATCH("Feed Ingredient", AOM[[#This Row],[L1]:[L10]],0)&gt;0, TRUE, FALSE), FALSE)=TRUE,IFERROR(VLOOKUP(M957, ani_diet!E:E, 1, FALSE), "No Match"),FALSE)</f>
        <v>No Match</v>
      </c>
    </row>
    <row r="958" spans="1:31" ht="14.5" x14ac:dyDescent="0.35">
      <c r="A958" s="153"/>
      <c r="B958" s="153" t="s">
        <v>21686</v>
      </c>
      <c r="C958" s="153" t="s">
        <v>19358</v>
      </c>
      <c r="D958" s="153" t="s">
        <v>19360</v>
      </c>
      <c r="E958" s="153" t="s">
        <v>19600</v>
      </c>
      <c r="F958" s="153" t="s">
        <v>20459</v>
      </c>
      <c r="G958" s="153" t="s">
        <v>20460</v>
      </c>
      <c r="H958" s="153" t="s">
        <v>21551</v>
      </c>
      <c r="I958" s="153" t="s">
        <v>21145</v>
      </c>
      <c r="J958" s="153" t="s">
        <v>21683</v>
      </c>
      <c r="K958" s="153" t="s">
        <v>21687</v>
      </c>
      <c r="L958" s="153"/>
      <c r="M958" s="153" t="str" cm="1">
        <f t="array" ref="M958">LOOKUP(2,1/(C958:L958&lt;&gt;""),C958:L958)</f>
        <v>Breadfruit Dried Ground</v>
      </c>
      <c r="N958" s="153"/>
      <c r="O958" s="153"/>
      <c r="P958" s="153"/>
      <c r="Q958" s="153"/>
      <c r="R958" s="153"/>
      <c r="S958" s="153"/>
      <c r="T958" s="153"/>
      <c r="U958" s="153" t="s">
        <v>14141</v>
      </c>
      <c r="V958" s="153"/>
      <c r="W958" s="153"/>
      <c r="X958" s="153"/>
      <c r="Y958" s="153"/>
      <c r="Z958" s="153"/>
      <c r="AA958" s="153"/>
      <c r="AB958" s="153"/>
      <c r="AC958" s="153"/>
      <c r="AD958" s="153" t="str">
        <f>IFERROR(IF(COUNTIF(C958:L958,"Feed Ingredient")&gt;0,INDEX(ani_diet!V:V,MATCH(M958,ani_diet!F:F,0)),""),"")</f>
        <v/>
      </c>
      <c r="AE958" s="152" t="str">
        <f>IF(IFERROR(IF(MATCH("Feed Ingredient", AOM[[#This Row],[L1]:[L10]],0)&gt;0, TRUE, FALSE), FALSE)=TRUE,IFERROR(VLOOKUP(M958, ani_diet!E:E, 1, FALSE), "No Match"),FALSE)</f>
        <v>No Match</v>
      </c>
    </row>
    <row r="959" spans="1:31" ht="14.5" x14ac:dyDescent="0.35">
      <c r="A959" s="153"/>
      <c r="B959" s="153" t="s">
        <v>21688</v>
      </c>
      <c r="C959" s="153" t="s">
        <v>19358</v>
      </c>
      <c r="D959" s="153" t="s">
        <v>19360</v>
      </c>
      <c r="E959" s="153" t="s">
        <v>19600</v>
      </c>
      <c r="F959" s="153" t="s">
        <v>20459</v>
      </c>
      <c r="G959" s="153" t="s">
        <v>20460</v>
      </c>
      <c r="H959" s="153" t="s">
        <v>21551</v>
      </c>
      <c r="I959" s="153" t="s">
        <v>21145</v>
      </c>
      <c r="J959" s="153" t="s">
        <v>21683</v>
      </c>
      <c r="K959" s="153"/>
      <c r="L959" s="153"/>
      <c r="M959" s="153" t="str" cm="1">
        <f t="array" ref="M959">LOOKUP(2,1/(C959:L959&lt;&gt;""),C959:L959)</f>
        <v>Breadfruit</v>
      </c>
      <c r="N959" s="153"/>
      <c r="O959" s="153"/>
      <c r="P959" s="153"/>
      <c r="Q959" s="153"/>
      <c r="R959" s="153"/>
      <c r="S959" s="153"/>
      <c r="T959" s="153"/>
      <c r="U959" s="153" t="s">
        <v>14141</v>
      </c>
      <c r="V959" s="153"/>
      <c r="W959" s="153"/>
      <c r="X959" s="153"/>
      <c r="Y959" s="153"/>
      <c r="Z959" s="153"/>
      <c r="AA959" s="153"/>
      <c r="AB959" s="153" t="s">
        <v>21689</v>
      </c>
      <c r="AC959" s="153"/>
      <c r="AD959" s="153" t="str">
        <f>IFERROR(IF(COUNTIF(C959:L959,"Feed Ingredient")&gt;0,INDEX(ani_diet!V:V,MATCH(M959,ani_diet!F:F,0)),""),"")</f>
        <v/>
      </c>
      <c r="AE959" s="152" t="str">
        <f>IF(IFERROR(IF(MATCH("Feed Ingredient", AOM[[#This Row],[L1]:[L10]],0)&gt;0, TRUE, FALSE), FALSE)=TRUE,IFERROR(VLOOKUP(M959, ani_diet!E:E, 1, FALSE), "No Match"),FALSE)</f>
        <v>Breadfruit</v>
      </c>
    </row>
    <row r="960" spans="1:31" ht="14.5" x14ac:dyDescent="0.35">
      <c r="A960" s="153" t="s">
        <v>2164</v>
      </c>
      <c r="B960" s="153" t="s">
        <v>21690</v>
      </c>
      <c r="C960" s="153" t="s">
        <v>19358</v>
      </c>
      <c r="D960" s="153" t="s">
        <v>19360</v>
      </c>
      <c r="E960" s="153" t="s">
        <v>19600</v>
      </c>
      <c r="F960" s="153" t="s">
        <v>20459</v>
      </c>
      <c r="G960" s="153" t="s">
        <v>20460</v>
      </c>
      <c r="H960" s="153" t="s">
        <v>21551</v>
      </c>
      <c r="I960" s="153" t="s">
        <v>21691</v>
      </c>
      <c r="J960" s="153" t="s">
        <v>14287</v>
      </c>
      <c r="K960" s="153" t="s">
        <v>2164</v>
      </c>
      <c r="L960" s="153"/>
      <c r="M960" s="153" t="str" cm="1">
        <f t="array" ref="M960">LOOKUP(2,1/(C960:L960&lt;&gt;""),C960:L960)</f>
        <v>Ficus sur</v>
      </c>
      <c r="N960" s="153"/>
      <c r="O960" s="153" t="s">
        <v>2164</v>
      </c>
      <c r="P960" s="153" t="s">
        <v>2164</v>
      </c>
      <c r="Q960" s="153" t="s">
        <v>2164</v>
      </c>
      <c r="R960" s="153" t="s">
        <v>2164</v>
      </c>
      <c r="S960" s="153"/>
      <c r="T960" s="153" t="s">
        <v>2164</v>
      </c>
      <c r="U960" s="153" t="s">
        <v>14287</v>
      </c>
      <c r="V960" s="153"/>
      <c r="W960" s="153" t="s">
        <v>2164</v>
      </c>
      <c r="X960" s="153" t="s">
        <v>2164</v>
      </c>
      <c r="Y960" s="153" t="s">
        <v>2164</v>
      </c>
      <c r="Z960" s="153" t="s">
        <v>2164</v>
      </c>
      <c r="AA960" s="153" t="s">
        <v>2164</v>
      </c>
      <c r="AB960" s="153"/>
      <c r="AC960" s="153" t="s">
        <v>21692</v>
      </c>
      <c r="AD960" s="153" t="str">
        <f>IFERROR(IF(COUNTIF(C960:L960,"Feed Ingredient")&gt;0,INDEX(ani_diet!V:V,MATCH(M960,ani_diet!F:F,0)),""),"")</f>
        <v/>
      </c>
      <c r="AE960" s="152" t="str">
        <f>IF(IFERROR(IF(MATCH("Feed Ingredient", AOM[[#This Row],[L1]:[L10]],0)&gt;0, TRUE, FALSE), FALSE)=TRUE,IFERROR(VLOOKUP(M960, ani_diet!E:E, 1, FALSE), "No Match"),FALSE)</f>
        <v>No Match</v>
      </c>
    </row>
    <row r="961" spans="1:31" ht="14.5" x14ac:dyDescent="0.35">
      <c r="A961" s="153" t="s">
        <v>2164</v>
      </c>
      <c r="B961" s="153" t="s">
        <v>21693</v>
      </c>
      <c r="C961" s="153" t="s">
        <v>19358</v>
      </c>
      <c r="D961" s="153" t="s">
        <v>19360</v>
      </c>
      <c r="E961" s="153" t="s">
        <v>19600</v>
      </c>
      <c r="F961" s="153" t="s">
        <v>20459</v>
      </c>
      <c r="G961" s="153" t="s">
        <v>20460</v>
      </c>
      <c r="H961" s="153" t="s">
        <v>21551</v>
      </c>
      <c r="I961" s="153" t="s">
        <v>21691</v>
      </c>
      <c r="J961" s="153" t="s">
        <v>14287</v>
      </c>
      <c r="K961" s="153" t="s">
        <v>21694</v>
      </c>
      <c r="L961" s="153" t="s">
        <v>21695</v>
      </c>
      <c r="M961" s="153" t="str" cm="1">
        <f t="array" ref="M961">LOOKUP(2,1/(C961:L961&lt;&gt;""),C961:L961)</f>
        <v>Ficus sur Fruits Dried Ground</v>
      </c>
      <c r="N961" s="153" t="s">
        <v>21696</v>
      </c>
      <c r="O961" s="153" t="s">
        <v>2164</v>
      </c>
      <c r="P961" s="153" t="s">
        <v>2164</v>
      </c>
      <c r="Q961" s="153" t="s">
        <v>2164</v>
      </c>
      <c r="R961" s="153" t="s">
        <v>2164</v>
      </c>
      <c r="S961" s="153"/>
      <c r="T961" s="153" t="s">
        <v>2164</v>
      </c>
      <c r="U961" s="153" t="s">
        <v>14287</v>
      </c>
      <c r="V961" s="153"/>
      <c r="W961" s="153" t="s">
        <v>2164</v>
      </c>
      <c r="X961" s="153" t="s">
        <v>2164</v>
      </c>
      <c r="Y961" s="153" t="s">
        <v>2164</v>
      </c>
      <c r="Z961" s="153" t="s">
        <v>2164</v>
      </c>
      <c r="AA961" s="153" t="s">
        <v>2164</v>
      </c>
      <c r="AB961" s="153"/>
      <c r="AC961" s="153" t="s">
        <v>21692</v>
      </c>
      <c r="AD961" s="153" t="str">
        <f>IFERROR(IF(COUNTIF(C961:L961,"Feed Ingredient")&gt;0,INDEX(ani_diet!V:V,MATCH(M961,ani_diet!F:F,0)),""),"")</f>
        <v>Ficus sur Fruits</v>
      </c>
      <c r="AE961" s="152" t="str">
        <f>IF(IFERROR(IF(MATCH("Feed Ingredient", AOM[[#This Row],[L1]:[L10]],0)&gt;0, TRUE, FALSE), FALSE)=TRUE,IFERROR(VLOOKUP(M961, ani_diet!E:E, 1, FALSE), "No Match"),FALSE)</f>
        <v>No Match</v>
      </c>
    </row>
    <row r="962" spans="1:31" ht="14.5" x14ac:dyDescent="0.35">
      <c r="A962" s="153" t="s">
        <v>2164</v>
      </c>
      <c r="B962" s="153" t="s">
        <v>21697</v>
      </c>
      <c r="C962" s="153" t="s">
        <v>19358</v>
      </c>
      <c r="D962" s="153" t="s">
        <v>19360</v>
      </c>
      <c r="E962" s="153" t="s">
        <v>19600</v>
      </c>
      <c r="F962" s="153" t="s">
        <v>20459</v>
      </c>
      <c r="G962" s="153" t="s">
        <v>20460</v>
      </c>
      <c r="H962" s="153" t="s">
        <v>21551</v>
      </c>
      <c r="I962" s="153" t="s">
        <v>21691</v>
      </c>
      <c r="J962" s="153" t="s">
        <v>14287</v>
      </c>
      <c r="K962" s="153" t="s">
        <v>21694</v>
      </c>
      <c r="L962" s="153"/>
      <c r="M962" s="153" t="str" cm="1">
        <f t="array" ref="M962">LOOKUP(2,1/(C962:L962&lt;&gt;""),C962:L962)</f>
        <v>Ficus sur Fruits</v>
      </c>
      <c r="N962" s="153"/>
      <c r="O962" s="153" t="s">
        <v>2164</v>
      </c>
      <c r="P962" s="153" t="s">
        <v>2164</v>
      </c>
      <c r="Q962" s="153" t="s">
        <v>2164</v>
      </c>
      <c r="R962" s="153" t="s">
        <v>2164</v>
      </c>
      <c r="S962" s="153"/>
      <c r="T962" s="153" t="s">
        <v>2164</v>
      </c>
      <c r="U962" s="153" t="s">
        <v>14287</v>
      </c>
      <c r="V962" s="153"/>
      <c r="W962" s="153" t="s">
        <v>2164</v>
      </c>
      <c r="X962" s="153" t="s">
        <v>2164</v>
      </c>
      <c r="Y962" s="153" t="s">
        <v>2164</v>
      </c>
      <c r="Z962" s="153" t="s">
        <v>2164</v>
      </c>
      <c r="AA962" s="153" t="s">
        <v>2164</v>
      </c>
      <c r="AB962" s="153"/>
      <c r="AC962" s="153" t="s">
        <v>21692</v>
      </c>
      <c r="AD962" s="153" t="str">
        <f>IFERROR(IF(COUNTIF(C962:L962,"Feed Ingredient")&gt;0,INDEX(ani_diet!V:V,MATCH(M962,ani_diet!F:F,0)),""),"")</f>
        <v/>
      </c>
      <c r="AE962" s="152" t="str">
        <f>IF(IFERROR(IF(MATCH("Feed Ingredient", AOM[[#This Row],[L1]:[L10]],0)&gt;0, TRUE, FALSE), FALSE)=TRUE,IFERROR(VLOOKUP(M962, ani_diet!E:E, 1, FALSE), "No Match"),FALSE)</f>
        <v>Ficus sur Fruits</v>
      </c>
    </row>
    <row r="963" spans="1:31" ht="14.5" x14ac:dyDescent="0.35">
      <c r="A963" s="153" t="s">
        <v>2164</v>
      </c>
      <c r="B963" s="153" t="s">
        <v>21698</v>
      </c>
      <c r="C963" s="153" t="s">
        <v>19358</v>
      </c>
      <c r="D963" s="153" t="s">
        <v>19360</v>
      </c>
      <c r="E963" s="153" t="s">
        <v>19600</v>
      </c>
      <c r="F963" s="153" t="s">
        <v>20459</v>
      </c>
      <c r="G963" s="153" t="s">
        <v>20460</v>
      </c>
      <c r="H963" s="153" t="s">
        <v>21551</v>
      </c>
      <c r="I963" s="153" t="s">
        <v>21691</v>
      </c>
      <c r="J963" s="153" t="s">
        <v>21692</v>
      </c>
      <c r="K963" s="153" t="s">
        <v>2164</v>
      </c>
      <c r="L963" s="153"/>
      <c r="M963" s="153" t="str" cm="1">
        <f t="array" ref="M963">LOOKUP(2,1/(C963:L963&lt;&gt;""),C963:L963)</f>
        <v>Jackfruit</v>
      </c>
      <c r="N963" s="153"/>
      <c r="O963" s="153" t="s">
        <v>2164</v>
      </c>
      <c r="P963" s="153" t="s">
        <v>2164</v>
      </c>
      <c r="Q963" s="153" t="s">
        <v>2164</v>
      </c>
      <c r="R963" s="153" t="s">
        <v>2164</v>
      </c>
      <c r="S963" s="153" t="s">
        <v>21699</v>
      </c>
      <c r="T963" s="153" t="s">
        <v>2164</v>
      </c>
      <c r="U963" s="153" t="s">
        <v>21700</v>
      </c>
      <c r="V963" s="153" t="s">
        <v>21701</v>
      </c>
      <c r="W963" s="153" t="s">
        <v>2164</v>
      </c>
      <c r="X963" s="153" t="s">
        <v>2164</v>
      </c>
      <c r="Y963" s="153" t="s">
        <v>2164</v>
      </c>
      <c r="Z963" s="153" t="s">
        <v>2164</v>
      </c>
      <c r="AA963" s="153" t="s">
        <v>2164</v>
      </c>
      <c r="AB963" s="153" t="s">
        <v>21702</v>
      </c>
      <c r="AC963" s="153" t="s">
        <v>21692</v>
      </c>
      <c r="AD963" s="153" t="str">
        <f>IFERROR(IF(COUNTIF(C963:L963,"Feed Ingredient")&gt;0,INDEX(ani_diet!V:V,MATCH(M963,ani_diet!F:F,0)),""),"")</f>
        <v>Artocarpus heterophylla</v>
      </c>
      <c r="AE963" s="152" t="str">
        <f>IF(IFERROR(IF(MATCH("Feed Ingredient", AOM[[#This Row],[L1]:[L10]],0)&gt;0, TRUE, FALSE), FALSE)=TRUE,IFERROR(VLOOKUP(M963, ani_diet!E:E, 1, FALSE), "No Match"),FALSE)</f>
        <v>Jackfruit</v>
      </c>
    </row>
    <row r="964" spans="1:31" ht="14.5" x14ac:dyDescent="0.35">
      <c r="A964" s="153" t="s">
        <v>2164</v>
      </c>
      <c r="B964" s="153" t="s">
        <v>21703</v>
      </c>
      <c r="C964" s="153" t="s">
        <v>19358</v>
      </c>
      <c r="D964" s="153" t="s">
        <v>19360</v>
      </c>
      <c r="E964" s="153" t="s">
        <v>19600</v>
      </c>
      <c r="F964" s="153" t="s">
        <v>20459</v>
      </c>
      <c r="G964" s="153" t="s">
        <v>20460</v>
      </c>
      <c r="H964" s="153" t="s">
        <v>21551</v>
      </c>
      <c r="I964" s="153" t="s">
        <v>21691</v>
      </c>
      <c r="J964" s="153" t="s">
        <v>9987</v>
      </c>
      <c r="K964" s="153" t="s">
        <v>21704</v>
      </c>
      <c r="L964" s="153"/>
      <c r="M964" s="153" t="str" cm="1">
        <f t="array" ref="M964">LOOKUP(2,1/(C964:L964&lt;&gt;""),C964:L964)</f>
        <v>Lemon Essential Oil</v>
      </c>
      <c r="N964" s="153"/>
      <c r="O964" s="153" t="s">
        <v>2164</v>
      </c>
      <c r="P964" s="153" t="s">
        <v>2164</v>
      </c>
      <c r="Q964" s="153" t="s">
        <v>2164</v>
      </c>
      <c r="R964" s="153" t="s">
        <v>2164</v>
      </c>
      <c r="S964" s="153" t="s">
        <v>2164</v>
      </c>
      <c r="T964" s="153" t="s">
        <v>2164</v>
      </c>
      <c r="U964" s="153" t="s">
        <v>9989</v>
      </c>
      <c r="V964" s="153"/>
      <c r="W964" s="153" t="s">
        <v>2164</v>
      </c>
      <c r="X964" s="153" t="s">
        <v>2164</v>
      </c>
      <c r="Y964" s="153" t="s">
        <v>2164</v>
      </c>
      <c r="Z964" s="153" t="s">
        <v>2164</v>
      </c>
      <c r="AA964" s="153" t="s">
        <v>2164</v>
      </c>
      <c r="AB964" s="153"/>
      <c r="AC964" s="153"/>
      <c r="AD964" s="153" t="str">
        <f>IFERROR(IF(COUNTIF(C964:L964,"Feed Ingredient")&gt;0,INDEX(ani_diet!V:V,MATCH(M964,ani_diet!F:F,0)),""),"")</f>
        <v>Citrus limon Essential Oil</v>
      </c>
      <c r="AE964" s="152" t="str">
        <f>IF(IFERROR(IF(MATCH("Feed Ingredient", AOM[[#This Row],[L1]:[L10]],0)&gt;0, TRUE, FALSE), FALSE)=TRUE,IFERROR(VLOOKUP(M964, ani_diet!E:E, 1, FALSE), "No Match"),FALSE)</f>
        <v>Lemon Essential Oil</v>
      </c>
    </row>
    <row r="965" spans="1:31" ht="14.5" x14ac:dyDescent="0.35">
      <c r="A965" s="153" t="s">
        <v>2164</v>
      </c>
      <c r="B965" s="153" t="s">
        <v>21705</v>
      </c>
      <c r="C965" s="153" t="s">
        <v>19358</v>
      </c>
      <c r="D965" s="153" t="s">
        <v>19360</v>
      </c>
      <c r="E965" s="153" t="s">
        <v>19600</v>
      </c>
      <c r="F965" s="153" t="s">
        <v>20459</v>
      </c>
      <c r="G965" s="153" t="s">
        <v>20460</v>
      </c>
      <c r="H965" s="153" t="s">
        <v>21551</v>
      </c>
      <c r="I965" s="153" t="s">
        <v>21691</v>
      </c>
      <c r="J965" s="153" t="s">
        <v>9995</v>
      </c>
      <c r="K965" s="153"/>
      <c r="L965" s="153"/>
      <c r="M965" s="153" t="str" cm="1">
        <f t="array" ref="M965">LOOKUP(2,1/(C965:L965&lt;&gt;""),C965:L965)</f>
        <v>Mango</v>
      </c>
      <c r="N965" s="153" t="s">
        <v>2164</v>
      </c>
      <c r="O965" s="153" t="s">
        <v>2164</v>
      </c>
      <c r="P965" s="153" t="s">
        <v>2164</v>
      </c>
      <c r="Q965" s="153" t="s">
        <v>2164</v>
      </c>
      <c r="R965" s="153" t="s">
        <v>2164</v>
      </c>
      <c r="S965" s="153" t="s">
        <v>2164</v>
      </c>
      <c r="T965" s="153" t="s">
        <v>2164</v>
      </c>
      <c r="U965" s="153" t="s">
        <v>73</v>
      </c>
      <c r="V965" s="153" t="s">
        <v>2164</v>
      </c>
      <c r="W965" s="153" t="s">
        <v>2164</v>
      </c>
      <c r="X965" s="153" t="s">
        <v>2164</v>
      </c>
      <c r="Y965" s="153" t="s">
        <v>2164</v>
      </c>
      <c r="Z965" s="153" t="s">
        <v>2164</v>
      </c>
      <c r="AA965" s="153" t="s">
        <v>2164</v>
      </c>
      <c r="AB965" s="153" t="s">
        <v>21104</v>
      </c>
      <c r="AC965" s="153" t="s">
        <v>2164</v>
      </c>
      <c r="AD965" s="153" t="str">
        <f>IFERROR(IF(COUNTIF(C965:L965,"Feed Ingredient")&gt;0,INDEX(ani_diet!V:V,MATCH(M965,ani_diet!F:F,0)),""),"")</f>
        <v>Mangifera indica</v>
      </c>
      <c r="AE965" s="152" t="str">
        <f>IF(IFERROR(IF(MATCH("Feed Ingredient", AOM[[#This Row],[L1]:[L10]],0)&gt;0, TRUE, FALSE), FALSE)=TRUE,IFERROR(VLOOKUP(M965, ani_diet!E:E, 1, FALSE), "No Match"),FALSE)</f>
        <v>Mango</v>
      </c>
    </row>
    <row r="966" spans="1:31" ht="14.5" x14ac:dyDescent="0.35">
      <c r="A966" s="153" t="s">
        <v>2164</v>
      </c>
      <c r="B966" s="153" t="s">
        <v>21706</v>
      </c>
      <c r="C966" s="153" t="s">
        <v>19358</v>
      </c>
      <c r="D966" s="153" t="s">
        <v>19360</v>
      </c>
      <c r="E966" s="153" t="s">
        <v>19600</v>
      </c>
      <c r="F966" s="153" t="s">
        <v>20459</v>
      </c>
      <c r="G966" s="153" t="s">
        <v>20460</v>
      </c>
      <c r="H966" s="153" t="s">
        <v>21551</v>
      </c>
      <c r="I966" s="153" t="s">
        <v>21691</v>
      </c>
      <c r="J966" s="153" t="s">
        <v>11129</v>
      </c>
      <c r="K966" s="153" t="s">
        <v>21707</v>
      </c>
      <c r="L966" s="153"/>
      <c r="M966" s="153" t="str" cm="1">
        <f t="array" ref="M966">LOOKUP(2,1/(C966:L966&lt;&gt;""),C966:L966)</f>
        <v>Tomato Pulp</v>
      </c>
      <c r="N966" s="153" t="s">
        <v>2164</v>
      </c>
      <c r="O966" s="153" t="s">
        <v>2164</v>
      </c>
      <c r="P966" s="153" t="s">
        <v>2164</v>
      </c>
      <c r="Q966" s="153" t="s">
        <v>2164</v>
      </c>
      <c r="R966" s="153" t="s">
        <v>2164</v>
      </c>
      <c r="S966" s="153" t="s">
        <v>2164</v>
      </c>
      <c r="T966" s="153" t="s">
        <v>2164</v>
      </c>
      <c r="U966" s="153" t="s">
        <v>11131</v>
      </c>
      <c r="V966" s="153" t="s">
        <v>2164</v>
      </c>
      <c r="W966" s="153" t="s">
        <v>2164</v>
      </c>
      <c r="X966" s="153" t="s">
        <v>2164</v>
      </c>
      <c r="Y966" s="153" t="s">
        <v>2164</v>
      </c>
      <c r="Z966" s="153" t="s">
        <v>2164</v>
      </c>
      <c r="AA966" s="153" t="s">
        <v>2164</v>
      </c>
      <c r="AB966" s="153" t="s">
        <v>2164</v>
      </c>
      <c r="AC966" s="153" t="s">
        <v>2164</v>
      </c>
      <c r="AD966" s="153" t="str">
        <f>IFERROR(IF(COUNTIF(C966:L966,"Feed Ingredient")&gt;0,INDEX(ani_diet!V:V,MATCH(M966,ani_diet!F:F,0)),""),"")</f>
        <v>Solanum lycopersicum Pulp</v>
      </c>
      <c r="AE966" s="152" t="str">
        <f>IF(IFERROR(IF(MATCH("Feed Ingredient", AOM[[#This Row],[L1]:[L10]],0)&gt;0, TRUE, FALSE), FALSE)=TRUE,IFERROR(VLOOKUP(M966, ani_diet!E:E, 1, FALSE), "No Match"),FALSE)</f>
        <v>Tomato Pulp</v>
      </c>
    </row>
    <row r="967" spans="1:31" ht="14.5" x14ac:dyDescent="0.35">
      <c r="A967" s="153" t="s">
        <v>2164</v>
      </c>
      <c r="B967" s="153" t="s">
        <v>21708</v>
      </c>
      <c r="C967" s="153" t="s">
        <v>19358</v>
      </c>
      <c r="D967" s="153" t="s">
        <v>19360</v>
      </c>
      <c r="E967" s="153" t="s">
        <v>19600</v>
      </c>
      <c r="F967" s="153" t="s">
        <v>20459</v>
      </c>
      <c r="G967" s="153" t="s">
        <v>20460</v>
      </c>
      <c r="H967" s="153" t="s">
        <v>21551</v>
      </c>
      <c r="I967" s="153" t="s">
        <v>21691</v>
      </c>
      <c r="J967" s="153" t="s">
        <v>21709</v>
      </c>
      <c r="K967" s="153"/>
      <c r="L967" s="153"/>
      <c r="M967" s="153" t="str" cm="1">
        <f t="array" ref="M967">LOOKUP(2,1/(C967:L967&lt;&gt;""),C967:L967)</f>
        <v>Ziziphus mauritiania</v>
      </c>
      <c r="N967" s="153" t="s">
        <v>2164</v>
      </c>
      <c r="O967" s="153" t="s">
        <v>2164</v>
      </c>
      <c r="P967" s="153" t="s">
        <v>2164</v>
      </c>
      <c r="Q967" s="153" t="s">
        <v>2164</v>
      </c>
      <c r="R967" s="153" t="s">
        <v>2164</v>
      </c>
      <c r="S967" s="153" t="s">
        <v>2164</v>
      </c>
      <c r="T967" s="153" t="s">
        <v>2164</v>
      </c>
      <c r="U967" s="153" t="s">
        <v>13875</v>
      </c>
      <c r="V967" s="153" t="s">
        <v>2164</v>
      </c>
      <c r="W967" s="153" t="s">
        <v>2164</v>
      </c>
      <c r="X967" s="153" t="s">
        <v>2164</v>
      </c>
      <c r="Y967" s="153" t="s">
        <v>2164</v>
      </c>
      <c r="Z967" s="153" t="s">
        <v>2164</v>
      </c>
      <c r="AA967" s="153" t="s">
        <v>2164</v>
      </c>
      <c r="AB967" s="153" t="s">
        <v>2164</v>
      </c>
      <c r="AC967" s="153" t="s">
        <v>2164</v>
      </c>
      <c r="AD967" s="153" t="s">
        <v>21710</v>
      </c>
      <c r="AE967" s="152" t="s">
        <v>21707</v>
      </c>
    </row>
    <row r="968" spans="1:31" ht="14.5" x14ac:dyDescent="0.35">
      <c r="A968" s="153" t="s">
        <v>2164</v>
      </c>
      <c r="B968" s="153" t="s">
        <v>21711</v>
      </c>
      <c r="C968" s="153" t="s">
        <v>19358</v>
      </c>
      <c r="D968" s="153" t="s">
        <v>19360</v>
      </c>
      <c r="E968" s="153" t="s">
        <v>19600</v>
      </c>
      <c r="F968" s="153" t="s">
        <v>20459</v>
      </c>
      <c r="G968" s="153" t="s">
        <v>20460</v>
      </c>
      <c r="H968" s="153" t="s">
        <v>21551</v>
      </c>
      <c r="I968" s="153" t="s">
        <v>21281</v>
      </c>
      <c r="J968" s="153" t="s">
        <v>2164</v>
      </c>
      <c r="K968" s="153" t="s">
        <v>2164</v>
      </c>
      <c r="L968" s="153"/>
      <c r="M968" s="153" t="str" cm="1">
        <f t="array" ref="M968">LOOKUP(2,1/(C968:L968&lt;&gt;""),C968:L968)</f>
        <v>Legume Products</v>
      </c>
      <c r="N968" s="153" t="s">
        <v>2164</v>
      </c>
      <c r="O968" s="153" t="s">
        <v>2164</v>
      </c>
      <c r="P968" s="153" t="s">
        <v>2164</v>
      </c>
      <c r="Q968" s="153" t="s">
        <v>2164</v>
      </c>
      <c r="R968" s="153" t="s">
        <v>2164</v>
      </c>
      <c r="S968" s="153" t="s">
        <v>2164</v>
      </c>
      <c r="T968" s="153" t="s">
        <v>2164</v>
      </c>
      <c r="U968" s="153"/>
      <c r="V968" s="153" t="s">
        <v>2164</v>
      </c>
      <c r="W968" s="153" t="s">
        <v>2164</v>
      </c>
      <c r="X968" s="153" t="s">
        <v>2164</v>
      </c>
      <c r="Y968" s="153" t="s">
        <v>2164</v>
      </c>
      <c r="Z968" s="153" t="s">
        <v>2164</v>
      </c>
      <c r="AA968" s="153" t="s">
        <v>2164</v>
      </c>
      <c r="AB968" s="153" t="s">
        <v>2164</v>
      </c>
      <c r="AC968" s="153" t="s">
        <v>2164</v>
      </c>
      <c r="AD968" s="153" t="str">
        <f>IFERROR(IF(COUNTIF(C968:L968,"Feed Ingredient")&gt;0,INDEX(ani_diet!V:V,MATCH(M968,ani_diet!F:F,0)),""),"")</f>
        <v/>
      </c>
      <c r="AE968" s="152" t="str">
        <f>IF(IFERROR(IF(MATCH("Feed Ingredient", AOM[[#This Row],[L1]:[L10]],0)&gt;0, TRUE, FALSE), FALSE)=TRUE,IFERROR(VLOOKUP(M968, ani_diet!E:E, 1, FALSE), "No Match"),FALSE)</f>
        <v>No Match</v>
      </c>
    </row>
    <row r="969" spans="1:31" ht="14.5" x14ac:dyDescent="0.35">
      <c r="A969" s="153" t="s">
        <v>2164</v>
      </c>
      <c r="B969" s="153" t="s">
        <v>21712</v>
      </c>
      <c r="C969" s="153" t="s">
        <v>19358</v>
      </c>
      <c r="D969" s="153" t="s">
        <v>19360</v>
      </c>
      <c r="E969" s="153" t="s">
        <v>19600</v>
      </c>
      <c r="F969" s="153" t="s">
        <v>20459</v>
      </c>
      <c r="G969" s="153" t="s">
        <v>20460</v>
      </c>
      <c r="H969" s="153" t="s">
        <v>21551</v>
      </c>
      <c r="I969" s="153" t="s">
        <v>21281</v>
      </c>
      <c r="J969" s="153" t="s">
        <v>21151</v>
      </c>
      <c r="K969" s="153" t="s">
        <v>21713</v>
      </c>
      <c r="L969" s="153"/>
      <c r="M969" s="153" t="str" cm="1">
        <f t="array" ref="M969">LOOKUP(2,1/(C969:L969&lt;&gt;""),C969:L969)</f>
        <v>Bean Crushed</v>
      </c>
      <c r="N969" s="153" t="s">
        <v>2164</v>
      </c>
      <c r="O969" s="153" t="s">
        <v>2164</v>
      </c>
      <c r="P969" s="153" t="s">
        <v>2164</v>
      </c>
      <c r="Q969" s="153" t="s">
        <v>2164</v>
      </c>
      <c r="R969" s="153" t="s">
        <v>2164</v>
      </c>
      <c r="S969" s="153" t="s">
        <v>2164</v>
      </c>
      <c r="T969" s="153" t="s">
        <v>2164</v>
      </c>
      <c r="U969" s="153" t="s">
        <v>10190</v>
      </c>
      <c r="V969" s="153"/>
      <c r="W969" s="153" t="s">
        <v>2164</v>
      </c>
      <c r="X969" s="153" t="s">
        <v>2164</v>
      </c>
      <c r="Y969" s="153" t="s">
        <v>2164</v>
      </c>
      <c r="Z969" s="153" t="s">
        <v>2164</v>
      </c>
      <c r="AA969" s="153" t="s">
        <v>2164</v>
      </c>
      <c r="AB969" s="153"/>
      <c r="AC969" s="153"/>
      <c r="AD969" s="153" t="str">
        <f>IFERROR(IF(COUNTIF(C969:L969,"Feed Ingredient")&gt;0,INDEX(ani_diet!V:V,MATCH(M969,ani_diet!F:F,0)),""),"")</f>
        <v>Phaseolus vulgaris</v>
      </c>
      <c r="AE969" s="152" t="str">
        <f>IF(IFERROR(IF(MATCH("Feed Ingredient", AOM[[#This Row],[L1]:[L10]],0)&gt;0, TRUE, FALSE), FALSE)=TRUE,IFERROR(VLOOKUP(M969, ani_diet!E:E, 1, FALSE), "No Match"),FALSE)</f>
        <v>No Match</v>
      </c>
    </row>
    <row r="970" spans="1:31" ht="14.5" x14ac:dyDescent="0.35">
      <c r="A970" s="153" t="s">
        <v>2164</v>
      </c>
      <c r="B970" s="153" t="s">
        <v>21714</v>
      </c>
      <c r="C970" s="153" t="s">
        <v>19358</v>
      </c>
      <c r="D970" s="153" t="s">
        <v>19360</v>
      </c>
      <c r="E970" s="153" t="s">
        <v>19600</v>
      </c>
      <c r="F970" s="153" t="s">
        <v>20459</v>
      </c>
      <c r="G970" s="153" t="s">
        <v>20460</v>
      </c>
      <c r="H970" s="153" t="s">
        <v>21551</v>
      </c>
      <c r="I970" s="153" t="s">
        <v>21281</v>
      </c>
      <c r="J970" s="153" t="s">
        <v>9544</v>
      </c>
      <c r="K970" s="153" t="s">
        <v>9544</v>
      </c>
      <c r="L970" s="153"/>
      <c r="M970" s="153" t="str" cm="1">
        <f t="array" ref="M970">LOOKUP(2,1/(C970:L970&lt;&gt;""),C970:L970)</f>
        <v>Blue Lupin</v>
      </c>
      <c r="N970" s="153" t="s">
        <v>2164</v>
      </c>
      <c r="O970" s="153" t="s">
        <v>2164</v>
      </c>
      <c r="P970" s="153" t="s">
        <v>2164</v>
      </c>
      <c r="Q970" s="153" t="s">
        <v>2164</v>
      </c>
      <c r="R970" s="153" t="s">
        <v>2164</v>
      </c>
      <c r="S970" s="153" t="s">
        <v>21715</v>
      </c>
      <c r="T970" s="153" t="s">
        <v>2164</v>
      </c>
      <c r="U970" s="153" t="s">
        <v>9546</v>
      </c>
      <c r="V970" s="153" t="s">
        <v>21235</v>
      </c>
      <c r="W970" s="153" t="s">
        <v>2164</v>
      </c>
      <c r="X970" s="153" t="s">
        <v>2164</v>
      </c>
      <c r="Y970" s="153" t="s">
        <v>2164</v>
      </c>
      <c r="Z970" s="153" t="s">
        <v>2164</v>
      </c>
      <c r="AA970" s="153" t="s">
        <v>2164</v>
      </c>
      <c r="AB970" s="153"/>
      <c r="AC970" s="153" t="s">
        <v>10297</v>
      </c>
      <c r="AD970" s="153" t="str">
        <f>IFERROR(IF(COUNTIF(C970:L970,"Feed Ingredient")&gt;0,INDEX(ani_diet!V:V,MATCH(M970,ani_diet!F:F,0)),""),"")</f>
        <v/>
      </c>
      <c r="AE970" s="152" t="str">
        <f>IF(IFERROR(IF(MATCH("Feed Ingredient", AOM[[#This Row],[L1]:[L10]],0)&gt;0, TRUE, FALSE), FALSE)=TRUE,IFERROR(VLOOKUP(M970, ani_diet!E:E, 1, FALSE), "No Match"),FALSE)</f>
        <v>No Match</v>
      </c>
    </row>
    <row r="971" spans="1:31" ht="14.5" x14ac:dyDescent="0.35">
      <c r="A971" s="153" t="s">
        <v>2164</v>
      </c>
      <c r="B971" s="153" t="s">
        <v>21716</v>
      </c>
      <c r="C971" s="153" t="s">
        <v>19358</v>
      </c>
      <c r="D971" s="153" t="s">
        <v>19360</v>
      </c>
      <c r="E971" s="153" t="s">
        <v>19600</v>
      </c>
      <c r="F971" s="153" t="s">
        <v>20459</v>
      </c>
      <c r="G971" s="153" t="s">
        <v>20460</v>
      </c>
      <c r="H971" s="153" t="s">
        <v>21551</v>
      </c>
      <c r="I971" s="153" t="s">
        <v>21281</v>
      </c>
      <c r="J971" s="153" t="s">
        <v>9544</v>
      </c>
      <c r="K971" s="153" t="s">
        <v>21717</v>
      </c>
      <c r="L971" s="153"/>
      <c r="M971" s="153" t="str" cm="1">
        <f t="array" ref="M971">LOOKUP(2,1/(C971:L971&lt;&gt;""),C971:L971)</f>
        <v>Blue Lupin Grain</v>
      </c>
      <c r="N971" s="153"/>
      <c r="O971" s="153" t="s">
        <v>2164</v>
      </c>
      <c r="P971" s="153" t="s">
        <v>2164</v>
      </c>
      <c r="Q971" s="153" t="s">
        <v>2164</v>
      </c>
      <c r="R971" s="153" t="s">
        <v>2164</v>
      </c>
      <c r="S971" s="153" t="s">
        <v>21715</v>
      </c>
      <c r="T971" s="153" t="s">
        <v>2164</v>
      </c>
      <c r="U971" s="153" t="s">
        <v>9546</v>
      </c>
      <c r="V971" s="153" t="s">
        <v>21235</v>
      </c>
      <c r="W971" s="153" t="s">
        <v>2164</v>
      </c>
      <c r="X971" s="153" t="s">
        <v>2164</v>
      </c>
      <c r="Y971" s="153" t="s">
        <v>2164</v>
      </c>
      <c r="Z971" s="153" t="s">
        <v>2164</v>
      </c>
      <c r="AA971" s="153" t="s">
        <v>2164</v>
      </c>
      <c r="AB971" s="153"/>
      <c r="AC971" s="153" t="s">
        <v>10297</v>
      </c>
      <c r="AD971" s="153" t="str">
        <f>IFERROR(IF(COUNTIF(C971:L971,"Feed Ingredient")&gt;0,INDEX(ani_diet!V:V,MATCH(M971,ani_diet!F:F,0)),""),"")</f>
        <v/>
      </c>
      <c r="AE971" s="152" t="str">
        <f>IF(IFERROR(IF(MATCH("Feed Ingredient", AOM[[#This Row],[L1]:[L10]],0)&gt;0, TRUE, FALSE), FALSE)=TRUE,IFERROR(VLOOKUP(M971, ani_diet!E:E, 1, FALSE), "No Match"),FALSE)</f>
        <v>No Match</v>
      </c>
    </row>
    <row r="972" spans="1:31" ht="14.5" x14ac:dyDescent="0.35">
      <c r="A972" s="153" t="s">
        <v>2164</v>
      </c>
      <c r="B972" s="153" t="s">
        <v>21718</v>
      </c>
      <c r="C972" s="153" t="s">
        <v>19358</v>
      </c>
      <c r="D972" s="153" t="s">
        <v>19360</v>
      </c>
      <c r="E972" s="153" t="s">
        <v>19600</v>
      </c>
      <c r="F972" s="153" t="s">
        <v>20459</v>
      </c>
      <c r="G972" s="153" t="s">
        <v>20460</v>
      </c>
      <c r="H972" s="153" t="s">
        <v>21551</v>
      </c>
      <c r="I972" s="153" t="s">
        <v>21281</v>
      </c>
      <c r="J972" s="153" t="s">
        <v>9544</v>
      </c>
      <c r="K972" s="153" t="s">
        <v>21717</v>
      </c>
      <c r="L972" s="153" t="s">
        <v>21719</v>
      </c>
      <c r="M972" s="153" t="str" cm="1">
        <f t="array" ref="M972">LOOKUP(2,1/(C972:L972&lt;&gt;""),C972:L972)</f>
        <v>Blue Lupin Grain Roasted</v>
      </c>
      <c r="N972" s="153"/>
      <c r="O972" s="153" t="s">
        <v>2164</v>
      </c>
      <c r="P972" s="153" t="s">
        <v>2164</v>
      </c>
      <c r="Q972" s="153" t="s">
        <v>2164</v>
      </c>
      <c r="R972" s="153" t="s">
        <v>2164</v>
      </c>
      <c r="S972" s="153" t="s">
        <v>21715</v>
      </c>
      <c r="T972" s="153" t="s">
        <v>2164</v>
      </c>
      <c r="U972" s="153" t="s">
        <v>9546</v>
      </c>
      <c r="V972" s="153" t="s">
        <v>21235</v>
      </c>
      <c r="W972" s="153" t="s">
        <v>2164</v>
      </c>
      <c r="X972" s="153" t="s">
        <v>2164</v>
      </c>
      <c r="Y972" s="153" t="s">
        <v>2164</v>
      </c>
      <c r="Z972" s="153" t="s">
        <v>2164</v>
      </c>
      <c r="AA972" s="153" t="s">
        <v>2164</v>
      </c>
      <c r="AB972" s="153"/>
      <c r="AC972" s="153" t="s">
        <v>10297</v>
      </c>
      <c r="AD972" s="153" t="str">
        <f>IFERROR(IF(COUNTIF(C972:L972,"Feed Ingredient")&gt;0,INDEX(ani_diet!V:V,MATCH(M972,ani_diet!F:F,0)),""),"")</f>
        <v/>
      </c>
      <c r="AE972" s="152" t="str">
        <f>IF(IFERROR(IF(MATCH("Feed Ingredient", AOM[[#This Row],[L1]:[L10]],0)&gt;0, TRUE, FALSE), FALSE)=TRUE,IFERROR(VLOOKUP(M972, ani_diet!E:E, 1, FALSE), "No Match"),FALSE)</f>
        <v>No Match</v>
      </c>
    </row>
    <row r="973" spans="1:31" ht="14.5" x14ac:dyDescent="0.35">
      <c r="A973" s="153" t="s">
        <v>2164</v>
      </c>
      <c r="B973" s="153" t="s">
        <v>21720</v>
      </c>
      <c r="C973" s="153" t="s">
        <v>19358</v>
      </c>
      <c r="D973" s="153" t="s">
        <v>19360</v>
      </c>
      <c r="E973" s="153" t="s">
        <v>19600</v>
      </c>
      <c r="F973" s="153" t="s">
        <v>20459</v>
      </c>
      <c r="G973" s="153" t="s">
        <v>20460</v>
      </c>
      <c r="H973" s="153" t="s">
        <v>21551</v>
      </c>
      <c r="I973" s="153" t="s">
        <v>21281</v>
      </c>
      <c r="J973" s="153" t="s">
        <v>9544</v>
      </c>
      <c r="K973" s="153" t="s">
        <v>21717</v>
      </c>
      <c r="L973" s="153" t="s">
        <v>21721</v>
      </c>
      <c r="M973" s="153" t="str" cm="1">
        <f t="array" ref="M973">LOOKUP(2,1/(C973:L973&lt;&gt;""),C973:L973)</f>
        <v>Blue Lupin Grain Dried</v>
      </c>
      <c r="N973" s="153"/>
      <c r="O973" s="153" t="s">
        <v>2164</v>
      </c>
      <c r="P973" s="153" t="s">
        <v>2164</v>
      </c>
      <c r="Q973" s="153" t="s">
        <v>2164</v>
      </c>
      <c r="R973" s="153" t="s">
        <v>2164</v>
      </c>
      <c r="S973" s="153" t="s">
        <v>21715</v>
      </c>
      <c r="T973" s="153" t="s">
        <v>2164</v>
      </c>
      <c r="U973" s="153" t="s">
        <v>9546</v>
      </c>
      <c r="V973" s="153" t="s">
        <v>21235</v>
      </c>
      <c r="W973" s="153" t="s">
        <v>2164</v>
      </c>
      <c r="X973" s="153" t="s">
        <v>2164</v>
      </c>
      <c r="Y973" s="153" t="s">
        <v>2164</v>
      </c>
      <c r="Z973" s="153" t="s">
        <v>2164</v>
      </c>
      <c r="AA973" s="153" t="s">
        <v>2164</v>
      </c>
      <c r="AB973" s="153"/>
      <c r="AC973" s="153" t="s">
        <v>10297</v>
      </c>
      <c r="AD973" s="153" t="str">
        <f>IFERROR(IF(COUNTIF(C973:L973,"Feed Ingredient")&gt;0,INDEX(ani_diet!V:V,MATCH(M973,ani_diet!F:F,0)),""),"")</f>
        <v/>
      </c>
      <c r="AE973" s="152" t="str">
        <f>IF(IFERROR(IF(MATCH("Feed Ingredient", AOM[[#This Row],[L1]:[L10]],0)&gt;0, TRUE, FALSE), FALSE)=TRUE,IFERROR(VLOOKUP(M973, ani_diet!E:E, 1, FALSE), "No Match"),FALSE)</f>
        <v>No Match</v>
      </c>
    </row>
    <row r="974" spans="1:31" ht="14.5" x14ac:dyDescent="0.35">
      <c r="A974" s="153" t="s">
        <v>2164</v>
      </c>
      <c r="B974" s="153" t="s">
        <v>21722</v>
      </c>
      <c r="C974" s="153" t="s">
        <v>19358</v>
      </c>
      <c r="D974" s="153" t="s">
        <v>19360</v>
      </c>
      <c r="E974" s="153" t="s">
        <v>19600</v>
      </c>
      <c r="F974" s="153" t="s">
        <v>20459</v>
      </c>
      <c r="G974" s="153" t="s">
        <v>20460</v>
      </c>
      <c r="H974" s="153" t="s">
        <v>21551</v>
      </c>
      <c r="I974" s="153" t="s">
        <v>21281</v>
      </c>
      <c r="J974" s="153" t="s">
        <v>9544</v>
      </c>
      <c r="K974" s="153" t="s">
        <v>21717</v>
      </c>
      <c r="L974" s="153" t="s">
        <v>21723</v>
      </c>
      <c r="M974" s="153" t="str" cm="1">
        <f t="array" ref="M974">LOOKUP(2,1/(C974:L974&lt;&gt;""),C974:L974)</f>
        <v>Blue Lupin Grain Dehulled Dried Soaked</v>
      </c>
      <c r="N974" s="153"/>
      <c r="O974" s="153"/>
      <c r="P974" s="153"/>
      <c r="Q974" s="153"/>
      <c r="R974" s="153"/>
      <c r="S974" s="153"/>
      <c r="T974" s="153"/>
      <c r="U974" s="153" t="s">
        <v>9546</v>
      </c>
      <c r="V974" s="153"/>
      <c r="W974" s="153"/>
      <c r="X974" s="153"/>
      <c r="Y974" s="153"/>
      <c r="Z974" s="153"/>
      <c r="AA974" s="153"/>
      <c r="AB974" s="153"/>
      <c r="AC974" s="153"/>
      <c r="AD974" s="153" t="str">
        <f>IFERROR(IF(COUNTIF(C974:L974,"Feed Ingredient")&gt;0,INDEX(ani_diet!V:V,MATCH(M974,ani_diet!F:F,0)),""),"")</f>
        <v/>
      </c>
      <c r="AE974" s="152" t="str">
        <f>IF(IFERROR(IF(MATCH("Feed Ingredient", AOM[[#This Row],[L1]:[L10]],0)&gt;0, TRUE, FALSE), FALSE)=TRUE,IFERROR(VLOOKUP(M974, ani_diet!E:E, 1, FALSE), "No Match"),FALSE)</f>
        <v>No Match</v>
      </c>
    </row>
    <row r="975" spans="1:31" ht="14.5" x14ac:dyDescent="0.35">
      <c r="A975" s="153" t="s">
        <v>2164</v>
      </c>
      <c r="B975" s="153" t="s">
        <v>21724</v>
      </c>
      <c r="C975" s="153" t="s">
        <v>19358</v>
      </c>
      <c r="D975" s="153" t="s">
        <v>19360</v>
      </c>
      <c r="E975" s="153" t="s">
        <v>19600</v>
      </c>
      <c r="F975" s="153" t="s">
        <v>20459</v>
      </c>
      <c r="G975" s="153" t="s">
        <v>20460</v>
      </c>
      <c r="H975" s="153" t="s">
        <v>21551</v>
      </c>
      <c r="I975" s="153" t="s">
        <v>21281</v>
      </c>
      <c r="J975" s="153" t="s">
        <v>9544</v>
      </c>
      <c r="K975" s="153" t="s">
        <v>21717</v>
      </c>
      <c r="L975" s="153" t="s">
        <v>21725</v>
      </c>
      <c r="M975" s="153" t="str" cm="1">
        <f t="array" ref="M975">LOOKUP(2,1/(C975:L975&lt;&gt;""),C975:L975)</f>
        <v>Blue Lupin Grain Dried Soaked</v>
      </c>
      <c r="N975" s="153"/>
      <c r="O975" s="153"/>
      <c r="P975" s="153"/>
      <c r="Q975" s="153"/>
      <c r="R975" s="153"/>
      <c r="S975" s="153"/>
      <c r="T975" s="153"/>
      <c r="U975" s="153" t="s">
        <v>9546</v>
      </c>
      <c r="V975" s="153"/>
      <c r="W975" s="153"/>
      <c r="X975" s="153"/>
      <c r="Y975" s="153"/>
      <c r="Z975" s="153"/>
      <c r="AA975" s="153"/>
      <c r="AB975" s="153"/>
      <c r="AC975" s="153"/>
      <c r="AD975" s="153" t="str">
        <f>IFERROR(IF(COUNTIF(C975:L975,"Feed Ingredient")&gt;0,INDEX(ani_diet!V:V,MATCH(M975,ani_diet!F:F,0)),""),"")</f>
        <v/>
      </c>
      <c r="AE975" s="152" t="str">
        <f>IF(IFERROR(IF(MATCH("Feed Ingredient", AOM[[#This Row],[L1]:[L10]],0)&gt;0, TRUE, FALSE), FALSE)=TRUE,IFERROR(VLOOKUP(M975, ani_diet!E:E, 1, FALSE), "No Match"),FALSE)</f>
        <v>No Match</v>
      </c>
    </row>
    <row r="976" spans="1:31" ht="14.5" x14ac:dyDescent="0.35">
      <c r="A976" s="153" t="s">
        <v>2164</v>
      </c>
      <c r="B976" s="153" t="s">
        <v>21726</v>
      </c>
      <c r="C976" s="153" t="s">
        <v>19358</v>
      </c>
      <c r="D976" s="153" t="s">
        <v>19360</v>
      </c>
      <c r="E976" s="153" t="s">
        <v>19600</v>
      </c>
      <c r="F976" s="153" t="s">
        <v>20459</v>
      </c>
      <c r="G976" s="153" t="s">
        <v>20460</v>
      </c>
      <c r="H976" s="153" t="s">
        <v>21551</v>
      </c>
      <c r="I976" s="153" t="s">
        <v>21281</v>
      </c>
      <c r="J976" s="153" t="s">
        <v>9544</v>
      </c>
      <c r="K976" s="153" t="s">
        <v>21727</v>
      </c>
      <c r="L976" s="153"/>
      <c r="M976" s="153" t="str" cm="1">
        <f t="array" ref="M976">LOOKUP(2,1/(C976:L976&lt;&gt;""),C976:L976)</f>
        <v>Blue Lupin Seed</v>
      </c>
      <c r="N976" s="153" t="s">
        <v>2164</v>
      </c>
      <c r="O976" s="153" t="s">
        <v>2164</v>
      </c>
      <c r="P976" s="153" t="s">
        <v>2164</v>
      </c>
      <c r="Q976" s="153" t="s">
        <v>2164</v>
      </c>
      <c r="R976" s="153" t="s">
        <v>2164</v>
      </c>
      <c r="S976" s="153" t="s">
        <v>21715</v>
      </c>
      <c r="T976" s="153" t="s">
        <v>2164</v>
      </c>
      <c r="U976" s="153" t="s">
        <v>9546</v>
      </c>
      <c r="V976" s="153" t="s">
        <v>21235</v>
      </c>
      <c r="W976" s="153" t="s">
        <v>2164</v>
      </c>
      <c r="X976" s="153" t="s">
        <v>2164</v>
      </c>
      <c r="Y976" s="153" t="s">
        <v>2164</v>
      </c>
      <c r="Z976" s="153" t="s">
        <v>2164</v>
      </c>
      <c r="AA976" s="153" t="s">
        <v>2164</v>
      </c>
      <c r="AB976" s="153" t="s">
        <v>21728</v>
      </c>
      <c r="AC976" s="153" t="s">
        <v>10297</v>
      </c>
      <c r="AD976" s="153" t="str">
        <f>IFERROR(IF(COUNTIF(C976:L976,"Feed Ingredient")&gt;0,INDEX(ani_diet!V:V,MATCH(M976,ani_diet!F:F,0)),""),"")</f>
        <v/>
      </c>
      <c r="AE976" s="152" t="str">
        <f>IF(IFERROR(IF(MATCH("Feed Ingredient", AOM[[#This Row],[L1]:[L10]],0)&gt;0, TRUE, FALSE), FALSE)=TRUE,IFERROR(VLOOKUP(M976, ani_diet!E:E, 1, FALSE), "No Match"),FALSE)</f>
        <v>No Match</v>
      </c>
    </row>
    <row r="977" spans="1:31" ht="14.5" x14ac:dyDescent="0.35">
      <c r="A977" s="153" t="s">
        <v>2164</v>
      </c>
      <c r="B977" s="153" t="s">
        <v>21729</v>
      </c>
      <c r="C977" s="153" t="s">
        <v>19358</v>
      </c>
      <c r="D977" s="153" t="s">
        <v>19360</v>
      </c>
      <c r="E977" s="153" t="s">
        <v>19600</v>
      </c>
      <c r="F977" s="153" t="s">
        <v>20459</v>
      </c>
      <c r="G977" s="153" t="s">
        <v>20460</v>
      </c>
      <c r="H977" s="153" t="s">
        <v>21551</v>
      </c>
      <c r="I977" s="153" t="s">
        <v>21281</v>
      </c>
      <c r="J977" s="153" t="s">
        <v>21730</v>
      </c>
      <c r="K977" s="153"/>
      <c r="L977" s="153"/>
      <c r="M977" s="153" t="str" cm="1">
        <f t="array" ref="M977">LOOKUP(2,1/(C977:L977&lt;&gt;""),C977:L977)</f>
        <v>Butterfly Pea</v>
      </c>
      <c r="N977" s="153" t="s">
        <v>21731</v>
      </c>
      <c r="O977" s="153" t="s">
        <v>2164</v>
      </c>
      <c r="P977" s="153" t="s">
        <v>2164</v>
      </c>
      <c r="Q977" s="153" t="s">
        <v>2164</v>
      </c>
      <c r="R977" s="153" t="s">
        <v>2164</v>
      </c>
      <c r="S977" s="153"/>
      <c r="T977" s="153" t="s">
        <v>2164</v>
      </c>
      <c r="U977" s="153" t="s">
        <v>21732</v>
      </c>
      <c r="V977" s="153"/>
      <c r="W977" s="153"/>
      <c r="X977" s="153"/>
      <c r="Y977" s="153"/>
      <c r="Z977" s="153"/>
      <c r="AA977" s="153"/>
      <c r="AB977" s="153"/>
      <c r="AC977" s="153"/>
      <c r="AD977" s="153" t="str">
        <f>IFERROR(IF(COUNTIF(C977:L977,"Feed Ingredient")&gt;0,INDEX(ani_diet!V:V,MATCH(M977,ani_diet!F:F,0)),""),"")</f>
        <v/>
      </c>
      <c r="AE977" s="152" t="str">
        <f>IF(IFERROR(IF(MATCH("Feed Ingredient", AOM[[#This Row],[L1]:[L10]],0)&gt;0, TRUE, FALSE), FALSE)=TRUE,IFERROR(VLOOKUP(M977, ani_diet!E:E, 1, FALSE), "No Match"),FALSE)</f>
        <v>No Match</v>
      </c>
    </row>
    <row r="978" spans="1:31" ht="14.5" x14ac:dyDescent="0.35">
      <c r="A978" s="153" t="s">
        <v>2164</v>
      </c>
      <c r="B978" s="153" t="s">
        <v>21733</v>
      </c>
      <c r="C978" s="153" t="s">
        <v>19358</v>
      </c>
      <c r="D978" s="153" t="s">
        <v>19360</v>
      </c>
      <c r="E978" s="153" t="s">
        <v>19600</v>
      </c>
      <c r="F978" s="153" t="s">
        <v>20459</v>
      </c>
      <c r="G978" s="153" t="s">
        <v>20460</v>
      </c>
      <c r="H978" s="153" t="s">
        <v>21551</v>
      </c>
      <c r="I978" s="153" t="s">
        <v>21281</v>
      </c>
      <c r="J978" s="153" t="s">
        <v>10223</v>
      </c>
      <c r="K978" s="153" t="s">
        <v>21734</v>
      </c>
      <c r="L978" s="153"/>
      <c r="M978" s="153" t="str" cm="1">
        <f t="array" ref="M978">LOOKUP(2,1/(C978:L978&lt;&gt;""),C978:L978)</f>
        <v>Groundnut Ground</v>
      </c>
      <c r="N978" s="153" t="s">
        <v>21735</v>
      </c>
      <c r="O978" s="153" t="s">
        <v>2164</v>
      </c>
      <c r="P978" s="153" t="s">
        <v>2164</v>
      </c>
      <c r="Q978" s="153" t="s">
        <v>2164</v>
      </c>
      <c r="R978" s="153" t="s">
        <v>2164</v>
      </c>
      <c r="S978" s="153" t="s">
        <v>21208</v>
      </c>
      <c r="T978" s="153" t="s">
        <v>2164</v>
      </c>
      <c r="U978" s="153" t="s">
        <v>10225</v>
      </c>
      <c r="V978" s="153" t="s">
        <v>21191</v>
      </c>
      <c r="W978" s="153" t="s">
        <v>2164</v>
      </c>
      <c r="X978" s="153" t="s">
        <v>2164</v>
      </c>
      <c r="Y978" s="153" t="s">
        <v>2164</v>
      </c>
      <c r="Z978" s="153" t="s">
        <v>2164</v>
      </c>
      <c r="AA978" s="153" t="s">
        <v>2164</v>
      </c>
      <c r="AB978" s="153" t="s">
        <v>21736</v>
      </c>
      <c r="AC978" s="153" t="s">
        <v>21737</v>
      </c>
      <c r="AD978" s="153" t="str">
        <f>IFERROR(IF(COUNTIF(C978:L978,"Feed Ingredient")&gt;0,INDEX(ani_diet!V:V,MATCH(M978,ani_diet!F:F,0)),""),"")</f>
        <v>Arachis hypogaea</v>
      </c>
      <c r="AE978" s="152" t="str">
        <f>IF(IFERROR(IF(MATCH("Feed Ingredient", AOM[[#This Row],[L1]:[L10]],0)&gt;0, TRUE, FALSE), FALSE)=TRUE,IFERROR(VLOOKUP(M978, ani_diet!E:E, 1, FALSE), "No Match"),FALSE)</f>
        <v>No Match</v>
      </c>
    </row>
    <row r="979" spans="1:31" ht="14.5" x14ac:dyDescent="0.35">
      <c r="A979" s="153" t="s">
        <v>2164</v>
      </c>
      <c r="B979" s="153" t="s">
        <v>21738</v>
      </c>
      <c r="C979" s="153" t="s">
        <v>19358</v>
      </c>
      <c r="D979" s="153" t="s">
        <v>19360</v>
      </c>
      <c r="E979" s="153" t="s">
        <v>19600</v>
      </c>
      <c r="F979" s="153" t="s">
        <v>20459</v>
      </c>
      <c r="G979" s="153" t="s">
        <v>20460</v>
      </c>
      <c r="H979" s="153" t="s">
        <v>21551</v>
      </c>
      <c r="I979" s="153" t="s">
        <v>21281</v>
      </c>
      <c r="J979" s="153" t="s">
        <v>10223</v>
      </c>
      <c r="K979" s="153" t="s">
        <v>21739</v>
      </c>
      <c r="L979" s="153"/>
      <c r="M979" s="153" t="str" cm="1">
        <f t="array" ref="M979">LOOKUP(2,1/(C979:L979&lt;&gt;""),C979:L979)</f>
        <v>Groundnut Oil</v>
      </c>
      <c r="N979" s="153"/>
      <c r="O979" s="153" t="s">
        <v>2164</v>
      </c>
      <c r="P979" s="153" t="s">
        <v>2164</v>
      </c>
      <c r="Q979" s="153" t="s">
        <v>2164</v>
      </c>
      <c r="R979" s="153" t="s">
        <v>2164</v>
      </c>
      <c r="S979" s="153" t="s">
        <v>21208</v>
      </c>
      <c r="T979" s="153" t="s">
        <v>2164</v>
      </c>
      <c r="U979" s="153" t="s">
        <v>10225</v>
      </c>
      <c r="V979" s="153" t="s">
        <v>21191</v>
      </c>
      <c r="W979" s="153" t="s">
        <v>2164</v>
      </c>
      <c r="X979" s="153" t="s">
        <v>2164</v>
      </c>
      <c r="Y979" s="153" t="s">
        <v>2164</v>
      </c>
      <c r="Z979" s="153" t="s">
        <v>2164</v>
      </c>
      <c r="AA979" s="153" t="s">
        <v>2164</v>
      </c>
      <c r="AB979" s="153"/>
      <c r="AC979" s="153" t="s">
        <v>21737</v>
      </c>
      <c r="AD979" s="153" t="str">
        <f>IFERROR(IF(COUNTIF(C979:L979,"Feed Ingredient")&gt;0,INDEX(ani_diet!V:V,MATCH(M979,ani_diet!F:F,0)),""),"")</f>
        <v>Arachis hypogaea Oil</v>
      </c>
      <c r="AE979" s="152" t="str">
        <f>IF(IFERROR(IF(MATCH("Feed Ingredient", AOM[[#This Row],[L1]:[L10]],0)&gt;0, TRUE, FALSE), FALSE)=TRUE,IFERROR(VLOOKUP(M979, ani_diet!E:E, 1, FALSE), "No Match"),FALSE)</f>
        <v>Groundnut Oil</v>
      </c>
    </row>
    <row r="980" spans="1:31" ht="14.5" x14ac:dyDescent="0.35">
      <c r="A980" s="153" t="s">
        <v>2164</v>
      </c>
      <c r="B980" s="153" t="s">
        <v>21740</v>
      </c>
      <c r="C980" s="153" t="s">
        <v>19358</v>
      </c>
      <c r="D980" s="153" t="s">
        <v>19360</v>
      </c>
      <c r="E980" s="153" t="s">
        <v>19600</v>
      </c>
      <c r="F980" s="153" t="s">
        <v>20459</v>
      </c>
      <c r="G980" s="153" t="s">
        <v>20460</v>
      </c>
      <c r="H980" s="153" t="s">
        <v>21551</v>
      </c>
      <c r="I980" s="153" t="s">
        <v>21281</v>
      </c>
      <c r="J980" s="153" t="s">
        <v>10297</v>
      </c>
      <c r="K980" s="153" t="s">
        <v>2164</v>
      </c>
      <c r="L980" s="153"/>
      <c r="M980" s="153" t="str" cm="1">
        <f t="array" ref="M980">LOOKUP(2,1/(C980:L980&lt;&gt;""),C980:L980)</f>
        <v>Soybean</v>
      </c>
      <c r="N980" s="153" t="s">
        <v>2164</v>
      </c>
      <c r="O980" s="153" t="s">
        <v>2164</v>
      </c>
      <c r="P980" s="153" t="s">
        <v>2164</v>
      </c>
      <c r="Q980" s="153" t="s">
        <v>2164</v>
      </c>
      <c r="R980" s="153" t="s">
        <v>2164</v>
      </c>
      <c r="S980" s="153" t="s">
        <v>21715</v>
      </c>
      <c r="T980" s="153" t="s">
        <v>2164</v>
      </c>
      <c r="U980" s="153" t="s">
        <v>10299</v>
      </c>
      <c r="V980" s="153" t="s">
        <v>21235</v>
      </c>
      <c r="W980" s="153" t="s">
        <v>2164</v>
      </c>
      <c r="X980" s="153" t="s">
        <v>2164</v>
      </c>
      <c r="Y980" s="153" t="s">
        <v>2164</v>
      </c>
      <c r="Z980" s="153" t="s">
        <v>2164</v>
      </c>
      <c r="AA980" s="153" t="s">
        <v>2164</v>
      </c>
      <c r="AB980" s="153"/>
      <c r="AC980" s="153" t="s">
        <v>10297</v>
      </c>
      <c r="AD980" s="153" t="str">
        <f>IFERROR(IF(COUNTIF(C980:L980,"Feed Ingredient")&gt;0,INDEX(ani_diet!V:V,MATCH(M980,ani_diet!F:F,0)),""),"")</f>
        <v>Glycine max</v>
      </c>
      <c r="AE980" s="152" t="str">
        <f>IF(IFERROR(IF(MATCH("Feed Ingredient", AOM[[#This Row],[L1]:[L10]],0)&gt;0, TRUE, FALSE), FALSE)=TRUE,IFERROR(VLOOKUP(M980, ani_diet!E:E, 1, FALSE), "No Match"),FALSE)</f>
        <v>Soybean</v>
      </c>
    </row>
    <row r="981" spans="1:31" ht="14.5" x14ac:dyDescent="0.35">
      <c r="A981" s="153" t="s">
        <v>2164</v>
      </c>
      <c r="B981" s="153" t="s">
        <v>21741</v>
      </c>
      <c r="C981" s="153" t="s">
        <v>19358</v>
      </c>
      <c r="D981" s="153" t="s">
        <v>19360</v>
      </c>
      <c r="E981" s="153" t="s">
        <v>19600</v>
      </c>
      <c r="F981" s="153" t="s">
        <v>20459</v>
      </c>
      <c r="G981" s="153" t="s">
        <v>20460</v>
      </c>
      <c r="H981" s="153" t="s">
        <v>21551</v>
      </c>
      <c r="I981" s="153" t="s">
        <v>21281</v>
      </c>
      <c r="J981" s="153" t="s">
        <v>10297</v>
      </c>
      <c r="K981" s="153" t="s">
        <v>21742</v>
      </c>
      <c r="L981" s="153"/>
      <c r="M981" s="153" t="str" cm="1">
        <f t="array" ref="M981">LOOKUP(2,1/(C981:L981&lt;&gt;""),C981:L981)</f>
        <v>Soybean Autoclaved Ground</v>
      </c>
      <c r="N981" s="153" t="s">
        <v>21743</v>
      </c>
      <c r="O981" s="153" t="s">
        <v>2164</v>
      </c>
      <c r="P981" s="153" t="s">
        <v>2164</v>
      </c>
      <c r="Q981" s="153" t="s">
        <v>2164</v>
      </c>
      <c r="R981" s="153" t="s">
        <v>2164</v>
      </c>
      <c r="S981" s="153" t="s">
        <v>21715</v>
      </c>
      <c r="T981" s="153" t="s">
        <v>2164</v>
      </c>
      <c r="U981" s="153" t="s">
        <v>10299</v>
      </c>
      <c r="V981" s="153" t="s">
        <v>21235</v>
      </c>
      <c r="W981" s="153" t="s">
        <v>2164</v>
      </c>
      <c r="X981" s="153" t="s">
        <v>2164</v>
      </c>
      <c r="Y981" s="153" t="s">
        <v>2164</v>
      </c>
      <c r="Z981" s="153" t="s">
        <v>2164</v>
      </c>
      <c r="AA981" s="153" t="s">
        <v>2164</v>
      </c>
      <c r="AB981" s="153"/>
      <c r="AC981" s="153" t="s">
        <v>10297</v>
      </c>
      <c r="AD981" s="153" t="str">
        <f>IFERROR(IF(COUNTIF(C981:L981,"Feed Ingredient")&gt;0,INDEX(ani_diet!V:V,MATCH(M981,ani_diet!F:F,0)),""),"")</f>
        <v>Glycine max</v>
      </c>
      <c r="AE981" s="152" t="str">
        <f>IF(IFERROR(IF(MATCH("Feed Ingredient", AOM[[#This Row],[L1]:[L10]],0)&gt;0, TRUE, FALSE), FALSE)=TRUE,IFERROR(VLOOKUP(M981, ani_diet!E:E, 1, FALSE), "No Match"),FALSE)</f>
        <v>No Match</v>
      </c>
    </row>
    <row r="982" spans="1:31" ht="14.5" x14ac:dyDescent="0.35">
      <c r="A982" s="153"/>
      <c r="B982" s="153" t="s">
        <v>21744</v>
      </c>
      <c r="C982" s="153" t="s">
        <v>19358</v>
      </c>
      <c r="D982" s="153" t="s">
        <v>19360</v>
      </c>
      <c r="E982" s="153" t="s">
        <v>19600</v>
      </c>
      <c r="F982" s="153" t="s">
        <v>20459</v>
      </c>
      <c r="G982" s="153" t="s">
        <v>20460</v>
      </c>
      <c r="H982" s="153" t="s">
        <v>21551</v>
      </c>
      <c r="I982" s="153" t="s">
        <v>21281</v>
      </c>
      <c r="J982" s="153" t="s">
        <v>10297</v>
      </c>
      <c r="K982" s="153" t="s">
        <v>21745</v>
      </c>
      <c r="L982" s="153"/>
      <c r="M982" s="153" t="str" cm="1">
        <f t="array" ref="M982">LOOKUP(2,1/(C982:L982&lt;&gt;""),C982:L982)</f>
        <v>Soybean Dehulled Ground</v>
      </c>
      <c r="N982" s="153" t="s">
        <v>21746</v>
      </c>
      <c r="O982" s="153"/>
      <c r="P982" s="153"/>
      <c r="Q982" s="153"/>
      <c r="R982" s="153"/>
      <c r="S982" s="153"/>
      <c r="T982" s="153"/>
      <c r="U982" s="153" t="s">
        <v>10299</v>
      </c>
      <c r="V982" s="153"/>
      <c r="W982" s="153"/>
      <c r="X982" s="153"/>
      <c r="Y982" s="153"/>
      <c r="Z982" s="153"/>
      <c r="AA982" s="153"/>
      <c r="AB982" s="153"/>
      <c r="AC982" s="153"/>
      <c r="AD982" s="153" t="str">
        <f>IFERROR(IF(COUNTIF(C982:L982,"Feed Ingredient")&gt;0,INDEX(ani_diet!V:V,MATCH(M982,ani_diet!F:F,0)),""),"")</f>
        <v>Glycine max</v>
      </c>
      <c r="AE982" s="152" t="str">
        <f>IF(IFERROR(IF(MATCH("Feed Ingredient", AOM[[#This Row],[L1]:[L10]],0)&gt;0, TRUE, FALSE), FALSE)=TRUE,IFERROR(VLOOKUP(M982, ani_diet!E:E, 1, FALSE), "No Match"),FALSE)</f>
        <v>No Match</v>
      </c>
    </row>
    <row r="983" spans="1:31" ht="14.5" x14ac:dyDescent="0.35">
      <c r="A983" s="153" t="s">
        <v>2164</v>
      </c>
      <c r="B983" s="153" t="s">
        <v>21747</v>
      </c>
      <c r="C983" s="153" t="s">
        <v>19358</v>
      </c>
      <c r="D983" s="153" t="s">
        <v>19360</v>
      </c>
      <c r="E983" s="153" t="s">
        <v>19600</v>
      </c>
      <c r="F983" s="153" t="s">
        <v>20459</v>
      </c>
      <c r="G983" s="153" t="s">
        <v>20460</v>
      </c>
      <c r="H983" s="153" t="s">
        <v>21551</v>
      </c>
      <c r="I983" s="153" t="s">
        <v>21281</v>
      </c>
      <c r="J983" s="153" t="s">
        <v>10297</v>
      </c>
      <c r="K983" s="153" t="s">
        <v>21748</v>
      </c>
      <c r="L983" s="153"/>
      <c r="M983" s="153" t="str" cm="1">
        <f t="array" ref="M983">LOOKUP(2,1/(C983:L983&lt;&gt;""),C983:L983)</f>
        <v>Soybean Full Fat</v>
      </c>
      <c r="N983" s="153"/>
      <c r="O983" s="153" t="s">
        <v>2164</v>
      </c>
      <c r="P983" s="153" t="s">
        <v>2164</v>
      </c>
      <c r="Q983" s="153" t="s">
        <v>2164</v>
      </c>
      <c r="R983" s="153" t="s">
        <v>2164</v>
      </c>
      <c r="S983" s="153" t="s">
        <v>21715</v>
      </c>
      <c r="T983" s="153" t="s">
        <v>2164</v>
      </c>
      <c r="U983" s="153" t="s">
        <v>10299</v>
      </c>
      <c r="V983" s="153" t="s">
        <v>21235</v>
      </c>
      <c r="W983" s="153" t="s">
        <v>2164</v>
      </c>
      <c r="X983" s="153" t="s">
        <v>2164</v>
      </c>
      <c r="Y983" s="153" t="s">
        <v>2164</v>
      </c>
      <c r="Z983" s="153" t="s">
        <v>2164</v>
      </c>
      <c r="AA983" s="153" t="s">
        <v>2164</v>
      </c>
      <c r="AB983" s="153"/>
      <c r="AC983" s="153" t="s">
        <v>10297</v>
      </c>
      <c r="AD983" s="153" t="str">
        <f>IFERROR(IF(COUNTIF(C983:L983,"Feed Ingredient")&gt;0,INDEX(ani_diet!V:V,MATCH(M983,ani_diet!F:F,0)),""),"")</f>
        <v/>
      </c>
      <c r="AE983" s="152" t="str">
        <f>IF(IFERROR(IF(MATCH("Feed Ingredient", AOM[[#This Row],[L1]:[L10]],0)&gt;0, TRUE, FALSE), FALSE)=TRUE,IFERROR(VLOOKUP(M983, ani_diet!E:E, 1, FALSE), "No Match"),FALSE)</f>
        <v>Soybean Full Fat</v>
      </c>
    </row>
    <row r="984" spans="1:31" ht="14.5" x14ac:dyDescent="0.35">
      <c r="A984" s="153" t="s">
        <v>2164</v>
      </c>
      <c r="B984" s="153" t="s">
        <v>21749</v>
      </c>
      <c r="C984" s="153" t="s">
        <v>19358</v>
      </c>
      <c r="D984" s="153" t="s">
        <v>19360</v>
      </c>
      <c r="E984" s="153" t="s">
        <v>19600</v>
      </c>
      <c r="F984" s="153" t="s">
        <v>20459</v>
      </c>
      <c r="G984" s="153" t="s">
        <v>20460</v>
      </c>
      <c r="H984" s="153" t="s">
        <v>21551</v>
      </c>
      <c r="I984" s="153" t="s">
        <v>21281</v>
      </c>
      <c r="J984" s="153" t="s">
        <v>10297</v>
      </c>
      <c r="K984" s="153" t="s">
        <v>21748</v>
      </c>
      <c r="L984" s="153" t="s">
        <v>21750</v>
      </c>
      <c r="M984" s="153" t="str" cm="1">
        <f t="array" ref="M984">LOOKUP(2,1/(C984:L984&lt;&gt;""),C984:L984)</f>
        <v>Soybean Full Fat Ground</v>
      </c>
      <c r="N984" s="153" t="s">
        <v>21751</v>
      </c>
      <c r="O984" s="153" t="s">
        <v>2164</v>
      </c>
      <c r="P984" s="153" t="s">
        <v>2164</v>
      </c>
      <c r="Q984" s="153" t="s">
        <v>2164</v>
      </c>
      <c r="R984" s="153" t="s">
        <v>2164</v>
      </c>
      <c r="S984" s="153" t="s">
        <v>21715</v>
      </c>
      <c r="T984" s="153" t="s">
        <v>2164</v>
      </c>
      <c r="U984" s="153" t="s">
        <v>10299</v>
      </c>
      <c r="V984" s="153" t="s">
        <v>21235</v>
      </c>
      <c r="W984" s="153" t="s">
        <v>2164</v>
      </c>
      <c r="X984" s="153" t="s">
        <v>2164</v>
      </c>
      <c r="Y984" s="153" t="s">
        <v>2164</v>
      </c>
      <c r="Z984" s="153" t="s">
        <v>2164</v>
      </c>
      <c r="AA984" s="153" t="s">
        <v>2164</v>
      </c>
      <c r="AB984" s="153"/>
      <c r="AC984" s="153" t="s">
        <v>10297</v>
      </c>
      <c r="AD984" s="153" t="str">
        <f>IFERROR(IF(COUNTIF(C984:L984,"Feed Ingredient")&gt;0,INDEX(ani_diet!V:V,MATCH(M984,ani_diet!F:F,0)),""),"")</f>
        <v>Glycine max Full Fat</v>
      </c>
      <c r="AE984" s="152" t="str">
        <f>IF(IFERROR(IF(MATCH("Feed Ingredient", AOM[[#This Row],[L1]:[L10]],0)&gt;0, TRUE, FALSE), FALSE)=TRUE,IFERROR(VLOOKUP(M984, ani_diet!E:E, 1, FALSE), "No Match"),FALSE)</f>
        <v>No Match</v>
      </c>
    </row>
    <row r="985" spans="1:31" ht="14.5" x14ac:dyDescent="0.35">
      <c r="A985" s="153"/>
      <c r="B985" s="153" t="s">
        <v>21752</v>
      </c>
      <c r="C985" s="153" t="s">
        <v>19358</v>
      </c>
      <c r="D985" s="153" t="s">
        <v>19360</v>
      </c>
      <c r="E985" s="153" t="s">
        <v>19600</v>
      </c>
      <c r="F985" s="153" t="s">
        <v>20459</v>
      </c>
      <c r="G985" s="153" t="s">
        <v>20460</v>
      </c>
      <c r="H985" s="153" t="s">
        <v>21551</v>
      </c>
      <c r="I985" s="153" t="s">
        <v>21281</v>
      </c>
      <c r="J985" s="153" t="s">
        <v>10297</v>
      </c>
      <c r="K985" s="153" t="s">
        <v>21753</v>
      </c>
      <c r="L985" s="153"/>
      <c r="M985" s="153" t="str" cm="1">
        <f t="array" ref="M985">LOOKUP(2,1/(C985:L985&lt;&gt;""),C985:L985)</f>
        <v>Soybean Full Fat Heated</v>
      </c>
      <c r="N985" s="153"/>
      <c r="O985" s="153"/>
      <c r="P985" s="153"/>
      <c r="Q985" s="153"/>
      <c r="R985" s="153"/>
      <c r="S985" s="153"/>
      <c r="T985" s="153"/>
      <c r="U985" s="153" t="s">
        <v>10299</v>
      </c>
      <c r="V985" s="153"/>
      <c r="W985" s="153"/>
      <c r="X985" s="153"/>
      <c r="Y985" s="153"/>
      <c r="Z985" s="153"/>
      <c r="AA985" s="153"/>
      <c r="AB985" s="153"/>
      <c r="AC985" s="153"/>
      <c r="AD985" s="153" t="str">
        <f>IFERROR(IF(COUNTIF(C985:L985,"Feed Ingredient")&gt;0,INDEX(ani_diet!V:V,MATCH(M985,ani_diet!F:F,0)),""),"")</f>
        <v>Glycine max Full Fat</v>
      </c>
      <c r="AE985" s="152" t="str">
        <f>IF(IFERROR(IF(MATCH("Feed Ingredient", AOM[[#This Row],[L1]:[L10]],0)&gt;0, TRUE, FALSE), FALSE)=TRUE,IFERROR(VLOOKUP(M985, ani_diet!E:E, 1, FALSE), "No Match"),FALSE)</f>
        <v>No Match</v>
      </c>
    </row>
    <row r="986" spans="1:31" ht="14.5" x14ac:dyDescent="0.35">
      <c r="A986" s="153" t="s">
        <v>2164</v>
      </c>
      <c r="B986" s="153" t="s">
        <v>21754</v>
      </c>
      <c r="C986" s="153" t="s">
        <v>19358</v>
      </c>
      <c r="D986" s="153" t="s">
        <v>19360</v>
      </c>
      <c r="E986" s="153" t="s">
        <v>19600</v>
      </c>
      <c r="F986" s="153" t="s">
        <v>20459</v>
      </c>
      <c r="G986" s="153" t="s">
        <v>20460</v>
      </c>
      <c r="H986" s="153" t="s">
        <v>21551</v>
      </c>
      <c r="I986" s="153" t="s">
        <v>21281</v>
      </c>
      <c r="J986" s="153" t="s">
        <v>10297</v>
      </c>
      <c r="K986" s="153" t="s">
        <v>21755</v>
      </c>
      <c r="L986" s="153"/>
      <c r="M986" s="153" t="str" cm="1">
        <f t="array" ref="M986">LOOKUP(2,1/(C986:L986&lt;&gt;""),C986:L986)</f>
        <v>Soybean Full Fat Roasted</v>
      </c>
      <c r="N986" s="153" t="s">
        <v>2164</v>
      </c>
      <c r="O986" s="153" t="s">
        <v>2164</v>
      </c>
      <c r="P986" s="153" t="s">
        <v>2164</v>
      </c>
      <c r="Q986" s="153" t="s">
        <v>2164</v>
      </c>
      <c r="R986" s="153" t="s">
        <v>2164</v>
      </c>
      <c r="S986" s="153" t="s">
        <v>21243</v>
      </c>
      <c r="T986" s="153" t="s">
        <v>2164</v>
      </c>
      <c r="U986" s="153" t="s">
        <v>10299</v>
      </c>
      <c r="V986" s="153" t="s">
        <v>21235</v>
      </c>
      <c r="W986" s="153" t="s">
        <v>2164</v>
      </c>
      <c r="X986" s="153" t="s">
        <v>2164</v>
      </c>
      <c r="Y986" s="153" t="s">
        <v>2164</v>
      </c>
      <c r="Z986" s="153" t="s">
        <v>2164</v>
      </c>
      <c r="AA986" s="153" t="s">
        <v>2164</v>
      </c>
      <c r="AB986" s="153"/>
      <c r="AC986" s="153" t="s">
        <v>21756</v>
      </c>
      <c r="AD986" s="153" t="str">
        <f>IFERROR(IF(COUNTIF(C986:L986,"Feed Ingredient")&gt;0,INDEX(ani_diet!V:V,MATCH(M986,ani_diet!F:F,0)),""),"")</f>
        <v>Glycine max Full Fat</v>
      </c>
      <c r="AE986" s="152" t="str">
        <f>IF(IFERROR(IF(MATCH("Feed Ingredient", AOM[[#This Row],[L1]:[L10]],0)&gt;0, TRUE, FALSE), FALSE)=TRUE,IFERROR(VLOOKUP(M986, ani_diet!E:E, 1, FALSE), "No Match"),FALSE)</f>
        <v>No Match</v>
      </c>
    </row>
    <row r="987" spans="1:31" ht="14.5" x14ac:dyDescent="0.35">
      <c r="A987" s="153" t="s">
        <v>2164</v>
      </c>
      <c r="B987" s="153" t="s">
        <v>21757</v>
      </c>
      <c r="C987" s="153" t="s">
        <v>19358</v>
      </c>
      <c r="D987" s="153" t="s">
        <v>19360</v>
      </c>
      <c r="E987" s="153" t="s">
        <v>19600</v>
      </c>
      <c r="F987" s="153" t="s">
        <v>20459</v>
      </c>
      <c r="G987" s="153" t="s">
        <v>20460</v>
      </c>
      <c r="H987" s="153" t="s">
        <v>21551</v>
      </c>
      <c r="I987" s="153" t="s">
        <v>21281</v>
      </c>
      <c r="J987" s="153" t="s">
        <v>10297</v>
      </c>
      <c r="K987" s="153" t="s">
        <v>21758</v>
      </c>
      <c r="L987" s="153"/>
      <c r="M987" s="153" t="str" cm="1">
        <f t="array" ref="M987">LOOKUP(2,1/(C987:L987&lt;&gt;""),C987:L987)</f>
        <v>Soybean Ground</v>
      </c>
      <c r="N987" s="153" t="s">
        <v>21759</v>
      </c>
      <c r="O987" s="153" t="s">
        <v>2164</v>
      </c>
      <c r="P987" s="153" t="s">
        <v>2164</v>
      </c>
      <c r="Q987" s="153" t="s">
        <v>2164</v>
      </c>
      <c r="R987" s="153" t="s">
        <v>2164</v>
      </c>
      <c r="S987" s="153" t="s">
        <v>21243</v>
      </c>
      <c r="T987" s="153" t="s">
        <v>2164</v>
      </c>
      <c r="U987" s="153" t="s">
        <v>10299</v>
      </c>
      <c r="V987" s="153" t="s">
        <v>21235</v>
      </c>
      <c r="W987" s="153" t="s">
        <v>2164</v>
      </c>
      <c r="X987" s="153" t="s">
        <v>2164</v>
      </c>
      <c r="Y987" s="153" t="s">
        <v>2164</v>
      </c>
      <c r="Z987" s="153" t="s">
        <v>2164</v>
      </c>
      <c r="AA987" s="153" t="s">
        <v>2164</v>
      </c>
      <c r="AB987" s="153" t="s">
        <v>21760</v>
      </c>
      <c r="AC987" s="153" t="s">
        <v>21756</v>
      </c>
      <c r="AD987" s="153" t="str">
        <f>IFERROR(IF(COUNTIF(C987:L987,"Feed Ingredient")&gt;0,INDEX(ani_diet!V:V,MATCH(M987,ani_diet!F:F,0)),""),"")</f>
        <v>Glycine max</v>
      </c>
      <c r="AE987" s="152" t="str">
        <f>IF(IFERROR(IF(MATCH("Feed Ingredient", AOM[[#This Row],[L1]:[L10]],0)&gt;0, TRUE, FALSE), FALSE)=TRUE,IFERROR(VLOOKUP(M987, ani_diet!E:E, 1, FALSE), "No Match"),FALSE)</f>
        <v>No Match</v>
      </c>
    </row>
    <row r="988" spans="1:31" ht="14.5" x14ac:dyDescent="0.35">
      <c r="A988" s="153" t="s">
        <v>2164</v>
      </c>
      <c r="B988" s="153" t="s">
        <v>21761</v>
      </c>
      <c r="C988" s="153" t="s">
        <v>19358</v>
      </c>
      <c r="D988" s="153" t="s">
        <v>19360</v>
      </c>
      <c r="E988" s="153" t="s">
        <v>19600</v>
      </c>
      <c r="F988" s="153" t="s">
        <v>20459</v>
      </c>
      <c r="G988" s="153" t="s">
        <v>20460</v>
      </c>
      <c r="H988" s="153" t="s">
        <v>21551</v>
      </c>
      <c r="I988" s="153" t="s">
        <v>21281</v>
      </c>
      <c r="J988" s="153" t="s">
        <v>10297</v>
      </c>
      <c r="K988" s="153" t="s">
        <v>21762</v>
      </c>
      <c r="L988" s="153"/>
      <c r="M988" s="153" t="str" cm="1">
        <f t="array" ref="M988">LOOKUP(2,1/(C988:L988&lt;&gt;""),C988:L988)</f>
        <v>Soybean Ground Roasted</v>
      </c>
      <c r="N988" s="153" t="s">
        <v>21763</v>
      </c>
      <c r="O988" s="153" t="s">
        <v>2164</v>
      </c>
      <c r="P988" s="153" t="s">
        <v>2164</v>
      </c>
      <c r="Q988" s="153" t="s">
        <v>2164</v>
      </c>
      <c r="R988" s="153" t="s">
        <v>2164</v>
      </c>
      <c r="S988" s="153" t="s">
        <v>21715</v>
      </c>
      <c r="T988" s="153" t="s">
        <v>2164</v>
      </c>
      <c r="U988" s="153" t="s">
        <v>10299</v>
      </c>
      <c r="V988" s="153" t="s">
        <v>21235</v>
      </c>
      <c r="W988" s="153" t="s">
        <v>2164</v>
      </c>
      <c r="X988" s="153" t="s">
        <v>2164</v>
      </c>
      <c r="Y988" s="153" t="s">
        <v>2164</v>
      </c>
      <c r="Z988" s="153" t="s">
        <v>2164</v>
      </c>
      <c r="AA988" s="153" t="s">
        <v>2164</v>
      </c>
      <c r="AB988" s="153"/>
      <c r="AC988" s="153" t="s">
        <v>10297</v>
      </c>
      <c r="AD988" s="153" t="str">
        <f>IFERROR(IF(COUNTIF(C988:L988,"Feed Ingredient")&gt;0,INDEX(ani_diet!V:V,MATCH(M988,ani_diet!F:F,0)),""),"")</f>
        <v>Glycine max</v>
      </c>
      <c r="AE988" s="152" t="str">
        <f>IF(IFERROR(IF(MATCH("Feed Ingredient", AOM[[#This Row],[L1]:[L10]],0)&gt;0, TRUE, FALSE), FALSE)=TRUE,IFERROR(VLOOKUP(M988, ani_diet!E:E, 1, FALSE), "No Match"),FALSE)</f>
        <v>No Match</v>
      </c>
    </row>
    <row r="989" spans="1:31" ht="14.5" x14ac:dyDescent="0.35">
      <c r="A989" s="153" t="s">
        <v>2164</v>
      </c>
      <c r="B989" s="153" t="s">
        <v>21764</v>
      </c>
      <c r="C989" s="153" t="s">
        <v>19358</v>
      </c>
      <c r="D989" s="153" t="s">
        <v>19360</v>
      </c>
      <c r="E989" s="153" t="s">
        <v>19600</v>
      </c>
      <c r="F989" s="153" t="s">
        <v>20459</v>
      </c>
      <c r="G989" s="153" t="s">
        <v>20460</v>
      </c>
      <c r="H989" s="153" t="s">
        <v>21551</v>
      </c>
      <c r="I989" s="153" t="s">
        <v>21281</v>
      </c>
      <c r="J989" s="153" t="s">
        <v>10297</v>
      </c>
      <c r="K989" s="153" t="s">
        <v>21765</v>
      </c>
      <c r="L989" s="153"/>
      <c r="M989" s="153" t="str" cm="1">
        <f t="array" ref="M989">LOOKUP(2,1/(C989:L989&lt;&gt;""),C989:L989)</f>
        <v>Soybean Oil</v>
      </c>
      <c r="N989" s="153" t="s">
        <v>21766</v>
      </c>
      <c r="O989" s="153" t="s">
        <v>2164</v>
      </c>
      <c r="P989" s="153" t="s">
        <v>2164</v>
      </c>
      <c r="Q989" s="153" t="s">
        <v>2164</v>
      </c>
      <c r="R989" s="153" t="s">
        <v>2164</v>
      </c>
      <c r="S989" s="153" t="s">
        <v>21767</v>
      </c>
      <c r="T989" s="153" t="s">
        <v>2164</v>
      </c>
      <c r="U989" s="153" t="s">
        <v>10299</v>
      </c>
      <c r="V989" s="153" t="s">
        <v>21235</v>
      </c>
      <c r="W989" s="153" t="s">
        <v>2164</v>
      </c>
      <c r="X989" s="153" t="s">
        <v>2164</v>
      </c>
      <c r="Y989" s="153" t="s">
        <v>2164</v>
      </c>
      <c r="Z989" s="153" t="s">
        <v>2164</v>
      </c>
      <c r="AA989" s="153" t="s">
        <v>2164</v>
      </c>
      <c r="AB989" s="153" t="s">
        <v>2164</v>
      </c>
      <c r="AC989" s="153" t="s">
        <v>21765</v>
      </c>
      <c r="AD989" s="153" t="str">
        <f>IFERROR(IF(COUNTIF(C989:L989,"Feed Ingredient")&gt;0,INDEX(ani_diet!V:V,MATCH(M989,ani_diet!F:F,0)),""),"")</f>
        <v>Glycine max Oil</v>
      </c>
      <c r="AE989" s="152" t="str">
        <f>IF(IFERROR(IF(MATCH("Feed Ingredient", AOM[[#This Row],[L1]:[L10]],0)&gt;0, TRUE, FALSE), FALSE)=TRUE,IFERROR(VLOOKUP(M989, ani_diet!E:E, 1, FALSE), "No Match"),FALSE)</f>
        <v>Soybean Oil</v>
      </c>
    </row>
    <row r="990" spans="1:31" ht="14.5" x14ac:dyDescent="0.35">
      <c r="A990" s="153" t="s">
        <v>2164</v>
      </c>
      <c r="B990" s="153" t="s">
        <v>21768</v>
      </c>
      <c r="C990" s="153" t="s">
        <v>19358</v>
      </c>
      <c r="D990" s="153" t="s">
        <v>19360</v>
      </c>
      <c r="E990" s="153" t="s">
        <v>19600</v>
      </c>
      <c r="F990" s="153" t="s">
        <v>20459</v>
      </c>
      <c r="G990" s="153" t="s">
        <v>20460</v>
      </c>
      <c r="H990" s="153" t="s">
        <v>21551</v>
      </c>
      <c r="I990" s="153" t="s">
        <v>21281</v>
      </c>
      <c r="J990" s="153" t="s">
        <v>10297</v>
      </c>
      <c r="K990" s="153" t="s">
        <v>21769</v>
      </c>
      <c r="L990" s="153" t="s">
        <v>21770</v>
      </c>
      <c r="M990" s="153" t="str" cm="1">
        <f t="array" ref="M990">LOOKUP(2,1/(C990:L990&lt;&gt;""),C990:L990)</f>
        <v>Soybean Pulp Ground</v>
      </c>
      <c r="N990" s="153" t="s">
        <v>21771</v>
      </c>
      <c r="O990" s="153" t="s">
        <v>2164</v>
      </c>
      <c r="P990" s="153" t="s">
        <v>2164</v>
      </c>
      <c r="Q990" s="153" t="s">
        <v>2164</v>
      </c>
      <c r="R990" s="153" t="s">
        <v>2164</v>
      </c>
      <c r="S990" s="153" t="s">
        <v>21767</v>
      </c>
      <c r="T990" s="153" t="s">
        <v>2164</v>
      </c>
      <c r="U990" s="153" t="s">
        <v>10299</v>
      </c>
      <c r="V990" s="153" t="s">
        <v>21235</v>
      </c>
      <c r="W990" s="153" t="s">
        <v>2164</v>
      </c>
      <c r="X990" s="153" t="s">
        <v>2164</v>
      </c>
      <c r="Y990" s="153" t="s">
        <v>2164</v>
      </c>
      <c r="Z990" s="153" t="s">
        <v>2164</v>
      </c>
      <c r="AA990" s="153" t="s">
        <v>2164</v>
      </c>
      <c r="AB990" s="153" t="s">
        <v>2164</v>
      </c>
      <c r="AC990" s="153" t="s">
        <v>21765</v>
      </c>
      <c r="AD990" s="153" t="str">
        <f>IFERROR(IF(COUNTIF(C990:L990,"Feed Ingredient")&gt;0,INDEX(ani_diet!V:V,MATCH(M990,ani_diet!F:F,0)),""),"")</f>
        <v/>
      </c>
      <c r="AE990" s="152" t="str">
        <f>IF(IFERROR(IF(MATCH("Feed Ingredient", AOM[[#This Row],[L1]:[L10]],0)&gt;0, TRUE, FALSE), FALSE)=TRUE,IFERROR(VLOOKUP(M990, ani_diet!E:E, 1, FALSE), "No Match"),FALSE)</f>
        <v>No Match</v>
      </c>
    </row>
    <row r="991" spans="1:31" ht="14.5" x14ac:dyDescent="0.35">
      <c r="A991" s="153" t="s">
        <v>2164</v>
      </c>
      <c r="B991" s="153" t="s">
        <v>21772</v>
      </c>
      <c r="C991" s="153" t="s">
        <v>19358</v>
      </c>
      <c r="D991" s="153" t="s">
        <v>19360</v>
      </c>
      <c r="E991" s="153" t="s">
        <v>19600</v>
      </c>
      <c r="F991" s="153" t="s">
        <v>20459</v>
      </c>
      <c r="G991" s="153" t="s">
        <v>20460</v>
      </c>
      <c r="H991" s="153" t="s">
        <v>21551</v>
      </c>
      <c r="I991" s="153" t="s">
        <v>21281</v>
      </c>
      <c r="J991" s="153" t="s">
        <v>10297</v>
      </c>
      <c r="K991" s="153" t="s">
        <v>21769</v>
      </c>
      <c r="L991" s="153"/>
      <c r="M991" s="153" t="str" cm="1">
        <f t="array" ref="M991">LOOKUP(2,1/(C991:L991&lt;&gt;""),C991:L991)</f>
        <v>Soybean Pulp</v>
      </c>
      <c r="N991" s="153" t="s">
        <v>21773</v>
      </c>
      <c r="O991" s="153" t="s">
        <v>2164</v>
      </c>
      <c r="P991" s="153" t="s">
        <v>2164</v>
      </c>
      <c r="Q991" s="153" t="s">
        <v>2164</v>
      </c>
      <c r="R991" s="153" t="s">
        <v>2164</v>
      </c>
      <c r="S991" s="153" t="s">
        <v>21767</v>
      </c>
      <c r="T991" s="153" t="s">
        <v>2164</v>
      </c>
      <c r="U991" s="153" t="s">
        <v>10299</v>
      </c>
      <c r="V991" s="153" t="s">
        <v>21235</v>
      </c>
      <c r="W991" s="153" t="s">
        <v>2164</v>
      </c>
      <c r="X991" s="153" t="s">
        <v>2164</v>
      </c>
      <c r="Y991" s="153" t="s">
        <v>2164</v>
      </c>
      <c r="Z991" s="153" t="s">
        <v>2164</v>
      </c>
      <c r="AA991" s="153" t="s">
        <v>2164</v>
      </c>
      <c r="AB991" s="153" t="s">
        <v>2164</v>
      </c>
      <c r="AC991" s="153" t="s">
        <v>21765</v>
      </c>
      <c r="AD991" s="153" t="str">
        <f>IFERROR(IF(COUNTIF(C991:L991,"Feed Ingredient")&gt;0,INDEX(ani_diet!V:V,MATCH(M991,ani_diet!F:F,0)),""),"")</f>
        <v/>
      </c>
      <c r="AE991" s="152" t="str">
        <f>IF(IFERROR(IF(MATCH("Feed Ingredient", AOM[[#This Row],[L1]:[L10]],0)&gt;0, TRUE, FALSE), FALSE)=TRUE,IFERROR(VLOOKUP(M991, ani_diet!E:E, 1, FALSE), "No Match"),FALSE)</f>
        <v>No Match</v>
      </c>
    </row>
    <row r="992" spans="1:31" ht="14.5" x14ac:dyDescent="0.35">
      <c r="A992" s="153" t="s">
        <v>2164</v>
      </c>
      <c r="B992" s="153" t="s">
        <v>21774</v>
      </c>
      <c r="C992" s="153" t="s">
        <v>19358</v>
      </c>
      <c r="D992" s="153" t="s">
        <v>19360</v>
      </c>
      <c r="E992" s="153" t="s">
        <v>19600</v>
      </c>
      <c r="F992" s="153" t="s">
        <v>20459</v>
      </c>
      <c r="G992" s="153" t="s">
        <v>20460</v>
      </c>
      <c r="H992" s="153" t="s">
        <v>21551</v>
      </c>
      <c r="I992" s="153" t="s">
        <v>21281</v>
      </c>
      <c r="J992" s="153" t="s">
        <v>10297</v>
      </c>
      <c r="K992" s="153" t="s">
        <v>21775</v>
      </c>
      <c r="L992" s="153"/>
      <c r="M992" s="153" t="str" cm="1">
        <f t="array" ref="M992">LOOKUP(2,1/(C992:L992&lt;&gt;""),C992:L992)</f>
        <v>Soybean Roasted</v>
      </c>
      <c r="N992" s="153" t="s">
        <v>2164</v>
      </c>
      <c r="O992" s="153" t="s">
        <v>2164</v>
      </c>
      <c r="P992" s="153" t="s">
        <v>2164</v>
      </c>
      <c r="Q992" s="153" t="s">
        <v>2164</v>
      </c>
      <c r="R992" s="153" t="s">
        <v>2164</v>
      </c>
      <c r="S992" s="153" t="s">
        <v>21776</v>
      </c>
      <c r="T992" s="153" t="s">
        <v>2164</v>
      </c>
      <c r="U992" s="153" t="s">
        <v>10299</v>
      </c>
      <c r="V992" s="153" t="s">
        <v>21235</v>
      </c>
      <c r="W992" s="153" t="s">
        <v>2164</v>
      </c>
      <c r="X992" s="153" t="s">
        <v>2164</v>
      </c>
      <c r="Y992" s="153" t="s">
        <v>2164</v>
      </c>
      <c r="Z992" s="153" t="s">
        <v>2164</v>
      </c>
      <c r="AA992" s="153" t="s">
        <v>2164</v>
      </c>
      <c r="AB992" s="153" t="s">
        <v>2164</v>
      </c>
      <c r="AC992" s="153" t="s">
        <v>21775</v>
      </c>
      <c r="AD992" s="153" t="str">
        <f>IFERROR(IF(COUNTIF(C992:L992,"Feed Ingredient")&gt;0,INDEX(ani_diet!V:V,MATCH(M992,ani_diet!F:F,0)),""),"")</f>
        <v>Glycine max</v>
      </c>
      <c r="AE992" s="152" t="str">
        <f>IF(IFERROR(IF(MATCH("Feed Ingredient", AOM[[#This Row],[L1]:[L10]],0)&gt;0, TRUE, FALSE), FALSE)=TRUE,IFERROR(VLOOKUP(M992, ani_diet!E:E, 1, FALSE), "No Match"),FALSE)</f>
        <v>No Match</v>
      </c>
    </row>
    <row r="993" spans="1:31" ht="14.5" x14ac:dyDescent="0.35">
      <c r="A993" s="153" t="s">
        <v>2164</v>
      </c>
      <c r="B993" s="153" t="s">
        <v>21777</v>
      </c>
      <c r="C993" s="153" t="s">
        <v>19358</v>
      </c>
      <c r="D993" s="153" t="s">
        <v>19360</v>
      </c>
      <c r="E993" s="153" t="s">
        <v>19600</v>
      </c>
      <c r="F993" s="153" t="s">
        <v>20459</v>
      </c>
      <c r="G993" s="153" t="s">
        <v>20460</v>
      </c>
      <c r="H993" s="153" t="s">
        <v>21551</v>
      </c>
      <c r="I993" s="153" t="s">
        <v>21281</v>
      </c>
      <c r="J993" s="153" t="s">
        <v>21778</v>
      </c>
      <c r="K993" s="153"/>
      <c r="L993" s="153"/>
      <c r="M993" s="153" t="str" cm="1">
        <f t="array" ref="M993">LOOKUP(2,1/(C993:L993&lt;&gt;""),C993:L993)</f>
        <v>Sweet Lupin</v>
      </c>
      <c r="N993" s="153"/>
      <c r="O993" s="153"/>
      <c r="P993" s="153"/>
      <c r="Q993" s="153"/>
      <c r="R993" s="153"/>
      <c r="S993" s="153"/>
      <c r="T993" s="153"/>
      <c r="U993" s="153" t="s">
        <v>21779</v>
      </c>
      <c r="V993" s="153"/>
      <c r="W993" s="153"/>
      <c r="X993" s="153"/>
      <c r="Y993" s="153"/>
      <c r="Z993" s="153"/>
      <c r="AA993" s="153"/>
      <c r="AB993" s="153"/>
      <c r="AC993" s="153" t="s">
        <v>21775</v>
      </c>
      <c r="AD993" s="153" t="str">
        <f>IFERROR(IF(COUNTIF(C993:L993,"Feed Ingredient")&gt;0,INDEX(ani_diet!V:V,MATCH(M993,ani_diet!F:F,0)),""),"")</f>
        <v/>
      </c>
      <c r="AE993" s="152" t="str">
        <f>IF(IFERROR(IF(MATCH("Feed Ingredient", AOM[[#This Row],[L1]:[L10]],0)&gt;0, TRUE, FALSE), FALSE)=TRUE,IFERROR(VLOOKUP(M993, ani_diet!E:E, 1, FALSE), "No Match"),FALSE)</f>
        <v>No Match</v>
      </c>
    </row>
    <row r="994" spans="1:31" ht="14.5" x14ac:dyDescent="0.35">
      <c r="A994" s="153" t="s">
        <v>2164</v>
      </c>
      <c r="B994" s="153" t="s">
        <v>21780</v>
      </c>
      <c r="C994" s="153" t="s">
        <v>19358</v>
      </c>
      <c r="D994" s="153" t="s">
        <v>19360</v>
      </c>
      <c r="E994" s="153" t="s">
        <v>19600</v>
      </c>
      <c r="F994" s="153" t="s">
        <v>20459</v>
      </c>
      <c r="G994" s="153" t="s">
        <v>20460</v>
      </c>
      <c r="H994" s="153" t="s">
        <v>21551</v>
      </c>
      <c r="I994" s="153" t="s">
        <v>21281</v>
      </c>
      <c r="J994" s="153" t="s">
        <v>21778</v>
      </c>
      <c r="K994" s="153" t="s">
        <v>21781</v>
      </c>
      <c r="L994" s="153"/>
      <c r="M994" s="153" t="str" cm="1">
        <f t="array" ref="M994">LOOKUP(2,1/(C994:L994&lt;&gt;""),C994:L994)</f>
        <v>Sweet Lupin Seeds</v>
      </c>
      <c r="N994" s="153"/>
      <c r="O994" s="153"/>
      <c r="P994" s="153"/>
      <c r="Q994" s="153"/>
      <c r="R994" s="153"/>
      <c r="S994" s="153"/>
      <c r="T994" s="153"/>
      <c r="U994" s="153" t="s">
        <v>21779</v>
      </c>
      <c r="V994" s="153"/>
      <c r="W994" s="153"/>
      <c r="X994" s="153"/>
      <c r="Y994" s="153"/>
      <c r="Z994" s="153"/>
      <c r="AA994" s="153"/>
      <c r="AB994" s="153"/>
      <c r="AC994" s="153" t="s">
        <v>21775</v>
      </c>
      <c r="AD994" s="153" t="str">
        <f>IFERROR(IF(COUNTIF(C994:L994,"Feed Ingredient")&gt;0,INDEX(ani_diet!V:V,MATCH(M994,ani_diet!F:F,0)),""),"")</f>
        <v/>
      </c>
      <c r="AE994" s="152" t="str">
        <f>IF(IFERROR(IF(MATCH("Feed Ingredient", AOM[[#This Row],[L1]:[L10]],0)&gt;0, TRUE, FALSE), FALSE)=TRUE,IFERROR(VLOOKUP(M994, ani_diet!E:E, 1, FALSE), "No Match"),FALSE)</f>
        <v>No Match</v>
      </c>
    </row>
    <row r="995" spans="1:31" ht="14.5" x14ac:dyDescent="0.35">
      <c r="A995" s="153" t="s">
        <v>2164</v>
      </c>
      <c r="B995" s="153" t="s">
        <v>21782</v>
      </c>
      <c r="C995" s="153" t="s">
        <v>19358</v>
      </c>
      <c r="D995" s="153" t="s">
        <v>19360</v>
      </c>
      <c r="E995" s="153" t="s">
        <v>19600</v>
      </c>
      <c r="F995" s="153" t="s">
        <v>20459</v>
      </c>
      <c r="G995" s="153" t="s">
        <v>20460</v>
      </c>
      <c r="H995" s="153" t="s">
        <v>21551</v>
      </c>
      <c r="I995" s="153" t="s">
        <v>21281</v>
      </c>
      <c r="J995" s="153" t="s">
        <v>10308</v>
      </c>
      <c r="K995" s="153" t="s">
        <v>21783</v>
      </c>
      <c r="L995" s="153"/>
      <c r="M995" s="153" t="str" cm="1">
        <f t="array" ref="M995">LOOKUP(2,1/(C995:L995&lt;&gt;""),C995:L995)</f>
        <v>Velvet Bean Ground</v>
      </c>
      <c r="N995" s="153" t="s">
        <v>21784</v>
      </c>
      <c r="O995" s="153" t="s">
        <v>2164</v>
      </c>
      <c r="P995" s="153" t="s">
        <v>2164</v>
      </c>
      <c r="Q995" s="153" t="s">
        <v>2164</v>
      </c>
      <c r="R995" s="153" t="s">
        <v>2164</v>
      </c>
      <c r="S995" s="153" t="s">
        <v>2164</v>
      </c>
      <c r="T995" s="153" t="s">
        <v>2164</v>
      </c>
      <c r="U995" s="153" t="s">
        <v>10310</v>
      </c>
      <c r="V995" s="153"/>
      <c r="W995" s="153" t="s">
        <v>2164</v>
      </c>
      <c r="X995" s="153" t="s">
        <v>2164</v>
      </c>
      <c r="Y995" s="153" t="s">
        <v>2164</v>
      </c>
      <c r="Z995" s="153" t="s">
        <v>2164</v>
      </c>
      <c r="AA995" s="153" t="s">
        <v>2164</v>
      </c>
      <c r="AB995" s="153"/>
      <c r="AC995" s="153" t="s">
        <v>21267</v>
      </c>
      <c r="AD995" s="153" t="str">
        <f>IFERROR(IF(COUNTIF(C995:L995,"Feed Ingredient")&gt;0,INDEX(ani_diet!V:V,MATCH(M995,ani_diet!F:F,0)),""),"")</f>
        <v>Mucuna pruriens</v>
      </c>
      <c r="AE995" s="152" t="str">
        <f>IF(IFERROR(IF(MATCH("Feed Ingredient", AOM[[#This Row],[L1]:[L10]],0)&gt;0, TRUE, FALSE), FALSE)=TRUE,IFERROR(VLOOKUP(M995, ani_diet!E:E, 1, FALSE), "No Match"),FALSE)</f>
        <v>No Match</v>
      </c>
    </row>
    <row r="996" spans="1:31" ht="14.5" x14ac:dyDescent="0.35">
      <c r="A996" s="153" t="s">
        <v>2164</v>
      </c>
      <c r="B996" s="153" t="s">
        <v>21785</v>
      </c>
      <c r="C996" s="153" t="s">
        <v>19358</v>
      </c>
      <c r="D996" s="153" t="s">
        <v>19360</v>
      </c>
      <c r="E996" s="153" t="s">
        <v>19600</v>
      </c>
      <c r="F996" s="153" t="s">
        <v>20459</v>
      </c>
      <c r="G996" s="153" t="s">
        <v>20460</v>
      </c>
      <c r="H996" s="153" t="s">
        <v>21551</v>
      </c>
      <c r="I996" s="153" t="s">
        <v>21281</v>
      </c>
      <c r="J996" s="153" t="s">
        <v>21786</v>
      </c>
      <c r="K996" s="153" t="s">
        <v>21787</v>
      </c>
      <c r="L996" s="153" t="s">
        <v>21788</v>
      </c>
      <c r="M996" s="153" t="str" cm="1">
        <f t="array" ref="M996">LOOKUP(2,1/(C996:L996&lt;&gt;""),C996:L996)</f>
        <v>Winged Bean Autoclaved Ground</v>
      </c>
      <c r="N996" s="153" t="s">
        <v>21789</v>
      </c>
      <c r="O996" s="153" t="s">
        <v>2164</v>
      </c>
      <c r="P996" s="153" t="s">
        <v>2164</v>
      </c>
      <c r="Q996" s="153" t="s">
        <v>2164</v>
      </c>
      <c r="R996" s="153" t="s">
        <v>2164</v>
      </c>
      <c r="S996" s="153" t="s">
        <v>21715</v>
      </c>
      <c r="T996" s="153" t="s">
        <v>2164</v>
      </c>
      <c r="U996" s="153" t="s">
        <v>21790</v>
      </c>
      <c r="V996" s="153" t="s">
        <v>21235</v>
      </c>
      <c r="W996" s="153" t="s">
        <v>2164</v>
      </c>
      <c r="X996" s="153" t="s">
        <v>2164</v>
      </c>
      <c r="Y996" s="153" t="s">
        <v>2164</v>
      </c>
      <c r="Z996" s="153" t="s">
        <v>2164</v>
      </c>
      <c r="AA996" s="153" t="s">
        <v>2164</v>
      </c>
      <c r="AB996" s="153"/>
      <c r="AC996" s="153" t="s">
        <v>10297</v>
      </c>
      <c r="AD996" s="153" t="str">
        <f>IFERROR(IF(COUNTIF(C996:L996,"Feed Ingredient")&gt;0,INDEX(ani_diet!V:V,MATCH(M996,ani_diet!F:F,0)),""),"")</f>
        <v>Psophocarpus tetragonolobus</v>
      </c>
      <c r="AE996" s="152" t="str">
        <f>IF(IFERROR(IF(MATCH("Feed Ingredient", AOM[[#This Row],[L1]:[L10]],0)&gt;0, TRUE, FALSE), FALSE)=TRUE,IFERROR(VLOOKUP(M996, ani_diet!E:E, 1, FALSE), "No Match"),FALSE)</f>
        <v>No Match</v>
      </c>
    </row>
    <row r="997" spans="1:31" ht="14.5" x14ac:dyDescent="0.35">
      <c r="A997" s="153" t="s">
        <v>2164</v>
      </c>
      <c r="B997" s="153" t="s">
        <v>21791</v>
      </c>
      <c r="C997" s="153" t="s">
        <v>19358</v>
      </c>
      <c r="D997" s="153" t="s">
        <v>19360</v>
      </c>
      <c r="E997" s="153" t="s">
        <v>19600</v>
      </c>
      <c r="F997" s="153" t="s">
        <v>20459</v>
      </c>
      <c r="G997" s="153" t="s">
        <v>20460</v>
      </c>
      <c r="H997" s="153" t="s">
        <v>21551</v>
      </c>
      <c r="I997" s="153" t="s">
        <v>21281</v>
      </c>
      <c r="J997" s="153" t="s">
        <v>21786</v>
      </c>
      <c r="K997" s="153" t="s">
        <v>21787</v>
      </c>
      <c r="L997" s="153" t="s">
        <v>21792</v>
      </c>
      <c r="M997" s="153" t="str" cm="1">
        <f t="array" ref="M997">LOOKUP(2,1/(C997:L997&lt;&gt;""),C997:L997)</f>
        <v>Winged Bean Ground Roasted</v>
      </c>
      <c r="N997" s="153" t="s">
        <v>21793</v>
      </c>
      <c r="O997" s="153" t="s">
        <v>2164</v>
      </c>
      <c r="P997" s="153" t="s">
        <v>2164</v>
      </c>
      <c r="Q997" s="153" t="s">
        <v>2164</v>
      </c>
      <c r="R997" s="153" t="s">
        <v>2164</v>
      </c>
      <c r="S997" s="153" t="s">
        <v>21715</v>
      </c>
      <c r="T997" s="153" t="s">
        <v>2164</v>
      </c>
      <c r="U997" s="153" t="s">
        <v>21790</v>
      </c>
      <c r="V997" s="153" t="s">
        <v>21235</v>
      </c>
      <c r="W997" s="153" t="s">
        <v>2164</v>
      </c>
      <c r="X997" s="153" t="s">
        <v>2164</v>
      </c>
      <c r="Y997" s="153" t="s">
        <v>2164</v>
      </c>
      <c r="Z997" s="153" t="s">
        <v>2164</v>
      </c>
      <c r="AA997" s="153" t="s">
        <v>2164</v>
      </c>
      <c r="AB997" s="153"/>
      <c r="AC997" s="153" t="s">
        <v>10297</v>
      </c>
      <c r="AD997" s="153" t="str">
        <f>IFERROR(IF(COUNTIF(C997:L997,"Feed Ingredient")&gt;0,INDEX(ani_diet!V:V,MATCH(M997,ani_diet!F:F,0)),""),"")</f>
        <v>Psophocarpus tetragonolobus</v>
      </c>
      <c r="AE997" s="152" t="str">
        <f>IF(IFERROR(IF(MATCH("Feed Ingredient", AOM[[#This Row],[L1]:[L10]],0)&gt;0, TRUE, FALSE), FALSE)=TRUE,IFERROR(VLOOKUP(M997, ani_diet!E:E, 1, FALSE), "No Match"),FALSE)</f>
        <v>No Match</v>
      </c>
    </row>
    <row r="998" spans="1:31" ht="14.5" x14ac:dyDescent="0.35">
      <c r="A998" s="153" t="s">
        <v>2164</v>
      </c>
      <c r="B998" s="153" t="s">
        <v>21794</v>
      </c>
      <c r="C998" s="153" t="s">
        <v>19358</v>
      </c>
      <c r="D998" s="153" t="s">
        <v>19360</v>
      </c>
      <c r="E998" s="153" t="s">
        <v>19600</v>
      </c>
      <c r="F998" s="153" t="s">
        <v>20459</v>
      </c>
      <c r="G998" s="153" t="s">
        <v>20460</v>
      </c>
      <c r="H998" s="153" t="s">
        <v>21551</v>
      </c>
      <c r="I998" s="153" t="s">
        <v>21281</v>
      </c>
      <c r="J998" s="153" t="s">
        <v>21786</v>
      </c>
      <c r="K998" s="153" t="s">
        <v>21787</v>
      </c>
      <c r="L998" s="153"/>
      <c r="M998" s="153" t="str" cm="1">
        <f t="array" ref="M998">LOOKUP(2,1/(C998:L998&lt;&gt;""),C998:L998)</f>
        <v>Winged Bean Ground</v>
      </c>
      <c r="N998" s="153" t="s">
        <v>21795</v>
      </c>
      <c r="O998" s="153" t="s">
        <v>2164</v>
      </c>
      <c r="P998" s="153" t="s">
        <v>2164</v>
      </c>
      <c r="Q998" s="153" t="s">
        <v>2164</v>
      </c>
      <c r="R998" s="153" t="s">
        <v>2164</v>
      </c>
      <c r="S998" s="153" t="s">
        <v>21715</v>
      </c>
      <c r="T998" s="153" t="s">
        <v>2164</v>
      </c>
      <c r="U998" s="153" t="s">
        <v>21790</v>
      </c>
      <c r="V998" s="153" t="s">
        <v>21235</v>
      </c>
      <c r="W998" s="153" t="s">
        <v>2164</v>
      </c>
      <c r="X998" s="153" t="s">
        <v>2164</v>
      </c>
      <c r="Y998" s="153" t="s">
        <v>2164</v>
      </c>
      <c r="Z998" s="153" t="s">
        <v>2164</v>
      </c>
      <c r="AA998" s="153" t="s">
        <v>2164</v>
      </c>
      <c r="AB998" s="153" t="s">
        <v>21796</v>
      </c>
      <c r="AC998" s="153" t="s">
        <v>10297</v>
      </c>
      <c r="AD998" s="153" t="str">
        <f>IFERROR(IF(COUNTIF(C998:L998,"Feed Ingredient")&gt;0,INDEX(ani_diet!V:V,MATCH(M998,ani_diet!F:F,0)),""),"")</f>
        <v>Psophocarpus tetragonolobus</v>
      </c>
      <c r="AE998" s="152" t="str">
        <f>IF(IFERROR(IF(MATCH("Feed Ingredient", AOM[[#This Row],[L1]:[L10]],0)&gt;0, TRUE, FALSE), FALSE)=TRUE,IFERROR(VLOOKUP(M998, ani_diet!E:E, 1, FALSE), "No Match"),FALSE)</f>
        <v>No Match</v>
      </c>
    </row>
    <row r="999" spans="1:31" ht="14.5" x14ac:dyDescent="0.35">
      <c r="A999" s="153" t="s">
        <v>2164</v>
      </c>
      <c r="B999" s="153" t="s">
        <v>21797</v>
      </c>
      <c r="C999" s="153" t="s">
        <v>19358</v>
      </c>
      <c r="D999" s="153" t="s">
        <v>19360</v>
      </c>
      <c r="E999" s="153" t="s">
        <v>19600</v>
      </c>
      <c r="F999" s="153" t="s">
        <v>20459</v>
      </c>
      <c r="G999" s="153" t="s">
        <v>20460</v>
      </c>
      <c r="H999" s="153" t="s">
        <v>21551</v>
      </c>
      <c r="I999" s="153" t="s">
        <v>21418</v>
      </c>
      <c r="J999" s="153" t="s">
        <v>2164</v>
      </c>
      <c r="K999" s="153" t="s">
        <v>2164</v>
      </c>
      <c r="L999" s="153"/>
      <c r="M999" s="153" t="str" cm="1">
        <f t="array" ref="M999">LOOKUP(2,1/(C999:L999&lt;&gt;""),C999:L999)</f>
        <v>Oil Plant Products</v>
      </c>
      <c r="N999" s="153" t="s">
        <v>2164</v>
      </c>
      <c r="O999" s="153" t="s">
        <v>2164</v>
      </c>
      <c r="P999" s="153" t="s">
        <v>2164</v>
      </c>
      <c r="Q999" s="153" t="s">
        <v>2164</v>
      </c>
      <c r="R999" s="153" t="s">
        <v>2164</v>
      </c>
      <c r="S999" s="153" t="s">
        <v>2164</v>
      </c>
      <c r="T999" s="153" t="s">
        <v>2164</v>
      </c>
      <c r="U999" s="153"/>
      <c r="V999" s="153" t="s">
        <v>2164</v>
      </c>
      <c r="W999" s="153" t="s">
        <v>2164</v>
      </c>
      <c r="X999" s="153" t="s">
        <v>2164</v>
      </c>
      <c r="Y999" s="153" t="s">
        <v>2164</v>
      </c>
      <c r="Z999" s="153" t="s">
        <v>2164</v>
      </c>
      <c r="AA999" s="153" t="s">
        <v>2164</v>
      </c>
      <c r="AB999" s="153" t="s">
        <v>2164</v>
      </c>
      <c r="AC999" s="153" t="s">
        <v>2164</v>
      </c>
      <c r="AD999" s="153" t="str">
        <f>IFERROR(IF(COUNTIF(C999:L999,"Feed Ingredient")&gt;0,INDEX(ani_diet!V:V,MATCH(M999,ani_diet!F:F,0)),""),"")</f>
        <v/>
      </c>
      <c r="AE999" s="152" t="str">
        <f>IF(IFERROR(IF(MATCH("Feed Ingredient", AOM[[#This Row],[L1]:[L10]],0)&gt;0, TRUE, FALSE), FALSE)=TRUE,IFERROR(VLOOKUP(M999, ani_diet!E:E, 1, FALSE), "No Match"),FALSE)</f>
        <v>No Match</v>
      </c>
    </row>
    <row r="1000" spans="1:31" ht="14.5" x14ac:dyDescent="0.35">
      <c r="A1000" s="153" t="s">
        <v>2164</v>
      </c>
      <c r="B1000" s="153" t="s">
        <v>21798</v>
      </c>
      <c r="C1000" s="153" t="s">
        <v>19358</v>
      </c>
      <c r="D1000" s="153" t="s">
        <v>19360</v>
      </c>
      <c r="E1000" s="153" t="s">
        <v>19600</v>
      </c>
      <c r="F1000" s="153" t="s">
        <v>20459</v>
      </c>
      <c r="G1000" s="153" t="s">
        <v>20460</v>
      </c>
      <c r="H1000" s="153" t="s">
        <v>21551</v>
      </c>
      <c r="I1000" s="153" t="s">
        <v>21418</v>
      </c>
      <c r="J1000" s="153" t="s">
        <v>10423</v>
      </c>
      <c r="K1000" s="153" t="s">
        <v>2164</v>
      </c>
      <c r="L1000" s="153"/>
      <c r="M1000" s="153" t="str" cm="1">
        <f t="array" ref="M1000">LOOKUP(2,1/(C1000:L1000&lt;&gt;""),C1000:L1000)</f>
        <v>Canola</v>
      </c>
      <c r="N1000" s="153"/>
      <c r="O1000" s="153" t="s">
        <v>2164</v>
      </c>
      <c r="P1000" s="153" t="s">
        <v>2164</v>
      </c>
      <c r="Q1000" s="153" t="s">
        <v>2164</v>
      </c>
      <c r="R1000" s="153" t="s">
        <v>2164</v>
      </c>
      <c r="S1000" s="153" t="s">
        <v>21291</v>
      </c>
      <c r="T1000" s="153" t="s">
        <v>2164</v>
      </c>
      <c r="U1000" s="153" t="s">
        <v>10425</v>
      </c>
      <c r="V1000" s="153" t="s">
        <v>21292</v>
      </c>
      <c r="W1000" s="153" t="s">
        <v>2164</v>
      </c>
      <c r="X1000" s="153" t="s">
        <v>2164</v>
      </c>
      <c r="Y1000" s="153" t="s">
        <v>2164</v>
      </c>
      <c r="Z1000" s="153" t="s">
        <v>2164</v>
      </c>
      <c r="AA1000" s="153" t="s">
        <v>2164</v>
      </c>
      <c r="AB1000" s="153"/>
      <c r="AC1000" s="153" t="s">
        <v>10488</v>
      </c>
      <c r="AD1000" s="153" t="str">
        <f>IFERROR(IF(COUNTIF(C1000:L1000,"Feed Ingredient")&gt;0,INDEX(ani_diet!V:V,MATCH(M1000,ani_diet!F:F,0)),""),"")</f>
        <v>Brassica napus</v>
      </c>
      <c r="AE1000" s="152" t="str">
        <f>IF(IFERROR(IF(MATCH("Feed Ingredient", AOM[[#This Row],[L1]:[L10]],0)&gt;0, TRUE, FALSE), FALSE)=TRUE,IFERROR(VLOOKUP(M1000, ani_diet!E:E, 1, FALSE), "No Match"),FALSE)</f>
        <v>Canola</v>
      </c>
    </row>
    <row r="1001" spans="1:31" ht="14.5" x14ac:dyDescent="0.35">
      <c r="A1001" s="153" t="s">
        <v>2164</v>
      </c>
      <c r="B1001" s="153" t="s">
        <v>21799</v>
      </c>
      <c r="C1001" s="153" t="s">
        <v>19358</v>
      </c>
      <c r="D1001" s="153" t="s">
        <v>19360</v>
      </c>
      <c r="E1001" s="153" t="s">
        <v>19600</v>
      </c>
      <c r="F1001" s="153" t="s">
        <v>20459</v>
      </c>
      <c r="G1001" s="153" t="s">
        <v>20460</v>
      </c>
      <c r="H1001" s="153" t="s">
        <v>21551</v>
      </c>
      <c r="I1001" s="153" t="s">
        <v>21418</v>
      </c>
      <c r="J1001" s="153" t="s">
        <v>10423</v>
      </c>
      <c r="K1001" s="153" t="s">
        <v>21800</v>
      </c>
      <c r="L1001" s="153"/>
      <c r="M1001" s="153" t="str" cm="1">
        <f t="array" ref="M1001">LOOKUP(2,1/(C1001:L1001&lt;&gt;""),C1001:L1001)</f>
        <v>Canola Oil</v>
      </c>
      <c r="N1001" s="153"/>
      <c r="O1001" s="153" t="s">
        <v>2164</v>
      </c>
      <c r="P1001" s="153" t="s">
        <v>2164</v>
      </c>
      <c r="Q1001" s="153" t="s">
        <v>2164</v>
      </c>
      <c r="R1001" s="153" t="s">
        <v>2164</v>
      </c>
      <c r="S1001" s="153" t="s">
        <v>21291</v>
      </c>
      <c r="T1001" s="153" t="s">
        <v>2164</v>
      </c>
      <c r="U1001" s="153" t="s">
        <v>10425</v>
      </c>
      <c r="V1001" s="153" t="s">
        <v>21292</v>
      </c>
      <c r="W1001" s="153" t="s">
        <v>2164</v>
      </c>
      <c r="X1001" s="153" t="s">
        <v>2164</v>
      </c>
      <c r="Y1001" s="153" t="s">
        <v>2164</v>
      </c>
      <c r="Z1001" s="153" t="s">
        <v>2164</v>
      </c>
      <c r="AA1001" s="153" t="s">
        <v>2164</v>
      </c>
      <c r="AB1001" s="153"/>
      <c r="AC1001" s="153" t="s">
        <v>10488</v>
      </c>
      <c r="AD1001" s="153" t="str">
        <f>IFERROR(IF(COUNTIF(C1001:L1001,"Feed Ingredient")&gt;0,INDEX(ani_diet!V:V,MATCH(M1001,ani_diet!F:F,0)),""),"")</f>
        <v>Brassica napus Oil</v>
      </c>
      <c r="AE1001" s="152" t="str">
        <f>IF(IFERROR(IF(MATCH("Feed Ingredient", AOM[[#This Row],[L1]:[L10]],0)&gt;0, TRUE, FALSE), FALSE)=TRUE,IFERROR(VLOOKUP(M1001, ani_diet!E:E, 1, FALSE), "No Match"),FALSE)</f>
        <v>Canola Oil</v>
      </c>
    </row>
    <row r="1002" spans="1:31" ht="14.5" x14ac:dyDescent="0.35">
      <c r="A1002" s="153" t="s">
        <v>2164</v>
      </c>
      <c r="B1002" s="153" t="s">
        <v>21801</v>
      </c>
      <c r="C1002" s="153" t="s">
        <v>19358</v>
      </c>
      <c r="D1002" s="153" t="s">
        <v>19360</v>
      </c>
      <c r="E1002" s="153" t="s">
        <v>19600</v>
      </c>
      <c r="F1002" s="153" t="s">
        <v>20459</v>
      </c>
      <c r="G1002" s="153" t="s">
        <v>20460</v>
      </c>
      <c r="H1002" s="153" t="s">
        <v>21551</v>
      </c>
      <c r="I1002" s="153" t="s">
        <v>21418</v>
      </c>
      <c r="J1002" s="153" t="s">
        <v>9897</v>
      </c>
      <c r="K1002" s="153" t="s">
        <v>21802</v>
      </c>
      <c r="L1002" s="153"/>
      <c r="M1002" s="153" t="str" cm="1">
        <f t="array" ref="M1002">LOOKUP(2,1/(C1002:L1002&lt;&gt;""),C1002:L1002)</f>
        <v>Coconut Oil</v>
      </c>
      <c r="N1002" s="153" t="s">
        <v>21803</v>
      </c>
      <c r="O1002" s="153" t="s">
        <v>2164</v>
      </c>
      <c r="P1002" s="153" t="s">
        <v>2164</v>
      </c>
      <c r="Q1002" s="153" t="s">
        <v>2164</v>
      </c>
      <c r="R1002" s="153" t="s">
        <v>2164</v>
      </c>
      <c r="S1002" s="153" t="s">
        <v>2164</v>
      </c>
      <c r="T1002" s="153" t="s">
        <v>2164</v>
      </c>
      <c r="U1002" s="153" t="s">
        <v>9402</v>
      </c>
      <c r="V1002" s="153" t="s">
        <v>21303</v>
      </c>
      <c r="W1002" s="153" t="s">
        <v>2164</v>
      </c>
      <c r="X1002" s="153" t="s">
        <v>2164</v>
      </c>
      <c r="Y1002" s="153" t="s">
        <v>2164</v>
      </c>
      <c r="Z1002" s="153" t="s">
        <v>2164</v>
      </c>
      <c r="AA1002" s="153" t="s">
        <v>2164</v>
      </c>
      <c r="AB1002" s="153"/>
      <c r="AC1002" s="153" t="s">
        <v>21305</v>
      </c>
      <c r="AD1002" s="153" t="str">
        <f>IFERROR(IF(COUNTIF(C1002:L1002,"Feed Ingredient")&gt;0,INDEX(ani_diet!V:V,MATCH(M1002,ani_diet!F:F,0)),""),"")</f>
        <v>Cocos nucifera Oil</v>
      </c>
      <c r="AE1002" s="152" t="str">
        <f>IF(IFERROR(IF(MATCH("Feed Ingredient", AOM[[#This Row],[L1]:[L10]],0)&gt;0, TRUE, FALSE), FALSE)=TRUE,IFERROR(VLOOKUP(M1002, ani_diet!E:E, 1, FALSE), "No Match"),FALSE)</f>
        <v>Coconut Oil</v>
      </c>
    </row>
    <row r="1003" spans="1:31" ht="14.5" x14ac:dyDescent="0.35">
      <c r="A1003" s="153" t="s">
        <v>2164</v>
      </c>
      <c r="B1003" s="153" t="s">
        <v>21804</v>
      </c>
      <c r="C1003" s="153" t="s">
        <v>19358</v>
      </c>
      <c r="D1003" s="153" t="s">
        <v>19360</v>
      </c>
      <c r="E1003" s="153" t="s">
        <v>19600</v>
      </c>
      <c r="F1003" s="153" t="s">
        <v>20459</v>
      </c>
      <c r="G1003" s="153" t="s">
        <v>20460</v>
      </c>
      <c r="H1003" s="153" t="s">
        <v>21551</v>
      </c>
      <c r="I1003" s="153" t="s">
        <v>21418</v>
      </c>
      <c r="J1003" s="153" t="s">
        <v>21353</v>
      </c>
      <c r="K1003" s="153" t="s">
        <v>21805</v>
      </c>
      <c r="L1003" s="153"/>
      <c r="M1003" s="153" t="str" cm="1">
        <f t="array" ref="M1003">LOOKUP(2,1/(C1003:L1003&lt;&gt;""),C1003:L1003)</f>
        <v>Noug Cake Ground</v>
      </c>
      <c r="N1003" s="153" t="s">
        <v>21806</v>
      </c>
      <c r="O1003" s="153" t="s">
        <v>2164</v>
      </c>
      <c r="P1003" s="153" t="s">
        <v>2164</v>
      </c>
      <c r="Q1003" s="153" t="s">
        <v>2164</v>
      </c>
      <c r="R1003" s="153" t="s">
        <v>2164</v>
      </c>
      <c r="S1003" s="153" t="s">
        <v>21348</v>
      </c>
      <c r="T1003" s="153" t="s">
        <v>2164</v>
      </c>
      <c r="U1003" s="153" t="s">
        <v>10479</v>
      </c>
      <c r="V1003" s="153" t="s">
        <v>21349</v>
      </c>
      <c r="W1003" s="153" t="s">
        <v>2164</v>
      </c>
      <c r="X1003" s="153" t="s">
        <v>2164</v>
      </c>
      <c r="Y1003" s="153" t="s">
        <v>2164</v>
      </c>
      <c r="Z1003" s="153" t="s">
        <v>2164</v>
      </c>
      <c r="AA1003" s="153" t="s">
        <v>2164</v>
      </c>
      <c r="AB1003" s="153"/>
      <c r="AC1003" s="153" t="s">
        <v>21356</v>
      </c>
      <c r="AD1003" s="153" t="str">
        <f>IFERROR(IF(COUNTIF(C1003:L1003,"Feed Ingredient")&gt;0,INDEX(ani_diet!V:V,MATCH(M1003,ani_diet!F:F,0)),""),"")</f>
        <v>Guizotia abyssinica Cake</v>
      </c>
      <c r="AE1003" s="152" t="str">
        <f>IF(IFERROR(IF(MATCH("Feed Ingredient", AOM[[#This Row],[L1]:[L10]],0)&gt;0, TRUE, FALSE), FALSE)=TRUE,IFERROR(VLOOKUP(M1003, ani_diet!E:E, 1, FALSE), "No Match"),FALSE)</f>
        <v>No Match</v>
      </c>
    </row>
    <row r="1004" spans="1:31" ht="14.5" x14ac:dyDescent="0.35">
      <c r="A1004" s="153" t="s">
        <v>2164</v>
      </c>
      <c r="B1004" s="153" t="s">
        <v>21807</v>
      </c>
      <c r="C1004" s="153" t="s">
        <v>19358</v>
      </c>
      <c r="D1004" s="153" t="s">
        <v>19360</v>
      </c>
      <c r="E1004" s="153" t="s">
        <v>19600</v>
      </c>
      <c r="F1004" s="153" t="s">
        <v>20459</v>
      </c>
      <c r="G1004" s="153" t="s">
        <v>20460</v>
      </c>
      <c r="H1004" s="153" t="s">
        <v>21551</v>
      </c>
      <c r="I1004" s="153" t="s">
        <v>21418</v>
      </c>
      <c r="J1004" s="153" t="s">
        <v>8863</v>
      </c>
      <c r="K1004" s="153"/>
      <c r="L1004" s="153"/>
      <c r="M1004" s="153" t="str" cm="1">
        <f t="array" ref="M1004">LOOKUP(2,1/(C1004:L1004&lt;&gt;""),C1004:L1004)</f>
        <v>Oil</v>
      </c>
      <c r="N1004" s="153"/>
      <c r="O1004" s="153" t="s">
        <v>2164</v>
      </c>
      <c r="P1004" s="153" t="s">
        <v>2164</v>
      </c>
      <c r="Q1004" s="153" t="s">
        <v>2164</v>
      </c>
      <c r="R1004" s="153" t="s">
        <v>2164</v>
      </c>
      <c r="S1004" s="153" t="s">
        <v>21359</v>
      </c>
      <c r="T1004" s="153" t="s">
        <v>2164</v>
      </c>
      <c r="U1004" s="153"/>
      <c r="V1004" s="153" t="s">
        <v>21292</v>
      </c>
      <c r="W1004" s="153" t="s">
        <v>2164</v>
      </c>
      <c r="X1004" s="153" t="s">
        <v>2164</v>
      </c>
      <c r="Y1004" s="153" t="s">
        <v>2164</v>
      </c>
      <c r="Z1004" s="153" t="s">
        <v>2164</v>
      </c>
      <c r="AA1004" s="153" t="s">
        <v>2164</v>
      </c>
      <c r="AB1004" s="153"/>
      <c r="AC1004" s="153" t="s">
        <v>200</v>
      </c>
      <c r="AD1004" s="153" t="str">
        <f>IFERROR(IF(COUNTIF(C1004:L1004,"Feed Ingredient")&gt;0,INDEX(ani_diet!V:V,MATCH(M1004,ani_diet!F:F,0)),""),"")</f>
        <v/>
      </c>
      <c r="AE1004" s="152" t="str">
        <f>IF(IFERROR(IF(MATCH("Feed Ingredient", AOM[[#This Row],[L1]:[L10]],0)&gt;0, TRUE, FALSE), FALSE)=TRUE,IFERROR(VLOOKUP(M1004, ani_diet!E:E, 1, FALSE), "No Match"),FALSE)</f>
        <v>Oil</v>
      </c>
    </row>
    <row r="1005" spans="1:31" ht="14.5" x14ac:dyDescent="0.35">
      <c r="A1005" s="153" t="s">
        <v>2164</v>
      </c>
      <c r="B1005" s="153" t="s">
        <v>21808</v>
      </c>
      <c r="C1005" s="153" t="s">
        <v>19358</v>
      </c>
      <c r="D1005" s="153" t="s">
        <v>19360</v>
      </c>
      <c r="E1005" s="153" t="s">
        <v>19600</v>
      </c>
      <c r="F1005" s="153" t="s">
        <v>20459</v>
      </c>
      <c r="G1005" s="153" t="s">
        <v>20460</v>
      </c>
      <c r="H1005" s="153" t="s">
        <v>21551</v>
      </c>
      <c r="I1005" s="153" t="s">
        <v>21418</v>
      </c>
      <c r="J1005" s="153" t="s">
        <v>13741</v>
      </c>
      <c r="K1005" s="153" t="s">
        <v>10488</v>
      </c>
      <c r="L1005" s="153"/>
      <c r="M1005" s="153" t="str" cm="1">
        <f t="array" ref="M1005">LOOKUP(2,1/(C1005:L1005&lt;&gt;""),C1005:L1005)</f>
        <v>Palm Oil</v>
      </c>
      <c r="N1005" s="153" t="s">
        <v>21809</v>
      </c>
      <c r="O1005" s="153" t="s">
        <v>2164</v>
      </c>
      <c r="P1005" s="153" t="s">
        <v>2164</v>
      </c>
      <c r="Q1005" s="153" t="s">
        <v>2164</v>
      </c>
      <c r="R1005" s="153" t="s">
        <v>2164</v>
      </c>
      <c r="S1005" s="153" t="s">
        <v>21291</v>
      </c>
      <c r="T1005" s="153" t="s">
        <v>2164</v>
      </c>
      <c r="U1005" s="153" t="s">
        <v>21360</v>
      </c>
      <c r="V1005" s="153" t="s">
        <v>21292</v>
      </c>
      <c r="W1005" s="153" t="s">
        <v>2164</v>
      </c>
      <c r="X1005" s="153" t="s">
        <v>2164</v>
      </c>
      <c r="Y1005" s="153" t="s">
        <v>2164</v>
      </c>
      <c r="Z1005" s="153" t="s">
        <v>2164</v>
      </c>
      <c r="AA1005" s="153" t="s">
        <v>2164</v>
      </c>
      <c r="AB1005" s="153" t="s">
        <v>21810</v>
      </c>
      <c r="AC1005" s="153" t="s">
        <v>10488</v>
      </c>
      <c r="AD1005" s="153" t="str">
        <f>IFERROR(IF(COUNTIF(C1005:L1005,"Feed Ingredient")&gt;0,INDEX(ani_diet!V:V,MATCH(M1005,ani_diet!F:F,0)),""),"")</f>
        <v>Arecaceae</v>
      </c>
      <c r="AE1005" s="152" t="str">
        <f>IF(IFERROR(IF(MATCH("Feed Ingredient", AOM[[#This Row],[L1]:[L10]],0)&gt;0, TRUE, FALSE), FALSE)=TRUE,IFERROR(VLOOKUP(M1005, ani_diet!E:E, 1, FALSE), "No Match"),FALSE)</f>
        <v>Palm Oil</v>
      </c>
    </row>
    <row r="1006" spans="1:31" ht="14.5" x14ac:dyDescent="0.35">
      <c r="A1006" s="153" t="s">
        <v>2164</v>
      </c>
      <c r="B1006" s="153" t="s">
        <v>21811</v>
      </c>
      <c r="C1006" s="153" t="s">
        <v>19358</v>
      </c>
      <c r="D1006" s="153" t="s">
        <v>19360</v>
      </c>
      <c r="E1006" s="153" t="s">
        <v>19600</v>
      </c>
      <c r="F1006" s="153" t="s">
        <v>20459</v>
      </c>
      <c r="G1006" s="153" t="s">
        <v>20460</v>
      </c>
      <c r="H1006" s="153" t="s">
        <v>21551</v>
      </c>
      <c r="I1006" s="153" t="s">
        <v>21418</v>
      </c>
      <c r="J1006" s="153" t="s">
        <v>13741</v>
      </c>
      <c r="K1006" s="153" t="s">
        <v>21812</v>
      </c>
      <c r="L1006" s="153"/>
      <c r="M1006" s="153" t="str" cm="1">
        <f t="array" ref="M1006">LOOKUP(2,1/(C1006:L1006&lt;&gt;""),C1006:L1006)</f>
        <v>Palm Oil Crude</v>
      </c>
      <c r="N1006" s="153"/>
      <c r="O1006" s="153" t="s">
        <v>2164</v>
      </c>
      <c r="P1006" s="153" t="s">
        <v>2164</v>
      </c>
      <c r="Q1006" s="153" t="s">
        <v>2164</v>
      </c>
      <c r="R1006" s="153" t="s">
        <v>2164</v>
      </c>
      <c r="S1006" s="153" t="s">
        <v>21291</v>
      </c>
      <c r="T1006" s="153" t="s">
        <v>2164</v>
      </c>
      <c r="U1006" s="153" t="s">
        <v>21360</v>
      </c>
      <c r="V1006" s="153" t="s">
        <v>21292</v>
      </c>
      <c r="W1006" s="153" t="s">
        <v>2164</v>
      </c>
      <c r="X1006" s="153" t="s">
        <v>2164</v>
      </c>
      <c r="Y1006" s="153" t="s">
        <v>2164</v>
      </c>
      <c r="Z1006" s="153" t="s">
        <v>2164</v>
      </c>
      <c r="AA1006" s="153" t="s">
        <v>2164</v>
      </c>
      <c r="AB1006" s="153" t="s">
        <v>2164</v>
      </c>
      <c r="AC1006" s="153" t="s">
        <v>21812</v>
      </c>
      <c r="AD1006" s="153" t="str">
        <f>IFERROR(IF(COUNTIF(C1006:L1006,"Feed Ingredient")&gt;0,INDEX(ani_diet!V:V,MATCH(M1006,ani_diet!F:F,0)),""),"")</f>
        <v/>
      </c>
      <c r="AE1006" s="152" t="str">
        <f>IF(IFERROR(IF(MATCH("Feed Ingredient", AOM[[#This Row],[L1]:[L10]],0)&gt;0, TRUE, FALSE), FALSE)=TRUE,IFERROR(VLOOKUP(M1006, ani_diet!E:E, 1, FALSE), "No Match"),FALSE)</f>
        <v>Palm Oil Crude</v>
      </c>
    </row>
    <row r="1007" spans="1:31" ht="14.5" x14ac:dyDescent="0.35">
      <c r="A1007" s="153" t="s">
        <v>2164</v>
      </c>
      <c r="B1007" s="153" t="s">
        <v>21813</v>
      </c>
      <c r="C1007" s="153" t="s">
        <v>19358</v>
      </c>
      <c r="D1007" s="153" t="s">
        <v>19360</v>
      </c>
      <c r="E1007" s="153" t="s">
        <v>19600</v>
      </c>
      <c r="F1007" s="153" t="s">
        <v>20459</v>
      </c>
      <c r="G1007" s="153" t="s">
        <v>20460</v>
      </c>
      <c r="H1007" s="153" t="s">
        <v>21551</v>
      </c>
      <c r="I1007" s="153" t="s">
        <v>21418</v>
      </c>
      <c r="J1007" s="153" t="s">
        <v>13741</v>
      </c>
      <c r="K1007" s="153" t="s">
        <v>21812</v>
      </c>
      <c r="L1007" s="153" t="s">
        <v>21814</v>
      </c>
      <c r="M1007" s="153" t="str" cm="1">
        <f t="array" ref="M1007">LOOKUP(2,1/(C1007:L1007&lt;&gt;""),C1007:L1007)</f>
        <v>Palm Oil Crude Ground</v>
      </c>
      <c r="N1007" s="153" t="s">
        <v>21815</v>
      </c>
      <c r="O1007" s="153" t="s">
        <v>2164</v>
      </c>
      <c r="P1007" s="153" t="s">
        <v>2164</v>
      </c>
      <c r="Q1007" s="153" t="s">
        <v>2164</v>
      </c>
      <c r="R1007" s="153" t="s">
        <v>2164</v>
      </c>
      <c r="S1007" s="153" t="s">
        <v>21291</v>
      </c>
      <c r="T1007" s="153" t="s">
        <v>2164</v>
      </c>
      <c r="U1007" s="153" t="s">
        <v>21360</v>
      </c>
      <c r="V1007" s="153" t="s">
        <v>21292</v>
      </c>
      <c r="W1007" s="153" t="s">
        <v>2164</v>
      </c>
      <c r="X1007" s="153" t="s">
        <v>2164</v>
      </c>
      <c r="Y1007" s="153" t="s">
        <v>2164</v>
      </c>
      <c r="Z1007" s="153" t="s">
        <v>2164</v>
      </c>
      <c r="AA1007" s="153" t="s">
        <v>2164</v>
      </c>
      <c r="AB1007" s="153" t="s">
        <v>2164</v>
      </c>
      <c r="AC1007" s="153" t="s">
        <v>21812</v>
      </c>
      <c r="AD1007" s="153" t="str">
        <f>IFERROR(IF(COUNTIF(C1007:L1007,"Feed Ingredient")&gt;0,INDEX(ani_diet!V:V,MATCH(M1007,ani_diet!F:F,0)),""),"")</f>
        <v>Arecaceae Oil Crude</v>
      </c>
      <c r="AE1007" s="152" t="str">
        <f>IF(IFERROR(IF(MATCH("Feed Ingredient", AOM[[#This Row],[L1]:[L10]],0)&gt;0, TRUE, FALSE), FALSE)=TRUE,IFERROR(VLOOKUP(M1007, ani_diet!E:E, 1, FALSE), "No Match"),FALSE)</f>
        <v>No Match</v>
      </c>
    </row>
    <row r="1008" spans="1:31" ht="14.5" x14ac:dyDescent="0.35">
      <c r="A1008" s="153" t="s">
        <v>2164</v>
      </c>
      <c r="B1008" s="153" t="s">
        <v>21816</v>
      </c>
      <c r="C1008" s="153" t="s">
        <v>19358</v>
      </c>
      <c r="D1008" s="153" t="s">
        <v>19360</v>
      </c>
      <c r="E1008" s="153" t="s">
        <v>19600</v>
      </c>
      <c r="F1008" s="153" t="s">
        <v>20459</v>
      </c>
      <c r="G1008" s="153" t="s">
        <v>20460</v>
      </c>
      <c r="H1008" s="153" t="s">
        <v>21551</v>
      </c>
      <c r="I1008" s="153" t="s">
        <v>21418</v>
      </c>
      <c r="J1008" s="153" t="s">
        <v>13741</v>
      </c>
      <c r="K1008" s="153" t="s">
        <v>21817</v>
      </c>
      <c r="L1008" s="153"/>
      <c r="M1008" s="153" t="str" cm="1">
        <f t="array" ref="M1008">LOOKUP(2,1/(C1008:L1008&lt;&gt;""),C1008:L1008)</f>
        <v>Palm Oil Sludge</v>
      </c>
      <c r="N1008" s="153"/>
      <c r="O1008" s="153" t="s">
        <v>2164</v>
      </c>
      <c r="P1008" s="153" t="s">
        <v>2164</v>
      </c>
      <c r="Q1008" s="153" t="s">
        <v>2164</v>
      </c>
      <c r="R1008" s="153" t="s">
        <v>2164</v>
      </c>
      <c r="S1008" s="153" t="s">
        <v>21291</v>
      </c>
      <c r="T1008" s="153" t="s">
        <v>2164</v>
      </c>
      <c r="U1008" s="153" t="s">
        <v>21360</v>
      </c>
      <c r="V1008" s="153" t="s">
        <v>21292</v>
      </c>
      <c r="W1008" s="153" t="s">
        <v>2164</v>
      </c>
      <c r="X1008" s="153" t="s">
        <v>2164</v>
      </c>
      <c r="Y1008" s="153" t="s">
        <v>2164</v>
      </c>
      <c r="Z1008" s="153" t="s">
        <v>2164</v>
      </c>
      <c r="AA1008" s="153" t="s">
        <v>2164</v>
      </c>
      <c r="AB1008" s="153" t="s">
        <v>2164</v>
      </c>
      <c r="AC1008" s="153" t="s">
        <v>21812</v>
      </c>
      <c r="AD1008" s="153" t="str">
        <f>IFERROR(IF(COUNTIF(C1008:L1008,"Feed Ingredient")&gt;0,INDEX(ani_diet!V:V,MATCH(M1008,ani_diet!F:F,0)),""),"")</f>
        <v>Arecaceae Sludge</v>
      </c>
      <c r="AE1008" s="152" t="str">
        <f>IF(IFERROR(IF(MATCH("Feed Ingredient", AOM[[#This Row],[L1]:[L10]],0)&gt;0, TRUE, FALSE), FALSE)=TRUE,IFERROR(VLOOKUP(M1008, ani_diet!E:E, 1, FALSE), "No Match"),FALSE)</f>
        <v>Palm Oil Sludge</v>
      </c>
    </row>
    <row r="1009" spans="1:31" ht="14.5" x14ac:dyDescent="0.35">
      <c r="A1009" s="153" t="s">
        <v>2164</v>
      </c>
      <c r="B1009" s="153" t="s">
        <v>21818</v>
      </c>
      <c r="C1009" s="153" t="s">
        <v>19358</v>
      </c>
      <c r="D1009" s="153" t="s">
        <v>19360</v>
      </c>
      <c r="E1009" s="153" t="s">
        <v>19600</v>
      </c>
      <c r="F1009" s="153" t="s">
        <v>20459</v>
      </c>
      <c r="G1009" s="153" t="s">
        <v>20460</v>
      </c>
      <c r="H1009" s="153" t="s">
        <v>21551</v>
      </c>
      <c r="I1009" s="153" t="s">
        <v>21418</v>
      </c>
      <c r="J1009" s="153" t="s">
        <v>10501</v>
      </c>
      <c r="K1009" s="153" t="s">
        <v>21819</v>
      </c>
      <c r="L1009" s="153"/>
      <c r="M1009" s="153" t="str" cm="1">
        <f t="array" ref="M1009">LOOKUP(2,1/(C1009:L1009&lt;&gt;""),C1009:L1009)</f>
        <v>Safflower Ground</v>
      </c>
      <c r="N1009" s="153" t="s">
        <v>21820</v>
      </c>
      <c r="O1009" s="153" t="s">
        <v>2164</v>
      </c>
      <c r="P1009" s="153" t="s">
        <v>2164</v>
      </c>
      <c r="Q1009" s="153" t="s">
        <v>2164</v>
      </c>
      <c r="R1009" s="153" t="s">
        <v>2164</v>
      </c>
      <c r="S1009" s="153"/>
      <c r="T1009" s="153" t="s">
        <v>2164</v>
      </c>
      <c r="U1009" s="153" t="s">
        <v>10503</v>
      </c>
      <c r="V1009" s="153"/>
      <c r="W1009" s="153" t="s">
        <v>2164</v>
      </c>
      <c r="X1009" s="153" t="s">
        <v>2164</v>
      </c>
      <c r="Y1009" s="153" t="s">
        <v>2164</v>
      </c>
      <c r="Z1009" s="153" t="s">
        <v>2164</v>
      </c>
      <c r="AA1009" s="153" t="s">
        <v>2164</v>
      </c>
      <c r="AB1009" s="153" t="s">
        <v>21821</v>
      </c>
      <c r="AC1009" s="153" t="s">
        <v>21377</v>
      </c>
      <c r="AD1009" s="153" t="str">
        <f>IFERROR(IF(COUNTIF(C1009:L1009,"Feed Ingredient")&gt;0,INDEX(ani_diet!V:V,MATCH(M1009,ani_diet!F:F,0)),""),"")</f>
        <v/>
      </c>
      <c r="AE1009" s="152" t="str">
        <f>IF(IFERROR(IF(MATCH("Feed Ingredient", AOM[[#This Row],[L1]:[L10]],0)&gt;0, TRUE, FALSE), FALSE)=TRUE,IFERROR(VLOOKUP(M1009, ani_diet!E:E, 1, FALSE), "No Match"),FALSE)</f>
        <v>No Match</v>
      </c>
    </row>
    <row r="1010" spans="1:31" ht="14.5" x14ac:dyDescent="0.35">
      <c r="A1010" s="153" t="s">
        <v>2164</v>
      </c>
      <c r="B1010" s="153" t="s">
        <v>21822</v>
      </c>
      <c r="C1010" s="153" t="s">
        <v>19358</v>
      </c>
      <c r="D1010" s="153" t="s">
        <v>19360</v>
      </c>
      <c r="E1010" s="153" t="s">
        <v>19600</v>
      </c>
      <c r="F1010" s="153" t="s">
        <v>20459</v>
      </c>
      <c r="G1010" s="153" t="s">
        <v>20460</v>
      </c>
      <c r="H1010" s="153" t="s">
        <v>21551</v>
      </c>
      <c r="I1010" s="153" t="s">
        <v>21418</v>
      </c>
      <c r="J1010" s="153" t="s">
        <v>21394</v>
      </c>
      <c r="K1010" s="153" t="s">
        <v>2164</v>
      </c>
      <c r="L1010" s="153"/>
      <c r="M1010" s="153" t="str" cm="1">
        <f t="array" ref="M1010">LOOKUP(2,1/(C1010:L1010&lt;&gt;""),C1010:L1010)</f>
        <v>Sheanut</v>
      </c>
      <c r="N1010" s="153"/>
      <c r="O1010" s="153" t="s">
        <v>2164</v>
      </c>
      <c r="P1010" s="153" t="s">
        <v>2164</v>
      </c>
      <c r="Q1010" s="153" t="s">
        <v>2164</v>
      </c>
      <c r="R1010" s="153" t="s">
        <v>2164</v>
      </c>
      <c r="S1010" s="153"/>
      <c r="T1010" s="153" t="s">
        <v>2164</v>
      </c>
      <c r="U1010" s="153" t="s">
        <v>10399</v>
      </c>
      <c r="V1010" s="153"/>
      <c r="W1010" s="153" t="s">
        <v>2164</v>
      </c>
      <c r="X1010" s="153" t="s">
        <v>2164</v>
      </c>
      <c r="Y1010" s="153" t="s">
        <v>2164</v>
      </c>
      <c r="Z1010" s="153" t="s">
        <v>2164</v>
      </c>
      <c r="AA1010" s="153" t="s">
        <v>2164</v>
      </c>
      <c r="AB1010" s="153" t="s">
        <v>21823</v>
      </c>
      <c r="AC1010" s="153" t="s">
        <v>10519</v>
      </c>
      <c r="AD1010" s="153" t="str">
        <f>IFERROR(IF(COUNTIF(C1010:L1010,"Feed Ingredient")&gt;0,INDEX(ani_diet!V:V,MATCH(M1010,ani_diet!F:F,0)),""),"")</f>
        <v/>
      </c>
      <c r="AE1010" s="152" t="str">
        <f>IF(IFERROR(IF(MATCH("Feed Ingredient", AOM[[#This Row],[L1]:[L10]],0)&gt;0, TRUE, FALSE), FALSE)=TRUE,IFERROR(VLOOKUP(M1010, ani_diet!E:E, 1, FALSE), "No Match"),FALSE)</f>
        <v>No Match</v>
      </c>
    </row>
    <row r="1011" spans="1:31" ht="14.5" x14ac:dyDescent="0.35">
      <c r="A1011" s="153" t="s">
        <v>2164</v>
      </c>
      <c r="B1011" s="153" t="s">
        <v>21824</v>
      </c>
      <c r="C1011" s="153" t="s">
        <v>19358</v>
      </c>
      <c r="D1011" s="153" t="s">
        <v>19360</v>
      </c>
      <c r="E1011" s="153" t="s">
        <v>19600</v>
      </c>
      <c r="F1011" s="153" t="s">
        <v>20459</v>
      </c>
      <c r="G1011" s="153" t="s">
        <v>20460</v>
      </c>
      <c r="H1011" s="153" t="s">
        <v>21551</v>
      </c>
      <c r="I1011" s="153" t="s">
        <v>21418</v>
      </c>
      <c r="J1011" s="153" t="s">
        <v>10519</v>
      </c>
      <c r="K1011" s="153" t="s">
        <v>2164</v>
      </c>
      <c r="L1011" s="153"/>
      <c r="M1011" s="153" t="str" cm="1">
        <f t="array" ref="M1011">LOOKUP(2,1/(C1011:L1011&lt;&gt;""),C1011:L1011)</f>
        <v>Sunflower</v>
      </c>
      <c r="N1011" s="153" t="s">
        <v>21825</v>
      </c>
      <c r="O1011" s="153" t="s">
        <v>2164</v>
      </c>
      <c r="P1011" s="153" t="s">
        <v>2164</v>
      </c>
      <c r="Q1011" s="153" t="s">
        <v>2164</v>
      </c>
      <c r="R1011" s="153" t="s">
        <v>2164</v>
      </c>
      <c r="S1011" s="153" t="s">
        <v>21403</v>
      </c>
      <c r="T1011" s="153" t="s">
        <v>2164</v>
      </c>
      <c r="U1011" s="153" t="s">
        <v>10521</v>
      </c>
      <c r="V1011" s="153" t="s">
        <v>21397</v>
      </c>
      <c r="W1011" s="153" t="s">
        <v>2164</v>
      </c>
      <c r="X1011" s="153" t="s">
        <v>2164</v>
      </c>
      <c r="Y1011" s="153" t="s">
        <v>2164</v>
      </c>
      <c r="Z1011" s="153" t="s">
        <v>2164</v>
      </c>
      <c r="AA1011" s="153" t="s">
        <v>2164</v>
      </c>
      <c r="AB1011" s="153" t="s">
        <v>21823</v>
      </c>
      <c r="AC1011" s="153" t="s">
        <v>10519</v>
      </c>
      <c r="AD1011" s="153" t="str">
        <f>IFERROR(IF(COUNTIF(C1011:L1011,"Feed Ingredient")&gt;0,INDEX(ani_diet!V:V,MATCH(M1011,ani_diet!F:F,0)),""),"")</f>
        <v>Helianthus annuus</v>
      </c>
      <c r="AE1011" s="152" t="str">
        <f>IF(IFERROR(IF(MATCH("Feed Ingredient", AOM[[#This Row],[L1]:[L10]],0)&gt;0, TRUE, FALSE), FALSE)=TRUE,IFERROR(VLOOKUP(M1011, ani_diet!E:E, 1, FALSE), "No Match"),FALSE)</f>
        <v>Sunflower</v>
      </c>
    </row>
    <row r="1012" spans="1:31" ht="14.5" x14ac:dyDescent="0.35">
      <c r="A1012" s="153" t="s">
        <v>2164</v>
      </c>
      <c r="B1012" s="153" t="s">
        <v>21826</v>
      </c>
      <c r="C1012" s="153" t="s">
        <v>19358</v>
      </c>
      <c r="D1012" s="153" t="s">
        <v>19360</v>
      </c>
      <c r="E1012" s="153" t="s">
        <v>19600</v>
      </c>
      <c r="F1012" s="153" t="s">
        <v>20459</v>
      </c>
      <c r="G1012" s="153" t="s">
        <v>20460</v>
      </c>
      <c r="H1012" s="153" t="s">
        <v>21551</v>
      </c>
      <c r="I1012" s="153" t="s">
        <v>21418</v>
      </c>
      <c r="J1012" s="153" t="s">
        <v>10519</v>
      </c>
      <c r="K1012" s="153" t="s">
        <v>21827</v>
      </c>
      <c r="L1012" s="153"/>
      <c r="M1012" s="153" t="str" cm="1">
        <f t="array" ref="M1012">LOOKUP(2,1/(C1012:L1012&lt;&gt;""),C1012:L1012)</f>
        <v>Sunflower Oil</v>
      </c>
      <c r="N1012" s="153" t="s">
        <v>21828</v>
      </c>
      <c r="O1012" s="153" t="s">
        <v>2164</v>
      </c>
      <c r="P1012" s="153" t="s">
        <v>2164</v>
      </c>
      <c r="Q1012" s="153" t="s">
        <v>2164</v>
      </c>
      <c r="R1012" s="153" t="s">
        <v>2164</v>
      </c>
      <c r="S1012" s="153" t="s">
        <v>21829</v>
      </c>
      <c r="T1012" s="153" t="s">
        <v>2164</v>
      </c>
      <c r="U1012" s="153" t="s">
        <v>10521</v>
      </c>
      <c r="V1012" s="153" t="s">
        <v>21397</v>
      </c>
      <c r="W1012" s="153" t="s">
        <v>2164</v>
      </c>
      <c r="X1012" s="153" t="s">
        <v>2164</v>
      </c>
      <c r="Y1012" s="153" t="s">
        <v>2164</v>
      </c>
      <c r="Z1012" s="153" t="s">
        <v>2164</v>
      </c>
      <c r="AA1012" s="153" t="s">
        <v>2164</v>
      </c>
      <c r="AB1012" s="153" t="s">
        <v>2164</v>
      </c>
      <c r="AC1012" s="153" t="s">
        <v>21827</v>
      </c>
      <c r="AD1012" s="153" t="str">
        <f>IFERROR(IF(COUNTIF(C1012:L1012,"Feed Ingredient")&gt;0,INDEX(ani_diet!V:V,MATCH(M1012,ani_diet!F:F,0)),""),"")</f>
        <v>Helianthus annuus Oil</v>
      </c>
      <c r="AE1012" s="152" t="str">
        <f>IF(IFERROR(IF(MATCH("Feed Ingredient", AOM[[#This Row],[L1]:[L10]],0)&gt;0, TRUE, FALSE), FALSE)=TRUE,IFERROR(VLOOKUP(M1012, ani_diet!E:E, 1, FALSE), "No Match"),FALSE)</f>
        <v>Sunflower Oil</v>
      </c>
    </row>
    <row r="1013" spans="1:31" ht="14.5" x14ac:dyDescent="0.35">
      <c r="A1013" s="153" t="s">
        <v>2164</v>
      </c>
      <c r="B1013" s="153" t="s">
        <v>21830</v>
      </c>
      <c r="C1013" s="153" t="s">
        <v>19358</v>
      </c>
      <c r="D1013" s="153" t="s">
        <v>19360</v>
      </c>
      <c r="E1013" s="153" t="s">
        <v>19600</v>
      </c>
      <c r="F1013" s="153" t="s">
        <v>20459</v>
      </c>
      <c r="G1013" s="153" t="s">
        <v>20460</v>
      </c>
      <c r="H1013" s="153" t="s">
        <v>21551</v>
      </c>
      <c r="I1013" s="153" t="s">
        <v>21418</v>
      </c>
      <c r="J1013" s="153" t="s">
        <v>10519</v>
      </c>
      <c r="K1013" s="153" t="s">
        <v>21406</v>
      </c>
      <c r="L1013" s="153" t="s">
        <v>21831</v>
      </c>
      <c r="M1013" s="153" t="str" cm="1">
        <f t="array" ref="M1013">LOOKUP(2,1/(C1013:L1013&lt;&gt;""),C1013:L1013)</f>
        <v>Sunflower Seed Ground</v>
      </c>
      <c r="N1013" s="153" t="s">
        <v>21832</v>
      </c>
      <c r="O1013" s="153" t="s">
        <v>2164</v>
      </c>
      <c r="P1013" s="153" t="s">
        <v>2164</v>
      </c>
      <c r="Q1013" s="153" t="s">
        <v>2164</v>
      </c>
      <c r="R1013" s="153" t="s">
        <v>2164</v>
      </c>
      <c r="S1013" s="153" t="s">
        <v>21833</v>
      </c>
      <c r="T1013" s="153" t="s">
        <v>2164</v>
      </c>
      <c r="U1013" s="153" t="s">
        <v>10521</v>
      </c>
      <c r="V1013" s="153" t="s">
        <v>21397</v>
      </c>
      <c r="W1013" s="153" t="s">
        <v>2164</v>
      </c>
      <c r="X1013" s="153" t="s">
        <v>2164</v>
      </c>
      <c r="Y1013" s="153" t="s">
        <v>2164</v>
      </c>
      <c r="Z1013" s="153" t="s">
        <v>2164</v>
      </c>
      <c r="AA1013" s="153" t="s">
        <v>2164</v>
      </c>
      <c r="AB1013" s="153" t="s">
        <v>21834</v>
      </c>
      <c r="AC1013" s="153" t="s">
        <v>21831</v>
      </c>
      <c r="AD1013" s="153" t="str">
        <f>IFERROR(IF(COUNTIF(C1013:L1013,"Feed Ingredient")&gt;0,INDEX(ani_diet!V:V,MATCH(M1013,ani_diet!F:F,0)),""),"")</f>
        <v>Helianthus annuus Seed</v>
      </c>
      <c r="AE1013" s="152" t="str">
        <f>IF(IFERROR(IF(MATCH("Feed Ingredient", AOM[[#This Row],[L1]:[L10]],0)&gt;0, TRUE, FALSE), FALSE)=TRUE,IFERROR(VLOOKUP(M1013, ani_diet!E:E, 1, FALSE), "No Match"),FALSE)</f>
        <v>No Match</v>
      </c>
    </row>
    <row r="1014" spans="1:31" ht="14.5" x14ac:dyDescent="0.35">
      <c r="A1014" s="153" t="s">
        <v>2164</v>
      </c>
      <c r="B1014" s="153" t="s">
        <v>21835</v>
      </c>
      <c r="C1014" s="153" t="s">
        <v>19358</v>
      </c>
      <c r="D1014" s="153" t="s">
        <v>19360</v>
      </c>
      <c r="E1014" s="153" t="s">
        <v>19600</v>
      </c>
      <c r="F1014" s="153" t="s">
        <v>20459</v>
      </c>
      <c r="G1014" s="153" t="s">
        <v>20460</v>
      </c>
      <c r="H1014" s="153" t="s">
        <v>21551</v>
      </c>
      <c r="I1014" s="153" t="s">
        <v>21418</v>
      </c>
      <c r="J1014" s="153" t="s">
        <v>21836</v>
      </c>
      <c r="K1014" s="153" t="s">
        <v>2164</v>
      </c>
      <c r="L1014" s="153"/>
      <c r="M1014" s="153" t="str" cm="1">
        <f t="array" ref="M1014">LOOKUP(2,1/(C1014:L1014&lt;&gt;""),C1014:L1014)</f>
        <v>Vegetable Oil</v>
      </c>
      <c r="N1014" s="153" t="s">
        <v>2164</v>
      </c>
      <c r="O1014" s="153" t="s">
        <v>2164</v>
      </c>
      <c r="P1014" s="153" t="s">
        <v>2164</v>
      </c>
      <c r="Q1014" s="153" t="s">
        <v>2164</v>
      </c>
      <c r="R1014" s="153" t="s">
        <v>2164</v>
      </c>
      <c r="S1014" s="153" t="s">
        <v>21837</v>
      </c>
      <c r="T1014" s="153" t="s">
        <v>2164</v>
      </c>
      <c r="U1014" s="153"/>
      <c r="V1014" s="153" t="s">
        <v>2164</v>
      </c>
      <c r="W1014" s="153" t="s">
        <v>2164</v>
      </c>
      <c r="X1014" s="153" t="s">
        <v>2164</v>
      </c>
      <c r="Y1014" s="153" t="s">
        <v>2164</v>
      </c>
      <c r="Z1014" s="153" t="s">
        <v>2164</v>
      </c>
      <c r="AA1014" s="153" t="s">
        <v>2164</v>
      </c>
      <c r="AB1014" s="153" t="s">
        <v>2164</v>
      </c>
      <c r="AC1014" s="153" t="s">
        <v>21836</v>
      </c>
      <c r="AD1014" s="153" t="str">
        <f>IFERROR(IF(COUNTIF(C1014:L1014,"Feed Ingredient")&gt;0,INDEX(ani_diet!V:V,MATCH(M1014,ani_diet!F:F,0)),""),"")</f>
        <v/>
      </c>
      <c r="AE1014" s="152" t="str">
        <f>IF(IFERROR(IF(MATCH("Feed Ingredient", AOM[[#This Row],[L1]:[L10]],0)&gt;0, TRUE, FALSE), FALSE)=TRUE,IFERROR(VLOOKUP(M1014, ani_diet!E:E, 1, FALSE), "No Match"),FALSE)</f>
        <v>Vegetable Oil</v>
      </c>
    </row>
    <row r="1015" spans="1:31" ht="14.5" x14ac:dyDescent="0.35">
      <c r="A1015" s="153" t="s">
        <v>2164</v>
      </c>
      <c r="B1015" s="153" t="s">
        <v>21838</v>
      </c>
      <c r="C1015" s="153" t="s">
        <v>19358</v>
      </c>
      <c r="D1015" s="153" t="s">
        <v>19360</v>
      </c>
      <c r="E1015" s="153" t="s">
        <v>19600</v>
      </c>
      <c r="F1015" s="153" t="s">
        <v>20459</v>
      </c>
      <c r="G1015" s="153" t="s">
        <v>20460</v>
      </c>
      <c r="H1015" s="153" t="s">
        <v>21551</v>
      </c>
      <c r="I1015" s="153" t="s">
        <v>21839</v>
      </c>
      <c r="J1015" s="153" t="s">
        <v>2164</v>
      </c>
      <c r="K1015" s="153" t="s">
        <v>2164</v>
      </c>
      <c r="L1015" s="153"/>
      <c r="M1015" s="153" t="str" cm="1">
        <f t="array" ref="M1015">LOOKUP(2,1/(C1015:L1015&lt;&gt;""),C1015:L1015)</f>
        <v>Roots and Tuber Products</v>
      </c>
      <c r="N1015" s="153" t="s">
        <v>2164</v>
      </c>
      <c r="O1015" s="153" t="s">
        <v>2164</v>
      </c>
      <c r="P1015" s="153" t="s">
        <v>2164</v>
      </c>
      <c r="Q1015" s="153" t="s">
        <v>2164</v>
      </c>
      <c r="R1015" s="153" t="s">
        <v>2164</v>
      </c>
      <c r="S1015" s="153" t="s">
        <v>2164</v>
      </c>
      <c r="T1015" s="153" t="s">
        <v>2164</v>
      </c>
      <c r="U1015" s="153"/>
      <c r="V1015" s="153" t="s">
        <v>2164</v>
      </c>
      <c r="W1015" s="153" t="s">
        <v>2164</v>
      </c>
      <c r="X1015" s="153" t="s">
        <v>2164</v>
      </c>
      <c r="Y1015" s="153" t="s">
        <v>2164</v>
      </c>
      <c r="Z1015" s="153" t="s">
        <v>2164</v>
      </c>
      <c r="AA1015" s="153" t="s">
        <v>2164</v>
      </c>
      <c r="AB1015" s="153" t="s">
        <v>2164</v>
      </c>
      <c r="AC1015" s="153" t="s">
        <v>2164</v>
      </c>
      <c r="AD1015" s="153" t="str">
        <f>IFERROR(IF(COUNTIF(C1015:L1015,"Feed Ingredient")&gt;0,INDEX(ani_diet!V:V,MATCH(M1015,ani_diet!F:F,0)),""),"")</f>
        <v/>
      </c>
      <c r="AE1015" s="152" t="str">
        <f>IF(IFERROR(IF(MATCH("Feed Ingredient", AOM[[#This Row],[L1]:[L10]],0)&gt;0, TRUE, FALSE), FALSE)=TRUE,IFERROR(VLOOKUP(M1015, ani_diet!E:E, 1, FALSE), "No Match"),FALSE)</f>
        <v>No Match</v>
      </c>
    </row>
    <row r="1016" spans="1:31" ht="14.5" x14ac:dyDescent="0.35">
      <c r="A1016" s="153" t="s">
        <v>2164</v>
      </c>
      <c r="B1016" s="153" t="s">
        <v>21840</v>
      </c>
      <c r="C1016" s="153" t="s">
        <v>19358</v>
      </c>
      <c r="D1016" s="153" t="s">
        <v>19360</v>
      </c>
      <c r="E1016" s="153" t="s">
        <v>19600</v>
      </c>
      <c r="F1016" s="153" t="s">
        <v>20459</v>
      </c>
      <c r="G1016" s="153" t="s">
        <v>20460</v>
      </c>
      <c r="H1016" s="153" t="s">
        <v>21551</v>
      </c>
      <c r="I1016" s="153" t="s">
        <v>21839</v>
      </c>
      <c r="J1016" s="153" t="s">
        <v>10789</v>
      </c>
      <c r="K1016" s="153" t="s">
        <v>21841</v>
      </c>
      <c r="L1016" s="153"/>
      <c r="M1016" s="153" t="str" cm="1">
        <f t="array" ref="M1016">LOOKUP(2,1/(C1016:L1016&lt;&gt;""),C1016:L1016)</f>
        <v>Cassava Ground</v>
      </c>
      <c r="N1016" s="153" t="s">
        <v>21842</v>
      </c>
      <c r="O1016" s="153" t="s">
        <v>2164</v>
      </c>
      <c r="P1016" s="153" t="s">
        <v>2164</v>
      </c>
      <c r="Q1016" s="153" t="s">
        <v>2164</v>
      </c>
      <c r="R1016" s="153" t="s">
        <v>2164</v>
      </c>
      <c r="S1016" s="153" t="s">
        <v>21843</v>
      </c>
      <c r="T1016" s="153" t="s">
        <v>2164</v>
      </c>
      <c r="U1016" s="153" t="s">
        <v>10791</v>
      </c>
      <c r="V1016" s="153" t="s">
        <v>21447</v>
      </c>
      <c r="W1016" s="153" t="s">
        <v>2164</v>
      </c>
      <c r="X1016" s="153" t="s">
        <v>2164</v>
      </c>
      <c r="Y1016" s="153" t="s">
        <v>2164</v>
      </c>
      <c r="Z1016" s="153" t="s">
        <v>2164</v>
      </c>
      <c r="AA1016" s="153" t="s">
        <v>2164</v>
      </c>
      <c r="AB1016" s="154" t="s">
        <v>21448</v>
      </c>
      <c r="AC1016" s="153" t="s">
        <v>21844</v>
      </c>
      <c r="AD1016" s="153" t="str">
        <f>IFERROR(IF(COUNTIF(C1016:L1016,"Feed Ingredient")&gt;0,INDEX(ani_diet!V:V,MATCH(M1016,ani_diet!F:F,0)),""),"")</f>
        <v>Manihot esculenta</v>
      </c>
      <c r="AE1016" s="152" t="str">
        <f>IF(IFERROR(IF(MATCH("Feed Ingredient", AOM[[#This Row],[L1]:[L10]],0)&gt;0, TRUE, FALSE), FALSE)=TRUE,IFERROR(VLOOKUP(M1016, ani_diet!E:E, 1, FALSE), "No Match"),FALSE)</f>
        <v>No Match</v>
      </c>
    </row>
    <row r="1017" spans="1:31" ht="14.5" x14ac:dyDescent="0.35">
      <c r="A1017" s="153" t="s">
        <v>2164</v>
      </c>
      <c r="B1017" s="153" t="s">
        <v>21845</v>
      </c>
      <c r="C1017" s="153" t="s">
        <v>19358</v>
      </c>
      <c r="D1017" s="153" t="s">
        <v>19360</v>
      </c>
      <c r="E1017" s="153" t="s">
        <v>19600</v>
      </c>
      <c r="F1017" s="153" t="s">
        <v>20459</v>
      </c>
      <c r="G1017" s="153" t="s">
        <v>20460</v>
      </c>
      <c r="H1017" s="153" t="s">
        <v>21551</v>
      </c>
      <c r="I1017" s="153" t="s">
        <v>21839</v>
      </c>
      <c r="J1017" s="153" t="s">
        <v>10789</v>
      </c>
      <c r="K1017" s="153" t="s">
        <v>21846</v>
      </c>
      <c r="L1017" s="153"/>
      <c r="M1017" s="153" t="str" cm="1">
        <f t="array" ref="M1017">LOOKUP(2,1/(C1017:L1017&lt;&gt;""),C1017:L1017)</f>
        <v>Cassava Starch</v>
      </c>
      <c r="N1017" s="153" t="s">
        <v>21847</v>
      </c>
      <c r="O1017" s="153" t="s">
        <v>2164</v>
      </c>
      <c r="P1017" s="153" t="s">
        <v>2164</v>
      </c>
      <c r="Q1017" s="153" t="s">
        <v>2164</v>
      </c>
      <c r="R1017" s="153" t="s">
        <v>2164</v>
      </c>
      <c r="S1017" s="153" t="s">
        <v>21848</v>
      </c>
      <c r="T1017" s="153" t="s">
        <v>2164</v>
      </c>
      <c r="U1017" s="153" t="s">
        <v>10791</v>
      </c>
      <c r="V1017" s="153" t="s">
        <v>21447</v>
      </c>
      <c r="W1017" s="153" t="s">
        <v>2164</v>
      </c>
      <c r="X1017" s="153" t="s">
        <v>2164</v>
      </c>
      <c r="Y1017" s="153" t="s">
        <v>2164</v>
      </c>
      <c r="Z1017" s="153" t="s">
        <v>2164</v>
      </c>
      <c r="AA1017" s="153" t="s">
        <v>2164</v>
      </c>
      <c r="AB1017" s="154" t="s">
        <v>21448</v>
      </c>
      <c r="AC1017" s="153" t="s">
        <v>21846</v>
      </c>
      <c r="AD1017" s="153" t="str">
        <f>IFERROR(IF(COUNTIF(C1017:L1017,"Feed Ingredient")&gt;0,INDEX(ani_diet!V:V,MATCH(M1017,ani_diet!F:F,0)),""),"")</f>
        <v>Manihot esculenta Starch</v>
      </c>
      <c r="AE1017" s="152" t="str">
        <f>IF(IFERROR(IF(MATCH("Feed Ingredient", AOM[[#This Row],[L1]:[L10]],0)&gt;0, TRUE, FALSE), FALSE)=TRUE,IFERROR(VLOOKUP(M1017, ani_diet!E:E, 1, FALSE), "No Match"),FALSE)</f>
        <v>Cassava Starch</v>
      </c>
    </row>
    <row r="1018" spans="1:31" ht="14.5" x14ac:dyDescent="0.35">
      <c r="A1018" s="153" t="s">
        <v>2164</v>
      </c>
      <c r="B1018" s="153" t="s">
        <v>21849</v>
      </c>
      <c r="C1018" s="153" t="s">
        <v>19358</v>
      </c>
      <c r="D1018" s="153" t="s">
        <v>19360</v>
      </c>
      <c r="E1018" s="153" t="s">
        <v>19600</v>
      </c>
      <c r="F1018" s="153" t="s">
        <v>20459</v>
      </c>
      <c r="G1018" s="153" t="s">
        <v>20460</v>
      </c>
      <c r="H1018" s="153" t="s">
        <v>21551</v>
      </c>
      <c r="I1018" s="153" t="s">
        <v>21839</v>
      </c>
      <c r="J1018" s="153" t="s">
        <v>10789</v>
      </c>
      <c r="K1018" s="153" t="s">
        <v>21850</v>
      </c>
      <c r="L1018" s="153"/>
      <c r="M1018" s="153" t="str" cm="1">
        <f t="array" ref="M1018">LOOKUP(2,1/(C1018:L1018&lt;&gt;""),C1018:L1018)</f>
        <v>Cassava Tuber</v>
      </c>
      <c r="N1018" s="153" t="s">
        <v>21851</v>
      </c>
      <c r="O1018" s="153" t="s">
        <v>2164</v>
      </c>
      <c r="P1018" s="153" t="s">
        <v>2164</v>
      </c>
      <c r="Q1018" s="153" t="s">
        <v>2164</v>
      </c>
      <c r="R1018" s="153" t="s">
        <v>2164</v>
      </c>
      <c r="S1018" s="153" t="s">
        <v>21843</v>
      </c>
      <c r="T1018" s="153" t="s">
        <v>2164</v>
      </c>
      <c r="U1018" s="153" t="s">
        <v>10791</v>
      </c>
      <c r="V1018" s="153" t="s">
        <v>21447</v>
      </c>
      <c r="W1018" s="153" t="s">
        <v>2164</v>
      </c>
      <c r="X1018" s="153" t="s">
        <v>2164</v>
      </c>
      <c r="Y1018" s="153" t="s">
        <v>2164</v>
      </c>
      <c r="Z1018" s="153" t="s">
        <v>2164</v>
      </c>
      <c r="AA1018" s="153" t="s">
        <v>2164</v>
      </c>
      <c r="AB1018" s="153"/>
      <c r="AC1018" s="153" t="s">
        <v>21844</v>
      </c>
      <c r="AD1018" s="153" t="str">
        <f>IFERROR(IF(COUNTIF(C1018:L1018,"Feed Ingredient")&gt;0,INDEX(ani_diet!V:V,MATCH(M1018,ani_diet!F:F,0)),""),"")</f>
        <v>Manihot esculenta Tuber</v>
      </c>
      <c r="AE1018" s="152" t="str">
        <f>IF(IFERROR(IF(MATCH("Feed Ingredient", AOM[[#This Row],[L1]:[L10]],0)&gt;0, TRUE, FALSE), FALSE)=TRUE,IFERROR(VLOOKUP(M1018, ani_diet!E:E, 1, FALSE), "No Match"),FALSE)</f>
        <v>Cassava Tuber</v>
      </c>
    </row>
    <row r="1019" spans="1:31" ht="14.5" x14ac:dyDescent="0.35">
      <c r="A1019" s="153" t="s">
        <v>2164</v>
      </c>
      <c r="B1019" s="153" t="s">
        <v>21852</v>
      </c>
      <c r="C1019" s="153" t="s">
        <v>19358</v>
      </c>
      <c r="D1019" s="153" t="s">
        <v>19360</v>
      </c>
      <c r="E1019" s="153" t="s">
        <v>19600</v>
      </c>
      <c r="F1019" s="153" t="s">
        <v>20459</v>
      </c>
      <c r="G1019" s="153" t="s">
        <v>20460</v>
      </c>
      <c r="H1019" s="153" t="s">
        <v>21551</v>
      </c>
      <c r="I1019" s="153" t="s">
        <v>21839</v>
      </c>
      <c r="J1019" s="153" t="s">
        <v>10789</v>
      </c>
      <c r="K1019" s="153" t="s">
        <v>21850</v>
      </c>
      <c r="L1019" s="153" t="s">
        <v>21853</v>
      </c>
      <c r="M1019" s="153" t="str" cm="1">
        <f t="array" ref="M1019">LOOKUP(2,1/(C1019:L1019&lt;&gt;""),C1019:L1019)</f>
        <v>Cassava Tuber Dried Grated Fermented Peeled</v>
      </c>
      <c r="N1019" s="153"/>
      <c r="O1019" s="153" t="s">
        <v>2164</v>
      </c>
      <c r="P1019" s="153" t="s">
        <v>2164</v>
      </c>
      <c r="Q1019" s="153" t="s">
        <v>2164</v>
      </c>
      <c r="R1019" s="153" t="s">
        <v>2164</v>
      </c>
      <c r="S1019" s="153" t="s">
        <v>21843</v>
      </c>
      <c r="T1019" s="153" t="s">
        <v>2164</v>
      </c>
      <c r="U1019" s="153" t="s">
        <v>10791</v>
      </c>
      <c r="V1019" s="153" t="s">
        <v>21447</v>
      </c>
      <c r="W1019" s="153" t="s">
        <v>2164</v>
      </c>
      <c r="X1019" s="153" t="s">
        <v>2164</v>
      </c>
      <c r="Y1019" s="153" t="s">
        <v>2164</v>
      </c>
      <c r="Z1019" s="153" t="s">
        <v>2164</v>
      </c>
      <c r="AA1019" s="153" t="s">
        <v>2164</v>
      </c>
      <c r="AB1019" s="153"/>
      <c r="AC1019" s="153" t="s">
        <v>21844</v>
      </c>
      <c r="AD1019" s="153" t="str">
        <f>IFERROR(IF(COUNTIF(C1019:L1019,"Feed Ingredient")&gt;0,INDEX(ani_diet!V:V,MATCH(M1019,ani_diet!F:F,0)),""),"")</f>
        <v>Manihot esculenta Tuber</v>
      </c>
      <c r="AE1019" s="152" t="str">
        <f>IF(IFERROR(IF(MATCH("Feed Ingredient", AOM[[#This Row],[L1]:[L10]],0)&gt;0, TRUE, FALSE), FALSE)=TRUE,IFERROR(VLOOKUP(M1019, ani_diet!E:E, 1, FALSE), "No Match"),FALSE)</f>
        <v>No Match</v>
      </c>
    </row>
    <row r="1020" spans="1:31" ht="14.5" x14ac:dyDescent="0.35">
      <c r="A1020" s="153" t="s">
        <v>2164</v>
      </c>
      <c r="B1020" s="153" t="s">
        <v>21854</v>
      </c>
      <c r="C1020" s="153" t="s">
        <v>19358</v>
      </c>
      <c r="D1020" s="153" t="s">
        <v>19360</v>
      </c>
      <c r="E1020" s="153" t="s">
        <v>19600</v>
      </c>
      <c r="F1020" s="153" t="s">
        <v>20459</v>
      </c>
      <c r="G1020" s="153" t="s">
        <v>20460</v>
      </c>
      <c r="H1020" s="153" t="s">
        <v>21551</v>
      </c>
      <c r="I1020" s="153" t="s">
        <v>21839</v>
      </c>
      <c r="J1020" s="153" t="s">
        <v>10789</v>
      </c>
      <c r="K1020" s="153" t="s">
        <v>21850</v>
      </c>
      <c r="L1020" s="153" t="s">
        <v>21855</v>
      </c>
      <c r="M1020" s="153" t="str" cm="1">
        <f t="array" ref="M1020">LOOKUP(2,1/(C1020:L1020&lt;&gt;""),C1020:L1020)</f>
        <v>Cassava Tuber Boiled Dried Ground</v>
      </c>
      <c r="N1020" s="153" t="s">
        <v>21856</v>
      </c>
      <c r="O1020" s="153" t="s">
        <v>2164</v>
      </c>
      <c r="P1020" s="153" t="s">
        <v>2164</v>
      </c>
      <c r="Q1020" s="153" t="s">
        <v>2164</v>
      </c>
      <c r="R1020" s="153" t="s">
        <v>2164</v>
      </c>
      <c r="S1020" s="153" t="s">
        <v>21843</v>
      </c>
      <c r="T1020" s="153" t="s">
        <v>2164</v>
      </c>
      <c r="U1020" s="153" t="s">
        <v>10791</v>
      </c>
      <c r="V1020" s="153" t="s">
        <v>21447</v>
      </c>
      <c r="W1020" s="153" t="s">
        <v>2164</v>
      </c>
      <c r="X1020" s="153" t="s">
        <v>2164</v>
      </c>
      <c r="Y1020" s="153" t="s">
        <v>2164</v>
      </c>
      <c r="Z1020" s="153" t="s">
        <v>2164</v>
      </c>
      <c r="AA1020" s="153" t="s">
        <v>2164</v>
      </c>
      <c r="AB1020" s="153"/>
      <c r="AC1020" s="153" t="s">
        <v>21844</v>
      </c>
      <c r="AD1020" s="153" t="str">
        <f>IFERROR(IF(COUNTIF(C1020:L1020,"Feed Ingredient")&gt;0,INDEX(ani_diet!V:V,MATCH(M1020,ani_diet!F:F,0)),""),"")</f>
        <v>Manihot esculenta Tuber</v>
      </c>
      <c r="AE1020" s="152" t="str">
        <f>IF(IFERROR(IF(MATCH("Feed Ingredient", AOM[[#This Row],[L1]:[L10]],0)&gt;0, TRUE, FALSE), FALSE)=TRUE,IFERROR(VLOOKUP(M1020, ani_diet!E:E, 1, FALSE), "No Match"),FALSE)</f>
        <v>No Match</v>
      </c>
    </row>
    <row r="1021" spans="1:31" ht="14.5" x14ac:dyDescent="0.35">
      <c r="A1021" s="153" t="s">
        <v>2164</v>
      </c>
      <c r="B1021" s="153" t="s">
        <v>21857</v>
      </c>
      <c r="C1021" s="153" t="s">
        <v>19358</v>
      </c>
      <c r="D1021" s="153" t="s">
        <v>19360</v>
      </c>
      <c r="E1021" s="153" t="s">
        <v>19600</v>
      </c>
      <c r="F1021" s="153" t="s">
        <v>20459</v>
      </c>
      <c r="G1021" s="153" t="s">
        <v>20460</v>
      </c>
      <c r="H1021" s="153" t="s">
        <v>21551</v>
      </c>
      <c r="I1021" s="153" t="s">
        <v>21839</v>
      </c>
      <c r="J1021" s="153" t="s">
        <v>10803</v>
      </c>
      <c r="K1021" s="153"/>
      <c r="L1021" s="153"/>
      <c r="M1021" s="153" t="str" cm="1">
        <f t="array" ref="M1021">LOOKUP(2,1/(C1021:L1021&lt;&gt;""),C1021:L1021)</f>
        <v>Enset</v>
      </c>
      <c r="N1021" s="153"/>
      <c r="O1021" s="153" t="s">
        <v>2164</v>
      </c>
      <c r="P1021" s="153" t="s">
        <v>2164</v>
      </c>
      <c r="Q1021" s="153" t="s">
        <v>2164</v>
      </c>
      <c r="R1021" s="153" t="s">
        <v>2164</v>
      </c>
      <c r="S1021" s="153" t="s">
        <v>2164</v>
      </c>
      <c r="T1021" s="153" t="s">
        <v>2164</v>
      </c>
      <c r="U1021" s="153" t="s">
        <v>10805</v>
      </c>
      <c r="V1021" s="153"/>
      <c r="W1021" s="153" t="s">
        <v>2164</v>
      </c>
      <c r="X1021" s="153" t="s">
        <v>2164</v>
      </c>
      <c r="Y1021" s="153" t="s">
        <v>2164</v>
      </c>
      <c r="Z1021" s="153" t="s">
        <v>2164</v>
      </c>
      <c r="AA1021" s="153" t="s">
        <v>2164</v>
      </c>
      <c r="AB1021" s="154" t="s">
        <v>21858</v>
      </c>
      <c r="AC1021" s="153"/>
      <c r="AD1021" s="153" t="str">
        <f>IFERROR(IF(COUNTIF(C1021:L1021,"Feed Ingredient")&gt;0,INDEX(ani_diet!V:V,MATCH(M1021,ani_diet!F:F,0)),""),"")</f>
        <v/>
      </c>
      <c r="AE1021" s="152" t="str">
        <f>IF(IFERROR(IF(MATCH("Feed Ingredient", AOM[[#This Row],[L1]:[L10]],0)&gt;0, TRUE, FALSE), FALSE)=TRUE,IFERROR(VLOOKUP(M1021, ani_diet!E:E, 1, FALSE), "No Match"),FALSE)</f>
        <v>No Match</v>
      </c>
    </row>
    <row r="1022" spans="1:31" ht="14.5" x14ac:dyDescent="0.35">
      <c r="A1022" s="153" t="s">
        <v>2164</v>
      </c>
      <c r="B1022" s="153" t="s">
        <v>21859</v>
      </c>
      <c r="C1022" s="153" t="s">
        <v>19358</v>
      </c>
      <c r="D1022" s="153" t="s">
        <v>19360</v>
      </c>
      <c r="E1022" s="153" t="s">
        <v>19600</v>
      </c>
      <c r="F1022" s="153" t="s">
        <v>20459</v>
      </c>
      <c r="G1022" s="153" t="s">
        <v>20460</v>
      </c>
      <c r="H1022" s="153" t="s">
        <v>21551</v>
      </c>
      <c r="I1022" s="153" t="s">
        <v>21839</v>
      </c>
      <c r="J1022" s="153" t="s">
        <v>10805</v>
      </c>
      <c r="K1022" s="153" t="s">
        <v>21860</v>
      </c>
      <c r="L1022" s="153"/>
      <c r="M1022" s="153" t="str" cm="1">
        <f t="array" ref="M1022">LOOKUP(2,1/(C1022:L1022&lt;&gt;""),C1022:L1022)</f>
        <v>Ensete ventricosum Corm</v>
      </c>
      <c r="N1022" s="153"/>
      <c r="O1022" s="153" t="s">
        <v>2164</v>
      </c>
      <c r="P1022" s="153" t="s">
        <v>2164</v>
      </c>
      <c r="Q1022" s="153" t="s">
        <v>2164</v>
      </c>
      <c r="R1022" s="153" t="s">
        <v>2164</v>
      </c>
      <c r="S1022" s="153" t="s">
        <v>2164</v>
      </c>
      <c r="T1022" s="153" t="s">
        <v>2164</v>
      </c>
      <c r="U1022" s="153" t="s">
        <v>10805</v>
      </c>
      <c r="V1022" s="153"/>
      <c r="W1022" s="153" t="s">
        <v>2164</v>
      </c>
      <c r="X1022" s="153" t="s">
        <v>2164</v>
      </c>
      <c r="Y1022" s="153" t="s">
        <v>2164</v>
      </c>
      <c r="Z1022" s="153" t="s">
        <v>2164</v>
      </c>
      <c r="AA1022" s="153" t="s">
        <v>2164</v>
      </c>
      <c r="AB1022" s="153" t="s">
        <v>21489</v>
      </c>
      <c r="AC1022" s="153"/>
      <c r="AD1022" s="153" t="str">
        <f>IFERROR(IF(COUNTIF(C1022:L1022,"Feed Ingredient")&gt;0,INDEX(ani_diet!V:V,MATCH(M1022,ani_diet!F:F,0)),""),"")</f>
        <v>Ensete ventricosum Corm</v>
      </c>
      <c r="AE1022" s="152" t="str">
        <f>IF(IFERROR(IF(MATCH("Feed Ingredient", AOM[[#This Row],[L1]:[L10]],0)&gt;0, TRUE, FALSE), FALSE)=TRUE,IFERROR(VLOOKUP(M1022, ani_diet!E:E, 1, FALSE), "No Match"),FALSE)</f>
        <v>Ensete ventricosum Corm</v>
      </c>
    </row>
    <row r="1023" spans="1:31" ht="14.5" x14ac:dyDescent="0.35">
      <c r="A1023" s="153" t="s">
        <v>2164</v>
      </c>
      <c r="B1023" s="153" t="s">
        <v>21861</v>
      </c>
      <c r="C1023" s="153" t="s">
        <v>19358</v>
      </c>
      <c r="D1023" s="153" t="s">
        <v>19360</v>
      </c>
      <c r="E1023" s="153" t="s">
        <v>19600</v>
      </c>
      <c r="F1023" s="153" t="s">
        <v>20459</v>
      </c>
      <c r="G1023" s="153" t="s">
        <v>20460</v>
      </c>
      <c r="H1023" s="153" t="s">
        <v>21551</v>
      </c>
      <c r="I1023" s="153" t="s">
        <v>21839</v>
      </c>
      <c r="J1023" s="153" t="s">
        <v>10805</v>
      </c>
      <c r="K1023" s="153" t="s">
        <v>21862</v>
      </c>
      <c r="L1023" s="153"/>
      <c r="M1023" s="153" t="str" cm="1">
        <f t="array" ref="M1023">LOOKUP(2,1/(C1023:L1023&lt;&gt;""),C1023:L1023)</f>
        <v>Ensete ventricosum Leaves</v>
      </c>
      <c r="N1023" s="153"/>
      <c r="O1023" s="153" t="s">
        <v>2164</v>
      </c>
      <c r="P1023" s="153" t="s">
        <v>2164</v>
      </c>
      <c r="Q1023" s="153" t="s">
        <v>2164</v>
      </c>
      <c r="R1023" s="153" t="s">
        <v>2164</v>
      </c>
      <c r="S1023" s="153" t="s">
        <v>2164</v>
      </c>
      <c r="T1023" s="153" t="s">
        <v>2164</v>
      </c>
      <c r="U1023" s="153" t="s">
        <v>10805</v>
      </c>
      <c r="V1023" s="153"/>
      <c r="W1023" s="153" t="s">
        <v>2164</v>
      </c>
      <c r="X1023" s="153" t="s">
        <v>2164</v>
      </c>
      <c r="Y1023" s="153" t="s">
        <v>2164</v>
      </c>
      <c r="Z1023" s="153" t="s">
        <v>2164</v>
      </c>
      <c r="AA1023" s="153" t="s">
        <v>2164</v>
      </c>
      <c r="AB1023" s="153" t="s">
        <v>21489</v>
      </c>
      <c r="AC1023" s="153"/>
      <c r="AD1023" s="153" t="str">
        <f>IFERROR(IF(COUNTIF(C1023:L1023,"Feed Ingredient")&gt;0,INDEX(ani_diet!V:V,MATCH(M1023,ani_diet!F:F,0)),""),"")</f>
        <v>Ensete ventricosum Leaves</v>
      </c>
      <c r="AE1023" s="152" t="str">
        <f>IF(IFERROR(IF(MATCH("Feed Ingredient", AOM[[#This Row],[L1]:[L10]],0)&gt;0, TRUE, FALSE), FALSE)=TRUE,IFERROR(VLOOKUP(M1023, ani_diet!E:E, 1, FALSE), "No Match"),FALSE)</f>
        <v>Ensete ventricosum Leaves</v>
      </c>
    </row>
    <row r="1024" spans="1:31" ht="14.5" x14ac:dyDescent="0.35">
      <c r="A1024" s="153" t="s">
        <v>2164</v>
      </c>
      <c r="B1024" s="153" t="s">
        <v>21863</v>
      </c>
      <c r="C1024" s="153" t="s">
        <v>19358</v>
      </c>
      <c r="D1024" s="153" t="s">
        <v>19360</v>
      </c>
      <c r="E1024" s="153" t="s">
        <v>19600</v>
      </c>
      <c r="F1024" s="153" t="s">
        <v>20459</v>
      </c>
      <c r="G1024" s="153" t="s">
        <v>20460</v>
      </c>
      <c r="H1024" s="153" t="s">
        <v>21551</v>
      </c>
      <c r="I1024" s="153" t="s">
        <v>21839</v>
      </c>
      <c r="J1024" s="153" t="s">
        <v>10817</v>
      </c>
      <c r="K1024" s="153" t="s">
        <v>21864</v>
      </c>
      <c r="L1024" s="153"/>
      <c r="M1024" s="153" t="str" cm="1">
        <f t="array" ref="M1024">LOOKUP(2,1/(C1024:L1024&lt;&gt;""),C1024:L1024)</f>
        <v>Potato Starch</v>
      </c>
      <c r="N1024" s="153"/>
      <c r="O1024" s="153" t="s">
        <v>2164</v>
      </c>
      <c r="P1024" s="153" t="s">
        <v>2164</v>
      </c>
      <c r="Q1024" s="153" t="s">
        <v>2164</v>
      </c>
      <c r="R1024" s="153" t="s">
        <v>2164</v>
      </c>
      <c r="S1024" s="153" t="s">
        <v>2164</v>
      </c>
      <c r="T1024" s="153" t="s">
        <v>2164</v>
      </c>
      <c r="U1024" s="153" t="s">
        <v>10819</v>
      </c>
      <c r="V1024" s="153"/>
      <c r="W1024" s="153" t="s">
        <v>2164</v>
      </c>
      <c r="X1024" s="153" t="s">
        <v>2164</v>
      </c>
      <c r="Y1024" s="153" t="s">
        <v>2164</v>
      </c>
      <c r="Z1024" s="153" t="s">
        <v>2164</v>
      </c>
      <c r="AA1024" s="153" t="s">
        <v>2164</v>
      </c>
      <c r="AB1024" s="153" t="s">
        <v>21489</v>
      </c>
      <c r="AC1024" s="153"/>
      <c r="AD1024" s="153" t="str">
        <f>IFERROR(IF(COUNTIF(C1024:L1024,"Feed Ingredient")&gt;0,INDEX(ani_diet!V:V,MATCH(M1024,ani_diet!F:F,0)),""),"")</f>
        <v>Solanum tuberosum Starch</v>
      </c>
      <c r="AE1024" s="152" t="str">
        <f>IF(IFERROR(IF(MATCH("Feed Ingredient", AOM[[#This Row],[L1]:[L10]],0)&gt;0, TRUE, FALSE), FALSE)=TRUE,IFERROR(VLOOKUP(M1024, ani_diet!E:E, 1, FALSE), "No Match"),FALSE)</f>
        <v>Potato Starch</v>
      </c>
    </row>
    <row r="1025" spans="1:31" ht="14.5" x14ac:dyDescent="0.35">
      <c r="A1025" s="153" t="s">
        <v>2164</v>
      </c>
      <c r="B1025" s="153" t="s">
        <v>21865</v>
      </c>
      <c r="C1025" s="153" t="s">
        <v>19358</v>
      </c>
      <c r="D1025" s="153" t="s">
        <v>19360</v>
      </c>
      <c r="E1025" s="153" t="s">
        <v>19600</v>
      </c>
      <c r="F1025" s="153" t="s">
        <v>20459</v>
      </c>
      <c r="G1025" s="153" t="s">
        <v>20460</v>
      </c>
      <c r="H1025" s="153" t="s">
        <v>21551</v>
      </c>
      <c r="I1025" s="153" t="s">
        <v>21839</v>
      </c>
      <c r="J1025" s="153" t="s">
        <v>10824</v>
      </c>
      <c r="K1025" s="153" t="s">
        <v>2164</v>
      </c>
      <c r="L1025" s="153"/>
      <c r="M1025" s="153" t="str" cm="1">
        <f t="array" ref="M1025">LOOKUP(2,1/(C1025:L1025&lt;&gt;""),C1025:L1025)</f>
        <v>Sweet Potato</v>
      </c>
      <c r="N1025" s="153" t="s">
        <v>21866</v>
      </c>
      <c r="O1025" s="153" t="s">
        <v>2164</v>
      </c>
      <c r="P1025" s="153" t="s">
        <v>2164</v>
      </c>
      <c r="Q1025" s="153" t="s">
        <v>2164</v>
      </c>
      <c r="R1025" s="153" t="s">
        <v>2164</v>
      </c>
      <c r="S1025" s="153" t="s">
        <v>21867</v>
      </c>
      <c r="T1025" s="153" t="s">
        <v>2164</v>
      </c>
      <c r="U1025" s="153" t="s">
        <v>10826</v>
      </c>
      <c r="V1025" s="153" t="s">
        <v>21868</v>
      </c>
      <c r="W1025" s="153" t="s">
        <v>2164</v>
      </c>
      <c r="X1025" s="153" t="s">
        <v>2164</v>
      </c>
      <c r="Y1025" s="153" t="s">
        <v>2164</v>
      </c>
      <c r="Z1025" s="153" t="s">
        <v>2164</v>
      </c>
      <c r="AA1025" s="153" t="s">
        <v>2164</v>
      </c>
      <c r="AB1025" s="153" t="s">
        <v>21869</v>
      </c>
      <c r="AC1025" s="153" t="s">
        <v>10824</v>
      </c>
      <c r="AD1025" s="153" t="str">
        <f>IFERROR(IF(COUNTIF(C1025:L1025,"Feed Ingredient")&gt;0,INDEX(ani_diet!V:V,MATCH(M1025,ani_diet!F:F,0)),""),"")</f>
        <v>Ipomoea batatas</v>
      </c>
      <c r="AE1025" s="152" t="str">
        <f>IF(IFERROR(IF(MATCH("Feed Ingredient", AOM[[#This Row],[L1]:[L10]],0)&gt;0, TRUE, FALSE), FALSE)=TRUE,IFERROR(VLOOKUP(M1025, ani_diet!E:E, 1, FALSE), "No Match"),FALSE)</f>
        <v>Sweet Potato</v>
      </c>
    </row>
    <row r="1026" spans="1:31" ht="14.5" x14ac:dyDescent="0.35">
      <c r="A1026" s="153" t="s">
        <v>2164</v>
      </c>
      <c r="B1026" s="153" t="s">
        <v>21870</v>
      </c>
      <c r="C1026" s="153" t="s">
        <v>19358</v>
      </c>
      <c r="D1026" s="153" t="s">
        <v>19360</v>
      </c>
      <c r="E1026" s="153" t="s">
        <v>19600</v>
      </c>
      <c r="F1026" s="153" t="s">
        <v>20459</v>
      </c>
      <c r="G1026" s="153" t="s">
        <v>20460</v>
      </c>
      <c r="H1026" s="153" t="s">
        <v>21551</v>
      </c>
      <c r="I1026" s="153" t="s">
        <v>21839</v>
      </c>
      <c r="J1026" s="153" t="s">
        <v>10824</v>
      </c>
      <c r="K1026" s="153" t="s">
        <v>21871</v>
      </c>
      <c r="L1026" s="153"/>
      <c r="M1026" s="153" t="str" cm="1">
        <f t="array" ref="M1026">LOOKUP(2,1/(C1026:L1026&lt;&gt;""),C1026:L1026)</f>
        <v>Sweet Potato Tuber</v>
      </c>
      <c r="N1026" s="153" t="s">
        <v>21872</v>
      </c>
      <c r="O1026" s="153" t="s">
        <v>2164</v>
      </c>
      <c r="P1026" s="153" t="s">
        <v>2164</v>
      </c>
      <c r="Q1026" s="153" t="s">
        <v>2164</v>
      </c>
      <c r="R1026" s="153" t="s">
        <v>2164</v>
      </c>
      <c r="S1026" s="153"/>
      <c r="T1026" s="153" t="s">
        <v>2164</v>
      </c>
      <c r="U1026" s="153" t="s">
        <v>10826</v>
      </c>
      <c r="V1026" s="153"/>
      <c r="W1026" s="153" t="s">
        <v>2164</v>
      </c>
      <c r="X1026" s="153" t="s">
        <v>2164</v>
      </c>
      <c r="Y1026" s="153" t="s">
        <v>2164</v>
      </c>
      <c r="Z1026" s="153" t="s">
        <v>2164</v>
      </c>
      <c r="AA1026" s="153" t="s">
        <v>2164</v>
      </c>
      <c r="AB1026" s="153" t="s">
        <v>21869</v>
      </c>
      <c r="AC1026" s="153" t="s">
        <v>10824</v>
      </c>
      <c r="AD1026" s="153" t="str">
        <f>IFERROR(IF(COUNTIF(C1026:L1026,"Feed Ingredient")&gt;0,INDEX(ani_diet!V:V,MATCH(M1026,ani_diet!F:F,0)),""),"")</f>
        <v/>
      </c>
      <c r="AE1026" s="152" t="str">
        <f>IF(IFERROR(IF(MATCH("Feed Ingredient", AOM[[#This Row],[L1]:[L10]],0)&gt;0, TRUE, FALSE), FALSE)=TRUE,IFERROR(VLOOKUP(M1026, ani_diet!E:E, 1, FALSE), "No Match"),FALSE)</f>
        <v>No Match</v>
      </c>
    </row>
    <row r="1027" spans="1:31" ht="14.5" x14ac:dyDescent="0.35">
      <c r="A1027" s="153" t="s">
        <v>2164</v>
      </c>
      <c r="B1027" s="153" t="s">
        <v>21873</v>
      </c>
      <c r="C1027" s="153" t="s">
        <v>19358</v>
      </c>
      <c r="D1027" s="153" t="s">
        <v>19360</v>
      </c>
      <c r="E1027" s="153" t="s">
        <v>19600</v>
      </c>
      <c r="F1027" s="153" t="s">
        <v>20459</v>
      </c>
      <c r="G1027" s="153" t="s">
        <v>20460</v>
      </c>
      <c r="H1027" s="153" t="s">
        <v>21551</v>
      </c>
      <c r="I1027" s="153" t="s">
        <v>21874</v>
      </c>
      <c r="J1027" s="153" t="s">
        <v>21875</v>
      </c>
      <c r="K1027" s="153" t="s">
        <v>21876</v>
      </c>
      <c r="L1027" s="153"/>
      <c r="M1027" s="153" t="str" cm="1">
        <f t="array" ref="M1027">LOOKUP(2,1/(C1027:L1027&lt;&gt;""),C1027:L1027)</f>
        <v>Black Cumin Ground</v>
      </c>
      <c r="N1027" s="153" t="s">
        <v>21877</v>
      </c>
      <c r="O1027" s="153" t="s">
        <v>2164</v>
      </c>
      <c r="P1027" s="153" t="s">
        <v>2164</v>
      </c>
      <c r="Q1027" s="153" t="s">
        <v>2164</v>
      </c>
      <c r="R1027" s="153" t="s">
        <v>2164</v>
      </c>
      <c r="S1027" s="153" t="s">
        <v>2164</v>
      </c>
      <c r="T1027" s="153" t="s">
        <v>2164</v>
      </c>
      <c r="U1027" s="153" t="s">
        <v>21878</v>
      </c>
      <c r="V1027" s="153" t="s">
        <v>2164</v>
      </c>
      <c r="W1027" s="153" t="s">
        <v>2164</v>
      </c>
      <c r="X1027" s="153" t="s">
        <v>2164</v>
      </c>
      <c r="Y1027" s="153" t="s">
        <v>2164</v>
      </c>
      <c r="Z1027" s="153" t="s">
        <v>2164</v>
      </c>
      <c r="AA1027" s="153" t="s">
        <v>2164</v>
      </c>
      <c r="AB1027" s="153" t="s">
        <v>2164</v>
      </c>
      <c r="AC1027" s="153" t="s">
        <v>2164</v>
      </c>
      <c r="AD1027" s="153" t="str">
        <f>IFERROR(IF(COUNTIF(C1027:L1027,"Feed Ingredient")&gt;0,INDEX(ani_diet!V:V,MATCH(M1027,ani_diet!F:F,0)),""),"")</f>
        <v/>
      </c>
      <c r="AE1027" s="152" t="str">
        <f>IF(IFERROR(IF(MATCH("Feed Ingredient", AOM[[#This Row],[L1]:[L10]],0)&gt;0, TRUE, FALSE), FALSE)=TRUE,IFERROR(VLOOKUP(M1027, ani_diet!E:E, 1, FALSE), "No Match"),FALSE)</f>
        <v>No Match</v>
      </c>
    </row>
    <row r="1028" spans="1:31" ht="14.5" x14ac:dyDescent="0.35">
      <c r="A1028" s="153" t="s">
        <v>2164</v>
      </c>
      <c r="B1028" s="153" t="s">
        <v>21879</v>
      </c>
      <c r="C1028" s="153" t="s">
        <v>19358</v>
      </c>
      <c r="D1028" s="153" t="s">
        <v>19360</v>
      </c>
      <c r="E1028" s="153" t="s">
        <v>19600</v>
      </c>
      <c r="F1028" s="153" t="s">
        <v>20459</v>
      </c>
      <c r="G1028" s="153" t="s">
        <v>20460</v>
      </c>
      <c r="H1028" s="153" t="s">
        <v>21551</v>
      </c>
      <c r="I1028" s="153" t="s">
        <v>21874</v>
      </c>
      <c r="J1028" s="153" t="s">
        <v>21875</v>
      </c>
      <c r="K1028" s="153" t="s">
        <v>21880</v>
      </c>
      <c r="L1028" s="153"/>
      <c r="M1028" s="153" t="str" cm="1">
        <f t="array" ref="M1028">LOOKUP(2,1/(C1028:L1028&lt;&gt;""),C1028:L1028)</f>
        <v>Black Cumin Seed</v>
      </c>
      <c r="N1028" s="153" t="s">
        <v>2164</v>
      </c>
      <c r="O1028" s="153" t="s">
        <v>2164</v>
      </c>
      <c r="P1028" s="153" t="s">
        <v>2164</v>
      </c>
      <c r="Q1028" s="153" t="s">
        <v>2164</v>
      </c>
      <c r="R1028" s="153" t="s">
        <v>2164</v>
      </c>
      <c r="S1028" s="153" t="s">
        <v>2164</v>
      </c>
      <c r="T1028" s="153" t="s">
        <v>2164</v>
      </c>
      <c r="U1028" s="153" t="s">
        <v>21878</v>
      </c>
      <c r="V1028" s="153" t="s">
        <v>2164</v>
      </c>
      <c r="W1028" s="153" t="s">
        <v>2164</v>
      </c>
      <c r="X1028" s="153" t="s">
        <v>2164</v>
      </c>
      <c r="Y1028" s="153" t="s">
        <v>2164</v>
      </c>
      <c r="Z1028" s="153" t="s">
        <v>2164</v>
      </c>
      <c r="AA1028" s="153" t="s">
        <v>2164</v>
      </c>
      <c r="AB1028" s="153" t="s">
        <v>2164</v>
      </c>
      <c r="AC1028" s="153" t="s">
        <v>2164</v>
      </c>
      <c r="AD1028" s="153" t="str">
        <f>IFERROR(IF(COUNTIF(C1028:L1028,"Feed Ingredient")&gt;0,INDEX(ani_diet!V:V,MATCH(M1028,ani_diet!F:F,0)),""),"")</f>
        <v/>
      </c>
      <c r="AE1028" s="152" t="str">
        <f>IF(IFERROR(IF(MATCH("Feed Ingredient", AOM[[#This Row],[L1]:[L10]],0)&gt;0, TRUE, FALSE), FALSE)=TRUE,IFERROR(VLOOKUP(M1028, ani_diet!E:E, 1, FALSE), "No Match"),FALSE)</f>
        <v>No Match</v>
      </c>
    </row>
    <row r="1029" spans="1:31" ht="14.5" x14ac:dyDescent="0.35">
      <c r="A1029" s="153" t="s">
        <v>2164</v>
      </c>
      <c r="B1029" s="153" t="s">
        <v>21881</v>
      </c>
      <c r="C1029" s="153" t="s">
        <v>19358</v>
      </c>
      <c r="D1029" s="153" t="s">
        <v>19360</v>
      </c>
      <c r="E1029" s="153" t="s">
        <v>19600</v>
      </c>
      <c r="F1029" s="153" t="s">
        <v>20459</v>
      </c>
      <c r="G1029" s="153" t="s">
        <v>20460</v>
      </c>
      <c r="H1029" s="153" t="s">
        <v>21551</v>
      </c>
      <c r="I1029" s="153" t="s">
        <v>21874</v>
      </c>
      <c r="J1029" s="153" t="s">
        <v>21875</v>
      </c>
      <c r="K1029" s="153" t="s">
        <v>21880</v>
      </c>
      <c r="L1029" s="153" t="s">
        <v>21882</v>
      </c>
      <c r="M1029" s="153" t="str" cm="1">
        <f t="array" ref="M1029">LOOKUP(2,1/(C1029:L1029&lt;&gt;""),C1029:L1029)</f>
        <v>Black Cumin Seed Ground</v>
      </c>
      <c r="N1029" s="153" t="s">
        <v>21883</v>
      </c>
      <c r="O1029" s="153" t="s">
        <v>2164</v>
      </c>
      <c r="P1029" s="153" t="s">
        <v>2164</v>
      </c>
      <c r="Q1029" s="153" t="s">
        <v>2164</v>
      </c>
      <c r="R1029" s="153" t="s">
        <v>2164</v>
      </c>
      <c r="S1029" s="153" t="s">
        <v>2164</v>
      </c>
      <c r="T1029" s="153" t="s">
        <v>2164</v>
      </c>
      <c r="U1029" s="153" t="s">
        <v>21878</v>
      </c>
      <c r="V1029" s="153" t="s">
        <v>2164</v>
      </c>
      <c r="W1029" s="153" t="s">
        <v>2164</v>
      </c>
      <c r="X1029" s="153" t="s">
        <v>2164</v>
      </c>
      <c r="Y1029" s="153" t="s">
        <v>2164</v>
      </c>
      <c r="Z1029" s="153" t="s">
        <v>2164</v>
      </c>
      <c r="AA1029" s="153" t="s">
        <v>2164</v>
      </c>
      <c r="AB1029" s="153" t="s">
        <v>2164</v>
      </c>
      <c r="AC1029" s="153" t="s">
        <v>2164</v>
      </c>
      <c r="AD1029" s="153" t="str">
        <f>IFERROR(IF(COUNTIF(C1029:L1029,"Feed Ingredient")&gt;0,INDEX(ani_diet!V:V,MATCH(M1029,ani_diet!F:F,0)),""),"")</f>
        <v/>
      </c>
      <c r="AE1029" s="152" t="str">
        <f>IF(IFERROR(IF(MATCH("Feed Ingredient", AOM[[#This Row],[L1]:[L10]],0)&gt;0, TRUE, FALSE), FALSE)=TRUE,IFERROR(VLOOKUP(M1029, ani_diet!E:E, 1, FALSE), "No Match"),FALSE)</f>
        <v>No Match</v>
      </c>
    </row>
    <row r="1030" spans="1:31" ht="14.5" x14ac:dyDescent="0.35">
      <c r="A1030" s="153" t="s">
        <v>2164</v>
      </c>
      <c r="B1030" s="153" t="s">
        <v>21884</v>
      </c>
      <c r="C1030" s="153" t="s">
        <v>19358</v>
      </c>
      <c r="D1030" s="153" t="s">
        <v>19360</v>
      </c>
      <c r="E1030" s="153" t="s">
        <v>19600</v>
      </c>
      <c r="F1030" s="153" t="s">
        <v>20459</v>
      </c>
      <c r="G1030" s="153" t="s">
        <v>20460</v>
      </c>
      <c r="H1030" s="153" t="s">
        <v>21551</v>
      </c>
      <c r="I1030" s="153" t="s">
        <v>21874</v>
      </c>
      <c r="J1030" s="153" t="s">
        <v>13697</v>
      </c>
      <c r="K1030" s="153" t="s">
        <v>21885</v>
      </c>
      <c r="L1030" s="153" t="s">
        <v>21886</v>
      </c>
      <c r="M1030" s="153" t="str" cm="1">
        <f t="array" ref="M1030">LOOKUP(2,1/(C1030:L1030&lt;&gt;""),C1030:L1030)</f>
        <v>Lippia javanica Leaves Cake Dried Ground</v>
      </c>
      <c r="N1030" s="153" t="s">
        <v>21887</v>
      </c>
      <c r="O1030" s="153" t="s">
        <v>2164</v>
      </c>
      <c r="P1030" s="153" t="s">
        <v>2164</v>
      </c>
      <c r="Q1030" s="153" t="s">
        <v>2164</v>
      </c>
      <c r="R1030" s="153" t="s">
        <v>2164</v>
      </c>
      <c r="S1030" s="153" t="s">
        <v>2164</v>
      </c>
      <c r="T1030" s="153" t="s">
        <v>2164</v>
      </c>
      <c r="U1030" s="153" t="s">
        <v>13697</v>
      </c>
      <c r="V1030" s="153" t="s">
        <v>2164</v>
      </c>
      <c r="W1030" s="153" t="s">
        <v>2164</v>
      </c>
      <c r="X1030" s="153" t="s">
        <v>2164</v>
      </c>
      <c r="Y1030" s="153" t="s">
        <v>2164</v>
      </c>
      <c r="Z1030" s="153" t="s">
        <v>2164</v>
      </c>
      <c r="AA1030" s="153" t="s">
        <v>2164</v>
      </c>
      <c r="AB1030" s="153" t="s">
        <v>2164</v>
      </c>
      <c r="AC1030" s="153" t="s">
        <v>2164</v>
      </c>
      <c r="AD1030" s="153" t="str">
        <f>IFERROR(IF(COUNTIF(C1030:L1030,"Feed Ingredient")&gt;0,INDEX(ani_diet!V:V,MATCH(M1030,ani_diet!F:F,0)),""),"")</f>
        <v>Lippia javanica Leaves Cake</v>
      </c>
      <c r="AE1030" s="152" t="str">
        <f>IF(IFERROR(IF(MATCH("Feed Ingredient", AOM[[#This Row],[L1]:[L10]],0)&gt;0, TRUE, FALSE), FALSE)=TRUE,IFERROR(VLOOKUP(M1030, ani_diet!E:E, 1, FALSE), "No Match"),FALSE)</f>
        <v>No Match</v>
      </c>
    </row>
    <row r="1031" spans="1:31" ht="14.5" x14ac:dyDescent="0.35">
      <c r="A1031" s="153" t="s">
        <v>2164</v>
      </c>
      <c r="B1031" s="153" t="s">
        <v>21888</v>
      </c>
      <c r="C1031" s="153" t="s">
        <v>19358</v>
      </c>
      <c r="D1031" s="153" t="s">
        <v>19360</v>
      </c>
      <c r="E1031" s="153" t="s">
        <v>19600</v>
      </c>
      <c r="F1031" s="153" t="s">
        <v>20459</v>
      </c>
      <c r="G1031" s="153" t="s">
        <v>20460</v>
      </c>
      <c r="H1031" s="153" t="s">
        <v>21551</v>
      </c>
      <c r="I1031" s="153" t="s">
        <v>21874</v>
      </c>
      <c r="J1031" s="153" t="s">
        <v>13697</v>
      </c>
      <c r="K1031" s="153" t="s">
        <v>21885</v>
      </c>
      <c r="L1031" s="153"/>
      <c r="M1031" s="153" t="str" cm="1">
        <f t="array" ref="M1031">LOOKUP(2,1/(C1031:L1031&lt;&gt;""),C1031:L1031)</f>
        <v>Lippia javanica Leaves</v>
      </c>
      <c r="N1031" s="153" t="s">
        <v>2164</v>
      </c>
      <c r="O1031" s="153" t="s">
        <v>2164</v>
      </c>
      <c r="P1031" s="153" t="s">
        <v>2164</v>
      </c>
      <c r="Q1031" s="153" t="s">
        <v>2164</v>
      </c>
      <c r="R1031" s="153" t="s">
        <v>2164</v>
      </c>
      <c r="S1031" s="153" t="s">
        <v>2164</v>
      </c>
      <c r="T1031" s="153" t="s">
        <v>2164</v>
      </c>
      <c r="U1031" s="153" t="s">
        <v>13697</v>
      </c>
      <c r="V1031" s="153" t="s">
        <v>2164</v>
      </c>
      <c r="W1031" s="153" t="s">
        <v>2164</v>
      </c>
      <c r="X1031" s="153" t="s">
        <v>2164</v>
      </c>
      <c r="Y1031" s="153" t="s">
        <v>2164</v>
      </c>
      <c r="Z1031" s="153" t="s">
        <v>2164</v>
      </c>
      <c r="AA1031" s="153" t="s">
        <v>2164</v>
      </c>
      <c r="AB1031" s="153" t="s">
        <v>2164</v>
      </c>
      <c r="AC1031" s="153" t="s">
        <v>2164</v>
      </c>
      <c r="AD1031" s="153" t="str">
        <f>IFERROR(IF(COUNTIF(C1031:L1031,"Feed Ingredient")&gt;0,INDEX(ani_diet!V:V,MATCH(M1031,ani_diet!F:F,0)),""),"")</f>
        <v/>
      </c>
      <c r="AE1031" s="152" t="str">
        <f>IF(IFERROR(IF(MATCH("Feed Ingredient", AOM[[#This Row],[L1]:[L10]],0)&gt;0, TRUE, FALSE), FALSE)=TRUE,IFERROR(VLOOKUP(M1031, ani_diet!E:E, 1, FALSE), "No Match"),FALSE)</f>
        <v>No Match</v>
      </c>
    </row>
    <row r="1032" spans="1:31" ht="14.5" x14ac:dyDescent="0.35">
      <c r="A1032" s="153" t="s">
        <v>2164</v>
      </c>
      <c r="B1032" s="153" t="s">
        <v>21889</v>
      </c>
      <c r="C1032" s="153" t="s">
        <v>19358</v>
      </c>
      <c r="D1032" s="153" t="s">
        <v>19360</v>
      </c>
      <c r="E1032" s="153" t="s">
        <v>19600</v>
      </c>
      <c r="F1032" s="153" t="s">
        <v>20459</v>
      </c>
      <c r="G1032" s="153" t="s">
        <v>20460</v>
      </c>
      <c r="H1032" s="153" t="s">
        <v>21551</v>
      </c>
      <c r="I1032" s="153" t="s">
        <v>21874</v>
      </c>
      <c r="J1032" s="153" t="s">
        <v>13697</v>
      </c>
      <c r="K1032" s="153"/>
      <c r="L1032" s="153"/>
      <c r="M1032" s="153" t="str" cm="1">
        <f t="array" ref="M1032">LOOKUP(2,1/(C1032:L1032&lt;&gt;""),C1032:L1032)</f>
        <v>Lippia javanica</v>
      </c>
      <c r="N1032" s="153" t="s">
        <v>2164</v>
      </c>
      <c r="O1032" s="153" t="s">
        <v>2164</v>
      </c>
      <c r="P1032" s="153" t="s">
        <v>2164</v>
      </c>
      <c r="Q1032" s="153" t="s">
        <v>2164</v>
      </c>
      <c r="R1032" s="153" t="s">
        <v>2164</v>
      </c>
      <c r="S1032" s="153" t="s">
        <v>2164</v>
      </c>
      <c r="T1032" s="153" t="s">
        <v>2164</v>
      </c>
      <c r="U1032" s="153" t="s">
        <v>13697</v>
      </c>
      <c r="V1032" s="153" t="s">
        <v>2164</v>
      </c>
      <c r="W1032" s="153" t="s">
        <v>2164</v>
      </c>
      <c r="X1032" s="153" t="s">
        <v>2164</v>
      </c>
      <c r="Y1032" s="153" t="s">
        <v>2164</v>
      </c>
      <c r="Z1032" s="153" t="s">
        <v>2164</v>
      </c>
      <c r="AA1032" s="153" t="s">
        <v>2164</v>
      </c>
      <c r="AB1032" s="153" t="s">
        <v>2164</v>
      </c>
      <c r="AC1032" s="153" t="s">
        <v>2164</v>
      </c>
      <c r="AD1032" s="153" t="str">
        <f>IFERROR(IF(COUNTIF(C1032:L1032,"Feed Ingredient")&gt;0,INDEX(ani_diet!V:V,MATCH(M1032,ani_diet!F:F,0)),""),"")</f>
        <v/>
      </c>
      <c r="AE1032" s="152" t="str">
        <f>IF(IFERROR(IF(MATCH("Feed Ingredient", AOM[[#This Row],[L1]:[L10]],0)&gt;0, TRUE, FALSE), FALSE)=TRUE,IFERROR(VLOOKUP(M1032, ani_diet!E:E, 1, FALSE), "No Match"),FALSE)</f>
        <v>No Match</v>
      </c>
    </row>
    <row r="1033" spans="1:31" ht="14.5" x14ac:dyDescent="0.35">
      <c r="A1033" s="153" t="s">
        <v>2164</v>
      </c>
      <c r="B1033" s="153" t="s">
        <v>21890</v>
      </c>
      <c r="C1033" s="153" t="s">
        <v>19358</v>
      </c>
      <c r="D1033" s="153" t="s">
        <v>19360</v>
      </c>
      <c r="E1033" s="153" t="s">
        <v>19600</v>
      </c>
      <c r="F1033" s="153" t="s">
        <v>20459</v>
      </c>
      <c r="G1033" s="153" t="s">
        <v>20460</v>
      </c>
      <c r="H1033" s="153" t="s">
        <v>21551</v>
      </c>
      <c r="I1033" s="153" t="s">
        <v>21874</v>
      </c>
      <c r="J1033" s="153" t="s">
        <v>21891</v>
      </c>
      <c r="K1033" s="153" t="s">
        <v>21892</v>
      </c>
      <c r="L1033" s="153"/>
      <c r="M1033" s="153" t="str" cm="1">
        <f t="array" ref="M1033">LOOKUP(2,1/(C1033:L1033&lt;&gt;""),C1033:L1033)</f>
        <v>Rosemary Essential Oil</v>
      </c>
      <c r="N1033" s="153" t="s">
        <v>2164</v>
      </c>
      <c r="O1033" s="153" t="s">
        <v>2164</v>
      </c>
      <c r="P1033" s="153" t="s">
        <v>2164</v>
      </c>
      <c r="Q1033" s="153" t="s">
        <v>2164</v>
      </c>
      <c r="R1033" s="153" t="s">
        <v>2164</v>
      </c>
      <c r="S1033" s="153" t="s">
        <v>2164</v>
      </c>
      <c r="T1033" s="153" t="s">
        <v>2164</v>
      </c>
      <c r="U1033" s="153" t="s">
        <v>13797</v>
      </c>
      <c r="V1033" s="153" t="s">
        <v>2164</v>
      </c>
      <c r="W1033" s="153" t="s">
        <v>2164</v>
      </c>
      <c r="X1033" s="153" t="s">
        <v>2164</v>
      </c>
      <c r="Y1033" s="153" t="s">
        <v>2164</v>
      </c>
      <c r="Z1033" s="153" t="s">
        <v>2164</v>
      </c>
      <c r="AA1033" s="153" t="s">
        <v>2164</v>
      </c>
      <c r="AB1033" s="153" t="s">
        <v>2164</v>
      </c>
      <c r="AC1033" s="153" t="s">
        <v>2164</v>
      </c>
      <c r="AD1033" s="153" t="str">
        <f>IFERROR(IF(COUNTIF(C1033:L1033,"Feed Ingredient")&gt;0,INDEX(ani_diet!V:V,MATCH(M1033,ani_diet!F:F,0)),""),"")</f>
        <v>Rosmarinus officinalis Essential Oil</v>
      </c>
      <c r="AE1033" s="152" t="str">
        <f>IF(IFERROR(IF(MATCH("Feed Ingredient", AOM[[#This Row],[L1]:[L10]],0)&gt;0, TRUE, FALSE), FALSE)=TRUE,IFERROR(VLOOKUP(M1033, ani_diet!E:E, 1, FALSE), "No Match"),FALSE)</f>
        <v>Rosemary Essential Oil</v>
      </c>
    </row>
    <row r="1034" spans="1:31" ht="14.5" x14ac:dyDescent="0.35">
      <c r="A1034" s="153" t="s">
        <v>2164</v>
      </c>
      <c r="B1034" s="153" t="s">
        <v>21893</v>
      </c>
      <c r="C1034" s="153" t="s">
        <v>19358</v>
      </c>
      <c r="D1034" s="153" t="s">
        <v>19360</v>
      </c>
      <c r="E1034" s="153" t="s">
        <v>19600</v>
      </c>
      <c r="F1034" s="153" t="s">
        <v>20459</v>
      </c>
      <c r="G1034" s="153" t="s">
        <v>20460</v>
      </c>
      <c r="H1034" s="153" t="s">
        <v>21551</v>
      </c>
      <c r="I1034" s="153" t="s">
        <v>21874</v>
      </c>
      <c r="J1034" s="153" t="s">
        <v>21891</v>
      </c>
      <c r="K1034" s="153" t="s">
        <v>21894</v>
      </c>
      <c r="L1034" s="153"/>
      <c r="M1034" s="153" t="str" cm="1">
        <f t="array" ref="M1034">LOOKUP(2,1/(C1034:L1034&lt;&gt;""),C1034:L1034)</f>
        <v>Rosemary Leaves</v>
      </c>
      <c r="N1034" s="153" t="s">
        <v>2164</v>
      </c>
      <c r="O1034" s="153" t="s">
        <v>2164</v>
      </c>
      <c r="P1034" s="153" t="s">
        <v>2164</v>
      </c>
      <c r="Q1034" s="153" t="s">
        <v>2164</v>
      </c>
      <c r="R1034" s="153" t="s">
        <v>2164</v>
      </c>
      <c r="S1034" s="153" t="s">
        <v>2164</v>
      </c>
      <c r="T1034" s="153" t="s">
        <v>2164</v>
      </c>
      <c r="U1034" s="153" t="s">
        <v>13797</v>
      </c>
      <c r="V1034" s="153" t="s">
        <v>2164</v>
      </c>
      <c r="W1034" s="153" t="s">
        <v>2164</v>
      </c>
      <c r="X1034" s="153" t="s">
        <v>2164</v>
      </c>
      <c r="Y1034" s="153" t="s">
        <v>2164</v>
      </c>
      <c r="Z1034" s="153" t="s">
        <v>2164</v>
      </c>
      <c r="AA1034" s="153" t="s">
        <v>2164</v>
      </c>
      <c r="AB1034" s="153" t="s">
        <v>2164</v>
      </c>
      <c r="AC1034" s="153" t="s">
        <v>2164</v>
      </c>
      <c r="AD1034" s="153" t="str">
        <f>IFERROR(IF(COUNTIF(C1034:L1034,"Feed Ingredient")&gt;0,INDEX(ani_diet!V:V,MATCH(M1034,ani_diet!F:F,0)),""),"")</f>
        <v/>
      </c>
      <c r="AE1034" s="152" t="str">
        <f>IF(IFERROR(IF(MATCH("Feed Ingredient", AOM[[#This Row],[L1]:[L10]],0)&gt;0, TRUE, FALSE), FALSE)=TRUE,IFERROR(VLOOKUP(M1034, ani_diet!E:E, 1, FALSE), "No Match"),FALSE)</f>
        <v>No Match</v>
      </c>
    </row>
    <row r="1035" spans="1:31" ht="14.5" x14ac:dyDescent="0.35">
      <c r="A1035" s="153" t="s">
        <v>2164</v>
      </c>
      <c r="B1035" s="153" t="s">
        <v>21895</v>
      </c>
      <c r="C1035" s="153" t="s">
        <v>19358</v>
      </c>
      <c r="D1035" s="153" t="s">
        <v>19360</v>
      </c>
      <c r="E1035" s="153" t="s">
        <v>19600</v>
      </c>
      <c r="F1035" s="153" t="s">
        <v>20459</v>
      </c>
      <c r="G1035" s="153" t="s">
        <v>20460</v>
      </c>
      <c r="H1035" s="153" t="s">
        <v>21551</v>
      </c>
      <c r="I1035" s="153" t="s">
        <v>21874</v>
      </c>
      <c r="J1035" s="153" t="s">
        <v>10770</v>
      </c>
      <c r="K1035" s="153"/>
      <c r="L1035" s="153"/>
      <c r="M1035" s="153" t="str" cm="1">
        <f t="array" ref="M1035">LOOKUP(2,1/(C1035:L1035&lt;&gt;""),C1035:L1035)</f>
        <v>Turmeric</v>
      </c>
      <c r="N1035" s="153" t="s">
        <v>2164</v>
      </c>
      <c r="O1035" s="153" t="s">
        <v>2164</v>
      </c>
      <c r="P1035" s="153" t="s">
        <v>2164</v>
      </c>
      <c r="Q1035" s="153" t="s">
        <v>2164</v>
      </c>
      <c r="R1035" s="153" t="s">
        <v>2164</v>
      </c>
      <c r="S1035" s="153" t="s">
        <v>2164</v>
      </c>
      <c r="T1035" s="153" t="s">
        <v>2164</v>
      </c>
      <c r="U1035" s="153" t="s">
        <v>10772</v>
      </c>
      <c r="V1035" s="153" t="s">
        <v>2164</v>
      </c>
      <c r="W1035" s="153" t="s">
        <v>2164</v>
      </c>
      <c r="X1035" s="153" t="s">
        <v>2164</v>
      </c>
      <c r="Y1035" s="153" t="s">
        <v>2164</v>
      </c>
      <c r="Z1035" s="153" t="s">
        <v>2164</v>
      </c>
      <c r="AA1035" s="153" t="s">
        <v>2164</v>
      </c>
      <c r="AB1035" s="153" t="s">
        <v>2164</v>
      </c>
      <c r="AC1035" s="153" t="s">
        <v>2164</v>
      </c>
      <c r="AD1035" s="153" t="str">
        <f>IFERROR(IF(COUNTIF(C1035:L1035,"Feed Ingredient")&gt;0,INDEX(ani_diet!V:V,MATCH(M1035,ani_diet!F:F,0)),""),"")</f>
        <v/>
      </c>
      <c r="AE1035" s="152" t="str">
        <f>IF(IFERROR(IF(MATCH("Feed Ingredient", AOM[[#This Row],[L1]:[L10]],0)&gt;0, TRUE, FALSE), FALSE)=TRUE,IFERROR(VLOOKUP(M1035, ani_diet!E:E, 1, FALSE), "No Match"),FALSE)</f>
        <v>No Match</v>
      </c>
    </row>
    <row r="1036" spans="1:31" ht="14.5" x14ac:dyDescent="0.35">
      <c r="A1036" s="153" t="s">
        <v>2164</v>
      </c>
      <c r="B1036" s="153" t="s">
        <v>21896</v>
      </c>
      <c r="C1036" s="153" t="s">
        <v>19358</v>
      </c>
      <c r="D1036" s="153" t="s">
        <v>19360</v>
      </c>
      <c r="E1036" s="153" t="s">
        <v>19600</v>
      </c>
      <c r="F1036" s="153" t="s">
        <v>20459</v>
      </c>
      <c r="G1036" s="153" t="s">
        <v>20460</v>
      </c>
      <c r="H1036" s="153" t="s">
        <v>21551</v>
      </c>
      <c r="I1036" s="153" t="s">
        <v>21897</v>
      </c>
      <c r="J1036" s="153" t="s">
        <v>21898</v>
      </c>
      <c r="K1036" s="153"/>
      <c r="L1036" s="153"/>
      <c r="M1036" s="153" t="str" cm="1">
        <f t="array" ref="M1036">LOOKUP(2,1/(C1036:L1036&lt;&gt;""),C1036:L1036)</f>
        <v>Brassica oleracea spp.</v>
      </c>
      <c r="N1036" s="153" t="s">
        <v>2164</v>
      </c>
      <c r="O1036" s="153" t="s">
        <v>2164</v>
      </c>
      <c r="P1036" s="153" t="s">
        <v>2164</v>
      </c>
      <c r="Q1036" s="153" t="s">
        <v>2164</v>
      </c>
      <c r="R1036" s="153" t="s">
        <v>2164</v>
      </c>
      <c r="S1036" s="153" t="s">
        <v>2164</v>
      </c>
      <c r="T1036" s="153" t="s">
        <v>2164</v>
      </c>
      <c r="U1036" s="153" t="s">
        <v>10908</v>
      </c>
      <c r="V1036" s="153" t="s">
        <v>2164</v>
      </c>
      <c r="W1036" s="153" t="s">
        <v>2164</v>
      </c>
      <c r="X1036" s="153" t="s">
        <v>2164</v>
      </c>
      <c r="Y1036" s="153" t="s">
        <v>2164</v>
      </c>
      <c r="Z1036" s="153" t="s">
        <v>2164</v>
      </c>
      <c r="AA1036" s="153" t="s">
        <v>2164</v>
      </c>
      <c r="AB1036" s="153" t="s">
        <v>2164</v>
      </c>
      <c r="AC1036" s="153" t="s">
        <v>21530</v>
      </c>
      <c r="AD1036" s="153" t="str">
        <f>IFERROR(IF(COUNTIF(C1036:L1036,"Feed Ingredient")&gt;0,INDEX(ani_diet!V:V,MATCH(M1036,ani_diet!F:F,0)),""),"")</f>
        <v>Brassica oleracea sp.</v>
      </c>
      <c r="AE1036" s="152" t="str">
        <f>IF(IFERROR(IF(MATCH("Feed Ingredient", AOM[[#This Row],[L1]:[L10]],0)&gt;0, TRUE, FALSE), FALSE)=TRUE,IFERROR(VLOOKUP(M1036, ani_diet!E:E, 1, FALSE), "No Match"),FALSE)</f>
        <v>Brassica oleracea spp.</v>
      </c>
    </row>
    <row r="1037" spans="1:31" ht="14.5" x14ac:dyDescent="0.35">
      <c r="A1037" s="153" t="s">
        <v>2164</v>
      </c>
      <c r="B1037" s="153" t="s">
        <v>21899</v>
      </c>
      <c r="C1037" s="153" t="s">
        <v>19358</v>
      </c>
      <c r="D1037" s="153" t="s">
        <v>19360</v>
      </c>
      <c r="E1037" s="153" t="s">
        <v>19600</v>
      </c>
      <c r="F1037" s="153" t="s">
        <v>20459</v>
      </c>
      <c r="G1037" s="153" t="s">
        <v>20460</v>
      </c>
      <c r="H1037" s="153" t="s">
        <v>21551</v>
      </c>
      <c r="I1037" s="153" t="s">
        <v>21897</v>
      </c>
      <c r="J1037" s="153" t="s">
        <v>10999</v>
      </c>
      <c r="K1037" s="153" t="s">
        <v>21900</v>
      </c>
      <c r="L1037" s="153" t="s">
        <v>21901</v>
      </c>
      <c r="M1037" s="153" t="str" cm="1">
        <f t="array" ref="M1037">LOOKUP(2,1/(C1037:L1037&lt;&gt;""),C1037:L1037)</f>
        <v>Fluted Pumpkin Leaves Extract</v>
      </c>
      <c r="N1037" s="153" t="s">
        <v>2164</v>
      </c>
      <c r="O1037" s="153" t="s">
        <v>2164</v>
      </c>
      <c r="P1037" s="153" t="s">
        <v>2164</v>
      </c>
      <c r="Q1037" s="153" t="s">
        <v>2164</v>
      </c>
      <c r="R1037" s="153" t="s">
        <v>2164</v>
      </c>
      <c r="S1037" s="153" t="s">
        <v>2164</v>
      </c>
      <c r="T1037" s="153" t="s">
        <v>2164</v>
      </c>
      <c r="U1037" s="153" t="s">
        <v>11001</v>
      </c>
      <c r="V1037" s="153" t="s">
        <v>2164</v>
      </c>
      <c r="W1037" s="153" t="s">
        <v>2164</v>
      </c>
      <c r="X1037" s="153" t="s">
        <v>2164</v>
      </c>
      <c r="Y1037" s="153" t="s">
        <v>2164</v>
      </c>
      <c r="Z1037" s="153" t="s">
        <v>2164</v>
      </c>
      <c r="AA1037" s="153" t="s">
        <v>2164</v>
      </c>
      <c r="AB1037" s="153" t="s">
        <v>2164</v>
      </c>
      <c r="AC1037" s="153" t="s">
        <v>21530</v>
      </c>
      <c r="AD1037" s="153" t="str">
        <f>IFERROR(IF(COUNTIF(C1037:L1037,"Feed Ingredient")&gt;0,INDEX(ani_diet!V:V,MATCH(M1037,ani_diet!F:F,0)),""),"")</f>
        <v>Telfairia occidentalis Leaves Extract</v>
      </c>
      <c r="AE1037" s="152" t="str">
        <f>IF(IFERROR(IF(MATCH("Feed Ingredient", AOM[[#This Row],[L1]:[L10]],0)&gt;0, TRUE, FALSE), FALSE)=TRUE,IFERROR(VLOOKUP(M1037, ani_diet!E:E, 1, FALSE), "No Match"),FALSE)</f>
        <v>Fluted Pumpkin Leaves Extract</v>
      </c>
    </row>
    <row r="1038" spans="1:31" ht="14.5" x14ac:dyDescent="0.35">
      <c r="A1038" s="153" t="s">
        <v>2164</v>
      </c>
      <c r="B1038" s="153" t="s">
        <v>21902</v>
      </c>
      <c r="C1038" s="153" t="s">
        <v>19358</v>
      </c>
      <c r="D1038" s="153" t="s">
        <v>19360</v>
      </c>
      <c r="E1038" s="153" t="s">
        <v>19600</v>
      </c>
      <c r="F1038" s="153" t="s">
        <v>20459</v>
      </c>
      <c r="G1038" s="153" t="s">
        <v>20460</v>
      </c>
      <c r="H1038" s="153" t="s">
        <v>21551</v>
      </c>
      <c r="I1038" s="153" t="s">
        <v>21897</v>
      </c>
      <c r="J1038" s="153" t="s">
        <v>10999</v>
      </c>
      <c r="K1038" s="153" t="s">
        <v>21900</v>
      </c>
      <c r="L1038" s="153" t="s">
        <v>21903</v>
      </c>
      <c r="M1038" s="153" t="str" cm="1">
        <f t="array" ref="M1038">LOOKUP(2,1/(C1038:L1038&lt;&gt;""),C1038:L1038)</f>
        <v>Fluted Pumpkin Leaves Ground</v>
      </c>
      <c r="N1038" s="153" t="s">
        <v>21904</v>
      </c>
      <c r="O1038" s="153" t="s">
        <v>2164</v>
      </c>
      <c r="P1038" s="153" t="s">
        <v>2164</v>
      </c>
      <c r="Q1038" s="153" t="s">
        <v>2164</v>
      </c>
      <c r="R1038" s="153" t="s">
        <v>2164</v>
      </c>
      <c r="S1038" s="153" t="s">
        <v>2164</v>
      </c>
      <c r="T1038" s="153" t="s">
        <v>2164</v>
      </c>
      <c r="U1038" s="153" t="s">
        <v>11001</v>
      </c>
      <c r="V1038" s="153" t="s">
        <v>2164</v>
      </c>
      <c r="W1038" s="153" t="s">
        <v>2164</v>
      </c>
      <c r="X1038" s="153" t="s">
        <v>2164</v>
      </c>
      <c r="Y1038" s="153" t="s">
        <v>2164</v>
      </c>
      <c r="Z1038" s="153" t="s">
        <v>2164</v>
      </c>
      <c r="AA1038" s="153" t="s">
        <v>2164</v>
      </c>
      <c r="AB1038" s="153" t="s">
        <v>2164</v>
      </c>
      <c r="AC1038" s="153" t="s">
        <v>21530</v>
      </c>
      <c r="AD1038" s="153" t="str">
        <f>IFERROR(IF(COUNTIF(C1038:L1038,"Feed Ingredient")&gt;0,INDEX(ani_diet!V:V,MATCH(M1038,ani_diet!F:F,0)),""),"")</f>
        <v>Telfairia occidentalis Leaves</v>
      </c>
      <c r="AE1038" s="152" t="str">
        <f>IF(IFERROR(IF(MATCH("Feed Ingredient", AOM[[#This Row],[L1]:[L10]],0)&gt;0, TRUE, FALSE), FALSE)=TRUE,IFERROR(VLOOKUP(M1038, ani_diet!E:E, 1, FALSE), "No Match"),FALSE)</f>
        <v>No Match</v>
      </c>
    </row>
    <row r="1039" spans="1:31" ht="14.5" x14ac:dyDescent="0.35">
      <c r="A1039" s="153" t="s">
        <v>2164</v>
      </c>
      <c r="B1039" s="153" t="s">
        <v>21905</v>
      </c>
      <c r="C1039" s="153" t="s">
        <v>19358</v>
      </c>
      <c r="D1039" s="153" t="s">
        <v>19360</v>
      </c>
      <c r="E1039" s="153" t="s">
        <v>19600</v>
      </c>
      <c r="F1039" s="153" t="s">
        <v>20459</v>
      </c>
      <c r="G1039" s="153" t="s">
        <v>20460</v>
      </c>
      <c r="H1039" s="153" t="s">
        <v>21551</v>
      </c>
      <c r="I1039" s="153" t="s">
        <v>21897</v>
      </c>
      <c r="J1039" s="153" t="s">
        <v>10999</v>
      </c>
      <c r="K1039" s="153" t="s">
        <v>21900</v>
      </c>
      <c r="L1039" s="153" t="s">
        <v>21906</v>
      </c>
      <c r="M1039" s="153" t="str" cm="1">
        <f t="array" ref="M1039">LOOKUP(2,1/(C1039:L1039&lt;&gt;""),C1039:L1039)</f>
        <v>Fluted Pumpkin Leaves Dried Ground</v>
      </c>
      <c r="N1039" s="153" t="s">
        <v>21907</v>
      </c>
      <c r="O1039" s="153" t="s">
        <v>2164</v>
      </c>
      <c r="P1039" s="153" t="s">
        <v>2164</v>
      </c>
      <c r="Q1039" s="153" t="s">
        <v>2164</v>
      </c>
      <c r="R1039" s="153" t="s">
        <v>2164</v>
      </c>
      <c r="S1039" s="153" t="s">
        <v>2164</v>
      </c>
      <c r="T1039" s="153" t="s">
        <v>2164</v>
      </c>
      <c r="U1039" s="153" t="s">
        <v>11001</v>
      </c>
      <c r="V1039" s="153" t="s">
        <v>2164</v>
      </c>
      <c r="W1039" s="153" t="s">
        <v>2164</v>
      </c>
      <c r="X1039" s="153" t="s">
        <v>2164</v>
      </c>
      <c r="Y1039" s="153" t="s">
        <v>2164</v>
      </c>
      <c r="Z1039" s="153" t="s">
        <v>2164</v>
      </c>
      <c r="AA1039" s="153" t="s">
        <v>2164</v>
      </c>
      <c r="AB1039" s="153" t="s">
        <v>2164</v>
      </c>
      <c r="AC1039" s="153" t="s">
        <v>21530</v>
      </c>
      <c r="AD1039" s="153" t="str">
        <f>IFERROR(IF(COUNTIF(C1039:L1039,"Feed Ingredient")&gt;0,INDEX(ani_diet!V:V,MATCH(M1039,ani_diet!F:F,0)),""),"")</f>
        <v>Telfairia occidentalis Leaves</v>
      </c>
      <c r="AE1039" s="152" t="str">
        <f>IF(IFERROR(IF(MATCH("Feed Ingredient", AOM[[#This Row],[L1]:[L10]],0)&gt;0, TRUE, FALSE), FALSE)=TRUE,IFERROR(VLOOKUP(M1039, ani_diet!E:E, 1, FALSE), "No Match"),FALSE)</f>
        <v>No Match</v>
      </c>
    </row>
    <row r="1040" spans="1:31" ht="14.5" x14ac:dyDescent="0.35">
      <c r="A1040" s="153" t="s">
        <v>2164</v>
      </c>
      <c r="B1040" s="153" t="s">
        <v>21908</v>
      </c>
      <c r="C1040" s="153" t="s">
        <v>19358</v>
      </c>
      <c r="D1040" s="153" t="s">
        <v>19360</v>
      </c>
      <c r="E1040" s="153" t="s">
        <v>19600</v>
      </c>
      <c r="F1040" s="153" t="s">
        <v>20459</v>
      </c>
      <c r="G1040" s="153" t="s">
        <v>20460</v>
      </c>
      <c r="H1040" s="153" t="s">
        <v>21551</v>
      </c>
      <c r="I1040" s="153" t="s">
        <v>21897</v>
      </c>
      <c r="J1040" s="153" t="s">
        <v>10999</v>
      </c>
      <c r="K1040" s="153" t="s">
        <v>21900</v>
      </c>
      <c r="L1040" s="153"/>
      <c r="M1040" s="153" t="str" cm="1">
        <f t="array" ref="M1040">LOOKUP(2,1/(C1040:L1040&lt;&gt;""),C1040:L1040)</f>
        <v>Fluted Pumpkin Leaves</v>
      </c>
      <c r="N1040" s="153" t="s">
        <v>2164</v>
      </c>
      <c r="O1040" s="153" t="s">
        <v>2164</v>
      </c>
      <c r="P1040" s="153" t="s">
        <v>2164</v>
      </c>
      <c r="Q1040" s="153" t="s">
        <v>2164</v>
      </c>
      <c r="R1040" s="153" t="s">
        <v>2164</v>
      </c>
      <c r="S1040" s="153" t="s">
        <v>2164</v>
      </c>
      <c r="T1040" s="153" t="s">
        <v>2164</v>
      </c>
      <c r="U1040" s="153" t="s">
        <v>11001</v>
      </c>
      <c r="V1040" s="153" t="s">
        <v>2164</v>
      </c>
      <c r="W1040" s="153" t="s">
        <v>2164</v>
      </c>
      <c r="X1040" s="153" t="s">
        <v>2164</v>
      </c>
      <c r="Y1040" s="153" t="s">
        <v>2164</v>
      </c>
      <c r="Z1040" s="153" t="s">
        <v>2164</v>
      </c>
      <c r="AA1040" s="153" t="s">
        <v>2164</v>
      </c>
      <c r="AB1040" s="153" t="s">
        <v>2164</v>
      </c>
      <c r="AC1040" s="153" t="s">
        <v>21530</v>
      </c>
      <c r="AD1040" s="153" t="str">
        <f>IFERROR(IF(COUNTIF(C1040:L1040,"Feed Ingredient")&gt;0,INDEX(ani_diet!V:V,MATCH(M1040,ani_diet!F:F,0)),""),"")</f>
        <v>Telfairia occidentalis Leaves</v>
      </c>
      <c r="AE1040" s="152" t="str">
        <f>IF(IFERROR(IF(MATCH("Feed Ingredient", AOM[[#This Row],[L1]:[L10]],0)&gt;0, TRUE, FALSE), FALSE)=TRUE,IFERROR(VLOOKUP(M1040, ani_diet!E:E, 1, FALSE), "No Match"),FALSE)</f>
        <v>Fluted Pumpkin Leaves</v>
      </c>
    </row>
    <row r="1041" spans="1:31" ht="14.5" x14ac:dyDescent="0.35">
      <c r="A1041" s="153" t="s">
        <v>2164</v>
      </c>
      <c r="B1041" s="153" t="s">
        <v>21909</v>
      </c>
      <c r="C1041" s="153" t="s">
        <v>19358</v>
      </c>
      <c r="D1041" s="153" t="s">
        <v>19360</v>
      </c>
      <c r="E1041" s="153" t="s">
        <v>19600</v>
      </c>
      <c r="F1041" s="153" t="s">
        <v>20459</v>
      </c>
      <c r="G1041" s="153" t="s">
        <v>20460</v>
      </c>
      <c r="H1041" s="153" t="s">
        <v>21551</v>
      </c>
      <c r="I1041" s="153" t="s">
        <v>21897</v>
      </c>
      <c r="J1041" s="153" t="s">
        <v>11049</v>
      </c>
      <c r="K1041" s="153" t="s">
        <v>21910</v>
      </c>
      <c r="L1041" s="153" t="s">
        <v>21911</v>
      </c>
      <c r="M1041" s="153" t="str" cm="1">
        <f t="array" ref="M1041">LOOKUP(2,1/(C1041:L1041&lt;&gt;""),C1041:L1041)</f>
        <v>Onion Bulb Dried Ethanol Treated Mixed</v>
      </c>
      <c r="N1041" s="153" t="s">
        <v>2164</v>
      </c>
      <c r="O1041" s="153" t="s">
        <v>2164</v>
      </c>
      <c r="P1041" s="153" t="s">
        <v>2164</v>
      </c>
      <c r="Q1041" s="153" t="s">
        <v>2164</v>
      </c>
      <c r="R1041" s="153" t="s">
        <v>2164</v>
      </c>
      <c r="S1041" s="153" t="s">
        <v>2164</v>
      </c>
      <c r="T1041" s="153" t="s">
        <v>2164</v>
      </c>
      <c r="U1041" s="153" t="s">
        <v>11051</v>
      </c>
      <c r="V1041" s="153" t="s">
        <v>2164</v>
      </c>
      <c r="W1041" s="153" t="s">
        <v>2164</v>
      </c>
      <c r="X1041" s="153" t="s">
        <v>2164</v>
      </c>
      <c r="Y1041" s="153" t="s">
        <v>2164</v>
      </c>
      <c r="Z1041" s="153" t="s">
        <v>2164</v>
      </c>
      <c r="AA1041" s="153" t="s">
        <v>2164</v>
      </c>
      <c r="AB1041" s="153" t="s">
        <v>2164</v>
      </c>
      <c r="AC1041" s="153" t="s">
        <v>21530</v>
      </c>
      <c r="AD1041" s="153" t="str">
        <f>IFERROR(IF(COUNTIF(C1041:L1041,"Feed Ingredient")&gt;0,INDEX(ani_diet!V:V,MATCH(M1041,ani_diet!F:F,0)),""),"")</f>
        <v>Allium cepa Bulb</v>
      </c>
      <c r="AE1041" s="152" t="str">
        <f>IF(IFERROR(IF(MATCH("Feed Ingredient", AOM[[#This Row],[L1]:[L10]],0)&gt;0, TRUE, FALSE), FALSE)=TRUE,IFERROR(VLOOKUP(M1041, ani_diet!E:E, 1, FALSE), "No Match"),FALSE)</f>
        <v>No Match</v>
      </c>
    </row>
    <row r="1042" spans="1:31" ht="14.5" x14ac:dyDescent="0.35">
      <c r="A1042" s="153" t="s">
        <v>2164</v>
      </c>
      <c r="B1042" s="153" t="s">
        <v>21912</v>
      </c>
      <c r="C1042" s="153" t="s">
        <v>19358</v>
      </c>
      <c r="D1042" s="153" t="s">
        <v>19360</v>
      </c>
      <c r="E1042" s="153" t="s">
        <v>19600</v>
      </c>
      <c r="F1042" s="153" t="s">
        <v>20459</v>
      </c>
      <c r="G1042" s="153" t="s">
        <v>20460</v>
      </c>
      <c r="H1042" s="153" t="s">
        <v>21551</v>
      </c>
      <c r="I1042" s="153" t="s">
        <v>21897</v>
      </c>
      <c r="J1042" s="153" t="s">
        <v>11049</v>
      </c>
      <c r="K1042" s="153" t="s">
        <v>21910</v>
      </c>
      <c r="L1042" s="153"/>
      <c r="M1042" s="153" t="str" cm="1">
        <f t="array" ref="M1042">LOOKUP(2,1/(C1042:L1042&lt;&gt;""),C1042:L1042)</f>
        <v>Onion Bulb</v>
      </c>
      <c r="N1042" s="153" t="s">
        <v>2164</v>
      </c>
      <c r="O1042" s="153" t="s">
        <v>2164</v>
      </c>
      <c r="P1042" s="153" t="s">
        <v>2164</v>
      </c>
      <c r="Q1042" s="153" t="s">
        <v>2164</v>
      </c>
      <c r="R1042" s="153" t="s">
        <v>2164</v>
      </c>
      <c r="S1042" s="153" t="s">
        <v>2164</v>
      </c>
      <c r="T1042" s="153" t="s">
        <v>2164</v>
      </c>
      <c r="U1042" s="153" t="s">
        <v>11051</v>
      </c>
      <c r="V1042" s="153" t="s">
        <v>2164</v>
      </c>
      <c r="W1042" s="153" t="s">
        <v>2164</v>
      </c>
      <c r="X1042" s="153" t="s">
        <v>2164</v>
      </c>
      <c r="Y1042" s="153" t="s">
        <v>2164</v>
      </c>
      <c r="Z1042" s="153" t="s">
        <v>2164</v>
      </c>
      <c r="AA1042" s="153" t="s">
        <v>2164</v>
      </c>
      <c r="AB1042" s="153" t="s">
        <v>2164</v>
      </c>
      <c r="AC1042" s="153" t="s">
        <v>21530</v>
      </c>
      <c r="AD1042" s="153" t="str">
        <f>IFERROR(IF(COUNTIF(C1042:L1042,"Feed Ingredient")&gt;0,INDEX(ani_diet!V:V,MATCH(M1042,ani_diet!F:F,0)),""),"")</f>
        <v>Allium cepa Bulb</v>
      </c>
      <c r="AE1042" s="152" t="str">
        <f>IF(IFERROR(IF(MATCH("Feed Ingredient", AOM[[#This Row],[L1]:[L10]],0)&gt;0, TRUE, FALSE), FALSE)=TRUE,IFERROR(VLOOKUP(M1042, ani_diet!E:E, 1, FALSE), "No Match"),FALSE)</f>
        <v>Onion Bulb</v>
      </c>
    </row>
    <row r="1043" spans="1:31" ht="14.5" x14ac:dyDescent="0.35">
      <c r="A1043" s="153" t="s">
        <v>2164</v>
      </c>
      <c r="B1043" s="153" t="s">
        <v>21913</v>
      </c>
      <c r="C1043" s="153" t="s">
        <v>19358</v>
      </c>
      <c r="D1043" s="153" t="s">
        <v>19360</v>
      </c>
      <c r="E1043" s="153" t="s">
        <v>19600</v>
      </c>
      <c r="F1043" s="153" t="s">
        <v>20459</v>
      </c>
      <c r="G1043" s="153" t="s">
        <v>20460</v>
      </c>
      <c r="H1043" s="153" t="s">
        <v>21551</v>
      </c>
      <c r="I1043" s="153" t="s">
        <v>21897</v>
      </c>
      <c r="J1043" s="153" t="s">
        <v>21914</v>
      </c>
      <c r="K1043" s="153" t="s">
        <v>21915</v>
      </c>
      <c r="L1043" s="153" t="s">
        <v>21916</v>
      </c>
      <c r="M1043" s="153" t="str" cm="1">
        <f t="array" ref="M1043">LOOKUP(2,1/(C1043:L1043&lt;&gt;""),C1043:L1043)</f>
        <v>Scarlet Eggplant Market Waste Wilted</v>
      </c>
      <c r="N1043" s="153"/>
      <c r="O1043" s="153" t="s">
        <v>2164</v>
      </c>
      <c r="P1043" s="153" t="s">
        <v>2164</v>
      </c>
      <c r="Q1043" s="153" t="s">
        <v>2164</v>
      </c>
      <c r="R1043" s="153" t="s">
        <v>2164</v>
      </c>
      <c r="S1043" s="153" t="s">
        <v>2164</v>
      </c>
      <c r="T1043" s="153" t="s">
        <v>2164</v>
      </c>
      <c r="U1043" s="153" t="s">
        <v>10995</v>
      </c>
      <c r="V1043" s="153" t="s">
        <v>2164</v>
      </c>
      <c r="W1043" s="153" t="s">
        <v>2164</v>
      </c>
      <c r="X1043" s="153" t="s">
        <v>2164</v>
      </c>
      <c r="Y1043" s="153" t="s">
        <v>2164</v>
      </c>
      <c r="Z1043" s="153" t="s">
        <v>2164</v>
      </c>
      <c r="AA1043" s="153" t="s">
        <v>2164</v>
      </c>
      <c r="AB1043" s="153" t="s">
        <v>2164</v>
      </c>
      <c r="AC1043" s="153" t="s">
        <v>21530</v>
      </c>
      <c r="AD1043" s="153" t="str">
        <f>IFERROR(IF(COUNTIF(C1043:L1043,"Feed Ingredient")&gt;0,INDEX(ani_diet!V:V,MATCH(M1043,ani_diet!F:F,0)),""),"")</f>
        <v/>
      </c>
      <c r="AE1043" s="152" t="str">
        <f>IF(IFERROR(IF(MATCH("Feed Ingredient", AOM[[#This Row],[L1]:[L10]],0)&gt;0, TRUE, FALSE), FALSE)=TRUE,IFERROR(VLOOKUP(M1043, ani_diet!E:E, 1, FALSE), "No Match"),FALSE)</f>
        <v>No Match</v>
      </c>
    </row>
    <row r="1044" spans="1:31" ht="14.5" x14ac:dyDescent="0.35">
      <c r="A1044" s="153" t="s">
        <v>2164</v>
      </c>
      <c r="B1044" s="153" t="s">
        <v>21917</v>
      </c>
      <c r="C1044" s="153" t="s">
        <v>19358</v>
      </c>
      <c r="D1044" s="153" t="s">
        <v>19360</v>
      </c>
      <c r="E1044" s="153" t="s">
        <v>19600</v>
      </c>
      <c r="F1044" s="153" t="s">
        <v>20459</v>
      </c>
      <c r="G1044" s="153" t="s">
        <v>20460</v>
      </c>
      <c r="H1044" s="153" t="s">
        <v>21551</v>
      </c>
      <c r="I1044" s="153" t="s">
        <v>21897</v>
      </c>
      <c r="J1044" s="153" t="s">
        <v>21914</v>
      </c>
      <c r="K1044" s="153" t="s">
        <v>21915</v>
      </c>
      <c r="L1044" s="153"/>
      <c r="M1044" s="153" t="str" cm="1">
        <f t="array" ref="M1044">LOOKUP(2,1/(C1044:L1044&lt;&gt;""),C1044:L1044)</f>
        <v>Scarlet Eggplant Market Waste</v>
      </c>
      <c r="N1044" s="153"/>
      <c r="O1044" s="153" t="s">
        <v>2164</v>
      </c>
      <c r="P1044" s="153" t="s">
        <v>2164</v>
      </c>
      <c r="Q1044" s="153" t="s">
        <v>2164</v>
      </c>
      <c r="R1044" s="153" t="s">
        <v>2164</v>
      </c>
      <c r="S1044" s="153" t="s">
        <v>2164</v>
      </c>
      <c r="T1044" s="153" t="s">
        <v>2164</v>
      </c>
      <c r="U1044" s="153" t="s">
        <v>10995</v>
      </c>
      <c r="V1044" s="153" t="s">
        <v>2164</v>
      </c>
      <c r="W1044" s="153" t="s">
        <v>2164</v>
      </c>
      <c r="X1044" s="153" t="s">
        <v>2164</v>
      </c>
      <c r="Y1044" s="153" t="s">
        <v>2164</v>
      </c>
      <c r="Z1044" s="153" t="s">
        <v>2164</v>
      </c>
      <c r="AA1044" s="153" t="s">
        <v>2164</v>
      </c>
      <c r="AB1044" s="153" t="s">
        <v>2164</v>
      </c>
      <c r="AC1044" s="153" t="s">
        <v>21530</v>
      </c>
      <c r="AD1044" s="153" t="str">
        <f>IFERROR(IF(COUNTIF(C1044:L1044,"Feed Ingredient")&gt;0,INDEX(ani_diet!V:V,MATCH(M1044,ani_diet!F:F,0)),""),"")</f>
        <v/>
      </c>
      <c r="AE1044" s="152" t="str">
        <f>IF(IFERROR(IF(MATCH("Feed Ingredient", AOM[[#This Row],[L1]:[L10]],0)&gt;0, TRUE, FALSE), FALSE)=TRUE,IFERROR(VLOOKUP(M1044, ani_diet!E:E, 1, FALSE), "No Match"),FALSE)</f>
        <v>No Match</v>
      </c>
    </row>
    <row r="1045" spans="1:31" ht="14.5" x14ac:dyDescent="0.35">
      <c r="A1045" s="153" t="s">
        <v>2164</v>
      </c>
      <c r="B1045" s="153" t="s">
        <v>21918</v>
      </c>
      <c r="C1045" s="153" t="s">
        <v>19358</v>
      </c>
      <c r="D1045" s="153" t="s">
        <v>19360</v>
      </c>
      <c r="E1045" s="153" t="s">
        <v>19600</v>
      </c>
      <c r="F1045" s="153" t="s">
        <v>20459</v>
      </c>
      <c r="G1045" s="153" t="s">
        <v>20460</v>
      </c>
      <c r="H1045" s="153" t="s">
        <v>21551</v>
      </c>
      <c r="I1045" s="153" t="s">
        <v>21897</v>
      </c>
      <c r="J1045" s="153" t="s">
        <v>21914</v>
      </c>
      <c r="K1045" s="153" t="s">
        <v>21919</v>
      </c>
      <c r="L1045" s="153"/>
      <c r="M1045" s="153" t="str" cm="1">
        <f t="array" ref="M1045">LOOKUP(2,1/(C1045:L1045&lt;&gt;""),C1045:L1045)</f>
        <v>Scarlet Eggplant Wilted</v>
      </c>
      <c r="N1045" s="153"/>
      <c r="O1045" s="153" t="s">
        <v>2164</v>
      </c>
      <c r="P1045" s="153" t="s">
        <v>2164</v>
      </c>
      <c r="Q1045" s="153" t="s">
        <v>2164</v>
      </c>
      <c r="R1045" s="153" t="s">
        <v>2164</v>
      </c>
      <c r="S1045" s="153" t="s">
        <v>2164</v>
      </c>
      <c r="T1045" s="153" t="s">
        <v>2164</v>
      </c>
      <c r="U1045" s="153" t="s">
        <v>10995</v>
      </c>
      <c r="V1045" s="153" t="s">
        <v>2164</v>
      </c>
      <c r="W1045" s="153" t="s">
        <v>2164</v>
      </c>
      <c r="X1045" s="153" t="s">
        <v>2164</v>
      </c>
      <c r="Y1045" s="153" t="s">
        <v>2164</v>
      </c>
      <c r="Z1045" s="153" t="s">
        <v>2164</v>
      </c>
      <c r="AA1045" s="153" t="s">
        <v>2164</v>
      </c>
      <c r="AB1045" s="153" t="s">
        <v>2164</v>
      </c>
      <c r="AC1045" s="153" t="s">
        <v>21530</v>
      </c>
      <c r="AD1045" s="153" t="str">
        <f>IFERROR(IF(COUNTIF(C1045:L1045,"Feed Ingredient")&gt;0,INDEX(ani_diet!V:V,MATCH(M1045,ani_diet!F:F,0)),""),"")</f>
        <v>Solanum aethiopicum</v>
      </c>
      <c r="AE1045" s="152" t="str">
        <f>IF(IFERROR(IF(MATCH("Feed Ingredient", AOM[[#This Row],[L1]:[L10]],0)&gt;0, TRUE, FALSE), FALSE)=TRUE,IFERROR(VLOOKUP(M1045, ani_diet!E:E, 1, FALSE), "No Match"),FALSE)</f>
        <v>No Match</v>
      </c>
    </row>
    <row r="1046" spans="1:31" ht="14.5" x14ac:dyDescent="0.35">
      <c r="A1046" s="153" t="s">
        <v>2164</v>
      </c>
      <c r="B1046" s="153" t="s">
        <v>21920</v>
      </c>
      <c r="C1046" s="153" t="s">
        <v>19358</v>
      </c>
      <c r="D1046" s="153" t="s">
        <v>19360</v>
      </c>
      <c r="E1046" s="153" t="s">
        <v>19600</v>
      </c>
      <c r="F1046" s="153" t="s">
        <v>20459</v>
      </c>
      <c r="G1046" s="153" t="s">
        <v>20460</v>
      </c>
      <c r="H1046" s="153" t="s">
        <v>21551</v>
      </c>
      <c r="I1046" s="153" t="s">
        <v>21897</v>
      </c>
      <c r="J1046" s="153" t="s">
        <v>21914</v>
      </c>
      <c r="K1046" s="153"/>
      <c r="L1046" s="153"/>
      <c r="M1046" s="153" t="str" cm="1">
        <f t="array" ref="M1046">LOOKUP(2,1/(C1046:L1046&lt;&gt;""),C1046:L1046)</f>
        <v>Scarlet Eggplant</v>
      </c>
      <c r="N1046" s="153" t="s">
        <v>21921</v>
      </c>
      <c r="O1046" s="153" t="s">
        <v>2164</v>
      </c>
      <c r="P1046" s="153" t="s">
        <v>2164</v>
      </c>
      <c r="Q1046" s="153" t="s">
        <v>2164</v>
      </c>
      <c r="R1046" s="153" t="s">
        <v>2164</v>
      </c>
      <c r="S1046" s="153" t="s">
        <v>2164</v>
      </c>
      <c r="T1046" s="153" t="s">
        <v>2164</v>
      </c>
      <c r="U1046" s="153" t="s">
        <v>10995</v>
      </c>
      <c r="V1046" s="153" t="s">
        <v>2164</v>
      </c>
      <c r="W1046" s="153" t="s">
        <v>2164</v>
      </c>
      <c r="X1046" s="153" t="s">
        <v>2164</v>
      </c>
      <c r="Y1046" s="153" t="s">
        <v>2164</v>
      </c>
      <c r="Z1046" s="153" t="s">
        <v>2164</v>
      </c>
      <c r="AA1046" s="153" t="s">
        <v>2164</v>
      </c>
      <c r="AB1046" s="153" t="s">
        <v>2164</v>
      </c>
      <c r="AC1046" s="153" t="s">
        <v>21530</v>
      </c>
      <c r="AD1046" s="153" t="str">
        <f>IFERROR(IF(COUNTIF(C1046:L1046,"Feed Ingredient")&gt;0,INDEX(ani_diet!V:V,MATCH(M1046,ani_diet!F:F,0)),""),"")</f>
        <v>Solanum aethiopicum</v>
      </c>
      <c r="AE1046" s="152" t="str">
        <f>IF(IFERROR(IF(MATCH("Feed Ingredient", AOM[[#This Row],[L1]:[L10]],0)&gt;0, TRUE, FALSE), FALSE)=TRUE,IFERROR(VLOOKUP(M1046, ani_diet!E:E, 1, FALSE), "No Match"),FALSE)</f>
        <v>Scarlet Eggplant</v>
      </c>
    </row>
    <row r="1047" spans="1:31" ht="14.5" x14ac:dyDescent="0.35">
      <c r="A1047" s="153" t="s">
        <v>2164</v>
      </c>
      <c r="B1047" s="153" t="s">
        <v>21922</v>
      </c>
      <c r="C1047" s="153" t="s">
        <v>19358</v>
      </c>
      <c r="D1047" s="153" t="s">
        <v>19360</v>
      </c>
      <c r="E1047" s="153" t="s">
        <v>19600</v>
      </c>
      <c r="F1047" s="153" t="s">
        <v>20459</v>
      </c>
      <c r="G1047" s="153" t="s">
        <v>20460</v>
      </c>
      <c r="H1047" s="153" t="s">
        <v>21923</v>
      </c>
      <c r="I1047" s="153" t="s">
        <v>2164</v>
      </c>
      <c r="J1047" s="153" t="s">
        <v>2164</v>
      </c>
      <c r="K1047" s="153" t="s">
        <v>2164</v>
      </c>
      <c r="L1047" s="153"/>
      <c r="M1047" s="153" t="str" cm="1">
        <f t="array" ref="M1047">LOOKUP(2,1/(C1047:L1047&lt;&gt;""),C1047:L1047)</f>
        <v>Essential Fatty Acid</v>
      </c>
      <c r="N1047" s="153" t="s">
        <v>2164</v>
      </c>
      <c r="O1047" s="153" t="s">
        <v>2164</v>
      </c>
      <c r="P1047" s="153" t="s">
        <v>2164</v>
      </c>
      <c r="Q1047" s="153" t="s">
        <v>2164</v>
      </c>
      <c r="R1047" s="153" t="s">
        <v>2164</v>
      </c>
      <c r="S1047" s="153"/>
      <c r="T1047" s="153" t="s">
        <v>2164</v>
      </c>
      <c r="U1047" s="153"/>
      <c r="V1047" s="153" t="s">
        <v>2164</v>
      </c>
      <c r="W1047" s="153" t="s">
        <v>2164</v>
      </c>
      <c r="X1047" s="153" t="s">
        <v>2164</v>
      </c>
      <c r="Y1047" s="153" t="s">
        <v>2164</v>
      </c>
      <c r="Z1047" s="153" t="s">
        <v>2164</v>
      </c>
      <c r="AA1047" s="153" t="s">
        <v>2164</v>
      </c>
      <c r="AB1047" s="153"/>
      <c r="AC1047" s="153" t="s">
        <v>2164</v>
      </c>
      <c r="AD1047" s="153" t="str">
        <f>IFERROR(IF(COUNTIF(C1047:L1047,"Feed Ingredient")&gt;0,INDEX(ani_diet!V:V,MATCH(M1047,ani_diet!F:F,0)),""),"")</f>
        <v/>
      </c>
      <c r="AE1047" s="152" t="str">
        <f>IF(IFERROR(IF(MATCH("Feed Ingredient", AOM[[#This Row],[L1]:[L10]],0)&gt;0, TRUE, FALSE), FALSE)=TRUE,IFERROR(VLOOKUP(M1047, ani_diet!E:E, 1, FALSE), "No Match"),FALSE)</f>
        <v>No Match</v>
      </c>
    </row>
    <row r="1048" spans="1:31" ht="14.5" x14ac:dyDescent="0.35">
      <c r="A1048" s="153" t="s">
        <v>2164</v>
      </c>
      <c r="B1048" s="153" t="s">
        <v>21924</v>
      </c>
      <c r="C1048" s="153" t="s">
        <v>19358</v>
      </c>
      <c r="D1048" s="153" t="s">
        <v>19360</v>
      </c>
      <c r="E1048" s="153" t="s">
        <v>19600</v>
      </c>
      <c r="F1048" s="153" t="s">
        <v>20459</v>
      </c>
      <c r="G1048" s="153" t="s">
        <v>20460</v>
      </c>
      <c r="H1048" s="153" t="s">
        <v>21925</v>
      </c>
      <c r="I1048" s="153" t="s">
        <v>2164</v>
      </c>
      <c r="J1048" s="153" t="s">
        <v>2164</v>
      </c>
      <c r="K1048" s="153" t="s">
        <v>2164</v>
      </c>
      <c r="L1048" s="153"/>
      <c r="M1048" s="153" t="str" cm="1">
        <f t="array" ref="M1048">LOOKUP(2,1/(C1048:L1048&lt;&gt;""),C1048:L1048)</f>
        <v>Forage Plants</v>
      </c>
      <c r="N1048" s="153" t="s">
        <v>2164</v>
      </c>
      <c r="O1048" s="153" t="s">
        <v>2164</v>
      </c>
      <c r="P1048" s="153" t="s">
        <v>2164</v>
      </c>
      <c r="Q1048" s="153" t="s">
        <v>2164</v>
      </c>
      <c r="R1048" s="153" t="s">
        <v>2164</v>
      </c>
      <c r="S1048" s="153" t="s">
        <v>2164</v>
      </c>
      <c r="T1048" s="153" t="s">
        <v>2164</v>
      </c>
      <c r="U1048" s="153"/>
      <c r="V1048" s="153" t="s">
        <v>2164</v>
      </c>
      <c r="W1048" s="153" t="s">
        <v>2164</v>
      </c>
      <c r="X1048" s="153" t="s">
        <v>2164</v>
      </c>
      <c r="Y1048" s="153" t="s">
        <v>2164</v>
      </c>
      <c r="Z1048" s="153" t="s">
        <v>2164</v>
      </c>
      <c r="AA1048" s="153" t="s">
        <v>2164</v>
      </c>
      <c r="AB1048" s="153" t="s">
        <v>2164</v>
      </c>
      <c r="AC1048" s="153" t="s">
        <v>2164</v>
      </c>
      <c r="AD1048" s="153" t="str">
        <f>IFERROR(IF(COUNTIF(C1048:L1048,"Feed Ingredient")&gt;0,INDEX(ani_diet!V:V,MATCH(M1048,ani_diet!F:F,0)),""),"")</f>
        <v/>
      </c>
      <c r="AE1048" s="152" t="str">
        <f>IF(IFERROR(IF(MATCH("Feed Ingredient", AOM[[#This Row],[L1]:[L10]],0)&gt;0, TRUE, FALSE), FALSE)=TRUE,IFERROR(VLOOKUP(M1048, ani_diet!E:E, 1, FALSE), "No Match"),FALSE)</f>
        <v>No Match</v>
      </c>
    </row>
    <row r="1049" spans="1:31" ht="14.5" x14ac:dyDescent="0.35">
      <c r="A1049" s="153" t="s">
        <v>2164</v>
      </c>
      <c r="B1049" s="153" t="s">
        <v>21926</v>
      </c>
      <c r="C1049" s="153" t="s">
        <v>19358</v>
      </c>
      <c r="D1049" s="153" t="s">
        <v>19360</v>
      </c>
      <c r="E1049" s="153" t="s">
        <v>19600</v>
      </c>
      <c r="F1049" s="153" t="s">
        <v>20459</v>
      </c>
      <c r="G1049" s="153" t="s">
        <v>20460</v>
      </c>
      <c r="H1049" s="153" t="s">
        <v>21925</v>
      </c>
      <c r="I1049" s="153" t="s">
        <v>21927</v>
      </c>
      <c r="J1049" s="153" t="s">
        <v>2164</v>
      </c>
      <c r="K1049" s="153" t="s">
        <v>2164</v>
      </c>
      <c r="L1049" s="153"/>
      <c r="M1049" s="153" t="str" cm="1">
        <f t="array" ref="M1049">LOOKUP(2,1/(C1049:L1049&lt;&gt;""),C1049:L1049)</f>
        <v>Aquatic Plants</v>
      </c>
      <c r="N1049" s="153" t="s">
        <v>2164</v>
      </c>
      <c r="O1049" s="153" t="s">
        <v>2164</v>
      </c>
      <c r="P1049" s="153" t="s">
        <v>2164</v>
      </c>
      <c r="Q1049" s="153" t="s">
        <v>2164</v>
      </c>
      <c r="R1049" s="153" t="s">
        <v>2164</v>
      </c>
      <c r="S1049" s="153" t="s">
        <v>2164</v>
      </c>
      <c r="T1049" s="153" t="s">
        <v>2164</v>
      </c>
      <c r="U1049" s="153"/>
      <c r="V1049" s="153" t="s">
        <v>2164</v>
      </c>
      <c r="W1049" s="153" t="s">
        <v>2164</v>
      </c>
      <c r="X1049" s="153" t="s">
        <v>2164</v>
      </c>
      <c r="Y1049" s="153" t="s">
        <v>2164</v>
      </c>
      <c r="Z1049" s="153" t="s">
        <v>2164</v>
      </c>
      <c r="AA1049" s="153" t="s">
        <v>2164</v>
      </c>
      <c r="AB1049" s="153" t="s">
        <v>2164</v>
      </c>
      <c r="AC1049" s="153" t="s">
        <v>2164</v>
      </c>
      <c r="AD1049" s="153" t="str">
        <f>IFERROR(IF(COUNTIF(C1049:L1049,"Feed Ingredient")&gt;0,INDEX(ani_diet!V:V,MATCH(M1049,ani_diet!F:F,0)),""),"")</f>
        <v/>
      </c>
      <c r="AE1049" s="152" t="str">
        <f>IF(IFERROR(IF(MATCH("Feed Ingredient", AOM[[#This Row],[L1]:[L10]],0)&gt;0, TRUE, FALSE), FALSE)=TRUE,IFERROR(VLOOKUP(M1049, ani_diet!E:E, 1, FALSE), "No Match"),FALSE)</f>
        <v>No Match</v>
      </c>
    </row>
    <row r="1050" spans="1:31" ht="14.5" x14ac:dyDescent="0.35">
      <c r="A1050" s="153" t="s">
        <v>2164</v>
      </c>
      <c r="B1050" s="153" t="s">
        <v>21928</v>
      </c>
      <c r="C1050" s="153" t="s">
        <v>19358</v>
      </c>
      <c r="D1050" s="153" t="s">
        <v>19360</v>
      </c>
      <c r="E1050" s="153" t="s">
        <v>19600</v>
      </c>
      <c r="F1050" s="153" t="s">
        <v>20459</v>
      </c>
      <c r="G1050" s="153" t="s">
        <v>20460</v>
      </c>
      <c r="H1050" s="153" t="s">
        <v>21925</v>
      </c>
      <c r="I1050" s="153" t="s">
        <v>21927</v>
      </c>
      <c r="J1050" s="153" t="s">
        <v>21929</v>
      </c>
      <c r="K1050" s="153" t="s">
        <v>2164</v>
      </c>
      <c r="L1050" s="153"/>
      <c r="M1050" s="153" t="str" cm="1">
        <f t="array" ref="M1050">LOOKUP(2,1/(C1050:L1050&lt;&gt;""),C1050:L1050)</f>
        <v>Eichhornia crassipes</v>
      </c>
      <c r="N1050" s="153" t="s">
        <v>231</v>
      </c>
      <c r="O1050" s="153" t="s">
        <v>2164</v>
      </c>
      <c r="P1050" s="153" t="s">
        <v>2164</v>
      </c>
      <c r="Q1050" s="153" t="s">
        <v>2164</v>
      </c>
      <c r="R1050" s="153" t="s">
        <v>2164</v>
      </c>
      <c r="S1050" s="153" t="s">
        <v>21930</v>
      </c>
      <c r="T1050" s="153" t="s">
        <v>2164</v>
      </c>
      <c r="U1050" s="153" t="s">
        <v>21929</v>
      </c>
      <c r="V1050" s="153" t="s">
        <v>21931</v>
      </c>
      <c r="W1050" s="153" t="s">
        <v>2164</v>
      </c>
      <c r="X1050" s="153" t="s">
        <v>2164</v>
      </c>
      <c r="Y1050" s="153" t="s">
        <v>2164</v>
      </c>
      <c r="Z1050" s="153" t="s">
        <v>2164</v>
      </c>
      <c r="AA1050" s="153" t="s">
        <v>2164</v>
      </c>
      <c r="AB1050" s="153" t="s">
        <v>21932</v>
      </c>
      <c r="AC1050" s="153" t="s">
        <v>21933</v>
      </c>
      <c r="AD1050" s="153" t="str">
        <f>IFERROR(IF(COUNTIF(C1050:L1050,"Feed Ingredient")&gt;0,INDEX(ani_diet!V:V,MATCH(M1050,ani_diet!F:F,0)),""),"")</f>
        <v>Eichhornia crassipes</v>
      </c>
      <c r="AE1050" s="152" t="str">
        <f>IF(IFERROR(IF(MATCH("Feed Ingredient", AOM[[#This Row],[L1]:[L10]],0)&gt;0, TRUE, FALSE), FALSE)=TRUE,IFERROR(VLOOKUP(M1050, ani_diet!E:E, 1, FALSE), "No Match"),FALSE)</f>
        <v>Eichhornia crassipes</v>
      </c>
    </row>
    <row r="1051" spans="1:31" ht="14.5" x14ac:dyDescent="0.35">
      <c r="A1051" s="153"/>
      <c r="B1051" s="153" t="s">
        <v>21934</v>
      </c>
      <c r="C1051" s="153" t="s">
        <v>19358</v>
      </c>
      <c r="D1051" s="153" t="s">
        <v>19360</v>
      </c>
      <c r="E1051" s="153" t="s">
        <v>19600</v>
      </c>
      <c r="F1051" s="153" t="s">
        <v>20459</v>
      </c>
      <c r="G1051" s="153" t="s">
        <v>20460</v>
      </c>
      <c r="H1051" s="153" t="s">
        <v>21925</v>
      </c>
      <c r="I1051" s="153" t="s">
        <v>21927</v>
      </c>
      <c r="J1051" s="153" t="s">
        <v>21929</v>
      </c>
      <c r="K1051" s="153" t="s">
        <v>21935</v>
      </c>
      <c r="L1051" s="153"/>
      <c r="M1051" s="153" t="str" cm="1">
        <f t="array" ref="M1051">LOOKUP(2,1/(C1051:L1051&lt;&gt;""),C1051:L1051)</f>
        <v>Eichhornia crassipes Dried Fermented Ground</v>
      </c>
      <c r="N1051" s="153" t="s">
        <v>21936</v>
      </c>
      <c r="O1051" s="153"/>
      <c r="P1051" s="153"/>
      <c r="Q1051" s="153"/>
      <c r="R1051" s="153"/>
      <c r="S1051" s="153"/>
      <c r="T1051" s="153"/>
      <c r="U1051" s="153" t="s">
        <v>21929</v>
      </c>
      <c r="V1051" s="153"/>
      <c r="W1051" s="153"/>
      <c r="X1051" s="153"/>
      <c r="Y1051" s="153"/>
      <c r="Z1051" s="153"/>
      <c r="AA1051" s="153"/>
      <c r="AB1051" s="153"/>
      <c r="AC1051" s="153"/>
      <c r="AD1051" s="153" t="s">
        <v>2164</v>
      </c>
      <c r="AE1051" s="152" t="s">
        <v>8926</v>
      </c>
    </row>
    <row r="1052" spans="1:31" ht="14.5" x14ac:dyDescent="0.35">
      <c r="A1052" s="153"/>
      <c r="B1052" s="153" t="s">
        <v>21937</v>
      </c>
      <c r="C1052" s="153" t="s">
        <v>19358</v>
      </c>
      <c r="D1052" s="153" t="s">
        <v>19360</v>
      </c>
      <c r="E1052" s="153" t="s">
        <v>19600</v>
      </c>
      <c r="F1052" s="153" t="s">
        <v>20459</v>
      </c>
      <c r="G1052" s="153" t="s">
        <v>20460</v>
      </c>
      <c r="H1052" s="153" t="s">
        <v>21925</v>
      </c>
      <c r="I1052" s="153" t="s">
        <v>21927</v>
      </c>
      <c r="J1052" s="153" t="s">
        <v>21929</v>
      </c>
      <c r="K1052" s="153" t="s">
        <v>21938</v>
      </c>
      <c r="L1052" s="153"/>
      <c r="M1052" s="153" t="str" cm="1">
        <f t="array" ref="M1052">LOOKUP(2,1/(C1052:L1052&lt;&gt;""),C1052:L1052)</f>
        <v>Eichhornia crassipes Cow Rumen Fermented</v>
      </c>
      <c r="N1052" s="153" t="s">
        <v>21939</v>
      </c>
      <c r="O1052" s="153"/>
      <c r="P1052" s="153"/>
      <c r="Q1052" s="153"/>
      <c r="R1052" s="153"/>
      <c r="S1052" s="153"/>
      <c r="T1052" s="153"/>
      <c r="U1052" s="153" t="s">
        <v>21929</v>
      </c>
      <c r="V1052" s="153"/>
      <c r="W1052" s="153"/>
      <c r="X1052" s="153"/>
      <c r="Y1052" s="153"/>
      <c r="Z1052" s="153"/>
      <c r="AA1052" s="153"/>
      <c r="AB1052" s="153"/>
      <c r="AC1052" s="153"/>
      <c r="AD1052" s="153" t="str">
        <f>IFERROR(IF(COUNTIF(C1052:L1052,"Feed Ingredient")&gt;0,INDEX(ani_diet!V:V,MATCH(M1052,ani_diet!F:F,0)),""),"")</f>
        <v/>
      </c>
      <c r="AE1052" s="152" t="str">
        <f>IF(IFERROR(IF(MATCH("Feed Ingredient", AOM[[#This Row],[L1]:[L10]],0)&gt;0, TRUE, FALSE), FALSE)=TRUE,IFERROR(VLOOKUP(M1052, ani_diet!E:E, 1, FALSE), "No Match"),FALSE)</f>
        <v>No Match</v>
      </c>
    </row>
    <row r="1053" spans="1:31" ht="14.5" x14ac:dyDescent="0.35">
      <c r="A1053" s="153"/>
      <c r="B1053" s="153" t="s">
        <v>21940</v>
      </c>
      <c r="C1053" s="153" t="s">
        <v>19358</v>
      </c>
      <c r="D1053" s="153" t="s">
        <v>19360</v>
      </c>
      <c r="E1053" s="153" t="s">
        <v>19600</v>
      </c>
      <c r="F1053" s="153" t="s">
        <v>20459</v>
      </c>
      <c r="G1053" s="153" t="s">
        <v>20460</v>
      </c>
      <c r="H1053" s="153" t="s">
        <v>21925</v>
      </c>
      <c r="I1053" s="153" t="s">
        <v>21927</v>
      </c>
      <c r="J1053" s="153" t="s">
        <v>21929</v>
      </c>
      <c r="K1053" s="153" t="s">
        <v>21941</v>
      </c>
      <c r="L1053" s="153"/>
      <c r="M1053" s="153" t="str" cm="1">
        <f t="array" ref="M1053">LOOKUP(2,1/(C1053:L1053&lt;&gt;""),C1053:L1053)</f>
        <v>Eichhornia crassipes Dried Ground</v>
      </c>
      <c r="N1053" s="153" t="s">
        <v>21942</v>
      </c>
      <c r="O1053" s="153"/>
      <c r="P1053" s="153"/>
      <c r="Q1053" s="153"/>
      <c r="R1053" s="153"/>
      <c r="S1053" s="153"/>
      <c r="T1053" s="153"/>
      <c r="U1053" s="153" t="s">
        <v>21929</v>
      </c>
      <c r="V1053" s="153"/>
      <c r="W1053" s="153"/>
      <c r="X1053" s="153"/>
      <c r="Y1053" s="153"/>
      <c r="Z1053" s="153"/>
      <c r="AA1053" s="153"/>
      <c r="AB1053" s="153"/>
      <c r="AC1053" s="153"/>
      <c r="AD1053" s="153" t="str">
        <f>IFERROR(IF(COUNTIF(C1053:L1053,"Feed Ingredient")&gt;0,INDEX(ani_diet!V:V,MATCH(M1053,ani_diet!F:F,0)),""),"")</f>
        <v/>
      </c>
      <c r="AE1053" s="152" t="str">
        <f>IF(IFERROR(IF(MATCH("Feed Ingredient", AOM[[#This Row],[L1]:[L10]],0)&gt;0, TRUE, FALSE), FALSE)=TRUE,IFERROR(VLOOKUP(M1053, ani_diet!E:E, 1, FALSE), "No Match"),FALSE)</f>
        <v>No Match</v>
      </c>
    </row>
    <row r="1054" spans="1:31" ht="14.5" x14ac:dyDescent="0.35">
      <c r="A1054" s="153"/>
      <c r="B1054" s="153" t="s">
        <v>21943</v>
      </c>
      <c r="C1054" s="153" t="s">
        <v>19358</v>
      </c>
      <c r="D1054" s="153" t="s">
        <v>19360</v>
      </c>
      <c r="E1054" s="153" t="s">
        <v>19600</v>
      </c>
      <c r="F1054" s="153" t="s">
        <v>20459</v>
      </c>
      <c r="G1054" s="153" t="s">
        <v>20460</v>
      </c>
      <c r="H1054" s="153" t="s">
        <v>21925</v>
      </c>
      <c r="I1054" s="153" t="s">
        <v>21927</v>
      </c>
      <c r="J1054" s="153" t="s">
        <v>21929</v>
      </c>
      <c r="K1054" s="153" t="s">
        <v>21944</v>
      </c>
      <c r="L1054" s="153"/>
      <c r="M1054" s="153" t="str" cm="1">
        <f t="array" ref="M1054">LOOKUP(2,1/(C1054:L1054&lt;&gt;""),C1054:L1054)</f>
        <v>Eichhornia crassipes Molasses Fermented</v>
      </c>
      <c r="N1054" s="153" t="s">
        <v>21945</v>
      </c>
      <c r="O1054" s="153"/>
      <c r="P1054" s="153"/>
      <c r="Q1054" s="153"/>
      <c r="R1054" s="153"/>
      <c r="S1054" s="153"/>
      <c r="T1054" s="153"/>
      <c r="U1054" s="153" t="s">
        <v>21929</v>
      </c>
      <c r="V1054" s="153"/>
      <c r="W1054" s="153"/>
      <c r="X1054" s="153"/>
      <c r="Y1054" s="153"/>
      <c r="Z1054" s="153"/>
      <c r="AA1054" s="153"/>
      <c r="AB1054" s="153"/>
      <c r="AC1054" s="153"/>
      <c r="AD1054" s="153" t="str">
        <f>IFERROR(IF(COUNTIF(C1054:L1054,"Feed Ingredient")&gt;0,INDEX(ani_diet!V:V,MATCH(M1054,ani_diet!F:F,0)),""),"")</f>
        <v/>
      </c>
      <c r="AE1054" s="152" t="str">
        <f>IF(IFERROR(IF(MATCH("Feed Ingredient", AOM[[#This Row],[L1]:[L10]],0)&gt;0, TRUE, FALSE), FALSE)=TRUE,IFERROR(VLOOKUP(M1054, ani_diet!E:E, 1, FALSE), "No Match"),FALSE)</f>
        <v>No Match</v>
      </c>
    </row>
    <row r="1055" spans="1:31" ht="14.5" x14ac:dyDescent="0.35">
      <c r="A1055" s="153"/>
      <c r="B1055" s="153" t="s">
        <v>21946</v>
      </c>
      <c r="C1055" s="153" t="s">
        <v>19358</v>
      </c>
      <c r="D1055" s="153" t="s">
        <v>19360</v>
      </c>
      <c r="E1055" s="153" t="s">
        <v>19600</v>
      </c>
      <c r="F1055" s="153" t="s">
        <v>20459</v>
      </c>
      <c r="G1055" s="153" t="s">
        <v>20460</v>
      </c>
      <c r="H1055" s="153" t="s">
        <v>21925</v>
      </c>
      <c r="I1055" s="153" t="s">
        <v>21927</v>
      </c>
      <c r="J1055" s="153" t="s">
        <v>21929</v>
      </c>
      <c r="K1055" s="153" t="s">
        <v>21947</v>
      </c>
      <c r="L1055" s="153"/>
      <c r="M1055" s="153" t="str" cm="1">
        <f t="array" ref="M1055">LOOKUP(2,1/(C1055:L1055&lt;&gt;""),C1055:L1055)</f>
        <v>Eichhornia crassipes Yeast Fermented</v>
      </c>
      <c r="N1055" s="153" t="s">
        <v>21948</v>
      </c>
      <c r="O1055" s="153"/>
      <c r="P1055" s="153"/>
      <c r="Q1055" s="153"/>
      <c r="R1055" s="153"/>
      <c r="S1055" s="153"/>
      <c r="T1055" s="153"/>
      <c r="U1055" s="153" t="s">
        <v>21929</v>
      </c>
      <c r="V1055" s="153"/>
      <c r="W1055" s="153"/>
      <c r="X1055" s="153"/>
      <c r="Y1055" s="153"/>
      <c r="Z1055" s="153"/>
      <c r="AA1055" s="153"/>
      <c r="AB1055" s="153"/>
      <c r="AC1055" s="153"/>
      <c r="AD1055" s="153" t="str">
        <f>IFERROR(IF(COUNTIF(C1055:L1055,"Feed Ingredient")&gt;0,INDEX(ani_diet!V:V,MATCH(M1055,ani_diet!F:F,0)),""),"")</f>
        <v/>
      </c>
      <c r="AE1055" s="152" t="str">
        <f>IF(IFERROR(IF(MATCH("Feed Ingredient", AOM[[#This Row],[L1]:[L10]],0)&gt;0, TRUE, FALSE), FALSE)=TRUE,IFERROR(VLOOKUP(M1055, ani_diet!E:E, 1, FALSE), "No Match"),FALSE)</f>
        <v>No Match</v>
      </c>
    </row>
    <row r="1056" spans="1:31" ht="14.5" x14ac:dyDescent="0.35">
      <c r="A1056" s="153"/>
      <c r="B1056" s="153" t="s">
        <v>21949</v>
      </c>
      <c r="C1056" s="153" t="s">
        <v>19358</v>
      </c>
      <c r="D1056" s="153" t="s">
        <v>19360</v>
      </c>
      <c r="E1056" s="153" t="s">
        <v>19600</v>
      </c>
      <c r="F1056" s="153" t="s">
        <v>20459</v>
      </c>
      <c r="G1056" s="153" t="s">
        <v>20460</v>
      </c>
      <c r="H1056" s="153" t="s">
        <v>21925</v>
      </c>
      <c r="I1056" s="153" t="s">
        <v>21927</v>
      </c>
      <c r="J1056" s="153" t="s">
        <v>21950</v>
      </c>
      <c r="K1056" s="153"/>
      <c r="L1056" s="153"/>
      <c r="M1056" s="153" t="str" cm="1">
        <f t="array" ref="M1056">LOOKUP(2,1/(C1056:L1056&lt;&gt;""),C1056:L1056)</f>
        <v>Lemna</v>
      </c>
      <c r="N1056" s="153" t="s">
        <v>21951</v>
      </c>
      <c r="O1056" s="153"/>
      <c r="P1056" s="153"/>
      <c r="Q1056" s="153"/>
      <c r="R1056" s="153"/>
      <c r="S1056" s="153"/>
      <c r="T1056" s="153"/>
      <c r="U1056" s="153"/>
      <c r="V1056" s="153"/>
      <c r="W1056" s="153"/>
      <c r="X1056" s="153"/>
      <c r="Y1056" s="153"/>
      <c r="Z1056" s="153"/>
      <c r="AA1056" s="153"/>
      <c r="AB1056" s="153"/>
      <c r="AC1056" s="153"/>
      <c r="AD1056" s="153" t="str">
        <f>IFERROR(IF(COUNTIF(C1056:L1056,"Feed Ingredient")&gt;0,INDEX(ani_diet!V:V,MATCH(M1056,ani_diet!F:F,0)),""),"")</f>
        <v/>
      </c>
      <c r="AE1056" s="152" t="str">
        <f>IF(IFERROR(IF(MATCH("Feed Ingredient", AOM[[#This Row],[L1]:[L10]],0)&gt;0, TRUE, FALSE), FALSE)=TRUE,IFERROR(VLOOKUP(M1056, ani_diet!E:E, 1, FALSE), "No Match"),FALSE)</f>
        <v>Lemna</v>
      </c>
    </row>
    <row r="1057" spans="1:31" ht="14.5" x14ac:dyDescent="0.35">
      <c r="A1057" s="153"/>
      <c r="B1057" s="153" t="s">
        <v>21952</v>
      </c>
      <c r="C1057" s="153" t="s">
        <v>19358</v>
      </c>
      <c r="D1057" s="153" t="s">
        <v>19360</v>
      </c>
      <c r="E1057" s="153" t="s">
        <v>19600</v>
      </c>
      <c r="F1057" s="153" t="s">
        <v>20459</v>
      </c>
      <c r="G1057" s="153" t="s">
        <v>20460</v>
      </c>
      <c r="H1057" s="153" t="s">
        <v>21925</v>
      </c>
      <c r="I1057" s="153" t="s">
        <v>21927</v>
      </c>
      <c r="J1057" s="153" t="s">
        <v>21950</v>
      </c>
      <c r="K1057" s="153" t="s">
        <v>21953</v>
      </c>
      <c r="L1057" s="153"/>
      <c r="M1057" s="153" t="str" cm="1">
        <f t="array" ref="M1057">LOOKUP(2,1/(C1057:L1057&lt;&gt;""),C1057:L1057)</f>
        <v>Lemna Dried</v>
      </c>
      <c r="N1057" s="153" t="s">
        <v>21954</v>
      </c>
      <c r="O1057" s="153"/>
      <c r="P1057" s="153"/>
      <c r="Q1057" s="153"/>
      <c r="R1057" s="153"/>
      <c r="S1057" s="153"/>
      <c r="T1057" s="153"/>
      <c r="U1057" s="153"/>
      <c r="V1057" s="153"/>
      <c r="W1057" s="153"/>
      <c r="X1057" s="153"/>
      <c r="Y1057" s="153"/>
      <c r="Z1057" s="153"/>
      <c r="AA1057" s="153"/>
      <c r="AB1057" s="153"/>
      <c r="AC1057" s="153"/>
      <c r="AD1057" s="153" t="str">
        <f>IFERROR(IF(COUNTIF(C1057:L1057,"Feed Ingredient")&gt;0,INDEX(ani_diet!V:V,MATCH(M1057,ani_diet!F:F,0)),""),"")</f>
        <v/>
      </c>
      <c r="AE1057" s="152" t="str">
        <f>IF(IFERROR(IF(MATCH("Feed Ingredient", AOM[[#This Row],[L1]:[L10]],0)&gt;0, TRUE, FALSE), FALSE)=TRUE,IFERROR(VLOOKUP(M1057, ani_diet!E:E, 1, FALSE), "No Match"),FALSE)</f>
        <v>No Match</v>
      </c>
    </row>
    <row r="1058" spans="1:31" ht="14.5" x14ac:dyDescent="0.35">
      <c r="A1058" s="153"/>
      <c r="B1058" s="153" t="s">
        <v>21955</v>
      </c>
      <c r="C1058" s="153" t="s">
        <v>19358</v>
      </c>
      <c r="D1058" s="153" t="s">
        <v>19360</v>
      </c>
      <c r="E1058" s="153" t="s">
        <v>19600</v>
      </c>
      <c r="F1058" s="153" t="s">
        <v>20459</v>
      </c>
      <c r="G1058" s="153" t="s">
        <v>20460</v>
      </c>
      <c r="H1058" s="153" t="s">
        <v>21925</v>
      </c>
      <c r="I1058" s="153" t="s">
        <v>21927</v>
      </c>
      <c r="J1058" s="153" t="s">
        <v>21956</v>
      </c>
      <c r="K1058" s="153"/>
      <c r="L1058" s="153"/>
      <c r="M1058" s="153" t="str" cm="1">
        <f t="array" ref="M1058">LOOKUP(2,1/(C1058:L1058&lt;&gt;""),C1058:L1058)</f>
        <v>Lemna minor</v>
      </c>
      <c r="N1058" s="153"/>
      <c r="O1058" s="153"/>
      <c r="P1058" s="153"/>
      <c r="Q1058" s="153"/>
      <c r="R1058" s="153"/>
      <c r="S1058" s="153"/>
      <c r="T1058" s="153"/>
      <c r="U1058" s="153"/>
      <c r="V1058" s="153"/>
      <c r="W1058" s="153"/>
      <c r="X1058" s="153"/>
      <c r="Y1058" s="153"/>
      <c r="Z1058" s="153"/>
      <c r="AA1058" s="153"/>
      <c r="AB1058" s="153"/>
      <c r="AC1058" s="153"/>
      <c r="AD1058" s="153" t="str">
        <f>IFERROR(IF(COUNTIF(C1058:L1058,"Feed Ingredient")&gt;0,INDEX(ani_diet!V:V,MATCH(M1058,ani_diet!F:F,0)),""),"")</f>
        <v/>
      </c>
      <c r="AE1058" s="152" t="str">
        <f>IF(IFERROR(IF(MATCH("Feed Ingredient", AOM[[#This Row],[L1]:[L10]],0)&gt;0, TRUE, FALSE), FALSE)=TRUE,IFERROR(VLOOKUP(M1058, ani_diet!E:E, 1, FALSE), "No Match"),FALSE)</f>
        <v>Lemna minor</v>
      </c>
    </row>
    <row r="1059" spans="1:31" ht="14.5" x14ac:dyDescent="0.35">
      <c r="A1059" s="153"/>
      <c r="B1059" s="153" t="s">
        <v>21957</v>
      </c>
      <c r="C1059" s="153" t="s">
        <v>19358</v>
      </c>
      <c r="D1059" s="153" t="s">
        <v>19360</v>
      </c>
      <c r="E1059" s="153" t="s">
        <v>19600</v>
      </c>
      <c r="F1059" s="153" t="s">
        <v>20459</v>
      </c>
      <c r="G1059" s="153" t="s">
        <v>20460</v>
      </c>
      <c r="H1059" s="153" t="s">
        <v>21925</v>
      </c>
      <c r="I1059" s="153" t="s">
        <v>21927</v>
      </c>
      <c r="J1059" s="153" t="s">
        <v>21958</v>
      </c>
      <c r="K1059" s="153" t="s">
        <v>21959</v>
      </c>
      <c r="L1059" s="153"/>
      <c r="M1059" s="153" t="str" cm="1">
        <f t="array" ref="M1059">LOOKUP(2,1/(C1059:L1059&lt;&gt;""),C1059:L1059)</f>
        <v>Potamogeton lucens Leaves</v>
      </c>
      <c r="N1059" s="153"/>
      <c r="O1059" s="153"/>
      <c r="P1059" s="153"/>
      <c r="Q1059" s="153"/>
      <c r="R1059" s="153"/>
      <c r="S1059" s="153"/>
      <c r="T1059" s="153"/>
      <c r="U1059" s="153" t="s">
        <v>21958</v>
      </c>
      <c r="V1059" s="153"/>
      <c r="W1059" s="153"/>
      <c r="X1059" s="153"/>
      <c r="Y1059" s="153"/>
      <c r="Z1059" s="153"/>
      <c r="AA1059" s="153"/>
      <c r="AB1059" s="153"/>
      <c r="AC1059" s="153"/>
      <c r="AD1059" s="153" t="str">
        <f>IFERROR(IF(COUNTIF(C1059:L1059,"Feed Ingredient")&gt;0,INDEX(ani_diet!V:V,MATCH(M1059,ani_diet!F:F,0)),""),"")</f>
        <v>Potamogeton lucens Leaves</v>
      </c>
      <c r="AE1059" s="152" t="str">
        <f>IF(IFERROR(IF(MATCH("Feed Ingredient", AOM[[#This Row],[L1]:[L10]],0)&gt;0, TRUE, FALSE), FALSE)=TRUE,IFERROR(VLOOKUP(M1059, ani_diet!E:E, 1, FALSE), "No Match"),FALSE)</f>
        <v>Potamogeton lucens Leaves</v>
      </c>
    </row>
    <row r="1060" spans="1:31" ht="14.5" x14ac:dyDescent="0.35">
      <c r="A1060" s="153"/>
      <c r="B1060" s="153" t="s">
        <v>21960</v>
      </c>
      <c r="C1060" s="153" t="s">
        <v>19358</v>
      </c>
      <c r="D1060" s="153" t="s">
        <v>19360</v>
      </c>
      <c r="E1060" s="153" t="s">
        <v>19600</v>
      </c>
      <c r="F1060" s="153" t="s">
        <v>20459</v>
      </c>
      <c r="G1060" s="153" t="s">
        <v>20460</v>
      </c>
      <c r="H1060" s="153" t="s">
        <v>21925</v>
      </c>
      <c r="I1060" s="153" t="s">
        <v>21927</v>
      </c>
      <c r="J1060" s="153" t="s">
        <v>21958</v>
      </c>
      <c r="K1060" s="153" t="s">
        <v>21959</v>
      </c>
      <c r="L1060" s="153" t="s">
        <v>21961</v>
      </c>
      <c r="M1060" s="153" t="str" cm="1">
        <f t="array" ref="M1060">LOOKUP(2,1/(C1060:L1060&lt;&gt;""),C1060:L1060)</f>
        <v>Potamogeton lucens Leaves Dried</v>
      </c>
      <c r="N1060" s="153"/>
      <c r="O1060" s="153"/>
      <c r="P1060" s="153"/>
      <c r="Q1060" s="153"/>
      <c r="R1060" s="153"/>
      <c r="S1060" s="153"/>
      <c r="T1060" s="153"/>
      <c r="U1060" s="153" t="s">
        <v>21958</v>
      </c>
      <c r="V1060" s="153"/>
      <c r="W1060" s="153"/>
      <c r="X1060" s="153"/>
      <c r="Y1060" s="153"/>
      <c r="Z1060" s="153"/>
      <c r="AA1060" s="153"/>
      <c r="AB1060" s="153"/>
      <c r="AC1060" s="153"/>
      <c r="AD1060" s="153" t="str">
        <f>IFERROR(IF(COUNTIF(C1060:L1060,"Feed Ingredient")&gt;0,INDEX(ani_diet!V:V,MATCH(M1060,ani_diet!F:F,0)),""),"")</f>
        <v>Potamogeton lucens Leaves</v>
      </c>
      <c r="AE1060" s="152" t="str">
        <f>IF(IFERROR(IF(MATCH("Feed Ingredient", AOM[[#This Row],[L1]:[L10]],0)&gt;0, TRUE, FALSE), FALSE)=TRUE,IFERROR(VLOOKUP(M1060, ani_diet!E:E, 1, FALSE), "No Match"),FALSE)</f>
        <v>No Match</v>
      </c>
    </row>
    <row r="1061" spans="1:31" ht="14.5" x14ac:dyDescent="0.35">
      <c r="A1061" s="153"/>
      <c r="B1061" s="153" t="s">
        <v>21962</v>
      </c>
      <c r="C1061" s="153" t="s">
        <v>19358</v>
      </c>
      <c r="D1061" s="153" t="s">
        <v>19360</v>
      </c>
      <c r="E1061" s="153" t="s">
        <v>19600</v>
      </c>
      <c r="F1061" s="153" t="s">
        <v>20459</v>
      </c>
      <c r="G1061" s="153" t="s">
        <v>20460</v>
      </c>
      <c r="H1061" s="153" t="s">
        <v>21925</v>
      </c>
      <c r="I1061" s="153" t="s">
        <v>21927</v>
      </c>
      <c r="J1061" s="153" t="s">
        <v>21958</v>
      </c>
      <c r="K1061" s="153" t="s">
        <v>21963</v>
      </c>
      <c r="L1061" s="153"/>
      <c r="M1061" s="153" t="str" cm="1">
        <f t="array" ref="M1061">LOOKUP(2,1/(C1061:L1061&lt;&gt;""),C1061:L1061)</f>
        <v>Potamogeton lucens Pods</v>
      </c>
      <c r="N1061" s="153"/>
      <c r="O1061" s="153"/>
      <c r="P1061" s="153"/>
      <c r="Q1061" s="153"/>
      <c r="R1061" s="153"/>
      <c r="S1061" s="153"/>
      <c r="T1061" s="153"/>
      <c r="U1061" s="153" t="s">
        <v>21958</v>
      </c>
      <c r="V1061" s="153"/>
      <c r="W1061" s="153"/>
      <c r="X1061" s="153"/>
      <c r="Y1061" s="153"/>
      <c r="Z1061" s="153"/>
      <c r="AA1061" s="153"/>
      <c r="AB1061" s="153"/>
      <c r="AC1061" s="153"/>
      <c r="AD1061" s="153" t="str">
        <f>IFERROR(IF(COUNTIF(C1061:L1061,"Feed Ingredient")&gt;0,INDEX(ani_diet!V:V,MATCH(M1061,ani_diet!F:F,0)),""),"")</f>
        <v>Potamogeton lucens Pods</v>
      </c>
      <c r="AE1061" s="152" t="str">
        <f>IF(IFERROR(IF(MATCH("Feed Ingredient", AOM[[#This Row],[L1]:[L10]],0)&gt;0, TRUE, FALSE), FALSE)=TRUE,IFERROR(VLOOKUP(M1061, ani_diet!E:E, 1, FALSE), "No Match"),FALSE)</f>
        <v>Potamogeton lucens Pods</v>
      </c>
    </row>
    <row r="1062" spans="1:31" ht="14.5" x14ac:dyDescent="0.35">
      <c r="A1062" s="153"/>
      <c r="B1062" s="153" t="s">
        <v>21964</v>
      </c>
      <c r="C1062" s="153" t="s">
        <v>19358</v>
      </c>
      <c r="D1062" s="153" t="s">
        <v>19360</v>
      </c>
      <c r="E1062" s="153" t="s">
        <v>19600</v>
      </c>
      <c r="F1062" s="153" t="s">
        <v>20459</v>
      </c>
      <c r="G1062" s="153" t="s">
        <v>20460</v>
      </c>
      <c r="H1062" s="153" t="s">
        <v>21925</v>
      </c>
      <c r="I1062" s="153" t="s">
        <v>21927</v>
      </c>
      <c r="J1062" s="153" t="s">
        <v>21958</v>
      </c>
      <c r="K1062" s="153" t="s">
        <v>21963</v>
      </c>
      <c r="L1062" s="153" t="s">
        <v>21965</v>
      </c>
      <c r="M1062" s="153" t="str" cm="1">
        <f t="array" ref="M1062">LOOKUP(2,1/(C1062:L1062&lt;&gt;""),C1062:L1062)</f>
        <v>Potamogeton lucens Pods Dried</v>
      </c>
      <c r="N1062" s="153"/>
      <c r="O1062" s="153"/>
      <c r="P1062" s="153"/>
      <c r="Q1062" s="153"/>
      <c r="R1062" s="153"/>
      <c r="S1062" s="153"/>
      <c r="T1062" s="153"/>
      <c r="U1062" s="153" t="s">
        <v>21958</v>
      </c>
      <c r="V1062" s="153"/>
      <c r="W1062" s="153"/>
      <c r="X1062" s="153"/>
      <c r="Y1062" s="153"/>
      <c r="Z1062" s="153"/>
      <c r="AA1062" s="153"/>
      <c r="AB1062" s="153"/>
      <c r="AC1062" s="153"/>
      <c r="AD1062" s="153" t="str">
        <f>IFERROR(IF(COUNTIF(C1062:L1062,"Feed Ingredient")&gt;0,INDEX(ani_diet!V:V,MATCH(M1062,ani_diet!F:F,0)),""),"")</f>
        <v>Potamogeton lucens Pods</v>
      </c>
      <c r="AE1062" s="152" t="str">
        <f>IF(IFERROR(IF(MATCH("Feed Ingredient", AOM[[#This Row],[L1]:[L10]],0)&gt;0, TRUE, FALSE), FALSE)=TRUE,IFERROR(VLOOKUP(M1062, ani_diet!E:E, 1, FALSE), "No Match"),FALSE)</f>
        <v>No Match</v>
      </c>
    </row>
    <row r="1063" spans="1:31" ht="14.5" x14ac:dyDescent="0.35">
      <c r="A1063" s="153"/>
      <c r="B1063" s="153" t="s">
        <v>21966</v>
      </c>
      <c r="C1063" s="153" t="s">
        <v>19358</v>
      </c>
      <c r="D1063" s="153" t="s">
        <v>19360</v>
      </c>
      <c r="E1063" s="153" t="s">
        <v>19600</v>
      </c>
      <c r="F1063" s="153" t="s">
        <v>20459</v>
      </c>
      <c r="G1063" s="153" t="s">
        <v>20460</v>
      </c>
      <c r="H1063" s="153" t="s">
        <v>21925</v>
      </c>
      <c r="I1063" s="153" t="s">
        <v>21927</v>
      </c>
      <c r="J1063" s="153" t="s">
        <v>21958</v>
      </c>
      <c r="K1063" s="153"/>
      <c r="L1063" s="153"/>
      <c r="M1063" s="153" t="str" cm="1">
        <f t="array" ref="M1063">LOOKUP(2,1/(C1063:L1063&lt;&gt;""),C1063:L1063)</f>
        <v>Potamogeton lucens</v>
      </c>
      <c r="N1063" s="153"/>
      <c r="O1063" s="153"/>
      <c r="P1063" s="153"/>
      <c r="Q1063" s="153"/>
      <c r="R1063" s="153"/>
      <c r="S1063" s="153"/>
      <c r="T1063" s="153"/>
      <c r="U1063" s="153" t="s">
        <v>21958</v>
      </c>
      <c r="V1063" s="153"/>
      <c r="W1063" s="153"/>
      <c r="X1063" s="153"/>
      <c r="Y1063" s="153"/>
      <c r="Z1063" s="153"/>
      <c r="AA1063" s="153"/>
      <c r="AB1063" s="153"/>
      <c r="AC1063" s="153"/>
      <c r="AD1063" s="153" t="str">
        <f>IFERROR(IF(COUNTIF(C1063:L1063,"Feed Ingredient")&gt;0,INDEX(ani_diet!V:V,MATCH(M1063,ani_diet!F:F,0)),""),"")</f>
        <v/>
      </c>
      <c r="AE1063" s="152" t="str">
        <f>IF(IFERROR(IF(MATCH("Feed Ingredient", AOM[[#This Row],[L1]:[L10]],0)&gt;0, TRUE, FALSE), FALSE)=TRUE,IFERROR(VLOOKUP(M1063, ani_diet!E:E, 1, FALSE), "No Match"),FALSE)</f>
        <v>No Match</v>
      </c>
    </row>
    <row r="1064" spans="1:31" ht="14.5" x14ac:dyDescent="0.35">
      <c r="A1064" s="153" t="s">
        <v>2164</v>
      </c>
      <c r="B1064" s="153" t="s">
        <v>21967</v>
      </c>
      <c r="C1064" s="153" t="s">
        <v>19358</v>
      </c>
      <c r="D1064" s="153" t="s">
        <v>19360</v>
      </c>
      <c r="E1064" s="153" t="s">
        <v>19600</v>
      </c>
      <c r="F1064" s="153" t="s">
        <v>20459</v>
      </c>
      <c r="G1064" s="153" t="s">
        <v>20460</v>
      </c>
      <c r="H1064" s="153" t="s">
        <v>21925</v>
      </c>
      <c r="I1064" s="153" t="s">
        <v>21927</v>
      </c>
      <c r="J1064" s="153" t="s">
        <v>21968</v>
      </c>
      <c r="K1064" s="153" t="s">
        <v>2164</v>
      </c>
      <c r="L1064" s="153"/>
      <c r="M1064" s="153" t="str" cm="1">
        <f t="array" ref="M1064">LOOKUP(2,1/(C1064:L1064&lt;&gt;""),C1064:L1064)</f>
        <v>Spirulina</v>
      </c>
      <c r="N1064" s="153"/>
      <c r="O1064" s="153" t="s">
        <v>2164</v>
      </c>
      <c r="P1064" s="153" t="s">
        <v>2164</v>
      </c>
      <c r="Q1064" s="153" t="s">
        <v>2164</v>
      </c>
      <c r="R1064" s="153" t="s">
        <v>2164</v>
      </c>
      <c r="S1064" s="153"/>
      <c r="T1064" s="153" t="s">
        <v>2164</v>
      </c>
      <c r="U1064" s="153" t="s">
        <v>21969</v>
      </c>
      <c r="V1064" s="153"/>
      <c r="W1064" s="153" t="s">
        <v>2164</v>
      </c>
      <c r="X1064" s="153" t="s">
        <v>2164</v>
      </c>
      <c r="Y1064" s="153" t="s">
        <v>2164</v>
      </c>
      <c r="Z1064" s="153" t="s">
        <v>2164</v>
      </c>
      <c r="AA1064" s="153" t="s">
        <v>2164</v>
      </c>
      <c r="AB1064" s="153"/>
      <c r="AC1064" s="153"/>
      <c r="AD1064" s="153" t="str">
        <f>IFERROR(IF(COUNTIF(C1064:L1064,"Feed Ingredient")&gt;0,INDEX(ani_diet!V:V,MATCH(M1064,ani_diet!F:F,0)),""),"")</f>
        <v/>
      </c>
      <c r="AE1064" s="152" t="str">
        <f>IF(IFERROR(IF(MATCH("Feed Ingredient", AOM[[#This Row],[L1]:[L10]],0)&gt;0, TRUE, FALSE), FALSE)=TRUE,IFERROR(VLOOKUP(M1064, ani_diet!E:E, 1, FALSE), "No Match"),FALSE)</f>
        <v>Spirulina</v>
      </c>
    </row>
    <row r="1065" spans="1:31" ht="14.5" x14ac:dyDescent="0.35">
      <c r="A1065" s="153" t="s">
        <v>2164</v>
      </c>
      <c r="B1065" s="153" t="s">
        <v>21970</v>
      </c>
      <c r="C1065" s="153" t="s">
        <v>19358</v>
      </c>
      <c r="D1065" s="153" t="s">
        <v>19360</v>
      </c>
      <c r="E1065" s="153" t="s">
        <v>19600</v>
      </c>
      <c r="F1065" s="153" t="s">
        <v>20459</v>
      </c>
      <c r="G1065" s="153" t="s">
        <v>20460</v>
      </c>
      <c r="H1065" s="153" t="s">
        <v>21925</v>
      </c>
      <c r="I1065" s="153" t="s">
        <v>21927</v>
      </c>
      <c r="J1065" s="153" t="s">
        <v>21968</v>
      </c>
      <c r="K1065" s="153" t="s">
        <v>21971</v>
      </c>
      <c r="L1065" s="153"/>
      <c r="M1065" s="153" t="str" cm="1">
        <f t="array" ref="M1065">LOOKUP(2,1/(C1065:L1065&lt;&gt;""),C1065:L1065)</f>
        <v>Spirulina Dried</v>
      </c>
      <c r="N1065" s="153"/>
      <c r="O1065" s="153" t="s">
        <v>2164</v>
      </c>
      <c r="P1065" s="153" t="s">
        <v>2164</v>
      </c>
      <c r="Q1065" s="153" t="s">
        <v>2164</v>
      </c>
      <c r="R1065" s="153" t="s">
        <v>2164</v>
      </c>
      <c r="S1065" s="153"/>
      <c r="T1065" s="153" t="s">
        <v>2164</v>
      </c>
      <c r="U1065" s="153" t="s">
        <v>21969</v>
      </c>
      <c r="V1065" s="153"/>
      <c r="W1065" s="153" t="s">
        <v>2164</v>
      </c>
      <c r="X1065" s="153" t="s">
        <v>2164</v>
      </c>
      <c r="Y1065" s="153" t="s">
        <v>2164</v>
      </c>
      <c r="Z1065" s="153" t="s">
        <v>2164</v>
      </c>
      <c r="AA1065" s="153" t="s">
        <v>2164</v>
      </c>
      <c r="AB1065" s="153"/>
      <c r="AC1065" s="153"/>
      <c r="AD1065" s="153" t="str">
        <f>IFERROR(IF(COUNTIF(C1065:L1065,"Feed Ingredient")&gt;0,INDEX(ani_diet!V:V,MATCH(M1065,ani_diet!F:F,0)),""),"")</f>
        <v>Arthrospir platensis</v>
      </c>
      <c r="AE1065" s="152" t="str">
        <f>IF(IFERROR(IF(MATCH("Feed Ingredient", AOM[[#This Row],[L1]:[L10]],0)&gt;0, TRUE, FALSE), FALSE)=TRUE,IFERROR(VLOOKUP(M1065, ani_diet!E:E, 1, FALSE), "No Match"),FALSE)</f>
        <v>No Match</v>
      </c>
    </row>
    <row r="1066" spans="1:31" ht="14.5" x14ac:dyDescent="0.35">
      <c r="A1066" s="153"/>
      <c r="B1066" s="153" t="s">
        <v>21972</v>
      </c>
      <c r="C1066" s="153" t="s">
        <v>19358</v>
      </c>
      <c r="D1066" s="153" t="s">
        <v>19360</v>
      </c>
      <c r="E1066" s="153" t="s">
        <v>19600</v>
      </c>
      <c r="F1066" s="153" t="s">
        <v>20459</v>
      </c>
      <c r="G1066" s="153" t="s">
        <v>20460</v>
      </c>
      <c r="H1066" s="153" t="s">
        <v>21925</v>
      </c>
      <c r="I1066" s="153" t="s">
        <v>21927</v>
      </c>
      <c r="J1066" s="153" t="s">
        <v>21973</v>
      </c>
      <c r="K1066" s="153"/>
      <c r="L1066" s="153"/>
      <c r="M1066" s="153" t="str" cm="1">
        <f t="array" ref="M1066">LOOKUP(2,1/(C1066:L1066&lt;&gt;""),C1066:L1066)</f>
        <v>Ulva armoricana</v>
      </c>
      <c r="N1066" s="153"/>
      <c r="O1066" s="153"/>
      <c r="P1066" s="153"/>
      <c r="Q1066" s="153"/>
      <c r="R1066" s="153"/>
      <c r="S1066" s="153"/>
      <c r="T1066" s="153"/>
      <c r="U1066" s="153" t="s">
        <v>21973</v>
      </c>
      <c r="V1066" s="153"/>
      <c r="W1066" s="153"/>
      <c r="X1066" s="153"/>
      <c r="Y1066" s="153"/>
      <c r="Z1066" s="153"/>
      <c r="AA1066" s="153"/>
      <c r="AB1066" s="153"/>
      <c r="AC1066" s="153"/>
      <c r="AD1066" s="153" t="str">
        <f>IFERROR(IF(COUNTIF(C1066:L1066,"Feed Ingredient")&gt;0,INDEX(ani_diet!V:V,MATCH(M1066,ani_diet!F:F,0)),""),"")</f>
        <v>Ulva armoricana</v>
      </c>
      <c r="AE1066" s="152" t="str">
        <f>IF(IFERROR(IF(MATCH("Feed Ingredient", AOM[[#This Row],[L1]:[L10]],0)&gt;0, TRUE, FALSE), FALSE)=TRUE,IFERROR(VLOOKUP(M1066, ani_diet!E:E, 1, FALSE), "No Match"),FALSE)</f>
        <v>Ulva armoricana</v>
      </c>
    </row>
    <row r="1067" spans="1:31" ht="14.5" x14ac:dyDescent="0.35">
      <c r="A1067" s="153"/>
      <c r="B1067" s="153" t="s">
        <v>21974</v>
      </c>
      <c r="C1067" s="153" t="s">
        <v>19358</v>
      </c>
      <c r="D1067" s="153" t="s">
        <v>19360</v>
      </c>
      <c r="E1067" s="153" t="s">
        <v>19600</v>
      </c>
      <c r="F1067" s="153" t="s">
        <v>20459</v>
      </c>
      <c r="G1067" s="153" t="s">
        <v>20460</v>
      </c>
      <c r="H1067" s="153" t="s">
        <v>21925</v>
      </c>
      <c r="I1067" s="153" t="s">
        <v>21927</v>
      </c>
      <c r="J1067" s="153" t="s">
        <v>21975</v>
      </c>
      <c r="K1067" s="153"/>
      <c r="L1067" s="153"/>
      <c r="M1067" s="153" t="str" cm="1">
        <f t="array" ref="M1067">LOOKUP(2,1/(C1067:L1067&lt;&gt;""),C1067:L1067)</f>
        <v>Ulva lactuca</v>
      </c>
      <c r="N1067" s="153" t="s">
        <v>21976</v>
      </c>
      <c r="O1067" s="153"/>
      <c r="P1067" s="153"/>
      <c r="Q1067" s="153"/>
      <c r="R1067" s="153"/>
      <c r="S1067" s="153"/>
      <c r="T1067" s="153"/>
      <c r="U1067" s="153" t="s">
        <v>21975</v>
      </c>
      <c r="V1067" s="153"/>
      <c r="W1067" s="153"/>
      <c r="X1067" s="153"/>
      <c r="Y1067" s="153"/>
      <c r="Z1067" s="153"/>
      <c r="AA1067" s="153"/>
      <c r="AB1067" s="153"/>
      <c r="AC1067" s="153"/>
      <c r="AD1067" s="153" t="str">
        <f>IFERROR(IF(COUNTIF(C1067:L1067,"Feed Ingredient")&gt;0,INDEX(ani_diet!V:V,MATCH(M1067,ani_diet!F:F,0)),""),"")</f>
        <v>Ulva lactuca</v>
      </c>
      <c r="AE1067" s="152" t="str">
        <f>IF(IFERROR(IF(MATCH("Feed Ingredient", AOM[[#This Row],[L1]:[L10]],0)&gt;0, TRUE, FALSE), FALSE)=TRUE,IFERROR(VLOOKUP(M1067, ani_diet!E:E, 1, FALSE), "No Match"),FALSE)</f>
        <v>Ulva lactuca</v>
      </c>
    </row>
    <row r="1068" spans="1:31" ht="14.5" x14ac:dyDescent="0.35">
      <c r="A1068" s="153"/>
      <c r="B1068" s="153" t="s">
        <v>21977</v>
      </c>
      <c r="C1068" s="153" t="s">
        <v>19358</v>
      </c>
      <c r="D1068" s="153" t="s">
        <v>19360</v>
      </c>
      <c r="E1068" s="153" t="s">
        <v>19600</v>
      </c>
      <c r="F1068" s="153" t="s">
        <v>20459</v>
      </c>
      <c r="G1068" s="153" t="s">
        <v>20460</v>
      </c>
      <c r="H1068" s="153" t="s">
        <v>21925</v>
      </c>
      <c r="I1068" s="153" t="s">
        <v>21927</v>
      </c>
      <c r="J1068" s="153" t="s">
        <v>21978</v>
      </c>
      <c r="K1068" s="153" t="s">
        <v>21979</v>
      </c>
      <c r="L1068" s="153"/>
      <c r="M1068" s="153" t="str" cm="1">
        <f t="array" ref="M1068">LOOKUP(2,1/(C1068:L1068&lt;&gt;""),C1068:L1068)</f>
        <v>Ulva rigida Dried Ground</v>
      </c>
      <c r="N1068" s="153" t="s">
        <v>21980</v>
      </c>
      <c r="O1068" s="153"/>
      <c r="P1068" s="153"/>
      <c r="Q1068" s="153"/>
      <c r="R1068" s="153"/>
      <c r="S1068" s="153"/>
      <c r="T1068" s="153"/>
      <c r="U1068" s="153" t="s">
        <v>21978</v>
      </c>
      <c r="V1068" s="153"/>
      <c r="W1068" s="153"/>
      <c r="X1068" s="153"/>
      <c r="Y1068" s="153"/>
      <c r="Z1068" s="153"/>
      <c r="AA1068" s="153"/>
      <c r="AB1068" s="153"/>
      <c r="AC1068" s="153"/>
      <c r="AD1068" s="153" t="str">
        <f>IFERROR(IF(COUNTIF(C1068:L1068,"Feed Ingredient")&gt;0,INDEX(ani_diet!V:V,MATCH(M1068,ani_diet!F:F,0)),""),"")</f>
        <v>Ulva rigida</v>
      </c>
      <c r="AE1068" s="152" t="str">
        <f>IF(IFERROR(IF(MATCH("Feed Ingredient", AOM[[#This Row],[L1]:[L10]],0)&gt;0, TRUE, FALSE), FALSE)=TRUE,IFERROR(VLOOKUP(M1068, ani_diet!E:E, 1, FALSE), "No Match"),FALSE)</f>
        <v>No Match</v>
      </c>
    </row>
    <row r="1069" spans="1:31" ht="14.5" x14ac:dyDescent="0.35">
      <c r="A1069" s="153"/>
      <c r="B1069" s="153" t="s">
        <v>21981</v>
      </c>
      <c r="C1069" s="153" t="s">
        <v>19358</v>
      </c>
      <c r="D1069" s="153" t="s">
        <v>19360</v>
      </c>
      <c r="E1069" s="153" t="s">
        <v>19600</v>
      </c>
      <c r="F1069" s="153" t="s">
        <v>20459</v>
      </c>
      <c r="G1069" s="153" t="s">
        <v>20460</v>
      </c>
      <c r="H1069" s="153" t="s">
        <v>21925</v>
      </c>
      <c r="I1069" s="153" t="s">
        <v>21927</v>
      </c>
      <c r="J1069" s="153" t="s">
        <v>21978</v>
      </c>
      <c r="K1069" s="153" t="s">
        <v>21982</v>
      </c>
      <c r="L1069" s="153"/>
      <c r="M1069" s="153" t="str" cm="1">
        <f t="array" ref="M1069">LOOKUP(2,1/(C1069:L1069&lt;&gt;""),C1069:L1069)</f>
        <v>Ulva rigida Ground</v>
      </c>
      <c r="N1069" s="153" t="s">
        <v>21983</v>
      </c>
      <c r="O1069" s="153"/>
      <c r="P1069" s="153"/>
      <c r="Q1069" s="153"/>
      <c r="R1069" s="153"/>
      <c r="S1069" s="153"/>
      <c r="T1069" s="153"/>
      <c r="U1069" s="153" t="s">
        <v>21978</v>
      </c>
      <c r="V1069" s="153"/>
      <c r="W1069" s="153"/>
      <c r="X1069" s="153"/>
      <c r="Y1069" s="153"/>
      <c r="Z1069" s="153"/>
      <c r="AA1069" s="153"/>
      <c r="AB1069" s="153"/>
      <c r="AC1069" s="153"/>
      <c r="AD1069" s="153" t="str">
        <f>IFERROR(IF(COUNTIF(C1069:L1069,"Feed Ingredient")&gt;0,INDEX(ani_diet!V:V,MATCH(M1069,ani_diet!F:F,0)),""),"")</f>
        <v>Ulva rigida</v>
      </c>
      <c r="AE1069" s="152" t="str">
        <f>IF(IFERROR(IF(MATCH("Feed Ingredient", AOM[[#This Row],[L1]:[L10]],0)&gt;0, TRUE, FALSE), FALSE)=TRUE,IFERROR(VLOOKUP(M1069, ani_diet!E:E, 1, FALSE), "No Match"),FALSE)</f>
        <v>No Match</v>
      </c>
    </row>
    <row r="1070" spans="1:31" ht="14.5" x14ac:dyDescent="0.35">
      <c r="A1070" s="153"/>
      <c r="B1070" s="153" t="s">
        <v>21984</v>
      </c>
      <c r="C1070" s="153" t="s">
        <v>19358</v>
      </c>
      <c r="D1070" s="153" t="s">
        <v>19360</v>
      </c>
      <c r="E1070" s="153" t="s">
        <v>19600</v>
      </c>
      <c r="F1070" s="153" t="s">
        <v>20459</v>
      </c>
      <c r="G1070" s="153" t="s">
        <v>20460</v>
      </c>
      <c r="H1070" s="153" t="s">
        <v>21925</v>
      </c>
      <c r="I1070" s="153" t="s">
        <v>21927</v>
      </c>
      <c r="J1070" s="153" t="s">
        <v>21978</v>
      </c>
      <c r="K1070" s="153"/>
      <c r="L1070" s="153"/>
      <c r="M1070" s="153" t="str" cm="1">
        <f t="array" ref="M1070">LOOKUP(2,1/(C1070:L1070&lt;&gt;""),C1070:L1070)</f>
        <v>Ulva rigida</v>
      </c>
      <c r="N1070" s="153"/>
      <c r="O1070" s="153"/>
      <c r="P1070" s="153"/>
      <c r="Q1070" s="153"/>
      <c r="R1070" s="153"/>
      <c r="S1070" s="153"/>
      <c r="T1070" s="153"/>
      <c r="U1070" s="153" t="s">
        <v>21978</v>
      </c>
      <c r="V1070" s="153"/>
      <c r="W1070" s="153"/>
      <c r="X1070" s="153"/>
      <c r="Y1070" s="153"/>
      <c r="Z1070" s="153"/>
      <c r="AA1070" s="153"/>
      <c r="AB1070" s="153"/>
      <c r="AC1070" s="153"/>
      <c r="AD1070" s="153" t="str">
        <f>IFERROR(IF(COUNTIF(C1070:L1070,"Feed Ingredient")&gt;0,INDEX(ani_diet!V:V,MATCH(M1070,ani_diet!F:F,0)),""),"")</f>
        <v/>
      </c>
      <c r="AE1070" s="152" t="str">
        <f>IF(IFERROR(IF(MATCH("Feed Ingredient", AOM[[#This Row],[L1]:[L10]],0)&gt;0, TRUE, FALSE), FALSE)=TRUE,IFERROR(VLOOKUP(M1070, ani_diet!E:E, 1, FALSE), "No Match"),FALSE)</f>
        <v>Ulva rigida</v>
      </c>
    </row>
    <row r="1071" spans="1:31" ht="14.5" x14ac:dyDescent="0.35">
      <c r="A1071" s="153"/>
      <c r="B1071" s="153" t="s">
        <v>21985</v>
      </c>
      <c r="C1071" s="153" t="s">
        <v>19358</v>
      </c>
      <c r="D1071" s="153" t="s">
        <v>19360</v>
      </c>
      <c r="E1071" s="153" t="s">
        <v>19600</v>
      </c>
      <c r="F1071" s="153" t="s">
        <v>20459</v>
      </c>
      <c r="G1071" s="153" t="s">
        <v>20460</v>
      </c>
      <c r="H1071" s="153" t="s">
        <v>21925</v>
      </c>
      <c r="I1071" s="153" t="s">
        <v>21927</v>
      </c>
      <c r="J1071" s="153" t="s">
        <v>21986</v>
      </c>
      <c r="K1071" s="153"/>
      <c r="L1071" s="153"/>
      <c r="M1071" s="153" t="str" cm="1">
        <f t="array" ref="M1071">LOOKUP(2,1/(C1071:L1071&lt;&gt;""),C1071:L1071)</f>
        <v>Vallisneria aethiopica</v>
      </c>
      <c r="N1071" s="153"/>
      <c r="O1071" s="153"/>
      <c r="P1071" s="153"/>
      <c r="Q1071" s="153"/>
      <c r="R1071" s="153"/>
      <c r="S1071" s="153"/>
      <c r="T1071" s="153"/>
      <c r="U1071" s="153" t="s">
        <v>21986</v>
      </c>
      <c r="V1071" s="153"/>
      <c r="W1071" s="153"/>
      <c r="X1071" s="153"/>
      <c r="Y1071" s="153"/>
      <c r="Z1071" s="153"/>
      <c r="AA1071" s="153"/>
      <c r="AB1071" s="153"/>
      <c r="AC1071" s="153"/>
      <c r="AD1071" s="153" t="str">
        <f>IFERROR(IF(COUNTIF(C1071:L1071,"Feed Ingredient")&gt;0,INDEX(ani_diet!V:V,MATCH(M1071,ani_diet!F:F,0)),""),"")</f>
        <v>Vallisneria aethiopica</v>
      </c>
      <c r="AE1071" s="152" t="str">
        <f>IF(IFERROR(IF(MATCH("Feed Ingredient", AOM[[#This Row],[L1]:[L10]],0)&gt;0, TRUE, FALSE), FALSE)=TRUE,IFERROR(VLOOKUP(M1071, ani_diet!E:E, 1, FALSE), "No Match"),FALSE)</f>
        <v>Vallisneria aethiopica</v>
      </c>
    </row>
    <row r="1072" spans="1:31" ht="14.5" x14ac:dyDescent="0.35">
      <c r="A1072" s="153" t="s">
        <v>2164</v>
      </c>
      <c r="B1072" s="153" t="s">
        <v>21987</v>
      </c>
      <c r="C1072" s="153" t="s">
        <v>19358</v>
      </c>
      <c r="D1072" s="153" t="s">
        <v>19360</v>
      </c>
      <c r="E1072" s="153" t="s">
        <v>19600</v>
      </c>
      <c r="F1072" s="153" t="s">
        <v>20459</v>
      </c>
      <c r="G1072" s="153" t="s">
        <v>20460</v>
      </c>
      <c r="H1072" s="153" t="s">
        <v>21925</v>
      </c>
      <c r="I1072" s="153" t="s">
        <v>21988</v>
      </c>
      <c r="J1072" s="153" t="s">
        <v>2164</v>
      </c>
      <c r="K1072" s="153" t="s">
        <v>2164</v>
      </c>
      <c r="L1072" s="153"/>
      <c r="M1072" s="153" t="str" cm="1">
        <f t="array" ref="M1072">LOOKUP(2,1/(C1072:L1072&lt;&gt;""),C1072:L1072)</f>
        <v>Cereal and Grass Forages</v>
      </c>
      <c r="N1072" s="153" t="s">
        <v>2164</v>
      </c>
      <c r="O1072" s="153" t="s">
        <v>2164</v>
      </c>
      <c r="P1072" s="153" t="s">
        <v>2164</v>
      </c>
      <c r="Q1072" s="153" t="s">
        <v>2164</v>
      </c>
      <c r="R1072" s="153" t="s">
        <v>2164</v>
      </c>
      <c r="S1072" s="153" t="s">
        <v>2164</v>
      </c>
      <c r="T1072" s="153" t="s">
        <v>2164</v>
      </c>
      <c r="U1072" s="153"/>
      <c r="V1072" s="153" t="s">
        <v>2164</v>
      </c>
      <c r="W1072" s="153" t="s">
        <v>2164</v>
      </c>
      <c r="X1072" s="153" t="s">
        <v>2164</v>
      </c>
      <c r="Y1072" s="153" t="s">
        <v>2164</v>
      </c>
      <c r="Z1072" s="153" t="s">
        <v>2164</v>
      </c>
      <c r="AA1072" s="153" t="s">
        <v>2164</v>
      </c>
      <c r="AB1072" s="153" t="s">
        <v>2164</v>
      </c>
      <c r="AC1072" s="153" t="s">
        <v>2164</v>
      </c>
      <c r="AD1072" s="153" t="str">
        <f>IFERROR(IF(COUNTIF(C1072:L1072,"Feed Ingredient")&gt;0,INDEX(ani_diet!V:V,MATCH(M1072,ani_diet!F:F,0)),""),"")</f>
        <v/>
      </c>
      <c r="AE1072" s="152" t="str">
        <f>IF(IFERROR(IF(MATCH("Feed Ingredient", AOM[[#This Row],[L1]:[L10]],0)&gt;0, TRUE, FALSE), FALSE)=TRUE,IFERROR(VLOOKUP(M1072, ani_diet!E:E, 1, FALSE), "No Match"),FALSE)</f>
        <v>No Match</v>
      </c>
    </row>
    <row r="1073" spans="1:31" ht="14.5" x14ac:dyDescent="0.35">
      <c r="A1073" s="153"/>
      <c r="B1073" s="153" t="s">
        <v>21989</v>
      </c>
      <c r="C1073" s="153" t="s">
        <v>19358</v>
      </c>
      <c r="D1073" s="153" t="s">
        <v>19360</v>
      </c>
      <c r="E1073" s="153" t="s">
        <v>19600</v>
      </c>
      <c r="F1073" s="153" t="s">
        <v>20459</v>
      </c>
      <c r="G1073" s="153" t="s">
        <v>20460</v>
      </c>
      <c r="H1073" s="153" t="s">
        <v>21925</v>
      </c>
      <c r="I1073" s="153" t="s">
        <v>21988</v>
      </c>
      <c r="J1073" s="153" t="s">
        <v>21990</v>
      </c>
      <c r="K1073" s="153"/>
      <c r="L1073" s="153"/>
      <c r="M1073" s="153" t="str" cm="1">
        <f t="array" ref="M1073">LOOKUP(2,1/(C1073:L1073&lt;&gt;""),C1073:L1073)</f>
        <v>Andropogon</v>
      </c>
      <c r="N1073" s="153"/>
      <c r="O1073" s="153"/>
      <c r="P1073" s="153"/>
      <c r="Q1073" s="153"/>
      <c r="R1073" s="153"/>
      <c r="S1073" s="153"/>
      <c r="T1073" s="153"/>
      <c r="U1073" s="153"/>
      <c r="V1073" s="153"/>
      <c r="W1073" s="153"/>
      <c r="X1073" s="153"/>
      <c r="Y1073" s="153"/>
      <c r="Z1073" s="153"/>
      <c r="AA1073" s="153"/>
      <c r="AB1073" s="153"/>
      <c r="AC1073" s="153"/>
      <c r="AD1073" s="153" t="str">
        <f>IFERROR(IF(COUNTIF(C1073:L1073,"Feed Ingredient")&gt;0,INDEX(ani_diet!V:V,MATCH(M1073,ani_diet!F:F,0)),""),"")</f>
        <v/>
      </c>
      <c r="AE1073" s="152" t="str">
        <f>IF(IFERROR(IF(MATCH("Feed Ingredient", AOM[[#This Row],[L1]:[L10]],0)&gt;0, TRUE, FALSE), FALSE)=TRUE,IFERROR(VLOOKUP(M1073, ani_diet!E:E, 1, FALSE), "No Match"),FALSE)</f>
        <v>Andropogon</v>
      </c>
    </row>
    <row r="1074" spans="1:31" ht="14.5" x14ac:dyDescent="0.35">
      <c r="A1074" s="153"/>
      <c r="B1074" s="153" t="s">
        <v>21991</v>
      </c>
      <c r="C1074" s="153" t="s">
        <v>19358</v>
      </c>
      <c r="D1074" s="153" t="s">
        <v>19360</v>
      </c>
      <c r="E1074" s="153" t="s">
        <v>19600</v>
      </c>
      <c r="F1074" s="153" t="s">
        <v>20459</v>
      </c>
      <c r="G1074" s="153" t="s">
        <v>20460</v>
      </c>
      <c r="H1074" s="153" t="s">
        <v>21925</v>
      </c>
      <c r="I1074" s="153" t="s">
        <v>21988</v>
      </c>
      <c r="J1074" s="153" t="s">
        <v>9539</v>
      </c>
      <c r="K1074" s="153" t="s">
        <v>19350</v>
      </c>
      <c r="L1074" s="153"/>
      <c r="M1074" s="153" t="str" cm="1">
        <f t="array" ref="M1074">LOOKUP(2,1/(C1074:L1074&lt;&gt;""),C1074:L1074)</f>
        <v>Andropogon gayanus Dried</v>
      </c>
      <c r="N1074" s="153" t="s">
        <v>21992</v>
      </c>
      <c r="O1074" s="153"/>
      <c r="P1074" s="153"/>
      <c r="Q1074" s="153"/>
      <c r="R1074" s="153"/>
      <c r="S1074" s="153"/>
      <c r="T1074" s="153"/>
      <c r="U1074" s="153" t="s">
        <v>9539</v>
      </c>
      <c r="V1074" s="153"/>
      <c r="W1074" s="153"/>
      <c r="X1074" s="153"/>
      <c r="Y1074" s="153"/>
      <c r="Z1074" s="153"/>
      <c r="AA1074" s="153"/>
      <c r="AB1074" s="153"/>
      <c r="AC1074" s="153"/>
      <c r="AD1074" s="153" t="str">
        <f>IFERROR(IF(COUNTIF(C1074:L1074,"Feed Ingredient")&gt;0,INDEX(ani_diet!V:V,MATCH(M1074,ani_diet!F:F,0)),""),"")</f>
        <v>Andropogon gayanus</v>
      </c>
      <c r="AE1074" s="152" t="str">
        <f>IF(IFERROR(IF(MATCH("Feed Ingredient", AOM[[#This Row],[L1]:[L10]],0)&gt;0, TRUE, FALSE), FALSE)=TRUE,IFERROR(VLOOKUP(M1074, ani_diet!E:E, 1, FALSE), "No Match"),FALSE)</f>
        <v>No Match</v>
      </c>
    </row>
    <row r="1075" spans="1:31" ht="14.5" x14ac:dyDescent="0.35">
      <c r="A1075" s="153"/>
      <c r="B1075" s="153" t="s">
        <v>21993</v>
      </c>
      <c r="C1075" s="153" t="s">
        <v>19358</v>
      </c>
      <c r="D1075" s="153" t="s">
        <v>19360</v>
      </c>
      <c r="E1075" s="153" t="s">
        <v>19600</v>
      </c>
      <c r="F1075" s="153" t="s">
        <v>20459</v>
      </c>
      <c r="G1075" s="153" t="s">
        <v>20460</v>
      </c>
      <c r="H1075" s="153" t="s">
        <v>21925</v>
      </c>
      <c r="I1075" s="153" t="s">
        <v>21988</v>
      </c>
      <c r="J1075" s="153" t="s">
        <v>9539</v>
      </c>
      <c r="K1075" s="153" t="s">
        <v>21994</v>
      </c>
      <c r="L1075" s="153"/>
      <c r="M1075" s="153" t="str" cm="1">
        <f t="array" ref="M1075">LOOKUP(2,1/(C1075:L1075&lt;&gt;""),C1075:L1075)</f>
        <v>Andropogon gayanus Ensiled</v>
      </c>
      <c r="N1075" s="153" t="s">
        <v>21995</v>
      </c>
      <c r="O1075" s="153"/>
      <c r="P1075" s="153"/>
      <c r="Q1075" s="153"/>
      <c r="R1075" s="153"/>
      <c r="S1075" s="153"/>
      <c r="T1075" s="153"/>
      <c r="U1075" s="153" t="s">
        <v>9539</v>
      </c>
      <c r="V1075" s="153"/>
      <c r="W1075" s="153"/>
      <c r="X1075" s="153"/>
      <c r="Y1075" s="153"/>
      <c r="Z1075" s="153"/>
      <c r="AA1075" s="153"/>
      <c r="AB1075" s="153"/>
      <c r="AC1075" s="153"/>
      <c r="AD1075" s="153" t="str">
        <f>IFERROR(IF(COUNTIF(C1075:L1075,"Feed Ingredient")&gt;0,INDEX(ani_diet!V:V,MATCH(M1075,ani_diet!F:F,0)),""),"")</f>
        <v>Andropogon gayanus</v>
      </c>
      <c r="AE1075" s="152" t="str">
        <f>IF(IFERROR(IF(MATCH("Feed Ingredient", AOM[[#This Row],[L1]:[L10]],0)&gt;0, TRUE, FALSE), FALSE)=TRUE,IFERROR(VLOOKUP(M1075, ani_diet!E:E, 1, FALSE), "No Match"),FALSE)</f>
        <v>No Match</v>
      </c>
    </row>
    <row r="1076" spans="1:31" ht="14.5" x14ac:dyDescent="0.35">
      <c r="A1076" s="153"/>
      <c r="B1076" s="153" t="s">
        <v>21996</v>
      </c>
      <c r="C1076" s="153" t="s">
        <v>19358</v>
      </c>
      <c r="D1076" s="153" t="s">
        <v>19360</v>
      </c>
      <c r="E1076" s="153" t="s">
        <v>19600</v>
      </c>
      <c r="F1076" s="153" t="s">
        <v>20459</v>
      </c>
      <c r="G1076" s="153" t="s">
        <v>20460</v>
      </c>
      <c r="H1076" s="153" t="s">
        <v>21925</v>
      </c>
      <c r="I1076" s="153" t="s">
        <v>21988</v>
      </c>
      <c r="J1076" s="153" t="s">
        <v>9539</v>
      </c>
      <c r="K1076" s="153"/>
      <c r="L1076" s="153"/>
      <c r="M1076" s="153" t="str" cm="1">
        <f t="array" ref="M1076">LOOKUP(2,1/(C1076:L1076&lt;&gt;""),C1076:L1076)</f>
        <v>Andropogon gayanus</v>
      </c>
      <c r="N1076" s="153" t="s">
        <v>21997</v>
      </c>
      <c r="O1076" s="153"/>
      <c r="P1076" s="153"/>
      <c r="Q1076" s="153"/>
      <c r="R1076" s="153"/>
      <c r="S1076" s="153"/>
      <c r="T1076" s="153"/>
      <c r="U1076" s="153" t="s">
        <v>9539</v>
      </c>
      <c r="V1076" s="153"/>
      <c r="W1076" s="153"/>
      <c r="X1076" s="153"/>
      <c r="Y1076" s="153"/>
      <c r="Z1076" s="153"/>
      <c r="AA1076" s="153"/>
      <c r="AB1076" s="153"/>
      <c r="AC1076" s="153"/>
      <c r="AD1076" s="153" t="str">
        <f>IFERROR(IF(COUNTIF(C1076:L1076,"Feed Ingredient")&gt;0,INDEX(ani_diet!V:V,MATCH(M1076,ani_diet!F:F,0)),""),"")</f>
        <v>Andropogon gayanus</v>
      </c>
      <c r="AE1076" s="152" t="str">
        <f>IF(IFERROR(IF(MATCH("Feed Ingredient", AOM[[#This Row],[L1]:[L10]],0)&gt;0, TRUE, FALSE), FALSE)=TRUE,IFERROR(VLOOKUP(M1076, ani_diet!E:E, 1, FALSE), "No Match"),FALSE)</f>
        <v>Andropogon gayanus</v>
      </c>
    </row>
    <row r="1077" spans="1:31" ht="14.5" x14ac:dyDescent="0.35">
      <c r="A1077" s="153"/>
      <c r="B1077" s="153" t="s">
        <v>21998</v>
      </c>
      <c r="C1077" s="153" t="s">
        <v>19358</v>
      </c>
      <c r="D1077" s="153" t="s">
        <v>19360</v>
      </c>
      <c r="E1077" s="153" t="s">
        <v>19600</v>
      </c>
      <c r="F1077" s="153" t="s">
        <v>20459</v>
      </c>
      <c r="G1077" s="153" t="s">
        <v>20460</v>
      </c>
      <c r="H1077" s="153" t="s">
        <v>21925</v>
      </c>
      <c r="I1077" s="153" t="s">
        <v>21988</v>
      </c>
      <c r="J1077" s="153" t="s">
        <v>21999</v>
      </c>
      <c r="K1077" s="153"/>
      <c r="L1077" s="153"/>
      <c r="M1077" s="153" t="str" cm="1">
        <f t="array" ref="M1077">LOOKUP(2,1/(C1077:L1077&lt;&gt;""),C1077:L1077)</f>
        <v>Andropogon abyssinica</v>
      </c>
      <c r="N1077" s="153"/>
      <c r="O1077" s="153"/>
      <c r="P1077" s="153"/>
      <c r="Q1077" s="153"/>
      <c r="R1077" s="153"/>
      <c r="S1077" s="153"/>
      <c r="T1077" s="153"/>
      <c r="U1077" s="153" t="s">
        <v>21999</v>
      </c>
      <c r="V1077" s="153"/>
      <c r="W1077" s="153"/>
      <c r="X1077" s="153"/>
      <c r="Y1077" s="153"/>
      <c r="Z1077" s="153"/>
      <c r="AA1077" s="153"/>
      <c r="AB1077" s="153"/>
      <c r="AC1077" s="153"/>
      <c r="AD1077" s="153" t="str">
        <f>IFERROR(IF(COUNTIF(C1077:L1077,"Feed Ingredient")&gt;0,INDEX(ani_diet!V:V,MATCH(M1077,ani_diet!F:F,0)),""),"")</f>
        <v>Andropogon abyssinica</v>
      </c>
      <c r="AE1077" s="152" t="str">
        <f>IF(IFERROR(IF(MATCH("Feed Ingredient", AOM[[#This Row],[L1]:[L10]],0)&gt;0, TRUE, FALSE), FALSE)=TRUE,IFERROR(VLOOKUP(M1077, ani_diet!E:E, 1, FALSE), "No Match"),FALSE)</f>
        <v>Andropogon abyssinica</v>
      </c>
    </row>
    <row r="1078" spans="1:31" ht="14.5" x14ac:dyDescent="0.35">
      <c r="A1078" s="153"/>
      <c r="B1078" s="153" t="s">
        <v>22000</v>
      </c>
      <c r="C1078" s="153" t="s">
        <v>19358</v>
      </c>
      <c r="D1078" s="153" t="s">
        <v>19360</v>
      </c>
      <c r="E1078" s="153" t="s">
        <v>19600</v>
      </c>
      <c r="F1078" s="153" t="s">
        <v>20459</v>
      </c>
      <c r="G1078" s="153" t="s">
        <v>20460</v>
      </c>
      <c r="H1078" s="153" t="s">
        <v>21925</v>
      </c>
      <c r="I1078" s="153" t="s">
        <v>21988</v>
      </c>
      <c r="J1078" s="153" t="s">
        <v>22001</v>
      </c>
      <c r="K1078" s="153"/>
      <c r="L1078" s="153"/>
      <c r="M1078" s="153" t="str" cm="1">
        <f t="array" ref="M1078">LOOKUP(2,1/(C1078:L1078&lt;&gt;""),C1078:L1078)</f>
        <v>Andropogon guianensis</v>
      </c>
      <c r="N1078" s="153"/>
      <c r="O1078" s="153"/>
      <c r="P1078" s="153"/>
      <c r="Q1078" s="153"/>
      <c r="R1078" s="153"/>
      <c r="S1078" s="153"/>
      <c r="T1078" s="153"/>
      <c r="U1078" s="153" t="s">
        <v>22001</v>
      </c>
      <c r="V1078" s="153"/>
      <c r="W1078" s="153"/>
      <c r="X1078" s="153"/>
      <c r="Y1078" s="153"/>
      <c r="Z1078" s="153"/>
      <c r="AA1078" s="153"/>
      <c r="AB1078" s="153"/>
      <c r="AC1078" s="153"/>
      <c r="AD1078" s="153" t="str">
        <f>IFERROR(IF(COUNTIF(C1078:L1078,"Feed Ingredient")&gt;0,INDEX(ani_diet!V:V,MATCH(M1078,ani_diet!F:F,0)),""),"")</f>
        <v>Andropogon guianensis</v>
      </c>
      <c r="AE1078" s="152" t="str">
        <f>IF(IFERROR(IF(MATCH("Feed Ingredient", AOM[[#This Row],[L1]:[L10]],0)&gt;0, TRUE, FALSE), FALSE)=TRUE,IFERROR(VLOOKUP(M1078, ani_diet!E:E, 1, FALSE), "No Match"),FALSE)</f>
        <v>Andropogon guianensis</v>
      </c>
    </row>
    <row r="1079" spans="1:31" ht="14.5" x14ac:dyDescent="0.35">
      <c r="A1079" s="153"/>
      <c r="B1079" s="153" t="s">
        <v>22002</v>
      </c>
      <c r="C1079" s="153" t="s">
        <v>19358</v>
      </c>
      <c r="D1079" s="153" t="s">
        <v>19360</v>
      </c>
      <c r="E1079" s="153" t="s">
        <v>19600</v>
      </c>
      <c r="F1079" s="153" t="s">
        <v>20459</v>
      </c>
      <c r="G1079" s="153" t="s">
        <v>20460</v>
      </c>
      <c r="H1079" s="153" t="s">
        <v>21925</v>
      </c>
      <c r="I1079" s="153" t="s">
        <v>21988</v>
      </c>
      <c r="J1079" s="153" t="s">
        <v>22003</v>
      </c>
      <c r="K1079" s="153"/>
      <c r="L1079" s="153"/>
      <c r="M1079" s="153" t="str" cm="1">
        <f t="array" ref="M1079">LOOKUP(2,1/(C1079:L1079&lt;&gt;""),C1079:L1079)</f>
        <v>Aristida adscensionis</v>
      </c>
      <c r="N1079" s="153"/>
      <c r="O1079" s="153"/>
      <c r="P1079" s="153"/>
      <c r="Q1079" s="153"/>
      <c r="R1079" s="153"/>
      <c r="S1079" s="153"/>
      <c r="T1079" s="153"/>
      <c r="U1079" s="153" t="s">
        <v>22003</v>
      </c>
      <c r="V1079" s="153"/>
      <c r="W1079" s="153"/>
      <c r="X1079" s="153"/>
      <c r="Y1079" s="153"/>
      <c r="Z1079" s="153"/>
      <c r="AA1079" s="153"/>
      <c r="AB1079" s="153"/>
      <c r="AC1079" s="153"/>
      <c r="AD1079" s="153" t="str">
        <f>IFERROR(IF(COUNTIF(C1079:L1079,"Feed Ingredient")&gt;0,INDEX(ani_diet!V:V,MATCH(M1079,ani_diet!F:F,0)),""),"")</f>
        <v>Aristida adscensionis</v>
      </c>
      <c r="AE1079" s="152" t="str">
        <f>IF(IFERROR(IF(MATCH("Feed Ingredient", AOM[[#This Row],[L1]:[L10]],0)&gt;0, TRUE, FALSE), FALSE)=TRUE,IFERROR(VLOOKUP(M1079, ani_diet!E:E, 1, FALSE), "No Match"),FALSE)</f>
        <v>Aristida adscensionis</v>
      </c>
    </row>
    <row r="1080" spans="1:31" ht="14.5" x14ac:dyDescent="0.35">
      <c r="A1080" s="153"/>
      <c r="B1080" s="153" t="s">
        <v>22004</v>
      </c>
      <c r="C1080" s="153" t="s">
        <v>19358</v>
      </c>
      <c r="D1080" s="153" t="s">
        <v>19360</v>
      </c>
      <c r="E1080" s="153" t="s">
        <v>19600</v>
      </c>
      <c r="F1080" s="153" t="s">
        <v>20459</v>
      </c>
      <c r="G1080" s="153" t="s">
        <v>20460</v>
      </c>
      <c r="H1080" s="153" t="s">
        <v>21925</v>
      </c>
      <c r="I1080" s="153" t="s">
        <v>21988</v>
      </c>
      <c r="J1080" s="153" t="s">
        <v>22005</v>
      </c>
      <c r="K1080" s="153"/>
      <c r="L1080" s="153"/>
      <c r="M1080" s="153" t="str" cm="1">
        <f t="array" ref="M1080">LOOKUP(2,1/(C1080:L1080&lt;&gt;""),C1080:L1080)</f>
        <v>Aristida spp.</v>
      </c>
      <c r="N1080" s="153"/>
      <c r="O1080" s="153"/>
      <c r="P1080" s="153"/>
      <c r="Q1080" s="153"/>
      <c r="R1080" s="153"/>
      <c r="S1080" s="153"/>
      <c r="T1080" s="153"/>
      <c r="U1080" s="153"/>
      <c r="V1080" s="153"/>
      <c r="W1080" s="153"/>
      <c r="X1080" s="153"/>
      <c r="Y1080" s="153"/>
      <c r="Z1080" s="153"/>
      <c r="AA1080" s="153"/>
      <c r="AB1080" s="153"/>
      <c r="AC1080" s="153"/>
      <c r="AD1080" s="153" t="str">
        <f>IFERROR(IF(COUNTIF(C1080:L1080,"Feed Ingredient")&gt;0,INDEX(ani_diet!V:V,MATCH(M1080,ani_diet!F:F,0)),""),"")</f>
        <v/>
      </c>
      <c r="AE1080" s="152" t="str">
        <f>IF(IFERROR(IF(MATCH("Feed Ingredient", AOM[[#This Row],[L1]:[L10]],0)&gt;0, TRUE, FALSE), FALSE)=TRUE,IFERROR(VLOOKUP(M1080, ani_diet!E:E, 1, FALSE), "No Match"),FALSE)</f>
        <v>Aristida spp.</v>
      </c>
    </row>
    <row r="1081" spans="1:31" ht="14.5" x14ac:dyDescent="0.35">
      <c r="A1081" s="153"/>
      <c r="B1081" s="153" t="s">
        <v>22006</v>
      </c>
      <c r="C1081" s="153" t="s">
        <v>19358</v>
      </c>
      <c r="D1081" s="153" t="s">
        <v>19360</v>
      </c>
      <c r="E1081" s="153" t="s">
        <v>19600</v>
      </c>
      <c r="F1081" s="153" t="s">
        <v>20459</v>
      </c>
      <c r="G1081" s="153" t="s">
        <v>20460</v>
      </c>
      <c r="H1081" s="153" t="s">
        <v>21925</v>
      </c>
      <c r="I1081" s="153" t="s">
        <v>21988</v>
      </c>
      <c r="J1081" s="153" t="s">
        <v>22007</v>
      </c>
      <c r="K1081" s="153" t="s">
        <v>22008</v>
      </c>
      <c r="L1081" s="153"/>
      <c r="M1081" s="153" t="str" cm="1">
        <f t="array" ref="M1081">LOOKUP(2,1/(C1081:L1081&lt;&gt;""),C1081:L1081)</f>
        <v>Bothriochloa Dried</v>
      </c>
      <c r="N1081" s="153"/>
      <c r="O1081" s="153"/>
      <c r="P1081" s="153"/>
      <c r="Q1081" s="153"/>
      <c r="R1081" s="153"/>
      <c r="S1081" s="153"/>
      <c r="T1081" s="153"/>
      <c r="U1081" s="153"/>
      <c r="V1081" s="153"/>
      <c r="W1081" s="153"/>
      <c r="X1081" s="153"/>
      <c r="Y1081" s="153"/>
      <c r="Z1081" s="153"/>
      <c r="AA1081" s="153"/>
      <c r="AB1081" s="153"/>
      <c r="AC1081" s="153"/>
      <c r="AD1081" s="153" t="str">
        <f>IFERROR(IF(COUNTIF(C1081:L1081,"Feed Ingredient")&gt;0,INDEX(ani_diet!V:V,MATCH(M1081,ani_diet!F:F,0)),""),"")</f>
        <v/>
      </c>
      <c r="AE1081" s="152" t="str">
        <f>IF(IFERROR(IF(MATCH("Feed Ingredient", AOM[[#This Row],[L1]:[L10]],0)&gt;0, TRUE, FALSE), FALSE)=TRUE,IFERROR(VLOOKUP(M1081, ani_diet!E:E, 1, FALSE), "No Match"),FALSE)</f>
        <v>No Match</v>
      </c>
    </row>
    <row r="1082" spans="1:31" ht="14.5" x14ac:dyDescent="0.35">
      <c r="A1082" s="153"/>
      <c r="B1082" s="153" t="s">
        <v>22009</v>
      </c>
      <c r="C1082" s="153" t="s">
        <v>19358</v>
      </c>
      <c r="D1082" s="153" t="s">
        <v>19360</v>
      </c>
      <c r="E1082" s="153" t="s">
        <v>19600</v>
      </c>
      <c r="F1082" s="153" t="s">
        <v>20459</v>
      </c>
      <c r="G1082" s="153" t="s">
        <v>20460</v>
      </c>
      <c r="H1082" s="153" t="s">
        <v>21925</v>
      </c>
      <c r="I1082" s="153" t="s">
        <v>21988</v>
      </c>
      <c r="J1082" s="153" t="s">
        <v>22007</v>
      </c>
      <c r="K1082" s="153"/>
      <c r="L1082" s="153"/>
      <c r="M1082" s="153" t="str" cm="1">
        <f t="array" ref="M1082">LOOKUP(2,1/(C1082:L1082&lt;&gt;""),C1082:L1082)</f>
        <v>Bothriochloa</v>
      </c>
      <c r="N1082" s="153"/>
      <c r="O1082" s="153"/>
      <c r="P1082" s="153"/>
      <c r="Q1082" s="153"/>
      <c r="R1082" s="153"/>
      <c r="S1082" s="153"/>
      <c r="T1082" s="153"/>
      <c r="U1082" s="153"/>
      <c r="V1082" s="153"/>
      <c r="W1082" s="153"/>
      <c r="X1082" s="153"/>
      <c r="Y1082" s="153"/>
      <c r="Z1082" s="153"/>
      <c r="AA1082" s="153"/>
      <c r="AB1082" s="153"/>
      <c r="AC1082" s="153"/>
      <c r="AD1082" s="153" t="str">
        <f>IFERROR(IF(COUNTIF(C1082:L1082,"Feed Ingredient")&gt;0,INDEX(ani_diet!V:V,MATCH(M1082,ani_diet!F:F,0)),""),"")</f>
        <v/>
      </c>
      <c r="AE1082" s="152" t="str">
        <f>IF(IFERROR(IF(MATCH("Feed Ingredient", AOM[[#This Row],[L1]:[L10]],0)&gt;0, TRUE, FALSE), FALSE)=TRUE,IFERROR(VLOOKUP(M1082, ani_diet!E:E, 1, FALSE), "No Match"),FALSE)</f>
        <v>Bothriochloa</v>
      </c>
    </row>
    <row r="1083" spans="1:31" ht="14.5" x14ac:dyDescent="0.35">
      <c r="A1083" s="153"/>
      <c r="B1083" s="153" t="s">
        <v>22010</v>
      </c>
      <c r="C1083" s="153" t="s">
        <v>19358</v>
      </c>
      <c r="D1083" s="153" t="s">
        <v>19360</v>
      </c>
      <c r="E1083" s="153" t="s">
        <v>19600</v>
      </c>
      <c r="F1083" s="153" t="s">
        <v>20459</v>
      </c>
      <c r="G1083" s="153" t="s">
        <v>20460</v>
      </c>
      <c r="H1083" s="153" t="s">
        <v>21925</v>
      </c>
      <c r="I1083" s="153" t="s">
        <v>21988</v>
      </c>
      <c r="J1083" s="153" t="s">
        <v>22011</v>
      </c>
      <c r="K1083" s="153"/>
      <c r="L1083" s="153"/>
      <c r="M1083" s="153" t="str" cm="1">
        <f t="array" ref="M1083">LOOKUP(2,1/(C1083:L1083&lt;&gt;""),C1083:L1083)</f>
        <v>Bothriochloa insculpta</v>
      </c>
      <c r="N1083" s="153"/>
      <c r="O1083" s="153"/>
      <c r="P1083" s="153"/>
      <c r="Q1083" s="153"/>
      <c r="R1083" s="153"/>
      <c r="S1083" s="153"/>
      <c r="T1083" s="153"/>
      <c r="U1083" s="153"/>
      <c r="V1083" s="153"/>
      <c r="W1083" s="153"/>
      <c r="X1083" s="153"/>
      <c r="Y1083" s="153"/>
      <c r="Z1083" s="153"/>
      <c r="AA1083" s="153"/>
      <c r="AB1083" s="153"/>
      <c r="AC1083" s="153"/>
      <c r="AD1083" s="153" t="str">
        <f>IFERROR(IF(COUNTIF(C1083:L1083,"Feed Ingredient")&gt;0,INDEX(ani_diet!V:V,MATCH(M1083,ani_diet!F:F,0)),""),"")</f>
        <v/>
      </c>
      <c r="AE1083" s="152" t="str">
        <f>IF(IFERROR(IF(MATCH("Feed Ingredient", AOM[[#This Row],[L1]:[L10]],0)&gt;0, TRUE, FALSE), FALSE)=TRUE,IFERROR(VLOOKUP(M1083, ani_diet!E:E, 1, FALSE), "No Match"),FALSE)</f>
        <v>Bothriochloa insculpta</v>
      </c>
    </row>
    <row r="1084" spans="1:31" ht="14.5" x14ac:dyDescent="0.35">
      <c r="A1084" s="153"/>
      <c r="B1084" s="153" t="s">
        <v>22012</v>
      </c>
      <c r="C1084" s="153" t="s">
        <v>19358</v>
      </c>
      <c r="D1084" s="153" t="s">
        <v>19360</v>
      </c>
      <c r="E1084" s="153" t="s">
        <v>19600</v>
      </c>
      <c r="F1084" s="153" t="s">
        <v>20459</v>
      </c>
      <c r="G1084" s="153" t="s">
        <v>20460</v>
      </c>
      <c r="H1084" s="153" t="s">
        <v>21925</v>
      </c>
      <c r="I1084" s="153" t="s">
        <v>21988</v>
      </c>
      <c r="J1084" s="153" t="s">
        <v>22013</v>
      </c>
      <c r="K1084" s="153" t="s">
        <v>22014</v>
      </c>
      <c r="L1084" s="153"/>
      <c r="M1084" s="153" t="str" cm="1">
        <f t="array" ref="M1084">LOOKUP(2,1/(C1084:L1084&lt;&gt;""),C1084:L1084)</f>
        <v>Bracharia Dried</v>
      </c>
      <c r="N1084" s="153" t="s">
        <v>22015</v>
      </c>
      <c r="O1084" s="153"/>
      <c r="P1084" s="153"/>
      <c r="Q1084" s="153"/>
      <c r="R1084" s="153"/>
      <c r="S1084" s="153"/>
      <c r="T1084" s="153"/>
      <c r="U1084" s="153"/>
      <c r="V1084" s="153"/>
      <c r="W1084" s="153"/>
      <c r="X1084" s="153"/>
      <c r="Y1084" s="153"/>
      <c r="Z1084" s="153"/>
      <c r="AA1084" s="153"/>
      <c r="AB1084" s="153"/>
      <c r="AC1084" s="153"/>
      <c r="AD1084" s="153" t="str">
        <f>IFERROR(IF(COUNTIF(C1084:L1084,"Feed Ingredient")&gt;0,INDEX(ani_diet!V:V,MATCH(M1084,ani_diet!F:F,0)),""),"")</f>
        <v/>
      </c>
      <c r="AE1084" s="152" t="str">
        <f>IF(IFERROR(IF(MATCH("Feed Ingredient", AOM[[#This Row],[L1]:[L10]],0)&gt;0, TRUE, FALSE), FALSE)=TRUE,IFERROR(VLOOKUP(M1084, ani_diet!E:E, 1, FALSE), "No Match"),FALSE)</f>
        <v>No Match</v>
      </c>
    </row>
    <row r="1085" spans="1:31" ht="14.5" x14ac:dyDescent="0.35">
      <c r="A1085" s="153"/>
      <c r="B1085" s="153" t="s">
        <v>22016</v>
      </c>
      <c r="C1085" s="153" t="s">
        <v>19358</v>
      </c>
      <c r="D1085" s="153" t="s">
        <v>19360</v>
      </c>
      <c r="E1085" s="153" t="s">
        <v>19600</v>
      </c>
      <c r="F1085" s="153" t="s">
        <v>20459</v>
      </c>
      <c r="G1085" s="153" t="s">
        <v>20460</v>
      </c>
      <c r="H1085" s="153" t="s">
        <v>21925</v>
      </c>
      <c r="I1085" s="153" t="s">
        <v>21988</v>
      </c>
      <c r="J1085" s="153" t="s">
        <v>22013</v>
      </c>
      <c r="K1085" s="153"/>
      <c r="L1085" s="153"/>
      <c r="M1085" s="153" t="str" cm="1">
        <f t="array" ref="M1085">LOOKUP(2,1/(C1085:L1085&lt;&gt;""),C1085:L1085)</f>
        <v>Bracharia</v>
      </c>
      <c r="N1085" s="153"/>
      <c r="O1085" s="153"/>
      <c r="P1085" s="153"/>
      <c r="Q1085" s="153"/>
      <c r="R1085" s="153"/>
      <c r="S1085" s="153"/>
      <c r="T1085" s="153"/>
      <c r="U1085" s="153"/>
      <c r="V1085" s="153"/>
      <c r="W1085" s="153"/>
      <c r="X1085" s="153"/>
      <c r="Y1085" s="153"/>
      <c r="Z1085" s="153"/>
      <c r="AA1085" s="153"/>
      <c r="AB1085" s="153"/>
      <c r="AC1085" s="153"/>
      <c r="AD1085" s="153" t="str">
        <f>IFERROR(IF(COUNTIF(C1085:L1085,"Feed Ingredient")&gt;0,INDEX(ani_diet!V:V,MATCH(M1085,ani_diet!F:F,0)),""),"")</f>
        <v/>
      </c>
      <c r="AE1085" s="152" t="str">
        <f>IF(IFERROR(IF(MATCH("Feed Ingredient", AOM[[#This Row],[L1]:[L10]],0)&gt;0, TRUE, FALSE), FALSE)=TRUE,IFERROR(VLOOKUP(M1085, ani_diet!E:E, 1, FALSE), "No Match"),FALSE)</f>
        <v>Bracharia</v>
      </c>
    </row>
    <row r="1086" spans="1:31" ht="14.5" x14ac:dyDescent="0.35">
      <c r="A1086" s="153"/>
      <c r="B1086" s="153" t="s">
        <v>22017</v>
      </c>
      <c r="C1086" s="153" t="s">
        <v>19358</v>
      </c>
      <c r="D1086" s="153" t="s">
        <v>19360</v>
      </c>
      <c r="E1086" s="153" t="s">
        <v>19600</v>
      </c>
      <c r="F1086" s="153" t="s">
        <v>20459</v>
      </c>
      <c r="G1086" s="153" t="s">
        <v>20460</v>
      </c>
      <c r="H1086" s="153" t="s">
        <v>21925</v>
      </c>
      <c r="I1086" s="153" t="s">
        <v>21988</v>
      </c>
      <c r="J1086" s="153" t="s">
        <v>22018</v>
      </c>
      <c r="K1086" s="153" t="s">
        <v>22019</v>
      </c>
      <c r="L1086" s="153"/>
      <c r="M1086" s="153" t="str" cm="1">
        <f t="array" ref="M1086">LOOKUP(2,1/(C1086:L1086&lt;&gt;""),C1086:L1086)</f>
        <v>Bracharia decumbens Ensiled</v>
      </c>
      <c r="N1086" s="153" t="s">
        <v>22020</v>
      </c>
      <c r="O1086" s="153"/>
      <c r="P1086" s="153"/>
      <c r="Q1086" s="153"/>
      <c r="R1086" s="153"/>
      <c r="S1086" s="153"/>
      <c r="T1086" s="153"/>
      <c r="U1086" s="153" t="s">
        <v>22018</v>
      </c>
      <c r="V1086" s="153"/>
      <c r="W1086" s="153"/>
      <c r="X1086" s="153"/>
      <c r="Y1086" s="153"/>
      <c r="Z1086" s="153"/>
      <c r="AA1086" s="153"/>
      <c r="AB1086" s="153"/>
      <c r="AC1086" s="153"/>
      <c r="AD1086" s="153" t="str">
        <f>IFERROR(IF(COUNTIF(C1086:L1086,"Feed Ingredient")&gt;0,INDEX(ani_diet!V:V,MATCH(M1086,ani_diet!F:F,0)),""),"")</f>
        <v>Bracharia decumbens</v>
      </c>
      <c r="AE1086" s="152" t="str">
        <f>IF(IFERROR(IF(MATCH("Feed Ingredient", AOM[[#This Row],[L1]:[L10]],0)&gt;0, TRUE, FALSE), FALSE)=TRUE,IFERROR(VLOOKUP(M1086, ani_diet!E:E, 1, FALSE), "No Match"),FALSE)</f>
        <v>No Match</v>
      </c>
    </row>
    <row r="1087" spans="1:31" ht="14.5" x14ac:dyDescent="0.35">
      <c r="A1087" s="153"/>
      <c r="B1087" s="153" t="s">
        <v>22021</v>
      </c>
      <c r="C1087" s="153" t="s">
        <v>19358</v>
      </c>
      <c r="D1087" s="153" t="s">
        <v>19360</v>
      </c>
      <c r="E1087" s="153" t="s">
        <v>19600</v>
      </c>
      <c r="F1087" s="153" t="s">
        <v>20459</v>
      </c>
      <c r="G1087" s="153" t="s">
        <v>20460</v>
      </c>
      <c r="H1087" s="153" t="s">
        <v>21925</v>
      </c>
      <c r="I1087" s="153" t="s">
        <v>21988</v>
      </c>
      <c r="J1087" s="153" t="s">
        <v>22018</v>
      </c>
      <c r="K1087" s="153"/>
      <c r="L1087" s="153"/>
      <c r="M1087" s="153" t="str" cm="1">
        <f t="array" ref="M1087">LOOKUP(2,1/(C1087:L1087&lt;&gt;""),C1087:L1087)</f>
        <v>Bracharia decumbens</v>
      </c>
      <c r="N1087" s="153"/>
      <c r="O1087" s="153"/>
      <c r="P1087" s="153"/>
      <c r="Q1087" s="153"/>
      <c r="R1087" s="153"/>
      <c r="S1087" s="153"/>
      <c r="T1087" s="153"/>
      <c r="U1087" s="153" t="s">
        <v>22018</v>
      </c>
      <c r="V1087" s="153"/>
      <c r="W1087" s="153"/>
      <c r="X1087" s="153"/>
      <c r="Y1087" s="153"/>
      <c r="Z1087" s="153"/>
      <c r="AA1087" s="153"/>
      <c r="AB1087" s="153"/>
      <c r="AC1087" s="153"/>
      <c r="AD1087" s="153" t="str">
        <f>IFERROR(IF(COUNTIF(C1087:L1087,"Feed Ingredient")&gt;0,INDEX(ani_diet!V:V,MATCH(M1087,ani_diet!F:F,0)),""),"")</f>
        <v>Bracharia decumbens</v>
      </c>
      <c r="AE1087" s="152" t="str">
        <f>IF(IFERROR(IF(MATCH("Feed Ingredient", AOM[[#This Row],[L1]:[L10]],0)&gt;0, TRUE, FALSE), FALSE)=TRUE,IFERROR(VLOOKUP(M1087, ani_diet!E:E, 1, FALSE), "No Match"),FALSE)</f>
        <v>Bracharia decumbens</v>
      </c>
    </row>
    <row r="1088" spans="1:31" ht="14.5" x14ac:dyDescent="0.35">
      <c r="A1088" s="153" t="s">
        <v>2164</v>
      </c>
      <c r="B1088" s="153" t="s">
        <v>22022</v>
      </c>
      <c r="C1088" s="153" t="s">
        <v>19358</v>
      </c>
      <c r="D1088" s="153" t="s">
        <v>19360</v>
      </c>
      <c r="E1088" s="153" t="s">
        <v>19600</v>
      </c>
      <c r="F1088" s="153" t="s">
        <v>20459</v>
      </c>
      <c r="G1088" s="153" t="s">
        <v>20460</v>
      </c>
      <c r="H1088" s="153" t="s">
        <v>21925</v>
      </c>
      <c r="I1088" s="153" t="s">
        <v>21988</v>
      </c>
      <c r="J1088" s="153" t="s">
        <v>9549</v>
      </c>
      <c r="K1088" s="153"/>
      <c r="L1088" s="153"/>
      <c r="M1088" s="153" t="str" cm="1">
        <f t="array" ref="M1088">LOOKUP(2,1/(C1088:L1088&lt;&gt;""),C1088:L1088)</f>
        <v>Brachiaria brizantha</v>
      </c>
      <c r="N1088" s="153" t="s">
        <v>22023</v>
      </c>
      <c r="O1088" s="153" t="s">
        <v>2164</v>
      </c>
      <c r="P1088" s="153" t="s">
        <v>2164</v>
      </c>
      <c r="Q1088" s="153" t="s">
        <v>2164</v>
      </c>
      <c r="R1088" s="153" t="s">
        <v>2164</v>
      </c>
      <c r="S1088" s="153" t="s">
        <v>22024</v>
      </c>
      <c r="T1088" s="153" t="s">
        <v>2164</v>
      </c>
      <c r="U1088" s="153" t="s">
        <v>9549</v>
      </c>
      <c r="V1088" s="153" t="s">
        <v>22025</v>
      </c>
      <c r="W1088" s="153" t="s">
        <v>2164</v>
      </c>
      <c r="X1088" s="153" t="s">
        <v>2164</v>
      </c>
      <c r="Y1088" s="153" t="s">
        <v>2164</v>
      </c>
      <c r="Z1088" s="153" t="s">
        <v>2164</v>
      </c>
      <c r="AA1088" s="153" t="s">
        <v>2164</v>
      </c>
      <c r="AB1088" s="153" t="s">
        <v>22026</v>
      </c>
      <c r="AC1088" s="153" t="s">
        <v>9549</v>
      </c>
      <c r="AD1088" s="153" t="str">
        <f>IFERROR(IF(COUNTIF(C1088:L1088,"Feed Ingredient")&gt;0,INDEX(ani_diet!V:V,MATCH(M1088,ani_diet!F:F,0)),""),"")</f>
        <v>Brachiaria brizantha</v>
      </c>
      <c r="AE1088" s="152" t="str">
        <f>IF(IFERROR(IF(MATCH("Feed Ingredient", AOM[[#This Row],[L1]:[L10]],0)&gt;0, TRUE, FALSE), FALSE)=TRUE,IFERROR(VLOOKUP(M1088, ani_diet!E:E, 1, FALSE), "No Match"),FALSE)</f>
        <v>Brachiaria brizantha</v>
      </c>
    </row>
    <row r="1089" spans="1:31" ht="14.5" x14ac:dyDescent="0.35">
      <c r="A1089" s="153"/>
      <c r="B1089" s="153" t="s">
        <v>22027</v>
      </c>
      <c r="C1089" s="153" t="s">
        <v>19358</v>
      </c>
      <c r="D1089" s="153" t="s">
        <v>19360</v>
      </c>
      <c r="E1089" s="153" t="s">
        <v>19600</v>
      </c>
      <c r="F1089" s="153" t="s">
        <v>20459</v>
      </c>
      <c r="G1089" s="153" t="s">
        <v>20460</v>
      </c>
      <c r="H1089" s="153" t="s">
        <v>21925</v>
      </c>
      <c r="I1089" s="153" t="s">
        <v>21988</v>
      </c>
      <c r="J1089" s="153" t="s">
        <v>9600</v>
      </c>
      <c r="K1089" s="153"/>
      <c r="L1089" s="153"/>
      <c r="M1089" s="153" t="str" cm="1">
        <f t="array" ref="M1089">LOOKUP(2,1/(C1089:L1089&lt;&gt;""),C1089:L1089)</f>
        <v>Brachiaria ruziziensis</v>
      </c>
      <c r="N1089" s="153"/>
      <c r="O1089" s="153"/>
      <c r="P1089" s="153"/>
      <c r="Q1089" s="153"/>
      <c r="R1089" s="153"/>
      <c r="S1089" s="153"/>
      <c r="T1089" s="153"/>
      <c r="U1089" s="153" t="s">
        <v>9600</v>
      </c>
      <c r="V1089" s="153"/>
      <c r="W1089" s="153"/>
      <c r="X1089" s="153"/>
      <c r="Y1089" s="153"/>
      <c r="Z1089" s="153"/>
      <c r="AA1089" s="153"/>
      <c r="AB1089" s="153"/>
      <c r="AC1089" s="153"/>
      <c r="AD1089" s="153" t="str">
        <f>IFERROR(IF(COUNTIF(C1089:L1089,"Feed Ingredient")&gt;0,INDEX(ani_diet!V:V,MATCH(M1089,ani_diet!F:F,0)),""),"")</f>
        <v>Brachiaria ruziziensis</v>
      </c>
      <c r="AE1089" s="152" t="str">
        <f>IF(IFERROR(IF(MATCH("Feed Ingredient", AOM[[#This Row],[L1]:[L10]],0)&gt;0, TRUE, FALSE), FALSE)=TRUE,IFERROR(VLOOKUP(M1089, ani_diet!E:E, 1, FALSE), "No Match"),FALSE)</f>
        <v>Brachiaria ruziziensis</v>
      </c>
    </row>
    <row r="1090" spans="1:31" ht="14.5" x14ac:dyDescent="0.35">
      <c r="A1090" s="153"/>
      <c r="B1090" s="153" t="s">
        <v>22028</v>
      </c>
      <c r="C1090" s="153" t="s">
        <v>19358</v>
      </c>
      <c r="D1090" s="153" t="s">
        <v>19360</v>
      </c>
      <c r="E1090" s="153" t="s">
        <v>19600</v>
      </c>
      <c r="F1090" s="153" t="s">
        <v>20459</v>
      </c>
      <c r="G1090" s="153" t="s">
        <v>20460</v>
      </c>
      <c r="H1090" s="153" t="s">
        <v>21925</v>
      </c>
      <c r="I1090" s="153" t="s">
        <v>21988</v>
      </c>
      <c r="J1090" s="153" t="s">
        <v>22029</v>
      </c>
      <c r="K1090" s="153"/>
      <c r="L1090" s="153"/>
      <c r="M1090" s="153" t="str" cm="1">
        <f t="array" ref="M1090">LOOKUP(2,1/(C1090:L1090&lt;&gt;""),C1090:L1090)</f>
        <v>Brachiaria serrata</v>
      </c>
      <c r="N1090" s="153"/>
      <c r="O1090" s="153"/>
      <c r="P1090" s="153"/>
      <c r="Q1090" s="153"/>
      <c r="R1090" s="153"/>
      <c r="S1090" s="153"/>
      <c r="T1090" s="153"/>
      <c r="U1090" s="153" t="s">
        <v>22029</v>
      </c>
      <c r="V1090" s="153"/>
      <c r="W1090" s="153"/>
      <c r="X1090" s="153"/>
      <c r="Y1090" s="153"/>
      <c r="Z1090" s="153"/>
      <c r="AA1090" s="153"/>
      <c r="AB1090" s="153"/>
      <c r="AC1090" s="153"/>
      <c r="AD1090" s="153" t="str">
        <f>IFERROR(IF(COUNTIF(C1090:L1090,"Feed Ingredient")&gt;0,INDEX(ani_diet!V:V,MATCH(M1090,ani_diet!F:F,0)),""),"")</f>
        <v>Brachiaria serrata</v>
      </c>
      <c r="AE1090" s="152" t="str">
        <f>IF(IFERROR(IF(MATCH("Feed Ingredient", AOM[[#This Row],[L1]:[L10]],0)&gt;0, TRUE, FALSE), FALSE)=TRUE,IFERROR(VLOOKUP(M1090, ani_diet!E:E, 1, FALSE), "No Match"),FALSE)</f>
        <v>Brachiaria serrata</v>
      </c>
    </row>
    <row r="1091" spans="1:31" ht="14.5" x14ac:dyDescent="0.35">
      <c r="A1091" s="153" t="s">
        <v>2164</v>
      </c>
      <c r="B1091" s="153" t="s">
        <v>22030</v>
      </c>
      <c r="C1091" s="153" t="s">
        <v>19358</v>
      </c>
      <c r="D1091" s="153" t="s">
        <v>19360</v>
      </c>
      <c r="E1091" s="153" t="s">
        <v>19600</v>
      </c>
      <c r="F1091" s="153" t="s">
        <v>20459</v>
      </c>
      <c r="G1091" s="153" t="s">
        <v>20460</v>
      </c>
      <c r="H1091" s="153" t="s">
        <v>21925</v>
      </c>
      <c r="I1091" s="153" t="s">
        <v>21988</v>
      </c>
      <c r="J1091" s="153" t="s">
        <v>22031</v>
      </c>
      <c r="K1091" s="153" t="s">
        <v>22032</v>
      </c>
      <c r="L1091" s="153"/>
      <c r="M1091" s="153" t="str" cm="1">
        <f t="array" ref="M1091">LOOKUP(2,1/(C1091:L1091&lt;&gt;""),C1091:L1091)</f>
        <v>Bothriocloa Dried</v>
      </c>
      <c r="N1091" s="153"/>
      <c r="O1091" s="153"/>
      <c r="P1091" s="153"/>
      <c r="Q1091" s="153"/>
      <c r="R1091" s="153"/>
      <c r="S1091" s="153"/>
      <c r="T1091" s="153"/>
      <c r="U1091" s="153"/>
      <c r="V1091" s="153"/>
      <c r="W1091" s="153"/>
      <c r="X1091" s="153" t="s">
        <v>2164</v>
      </c>
      <c r="Y1091" s="153" t="s">
        <v>2164</v>
      </c>
      <c r="Z1091" s="153" t="s">
        <v>2164</v>
      </c>
      <c r="AA1091" s="153" t="s">
        <v>2164</v>
      </c>
      <c r="AB1091" s="153" t="s">
        <v>2164</v>
      </c>
      <c r="AC1091" s="153" t="s">
        <v>9569</v>
      </c>
      <c r="AD1091" s="153" t="str">
        <f>IFERROR(IF(COUNTIF(C1091:L1091,"Feed Ingredient")&gt;0,INDEX(ani_diet!V:V,MATCH(M1091,ani_diet!F:F,0)),""),"")</f>
        <v/>
      </c>
      <c r="AE1091" s="152" t="str">
        <f>IF(IFERROR(IF(MATCH("Feed Ingredient", AOM[[#This Row],[L1]:[L10]],0)&gt;0, TRUE, FALSE), FALSE)=TRUE,IFERROR(VLOOKUP(M1091, ani_diet!E:E, 1, FALSE), "No Match"),FALSE)</f>
        <v>No Match</v>
      </c>
    </row>
    <row r="1092" spans="1:31" ht="14.5" x14ac:dyDescent="0.35">
      <c r="A1092" s="153" t="s">
        <v>2164</v>
      </c>
      <c r="B1092" s="153" t="s">
        <v>22033</v>
      </c>
      <c r="C1092" s="153" t="s">
        <v>19358</v>
      </c>
      <c r="D1092" s="153" t="s">
        <v>19360</v>
      </c>
      <c r="E1092" s="153" t="s">
        <v>19600</v>
      </c>
      <c r="F1092" s="153" t="s">
        <v>20459</v>
      </c>
      <c r="G1092" s="153" t="s">
        <v>20460</v>
      </c>
      <c r="H1092" s="153" t="s">
        <v>21925</v>
      </c>
      <c r="I1092" s="153" t="s">
        <v>21988</v>
      </c>
      <c r="J1092" s="153" t="s">
        <v>22031</v>
      </c>
      <c r="K1092" s="153" t="s">
        <v>2164</v>
      </c>
      <c r="L1092" s="153"/>
      <c r="M1092" s="153" t="str" cm="1">
        <f t="array" ref="M1092">LOOKUP(2,1/(C1092:L1092&lt;&gt;""),C1092:L1092)</f>
        <v>Bothriocloa</v>
      </c>
      <c r="N1092" s="153"/>
      <c r="O1092" s="153"/>
      <c r="P1092" s="153"/>
      <c r="Q1092" s="153"/>
      <c r="R1092" s="153"/>
      <c r="S1092" s="153"/>
      <c r="T1092" s="153"/>
      <c r="U1092" s="153"/>
      <c r="V1092" s="153"/>
      <c r="W1092" s="153"/>
      <c r="X1092" s="153" t="s">
        <v>2164</v>
      </c>
      <c r="Y1092" s="153" t="s">
        <v>2164</v>
      </c>
      <c r="Z1092" s="153" t="s">
        <v>2164</v>
      </c>
      <c r="AA1092" s="153" t="s">
        <v>2164</v>
      </c>
      <c r="AB1092" s="153" t="s">
        <v>2164</v>
      </c>
      <c r="AC1092" s="153" t="s">
        <v>9569</v>
      </c>
      <c r="AD1092" s="153" t="str">
        <f>IFERROR(IF(COUNTIF(C1092:L1092,"Feed Ingredient")&gt;0,INDEX(ani_diet!V:V,MATCH(M1092,ani_diet!F:F,0)),""),"")</f>
        <v/>
      </c>
      <c r="AE1092" s="152" t="str">
        <f>IF(IFERROR(IF(MATCH("Feed Ingredient", AOM[[#This Row],[L1]:[L10]],0)&gt;0, TRUE, FALSE), FALSE)=TRUE,IFERROR(VLOOKUP(M1092, ani_diet!E:E, 1, FALSE), "No Match"),FALSE)</f>
        <v>Bothriocloa</v>
      </c>
    </row>
    <row r="1093" spans="1:31" ht="14.5" x14ac:dyDescent="0.35">
      <c r="A1093" s="153" t="s">
        <v>2164</v>
      </c>
      <c r="B1093" s="153" t="s">
        <v>22034</v>
      </c>
      <c r="C1093" s="153" t="s">
        <v>19358</v>
      </c>
      <c r="D1093" s="153" t="s">
        <v>19360</v>
      </c>
      <c r="E1093" s="153" t="s">
        <v>19600</v>
      </c>
      <c r="F1093" s="153" t="s">
        <v>20459</v>
      </c>
      <c r="G1093" s="153" t="s">
        <v>20460</v>
      </c>
      <c r="H1093" s="153" t="s">
        <v>21925</v>
      </c>
      <c r="I1093" s="153" t="s">
        <v>21988</v>
      </c>
      <c r="J1093" s="153" t="s">
        <v>9569</v>
      </c>
      <c r="K1093" s="153" t="s">
        <v>2164</v>
      </c>
      <c r="L1093" s="153"/>
      <c r="M1093" s="153" t="str" cm="1">
        <f t="array" ref="M1093">LOOKUP(2,1/(C1093:L1093&lt;&gt;""),C1093:L1093)</f>
        <v>Cenchrus ciliaris</v>
      </c>
      <c r="N1093" s="153" t="s">
        <v>22035</v>
      </c>
      <c r="O1093" s="153" t="s">
        <v>2164</v>
      </c>
      <c r="P1093" s="153" t="s">
        <v>2164</v>
      </c>
      <c r="Q1093" s="153" t="s">
        <v>2164</v>
      </c>
      <c r="R1093" s="153" t="s">
        <v>2164</v>
      </c>
      <c r="S1093" s="153" t="s">
        <v>22036</v>
      </c>
      <c r="T1093" s="153" t="s">
        <v>2164</v>
      </c>
      <c r="U1093" s="153" t="s">
        <v>9569</v>
      </c>
      <c r="V1093" s="153" t="s">
        <v>19296</v>
      </c>
      <c r="W1093" s="153" t="s">
        <v>2164</v>
      </c>
      <c r="X1093" s="153" t="s">
        <v>2164</v>
      </c>
      <c r="Y1093" s="153" t="s">
        <v>2164</v>
      </c>
      <c r="Z1093" s="153" t="s">
        <v>2164</v>
      </c>
      <c r="AA1093" s="153" t="s">
        <v>2164</v>
      </c>
      <c r="AB1093" s="153" t="s">
        <v>2164</v>
      </c>
      <c r="AC1093" s="153" t="s">
        <v>9569</v>
      </c>
      <c r="AD1093" s="153" t="str">
        <f>IFERROR(IF(COUNTIF(C1093:L1093,"Feed Ingredient")&gt;0,INDEX(ani_diet!V:V,MATCH(M1093,ani_diet!F:F,0)),""),"")</f>
        <v>Cenchrus ciliaris</v>
      </c>
      <c r="AE1093" s="152" t="str">
        <f>IF(IFERROR(IF(MATCH("Feed Ingredient", AOM[[#This Row],[L1]:[L10]],0)&gt;0, TRUE, FALSE), FALSE)=TRUE,IFERROR(VLOOKUP(M1093, ani_diet!E:E, 1, FALSE), "No Match"),FALSE)</f>
        <v>Cenchrus ciliaris</v>
      </c>
    </row>
    <row r="1094" spans="1:31" ht="14.5" x14ac:dyDescent="0.35">
      <c r="A1094" s="153"/>
      <c r="B1094" s="153" t="s">
        <v>22037</v>
      </c>
      <c r="C1094" s="153" t="s">
        <v>19358</v>
      </c>
      <c r="D1094" s="153" t="s">
        <v>19360</v>
      </c>
      <c r="E1094" s="153" t="s">
        <v>19600</v>
      </c>
      <c r="F1094" s="153" t="s">
        <v>20459</v>
      </c>
      <c r="G1094" s="153" t="s">
        <v>20460</v>
      </c>
      <c r="H1094" s="153" t="s">
        <v>21925</v>
      </c>
      <c r="I1094" s="153" t="s">
        <v>21988</v>
      </c>
      <c r="J1094" s="153" t="s">
        <v>9569</v>
      </c>
      <c r="K1094" s="153" t="s">
        <v>22038</v>
      </c>
      <c r="L1094" s="153"/>
      <c r="M1094" s="153" t="str" cm="1">
        <f t="array" ref="M1094">LOOKUP(2,1/(C1094:L1094&lt;&gt;""),C1094:L1094)</f>
        <v>Cenchrus ciliaris Dried</v>
      </c>
      <c r="N1094" s="153" t="s">
        <v>22039</v>
      </c>
      <c r="O1094" s="153"/>
      <c r="P1094" s="153"/>
      <c r="Q1094" s="153"/>
      <c r="R1094" s="153"/>
      <c r="S1094" s="153"/>
      <c r="T1094" s="153"/>
      <c r="U1094" s="153" t="s">
        <v>9569</v>
      </c>
      <c r="V1094" s="153"/>
      <c r="W1094" s="153"/>
      <c r="X1094" s="153"/>
      <c r="Y1094" s="153"/>
      <c r="Z1094" s="153"/>
      <c r="AA1094" s="153"/>
      <c r="AB1094" s="153"/>
      <c r="AC1094" s="153"/>
      <c r="AD1094" s="153" t="str">
        <f>IFERROR(IF(COUNTIF(C1094:L1094,"Feed Ingredient")&gt;0,INDEX(ani_diet!V:V,MATCH(M1094,ani_diet!F:F,0)),""),"")</f>
        <v>Cenchrus ciliaris</v>
      </c>
      <c r="AE1094" s="152" t="str">
        <f>IF(IFERROR(IF(MATCH("Feed Ingredient", AOM[[#This Row],[L1]:[L10]],0)&gt;0, TRUE, FALSE), FALSE)=TRUE,IFERROR(VLOOKUP(M1094, ani_diet!E:E, 1, FALSE), "No Match"),FALSE)</f>
        <v>No Match</v>
      </c>
    </row>
    <row r="1095" spans="1:31" ht="14.5" x14ac:dyDescent="0.35">
      <c r="A1095" s="153"/>
      <c r="B1095" s="153" t="s">
        <v>22040</v>
      </c>
      <c r="C1095" s="153" t="s">
        <v>19358</v>
      </c>
      <c r="D1095" s="153" t="s">
        <v>19360</v>
      </c>
      <c r="E1095" s="153" t="s">
        <v>19600</v>
      </c>
      <c r="F1095" s="153" t="s">
        <v>20459</v>
      </c>
      <c r="G1095" s="153" t="s">
        <v>20460</v>
      </c>
      <c r="H1095" s="153" t="s">
        <v>21925</v>
      </c>
      <c r="I1095" s="153" t="s">
        <v>21988</v>
      </c>
      <c r="J1095" s="153" t="s">
        <v>22041</v>
      </c>
      <c r="K1095" s="153"/>
      <c r="L1095" s="153"/>
      <c r="M1095" s="153" t="str" cm="1">
        <f t="array" ref="M1095">LOOKUP(2,1/(C1095:L1095&lt;&gt;""),C1095:L1095)</f>
        <v>Chloris spp.</v>
      </c>
      <c r="N1095" s="153"/>
      <c r="O1095" s="153"/>
      <c r="P1095" s="153"/>
      <c r="Q1095" s="153"/>
      <c r="R1095" s="153"/>
      <c r="S1095" s="153"/>
      <c r="T1095" s="153"/>
      <c r="U1095" s="153"/>
      <c r="V1095" s="153"/>
      <c r="W1095" s="153"/>
      <c r="X1095" s="153"/>
      <c r="Y1095" s="153"/>
      <c r="Z1095" s="153"/>
      <c r="AA1095" s="153"/>
      <c r="AB1095" s="153"/>
      <c r="AC1095" s="153"/>
      <c r="AD1095" s="153" t="str">
        <f>IFERROR(IF(COUNTIF(C1095:L1095,"Feed Ingredient")&gt;0,INDEX(ani_diet!V:V,MATCH(M1095,ani_diet!F:F,0)),""),"")</f>
        <v/>
      </c>
      <c r="AE1095" s="152" t="str">
        <f>IF(IFERROR(IF(MATCH("Feed Ingredient", AOM[[#This Row],[L1]:[L10]],0)&gt;0, TRUE, FALSE), FALSE)=TRUE,IFERROR(VLOOKUP(M1095, ani_diet!E:E, 1, FALSE), "No Match"),FALSE)</f>
        <v>Chloris spp.</v>
      </c>
    </row>
    <row r="1096" spans="1:31" ht="14.5" x14ac:dyDescent="0.35">
      <c r="A1096" s="153"/>
      <c r="B1096" s="153" t="s">
        <v>22042</v>
      </c>
      <c r="C1096" s="153" t="s">
        <v>19358</v>
      </c>
      <c r="D1096" s="153" t="s">
        <v>19360</v>
      </c>
      <c r="E1096" s="153" t="s">
        <v>19600</v>
      </c>
      <c r="F1096" s="153" t="s">
        <v>20459</v>
      </c>
      <c r="G1096" s="153" t="s">
        <v>20460</v>
      </c>
      <c r="H1096" s="153" t="s">
        <v>21925</v>
      </c>
      <c r="I1096" s="153" t="s">
        <v>21988</v>
      </c>
      <c r="J1096" s="153" t="s">
        <v>9586</v>
      </c>
      <c r="K1096" s="153" t="s">
        <v>22043</v>
      </c>
      <c r="L1096" s="153" t="s">
        <v>22044</v>
      </c>
      <c r="M1096" s="153" t="str" cm="1">
        <f t="array" ref="M1096">LOOKUP(2,1/(C1096:L1096&lt;&gt;""),C1096:L1096)</f>
        <v>Chloris gayana Dried Ground</v>
      </c>
      <c r="N1096" s="153"/>
      <c r="O1096" s="153"/>
      <c r="P1096" s="153"/>
      <c r="Q1096" s="153"/>
      <c r="R1096" s="153"/>
      <c r="S1096" s="153"/>
      <c r="T1096" s="153"/>
      <c r="U1096" s="153" t="s">
        <v>9586</v>
      </c>
      <c r="V1096" s="153"/>
      <c r="W1096" s="153"/>
      <c r="X1096" s="153"/>
      <c r="Y1096" s="153"/>
      <c r="Z1096" s="153"/>
      <c r="AA1096" s="153"/>
      <c r="AB1096" s="153"/>
      <c r="AC1096" s="153"/>
      <c r="AD1096" s="153" t="str">
        <f>IFERROR(IF(COUNTIF(C1096:L1096,"Feed Ingredient")&gt;0,INDEX(ani_diet!V:V,MATCH(M1096,ani_diet!F:F,0)),""),"")</f>
        <v>Chloris gayana</v>
      </c>
      <c r="AE1096" s="152" t="str">
        <f>IF(IFERROR(IF(MATCH("Feed Ingredient", AOM[[#This Row],[L1]:[L10]],0)&gt;0, TRUE, FALSE), FALSE)=TRUE,IFERROR(VLOOKUP(M1096, ani_diet!E:E, 1, FALSE), "No Match"),FALSE)</f>
        <v>No Match</v>
      </c>
    </row>
    <row r="1097" spans="1:31" ht="14.5" x14ac:dyDescent="0.35">
      <c r="A1097" s="153"/>
      <c r="B1097" s="153" t="s">
        <v>22045</v>
      </c>
      <c r="C1097" s="153" t="s">
        <v>19358</v>
      </c>
      <c r="D1097" s="153" t="s">
        <v>19360</v>
      </c>
      <c r="E1097" s="153" t="s">
        <v>19600</v>
      </c>
      <c r="F1097" s="153" t="s">
        <v>20459</v>
      </c>
      <c r="G1097" s="153" t="s">
        <v>20460</v>
      </c>
      <c r="H1097" s="153" t="s">
        <v>21925</v>
      </c>
      <c r="I1097" s="153" t="s">
        <v>21988</v>
      </c>
      <c r="J1097" s="153" t="s">
        <v>9586</v>
      </c>
      <c r="K1097" s="153" t="s">
        <v>22043</v>
      </c>
      <c r="L1097" s="153" t="s">
        <v>22046</v>
      </c>
      <c r="M1097" s="153" t="str" cm="1">
        <f t="array" ref="M1097">LOOKUP(2,1/(C1097:L1097&lt;&gt;""),C1097:L1097)</f>
        <v>Chloris gayana Dried Wilted</v>
      </c>
      <c r="N1097" s="153"/>
      <c r="O1097" s="153"/>
      <c r="P1097" s="153"/>
      <c r="Q1097" s="153"/>
      <c r="R1097" s="153"/>
      <c r="S1097" s="153"/>
      <c r="T1097" s="153"/>
      <c r="U1097" s="153" t="s">
        <v>9586</v>
      </c>
      <c r="V1097" s="153"/>
      <c r="W1097" s="153"/>
      <c r="X1097" s="153"/>
      <c r="Y1097" s="153"/>
      <c r="Z1097" s="153"/>
      <c r="AA1097" s="153"/>
      <c r="AB1097" s="153"/>
      <c r="AC1097" s="153"/>
      <c r="AD1097" s="153" t="str">
        <f>IFERROR(IF(COUNTIF(C1097:L1097,"Feed Ingredient")&gt;0,INDEX(ani_diet!V:V,MATCH(M1097,ani_diet!F:F,0)),""),"")</f>
        <v>Chloris gayana</v>
      </c>
      <c r="AE1097" s="152" t="str">
        <f>IF(IFERROR(IF(MATCH("Feed Ingredient", AOM[[#This Row],[L1]:[L10]],0)&gt;0, TRUE, FALSE), FALSE)=TRUE,IFERROR(VLOOKUP(M1097, ani_diet!E:E, 1, FALSE), "No Match"),FALSE)</f>
        <v>No Match</v>
      </c>
    </row>
    <row r="1098" spans="1:31" ht="14.5" x14ac:dyDescent="0.35">
      <c r="A1098" s="153"/>
      <c r="B1098" s="153" t="s">
        <v>22047</v>
      </c>
      <c r="C1098" s="153" t="s">
        <v>19358</v>
      </c>
      <c r="D1098" s="153" t="s">
        <v>19360</v>
      </c>
      <c r="E1098" s="153" t="s">
        <v>19600</v>
      </c>
      <c r="F1098" s="153" t="s">
        <v>20459</v>
      </c>
      <c r="G1098" s="153" t="s">
        <v>20460</v>
      </c>
      <c r="H1098" s="153" t="s">
        <v>21925</v>
      </c>
      <c r="I1098" s="153" t="s">
        <v>21988</v>
      </c>
      <c r="J1098" s="153" t="s">
        <v>9586</v>
      </c>
      <c r="K1098" s="153" t="s">
        <v>22043</v>
      </c>
      <c r="L1098" s="153"/>
      <c r="M1098" s="153" t="str" cm="1">
        <f t="array" ref="M1098">LOOKUP(2,1/(C1098:L1098&lt;&gt;""),C1098:L1098)</f>
        <v>Chloris gayana Dried</v>
      </c>
      <c r="N1098" s="153" t="s">
        <v>22048</v>
      </c>
      <c r="O1098" s="153"/>
      <c r="P1098" s="153"/>
      <c r="Q1098" s="153"/>
      <c r="R1098" s="153"/>
      <c r="S1098" s="153"/>
      <c r="T1098" s="153"/>
      <c r="U1098" s="153" t="s">
        <v>9586</v>
      </c>
      <c r="V1098" s="153"/>
      <c r="W1098" s="153"/>
      <c r="X1098" s="153"/>
      <c r="Y1098" s="153"/>
      <c r="Z1098" s="153"/>
      <c r="AA1098" s="153"/>
      <c r="AB1098" s="153"/>
      <c r="AC1098" s="153"/>
      <c r="AD1098" s="153" t="str">
        <f>IFERROR(IF(COUNTIF(C1098:L1098,"Feed Ingredient")&gt;0,INDEX(ani_diet!V:V,MATCH(M1098,ani_diet!F:F,0)),""),"")</f>
        <v>Chloris gayana</v>
      </c>
      <c r="AE1098" s="152" t="str">
        <f>IF(IFERROR(IF(MATCH("Feed Ingredient", AOM[[#This Row],[L1]:[L10]],0)&gt;0, TRUE, FALSE), FALSE)=TRUE,IFERROR(VLOOKUP(M1098, ani_diet!E:E, 1, FALSE), "No Match"),FALSE)</f>
        <v>No Match</v>
      </c>
    </row>
    <row r="1099" spans="1:31" ht="14.5" x14ac:dyDescent="0.35">
      <c r="A1099" s="153"/>
      <c r="B1099" s="153" t="s">
        <v>22049</v>
      </c>
      <c r="C1099" s="153" t="s">
        <v>19358</v>
      </c>
      <c r="D1099" s="153" t="s">
        <v>19360</v>
      </c>
      <c r="E1099" s="153" t="s">
        <v>19600</v>
      </c>
      <c r="F1099" s="153" t="s">
        <v>20459</v>
      </c>
      <c r="G1099" s="153" t="s">
        <v>20460</v>
      </c>
      <c r="H1099" s="153" t="s">
        <v>21925</v>
      </c>
      <c r="I1099" s="153" t="s">
        <v>21988</v>
      </c>
      <c r="J1099" s="153" t="s">
        <v>9586</v>
      </c>
      <c r="K1099" s="153"/>
      <c r="L1099" s="153"/>
      <c r="M1099" s="153" t="s">
        <v>9586</v>
      </c>
      <c r="N1099" s="153"/>
      <c r="O1099" s="153" t="s">
        <v>19202</v>
      </c>
      <c r="P1099" s="153" t="s">
        <v>2164</v>
      </c>
      <c r="Q1099" s="153" t="s">
        <v>2164</v>
      </c>
      <c r="R1099" s="153" t="s">
        <v>2164</v>
      </c>
      <c r="S1099" s="153" t="s">
        <v>2164</v>
      </c>
      <c r="T1099" s="153" t="s">
        <v>2164</v>
      </c>
      <c r="U1099" s="153" t="s">
        <v>9586</v>
      </c>
      <c r="V1099" s="153" t="s">
        <v>19203</v>
      </c>
      <c r="W1099" s="153" t="s">
        <v>2164</v>
      </c>
      <c r="X1099" s="153" t="s">
        <v>2164</v>
      </c>
      <c r="Y1099" s="153" t="s">
        <v>9585</v>
      </c>
      <c r="Z1099" s="153" t="s">
        <v>2164</v>
      </c>
      <c r="AA1099" s="153" t="s">
        <v>9588</v>
      </c>
      <c r="AB1099" s="153" t="s">
        <v>19204</v>
      </c>
      <c r="AC1099" s="153" t="s">
        <v>2164</v>
      </c>
      <c r="AD1099" s="153" t="str">
        <f>IFERROR(IF(COUNTIF(C1099:L1099,"Feed Ingredient")&gt;0,INDEX(ani_diet!V:V,MATCH(M1099,ani_diet!F:F,0)),""),"")</f>
        <v>Chloris gayana</v>
      </c>
      <c r="AE1099" s="152" t="str">
        <f>IF(IFERROR(IF(MATCH("Feed Ingredient", AOM[[#This Row],[L1]:[L10]],0)&gt;0, TRUE, FALSE), FALSE)=TRUE,IFERROR(VLOOKUP(M1099, ani_diet!E:E, 1, FALSE), "No Match"),FALSE)</f>
        <v>Chloris gayana</v>
      </c>
    </row>
    <row r="1100" spans="1:31" ht="14.5" x14ac:dyDescent="0.35">
      <c r="A1100" s="153"/>
      <c r="B1100" s="153" t="s">
        <v>22050</v>
      </c>
      <c r="C1100" s="153" t="s">
        <v>19358</v>
      </c>
      <c r="D1100" s="153" t="s">
        <v>19360</v>
      </c>
      <c r="E1100" s="153" t="s">
        <v>19600</v>
      </c>
      <c r="F1100" s="153" t="s">
        <v>20459</v>
      </c>
      <c r="G1100" s="153" t="s">
        <v>20460</v>
      </c>
      <c r="H1100" s="153" t="s">
        <v>21925</v>
      </c>
      <c r="I1100" s="153" t="s">
        <v>21988</v>
      </c>
      <c r="J1100" s="153" t="s">
        <v>22051</v>
      </c>
      <c r="K1100" s="153"/>
      <c r="L1100" s="153"/>
      <c r="M1100" s="153" t="str" cm="1">
        <f t="array" ref="M1100">LOOKUP(2,1/(C1100:L1100&lt;&gt;""),C1100:L1100)</f>
        <v>Combretum aculeatum</v>
      </c>
      <c r="N1100" s="153"/>
      <c r="O1100" s="153"/>
      <c r="P1100" s="153"/>
      <c r="Q1100" s="153"/>
      <c r="R1100" s="153"/>
      <c r="S1100" s="153"/>
      <c r="T1100" s="153"/>
      <c r="U1100" s="153" t="s">
        <v>22051</v>
      </c>
      <c r="V1100" s="153"/>
      <c r="W1100" s="153"/>
      <c r="X1100" s="153"/>
      <c r="Y1100" s="153"/>
      <c r="Z1100" s="153"/>
      <c r="AA1100" s="153"/>
      <c r="AB1100" s="153"/>
      <c r="AC1100" s="153"/>
      <c r="AD1100" s="153" t="str">
        <f>IFERROR(IF(COUNTIF(C1100:L1100,"Feed Ingredient")&gt;0,INDEX(ani_diet!V:V,MATCH(M1100,ani_diet!F:F,0)),""),"")</f>
        <v>Combretum aculeatum</v>
      </c>
      <c r="AE1100" s="152" t="str">
        <f>IF(IFERROR(IF(MATCH("Feed Ingredient", AOM[[#This Row],[L1]:[L10]],0)&gt;0, TRUE, FALSE), FALSE)=TRUE,IFERROR(VLOOKUP(M1100, ani_diet!E:E, 1, FALSE), "No Match"),FALSE)</f>
        <v>Combretum aculeatum</v>
      </c>
    </row>
    <row r="1101" spans="1:31" ht="14.5" x14ac:dyDescent="0.35">
      <c r="A1101" s="153"/>
      <c r="B1101" s="153" t="s">
        <v>22052</v>
      </c>
      <c r="C1101" s="153" t="s">
        <v>19358</v>
      </c>
      <c r="D1101" s="153" t="s">
        <v>19360</v>
      </c>
      <c r="E1101" s="153" t="s">
        <v>19600</v>
      </c>
      <c r="F1101" s="153" t="s">
        <v>20459</v>
      </c>
      <c r="G1101" s="153" t="s">
        <v>20460</v>
      </c>
      <c r="H1101" s="153" t="s">
        <v>21925</v>
      </c>
      <c r="I1101" s="153" t="s">
        <v>21988</v>
      </c>
      <c r="J1101" s="153" t="s">
        <v>22053</v>
      </c>
      <c r="K1101" s="153" t="s">
        <v>22054</v>
      </c>
      <c r="L1101" s="153"/>
      <c r="M1101" s="153" t="str" cm="1">
        <f t="array" ref="M1101">LOOKUP(2,1/(C1101:L1101&lt;&gt;""),C1101:L1101)</f>
        <v>Cynadon dactylon Dried</v>
      </c>
      <c r="N1101" s="153" t="s">
        <v>22055</v>
      </c>
      <c r="O1101" s="153"/>
      <c r="P1101" s="153"/>
      <c r="Q1101" s="153"/>
      <c r="R1101" s="153"/>
      <c r="S1101" s="153"/>
      <c r="T1101" s="153"/>
      <c r="U1101" s="153" t="s">
        <v>22053</v>
      </c>
      <c r="V1101" s="153"/>
      <c r="W1101" s="153"/>
      <c r="X1101" s="153"/>
      <c r="Y1101" s="153"/>
      <c r="Z1101" s="153"/>
      <c r="AA1101" s="153"/>
      <c r="AB1101" s="153"/>
      <c r="AC1101" s="153"/>
      <c r="AD1101" s="153" t="str">
        <f>IFERROR(IF(COUNTIF(C1101:L1101,"Feed Ingredient")&gt;0,INDEX(ani_diet!V:V,MATCH(M1101,ani_diet!F:F,0)),""),"")</f>
        <v>Cynadon dactylon</v>
      </c>
      <c r="AE1101" s="152" t="str">
        <f>IF(IFERROR(IF(MATCH("Feed Ingredient", AOM[[#This Row],[L1]:[L10]],0)&gt;0, TRUE, FALSE), FALSE)=TRUE,IFERROR(VLOOKUP(M1101, ani_diet!E:E, 1, FALSE), "No Match"),FALSE)</f>
        <v>No Match</v>
      </c>
    </row>
    <row r="1102" spans="1:31" ht="14.5" x14ac:dyDescent="0.35">
      <c r="A1102" s="153"/>
      <c r="B1102" s="153" t="s">
        <v>22056</v>
      </c>
      <c r="C1102" s="153" t="s">
        <v>19358</v>
      </c>
      <c r="D1102" s="153" t="s">
        <v>19360</v>
      </c>
      <c r="E1102" s="153" t="s">
        <v>19600</v>
      </c>
      <c r="F1102" s="153" t="s">
        <v>20459</v>
      </c>
      <c r="G1102" s="153" t="s">
        <v>20460</v>
      </c>
      <c r="H1102" s="153" t="s">
        <v>21925</v>
      </c>
      <c r="I1102" s="153" t="s">
        <v>21988</v>
      </c>
      <c r="J1102" s="153" t="s">
        <v>22053</v>
      </c>
      <c r="K1102" s="153"/>
      <c r="L1102" s="153"/>
      <c r="M1102" s="153" t="str" cm="1">
        <f t="array" ref="M1102">LOOKUP(2,1/(C1102:L1102&lt;&gt;""),C1102:L1102)</f>
        <v>Cynadon dactylon</v>
      </c>
      <c r="N1102" s="153"/>
      <c r="O1102" s="153"/>
      <c r="P1102" s="153"/>
      <c r="Q1102" s="153"/>
      <c r="R1102" s="153"/>
      <c r="S1102" s="153"/>
      <c r="T1102" s="153"/>
      <c r="U1102" s="153" t="s">
        <v>22053</v>
      </c>
      <c r="V1102" s="153"/>
      <c r="W1102" s="153"/>
      <c r="X1102" s="153"/>
      <c r="Y1102" s="153"/>
      <c r="Z1102" s="153"/>
      <c r="AA1102" s="153"/>
      <c r="AB1102" s="153"/>
      <c r="AC1102" s="153"/>
      <c r="AD1102" s="153" t="str">
        <f>IFERROR(IF(COUNTIF(C1102:L1102,"Feed Ingredient")&gt;0,INDEX(ani_diet!V:V,MATCH(M1102,ani_diet!F:F,0)),""),"")</f>
        <v>Cynadon dactylon</v>
      </c>
      <c r="AE1102" s="152" t="str">
        <f>IF(IFERROR(IF(MATCH("Feed Ingredient", AOM[[#This Row],[L1]:[L10]],0)&gt;0, TRUE, FALSE), FALSE)=TRUE,IFERROR(VLOOKUP(M1102, ani_diet!E:E, 1, FALSE), "No Match"),FALSE)</f>
        <v>Cynadon dactylon</v>
      </c>
    </row>
    <row r="1103" spans="1:31" ht="14.5" x14ac:dyDescent="0.35">
      <c r="A1103" s="153"/>
      <c r="B1103" s="153" t="s">
        <v>22057</v>
      </c>
      <c r="C1103" s="153" t="s">
        <v>19358</v>
      </c>
      <c r="D1103" s="153" t="s">
        <v>19360</v>
      </c>
      <c r="E1103" s="153" t="s">
        <v>19600</v>
      </c>
      <c r="F1103" s="153" t="s">
        <v>20459</v>
      </c>
      <c r="G1103" s="153" t="s">
        <v>20460</v>
      </c>
      <c r="H1103" s="153" t="s">
        <v>21925</v>
      </c>
      <c r="I1103" s="153" t="s">
        <v>21988</v>
      </c>
      <c r="J1103" s="153" t="s">
        <v>22058</v>
      </c>
      <c r="K1103" s="153"/>
      <c r="L1103" s="153"/>
      <c r="M1103" s="153" t="str" cm="1">
        <f t="array" ref="M1103">LOOKUP(2,1/(C1103:L1103&lt;&gt;""),C1103:L1103)</f>
        <v>Cynadon plectostachyus</v>
      </c>
      <c r="N1103" s="153"/>
      <c r="O1103" s="153"/>
      <c r="P1103" s="153"/>
      <c r="Q1103" s="153"/>
      <c r="R1103" s="153"/>
      <c r="S1103" s="153"/>
      <c r="T1103" s="153"/>
      <c r="U1103" s="153" t="s">
        <v>22058</v>
      </c>
      <c r="V1103" s="153"/>
      <c r="W1103" s="153"/>
      <c r="X1103" s="153"/>
      <c r="Y1103" s="153"/>
      <c r="Z1103" s="153"/>
      <c r="AA1103" s="153"/>
      <c r="AB1103" s="153"/>
      <c r="AC1103" s="153"/>
      <c r="AD1103" s="153" t="str">
        <f>IFERROR(IF(COUNTIF(C1103:L1103,"Feed Ingredient")&gt;0,INDEX(ani_diet!V:V,MATCH(M1103,ani_diet!F:F,0)),""),"")</f>
        <v>Cynadon plectostachyus</v>
      </c>
      <c r="AE1103" s="152" t="str">
        <f>IF(IFERROR(IF(MATCH("Feed Ingredient", AOM[[#This Row],[L1]:[L10]],0)&gt;0, TRUE, FALSE), FALSE)=TRUE,IFERROR(VLOOKUP(M1103, ani_diet!E:E, 1, FALSE), "No Match"),FALSE)</f>
        <v>Cynadon plectostachyus</v>
      </c>
    </row>
    <row r="1104" spans="1:31" ht="14.5" x14ac:dyDescent="0.35">
      <c r="A1104" s="153"/>
      <c r="B1104" s="153" t="s">
        <v>22059</v>
      </c>
      <c r="C1104" s="153" t="s">
        <v>19358</v>
      </c>
      <c r="D1104" s="153" t="s">
        <v>19360</v>
      </c>
      <c r="E1104" s="153" t="s">
        <v>19600</v>
      </c>
      <c r="F1104" s="153" t="s">
        <v>20459</v>
      </c>
      <c r="G1104" s="153" t="s">
        <v>20460</v>
      </c>
      <c r="H1104" s="153" t="s">
        <v>21925</v>
      </c>
      <c r="I1104" s="153" t="s">
        <v>21988</v>
      </c>
      <c r="J1104" s="153" t="s">
        <v>22060</v>
      </c>
      <c r="K1104" s="153"/>
      <c r="L1104" s="153"/>
      <c r="M1104" s="153" t="str" cm="1">
        <f t="array" ref="M1104">LOOKUP(2,1/(C1104:L1104&lt;&gt;""),C1104:L1104)</f>
        <v>Cynodon</v>
      </c>
      <c r="N1104" s="153"/>
      <c r="O1104" s="153"/>
      <c r="P1104" s="153"/>
      <c r="Q1104" s="153"/>
      <c r="R1104" s="153"/>
      <c r="S1104" s="153"/>
      <c r="T1104" s="153"/>
      <c r="U1104" s="153"/>
      <c r="V1104" s="153"/>
      <c r="W1104" s="153"/>
      <c r="X1104" s="153"/>
      <c r="Y1104" s="153"/>
      <c r="Z1104" s="153"/>
      <c r="AA1104" s="153"/>
      <c r="AB1104" s="153"/>
      <c r="AC1104" s="153"/>
      <c r="AD1104" s="153" t="str">
        <f>IFERROR(IF(COUNTIF(C1104:L1104,"Feed Ingredient")&gt;0,INDEX(ani_diet!V:V,MATCH(M1104,ani_diet!F:F,0)),""),"")</f>
        <v/>
      </c>
      <c r="AE1104" s="152" t="str">
        <f>IF(IFERROR(IF(MATCH("Feed Ingredient", AOM[[#This Row],[L1]:[L10]],0)&gt;0, TRUE, FALSE), FALSE)=TRUE,IFERROR(VLOOKUP(M1104, ani_diet!E:E, 1, FALSE), "No Match"),FALSE)</f>
        <v>Cynodon</v>
      </c>
    </row>
    <row r="1105" spans="1:31" ht="14.5" x14ac:dyDescent="0.35">
      <c r="A1105" s="153"/>
      <c r="B1105" s="153" t="s">
        <v>22061</v>
      </c>
      <c r="C1105" s="153" t="s">
        <v>19358</v>
      </c>
      <c r="D1105" s="153" t="s">
        <v>19360</v>
      </c>
      <c r="E1105" s="153" t="s">
        <v>19600</v>
      </c>
      <c r="F1105" s="153" t="s">
        <v>20459</v>
      </c>
      <c r="G1105" s="153" t="s">
        <v>20460</v>
      </c>
      <c r="H1105" s="153" t="s">
        <v>21925</v>
      </c>
      <c r="I1105" s="153" t="s">
        <v>21988</v>
      </c>
      <c r="J1105" s="153" t="s">
        <v>22062</v>
      </c>
      <c r="K1105" s="153"/>
      <c r="L1105" s="153"/>
      <c r="M1105" s="153" t="str" cm="1">
        <f t="array" ref="M1105">LOOKUP(2,1/(C1105:L1105&lt;&gt;""),C1105:L1105)</f>
        <v>Cynodon nlemfuensis</v>
      </c>
      <c r="N1105" s="153"/>
      <c r="O1105" s="153"/>
      <c r="P1105" s="153"/>
      <c r="Q1105" s="153"/>
      <c r="R1105" s="153"/>
      <c r="S1105" s="153"/>
      <c r="T1105" s="153"/>
      <c r="U1105" s="153" t="s">
        <v>22062</v>
      </c>
      <c r="V1105" s="153"/>
      <c r="W1105" s="153"/>
      <c r="X1105" s="153"/>
      <c r="Y1105" s="153"/>
      <c r="Z1105" s="153"/>
      <c r="AA1105" s="153"/>
      <c r="AB1105" s="153"/>
      <c r="AC1105" s="153"/>
      <c r="AD1105" s="153" t="str">
        <f>IFERROR(IF(COUNTIF(C1105:L1105,"Feed Ingredient")&gt;0,INDEX(ani_diet!V:V,MATCH(M1105,ani_diet!F:F,0)),""),"")</f>
        <v>Cynodon nlemfuensis</v>
      </c>
      <c r="AE1105" s="152" t="str">
        <f>IF(IFERROR(IF(MATCH("Feed Ingredient", AOM[[#This Row],[L1]:[L10]],0)&gt;0, TRUE, FALSE), FALSE)=TRUE,IFERROR(VLOOKUP(M1105, ani_diet!E:E, 1, FALSE), "No Match"),FALSE)</f>
        <v>Cynodon nlemfuensis</v>
      </c>
    </row>
    <row r="1106" spans="1:31" ht="14.5" x14ac:dyDescent="0.35">
      <c r="A1106" s="153" t="s">
        <v>2164</v>
      </c>
      <c r="B1106" s="153" t="s">
        <v>22063</v>
      </c>
      <c r="C1106" s="153" t="s">
        <v>19358</v>
      </c>
      <c r="D1106" s="153" t="s">
        <v>19360</v>
      </c>
      <c r="E1106" s="153" t="s">
        <v>19600</v>
      </c>
      <c r="F1106" s="153" t="s">
        <v>20459</v>
      </c>
      <c r="G1106" s="153" t="s">
        <v>20460</v>
      </c>
      <c r="H1106" s="153" t="s">
        <v>21925</v>
      </c>
      <c r="I1106" s="153" t="s">
        <v>21988</v>
      </c>
      <c r="J1106" s="153" t="s">
        <v>22064</v>
      </c>
      <c r="K1106" s="153" t="s">
        <v>2164</v>
      </c>
      <c r="L1106" s="153"/>
      <c r="M1106" s="153" t="str" cm="1">
        <f t="array" ref="M1106">LOOKUP(2,1/(C1106:L1106&lt;&gt;""),C1106:L1106)</f>
        <v>Desho Grass Hay</v>
      </c>
      <c r="N1106" s="153" t="s">
        <v>22065</v>
      </c>
      <c r="O1106" s="153" t="s">
        <v>2164</v>
      </c>
      <c r="P1106" s="153" t="s">
        <v>2164</v>
      </c>
      <c r="Q1106" s="153" t="s">
        <v>2164</v>
      </c>
      <c r="R1106" s="153" t="s">
        <v>2164</v>
      </c>
      <c r="S1106" s="153" t="s">
        <v>22066</v>
      </c>
      <c r="T1106" s="153" t="s">
        <v>2164</v>
      </c>
      <c r="U1106" s="153" t="s">
        <v>9620</v>
      </c>
      <c r="V1106" s="153" t="s">
        <v>19275</v>
      </c>
      <c r="W1106" s="153" t="s">
        <v>2164</v>
      </c>
      <c r="X1106" s="153" t="s">
        <v>2164</v>
      </c>
      <c r="Y1106" s="153" t="s">
        <v>2164</v>
      </c>
      <c r="Z1106" s="153" t="s">
        <v>2164</v>
      </c>
      <c r="AA1106" s="153" t="s">
        <v>2164</v>
      </c>
      <c r="AB1106" s="153" t="s">
        <v>22067</v>
      </c>
      <c r="AC1106" s="153" t="s">
        <v>22064</v>
      </c>
      <c r="AD1106" s="153" t="str">
        <f>IFERROR(IF(COUNTIF(C1106:L1106,"Feed Ingredient")&gt;0,INDEX(ani_diet!V:V,MATCH(M1106,ani_diet!F:F,0)),""),"")</f>
        <v/>
      </c>
      <c r="AE1106" s="152" t="str">
        <f>IF(IFERROR(IF(MATCH("Feed Ingredient", AOM[[#This Row],[L1]:[L10]],0)&gt;0, TRUE, FALSE), FALSE)=TRUE,IFERROR(VLOOKUP(M1106, ani_diet!E:E, 1, FALSE), "No Match"),FALSE)</f>
        <v>No Match</v>
      </c>
    </row>
    <row r="1107" spans="1:31" ht="14.5" x14ac:dyDescent="0.35">
      <c r="A1107" s="153" t="s">
        <v>2164</v>
      </c>
      <c r="B1107" s="153" t="s">
        <v>22068</v>
      </c>
      <c r="C1107" s="153" t="s">
        <v>19358</v>
      </c>
      <c r="D1107" s="153" t="s">
        <v>19360</v>
      </c>
      <c r="E1107" s="153" t="s">
        <v>19600</v>
      </c>
      <c r="F1107" s="153" t="s">
        <v>20459</v>
      </c>
      <c r="G1107" s="153" t="s">
        <v>20460</v>
      </c>
      <c r="H1107" s="153" t="s">
        <v>21925</v>
      </c>
      <c r="I1107" s="153" t="s">
        <v>21988</v>
      </c>
      <c r="J1107" s="153" t="s">
        <v>22069</v>
      </c>
      <c r="K1107" s="153" t="s">
        <v>22070</v>
      </c>
      <c r="L1107" s="153"/>
      <c r="M1107" s="153" t="str" cm="1">
        <f t="array" ref="M1107">LOOKUP(2,1/(C1107:L1107&lt;&gt;""),C1107:L1107)</f>
        <v>Digitaria Dried</v>
      </c>
      <c r="N1107" s="153" t="s">
        <v>22071</v>
      </c>
      <c r="O1107" s="153" t="s">
        <v>2164</v>
      </c>
      <c r="P1107" s="153" t="s">
        <v>2164</v>
      </c>
      <c r="Q1107" s="153" t="s">
        <v>2164</v>
      </c>
      <c r="R1107" s="153" t="s">
        <v>2164</v>
      </c>
      <c r="S1107" s="153" t="s">
        <v>22072</v>
      </c>
      <c r="T1107" s="153" t="s">
        <v>2164</v>
      </c>
      <c r="U1107" s="153" t="s">
        <v>22073</v>
      </c>
      <c r="V1107" s="153" t="s">
        <v>22074</v>
      </c>
      <c r="W1107" s="153" t="s">
        <v>2164</v>
      </c>
      <c r="X1107" s="153" t="s">
        <v>2164</v>
      </c>
      <c r="Y1107" s="153" t="s">
        <v>2164</v>
      </c>
      <c r="Z1107" s="153" t="s">
        <v>2164</v>
      </c>
      <c r="AA1107" s="153" t="s">
        <v>2164</v>
      </c>
      <c r="AB1107" s="153" t="s">
        <v>2164</v>
      </c>
      <c r="AC1107" s="153" t="s">
        <v>22071</v>
      </c>
      <c r="AD1107" s="153" t="str">
        <f>IFERROR(IF(COUNTIF(C1107:L1107,"Feed Ingredient")&gt;0,INDEX(ani_diet!V:V,MATCH(M1107,ani_diet!F:F,0)),""),"")</f>
        <v xml:space="preserve">Digitaria </v>
      </c>
      <c r="AE1107" s="152" t="str">
        <f>IF(IFERROR(IF(MATCH("Feed Ingredient", AOM[[#This Row],[L1]:[L10]],0)&gt;0, TRUE, FALSE), FALSE)=TRUE,IFERROR(VLOOKUP(M1107, ani_diet!E:E, 1, FALSE), "No Match"),FALSE)</f>
        <v>No Match</v>
      </c>
    </row>
    <row r="1108" spans="1:31" ht="14.5" x14ac:dyDescent="0.35">
      <c r="A1108" s="153"/>
      <c r="B1108" s="153" t="s">
        <v>22075</v>
      </c>
      <c r="C1108" s="153" t="s">
        <v>19358</v>
      </c>
      <c r="D1108" s="153" t="s">
        <v>19360</v>
      </c>
      <c r="E1108" s="153" t="s">
        <v>19600</v>
      </c>
      <c r="F1108" s="153" t="s">
        <v>20459</v>
      </c>
      <c r="G1108" s="153" t="s">
        <v>20460</v>
      </c>
      <c r="H1108" s="153" t="s">
        <v>21925</v>
      </c>
      <c r="I1108" s="153" t="s">
        <v>21988</v>
      </c>
      <c r="J1108" s="153" t="s">
        <v>22076</v>
      </c>
      <c r="K1108" s="153"/>
      <c r="L1108" s="153"/>
      <c r="M1108" s="153" t="str" cm="1">
        <f t="array" ref="M1108">LOOKUP(2,1/(C1108:L1108&lt;&gt;""),C1108:L1108)</f>
        <v>Digitaria abyssinica</v>
      </c>
      <c r="N1108" s="153"/>
      <c r="O1108" s="153"/>
      <c r="P1108" s="153"/>
      <c r="Q1108" s="153"/>
      <c r="R1108" s="153"/>
      <c r="S1108" s="153"/>
      <c r="T1108" s="153"/>
      <c r="U1108" s="153" t="s">
        <v>22076</v>
      </c>
      <c r="V1108" s="153"/>
      <c r="W1108" s="153"/>
      <c r="X1108" s="153"/>
      <c r="Y1108" s="153"/>
      <c r="Z1108" s="153"/>
      <c r="AA1108" s="153"/>
      <c r="AB1108" s="153"/>
      <c r="AC1108" s="153"/>
      <c r="AD1108" s="153" t="str">
        <f>IFERROR(IF(COUNTIF(C1108:L1108,"Feed Ingredient")&gt;0,INDEX(ani_diet!V:V,MATCH(M1108,ani_diet!F:F,0)),""),"")</f>
        <v>Digitaria abyssinica</v>
      </c>
      <c r="AE1108" s="152" t="str">
        <f>IF(IFERROR(IF(MATCH("Feed Ingredient", AOM[[#This Row],[L1]:[L10]],0)&gt;0, TRUE, FALSE), FALSE)=TRUE,IFERROR(VLOOKUP(M1108, ani_diet!E:E, 1, FALSE), "No Match"),FALSE)</f>
        <v>Digitaria abyssinica</v>
      </c>
    </row>
    <row r="1109" spans="1:31" ht="14.5" x14ac:dyDescent="0.35">
      <c r="A1109" s="153"/>
      <c r="B1109" s="153" t="s">
        <v>22077</v>
      </c>
      <c r="C1109" s="153" t="s">
        <v>19358</v>
      </c>
      <c r="D1109" s="153" t="s">
        <v>19360</v>
      </c>
      <c r="E1109" s="153" t="s">
        <v>19600</v>
      </c>
      <c r="F1109" s="153" t="s">
        <v>20459</v>
      </c>
      <c r="G1109" s="153" t="s">
        <v>20460</v>
      </c>
      <c r="H1109" s="153" t="s">
        <v>21925</v>
      </c>
      <c r="I1109" s="153" t="s">
        <v>21988</v>
      </c>
      <c r="J1109" s="153" t="s">
        <v>22078</v>
      </c>
      <c r="K1109" s="153"/>
      <c r="L1109" s="153"/>
      <c r="M1109" s="153" t="str" cm="1">
        <f t="array" ref="M1109">LOOKUP(2,1/(C1109:L1109&lt;&gt;""),C1109:L1109)</f>
        <v>Digitaria decumbens</v>
      </c>
      <c r="N1109" s="153"/>
      <c r="O1109" s="153"/>
      <c r="P1109" s="153"/>
      <c r="Q1109" s="153"/>
      <c r="R1109" s="153"/>
      <c r="S1109" s="153"/>
      <c r="T1109" s="153"/>
      <c r="U1109" s="153" t="s">
        <v>22078</v>
      </c>
      <c r="V1109" s="153"/>
      <c r="W1109" s="153"/>
      <c r="X1109" s="153"/>
      <c r="Y1109" s="153"/>
      <c r="Z1109" s="153"/>
      <c r="AA1109" s="153"/>
      <c r="AB1109" s="153"/>
      <c r="AC1109" s="153"/>
      <c r="AD1109" s="153" t="str">
        <f>IFERROR(IF(COUNTIF(C1109:L1109,"Feed Ingredient")&gt;0,INDEX(ani_diet!V:V,MATCH(M1109,ani_diet!F:F,0)),""),"")</f>
        <v>Digitaria decumbens</v>
      </c>
      <c r="AE1109" s="152" t="str">
        <f>IF(IFERROR(IF(MATCH("Feed Ingredient", AOM[[#This Row],[L1]:[L10]],0)&gt;0, TRUE, FALSE), FALSE)=TRUE,IFERROR(VLOOKUP(M1109, ani_diet!E:E, 1, FALSE), "No Match"),FALSE)</f>
        <v>Digitaria decumbens</v>
      </c>
    </row>
    <row r="1110" spans="1:31" ht="14.5" x14ac:dyDescent="0.35">
      <c r="A1110" s="153"/>
      <c r="B1110" s="153" t="s">
        <v>22079</v>
      </c>
      <c r="C1110" s="153" t="s">
        <v>19358</v>
      </c>
      <c r="D1110" s="153" t="s">
        <v>19360</v>
      </c>
      <c r="E1110" s="153" t="s">
        <v>19600</v>
      </c>
      <c r="F1110" s="153" t="s">
        <v>20459</v>
      </c>
      <c r="G1110" s="153" t="s">
        <v>20460</v>
      </c>
      <c r="H1110" s="153" t="s">
        <v>21925</v>
      </c>
      <c r="I1110" s="153" t="s">
        <v>21988</v>
      </c>
      <c r="J1110" s="153" t="s">
        <v>22080</v>
      </c>
      <c r="K1110" s="153"/>
      <c r="L1110" s="153"/>
      <c r="M1110" s="153" t="str" cm="1">
        <f t="array" ref="M1110">LOOKUP(2,1/(C1110:L1110&lt;&gt;""),C1110:L1110)</f>
        <v>Digitaria nodosa</v>
      </c>
      <c r="N1110" s="153"/>
      <c r="O1110" s="153"/>
      <c r="P1110" s="153"/>
      <c r="Q1110" s="153"/>
      <c r="R1110" s="153"/>
      <c r="S1110" s="153"/>
      <c r="T1110" s="153"/>
      <c r="U1110" s="153" t="s">
        <v>22080</v>
      </c>
      <c r="V1110" s="153"/>
      <c r="W1110" s="153"/>
      <c r="X1110" s="153"/>
      <c r="Y1110" s="153"/>
      <c r="Z1110" s="153"/>
      <c r="AA1110" s="153"/>
      <c r="AB1110" s="153"/>
      <c r="AC1110" s="153"/>
      <c r="AD1110" s="153" t="str">
        <f>IFERROR(IF(COUNTIF(C1110:L1110,"Feed Ingredient")&gt;0,INDEX(ani_diet!V:V,MATCH(M1110,ani_diet!F:F,0)),""),"")</f>
        <v>Digitaria nodosa</v>
      </c>
      <c r="AE1110" s="152" t="str">
        <f>IF(IFERROR(IF(MATCH("Feed Ingredient", AOM[[#This Row],[L1]:[L10]],0)&gt;0, TRUE, FALSE), FALSE)=TRUE,IFERROR(VLOOKUP(M1110, ani_diet!E:E, 1, FALSE), "No Match"),FALSE)</f>
        <v>Digitaria nodosa</v>
      </c>
    </row>
    <row r="1111" spans="1:31" ht="14.5" x14ac:dyDescent="0.35">
      <c r="A1111" s="153"/>
      <c r="B1111" s="153" t="s">
        <v>22081</v>
      </c>
      <c r="C1111" s="153" t="s">
        <v>19358</v>
      </c>
      <c r="D1111" s="153" t="s">
        <v>19360</v>
      </c>
      <c r="E1111" s="153" t="s">
        <v>19600</v>
      </c>
      <c r="F1111" s="153" t="s">
        <v>20459</v>
      </c>
      <c r="G1111" s="153" t="s">
        <v>20460</v>
      </c>
      <c r="H1111" s="153" t="s">
        <v>21925</v>
      </c>
      <c r="I1111" s="153" t="s">
        <v>21988</v>
      </c>
      <c r="J1111" s="153" t="s">
        <v>22082</v>
      </c>
      <c r="K1111" s="153"/>
      <c r="L1111" s="153"/>
      <c r="M1111" s="153" t="str" cm="1">
        <f t="array" ref="M1111">LOOKUP(2,1/(C1111:L1111&lt;&gt;""),C1111:L1111)</f>
        <v>Digitaria smutsii</v>
      </c>
      <c r="N1111" s="153"/>
      <c r="O1111" s="153"/>
      <c r="P1111" s="153"/>
      <c r="Q1111" s="153"/>
      <c r="R1111" s="153"/>
      <c r="S1111" s="153"/>
      <c r="T1111" s="153"/>
      <c r="U1111" s="153" t="s">
        <v>22082</v>
      </c>
      <c r="V1111" s="153"/>
      <c r="W1111" s="153"/>
      <c r="X1111" s="153"/>
      <c r="Y1111" s="153"/>
      <c r="Z1111" s="153"/>
      <c r="AA1111" s="153"/>
      <c r="AB1111" s="153"/>
      <c r="AC1111" s="153"/>
      <c r="AD1111" s="153" t="str">
        <f>IFERROR(IF(COUNTIF(C1111:L1111,"Feed Ingredient")&gt;0,INDEX(ani_diet!V:V,MATCH(M1111,ani_diet!F:F,0)),""),"")</f>
        <v>Digitaria smutsii</v>
      </c>
      <c r="AE1111" s="152" t="str">
        <f>IF(IFERROR(IF(MATCH("Feed Ingredient", AOM[[#This Row],[L1]:[L10]],0)&gt;0, TRUE, FALSE), FALSE)=TRUE,IFERROR(VLOOKUP(M1111, ani_diet!E:E, 1, FALSE), "No Match"),FALSE)</f>
        <v>Digitaria smutsii</v>
      </c>
    </row>
    <row r="1112" spans="1:31" ht="14.5" x14ac:dyDescent="0.35">
      <c r="A1112" s="153"/>
      <c r="B1112" s="153" t="s">
        <v>22083</v>
      </c>
      <c r="C1112" s="153" t="s">
        <v>19358</v>
      </c>
      <c r="D1112" s="153" t="s">
        <v>19360</v>
      </c>
      <c r="E1112" s="153" t="s">
        <v>19600</v>
      </c>
      <c r="F1112" s="153" t="s">
        <v>20459</v>
      </c>
      <c r="G1112" s="153" t="s">
        <v>20460</v>
      </c>
      <c r="H1112" s="153" t="s">
        <v>21925</v>
      </c>
      <c r="I1112" s="153" t="s">
        <v>21988</v>
      </c>
      <c r="J1112" s="153" t="s">
        <v>22084</v>
      </c>
      <c r="K1112" s="153"/>
      <c r="L1112" s="153"/>
      <c r="M1112" s="153" t="str" cm="1">
        <f t="array" ref="M1112">LOOKUP(2,1/(C1112:L1112&lt;&gt;""),C1112:L1112)</f>
        <v>Digitaria ternota</v>
      </c>
      <c r="N1112" s="153"/>
      <c r="O1112" s="153"/>
      <c r="P1112" s="153"/>
      <c r="Q1112" s="153"/>
      <c r="R1112" s="153"/>
      <c r="S1112" s="153"/>
      <c r="T1112" s="153"/>
      <c r="U1112" s="153" t="s">
        <v>22084</v>
      </c>
      <c r="V1112" s="153"/>
      <c r="W1112" s="153"/>
      <c r="X1112" s="153"/>
      <c r="Y1112" s="153"/>
      <c r="Z1112" s="153"/>
      <c r="AA1112" s="153"/>
      <c r="AB1112" s="153"/>
      <c r="AC1112" s="153"/>
      <c r="AD1112" s="153" t="str">
        <f>IFERROR(IF(COUNTIF(C1112:L1112,"Feed Ingredient")&gt;0,INDEX(ani_diet!V:V,MATCH(M1112,ani_diet!F:F,0)),""),"")</f>
        <v>Digitaria ternota</v>
      </c>
      <c r="AE1112" s="152" t="str">
        <f>IF(IFERROR(IF(MATCH("Feed Ingredient", AOM[[#This Row],[L1]:[L10]],0)&gt;0, TRUE, FALSE), FALSE)=TRUE,IFERROR(VLOOKUP(M1112, ani_diet!E:E, 1, FALSE), "No Match"),FALSE)</f>
        <v>Digitaria ternota</v>
      </c>
    </row>
    <row r="1113" spans="1:31" ht="14.5" x14ac:dyDescent="0.35">
      <c r="A1113" s="153"/>
      <c r="B1113" s="153" t="s">
        <v>22085</v>
      </c>
      <c r="C1113" s="153" t="s">
        <v>19358</v>
      </c>
      <c r="D1113" s="153" t="s">
        <v>19360</v>
      </c>
      <c r="E1113" s="153" t="s">
        <v>19600</v>
      </c>
      <c r="F1113" s="153" t="s">
        <v>20459</v>
      </c>
      <c r="G1113" s="153" t="s">
        <v>20460</v>
      </c>
      <c r="H1113" s="153" t="s">
        <v>21925</v>
      </c>
      <c r="I1113" s="153" t="s">
        <v>21988</v>
      </c>
      <c r="J1113" s="153" t="s">
        <v>22086</v>
      </c>
      <c r="K1113" s="153"/>
      <c r="L1113" s="153"/>
      <c r="M1113" s="153" t="str" cm="1">
        <f t="array" ref="M1113">LOOKUP(2,1/(C1113:L1113&lt;&gt;""),C1113:L1113)</f>
        <v>Diheteropogon amplectens</v>
      </c>
      <c r="N1113" s="153"/>
      <c r="O1113" s="153"/>
      <c r="P1113" s="153"/>
      <c r="Q1113" s="153"/>
      <c r="R1113" s="153"/>
      <c r="S1113" s="153"/>
      <c r="T1113" s="153"/>
      <c r="U1113" s="153" t="s">
        <v>22086</v>
      </c>
      <c r="V1113" s="153"/>
      <c r="W1113" s="153"/>
      <c r="X1113" s="153"/>
      <c r="Y1113" s="153"/>
      <c r="Z1113" s="153"/>
      <c r="AA1113" s="153"/>
      <c r="AB1113" s="153"/>
      <c r="AC1113" s="153"/>
      <c r="AD1113" s="153" t="str">
        <f>IFERROR(IF(COUNTIF(C1113:L1113,"Feed Ingredient")&gt;0,INDEX(ani_diet!V:V,MATCH(M1113,ani_diet!F:F,0)),""),"")</f>
        <v>Diheteropogon amplectens</v>
      </c>
      <c r="AE1113" s="152" t="str">
        <f>IF(IFERROR(IF(MATCH("Feed Ingredient", AOM[[#This Row],[L1]:[L10]],0)&gt;0, TRUE, FALSE), FALSE)=TRUE,IFERROR(VLOOKUP(M1113, ani_diet!E:E, 1, FALSE), "No Match"),FALSE)</f>
        <v>Diheteropogon amplectens</v>
      </c>
    </row>
    <row r="1114" spans="1:31" ht="14.5" x14ac:dyDescent="0.35">
      <c r="A1114" s="153"/>
      <c r="B1114" s="153" t="s">
        <v>22087</v>
      </c>
      <c r="C1114" s="153" t="s">
        <v>19358</v>
      </c>
      <c r="D1114" s="153" t="s">
        <v>19360</v>
      </c>
      <c r="E1114" s="153" t="s">
        <v>19600</v>
      </c>
      <c r="F1114" s="153" t="s">
        <v>20459</v>
      </c>
      <c r="G1114" s="153" t="s">
        <v>20460</v>
      </c>
      <c r="H1114" s="153" t="s">
        <v>21925</v>
      </c>
      <c r="I1114" s="153" t="s">
        <v>21988</v>
      </c>
      <c r="J1114" s="153" t="s">
        <v>22088</v>
      </c>
      <c r="K1114" s="153"/>
      <c r="L1114" s="153"/>
      <c r="M1114" s="153" t="str" cm="1">
        <f t="array" ref="M1114">LOOKUP(2,1/(C1114:L1114&lt;&gt;""),C1114:L1114)</f>
        <v>Eleusine floccifolia</v>
      </c>
      <c r="N1114" s="153"/>
      <c r="O1114" s="153"/>
      <c r="P1114" s="153"/>
      <c r="Q1114" s="153"/>
      <c r="R1114" s="153"/>
      <c r="S1114" s="153"/>
      <c r="T1114" s="153"/>
      <c r="U1114" s="153" t="s">
        <v>22088</v>
      </c>
      <c r="V1114" s="153"/>
      <c r="W1114" s="153"/>
      <c r="X1114" s="153"/>
      <c r="Y1114" s="153"/>
      <c r="Z1114" s="153"/>
      <c r="AA1114" s="153"/>
      <c r="AB1114" s="153"/>
      <c r="AC1114" s="153"/>
      <c r="AD1114" s="153" t="str">
        <f>IFERROR(IF(COUNTIF(C1114:L1114,"Feed Ingredient")&gt;0,INDEX(ani_diet!V:V,MATCH(M1114,ani_diet!F:F,0)),""),"")</f>
        <v>Eleusine floccifolia</v>
      </c>
      <c r="AE1114" s="152" t="str">
        <f>IF(IFERROR(IF(MATCH("Feed Ingredient", AOM[[#This Row],[L1]:[L10]],0)&gt;0, TRUE, FALSE), FALSE)=TRUE,IFERROR(VLOOKUP(M1114, ani_diet!E:E, 1, FALSE), "No Match"),FALSE)</f>
        <v>Eleusine floccifolia</v>
      </c>
    </row>
    <row r="1115" spans="1:31" ht="14.5" x14ac:dyDescent="0.35">
      <c r="A1115" s="153"/>
      <c r="B1115" s="153" t="s">
        <v>22089</v>
      </c>
      <c r="C1115" s="153" t="s">
        <v>19358</v>
      </c>
      <c r="D1115" s="153" t="s">
        <v>19360</v>
      </c>
      <c r="E1115" s="153" t="s">
        <v>19600</v>
      </c>
      <c r="F1115" s="153" t="s">
        <v>20459</v>
      </c>
      <c r="G1115" s="153" t="s">
        <v>20460</v>
      </c>
      <c r="H1115" s="153" t="s">
        <v>21925</v>
      </c>
      <c r="I1115" s="153" t="s">
        <v>21988</v>
      </c>
      <c r="J1115" s="153" t="s">
        <v>22090</v>
      </c>
      <c r="K1115" s="153"/>
      <c r="L1115" s="153"/>
      <c r="M1115" s="153" t="str" cm="1">
        <f t="array" ref="M1115">LOOKUP(2,1/(C1115:L1115&lt;&gt;""),C1115:L1115)</f>
        <v>Elionurus muticus</v>
      </c>
      <c r="N1115" s="153"/>
      <c r="O1115" s="153"/>
      <c r="P1115" s="153"/>
      <c r="Q1115" s="153"/>
      <c r="R1115" s="153"/>
      <c r="S1115" s="153"/>
      <c r="T1115" s="153"/>
      <c r="U1115" s="153" t="s">
        <v>22090</v>
      </c>
      <c r="V1115" s="153"/>
      <c r="W1115" s="153"/>
      <c r="X1115" s="153"/>
      <c r="Y1115" s="153"/>
      <c r="Z1115" s="153"/>
      <c r="AA1115" s="153"/>
      <c r="AB1115" s="153"/>
      <c r="AC1115" s="153"/>
      <c r="AD1115" s="153" t="str">
        <f>IFERROR(IF(COUNTIF(C1115:L1115,"Feed Ingredient")&gt;0,INDEX(ani_diet!V:V,MATCH(M1115,ani_diet!F:F,0)),""),"")</f>
        <v>Elionurus muticus</v>
      </c>
      <c r="AE1115" s="152" t="str">
        <f>IF(IFERROR(IF(MATCH("Feed Ingredient", AOM[[#This Row],[L1]:[L10]],0)&gt;0, TRUE, FALSE), FALSE)=TRUE,IFERROR(VLOOKUP(M1115, ani_diet!E:E, 1, FALSE), "No Match"),FALSE)</f>
        <v>Elionurus muticus</v>
      </c>
    </row>
    <row r="1116" spans="1:31" ht="14.5" x14ac:dyDescent="0.35">
      <c r="A1116" s="153"/>
      <c r="B1116" s="153" t="s">
        <v>22091</v>
      </c>
      <c r="C1116" s="153" t="s">
        <v>19358</v>
      </c>
      <c r="D1116" s="153" t="s">
        <v>19360</v>
      </c>
      <c r="E1116" s="153" t="s">
        <v>19600</v>
      </c>
      <c r="F1116" s="153" t="s">
        <v>20459</v>
      </c>
      <c r="G1116" s="153" t="s">
        <v>20460</v>
      </c>
      <c r="H1116" s="153" t="s">
        <v>21925</v>
      </c>
      <c r="I1116" s="153" t="s">
        <v>21988</v>
      </c>
      <c r="J1116" s="153" t="s">
        <v>22092</v>
      </c>
      <c r="K1116" s="153"/>
      <c r="L1116" s="153"/>
      <c r="M1116" s="153" t="str" cm="1">
        <f t="array" ref="M1116">LOOKUP(2,1/(C1116:L1116&lt;&gt;""),C1116:L1116)</f>
        <v>Eragotris tremula</v>
      </c>
      <c r="N1116" s="153"/>
      <c r="O1116" s="153"/>
      <c r="P1116" s="153"/>
      <c r="Q1116" s="153"/>
      <c r="R1116" s="153"/>
      <c r="S1116" s="153"/>
      <c r="T1116" s="153"/>
      <c r="U1116" s="153" t="s">
        <v>22092</v>
      </c>
      <c r="V1116" s="153"/>
      <c r="W1116" s="153"/>
      <c r="X1116" s="153"/>
      <c r="Y1116" s="153"/>
      <c r="Z1116" s="153"/>
      <c r="AA1116" s="153"/>
      <c r="AB1116" s="153"/>
      <c r="AC1116" s="153"/>
      <c r="AD1116" s="153" t="str">
        <f>IFERROR(IF(COUNTIF(C1116:L1116,"Feed Ingredient")&gt;0,INDEX(ani_diet!V:V,MATCH(M1116,ani_diet!F:F,0)),""),"")</f>
        <v>Eragotris tremula</v>
      </c>
      <c r="AE1116" s="152" t="str">
        <f>IF(IFERROR(IF(MATCH("Feed Ingredient", AOM[[#This Row],[L1]:[L10]],0)&gt;0, TRUE, FALSE), FALSE)=TRUE,IFERROR(VLOOKUP(M1116, ani_diet!E:E, 1, FALSE), "No Match"),FALSE)</f>
        <v>Eragotris tremula</v>
      </c>
    </row>
    <row r="1117" spans="1:31" ht="14.5" x14ac:dyDescent="0.35">
      <c r="A1117" s="153"/>
      <c r="B1117" s="153" t="s">
        <v>22093</v>
      </c>
      <c r="C1117" s="153" t="s">
        <v>19358</v>
      </c>
      <c r="D1117" s="153" t="s">
        <v>19360</v>
      </c>
      <c r="E1117" s="153" t="s">
        <v>19600</v>
      </c>
      <c r="F1117" s="153" t="s">
        <v>20459</v>
      </c>
      <c r="G1117" s="153" t="s">
        <v>20460</v>
      </c>
      <c r="H1117" s="153" t="s">
        <v>21925</v>
      </c>
      <c r="I1117" s="153" t="s">
        <v>21988</v>
      </c>
      <c r="J1117" s="153" t="s">
        <v>22094</v>
      </c>
      <c r="K1117" s="153"/>
      <c r="L1117" s="153"/>
      <c r="M1117" s="153" t="str" cm="1">
        <f t="array" ref="M1117">LOOKUP(2,1/(C1117:L1117&lt;&gt;""),C1117:L1117)</f>
        <v>Eragrostis capensis</v>
      </c>
      <c r="N1117" s="153"/>
      <c r="O1117" s="153"/>
      <c r="P1117" s="153"/>
      <c r="Q1117" s="153"/>
      <c r="R1117" s="153"/>
      <c r="S1117" s="153"/>
      <c r="T1117" s="153"/>
      <c r="U1117" s="153" t="s">
        <v>22094</v>
      </c>
      <c r="V1117" s="153"/>
      <c r="W1117" s="153"/>
      <c r="X1117" s="153"/>
      <c r="Y1117" s="153"/>
      <c r="Z1117" s="153"/>
      <c r="AA1117" s="153"/>
      <c r="AB1117" s="153"/>
      <c r="AC1117" s="153"/>
      <c r="AD1117" s="153" t="str">
        <f>IFERROR(IF(COUNTIF(C1117:L1117,"Feed Ingredient")&gt;0,INDEX(ani_diet!V:V,MATCH(M1117,ani_diet!F:F,0)),""),"")</f>
        <v>Eragrostis capensis</v>
      </c>
      <c r="AE1117" s="152" t="str">
        <f>IF(IFERROR(IF(MATCH("Feed Ingredient", AOM[[#This Row],[L1]:[L10]],0)&gt;0, TRUE, FALSE), FALSE)=TRUE,IFERROR(VLOOKUP(M1117, ani_diet!E:E, 1, FALSE), "No Match"),FALSE)</f>
        <v>Eragrostis capensis</v>
      </c>
    </row>
    <row r="1118" spans="1:31" ht="14.5" x14ac:dyDescent="0.35">
      <c r="A1118" s="153"/>
      <c r="B1118" s="153" t="s">
        <v>22095</v>
      </c>
      <c r="C1118" s="153" t="s">
        <v>19358</v>
      </c>
      <c r="D1118" s="153" t="s">
        <v>19360</v>
      </c>
      <c r="E1118" s="153" t="s">
        <v>19600</v>
      </c>
      <c r="F1118" s="153" t="s">
        <v>20459</v>
      </c>
      <c r="G1118" s="153" t="s">
        <v>20460</v>
      </c>
      <c r="H1118" s="153" t="s">
        <v>21925</v>
      </c>
      <c r="I1118" s="153" t="s">
        <v>21988</v>
      </c>
      <c r="J1118" s="153" t="s">
        <v>22096</v>
      </c>
      <c r="K1118" s="153" t="s">
        <v>22097</v>
      </c>
      <c r="L1118" s="153"/>
      <c r="M1118" s="153" t="str" cm="1">
        <f t="array" ref="M1118">LOOKUP(2,1/(C1118:L1118&lt;&gt;""),C1118:L1118)</f>
        <v>Eragrostis curvula Dried</v>
      </c>
      <c r="N1118" s="153" t="s">
        <v>22098</v>
      </c>
      <c r="O1118" s="153"/>
      <c r="P1118" s="153"/>
      <c r="Q1118" s="153"/>
      <c r="R1118" s="153"/>
      <c r="S1118" s="153"/>
      <c r="T1118" s="153"/>
      <c r="U1118" s="153" t="s">
        <v>22096</v>
      </c>
      <c r="V1118" s="153"/>
      <c r="W1118" s="153"/>
      <c r="X1118" s="153"/>
      <c r="Y1118" s="153"/>
      <c r="Z1118" s="153"/>
      <c r="AA1118" s="153"/>
      <c r="AB1118" s="153"/>
      <c r="AC1118" s="153"/>
      <c r="AD1118" s="153" t="str">
        <f>IFERROR(IF(COUNTIF(C1118:L1118,"Feed Ingredient")&gt;0,INDEX(ani_diet!V:V,MATCH(M1118,ani_diet!F:F,0)),""),"")</f>
        <v>Eragrostis curvula</v>
      </c>
      <c r="AE1118" s="152" t="str">
        <f>IF(IFERROR(IF(MATCH("Feed Ingredient", AOM[[#This Row],[L1]:[L10]],0)&gt;0, TRUE, FALSE), FALSE)=TRUE,IFERROR(VLOOKUP(M1118, ani_diet!E:E, 1, FALSE), "No Match"),FALSE)</f>
        <v>No Match</v>
      </c>
    </row>
    <row r="1119" spans="1:31" ht="14.5" x14ac:dyDescent="0.35">
      <c r="A1119" s="153"/>
      <c r="B1119" s="153" t="s">
        <v>22099</v>
      </c>
      <c r="C1119" s="153" t="s">
        <v>19358</v>
      </c>
      <c r="D1119" s="153" t="s">
        <v>19360</v>
      </c>
      <c r="E1119" s="153" t="s">
        <v>19600</v>
      </c>
      <c r="F1119" s="153" t="s">
        <v>20459</v>
      </c>
      <c r="G1119" s="153" t="s">
        <v>20460</v>
      </c>
      <c r="H1119" s="153" t="s">
        <v>21925</v>
      </c>
      <c r="I1119" s="153" t="s">
        <v>21988</v>
      </c>
      <c r="J1119" s="153" t="s">
        <v>22096</v>
      </c>
      <c r="K1119" s="153"/>
      <c r="L1119" s="153"/>
      <c r="M1119" s="153" t="str" cm="1">
        <f t="array" ref="M1119">LOOKUP(2,1/(C1119:L1119&lt;&gt;""),C1119:L1119)</f>
        <v>Eragrostis curvula</v>
      </c>
      <c r="N1119" s="153"/>
      <c r="O1119" s="153"/>
      <c r="P1119" s="153"/>
      <c r="Q1119" s="153"/>
      <c r="R1119" s="153"/>
      <c r="S1119" s="153"/>
      <c r="T1119" s="153"/>
      <c r="U1119" s="153" t="s">
        <v>22096</v>
      </c>
      <c r="V1119" s="153"/>
      <c r="W1119" s="153"/>
      <c r="X1119" s="153"/>
      <c r="Y1119" s="153"/>
      <c r="Z1119" s="153"/>
      <c r="AA1119" s="153"/>
      <c r="AB1119" s="153"/>
      <c r="AC1119" s="153"/>
      <c r="AD1119" s="153" t="str">
        <f>IFERROR(IF(COUNTIF(C1119:L1119,"Feed Ingredient")&gt;0,INDEX(ani_diet!V:V,MATCH(M1119,ani_diet!F:F,0)),""),"")</f>
        <v>Eragrostis curvula</v>
      </c>
      <c r="AE1119" s="152" t="str">
        <f>IF(IFERROR(IF(MATCH("Feed Ingredient", AOM[[#This Row],[L1]:[L10]],0)&gt;0, TRUE, FALSE), FALSE)=TRUE,IFERROR(VLOOKUP(M1119, ani_diet!E:E, 1, FALSE), "No Match"),FALSE)</f>
        <v>Eragrostis curvula</v>
      </c>
    </row>
    <row r="1120" spans="1:31" ht="14.5" x14ac:dyDescent="0.35">
      <c r="A1120" s="153"/>
      <c r="B1120" s="153" t="s">
        <v>22100</v>
      </c>
      <c r="C1120" s="153" t="s">
        <v>19358</v>
      </c>
      <c r="D1120" s="153" t="s">
        <v>19360</v>
      </c>
      <c r="E1120" s="153" t="s">
        <v>19600</v>
      </c>
      <c r="F1120" s="153" t="s">
        <v>20459</v>
      </c>
      <c r="G1120" s="153" t="s">
        <v>20460</v>
      </c>
      <c r="H1120" s="153" t="s">
        <v>21925</v>
      </c>
      <c r="I1120" s="153" t="s">
        <v>21988</v>
      </c>
      <c r="J1120" s="153" t="s">
        <v>22101</v>
      </c>
      <c r="K1120" s="153"/>
      <c r="L1120" s="153"/>
      <c r="M1120" s="153" t="str" cm="1">
        <f t="array" ref="M1120">LOOKUP(2,1/(C1120:L1120&lt;&gt;""),C1120:L1120)</f>
        <v>Eragrostis papposa</v>
      </c>
      <c r="N1120" s="153"/>
      <c r="O1120" s="153"/>
      <c r="P1120" s="153"/>
      <c r="Q1120" s="153"/>
      <c r="R1120" s="153"/>
      <c r="S1120" s="153"/>
      <c r="T1120" s="153"/>
      <c r="U1120" s="153" t="s">
        <v>22101</v>
      </c>
      <c r="V1120" s="153"/>
      <c r="W1120" s="153"/>
      <c r="X1120" s="153"/>
      <c r="Y1120" s="153"/>
      <c r="Z1120" s="153"/>
      <c r="AA1120" s="153"/>
      <c r="AB1120" s="153"/>
      <c r="AC1120" s="153"/>
      <c r="AD1120" s="153" t="str">
        <f>IFERROR(IF(COUNTIF(C1120:L1120,"Feed Ingredient")&gt;0,INDEX(ani_diet!V:V,MATCH(M1120,ani_diet!F:F,0)),""),"")</f>
        <v>Eragrostis papposa</v>
      </c>
      <c r="AE1120" s="152" t="str">
        <f>IF(IFERROR(IF(MATCH("Feed Ingredient", AOM[[#This Row],[L1]:[L10]],0)&gt;0, TRUE, FALSE), FALSE)=TRUE,IFERROR(VLOOKUP(M1120, ani_diet!E:E, 1, FALSE), "No Match"),FALSE)</f>
        <v>Eragrostis papposa</v>
      </c>
    </row>
    <row r="1121" spans="1:31" ht="14.5" x14ac:dyDescent="0.35">
      <c r="A1121" s="153"/>
      <c r="B1121" s="153" t="s">
        <v>22102</v>
      </c>
      <c r="C1121" s="153" t="s">
        <v>19358</v>
      </c>
      <c r="D1121" s="153" t="s">
        <v>19360</v>
      </c>
      <c r="E1121" s="153" t="s">
        <v>19600</v>
      </c>
      <c r="F1121" s="153" t="s">
        <v>20459</v>
      </c>
      <c r="G1121" s="153" t="s">
        <v>20460</v>
      </c>
      <c r="H1121" s="153" t="s">
        <v>21925</v>
      </c>
      <c r="I1121" s="153" t="s">
        <v>21988</v>
      </c>
      <c r="J1121" s="153" t="s">
        <v>22103</v>
      </c>
      <c r="K1121" s="153"/>
      <c r="L1121" s="153"/>
      <c r="M1121" s="153" t="str" cm="1">
        <f t="array" ref="M1121">LOOKUP(2,1/(C1121:L1121&lt;&gt;""),C1121:L1121)</f>
        <v>Eragrostis rigidior</v>
      </c>
      <c r="N1121" s="153"/>
      <c r="O1121" s="153"/>
      <c r="P1121" s="153"/>
      <c r="Q1121" s="153"/>
      <c r="R1121" s="153"/>
      <c r="S1121" s="153"/>
      <c r="T1121" s="153"/>
      <c r="U1121" s="153" t="s">
        <v>22103</v>
      </c>
      <c r="V1121" s="153"/>
      <c r="W1121" s="153"/>
      <c r="X1121" s="153"/>
      <c r="Y1121" s="153"/>
      <c r="Z1121" s="153"/>
      <c r="AA1121" s="153"/>
      <c r="AB1121" s="153"/>
      <c r="AC1121" s="153"/>
      <c r="AD1121" s="153" t="str">
        <f>IFERROR(IF(COUNTIF(C1121:L1121,"Feed Ingredient")&gt;0,INDEX(ani_diet!V:V,MATCH(M1121,ani_diet!F:F,0)),""),"")</f>
        <v>Eragrostis rigidior</v>
      </c>
      <c r="AE1121" s="152" t="str">
        <f>IF(IFERROR(IF(MATCH("Feed Ingredient", AOM[[#This Row],[L1]:[L10]],0)&gt;0, TRUE, FALSE), FALSE)=TRUE,IFERROR(VLOOKUP(M1121, ani_diet!E:E, 1, FALSE), "No Match"),FALSE)</f>
        <v>Eragrostis rigidior</v>
      </c>
    </row>
    <row r="1122" spans="1:31" ht="14.5" x14ac:dyDescent="0.35">
      <c r="A1122" s="153" t="s">
        <v>2164</v>
      </c>
      <c r="B1122" s="153" t="s">
        <v>22104</v>
      </c>
      <c r="C1122" s="153" t="s">
        <v>19358</v>
      </c>
      <c r="D1122" s="153" t="s">
        <v>19360</v>
      </c>
      <c r="E1122" s="153" t="s">
        <v>19600</v>
      </c>
      <c r="F1122" s="153" t="s">
        <v>20459</v>
      </c>
      <c r="G1122" s="153" t="s">
        <v>20460</v>
      </c>
      <c r="H1122" s="153" t="s">
        <v>21925</v>
      </c>
      <c r="I1122" s="153" t="s">
        <v>21988</v>
      </c>
      <c r="J1122" s="153" t="s">
        <v>22105</v>
      </c>
      <c r="K1122" s="153" t="s">
        <v>22106</v>
      </c>
      <c r="L1122" s="153"/>
      <c r="M1122" s="153" t="str" cm="1">
        <f t="array" ref="M1122">LOOKUP(2,1/(C1122:L1122&lt;&gt;""),C1122:L1122)</f>
        <v>Grass Dried Ground</v>
      </c>
      <c r="N1122" s="153" t="s">
        <v>22107</v>
      </c>
      <c r="O1122" s="153" t="s">
        <v>2164</v>
      </c>
      <c r="P1122" s="153" t="s">
        <v>2164</v>
      </c>
      <c r="Q1122" s="153" t="s">
        <v>2164</v>
      </c>
      <c r="R1122" s="153" t="s">
        <v>2164</v>
      </c>
      <c r="S1122" s="153" t="s">
        <v>22108</v>
      </c>
      <c r="T1122" s="153" t="s">
        <v>2164</v>
      </c>
      <c r="U1122" s="153" t="s">
        <v>22109</v>
      </c>
      <c r="V1122" s="153" t="s">
        <v>2164</v>
      </c>
      <c r="W1122" s="153" t="s">
        <v>2164</v>
      </c>
      <c r="X1122" s="153" t="s">
        <v>2164</v>
      </c>
      <c r="Y1122" s="153" t="s">
        <v>2164</v>
      </c>
      <c r="Z1122" s="153" t="s">
        <v>2164</v>
      </c>
      <c r="AA1122" s="153" t="s">
        <v>2164</v>
      </c>
      <c r="AB1122" s="153" t="s">
        <v>2164</v>
      </c>
      <c r="AC1122" s="153" t="s">
        <v>22110</v>
      </c>
      <c r="AD1122" s="153" t="str">
        <f>IFERROR(IF(COUNTIF(C1122:L1122,"Feed Ingredient")&gt;0,INDEX(ani_diet!V:V,MATCH(M1122,ani_diet!F:F,0)),""),"")</f>
        <v/>
      </c>
      <c r="AE1122" s="152" t="str">
        <f>IF(IFERROR(IF(MATCH("Feed Ingredient", AOM[[#This Row],[L1]:[L10]],0)&gt;0, TRUE, FALSE), FALSE)=TRUE,IFERROR(VLOOKUP(M1122, ani_diet!E:E, 1, FALSE), "No Match"),FALSE)</f>
        <v>No Match</v>
      </c>
    </row>
    <row r="1123" spans="1:31" ht="14.5" x14ac:dyDescent="0.35">
      <c r="A1123" s="153" t="s">
        <v>2164</v>
      </c>
      <c r="B1123" s="153" t="s">
        <v>22111</v>
      </c>
      <c r="C1123" s="153" t="s">
        <v>19358</v>
      </c>
      <c r="D1123" s="153" t="s">
        <v>19360</v>
      </c>
      <c r="E1123" s="153" t="s">
        <v>19600</v>
      </c>
      <c r="F1123" s="153" t="s">
        <v>20459</v>
      </c>
      <c r="G1123" s="153" t="s">
        <v>20460</v>
      </c>
      <c r="H1123" s="153" t="s">
        <v>21925</v>
      </c>
      <c r="I1123" s="153" t="s">
        <v>21988</v>
      </c>
      <c r="J1123" s="153" t="s">
        <v>22105</v>
      </c>
      <c r="K1123" s="153"/>
      <c r="L1123" s="153"/>
      <c r="M1123" s="153" t="str" cm="1">
        <f t="array" ref="M1123">LOOKUP(2,1/(C1123:L1123&lt;&gt;""),C1123:L1123)</f>
        <v>Grass Dried</v>
      </c>
      <c r="N1123" s="153" t="s">
        <v>22112</v>
      </c>
      <c r="O1123" s="153" t="s">
        <v>2164</v>
      </c>
      <c r="P1123" s="153" t="s">
        <v>2164</v>
      </c>
      <c r="Q1123" s="153" t="s">
        <v>2164</v>
      </c>
      <c r="R1123" s="153" t="s">
        <v>2164</v>
      </c>
      <c r="S1123" s="153" t="s">
        <v>22108</v>
      </c>
      <c r="T1123" s="153" t="s">
        <v>2164</v>
      </c>
      <c r="U1123" s="153" t="s">
        <v>22109</v>
      </c>
      <c r="V1123" s="153" t="s">
        <v>2164</v>
      </c>
      <c r="W1123" s="153" t="s">
        <v>2164</v>
      </c>
      <c r="X1123" s="153" t="s">
        <v>2164</v>
      </c>
      <c r="Y1123" s="153" t="s">
        <v>2164</v>
      </c>
      <c r="Z1123" s="153" t="s">
        <v>2164</v>
      </c>
      <c r="AA1123" s="153" t="s">
        <v>2164</v>
      </c>
      <c r="AB1123" s="153" t="s">
        <v>2164</v>
      </c>
      <c r="AC1123" s="153" t="s">
        <v>22110</v>
      </c>
      <c r="AD1123" s="153" t="str">
        <f>IFERROR(IF(COUNTIF(C1123:L1123,"Feed Ingredient")&gt;0,INDEX(ani_diet!V:V,MATCH(M1123,ani_diet!F:F,0)),""),"")</f>
        <v>Heteropogon contortus</v>
      </c>
      <c r="AE1123" s="152" t="str">
        <f>IF(IFERROR(IF(MATCH("Feed Ingredient", AOM[[#This Row],[L1]:[L10]],0)&gt;0, TRUE, FALSE), FALSE)=TRUE,IFERROR(VLOOKUP(M1123, ani_diet!E:E, 1, FALSE), "No Match"),FALSE)</f>
        <v>No Match</v>
      </c>
    </row>
    <row r="1124" spans="1:31" ht="14.5" x14ac:dyDescent="0.35">
      <c r="A1124" s="153" t="s">
        <v>2164</v>
      </c>
      <c r="B1124" s="153" t="s">
        <v>22113</v>
      </c>
      <c r="C1124" s="153" t="s">
        <v>19358</v>
      </c>
      <c r="D1124" s="153" t="s">
        <v>19360</v>
      </c>
      <c r="E1124" s="153" t="s">
        <v>19600</v>
      </c>
      <c r="F1124" s="153" t="s">
        <v>20459</v>
      </c>
      <c r="G1124" s="153" t="s">
        <v>20460</v>
      </c>
      <c r="H1124" s="153" t="s">
        <v>21925</v>
      </c>
      <c r="I1124" s="153" t="s">
        <v>21988</v>
      </c>
      <c r="J1124" s="153" t="s">
        <v>22105</v>
      </c>
      <c r="K1124" s="153" t="s">
        <v>22114</v>
      </c>
      <c r="L1124" s="153"/>
      <c r="M1124" s="153" t="str" cm="1">
        <f t="array" ref="M1124">LOOKUP(2,1/(C1124:L1124&lt;&gt;""),C1124:L1124)</f>
        <v>Grass Dried Ensiled</v>
      </c>
      <c r="N1124" s="153" t="s">
        <v>22115</v>
      </c>
      <c r="O1124" s="153" t="s">
        <v>2164</v>
      </c>
      <c r="P1124" s="153" t="s">
        <v>2164</v>
      </c>
      <c r="Q1124" s="153" t="s">
        <v>2164</v>
      </c>
      <c r="R1124" s="153" t="s">
        <v>2164</v>
      </c>
      <c r="S1124" s="153" t="s">
        <v>22108</v>
      </c>
      <c r="T1124" s="153" t="s">
        <v>2164</v>
      </c>
      <c r="U1124" s="153" t="s">
        <v>22116</v>
      </c>
      <c r="V1124" s="153" t="s">
        <v>2164</v>
      </c>
      <c r="W1124" s="153" t="s">
        <v>2164</v>
      </c>
      <c r="X1124" s="153" t="s">
        <v>2164</v>
      </c>
      <c r="Y1124" s="153" t="s">
        <v>2164</v>
      </c>
      <c r="Z1124" s="153" t="s">
        <v>2164</v>
      </c>
      <c r="AA1124" s="153" t="s">
        <v>2164</v>
      </c>
      <c r="AB1124" s="153" t="s">
        <v>2164</v>
      </c>
      <c r="AC1124" s="153" t="s">
        <v>22117</v>
      </c>
      <c r="AD1124" s="153" t="str">
        <f>IFERROR(IF(COUNTIF(C1124:L1124,"Feed Ingredient")&gt;0,INDEX(ani_diet!V:V,MATCH(M1124,ani_diet!F:F,0)),""),"")</f>
        <v/>
      </c>
      <c r="AE1124" s="152" t="str">
        <f>IF(IFERROR(IF(MATCH("Feed Ingredient", AOM[[#This Row],[L1]:[L10]],0)&gt;0, TRUE, FALSE), FALSE)=TRUE,IFERROR(VLOOKUP(M1124, ani_diet!E:E, 1, FALSE), "No Match"),FALSE)</f>
        <v>No Match</v>
      </c>
    </row>
    <row r="1125" spans="1:31" ht="14.5" x14ac:dyDescent="0.35">
      <c r="A1125" s="153" t="s">
        <v>2164</v>
      </c>
      <c r="B1125" s="153" t="s">
        <v>22118</v>
      </c>
      <c r="C1125" s="153" t="s">
        <v>19358</v>
      </c>
      <c r="D1125" s="153" t="s">
        <v>19360</v>
      </c>
      <c r="E1125" s="153" t="s">
        <v>19600</v>
      </c>
      <c r="F1125" s="153" t="s">
        <v>20459</v>
      </c>
      <c r="G1125" s="153" t="s">
        <v>20460</v>
      </c>
      <c r="H1125" s="153" t="s">
        <v>21925</v>
      </c>
      <c r="I1125" s="153" t="s">
        <v>21988</v>
      </c>
      <c r="J1125" s="153" t="s">
        <v>22119</v>
      </c>
      <c r="K1125" s="153" t="s">
        <v>2164</v>
      </c>
      <c r="L1125" s="153"/>
      <c r="M1125" s="153" t="str" cm="1">
        <f t="array" ref="M1125">LOOKUP(2,1/(C1125:L1125&lt;&gt;""),C1125:L1125)</f>
        <v>Grass Local</v>
      </c>
      <c r="N1125" s="153" t="s">
        <v>2164</v>
      </c>
      <c r="O1125" s="153" t="s">
        <v>2164</v>
      </c>
      <c r="P1125" s="153" t="s">
        <v>2164</v>
      </c>
      <c r="Q1125" s="153" t="s">
        <v>2164</v>
      </c>
      <c r="R1125" s="153" t="s">
        <v>2164</v>
      </c>
      <c r="S1125" s="153" t="s">
        <v>2164</v>
      </c>
      <c r="T1125" s="153" t="s">
        <v>2164</v>
      </c>
      <c r="U1125" s="153"/>
      <c r="V1125" s="153" t="s">
        <v>2164</v>
      </c>
      <c r="W1125" s="153" t="s">
        <v>2164</v>
      </c>
      <c r="X1125" s="153" t="s">
        <v>2164</v>
      </c>
      <c r="Y1125" s="153" t="s">
        <v>2164</v>
      </c>
      <c r="Z1125" s="153" t="s">
        <v>2164</v>
      </c>
      <c r="AA1125" s="153" t="s">
        <v>2164</v>
      </c>
      <c r="AB1125" s="153" t="s">
        <v>2164</v>
      </c>
      <c r="AC1125" s="153" t="s">
        <v>22120</v>
      </c>
      <c r="AD1125" s="153" t="str">
        <f>IFERROR(IF(COUNTIF(C1125:L1125,"Feed Ingredient")&gt;0,INDEX(ani_diet!V:V,MATCH(M1125,ani_diet!F:F,0)),""),"")</f>
        <v/>
      </c>
      <c r="AE1125" s="152" t="str">
        <f>IF(IFERROR(IF(MATCH("Feed Ingredient", AOM[[#This Row],[L1]:[L10]],0)&gt;0, TRUE, FALSE), FALSE)=TRUE,IFERROR(VLOOKUP(M1125, ani_diet!E:E, 1, FALSE), "No Match"),FALSE)</f>
        <v>No Match</v>
      </c>
    </row>
    <row r="1126" spans="1:31" ht="14.5" x14ac:dyDescent="0.35">
      <c r="A1126" s="153"/>
      <c r="B1126" s="153" t="s">
        <v>22121</v>
      </c>
      <c r="C1126" s="153" t="s">
        <v>19358</v>
      </c>
      <c r="D1126" s="153" t="s">
        <v>19360</v>
      </c>
      <c r="E1126" s="153" t="s">
        <v>19600</v>
      </c>
      <c r="F1126" s="153" t="s">
        <v>20459</v>
      </c>
      <c r="G1126" s="153" t="s">
        <v>20460</v>
      </c>
      <c r="H1126" s="153" t="s">
        <v>21925</v>
      </c>
      <c r="I1126" s="153" t="s">
        <v>21988</v>
      </c>
      <c r="J1126" s="153" t="s">
        <v>22116</v>
      </c>
      <c r="K1126" s="153"/>
      <c r="L1126" s="153"/>
      <c r="M1126" s="153" t="str" cm="1">
        <f t="array" ref="M1126">LOOKUP(2,1/(C1126:L1126&lt;&gt;""),C1126:L1126)</f>
        <v>Harpachne schimperi</v>
      </c>
      <c r="N1126" s="153"/>
      <c r="O1126" s="153"/>
      <c r="P1126" s="153"/>
      <c r="Q1126" s="153"/>
      <c r="R1126" s="153"/>
      <c r="S1126" s="153"/>
      <c r="T1126" s="153"/>
      <c r="U1126" s="153" t="s">
        <v>22116</v>
      </c>
      <c r="V1126" s="153"/>
      <c r="W1126" s="153"/>
      <c r="X1126" s="153"/>
      <c r="Y1126" s="153"/>
      <c r="Z1126" s="153"/>
      <c r="AA1126" s="153"/>
      <c r="AB1126" s="153"/>
      <c r="AC1126" s="153"/>
      <c r="AD1126" s="153" t="str">
        <f>IFERROR(IF(COUNTIF(C1126:L1126,"Feed Ingredient")&gt;0,INDEX(ani_diet!V:V,MATCH(M1126,ani_diet!F:F,0)),""),"")</f>
        <v>Harpachne schimperi</v>
      </c>
      <c r="AE1126" s="152" t="str">
        <f>IF(IFERROR(IF(MATCH("Feed Ingredient", AOM[[#This Row],[L1]:[L10]],0)&gt;0, TRUE, FALSE), FALSE)=TRUE,IFERROR(VLOOKUP(M1126, ani_diet!E:E, 1, FALSE), "No Match"),FALSE)</f>
        <v>Harpachne schimperi</v>
      </c>
    </row>
    <row r="1127" spans="1:31" ht="14.5" x14ac:dyDescent="0.35">
      <c r="A1127" s="153"/>
      <c r="B1127" s="153" t="s">
        <v>22122</v>
      </c>
      <c r="C1127" s="153" t="s">
        <v>19358</v>
      </c>
      <c r="D1127" s="153" t="s">
        <v>19360</v>
      </c>
      <c r="E1127" s="153" t="s">
        <v>19600</v>
      </c>
      <c r="F1127" s="153" t="s">
        <v>20459</v>
      </c>
      <c r="G1127" s="153" t="s">
        <v>20460</v>
      </c>
      <c r="H1127" s="153" t="s">
        <v>21925</v>
      </c>
      <c r="I1127" s="153" t="s">
        <v>21988</v>
      </c>
      <c r="J1127" s="153" t="s">
        <v>22109</v>
      </c>
      <c r="K1127" s="153"/>
      <c r="L1127" s="153"/>
      <c r="M1127" s="153" t="str" cm="1">
        <f t="array" ref="M1127">LOOKUP(2,1/(C1127:L1127&lt;&gt;""),C1127:L1127)</f>
        <v>Heteropogon contortus</v>
      </c>
      <c r="N1127" s="153"/>
      <c r="O1127" s="153"/>
      <c r="P1127" s="153"/>
      <c r="Q1127" s="153"/>
      <c r="R1127" s="153"/>
      <c r="S1127" s="153"/>
      <c r="T1127" s="153"/>
      <c r="U1127" s="153" t="s">
        <v>22109</v>
      </c>
      <c r="V1127" s="153"/>
      <c r="W1127" s="153"/>
      <c r="X1127" s="153"/>
      <c r="Y1127" s="153"/>
      <c r="Z1127" s="153"/>
      <c r="AA1127" s="153"/>
      <c r="AB1127" s="153"/>
      <c r="AC1127" s="153"/>
      <c r="AD1127" s="153" t="str">
        <f>IFERROR(IF(COUNTIF(C1127:L1127,"Feed Ingredient")&gt;0,INDEX(ani_diet!V:V,MATCH(M1127,ani_diet!F:F,0)),""),"")</f>
        <v>Heteropogon contortus</v>
      </c>
      <c r="AE1127" s="152" t="str">
        <f>IF(IFERROR(IF(MATCH("Feed Ingredient", AOM[[#This Row],[L1]:[L10]],0)&gt;0, TRUE, FALSE), FALSE)=TRUE,IFERROR(VLOOKUP(M1127, ani_diet!E:E, 1, FALSE), "No Match"),FALSE)</f>
        <v>Heteropogon contortus</v>
      </c>
    </row>
    <row r="1128" spans="1:31" ht="14.5" x14ac:dyDescent="0.35">
      <c r="A1128" s="153"/>
      <c r="B1128" s="153" t="s">
        <v>22123</v>
      </c>
      <c r="C1128" s="153" t="s">
        <v>19358</v>
      </c>
      <c r="D1128" s="153" t="s">
        <v>19360</v>
      </c>
      <c r="E1128" s="153" t="s">
        <v>19600</v>
      </c>
      <c r="F1128" s="153" t="s">
        <v>20459</v>
      </c>
      <c r="G1128" s="153" t="s">
        <v>20460</v>
      </c>
      <c r="H1128" s="153" t="s">
        <v>21925</v>
      </c>
      <c r="I1128" s="153" t="s">
        <v>21988</v>
      </c>
      <c r="J1128" s="153" t="s">
        <v>9032</v>
      </c>
      <c r="K1128" s="153" t="s">
        <v>22124</v>
      </c>
      <c r="L1128" s="153"/>
      <c r="M1128" s="153" t="str" cm="1">
        <f t="array" ref="M1128">LOOKUP(2,1/(C1128:L1128&lt;&gt;""),C1128:L1128)</f>
        <v>Hordeum vulgare Dried</v>
      </c>
      <c r="N1128" s="153" t="s">
        <v>22125</v>
      </c>
      <c r="O1128" s="153"/>
      <c r="P1128" s="153"/>
      <c r="Q1128" s="153"/>
      <c r="R1128" s="153"/>
      <c r="S1128" s="153"/>
      <c r="T1128" s="153"/>
      <c r="U1128" s="153" t="s">
        <v>9032</v>
      </c>
      <c r="V1128" s="153"/>
      <c r="W1128" s="153"/>
      <c r="X1128" s="153"/>
      <c r="Y1128" s="153"/>
      <c r="Z1128" s="153"/>
      <c r="AA1128" s="153"/>
      <c r="AB1128" s="153"/>
      <c r="AC1128" s="153"/>
      <c r="AD1128" s="153" t="str">
        <f>IFERROR(IF(COUNTIF(C1128:L1128,"Feed Ingredient")&gt;0,INDEX(ani_diet!V:V,MATCH(M1128,ani_diet!F:F,0)),""),"")</f>
        <v/>
      </c>
      <c r="AE1128" s="152" t="str">
        <f>IF(IFERROR(IF(MATCH("Feed Ingredient", AOM[[#This Row],[L1]:[L10]],0)&gt;0, TRUE, FALSE), FALSE)=TRUE,IFERROR(VLOOKUP(M1128, ani_diet!E:E, 1, FALSE), "No Match"),FALSE)</f>
        <v>No Match</v>
      </c>
    </row>
    <row r="1129" spans="1:31" ht="14.5" x14ac:dyDescent="0.35">
      <c r="A1129" s="153"/>
      <c r="B1129" s="153" t="s">
        <v>22126</v>
      </c>
      <c r="C1129" s="153" t="s">
        <v>19358</v>
      </c>
      <c r="D1129" s="153" t="s">
        <v>19360</v>
      </c>
      <c r="E1129" s="153" t="s">
        <v>19600</v>
      </c>
      <c r="F1129" s="153" t="s">
        <v>20459</v>
      </c>
      <c r="G1129" s="153" t="s">
        <v>20460</v>
      </c>
      <c r="H1129" s="153" t="s">
        <v>21925</v>
      </c>
      <c r="I1129" s="153" t="s">
        <v>21988</v>
      </c>
      <c r="J1129" s="153" t="s">
        <v>22127</v>
      </c>
      <c r="K1129" s="153"/>
      <c r="L1129" s="153"/>
      <c r="M1129" s="153" t="str" cm="1">
        <f t="array" ref="M1129">LOOKUP(2,1/(C1129:L1129&lt;&gt;""),C1129:L1129)</f>
        <v>Hyparrhenia</v>
      </c>
      <c r="N1129" s="153"/>
      <c r="O1129" s="153"/>
      <c r="P1129" s="153"/>
      <c r="Q1129" s="153"/>
      <c r="R1129" s="153"/>
      <c r="S1129" s="153"/>
      <c r="T1129" s="153"/>
      <c r="U1129" s="153"/>
      <c r="V1129" s="153"/>
      <c r="W1129" s="153"/>
      <c r="X1129" s="153"/>
      <c r="Y1129" s="153"/>
      <c r="Z1129" s="153"/>
      <c r="AA1129" s="153"/>
      <c r="AB1129" s="153"/>
      <c r="AC1129" s="153"/>
      <c r="AD1129" s="153" t="str">
        <f>IFERROR(IF(COUNTIF(C1129:L1129,"Feed Ingredient")&gt;0,INDEX(ani_diet!V:V,MATCH(M1129,ani_diet!F:F,0)),""),"")</f>
        <v/>
      </c>
      <c r="AE1129" s="152" t="str">
        <f>IF(IFERROR(IF(MATCH("Feed Ingredient", AOM[[#This Row],[L1]:[L10]],0)&gt;0, TRUE, FALSE), FALSE)=TRUE,IFERROR(VLOOKUP(M1129, ani_diet!E:E, 1, FALSE), "No Match"),FALSE)</f>
        <v>Hyparrhenia</v>
      </c>
    </row>
    <row r="1130" spans="1:31" ht="14.5" x14ac:dyDescent="0.35">
      <c r="A1130" s="153"/>
      <c r="B1130" s="153" t="s">
        <v>22128</v>
      </c>
      <c r="C1130" s="153" t="s">
        <v>19358</v>
      </c>
      <c r="D1130" s="153" t="s">
        <v>19360</v>
      </c>
      <c r="E1130" s="153" t="s">
        <v>19600</v>
      </c>
      <c r="F1130" s="153" t="s">
        <v>20459</v>
      </c>
      <c r="G1130" s="153" t="s">
        <v>20460</v>
      </c>
      <c r="H1130" s="153" t="s">
        <v>21925</v>
      </c>
      <c r="I1130" s="153" t="s">
        <v>21988</v>
      </c>
      <c r="J1130" s="153" t="s">
        <v>18707</v>
      </c>
      <c r="K1130" s="153"/>
      <c r="L1130" s="153"/>
      <c r="M1130" s="153" t="str" cm="1">
        <f t="array" ref="M1130">LOOKUP(2,1/(C1130:L1130&lt;&gt;""),C1130:L1130)</f>
        <v>Hyparrhenia filipendula</v>
      </c>
      <c r="N1130" s="153"/>
      <c r="O1130" s="153"/>
      <c r="P1130" s="153"/>
      <c r="Q1130" s="153"/>
      <c r="R1130" s="153"/>
      <c r="S1130" s="153"/>
      <c r="T1130" s="153"/>
      <c r="U1130" s="153" t="s">
        <v>18707</v>
      </c>
      <c r="V1130" s="153"/>
      <c r="W1130" s="153"/>
      <c r="X1130" s="153"/>
      <c r="Y1130" s="153"/>
      <c r="Z1130" s="153"/>
      <c r="AA1130" s="153"/>
      <c r="AB1130" s="153"/>
      <c r="AC1130" s="153"/>
      <c r="AD1130" s="153" t="str">
        <f>IFERROR(IF(COUNTIF(C1130:L1130,"Feed Ingredient")&gt;0,INDEX(ani_diet!V:V,MATCH(M1130,ani_diet!F:F,0)),""),"")</f>
        <v>Hyparrhenia filipendula</v>
      </c>
      <c r="AE1130" s="152" t="str">
        <f>IF(IFERROR(IF(MATCH("Feed Ingredient", AOM[[#This Row],[L1]:[L10]],0)&gt;0, TRUE, FALSE), FALSE)=TRUE,IFERROR(VLOOKUP(M1130, ani_diet!E:E, 1, FALSE), "No Match"),FALSE)</f>
        <v>Hyparrhenia filipendula</v>
      </c>
    </row>
    <row r="1131" spans="1:31" ht="14.5" x14ac:dyDescent="0.35">
      <c r="A1131" s="153"/>
      <c r="B1131" s="153" t="s">
        <v>22129</v>
      </c>
      <c r="C1131" s="153" t="s">
        <v>19358</v>
      </c>
      <c r="D1131" s="153" t="s">
        <v>19360</v>
      </c>
      <c r="E1131" s="153" t="s">
        <v>19600</v>
      </c>
      <c r="F1131" s="153" t="s">
        <v>20459</v>
      </c>
      <c r="G1131" s="153" t="s">
        <v>20460</v>
      </c>
      <c r="H1131" s="153" t="s">
        <v>21925</v>
      </c>
      <c r="I1131" s="153" t="s">
        <v>21988</v>
      </c>
      <c r="J1131" s="153" t="s">
        <v>22130</v>
      </c>
      <c r="K1131" s="153" t="s">
        <v>22131</v>
      </c>
      <c r="L1131" s="153"/>
      <c r="M1131" s="153" t="str" cm="1">
        <f t="array" ref="M1131">LOOKUP(2,1/(C1131:L1131&lt;&gt;""),C1131:L1131)</f>
        <v>Hyparrhenia rufa Dried</v>
      </c>
      <c r="N1131" s="153" t="s">
        <v>22132</v>
      </c>
      <c r="O1131" s="153"/>
      <c r="P1131" s="153"/>
      <c r="Q1131" s="153"/>
      <c r="R1131" s="153"/>
      <c r="S1131" s="153"/>
      <c r="T1131" s="153"/>
      <c r="U1131" s="153" t="s">
        <v>22130</v>
      </c>
      <c r="V1131" s="153"/>
      <c r="W1131" s="153"/>
      <c r="X1131" s="153"/>
      <c r="Y1131" s="153"/>
      <c r="Z1131" s="153"/>
      <c r="AA1131" s="153"/>
      <c r="AB1131" s="153"/>
      <c r="AC1131" s="153"/>
      <c r="AD1131" s="153" t="str">
        <f>IFERROR(IF(COUNTIF(C1131:L1131,"Feed Ingredient")&gt;0,INDEX(ani_diet!V:V,MATCH(M1131,ani_diet!F:F,0)),""),"")</f>
        <v>Hyparrhenia rufa</v>
      </c>
      <c r="AE1131" s="152" t="str">
        <f>IF(IFERROR(IF(MATCH("Feed Ingredient", AOM[[#This Row],[L1]:[L10]],0)&gt;0, TRUE, FALSE), FALSE)=TRUE,IFERROR(VLOOKUP(M1131, ani_diet!E:E, 1, FALSE), "No Match"),FALSE)</f>
        <v>No Match</v>
      </c>
    </row>
    <row r="1132" spans="1:31" ht="14.5" x14ac:dyDescent="0.35">
      <c r="A1132" s="153"/>
      <c r="B1132" s="153" t="s">
        <v>22133</v>
      </c>
      <c r="C1132" s="153" t="s">
        <v>19358</v>
      </c>
      <c r="D1132" s="153" t="s">
        <v>19360</v>
      </c>
      <c r="E1132" s="153" t="s">
        <v>19600</v>
      </c>
      <c r="F1132" s="153" t="s">
        <v>20459</v>
      </c>
      <c r="G1132" s="153" t="s">
        <v>20460</v>
      </c>
      <c r="H1132" s="153" t="s">
        <v>21925</v>
      </c>
      <c r="I1132" s="153" t="s">
        <v>21988</v>
      </c>
      <c r="J1132" s="153" t="s">
        <v>22130</v>
      </c>
      <c r="K1132" s="153"/>
      <c r="L1132" s="153"/>
      <c r="M1132" s="153" t="str" cm="1">
        <f t="array" ref="M1132">LOOKUP(2,1/(C1132:L1132&lt;&gt;""),C1132:L1132)</f>
        <v>Hyparrhenia rufa</v>
      </c>
      <c r="N1132" s="153"/>
      <c r="O1132" s="153"/>
      <c r="P1132" s="153"/>
      <c r="Q1132" s="153"/>
      <c r="R1132" s="153"/>
      <c r="S1132" s="153"/>
      <c r="T1132" s="153"/>
      <c r="U1132" s="153" t="s">
        <v>22130</v>
      </c>
      <c r="V1132" s="153"/>
      <c r="W1132" s="153"/>
      <c r="X1132" s="153"/>
      <c r="Y1132" s="153"/>
      <c r="Z1132" s="153"/>
      <c r="AA1132" s="153"/>
      <c r="AB1132" s="153"/>
      <c r="AC1132" s="153"/>
      <c r="AD1132" s="153" t="str">
        <f>IFERROR(IF(COUNTIF(C1132:L1132,"Feed Ingredient")&gt;0,INDEX(ani_diet!V:V,MATCH(M1132,ani_diet!F:F,0)),""),"")</f>
        <v>Hyparrhenia rufa</v>
      </c>
      <c r="AE1132" s="152" t="str">
        <f>IF(IFERROR(IF(MATCH("Feed Ingredient", AOM[[#This Row],[L1]:[L10]],0)&gt;0, TRUE, FALSE), FALSE)=TRUE,IFERROR(VLOOKUP(M1132, ani_diet!E:E, 1, FALSE), "No Match"),FALSE)</f>
        <v>Hyparrhenia rufa</v>
      </c>
    </row>
    <row r="1133" spans="1:31" ht="14.5" x14ac:dyDescent="0.35">
      <c r="A1133" s="153"/>
      <c r="B1133" s="153" t="s">
        <v>22134</v>
      </c>
      <c r="C1133" s="153" t="s">
        <v>19358</v>
      </c>
      <c r="D1133" s="153" t="s">
        <v>19360</v>
      </c>
      <c r="E1133" s="153" t="s">
        <v>19600</v>
      </c>
      <c r="F1133" s="153" t="s">
        <v>20459</v>
      </c>
      <c r="G1133" s="153" t="s">
        <v>20460</v>
      </c>
      <c r="H1133" s="153" t="s">
        <v>21925</v>
      </c>
      <c r="I1133" s="153" t="s">
        <v>21988</v>
      </c>
      <c r="J1133" s="153" t="s">
        <v>22135</v>
      </c>
      <c r="K1133" s="153"/>
      <c r="L1133" s="153"/>
      <c r="M1133" s="153" t="str" cm="1">
        <f t="array" ref="M1133">LOOKUP(2,1/(C1133:L1133&lt;&gt;""),C1133:L1133)</f>
        <v>Hyperthelia dissoluta</v>
      </c>
      <c r="N1133" s="153"/>
      <c r="O1133" s="153"/>
      <c r="P1133" s="153"/>
      <c r="Q1133" s="153"/>
      <c r="R1133" s="153"/>
      <c r="S1133" s="153"/>
      <c r="T1133" s="153"/>
      <c r="U1133" s="153" t="s">
        <v>22135</v>
      </c>
      <c r="V1133" s="153"/>
      <c r="W1133" s="153"/>
      <c r="X1133" s="153"/>
      <c r="Y1133" s="153"/>
      <c r="Z1133" s="153"/>
      <c r="AA1133" s="153"/>
      <c r="AB1133" s="153"/>
      <c r="AC1133" s="153"/>
      <c r="AD1133" s="153" t="str">
        <f>IFERROR(IF(COUNTIF(C1133:L1133,"Feed Ingredient")&gt;0,INDEX(ani_diet!V:V,MATCH(M1133,ani_diet!F:F,0)),""),"")</f>
        <v>Hyperthelia dissoluta</v>
      </c>
      <c r="AE1133" s="152" t="str">
        <f>IF(IFERROR(IF(MATCH("Feed Ingredient", AOM[[#This Row],[L1]:[L10]],0)&gt;0, TRUE, FALSE), FALSE)=TRUE,IFERROR(VLOOKUP(M1133, ani_diet!E:E, 1, FALSE), "No Match"),FALSE)</f>
        <v>Hyperthelia dissoluta</v>
      </c>
    </row>
    <row r="1134" spans="1:31" ht="14.5" x14ac:dyDescent="0.35">
      <c r="A1134" s="153"/>
      <c r="B1134" s="153" t="s">
        <v>22136</v>
      </c>
      <c r="C1134" s="153" t="s">
        <v>19358</v>
      </c>
      <c r="D1134" s="153" t="s">
        <v>19360</v>
      </c>
      <c r="E1134" s="153" t="s">
        <v>19600</v>
      </c>
      <c r="F1134" s="153" t="s">
        <v>20459</v>
      </c>
      <c r="G1134" s="153" t="s">
        <v>20460</v>
      </c>
      <c r="H1134" s="153" t="s">
        <v>21925</v>
      </c>
      <c r="I1134" s="153" t="s">
        <v>21988</v>
      </c>
      <c r="J1134" s="153" t="s">
        <v>22137</v>
      </c>
      <c r="K1134" s="153"/>
      <c r="L1134" s="153"/>
      <c r="M1134" s="153" t="str" cm="1">
        <f t="array" ref="M1134">LOOKUP(2,1/(C1134:L1134&lt;&gt;""),C1134:L1134)</f>
        <v>Jardinea congoensis</v>
      </c>
      <c r="N1134" s="153"/>
      <c r="O1134" s="153"/>
      <c r="P1134" s="153"/>
      <c r="Q1134" s="153"/>
      <c r="R1134" s="153"/>
      <c r="S1134" s="153"/>
      <c r="T1134" s="153"/>
      <c r="U1134" s="153" t="s">
        <v>22137</v>
      </c>
      <c r="V1134" s="153"/>
      <c r="W1134" s="153"/>
      <c r="X1134" s="153"/>
      <c r="Y1134" s="153"/>
      <c r="Z1134" s="153"/>
      <c r="AA1134" s="153"/>
      <c r="AB1134" s="153"/>
      <c r="AC1134" s="153"/>
      <c r="AD1134" s="153" t="str">
        <f>IFERROR(IF(COUNTIF(C1134:L1134,"Feed Ingredient")&gt;0,INDEX(ani_diet!V:V,MATCH(M1134,ani_diet!F:F,0)),""),"")</f>
        <v>Jardinea congoensis</v>
      </c>
      <c r="AE1134" s="152" t="str">
        <f>IF(IFERROR(IF(MATCH("Feed Ingredient", AOM[[#This Row],[L1]:[L10]],0)&gt;0, TRUE, FALSE), FALSE)=TRUE,IFERROR(VLOOKUP(M1134, ani_diet!E:E, 1, FALSE), "No Match"),FALSE)</f>
        <v>Jardinea congoensis</v>
      </c>
    </row>
    <row r="1135" spans="1:31" ht="14.5" x14ac:dyDescent="0.35">
      <c r="A1135" s="153"/>
      <c r="B1135" s="153" t="s">
        <v>22138</v>
      </c>
      <c r="C1135" s="153" t="s">
        <v>19358</v>
      </c>
      <c r="D1135" s="153" t="s">
        <v>19360</v>
      </c>
      <c r="E1135" s="153" t="s">
        <v>19600</v>
      </c>
      <c r="F1135" s="153" t="s">
        <v>20459</v>
      </c>
      <c r="G1135" s="153" t="s">
        <v>20460</v>
      </c>
      <c r="H1135" s="153" t="s">
        <v>21925</v>
      </c>
      <c r="I1135" s="153" t="s">
        <v>21988</v>
      </c>
      <c r="J1135" s="153" t="s">
        <v>22139</v>
      </c>
      <c r="K1135" s="153"/>
      <c r="L1135" s="153"/>
      <c r="M1135" s="153" t="str" cm="1">
        <f t="array" ref="M1135">LOOKUP(2,1/(C1135:L1135&lt;&gt;""),C1135:L1135)</f>
        <v>Juncaceae spp.</v>
      </c>
      <c r="N1135" s="153"/>
      <c r="O1135" s="153"/>
      <c r="P1135" s="153"/>
      <c r="Q1135" s="153"/>
      <c r="R1135" s="153"/>
      <c r="S1135" s="153"/>
      <c r="T1135" s="153"/>
      <c r="U1135" s="153" t="s">
        <v>22140</v>
      </c>
      <c r="V1135" s="153"/>
      <c r="W1135" s="153"/>
      <c r="X1135" s="153"/>
      <c r="Y1135" s="153"/>
      <c r="Z1135" s="153"/>
      <c r="AA1135" s="153"/>
      <c r="AB1135" s="153"/>
      <c r="AC1135" s="153"/>
      <c r="AD1135" s="153" t="str">
        <f>IFERROR(IF(COUNTIF(C1135:L1135,"Feed Ingredient")&gt;0,INDEX(ani_diet!V:V,MATCH(M1135,ani_diet!F:F,0)),""),"")</f>
        <v/>
      </c>
      <c r="AE1135" s="152" t="str">
        <f>IF(IFERROR(IF(MATCH("Feed Ingredient", AOM[[#This Row],[L1]:[L10]],0)&gt;0, TRUE, FALSE), FALSE)=TRUE,IFERROR(VLOOKUP(M1135, ani_diet!E:E, 1, FALSE), "No Match"),FALSE)</f>
        <v>No Match</v>
      </c>
    </row>
    <row r="1136" spans="1:31" ht="14.5" x14ac:dyDescent="0.35">
      <c r="A1136" s="153"/>
      <c r="B1136" s="153" t="s">
        <v>22141</v>
      </c>
      <c r="C1136" s="153" t="s">
        <v>19358</v>
      </c>
      <c r="D1136" s="153" t="s">
        <v>19360</v>
      </c>
      <c r="E1136" s="153" t="s">
        <v>19600</v>
      </c>
      <c r="F1136" s="153" t="s">
        <v>20459</v>
      </c>
      <c r="G1136" s="153" t="s">
        <v>20460</v>
      </c>
      <c r="H1136" s="153" t="s">
        <v>21925</v>
      </c>
      <c r="I1136" s="153" t="s">
        <v>21988</v>
      </c>
      <c r="J1136" s="153" t="s">
        <v>22142</v>
      </c>
      <c r="K1136" s="153" t="s">
        <v>22143</v>
      </c>
      <c r="L1136" s="153"/>
      <c r="M1136" s="153" t="str" cm="1">
        <f t="array" ref="M1136">LOOKUP(2,1/(C1136:L1136&lt;&gt;""),C1136:L1136)</f>
        <v>Ryegrass</v>
      </c>
      <c r="N1136" s="153"/>
      <c r="O1136" s="153"/>
      <c r="P1136" s="153"/>
      <c r="Q1136" s="153"/>
      <c r="R1136" s="153"/>
      <c r="S1136" s="153"/>
      <c r="T1136" s="153"/>
      <c r="U1136" s="153"/>
      <c r="V1136" s="153"/>
      <c r="W1136" s="153"/>
      <c r="X1136" s="153"/>
      <c r="Y1136" s="153"/>
      <c r="Z1136" s="153"/>
      <c r="AA1136" s="153"/>
      <c r="AB1136" s="153"/>
      <c r="AC1136" s="153"/>
      <c r="AD1136" s="153" t="str">
        <f>IFERROR(IF(COUNTIF(C1136:L1136,"Feed Ingredient")&gt;0,INDEX(ani_diet!V:V,MATCH(M1136,ani_diet!F:F,0)),""),"")</f>
        <v/>
      </c>
      <c r="AE1136" s="152" t="str">
        <f>IF(IFERROR(IF(MATCH("Feed Ingredient", AOM[[#This Row],[L1]:[L10]],0)&gt;0, TRUE, FALSE), FALSE)=TRUE,IFERROR(VLOOKUP(M1136, ani_diet!E:E, 1, FALSE), "No Match"),FALSE)</f>
        <v>No Match</v>
      </c>
    </row>
    <row r="1137" spans="1:31" ht="14.5" x14ac:dyDescent="0.35">
      <c r="A1137" s="153"/>
      <c r="B1137" s="153" t="s">
        <v>22144</v>
      </c>
      <c r="C1137" s="153" t="s">
        <v>19358</v>
      </c>
      <c r="D1137" s="153" t="s">
        <v>19360</v>
      </c>
      <c r="E1137" s="153" t="s">
        <v>19600</v>
      </c>
      <c r="F1137" s="153" t="s">
        <v>20459</v>
      </c>
      <c r="G1137" s="153" t="s">
        <v>20460</v>
      </c>
      <c r="H1137" s="153" t="s">
        <v>21925</v>
      </c>
      <c r="I1137" s="153" t="s">
        <v>21988</v>
      </c>
      <c r="J1137" s="153" t="s">
        <v>22145</v>
      </c>
      <c r="K1137" s="153"/>
      <c r="L1137" s="153"/>
      <c r="M1137" s="153" t="str" cm="1">
        <f t="array" ref="M1137">LOOKUP(2,1/(C1137:L1137&lt;&gt;""),C1137:L1137)</f>
        <v>Lolium multiflorum</v>
      </c>
      <c r="N1137" s="153"/>
      <c r="O1137" s="153"/>
      <c r="P1137" s="153"/>
      <c r="Q1137" s="153"/>
      <c r="R1137" s="153"/>
      <c r="S1137" s="153"/>
      <c r="T1137" s="153"/>
      <c r="U1137" s="153" t="s">
        <v>22145</v>
      </c>
      <c r="V1137" s="153"/>
      <c r="W1137" s="153"/>
      <c r="X1137" s="153"/>
      <c r="Y1137" s="153"/>
      <c r="Z1137" s="153"/>
      <c r="AA1137" s="153"/>
      <c r="AB1137" s="153"/>
      <c r="AC1137" s="153"/>
      <c r="AD1137" s="153" t="str">
        <f>IFERROR(IF(COUNTIF(C1137:L1137,"Feed Ingredient")&gt;0,INDEX(ani_diet!V:V,MATCH(M1137,ani_diet!F:F,0)),""),"")</f>
        <v>Lolium multiflorum</v>
      </c>
      <c r="AE1137" s="152" t="str">
        <f>IF(IFERROR(IF(MATCH("Feed Ingredient", AOM[[#This Row],[L1]:[L10]],0)&gt;0, TRUE, FALSE), FALSE)=TRUE,IFERROR(VLOOKUP(M1137, ani_diet!E:E, 1, FALSE), "No Match"),FALSE)</f>
        <v>Lolium multiflorum</v>
      </c>
    </row>
    <row r="1138" spans="1:31" ht="14.5" x14ac:dyDescent="0.35">
      <c r="A1138" s="153"/>
      <c r="B1138" s="153" t="s">
        <v>22146</v>
      </c>
      <c r="C1138" s="153" t="s">
        <v>19358</v>
      </c>
      <c r="D1138" s="153" t="s">
        <v>19360</v>
      </c>
      <c r="E1138" s="153" t="s">
        <v>19600</v>
      </c>
      <c r="F1138" s="153" t="s">
        <v>20459</v>
      </c>
      <c r="G1138" s="153" t="s">
        <v>20460</v>
      </c>
      <c r="H1138" s="153" t="s">
        <v>21925</v>
      </c>
      <c r="I1138" s="153" t="s">
        <v>21988</v>
      </c>
      <c r="J1138" s="153" t="s">
        <v>22147</v>
      </c>
      <c r="K1138" s="153"/>
      <c r="L1138" s="153"/>
      <c r="M1138" s="153" t="str" cm="1">
        <f t="array" ref="M1138">LOOKUP(2,1/(C1138:L1138&lt;&gt;""),C1138:L1138)</f>
        <v>Loudetia simplex</v>
      </c>
      <c r="N1138" s="153"/>
      <c r="O1138" s="153"/>
      <c r="P1138" s="153"/>
      <c r="Q1138" s="153"/>
      <c r="R1138" s="153"/>
      <c r="S1138" s="153"/>
      <c r="T1138" s="153"/>
      <c r="U1138" s="153" t="s">
        <v>22147</v>
      </c>
      <c r="V1138" s="153"/>
      <c r="W1138" s="153"/>
      <c r="X1138" s="153"/>
      <c r="Y1138" s="153"/>
      <c r="Z1138" s="153"/>
      <c r="AA1138" s="153"/>
      <c r="AB1138" s="153"/>
      <c r="AC1138" s="153"/>
      <c r="AD1138" s="153" t="str">
        <f>IFERROR(IF(COUNTIF(C1138:L1138,"Feed Ingredient")&gt;0,INDEX(ani_diet!V:V,MATCH(M1138,ani_diet!F:F,0)),""),"")</f>
        <v>Loudetia simplex</v>
      </c>
      <c r="AE1138" s="152" t="str">
        <f>IF(IFERROR(IF(MATCH("Feed Ingredient", AOM[[#This Row],[L1]:[L10]],0)&gt;0, TRUE, FALSE), FALSE)=TRUE,IFERROR(VLOOKUP(M1138, ani_diet!E:E, 1, FALSE), "No Match"),FALSE)</f>
        <v>Loudetia simplex</v>
      </c>
    </row>
    <row r="1139" spans="1:31" ht="14.5" x14ac:dyDescent="0.35">
      <c r="A1139" s="153"/>
      <c r="B1139" s="153" t="s">
        <v>22148</v>
      </c>
      <c r="C1139" s="153" t="s">
        <v>19358</v>
      </c>
      <c r="D1139" s="153" t="s">
        <v>19360</v>
      </c>
      <c r="E1139" s="153" t="s">
        <v>19600</v>
      </c>
      <c r="F1139" s="153" t="s">
        <v>20459</v>
      </c>
      <c r="G1139" s="153" t="s">
        <v>20460</v>
      </c>
      <c r="H1139" s="153" t="s">
        <v>21925</v>
      </c>
      <c r="I1139" s="153" t="s">
        <v>21988</v>
      </c>
      <c r="J1139" s="153" t="s">
        <v>22149</v>
      </c>
      <c r="K1139" s="153"/>
      <c r="L1139" s="153"/>
      <c r="M1139" s="153" t="str" cm="1">
        <f t="array" ref="M1139">LOOKUP(2,1/(C1139:L1139&lt;&gt;""),C1139:L1139)</f>
        <v>Loudetia togoensis</v>
      </c>
      <c r="N1139" s="153"/>
      <c r="O1139" s="153"/>
      <c r="P1139" s="153"/>
      <c r="Q1139" s="153"/>
      <c r="R1139" s="153"/>
      <c r="S1139" s="153"/>
      <c r="T1139" s="153"/>
      <c r="U1139" s="153" t="s">
        <v>22149</v>
      </c>
      <c r="V1139" s="153"/>
      <c r="W1139" s="153"/>
      <c r="X1139" s="153"/>
      <c r="Y1139" s="153"/>
      <c r="Z1139" s="153"/>
      <c r="AA1139" s="153"/>
      <c r="AB1139" s="153"/>
      <c r="AC1139" s="153"/>
      <c r="AD1139" s="153" t="str">
        <f>IFERROR(IF(COUNTIF(C1139:L1139,"Feed Ingredient")&gt;0,INDEX(ani_diet!V:V,MATCH(M1139,ani_diet!F:F,0)),""),"")</f>
        <v>Loudetia togoensis</v>
      </c>
      <c r="AE1139" s="152" t="str">
        <f>IF(IFERROR(IF(MATCH("Feed Ingredient", AOM[[#This Row],[L1]:[L10]],0)&gt;0, TRUE, FALSE), FALSE)=TRUE,IFERROR(VLOOKUP(M1139, ani_diet!E:E, 1, FALSE), "No Match"),FALSE)</f>
        <v>Loudetia togoensis</v>
      </c>
    </row>
    <row r="1140" spans="1:31" ht="14.5" x14ac:dyDescent="0.35">
      <c r="A1140" s="153" t="s">
        <v>2164</v>
      </c>
      <c r="B1140" s="153" t="s">
        <v>22150</v>
      </c>
      <c r="C1140" s="153" t="s">
        <v>19358</v>
      </c>
      <c r="D1140" s="153" t="s">
        <v>19360</v>
      </c>
      <c r="E1140" s="153" t="s">
        <v>19600</v>
      </c>
      <c r="F1140" s="153" t="s">
        <v>20459</v>
      </c>
      <c r="G1140" s="153" t="s">
        <v>20460</v>
      </c>
      <c r="H1140" s="153" t="s">
        <v>21925</v>
      </c>
      <c r="I1140" s="153" t="s">
        <v>21988</v>
      </c>
      <c r="J1140" s="153" t="s">
        <v>22151</v>
      </c>
      <c r="K1140" s="153" t="s">
        <v>2164</v>
      </c>
      <c r="L1140" s="153"/>
      <c r="M1140" s="153" t="str" cm="1">
        <f t="array" ref="M1140">LOOKUP(2,1/(C1140:L1140&lt;&gt;""),C1140:L1140)</f>
        <v>Luscious Pasture</v>
      </c>
      <c r="N1140" s="153" t="s">
        <v>2164</v>
      </c>
      <c r="O1140" s="153" t="s">
        <v>2164</v>
      </c>
      <c r="P1140" s="153" t="s">
        <v>2164</v>
      </c>
      <c r="Q1140" s="153" t="s">
        <v>2164</v>
      </c>
      <c r="R1140" s="153" t="s">
        <v>2164</v>
      </c>
      <c r="S1140" s="153" t="s">
        <v>2164</v>
      </c>
      <c r="T1140" s="153" t="s">
        <v>2164</v>
      </c>
      <c r="U1140" s="153"/>
      <c r="V1140" s="153" t="s">
        <v>2164</v>
      </c>
      <c r="W1140" s="153" t="s">
        <v>2164</v>
      </c>
      <c r="X1140" s="153" t="s">
        <v>2164</v>
      </c>
      <c r="Y1140" s="153" t="s">
        <v>2164</v>
      </c>
      <c r="Z1140" s="153" t="s">
        <v>2164</v>
      </c>
      <c r="AA1140" s="153" t="s">
        <v>2164</v>
      </c>
      <c r="AB1140" s="153" t="s">
        <v>2164</v>
      </c>
      <c r="AC1140" s="153" t="s">
        <v>22151</v>
      </c>
      <c r="AD1140" s="153" t="str">
        <f>IFERROR(IF(COUNTIF(C1140:L1140,"Feed Ingredient")&gt;0,INDEX(ani_diet!V:V,MATCH(M1140,ani_diet!F:F,0)),""),"")</f>
        <v/>
      </c>
      <c r="AE1140" s="152" t="str">
        <f>IF(IFERROR(IF(MATCH("Feed Ingredient", AOM[[#This Row],[L1]:[L10]],0)&gt;0, TRUE, FALSE), FALSE)=TRUE,IFERROR(VLOOKUP(M1140, ani_diet!E:E, 1, FALSE), "No Match"),FALSE)</f>
        <v>No Match</v>
      </c>
    </row>
    <row r="1141" spans="1:31" ht="14.5" x14ac:dyDescent="0.35">
      <c r="A1141" s="153"/>
      <c r="B1141" s="153" t="s">
        <v>22152</v>
      </c>
      <c r="C1141" s="153" t="s">
        <v>19358</v>
      </c>
      <c r="D1141" s="153" t="s">
        <v>19360</v>
      </c>
      <c r="E1141" s="153" t="s">
        <v>19600</v>
      </c>
      <c r="F1141" s="153" t="s">
        <v>20459</v>
      </c>
      <c r="G1141" s="153" t="s">
        <v>20460</v>
      </c>
      <c r="H1141" s="153" t="s">
        <v>21925</v>
      </c>
      <c r="I1141" s="153" t="s">
        <v>21988</v>
      </c>
      <c r="J1141" s="153" t="s">
        <v>9661</v>
      </c>
      <c r="K1141" s="153" t="s">
        <v>22153</v>
      </c>
      <c r="L1141" s="153"/>
      <c r="M1141" s="153" t="str" cm="1">
        <f t="array" ref="M1141">LOOKUP(2,1/(C1141:L1141&lt;&gt;""),C1141:L1141)</f>
        <v>Megathyrsus maximus Bran</v>
      </c>
      <c r="N1141" s="153"/>
      <c r="O1141" s="153"/>
      <c r="P1141" s="153"/>
      <c r="Q1141" s="153"/>
      <c r="R1141" s="153"/>
      <c r="S1141" s="153"/>
      <c r="T1141" s="153"/>
      <c r="U1141" s="153" t="s">
        <v>9661</v>
      </c>
      <c r="V1141" s="153"/>
      <c r="W1141" s="153"/>
      <c r="X1141" s="153"/>
      <c r="Y1141" s="153"/>
      <c r="Z1141" s="153"/>
      <c r="AA1141" s="153"/>
      <c r="AB1141" s="153"/>
      <c r="AC1141" s="153"/>
      <c r="AD1141" s="153" t="str">
        <f>IFERROR(IF(COUNTIF(C1141:L1141,"Feed Ingredient")&gt;0,INDEX(ani_diet!V:V,MATCH(M1141,ani_diet!F:F,0)),""),"")</f>
        <v>Megathyrsus maximus Bran</v>
      </c>
      <c r="AE1141" s="152" t="str">
        <f>IF(IFERROR(IF(MATCH("Feed Ingredient", AOM[[#This Row],[L1]:[L10]],0)&gt;0, TRUE, FALSE), FALSE)=TRUE,IFERROR(VLOOKUP(M1141, ani_diet!E:E, 1, FALSE), "No Match"),FALSE)</f>
        <v>Megathyrsus maximus Bran</v>
      </c>
    </row>
    <row r="1142" spans="1:31" ht="14.5" x14ac:dyDescent="0.35">
      <c r="A1142" s="153"/>
      <c r="B1142" s="153" t="s">
        <v>22154</v>
      </c>
      <c r="C1142" s="153" t="s">
        <v>19358</v>
      </c>
      <c r="D1142" s="153" t="s">
        <v>19360</v>
      </c>
      <c r="E1142" s="153" t="s">
        <v>19600</v>
      </c>
      <c r="F1142" s="153" t="s">
        <v>20459</v>
      </c>
      <c r="G1142" s="153" t="s">
        <v>20460</v>
      </c>
      <c r="H1142" s="153" t="s">
        <v>21925</v>
      </c>
      <c r="I1142" s="153" t="s">
        <v>21988</v>
      </c>
      <c r="J1142" s="153" t="s">
        <v>9661</v>
      </c>
      <c r="K1142" s="153" t="s">
        <v>22155</v>
      </c>
      <c r="L1142" s="153"/>
      <c r="M1142" s="153" t="str" cm="1">
        <f t="array" ref="M1142">LOOKUP(2,1/(C1142:L1142&lt;&gt;""),C1142:L1142)</f>
        <v>Megathyrsus maximus Dried</v>
      </c>
      <c r="N1142" s="153" t="s">
        <v>22156</v>
      </c>
      <c r="O1142" s="153"/>
      <c r="P1142" s="153"/>
      <c r="Q1142" s="153"/>
      <c r="R1142" s="153"/>
      <c r="S1142" s="153"/>
      <c r="T1142" s="153"/>
      <c r="U1142" s="153" t="s">
        <v>9661</v>
      </c>
      <c r="V1142" s="153"/>
      <c r="W1142" s="153"/>
      <c r="X1142" s="153"/>
      <c r="Y1142" s="153"/>
      <c r="Z1142" s="153"/>
      <c r="AA1142" s="153"/>
      <c r="AB1142" s="153"/>
      <c r="AC1142" s="153"/>
      <c r="AD1142" s="153" t="str">
        <f>IFERROR(IF(COUNTIF(C1142:L1142,"Feed Ingredient")&gt;0,INDEX(ani_diet!V:V,MATCH(M1142,ani_diet!F:F,0)),""),"")</f>
        <v>Megathyrsus maximus</v>
      </c>
      <c r="AE1142" s="152" t="str">
        <f>IF(IFERROR(IF(MATCH("Feed Ingredient", AOM[[#This Row],[L1]:[L10]],0)&gt;0, TRUE, FALSE), FALSE)=TRUE,IFERROR(VLOOKUP(M1142, ani_diet!E:E, 1, FALSE), "No Match"),FALSE)</f>
        <v>No Match</v>
      </c>
    </row>
    <row r="1143" spans="1:31" ht="14.5" x14ac:dyDescent="0.35">
      <c r="A1143" s="153"/>
      <c r="B1143" s="153" t="s">
        <v>22157</v>
      </c>
      <c r="C1143" s="153" t="s">
        <v>19358</v>
      </c>
      <c r="D1143" s="153" t="s">
        <v>19360</v>
      </c>
      <c r="E1143" s="153" t="s">
        <v>19600</v>
      </c>
      <c r="F1143" s="153" t="s">
        <v>20459</v>
      </c>
      <c r="G1143" s="153" t="s">
        <v>20460</v>
      </c>
      <c r="H1143" s="153" t="s">
        <v>21925</v>
      </c>
      <c r="I1143" s="153" t="s">
        <v>21988</v>
      </c>
      <c r="J1143" s="153" t="s">
        <v>9661</v>
      </c>
      <c r="K1143" s="153"/>
      <c r="L1143" s="153"/>
      <c r="M1143" s="153" t="str" cm="1">
        <f t="array" ref="M1143">LOOKUP(2,1/(C1143:L1143&lt;&gt;""),C1143:L1143)</f>
        <v>Megathyrsus maximus</v>
      </c>
      <c r="N1143" s="153" t="s">
        <v>22158</v>
      </c>
      <c r="O1143" s="153"/>
      <c r="P1143" s="153"/>
      <c r="Q1143" s="153"/>
      <c r="R1143" s="153"/>
      <c r="S1143" s="153"/>
      <c r="T1143" s="153"/>
      <c r="U1143" s="153" t="s">
        <v>9661</v>
      </c>
      <c r="V1143" s="153"/>
      <c r="W1143" s="153"/>
      <c r="X1143" s="153"/>
      <c r="Y1143" s="153"/>
      <c r="Z1143" s="153"/>
      <c r="AA1143" s="153"/>
      <c r="AB1143" s="153"/>
      <c r="AC1143" s="153"/>
      <c r="AD1143" s="153" t="str">
        <f>IFERROR(IF(COUNTIF(C1143:L1143,"Feed Ingredient")&gt;0,INDEX(ani_diet!V:V,MATCH(M1143,ani_diet!F:F,0)),""),"")</f>
        <v>Megathyrsus maximus</v>
      </c>
      <c r="AE1143" s="152" t="str">
        <f>IF(IFERROR(IF(MATCH("Feed Ingredient", AOM[[#This Row],[L1]:[L10]],0)&gt;0, TRUE, FALSE), FALSE)=TRUE,IFERROR(VLOOKUP(M1143, ani_diet!E:E, 1, FALSE), "No Match"),FALSE)</f>
        <v>Megathyrsus maximus</v>
      </c>
    </row>
    <row r="1144" spans="1:31" ht="14.5" x14ac:dyDescent="0.35">
      <c r="A1144" s="153"/>
      <c r="B1144" s="153" t="s">
        <v>22159</v>
      </c>
      <c r="C1144" s="153" t="s">
        <v>19358</v>
      </c>
      <c r="D1144" s="153" t="s">
        <v>19360</v>
      </c>
      <c r="E1144" s="153" t="s">
        <v>19600</v>
      </c>
      <c r="F1144" s="153" t="s">
        <v>20459</v>
      </c>
      <c r="G1144" s="153" t="s">
        <v>20460</v>
      </c>
      <c r="H1144" s="153" t="s">
        <v>21925</v>
      </c>
      <c r="I1144" s="153" t="s">
        <v>21988</v>
      </c>
      <c r="J1144" s="153" t="s">
        <v>22160</v>
      </c>
      <c r="K1144" s="153"/>
      <c r="L1144" s="153"/>
      <c r="M1144" s="153" t="str" cm="1">
        <f t="array" ref="M1144">LOOKUP(2,1/(C1144:L1144&lt;&gt;""),C1144:L1144)</f>
        <v>Melinis repens</v>
      </c>
      <c r="N1144" s="153"/>
      <c r="O1144" s="153"/>
      <c r="P1144" s="153"/>
      <c r="Q1144" s="153"/>
      <c r="R1144" s="153"/>
      <c r="S1144" s="153"/>
      <c r="T1144" s="153"/>
      <c r="U1144" s="153" t="s">
        <v>22160</v>
      </c>
      <c r="V1144" s="153"/>
      <c r="W1144" s="153"/>
      <c r="X1144" s="153"/>
      <c r="Y1144" s="153"/>
      <c r="Z1144" s="153"/>
      <c r="AA1144" s="153"/>
      <c r="AB1144" s="153"/>
      <c r="AC1144" s="153"/>
      <c r="AD1144" s="153" t="str">
        <f>IFERROR(IF(COUNTIF(C1144:L1144,"Feed Ingredient")&gt;0,INDEX(ani_diet!V:V,MATCH(M1144,ani_diet!F:F,0)),""),"")</f>
        <v>Melinis repens</v>
      </c>
      <c r="AE1144" s="152" t="str">
        <f>IF(IFERROR(IF(MATCH("Feed Ingredient", AOM[[#This Row],[L1]:[L10]],0)&gt;0, TRUE, FALSE), FALSE)=TRUE,IFERROR(VLOOKUP(M1144, ani_diet!E:E, 1, FALSE), "No Match"),FALSE)</f>
        <v>Melinis repens</v>
      </c>
    </row>
    <row r="1145" spans="1:31" ht="14.5" x14ac:dyDescent="0.35">
      <c r="A1145" s="153"/>
      <c r="B1145" s="153" t="s">
        <v>22161</v>
      </c>
      <c r="C1145" s="153" t="s">
        <v>19358</v>
      </c>
      <c r="D1145" s="153" t="s">
        <v>19360</v>
      </c>
      <c r="E1145" s="153" t="s">
        <v>19600</v>
      </c>
      <c r="F1145" s="153" t="s">
        <v>20459</v>
      </c>
      <c r="G1145" s="153" t="s">
        <v>20460</v>
      </c>
      <c r="H1145" s="153" t="s">
        <v>21925</v>
      </c>
      <c r="I1145" s="153" t="s">
        <v>21988</v>
      </c>
      <c r="J1145" s="153" t="s">
        <v>22162</v>
      </c>
      <c r="K1145" s="153"/>
      <c r="L1145" s="153"/>
      <c r="M1145" s="153" t="str" cm="1">
        <f t="array" ref="M1145">LOOKUP(2,1/(C1145:L1145&lt;&gt;""),C1145:L1145)</f>
        <v>Microchloa caffra</v>
      </c>
      <c r="N1145" s="153"/>
      <c r="O1145" s="153"/>
      <c r="P1145" s="153"/>
      <c r="Q1145" s="153"/>
      <c r="R1145" s="153"/>
      <c r="S1145" s="153"/>
      <c r="T1145" s="153"/>
      <c r="U1145" s="153" t="s">
        <v>22162</v>
      </c>
      <c r="V1145" s="153"/>
      <c r="W1145" s="153"/>
      <c r="X1145" s="153"/>
      <c r="Y1145" s="153"/>
      <c r="Z1145" s="153"/>
      <c r="AA1145" s="153"/>
      <c r="AB1145" s="153"/>
      <c r="AC1145" s="153"/>
      <c r="AD1145" s="153" t="str">
        <f>IFERROR(IF(COUNTIF(C1145:L1145,"Feed Ingredient")&gt;0,INDEX(ani_diet!V:V,MATCH(M1145,ani_diet!F:F,0)),""),"")</f>
        <v>Microchloa caffra</v>
      </c>
      <c r="AE1145" s="152" t="str">
        <f>IF(IFERROR(IF(MATCH("Feed Ingredient", AOM[[#This Row],[L1]:[L10]],0)&gt;0, TRUE, FALSE), FALSE)=TRUE,IFERROR(VLOOKUP(M1145, ani_diet!E:E, 1, FALSE), "No Match"),FALSE)</f>
        <v>Microchloa caffra</v>
      </c>
    </row>
    <row r="1146" spans="1:31" ht="14.5" x14ac:dyDescent="0.35">
      <c r="A1146" s="153"/>
      <c r="B1146" s="153" t="s">
        <v>22163</v>
      </c>
      <c r="C1146" s="153" t="s">
        <v>19358</v>
      </c>
      <c r="D1146" s="153" t="s">
        <v>19360</v>
      </c>
      <c r="E1146" s="153" t="s">
        <v>19600</v>
      </c>
      <c r="F1146" s="153" t="s">
        <v>20459</v>
      </c>
      <c r="G1146" s="153" t="s">
        <v>20460</v>
      </c>
      <c r="H1146" s="153" t="s">
        <v>21925</v>
      </c>
      <c r="I1146" s="153" t="s">
        <v>21988</v>
      </c>
      <c r="J1146" s="153" t="s">
        <v>22164</v>
      </c>
      <c r="K1146" s="153" t="s">
        <v>22165</v>
      </c>
      <c r="L1146" s="153"/>
      <c r="M1146" s="153" t="str" cm="1">
        <f t="array" ref="M1146">LOOKUP(2,1/(C1146:L1146&lt;&gt;""),C1146:L1146)</f>
        <v>Panicum maximum Ensiled</v>
      </c>
      <c r="N1146" s="153" t="s">
        <v>22166</v>
      </c>
      <c r="O1146" s="153"/>
      <c r="P1146" s="153"/>
      <c r="Q1146" s="153"/>
      <c r="R1146" s="153"/>
      <c r="S1146" s="153"/>
      <c r="T1146" s="153"/>
      <c r="U1146" s="153" t="s">
        <v>22164</v>
      </c>
      <c r="V1146" s="153"/>
      <c r="W1146" s="153"/>
      <c r="X1146" s="153"/>
      <c r="Y1146" s="153"/>
      <c r="Z1146" s="153"/>
      <c r="AA1146" s="153"/>
      <c r="AB1146" s="153"/>
      <c r="AC1146" s="153"/>
      <c r="AD1146" s="153" t="str">
        <f>IFERROR(IF(COUNTIF(C1146:L1146,"Feed Ingredient")&gt;0,INDEX(ani_diet!V:V,MATCH(M1146,ani_diet!F:F,0)),""),"")</f>
        <v>Panicum maximum</v>
      </c>
      <c r="AE1146" s="152" t="str">
        <f>IF(IFERROR(IF(MATCH("Feed Ingredient", AOM[[#This Row],[L1]:[L10]],0)&gt;0, TRUE, FALSE), FALSE)=TRUE,IFERROR(VLOOKUP(M1146, ani_diet!E:E, 1, FALSE), "No Match"),FALSE)</f>
        <v>No Match</v>
      </c>
    </row>
    <row r="1147" spans="1:31" ht="14.5" x14ac:dyDescent="0.35">
      <c r="A1147" s="153"/>
      <c r="B1147" s="153" t="s">
        <v>22167</v>
      </c>
      <c r="C1147" s="153" t="s">
        <v>19358</v>
      </c>
      <c r="D1147" s="153" t="s">
        <v>19360</v>
      </c>
      <c r="E1147" s="153" t="s">
        <v>19600</v>
      </c>
      <c r="F1147" s="153" t="s">
        <v>20459</v>
      </c>
      <c r="G1147" s="153" t="s">
        <v>20460</v>
      </c>
      <c r="H1147" s="153" t="s">
        <v>21925</v>
      </c>
      <c r="I1147" s="153" t="s">
        <v>21988</v>
      </c>
      <c r="J1147" s="153" t="s">
        <v>22164</v>
      </c>
      <c r="K1147" s="153" t="s">
        <v>22168</v>
      </c>
      <c r="L1147" s="153"/>
      <c r="M1147" s="153" t="str" cm="1">
        <f t="array" ref="M1147">LOOKUP(2,1/(C1147:L1147&lt;&gt;""),C1147:L1147)</f>
        <v>Panicum maximum Straw</v>
      </c>
      <c r="N1147" s="153"/>
      <c r="O1147" s="153"/>
      <c r="P1147" s="153"/>
      <c r="Q1147" s="153"/>
      <c r="R1147" s="153"/>
      <c r="S1147" s="153"/>
      <c r="T1147" s="153"/>
      <c r="U1147" s="153" t="s">
        <v>22164</v>
      </c>
      <c r="V1147" s="153"/>
      <c r="W1147" s="153"/>
      <c r="X1147" s="153"/>
      <c r="Y1147" s="153"/>
      <c r="Z1147" s="153"/>
      <c r="AA1147" s="153"/>
      <c r="AB1147" s="153"/>
      <c r="AC1147" s="153"/>
      <c r="AD1147" s="153" t="str">
        <f>IFERROR(IF(COUNTIF(C1147:L1147,"Feed Ingredient")&gt;0,INDEX(ani_diet!V:V,MATCH(M1147,ani_diet!F:F,0)),""),"")</f>
        <v>Panicum maximum Straw</v>
      </c>
      <c r="AE1147" s="152" t="str">
        <f>IF(IFERROR(IF(MATCH("Feed Ingredient", AOM[[#This Row],[L1]:[L10]],0)&gt;0, TRUE, FALSE), FALSE)=TRUE,IFERROR(VLOOKUP(M1147, ani_diet!E:E, 1, FALSE), "No Match"),FALSE)</f>
        <v>Panicum maximum Straw</v>
      </c>
    </row>
    <row r="1148" spans="1:31" ht="14.5" x14ac:dyDescent="0.35">
      <c r="A1148" s="153"/>
      <c r="B1148" s="153" t="s">
        <v>22169</v>
      </c>
      <c r="C1148" s="153" t="s">
        <v>19358</v>
      </c>
      <c r="D1148" s="153" t="s">
        <v>19360</v>
      </c>
      <c r="E1148" s="153" t="s">
        <v>19600</v>
      </c>
      <c r="F1148" s="153" t="s">
        <v>20459</v>
      </c>
      <c r="G1148" s="153" t="s">
        <v>20460</v>
      </c>
      <c r="H1148" s="153" t="s">
        <v>21925</v>
      </c>
      <c r="I1148" s="153" t="s">
        <v>21988</v>
      </c>
      <c r="J1148" s="153" t="s">
        <v>22164</v>
      </c>
      <c r="K1148" s="153" t="s">
        <v>22170</v>
      </c>
      <c r="L1148" s="153"/>
      <c r="M1148" s="153" t="str" cm="1">
        <f t="array" ref="M1148">LOOKUP(2,1/(C1148:L1148&lt;&gt;""),C1148:L1148)</f>
        <v>Panicum maximum Wilted</v>
      </c>
      <c r="N1148" s="153"/>
      <c r="O1148" s="153"/>
      <c r="P1148" s="153"/>
      <c r="Q1148" s="153"/>
      <c r="R1148" s="153"/>
      <c r="S1148" s="153"/>
      <c r="T1148" s="153"/>
      <c r="U1148" s="153" t="s">
        <v>22164</v>
      </c>
      <c r="V1148" s="153"/>
      <c r="W1148" s="153"/>
      <c r="X1148" s="153"/>
      <c r="Y1148" s="153"/>
      <c r="Z1148" s="153"/>
      <c r="AA1148" s="153"/>
      <c r="AB1148" s="153"/>
      <c r="AC1148" s="153"/>
      <c r="AD1148" s="153" t="str">
        <f>IFERROR(IF(COUNTIF(C1148:L1148,"Feed Ingredient")&gt;0,INDEX(ani_diet!V:V,MATCH(M1148,ani_diet!F:F,0)),""),"")</f>
        <v>Panicum maximum</v>
      </c>
      <c r="AE1148" s="152" t="str">
        <f>IF(IFERROR(IF(MATCH("Feed Ingredient", AOM[[#This Row],[L1]:[L10]],0)&gt;0, TRUE, FALSE), FALSE)=TRUE,IFERROR(VLOOKUP(M1148, ani_diet!E:E, 1, FALSE), "No Match"),FALSE)</f>
        <v>No Match</v>
      </c>
    </row>
    <row r="1149" spans="1:31" ht="14.5" x14ac:dyDescent="0.35">
      <c r="A1149" s="153"/>
      <c r="B1149" s="153" t="s">
        <v>22171</v>
      </c>
      <c r="C1149" s="153" t="s">
        <v>19358</v>
      </c>
      <c r="D1149" s="153" t="s">
        <v>19360</v>
      </c>
      <c r="E1149" s="153" t="s">
        <v>19600</v>
      </c>
      <c r="F1149" s="153" t="s">
        <v>20459</v>
      </c>
      <c r="G1149" s="153" t="s">
        <v>20460</v>
      </c>
      <c r="H1149" s="153" t="s">
        <v>21925</v>
      </c>
      <c r="I1149" s="153" t="s">
        <v>21988</v>
      </c>
      <c r="J1149" s="153" t="s">
        <v>22164</v>
      </c>
      <c r="K1149" s="153"/>
      <c r="L1149" s="153"/>
      <c r="M1149" s="153" t="str" cm="1">
        <f t="array" ref="M1149">LOOKUP(2,1/(C1149:L1149&lt;&gt;""),C1149:L1149)</f>
        <v>Panicum maximum</v>
      </c>
      <c r="N1149" s="153"/>
      <c r="O1149" s="153"/>
      <c r="P1149" s="153"/>
      <c r="Q1149" s="153"/>
      <c r="R1149" s="153"/>
      <c r="S1149" s="153"/>
      <c r="T1149" s="153"/>
      <c r="U1149" s="153" t="s">
        <v>22164</v>
      </c>
      <c r="V1149" s="153"/>
      <c r="W1149" s="153"/>
      <c r="X1149" s="153"/>
      <c r="Y1149" s="153"/>
      <c r="Z1149" s="153"/>
      <c r="AA1149" s="153"/>
      <c r="AB1149" s="153"/>
      <c r="AC1149" s="153"/>
      <c r="AD1149" s="153" t="str">
        <f>IFERROR(IF(COUNTIF(C1149:L1149,"Feed Ingredient")&gt;0,INDEX(ani_diet!V:V,MATCH(M1149,ani_diet!F:F,0)),""),"")</f>
        <v>Panicum maximum</v>
      </c>
      <c r="AE1149" s="152" t="str">
        <f>IF(IFERROR(IF(MATCH("Feed Ingredient", AOM[[#This Row],[L1]:[L10]],0)&gt;0, TRUE, FALSE), FALSE)=TRUE,IFERROR(VLOOKUP(M1149, ani_diet!E:E, 1, FALSE), "No Match"),FALSE)</f>
        <v>Panicum maximum</v>
      </c>
    </row>
    <row r="1150" spans="1:31" ht="14.5" x14ac:dyDescent="0.35">
      <c r="A1150" s="153" t="s">
        <v>2164</v>
      </c>
      <c r="B1150" s="153" t="s">
        <v>22172</v>
      </c>
      <c r="C1150" s="153" t="s">
        <v>19358</v>
      </c>
      <c r="D1150" s="153" t="s">
        <v>19360</v>
      </c>
      <c r="E1150" s="153" t="s">
        <v>19600</v>
      </c>
      <c r="F1150" s="153" t="s">
        <v>20459</v>
      </c>
      <c r="G1150" s="153" t="s">
        <v>20460</v>
      </c>
      <c r="H1150" s="153" t="s">
        <v>21925</v>
      </c>
      <c r="I1150" s="153" t="s">
        <v>21988</v>
      </c>
      <c r="J1150" s="153" t="s">
        <v>20104</v>
      </c>
      <c r="K1150" s="153" t="s">
        <v>22173</v>
      </c>
      <c r="L1150" s="153" t="s">
        <v>2164</v>
      </c>
      <c r="M1150" s="153" t="str" cm="1">
        <f t="array" ref="M1150">LOOKUP(2,1/(C1150:L1150&lt;&gt;""),C1150:L1150)</f>
        <v>Natural Pasture</v>
      </c>
      <c r="N1150" s="153" t="s">
        <v>2164</v>
      </c>
      <c r="O1150" s="153" t="s">
        <v>2164</v>
      </c>
      <c r="P1150" s="153" t="s">
        <v>2164</v>
      </c>
      <c r="Q1150" s="153" t="s">
        <v>2164</v>
      </c>
      <c r="R1150" s="153" t="s">
        <v>2164</v>
      </c>
      <c r="S1150" s="153" t="s">
        <v>2164</v>
      </c>
      <c r="T1150" s="153" t="s">
        <v>2164</v>
      </c>
      <c r="U1150" s="153"/>
      <c r="V1150" s="153" t="s">
        <v>2164</v>
      </c>
      <c r="W1150" s="153" t="s">
        <v>2164</v>
      </c>
      <c r="X1150" s="153" t="s">
        <v>2164</v>
      </c>
      <c r="Y1150" s="153" t="s">
        <v>2164</v>
      </c>
      <c r="Z1150" s="153" t="s">
        <v>2164</v>
      </c>
      <c r="AA1150" s="153" t="s">
        <v>2164</v>
      </c>
      <c r="AB1150" s="153" t="s">
        <v>2164</v>
      </c>
      <c r="AC1150" s="153" t="s">
        <v>22173</v>
      </c>
      <c r="AD1150" s="153" t="str">
        <f>IFERROR(IF(COUNTIF(C1150:L1150,"Feed Ingredient")&gt;0,INDEX(ani_diet!V:V,MATCH(M1150,ani_diet!F:F,0)),""),"")</f>
        <v/>
      </c>
      <c r="AE1150" s="152" t="str">
        <f>IF(IFERROR(IF(MATCH("Feed Ingredient", AOM[[#This Row],[L1]:[L10]],0)&gt;0, TRUE, FALSE), FALSE)=TRUE,IFERROR(VLOOKUP(M1150, ani_diet!E:E, 1, FALSE), "No Match"),FALSE)</f>
        <v>Natural Pasture</v>
      </c>
    </row>
    <row r="1151" spans="1:31" ht="14.5" x14ac:dyDescent="0.35">
      <c r="A1151" s="153" t="s">
        <v>2164</v>
      </c>
      <c r="B1151" s="153" t="s">
        <v>22174</v>
      </c>
      <c r="C1151" s="153" t="s">
        <v>19358</v>
      </c>
      <c r="D1151" s="153" t="s">
        <v>19360</v>
      </c>
      <c r="E1151" s="153" t="s">
        <v>19600</v>
      </c>
      <c r="F1151" s="153" t="s">
        <v>20459</v>
      </c>
      <c r="G1151" s="153" t="s">
        <v>20460</v>
      </c>
      <c r="H1151" s="153" t="s">
        <v>21925</v>
      </c>
      <c r="I1151" s="153" t="s">
        <v>21988</v>
      </c>
      <c r="J1151" s="153" t="s">
        <v>20104</v>
      </c>
      <c r="K1151" s="153" t="s">
        <v>22173</v>
      </c>
      <c r="L1151" s="153" t="s">
        <v>22175</v>
      </c>
      <c r="M1151" s="153" t="str" cm="1">
        <f t="array" ref="M1151">LOOKUP(2,1/(C1151:L1151&lt;&gt;""),C1151:L1151)</f>
        <v>Natural Pasture Hay</v>
      </c>
      <c r="N1151" s="153" t="s">
        <v>22176</v>
      </c>
      <c r="O1151" s="153" t="s">
        <v>2164</v>
      </c>
      <c r="P1151" s="153" t="s">
        <v>2164</v>
      </c>
      <c r="Q1151" s="153" t="s">
        <v>2164</v>
      </c>
      <c r="R1151" s="153" t="s">
        <v>2164</v>
      </c>
      <c r="S1151" s="153" t="s">
        <v>2164</v>
      </c>
      <c r="T1151" s="153" t="s">
        <v>2164</v>
      </c>
      <c r="U1151" s="153"/>
      <c r="V1151" s="153" t="s">
        <v>2164</v>
      </c>
      <c r="W1151" s="153" t="s">
        <v>2164</v>
      </c>
      <c r="X1151" s="153" t="s">
        <v>2164</v>
      </c>
      <c r="Y1151" s="153" t="s">
        <v>2164</v>
      </c>
      <c r="Z1151" s="153" t="s">
        <v>2164</v>
      </c>
      <c r="AA1151" s="153" t="s">
        <v>2164</v>
      </c>
      <c r="AB1151" s="153" t="s">
        <v>2164</v>
      </c>
      <c r="AC1151" s="153" t="s">
        <v>22175</v>
      </c>
      <c r="AD1151" s="153" t="str">
        <f>IFERROR(IF(COUNTIF(C1151:L1151,"Feed Ingredient")&gt;0,INDEX(ani_diet!V:V,MATCH(M1151,ani_diet!F:F,0)),""),"")</f>
        <v/>
      </c>
      <c r="AE1151" s="152" t="str">
        <f>IF(IFERROR(IF(MATCH("Feed Ingredient", AOM[[#This Row],[L1]:[L10]],0)&gt;0, TRUE, FALSE), FALSE)=TRUE,IFERROR(VLOOKUP(M1151, ani_diet!E:E, 1, FALSE), "No Match"),FALSE)</f>
        <v>Natural Pasture Hay</v>
      </c>
    </row>
    <row r="1152" spans="1:31" ht="14.5" x14ac:dyDescent="0.35">
      <c r="A1152" s="153" t="s">
        <v>2164</v>
      </c>
      <c r="B1152" s="153" t="s">
        <v>22177</v>
      </c>
      <c r="C1152" s="153" t="s">
        <v>19358</v>
      </c>
      <c r="D1152" s="153" t="s">
        <v>19360</v>
      </c>
      <c r="E1152" s="153" t="s">
        <v>19600</v>
      </c>
      <c r="F1152" s="153" t="s">
        <v>20459</v>
      </c>
      <c r="G1152" s="153" t="s">
        <v>20460</v>
      </c>
      <c r="H1152" s="153" t="s">
        <v>21925</v>
      </c>
      <c r="I1152" s="153" t="s">
        <v>21988</v>
      </c>
      <c r="J1152" s="153" t="s">
        <v>20104</v>
      </c>
      <c r="K1152" s="153"/>
      <c r="L1152" s="153" t="s">
        <v>2164</v>
      </c>
      <c r="M1152" s="153" t="str" cm="1">
        <f t="array" ref="M1152">LOOKUP(2,1/(C1152:L1152&lt;&gt;""),C1152:L1152)</f>
        <v>Pasture</v>
      </c>
      <c r="N1152" s="153" t="s">
        <v>2164</v>
      </c>
      <c r="O1152" s="153" t="s">
        <v>2164</v>
      </c>
      <c r="P1152" s="153" t="s">
        <v>2164</v>
      </c>
      <c r="Q1152" s="153" t="s">
        <v>2164</v>
      </c>
      <c r="R1152" s="153" t="s">
        <v>2164</v>
      </c>
      <c r="S1152" s="153" t="s">
        <v>2164</v>
      </c>
      <c r="T1152" s="153" t="s">
        <v>2164</v>
      </c>
      <c r="U1152" s="153"/>
      <c r="V1152" s="153" t="s">
        <v>2164</v>
      </c>
      <c r="W1152" s="153" t="s">
        <v>2164</v>
      </c>
      <c r="X1152" s="153" t="s">
        <v>2164</v>
      </c>
      <c r="Y1152" s="153" t="s">
        <v>2164</v>
      </c>
      <c r="Z1152" s="153" t="s">
        <v>2164</v>
      </c>
      <c r="AA1152" s="153" t="s">
        <v>2164</v>
      </c>
      <c r="AB1152" s="153" t="s">
        <v>2164</v>
      </c>
      <c r="AC1152" s="153" t="s">
        <v>22173</v>
      </c>
      <c r="AD1152" s="153" t="str">
        <f>IFERROR(IF(COUNTIF(C1152:L1152,"Feed Ingredient")&gt;0,INDEX(ani_diet!V:V,MATCH(M1152,ani_diet!F:F,0)),""),"")</f>
        <v/>
      </c>
      <c r="AE1152" s="152" t="str">
        <f>IF(IFERROR(IF(MATCH("Feed Ingredient", AOM[[#This Row],[L1]:[L10]],0)&gt;0, TRUE, FALSE), FALSE)=TRUE,IFERROR(VLOOKUP(M1152, ani_diet!E:E, 1, FALSE), "No Match"),FALSE)</f>
        <v>Pasture</v>
      </c>
    </row>
    <row r="1153" spans="1:31" ht="14.5" x14ac:dyDescent="0.35">
      <c r="A1153" s="153"/>
      <c r="B1153" s="153" t="s">
        <v>22178</v>
      </c>
      <c r="C1153" s="153" t="s">
        <v>19358</v>
      </c>
      <c r="D1153" s="153" t="s">
        <v>19360</v>
      </c>
      <c r="E1153" s="153" t="s">
        <v>19600</v>
      </c>
      <c r="F1153" s="153" t="s">
        <v>20459</v>
      </c>
      <c r="G1153" s="153" t="s">
        <v>20460</v>
      </c>
      <c r="H1153" s="153" t="s">
        <v>21925</v>
      </c>
      <c r="I1153" s="153" t="s">
        <v>21988</v>
      </c>
      <c r="J1153" s="153" t="s">
        <v>22179</v>
      </c>
      <c r="K1153" s="153"/>
      <c r="L1153" s="153"/>
      <c r="M1153" s="153" t="str" cm="1">
        <f t="array" ref="M1153">LOOKUP(2,1/(C1153:L1153&lt;&gt;""),C1153:L1153)</f>
        <v>Pennisetum</v>
      </c>
      <c r="N1153" s="153"/>
      <c r="O1153" s="153"/>
      <c r="P1153" s="153"/>
      <c r="Q1153" s="153"/>
      <c r="R1153" s="153"/>
      <c r="S1153" s="153"/>
      <c r="T1153" s="153"/>
      <c r="U1153" s="153"/>
      <c r="V1153" s="153"/>
      <c r="W1153" s="153"/>
      <c r="X1153" s="153"/>
      <c r="Y1153" s="153"/>
      <c r="Z1153" s="153"/>
      <c r="AA1153" s="153"/>
      <c r="AB1153" s="153"/>
      <c r="AC1153" s="153"/>
      <c r="AD1153" s="153" t="str">
        <f>IFERROR(IF(COUNTIF(C1153:L1153,"Feed Ingredient")&gt;0,INDEX(ani_diet!V:V,MATCH(M1153,ani_diet!F:F,0)),""),"")</f>
        <v/>
      </c>
      <c r="AE1153" s="152" t="str">
        <f>IF(IFERROR(IF(MATCH("Feed Ingredient", AOM[[#This Row],[L1]:[L10]],0)&gt;0, TRUE, FALSE), FALSE)=TRUE,IFERROR(VLOOKUP(M1153, ani_diet!E:E, 1, FALSE), "No Match"),FALSE)</f>
        <v>Pennisetum</v>
      </c>
    </row>
    <row r="1154" spans="1:31" ht="14.5" x14ac:dyDescent="0.35">
      <c r="A1154" s="153"/>
      <c r="B1154" s="153" t="s">
        <v>22180</v>
      </c>
      <c r="C1154" s="153" t="s">
        <v>19358</v>
      </c>
      <c r="D1154" s="153" t="s">
        <v>19360</v>
      </c>
      <c r="E1154" s="153" t="s">
        <v>19600</v>
      </c>
      <c r="F1154" s="153" t="s">
        <v>20459</v>
      </c>
      <c r="G1154" s="153" t="s">
        <v>20460</v>
      </c>
      <c r="H1154" s="153" t="s">
        <v>21925</v>
      </c>
      <c r="I1154" s="153" t="s">
        <v>21988</v>
      </c>
      <c r="J1154" s="153" t="s">
        <v>9677</v>
      </c>
      <c r="K1154" s="153" t="s">
        <v>22181</v>
      </c>
      <c r="L1154" s="153"/>
      <c r="M1154" s="153" t="str" cm="1">
        <f t="array" ref="M1154">LOOKUP(2,1/(C1154:L1154&lt;&gt;""),C1154:L1154)</f>
        <v>Pennisetum clandestinum Dried</v>
      </c>
      <c r="N1154" s="153" t="s">
        <v>22182</v>
      </c>
      <c r="O1154" s="153"/>
      <c r="P1154" s="153"/>
      <c r="Q1154" s="153"/>
      <c r="R1154" s="153"/>
      <c r="S1154" s="153"/>
      <c r="T1154" s="153"/>
      <c r="U1154" s="153" t="s">
        <v>9677</v>
      </c>
      <c r="V1154" s="153"/>
      <c r="W1154" s="153"/>
      <c r="X1154" s="153"/>
      <c r="Y1154" s="153"/>
      <c r="Z1154" s="153"/>
      <c r="AA1154" s="153"/>
      <c r="AB1154" s="153"/>
      <c r="AC1154" s="153"/>
      <c r="AD1154" s="153" t="str">
        <f>IFERROR(IF(COUNTIF(C1154:L1154,"Feed Ingredient")&gt;0,INDEX(ani_diet!V:V,MATCH(M1154,ani_diet!F:F,0)),""),"")</f>
        <v/>
      </c>
      <c r="AE1154" s="152" t="str">
        <f>IF(IFERROR(IF(MATCH("Feed Ingredient", AOM[[#This Row],[L1]:[L10]],0)&gt;0, TRUE, FALSE), FALSE)=TRUE,IFERROR(VLOOKUP(M1154, ani_diet!E:E, 1, FALSE), "No Match"),FALSE)</f>
        <v>No Match</v>
      </c>
    </row>
    <row r="1155" spans="1:31" ht="14.5" x14ac:dyDescent="0.35">
      <c r="A1155" s="153"/>
      <c r="B1155" s="153" t="s">
        <v>22183</v>
      </c>
      <c r="C1155" s="153" t="s">
        <v>19358</v>
      </c>
      <c r="D1155" s="153" t="s">
        <v>19360</v>
      </c>
      <c r="E1155" s="153" t="s">
        <v>19600</v>
      </c>
      <c r="F1155" s="153" t="s">
        <v>20459</v>
      </c>
      <c r="G1155" s="153" t="s">
        <v>20460</v>
      </c>
      <c r="H1155" s="153" t="s">
        <v>21925</v>
      </c>
      <c r="I1155" s="153" t="s">
        <v>21988</v>
      </c>
      <c r="J1155" s="153" t="s">
        <v>9677</v>
      </c>
      <c r="K1155" s="153" t="s">
        <v>22184</v>
      </c>
      <c r="L1155" s="153"/>
      <c r="M1155" s="153" t="str" cm="1">
        <f t="array" ref="M1155">LOOKUP(2,1/(C1155:L1155&lt;&gt;""),C1155:L1155)</f>
        <v>Pennisetum clandestinum Dried Ground</v>
      </c>
      <c r="N1155" s="153" t="s">
        <v>22185</v>
      </c>
      <c r="O1155" s="153"/>
      <c r="P1155" s="153"/>
      <c r="Q1155" s="153"/>
      <c r="R1155" s="153"/>
      <c r="S1155" s="153"/>
      <c r="T1155" s="153"/>
      <c r="U1155" s="153" t="s">
        <v>9677</v>
      </c>
      <c r="V1155" s="153"/>
      <c r="W1155" s="153"/>
      <c r="X1155" s="153"/>
      <c r="Y1155" s="153"/>
      <c r="Z1155" s="153"/>
      <c r="AA1155" s="153"/>
      <c r="AB1155" s="153"/>
      <c r="AC1155" s="153"/>
      <c r="AD1155" s="153" t="str">
        <f>IFERROR(IF(COUNTIF(C1155:L1155,"Feed Ingredient")&gt;0,INDEX(ani_diet!V:V,MATCH(M1155,ani_diet!F:F,0)),""),"")</f>
        <v>Pennisetum clandestinum</v>
      </c>
      <c r="AE1155" s="152" t="str">
        <f>IF(IFERROR(IF(MATCH("Feed Ingredient", AOM[[#This Row],[L1]:[L10]],0)&gt;0, TRUE, FALSE), FALSE)=TRUE,IFERROR(VLOOKUP(M1155, ani_diet!E:E, 1, FALSE), "No Match"),FALSE)</f>
        <v>No Match</v>
      </c>
    </row>
    <row r="1156" spans="1:31" ht="14.5" x14ac:dyDescent="0.35">
      <c r="A1156" s="153"/>
      <c r="B1156" s="153" t="s">
        <v>22186</v>
      </c>
      <c r="C1156" s="153" t="s">
        <v>19358</v>
      </c>
      <c r="D1156" s="153" t="s">
        <v>19360</v>
      </c>
      <c r="E1156" s="153" t="s">
        <v>19600</v>
      </c>
      <c r="F1156" s="153" t="s">
        <v>20459</v>
      </c>
      <c r="G1156" s="153" t="s">
        <v>20460</v>
      </c>
      <c r="H1156" s="153" t="s">
        <v>21925</v>
      </c>
      <c r="I1156" s="153" t="s">
        <v>21988</v>
      </c>
      <c r="J1156" s="153" t="s">
        <v>9677</v>
      </c>
      <c r="K1156" s="153" t="s">
        <v>22187</v>
      </c>
      <c r="L1156" s="153" t="s">
        <v>22188</v>
      </c>
      <c r="M1156" s="153" t="str" cm="1">
        <f t="array" ref="M1156">LOOKUP(2,1/(C1156:L1156&lt;&gt;""),C1156:L1156)</f>
        <v>Pennisetum clandestinum Leaves Dried Ground</v>
      </c>
      <c r="N1156" s="153" t="s">
        <v>22189</v>
      </c>
      <c r="O1156" s="153"/>
      <c r="P1156" s="153"/>
      <c r="Q1156" s="153"/>
      <c r="R1156" s="153"/>
      <c r="S1156" s="153"/>
      <c r="T1156" s="153"/>
      <c r="U1156" s="153" t="s">
        <v>9677</v>
      </c>
      <c r="V1156" s="153"/>
      <c r="W1156" s="153"/>
      <c r="X1156" s="153"/>
      <c r="Y1156" s="153"/>
      <c r="Z1156" s="153"/>
      <c r="AA1156" s="153"/>
      <c r="AB1156" s="153"/>
      <c r="AC1156" s="153"/>
      <c r="AD1156" s="153" t="str">
        <f>IFERROR(IF(COUNTIF(C1156:L1156,"Feed Ingredient")&gt;0,INDEX(ani_diet!V:V,MATCH(M1156,ani_diet!F:F,0)),""),"")</f>
        <v>Pennisetum clandestinum Leaves</v>
      </c>
      <c r="AE1156" s="152" t="str">
        <f>IF(IFERROR(IF(MATCH("Feed Ingredient", AOM[[#This Row],[L1]:[L10]],0)&gt;0, TRUE, FALSE), FALSE)=TRUE,IFERROR(VLOOKUP(M1156, ani_diet!E:E, 1, FALSE), "No Match"),FALSE)</f>
        <v>No Match</v>
      </c>
    </row>
    <row r="1157" spans="1:31" ht="14.5" x14ac:dyDescent="0.35">
      <c r="A1157" s="153"/>
      <c r="B1157" s="153" t="s">
        <v>22190</v>
      </c>
      <c r="C1157" s="153" t="s">
        <v>19358</v>
      </c>
      <c r="D1157" s="153" t="s">
        <v>19360</v>
      </c>
      <c r="E1157" s="153" t="s">
        <v>19600</v>
      </c>
      <c r="F1157" s="153" t="s">
        <v>20459</v>
      </c>
      <c r="G1157" s="153" t="s">
        <v>20460</v>
      </c>
      <c r="H1157" s="153" t="s">
        <v>21925</v>
      </c>
      <c r="I1157" s="153" t="s">
        <v>21988</v>
      </c>
      <c r="J1157" s="153" t="s">
        <v>9677</v>
      </c>
      <c r="K1157" s="153" t="s">
        <v>22191</v>
      </c>
      <c r="L1157" s="153"/>
      <c r="M1157" s="153" t="str" cm="1">
        <f t="array" ref="M1157">LOOKUP(2,1/(C1157:L1157&lt;&gt;""),C1157:L1157)</f>
        <v>Pennisetum clandestinum Ground</v>
      </c>
      <c r="N1157" s="153" t="s">
        <v>22192</v>
      </c>
      <c r="O1157" s="153"/>
      <c r="P1157" s="153"/>
      <c r="Q1157" s="153"/>
      <c r="R1157" s="153"/>
      <c r="S1157" s="153"/>
      <c r="T1157" s="153"/>
      <c r="U1157" s="153" t="s">
        <v>9677</v>
      </c>
      <c r="V1157" s="153"/>
      <c r="W1157" s="153"/>
      <c r="X1157" s="153"/>
      <c r="Y1157" s="153"/>
      <c r="Z1157" s="153"/>
      <c r="AA1157" s="153"/>
      <c r="AB1157" s="153"/>
      <c r="AC1157" s="153"/>
      <c r="AD1157" s="153" t="str">
        <f>IFERROR(IF(COUNTIF(C1157:L1157,"Feed Ingredient")&gt;0,INDEX(ani_diet!V:V,MATCH(M1157,ani_diet!F:F,0)),""),"")</f>
        <v>Pennisetum clandestinum</v>
      </c>
      <c r="AE1157" s="152" t="str">
        <f>IF(IFERROR(IF(MATCH("Feed Ingredient", AOM[[#This Row],[L1]:[L10]],0)&gt;0, TRUE, FALSE), FALSE)=TRUE,IFERROR(VLOOKUP(M1157, ani_diet!E:E, 1, FALSE), "No Match"),FALSE)</f>
        <v>No Match</v>
      </c>
    </row>
    <row r="1158" spans="1:31" ht="14.5" x14ac:dyDescent="0.35">
      <c r="A1158" s="153"/>
      <c r="B1158" s="153" t="s">
        <v>22193</v>
      </c>
      <c r="C1158" s="153" t="s">
        <v>19358</v>
      </c>
      <c r="D1158" s="153" t="s">
        <v>19360</v>
      </c>
      <c r="E1158" s="153" t="s">
        <v>19600</v>
      </c>
      <c r="F1158" s="153" t="s">
        <v>20459</v>
      </c>
      <c r="G1158" s="153" t="s">
        <v>20460</v>
      </c>
      <c r="H1158" s="153" t="s">
        <v>21925</v>
      </c>
      <c r="I1158" s="153" t="s">
        <v>21988</v>
      </c>
      <c r="J1158" s="153" t="s">
        <v>9677</v>
      </c>
      <c r="K1158" s="153" t="s">
        <v>22194</v>
      </c>
      <c r="L1158" s="153"/>
      <c r="M1158" s="153" t="str" cm="1">
        <f t="array" ref="M1158">LOOKUP(2,1/(C1158:L1158&lt;&gt;""),C1158:L1158)</f>
        <v>Pennisetum clandestinum Ensiled</v>
      </c>
      <c r="N1158" s="153" t="s">
        <v>22195</v>
      </c>
      <c r="O1158" s="153"/>
      <c r="P1158" s="153"/>
      <c r="Q1158" s="153"/>
      <c r="R1158" s="153"/>
      <c r="S1158" s="153"/>
      <c r="T1158" s="153"/>
      <c r="U1158" s="153" t="s">
        <v>9677</v>
      </c>
      <c r="V1158" s="153"/>
      <c r="W1158" s="153"/>
      <c r="X1158" s="153"/>
      <c r="Y1158" s="153"/>
      <c r="Z1158" s="153"/>
      <c r="AA1158" s="153"/>
      <c r="AB1158" s="153"/>
      <c r="AC1158" s="153"/>
      <c r="AD1158" s="153" t="str">
        <f>IFERROR(IF(COUNTIF(C1158:L1158,"Feed Ingredient")&gt;0,INDEX(ani_diet!V:V,MATCH(M1158,ani_diet!F:F,0)),""),"")</f>
        <v>Pennisetum clandestinum</v>
      </c>
      <c r="AE1158" s="152" t="str">
        <f>IF(IFERROR(IF(MATCH("Feed Ingredient", AOM[[#This Row],[L1]:[L10]],0)&gt;0, TRUE, FALSE), FALSE)=TRUE,IFERROR(VLOOKUP(M1158, ani_diet!E:E, 1, FALSE), "No Match"),FALSE)</f>
        <v>No Match</v>
      </c>
    </row>
    <row r="1159" spans="1:31" ht="14.5" x14ac:dyDescent="0.35">
      <c r="A1159" s="153"/>
      <c r="B1159" s="153" t="s">
        <v>22196</v>
      </c>
      <c r="C1159" s="153" t="s">
        <v>19358</v>
      </c>
      <c r="D1159" s="153" t="s">
        <v>19360</v>
      </c>
      <c r="E1159" s="153" t="s">
        <v>19600</v>
      </c>
      <c r="F1159" s="153" t="s">
        <v>20459</v>
      </c>
      <c r="G1159" s="153" t="s">
        <v>20460</v>
      </c>
      <c r="H1159" s="153" t="s">
        <v>21925</v>
      </c>
      <c r="I1159" s="153" t="s">
        <v>21988</v>
      </c>
      <c r="J1159" s="153" t="s">
        <v>9677</v>
      </c>
      <c r="K1159" s="153"/>
      <c r="L1159" s="153"/>
      <c r="M1159" s="153" t="str" cm="1">
        <f t="array" ref="M1159">LOOKUP(2,1/(C1159:L1159&lt;&gt;""),C1159:L1159)</f>
        <v>Pennisetum clandestinum</v>
      </c>
      <c r="N1159" s="153"/>
      <c r="O1159" s="153"/>
      <c r="P1159" s="153"/>
      <c r="Q1159" s="153"/>
      <c r="R1159" s="153"/>
      <c r="S1159" s="153"/>
      <c r="T1159" s="153"/>
      <c r="U1159" s="153" t="s">
        <v>9677</v>
      </c>
      <c r="V1159" s="153"/>
      <c r="W1159" s="153"/>
      <c r="X1159" s="153"/>
      <c r="Y1159" s="153"/>
      <c r="Z1159" s="153"/>
      <c r="AA1159" s="153"/>
      <c r="AB1159" s="153"/>
      <c r="AC1159" s="153"/>
      <c r="AD1159" s="153" t="str">
        <f>IFERROR(IF(COUNTIF(C1159:L1159,"Feed Ingredient")&gt;0,INDEX(ani_diet!V:V,MATCH(M1159,ani_diet!F:F,0)),""),"")</f>
        <v>Pennisetum clandestinum</v>
      </c>
      <c r="AE1159" s="152" t="str">
        <f>IF(IFERROR(IF(MATCH("Feed Ingredient", AOM[[#This Row],[L1]:[L10]],0)&gt;0, TRUE, FALSE), FALSE)=TRUE,IFERROR(VLOOKUP(M1159, ani_diet!E:E, 1, FALSE), "No Match"),FALSE)</f>
        <v>Pennisetum clandestinum</v>
      </c>
    </row>
    <row r="1160" spans="1:31" ht="14.5" x14ac:dyDescent="0.35">
      <c r="A1160" s="153"/>
      <c r="B1160" s="153" t="s">
        <v>22197</v>
      </c>
      <c r="C1160" s="153" t="s">
        <v>19358</v>
      </c>
      <c r="D1160" s="153" t="s">
        <v>19360</v>
      </c>
      <c r="E1160" s="153" t="s">
        <v>19600</v>
      </c>
      <c r="F1160" s="153" t="s">
        <v>20459</v>
      </c>
      <c r="G1160" s="153" t="s">
        <v>20460</v>
      </c>
      <c r="H1160" s="153" t="s">
        <v>21925</v>
      </c>
      <c r="I1160" s="153" t="s">
        <v>21988</v>
      </c>
      <c r="J1160" s="153" t="s">
        <v>9677</v>
      </c>
      <c r="K1160" s="153" t="s">
        <v>22187</v>
      </c>
      <c r="L1160" s="153"/>
      <c r="M1160" s="153" t="str" cm="1">
        <f t="array" ref="M1160">LOOKUP(2,1/(C1160:L1160&lt;&gt;""),C1160:L1160)</f>
        <v>Pennisetum clandestinum Leaves</v>
      </c>
      <c r="N1160" s="153"/>
      <c r="O1160" s="153"/>
      <c r="P1160" s="153"/>
      <c r="Q1160" s="153"/>
      <c r="R1160" s="153"/>
      <c r="S1160" s="153"/>
      <c r="T1160" s="153"/>
      <c r="U1160" s="153" t="s">
        <v>9677</v>
      </c>
      <c r="V1160" s="153"/>
      <c r="W1160" s="153"/>
      <c r="X1160" s="153"/>
      <c r="Y1160" s="153"/>
      <c r="Z1160" s="153"/>
      <c r="AA1160" s="153"/>
      <c r="AB1160" s="153"/>
      <c r="AC1160" s="153"/>
      <c r="AD1160" s="153" t="str">
        <f>IFERROR(IF(COUNTIF(C1160:L1160,"Feed Ingredient")&gt;0,INDEX(ani_diet!V:V,MATCH(M1160,ani_diet!F:F,0)),""),"")</f>
        <v>Pennisetum clandestinum Leaves</v>
      </c>
      <c r="AE1160" s="152" t="str">
        <f>IF(IFERROR(IF(MATCH("Feed Ingredient", AOM[[#This Row],[L1]:[L10]],0)&gt;0, TRUE, FALSE), FALSE)=TRUE,IFERROR(VLOOKUP(M1160, ani_diet!E:E, 1, FALSE), "No Match"),FALSE)</f>
        <v>Pennisetum clandestinum Leaves</v>
      </c>
    </row>
    <row r="1161" spans="1:31" ht="14.5" x14ac:dyDescent="0.35">
      <c r="A1161" s="153"/>
      <c r="B1161" s="153" t="s">
        <v>22198</v>
      </c>
      <c r="C1161" s="153" t="s">
        <v>19358</v>
      </c>
      <c r="D1161" s="153" t="s">
        <v>19360</v>
      </c>
      <c r="E1161" s="153" t="s">
        <v>19600</v>
      </c>
      <c r="F1161" s="153" t="s">
        <v>20459</v>
      </c>
      <c r="G1161" s="153" t="s">
        <v>20460</v>
      </c>
      <c r="H1161" s="153" t="s">
        <v>21925</v>
      </c>
      <c r="I1161" s="153" t="s">
        <v>21988</v>
      </c>
      <c r="J1161" s="153" t="s">
        <v>22199</v>
      </c>
      <c r="K1161" s="153"/>
      <c r="L1161" s="153"/>
      <c r="M1161" s="153" t="str" cm="1">
        <f t="array" ref="M1161">LOOKUP(2,1/(C1161:L1161&lt;&gt;""),C1161:L1161)</f>
        <v>Pennisetum mezianum</v>
      </c>
      <c r="N1161" s="153"/>
      <c r="O1161" s="153"/>
      <c r="P1161" s="153"/>
      <c r="Q1161" s="153"/>
      <c r="R1161" s="153"/>
      <c r="S1161" s="153"/>
      <c r="T1161" s="153"/>
      <c r="U1161" s="153" t="s">
        <v>22199</v>
      </c>
      <c r="V1161" s="153"/>
      <c r="W1161" s="153"/>
      <c r="X1161" s="153"/>
      <c r="Y1161" s="153"/>
      <c r="Z1161" s="153"/>
      <c r="AA1161" s="153"/>
      <c r="AB1161" s="153"/>
      <c r="AC1161" s="153"/>
      <c r="AD1161" s="153" t="str">
        <f>IFERROR(IF(COUNTIF(C1161:L1161,"Feed Ingredient")&gt;0,INDEX(ani_diet!V:V,MATCH(M1161,ani_diet!F:F,0)),""),"")</f>
        <v>Pennisetum mezianum</v>
      </c>
      <c r="AE1161" s="152" t="str">
        <f>IF(IFERROR(IF(MATCH("Feed Ingredient", AOM[[#This Row],[L1]:[L10]],0)&gt;0, TRUE, FALSE), FALSE)=TRUE,IFERROR(VLOOKUP(M1161, ani_diet!E:E, 1, FALSE), "No Match"),FALSE)</f>
        <v>Pennisetum mezianum</v>
      </c>
    </row>
    <row r="1162" spans="1:31" ht="14.5" x14ac:dyDescent="0.35">
      <c r="A1162" s="153"/>
      <c r="B1162" s="153" t="s">
        <v>22200</v>
      </c>
      <c r="C1162" s="153" t="s">
        <v>19358</v>
      </c>
      <c r="D1162" s="153" t="s">
        <v>19360</v>
      </c>
      <c r="E1162" s="153" t="s">
        <v>19600</v>
      </c>
      <c r="F1162" s="153" t="s">
        <v>20459</v>
      </c>
      <c r="G1162" s="153" t="s">
        <v>20460</v>
      </c>
      <c r="H1162" s="153" t="s">
        <v>21925</v>
      </c>
      <c r="I1162" s="153" t="s">
        <v>21988</v>
      </c>
      <c r="J1162" s="153" t="s">
        <v>9620</v>
      </c>
      <c r="K1162" s="153" t="s">
        <v>22201</v>
      </c>
      <c r="L1162" s="153"/>
      <c r="M1162" s="153" t="str" cm="1">
        <f t="array" ref="M1162">LOOKUP(2,1/(C1162:L1162&lt;&gt;""),C1162:L1162)</f>
        <v>Pennisetum pedicellatum Dried</v>
      </c>
      <c r="N1162" s="153" t="s">
        <v>22202</v>
      </c>
      <c r="O1162" s="153"/>
      <c r="P1162" s="153"/>
      <c r="Q1162" s="153"/>
      <c r="R1162" s="153"/>
      <c r="S1162" s="153"/>
      <c r="T1162" s="153"/>
      <c r="U1162" s="153" t="s">
        <v>9620</v>
      </c>
      <c r="V1162" s="153"/>
      <c r="W1162" s="153"/>
      <c r="X1162" s="153"/>
      <c r="Y1162" s="153"/>
      <c r="Z1162" s="153"/>
      <c r="AA1162" s="153"/>
      <c r="AB1162" s="153"/>
      <c r="AC1162" s="153"/>
      <c r="AD1162" s="153" t="str">
        <f>IFERROR(IF(COUNTIF(C1162:L1162,"Feed Ingredient")&gt;0,INDEX(ani_diet!V:V,MATCH(M1162,ani_diet!F:F,0)),""),"")</f>
        <v>Pennisetum pedicellatum</v>
      </c>
      <c r="AE1162" s="152" t="str">
        <f>IF(IFERROR(IF(MATCH("Feed Ingredient", AOM[[#This Row],[L1]:[L10]],0)&gt;0, TRUE, FALSE), FALSE)=TRUE,IFERROR(VLOOKUP(M1162, ani_diet!E:E, 1, FALSE), "No Match"),FALSE)</f>
        <v>No Match</v>
      </c>
    </row>
    <row r="1163" spans="1:31" ht="14.5" x14ac:dyDescent="0.35">
      <c r="A1163" s="153"/>
      <c r="B1163" s="153" t="s">
        <v>22203</v>
      </c>
      <c r="C1163" s="153" t="s">
        <v>19358</v>
      </c>
      <c r="D1163" s="153" t="s">
        <v>19360</v>
      </c>
      <c r="E1163" s="153" t="s">
        <v>19600</v>
      </c>
      <c r="F1163" s="153" t="s">
        <v>20459</v>
      </c>
      <c r="G1163" s="153" t="s">
        <v>20460</v>
      </c>
      <c r="H1163" s="153" t="s">
        <v>21925</v>
      </c>
      <c r="I1163" s="153" t="s">
        <v>21988</v>
      </c>
      <c r="J1163" s="153" t="s">
        <v>9620</v>
      </c>
      <c r="K1163" s="153" t="s">
        <v>22204</v>
      </c>
      <c r="L1163" s="153"/>
      <c r="M1163" s="153" t="str" cm="1">
        <f t="array" ref="M1163">LOOKUP(2,1/(C1163:L1163&lt;&gt;""),C1163:L1163)</f>
        <v>Pennisetum pedicellatum Dried Ground</v>
      </c>
      <c r="N1163" s="153" t="s">
        <v>22205</v>
      </c>
      <c r="O1163" s="153"/>
      <c r="P1163" s="153"/>
      <c r="Q1163" s="153"/>
      <c r="R1163" s="153"/>
      <c r="S1163" s="153"/>
      <c r="T1163" s="153"/>
      <c r="U1163" s="153" t="s">
        <v>9620</v>
      </c>
      <c r="V1163" s="153"/>
      <c r="W1163" s="153"/>
      <c r="X1163" s="153"/>
      <c r="Y1163" s="153"/>
      <c r="Z1163" s="153"/>
      <c r="AA1163" s="153"/>
      <c r="AB1163" s="153"/>
      <c r="AC1163" s="153"/>
      <c r="AD1163" s="153" t="str">
        <f>IFERROR(IF(COUNTIF(C1163:L1163,"Feed Ingredient")&gt;0,INDEX(ani_diet!V:V,MATCH(M1163,ani_diet!F:F,0)),""),"")</f>
        <v/>
      </c>
      <c r="AE1163" s="152" t="str">
        <f>IF(IFERROR(IF(MATCH("Feed Ingredient", AOM[[#This Row],[L1]:[L10]],0)&gt;0, TRUE, FALSE), FALSE)=TRUE,IFERROR(VLOOKUP(M1163, ani_diet!E:E, 1, FALSE), "No Match"),FALSE)</f>
        <v>No Match</v>
      </c>
    </row>
    <row r="1164" spans="1:31" ht="14.5" x14ac:dyDescent="0.35">
      <c r="A1164" s="153"/>
      <c r="B1164" s="153" t="s">
        <v>22206</v>
      </c>
      <c r="C1164" s="153" t="s">
        <v>19358</v>
      </c>
      <c r="D1164" s="153" t="s">
        <v>19360</v>
      </c>
      <c r="E1164" s="153" t="s">
        <v>19600</v>
      </c>
      <c r="F1164" s="153" t="s">
        <v>20459</v>
      </c>
      <c r="G1164" s="153" t="s">
        <v>20460</v>
      </c>
      <c r="H1164" s="153" t="s">
        <v>21925</v>
      </c>
      <c r="I1164" s="153" t="s">
        <v>21988</v>
      </c>
      <c r="J1164" s="153" t="s">
        <v>9620</v>
      </c>
      <c r="K1164" s="153"/>
      <c r="L1164" s="153"/>
      <c r="M1164" s="153" t="str" cm="1">
        <f t="array" ref="M1164">LOOKUP(2,1/(C1164:L1164&lt;&gt;""),C1164:L1164)</f>
        <v>Pennisetum pedicellatum</v>
      </c>
      <c r="N1164" s="153"/>
      <c r="O1164" s="153"/>
      <c r="P1164" s="153"/>
      <c r="Q1164" s="153"/>
      <c r="R1164" s="153"/>
      <c r="S1164" s="153"/>
      <c r="T1164" s="153"/>
      <c r="U1164" s="153" t="s">
        <v>9620</v>
      </c>
      <c r="V1164" s="153"/>
      <c r="W1164" s="153"/>
      <c r="X1164" s="153"/>
      <c r="Y1164" s="153"/>
      <c r="Z1164" s="153"/>
      <c r="AA1164" s="153"/>
      <c r="AB1164" s="153"/>
      <c r="AC1164" s="153"/>
      <c r="AD1164" s="153" t="str">
        <f>IFERROR(IF(COUNTIF(C1164:L1164,"Feed Ingredient")&gt;0,INDEX(ani_diet!V:V,MATCH(M1164,ani_diet!F:F,0)),""),"")</f>
        <v>Pennisetum pedicellatum</v>
      </c>
      <c r="AE1164" s="152" t="str">
        <f>IF(IFERROR(IF(MATCH("Feed Ingredient", AOM[[#This Row],[L1]:[L10]],0)&gt;0, TRUE, FALSE), FALSE)=TRUE,IFERROR(VLOOKUP(M1164, ani_diet!E:E, 1, FALSE), "No Match"),FALSE)</f>
        <v>Pennisetum pedicellatum</v>
      </c>
    </row>
    <row r="1165" spans="1:31" ht="14.5" x14ac:dyDescent="0.35">
      <c r="A1165" s="153"/>
      <c r="B1165" s="153" t="s">
        <v>22207</v>
      </c>
      <c r="C1165" s="153" t="s">
        <v>19358</v>
      </c>
      <c r="D1165" s="153" t="s">
        <v>19360</v>
      </c>
      <c r="E1165" s="153" t="s">
        <v>19600</v>
      </c>
      <c r="F1165" s="153" t="s">
        <v>20459</v>
      </c>
      <c r="G1165" s="153" t="s">
        <v>20460</v>
      </c>
      <c r="H1165" s="153" t="s">
        <v>21925</v>
      </c>
      <c r="I1165" s="153" t="s">
        <v>21988</v>
      </c>
      <c r="J1165" s="153" t="s">
        <v>22208</v>
      </c>
      <c r="K1165" s="153"/>
      <c r="L1165" s="153"/>
      <c r="M1165" s="153" t="str" cm="1">
        <f t="array" ref="M1165">LOOKUP(2,1/(C1165:L1165&lt;&gt;""),C1165:L1165)</f>
        <v>Pennisetum petiolar</v>
      </c>
      <c r="N1165" s="153"/>
      <c r="O1165" s="153"/>
      <c r="P1165" s="153"/>
      <c r="Q1165" s="153"/>
      <c r="R1165" s="153"/>
      <c r="S1165" s="153"/>
      <c r="T1165" s="153"/>
      <c r="U1165" s="153" t="s">
        <v>22208</v>
      </c>
      <c r="V1165" s="153"/>
      <c r="W1165" s="153"/>
      <c r="X1165" s="153"/>
      <c r="Y1165" s="153"/>
      <c r="Z1165" s="153"/>
      <c r="AA1165" s="153"/>
      <c r="AB1165" s="153"/>
      <c r="AC1165" s="153"/>
      <c r="AD1165" s="153" t="str">
        <f>IFERROR(IF(COUNTIF(C1165:L1165,"Feed Ingredient")&gt;0,INDEX(ani_diet!V:V,MATCH(M1165,ani_diet!F:F,0)),""),"")</f>
        <v>Pennisetum petiolar</v>
      </c>
      <c r="AE1165" s="152" t="str">
        <f>IF(IFERROR(IF(MATCH("Feed Ingredient", AOM[[#This Row],[L1]:[L10]],0)&gt;0, TRUE, FALSE), FALSE)=TRUE,IFERROR(VLOOKUP(M1165, ani_diet!E:E, 1, FALSE), "No Match"),FALSE)</f>
        <v>Pennisetum petiolar</v>
      </c>
    </row>
    <row r="1166" spans="1:31" ht="14.5" x14ac:dyDescent="0.35">
      <c r="A1166" s="153" t="s">
        <v>2164</v>
      </c>
      <c r="B1166" s="153" t="s">
        <v>22209</v>
      </c>
      <c r="C1166" s="153" t="s">
        <v>19358</v>
      </c>
      <c r="D1166" s="153" t="s">
        <v>19360</v>
      </c>
      <c r="E1166" s="153" t="s">
        <v>19600</v>
      </c>
      <c r="F1166" s="153" t="s">
        <v>20459</v>
      </c>
      <c r="G1166" s="153" t="s">
        <v>20460</v>
      </c>
      <c r="H1166" s="153" t="s">
        <v>21925</v>
      </c>
      <c r="I1166" s="153" t="s">
        <v>21988</v>
      </c>
      <c r="J1166" s="153" t="s">
        <v>9686</v>
      </c>
      <c r="K1166" s="153" t="s">
        <v>2164</v>
      </c>
      <c r="L1166" s="153"/>
      <c r="M1166" s="153" t="str" cm="1">
        <f t="array" ref="M1166">LOOKUP(2,1/(C1166:L1166&lt;&gt;""),C1166:L1166)</f>
        <v>Pennisetum purpureum</v>
      </c>
      <c r="N1166" s="153" t="s">
        <v>22210</v>
      </c>
      <c r="O1166" s="153" t="s">
        <v>2164</v>
      </c>
      <c r="P1166" s="153" t="s">
        <v>2164</v>
      </c>
      <c r="Q1166" s="153" t="s">
        <v>2164</v>
      </c>
      <c r="R1166" s="153" t="s">
        <v>2164</v>
      </c>
      <c r="S1166" s="153" t="s">
        <v>22211</v>
      </c>
      <c r="T1166" s="153" t="s">
        <v>2164</v>
      </c>
      <c r="U1166" s="153" t="s">
        <v>9686</v>
      </c>
      <c r="V1166" s="153" t="s">
        <v>22212</v>
      </c>
      <c r="W1166" s="153" t="s">
        <v>2164</v>
      </c>
      <c r="X1166" s="153" t="s">
        <v>2164</v>
      </c>
      <c r="Y1166" s="153" t="s">
        <v>2164</v>
      </c>
      <c r="Z1166" s="153" t="s">
        <v>2164</v>
      </c>
      <c r="AA1166" s="153" t="s">
        <v>2164</v>
      </c>
      <c r="AB1166" s="153" t="s">
        <v>22213</v>
      </c>
      <c r="AC1166" s="153" t="s">
        <v>18672</v>
      </c>
      <c r="AD1166" s="153" t="str">
        <f>IFERROR(IF(COUNTIF(C1166:L1166,"Feed Ingredient")&gt;0,INDEX(ani_diet!V:V,MATCH(M1166,ani_diet!F:F,0)),""),"")</f>
        <v>Pennisetum purpureum</v>
      </c>
      <c r="AE1166" s="152" t="str">
        <f>IF(IFERROR(IF(MATCH("Feed Ingredient", AOM[[#This Row],[L1]:[L10]],0)&gt;0, TRUE, FALSE), FALSE)=TRUE,IFERROR(VLOOKUP(M1166, ani_diet!E:E, 1, FALSE), "No Match"),FALSE)</f>
        <v>Pennisetum purpureum</v>
      </c>
    </row>
    <row r="1167" spans="1:31" ht="14.5" x14ac:dyDescent="0.35">
      <c r="A1167" s="153"/>
      <c r="B1167" s="153" t="s">
        <v>22214</v>
      </c>
      <c r="C1167" s="153" t="s">
        <v>19358</v>
      </c>
      <c r="D1167" s="153" t="s">
        <v>19360</v>
      </c>
      <c r="E1167" s="153" t="s">
        <v>19600</v>
      </c>
      <c r="F1167" s="153" t="s">
        <v>20459</v>
      </c>
      <c r="G1167" s="153" t="s">
        <v>20460</v>
      </c>
      <c r="H1167" s="153" t="s">
        <v>21925</v>
      </c>
      <c r="I1167" s="153" t="s">
        <v>21988</v>
      </c>
      <c r="J1167" s="153" t="s">
        <v>9686</v>
      </c>
      <c r="K1167" s="153" t="s">
        <v>22215</v>
      </c>
      <c r="L1167" s="153"/>
      <c r="M1167" s="153" t="str" cm="1">
        <f t="array" ref="M1167">LOOKUP(2,1/(C1167:L1167&lt;&gt;""),C1167:L1167)</f>
        <v>Pennisetum purpureum Dried</v>
      </c>
      <c r="N1167" s="153" t="s">
        <v>22216</v>
      </c>
      <c r="O1167" s="153"/>
      <c r="P1167" s="153"/>
      <c r="Q1167" s="153"/>
      <c r="R1167" s="153"/>
      <c r="S1167" s="153"/>
      <c r="T1167" s="153"/>
      <c r="U1167" s="153" t="s">
        <v>9686</v>
      </c>
      <c r="V1167" s="153"/>
      <c r="W1167" s="153"/>
      <c r="X1167" s="153"/>
      <c r="Y1167" s="153"/>
      <c r="Z1167" s="153"/>
      <c r="AA1167" s="153"/>
      <c r="AB1167" s="153"/>
      <c r="AC1167" s="153"/>
      <c r="AD1167" s="153" t="str">
        <f>IFERROR(IF(COUNTIF(C1167:L1167,"Feed Ingredient")&gt;0,INDEX(ani_diet!V:V,MATCH(M1167,ani_diet!F:F,0)),""),"")</f>
        <v>Pennisetum purpureum</v>
      </c>
      <c r="AE1167" s="152" t="str">
        <f>IF(IFERROR(IF(MATCH("Feed Ingredient", AOM[[#This Row],[L1]:[L10]],0)&gt;0, TRUE, FALSE), FALSE)=TRUE,IFERROR(VLOOKUP(M1167, ani_diet!E:E, 1, FALSE), "No Match"),FALSE)</f>
        <v>No Match</v>
      </c>
    </row>
    <row r="1168" spans="1:31" ht="14.5" x14ac:dyDescent="0.35">
      <c r="A1168" s="153"/>
      <c r="B1168" s="153" t="s">
        <v>22217</v>
      </c>
      <c r="C1168" s="153" t="s">
        <v>19358</v>
      </c>
      <c r="D1168" s="153" t="s">
        <v>19360</v>
      </c>
      <c r="E1168" s="153" t="s">
        <v>19600</v>
      </c>
      <c r="F1168" s="153" t="s">
        <v>20459</v>
      </c>
      <c r="G1168" s="153" t="s">
        <v>20460</v>
      </c>
      <c r="H1168" s="153" t="s">
        <v>21925</v>
      </c>
      <c r="I1168" s="153" t="s">
        <v>21988</v>
      </c>
      <c r="J1168" s="153" t="s">
        <v>9686</v>
      </c>
      <c r="K1168" s="153" t="s">
        <v>22218</v>
      </c>
      <c r="L1168" s="153"/>
      <c r="M1168" s="153" t="str" cm="1">
        <f t="array" ref="M1168">LOOKUP(2,1/(C1168:L1168&lt;&gt;""),C1168:L1168)</f>
        <v>Pennisetum purpureum Dried Ground</v>
      </c>
      <c r="N1168" s="153" t="s">
        <v>22219</v>
      </c>
      <c r="O1168" s="153"/>
      <c r="P1168" s="153"/>
      <c r="Q1168" s="153"/>
      <c r="R1168" s="153"/>
      <c r="S1168" s="153"/>
      <c r="T1168" s="153"/>
      <c r="U1168" s="153" t="s">
        <v>9686</v>
      </c>
      <c r="V1168" s="153"/>
      <c r="W1168" s="153"/>
      <c r="X1168" s="153"/>
      <c r="Y1168" s="153"/>
      <c r="Z1168" s="153"/>
      <c r="AA1168" s="153"/>
      <c r="AB1168" s="153"/>
      <c r="AC1168" s="153"/>
      <c r="AD1168" s="153" t="str">
        <f>IFERROR(IF(COUNTIF(C1168:L1168,"Feed Ingredient")&gt;0,INDEX(ani_diet!V:V,MATCH(M1168,ani_diet!F:F,0)),""),"")</f>
        <v>Pennisetum purpureum</v>
      </c>
      <c r="AE1168" s="152" t="str">
        <f>IF(IFERROR(IF(MATCH("Feed Ingredient", AOM[[#This Row],[L1]:[L10]],0)&gt;0, TRUE, FALSE), FALSE)=TRUE,IFERROR(VLOOKUP(M1168, ani_diet!E:E, 1, FALSE), "No Match"),FALSE)</f>
        <v>No Match</v>
      </c>
    </row>
    <row r="1169" spans="1:31" ht="14.5" x14ac:dyDescent="0.35">
      <c r="A1169" s="153"/>
      <c r="B1169" s="153" t="s">
        <v>22220</v>
      </c>
      <c r="C1169" s="153" t="s">
        <v>19358</v>
      </c>
      <c r="D1169" s="153" t="s">
        <v>19360</v>
      </c>
      <c r="E1169" s="153" t="s">
        <v>19600</v>
      </c>
      <c r="F1169" s="153" t="s">
        <v>20459</v>
      </c>
      <c r="G1169" s="153" t="s">
        <v>20460</v>
      </c>
      <c r="H1169" s="153" t="s">
        <v>21925</v>
      </c>
      <c r="I1169" s="153" t="s">
        <v>21988</v>
      </c>
      <c r="J1169" s="153" t="s">
        <v>9686</v>
      </c>
      <c r="K1169" s="153" t="s">
        <v>22221</v>
      </c>
      <c r="L1169" s="153"/>
      <c r="M1169" s="153" t="str" cm="1">
        <f t="array" ref="M1169">LOOKUP(2,1/(C1169:L1169&lt;&gt;""),C1169:L1169)</f>
        <v>Pennisetum purpureum Ground</v>
      </c>
      <c r="N1169" s="153" t="s">
        <v>22222</v>
      </c>
      <c r="O1169" s="153"/>
      <c r="P1169" s="153"/>
      <c r="Q1169" s="153"/>
      <c r="R1169" s="153"/>
      <c r="S1169" s="153"/>
      <c r="T1169" s="153"/>
      <c r="U1169" s="153" t="s">
        <v>9686</v>
      </c>
      <c r="V1169" s="153"/>
      <c r="W1169" s="153"/>
      <c r="X1169" s="153"/>
      <c r="Y1169" s="153"/>
      <c r="Z1169" s="153"/>
      <c r="AA1169" s="153"/>
      <c r="AB1169" s="153"/>
      <c r="AC1169" s="153"/>
      <c r="AD1169" s="153" t="str">
        <f>IFERROR(IF(COUNTIF(C1169:L1169,"Feed Ingredient")&gt;0,INDEX(ani_diet!V:V,MATCH(M1169,ani_diet!F:F,0)),""),"")</f>
        <v>Pennisetum purpureum</v>
      </c>
      <c r="AE1169" s="152" t="str">
        <f>IF(IFERROR(IF(MATCH("Feed Ingredient", AOM[[#This Row],[L1]:[L10]],0)&gt;0, TRUE, FALSE), FALSE)=TRUE,IFERROR(VLOOKUP(M1169, ani_diet!E:E, 1, FALSE), "No Match"),FALSE)</f>
        <v>No Match</v>
      </c>
    </row>
    <row r="1170" spans="1:31" ht="14.5" x14ac:dyDescent="0.35">
      <c r="A1170" s="153"/>
      <c r="B1170" s="153" t="s">
        <v>22223</v>
      </c>
      <c r="C1170" s="153" t="s">
        <v>19358</v>
      </c>
      <c r="D1170" s="153" t="s">
        <v>19360</v>
      </c>
      <c r="E1170" s="153" t="s">
        <v>19600</v>
      </c>
      <c r="F1170" s="153" t="s">
        <v>20459</v>
      </c>
      <c r="G1170" s="153" t="s">
        <v>20460</v>
      </c>
      <c r="H1170" s="153" t="s">
        <v>21925</v>
      </c>
      <c r="I1170" s="153" t="s">
        <v>21988</v>
      </c>
      <c r="J1170" s="153" t="s">
        <v>22224</v>
      </c>
      <c r="K1170" s="153"/>
      <c r="L1170" s="153"/>
      <c r="M1170" s="153" t="str" cm="1">
        <f t="array" ref="M1170">LOOKUP(2,1/(C1170:L1170&lt;&gt;""),C1170:L1170)</f>
        <v>Pennisetum villosum</v>
      </c>
      <c r="N1170" s="153"/>
      <c r="O1170" s="153"/>
      <c r="P1170" s="153"/>
      <c r="Q1170" s="153"/>
      <c r="R1170" s="153"/>
      <c r="S1170" s="153"/>
      <c r="T1170" s="153"/>
      <c r="U1170" s="153" t="s">
        <v>22224</v>
      </c>
      <c r="V1170" s="153"/>
      <c r="W1170" s="153"/>
      <c r="X1170" s="153"/>
      <c r="Y1170" s="153"/>
      <c r="Z1170" s="153"/>
      <c r="AA1170" s="153"/>
      <c r="AB1170" s="153"/>
      <c r="AC1170" s="153"/>
      <c r="AD1170" s="153" t="str">
        <f>IFERROR(IF(COUNTIF(C1170:L1170,"Feed Ingredient")&gt;0,INDEX(ani_diet!V:V,MATCH(M1170,ani_diet!F:F,0)),""),"")</f>
        <v>Pennisetum villosum</v>
      </c>
      <c r="AE1170" s="152" t="str">
        <f>IF(IFERROR(IF(MATCH("Feed Ingredient", AOM[[#This Row],[L1]:[L10]],0)&gt;0, TRUE, FALSE), FALSE)=TRUE,IFERROR(VLOOKUP(M1170, ani_diet!E:E, 1, FALSE), "No Match"),FALSE)</f>
        <v>Pennisetum villosum</v>
      </c>
    </row>
    <row r="1171" spans="1:31" ht="14.5" x14ac:dyDescent="0.35">
      <c r="A1171" s="153"/>
      <c r="B1171" s="153" t="s">
        <v>22225</v>
      </c>
      <c r="C1171" s="153" t="s">
        <v>19358</v>
      </c>
      <c r="D1171" s="153" t="s">
        <v>19360</v>
      </c>
      <c r="E1171" s="153" t="s">
        <v>19600</v>
      </c>
      <c r="F1171" s="153" t="s">
        <v>20459</v>
      </c>
      <c r="G1171" s="153" t="s">
        <v>20460</v>
      </c>
      <c r="H1171" s="153" t="s">
        <v>21925</v>
      </c>
      <c r="I1171" s="153" t="s">
        <v>21988</v>
      </c>
      <c r="J1171" s="153" t="s">
        <v>22226</v>
      </c>
      <c r="K1171" s="153"/>
      <c r="L1171" s="153"/>
      <c r="M1171" s="153" t="str" cm="1">
        <f t="array" ref="M1171">LOOKUP(2,1/(C1171:L1171&lt;&gt;""),C1171:L1171)</f>
        <v>Phalaris aquatica</v>
      </c>
      <c r="N1171" s="153"/>
      <c r="O1171" s="153"/>
      <c r="P1171" s="153"/>
      <c r="Q1171" s="153"/>
      <c r="R1171" s="153"/>
      <c r="S1171" s="153"/>
      <c r="T1171" s="153"/>
      <c r="U1171" s="153" t="s">
        <v>22226</v>
      </c>
      <c r="V1171" s="153"/>
      <c r="W1171" s="153"/>
      <c r="X1171" s="153"/>
      <c r="Y1171" s="153"/>
      <c r="Z1171" s="153"/>
      <c r="AA1171" s="153"/>
      <c r="AB1171" s="153"/>
      <c r="AC1171" s="153"/>
      <c r="AD1171" s="153" t="str">
        <f>IFERROR(IF(COUNTIF(C1171:L1171,"Feed Ingredient")&gt;0,INDEX(ani_diet!V:V,MATCH(M1171,ani_diet!F:F,0)),""),"")</f>
        <v>Phalaris aquatica</v>
      </c>
      <c r="AE1171" s="152" t="str">
        <f>IF(IFERROR(IF(MATCH("Feed Ingredient", AOM[[#This Row],[L1]:[L10]],0)&gt;0, TRUE, FALSE), FALSE)=TRUE,IFERROR(VLOOKUP(M1171, ani_diet!E:E, 1, FALSE), "No Match"),FALSE)</f>
        <v>Phalaris aquatica</v>
      </c>
    </row>
    <row r="1172" spans="1:31" ht="14.5" x14ac:dyDescent="0.35">
      <c r="A1172" s="153"/>
      <c r="B1172" s="153" t="s">
        <v>22227</v>
      </c>
      <c r="C1172" s="153" t="s">
        <v>19358</v>
      </c>
      <c r="D1172" s="153" t="s">
        <v>19360</v>
      </c>
      <c r="E1172" s="153" t="s">
        <v>19600</v>
      </c>
      <c r="F1172" s="153" t="s">
        <v>20459</v>
      </c>
      <c r="G1172" s="153" t="s">
        <v>20460</v>
      </c>
      <c r="H1172" s="153" t="s">
        <v>21925</v>
      </c>
      <c r="I1172" s="153" t="s">
        <v>21988</v>
      </c>
      <c r="J1172" s="153" t="s">
        <v>22228</v>
      </c>
      <c r="K1172" s="153"/>
      <c r="L1172" s="153"/>
      <c r="M1172" s="153" t="str" cm="1">
        <f t="array" ref="M1172">LOOKUP(2,1/(C1172:L1172&lt;&gt;""),C1172:L1172)</f>
        <v>Plantago albicans</v>
      </c>
      <c r="N1172" s="153"/>
      <c r="O1172" s="153"/>
      <c r="P1172" s="153"/>
      <c r="Q1172" s="153"/>
      <c r="R1172" s="153"/>
      <c r="S1172" s="153"/>
      <c r="T1172" s="153"/>
      <c r="U1172" s="153" t="s">
        <v>22228</v>
      </c>
      <c r="V1172" s="153"/>
      <c r="W1172" s="153"/>
      <c r="X1172" s="153"/>
      <c r="Y1172" s="153"/>
      <c r="Z1172" s="153"/>
      <c r="AA1172" s="153"/>
      <c r="AB1172" s="153"/>
      <c r="AC1172" s="153"/>
      <c r="AD1172" s="153" t="str">
        <f>IFERROR(IF(COUNTIF(C1172:L1172,"Feed Ingredient")&gt;0,INDEX(ani_diet!V:V,MATCH(M1172,ani_diet!F:F,0)),""),"")</f>
        <v>Plantago albicans</v>
      </c>
      <c r="AE1172" s="152" t="str">
        <f>IF(IFERROR(IF(MATCH("Feed Ingredient", AOM[[#This Row],[L1]:[L10]],0)&gt;0, TRUE, FALSE), FALSE)=TRUE,IFERROR(VLOOKUP(M1172, ani_diet!E:E, 1, FALSE), "No Match"),FALSE)</f>
        <v>Plantago albicans</v>
      </c>
    </row>
    <row r="1173" spans="1:31" ht="14.5" x14ac:dyDescent="0.35">
      <c r="A1173" s="153"/>
      <c r="B1173" s="153" t="s">
        <v>22229</v>
      </c>
      <c r="C1173" s="153" t="s">
        <v>19358</v>
      </c>
      <c r="D1173" s="153" t="s">
        <v>19360</v>
      </c>
      <c r="E1173" s="153" t="s">
        <v>19600</v>
      </c>
      <c r="F1173" s="153" t="s">
        <v>20459</v>
      </c>
      <c r="G1173" s="153" t="s">
        <v>20460</v>
      </c>
      <c r="H1173" s="153" t="s">
        <v>21925</v>
      </c>
      <c r="I1173" s="153" t="s">
        <v>21988</v>
      </c>
      <c r="J1173" s="153" t="s">
        <v>19165</v>
      </c>
      <c r="K1173" s="153"/>
      <c r="L1173" s="153"/>
      <c r="M1173" s="153" t="str" cm="1">
        <f t="array" ref="M1173">LOOKUP(2,1/(C1173:L1173&lt;&gt;""),C1173:L1173)</f>
        <v>Poaceae</v>
      </c>
      <c r="N1173" s="153"/>
      <c r="O1173" s="153"/>
      <c r="P1173" s="153"/>
      <c r="Q1173" s="153"/>
      <c r="R1173" s="153"/>
      <c r="S1173" s="153"/>
      <c r="T1173" s="153"/>
      <c r="U1173" s="153" t="s">
        <v>19165</v>
      </c>
      <c r="V1173" s="153"/>
      <c r="W1173" s="153"/>
      <c r="X1173" s="153"/>
      <c r="Y1173" s="153"/>
      <c r="Z1173" s="153"/>
      <c r="AA1173" s="153"/>
      <c r="AB1173" s="153"/>
      <c r="AC1173" s="153"/>
      <c r="AD1173" s="153" t="str">
        <f>IFERROR(IF(COUNTIF(C1173:L1173,"Feed Ingredient")&gt;0,INDEX(ani_diet!V:V,MATCH(M1173,ani_diet!F:F,0)),""),"")</f>
        <v>Poaceae</v>
      </c>
      <c r="AE1173" s="152" t="str">
        <f>IF(IFERROR(IF(MATCH("Feed Ingredient", AOM[[#This Row],[L1]:[L10]],0)&gt;0, TRUE, FALSE), FALSE)=TRUE,IFERROR(VLOOKUP(M1173, ani_diet!E:E, 1, FALSE), "No Match"),FALSE)</f>
        <v>Poaceae</v>
      </c>
    </row>
    <row r="1174" spans="1:31" ht="14.5" x14ac:dyDescent="0.35">
      <c r="A1174" s="153"/>
      <c r="B1174" s="153" t="s">
        <v>22230</v>
      </c>
      <c r="C1174" s="153" t="s">
        <v>19358</v>
      </c>
      <c r="D1174" s="153" t="s">
        <v>19360</v>
      </c>
      <c r="E1174" s="153" t="s">
        <v>19600</v>
      </c>
      <c r="F1174" s="153" t="s">
        <v>20459</v>
      </c>
      <c r="G1174" s="153" t="s">
        <v>20460</v>
      </c>
      <c r="H1174" s="153" t="s">
        <v>21925</v>
      </c>
      <c r="I1174" s="153" t="s">
        <v>21988</v>
      </c>
      <c r="J1174" s="153" t="s">
        <v>9734</v>
      </c>
      <c r="K1174" s="153"/>
      <c r="L1174" s="153"/>
      <c r="M1174" s="153" t="str" cm="1">
        <f t="array" ref="M1174">LOOKUP(2,1/(C1174:L1174&lt;&gt;""),C1174:L1174)</f>
        <v>Pogonarthria squarrosa</v>
      </c>
      <c r="N1174" s="153"/>
      <c r="O1174" s="153"/>
      <c r="P1174" s="153"/>
      <c r="Q1174" s="153"/>
      <c r="R1174" s="153"/>
      <c r="S1174" s="153"/>
      <c r="T1174" s="153"/>
      <c r="U1174" s="153" t="s">
        <v>9734</v>
      </c>
      <c r="V1174" s="153"/>
      <c r="W1174" s="153"/>
      <c r="X1174" s="153"/>
      <c r="Y1174" s="153"/>
      <c r="Z1174" s="153"/>
      <c r="AA1174" s="153"/>
      <c r="AB1174" s="153"/>
      <c r="AC1174" s="153"/>
      <c r="AD1174" s="153" t="str">
        <f>IFERROR(IF(COUNTIF(C1174:L1174,"Feed Ingredient")&gt;0,INDEX(ani_diet!V:V,MATCH(M1174,ani_diet!F:F,0)),""),"")</f>
        <v>Pogonarthria squarrosa</v>
      </c>
      <c r="AE1174" s="152" t="str">
        <f>IF(IFERROR(IF(MATCH("Feed Ingredient", AOM[[#This Row],[L1]:[L10]],0)&gt;0, TRUE, FALSE), FALSE)=TRUE,IFERROR(VLOOKUP(M1174, ani_diet!E:E, 1, FALSE), "No Match"),FALSE)</f>
        <v>Pogonarthria squarrosa</v>
      </c>
    </row>
    <row r="1175" spans="1:31" ht="14.5" x14ac:dyDescent="0.35">
      <c r="A1175" s="153"/>
      <c r="B1175" s="153" t="s">
        <v>22231</v>
      </c>
      <c r="C1175" s="153" t="s">
        <v>19358</v>
      </c>
      <c r="D1175" s="153" t="s">
        <v>19360</v>
      </c>
      <c r="E1175" s="153" t="s">
        <v>19600</v>
      </c>
      <c r="F1175" s="153" t="s">
        <v>20459</v>
      </c>
      <c r="G1175" s="153" t="s">
        <v>20460</v>
      </c>
      <c r="H1175" s="153" t="s">
        <v>21925</v>
      </c>
      <c r="I1175" s="153" t="s">
        <v>21988</v>
      </c>
      <c r="J1175" s="153" t="s">
        <v>22232</v>
      </c>
      <c r="K1175" s="153"/>
      <c r="L1175" s="153"/>
      <c r="M1175" s="153" t="str" cm="1">
        <f t="array" ref="M1175">LOOKUP(2,1/(C1175:L1175&lt;&gt;""),C1175:L1175)</f>
        <v>Rottboellia cochinchinensis</v>
      </c>
      <c r="N1175" s="153"/>
      <c r="O1175" s="153"/>
      <c r="P1175" s="153"/>
      <c r="Q1175" s="153"/>
      <c r="R1175" s="153"/>
      <c r="S1175" s="153"/>
      <c r="T1175" s="153"/>
      <c r="U1175" s="153" t="s">
        <v>22232</v>
      </c>
      <c r="V1175" s="153"/>
      <c r="W1175" s="153"/>
      <c r="X1175" s="153"/>
      <c r="Y1175" s="153"/>
      <c r="Z1175" s="153"/>
      <c r="AA1175" s="153"/>
      <c r="AB1175" s="153"/>
      <c r="AC1175" s="153"/>
      <c r="AD1175" s="153" t="s">
        <v>22233</v>
      </c>
      <c r="AE1175" s="152" t="s">
        <v>22233</v>
      </c>
    </row>
    <row r="1176" spans="1:31" ht="14.5" x14ac:dyDescent="0.35">
      <c r="A1176" s="153"/>
      <c r="B1176" s="153" t="s">
        <v>22234</v>
      </c>
      <c r="C1176" s="153" t="s">
        <v>19358</v>
      </c>
      <c r="D1176" s="153" t="s">
        <v>19360</v>
      </c>
      <c r="E1176" s="153" t="s">
        <v>19600</v>
      </c>
      <c r="F1176" s="153" t="s">
        <v>20459</v>
      </c>
      <c r="G1176" s="153" t="s">
        <v>20460</v>
      </c>
      <c r="H1176" s="153" t="s">
        <v>21925</v>
      </c>
      <c r="I1176" s="153" t="s">
        <v>21988</v>
      </c>
      <c r="J1176" s="153" t="s">
        <v>22233</v>
      </c>
      <c r="K1176" s="153"/>
      <c r="L1176" s="153"/>
      <c r="M1176" s="153" t="str" cm="1">
        <f t="array" ref="M1176">LOOKUP(2,1/(C1176:L1176&lt;&gt;""),C1176:L1176)</f>
        <v>Rottboellia exaltata</v>
      </c>
      <c r="N1176" s="153"/>
      <c r="O1176" s="153"/>
      <c r="P1176" s="153"/>
      <c r="Q1176" s="153"/>
      <c r="R1176" s="153"/>
      <c r="S1176" s="153"/>
      <c r="T1176" s="153"/>
      <c r="U1176" s="153" t="s">
        <v>22233</v>
      </c>
      <c r="V1176" s="153"/>
      <c r="W1176" s="153"/>
      <c r="X1176" s="153"/>
      <c r="Y1176" s="153"/>
      <c r="Z1176" s="153"/>
      <c r="AA1176" s="153"/>
      <c r="AB1176" s="153"/>
      <c r="AC1176" s="153"/>
      <c r="AD1176" s="153" t="str">
        <f>IFERROR(IF(COUNTIF(C1176:L1176,"Feed Ingredient")&gt;0,INDEX(ani_diet!V:V,MATCH(M1176,ani_diet!F:F,0)),""),"")</f>
        <v>Rottboellia exaltata</v>
      </c>
      <c r="AE1176" s="152" t="str">
        <f>IF(IFERROR(IF(MATCH("Feed Ingredient", AOM[[#This Row],[L1]:[L10]],0)&gt;0, TRUE, FALSE), FALSE)=TRUE,IFERROR(VLOOKUP(M1176, ani_diet!E:E, 1, FALSE), "No Match"),FALSE)</f>
        <v>Rottboellia exaltata</v>
      </c>
    </row>
    <row r="1177" spans="1:31" ht="14.5" x14ac:dyDescent="0.35">
      <c r="A1177" s="153"/>
      <c r="B1177" s="153" t="s">
        <v>22235</v>
      </c>
      <c r="C1177" s="153" t="s">
        <v>19358</v>
      </c>
      <c r="D1177" s="153" t="s">
        <v>19360</v>
      </c>
      <c r="E1177" s="153" t="s">
        <v>19600</v>
      </c>
      <c r="F1177" s="153" t="s">
        <v>20459</v>
      </c>
      <c r="G1177" s="153" t="s">
        <v>20460</v>
      </c>
      <c r="H1177" s="153" t="s">
        <v>21925</v>
      </c>
      <c r="I1177" s="153" t="s">
        <v>21988</v>
      </c>
      <c r="J1177" s="153" t="s">
        <v>22236</v>
      </c>
      <c r="K1177" s="153" t="s">
        <v>22237</v>
      </c>
      <c r="L1177" s="153"/>
      <c r="M1177" s="153" t="str" cm="1">
        <f t="array" ref="M1177">LOOKUP(2,1/(C1177:L1177&lt;&gt;""),C1177:L1177)</f>
        <v>Schizachyrium exile Urea Treated</v>
      </c>
      <c r="N1177" s="153"/>
      <c r="O1177" s="153"/>
      <c r="P1177" s="153"/>
      <c r="Q1177" s="153"/>
      <c r="R1177" s="153"/>
      <c r="S1177" s="153"/>
      <c r="T1177" s="153"/>
      <c r="U1177" s="153" t="s">
        <v>22236</v>
      </c>
      <c r="V1177" s="153"/>
      <c r="W1177" s="153"/>
      <c r="X1177" s="153"/>
      <c r="Y1177" s="153"/>
      <c r="Z1177" s="153"/>
      <c r="AA1177" s="153"/>
      <c r="AB1177" s="153"/>
      <c r="AC1177" s="153"/>
      <c r="AD1177" s="153" t="str">
        <f>IFERROR(IF(COUNTIF(C1177:L1177,"Feed Ingredient")&gt;0,INDEX(ani_diet!V:V,MATCH(M1177,ani_diet!F:F,0)),""),"")</f>
        <v>Schizachyrium exile</v>
      </c>
      <c r="AE1177" s="152" t="str">
        <f>IF(IFERROR(IF(MATCH("Feed Ingredient", AOM[[#This Row],[L1]:[L10]],0)&gt;0, TRUE, FALSE), FALSE)=TRUE,IFERROR(VLOOKUP(M1177, ani_diet!E:E, 1, FALSE), "No Match"),FALSE)</f>
        <v>No Match</v>
      </c>
    </row>
    <row r="1178" spans="1:31" ht="14.5" x14ac:dyDescent="0.35">
      <c r="A1178" s="153"/>
      <c r="B1178" s="153" t="s">
        <v>22238</v>
      </c>
      <c r="C1178" s="153" t="s">
        <v>19358</v>
      </c>
      <c r="D1178" s="153" t="s">
        <v>19360</v>
      </c>
      <c r="E1178" s="153" t="s">
        <v>19600</v>
      </c>
      <c r="F1178" s="153" t="s">
        <v>20459</v>
      </c>
      <c r="G1178" s="153" t="s">
        <v>20460</v>
      </c>
      <c r="H1178" s="153" t="s">
        <v>21925</v>
      </c>
      <c r="I1178" s="153" t="s">
        <v>21988</v>
      </c>
      <c r="J1178" s="153" t="s">
        <v>22236</v>
      </c>
      <c r="K1178" s="153"/>
      <c r="L1178" s="153"/>
      <c r="M1178" s="153" t="str" cm="1">
        <f t="array" ref="M1178">LOOKUP(2,1/(C1178:L1178&lt;&gt;""),C1178:L1178)</f>
        <v>Schizachyrium exile</v>
      </c>
      <c r="N1178" s="153"/>
      <c r="O1178" s="153"/>
      <c r="P1178" s="153"/>
      <c r="Q1178" s="153"/>
      <c r="R1178" s="153"/>
      <c r="S1178" s="153"/>
      <c r="T1178" s="153"/>
      <c r="U1178" s="153" t="s">
        <v>22236</v>
      </c>
      <c r="V1178" s="153"/>
      <c r="W1178" s="153"/>
      <c r="X1178" s="153"/>
      <c r="Y1178" s="153"/>
      <c r="Z1178" s="153"/>
      <c r="AA1178" s="153"/>
      <c r="AB1178" s="153"/>
      <c r="AC1178" s="153"/>
      <c r="AD1178" s="153" t="str">
        <f>IFERROR(IF(COUNTIF(C1178:L1178,"Feed Ingredient")&gt;0,INDEX(ani_diet!V:V,MATCH(M1178,ani_diet!F:F,0)),""),"")</f>
        <v>Schizachyrium exile</v>
      </c>
      <c r="AE1178" s="152" t="str">
        <f>IF(IFERROR(IF(MATCH("Feed Ingredient", AOM[[#This Row],[L1]:[L10]],0)&gt;0, TRUE, FALSE), FALSE)=TRUE,IFERROR(VLOOKUP(M1178, ani_diet!E:E, 1, FALSE), "No Match"),FALSE)</f>
        <v>Schizachyrium exile</v>
      </c>
    </row>
    <row r="1179" spans="1:31" ht="14.5" x14ac:dyDescent="0.35">
      <c r="A1179" s="153"/>
      <c r="B1179" s="153" t="s">
        <v>22239</v>
      </c>
      <c r="C1179" s="153" t="s">
        <v>19358</v>
      </c>
      <c r="D1179" s="153" t="s">
        <v>19360</v>
      </c>
      <c r="E1179" s="153" t="s">
        <v>19600</v>
      </c>
      <c r="F1179" s="153" t="s">
        <v>20459</v>
      </c>
      <c r="G1179" s="153" t="s">
        <v>20460</v>
      </c>
      <c r="H1179" s="153" t="s">
        <v>21925</v>
      </c>
      <c r="I1179" s="153" t="s">
        <v>21988</v>
      </c>
      <c r="J1179" s="153" t="s">
        <v>22240</v>
      </c>
      <c r="K1179" s="153"/>
      <c r="L1179" s="153"/>
      <c r="M1179" s="153" t="str" cm="1">
        <f t="array" ref="M1179">LOOKUP(2,1/(C1179:L1179&lt;&gt;""),C1179:L1179)</f>
        <v>Schizachyrium jeffreysii</v>
      </c>
      <c r="N1179" s="153"/>
      <c r="O1179" s="153"/>
      <c r="P1179" s="153"/>
      <c r="Q1179" s="153"/>
      <c r="R1179" s="153"/>
      <c r="S1179" s="153"/>
      <c r="T1179" s="153"/>
      <c r="U1179" s="153" t="s">
        <v>22240</v>
      </c>
      <c r="V1179" s="153"/>
      <c r="W1179" s="153"/>
      <c r="X1179" s="153"/>
      <c r="Y1179" s="153"/>
      <c r="Z1179" s="153"/>
      <c r="AA1179" s="153"/>
      <c r="AB1179" s="153"/>
      <c r="AC1179" s="153"/>
      <c r="AD1179" s="153" t="str">
        <f>IFERROR(IF(COUNTIF(C1179:L1179,"Feed Ingredient")&gt;0,INDEX(ani_diet!V:V,MATCH(M1179,ani_diet!F:F,0)),""),"")</f>
        <v>Schizachyrium jeffreysii</v>
      </c>
      <c r="AE1179" s="152" t="str">
        <f>IF(IFERROR(IF(MATCH("Feed Ingredient", AOM[[#This Row],[L1]:[L10]],0)&gt;0, TRUE, FALSE), FALSE)=TRUE,IFERROR(VLOOKUP(M1179, ani_diet!E:E, 1, FALSE), "No Match"),FALSE)</f>
        <v>Schizachyrium jeffreysii</v>
      </c>
    </row>
    <row r="1180" spans="1:31" ht="14.5" x14ac:dyDescent="0.35">
      <c r="A1180" s="153"/>
      <c r="B1180" s="153" t="s">
        <v>22241</v>
      </c>
      <c r="C1180" s="153" t="s">
        <v>19358</v>
      </c>
      <c r="D1180" s="153" t="s">
        <v>19360</v>
      </c>
      <c r="E1180" s="153" t="s">
        <v>19600</v>
      </c>
      <c r="F1180" s="153" t="s">
        <v>20459</v>
      </c>
      <c r="G1180" s="153" t="s">
        <v>20460</v>
      </c>
      <c r="H1180" s="153" t="s">
        <v>21925</v>
      </c>
      <c r="I1180" s="153" t="s">
        <v>21988</v>
      </c>
      <c r="J1180" s="153" t="s">
        <v>22242</v>
      </c>
      <c r="K1180" s="153" t="s">
        <v>22243</v>
      </c>
      <c r="L1180" s="153"/>
      <c r="M1180" s="153" t="str" cm="1">
        <f t="array" ref="M1180">LOOKUP(2,1/(C1180:L1180&lt;&gt;""),C1180:L1180)</f>
        <v>Schoenefeldia gracilis Dried</v>
      </c>
      <c r="N1180" s="153" t="s">
        <v>22244</v>
      </c>
      <c r="O1180" s="153"/>
      <c r="P1180" s="153"/>
      <c r="Q1180" s="153"/>
      <c r="R1180" s="153"/>
      <c r="S1180" s="153"/>
      <c r="T1180" s="153"/>
      <c r="U1180" s="153" t="s">
        <v>22242</v>
      </c>
      <c r="V1180" s="153"/>
      <c r="W1180" s="153"/>
      <c r="X1180" s="153"/>
      <c r="Y1180" s="153"/>
      <c r="Z1180" s="153"/>
      <c r="AA1180" s="153"/>
      <c r="AB1180" s="153"/>
      <c r="AC1180" s="153"/>
      <c r="AD1180" s="153" t="str">
        <f>IFERROR(IF(COUNTIF(C1180:L1180,"Feed Ingredient")&gt;0,INDEX(ani_diet!V:V,MATCH(M1180,ani_diet!F:F,0)),""),"")</f>
        <v>Schoenefeldia gracilis</v>
      </c>
      <c r="AE1180" s="152" t="str">
        <f>IF(IFERROR(IF(MATCH("Feed Ingredient", AOM[[#This Row],[L1]:[L10]],0)&gt;0, TRUE, FALSE), FALSE)=TRUE,IFERROR(VLOOKUP(M1180, ani_diet!E:E, 1, FALSE), "No Match"),FALSE)</f>
        <v>No Match</v>
      </c>
    </row>
    <row r="1181" spans="1:31" ht="14.5" x14ac:dyDescent="0.35">
      <c r="A1181" s="153"/>
      <c r="B1181" s="153" t="s">
        <v>22245</v>
      </c>
      <c r="C1181" s="153" t="s">
        <v>19358</v>
      </c>
      <c r="D1181" s="153" t="s">
        <v>19360</v>
      </c>
      <c r="E1181" s="153" t="s">
        <v>19600</v>
      </c>
      <c r="F1181" s="153" t="s">
        <v>20459</v>
      </c>
      <c r="G1181" s="153" t="s">
        <v>20460</v>
      </c>
      <c r="H1181" s="153" t="s">
        <v>21925</v>
      </c>
      <c r="I1181" s="153" t="s">
        <v>21988</v>
      </c>
      <c r="J1181" s="153" t="s">
        <v>22242</v>
      </c>
      <c r="K1181" s="153"/>
      <c r="L1181" s="153"/>
      <c r="M1181" s="153" t="str" cm="1">
        <f t="array" ref="M1181">LOOKUP(2,1/(C1181:L1181&lt;&gt;""),C1181:L1181)</f>
        <v>Schoenefeldia gracilis</v>
      </c>
      <c r="N1181" s="153"/>
      <c r="O1181" s="153"/>
      <c r="P1181" s="153"/>
      <c r="Q1181" s="153"/>
      <c r="R1181" s="153"/>
      <c r="S1181" s="153"/>
      <c r="T1181" s="153"/>
      <c r="U1181" s="153" t="s">
        <v>22242</v>
      </c>
      <c r="V1181" s="153"/>
      <c r="W1181" s="153"/>
      <c r="X1181" s="153"/>
      <c r="Y1181" s="153"/>
      <c r="Z1181" s="153"/>
      <c r="AA1181" s="153"/>
      <c r="AB1181" s="153"/>
      <c r="AC1181" s="153"/>
      <c r="AD1181" s="153" t="str">
        <f>IFERROR(IF(COUNTIF(C1181:L1181,"Feed Ingredient")&gt;0,INDEX(ani_diet!V:V,MATCH(M1181,ani_diet!F:F,0)),""),"")</f>
        <v/>
      </c>
      <c r="AE1181" s="152" t="str">
        <f>IF(IFERROR(IF(MATCH("Feed Ingredient", AOM[[#This Row],[L1]:[L10]],0)&gt;0, TRUE, FALSE), FALSE)=TRUE,IFERROR(VLOOKUP(M1181, ani_diet!E:E, 1, FALSE), "No Match"),FALSE)</f>
        <v>Schoenefeldia gracilis</v>
      </c>
    </row>
    <row r="1182" spans="1:31" ht="14.5" x14ac:dyDescent="0.35">
      <c r="A1182" s="153"/>
      <c r="B1182" s="153" t="s">
        <v>22246</v>
      </c>
      <c r="C1182" s="153" t="s">
        <v>19358</v>
      </c>
      <c r="D1182" s="153" t="s">
        <v>19360</v>
      </c>
      <c r="E1182" s="153" t="s">
        <v>19600</v>
      </c>
      <c r="F1182" s="153" t="s">
        <v>20459</v>
      </c>
      <c r="G1182" s="153" t="s">
        <v>20460</v>
      </c>
      <c r="H1182" s="153" t="s">
        <v>21925</v>
      </c>
      <c r="I1182" s="153" t="s">
        <v>21988</v>
      </c>
      <c r="J1182" s="153" t="s">
        <v>22247</v>
      </c>
      <c r="K1182" s="153"/>
      <c r="L1182" s="153"/>
      <c r="M1182" s="153" t="str" cm="1">
        <f t="array" ref="M1182">LOOKUP(2,1/(C1182:L1182&lt;&gt;""),C1182:L1182)</f>
        <v>Sorghum sudanese</v>
      </c>
      <c r="N1182" s="153"/>
      <c r="O1182" s="153"/>
      <c r="P1182" s="153"/>
      <c r="Q1182" s="153"/>
      <c r="R1182" s="153"/>
      <c r="S1182" s="153"/>
      <c r="T1182" s="153"/>
      <c r="U1182" s="153" t="s">
        <v>22247</v>
      </c>
      <c r="V1182" s="153"/>
      <c r="W1182" s="153"/>
      <c r="X1182" s="153"/>
      <c r="Y1182" s="153"/>
      <c r="Z1182" s="153"/>
      <c r="AA1182" s="153"/>
      <c r="AB1182" s="153"/>
      <c r="AC1182" s="153"/>
      <c r="AD1182" s="153" t="str">
        <f>IFERROR(IF(COUNTIF(C1182:L1182,"Feed Ingredient")&gt;0,INDEX(ani_diet!V:V,MATCH(M1182,ani_diet!F:F,0)),""),"")</f>
        <v/>
      </c>
      <c r="AE1182" s="152" t="str">
        <f>IF(IFERROR(IF(MATCH("Feed Ingredient", AOM[[#This Row],[L1]:[L10]],0)&gt;0, TRUE, FALSE), FALSE)=TRUE,IFERROR(VLOOKUP(M1182, ani_diet!E:E, 1, FALSE), "No Match"),FALSE)</f>
        <v>No Match</v>
      </c>
    </row>
    <row r="1183" spans="1:31" ht="14.5" x14ac:dyDescent="0.35">
      <c r="A1183" s="153"/>
      <c r="B1183" s="153" t="s">
        <v>22248</v>
      </c>
      <c r="C1183" s="153" t="s">
        <v>19358</v>
      </c>
      <c r="D1183" s="153" t="s">
        <v>19360</v>
      </c>
      <c r="E1183" s="153" t="s">
        <v>19600</v>
      </c>
      <c r="F1183" s="153" t="s">
        <v>20459</v>
      </c>
      <c r="G1183" s="153" t="s">
        <v>20460</v>
      </c>
      <c r="H1183" s="153" t="s">
        <v>21925</v>
      </c>
      <c r="I1183" s="153" t="s">
        <v>21988</v>
      </c>
      <c r="J1183" s="153" t="s">
        <v>22249</v>
      </c>
      <c r="K1183" s="153"/>
      <c r="L1183" s="153"/>
      <c r="M1183" s="153" t="str" cm="1">
        <f t="array" ref="M1183">LOOKUP(2,1/(C1183:L1183&lt;&gt;""),C1183:L1183)</f>
        <v>Sporobolus natalensis</v>
      </c>
      <c r="N1183" s="153"/>
      <c r="O1183" s="153"/>
      <c r="P1183" s="153"/>
      <c r="Q1183" s="153"/>
      <c r="R1183" s="153"/>
      <c r="S1183" s="153"/>
      <c r="T1183" s="153"/>
      <c r="U1183" s="153" t="s">
        <v>22249</v>
      </c>
      <c r="V1183" s="153"/>
      <c r="W1183" s="153"/>
      <c r="X1183" s="153"/>
      <c r="Y1183" s="153"/>
      <c r="Z1183" s="153"/>
      <c r="AA1183" s="153"/>
      <c r="AB1183" s="153"/>
      <c r="AC1183" s="153"/>
      <c r="AD1183" s="153" t="str">
        <f>IFERROR(IF(COUNTIF(C1183:L1183,"Feed Ingredient")&gt;0,INDEX(ani_diet!V:V,MATCH(M1183,ani_diet!F:F,0)),""),"")</f>
        <v>Sporobolus natalensis</v>
      </c>
      <c r="AE1183" s="152" t="str">
        <f>IF(IFERROR(IF(MATCH("Feed Ingredient", AOM[[#This Row],[L1]:[L10]],0)&gt;0, TRUE, FALSE), FALSE)=TRUE,IFERROR(VLOOKUP(M1183, ani_diet!E:E, 1, FALSE), "No Match"),FALSE)</f>
        <v>Sporobolus natalensis</v>
      </c>
    </row>
    <row r="1184" spans="1:31" ht="14.5" x14ac:dyDescent="0.35">
      <c r="A1184" s="153"/>
      <c r="B1184" s="153" t="s">
        <v>22250</v>
      </c>
      <c r="C1184" s="153" t="s">
        <v>19358</v>
      </c>
      <c r="D1184" s="153" t="s">
        <v>19360</v>
      </c>
      <c r="E1184" s="153" t="s">
        <v>19600</v>
      </c>
      <c r="F1184" s="153" t="s">
        <v>20459</v>
      </c>
      <c r="G1184" s="153" t="s">
        <v>20460</v>
      </c>
      <c r="H1184" s="153" t="s">
        <v>21925</v>
      </c>
      <c r="I1184" s="153" t="s">
        <v>21988</v>
      </c>
      <c r="J1184" s="153" t="s">
        <v>22251</v>
      </c>
      <c r="K1184" s="153"/>
      <c r="L1184" s="153"/>
      <c r="M1184" s="153" t="str" cm="1">
        <f t="array" ref="M1184">LOOKUP(2,1/(C1184:L1184&lt;&gt;""),C1184:L1184)</f>
        <v>Sporobolus panicoides</v>
      </c>
      <c r="N1184" s="153"/>
      <c r="O1184" s="153"/>
      <c r="P1184" s="153"/>
      <c r="Q1184" s="153"/>
      <c r="R1184" s="153"/>
      <c r="S1184" s="153"/>
      <c r="T1184" s="153"/>
      <c r="U1184" s="153" t="s">
        <v>22251</v>
      </c>
      <c r="V1184" s="153"/>
      <c r="W1184" s="153"/>
      <c r="X1184" s="153"/>
      <c r="Y1184" s="153"/>
      <c r="Z1184" s="153"/>
      <c r="AA1184" s="153"/>
      <c r="AB1184" s="153"/>
      <c r="AC1184" s="153"/>
      <c r="AD1184" s="153" t="str">
        <f>IFERROR(IF(COUNTIF(C1184:L1184,"Feed Ingredient")&gt;0,INDEX(ani_diet!V:V,MATCH(M1184,ani_diet!F:F,0)),""),"")</f>
        <v>Sporobolus panicoides</v>
      </c>
      <c r="AE1184" s="152" t="str">
        <f>IF(IFERROR(IF(MATCH("Feed Ingredient", AOM[[#This Row],[L1]:[L10]],0)&gt;0, TRUE, FALSE), FALSE)=TRUE,IFERROR(VLOOKUP(M1184, ani_diet!E:E, 1, FALSE), "No Match"),FALSE)</f>
        <v>Sporobolus panicoides</v>
      </c>
    </row>
    <row r="1185" spans="1:31" ht="14.5" x14ac:dyDescent="0.35">
      <c r="A1185" s="153"/>
      <c r="B1185" s="153" t="s">
        <v>22252</v>
      </c>
      <c r="C1185" s="153" t="s">
        <v>19358</v>
      </c>
      <c r="D1185" s="153" t="s">
        <v>19360</v>
      </c>
      <c r="E1185" s="153" t="s">
        <v>19600</v>
      </c>
      <c r="F1185" s="153" t="s">
        <v>20459</v>
      </c>
      <c r="G1185" s="153" t="s">
        <v>20460</v>
      </c>
      <c r="H1185" s="153" t="s">
        <v>21925</v>
      </c>
      <c r="I1185" s="153" t="s">
        <v>21988</v>
      </c>
      <c r="J1185" s="153" t="s">
        <v>22253</v>
      </c>
      <c r="K1185" s="153"/>
      <c r="L1185" s="153"/>
      <c r="M1185" s="153" t="str" cm="1">
        <f t="array" ref="M1185">LOOKUP(2,1/(C1185:L1185&lt;&gt;""),C1185:L1185)</f>
        <v>Stereochlaena cameronii</v>
      </c>
      <c r="N1185" s="153"/>
      <c r="O1185" s="153"/>
      <c r="P1185" s="153"/>
      <c r="Q1185" s="153"/>
      <c r="R1185" s="153"/>
      <c r="S1185" s="153"/>
      <c r="T1185" s="153"/>
      <c r="U1185" s="153" t="s">
        <v>22253</v>
      </c>
      <c r="V1185" s="153"/>
      <c r="W1185" s="153"/>
      <c r="X1185" s="153"/>
      <c r="Y1185" s="153"/>
      <c r="Z1185" s="153"/>
      <c r="AA1185" s="153"/>
      <c r="AB1185" s="153"/>
      <c r="AC1185" s="153"/>
      <c r="AD1185" s="153" t="str">
        <f>IFERROR(IF(COUNTIF(C1185:L1185,"Feed Ingredient")&gt;0,INDEX(ani_diet!V:V,MATCH(M1185,ani_diet!F:F,0)),""),"")</f>
        <v>Stereochlaena cameronii</v>
      </c>
      <c r="AE1185" s="152" t="str">
        <f>IF(IFERROR(IF(MATCH("Feed Ingredient", AOM[[#This Row],[L1]:[L10]],0)&gt;0, TRUE, FALSE), FALSE)=TRUE,IFERROR(VLOOKUP(M1185, ani_diet!E:E, 1, FALSE), "No Match"),FALSE)</f>
        <v>Stereochlaena cameronii</v>
      </c>
    </row>
    <row r="1186" spans="1:31" ht="14.5" x14ac:dyDescent="0.35">
      <c r="A1186" s="153"/>
      <c r="B1186" s="153" t="s">
        <v>22254</v>
      </c>
      <c r="C1186" s="153" t="s">
        <v>19358</v>
      </c>
      <c r="D1186" s="153" t="s">
        <v>19360</v>
      </c>
      <c r="E1186" s="153" t="s">
        <v>19600</v>
      </c>
      <c r="F1186" s="153" t="s">
        <v>20459</v>
      </c>
      <c r="G1186" s="153" t="s">
        <v>20460</v>
      </c>
      <c r="H1186" s="153" t="s">
        <v>21925</v>
      </c>
      <c r="I1186" s="153" t="s">
        <v>21988</v>
      </c>
      <c r="J1186" s="153" t="s">
        <v>22255</v>
      </c>
      <c r="K1186" s="153"/>
      <c r="L1186" s="153"/>
      <c r="M1186" s="153" t="str" cm="1">
        <f t="array" ref="M1186">LOOKUP(2,1/(C1186:L1186&lt;&gt;""),C1186:L1186)</f>
        <v>Stipa parviflora</v>
      </c>
      <c r="N1186" s="153"/>
      <c r="O1186" s="153"/>
      <c r="P1186" s="153"/>
      <c r="Q1186" s="153"/>
      <c r="R1186" s="153"/>
      <c r="S1186" s="153"/>
      <c r="T1186" s="153"/>
      <c r="U1186" s="153" t="s">
        <v>22255</v>
      </c>
      <c r="V1186" s="153"/>
      <c r="W1186" s="153"/>
      <c r="X1186" s="153"/>
      <c r="Y1186" s="153"/>
      <c r="Z1186" s="153"/>
      <c r="AA1186" s="153"/>
      <c r="AB1186" s="153"/>
      <c r="AC1186" s="153"/>
      <c r="AD1186" s="153" t="str">
        <f>IFERROR(IF(COUNTIF(C1186:L1186,"Feed Ingredient")&gt;0,INDEX(ani_diet!V:V,MATCH(M1186,ani_diet!F:F,0)),""),"")</f>
        <v>Stipa parviflora</v>
      </c>
      <c r="AE1186" s="152" t="str">
        <f>IF(IFERROR(IF(MATCH("Feed Ingredient", AOM[[#This Row],[L1]:[L10]],0)&gt;0, TRUE, FALSE), FALSE)=TRUE,IFERROR(VLOOKUP(M1186, ani_diet!E:E, 1, FALSE), "No Match"),FALSE)</f>
        <v>Stipa parviflora</v>
      </c>
    </row>
    <row r="1187" spans="1:31" ht="14.5" x14ac:dyDescent="0.35">
      <c r="A1187" s="153"/>
      <c r="B1187" s="153" t="s">
        <v>22256</v>
      </c>
      <c r="C1187" s="153" t="s">
        <v>19358</v>
      </c>
      <c r="D1187" s="153" t="s">
        <v>19360</v>
      </c>
      <c r="E1187" s="153" t="s">
        <v>19600</v>
      </c>
      <c r="F1187" s="153" t="s">
        <v>20459</v>
      </c>
      <c r="G1187" s="153" t="s">
        <v>20460</v>
      </c>
      <c r="H1187" s="153" t="s">
        <v>21925</v>
      </c>
      <c r="I1187" s="153" t="s">
        <v>21988</v>
      </c>
      <c r="J1187" s="153" t="s">
        <v>22257</v>
      </c>
      <c r="K1187" s="153" t="s">
        <v>22258</v>
      </c>
      <c r="L1187" s="153"/>
      <c r="M1187" s="153" t="str" cm="1">
        <f t="array" ref="M1187">LOOKUP(2,1/(C1187:L1187&lt;&gt;""),C1187:L1187)</f>
        <v>Stipa tenacissima Dried</v>
      </c>
      <c r="N1187" s="153" t="s">
        <v>22259</v>
      </c>
      <c r="O1187" s="153"/>
      <c r="P1187" s="153"/>
      <c r="Q1187" s="153"/>
      <c r="R1187" s="153"/>
      <c r="S1187" s="153"/>
      <c r="T1187" s="153"/>
      <c r="U1187" s="153" t="s">
        <v>22257</v>
      </c>
      <c r="V1187" s="153"/>
      <c r="W1187" s="153"/>
      <c r="X1187" s="153"/>
      <c r="Y1187" s="153"/>
      <c r="Z1187" s="153"/>
      <c r="AA1187" s="153"/>
      <c r="AB1187" s="153"/>
      <c r="AC1187" s="153"/>
      <c r="AD1187" s="153" t="str">
        <f>IFERROR(IF(COUNTIF(C1187:L1187,"Feed Ingredient")&gt;0,INDEX(ani_diet!V:V,MATCH(M1187,ani_diet!F:F,0)),""),"")</f>
        <v>Stipa tenacissima</v>
      </c>
      <c r="AE1187" s="152" t="str">
        <f>IF(IFERROR(IF(MATCH("Feed Ingredient", AOM[[#This Row],[L1]:[L10]],0)&gt;0, TRUE, FALSE), FALSE)=TRUE,IFERROR(VLOOKUP(M1187, ani_diet!E:E, 1, FALSE), "No Match"),FALSE)</f>
        <v>No Match</v>
      </c>
    </row>
    <row r="1188" spans="1:31" ht="14.5" x14ac:dyDescent="0.35">
      <c r="A1188" s="153"/>
      <c r="B1188" s="153" t="s">
        <v>22260</v>
      </c>
      <c r="C1188" s="153" t="s">
        <v>19358</v>
      </c>
      <c r="D1188" s="153" t="s">
        <v>19360</v>
      </c>
      <c r="E1188" s="153" t="s">
        <v>19600</v>
      </c>
      <c r="F1188" s="153" t="s">
        <v>20459</v>
      </c>
      <c r="G1188" s="153" t="s">
        <v>20460</v>
      </c>
      <c r="H1188" s="153" t="s">
        <v>21925</v>
      </c>
      <c r="I1188" s="153" t="s">
        <v>21988</v>
      </c>
      <c r="J1188" s="153" t="s">
        <v>22257</v>
      </c>
      <c r="K1188" s="153"/>
      <c r="L1188" s="153"/>
      <c r="M1188" s="153" t="str" cm="1">
        <f t="array" ref="M1188">LOOKUP(2,1/(C1188:L1188&lt;&gt;""),C1188:L1188)</f>
        <v>Stipa tenacissima</v>
      </c>
      <c r="N1188" s="153"/>
      <c r="O1188" s="153"/>
      <c r="P1188" s="153"/>
      <c r="Q1188" s="153"/>
      <c r="R1188" s="153"/>
      <c r="S1188" s="153"/>
      <c r="T1188" s="153"/>
      <c r="U1188" s="153" t="s">
        <v>22257</v>
      </c>
      <c r="V1188" s="153"/>
      <c r="W1188" s="153"/>
      <c r="X1188" s="153"/>
      <c r="Y1188" s="153"/>
      <c r="Z1188" s="153"/>
      <c r="AA1188" s="153"/>
      <c r="AB1188" s="153"/>
      <c r="AC1188" s="153"/>
      <c r="AD1188" s="153" t="str">
        <f>IFERROR(IF(COUNTIF(C1188:L1188,"Feed Ingredient")&gt;0,INDEX(ani_diet!V:V,MATCH(M1188,ani_diet!F:F,0)),""),"")</f>
        <v>Stipa tenacissima</v>
      </c>
      <c r="AE1188" s="152" t="str">
        <f>IF(IFERROR(IF(MATCH("Feed Ingredient", AOM[[#This Row],[L1]:[L10]],0)&gt;0, TRUE, FALSE), FALSE)=TRUE,IFERROR(VLOOKUP(M1188, ani_diet!E:E, 1, FALSE), "No Match"),FALSE)</f>
        <v>Stipa tenacissima</v>
      </c>
    </row>
    <row r="1189" spans="1:31" ht="14.5" x14ac:dyDescent="0.35">
      <c r="A1189" s="153" t="s">
        <v>2164</v>
      </c>
      <c r="B1189" s="153" t="s">
        <v>22261</v>
      </c>
      <c r="C1189" s="153" t="s">
        <v>19358</v>
      </c>
      <c r="D1189" s="153" t="s">
        <v>19360</v>
      </c>
      <c r="E1189" s="153" t="s">
        <v>19600</v>
      </c>
      <c r="F1189" s="153" t="s">
        <v>20459</v>
      </c>
      <c r="G1189" s="153" t="s">
        <v>20460</v>
      </c>
      <c r="H1189" s="153" t="s">
        <v>21925</v>
      </c>
      <c r="I1189" s="153" t="s">
        <v>21988</v>
      </c>
      <c r="J1189" s="153" t="s">
        <v>18662</v>
      </c>
      <c r="K1189" s="153" t="s">
        <v>2164</v>
      </c>
      <c r="L1189" s="153"/>
      <c r="M1189" s="153" t="str" cm="1">
        <f t="array" ref="M1189">LOOKUP(2,1/(C1189:L1189&lt;&gt;""),C1189:L1189)</f>
        <v>Sudan Grass</v>
      </c>
      <c r="N1189" s="153" t="s">
        <v>22262</v>
      </c>
      <c r="O1189" s="153" t="s">
        <v>2164</v>
      </c>
      <c r="P1189" s="153" t="s">
        <v>2164</v>
      </c>
      <c r="Q1189" s="153" t="s">
        <v>2164</v>
      </c>
      <c r="R1189" s="153" t="s">
        <v>2164</v>
      </c>
      <c r="S1189" s="153" t="s">
        <v>2164</v>
      </c>
      <c r="T1189" s="153" t="s">
        <v>2164</v>
      </c>
      <c r="U1189" s="153" t="s">
        <v>22263</v>
      </c>
      <c r="V1189" s="153" t="s">
        <v>22264</v>
      </c>
      <c r="W1189" s="153" t="s">
        <v>2164</v>
      </c>
      <c r="X1189" s="153" t="s">
        <v>2164</v>
      </c>
      <c r="Y1189" s="153" t="s">
        <v>2164</v>
      </c>
      <c r="Z1189" s="153" t="s">
        <v>2164</v>
      </c>
      <c r="AA1189" s="153" t="s">
        <v>2164</v>
      </c>
      <c r="AB1189" s="153" t="s">
        <v>22265</v>
      </c>
      <c r="AC1189" s="153" t="s">
        <v>22266</v>
      </c>
      <c r="AD1189" s="153" t="str">
        <f>IFERROR(IF(COUNTIF(C1189:L1189,"Feed Ingredient")&gt;0,INDEX(ani_diet!V:V,MATCH(M1189,ani_diet!F:F,0)),""),"")</f>
        <v/>
      </c>
      <c r="AE1189" s="152" t="str">
        <f>IF(IFERROR(IF(MATCH("Feed Ingredient", AOM[[#This Row],[L1]:[L10]],0)&gt;0, TRUE, FALSE), FALSE)=TRUE,IFERROR(VLOOKUP(M1189, ani_diet!E:E, 1, FALSE), "No Match"),FALSE)</f>
        <v>No Match</v>
      </c>
    </row>
    <row r="1190" spans="1:31" ht="14.5" x14ac:dyDescent="0.35">
      <c r="A1190" s="153" t="s">
        <v>2164</v>
      </c>
      <c r="B1190" s="153" t="s">
        <v>22267</v>
      </c>
      <c r="C1190" s="153" t="s">
        <v>19358</v>
      </c>
      <c r="D1190" s="153" t="s">
        <v>19360</v>
      </c>
      <c r="E1190" s="153" t="s">
        <v>19600</v>
      </c>
      <c r="F1190" s="153" t="s">
        <v>20459</v>
      </c>
      <c r="G1190" s="153" t="s">
        <v>20460</v>
      </c>
      <c r="H1190" s="153" t="s">
        <v>21925</v>
      </c>
      <c r="I1190" s="153" t="s">
        <v>21988</v>
      </c>
      <c r="J1190" s="153" t="s">
        <v>22268</v>
      </c>
      <c r="K1190" s="153" t="s">
        <v>2164</v>
      </c>
      <c r="L1190" s="153"/>
      <c r="M1190" s="153" t="str" cm="1">
        <f t="array" ref="M1190">LOOKUP(2,1/(C1190:L1190&lt;&gt;""),C1190:L1190)</f>
        <v>Sward</v>
      </c>
      <c r="N1190" s="153"/>
      <c r="O1190" s="153" t="s">
        <v>2164</v>
      </c>
      <c r="P1190" s="153" t="s">
        <v>2164</v>
      </c>
      <c r="Q1190" s="153" t="s">
        <v>2164</v>
      </c>
      <c r="R1190" s="153" t="s">
        <v>2164</v>
      </c>
      <c r="S1190" s="153" t="s">
        <v>2164</v>
      </c>
      <c r="T1190" s="153" t="s">
        <v>2164</v>
      </c>
      <c r="U1190" s="153"/>
      <c r="V1190" s="153"/>
      <c r="W1190" s="153" t="s">
        <v>2164</v>
      </c>
      <c r="X1190" s="153" t="s">
        <v>2164</v>
      </c>
      <c r="Y1190" s="153" t="s">
        <v>2164</v>
      </c>
      <c r="Z1190" s="153" t="s">
        <v>2164</v>
      </c>
      <c r="AA1190" s="153" t="s">
        <v>2164</v>
      </c>
      <c r="AB1190" s="153"/>
      <c r="AC1190" s="153" t="s">
        <v>22266</v>
      </c>
      <c r="AD1190" s="153" t="str">
        <f>IFERROR(IF(COUNTIF(C1190:L1190,"Feed Ingredient")&gt;0,INDEX(ani_diet!V:V,MATCH(M1190,ani_diet!F:F,0)),""),"")</f>
        <v/>
      </c>
      <c r="AE1190" s="152" t="str">
        <f>IF(IFERROR(IF(MATCH("Feed Ingredient", AOM[[#This Row],[L1]:[L10]],0)&gt;0, TRUE, FALSE), FALSE)=TRUE,IFERROR(VLOOKUP(M1190, ani_diet!E:E, 1, FALSE), "No Match"),FALSE)</f>
        <v>Sward</v>
      </c>
    </row>
    <row r="1191" spans="1:31" ht="14.5" x14ac:dyDescent="0.35">
      <c r="A1191" s="153"/>
      <c r="B1191" s="153" t="s">
        <v>22269</v>
      </c>
      <c r="C1191" s="153" t="s">
        <v>19358</v>
      </c>
      <c r="D1191" s="153" t="s">
        <v>19360</v>
      </c>
      <c r="E1191" s="153" t="s">
        <v>19600</v>
      </c>
      <c r="F1191" s="153" t="s">
        <v>20459</v>
      </c>
      <c r="G1191" s="153" t="s">
        <v>20460</v>
      </c>
      <c r="H1191" s="153" t="s">
        <v>21925</v>
      </c>
      <c r="I1191" s="153" t="s">
        <v>21988</v>
      </c>
      <c r="J1191" s="153" t="s">
        <v>9793</v>
      </c>
      <c r="K1191" s="153"/>
      <c r="L1191" s="153"/>
      <c r="M1191" s="153" t="str" cm="1">
        <f t="array" ref="M1191">LOOKUP(2,1/(C1191:L1191&lt;&gt;""),C1191:L1191)</f>
        <v>Themeda triandra</v>
      </c>
      <c r="N1191" s="153"/>
      <c r="O1191" s="153"/>
      <c r="P1191" s="153"/>
      <c r="Q1191" s="153"/>
      <c r="R1191" s="153"/>
      <c r="S1191" s="153"/>
      <c r="T1191" s="153"/>
      <c r="U1191" s="153" t="s">
        <v>9793</v>
      </c>
      <c r="V1191" s="153"/>
      <c r="W1191" s="153"/>
      <c r="X1191" s="153"/>
      <c r="Y1191" s="153"/>
      <c r="Z1191" s="153"/>
      <c r="AA1191" s="153"/>
      <c r="AB1191" s="153"/>
      <c r="AC1191" s="153"/>
      <c r="AD1191" s="153" t="str">
        <f>IFERROR(IF(COUNTIF(C1191:L1191,"Feed Ingredient")&gt;0,INDEX(ani_diet!V:V,MATCH(M1191,ani_diet!F:F,0)),""),"")</f>
        <v>Themeda triandra</v>
      </c>
      <c r="AE1191" s="152" t="str">
        <f>IF(IFERROR(IF(MATCH("Feed Ingredient", AOM[[#This Row],[L1]:[L10]],0)&gt;0, TRUE, FALSE), FALSE)=TRUE,IFERROR(VLOOKUP(M1191, ani_diet!E:E, 1, FALSE), "No Match"),FALSE)</f>
        <v>Themeda triandra</v>
      </c>
    </row>
    <row r="1192" spans="1:31" ht="14.5" x14ac:dyDescent="0.35">
      <c r="A1192" s="153"/>
      <c r="B1192" s="153" t="s">
        <v>22270</v>
      </c>
      <c r="C1192" s="153" t="s">
        <v>19358</v>
      </c>
      <c r="D1192" s="153" t="s">
        <v>19360</v>
      </c>
      <c r="E1192" s="153" t="s">
        <v>19600</v>
      </c>
      <c r="F1192" s="153" t="s">
        <v>20459</v>
      </c>
      <c r="G1192" s="153" t="s">
        <v>20460</v>
      </c>
      <c r="H1192" s="153" t="s">
        <v>21925</v>
      </c>
      <c r="I1192" s="153" t="s">
        <v>21988</v>
      </c>
      <c r="J1192" s="153" t="s">
        <v>22271</v>
      </c>
      <c r="K1192" s="153"/>
      <c r="L1192" s="153"/>
      <c r="M1192" s="153" t="str" cm="1">
        <f t="array" ref="M1192">LOOKUP(2,1/(C1192:L1192&lt;&gt;""),C1192:L1192)</f>
        <v>Tripsacum laxum</v>
      </c>
      <c r="N1192" s="153"/>
      <c r="O1192" s="153"/>
      <c r="P1192" s="153"/>
      <c r="Q1192" s="153"/>
      <c r="R1192" s="153"/>
      <c r="S1192" s="153"/>
      <c r="T1192" s="153"/>
      <c r="U1192" s="153" t="s">
        <v>22271</v>
      </c>
      <c r="V1192" s="153"/>
      <c r="W1192" s="153"/>
      <c r="X1192" s="153"/>
      <c r="Y1192" s="153"/>
      <c r="Z1192" s="153"/>
      <c r="AA1192" s="153"/>
      <c r="AB1192" s="153"/>
      <c r="AC1192" s="153"/>
      <c r="AD1192" s="153" t="str">
        <f>IFERROR(IF(COUNTIF(C1192:L1192,"Feed Ingredient")&gt;0,INDEX(ani_diet!V:V,MATCH(M1192,ani_diet!F:F,0)),""),"")</f>
        <v>Tripsacum laxum</v>
      </c>
      <c r="AE1192" s="152" t="str">
        <f>IF(IFERROR(IF(MATCH("Feed Ingredient", AOM[[#This Row],[L1]:[L10]],0)&gt;0, TRUE, FALSE), FALSE)=TRUE,IFERROR(VLOOKUP(M1192, ani_diet!E:E, 1, FALSE), "No Match"),FALSE)</f>
        <v>Tripsacum laxum</v>
      </c>
    </row>
    <row r="1193" spans="1:31" ht="14.5" x14ac:dyDescent="0.35">
      <c r="A1193" s="153"/>
      <c r="B1193" s="153" t="s">
        <v>22272</v>
      </c>
      <c r="C1193" s="153" t="s">
        <v>19358</v>
      </c>
      <c r="D1193" s="153" t="s">
        <v>19360</v>
      </c>
      <c r="E1193" s="153" t="s">
        <v>19600</v>
      </c>
      <c r="F1193" s="153" t="s">
        <v>20459</v>
      </c>
      <c r="G1193" s="153" t="s">
        <v>20460</v>
      </c>
      <c r="H1193" s="153" t="s">
        <v>21925</v>
      </c>
      <c r="I1193" s="153" t="s">
        <v>21988</v>
      </c>
      <c r="J1193" s="153" t="s">
        <v>9136</v>
      </c>
      <c r="K1193" s="153"/>
      <c r="L1193" s="153"/>
      <c r="M1193" s="153" t="str" cm="1">
        <f t="array" ref="M1193">LOOKUP(2,1/(C1193:L1193&lt;&gt;""),C1193:L1193)</f>
        <v>Triticale</v>
      </c>
      <c r="N1193" s="153"/>
      <c r="O1193" s="153"/>
      <c r="P1193" s="153"/>
      <c r="Q1193" s="153"/>
      <c r="R1193" s="153"/>
      <c r="S1193" s="153"/>
      <c r="T1193" s="153"/>
      <c r="U1193" s="153"/>
      <c r="V1193" s="153"/>
      <c r="W1193" s="153"/>
      <c r="X1193" s="153"/>
      <c r="Y1193" s="153"/>
      <c r="Z1193" s="153"/>
      <c r="AA1193" s="153"/>
      <c r="AB1193" s="153"/>
      <c r="AC1193" s="153"/>
      <c r="AD1193" s="153" t="str">
        <f>IFERROR(IF(COUNTIF(C1193:L1193,"Feed Ingredient")&gt;0,INDEX(ani_diet!V:V,MATCH(M1193,ani_diet!F:F,0)),""),"")</f>
        <v/>
      </c>
      <c r="AE1193" s="152" t="str">
        <f>IF(IFERROR(IF(MATCH("Feed Ingredient", AOM[[#This Row],[L1]:[L10]],0)&gt;0, TRUE, FALSE), FALSE)=TRUE,IFERROR(VLOOKUP(M1193, ani_diet!E:E, 1, FALSE), "No Match"),FALSE)</f>
        <v>Triticale</v>
      </c>
    </row>
    <row r="1194" spans="1:31" ht="14.5" x14ac:dyDescent="0.35">
      <c r="A1194" s="153"/>
      <c r="B1194" s="153" t="s">
        <v>22273</v>
      </c>
      <c r="C1194" s="153" t="s">
        <v>19358</v>
      </c>
      <c r="D1194" s="153" t="s">
        <v>19360</v>
      </c>
      <c r="E1194" s="153" t="s">
        <v>19600</v>
      </c>
      <c r="F1194" s="153" t="s">
        <v>20459</v>
      </c>
      <c r="G1194" s="153" t="s">
        <v>20460</v>
      </c>
      <c r="H1194" s="153" t="s">
        <v>21925</v>
      </c>
      <c r="I1194" s="153" t="s">
        <v>21988</v>
      </c>
      <c r="J1194" s="153" t="s">
        <v>22274</v>
      </c>
      <c r="K1194" s="153"/>
      <c r="L1194" s="153"/>
      <c r="M1194" s="153" t="str" cm="1">
        <f t="array" ref="M1194">LOOKUP(2,1/(C1194:L1194&lt;&gt;""),C1194:L1194)</f>
        <v>Triticum</v>
      </c>
      <c r="N1194" s="153"/>
      <c r="O1194" s="153"/>
      <c r="P1194" s="153"/>
      <c r="Q1194" s="153"/>
      <c r="R1194" s="153"/>
      <c r="S1194" s="153"/>
      <c r="T1194" s="153"/>
      <c r="U1194" s="153"/>
      <c r="V1194" s="153"/>
      <c r="W1194" s="153"/>
      <c r="X1194" s="153"/>
      <c r="Y1194" s="153"/>
      <c r="Z1194" s="153"/>
      <c r="AA1194" s="153"/>
      <c r="AB1194" s="153"/>
      <c r="AC1194" s="153"/>
      <c r="AD1194" s="153" t="str">
        <f>IFERROR(IF(COUNTIF(C1194:L1194,"Feed Ingredient")&gt;0,INDEX(ani_diet!V:V,MATCH(M1194,ani_diet!F:F,0)),""),"")</f>
        <v/>
      </c>
      <c r="AE1194" s="152" t="str">
        <f>IF(IFERROR(IF(MATCH("Feed Ingredient", AOM[[#This Row],[L1]:[L10]],0)&gt;0, TRUE, FALSE), FALSE)=TRUE,IFERROR(VLOOKUP(M1194, ani_diet!E:E, 1, FALSE), "No Match"),FALSE)</f>
        <v>No Match</v>
      </c>
    </row>
    <row r="1195" spans="1:31" ht="14.5" x14ac:dyDescent="0.35">
      <c r="A1195" s="153"/>
      <c r="B1195" s="153" t="s">
        <v>22275</v>
      </c>
      <c r="C1195" s="153" t="s">
        <v>19358</v>
      </c>
      <c r="D1195" s="153" t="s">
        <v>19360</v>
      </c>
      <c r="E1195" s="153" t="s">
        <v>19600</v>
      </c>
      <c r="F1195" s="153" t="s">
        <v>20459</v>
      </c>
      <c r="G1195" s="153" t="s">
        <v>20460</v>
      </c>
      <c r="H1195" s="153" t="s">
        <v>21925</v>
      </c>
      <c r="I1195" s="153" t="s">
        <v>21988</v>
      </c>
      <c r="J1195" s="153" t="s">
        <v>22276</v>
      </c>
      <c r="K1195" s="153"/>
      <c r="L1195" s="153"/>
      <c r="M1195" s="153" t="str" cm="1">
        <f t="array" ref="M1195">LOOKUP(2,1/(C1195:L1195&lt;&gt;""),C1195:L1195)</f>
        <v>Trypsacum</v>
      </c>
      <c r="N1195" s="153"/>
      <c r="O1195" s="153"/>
      <c r="P1195" s="153"/>
      <c r="Q1195" s="153"/>
      <c r="R1195" s="153"/>
      <c r="S1195" s="153"/>
      <c r="T1195" s="153"/>
      <c r="U1195" s="153"/>
      <c r="V1195" s="153"/>
      <c r="W1195" s="153"/>
      <c r="X1195" s="153"/>
      <c r="Y1195" s="153"/>
      <c r="Z1195" s="153"/>
      <c r="AA1195" s="153"/>
      <c r="AB1195" s="153"/>
      <c r="AC1195" s="153"/>
      <c r="AD1195" s="153" t="str">
        <f>IFERROR(IF(COUNTIF(C1195:L1195,"Feed Ingredient")&gt;0,INDEX(ani_diet!V:V,MATCH(M1195,ani_diet!F:F,0)),""),"")</f>
        <v/>
      </c>
      <c r="AE1195" s="152" t="str">
        <f>IF(IFERROR(IF(MATCH("Feed Ingredient", AOM[[#This Row],[L1]:[L10]],0)&gt;0, TRUE, FALSE), FALSE)=TRUE,IFERROR(VLOOKUP(M1195, ani_diet!E:E, 1, FALSE), "No Match"),FALSE)</f>
        <v>Trypsacum</v>
      </c>
    </row>
    <row r="1196" spans="1:31" ht="14.5" x14ac:dyDescent="0.35">
      <c r="A1196" s="153"/>
      <c r="B1196" s="153" t="s">
        <v>22277</v>
      </c>
      <c r="C1196" s="153" t="s">
        <v>19358</v>
      </c>
      <c r="D1196" s="153" t="s">
        <v>19360</v>
      </c>
      <c r="E1196" s="153" t="s">
        <v>19600</v>
      </c>
      <c r="F1196" s="153" t="s">
        <v>20459</v>
      </c>
      <c r="G1196" s="153" t="s">
        <v>20460</v>
      </c>
      <c r="H1196" s="153" t="s">
        <v>21925</v>
      </c>
      <c r="I1196" s="153" t="s">
        <v>21988</v>
      </c>
      <c r="J1196" s="153" t="s">
        <v>22278</v>
      </c>
      <c r="K1196" s="153"/>
      <c r="L1196" s="153"/>
      <c r="M1196" s="153" t="str" cm="1">
        <f t="array" ref="M1196">LOOKUP(2,1/(C1196:L1196&lt;&gt;""),C1196:L1196)</f>
        <v>Trypsacum laxum</v>
      </c>
      <c r="N1196" s="153"/>
      <c r="O1196" s="153"/>
      <c r="P1196" s="153"/>
      <c r="Q1196" s="153"/>
      <c r="R1196" s="153"/>
      <c r="S1196" s="153"/>
      <c r="T1196" s="153"/>
      <c r="U1196" s="153" t="s">
        <v>22278</v>
      </c>
      <c r="V1196" s="153"/>
      <c r="W1196" s="153"/>
      <c r="X1196" s="153"/>
      <c r="Y1196" s="153"/>
      <c r="Z1196" s="153"/>
      <c r="AA1196" s="153"/>
      <c r="AB1196" s="153"/>
      <c r="AC1196" s="153"/>
      <c r="AD1196" s="153" t="str">
        <f>IFERROR(IF(COUNTIF(C1196:L1196,"Feed Ingredient")&gt;0,INDEX(ani_diet!V:V,MATCH(M1196,ani_diet!F:F,0)),""),"")</f>
        <v>Trypsacum laxum</v>
      </c>
      <c r="AE1196" s="152" t="str">
        <f>IF(IFERROR(IF(MATCH("Feed Ingredient", AOM[[#This Row],[L1]:[L10]],0)&gt;0, TRUE, FALSE), FALSE)=TRUE,IFERROR(VLOOKUP(M1196, ani_diet!E:E, 1, FALSE), "No Match"),FALSE)</f>
        <v>Trypsacum laxum</v>
      </c>
    </row>
    <row r="1197" spans="1:31" ht="14.5" x14ac:dyDescent="0.35">
      <c r="A1197" s="153" t="s">
        <v>2164</v>
      </c>
      <c r="B1197" s="153" t="s">
        <v>22279</v>
      </c>
      <c r="C1197" s="153" t="s">
        <v>19358</v>
      </c>
      <c r="D1197" s="153" t="s">
        <v>19360</v>
      </c>
      <c r="E1197" s="153" t="s">
        <v>19600</v>
      </c>
      <c r="F1197" s="153" t="s">
        <v>20459</v>
      </c>
      <c r="G1197" s="153" t="s">
        <v>20460</v>
      </c>
      <c r="H1197" s="153" t="s">
        <v>21925</v>
      </c>
      <c r="I1197" s="153" t="s">
        <v>21988</v>
      </c>
      <c r="J1197" s="153" t="s">
        <v>22280</v>
      </c>
      <c r="K1197" s="153" t="s">
        <v>22281</v>
      </c>
      <c r="L1197" s="153"/>
      <c r="M1197" s="153" t="str" cm="1">
        <f t="array" ref="M1197">LOOKUP(2,1/(C1197:L1197&lt;&gt;""),C1197:L1197)</f>
        <v>Unspecified Hay Ground</v>
      </c>
      <c r="N1197" s="153" t="s">
        <v>22282</v>
      </c>
      <c r="O1197" s="153" t="s">
        <v>2164</v>
      </c>
      <c r="P1197" s="153" t="s">
        <v>2164</v>
      </c>
      <c r="Q1197" s="153" t="s">
        <v>2164</v>
      </c>
      <c r="R1197" s="153" t="s">
        <v>2164</v>
      </c>
      <c r="S1197" s="153" t="s">
        <v>2164</v>
      </c>
      <c r="T1197" s="153" t="s">
        <v>2164</v>
      </c>
      <c r="U1197" s="153"/>
      <c r="V1197" s="153" t="s">
        <v>2164</v>
      </c>
      <c r="W1197" s="153" t="s">
        <v>2164</v>
      </c>
      <c r="X1197" s="153" t="s">
        <v>2164</v>
      </c>
      <c r="Y1197" s="153" t="s">
        <v>2164</v>
      </c>
      <c r="Z1197" s="153" t="s">
        <v>2164</v>
      </c>
      <c r="AA1197" s="153" t="s">
        <v>2164</v>
      </c>
      <c r="AB1197" s="153" t="s">
        <v>2164</v>
      </c>
      <c r="AC1197" s="153" t="s">
        <v>490</v>
      </c>
      <c r="AD1197" s="153" t="str">
        <f>IFERROR(IF(COUNTIF(C1197:L1197,"Feed Ingredient")&gt;0,INDEX(ani_diet!V:V,MATCH(M1197,ani_diet!F:F,0)),""),"")</f>
        <v/>
      </c>
      <c r="AE1197" s="152" t="str">
        <f>IF(IFERROR(IF(MATCH("Feed Ingredient", AOM[[#This Row],[L1]:[L10]],0)&gt;0, TRUE, FALSE), FALSE)=TRUE,IFERROR(VLOOKUP(M1197, ani_diet!E:E, 1, FALSE), "No Match"),FALSE)</f>
        <v>No Match</v>
      </c>
    </row>
    <row r="1198" spans="1:31" ht="14.5" x14ac:dyDescent="0.35">
      <c r="A1198" s="153" t="s">
        <v>2164</v>
      </c>
      <c r="B1198" s="153" t="s">
        <v>22283</v>
      </c>
      <c r="C1198" s="153" t="s">
        <v>19358</v>
      </c>
      <c r="D1198" s="153" t="s">
        <v>19360</v>
      </c>
      <c r="E1198" s="153" t="s">
        <v>19600</v>
      </c>
      <c r="F1198" s="153" t="s">
        <v>20459</v>
      </c>
      <c r="G1198" s="153" t="s">
        <v>20460</v>
      </c>
      <c r="H1198" s="153" t="s">
        <v>21925</v>
      </c>
      <c r="I1198" s="153" t="s">
        <v>21988</v>
      </c>
      <c r="J1198" s="153" t="s">
        <v>22280</v>
      </c>
      <c r="K1198" s="153" t="s">
        <v>2164</v>
      </c>
      <c r="L1198" s="153"/>
      <c r="M1198" s="153" t="str" cm="1">
        <f t="array" ref="M1198">LOOKUP(2,1/(C1198:L1198&lt;&gt;""),C1198:L1198)</f>
        <v>Unspecified Hay</v>
      </c>
      <c r="N1198" s="153" t="s">
        <v>19595</v>
      </c>
      <c r="O1198" s="153" t="s">
        <v>2164</v>
      </c>
      <c r="P1198" s="153" t="s">
        <v>2164</v>
      </c>
      <c r="Q1198" s="153" t="s">
        <v>2164</v>
      </c>
      <c r="R1198" s="153" t="s">
        <v>2164</v>
      </c>
      <c r="S1198" s="153" t="s">
        <v>2164</v>
      </c>
      <c r="T1198" s="153" t="s">
        <v>2164</v>
      </c>
      <c r="U1198" s="153"/>
      <c r="V1198" s="153" t="s">
        <v>2164</v>
      </c>
      <c r="W1198" s="153" t="s">
        <v>2164</v>
      </c>
      <c r="X1198" s="153" t="s">
        <v>2164</v>
      </c>
      <c r="Y1198" s="153" t="s">
        <v>2164</v>
      </c>
      <c r="Z1198" s="153" t="s">
        <v>2164</v>
      </c>
      <c r="AA1198" s="153" t="s">
        <v>2164</v>
      </c>
      <c r="AB1198" s="153" t="s">
        <v>2164</v>
      </c>
      <c r="AC1198" s="153" t="s">
        <v>490</v>
      </c>
      <c r="AD1198" s="153" t="str">
        <f>IFERROR(IF(COUNTIF(C1198:L1198,"Feed Ingredient")&gt;0,INDEX(ani_diet!V:V,MATCH(M1198,ani_diet!F:F,0)),""),"")</f>
        <v/>
      </c>
      <c r="AE1198" s="152" t="str">
        <f>IF(IFERROR(IF(MATCH("Feed Ingredient", AOM[[#This Row],[L1]:[L10]],0)&gt;0, TRUE, FALSE), FALSE)=TRUE,IFERROR(VLOOKUP(M1198, ani_diet!E:E, 1, FALSE), "No Match"),FALSE)</f>
        <v>Unspecified Hay</v>
      </c>
    </row>
    <row r="1199" spans="1:31" ht="14.5" x14ac:dyDescent="0.35">
      <c r="A1199" s="153" t="s">
        <v>2164</v>
      </c>
      <c r="B1199" s="153" t="s">
        <v>22284</v>
      </c>
      <c r="C1199" s="153" t="s">
        <v>19358</v>
      </c>
      <c r="D1199" s="153" t="s">
        <v>19360</v>
      </c>
      <c r="E1199" s="153" t="s">
        <v>19600</v>
      </c>
      <c r="F1199" s="153" t="s">
        <v>20459</v>
      </c>
      <c r="G1199" s="153" t="s">
        <v>20460</v>
      </c>
      <c r="H1199" s="153" t="s">
        <v>21925</v>
      </c>
      <c r="I1199" s="153" t="s">
        <v>21988</v>
      </c>
      <c r="J1199" s="153" t="s">
        <v>22285</v>
      </c>
      <c r="K1199" s="153" t="s">
        <v>2164</v>
      </c>
      <c r="L1199" s="153"/>
      <c r="M1199" s="153" t="str" cm="1">
        <f t="array" ref="M1199">LOOKUP(2,1/(C1199:L1199&lt;&gt;""),C1199:L1199)</f>
        <v>Unspecified Grass</v>
      </c>
      <c r="N1199" s="153" t="s">
        <v>22286</v>
      </c>
      <c r="O1199" s="153" t="s">
        <v>2164</v>
      </c>
      <c r="P1199" s="153" t="s">
        <v>2164</v>
      </c>
      <c r="Q1199" s="153" t="s">
        <v>2164</v>
      </c>
      <c r="R1199" s="153" t="s">
        <v>2164</v>
      </c>
      <c r="S1199" s="153" t="s">
        <v>2164</v>
      </c>
      <c r="T1199" s="153" t="s">
        <v>2164</v>
      </c>
      <c r="U1199" s="153"/>
      <c r="V1199" s="153" t="s">
        <v>2164</v>
      </c>
      <c r="W1199" s="153" t="s">
        <v>2164</v>
      </c>
      <c r="X1199" s="153" t="s">
        <v>2164</v>
      </c>
      <c r="Y1199" s="153" t="s">
        <v>2164</v>
      </c>
      <c r="Z1199" s="153" t="s">
        <v>2164</v>
      </c>
      <c r="AA1199" s="153" t="s">
        <v>2164</v>
      </c>
      <c r="AB1199" s="153" t="s">
        <v>2164</v>
      </c>
      <c r="AC1199" s="153" t="s">
        <v>490</v>
      </c>
      <c r="AD1199" s="153" t="str">
        <f>IFERROR(IF(COUNTIF(C1199:L1199,"Feed Ingredient")&gt;0,INDEX(ani_diet!V:V,MATCH(M1199,ani_diet!F:F,0)),""),"")</f>
        <v/>
      </c>
      <c r="AE1199" s="152" t="str">
        <f>IF(IFERROR(IF(MATCH("Feed Ingredient", AOM[[#This Row],[L1]:[L10]],0)&gt;0, TRUE, FALSE), FALSE)=TRUE,IFERROR(VLOOKUP(M1199, ani_diet!E:E, 1, FALSE), "No Match"),FALSE)</f>
        <v>No Match</v>
      </c>
    </row>
    <row r="1200" spans="1:31" ht="14.5" x14ac:dyDescent="0.35">
      <c r="A1200" s="153" t="s">
        <v>2164</v>
      </c>
      <c r="B1200" s="153" t="s">
        <v>22287</v>
      </c>
      <c r="C1200" s="153" t="s">
        <v>19358</v>
      </c>
      <c r="D1200" s="153" t="s">
        <v>19360</v>
      </c>
      <c r="E1200" s="153" t="s">
        <v>19600</v>
      </c>
      <c r="F1200" s="153" t="s">
        <v>20459</v>
      </c>
      <c r="G1200" s="153" t="s">
        <v>20460</v>
      </c>
      <c r="H1200" s="153" t="s">
        <v>21925</v>
      </c>
      <c r="I1200" s="153" t="s">
        <v>21988</v>
      </c>
      <c r="J1200" s="153" t="s">
        <v>22288</v>
      </c>
      <c r="K1200" s="153" t="s">
        <v>2164</v>
      </c>
      <c r="L1200" s="153"/>
      <c r="M1200" s="153" t="str" cm="1">
        <f t="array" ref="M1200">LOOKUP(2,1/(C1200:L1200&lt;&gt;""),C1200:L1200)</f>
        <v>Unspecified Grazing</v>
      </c>
      <c r="N1200" s="153" t="s">
        <v>2164</v>
      </c>
      <c r="O1200" s="153" t="s">
        <v>2164</v>
      </c>
      <c r="P1200" s="153" t="s">
        <v>2164</v>
      </c>
      <c r="Q1200" s="153" t="s">
        <v>2164</v>
      </c>
      <c r="R1200" s="153" t="s">
        <v>2164</v>
      </c>
      <c r="S1200" s="153" t="s">
        <v>2164</v>
      </c>
      <c r="T1200" s="153" t="s">
        <v>2164</v>
      </c>
      <c r="U1200" s="153"/>
      <c r="V1200" s="153" t="s">
        <v>2164</v>
      </c>
      <c r="W1200" s="153" t="s">
        <v>2164</v>
      </c>
      <c r="X1200" s="153" t="s">
        <v>2164</v>
      </c>
      <c r="Y1200" s="153" t="s">
        <v>2164</v>
      </c>
      <c r="Z1200" s="153" t="s">
        <v>2164</v>
      </c>
      <c r="AA1200" s="153" t="s">
        <v>2164</v>
      </c>
      <c r="AB1200" s="153" t="s">
        <v>2164</v>
      </c>
      <c r="AC1200" s="153" t="s">
        <v>490</v>
      </c>
      <c r="AD1200" s="153" t="str">
        <f>IFERROR(IF(COUNTIF(C1200:L1200,"Feed Ingredient")&gt;0,INDEX(ani_diet!V:V,MATCH(M1200,ani_diet!F:F,0)),""),"")</f>
        <v/>
      </c>
      <c r="AE1200" s="152" t="str">
        <f>IF(IFERROR(IF(MATCH("Feed Ingredient", AOM[[#This Row],[L1]:[L10]],0)&gt;0, TRUE, FALSE), FALSE)=TRUE,IFERROR(VLOOKUP(M1200, ani_diet!E:E, 1, FALSE), "No Match"),FALSE)</f>
        <v>No Match</v>
      </c>
    </row>
    <row r="1201" spans="1:31" ht="14.5" x14ac:dyDescent="0.35">
      <c r="A1201" s="153"/>
      <c r="B1201" s="153" t="s">
        <v>22289</v>
      </c>
      <c r="C1201" s="153" t="s">
        <v>19358</v>
      </c>
      <c r="D1201" s="153" t="s">
        <v>19360</v>
      </c>
      <c r="E1201" s="153" t="s">
        <v>19600</v>
      </c>
      <c r="F1201" s="153" t="s">
        <v>20459</v>
      </c>
      <c r="G1201" s="153" t="s">
        <v>20460</v>
      </c>
      <c r="H1201" s="153" t="s">
        <v>21925</v>
      </c>
      <c r="I1201" s="153" t="s">
        <v>21988</v>
      </c>
      <c r="J1201" s="153" t="s">
        <v>22290</v>
      </c>
      <c r="K1201" s="153" t="s">
        <v>22291</v>
      </c>
      <c r="L1201" s="153"/>
      <c r="M1201" s="153" t="str" cm="1">
        <f t="array" ref="M1201">LOOKUP(2,1/(C1201:L1201&lt;&gt;""),C1201:L1201)</f>
        <v>Urochloa mosambicensis Dried</v>
      </c>
      <c r="N1201" s="153" t="s">
        <v>22292</v>
      </c>
      <c r="O1201" s="153"/>
      <c r="P1201" s="153"/>
      <c r="Q1201" s="153"/>
      <c r="R1201" s="153"/>
      <c r="S1201" s="153"/>
      <c r="T1201" s="153"/>
      <c r="U1201" s="153" t="s">
        <v>22290</v>
      </c>
      <c r="V1201" s="153"/>
      <c r="W1201" s="153"/>
      <c r="X1201" s="153"/>
      <c r="Y1201" s="153"/>
      <c r="Z1201" s="153"/>
      <c r="AA1201" s="153"/>
      <c r="AB1201" s="153"/>
      <c r="AC1201" s="153"/>
      <c r="AD1201" s="153" t="str">
        <f>IFERROR(IF(COUNTIF(C1201:L1201,"Feed Ingredient")&gt;0,INDEX(ani_diet!V:V,MATCH(M1201,ani_diet!F:F,0)),""),"")</f>
        <v>Urochloa mosambicensis</v>
      </c>
      <c r="AE1201" s="152" t="str">
        <f>IF(IFERROR(IF(MATCH("Feed Ingredient", AOM[[#This Row],[L1]:[L10]],0)&gt;0, TRUE, FALSE), FALSE)=TRUE,IFERROR(VLOOKUP(M1201, ani_diet!E:E, 1, FALSE), "No Match"),FALSE)</f>
        <v>No Match</v>
      </c>
    </row>
    <row r="1202" spans="1:31" ht="14.5" x14ac:dyDescent="0.35">
      <c r="A1202" s="153"/>
      <c r="B1202" s="153" t="s">
        <v>22293</v>
      </c>
      <c r="C1202" s="153" t="s">
        <v>19358</v>
      </c>
      <c r="D1202" s="153" t="s">
        <v>19360</v>
      </c>
      <c r="E1202" s="153" t="s">
        <v>19600</v>
      </c>
      <c r="F1202" s="153" t="s">
        <v>20459</v>
      </c>
      <c r="G1202" s="153" t="s">
        <v>20460</v>
      </c>
      <c r="H1202" s="153" t="s">
        <v>21925</v>
      </c>
      <c r="I1202" s="153" t="s">
        <v>21988</v>
      </c>
      <c r="J1202" s="153" t="s">
        <v>22290</v>
      </c>
      <c r="K1202" s="153"/>
      <c r="L1202" s="153"/>
      <c r="M1202" s="153" t="str" cm="1">
        <f t="array" ref="M1202">LOOKUP(2,1/(C1202:L1202&lt;&gt;""),C1202:L1202)</f>
        <v>Urochloa mosambicensis</v>
      </c>
      <c r="N1202" s="153"/>
      <c r="O1202" s="153"/>
      <c r="P1202" s="153"/>
      <c r="Q1202" s="153"/>
      <c r="R1202" s="153"/>
      <c r="S1202" s="153"/>
      <c r="T1202" s="153"/>
      <c r="U1202" s="153" t="s">
        <v>22290</v>
      </c>
      <c r="V1202" s="153"/>
      <c r="W1202" s="153"/>
      <c r="X1202" s="153"/>
      <c r="Y1202" s="153"/>
      <c r="Z1202" s="153"/>
      <c r="AA1202" s="153"/>
      <c r="AB1202" s="153"/>
      <c r="AC1202" s="153"/>
      <c r="AD1202" s="153" t="str">
        <f>IFERROR(IF(COUNTIF(C1202:L1202,"Feed Ingredient")&gt;0,INDEX(ani_diet!V:V,MATCH(M1202,ani_diet!F:F,0)),""),"")</f>
        <v>Urochloa mosambicensis</v>
      </c>
      <c r="AE1202" s="152" t="str">
        <f>IF(IFERROR(IF(MATCH("Feed Ingredient", AOM[[#This Row],[L1]:[L10]],0)&gt;0, TRUE, FALSE), FALSE)=TRUE,IFERROR(VLOOKUP(M1202, ani_diet!E:E, 1, FALSE), "No Match"),FALSE)</f>
        <v>Urochloa mosambicensis</v>
      </c>
    </row>
    <row r="1203" spans="1:31" ht="14.5" x14ac:dyDescent="0.35">
      <c r="A1203" s="153" t="s">
        <v>2164</v>
      </c>
      <c r="B1203" s="153" t="s">
        <v>22294</v>
      </c>
      <c r="C1203" s="153" t="s">
        <v>19358</v>
      </c>
      <c r="D1203" s="153" t="s">
        <v>19360</v>
      </c>
      <c r="E1203" s="153" t="s">
        <v>19600</v>
      </c>
      <c r="F1203" s="153" t="s">
        <v>20459</v>
      </c>
      <c r="G1203" s="153" t="s">
        <v>20460</v>
      </c>
      <c r="H1203" s="153" t="s">
        <v>21925</v>
      </c>
      <c r="I1203" s="153" t="s">
        <v>22295</v>
      </c>
      <c r="J1203" s="153" t="s">
        <v>2164</v>
      </c>
      <c r="K1203" s="153" t="s">
        <v>2164</v>
      </c>
      <c r="L1203" s="153"/>
      <c r="M1203" s="153" t="str" cm="1">
        <f t="array" ref="M1203">LOOKUP(2,1/(C1203:L1203&lt;&gt;""),C1203:L1203)</f>
        <v>Forage Trees</v>
      </c>
      <c r="N1203" s="153" t="s">
        <v>2164</v>
      </c>
      <c r="O1203" s="153" t="s">
        <v>2164</v>
      </c>
      <c r="P1203" s="153" t="s">
        <v>2164</v>
      </c>
      <c r="Q1203" s="153" t="s">
        <v>2164</v>
      </c>
      <c r="R1203" s="153" t="s">
        <v>2164</v>
      </c>
      <c r="S1203" s="153" t="s">
        <v>2164</v>
      </c>
      <c r="T1203" s="153" t="s">
        <v>2164</v>
      </c>
      <c r="U1203" s="153"/>
      <c r="V1203" s="153" t="s">
        <v>2164</v>
      </c>
      <c r="W1203" s="153" t="s">
        <v>2164</v>
      </c>
      <c r="X1203" s="153" t="s">
        <v>2164</v>
      </c>
      <c r="Y1203" s="153" t="s">
        <v>2164</v>
      </c>
      <c r="Z1203" s="153" t="s">
        <v>2164</v>
      </c>
      <c r="AA1203" s="153" t="s">
        <v>2164</v>
      </c>
      <c r="AB1203" s="153" t="s">
        <v>2164</v>
      </c>
      <c r="AC1203" s="153" t="s">
        <v>2164</v>
      </c>
      <c r="AD1203" s="153" t="str">
        <f>IFERROR(IF(COUNTIF(C1203:L1203,"Feed Ingredient")&gt;0,INDEX(ani_diet!V:V,MATCH(M1203,ani_diet!F:F,0)),""),"")</f>
        <v/>
      </c>
      <c r="AE1203" s="152" t="str">
        <f>IF(IFERROR(IF(MATCH("Feed Ingredient", AOM[[#This Row],[L1]:[L10]],0)&gt;0, TRUE, FALSE), FALSE)=TRUE,IFERROR(VLOOKUP(M1203, ani_diet!E:E, 1, FALSE), "No Match"),FALSE)</f>
        <v>No Match</v>
      </c>
    </row>
    <row r="1204" spans="1:31" ht="14.5" x14ac:dyDescent="0.35">
      <c r="A1204" s="153" t="s">
        <v>2164</v>
      </c>
      <c r="B1204" s="153" t="s">
        <v>22296</v>
      </c>
      <c r="C1204" s="153" t="s">
        <v>19358</v>
      </c>
      <c r="D1204" s="153" t="s">
        <v>19360</v>
      </c>
      <c r="E1204" s="153" t="s">
        <v>19600</v>
      </c>
      <c r="F1204" s="153" t="s">
        <v>20459</v>
      </c>
      <c r="G1204" s="153" t="s">
        <v>20460</v>
      </c>
      <c r="H1204" s="153" t="s">
        <v>21925</v>
      </c>
      <c r="I1204" s="153" t="s">
        <v>22295</v>
      </c>
      <c r="J1204" s="153" t="s">
        <v>13680</v>
      </c>
      <c r="K1204" s="153" t="s">
        <v>2164</v>
      </c>
      <c r="L1204" s="153"/>
      <c r="M1204" s="153" t="str" cm="1">
        <f t="array" ref="M1204">LOOKUP(2,1/(C1204:L1204&lt;&gt;""),C1204:L1204)</f>
        <v>Acacia albida</v>
      </c>
      <c r="N1204" s="153" t="s">
        <v>22297</v>
      </c>
      <c r="O1204" s="153" t="s">
        <v>2164</v>
      </c>
      <c r="P1204" s="153" t="s">
        <v>2164</v>
      </c>
      <c r="Q1204" s="153" t="s">
        <v>2164</v>
      </c>
      <c r="R1204" s="153" t="s">
        <v>2164</v>
      </c>
      <c r="S1204" s="153" t="s">
        <v>22298</v>
      </c>
      <c r="T1204" s="153" t="s">
        <v>2164</v>
      </c>
      <c r="U1204" s="153" t="s">
        <v>9426</v>
      </c>
      <c r="V1204" s="154" t="s">
        <v>22299</v>
      </c>
      <c r="W1204" s="153" t="s">
        <v>2164</v>
      </c>
      <c r="X1204" s="153" t="s">
        <v>2164</v>
      </c>
      <c r="Y1204" s="153" t="s">
        <v>2164</v>
      </c>
      <c r="Z1204" s="153" t="s">
        <v>2164</v>
      </c>
      <c r="AA1204" s="153" t="s">
        <v>2164</v>
      </c>
      <c r="AB1204" s="153" t="s">
        <v>2164</v>
      </c>
      <c r="AC1204" s="153" t="s">
        <v>13680</v>
      </c>
      <c r="AD1204" s="153" t="str">
        <f>IFERROR(IF(COUNTIF(C1204:L1204,"Feed Ingredient")&gt;0,INDEX(ani_diet!V:V,MATCH(M1204,ani_diet!F:F,0)),""),"")</f>
        <v>Faidherbia albida</v>
      </c>
      <c r="AE1204" s="152" t="str">
        <f>IF(IFERROR(IF(MATCH("Feed Ingredient", AOM[[#This Row],[L1]:[L10]],0)&gt;0, TRUE, FALSE), FALSE)=TRUE,IFERROR(VLOOKUP(M1204, ani_diet!E:E, 1, FALSE), "No Match"),FALSE)</f>
        <v>Acacia albida</v>
      </c>
    </row>
    <row r="1205" spans="1:31" ht="14.5" x14ac:dyDescent="0.35">
      <c r="A1205" s="153" t="s">
        <v>2164</v>
      </c>
      <c r="B1205" s="153" t="s">
        <v>22300</v>
      </c>
      <c r="C1205" s="153" t="s">
        <v>19358</v>
      </c>
      <c r="D1205" s="153" t="s">
        <v>19360</v>
      </c>
      <c r="E1205" s="153" t="s">
        <v>19600</v>
      </c>
      <c r="F1205" s="153" t="s">
        <v>20459</v>
      </c>
      <c r="G1205" s="153" t="s">
        <v>20460</v>
      </c>
      <c r="H1205" s="153" t="s">
        <v>21925</v>
      </c>
      <c r="I1205" s="153" t="s">
        <v>22295</v>
      </c>
      <c r="J1205" s="153" t="s">
        <v>13925</v>
      </c>
      <c r="K1205" s="153" t="s">
        <v>22301</v>
      </c>
      <c r="L1205" s="153"/>
      <c r="M1205" s="153" t="str" cm="1">
        <f t="array" ref="M1205">LOOKUP(2,1/(C1205:L1205&lt;&gt;""),C1205:L1205)</f>
        <v>Acacia angustissima Dried</v>
      </c>
      <c r="N1205" s="153" t="s">
        <v>22302</v>
      </c>
      <c r="O1205" s="153" t="s">
        <v>2164</v>
      </c>
      <c r="P1205" s="153" t="s">
        <v>2164</v>
      </c>
      <c r="Q1205" s="153" t="s">
        <v>2164</v>
      </c>
      <c r="R1205" s="153" t="s">
        <v>2164</v>
      </c>
      <c r="S1205" s="153" t="s">
        <v>2164</v>
      </c>
      <c r="T1205" s="153" t="s">
        <v>2164</v>
      </c>
      <c r="U1205" s="153" t="s">
        <v>13925</v>
      </c>
      <c r="V1205" s="153" t="s">
        <v>22303</v>
      </c>
      <c r="W1205" s="153" t="s">
        <v>2164</v>
      </c>
      <c r="X1205" s="153" t="s">
        <v>2164</v>
      </c>
      <c r="Y1205" s="153" t="s">
        <v>2164</v>
      </c>
      <c r="Z1205" s="153" t="s">
        <v>2164</v>
      </c>
      <c r="AA1205" s="153" t="s">
        <v>2164</v>
      </c>
      <c r="AB1205" s="153" t="s">
        <v>2164</v>
      </c>
      <c r="AC1205" s="153" t="s">
        <v>13925</v>
      </c>
      <c r="AD1205" s="153" t="str">
        <f>IFERROR(IF(COUNTIF(C1205:L1205,"Feed Ingredient")&gt;0,INDEX(ani_diet!V:V,MATCH(M1205,ani_diet!F:F,0)),""),"")</f>
        <v>Acacia angustissima</v>
      </c>
      <c r="AE1205" s="152" t="str">
        <f>IF(IFERROR(IF(MATCH("Feed Ingredient", AOM[[#This Row],[L1]:[L10]],0)&gt;0, TRUE, FALSE), FALSE)=TRUE,IFERROR(VLOOKUP(M1205, ani_diet!E:E, 1, FALSE), "No Match"),FALSE)</f>
        <v>No Match</v>
      </c>
    </row>
    <row r="1206" spans="1:31" ht="14.5" x14ac:dyDescent="0.35">
      <c r="A1206" s="153" t="s">
        <v>2164</v>
      </c>
      <c r="B1206" s="153" t="s">
        <v>22304</v>
      </c>
      <c r="C1206" s="153" t="s">
        <v>19358</v>
      </c>
      <c r="D1206" s="153" t="s">
        <v>19360</v>
      </c>
      <c r="E1206" s="153" t="s">
        <v>19600</v>
      </c>
      <c r="F1206" s="153" t="s">
        <v>20459</v>
      </c>
      <c r="G1206" s="153" t="s">
        <v>20460</v>
      </c>
      <c r="H1206" s="153" t="s">
        <v>21925</v>
      </c>
      <c r="I1206" s="153" t="s">
        <v>22295</v>
      </c>
      <c r="J1206" s="153" t="s">
        <v>13925</v>
      </c>
      <c r="K1206" s="153" t="s">
        <v>22305</v>
      </c>
      <c r="L1206" s="153" t="s">
        <v>22306</v>
      </c>
      <c r="M1206" s="153" t="str" cm="1">
        <f t="array" ref="M1206">LOOKUP(2,1/(C1206:L1206&lt;&gt;""),C1206:L1206)</f>
        <v>Acacia angusitissima Leaves Dried Ensiled</v>
      </c>
      <c r="N1206" s="153" t="s">
        <v>22307</v>
      </c>
      <c r="O1206" s="153" t="s">
        <v>2164</v>
      </c>
      <c r="P1206" s="153" t="s">
        <v>2164</v>
      </c>
      <c r="Q1206" s="153" t="s">
        <v>2164</v>
      </c>
      <c r="R1206" s="153" t="s">
        <v>2164</v>
      </c>
      <c r="S1206" s="153" t="s">
        <v>2164</v>
      </c>
      <c r="T1206" s="153" t="s">
        <v>2164</v>
      </c>
      <c r="U1206" s="153" t="s">
        <v>13925</v>
      </c>
      <c r="V1206" s="153" t="s">
        <v>22303</v>
      </c>
      <c r="W1206" s="153" t="s">
        <v>2164</v>
      </c>
      <c r="X1206" s="153" t="s">
        <v>2164</v>
      </c>
      <c r="Y1206" s="153" t="s">
        <v>2164</v>
      </c>
      <c r="Z1206" s="153" t="s">
        <v>2164</v>
      </c>
      <c r="AA1206" s="153" t="s">
        <v>2164</v>
      </c>
      <c r="AB1206" s="153" t="s">
        <v>2164</v>
      </c>
      <c r="AC1206" s="153" t="s">
        <v>13925</v>
      </c>
      <c r="AD1206" s="153" t="str">
        <f>IFERROR(IF(COUNTIF(C1206:L1206,"Feed Ingredient")&gt;0,INDEX(ani_diet!V:V,MATCH(M1206,ani_diet!F:F,0)),""),"")</f>
        <v>Acacia angustissima Leaves</v>
      </c>
      <c r="AE1206" s="152" t="str">
        <f>IF(IFERROR(IF(MATCH("Feed Ingredient", AOM[[#This Row],[L1]:[L10]],0)&gt;0, TRUE, FALSE), FALSE)=TRUE,IFERROR(VLOOKUP(M1206, ani_diet!E:E, 1, FALSE), "No Match"),FALSE)</f>
        <v>No Match</v>
      </c>
    </row>
    <row r="1207" spans="1:31" ht="14.5" x14ac:dyDescent="0.35">
      <c r="A1207" s="153" t="s">
        <v>2164</v>
      </c>
      <c r="B1207" s="153" t="s">
        <v>22308</v>
      </c>
      <c r="C1207" s="153" t="s">
        <v>19358</v>
      </c>
      <c r="D1207" s="153" t="s">
        <v>19360</v>
      </c>
      <c r="E1207" s="153" t="s">
        <v>19600</v>
      </c>
      <c r="F1207" s="153" t="s">
        <v>20459</v>
      </c>
      <c r="G1207" s="153" t="s">
        <v>20460</v>
      </c>
      <c r="H1207" s="153" t="s">
        <v>21925</v>
      </c>
      <c r="I1207" s="153" t="s">
        <v>22295</v>
      </c>
      <c r="J1207" s="153" t="s">
        <v>13925</v>
      </c>
      <c r="K1207" s="153" t="s">
        <v>22305</v>
      </c>
      <c r="L1207" s="153"/>
      <c r="M1207" s="153" t="str" cm="1">
        <f t="array" ref="M1207">LOOKUP(2,1/(C1207:L1207&lt;&gt;""),C1207:L1207)</f>
        <v>Acacia angustissima Leaves</v>
      </c>
      <c r="N1207" s="153" t="s">
        <v>2164</v>
      </c>
      <c r="O1207" s="153" t="s">
        <v>2164</v>
      </c>
      <c r="P1207" s="153" t="s">
        <v>2164</v>
      </c>
      <c r="Q1207" s="153" t="s">
        <v>2164</v>
      </c>
      <c r="R1207" s="153" t="s">
        <v>2164</v>
      </c>
      <c r="S1207" s="153" t="s">
        <v>2164</v>
      </c>
      <c r="T1207" s="153" t="s">
        <v>2164</v>
      </c>
      <c r="U1207" s="153" t="s">
        <v>13925</v>
      </c>
      <c r="V1207" s="153" t="s">
        <v>22303</v>
      </c>
      <c r="W1207" s="153" t="s">
        <v>2164</v>
      </c>
      <c r="X1207" s="153" t="s">
        <v>2164</v>
      </c>
      <c r="Y1207" s="153" t="s">
        <v>2164</v>
      </c>
      <c r="Z1207" s="153" t="s">
        <v>2164</v>
      </c>
      <c r="AA1207" s="153" t="s">
        <v>2164</v>
      </c>
      <c r="AB1207" s="153" t="s">
        <v>2164</v>
      </c>
      <c r="AC1207" s="153" t="s">
        <v>13925</v>
      </c>
      <c r="AD1207" s="153" t="str">
        <f>IFERROR(IF(COUNTIF(C1207:L1207,"Feed Ingredient")&gt;0,INDEX(ani_diet!V:V,MATCH(M1207,ani_diet!F:F,0)),""),"")</f>
        <v/>
      </c>
      <c r="AE1207" s="152" t="str">
        <f>IF(IFERROR(IF(MATCH("Feed Ingredient", AOM[[#This Row],[L1]:[L10]],0)&gt;0, TRUE, FALSE), FALSE)=TRUE,IFERROR(VLOOKUP(M1207, ani_diet!E:E, 1, FALSE), "No Match"),FALSE)</f>
        <v>No Match</v>
      </c>
    </row>
    <row r="1208" spans="1:31" ht="14.5" x14ac:dyDescent="0.35">
      <c r="A1208" s="153" t="s">
        <v>2164</v>
      </c>
      <c r="B1208" s="153" t="s">
        <v>22309</v>
      </c>
      <c r="C1208" s="153" t="s">
        <v>19358</v>
      </c>
      <c r="D1208" s="153" t="s">
        <v>19360</v>
      </c>
      <c r="E1208" s="153" t="s">
        <v>19600</v>
      </c>
      <c r="F1208" s="153" t="s">
        <v>20459</v>
      </c>
      <c r="G1208" s="153" t="s">
        <v>20460</v>
      </c>
      <c r="H1208" s="153" t="s">
        <v>21925</v>
      </c>
      <c r="I1208" s="153" t="s">
        <v>22295</v>
      </c>
      <c r="J1208" s="153" t="s">
        <v>13925</v>
      </c>
      <c r="K1208" s="153"/>
      <c r="L1208" s="153"/>
      <c r="M1208" s="153" t="str" cm="1">
        <f t="array" ref="M1208">LOOKUP(2,1/(C1208:L1208&lt;&gt;""),C1208:L1208)</f>
        <v>Acacia angustissima</v>
      </c>
      <c r="N1208" s="153" t="s">
        <v>2164</v>
      </c>
      <c r="O1208" s="153" t="s">
        <v>2164</v>
      </c>
      <c r="P1208" s="153" t="s">
        <v>2164</v>
      </c>
      <c r="Q1208" s="153" t="s">
        <v>2164</v>
      </c>
      <c r="R1208" s="153" t="s">
        <v>2164</v>
      </c>
      <c r="S1208" s="153" t="s">
        <v>2164</v>
      </c>
      <c r="T1208" s="153" t="s">
        <v>2164</v>
      </c>
      <c r="U1208" s="153" t="s">
        <v>13925</v>
      </c>
      <c r="V1208" s="153" t="s">
        <v>22303</v>
      </c>
      <c r="W1208" s="153" t="s">
        <v>2164</v>
      </c>
      <c r="X1208" s="153" t="s">
        <v>2164</v>
      </c>
      <c r="Y1208" s="153" t="s">
        <v>2164</v>
      </c>
      <c r="Z1208" s="153" t="s">
        <v>2164</v>
      </c>
      <c r="AA1208" s="153" t="s">
        <v>2164</v>
      </c>
      <c r="AB1208" s="153" t="s">
        <v>2164</v>
      </c>
      <c r="AC1208" s="153" t="s">
        <v>13925</v>
      </c>
      <c r="AD1208" s="153" t="str">
        <f>IFERROR(IF(COUNTIF(C1208:L1208,"Feed Ingredient")&gt;0,INDEX(ani_diet!V:V,MATCH(M1208,ani_diet!F:F,0)),""),"")</f>
        <v>Acacia angustissima</v>
      </c>
      <c r="AE1208" s="152" t="str">
        <f>IF(IFERROR(IF(MATCH("Feed Ingredient", AOM[[#This Row],[L1]:[L10]],0)&gt;0, TRUE, FALSE), FALSE)=TRUE,IFERROR(VLOOKUP(M1208, ani_diet!E:E, 1, FALSE), "No Match"),FALSE)</f>
        <v>Acacia angustissima</v>
      </c>
    </row>
    <row r="1209" spans="1:31" ht="14.5" x14ac:dyDescent="0.35">
      <c r="A1209" s="153" t="s">
        <v>2164</v>
      </c>
      <c r="B1209" s="153" t="s">
        <v>22310</v>
      </c>
      <c r="C1209" s="153" t="s">
        <v>19358</v>
      </c>
      <c r="D1209" s="153" t="s">
        <v>19360</v>
      </c>
      <c r="E1209" s="153" t="s">
        <v>19600</v>
      </c>
      <c r="F1209" s="153" t="s">
        <v>20459</v>
      </c>
      <c r="G1209" s="153" t="s">
        <v>20460</v>
      </c>
      <c r="H1209" s="153" t="s">
        <v>21925</v>
      </c>
      <c r="I1209" s="153" t="s">
        <v>22295</v>
      </c>
      <c r="J1209" s="153" t="s">
        <v>14156</v>
      </c>
      <c r="K1209" s="153" t="s">
        <v>2164</v>
      </c>
      <c r="L1209" s="153"/>
      <c r="M1209" s="153" t="str" cm="1">
        <f t="array" ref="M1209">LOOKUP(2,1/(C1209:L1209&lt;&gt;""),C1209:L1209)</f>
        <v>Acacia brevispica</v>
      </c>
      <c r="N1209" s="153" t="s">
        <v>2164</v>
      </c>
      <c r="O1209" s="153" t="s">
        <v>2164</v>
      </c>
      <c r="P1209" s="153" t="s">
        <v>2164</v>
      </c>
      <c r="Q1209" s="153" t="s">
        <v>2164</v>
      </c>
      <c r="R1209" s="153" t="s">
        <v>2164</v>
      </c>
      <c r="S1209" s="153" t="s">
        <v>22311</v>
      </c>
      <c r="T1209" s="153" t="s">
        <v>2164</v>
      </c>
      <c r="U1209" s="153" t="s">
        <v>14156</v>
      </c>
      <c r="V1209" s="153" t="s">
        <v>22312</v>
      </c>
      <c r="W1209" s="153" t="s">
        <v>2164</v>
      </c>
      <c r="X1209" s="153" t="s">
        <v>2164</v>
      </c>
      <c r="Y1209" s="153" t="s">
        <v>2164</v>
      </c>
      <c r="Z1209" s="153" t="s">
        <v>2164</v>
      </c>
      <c r="AA1209" s="153" t="s">
        <v>2164</v>
      </c>
      <c r="AB1209" s="153" t="s">
        <v>2164</v>
      </c>
      <c r="AC1209" s="153" t="s">
        <v>13888</v>
      </c>
      <c r="AD1209" s="153" t="str">
        <f>IFERROR(IF(COUNTIF(C1209:L1209,"Feed Ingredient")&gt;0,INDEX(ani_diet!V:V,MATCH(M1209,ani_diet!F:F,0)),""),"")</f>
        <v/>
      </c>
      <c r="AE1209" s="152" t="str">
        <f>IF(IFERROR(IF(MATCH("Feed Ingredient", AOM[[#This Row],[L1]:[L10]],0)&gt;0, TRUE, FALSE), FALSE)=TRUE,IFERROR(VLOOKUP(M1209, ani_diet!E:E, 1, FALSE), "No Match"),FALSE)</f>
        <v>No Match</v>
      </c>
    </row>
    <row r="1210" spans="1:31" ht="14.5" x14ac:dyDescent="0.35">
      <c r="A1210" s="153" t="s">
        <v>2164</v>
      </c>
      <c r="B1210" s="153" t="s">
        <v>22313</v>
      </c>
      <c r="C1210" s="153" t="s">
        <v>19358</v>
      </c>
      <c r="D1210" s="153" t="s">
        <v>19360</v>
      </c>
      <c r="E1210" s="153" t="s">
        <v>19600</v>
      </c>
      <c r="F1210" s="153" t="s">
        <v>20459</v>
      </c>
      <c r="G1210" s="153" t="s">
        <v>20460</v>
      </c>
      <c r="H1210" s="153" t="s">
        <v>21925</v>
      </c>
      <c r="I1210" s="153" t="s">
        <v>22295</v>
      </c>
      <c r="J1210" s="153" t="s">
        <v>14156</v>
      </c>
      <c r="K1210" s="156" t="s">
        <v>22314</v>
      </c>
      <c r="L1210" s="153" t="s">
        <v>22315</v>
      </c>
      <c r="M1210" s="153" t="str" cm="1">
        <f t="array" ref="M1210">LOOKUP(2,1/(C1210:L1210&lt;&gt;""),C1210:L1210)</f>
        <v>Acacia brevispica Leaves Dried</v>
      </c>
      <c r="N1210" s="153" t="s">
        <v>22316</v>
      </c>
      <c r="O1210" s="153" t="s">
        <v>2164</v>
      </c>
      <c r="P1210" s="153" t="s">
        <v>2164</v>
      </c>
      <c r="Q1210" s="153" t="s">
        <v>2164</v>
      </c>
      <c r="R1210" s="153" t="s">
        <v>2164</v>
      </c>
      <c r="S1210" s="153" t="s">
        <v>22311</v>
      </c>
      <c r="T1210" s="153" t="s">
        <v>2164</v>
      </c>
      <c r="U1210" s="153" t="s">
        <v>14156</v>
      </c>
      <c r="V1210" s="153" t="s">
        <v>22312</v>
      </c>
      <c r="W1210" s="153" t="s">
        <v>2164</v>
      </c>
      <c r="X1210" s="153" t="s">
        <v>2164</v>
      </c>
      <c r="Y1210" s="153" t="s">
        <v>2164</v>
      </c>
      <c r="Z1210" s="153" t="s">
        <v>2164</v>
      </c>
      <c r="AA1210" s="153" t="s">
        <v>2164</v>
      </c>
      <c r="AB1210" s="153" t="s">
        <v>2164</v>
      </c>
      <c r="AC1210" s="153" t="s">
        <v>13888</v>
      </c>
      <c r="AD1210" s="153" t="str">
        <f>IFERROR(IF(COUNTIF(C1210:L1210,"Feed Ingredient")&gt;0,INDEX(ani_diet!V:V,MATCH(M1210,ani_diet!F:F,0)),""),"")</f>
        <v>Acacia brevispica Leaves</v>
      </c>
      <c r="AE1210" s="152" t="str">
        <f>IF(IFERROR(IF(MATCH("Feed Ingredient", AOM[[#This Row],[L1]:[L10]],0)&gt;0, TRUE, FALSE), FALSE)=TRUE,IFERROR(VLOOKUP(M1210, ani_diet!E:E, 1, FALSE), "No Match"),FALSE)</f>
        <v>No Match</v>
      </c>
    </row>
    <row r="1211" spans="1:31" ht="14.5" x14ac:dyDescent="0.35">
      <c r="A1211" s="153" t="s">
        <v>2164</v>
      </c>
      <c r="B1211" s="153" t="s">
        <v>22317</v>
      </c>
      <c r="C1211" s="153" t="s">
        <v>19358</v>
      </c>
      <c r="D1211" s="153" t="s">
        <v>19360</v>
      </c>
      <c r="E1211" s="153" t="s">
        <v>19600</v>
      </c>
      <c r="F1211" s="153" t="s">
        <v>20459</v>
      </c>
      <c r="G1211" s="153" t="s">
        <v>20460</v>
      </c>
      <c r="H1211" s="153" t="s">
        <v>21925</v>
      </c>
      <c r="I1211" s="153" t="s">
        <v>22295</v>
      </c>
      <c r="J1211" s="156" t="s">
        <v>14156</v>
      </c>
      <c r="K1211" s="153" t="s">
        <v>22314</v>
      </c>
      <c r="L1211" s="153"/>
      <c r="M1211" s="153" t="str" cm="1">
        <f t="array" ref="M1211">LOOKUP(2,1/(C1211:L1211&lt;&gt;""),C1211:L1211)</f>
        <v>Acacia brevispica Leaves</v>
      </c>
      <c r="N1211" s="153" t="s">
        <v>2164</v>
      </c>
      <c r="O1211" s="153" t="s">
        <v>2164</v>
      </c>
      <c r="P1211" s="153" t="s">
        <v>2164</v>
      </c>
      <c r="Q1211" s="153" t="s">
        <v>2164</v>
      </c>
      <c r="R1211" s="153" t="s">
        <v>2164</v>
      </c>
      <c r="S1211" s="153" t="s">
        <v>22311</v>
      </c>
      <c r="T1211" s="153" t="s">
        <v>2164</v>
      </c>
      <c r="U1211" s="153" t="s">
        <v>14156</v>
      </c>
      <c r="V1211" s="153" t="s">
        <v>22312</v>
      </c>
      <c r="W1211" s="153" t="s">
        <v>2164</v>
      </c>
      <c r="X1211" s="153" t="s">
        <v>2164</v>
      </c>
      <c r="Y1211" s="153" t="s">
        <v>2164</v>
      </c>
      <c r="Z1211" s="153" t="s">
        <v>2164</v>
      </c>
      <c r="AA1211" s="153" t="s">
        <v>2164</v>
      </c>
      <c r="AB1211" s="153" t="s">
        <v>2164</v>
      </c>
      <c r="AC1211" s="153" t="s">
        <v>13888</v>
      </c>
      <c r="AD1211" s="153" t="str">
        <f>IFERROR(IF(COUNTIF(C1211:L1211,"Feed Ingredient")&gt;0,INDEX(ani_diet!V:V,MATCH(M1211,ani_diet!F:F,0)),""),"")</f>
        <v/>
      </c>
      <c r="AE1211" s="152" t="str">
        <f>IF(IFERROR(IF(MATCH("Feed Ingredient", AOM[[#This Row],[L1]:[L10]],0)&gt;0, TRUE, FALSE), FALSE)=TRUE,IFERROR(VLOOKUP(M1211, ani_diet!E:E, 1, FALSE), "No Match"),FALSE)</f>
        <v>Acacia brevispica Leaves</v>
      </c>
    </row>
    <row r="1212" spans="1:31" ht="14.5" x14ac:dyDescent="0.35">
      <c r="A1212" s="153" t="s">
        <v>2164</v>
      </c>
      <c r="B1212" s="153" t="s">
        <v>22318</v>
      </c>
      <c r="C1212" s="153" t="s">
        <v>19358</v>
      </c>
      <c r="D1212" s="153" t="s">
        <v>19360</v>
      </c>
      <c r="E1212" s="153" t="s">
        <v>19600</v>
      </c>
      <c r="F1212" s="153" t="s">
        <v>20459</v>
      </c>
      <c r="G1212" s="153" t="s">
        <v>20460</v>
      </c>
      <c r="H1212" s="153" t="s">
        <v>21925</v>
      </c>
      <c r="I1212" s="153" t="s">
        <v>22295</v>
      </c>
      <c r="J1212" s="153" t="s">
        <v>14156</v>
      </c>
      <c r="K1212" s="156" t="s">
        <v>22319</v>
      </c>
      <c r="L1212" s="153" t="s">
        <v>22320</v>
      </c>
      <c r="M1212" s="153" t="str" cm="1">
        <f t="array" ref="M1212">LOOKUP(2,1/(C1212:L1212&lt;&gt;""),C1212:L1212)</f>
        <v>Acacia brevispica Pods Dried</v>
      </c>
      <c r="N1212" s="153" t="s">
        <v>2164</v>
      </c>
      <c r="O1212" s="153" t="s">
        <v>2164</v>
      </c>
      <c r="P1212" s="153" t="s">
        <v>2164</v>
      </c>
      <c r="Q1212" s="153" t="s">
        <v>2164</v>
      </c>
      <c r="R1212" s="153" t="s">
        <v>2164</v>
      </c>
      <c r="S1212" s="153" t="s">
        <v>22311</v>
      </c>
      <c r="T1212" s="153" t="s">
        <v>2164</v>
      </c>
      <c r="U1212" s="153" t="s">
        <v>14156</v>
      </c>
      <c r="V1212" s="153" t="s">
        <v>22312</v>
      </c>
      <c r="W1212" s="153" t="s">
        <v>2164</v>
      </c>
      <c r="X1212" s="153" t="s">
        <v>2164</v>
      </c>
      <c r="Y1212" s="153" t="s">
        <v>2164</v>
      </c>
      <c r="Z1212" s="153" t="s">
        <v>2164</v>
      </c>
      <c r="AA1212" s="153" t="s">
        <v>2164</v>
      </c>
      <c r="AB1212" s="153" t="s">
        <v>2164</v>
      </c>
      <c r="AC1212" s="153" t="s">
        <v>13888</v>
      </c>
      <c r="AD1212" s="153" t="str">
        <f>IFERROR(IF(COUNTIF(C1212:L1212,"Feed Ingredient")&gt;0,INDEX(ani_diet!V:V,MATCH(M1212,ani_diet!F:F,0)),""),"")</f>
        <v>Acacia brevispica Pods</v>
      </c>
      <c r="AE1212" s="152" t="str">
        <f>IF(IFERROR(IF(MATCH("Feed Ingredient", AOM[[#This Row],[L1]:[L10]],0)&gt;0, TRUE, FALSE), FALSE)=TRUE,IFERROR(VLOOKUP(M1212, ani_diet!E:E, 1, FALSE), "No Match"),FALSE)</f>
        <v>No Match</v>
      </c>
    </row>
    <row r="1213" spans="1:31" ht="14.5" x14ac:dyDescent="0.35">
      <c r="A1213" s="153" t="s">
        <v>2164</v>
      </c>
      <c r="B1213" s="153" t="s">
        <v>22321</v>
      </c>
      <c r="C1213" s="153" t="s">
        <v>19358</v>
      </c>
      <c r="D1213" s="153" t="s">
        <v>19360</v>
      </c>
      <c r="E1213" s="153" t="s">
        <v>19600</v>
      </c>
      <c r="F1213" s="153" t="s">
        <v>20459</v>
      </c>
      <c r="G1213" s="153" t="s">
        <v>20460</v>
      </c>
      <c r="H1213" s="153" t="s">
        <v>21925</v>
      </c>
      <c r="I1213" s="153" t="s">
        <v>22295</v>
      </c>
      <c r="J1213" s="156" t="s">
        <v>14156</v>
      </c>
      <c r="K1213" s="153" t="s">
        <v>22319</v>
      </c>
      <c r="L1213" s="153"/>
      <c r="M1213" s="153" t="str" cm="1">
        <f t="array" ref="M1213">LOOKUP(2,1/(C1213:L1213&lt;&gt;""),C1213:L1213)</f>
        <v>Acacia brevispica Pods</v>
      </c>
      <c r="N1213" s="153" t="s">
        <v>2164</v>
      </c>
      <c r="O1213" s="153" t="s">
        <v>2164</v>
      </c>
      <c r="P1213" s="153" t="s">
        <v>2164</v>
      </c>
      <c r="Q1213" s="153" t="s">
        <v>2164</v>
      </c>
      <c r="R1213" s="153" t="s">
        <v>2164</v>
      </c>
      <c r="S1213" s="153" t="s">
        <v>22311</v>
      </c>
      <c r="T1213" s="153" t="s">
        <v>2164</v>
      </c>
      <c r="U1213" s="153" t="s">
        <v>14156</v>
      </c>
      <c r="V1213" s="153" t="s">
        <v>22312</v>
      </c>
      <c r="W1213" s="153" t="s">
        <v>2164</v>
      </c>
      <c r="X1213" s="153" t="s">
        <v>2164</v>
      </c>
      <c r="Y1213" s="153" t="s">
        <v>2164</v>
      </c>
      <c r="Z1213" s="153" t="s">
        <v>2164</v>
      </c>
      <c r="AA1213" s="153" t="s">
        <v>2164</v>
      </c>
      <c r="AB1213" s="153" t="s">
        <v>2164</v>
      </c>
      <c r="AC1213" s="153" t="s">
        <v>13888</v>
      </c>
      <c r="AD1213" s="153" t="str">
        <f>IFERROR(IF(COUNTIF(C1213:L1213,"Feed Ingredient")&gt;0,INDEX(ani_diet!V:V,MATCH(M1213,ani_diet!F:F,0)),""),"")</f>
        <v/>
      </c>
      <c r="AE1213" s="152" t="str">
        <f>IF(IFERROR(IF(MATCH("Feed Ingredient", AOM[[#This Row],[L1]:[L10]],0)&gt;0, TRUE, FALSE), FALSE)=TRUE,IFERROR(VLOOKUP(M1213, ani_diet!E:E, 1, FALSE), "No Match"),FALSE)</f>
        <v>Acacia brevispica Pods</v>
      </c>
    </row>
    <row r="1214" spans="1:31" ht="14.5" x14ac:dyDescent="0.35">
      <c r="A1214" s="153"/>
      <c r="B1214" s="153" t="s">
        <v>22322</v>
      </c>
      <c r="C1214" s="153" t="s">
        <v>19358</v>
      </c>
      <c r="D1214" s="153" t="s">
        <v>19360</v>
      </c>
      <c r="E1214" s="153" t="s">
        <v>19600</v>
      </c>
      <c r="F1214" s="153" t="s">
        <v>20459</v>
      </c>
      <c r="G1214" s="153" t="s">
        <v>20460</v>
      </c>
      <c r="H1214" s="153" t="s">
        <v>21925</v>
      </c>
      <c r="I1214" s="153" t="s">
        <v>22295</v>
      </c>
      <c r="J1214" s="153" t="s">
        <v>14241</v>
      </c>
      <c r="K1214" s="153"/>
      <c r="L1214" s="153"/>
      <c r="M1214" s="153" t="str" cm="1">
        <f t="array" ref="M1214">LOOKUP(2,1/(C1214:L1214&lt;&gt;""),C1214:L1214)</f>
        <v>Acacia cyanophylla</v>
      </c>
      <c r="N1214" s="153"/>
      <c r="O1214" s="153"/>
      <c r="P1214" s="153"/>
      <c r="Q1214" s="153"/>
      <c r="R1214" s="153"/>
      <c r="S1214" s="153"/>
      <c r="T1214" s="153"/>
      <c r="U1214" s="153" t="s">
        <v>14241</v>
      </c>
      <c r="V1214" s="153"/>
      <c r="W1214" s="153"/>
      <c r="X1214" s="153"/>
      <c r="Y1214" s="153"/>
      <c r="Z1214" s="153"/>
      <c r="AA1214" s="153"/>
      <c r="AB1214" s="153"/>
      <c r="AC1214" s="153"/>
      <c r="AD1214" s="153" t="str">
        <f>IFERROR(IF(COUNTIF(C1214:L1214,"Feed Ingredient")&gt;0,INDEX(ani_diet!V:V,MATCH(M1214,ani_diet!F:F,0)),""),"")</f>
        <v>Acacia cyanophylla</v>
      </c>
      <c r="AE1214" s="152" t="str">
        <f>IF(IFERROR(IF(MATCH("Feed Ingredient", AOM[[#This Row],[L1]:[L10]],0)&gt;0, TRUE, FALSE), FALSE)=TRUE,IFERROR(VLOOKUP(M1214, ani_diet!E:E, 1, FALSE), "No Match"),FALSE)</f>
        <v>Acacia cyanophylla</v>
      </c>
    </row>
    <row r="1215" spans="1:31" ht="14.5" x14ac:dyDescent="0.35">
      <c r="A1215" s="153" t="s">
        <v>2164</v>
      </c>
      <c r="B1215" s="153" t="s">
        <v>22323</v>
      </c>
      <c r="C1215" s="153" t="s">
        <v>19358</v>
      </c>
      <c r="D1215" s="153" t="s">
        <v>19360</v>
      </c>
      <c r="E1215" s="153" t="s">
        <v>19600</v>
      </c>
      <c r="F1215" s="153" t="s">
        <v>20459</v>
      </c>
      <c r="G1215" s="153" t="s">
        <v>20460</v>
      </c>
      <c r="H1215" s="153" t="s">
        <v>21925</v>
      </c>
      <c r="I1215" s="153" t="s">
        <v>22295</v>
      </c>
      <c r="J1215" s="153" t="s">
        <v>22324</v>
      </c>
      <c r="K1215" s="156" t="s">
        <v>22325</v>
      </c>
      <c r="L1215" s="153" t="s">
        <v>22326</v>
      </c>
      <c r="M1215" s="153" t="str" cm="1">
        <f t="array" ref="M1215">LOOKUP(2,1/(C1215:L1215&lt;&gt;""),C1215:L1215)</f>
        <v>Acacia etbaica Fruits Dried</v>
      </c>
      <c r="N1215" s="153" t="s">
        <v>2164</v>
      </c>
      <c r="O1215" s="153" t="s">
        <v>2164</v>
      </c>
      <c r="P1215" s="153" t="s">
        <v>2164</v>
      </c>
      <c r="Q1215" s="153" t="s">
        <v>2164</v>
      </c>
      <c r="R1215" s="153" t="s">
        <v>2164</v>
      </c>
      <c r="S1215" s="153" t="s">
        <v>22311</v>
      </c>
      <c r="T1215" s="153" t="s">
        <v>2164</v>
      </c>
      <c r="U1215" s="153" t="s">
        <v>22324</v>
      </c>
      <c r="V1215" s="153" t="s">
        <v>22312</v>
      </c>
      <c r="W1215" s="153" t="s">
        <v>2164</v>
      </c>
      <c r="X1215" s="153" t="s">
        <v>2164</v>
      </c>
      <c r="Y1215" s="153" t="s">
        <v>2164</v>
      </c>
      <c r="Z1215" s="153" t="s">
        <v>2164</v>
      </c>
      <c r="AA1215" s="153" t="s">
        <v>2164</v>
      </c>
      <c r="AB1215" s="153" t="s">
        <v>2164</v>
      </c>
      <c r="AC1215" s="153" t="s">
        <v>13888</v>
      </c>
      <c r="AD1215" s="153" t="str">
        <f>IFERROR(IF(COUNTIF(C1215:L1215,"Feed Ingredient")&gt;0,INDEX(ani_diet!V:V,MATCH(M1215,ani_diet!F:F,0)),""),"")</f>
        <v>Acacia etbaica Fruits</v>
      </c>
      <c r="AE1215" s="152" t="str">
        <f>IF(IFERROR(IF(MATCH("Feed Ingredient", AOM[[#This Row],[L1]:[L10]],0)&gt;0, TRUE, FALSE), FALSE)=TRUE,IFERROR(VLOOKUP(M1215, ani_diet!E:E, 1, FALSE), "No Match"),FALSE)</f>
        <v>No Match</v>
      </c>
    </row>
    <row r="1216" spans="1:31" ht="14.5" x14ac:dyDescent="0.35">
      <c r="A1216" s="153" t="s">
        <v>2164</v>
      </c>
      <c r="B1216" s="153" t="s">
        <v>22327</v>
      </c>
      <c r="C1216" s="153" t="s">
        <v>19358</v>
      </c>
      <c r="D1216" s="153" t="s">
        <v>19360</v>
      </c>
      <c r="E1216" s="153" t="s">
        <v>19600</v>
      </c>
      <c r="F1216" s="153" t="s">
        <v>20459</v>
      </c>
      <c r="G1216" s="153" t="s">
        <v>20460</v>
      </c>
      <c r="H1216" s="153" t="s">
        <v>21925</v>
      </c>
      <c r="I1216" s="153" t="s">
        <v>22295</v>
      </c>
      <c r="J1216" s="156" t="s">
        <v>22324</v>
      </c>
      <c r="K1216" s="153" t="s">
        <v>22325</v>
      </c>
      <c r="L1216" s="153"/>
      <c r="M1216" s="153" t="str" cm="1">
        <f t="array" ref="M1216">LOOKUP(2,1/(C1216:L1216&lt;&gt;""),C1216:L1216)</f>
        <v>Acacia etbaica Fruits</v>
      </c>
      <c r="N1216" s="153" t="s">
        <v>2164</v>
      </c>
      <c r="O1216" s="153" t="s">
        <v>2164</v>
      </c>
      <c r="P1216" s="153" t="s">
        <v>2164</v>
      </c>
      <c r="Q1216" s="153" t="s">
        <v>2164</v>
      </c>
      <c r="R1216" s="153" t="s">
        <v>2164</v>
      </c>
      <c r="S1216" s="153" t="s">
        <v>22311</v>
      </c>
      <c r="T1216" s="153" t="s">
        <v>2164</v>
      </c>
      <c r="U1216" s="153" t="s">
        <v>22324</v>
      </c>
      <c r="V1216" s="153" t="s">
        <v>22312</v>
      </c>
      <c r="W1216" s="153" t="s">
        <v>2164</v>
      </c>
      <c r="X1216" s="153" t="s">
        <v>2164</v>
      </c>
      <c r="Y1216" s="153" t="s">
        <v>2164</v>
      </c>
      <c r="Z1216" s="153" t="s">
        <v>2164</v>
      </c>
      <c r="AA1216" s="153" t="s">
        <v>2164</v>
      </c>
      <c r="AB1216" s="153" t="s">
        <v>2164</v>
      </c>
      <c r="AC1216" s="153" t="s">
        <v>13888</v>
      </c>
      <c r="AD1216" s="153" t="str">
        <f>IFERROR(IF(COUNTIF(C1216:L1216,"Feed Ingredient")&gt;0,INDEX(ani_diet!V:V,MATCH(M1216,ani_diet!F:F,0)),""),"")</f>
        <v/>
      </c>
      <c r="AE1216" s="152" t="str">
        <f>IF(IFERROR(IF(MATCH("Feed Ingredient", AOM[[#This Row],[L1]:[L10]],0)&gt;0, TRUE, FALSE), FALSE)=TRUE,IFERROR(VLOOKUP(M1216, ani_diet!E:E, 1, FALSE), "No Match"),FALSE)</f>
        <v>Acacia etbaica Fruits</v>
      </c>
    </row>
    <row r="1217" spans="1:31" ht="14.5" x14ac:dyDescent="0.35">
      <c r="A1217" s="153" t="s">
        <v>2164</v>
      </c>
      <c r="B1217" s="153" t="s">
        <v>22328</v>
      </c>
      <c r="C1217" s="153" t="s">
        <v>19358</v>
      </c>
      <c r="D1217" s="153" t="s">
        <v>19360</v>
      </c>
      <c r="E1217" s="153" t="s">
        <v>19600</v>
      </c>
      <c r="F1217" s="153" t="s">
        <v>20459</v>
      </c>
      <c r="G1217" s="153" t="s">
        <v>20460</v>
      </c>
      <c r="H1217" s="153" t="s">
        <v>21925</v>
      </c>
      <c r="I1217" s="153" t="s">
        <v>22295</v>
      </c>
      <c r="J1217" s="156" t="s">
        <v>22324</v>
      </c>
      <c r="K1217" s="153"/>
      <c r="L1217" s="153"/>
      <c r="M1217" s="153" t="str" cm="1">
        <f t="array" ref="M1217">LOOKUP(2,1/(C1217:L1217&lt;&gt;""),C1217:L1217)</f>
        <v>Acacia etbaica</v>
      </c>
      <c r="N1217" s="153" t="s">
        <v>2164</v>
      </c>
      <c r="O1217" s="153" t="s">
        <v>2164</v>
      </c>
      <c r="P1217" s="153" t="s">
        <v>2164</v>
      </c>
      <c r="Q1217" s="153" t="s">
        <v>2164</v>
      </c>
      <c r="R1217" s="153" t="s">
        <v>2164</v>
      </c>
      <c r="S1217" s="153" t="s">
        <v>22311</v>
      </c>
      <c r="T1217" s="153" t="s">
        <v>2164</v>
      </c>
      <c r="U1217" s="153" t="s">
        <v>22324</v>
      </c>
      <c r="V1217" s="153" t="s">
        <v>22312</v>
      </c>
      <c r="W1217" s="153" t="s">
        <v>2164</v>
      </c>
      <c r="X1217" s="153" t="s">
        <v>2164</v>
      </c>
      <c r="Y1217" s="153" t="s">
        <v>2164</v>
      </c>
      <c r="Z1217" s="153" t="s">
        <v>2164</v>
      </c>
      <c r="AA1217" s="153" t="s">
        <v>2164</v>
      </c>
      <c r="AB1217" s="153" t="s">
        <v>2164</v>
      </c>
      <c r="AC1217" s="153" t="s">
        <v>13888</v>
      </c>
      <c r="AD1217" s="153" t="str">
        <f>IFERROR(IF(COUNTIF(C1217:L1217,"Feed Ingredient")&gt;0,INDEX(ani_diet!V:V,MATCH(M1217,ani_diet!F:F,0)),""),"")</f>
        <v/>
      </c>
      <c r="AE1217" s="152" t="str">
        <f>IF(IFERROR(IF(MATCH("Feed Ingredient", AOM[[#This Row],[L1]:[L10]],0)&gt;0, TRUE, FALSE), FALSE)=TRUE,IFERROR(VLOOKUP(M1217, ani_diet!E:E, 1, FALSE), "No Match"),FALSE)</f>
        <v>No Match</v>
      </c>
    </row>
    <row r="1218" spans="1:31" ht="14.5" x14ac:dyDescent="0.35">
      <c r="A1218" s="153" t="s">
        <v>2164</v>
      </c>
      <c r="B1218" s="153" t="s">
        <v>22329</v>
      </c>
      <c r="C1218" s="153" t="s">
        <v>19358</v>
      </c>
      <c r="D1218" s="153" t="s">
        <v>19360</v>
      </c>
      <c r="E1218" s="153" t="s">
        <v>19600</v>
      </c>
      <c r="F1218" s="153" t="s">
        <v>20459</v>
      </c>
      <c r="G1218" s="153" t="s">
        <v>20460</v>
      </c>
      <c r="H1218" s="153" t="s">
        <v>21925</v>
      </c>
      <c r="I1218" s="153" t="s">
        <v>22295</v>
      </c>
      <c r="J1218" s="153" t="s">
        <v>13682</v>
      </c>
      <c r="K1218" s="156" t="s">
        <v>22330</v>
      </c>
      <c r="L1218" s="153" t="s">
        <v>22331</v>
      </c>
      <c r="M1218" s="153" t="str" cm="1">
        <f t="array" ref="M1218">LOOKUP(2,1/(C1218:L1218&lt;&gt;""),C1218:L1218)</f>
        <v>Acacia karroo Leaves Dried Ground</v>
      </c>
      <c r="N1218" s="153" t="s">
        <v>22332</v>
      </c>
      <c r="O1218" s="153" t="s">
        <v>2164</v>
      </c>
      <c r="P1218" s="153" t="s">
        <v>2164</v>
      </c>
      <c r="Q1218" s="153" t="s">
        <v>2164</v>
      </c>
      <c r="R1218" s="153" t="s">
        <v>2164</v>
      </c>
      <c r="S1218" s="153" t="s">
        <v>22311</v>
      </c>
      <c r="T1218" s="153" t="s">
        <v>2164</v>
      </c>
      <c r="U1218" s="153" t="s">
        <v>13682</v>
      </c>
      <c r="V1218" s="153" t="s">
        <v>22312</v>
      </c>
      <c r="W1218" s="153" t="s">
        <v>2164</v>
      </c>
      <c r="X1218" s="153" t="s">
        <v>2164</v>
      </c>
      <c r="Y1218" s="153" t="s">
        <v>2164</v>
      </c>
      <c r="Z1218" s="153" t="s">
        <v>2164</v>
      </c>
      <c r="AA1218" s="153" t="s">
        <v>2164</v>
      </c>
      <c r="AB1218" s="153" t="s">
        <v>2164</v>
      </c>
      <c r="AC1218" s="153" t="s">
        <v>13888</v>
      </c>
      <c r="AD1218" s="153" t="str">
        <f>IFERROR(IF(COUNTIF(C1218:L1218,"Feed Ingredient")&gt;0,INDEX(ani_diet!V:V,MATCH(M1218,ani_diet!F:F,0)),""),"")</f>
        <v>Acacia karroo Leaves</v>
      </c>
      <c r="AE1218" s="152" t="str">
        <f>IF(IFERROR(IF(MATCH("Feed Ingredient", AOM[[#This Row],[L1]:[L10]],0)&gt;0, TRUE, FALSE), FALSE)=TRUE,IFERROR(VLOOKUP(M1218, ani_diet!E:E, 1, FALSE), "No Match"),FALSE)</f>
        <v>No Match</v>
      </c>
    </row>
    <row r="1219" spans="1:31" ht="14.5" x14ac:dyDescent="0.35">
      <c r="A1219" s="153" t="s">
        <v>2164</v>
      </c>
      <c r="B1219" s="153" t="s">
        <v>22333</v>
      </c>
      <c r="C1219" s="153" t="s">
        <v>19358</v>
      </c>
      <c r="D1219" s="153" t="s">
        <v>19360</v>
      </c>
      <c r="E1219" s="153" t="s">
        <v>19600</v>
      </c>
      <c r="F1219" s="153" t="s">
        <v>20459</v>
      </c>
      <c r="G1219" s="153" t="s">
        <v>20460</v>
      </c>
      <c r="H1219" s="153" t="s">
        <v>21925</v>
      </c>
      <c r="I1219" s="153" t="s">
        <v>22295</v>
      </c>
      <c r="J1219" s="156" t="s">
        <v>13682</v>
      </c>
      <c r="K1219" s="153" t="s">
        <v>22330</v>
      </c>
      <c r="L1219" s="153"/>
      <c r="M1219" s="153" t="str" cm="1">
        <f t="array" ref="M1219">LOOKUP(2,1/(C1219:L1219&lt;&gt;""),C1219:L1219)</f>
        <v>Acacia karroo Leaves</v>
      </c>
      <c r="N1219" s="153" t="s">
        <v>2164</v>
      </c>
      <c r="O1219" s="153" t="s">
        <v>2164</v>
      </c>
      <c r="P1219" s="153" t="s">
        <v>2164</v>
      </c>
      <c r="Q1219" s="153" t="s">
        <v>2164</v>
      </c>
      <c r="R1219" s="153" t="s">
        <v>2164</v>
      </c>
      <c r="S1219" s="153" t="s">
        <v>22311</v>
      </c>
      <c r="T1219" s="153" t="s">
        <v>2164</v>
      </c>
      <c r="U1219" s="153" t="s">
        <v>13682</v>
      </c>
      <c r="V1219" s="153" t="s">
        <v>22312</v>
      </c>
      <c r="W1219" s="153" t="s">
        <v>2164</v>
      </c>
      <c r="X1219" s="153" t="s">
        <v>2164</v>
      </c>
      <c r="Y1219" s="153" t="s">
        <v>2164</v>
      </c>
      <c r="Z1219" s="153" t="s">
        <v>2164</v>
      </c>
      <c r="AA1219" s="153" t="s">
        <v>2164</v>
      </c>
      <c r="AB1219" s="153" t="s">
        <v>2164</v>
      </c>
      <c r="AC1219" s="153" t="s">
        <v>13888</v>
      </c>
      <c r="AD1219" s="153" t="str">
        <f>IFERROR(IF(COUNTIF(C1219:L1219,"Feed Ingredient")&gt;0,INDEX(ani_diet!V:V,MATCH(M1219,ani_diet!F:F,0)),""),"")</f>
        <v/>
      </c>
      <c r="AE1219" s="152" t="str">
        <f>IF(IFERROR(IF(MATCH("Feed Ingredient", AOM[[#This Row],[L1]:[L10]],0)&gt;0, TRUE, FALSE), FALSE)=TRUE,IFERROR(VLOOKUP(M1219, ani_diet!E:E, 1, FALSE), "No Match"),FALSE)</f>
        <v>Acacia karroo Leaves</v>
      </c>
    </row>
    <row r="1220" spans="1:31" ht="14.5" x14ac:dyDescent="0.35">
      <c r="A1220" s="153" t="s">
        <v>2164</v>
      </c>
      <c r="B1220" s="153" t="s">
        <v>22334</v>
      </c>
      <c r="C1220" s="153" t="s">
        <v>19358</v>
      </c>
      <c r="D1220" s="153" t="s">
        <v>19360</v>
      </c>
      <c r="E1220" s="153" t="s">
        <v>19600</v>
      </c>
      <c r="F1220" s="153" t="s">
        <v>20459</v>
      </c>
      <c r="G1220" s="153" t="s">
        <v>20460</v>
      </c>
      <c r="H1220" s="153" t="s">
        <v>21925</v>
      </c>
      <c r="I1220" s="153" t="s">
        <v>22295</v>
      </c>
      <c r="J1220" s="156" t="s">
        <v>13682</v>
      </c>
      <c r="K1220" s="153"/>
      <c r="L1220" s="153"/>
      <c r="M1220" s="153" t="str" cm="1">
        <f t="array" ref="M1220">LOOKUP(2,1/(C1220:L1220&lt;&gt;""),C1220:L1220)</f>
        <v>Acacia karroo</v>
      </c>
      <c r="N1220" s="153" t="s">
        <v>2164</v>
      </c>
      <c r="O1220" s="153" t="s">
        <v>2164</v>
      </c>
      <c r="P1220" s="153" t="s">
        <v>2164</v>
      </c>
      <c r="Q1220" s="153" t="s">
        <v>2164</v>
      </c>
      <c r="R1220" s="153" t="s">
        <v>2164</v>
      </c>
      <c r="S1220" s="153" t="s">
        <v>22311</v>
      </c>
      <c r="T1220" s="153" t="s">
        <v>2164</v>
      </c>
      <c r="U1220" s="153" t="s">
        <v>13682</v>
      </c>
      <c r="V1220" s="153" t="s">
        <v>22312</v>
      </c>
      <c r="W1220" s="153" t="s">
        <v>2164</v>
      </c>
      <c r="X1220" s="153" t="s">
        <v>2164</v>
      </c>
      <c r="Y1220" s="153" t="s">
        <v>2164</v>
      </c>
      <c r="Z1220" s="153" t="s">
        <v>2164</v>
      </c>
      <c r="AA1220" s="153" t="s">
        <v>2164</v>
      </c>
      <c r="AB1220" s="153" t="s">
        <v>2164</v>
      </c>
      <c r="AC1220" s="153" t="s">
        <v>13888</v>
      </c>
      <c r="AD1220" s="153" t="str">
        <f>IFERROR(IF(COUNTIF(C1220:L1220,"Feed Ingredient")&gt;0,INDEX(ani_diet!V:V,MATCH(M1220,ani_diet!F:F,0)),""),"")</f>
        <v/>
      </c>
      <c r="AE1220" s="152" t="str">
        <f>IF(IFERROR(IF(MATCH("Feed Ingredient", AOM[[#This Row],[L1]:[L10]],0)&gt;0, TRUE, FALSE), FALSE)=TRUE,IFERROR(VLOOKUP(M1220, ani_diet!E:E, 1, FALSE), "No Match"),FALSE)</f>
        <v>No Match</v>
      </c>
    </row>
    <row r="1221" spans="1:31" ht="14.5" x14ac:dyDescent="0.35">
      <c r="A1221" s="153" t="s">
        <v>2164</v>
      </c>
      <c r="B1221" s="153" t="s">
        <v>22335</v>
      </c>
      <c r="C1221" s="153" t="s">
        <v>19358</v>
      </c>
      <c r="D1221" s="153" t="s">
        <v>19360</v>
      </c>
      <c r="E1221" s="153" t="s">
        <v>19600</v>
      </c>
      <c r="F1221" s="153" t="s">
        <v>20459</v>
      </c>
      <c r="G1221" s="153" t="s">
        <v>20460</v>
      </c>
      <c r="H1221" s="153" t="s">
        <v>21925</v>
      </c>
      <c r="I1221" s="153" t="s">
        <v>22295</v>
      </c>
      <c r="J1221" s="153" t="s">
        <v>13768</v>
      </c>
      <c r="K1221" s="153" t="s">
        <v>2164</v>
      </c>
      <c r="L1221" s="153"/>
      <c r="M1221" s="153" t="str" cm="1">
        <f t="array" ref="M1221">LOOKUP(2,1/(C1221:L1221&lt;&gt;""),C1221:L1221)</f>
        <v>Acacia nilotica</v>
      </c>
      <c r="N1221" s="153"/>
      <c r="O1221" s="153" t="s">
        <v>2164</v>
      </c>
      <c r="P1221" s="153" t="s">
        <v>2164</v>
      </c>
      <c r="Q1221" s="153" t="s">
        <v>2164</v>
      </c>
      <c r="R1221" s="153" t="s">
        <v>2164</v>
      </c>
      <c r="S1221" s="153" t="s">
        <v>22336</v>
      </c>
      <c r="T1221" s="153" t="s">
        <v>2164</v>
      </c>
      <c r="U1221" s="153" t="s">
        <v>22337</v>
      </c>
      <c r="V1221" s="153" t="s">
        <v>22338</v>
      </c>
      <c r="W1221" s="153" t="s">
        <v>2164</v>
      </c>
      <c r="X1221" s="153" t="s">
        <v>2164</v>
      </c>
      <c r="Y1221" s="153" t="s">
        <v>2164</v>
      </c>
      <c r="Z1221" s="153" t="s">
        <v>2164</v>
      </c>
      <c r="AA1221" s="153" t="s">
        <v>2164</v>
      </c>
      <c r="AB1221" s="153" t="s">
        <v>2164</v>
      </c>
      <c r="AC1221" s="153" t="s">
        <v>13768</v>
      </c>
      <c r="AD1221" s="153" t="str">
        <f>IFERROR(IF(COUNTIF(C1221:L1221,"Feed Ingredient")&gt;0,INDEX(ani_diet!V:V,MATCH(M1221,ani_diet!F:F,0)),""),"")</f>
        <v>Vachellia nilotica</v>
      </c>
      <c r="AE1221" s="152" t="str">
        <f>IF(IFERROR(IF(MATCH("Feed Ingredient", AOM[[#This Row],[L1]:[L10]],0)&gt;0, TRUE, FALSE), FALSE)=TRUE,IFERROR(VLOOKUP(M1221, ani_diet!E:E, 1, FALSE), "No Match"),FALSE)</f>
        <v>Acacia nilotica</v>
      </c>
    </row>
    <row r="1222" spans="1:31" ht="14.5" x14ac:dyDescent="0.35">
      <c r="A1222" s="153" t="s">
        <v>2164</v>
      </c>
      <c r="B1222" s="153" t="s">
        <v>22339</v>
      </c>
      <c r="C1222" s="153" t="s">
        <v>19358</v>
      </c>
      <c r="D1222" s="153" t="s">
        <v>19360</v>
      </c>
      <c r="E1222" s="153" t="s">
        <v>19600</v>
      </c>
      <c r="F1222" s="153" t="s">
        <v>20459</v>
      </c>
      <c r="G1222" s="153" t="s">
        <v>20460</v>
      </c>
      <c r="H1222" s="153" t="s">
        <v>21925</v>
      </c>
      <c r="I1222" s="153" t="s">
        <v>22295</v>
      </c>
      <c r="J1222" s="153" t="s">
        <v>13768</v>
      </c>
      <c r="K1222" s="153" t="s">
        <v>22340</v>
      </c>
      <c r="L1222" s="153" t="s">
        <v>22341</v>
      </c>
      <c r="M1222" s="153" t="str" cm="1">
        <f t="array" ref="M1222">LOOKUP(2,1/(C1222:L1222&lt;&gt;""),C1222:L1222)</f>
        <v>Acacia nilotica Leaves Dried</v>
      </c>
      <c r="N1222" s="153" t="s">
        <v>22342</v>
      </c>
      <c r="O1222" s="153" t="s">
        <v>2164</v>
      </c>
      <c r="P1222" s="153" t="s">
        <v>2164</v>
      </c>
      <c r="Q1222" s="153" t="s">
        <v>2164</v>
      </c>
      <c r="R1222" s="153" t="s">
        <v>2164</v>
      </c>
      <c r="S1222" s="153" t="s">
        <v>22336</v>
      </c>
      <c r="T1222" s="153" t="s">
        <v>2164</v>
      </c>
      <c r="U1222" s="153" t="s">
        <v>22337</v>
      </c>
      <c r="V1222" s="153" t="s">
        <v>22338</v>
      </c>
      <c r="W1222" s="153" t="s">
        <v>2164</v>
      </c>
      <c r="X1222" s="153" t="s">
        <v>2164</v>
      </c>
      <c r="Y1222" s="153" t="s">
        <v>2164</v>
      </c>
      <c r="Z1222" s="153" t="s">
        <v>2164</v>
      </c>
      <c r="AA1222" s="153" t="s">
        <v>2164</v>
      </c>
      <c r="AB1222" s="153" t="s">
        <v>2164</v>
      </c>
      <c r="AC1222" s="153" t="s">
        <v>13768</v>
      </c>
      <c r="AD1222" s="153" t="str">
        <f>IFERROR(IF(COUNTIF(C1222:L1222,"Feed Ingredient")&gt;0,INDEX(ani_diet!V:V,MATCH(M1222,ani_diet!F:F,0)),""),"")</f>
        <v/>
      </c>
      <c r="AE1222" s="152" t="str">
        <f>IF(IFERROR(IF(MATCH("Feed Ingredient", AOM[[#This Row],[L1]:[L10]],0)&gt;0, TRUE, FALSE), FALSE)=TRUE,IFERROR(VLOOKUP(M1222, ani_diet!E:E, 1, FALSE), "No Match"),FALSE)</f>
        <v>No Match</v>
      </c>
    </row>
    <row r="1223" spans="1:31" ht="14.5" x14ac:dyDescent="0.35">
      <c r="A1223" s="153" t="s">
        <v>2164</v>
      </c>
      <c r="B1223" s="153" t="s">
        <v>22343</v>
      </c>
      <c r="C1223" s="153" t="s">
        <v>19358</v>
      </c>
      <c r="D1223" s="153" t="s">
        <v>19360</v>
      </c>
      <c r="E1223" s="153" t="s">
        <v>19600</v>
      </c>
      <c r="F1223" s="153" t="s">
        <v>20459</v>
      </c>
      <c r="G1223" s="153" t="s">
        <v>20460</v>
      </c>
      <c r="H1223" s="153" t="s">
        <v>21925</v>
      </c>
      <c r="I1223" s="153" t="s">
        <v>22295</v>
      </c>
      <c r="J1223" s="153" t="s">
        <v>13768</v>
      </c>
      <c r="K1223" s="153" t="s">
        <v>22340</v>
      </c>
      <c r="L1223" s="153" t="s">
        <v>22344</v>
      </c>
      <c r="M1223" s="153" t="str" cm="1">
        <f t="array" ref="M1223">LOOKUP(2,1/(C1223:L1223&lt;&gt;""),C1223:L1223)</f>
        <v>Acacia nilotica Leaves Dried Ground</v>
      </c>
      <c r="N1223" s="153" t="s">
        <v>22345</v>
      </c>
      <c r="O1223" s="153" t="s">
        <v>2164</v>
      </c>
      <c r="P1223" s="153" t="s">
        <v>2164</v>
      </c>
      <c r="Q1223" s="153" t="s">
        <v>2164</v>
      </c>
      <c r="R1223" s="153" t="s">
        <v>2164</v>
      </c>
      <c r="S1223" s="153" t="s">
        <v>22336</v>
      </c>
      <c r="T1223" s="153" t="s">
        <v>2164</v>
      </c>
      <c r="U1223" s="153" t="s">
        <v>22337</v>
      </c>
      <c r="V1223" s="153" t="s">
        <v>22338</v>
      </c>
      <c r="W1223" s="153" t="s">
        <v>2164</v>
      </c>
      <c r="X1223" s="153" t="s">
        <v>2164</v>
      </c>
      <c r="Y1223" s="153" t="s">
        <v>2164</v>
      </c>
      <c r="Z1223" s="153" t="s">
        <v>2164</v>
      </c>
      <c r="AA1223" s="153" t="s">
        <v>2164</v>
      </c>
      <c r="AB1223" s="153" t="s">
        <v>2164</v>
      </c>
      <c r="AC1223" s="153" t="s">
        <v>13768</v>
      </c>
      <c r="AD1223" s="153" t="str">
        <f>IFERROR(IF(COUNTIF(C1223:L1223,"Feed Ingredient")&gt;0,INDEX(ani_diet!V:V,MATCH(M1223,ani_diet!F:F,0)),""),"")</f>
        <v>Vachellia nilotica Leaves</v>
      </c>
      <c r="AE1223" s="152" t="str">
        <f>IF(IFERROR(IF(MATCH("Feed Ingredient", AOM[[#This Row],[L1]:[L10]],0)&gt;0, TRUE, FALSE), FALSE)=TRUE,IFERROR(VLOOKUP(M1223, ani_diet!E:E, 1, FALSE), "No Match"),FALSE)</f>
        <v>No Match</v>
      </c>
    </row>
    <row r="1224" spans="1:31" ht="14.5" x14ac:dyDescent="0.35">
      <c r="A1224" s="153" t="s">
        <v>2164</v>
      </c>
      <c r="B1224" s="153" t="s">
        <v>22346</v>
      </c>
      <c r="C1224" s="153" t="s">
        <v>19358</v>
      </c>
      <c r="D1224" s="153" t="s">
        <v>19360</v>
      </c>
      <c r="E1224" s="153" t="s">
        <v>19600</v>
      </c>
      <c r="F1224" s="153" t="s">
        <v>20459</v>
      </c>
      <c r="G1224" s="153" t="s">
        <v>20460</v>
      </c>
      <c r="H1224" s="153" t="s">
        <v>21925</v>
      </c>
      <c r="I1224" s="153" t="s">
        <v>22295</v>
      </c>
      <c r="J1224" s="153" t="s">
        <v>13768</v>
      </c>
      <c r="K1224" s="153" t="s">
        <v>22340</v>
      </c>
      <c r="L1224" s="153"/>
      <c r="M1224" s="153" t="str" cm="1">
        <f t="array" ref="M1224">LOOKUP(2,1/(C1224:L1224&lt;&gt;""),C1224:L1224)</f>
        <v>Acacia nilotica Leaves</v>
      </c>
      <c r="N1224" s="153"/>
      <c r="O1224" s="153" t="s">
        <v>2164</v>
      </c>
      <c r="P1224" s="153" t="s">
        <v>2164</v>
      </c>
      <c r="Q1224" s="153" t="s">
        <v>2164</v>
      </c>
      <c r="R1224" s="153" t="s">
        <v>2164</v>
      </c>
      <c r="S1224" s="153" t="s">
        <v>22336</v>
      </c>
      <c r="T1224" s="153" t="s">
        <v>2164</v>
      </c>
      <c r="U1224" s="153" t="s">
        <v>22337</v>
      </c>
      <c r="V1224" s="153" t="s">
        <v>22338</v>
      </c>
      <c r="W1224" s="153" t="s">
        <v>2164</v>
      </c>
      <c r="X1224" s="153" t="s">
        <v>2164</v>
      </c>
      <c r="Y1224" s="153" t="s">
        <v>2164</v>
      </c>
      <c r="Z1224" s="153" t="s">
        <v>2164</v>
      </c>
      <c r="AA1224" s="153" t="s">
        <v>2164</v>
      </c>
      <c r="AB1224" s="153" t="s">
        <v>2164</v>
      </c>
      <c r="AC1224" s="153" t="s">
        <v>13768</v>
      </c>
      <c r="AD1224" s="153" t="str">
        <f>IFERROR(IF(COUNTIF(C1224:L1224,"Feed Ingredient")&gt;0,INDEX(ani_diet!V:V,MATCH(M1224,ani_diet!F:F,0)),""),"")</f>
        <v/>
      </c>
      <c r="AE1224" s="152" t="str">
        <f>IF(IFERROR(IF(MATCH("Feed Ingredient", AOM[[#This Row],[L1]:[L10]],0)&gt;0, TRUE, FALSE), FALSE)=TRUE,IFERROR(VLOOKUP(M1224, ani_diet!E:E, 1, FALSE), "No Match"),FALSE)</f>
        <v>Acacia nilotica Leaves</v>
      </c>
    </row>
    <row r="1225" spans="1:31" ht="14.5" x14ac:dyDescent="0.35">
      <c r="A1225" s="153" t="s">
        <v>2164</v>
      </c>
      <c r="B1225" s="153" t="s">
        <v>22347</v>
      </c>
      <c r="C1225" s="153" t="s">
        <v>19358</v>
      </c>
      <c r="D1225" s="153" t="s">
        <v>19360</v>
      </c>
      <c r="E1225" s="153" t="s">
        <v>19600</v>
      </c>
      <c r="F1225" s="153" t="s">
        <v>20459</v>
      </c>
      <c r="G1225" s="153" t="s">
        <v>20460</v>
      </c>
      <c r="H1225" s="153" t="s">
        <v>21925</v>
      </c>
      <c r="I1225" s="153" t="s">
        <v>22295</v>
      </c>
      <c r="J1225" s="153" t="s">
        <v>13768</v>
      </c>
      <c r="K1225" s="153" t="s">
        <v>22348</v>
      </c>
      <c r="L1225" s="153" t="s">
        <v>22349</v>
      </c>
      <c r="M1225" s="153" t="str" cm="1">
        <f t="array" ref="M1225">LOOKUP(2,1/(C1225:L1225&lt;&gt;""),C1225:L1225)</f>
        <v>Acacia nilotica Pods Dried</v>
      </c>
      <c r="N1225" s="153"/>
      <c r="O1225" s="153" t="s">
        <v>2164</v>
      </c>
      <c r="P1225" s="153" t="s">
        <v>2164</v>
      </c>
      <c r="Q1225" s="153" t="s">
        <v>2164</v>
      </c>
      <c r="R1225" s="153" t="s">
        <v>2164</v>
      </c>
      <c r="S1225" s="153" t="s">
        <v>22336</v>
      </c>
      <c r="T1225" s="153" t="s">
        <v>2164</v>
      </c>
      <c r="U1225" s="153" t="s">
        <v>22337</v>
      </c>
      <c r="V1225" s="153" t="s">
        <v>22338</v>
      </c>
      <c r="W1225" s="153" t="s">
        <v>2164</v>
      </c>
      <c r="X1225" s="153" t="s">
        <v>2164</v>
      </c>
      <c r="Y1225" s="153" t="s">
        <v>2164</v>
      </c>
      <c r="Z1225" s="153" t="s">
        <v>2164</v>
      </c>
      <c r="AA1225" s="153" t="s">
        <v>2164</v>
      </c>
      <c r="AB1225" s="153" t="s">
        <v>2164</v>
      </c>
      <c r="AC1225" s="153" t="s">
        <v>13768</v>
      </c>
      <c r="AD1225" s="153" t="str">
        <f>IFERROR(IF(COUNTIF(C1225:L1225,"Feed Ingredient")&gt;0,INDEX(ani_diet!V:V,MATCH(M1225,ani_diet!F:F,0)),""),"")</f>
        <v>Vachellia nilotica Pods</v>
      </c>
      <c r="AE1225" s="152" t="str">
        <f>IF(IFERROR(IF(MATCH("Feed Ingredient", AOM[[#This Row],[L1]:[L10]],0)&gt;0, TRUE, FALSE), FALSE)=TRUE,IFERROR(VLOOKUP(M1225, ani_diet!E:E, 1, FALSE), "No Match"),FALSE)</f>
        <v>No Match</v>
      </c>
    </row>
    <row r="1226" spans="1:31" ht="14.5" x14ac:dyDescent="0.35">
      <c r="A1226" s="153" t="s">
        <v>2164</v>
      </c>
      <c r="B1226" s="153" t="s">
        <v>22350</v>
      </c>
      <c r="C1226" s="153" t="s">
        <v>19358</v>
      </c>
      <c r="D1226" s="153" t="s">
        <v>19360</v>
      </c>
      <c r="E1226" s="153" t="s">
        <v>19600</v>
      </c>
      <c r="F1226" s="153" t="s">
        <v>20459</v>
      </c>
      <c r="G1226" s="153" t="s">
        <v>20460</v>
      </c>
      <c r="H1226" s="153" t="s">
        <v>21925</v>
      </c>
      <c r="I1226" s="153" t="s">
        <v>22295</v>
      </c>
      <c r="J1226" s="153" t="s">
        <v>13768</v>
      </c>
      <c r="K1226" s="153" t="s">
        <v>22348</v>
      </c>
      <c r="L1226" s="153"/>
      <c r="M1226" s="153" t="str" cm="1">
        <f t="array" ref="M1226">LOOKUP(2,1/(C1226:L1226&lt;&gt;""),C1226:L1226)</f>
        <v>Acacia nilotica Pods</v>
      </c>
      <c r="N1226" s="153"/>
      <c r="O1226" s="153" t="s">
        <v>2164</v>
      </c>
      <c r="P1226" s="153" t="s">
        <v>2164</v>
      </c>
      <c r="Q1226" s="153" t="s">
        <v>2164</v>
      </c>
      <c r="R1226" s="153" t="s">
        <v>2164</v>
      </c>
      <c r="S1226" s="153" t="s">
        <v>22336</v>
      </c>
      <c r="T1226" s="153" t="s">
        <v>2164</v>
      </c>
      <c r="U1226" s="153" t="s">
        <v>22337</v>
      </c>
      <c r="V1226" s="153" t="s">
        <v>22338</v>
      </c>
      <c r="W1226" s="153" t="s">
        <v>2164</v>
      </c>
      <c r="X1226" s="153" t="s">
        <v>2164</v>
      </c>
      <c r="Y1226" s="153" t="s">
        <v>2164</v>
      </c>
      <c r="Z1226" s="153" t="s">
        <v>2164</v>
      </c>
      <c r="AA1226" s="153" t="s">
        <v>2164</v>
      </c>
      <c r="AB1226" s="153" t="s">
        <v>2164</v>
      </c>
      <c r="AC1226" s="153" t="s">
        <v>13768</v>
      </c>
      <c r="AD1226" s="153" t="str">
        <f>IFERROR(IF(COUNTIF(C1226:L1226,"Feed Ingredient")&gt;0,INDEX(ani_diet!V:V,MATCH(M1226,ani_diet!F:F,0)),""),"")</f>
        <v/>
      </c>
      <c r="AE1226" s="152" t="str">
        <f>IF(IFERROR(IF(MATCH("Feed Ingredient", AOM[[#This Row],[L1]:[L10]],0)&gt;0, TRUE, FALSE), FALSE)=TRUE,IFERROR(VLOOKUP(M1226, ani_diet!E:E, 1, FALSE), "No Match"),FALSE)</f>
        <v>Acacia nilotica Pods</v>
      </c>
    </row>
    <row r="1227" spans="1:31" ht="14.5" x14ac:dyDescent="0.35">
      <c r="A1227" s="153" t="s">
        <v>2164</v>
      </c>
      <c r="B1227" s="153" t="s">
        <v>22351</v>
      </c>
      <c r="C1227" s="153" t="s">
        <v>19358</v>
      </c>
      <c r="D1227" s="153" t="s">
        <v>19360</v>
      </c>
      <c r="E1227" s="153" t="s">
        <v>19600</v>
      </c>
      <c r="F1227" s="153" t="s">
        <v>20459</v>
      </c>
      <c r="G1227" s="153" t="s">
        <v>20460</v>
      </c>
      <c r="H1227" s="153" t="s">
        <v>21925</v>
      </c>
      <c r="I1227" s="153" t="s">
        <v>22295</v>
      </c>
      <c r="J1227" s="153" t="s">
        <v>13803</v>
      </c>
      <c r="K1227" s="156" t="s">
        <v>22352</v>
      </c>
      <c r="L1227" s="153" t="s">
        <v>22353</v>
      </c>
      <c r="M1227" s="153" t="str" cm="1">
        <f t="array" ref="M1227">LOOKUP(2,1/(C1227:L1227&lt;&gt;""),C1227:L1227)</f>
        <v>Acacia polyacantha Leaves Dried Ground</v>
      </c>
      <c r="N1227" s="153" t="s">
        <v>22354</v>
      </c>
      <c r="O1227" s="153" t="s">
        <v>2164</v>
      </c>
      <c r="P1227" s="153" t="s">
        <v>2164</v>
      </c>
      <c r="Q1227" s="153" t="s">
        <v>2164</v>
      </c>
      <c r="R1227" s="153" t="s">
        <v>2164</v>
      </c>
      <c r="S1227" s="153" t="s">
        <v>22311</v>
      </c>
      <c r="T1227" s="153" t="s">
        <v>2164</v>
      </c>
      <c r="U1227" s="153" t="s">
        <v>13803</v>
      </c>
      <c r="V1227" s="153" t="s">
        <v>22312</v>
      </c>
      <c r="W1227" s="153" t="s">
        <v>2164</v>
      </c>
      <c r="X1227" s="153" t="s">
        <v>2164</v>
      </c>
      <c r="Y1227" s="153" t="s">
        <v>2164</v>
      </c>
      <c r="Z1227" s="153" t="s">
        <v>2164</v>
      </c>
      <c r="AA1227" s="153" t="s">
        <v>2164</v>
      </c>
      <c r="AB1227" s="153" t="s">
        <v>2164</v>
      </c>
      <c r="AC1227" s="153" t="s">
        <v>13888</v>
      </c>
      <c r="AD1227" s="153" t="str">
        <f>IFERROR(IF(COUNTIF(C1227:L1227,"Feed Ingredient")&gt;0,INDEX(ani_diet!V:V,MATCH(M1227,ani_diet!F:F,0)),""),"")</f>
        <v>Acacia polyacantha Leaves</v>
      </c>
      <c r="AE1227" s="152" t="str">
        <f>IF(IFERROR(IF(MATCH("Feed Ingredient", AOM[[#This Row],[L1]:[L10]],0)&gt;0, TRUE, FALSE), FALSE)=TRUE,IFERROR(VLOOKUP(M1227, ani_diet!E:E, 1, FALSE), "No Match"),FALSE)</f>
        <v>No Match</v>
      </c>
    </row>
    <row r="1228" spans="1:31" ht="14.5" x14ac:dyDescent="0.35">
      <c r="A1228" s="153" t="s">
        <v>2164</v>
      </c>
      <c r="B1228" s="153" t="s">
        <v>22355</v>
      </c>
      <c r="C1228" s="153" t="s">
        <v>19358</v>
      </c>
      <c r="D1228" s="153" t="s">
        <v>19360</v>
      </c>
      <c r="E1228" s="153" t="s">
        <v>19600</v>
      </c>
      <c r="F1228" s="153" t="s">
        <v>20459</v>
      </c>
      <c r="G1228" s="153" t="s">
        <v>20460</v>
      </c>
      <c r="H1228" s="153" t="s">
        <v>21925</v>
      </c>
      <c r="I1228" s="153" t="s">
        <v>22295</v>
      </c>
      <c r="J1228" s="156" t="s">
        <v>13803</v>
      </c>
      <c r="K1228" s="153" t="s">
        <v>22352</v>
      </c>
      <c r="L1228" s="153"/>
      <c r="M1228" s="153" t="str" cm="1">
        <f t="array" ref="M1228">LOOKUP(2,1/(C1228:L1228&lt;&gt;""),C1228:L1228)</f>
        <v xml:space="preserve">Acacia polyacantha Leaves </v>
      </c>
      <c r="N1228" s="153" t="s">
        <v>2164</v>
      </c>
      <c r="O1228" s="153" t="s">
        <v>2164</v>
      </c>
      <c r="P1228" s="153" t="s">
        <v>2164</v>
      </c>
      <c r="Q1228" s="153" t="s">
        <v>2164</v>
      </c>
      <c r="R1228" s="153" t="s">
        <v>2164</v>
      </c>
      <c r="S1228" s="153" t="s">
        <v>22311</v>
      </c>
      <c r="T1228" s="153" t="s">
        <v>2164</v>
      </c>
      <c r="U1228" s="153" t="s">
        <v>13803</v>
      </c>
      <c r="V1228" s="153" t="s">
        <v>22312</v>
      </c>
      <c r="W1228" s="153" t="s">
        <v>2164</v>
      </c>
      <c r="X1228" s="153" t="s">
        <v>2164</v>
      </c>
      <c r="Y1228" s="153" t="s">
        <v>2164</v>
      </c>
      <c r="Z1228" s="153" t="s">
        <v>2164</v>
      </c>
      <c r="AA1228" s="153" t="s">
        <v>2164</v>
      </c>
      <c r="AB1228" s="153" t="s">
        <v>2164</v>
      </c>
      <c r="AC1228" s="153" t="s">
        <v>13888</v>
      </c>
      <c r="AD1228" s="153" t="str">
        <f>IFERROR(IF(COUNTIF(C1228:L1228,"Feed Ingredient")&gt;0,INDEX(ani_diet!V:V,MATCH(M1228,ani_diet!F:F,0)),""),"")</f>
        <v/>
      </c>
      <c r="AE1228" s="152" t="str">
        <f>IF(IFERROR(IF(MATCH("Feed Ingredient", AOM[[#This Row],[L1]:[L10]],0)&gt;0, TRUE, FALSE), FALSE)=TRUE,IFERROR(VLOOKUP(M1228, ani_diet!E:E, 1, FALSE), "No Match"),FALSE)</f>
        <v>No Match</v>
      </c>
    </row>
    <row r="1229" spans="1:31" ht="14.5" x14ac:dyDescent="0.35">
      <c r="A1229" s="153" t="s">
        <v>2164</v>
      </c>
      <c r="B1229" s="153" t="s">
        <v>22356</v>
      </c>
      <c r="C1229" s="153" t="s">
        <v>19358</v>
      </c>
      <c r="D1229" s="153" t="s">
        <v>19360</v>
      </c>
      <c r="E1229" s="153" t="s">
        <v>19600</v>
      </c>
      <c r="F1229" s="153" t="s">
        <v>20459</v>
      </c>
      <c r="G1229" s="153" t="s">
        <v>20460</v>
      </c>
      <c r="H1229" s="153" t="s">
        <v>21925</v>
      </c>
      <c r="I1229" s="153" t="s">
        <v>22295</v>
      </c>
      <c r="J1229" s="156" t="s">
        <v>13803</v>
      </c>
      <c r="K1229" s="153"/>
      <c r="L1229" s="153"/>
      <c r="M1229" s="153" t="str" cm="1">
        <f t="array" ref="M1229">LOOKUP(2,1/(C1229:L1229&lt;&gt;""),C1229:L1229)</f>
        <v>Acacia polyacantha</v>
      </c>
      <c r="N1229" s="153" t="s">
        <v>2164</v>
      </c>
      <c r="O1229" s="153" t="s">
        <v>2164</v>
      </c>
      <c r="P1229" s="153" t="s">
        <v>2164</v>
      </c>
      <c r="Q1229" s="153" t="s">
        <v>2164</v>
      </c>
      <c r="R1229" s="153" t="s">
        <v>2164</v>
      </c>
      <c r="S1229" s="153" t="s">
        <v>22311</v>
      </c>
      <c r="T1229" s="153" t="s">
        <v>2164</v>
      </c>
      <c r="U1229" s="153" t="s">
        <v>13803</v>
      </c>
      <c r="V1229" s="153" t="s">
        <v>22312</v>
      </c>
      <c r="W1229" s="153" t="s">
        <v>2164</v>
      </c>
      <c r="X1229" s="153" t="s">
        <v>2164</v>
      </c>
      <c r="Y1229" s="153" t="s">
        <v>2164</v>
      </c>
      <c r="Z1229" s="153" t="s">
        <v>2164</v>
      </c>
      <c r="AA1229" s="153" t="s">
        <v>2164</v>
      </c>
      <c r="AB1229" s="153" t="s">
        <v>2164</v>
      </c>
      <c r="AC1229" s="153" t="s">
        <v>13888</v>
      </c>
      <c r="AD1229" s="153" t="str">
        <f>IFERROR(IF(COUNTIF(C1229:L1229,"Feed Ingredient")&gt;0,INDEX(ani_diet!V:V,MATCH(M1229,ani_diet!F:F,0)),""),"")</f>
        <v/>
      </c>
      <c r="AE1229" s="152" t="str">
        <f>IF(IFERROR(IF(MATCH("Feed Ingredient", AOM[[#This Row],[L1]:[L10]],0)&gt;0, TRUE, FALSE), FALSE)=TRUE,IFERROR(VLOOKUP(M1229, ani_diet!E:E, 1, FALSE), "No Match"),FALSE)</f>
        <v>No Match</v>
      </c>
    </row>
    <row r="1230" spans="1:31" ht="14.5" x14ac:dyDescent="0.35">
      <c r="A1230" s="153"/>
      <c r="B1230" s="153" t="s">
        <v>22357</v>
      </c>
      <c r="C1230" s="153" t="s">
        <v>19358</v>
      </c>
      <c r="D1230" s="153" t="s">
        <v>19360</v>
      </c>
      <c r="E1230" s="153" t="s">
        <v>19600</v>
      </c>
      <c r="F1230" s="153" t="s">
        <v>20459</v>
      </c>
      <c r="G1230" s="153" t="s">
        <v>20460</v>
      </c>
      <c r="H1230" s="153" t="s">
        <v>21925</v>
      </c>
      <c r="I1230" s="153" t="s">
        <v>22295</v>
      </c>
      <c r="J1230" s="153" t="s">
        <v>9370</v>
      </c>
      <c r="K1230" s="153" t="s">
        <v>22358</v>
      </c>
      <c r="L1230" s="153"/>
      <c r="M1230" s="153" t="str" cm="1">
        <f t="array" ref="M1230">LOOKUP(2,1/(C1230:L1230&lt;&gt;""),C1230:L1230)</f>
        <v>Acacia saligna Dried</v>
      </c>
      <c r="N1230" s="153" t="s">
        <v>22359</v>
      </c>
      <c r="O1230" s="153"/>
      <c r="P1230" s="153"/>
      <c r="Q1230" s="153"/>
      <c r="R1230" s="153"/>
      <c r="S1230" s="153"/>
      <c r="T1230" s="153"/>
      <c r="U1230" s="153" t="s">
        <v>9370</v>
      </c>
      <c r="V1230" s="153"/>
      <c r="W1230" s="153"/>
      <c r="X1230" s="153"/>
      <c r="Y1230" s="153"/>
      <c r="Z1230" s="153"/>
      <c r="AA1230" s="153"/>
      <c r="AB1230" s="153"/>
      <c r="AC1230" s="153"/>
      <c r="AD1230" s="153" t="str">
        <f>IFERROR(IF(COUNTIF(C1230:L1230,"Feed Ingredient")&gt;0,INDEX(ani_diet!V:V,MATCH(M1230,ani_diet!F:F,0)),""),"")</f>
        <v>Acacia saligna</v>
      </c>
      <c r="AE1230" s="152" t="str">
        <f>IF(IFERROR(IF(MATCH("Feed Ingredient", AOM[[#This Row],[L1]:[L10]],0)&gt;0, TRUE, FALSE), FALSE)=TRUE,IFERROR(VLOOKUP(M1230, ani_diet!E:E, 1, FALSE), "No Match"),FALSE)</f>
        <v>No Match</v>
      </c>
    </row>
    <row r="1231" spans="1:31" ht="14.5" x14ac:dyDescent="0.35">
      <c r="A1231" s="153"/>
      <c r="B1231" s="153" t="s">
        <v>22360</v>
      </c>
      <c r="C1231" s="153" t="s">
        <v>19358</v>
      </c>
      <c r="D1231" s="153" t="s">
        <v>19360</v>
      </c>
      <c r="E1231" s="153" t="s">
        <v>19600</v>
      </c>
      <c r="F1231" s="153" t="s">
        <v>20459</v>
      </c>
      <c r="G1231" s="153" t="s">
        <v>20460</v>
      </c>
      <c r="H1231" s="153" t="s">
        <v>21925</v>
      </c>
      <c r="I1231" s="153" t="s">
        <v>22295</v>
      </c>
      <c r="J1231" s="153" t="s">
        <v>9370</v>
      </c>
      <c r="K1231" s="153" t="s">
        <v>22361</v>
      </c>
      <c r="L1231" s="153"/>
      <c r="M1231" s="153" t="str" cm="1">
        <f t="array" ref="M1231">LOOKUP(2,1/(C1231:L1231&lt;&gt;""),C1231:L1231)</f>
        <v>Acacia saligna Leaves and Soft Twig</v>
      </c>
      <c r="N1231" s="153" t="s">
        <v>22362</v>
      </c>
      <c r="O1231" s="153"/>
      <c r="P1231" s="153"/>
      <c r="Q1231" s="153"/>
      <c r="R1231" s="153"/>
      <c r="S1231" s="153"/>
      <c r="T1231" s="153"/>
      <c r="U1231" s="153" t="s">
        <v>9370</v>
      </c>
      <c r="V1231" s="153"/>
      <c r="W1231" s="153"/>
      <c r="X1231" s="153"/>
      <c r="Y1231" s="153"/>
      <c r="Z1231" s="153"/>
      <c r="AA1231" s="153"/>
      <c r="AB1231" s="153"/>
      <c r="AC1231" s="153"/>
      <c r="AD1231" s="153" t="str">
        <f>IFERROR(IF(COUNTIF(C1231:L1231,"Feed Ingredient")&gt;0,INDEX(ani_diet!V:V,MATCH(M1231,ani_diet!F:F,0)),""),"")</f>
        <v>Acacia saligna Leaves and Soft Twig</v>
      </c>
      <c r="AE1231" s="152" t="str">
        <f>IF(IFERROR(IF(MATCH("Feed Ingredient", AOM[[#This Row],[L1]:[L10]],0)&gt;0, TRUE, FALSE), FALSE)=TRUE,IFERROR(VLOOKUP(M1231, ani_diet!E:E, 1, FALSE), "No Match"),FALSE)</f>
        <v>Acacia saligna Leaves and Soft Twig</v>
      </c>
    </row>
    <row r="1232" spans="1:31" ht="14.5" x14ac:dyDescent="0.35">
      <c r="A1232" s="153"/>
      <c r="B1232" s="153" t="s">
        <v>22363</v>
      </c>
      <c r="C1232" s="153" t="s">
        <v>19358</v>
      </c>
      <c r="D1232" s="153" t="s">
        <v>19360</v>
      </c>
      <c r="E1232" s="153" t="s">
        <v>19600</v>
      </c>
      <c r="F1232" s="153" t="s">
        <v>20459</v>
      </c>
      <c r="G1232" s="153" t="s">
        <v>20460</v>
      </c>
      <c r="H1232" s="153" t="s">
        <v>21925</v>
      </c>
      <c r="I1232" s="153" t="s">
        <v>22295</v>
      </c>
      <c r="J1232" s="153" t="s">
        <v>9370</v>
      </c>
      <c r="K1232" s="153"/>
      <c r="L1232" s="153"/>
      <c r="M1232" s="153" t="str" cm="1">
        <f t="array" ref="M1232">LOOKUP(2,1/(C1232:L1232&lt;&gt;""),C1232:L1232)</f>
        <v>Acacia saligna</v>
      </c>
      <c r="N1232" s="153" t="s">
        <v>22364</v>
      </c>
      <c r="O1232" s="153"/>
      <c r="P1232" s="153"/>
      <c r="Q1232" s="153"/>
      <c r="R1232" s="153"/>
      <c r="S1232" s="153"/>
      <c r="T1232" s="153"/>
      <c r="U1232" s="153" t="s">
        <v>9370</v>
      </c>
      <c r="V1232" s="153"/>
      <c r="W1232" s="153"/>
      <c r="X1232" s="153"/>
      <c r="Y1232" s="153"/>
      <c r="Z1232" s="153"/>
      <c r="AA1232" s="153"/>
      <c r="AB1232" s="153"/>
      <c r="AC1232" s="153"/>
      <c r="AD1232" s="153" t="str">
        <f>IFERROR(IF(COUNTIF(C1232:L1232,"Feed Ingredient")&gt;0,INDEX(ani_diet!V:V,MATCH(M1232,ani_diet!F:F,0)),""),"")</f>
        <v/>
      </c>
      <c r="AE1232" s="152" t="str">
        <f>IF(IFERROR(IF(MATCH("Feed Ingredient", AOM[[#This Row],[L1]:[L10]],0)&gt;0, TRUE, FALSE), FALSE)=TRUE,IFERROR(VLOOKUP(M1232, ani_diet!E:E, 1, FALSE), "No Match"),FALSE)</f>
        <v>Acacia saligna</v>
      </c>
    </row>
    <row r="1233" spans="1:31" ht="14.5" x14ac:dyDescent="0.35">
      <c r="A1233" s="153"/>
      <c r="B1233" s="153" t="s">
        <v>22365</v>
      </c>
      <c r="C1233" s="153" t="s">
        <v>19358</v>
      </c>
      <c r="D1233" s="153" t="s">
        <v>19360</v>
      </c>
      <c r="E1233" s="153" t="s">
        <v>19600</v>
      </c>
      <c r="F1233" s="153" t="s">
        <v>20459</v>
      </c>
      <c r="G1233" s="153" t="s">
        <v>20460</v>
      </c>
      <c r="H1233" s="153" t="s">
        <v>21925</v>
      </c>
      <c r="I1233" s="153" t="s">
        <v>22295</v>
      </c>
      <c r="J1233" s="153" t="s">
        <v>8892</v>
      </c>
      <c r="K1233" s="153" t="s">
        <v>22366</v>
      </c>
      <c r="L1233" s="153" t="s">
        <v>22367</v>
      </c>
      <c r="M1233" s="153" t="str" cm="1">
        <f t="array" ref="M1233">LOOKUP(2,1/(C1233:L1233&lt;&gt;""),C1233:L1233)</f>
        <v>Acacia senegal Leaves Dried</v>
      </c>
      <c r="N1233" s="153"/>
      <c r="O1233" s="153"/>
      <c r="P1233" s="153"/>
      <c r="Q1233" s="153"/>
      <c r="R1233" s="153"/>
      <c r="S1233" s="153"/>
      <c r="T1233" s="153"/>
      <c r="U1233" s="153" t="s">
        <v>8892</v>
      </c>
      <c r="V1233" s="153"/>
      <c r="W1233" s="153"/>
      <c r="X1233" s="153"/>
      <c r="Y1233" s="153"/>
      <c r="Z1233" s="153"/>
      <c r="AA1233" s="153"/>
      <c r="AB1233" s="153"/>
      <c r="AC1233" s="153"/>
      <c r="AD1233" s="153" t="str">
        <f>IFERROR(IF(COUNTIF(C1233:L1233,"Feed Ingredient")&gt;0,INDEX(ani_diet!V:V,MATCH(M1233,ani_diet!F:F,0)),""),"")</f>
        <v>Acacia senegal Leaves</v>
      </c>
      <c r="AE1233" s="152" t="str">
        <f>IF(IFERROR(IF(MATCH("Feed Ingredient", AOM[[#This Row],[L1]:[L10]],0)&gt;0, TRUE, FALSE), FALSE)=TRUE,IFERROR(VLOOKUP(M1233, ani_diet!E:E, 1, FALSE), "No Match"),FALSE)</f>
        <v>No Match</v>
      </c>
    </row>
    <row r="1234" spans="1:31" ht="14.5" x14ac:dyDescent="0.35">
      <c r="A1234" s="153"/>
      <c r="B1234" s="153" t="s">
        <v>22368</v>
      </c>
      <c r="C1234" s="153" t="s">
        <v>19358</v>
      </c>
      <c r="D1234" s="153" t="s">
        <v>19360</v>
      </c>
      <c r="E1234" s="153" t="s">
        <v>19600</v>
      </c>
      <c r="F1234" s="153" t="s">
        <v>20459</v>
      </c>
      <c r="G1234" s="153" t="s">
        <v>20460</v>
      </c>
      <c r="H1234" s="153" t="s">
        <v>21925</v>
      </c>
      <c r="I1234" s="153" t="s">
        <v>22295</v>
      </c>
      <c r="J1234" s="153" t="s">
        <v>8892</v>
      </c>
      <c r="K1234" s="153" t="s">
        <v>22366</v>
      </c>
      <c r="L1234" s="153"/>
      <c r="M1234" s="153" t="str" cm="1">
        <f t="array" ref="M1234">LOOKUP(2,1/(C1234:L1234&lt;&gt;""),C1234:L1234)</f>
        <v>Acacia senegal Leaves</v>
      </c>
      <c r="N1234" s="153"/>
      <c r="O1234" s="153"/>
      <c r="P1234" s="153"/>
      <c r="Q1234" s="153"/>
      <c r="R1234" s="153"/>
      <c r="S1234" s="153"/>
      <c r="T1234" s="153"/>
      <c r="U1234" s="153" t="s">
        <v>8892</v>
      </c>
      <c r="V1234" s="153"/>
      <c r="W1234" s="153"/>
      <c r="X1234" s="153"/>
      <c r="Y1234" s="153"/>
      <c r="Z1234" s="153"/>
      <c r="AA1234" s="153"/>
      <c r="AB1234" s="153"/>
      <c r="AC1234" s="153"/>
      <c r="AD1234" s="153" t="str">
        <f>IFERROR(IF(COUNTIF(C1234:L1234,"Feed Ingredient")&gt;0,INDEX(ani_diet!V:V,MATCH(M1234,ani_diet!F:F,0)),""),"")</f>
        <v>Acacia senegal Leaves</v>
      </c>
      <c r="AE1234" s="152" t="str">
        <f>IF(IFERROR(IF(MATCH("Feed Ingredient", AOM[[#This Row],[L1]:[L10]],0)&gt;0, TRUE, FALSE), FALSE)=TRUE,IFERROR(VLOOKUP(M1234, ani_diet!E:E, 1, FALSE), "No Match"),FALSE)</f>
        <v>Acacia senegal Leaves</v>
      </c>
    </row>
    <row r="1235" spans="1:31" ht="14.5" x14ac:dyDescent="0.35">
      <c r="A1235" s="153"/>
      <c r="B1235" s="153" t="s">
        <v>22369</v>
      </c>
      <c r="C1235" s="153" t="s">
        <v>19358</v>
      </c>
      <c r="D1235" s="153" t="s">
        <v>19360</v>
      </c>
      <c r="E1235" s="153" t="s">
        <v>19600</v>
      </c>
      <c r="F1235" s="153" t="s">
        <v>20459</v>
      </c>
      <c r="G1235" s="153" t="s">
        <v>20460</v>
      </c>
      <c r="H1235" s="153" t="s">
        <v>21925</v>
      </c>
      <c r="I1235" s="153" t="s">
        <v>22295</v>
      </c>
      <c r="J1235" s="153" t="s">
        <v>8892</v>
      </c>
      <c r="K1235" s="153" t="s">
        <v>22370</v>
      </c>
      <c r="L1235" s="153" t="s">
        <v>22371</v>
      </c>
      <c r="M1235" s="153" t="str" cm="1">
        <f t="array" ref="M1235">LOOKUP(2,1/(C1235:L1235&lt;&gt;""),C1235:L1235)</f>
        <v>Acacia senegal Pods Dried</v>
      </c>
      <c r="N1235" s="153"/>
      <c r="O1235" s="153"/>
      <c r="P1235" s="153"/>
      <c r="Q1235" s="153"/>
      <c r="R1235" s="153"/>
      <c r="S1235" s="153"/>
      <c r="T1235" s="153"/>
      <c r="U1235" s="153" t="s">
        <v>8892</v>
      </c>
      <c r="V1235" s="153"/>
      <c r="W1235" s="153"/>
      <c r="X1235" s="153"/>
      <c r="Y1235" s="153"/>
      <c r="Z1235" s="153"/>
      <c r="AA1235" s="153"/>
      <c r="AB1235" s="153"/>
      <c r="AC1235" s="153"/>
      <c r="AD1235" s="153" t="str">
        <f>IFERROR(IF(COUNTIF(C1235:L1235,"Feed Ingredient")&gt;0,INDEX(ani_diet!V:V,MATCH(M1235,ani_diet!F:F,0)),""),"")</f>
        <v>Acacia senegal Pods</v>
      </c>
      <c r="AE1235" s="152" t="str">
        <f>IF(IFERROR(IF(MATCH("Feed Ingredient", AOM[[#This Row],[L1]:[L10]],0)&gt;0, TRUE, FALSE), FALSE)=TRUE,IFERROR(VLOOKUP(M1235, ani_diet!E:E, 1, FALSE), "No Match"),FALSE)</f>
        <v>No Match</v>
      </c>
    </row>
    <row r="1236" spans="1:31" ht="14.5" x14ac:dyDescent="0.35">
      <c r="A1236" s="153"/>
      <c r="B1236" s="153" t="s">
        <v>22372</v>
      </c>
      <c r="C1236" s="153" t="s">
        <v>19358</v>
      </c>
      <c r="D1236" s="153" t="s">
        <v>19360</v>
      </c>
      <c r="E1236" s="153" t="s">
        <v>19600</v>
      </c>
      <c r="F1236" s="153" t="s">
        <v>20459</v>
      </c>
      <c r="G1236" s="153" t="s">
        <v>20460</v>
      </c>
      <c r="H1236" s="153" t="s">
        <v>21925</v>
      </c>
      <c r="I1236" s="153" t="s">
        <v>22295</v>
      </c>
      <c r="J1236" s="153" t="s">
        <v>8892</v>
      </c>
      <c r="K1236" s="153" t="s">
        <v>22370</v>
      </c>
      <c r="L1236" s="153"/>
      <c r="M1236" s="153" t="str" cm="1">
        <f t="array" ref="M1236">LOOKUP(2,1/(C1236:L1236&lt;&gt;""),C1236:L1236)</f>
        <v>Acacia senegal Pods</v>
      </c>
      <c r="N1236" s="153"/>
      <c r="O1236" s="153"/>
      <c r="P1236" s="153"/>
      <c r="Q1236" s="153"/>
      <c r="R1236" s="153"/>
      <c r="S1236" s="153"/>
      <c r="T1236" s="153"/>
      <c r="U1236" s="153" t="s">
        <v>8892</v>
      </c>
      <c r="V1236" s="153"/>
      <c r="W1236" s="153"/>
      <c r="X1236" s="153"/>
      <c r="Y1236" s="153"/>
      <c r="Z1236" s="153"/>
      <c r="AA1236" s="153"/>
      <c r="AB1236" s="153"/>
      <c r="AC1236" s="153"/>
      <c r="AD1236" s="153" t="str">
        <f>IFERROR(IF(COUNTIF(C1236:L1236,"Feed Ingredient")&gt;0,INDEX(ani_diet!V:V,MATCH(M1236,ani_diet!F:F,0)),""),"")</f>
        <v>Acacia senegal Pods</v>
      </c>
      <c r="AE1236" s="152" t="str">
        <f>IF(IFERROR(IF(MATCH("Feed Ingredient", AOM[[#This Row],[L1]:[L10]],0)&gt;0, TRUE, FALSE), FALSE)=TRUE,IFERROR(VLOOKUP(M1236, ani_diet!E:E, 1, FALSE), "No Match"),FALSE)</f>
        <v>Acacia senegal Pods</v>
      </c>
    </row>
    <row r="1237" spans="1:31" ht="14.5" x14ac:dyDescent="0.35">
      <c r="A1237" s="153"/>
      <c r="B1237" s="153" t="s">
        <v>22373</v>
      </c>
      <c r="C1237" s="153" t="s">
        <v>19358</v>
      </c>
      <c r="D1237" s="153" t="s">
        <v>19360</v>
      </c>
      <c r="E1237" s="153" t="s">
        <v>19600</v>
      </c>
      <c r="F1237" s="153" t="s">
        <v>20459</v>
      </c>
      <c r="G1237" s="153" t="s">
        <v>20460</v>
      </c>
      <c r="H1237" s="153" t="s">
        <v>21925</v>
      </c>
      <c r="I1237" s="153" t="s">
        <v>22295</v>
      </c>
      <c r="J1237" s="153" t="s">
        <v>8892</v>
      </c>
      <c r="K1237" s="153"/>
      <c r="L1237" s="153"/>
      <c r="M1237" s="153" t="str" cm="1">
        <f t="array" ref="M1237">LOOKUP(2,1/(C1237:L1237&lt;&gt;""),C1237:L1237)</f>
        <v>Acacia senegal</v>
      </c>
      <c r="N1237" s="153"/>
      <c r="O1237" s="153"/>
      <c r="P1237" s="153"/>
      <c r="Q1237" s="153"/>
      <c r="R1237" s="153"/>
      <c r="S1237" s="153"/>
      <c r="T1237" s="153"/>
      <c r="U1237" s="153" t="s">
        <v>8892</v>
      </c>
      <c r="V1237" s="153"/>
      <c r="W1237" s="153"/>
      <c r="X1237" s="153"/>
      <c r="Y1237" s="153"/>
      <c r="Z1237" s="153"/>
      <c r="AA1237" s="153"/>
      <c r="AB1237" s="153"/>
      <c r="AC1237" s="153"/>
      <c r="AD1237" s="153" t="str">
        <f>IFERROR(IF(COUNTIF(C1237:L1237,"Feed Ingredient")&gt;0,INDEX(ani_diet!V:V,MATCH(M1237,ani_diet!F:F,0)),""),"")</f>
        <v/>
      </c>
      <c r="AE1237" s="152" t="str">
        <f>IF(IFERROR(IF(MATCH("Feed Ingredient", AOM[[#This Row],[L1]:[L10]],0)&gt;0, TRUE, FALSE), FALSE)=TRUE,IFERROR(VLOOKUP(M1237, ani_diet!E:E, 1, FALSE), "No Match"),FALSE)</f>
        <v>No Match</v>
      </c>
    </row>
    <row r="1238" spans="1:31" ht="14.5" x14ac:dyDescent="0.35">
      <c r="A1238" s="153" t="s">
        <v>2164</v>
      </c>
      <c r="B1238" s="153" t="s">
        <v>22374</v>
      </c>
      <c r="C1238" s="153" t="s">
        <v>19358</v>
      </c>
      <c r="D1238" s="153" t="s">
        <v>19360</v>
      </c>
      <c r="E1238" s="153" t="s">
        <v>19600</v>
      </c>
      <c r="F1238" s="153" t="s">
        <v>20459</v>
      </c>
      <c r="G1238" s="153" t="s">
        <v>20460</v>
      </c>
      <c r="H1238" s="153" t="s">
        <v>21925</v>
      </c>
      <c r="I1238" s="153" t="s">
        <v>22295</v>
      </c>
      <c r="J1238" s="153" t="s">
        <v>13888</v>
      </c>
      <c r="K1238" s="153" t="s">
        <v>2164</v>
      </c>
      <c r="L1238" s="153"/>
      <c r="M1238" s="153" t="str" cm="1">
        <f t="array" ref="M1238">LOOKUP(2,1/(C1238:L1238&lt;&gt;""),C1238:L1238)</f>
        <v>Acacia sieberiana</v>
      </c>
      <c r="N1238" s="153" t="s">
        <v>2164</v>
      </c>
      <c r="O1238" s="153" t="s">
        <v>2164</v>
      </c>
      <c r="P1238" s="153" t="s">
        <v>2164</v>
      </c>
      <c r="Q1238" s="153" t="s">
        <v>2164</v>
      </c>
      <c r="R1238" s="153" t="s">
        <v>2164</v>
      </c>
      <c r="S1238" s="153" t="s">
        <v>22311</v>
      </c>
      <c r="T1238" s="153" t="s">
        <v>2164</v>
      </c>
      <c r="U1238" s="153" t="s">
        <v>22375</v>
      </c>
      <c r="V1238" s="153" t="s">
        <v>22312</v>
      </c>
      <c r="W1238" s="153" t="s">
        <v>2164</v>
      </c>
      <c r="X1238" s="153" t="s">
        <v>2164</v>
      </c>
      <c r="Y1238" s="153" t="s">
        <v>2164</v>
      </c>
      <c r="Z1238" s="153" t="s">
        <v>2164</v>
      </c>
      <c r="AA1238" s="153" t="s">
        <v>2164</v>
      </c>
      <c r="AB1238" s="153" t="s">
        <v>2164</v>
      </c>
      <c r="AC1238" s="153" t="s">
        <v>13888</v>
      </c>
      <c r="AD1238" s="153" t="str">
        <f>IFERROR(IF(COUNTIF(C1238:L1238,"Feed Ingredient")&gt;0,INDEX(ani_diet!V:V,MATCH(M1238,ani_diet!F:F,0)),""),"")</f>
        <v>Vachellia sieberiana</v>
      </c>
      <c r="AE1238" s="152" t="str">
        <f>IF(IFERROR(IF(MATCH("Feed Ingredient", AOM[[#This Row],[L1]:[L10]],0)&gt;0, TRUE, FALSE), FALSE)=TRUE,IFERROR(VLOOKUP(M1238, ani_diet!E:E, 1, FALSE), "No Match"),FALSE)</f>
        <v>Acacia sieberiana</v>
      </c>
    </row>
    <row r="1239" spans="1:31" ht="14.5" x14ac:dyDescent="0.35">
      <c r="A1239" s="153" t="s">
        <v>2164</v>
      </c>
      <c r="B1239" s="153" t="s">
        <v>22376</v>
      </c>
      <c r="C1239" s="153" t="s">
        <v>19358</v>
      </c>
      <c r="D1239" s="153" t="s">
        <v>19360</v>
      </c>
      <c r="E1239" s="153" t="s">
        <v>19600</v>
      </c>
      <c r="F1239" s="153" t="s">
        <v>20459</v>
      </c>
      <c r="G1239" s="153" t="s">
        <v>20460</v>
      </c>
      <c r="H1239" s="153" t="s">
        <v>21925</v>
      </c>
      <c r="I1239" s="153" t="s">
        <v>22295</v>
      </c>
      <c r="J1239" s="153" t="s">
        <v>13888</v>
      </c>
      <c r="K1239" s="153" t="s">
        <v>22377</v>
      </c>
      <c r="L1239" s="153"/>
      <c r="M1239" s="153" t="str" cm="1">
        <f t="array" ref="M1239">LOOKUP(2,1/(C1239:L1239&lt;&gt;""),C1239:L1239)</f>
        <v>Acacia sieberiana Dried Ensiled Ground</v>
      </c>
      <c r="N1239" s="153" t="s">
        <v>22378</v>
      </c>
      <c r="O1239" s="153" t="s">
        <v>2164</v>
      </c>
      <c r="P1239" s="153" t="s">
        <v>2164</v>
      </c>
      <c r="Q1239" s="153" t="s">
        <v>2164</v>
      </c>
      <c r="R1239" s="153" t="s">
        <v>2164</v>
      </c>
      <c r="S1239" s="153" t="s">
        <v>22311</v>
      </c>
      <c r="T1239" s="153" t="s">
        <v>2164</v>
      </c>
      <c r="U1239" s="153" t="s">
        <v>22375</v>
      </c>
      <c r="V1239" s="153" t="s">
        <v>22312</v>
      </c>
      <c r="W1239" s="153" t="s">
        <v>2164</v>
      </c>
      <c r="X1239" s="153" t="s">
        <v>2164</v>
      </c>
      <c r="Y1239" s="153" t="s">
        <v>2164</v>
      </c>
      <c r="Z1239" s="153" t="s">
        <v>2164</v>
      </c>
      <c r="AA1239" s="153" t="s">
        <v>2164</v>
      </c>
      <c r="AB1239" s="153" t="s">
        <v>2164</v>
      </c>
      <c r="AC1239" s="153" t="s">
        <v>13888</v>
      </c>
      <c r="AD1239" s="153" t="str">
        <f>IFERROR(IF(COUNTIF(C1239:L1239,"Feed Ingredient")&gt;0,INDEX(ani_diet!V:V,MATCH(M1239,ani_diet!F:F,0)),""),"")</f>
        <v>Vachellia sieberiana</v>
      </c>
      <c r="AE1239" s="152" t="str">
        <f>IF(IFERROR(IF(MATCH("Feed Ingredient", AOM[[#This Row],[L1]:[L10]],0)&gt;0, TRUE, FALSE), FALSE)=TRUE,IFERROR(VLOOKUP(M1239, ani_diet!E:E, 1, FALSE), "No Match"),FALSE)</f>
        <v>No Match</v>
      </c>
    </row>
    <row r="1240" spans="1:31" ht="14.5" x14ac:dyDescent="0.35">
      <c r="A1240" s="153" t="s">
        <v>2164</v>
      </c>
      <c r="B1240" s="153" t="s">
        <v>22379</v>
      </c>
      <c r="C1240" s="153" t="s">
        <v>19358</v>
      </c>
      <c r="D1240" s="153" t="s">
        <v>19360</v>
      </c>
      <c r="E1240" s="153" t="s">
        <v>19600</v>
      </c>
      <c r="F1240" s="153" t="s">
        <v>20459</v>
      </c>
      <c r="G1240" s="153" t="s">
        <v>20460</v>
      </c>
      <c r="H1240" s="153" t="s">
        <v>21925</v>
      </c>
      <c r="I1240" s="153" t="s">
        <v>22295</v>
      </c>
      <c r="J1240" s="153" t="s">
        <v>13888</v>
      </c>
      <c r="K1240" s="153" t="s">
        <v>22380</v>
      </c>
      <c r="L1240" s="153"/>
      <c r="M1240" s="153" t="str" cm="1">
        <f t="array" ref="M1240">LOOKUP(2,1/(C1240:L1240&lt;&gt;""),C1240:L1240)</f>
        <v>Acacia sieberiana Pods</v>
      </c>
      <c r="N1240" s="153"/>
      <c r="O1240" s="153" t="s">
        <v>2164</v>
      </c>
      <c r="P1240" s="153" t="s">
        <v>2164</v>
      </c>
      <c r="Q1240" s="153" t="s">
        <v>2164</v>
      </c>
      <c r="R1240" s="153" t="s">
        <v>2164</v>
      </c>
      <c r="S1240" s="153" t="s">
        <v>22311</v>
      </c>
      <c r="T1240" s="153" t="s">
        <v>2164</v>
      </c>
      <c r="U1240" s="153" t="s">
        <v>22375</v>
      </c>
      <c r="V1240" s="153" t="s">
        <v>22312</v>
      </c>
      <c r="W1240" s="153" t="s">
        <v>2164</v>
      </c>
      <c r="X1240" s="153" t="s">
        <v>2164</v>
      </c>
      <c r="Y1240" s="153" t="s">
        <v>2164</v>
      </c>
      <c r="Z1240" s="153" t="s">
        <v>2164</v>
      </c>
      <c r="AA1240" s="153" t="s">
        <v>2164</v>
      </c>
      <c r="AB1240" s="153" t="s">
        <v>2164</v>
      </c>
      <c r="AC1240" s="153" t="s">
        <v>13888</v>
      </c>
      <c r="AD1240" s="153" t="str">
        <f>IFERROR(IF(COUNTIF(C1240:L1240,"Feed Ingredient")&gt;0,INDEX(ani_diet!V:V,MATCH(M1240,ani_diet!F:F,0)),""),"")</f>
        <v>Vachellia sieberiana Pods</v>
      </c>
      <c r="AE1240" s="152" t="str">
        <f>IF(IFERROR(IF(MATCH("Feed Ingredient", AOM[[#This Row],[L1]:[L10]],0)&gt;0, TRUE, FALSE), FALSE)=TRUE,IFERROR(VLOOKUP(M1240, ani_diet!E:E, 1, FALSE), "No Match"),FALSE)</f>
        <v>Acacia sieberiana Pods</v>
      </c>
    </row>
    <row r="1241" spans="1:31" ht="14.5" x14ac:dyDescent="0.35">
      <c r="A1241" s="153" t="s">
        <v>2164</v>
      </c>
      <c r="B1241" s="153" t="s">
        <v>22381</v>
      </c>
      <c r="C1241" s="153" t="s">
        <v>19358</v>
      </c>
      <c r="D1241" s="153" t="s">
        <v>19360</v>
      </c>
      <c r="E1241" s="153" t="s">
        <v>19600</v>
      </c>
      <c r="F1241" s="153" t="s">
        <v>20459</v>
      </c>
      <c r="G1241" s="153" t="s">
        <v>20460</v>
      </c>
      <c r="H1241" s="153" t="s">
        <v>21925</v>
      </c>
      <c r="I1241" s="153" t="s">
        <v>22295</v>
      </c>
      <c r="J1241" s="153" t="s">
        <v>13888</v>
      </c>
      <c r="K1241" s="153" t="s">
        <v>22380</v>
      </c>
      <c r="L1241" s="153" t="s">
        <v>22382</v>
      </c>
      <c r="M1241" s="153" t="str" cm="1">
        <f t="array" ref="M1241">LOOKUP(2,1/(C1241:L1241&lt;&gt;""),C1241:L1241)</f>
        <v>Acacia sieberiana Pods Dried</v>
      </c>
      <c r="N1241" s="153"/>
      <c r="O1241" s="153" t="s">
        <v>2164</v>
      </c>
      <c r="P1241" s="153" t="s">
        <v>2164</v>
      </c>
      <c r="Q1241" s="153" t="s">
        <v>2164</v>
      </c>
      <c r="R1241" s="153" t="s">
        <v>2164</v>
      </c>
      <c r="S1241" s="153" t="s">
        <v>22311</v>
      </c>
      <c r="T1241" s="153" t="s">
        <v>2164</v>
      </c>
      <c r="U1241" s="153" t="s">
        <v>22375</v>
      </c>
      <c r="V1241" s="153" t="s">
        <v>22312</v>
      </c>
      <c r="W1241" s="153" t="s">
        <v>2164</v>
      </c>
      <c r="X1241" s="153" t="s">
        <v>2164</v>
      </c>
      <c r="Y1241" s="153" t="s">
        <v>2164</v>
      </c>
      <c r="Z1241" s="153" t="s">
        <v>2164</v>
      </c>
      <c r="AA1241" s="153" t="s">
        <v>2164</v>
      </c>
      <c r="AB1241" s="153" t="s">
        <v>2164</v>
      </c>
      <c r="AC1241" s="153" t="s">
        <v>13888</v>
      </c>
      <c r="AD1241" s="153" t="str">
        <f>IFERROR(IF(COUNTIF(C1241:L1241,"Feed Ingredient")&gt;0,INDEX(ani_diet!V:V,MATCH(M1241,ani_diet!F:F,0)),""),"")</f>
        <v>Vachellia sieberiana Pods</v>
      </c>
      <c r="AE1241" s="152" t="str">
        <f>IF(IFERROR(IF(MATCH("Feed Ingredient", AOM[[#This Row],[L1]:[L10]],0)&gt;0, TRUE, FALSE), FALSE)=TRUE,IFERROR(VLOOKUP(M1241, ani_diet!E:E, 1, FALSE), "No Match"),FALSE)</f>
        <v>No Match</v>
      </c>
    </row>
    <row r="1242" spans="1:31" ht="14.5" x14ac:dyDescent="0.35">
      <c r="A1242" s="153" t="s">
        <v>2164</v>
      </c>
      <c r="B1242" s="153" t="s">
        <v>22383</v>
      </c>
      <c r="C1242" s="153" t="s">
        <v>19358</v>
      </c>
      <c r="D1242" s="153" t="s">
        <v>19360</v>
      </c>
      <c r="E1242" s="153" t="s">
        <v>19600</v>
      </c>
      <c r="F1242" s="153" t="s">
        <v>20459</v>
      </c>
      <c r="G1242" s="153" t="s">
        <v>20460</v>
      </c>
      <c r="H1242" s="153" t="s">
        <v>21925</v>
      </c>
      <c r="I1242" s="153" t="s">
        <v>22295</v>
      </c>
      <c r="J1242" s="153" t="s">
        <v>13888</v>
      </c>
      <c r="K1242" s="153" t="s">
        <v>22380</v>
      </c>
      <c r="L1242" s="153" t="s">
        <v>22384</v>
      </c>
      <c r="M1242" s="153" t="str" cm="1">
        <f t="array" ref="M1242">LOOKUP(2,1/(C1242:L1242&lt;&gt;""),C1242:L1242)</f>
        <v>Acacia sieberiana Pods Dried Ground</v>
      </c>
      <c r="N1242" s="153" t="s">
        <v>22385</v>
      </c>
      <c r="O1242" s="153" t="s">
        <v>2164</v>
      </c>
      <c r="P1242" s="153" t="s">
        <v>2164</v>
      </c>
      <c r="Q1242" s="153" t="s">
        <v>2164</v>
      </c>
      <c r="R1242" s="153" t="s">
        <v>2164</v>
      </c>
      <c r="S1242" s="153" t="s">
        <v>22311</v>
      </c>
      <c r="T1242" s="153" t="s">
        <v>2164</v>
      </c>
      <c r="U1242" s="153" t="s">
        <v>22375</v>
      </c>
      <c r="V1242" s="153" t="s">
        <v>22312</v>
      </c>
      <c r="W1242" s="153" t="s">
        <v>2164</v>
      </c>
      <c r="X1242" s="153" t="s">
        <v>2164</v>
      </c>
      <c r="Y1242" s="153" t="s">
        <v>2164</v>
      </c>
      <c r="Z1242" s="153" t="s">
        <v>2164</v>
      </c>
      <c r="AA1242" s="153" t="s">
        <v>2164</v>
      </c>
      <c r="AB1242" s="153" t="s">
        <v>2164</v>
      </c>
      <c r="AC1242" s="153" t="s">
        <v>13888</v>
      </c>
      <c r="AD1242" s="153" t="str">
        <f>IFERROR(IF(COUNTIF(C1242:L1242,"Feed Ingredient")&gt;0,INDEX(ani_diet!V:V,MATCH(M1242,ani_diet!F:F,0)),""),"")</f>
        <v>Vachellia sieberiana Pods</v>
      </c>
      <c r="AE1242" s="152" t="str">
        <f>IF(IFERROR(IF(MATCH("Feed Ingredient", AOM[[#This Row],[L1]:[L10]],0)&gt;0, TRUE, FALSE), FALSE)=TRUE,IFERROR(VLOOKUP(M1242, ani_diet!E:E, 1, FALSE), "No Match"),FALSE)</f>
        <v>No Match</v>
      </c>
    </row>
    <row r="1243" spans="1:31" ht="14.5" x14ac:dyDescent="0.35">
      <c r="A1243" s="153" t="s">
        <v>2164</v>
      </c>
      <c r="B1243" s="153" t="s">
        <v>22386</v>
      </c>
      <c r="C1243" s="153" t="s">
        <v>19358</v>
      </c>
      <c r="D1243" s="153" t="s">
        <v>19360</v>
      </c>
      <c r="E1243" s="153" t="s">
        <v>19600</v>
      </c>
      <c r="F1243" s="153" t="s">
        <v>20459</v>
      </c>
      <c r="G1243" s="153" t="s">
        <v>20460</v>
      </c>
      <c r="H1243" s="153" t="s">
        <v>21925</v>
      </c>
      <c r="I1243" s="153" t="s">
        <v>22295</v>
      </c>
      <c r="J1243" s="153" t="s">
        <v>13835</v>
      </c>
      <c r="K1243" s="153" t="s">
        <v>2164</v>
      </c>
      <c r="L1243" s="153"/>
      <c r="M1243" s="153" t="str" cm="1">
        <f t="array" ref="M1243">LOOKUP(2,1/(C1243:L1243&lt;&gt;""),C1243:L1243)</f>
        <v>Acacia tortilis</v>
      </c>
      <c r="N1243" s="153" t="s">
        <v>2164</v>
      </c>
      <c r="O1243" s="153" t="s">
        <v>2164</v>
      </c>
      <c r="P1243" s="153" t="s">
        <v>2164</v>
      </c>
      <c r="Q1243" s="153" t="s">
        <v>2164</v>
      </c>
      <c r="R1243" s="153" t="s">
        <v>2164</v>
      </c>
      <c r="S1243" s="153" t="s">
        <v>22387</v>
      </c>
      <c r="T1243" s="153" t="s">
        <v>2164</v>
      </c>
      <c r="U1243" s="153" t="s">
        <v>22388</v>
      </c>
      <c r="V1243" s="153" t="s">
        <v>22389</v>
      </c>
      <c r="W1243" s="153" t="s">
        <v>2164</v>
      </c>
      <c r="X1243" s="153" t="s">
        <v>2164</v>
      </c>
      <c r="Y1243" s="153" t="s">
        <v>2164</v>
      </c>
      <c r="Z1243" s="153" t="s">
        <v>2164</v>
      </c>
      <c r="AA1243" s="153" t="s">
        <v>2164</v>
      </c>
      <c r="AB1243" s="153" t="s">
        <v>2164</v>
      </c>
      <c r="AC1243" s="153" t="s">
        <v>13835</v>
      </c>
      <c r="AD1243" s="153" t="str">
        <f>IFERROR(IF(COUNTIF(C1243:L1243,"Feed Ingredient")&gt;0,INDEX(ani_diet!V:V,MATCH(M1243,ani_diet!F:F,0)),""),"")</f>
        <v>Vachellia tortilis</v>
      </c>
      <c r="AE1243" s="152" t="str">
        <f>IF(IFERROR(IF(MATCH("Feed Ingredient", AOM[[#This Row],[L1]:[L10]],0)&gt;0, TRUE, FALSE), FALSE)=TRUE,IFERROR(VLOOKUP(M1243, ani_diet!E:E, 1, FALSE), "No Match"),FALSE)</f>
        <v>Acacia tortilis</v>
      </c>
    </row>
    <row r="1244" spans="1:31" ht="14.5" x14ac:dyDescent="0.35">
      <c r="A1244" s="153" t="s">
        <v>2164</v>
      </c>
      <c r="B1244" s="153" t="s">
        <v>22390</v>
      </c>
      <c r="C1244" s="153" t="s">
        <v>19358</v>
      </c>
      <c r="D1244" s="153" t="s">
        <v>19360</v>
      </c>
      <c r="E1244" s="153" t="s">
        <v>19600</v>
      </c>
      <c r="F1244" s="153" t="s">
        <v>20459</v>
      </c>
      <c r="G1244" s="153" t="s">
        <v>20460</v>
      </c>
      <c r="H1244" s="153" t="s">
        <v>21925</v>
      </c>
      <c r="I1244" s="153" t="s">
        <v>22295</v>
      </c>
      <c r="J1244" s="153" t="s">
        <v>13835</v>
      </c>
      <c r="K1244" s="153" t="s">
        <v>22391</v>
      </c>
      <c r="L1244" s="153" t="s">
        <v>22392</v>
      </c>
      <c r="M1244" s="153" t="str" cm="1">
        <f t="array" ref="M1244">LOOKUP(2,1/(C1244:L1244&lt;&gt;""),C1244:L1244)</f>
        <v>Acacia tortilis Fruits Dried</v>
      </c>
      <c r="N1244" s="153" t="s">
        <v>2164</v>
      </c>
      <c r="O1244" s="153" t="s">
        <v>2164</v>
      </c>
      <c r="P1244" s="153" t="s">
        <v>2164</v>
      </c>
      <c r="Q1244" s="153" t="s">
        <v>2164</v>
      </c>
      <c r="R1244" s="153" t="s">
        <v>2164</v>
      </c>
      <c r="S1244" s="153" t="s">
        <v>22387</v>
      </c>
      <c r="T1244" s="153" t="s">
        <v>2164</v>
      </c>
      <c r="U1244" s="153" t="s">
        <v>22388</v>
      </c>
      <c r="V1244" s="153" t="s">
        <v>22389</v>
      </c>
      <c r="W1244" s="153" t="s">
        <v>2164</v>
      </c>
      <c r="X1244" s="153" t="s">
        <v>2164</v>
      </c>
      <c r="Y1244" s="153" t="s">
        <v>2164</v>
      </c>
      <c r="Z1244" s="153" t="s">
        <v>2164</v>
      </c>
      <c r="AA1244" s="153" t="s">
        <v>2164</v>
      </c>
      <c r="AB1244" s="153" t="s">
        <v>2164</v>
      </c>
      <c r="AC1244" s="153" t="s">
        <v>13835</v>
      </c>
      <c r="AD1244" s="153" t="str">
        <f>IFERROR(IF(COUNTIF(C1244:L1244,"Feed Ingredient")&gt;0,INDEX(ani_diet!V:V,MATCH(M1244,ani_diet!F:F,0)),""),"")</f>
        <v>Vachellia tortilis Fruits</v>
      </c>
      <c r="AE1244" s="152" t="str">
        <f>IF(IFERROR(IF(MATCH("Feed Ingredient", AOM[[#This Row],[L1]:[L10]],0)&gt;0, TRUE, FALSE), FALSE)=TRUE,IFERROR(VLOOKUP(M1244, ani_diet!E:E, 1, FALSE), "No Match"),FALSE)</f>
        <v>No Match</v>
      </c>
    </row>
    <row r="1245" spans="1:31" ht="14.5" x14ac:dyDescent="0.35">
      <c r="A1245" s="153" t="s">
        <v>2164</v>
      </c>
      <c r="B1245" s="153" t="s">
        <v>22393</v>
      </c>
      <c r="C1245" s="153" t="s">
        <v>19358</v>
      </c>
      <c r="D1245" s="153" t="s">
        <v>19360</v>
      </c>
      <c r="E1245" s="153" t="s">
        <v>19600</v>
      </c>
      <c r="F1245" s="153" t="s">
        <v>20459</v>
      </c>
      <c r="G1245" s="153" t="s">
        <v>20460</v>
      </c>
      <c r="H1245" s="153" t="s">
        <v>21925</v>
      </c>
      <c r="I1245" s="153" t="s">
        <v>22295</v>
      </c>
      <c r="J1245" s="153" t="s">
        <v>13835</v>
      </c>
      <c r="K1245" s="153" t="s">
        <v>22391</v>
      </c>
      <c r="L1245" s="153"/>
      <c r="M1245" s="153" t="str" cm="1">
        <f t="array" ref="M1245">LOOKUP(2,1/(C1245:L1245&lt;&gt;""),C1245:L1245)</f>
        <v>Acacia tortilis Fruits</v>
      </c>
      <c r="N1245" s="153" t="s">
        <v>2164</v>
      </c>
      <c r="O1245" s="153" t="s">
        <v>2164</v>
      </c>
      <c r="P1245" s="153" t="s">
        <v>2164</v>
      </c>
      <c r="Q1245" s="153" t="s">
        <v>2164</v>
      </c>
      <c r="R1245" s="153" t="s">
        <v>2164</v>
      </c>
      <c r="S1245" s="153" t="s">
        <v>22387</v>
      </c>
      <c r="T1245" s="153" t="s">
        <v>2164</v>
      </c>
      <c r="U1245" s="153" t="s">
        <v>22388</v>
      </c>
      <c r="V1245" s="153" t="s">
        <v>22389</v>
      </c>
      <c r="W1245" s="153" t="s">
        <v>2164</v>
      </c>
      <c r="X1245" s="153" t="s">
        <v>2164</v>
      </c>
      <c r="Y1245" s="153" t="s">
        <v>2164</v>
      </c>
      <c r="Z1245" s="153" t="s">
        <v>2164</v>
      </c>
      <c r="AA1245" s="153" t="s">
        <v>2164</v>
      </c>
      <c r="AB1245" s="153" t="s">
        <v>2164</v>
      </c>
      <c r="AC1245" s="153" t="s">
        <v>13835</v>
      </c>
      <c r="AD1245" s="153" t="str">
        <f>IFERROR(IF(COUNTIF(C1245:L1245,"Feed Ingredient")&gt;0,INDEX(ani_diet!V:V,MATCH(M1245,ani_diet!F:F,0)),""),"")</f>
        <v/>
      </c>
      <c r="AE1245" s="152" t="str">
        <f>IF(IFERROR(IF(MATCH("Feed Ingredient", AOM[[#This Row],[L1]:[L10]],0)&gt;0, TRUE, FALSE), FALSE)=TRUE,IFERROR(VLOOKUP(M1245, ani_diet!E:E, 1, FALSE), "No Match"),FALSE)</f>
        <v>Acacia tortilis Fruits</v>
      </c>
    </row>
    <row r="1246" spans="1:31" ht="14.5" x14ac:dyDescent="0.35">
      <c r="A1246" s="153"/>
      <c r="B1246" s="153" t="s">
        <v>22394</v>
      </c>
      <c r="C1246" s="153" t="s">
        <v>19358</v>
      </c>
      <c r="D1246" s="153" t="s">
        <v>19360</v>
      </c>
      <c r="E1246" s="153" t="s">
        <v>19600</v>
      </c>
      <c r="F1246" s="153" t="s">
        <v>20459</v>
      </c>
      <c r="G1246" s="153" t="s">
        <v>20460</v>
      </c>
      <c r="H1246" s="153" t="s">
        <v>21925</v>
      </c>
      <c r="I1246" s="153" t="s">
        <v>22295</v>
      </c>
      <c r="J1246" s="153" t="s">
        <v>13835</v>
      </c>
      <c r="K1246" s="153" t="s">
        <v>22395</v>
      </c>
      <c r="L1246" s="153"/>
      <c r="M1246" s="153" t="str" cm="1">
        <f t="array" ref="M1246">LOOKUP(2,1/(C1246:L1246&lt;&gt;""),C1246:L1246)</f>
        <v>Acacia tortilis Leaves</v>
      </c>
      <c r="N1246" s="153"/>
      <c r="O1246" s="153"/>
      <c r="P1246" s="153"/>
      <c r="Q1246" s="153"/>
      <c r="R1246" s="153"/>
      <c r="S1246" s="153"/>
      <c r="T1246" s="153"/>
      <c r="U1246" s="153" t="s">
        <v>13835</v>
      </c>
      <c r="V1246" s="153"/>
      <c r="W1246" s="153"/>
      <c r="X1246" s="153"/>
      <c r="Y1246" s="153"/>
      <c r="Z1246" s="153"/>
      <c r="AA1246" s="153"/>
      <c r="AB1246" s="153"/>
      <c r="AC1246" s="153"/>
      <c r="AD1246" s="153" t="str">
        <f>IFERROR(IF(COUNTIF(C1246:L1246,"Feed Ingredient")&gt;0,INDEX(ani_diet!V:V,MATCH(M1246,ani_diet!F:F,0)),""),"")</f>
        <v>Acacia tortilis Leaves</v>
      </c>
      <c r="AE1246" s="152" t="str">
        <f>IF(IFERROR(IF(MATCH("Feed Ingredient", AOM[[#This Row],[L1]:[L10]],0)&gt;0, TRUE, FALSE), FALSE)=TRUE,IFERROR(VLOOKUP(M1246, ani_diet!E:E, 1, FALSE), "No Match"),FALSE)</f>
        <v>Acacia tortilis Leaves</v>
      </c>
    </row>
    <row r="1247" spans="1:31" ht="14.5" x14ac:dyDescent="0.35">
      <c r="A1247" s="153"/>
      <c r="B1247" s="153" t="s">
        <v>22396</v>
      </c>
      <c r="C1247" s="153" t="s">
        <v>19358</v>
      </c>
      <c r="D1247" s="153" t="s">
        <v>19360</v>
      </c>
      <c r="E1247" s="153" t="s">
        <v>19600</v>
      </c>
      <c r="F1247" s="153" t="s">
        <v>20459</v>
      </c>
      <c r="G1247" s="153" t="s">
        <v>20460</v>
      </c>
      <c r="H1247" s="153" t="s">
        <v>21925</v>
      </c>
      <c r="I1247" s="153" t="s">
        <v>22295</v>
      </c>
      <c r="J1247" s="153" t="s">
        <v>13835</v>
      </c>
      <c r="K1247" s="153" t="s">
        <v>22395</v>
      </c>
      <c r="L1247" s="153" t="s">
        <v>22397</v>
      </c>
      <c r="M1247" s="153" t="str" cm="1">
        <f t="array" ref="M1247">LOOKUP(2,1/(C1247:L1247&lt;&gt;""),C1247:L1247)</f>
        <v>Acacia tortilis Leaves Dried Ground</v>
      </c>
      <c r="N1247" s="153" t="s">
        <v>22398</v>
      </c>
      <c r="O1247" s="153"/>
      <c r="P1247" s="153"/>
      <c r="Q1247" s="153"/>
      <c r="R1247" s="153"/>
      <c r="S1247" s="153"/>
      <c r="T1247" s="153"/>
      <c r="U1247" s="153" t="s">
        <v>13835</v>
      </c>
      <c r="V1247" s="153"/>
      <c r="W1247" s="153"/>
      <c r="X1247" s="153"/>
      <c r="Y1247" s="153"/>
      <c r="Z1247" s="153"/>
      <c r="AA1247" s="153"/>
      <c r="AB1247" s="153"/>
      <c r="AC1247" s="153"/>
      <c r="AD1247" s="153" t="str">
        <f>IFERROR(IF(COUNTIF(C1247:L1247,"Feed Ingredient")&gt;0,INDEX(ani_diet!V:V,MATCH(M1247,ani_diet!F:F,0)),""),"")</f>
        <v>Acacia tortilis Leaves</v>
      </c>
      <c r="AE1247" s="152" t="str">
        <f>IF(IFERROR(IF(MATCH("Feed Ingredient", AOM[[#This Row],[L1]:[L10]],0)&gt;0, TRUE, FALSE), FALSE)=TRUE,IFERROR(VLOOKUP(M1247, ani_diet!E:E, 1, FALSE), "No Match"),FALSE)</f>
        <v>No Match</v>
      </c>
    </row>
    <row r="1248" spans="1:31" ht="14.5" x14ac:dyDescent="0.35">
      <c r="A1248" s="153" t="s">
        <v>2164</v>
      </c>
      <c r="B1248" s="153" t="s">
        <v>22399</v>
      </c>
      <c r="C1248" s="153" t="s">
        <v>19358</v>
      </c>
      <c r="D1248" s="153" t="s">
        <v>19360</v>
      </c>
      <c r="E1248" s="153" t="s">
        <v>19600</v>
      </c>
      <c r="F1248" s="153" t="s">
        <v>20459</v>
      </c>
      <c r="G1248" s="153" t="s">
        <v>20460</v>
      </c>
      <c r="H1248" s="153" t="s">
        <v>21925</v>
      </c>
      <c r="I1248" s="153" t="s">
        <v>22295</v>
      </c>
      <c r="J1248" s="153" t="s">
        <v>13835</v>
      </c>
      <c r="K1248" s="153" t="s">
        <v>22400</v>
      </c>
      <c r="L1248" s="153" t="s">
        <v>22401</v>
      </c>
      <c r="M1248" s="153" t="str" cm="1">
        <f t="array" ref="M1248">LOOKUP(2,1/(C1248:L1248&lt;&gt;""),C1248:L1248)</f>
        <v>Acacia tortilis Pods Dried</v>
      </c>
      <c r="N1248" s="153" t="s">
        <v>2164</v>
      </c>
      <c r="O1248" s="153" t="s">
        <v>2164</v>
      </c>
      <c r="P1248" s="153" t="s">
        <v>2164</v>
      </c>
      <c r="Q1248" s="153" t="s">
        <v>2164</v>
      </c>
      <c r="R1248" s="153" t="s">
        <v>2164</v>
      </c>
      <c r="S1248" s="153" t="s">
        <v>22387</v>
      </c>
      <c r="T1248" s="153" t="s">
        <v>2164</v>
      </c>
      <c r="U1248" s="153" t="s">
        <v>22388</v>
      </c>
      <c r="V1248" s="153" t="s">
        <v>22389</v>
      </c>
      <c r="W1248" s="153" t="s">
        <v>2164</v>
      </c>
      <c r="X1248" s="153" t="s">
        <v>2164</v>
      </c>
      <c r="Y1248" s="153" t="s">
        <v>2164</v>
      </c>
      <c r="Z1248" s="153" t="s">
        <v>2164</v>
      </c>
      <c r="AA1248" s="153" t="s">
        <v>2164</v>
      </c>
      <c r="AB1248" s="153" t="s">
        <v>2164</v>
      </c>
      <c r="AC1248" s="153" t="s">
        <v>13835</v>
      </c>
      <c r="AD1248" s="153" t="str">
        <f>IFERROR(IF(COUNTIF(C1248:L1248,"Feed Ingredient")&gt;0,INDEX(ani_diet!V:V,MATCH(M1248,ani_diet!F:F,0)),""),"")</f>
        <v>Vachellia tortilis Pods</v>
      </c>
      <c r="AE1248" s="152" t="str">
        <f>IF(IFERROR(IF(MATCH("Feed Ingredient", AOM[[#This Row],[L1]:[L10]],0)&gt;0, TRUE, FALSE), FALSE)=TRUE,IFERROR(VLOOKUP(M1248, ani_diet!E:E, 1, FALSE), "No Match"),FALSE)</f>
        <v>No Match</v>
      </c>
    </row>
    <row r="1249" spans="1:31" ht="14.5" x14ac:dyDescent="0.35">
      <c r="A1249" s="153" t="s">
        <v>2164</v>
      </c>
      <c r="B1249" s="153" t="s">
        <v>22402</v>
      </c>
      <c r="C1249" s="153" t="s">
        <v>19358</v>
      </c>
      <c r="D1249" s="153" t="s">
        <v>19360</v>
      </c>
      <c r="E1249" s="153" t="s">
        <v>19600</v>
      </c>
      <c r="F1249" s="153" t="s">
        <v>20459</v>
      </c>
      <c r="G1249" s="153" t="s">
        <v>20460</v>
      </c>
      <c r="H1249" s="153" t="s">
        <v>21925</v>
      </c>
      <c r="I1249" s="153" t="s">
        <v>22295</v>
      </c>
      <c r="J1249" s="153" t="s">
        <v>13835</v>
      </c>
      <c r="K1249" s="153" t="s">
        <v>22400</v>
      </c>
      <c r="L1249" s="153" t="s">
        <v>22403</v>
      </c>
      <c r="M1249" s="153" t="str" cm="1">
        <f t="array" ref="M1249">LOOKUP(2,1/(C1249:L1249&lt;&gt;""),C1249:L1249)</f>
        <v>Acacia tortilis Pods Ground</v>
      </c>
      <c r="N1249" s="153" t="s">
        <v>22404</v>
      </c>
      <c r="O1249" s="153" t="s">
        <v>2164</v>
      </c>
      <c r="P1249" s="153" t="s">
        <v>2164</v>
      </c>
      <c r="Q1249" s="153" t="s">
        <v>2164</v>
      </c>
      <c r="R1249" s="153" t="s">
        <v>2164</v>
      </c>
      <c r="S1249" s="153" t="s">
        <v>22387</v>
      </c>
      <c r="T1249" s="153" t="s">
        <v>2164</v>
      </c>
      <c r="U1249" s="153" t="s">
        <v>22388</v>
      </c>
      <c r="V1249" s="153" t="s">
        <v>22389</v>
      </c>
      <c r="W1249" s="153" t="s">
        <v>2164</v>
      </c>
      <c r="X1249" s="153" t="s">
        <v>2164</v>
      </c>
      <c r="Y1249" s="153" t="s">
        <v>2164</v>
      </c>
      <c r="Z1249" s="153" t="s">
        <v>2164</v>
      </c>
      <c r="AA1249" s="153" t="s">
        <v>2164</v>
      </c>
      <c r="AB1249" s="153" t="s">
        <v>2164</v>
      </c>
      <c r="AC1249" s="153" t="s">
        <v>13835</v>
      </c>
      <c r="AD1249" s="153" t="str">
        <f>IFERROR(IF(COUNTIF(C1249:L1249,"Feed Ingredient")&gt;0,INDEX(ani_diet!V:V,MATCH(M1249,ani_diet!F:F,0)),""),"")</f>
        <v>Vachellia tortilis Pods</v>
      </c>
      <c r="AE1249" s="152" t="str">
        <f>IF(IFERROR(IF(MATCH("Feed Ingredient", AOM[[#This Row],[L1]:[L10]],0)&gt;0, TRUE, FALSE), FALSE)=TRUE,IFERROR(VLOOKUP(M1249, ani_diet!E:E, 1, FALSE), "No Match"),FALSE)</f>
        <v>No Match</v>
      </c>
    </row>
    <row r="1250" spans="1:31" ht="14.5" x14ac:dyDescent="0.35">
      <c r="A1250" s="153" t="s">
        <v>2164</v>
      </c>
      <c r="B1250" s="153" t="s">
        <v>22405</v>
      </c>
      <c r="C1250" s="153" t="s">
        <v>19358</v>
      </c>
      <c r="D1250" s="153" t="s">
        <v>19360</v>
      </c>
      <c r="E1250" s="153" t="s">
        <v>19600</v>
      </c>
      <c r="F1250" s="153" t="s">
        <v>20459</v>
      </c>
      <c r="G1250" s="153" t="s">
        <v>20460</v>
      </c>
      <c r="H1250" s="153" t="s">
        <v>21925</v>
      </c>
      <c r="I1250" s="153" t="s">
        <v>22295</v>
      </c>
      <c r="J1250" s="153" t="s">
        <v>13835</v>
      </c>
      <c r="K1250" s="153" t="s">
        <v>22400</v>
      </c>
      <c r="L1250" s="153"/>
      <c r="M1250" s="153" t="str" cm="1">
        <f t="array" ref="M1250">LOOKUP(2,1/(C1250:L1250&lt;&gt;""),C1250:L1250)</f>
        <v>Acacia tortilis Pods</v>
      </c>
      <c r="N1250" s="153" t="s">
        <v>2164</v>
      </c>
      <c r="O1250" s="153" t="s">
        <v>2164</v>
      </c>
      <c r="P1250" s="153" t="s">
        <v>2164</v>
      </c>
      <c r="Q1250" s="153" t="s">
        <v>2164</v>
      </c>
      <c r="R1250" s="153" t="s">
        <v>2164</v>
      </c>
      <c r="S1250" s="153" t="s">
        <v>22387</v>
      </c>
      <c r="T1250" s="153" t="s">
        <v>2164</v>
      </c>
      <c r="U1250" s="153" t="s">
        <v>22388</v>
      </c>
      <c r="V1250" s="153" t="s">
        <v>22389</v>
      </c>
      <c r="W1250" s="153" t="s">
        <v>2164</v>
      </c>
      <c r="X1250" s="153" t="s">
        <v>2164</v>
      </c>
      <c r="Y1250" s="153" t="s">
        <v>2164</v>
      </c>
      <c r="Z1250" s="153" t="s">
        <v>2164</v>
      </c>
      <c r="AA1250" s="153" t="s">
        <v>2164</v>
      </c>
      <c r="AB1250" s="153" t="s">
        <v>2164</v>
      </c>
      <c r="AC1250" s="153" t="s">
        <v>13835</v>
      </c>
      <c r="AD1250" s="153" t="str">
        <f>IFERROR(IF(COUNTIF(C1250:L1250,"Feed Ingredient")&gt;0,INDEX(ani_diet!V:V,MATCH(M1250,ani_diet!F:F,0)),""),"")</f>
        <v/>
      </c>
      <c r="AE1250" s="152" t="str">
        <f>IF(IFERROR(IF(MATCH("Feed Ingredient", AOM[[#This Row],[L1]:[L10]],0)&gt;0, TRUE, FALSE), FALSE)=TRUE,IFERROR(VLOOKUP(M1250, ani_diet!E:E, 1, FALSE), "No Match"),FALSE)</f>
        <v>Acacia tortilis Pods</v>
      </c>
    </row>
    <row r="1251" spans="1:31" ht="14.5" x14ac:dyDescent="0.35">
      <c r="A1251" s="153"/>
      <c r="B1251" s="153" t="s">
        <v>22406</v>
      </c>
      <c r="C1251" s="153" t="s">
        <v>19358</v>
      </c>
      <c r="D1251" s="153" t="s">
        <v>19360</v>
      </c>
      <c r="E1251" s="153" t="s">
        <v>19600</v>
      </c>
      <c r="F1251" s="153" t="s">
        <v>20459</v>
      </c>
      <c r="G1251" s="153" t="s">
        <v>20460</v>
      </c>
      <c r="H1251" s="153" t="s">
        <v>21925</v>
      </c>
      <c r="I1251" s="153" t="s">
        <v>22295</v>
      </c>
      <c r="J1251" s="153" t="s">
        <v>14028</v>
      </c>
      <c r="K1251" s="153" t="s">
        <v>22407</v>
      </c>
      <c r="L1251" s="153" t="s">
        <v>22408</v>
      </c>
      <c r="M1251" s="153" t="str" cm="1">
        <f t="array" ref="M1251">LOOKUP(2,1/(C1251:L1251&lt;&gt;""),C1251:L1251)</f>
        <v>Adansonia digitata Seed Cake Ground</v>
      </c>
      <c r="N1251" s="153" t="s">
        <v>22409</v>
      </c>
      <c r="O1251" s="153"/>
      <c r="P1251" s="153"/>
      <c r="Q1251" s="153"/>
      <c r="R1251" s="153"/>
      <c r="S1251" s="153"/>
      <c r="T1251" s="153"/>
      <c r="U1251" s="153" t="s">
        <v>14028</v>
      </c>
      <c r="V1251" s="153"/>
      <c r="W1251" s="153"/>
      <c r="X1251" s="153"/>
      <c r="Y1251" s="153"/>
      <c r="Z1251" s="153"/>
      <c r="AA1251" s="153"/>
      <c r="AB1251" s="153"/>
      <c r="AC1251" s="153"/>
      <c r="AD1251" s="153" t="str">
        <f>IFERROR(IF(COUNTIF(C1251:L1251,"Feed Ingredient")&gt;0,INDEX(ani_diet!V:V,MATCH(M1251,ani_diet!F:F,0)),""),"")</f>
        <v/>
      </c>
      <c r="AE1251" s="152" t="str">
        <f>IF(IFERROR(IF(MATCH("Feed Ingredient", AOM[[#This Row],[L1]:[L10]],0)&gt;0, TRUE, FALSE), FALSE)=TRUE,IFERROR(VLOOKUP(M1251, ani_diet!E:E, 1, FALSE), "No Match"),FALSE)</f>
        <v>No Match</v>
      </c>
    </row>
    <row r="1252" spans="1:31" ht="14.5" x14ac:dyDescent="0.35">
      <c r="A1252" s="153"/>
      <c r="B1252" s="153" t="s">
        <v>22410</v>
      </c>
      <c r="C1252" s="153" t="s">
        <v>19358</v>
      </c>
      <c r="D1252" s="153" t="s">
        <v>19360</v>
      </c>
      <c r="E1252" s="153" t="s">
        <v>19600</v>
      </c>
      <c r="F1252" s="153" t="s">
        <v>20459</v>
      </c>
      <c r="G1252" s="153" t="s">
        <v>20460</v>
      </c>
      <c r="H1252" s="153" t="s">
        <v>21925</v>
      </c>
      <c r="I1252" s="153" t="s">
        <v>22295</v>
      </c>
      <c r="J1252" s="153" t="s">
        <v>14028</v>
      </c>
      <c r="K1252" s="153" t="s">
        <v>22411</v>
      </c>
      <c r="L1252" s="153"/>
      <c r="M1252" s="153" t="str" cm="1">
        <f t="array" ref="M1252">LOOKUP(2,1/(C1252:L1252&lt;&gt;""),C1252:L1252)</f>
        <v>Adansonia digitata Seed Cake</v>
      </c>
      <c r="N1252" s="153" t="s">
        <v>22412</v>
      </c>
      <c r="O1252" s="153"/>
      <c r="P1252" s="153"/>
      <c r="Q1252" s="153"/>
      <c r="R1252" s="153"/>
      <c r="S1252" s="153"/>
      <c r="T1252" s="153"/>
      <c r="U1252" s="153" t="s">
        <v>14028</v>
      </c>
      <c r="V1252" s="153"/>
      <c r="W1252" s="153"/>
      <c r="X1252" s="153"/>
      <c r="Y1252" s="153"/>
      <c r="Z1252" s="153"/>
      <c r="AA1252" s="153"/>
      <c r="AB1252" s="153"/>
      <c r="AC1252" s="153"/>
      <c r="AD1252" s="153" t="str">
        <f>IFERROR(IF(COUNTIF(C1252:L1252,"Feed Ingredient")&gt;0,INDEX(ani_diet!V:V,MATCH(M1252,ani_diet!F:F,0)),""),"")</f>
        <v>Adansonia digitata Seed Cake</v>
      </c>
      <c r="AE1252" s="152" t="str">
        <f>IF(IFERROR(IF(MATCH("Feed Ingredient", AOM[[#This Row],[L1]:[L10]],0)&gt;0, TRUE, FALSE), FALSE)=TRUE,IFERROR(VLOOKUP(M1252, ani_diet!E:E, 1, FALSE), "No Match"),FALSE)</f>
        <v>Adansonia digitata Seed Cake</v>
      </c>
    </row>
    <row r="1253" spans="1:31" ht="14.5" x14ac:dyDescent="0.35">
      <c r="A1253" s="153"/>
      <c r="B1253" s="153" t="s">
        <v>22413</v>
      </c>
      <c r="C1253" s="153" t="s">
        <v>19358</v>
      </c>
      <c r="D1253" s="153" t="s">
        <v>19360</v>
      </c>
      <c r="E1253" s="153" t="s">
        <v>19600</v>
      </c>
      <c r="F1253" s="153" t="s">
        <v>20459</v>
      </c>
      <c r="G1253" s="153" t="s">
        <v>20460</v>
      </c>
      <c r="H1253" s="153" t="s">
        <v>21925</v>
      </c>
      <c r="I1253" s="153" t="s">
        <v>22295</v>
      </c>
      <c r="J1253" s="153" t="s">
        <v>14028</v>
      </c>
      <c r="K1253" s="153"/>
      <c r="L1253" s="153"/>
      <c r="M1253" s="153" t="str" cm="1">
        <f t="array" ref="M1253">LOOKUP(2,1/(C1253:L1253&lt;&gt;""),C1253:L1253)</f>
        <v>Adansonia digitata</v>
      </c>
      <c r="N1253" s="153" t="s">
        <v>22414</v>
      </c>
      <c r="O1253" s="153"/>
      <c r="P1253" s="153"/>
      <c r="Q1253" s="153"/>
      <c r="R1253" s="153"/>
      <c r="S1253" s="153"/>
      <c r="T1253" s="153"/>
      <c r="U1253" s="153" t="s">
        <v>14028</v>
      </c>
      <c r="V1253" s="153"/>
      <c r="W1253" s="153"/>
      <c r="X1253" s="153"/>
      <c r="Y1253" s="153"/>
      <c r="Z1253" s="153"/>
      <c r="AA1253" s="153"/>
      <c r="AB1253" s="153"/>
      <c r="AC1253" s="153"/>
      <c r="AD1253" s="153" t="str">
        <f>IFERROR(IF(COUNTIF(C1253:L1253,"Feed Ingredient")&gt;0,INDEX(ani_diet!V:V,MATCH(M1253,ani_diet!F:F,0)),""),"")</f>
        <v/>
      </c>
      <c r="AE1253" s="152" t="str">
        <f>IF(IFERROR(IF(MATCH("Feed Ingredient", AOM[[#This Row],[L1]:[L10]],0)&gt;0, TRUE, FALSE), FALSE)=TRUE,IFERROR(VLOOKUP(M1253, ani_diet!E:E, 1, FALSE), "No Match"),FALSE)</f>
        <v>No Match</v>
      </c>
    </row>
    <row r="1254" spans="1:31" ht="14.5" x14ac:dyDescent="0.35">
      <c r="A1254" s="153"/>
      <c r="B1254" s="153" t="s">
        <v>22415</v>
      </c>
      <c r="C1254" s="153" t="s">
        <v>19358</v>
      </c>
      <c r="D1254" s="153" t="s">
        <v>19360</v>
      </c>
      <c r="E1254" s="153" t="s">
        <v>19600</v>
      </c>
      <c r="F1254" s="153" t="s">
        <v>20459</v>
      </c>
      <c r="G1254" s="153" t="s">
        <v>20460</v>
      </c>
      <c r="H1254" s="153" t="s">
        <v>21925</v>
      </c>
      <c r="I1254" s="153" t="s">
        <v>22295</v>
      </c>
      <c r="J1254" s="153" t="s">
        <v>14056</v>
      </c>
      <c r="K1254" s="153" t="s">
        <v>22416</v>
      </c>
      <c r="L1254" s="153" t="s">
        <v>22417</v>
      </c>
      <c r="M1254" s="153" t="str" cm="1">
        <f t="array" ref="M1254">LOOKUP(2,1/(C1254:L1254&lt;&gt;""),C1254:L1254)</f>
        <v>Afzelia africana Leaves Wilted</v>
      </c>
      <c r="N1254" s="153"/>
      <c r="O1254" s="153"/>
      <c r="P1254" s="153"/>
      <c r="Q1254" s="153"/>
      <c r="R1254" s="153"/>
      <c r="S1254" s="153"/>
      <c r="T1254" s="153"/>
      <c r="U1254" s="153" t="s">
        <v>14056</v>
      </c>
      <c r="V1254" s="153"/>
      <c r="W1254" s="153"/>
      <c r="X1254" s="153"/>
      <c r="Y1254" s="153"/>
      <c r="Z1254" s="153"/>
      <c r="AA1254" s="153"/>
      <c r="AB1254" s="153"/>
      <c r="AC1254" s="153"/>
      <c r="AD1254" s="153" t="str">
        <f>IFERROR(IF(COUNTIF(C1254:L1254,"Feed Ingredient")&gt;0,INDEX(ani_diet!V:V,MATCH(M1254,ani_diet!F:F,0)),""),"")</f>
        <v>Afzelia africana Leaves</v>
      </c>
      <c r="AE1254" s="152" t="str">
        <f>IF(IFERROR(IF(MATCH("Feed Ingredient", AOM[[#This Row],[L1]:[L10]],0)&gt;0, TRUE, FALSE), FALSE)=TRUE,IFERROR(VLOOKUP(M1254, ani_diet!E:E, 1, FALSE), "No Match"),FALSE)</f>
        <v>No Match</v>
      </c>
    </row>
    <row r="1255" spans="1:31" ht="14.5" x14ac:dyDescent="0.35">
      <c r="A1255" s="153"/>
      <c r="B1255" s="153" t="s">
        <v>22418</v>
      </c>
      <c r="C1255" s="153" t="s">
        <v>19358</v>
      </c>
      <c r="D1255" s="153" t="s">
        <v>19360</v>
      </c>
      <c r="E1255" s="153" t="s">
        <v>19600</v>
      </c>
      <c r="F1255" s="153" t="s">
        <v>20459</v>
      </c>
      <c r="G1255" s="153" t="s">
        <v>20460</v>
      </c>
      <c r="H1255" s="153" t="s">
        <v>21925</v>
      </c>
      <c r="I1255" s="153" t="s">
        <v>22295</v>
      </c>
      <c r="J1255" s="153" t="s">
        <v>14056</v>
      </c>
      <c r="K1255" s="153" t="s">
        <v>22416</v>
      </c>
      <c r="L1255" s="153"/>
      <c r="M1255" s="153" t="str" cm="1">
        <f t="array" ref="M1255">LOOKUP(2,1/(C1255:L1255&lt;&gt;""),C1255:L1255)</f>
        <v>Afzelia africana Leaves</v>
      </c>
      <c r="N1255" s="153"/>
      <c r="O1255" s="153"/>
      <c r="P1255" s="153"/>
      <c r="Q1255" s="153"/>
      <c r="R1255" s="153"/>
      <c r="S1255" s="153"/>
      <c r="T1255" s="153"/>
      <c r="U1255" s="153" t="s">
        <v>14056</v>
      </c>
      <c r="V1255" s="153"/>
      <c r="W1255" s="153"/>
      <c r="X1255" s="153"/>
      <c r="Y1255" s="153"/>
      <c r="Z1255" s="153"/>
      <c r="AA1255" s="153"/>
      <c r="AB1255" s="153"/>
      <c r="AC1255" s="153"/>
      <c r="AD1255" s="153" t="str">
        <f>IFERROR(IF(COUNTIF(C1255:L1255,"Feed Ingredient")&gt;0,INDEX(ani_diet!V:V,MATCH(M1255,ani_diet!F:F,0)),""),"")</f>
        <v>Afzelia africana Leaves</v>
      </c>
      <c r="AE1255" s="152" t="str">
        <f>IF(IFERROR(IF(MATCH("Feed Ingredient", AOM[[#This Row],[L1]:[L10]],0)&gt;0, TRUE, FALSE), FALSE)=TRUE,IFERROR(VLOOKUP(M1255, ani_diet!E:E, 1, FALSE), "No Match"),FALSE)</f>
        <v>Afzelia africana Leaves</v>
      </c>
    </row>
    <row r="1256" spans="1:31" ht="14.5" x14ac:dyDescent="0.35">
      <c r="A1256" s="153"/>
      <c r="B1256" s="153" t="s">
        <v>22419</v>
      </c>
      <c r="C1256" s="153" t="s">
        <v>19358</v>
      </c>
      <c r="D1256" s="153" t="s">
        <v>19360</v>
      </c>
      <c r="E1256" s="153" t="s">
        <v>19600</v>
      </c>
      <c r="F1256" s="153" t="s">
        <v>20459</v>
      </c>
      <c r="G1256" s="153" t="s">
        <v>20460</v>
      </c>
      <c r="H1256" s="153" t="s">
        <v>21925</v>
      </c>
      <c r="I1256" s="153" t="s">
        <v>22295</v>
      </c>
      <c r="J1256" s="153" t="s">
        <v>14056</v>
      </c>
      <c r="K1256" s="153" t="s">
        <v>22420</v>
      </c>
      <c r="L1256" s="153"/>
      <c r="M1256" s="153" t="str" cm="1">
        <f t="array" ref="M1256">LOOKUP(2,1/(C1256:L1256&lt;&gt;""),C1256:L1256)</f>
        <v>Afzelia africana Dried</v>
      </c>
      <c r="N1256" s="153"/>
      <c r="O1256" s="153"/>
      <c r="P1256" s="153"/>
      <c r="Q1256" s="153"/>
      <c r="R1256" s="153"/>
      <c r="S1256" s="153"/>
      <c r="T1256" s="153"/>
      <c r="U1256" s="153" t="s">
        <v>14056</v>
      </c>
      <c r="V1256" s="153"/>
      <c r="W1256" s="153"/>
      <c r="X1256" s="153"/>
      <c r="Y1256" s="153"/>
      <c r="Z1256" s="153"/>
      <c r="AA1256" s="153"/>
      <c r="AB1256" s="153"/>
      <c r="AC1256" s="153"/>
      <c r="AD1256" s="153" t="str">
        <f>IFERROR(IF(COUNTIF(C1256:L1256,"Feed Ingredient")&gt;0,INDEX(ani_diet!V:V,MATCH(M1256,ani_diet!F:F,0)),""),"")</f>
        <v>Afzelia africana</v>
      </c>
      <c r="AE1256" s="152" t="str">
        <f>IF(IFERROR(IF(MATCH("Feed Ingredient", AOM[[#This Row],[L1]:[L10]],0)&gt;0, TRUE, FALSE), FALSE)=TRUE,IFERROR(VLOOKUP(M1256, ani_diet!E:E, 1, FALSE), "No Match"),FALSE)</f>
        <v>No Match</v>
      </c>
    </row>
    <row r="1257" spans="1:31" ht="14.5" x14ac:dyDescent="0.35">
      <c r="A1257" s="153"/>
      <c r="B1257" s="153" t="s">
        <v>22421</v>
      </c>
      <c r="C1257" s="153" t="s">
        <v>19358</v>
      </c>
      <c r="D1257" s="153" t="s">
        <v>19360</v>
      </c>
      <c r="E1257" s="153" t="s">
        <v>19600</v>
      </c>
      <c r="F1257" s="153" t="s">
        <v>20459</v>
      </c>
      <c r="G1257" s="153" t="s">
        <v>20460</v>
      </c>
      <c r="H1257" s="153" t="s">
        <v>21925</v>
      </c>
      <c r="I1257" s="153" t="s">
        <v>22295</v>
      </c>
      <c r="J1257" s="153" t="s">
        <v>14056</v>
      </c>
      <c r="K1257" s="153"/>
      <c r="L1257" s="153"/>
      <c r="M1257" s="153" t="str" cm="1">
        <f t="array" ref="M1257">LOOKUP(2,1/(C1257:L1257&lt;&gt;""),C1257:L1257)</f>
        <v>Afzelia africana</v>
      </c>
      <c r="N1257" s="153"/>
      <c r="O1257" s="153"/>
      <c r="P1257" s="153"/>
      <c r="Q1257" s="153"/>
      <c r="R1257" s="153"/>
      <c r="S1257" s="153"/>
      <c r="T1257" s="153"/>
      <c r="U1257" s="153" t="s">
        <v>14056</v>
      </c>
      <c r="V1257" s="153"/>
      <c r="W1257" s="153"/>
      <c r="X1257" s="153"/>
      <c r="Y1257" s="153"/>
      <c r="Z1257" s="153"/>
      <c r="AA1257" s="153"/>
      <c r="AB1257" s="153"/>
      <c r="AC1257" s="153"/>
      <c r="AD1257" s="153" t="str">
        <f>IFERROR(IF(COUNTIF(C1257:L1257,"Feed Ingredient")&gt;0,INDEX(ani_diet!V:V,MATCH(M1257,ani_diet!F:F,0)),""),"")</f>
        <v>Afzelia africana</v>
      </c>
      <c r="AE1257" s="152" t="str">
        <f>IF(IFERROR(IF(MATCH("Feed Ingredient", AOM[[#This Row],[L1]:[L10]],0)&gt;0, TRUE, FALSE), FALSE)=TRUE,IFERROR(VLOOKUP(M1257, ani_diet!E:E, 1, FALSE), "No Match"),FALSE)</f>
        <v>Afzelia africana</v>
      </c>
    </row>
    <row r="1258" spans="1:31" ht="14.5" x14ac:dyDescent="0.35">
      <c r="A1258" s="153"/>
      <c r="B1258" s="153" t="s">
        <v>22422</v>
      </c>
      <c r="C1258" s="153" t="s">
        <v>19358</v>
      </c>
      <c r="D1258" s="153" t="s">
        <v>19360</v>
      </c>
      <c r="E1258" s="153" t="s">
        <v>19600</v>
      </c>
      <c r="F1258" s="153" t="s">
        <v>20459</v>
      </c>
      <c r="G1258" s="153" t="s">
        <v>20460</v>
      </c>
      <c r="H1258" s="153" t="s">
        <v>21925</v>
      </c>
      <c r="I1258" s="153" t="s">
        <v>22295</v>
      </c>
      <c r="J1258" s="153" t="s">
        <v>13913</v>
      </c>
      <c r="K1258" s="153" t="s">
        <v>22423</v>
      </c>
      <c r="L1258" s="153"/>
      <c r="M1258" s="153" t="str" cm="1">
        <f t="array" ref="M1258">LOOKUP(2,1/(C1258:L1258&lt;&gt;""),C1258:L1258)</f>
        <v>Albizia harveyi Dried</v>
      </c>
      <c r="N1258" s="153"/>
      <c r="O1258" s="153"/>
      <c r="P1258" s="153"/>
      <c r="Q1258" s="153"/>
      <c r="R1258" s="153"/>
      <c r="S1258" s="153"/>
      <c r="T1258" s="153"/>
      <c r="U1258" s="153" t="s">
        <v>13913</v>
      </c>
      <c r="V1258" s="153"/>
      <c r="W1258" s="153"/>
      <c r="X1258" s="153"/>
      <c r="Y1258" s="153"/>
      <c r="Z1258" s="153"/>
      <c r="AA1258" s="153"/>
      <c r="AB1258" s="153"/>
      <c r="AC1258" s="153"/>
      <c r="AD1258" s="153" t="str">
        <f>IFERROR(IF(COUNTIF(C1258:L1258,"Feed Ingredient")&gt;0,INDEX(ani_diet!V:V,MATCH(M1258,ani_diet!F:F,0)),""),"")</f>
        <v>Albizia harveyi</v>
      </c>
      <c r="AE1258" s="152" t="str">
        <f>IF(IFERROR(IF(MATCH("Feed Ingredient", AOM[[#This Row],[L1]:[L10]],0)&gt;0, TRUE, FALSE), FALSE)=TRUE,IFERROR(VLOOKUP(M1258, ani_diet!E:E, 1, FALSE), "No Match"),FALSE)</f>
        <v>No Match</v>
      </c>
    </row>
    <row r="1259" spans="1:31" ht="14.5" x14ac:dyDescent="0.35">
      <c r="A1259" s="153"/>
      <c r="B1259" s="153" t="s">
        <v>22424</v>
      </c>
      <c r="C1259" s="153" t="s">
        <v>19358</v>
      </c>
      <c r="D1259" s="153" t="s">
        <v>19360</v>
      </c>
      <c r="E1259" s="153" t="s">
        <v>19600</v>
      </c>
      <c r="F1259" s="153" t="s">
        <v>20459</v>
      </c>
      <c r="G1259" s="153" t="s">
        <v>20460</v>
      </c>
      <c r="H1259" s="153" t="s">
        <v>21925</v>
      </c>
      <c r="I1259" s="153" t="s">
        <v>22295</v>
      </c>
      <c r="J1259" s="153" t="s">
        <v>13913</v>
      </c>
      <c r="K1259" s="153"/>
      <c r="L1259" s="153"/>
      <c r="M1259" s="153" t="str" cm="1">
        <f t="array" ref="M1259">LOOKUP(2,1/(C1259:L1259&lt;&gt;""),C1259:L1259)</f>
        <v>Albizia harveyi</v>
      </c>
      <c r="N1259" s="153"/>
      <c r="O1259" s="153"/>
      <c r="P1259" s="153"/>
      <c r="Q1259" s="153"/>
      <c r="R1259" s="153"/>
      <c r="S1259" s="153"/>
      <c r="T1259" s="153"/>
      <c r="U1259" s="153" t="s">
        <v>13913</v>
      </c>
      <c r="V1259" s="153"/>
      <c r="W1259" s="153"/>
      <c r="X1259" s="153"/>
      <c r="Y1259" s="153"/>
      <c r="Z1259" s="153"/>
      <c r="AA1259" s="153"/>
      <c r="AB1259" s="153"/>
      <c r="AC1259" s="153"/>
      <c r="AD1259" s="153" t="str">
        <f>IFERROR(IF(COUNTIF(C1259:L1259,"Feed Ingredient")&gt;0,INDEX(ani_diet!V:V,MATCH(M1259,ani_diet!F:F,0)),""),"")</f>
        <v/>
      </c>
      <c r="AE1259" s="152" t="str">
        <f>IF(IFERROR(IF(MATCH("Feed Ingredient", AOM[[#This Row],[L1]:[L10]],0)&gt;0, TRUE, FALSE), FALSE)=TRUE,IFERROR(VLOOKUP(M1259, ani_diet!E:E, 1, FALSE), "No Match"),FALSE)</f>
        <v>Albizia harveyi</v>
      </c>
    </row>
    <row r="1260" spans="1:31" ht="14.5" x14ac:dyDescent="0.35">
      <c r="A1260" s="153"/>
      <c r="B1260" s="153" t="s">
        <v>22425</v>
      </c>
      <c r="C1260" s="153" t="s">
        <v>19358</v>
      </c>
      <c r="D1260" s="153" t="s">
        <v>19360</v>
      </c>
      <c r="E1260" s="153" t="s">
        <v>19600</v>
      </c>
      <c r="F1260" s="153" t="s">
        <v>20459</v>
      </c>
      <c r="G1260" s="153" t="s">
        <v>20460</v>
      </c>
      <c r="H1260" s="153" t="s">
        <v>21925</v>
      </c>
      <c r="I1260" s="153" t="s">
        <v>22295</v>
      </c>
      <c r="J1260" s="153" t="s">
        <v>14111</v>
      </c>
      <c r="K1260" s="153"/>
      <c r="L1260" s="153"/>
      <c r="M1260" s="153" t="str" cm="1">
        <f t="array" ref="M1260">LOOKUP(2,1/(C1260:L1260&lt;&gt;""),C1260:L1260)</f>
        <v>Albizia gummifera</v>
      </c>
      <c r="N1260" s="153"/>
      <c r="O1260" s="153"/>
      <c r="P1260" s="153"/>
      <c r="Q1260" s="153"/>
      <c r="R1260" s="153"/>
      <c r="S1260" s="153"/>
      <c r="T1260" s="153"/>
      <c r="U1260" s="153" t="s">
        <v>14111</v>
      </c>
      <c r="V1260" s="153"/>
      <c r="W1260" s="153"/>
      <c r="X1260" s="153"/>
      <c r="Y1260" s="153"/>
      <c r="Z1260" s="153"/>
      <c r="AA1260" s="153"/>
      <c r="AB1260" s="153"/>
      <c r="AC1260" s="153"/>
      <c r="AD1260" s="153" t="str">
        <f>IFERROR(IF(COUNTIF(C1260:L1260,"Feed Ingredient")&gt;0,INDEX(ani_diet!V:V,MATCH(M1260,ani_diet!F:F,0)),""),"")</f>
        <v/>
      </c>
      <c r="AE1260" s="152" t="str">
        <f>IF(IFERROR(IF(MATCH("Feed Ingredient", AOM[[#This Row],[L1]:[L10]],0)&gt;0, TRUE, FALSE), FALSE)=TRUE,IFERROR(VLOOKUP(M1260, ani_diet!E:E, 1, FALSE), "No Match"),FALSE)</f>
        <v>Albizia gummifera</v>
      </c>
    </row>
    <row r="1261" spans="1:31" ht="14.5" x14ac:dyDescent="0.35">
      <c r="A1261" s="153"/>
      <c r="B1261" s="153" t="s">
        <v>22426</v>
      </c>
      <c r="C1261" s="153" t="s">
        <v>19358</v>
      </c>
      <c r="D1261" s="153" t="s">
        <v>19360</v>
      </c>
      <c r="E1261" s="153" t="s">
        <v>19600</v>
      </c>
      <c r="F1261" s="153" t="s">
        <v>20459</v>
      </c>
      <c r="G1261" s="153" t="s">
        <v>20460</v>
      </c>
      <c r="H1261" s="153" t="s">
        <v>21925</v>
      </c>
      <c r="I1261" s="153" t="s">
        <v>22295</v>
      </c>
      <c r="J1261" s="153" t="s">
        <v>14111</v>
      </c>
      <c r="K1261" s="153" t="s">
        <v>22427</v>
      </c>
      <c r="L1261" s="153"/>
      <c r="M1261" s="153" t="str" cm="1">
        <f t="array" ref="M1261">LOOKUP(2,1/(C1261:L1261&lt;&gt;""),C1261:L1261)</f>
        <v>Albizia gummifera Dried</v>
      </c>
      <c r="N1261" s="153"/>
      <c r="O1261" s="153"/>
      <c r="P1261" s="153"/>
      <c r="Q1261" s="153"/>
      <c r="R1261" s="153"/>
      <c r="S1261" s="153"/>
      <c r="T1261" s="153"/>
      <c r="U1261" s="153" t="s">
        <v>14111</v>
      </c>
      <c r="V1261" s="153"/>
      <c r="W1261" s="153"/>
      <c r="X1261" s="153"/>
      <c r="Y1261" s="153"/>
      <c r="Z1261" s="153"/>
      <c r="AA1261" s="153"/>
      <c r="AB1261" s="153"/>
      <c r="AC1261" s="153"/>
      <c r="AD1261" s="153" t="str">
        <f>IFERROR(IF(COUNTIF(C1261:L1261,"Feed Ingredient")&gt;0,INDEX(ani_diet!V:V,MATCH(M1261,ani_diet!F:F,0)),""),"")</f>
        <v>Albizia gummifera</v>
      </c>
      <c r="AE1261" s="152" t="str">
        <f>IF(IFERROR(IF(MATCH("Feed Ingredient", AOM[[#This Row],[L1]:[L10]],0)&gt;0, TRUE, FALSE), FALSE)=TRUE,IFERROR(VLOOKUP(M1261, ani_diet!E:E, 1, FALSE), "No Match"),FALSE)</f>
        <v>No Match</v>
      </c>
    </row>
    <row r="1262" spans="1:31" ht="14.5" x14ac:dyDescent="0.35">
      <c r="A1262" s="153"/>
      <c r="B1262" s="153" t="s">
        <v>22428</v>
      </c>
      <c r="C1262" s="153" t="s">
        <v>19358</v>
      </c>
      <c r="D1262" s="153" t="s">
        <v>19360</v>
      </c>
      <c r="E1262" s="153" t="s">
        <v>19600</v>
      </c>
      <c r="F1262" s="153" t="s">
        <v>20459</v>
      </c>
      <c r="G1262" s="153" t="s">
        <v>20460</v>
      </c>
      <c r="H1262" s="153" t="s">
        <v>21925</v>
      </c>
      <c r="I1262" s="153" t="s">
        <v>22295</v>
      </c>
      <c r="J1262" s="153" t="s">
        <v>14114</v>
      </c>
      <c r="K1262" s="153"/>
      <c r="L1262" s="153"/>
      <c r="M1262" s="153" t="str" cm="1">
        <f t="array" ref="M1262">LOOKUP(2,1/(C1262:L1262&lt;&gt;""),C1262:L1262)</f>
        <v>Albizia lebbeck</v>
      </c>
      <c r="N1262" s="153"/>
      <c r="O1262" s="153"/>
      <c r="P1262" s="153"/>
      <c r="Q1262" s="153"/>
      <c r="R1262" s="153"/>
      <c r="S1262" s="153"/>
      <c r="T1262" s="153"/>
      <c r="U1262" s="153" t="s">
        <v>14114</v>
      </c>
      <c r="V1262" s="153"/>
      <c r="W1262" s="153"/>
      <c r="X1262" s="153"/>
      <c r="Y1262" s="153"/>
      <c r="Z1262" s="153"/>
      <c r="AA1262" s="153"/>
      <c r="AB1262" s="153"/>
      <c r="AC1262" s="153"/>
      <c r="AD1262" s="153" t="str">
        <f>IFERROR(IF(COUNTIF(C1262:L1262,"Feed Ingredient")&gt;0,INDEX(ani_diet!V:V,MATCH(M1262,ani_diet!F:F,0)),""),"")</f>
        <v/>
      </c>
      <c r="AE1262" s="152" t="str">
        <f>IF(IFERROR(IF(MATCH("Feed Ingredient", AOM[[#This Row],[L1]:[L10]],0)&gt;0, TRUE, FALSE), FALSE)=TRUE,IFERROR(VLOOKUP(M1262, ani_diet!E:E, 1, FALSE), "No Match"),FALSE)</f>
        <v>No Match</v>
      </c>
    </row>
    <row r="1263" spans="1:31" ht="14.5" x14ac:dyDescent="0.35">
      <c r="A1263" s="153"/>
      <c r="B1263" s="153" t="s">
        <v>22429</v>
      </c>
      <c r="C1263" s="153" t="s">
        <v>19358</v>
      </c>
      <c r="D1263" s="153" t="s">
        <v>19360</v>
      </c>
      <c r="E1263" s="153" t="s">
        <v>19600</v>
      </c>
      <c r="F1263" s="153" t="s">
        <v>20459</v>
      </c>
      <c r="G1263" s="153" t="s">
        <v>20460</v>
      </c>
      <c r="H1263" s="153" t="s">
        <v>21925</v>
      </c>
      <c r="I1263" s="153" t="s">
        <v>22295</v>
      </c>
      <c r="J1263" s="153" t="s">
        <v>14114</v>
      </c>
      <c r="K1263" s="153" t="s">
        <v>22430</v>
      </c>
      <c r="L1263" s="153"/>
      <c r="M1263" s="153" t="str" cm="1">
        <f t="array" ref="M1263">LOOKUP(2,1/(C1263:L1263&lt;&gt;""),C1263:L1263)</f>
        <v>Albizia lebbeck Leaves</v>
      </c>
      <c r="N1263" s="153"/>
      <c r="O1263" s="153"/>
      <c r="P1263" s="153"/>
      <c r="Q1263" s="153"/>
      <c r="R1263" s="153"/>
      <c r="S1263" s="153"/>
      <c r="T1263" s="153"/>
      <c r="U1263" s="153" t="s">
        <v>14114</v>
      </c>
      <c r="V1263" s="153"/>
      <c r="W1263" s="153"/>
      <c r="X1263" s="153"/>
      <c r="Y1263" s="153"/>
      <c r="Z1263" s="153"/>
      <c r="AA1263" s="153"/>
      <c r="AB1263" s="153"/>
      <c r="AC1263" s="153"/>
      <c r="AD1263" s="153" t="str">
        <f>IFERROR(IF(COUNTIF(C1263:L1263,"Feed Ingredient")&gt;0,INDEX(ani_diet!V:V,MATCH(M1263,ani_diet!F:F,0)),""),"")</f>
        <v/>
      </c>
      <c r="AE1263" s="152" t="str">
        <f>IF(IFERROR(IF(MATCH("Feed Ingredient", AOM[[#This Row],[L1]:[L10]],0)&gt;0, TRUE, FALSE), FALSE)=TRUE,IFERROR(VLOOKUP(M1263, ani_diet!E:E, 1, FALSE), "No Match"),FALSE)</f>
        <v>Albizia lebbeck Leaves</v>
      </c>
    </row>
    <row r="1264" spans="1:31" ht="14.5" x14ac:dyDescent="0.35">
      <c r="A1264" s="153"/>
      <c r="B1264" s="153" t="s">
        <v>22431</v>
      </c>
      <c r="C1264" s="153" t="s">
        <v>19358</v>
      </c>
      <c r="D1264" s="153" t="s">
        <v>19360</v>
      </c>
      <c r="E1264" s="153" t="s">
        <v>19600</v>
      </c>
      <c r="F1264" s="153" t="s">
        <v>20459</v>
      </c>
      <c r="G1264" s="153" t="s">
        <v>20460</v>
      </c>
      <c r="H1264" s="153" t="s">
        <v>21925</v>
      </c>
      <c r="I1264" s="153" t="s">
        <v>22295</v>
      </c>
      <c r="J1264" s="153" t="s">
        <v>14114</v>
      </c>
      <c r="K1264" s="153" t="s">
        <v>22430</v>
      </c>
      <c r="L1264" s="153" t="s">
        <v>22432</v>
      </c>
      <c r="M1264" s="153" t="str" cm="1">
        <f t="array" ref="M1264">LOOKUP(2,1/(C1264:L1264&lt;&gt;""),C1264:L1264)</f>
        <v>Albizia lebbeck Leaves Ground</v>
      </c>
      <c r="N1264" s="153" t="s">
        <v>22433</v>
      </c>
      <c r="O1264" s="153"/>
      <c r="P1264" s="153"/>
      <c r="Q1264" s="153"/>
      <c r="R1264" s="153"/>
      <c r="S1264" s="153"/>
      <c r="T1264" s="153"/>
      <c r="U1264" s="153" t="s">
        <v>14114</v>
      </c>
      <c r="V1264" s="153"/>
      <c r="W1264" s="153"/>
      <c r="X1264" s="153"/>
      <c r="Y1264" s="153"/>
      <c r="Z1264" s="153"/>
      <c r="AA1264" s="153"/>
      <c r="AB1264" s="153"/>
      <c r="AC1264" s="153"/>
      <c r="AD1264" s="153" t="str">
        <f>IFERROR(IF(COUNTIF(C1264:L1264,"Feed Ingredient")&gt;0,INDEX(ani_diet!V:V,MATCH(M1264,ani_diet!F:F,0)),""),"")</f>
        <v>Albizia lebbeck Leaves</v>
      </c>
      <c r="AE1264" s="152" t="str">
        <f>IF(IFERROR(IF(MATCH("Feed Ingredient", AOM[[#This Row],[L1]:[L10]],0)&gt;0, TRUE, FALSE), FALSE)=TRUE,IFERROR(VLOOKUP(M1264, ani_diet!E:E, 1, FALSE), "No Match"),FALSE)</f>
        <v>No Match</v>
      </c>
    </row>
    <row r="1265" spans="1:31" ht="14.5" x14ac:dyDescent="0.35">
      <c r="A1265" s="153"/>
      <c r="B1265" s="153" t="s">
        <v>22434</v>
      </c>
      <c r="C1265" s="153" t="s">
        <v>19358</v>
      </c>
      <c r="D1265" s="153" t="s">
        <v>19360</v>
      </c>
      <c r="E1265" s="153" t="s">
        <v>19600</v>
      </c>
      <c r="F1265" s="153" t="s">
        <v>20459</v>
      </c>
      <c r="G1265" s="153" t="s">
        <v>20460</v>
      </c>
      <c r="H1265" s="153" t="s">
        <v>21925</v>
      </c>
      <c r="I1265" s="153" t="s">
        <v>22295</v>
      </c>
      <c r="J1265" s="153" t="s">
        <v>22435</v>
      </c>
      <c r="K1265" s="153" t="s">
        <v>22436</v>
      </c>
      <c r="L1265" s="153" t="s">
        <v>22437</v>
      </c>
      <c r="M1265" s="153" t="str" cm="1">
        <f t="array" ref="M1265">LOOKUP(2,1/(C1265:L1265&lt;&gt;""),C1265:L1265)</f>
        <v>Annona senegalensis Leaves Wilted</v>
      </c>
      <c r="N1265" s="153"/>
      <c r="O1265" s="153"/>
      <c r="P1265" s="153"/>
      <c r="Q1265" s="153"/>
      <c r="R1265" s="153"/>
      <c r="S1265" s="153"/>
      <c r="T1265" s="153"/>
      <c r="U1265" s="153" t="s">
        <v>22435</v>
      </c>
      <c r="V1265" s="153"/>
      <c r="W1265" s="153"/>
      <c r="X1265" s="153"/>
      <c r="Y1265" s="153"/>
      <c r="Z1265" s="153"/>
      <c r="AA1265" s="153"/>
      <c r="AB1265" s="153"/>
      <c r="AC1265" s="153"/>
      <c r="AD1265" s="153" t="str">
        <f>IFERROR(IF(COUNTIF(C1265:L1265,"Feed Ingredient")&gt;0,INDEX(ani_diet!V:V,MATCH(M1265,ani_diet!F:F,0)),""),"")</f>
        <v>Annona senegalensis Leaves</v>
      </c>
      <c r="AE1265" s="152" t="str">
        <f>IF(IFERROR(IF(MATCH("Feed Ingredient", AOM[[#This Row],[L1]:[L10]],0)&gt;0, TRUE, FALSE), FALSE)=TRUE,IFERROR(VLOOKUP(M1265, ani_diet!E:E, 1, FALSE), "No Match"),FALSE)</f>
        <v>No Match</v>
      </c>
    </row>
    <row r="1266" spans="1:31" ht="14.5" x14ac:dyDescent="0.35">
      <c r="A1266" s="153"/>
      <c r="B1266" s="153" t="s">
        <v>22438</v>
      </c>
      <c r="C1266" s="153" t="s">
        <v>19358</v>
      </c>
      <c r="D1266" s="153" t="s">
        <v>19360</v>
      </c>
      <c r="E1266" s="153" t="s">
        <v>19600</v>
      </c>
      <c r="F1266" s="153" t="s">
        <v>20459</v>
      </c>
      <c r="G1266" s="153" t="s">
        <v>20460</v>
      </c>
      <c r="H1266" s="153" t="s">
        <v>21925</v>
      </c>
      <c r="I1266" s="153" t="s">
        <v>22295</v>
      </c>
      <c r="J1266" s="153" t="s">
        <v>22435</v>
      </c>
      <c r="K1266" s="153" t="s">
        <v>22436</v>
      </c>
      <c r="L1266" s="153"/>
      <c r="M1266" s="153" t="str" cm="1">
        <f t="array" ref="M1266">LOOKUP(2,1/(C1266:L1266&lt;&gt;""),C1266:L1266)</f>
        <v>Annona senegalensis Leaves</v>
      </c>
      <c r="N1266" s="153"/>
      <c r="O1266" s="153"/>
      <c r="P1266" s="153"/>
      <c r="Q1266" s="153"/>
      <c r="R1266" s="153"/>
      <c r="S1266" s="153"/>
      <c r="T1266" s="153"/>
      <c r="U1266" s="153" t="s">
        <v>22435</v>
      </c>
      <c r="V1266" s="153"/>
      <c r="W1266" s="153"/>
      <c r="X1266" s="153"/>
      <c r="Y1266" s="153"/>
      <c r="Z1266" s="153"/>
      <c r="AA1266" s="153"/>
      <c r="AB1266" s="153"/>
      <c r="AC1266" s="153"/>
      <c r="AD1266" s="153" t="str">
        <f>IFERROR(IF(COUNTIF(C1266:L1266,"Feed Ingredient")&gt;0,INDEX(ani_diet!V:V,MATCH(M1266,ani_diet!F:F,0)),""),"")</f>
        <v>Annona senegalensis Leaves</v>
      </c>
      <c r="AE1266" s="152" t="str">
        <f>IF(IFERROR(IF(MATCH("Feed Ingredient", AOM[[#This Row],[L1]:[L10]],0)&gt;0, TRUE, FALSE), FALSE)=TRUE,IFERROR(VLOOKUP(M1266, ani_diet!E:E, 1, FALSE), "No Match"),FALSE)</f>
        <v>Annona senegalensis Leaves</v>
      </c>
    </row>
    <row r="1267" spans="1:31" ht="14.5" x14ac:dyDescent="0.35">
      <c r="A1267" s="153"/>
      <c r="B1267" s="153" t="s">
        <v>22439</v>
      </c>
      <c r="C1267" s="153" t="s">
        <v>19358</v>
      </c>
      <c r="D1267" s="153" t="s">
        <v>19360</v>
      </c>
      <c r="E1267" s="153" t="s">
        <v>19600</v>
      </c>
      <c r="F1267" s="153" t="s">
        <v>20459</v>
      </c>
      <c r="G1267" s="153" t="s">
        <v>20460</v>
      </c>
      <c r="H1267" s="153" t="s">
        <v>21925</v>
      </c>
      <c r="I1267" s="153" t="s">
        <v>22295</v>
      </c>
      <c r="J1267" s="153" t="s">
        <v>22435</v>
      </c>
      <c r="K1267" s="153"/>
      <c r="L1267" s="153"/>
      <c r="M1267" s="153" t="str" cm="1">
        <f t="array" ref="M1267">LOOKUP(2,1/(C1267:L1267&lt;&gt;""),C1267:L1267)</f>
        <v>Annona senegalensis</v>
      </c>
      <c r="N1267" s="153"/>
      <c r="O1267" s="153"/>
      <c r="P1267" s="153"/>
      <c r="Q1267" s="153"/>
      <c r="R1267" s="153"/>
      <c r="S1267" s="153"/>
      <c r="T1267" s="153"/>
      <c r="U1267" s="153" t="s">
        <v>22435</v>
      </c>
      <c r="V1267" s="153"/>
      <c r="W1267" s="153"/>
      <c r="X1267" s="153"/>
      <c r="Y1267" s="153"/>
      <c r="Z1267" s="153"/>
      <c r="AA1267" s="153"/>
      <c r="AB1267" s="153"/>
      <c r="AC1267" s="153"/>
      <c r="AD1267" s="153" t="str">
        <f>IFERROR(IF(COUNTIF(C1267:L1267,"Feed Ingredient")&gt;0,INDEX(ani_diet!V:V,MATCH(M1267,ani_diet!F:F,0)),""),"")</f>
        <v/>
      </c>
      <c r="AE1267" s="152" t="str">
        <f>IF(IFERROR(IF(MATCH("Feed Ingredient", AOM[[#This Row],[L1]:[L10]],0)&gt;0, TRUE, FALSE), FALSE)=TRUE,IFERROR(VLOOKUP(M1267, ani_diet!E:E, 1, FALSE), "No Match"),FALSE)</f>
        <v>No Match</v>
      </c>
    </row>
    <row r="1268" spans="1:31" ht="14.5" x14ac:dyDescent="0.35">
      <c r="A1268" s="153" t="s">
        <v>2164</v>
      </c>
      <c r="B1268" s="153" t="s">
        <v>22440</v>
      </c>
      <c r="C1268" s="153" t="s">
        <v>19358</v>
      </c>
      <c r="D1268" s="153" t="s">
        <v>19360</v>
      </c>
      <c r="E1268" s="153" t="s">
        <v>19600</v>
      </c>
      <c r="F1268" s="153" t="s">
        <v>20459</v>
      </c>
      <c r="G1268" s="153" t="s">
        <v>20460</v>
      </c>
      <c r="H1268" s="153" t="s">
        <v>21925</v>
      </c>
      <c r="I1268" s="153" t="s">
        <v>22295</v>
      </c>
      <c r="J1268" s="153" t="s">
        <v>14144</v>
      </c>
      <c r="K1268" s="153"/>
      <c r="L1268" s="153"/>
      <c r="M1268" s="153" t="str" cm="1">
        <f t="array" ref="M1268">LOOKUP(2,1/(C1268:L1268&lt;&gt;""),C1268:L1268)</f>
        <v>Atriplex nummularia</v>
      </c>
      <c r="N1268" s="153" t="s">
        <v>22441</v>
      </c>
      <c r="O1268" s="153" t="s">
        <v>2164</v>
      </c>
      <c r="P1268" s="153" t="s">
        <v>2164</v>
      </c>
      <c r="Q1268" s="153" t="s">
        <v>2164</v>
      </c>
      <c r="R1268" s="153" t="s">
        <v>2164</v>
      </c>
      <c r="S1268" s="153" t="s">
        <v>22442</v>
      </c>
      <c r="T1268" s="153" t="s">
        <v>2164</v>
      </c>
      <c r="U1268" s="153" t="s">
        <v>14144</v>
      </c>
      <c r="V1268" s="153" t="s">
        <v>22443</v>
      </c>
      <c r="W1268" s="153" t="s">
        <v>2164</v>
      </c>
      <c r="X1268" s="153" t="s">
        <v>2164</v>
      </c>
      <c r="Y1268" s="153" t="s">
        <v>2164</v>
      </c>
      <c r="Z1268" s="153" t="s">
        <v>2164</v>
      </c>
      <c r="AA1268" s="153" t="s">
        <v>2164</v>
      </c>
      <c r="AB1268" s="153" t="s">
        <v>22444</v>
      </c>
      <c r="AC1268" s="153" t="s">
        <v>14144</v>
      </c>
      <c r="AD1268" s="153" t="str">
        <f>IFERROR(IF(COUNTIF(C1268:L1268,"Feed Ingredient")&gt;0,INDEX(ani_diet!V:V,MATCH(M1268,ani_diet!F:F,0)),""),"")</f>
        <v>Atriplex nummularia</v>
      </c>
      <c r="AE1268" s="152" t="str">
        <f>IF(IFERROR(IF(MATCH("Feed Ingredient", AOM[[#This Row],[L1]:[L10]],0)&gt;0, TRUE, FALSE), FALSE)=TRUE,IFERROR(VLOOKUP(M1268, ani_diet!E:E, 1, FALSE), "No Match"),FALSE)</f>
        <v>Atriplex nummularia</v>
      </c>
    </row>
    <row r="1269" spans="1:31" ht="14.5" x14ac:dyDescent="0.35">
      <c r="A1269" s="153" t="s">
        <v>2164</v>
      </c>
      <c r="B1269" s="153" t="s">
        <v>22445</v>
      </c>
      <c r="C1269" s="153" t="s">
        <v>19358</v>
      </c>
      <c r="D1269" s="153" t="s">
        <v>19360</v>
      </c>
      <c r="E1269" s="153" t="s">
        <v>19600</v>
      </c>
      <c r="F1269" s="153" t="s">
        <v>20459</v>
      </c>
      <c r="G1269" s="153" t="s">
        <v>20460</v>
      </c>
      <c r="H1269" s="153" t="s">
        <v>21925</v>
      </c>
      <c r="I1269" s="153" t="s">
        <v>22295</v>
      </c>
      <c r="J1269" s="153" t="s">
        <v>14144</v>
      </c>
      <c r="K1269" s="153" t="s">
        <v>22446</v>
      </c>
      <c r="L1269" s="153"/>
      <c r="M1269" s="153" t="str" cm="1">
        <f t="array" ref="M1269">LOOKUP(2,1/(C1269:L1269&lt;&gt;""),C1269:L1269)</f>
        <v>Atriplex nummularia Dried</v>
      </c>
      <c r="N1269" s="153" t="s">
        <v>22447</v>
      </c>
      <c r="O1269" s="153" t="s">
        <v>2164</v>
      </c>
      <c r="P1269" s="153" t="s">
        <v>2164</v>
      </c>
      <c r="Q1269" s="153" t="s">
        <v>2164</v>
      </c>
      <c r="R1269" s="153" t="s">
        <v>2164</v>
      </c>
      <c r="S1269" s="153" t="s">
        <v>22442</v>
      </c>
      <c r="T1269" s="153" t="s">
        <v>2164</v>
      </c>
      <c r="U1269" s="153" t="s">
        <v>14144</v>
      </c>
      <c r="V1269" s="153" t="s">
        <v>22443</v>
      </c>
      <c r="W1269" s="153" t="s">
        <v>2164</v>
      </c>
      <c r="X1269" s="153" t="s">
        <v>2164</v>
      </c>
      <c r="Y1269" s="153" t="s">
        <v>2164</v>
      </c>
      <c r="Z1269" s="153" t="s">
        <v>2164</v>
      </c>
      <c r="AA1269" s="153" t="s">
        <v>2164</v>
      </c>
      <c r="AB1269" s="153" t="s">
        <v>22444</v>
      </c>
      <c r="AC1269" s="153" t="s">
        <v>14144</v>
      </c>
      <c r="AD1269" s="153" t="str">
        <f>IFERROR(IF(COUNTIF(C1269:L1269,"Feed Ingredient")&gt;0,INDEX(ani_diet!V:V,MATCH(M1269,ani_diet!F:F,0)),""),"")</f>
        <v>Atriplex nummularia</v>
      </c>
      <c r="AE1269" s="152" t="str">
        <f>IF(IFERROR(IF(MATCH("Feed Ingredient", AOM[[#This Row],[L1]:[L10]],0)&gt;0, TRUE, FALSE), FALSE)=TRUE,IFERROR(VLOOKUP(M1269, ani_diet!E:E, 1, FALSE), "No Match"),FALSE)</f>
        <v>No Match</v>
      </c>
    </row>
    <row r="1270" spans="1:31" ht="14.5" x14ac:dyDescent="0.35">
      <c r="A1270" s="153" t="s">
        <v>2164</v>
      </c>
      <c r="B1270" s="153" t="s">
        <v>22448</v>
      </c>
      <c r="C1270" s="153" t="s">
        <v>19358</v>
      </c>
      <c r="D1270" s="153" t="s">
        <v>19360</v>
      </c>
      <c r="E1270" s="153" t="s">
        <v>19600</v>
      </c>
      <c r="F1270" s="153" t="s">
        <v>20459</v>
      </c>
      <c r="G1270" s="153" t="s">
        <v>20460</v>
      </c>
      <c r="H1270" s="153" t="s">
        <v>21925</v>
      </c>
      <c r="I1270" s="153" t="s">
        <v>22295</v>
      </c>
      <c r="J1270" s="153" t="s">
        <v>14144</v>
      </c>
      <c r="K1270" s="153" t="s">
        <v>22449</v>
      </c>
      <c r="L1270" s="153"/>
      <c r="M1270" s="153" t="str" cm="1">
        <f t="array" ref="M1270">LOOKUP(2,1/(C1270:L1270&lt;&gt;""),C1270:L1270)</f>
        <v>Atriplex nummularia Dried Ground</v>
      </c>
      <c r="N1270" s="153" t="s">
        <v>22450</v>
      </c>
      <c r="O1270" s="153" t="s">
        <v>2164</v>
      </c>
      <c r="P1270" s="153" t="s">
        <v>2164</v>
      </c>
      <c r="Q1270" s="153" t="s">
        <v>2164</v>
      </c>
      <c r="R1270" s="153" t="s">
        <v>2164</v>
      </c>
      <c r="S1270" s="153" t="s">
        <v>22442</v>
      </c>
      <c r="T1270" s="153" t="s">
        <v>2164</v>
      </c>
      <c r="U1270" s="153" t="s">
        <v>14144</v>
      </c>
      <c r="V1270" s="153" t="s">
        <v>22443</v>
      </c>
      <c r="W1270" s="153" t="s">
        <v>2164</v>
      </c>
      <c r="X1270" s="153" t="s">
        <v>2164</v>
      </c>
      <c r="Y1270" s="153" t="s">
        <v>2164</v>
      </c>
      <c r="Z1270" s="153" t="s">
        <v>2164</v>
      </c>
      <c r="AA1270" s="153" t="s">
        <v>2164</v>
      </c>
      <c r="AB1270" s="153" t="s">
        <v>22444</v>
      </c>
      <c r="AC1270" s="153" t="s">
        <v>14144</v>
      </c>
      <c r="AD1270" s="153" t="str">
        <f>IFERROR(IF(COUNTIF(C1270:L1270,"Feed Ingredient")&gt;0,INDEX(ani_diet!V:V,MATCH(M1270,ani_diet!F:F,0)),""),"")</f>
        <v>Atriplex nummularia</v>
      </c>
      <c r="AE1270" s="152" t="str">
        <f>IF(IFERROR(IF(MATCH("Feed Ingredient", AOM[[#This Row],[L1]:[L10]],0)&gt;0, TRUE, FALSE), FALSE)=TRUE,IFERROR(VLOOKUP(M1270, ani_diet!E:E, 1, FALSE), "No Match"),FALSE)</f>
        <v>No Match</v>
      </c>
    </row>
    <row r="1271" spans="1:31" ht="14.5" x14ac:dyDescent="0.35">
      <c r="A1271" s="153" t="s">
        <v>2164</v>
      </c>
      <c r="B1271" s="153" t="s">
        <v>22451</v>
      </c>
      <c r="C1271" s="153" t="s">
        <v>19358</v>
      </c>
      <c r="D1271" s="153" t="s">
        <v>19360</v>
      </c>
      <c r="E1271" s="153" t="s">
        <v>19600</v>
      </c>
      <c r="F1271" s="153" t="s">
        <v>20459</v>
      </c>
      <c r="G1271" s="153" t="s">
        <v>20460</v>
      </c>
      <c r="H1271" s="153" t="s">
        <v>21925</v>
      </c>
      <c r="I1271" s="153" t="s">
        <v>22295</v>
      </c>
      <c r="J1271" s="153" t="s">
        <v>14144</v>
      </c>
      <c r="K1271" s="153" t="s">
        <v>22452</v>
      </c>
      <c r="L1271" s="153"/>
      <c r="M1271" s="153" t="str" cm="1">
        <f t="array" ref="M1271">LOOKUP(2,1/(C1271:L1271&lt;&gt;""),C1271:L1271)</f>
        <v>Atriplex nummularia Leaves</v>
      </c>
      <c r="N1271" s="153" t="s">
        <v>22453</v>
      </c>
      <c r="O1271" s="153" t="s">
        <v>2164</v>
      </c>
      <c r="P1271" s="153" t="s">
        <v>2164</v>
      </c>
      <c r="Q1271" s="153" t="s">
        <v>2164</v>
      </c>
      <c r="R1271" s="153" t="s">
        <v>2164</v>
      </c>
      <c r="S1271" s="153" t="s">
        <v>22442</v>
      </c>
      <c r="T1271" s="153" t="s">
        <v>2164</v>
      </c>
      <c r="U1271" s="153" t="s">
        <v>14144</v>
      </c>
      <c r="V1271" s="153" t="s">
        <v>22443</v>
      </c>
      <c r="W1271" s="153" t="s">
        <v>2164</v>
      </c>
      <c r="X1271" s="153" t="s">
        <v>2164</v>
      </c>
      <c r="Y1271" s="153" t="s">
        <v>2164</v>
      </c>
      <c r="Z1271" s="153" t="s">
        <v>2164</v>
      </c>
      <c r="AA1271" s="153" t="s">
        <v>2164</v>
      </c>
      <c r="AB1271" s="153" t="s">
        <v>22444</v>
      </c>
      <c r="AC1271" s="153" t="s">
        <v>14144</v>
      </c>
      <c r="AD1271" s="153" t="str">
        <f>IFERROR(IF(COUNTIF(C1271:L1271,"Feed Ingredient")&gt;0,INDEX(ani_diet!V:V,MATCH(M1271,ani_diet!F:F,0)),""),"")</f>
        <v/>
      </c>
      <c r="AE1271" s="152" t="str">
        <f>IF(IFERROR(IF(MATCH("Feed Ingredient", AOM[[#This Row],[L1]:[L10]],0)&gt;0, TRUE, FALSE), FALSE)=TRUE,IFERROR(VLOOKUP(M1271, ani_diet!E:E, 1, FALSE), "No Match"),FALSE)</f>
        <v>No Match</v>
      </c>
    </row>
    <row r="1272" spans="1:31" ht="14.5" x14ac:dyDescent="0.35">
      <c r="A1272" s="153"/>
      <c r="B1272" s="153" t="s">
        <v>22454</v>
      </c>
      <c r="C1272" s="153" t="s">
        <v>19358</v>
      </c>
      <c r="D1272" s="153" t="s">
        <v>19360</v>
      </c>
      <c r="E1272" s="153" t="s">
        <v>19600</v>
      </c>
      <c r="F1272" s="153" t="s">
        <v>20459</v>
      </c>
      <c r="G1272" s="153" t="s">
        <v>20460</v>
      </c>
      <c r="H1272" s="153" t="s">
        <v>21925</v>
      </c>
      <c r="I1272" s="153" t="s">
        <v>22295</v>
      </c>
      <c r="J1272" s="153" t="s">
        <v>14147</v>
      </c>
      <c r="K1272" s="153" t="s">
        <v>22455</v>
      </c>
      <c r="L1272" s="153" t="s">
        <v>22456</v>
      </c>
      <c r="M1272" s="153" t="str" cm="1">
        <f t="array" ref="M1272">LOOKUP(2,1/(C1272:L1272&lt;&gt;""),C1272:L1272)</f>
        <v>Azadirachta indica Leaves Dried</v>
      </c>
      <c r="N1272" s="153" t="s">
        <v>22456</v>
      </c>
      <c r="O1272" s="153"/>
      <c r="P1272" s="153"/>
      <c r="Q1272" s="153"/>
      <c r="R1272" s="153"/>
      <c r="S1272" s="153"/>
      <c r="T1272" s="153"/>
      <c r="U1272" s="153" t="s">
        <v>14147</v>
      </c>
      <c r="V1272" s="153"/>
      <c r="W1272" s="153"/>
      <c r="X1272" s="153"/>
      <c r="Y1272" s="153"/>
      <c r="Z1272" s="153"/>
      <c r="AA1272" s="153"/>
      <c r="AB1272" s="153"/>
      <c r="AC1272" s="153"/>
      <c r="AD1272" s="153" t="str">
        <f>IFERROR(IF(COUNTIF(C1272:L1272,"Feed Ingredient")&gt;0,INDEX(ani_diet!V:V,MATCH(M1272,ani_diet!F:F,0)),""),"")</f>
        <v>Azadirachta indica Leaves</v>
      </c>
      <c r="AE1272" s="152" t="str">
        <f>IF(IFERROR(IF(MATCH("Feed Ingredient", AOM[[#This Row],[L1]:[L10]],0)&gt;0, TRUE, FALSE), FALSE)=TRUE,IFERROR(VLOOKUP(M1272, ani_diet!E:E, 1, FALSE), "No Match"),FALSE)</f>
        <v>No Match</v>
      </c>
    </row>
    <row r="1273" spans="1:31" ht="14.5" x14ac:dyDescent="0.35">
      <c r="A1273" s="153"/>
      <c r="B1273" s="153" t="s">
        <v>22457</v>
      </c>
      <c r="C1273" s="153" t="s">
        <v>19358</v>
      </c>
      <c r="D1273" s="153" t="s">
        <v>19360</v>
      </c>
      <c r="E1273" s="153" t="s">
        <v>19600</v>
      </c>
      <c r="F1273" s="153" t="s">
        <v>20459</v>
      </c>
      <c r="G1273" s="153" t="s">
        <v>20460</v>
      </c>
      <c r="H1273" s="153" t="s">
        <v>21925</v>
      </c>
      <c r="I1273" s="153" t="s">
        <v>22295</v>
      </c>
      <c r="J1273" s="153" t="s">
        <v>14147</v>
      </c>
      <c r="K1273" s="153" t="s">
        <v>22455</v>
      </c>
      <c r="L1273" s="153"/>
      <c r="M1273" s="153" t="str" cm="1">
        <f t="array" ref="M1273">LOOKUP(2,1/(C1273:L1273&lt;&gt;""),C1273:L1273)</f>
        <v>Azadirachta indica Leaves</v>
      </c>
      <c r="N1273" s="153"/>
      <c r="O1273" s="153"/>
      <c r="P1273" s="153"/>
      <c r="Q1273" s="153"/>
      <c r="R1273" s="153"/>
      <c r="S1273" s="153"/>
      <c r="T1273" s="153"/>
      <c r="U1273" s="153" t="s">
        <v>14147</v>
      </c>
      <c r="V1273" s="153"/>
      <c r="W1273" s="153"/>
      <c r="X1273" s="153"/>
      <c r="Y1273" s="153"/>
      <c r="Z1273" s="153"/>
      <c r="AA1273" s="153"/>
      <c r="AB1273" s="153"/>
      <c r="AC1273" s="153"/>
      <c r="AD1273" s="153" t="str">
        <f>IFERROR(IF(COUNTIF(C1273:L1273,"Feed Ingredient")&gt;0,INDEX(ani_diet!V:V,MATCH(M1273,ani_diet!F:F,0)),""),"")</f>
        <v>Azadirachta indica Leaves</v>
      </c>
      <c r="AE1273" s="152" t="str">
        <f>IF(IFERROR(IF(MATCH("Feed Ingredient", AOM[[#This Row],[L1]:[L10]],0)&gt;0, TRUE, FALSE), FALSE)=TRUE,IFERROR(VLOOKUP(M1273, ani_diet!E:E, 1, FALSE), "No Match"),FALSE)</f>
        <v>Azadirachta indica Leaves</v>
      </c>
    </row>
    <row r="1274" spans="1:31" ht="14.5" x14ac:dyDescent="0.35">
      <c r="A1274" s="153"/>
      <c r="B1274" s="153" t="s">
        <v>22458</v>
      </c>
      <c r="C1274" s="153" t="s">
        <v>19358</v>
      </c>
      <c r="D1274" s="153" t="s">
        <v>19360</v>
      </c>
      <c r="E1274" s="153" t="s">
        <v>19600</v>
      </c>
      <c r="F1274" s="153" t="s">
        <v>20459</v>
      </c>
      <c r="G1274" s="153" t="s">
        <v>20460</v>
      </c>
      <c r="H1274" s="153" t="s">
        <v>21925</v>
      </c>
      <c r="I1274" s="153" t="s">
        <v>22295</v>
      </c>
      <c r="J1274" s="153" t="s">
        <v>14147</v>
      </c>
      <c r="K1274" s="153"/>
      <c r="L1274" s="153"/>
      <c r="M1274" s="153" t="str" cm="1">
        <f t="array" ref="M1274">LOOKUP(2,1/(C1274:L1274&lt;&gt;""),C1274:L1274)</f>
        <v>Azadirachta indica</v>
      </c>
      <c r="N1274" s="153"/>
      <c r="O1274" s="153"/>
      <c r="P1274" s="153"/>
      <c r="Q1274" s="153"/>
      <c r="R1274" s="153"/>
      <c r="S1274" s="153"/>
      <c r="T1274" s="153"/>
      <c r="U1274" s="153" t="s">
        <v>14147</v>
      </c>
      <c r="V1274" s="153"/>
      <c r="W1274" s="153"/>
      <c r="X1274" s="153"/>
      <c r="Y1274" s="153"/>
      <c r="Z1274" s="153"/>
      <c r="AA1274" s="153"/>
      <c r="AB1274" s="153"/>
      <c r="AC1274" s="153"/>
      <c r="AD1274" s="153" t="str">
        <f>IFERROR(IF(COUNTIF(C1274:L1274,"Feed Ingredient")&gt;0,INDEX(ani_diet!V:V,MATCH(M1274,ani_diet!F:F,0)),""),"")</f>
        <v/>
      </c>
      <c r="AE1274" s="152" t="str">
        <f>IF(IFERROR(IF(MATCH("Feed Ingredient", AOM[[#This Row],[L1]:[L10]],0)&gt;0, TRUE, FALSE), FALSE)=TRUE,IFERROR(VLOOKUP(M1274, ani_diet!E:E, 1, FALSE), "No Match"),FALSE)</f>
        <v>No Match</v>
      </c>
    </row>
    <row r="1275" spans="1:31" ht="14.5" x14ac:dyDescent="0.35">
      <c r="A1275" s="153"/>
      <c r="B1275" s="153" t="s">
        <v>22459</v>
      </c>
      <c r="C1275" s="153" t="s">
        <v>19358</v>
      </c>
      <c r="D1275" s="153" t="s">
        <v>19360</v>
      </c>
      <c r="E1275" s="153" t="s">
        <v>19600</v>
      </c>
      <c r="F1275" s="153" t="s">
        <v>20459</v>
      </c>
      <c r="G1275" s="153" t="s">
        <v>20460</v>
      </c>
      <c r="H1275" s="153" t="s">
        <v>21925</v>
      </c>
      <c r="I1275" s="153" t="s">
        <v>22295</v>
      </c>
      <c r="J1275" s="153" t="s">
        <v>14153</v>
      </c>
      <c r="K1275" s="153" t="s">
        <v>22460</v>
      </c>
      <c r="L1275" s="153" t="s">
        <v>22461</v>
      </c>
      <c r="M1275" s="153" t="str" cm="1">
        <f t="array" ref="M1275">LOOKUP(2,1/(C1275:L1275&lt;&gt;""),C1275:L1275)</f>
        <v>Berchemia discolor Leaves Dried</v>
      </c>
      <c r="N1275" s="153"/>
      <c r="O1275" s="153"/>
      <c r="P1275" s="153"/>
      <c r="Q1275" s="153"/>
      <c r="R1275" s="153"/>
      <c r="S1275" s="153"/>
      <c r="T1275" s="153"/>
      <c r="U1275" s="153" t="s">
        <v>14153</v>
      </c>
      <c r="V1275" s="153"/>
      <c r="W1275" s="153"/>
      <c r="X1275" s="153"/>
      <c r="Y1275" s="153"/>
      <c r="Z1275" s="153"/>
      <c r="AA1275" s="153"/>
      <c r="AB1275" s="153"/>
      <c r="AC1275" s="153"/>
      <c r="AD1275" s="153" t="str">
        <f>IFERROR(IF(COUNTIF(C1275:L1275,"Feed Ingredient")&gt;0,INDEX(ani_diet!V:V,MATCH(M1275,ani_diet!F:F,0)),""),"")</f>
        <v>Berchemia discolor Leaves</v>
      </c>
      <c r="AE1275" s="152" t="str">
        <f>IF(IFERROR(IF(MATCH("Feed Ingredient", AOM[[#This Row],[L1]:[L10]],0)&gt;0, TRUE, FALSE), FALSE)=TRUE,IFERROR(VLOOKUP(M1275, ani_diet!E:E, 1, FALSE), "No Match"),FALSE)</f>
        <v>No Match</v>
      </c>
    </row>
    <row r="1276" spans="1:31" ht="14.5" x14ac:dyDescent="0.35">
      <c r="A1276" s="153"/>
      <c r="B1276" s="153" t="s">
        <v>22462</v>
      </c>
      <c r="C1276" s="153" t="s">
        <v>19358</v>
      </c>
      <c r="D1276" s="153" t="s">
        <v>19360</v>
      </c>
      <c r="E1276" s="153" t="s">
        <v>19600</v>
      </c>
      <c r="F1276" s="153" t="s">
        <v>20459</v>
      </c>
      <c r="G1276" s="153" t="s">
        <v>20460</v>
      </c>
      <c r="H1276" s="153" t="s">
        <v>21925</v>
      </c>
      <c r="I1276" s="153" t="s">
        <v>22295</v>
      </c>
      <c r="J1276" s="153" t="s">
        <v>14153</v>
      </c>
      <c r="K1276" s="153" t="s">
        <v>22460</v>
      </c>
      <c r="L1276" s="153"/>
      <c r="M1276" s="153" t="str" cm="1">
        <f t="array" ref="M1276">LOOKUP(2,1/(C1276:L1276&lt;&gt;""),C1276:L1276)</f>
        <v>Berchemia discolor Leaves</v>
      </c>
      <c r="N1276" s="153"/>
      <c r="O1276" s="153"/>
      <c r="P1276" s="153"/>
      <c r="Q1276" s="153"/>
      <c r="R1276" s="153"/>
      <c r="S1276" s="153"/>
      <c r="T1276" s="153"/>
      <c r="U1276" s="153" t="s">
        <v>14153</v>
      </c>
      <c r="V1276" s="153"/>
      <c r="W1276" s="153"/>
      <c r="X1276" s="153"/>
      <c r="Y1276" s="153"/>
      <c r="Z1276" s="153"/>
      <c r="AA1276" s="153"/>
      <c r="AB1276" s="153"/>
      <c r="AC1276" s="153"/>
      <c r="AD1276" s="153" t="str">
        <f>IFERROR(IF(COUNTIF(C1276:L1276,"Feed Ingredient")&gt;0,INDEX(ani_diet!V:V,MATCH(M1276,ani_diet!F:F,0)),""),"")</f>
        <v/>
      </c>
      <c r="AE1276" s="152" t="str">
        <f>IF(IFERROR(IF(MATCH("Feed Ingredient", AOM[[#This Row],[L1]:[L10]],0)&gt;0, TRUE, FALSE), FALSE)=TRUE,IFERROR(VLOOKUP(M1276, ani_diet!E:E, 1, FALSE), "No Match"),FALSE)</f>
        <v>Berchemia discolor Leaves</v>
      </c>
    </row>
    <row r="1277" spans="1:31" ht="14.5" x14ac:dyDescent="0.35">
      <c r="A1277" s="153"/>
      <c r="B1277" s="153" t="s">
        <v>22463</v>
      </c>
      <c r="C1277" s="153" t="s">
        <v>19358</v>
      </c>
      <c r="D1277" s="153" t="s">
        <v>19360</v>
      </c>
      <c r="E1277" s="153" t="s">
        <v>19600</v>
      </c>
      <c r="F1277" s="153" t="s">
        <v>20459</v>
      </c>
      <c r="G1277" s="153" t="s">
        <v>20460</v>
      </c>
      <c r="H1277" s="153" t="s">
        <v>21925</v>
      </c>
      <c r="I1277" s="153" t="s">
        <v>22295</v>
      </c>
      <c r="J1277" s="153" t="s">
        <v>14153</v>
      </c>
      <c r="K1277" s="153"/>
      <c r="L1277" s="153"/>
      <c r="M1277" s="153" t="str" cm="1">
        <f t="array" ref="M1277">LOOKUP(2,1/(C1277:L1277&lt;&gt;""),C1277:L1277)</f>
        <v>Berchemia discolor</v>
      </c>
      <c r="N1277" s="153"/>
      <c r="O1277" s="153"/>
      <c r="P1277" s="153"/>
      <c r="Q1277" s="153"/>
      <c r="R1277" s="153"/>
      <c r="S1277" s="153"/>
      <c r="T1277" s="153"/>
      <c r="U1277" s="153" t="s">
        <v>14153</v>
      </c>
      <c r="V1277" s="153"/>
      <c r="W1277" s="153"/>
      <c r="X1277" s="153"/>
      <c r="Y1277" s="153"/>
      <c r="Z1277" s="153"/>
      <c r="AA1277" s="153"/>
      <c r="AB1277" s="153"/>
      <c r="AC1277" s="153"/>
      <c r="AD1277" s="153" t="str">
        <f>IFERROR(IF(COUNTIF(C1277:L1277,"Feed Ingredient")&gt;0,INDEX(ani_diet!V:V,MATCH(M1277,ani_diet!F:F,0)),""),"")</f>
        <v/>
      </c>
      <c r="AE1277" s="152" t="str">
        <f>IF(IFERROR(IF(MATCH("Feed Ingredient", AOM[[#This Row],[L1]:[L10]],0)&gt;0, TRUE, FALSE), FALSE)=TRUE,IFERROR(VLOOKUP(M1277, ani_diet!E:E, 1, FALSE), "No Match"),FALSE)</f>
        <v>No Match</v>
      </c>
    </row>
    <row r="1278" spans="1:31" ht="14.5" x14ac:dyDescent="0.35">
      <c r="A1278" s="153"/>
      <c r="B1278" s="153" t="s">
        <v>22464</v>
      </c>
      <c r="C1278" s="153" t="s">
        <v>19358</v>
      </c>
      <c r="D1278" s="153" t="s">
        <v>19360</v>
      </c>
      <c r="E1278" s="153" t="s">
        <v>19600</v>
      </c>
      <c r="F1278" s="153" t="s">
        <v>20459</v>
      </c>
      <c r="G1278" s="153" t="s">
        <v>20460</v>
      </c>
      <c r="H1278" s="153" t="s">
        <v>21925</v>
      </c>
      <c r="I1278" s="153" t="s">
        <v>22295</v>
      </c>
      <c r="J1278" s="153" t="s">
        <v>14165</v>
      </c>
      <c r="K1278" s="153" t="s">
        <v>22465</v>
      </c>
      <c r="L1278" s="153" t="s">
        <v>22466</v>
      </c>
      <c r="M1278" s="153" t="str" cm="1">
        <f t="array" ref="M1278">LOOKUP(2,1/(C1278:L1278&lt;&gt;""),C1278:L1278)</f>
        <v>Calliandra calothyrsus Leaves Dried Ground</v>
      </c>
      <c r="N1278" s="153" t="s">
        <v>22467</v>
      </c>
      <c r="O1278" s="153"/>
      <c r="P1278" s="153"/>
      <c r="Q1278" s="153"/>
      <c r="R1278" s="153"/>
      <c r="S1278" s="153"/>
      <c r="T1278" s="153"/>
      <c r="U1278" s="153" t="s">
        <v>14165</v>
      </c>
      <c r="V1278" s="153"/>
      <c r="W1278" s="153"/>
      <c r="X1278" s="153"/>
      <c r="Y1278" s="153"/>
      <c r="Z1278" s="153"/>
      <c r="AA1278" s="153"/>
      <c r="AB1278" s="153"/>
      <c r="AC1278" s="153"/>
      <c r="AD1278" s="153" t="str">
        <f>IFERROR(IF(COUNTIF(C1278:L1278,"Feed Ingredient")&gt;0,INDEX(ani_diet!V:V,MATCH(M1278,ani_diet!F:F,0)),""),"")</f>
        <v>Calliandra calothyrsus Leaves</v>
      </c>
      <c r="AE1278" s="152" t="str">
        <f>IF(IFERROR(IF(MATCH("Feed Ingredient", AOM[[#This Row],[L1]:[L10]],0)&gt;0, TRUE, FALSE), FALSE)=TRUE,IFERROR(VLOOKUP(M1278, ani_diet!E:E, 1, FALSE), "No Match"),FALSE)</f>
        <v>No Match</v>
      </c>
    </row>
    <row r="1279" spans="1:31" ht="14.5" x14ac:dyDescent="0.35">
      <c r="A1279" s="153"/>
      <c r="B1279" s="153" t="s">
        <v>22468</v>
      </c>
      <c r="C1279" s="153" t="s">
        <v>19358</v>
      </c>
      <c r="D1279" s="153" t="s">
        <v>19360</v>
      </c>
      <c r="E1279" s="153" t="s">
        <v>19600</v>
      </c>
      <c r="F1279" s="153" t="s">
        <v>20459</v>
      </c>
      <c r="G1279" s="153" t="s">
        <v>20460</v>
      </c>
      <c r="H1279" s="153" t="s">
        <v>21925</v>
      </c>
      <c r="I1279" s="153" t="s">
        <v>22295</v>
      </c>
      <c r="J1279" s="153" t="s">
        <v>14165</v>
      </c>
      <c r="K1279" s="153" t="s">
        <v>22465</v>
      </c>
      <c r="L1279" s="153" t="s">
        <v>22469</v>
      </c>
      <c r="M1279" s="153" t="str" cm="1">
        <f t="array" ref="M1279">LOOKUP(2,1/(C1279:L1279&lt;&gt;""),C1279:L1279)</f>
        <v>Calliandra calothyrsus Leaves Dried Ensiled</v>
      </c>
      <c r="N1279" s="153" t="s">
        <v>22470</v>
      </c>
      <c r="O1279" s="153"/>
      <c r="P1279" s="153"/>
      <c r="Q1279" s="153"/>
      <c r="R1279" s="153"/>
      <c r="S1279" s="153"/>
      <c r="T1279" s="153"/>
      <c r="U1279" s="153" t="s">
        <v>14165</v>
      </c>
      <c r="V1279" s="153"/>
      <c r="W1279" s="153"/>
      <c r="X1279" s="153"/>
      <c r="Y1279" s="153"/>
      <c r="Z1279" s="153"/>
      <c r="AA1279" s="153"/>
      <c r="AB1279" s="153"/>
      <c r="AC1279" s="153"/>
      <c r="AD1279" s="153" t="str">
        <f>IFERROR(IF(COUNTIF(C1279:L1279,"Feed Ingredient")&gt;0,INDEX(ani_diet!V:V,MATCH(M1279,ani_diet!F:F,0)),""),"")</f>
        <v>Calliandra calothyrsus Leaves</v>
      </c>
      <c r="AE1279" s="152" t="str">
        <f>IF(IFERROR(IF(MATCH("Feed Ingredient", AOM[[#This Row],[L1]:[L10]],0)&gt;0, TRUE, FALSE), FALSE)=TRUE,IFERROR(VLOOKUP(M1279, ani_diet!E:E, 1, FALSE), "No Match"),FALSE)</f>
        <v>No Match</v>
      </c>
    </row>
    <row r="1280" spans="1:31" ht="14.5" x14ac:dyDescent="0.35">
      <c r="A1280" s="153"/>
      <c r="B1280" s="153" t="s">
        <v>22471</v>
      </c>
      <c r="C1280" s="153" t="s">
        <v>19358</v>
      </c>
      <c r="D1280" s="153" t="s">
        <v>19360</v>
      </c>
      <c r="E1280" s="153" t="s">
        <v>19600</v>
      </c>
      <c r="F1280" s="153" t="s">
        <v>20459</v>
      </c>
      <c r="G1280" s="153" t="s">
        <v>20460</v>
      </c>
      <c r="H1280" s="153" t="s">
        <v>21925</v>
      </c>
      <c r="I1280" s="153" t="s">
        <v>22295</v>
      </c>
      <c r="J1280" s="153" t="s">
        <v>14165</v>
      </c>
      <c r="K1280" s="153" t="s">
        <v>22465</v>
      </c>
      <c r="L1280" s="153"/>
      <c r="M1280" s="153" t="str" cm="1">
        <f t="array" ref="M1280">LOOKUP(2,1/(C1280:L1280&lt;&gt;""),C1280:L1280)</f>
        <v>Calliandra calothyrsus Leaves</v>
      </c>
      <c r="N1280" s="153"/>
      <c r="O1280" s="153"/>
      <c r="P1280" s="153"/>
      <c r="Q1280" s="153"/>
      <c r="R1280" s="153"/>
      <c r="S1280" s="153"/>
      <c r="T1280" s="153"/>
      <c r="U1280" s="153" t="s">
        <v>14165</v>
      </c>
      <c r="V1280" s="153"/>
      <c r="W1280" s="153"/>
      <c r="X1280" s="153"/>
      <c r="Y1280" s="153"/>
      <c r="Z1280" s="153"/>
      <c r="AA1280" s="153"/>
      <c r="AB1280" s="153"/>
      <c r="AC1280" s="153"/>
      <c r="AD1280" s="153" t="str">
        <f>IFERROR(IF(COUNTIF(C1280:L1280,"Feed Ingredient")&gt;0,INDEX(ani_diet!V:V,MATCH(M1280,ani_diet!F:F,0)),""),"")</f>
        <v>Calliandra calothyrsus Leaves</v>
      </c>
      <c r="AE1280" s="152" t="str">
        <f>IF(IFERROR(IF(MATCH("Feed Ingredient", AOM[[#This Row],[L1]:[L10]],0)&gt;0, TRUE, FALSE), FALSE)=TRUE,IFERROR(VLOOKUP(M1280, ani_diet!E:E, 1, FALSE), "No Match"),FALSE)</f>
        <v>Calliandra calothyrsus Leaves</v>
      </c>
    </row>
    <row r="1281" spans="1:31" ht="14.5" x14ac:dyDescent="0.35">
      <c r="A1281" s="153"/>
      <c r="B1281" s="153" t="s">
        <v>22472</v>
      </c>
      <c r="C1281" s="153" t="s">
        <v>19358</v>
      </c>
      <c r="D1281" s="153" t="s">
        <v>19360</v>
      </c>
      <c r="E1281" s="153" t="s">
        <v>19600</v>
      </c>
      <c r="F1281" s="153" t="s">
        <v>20459</v>
      </c>
      <c r="G1281" s="153" t="s">
        <v>20460</v>
      </c>
      <c r="H1281" s="153" t="s">
        <v>21925</v>
      </c>
      <c r="I1281" s="153" t="s">
        <v>22295</v>
      </c>
      <c r="J1281" s="153" t="s">
        <v>14165</v>
      </c>
      <c r="K1281" s="153"/>
      <c r="L1281" s="153"/>
      <c r="M1281" s="153" t="str" cm="1">
        <f t="array" ref="M1281">LOOKUP(2,1/(C1281:L1281&lt;&gt;""),C1281:L1281)</f>
        <v>Calliandra calothyrsus</v>
      </c>
      <c r="N1281" s="153"/>
      <c r="O1281" s="153"/>
      <c r="P1281" s="153"/>
      <c r="Q1281" s="153"/>
      <c r="R1281" s="153"/>
      <c r="S1281" s="153"/>
      <c r="T1281" s="153"/>
      <c r="U1281" s="153" t="s">
        <v>14165</v>
      </c>
      <c r="V1281" s="153"/>
      <c r="W1281" s="153"/>
      <c r="X1281" s="153"/>
      <c r="Y1281" s="153"/>
      <c r="Z1281" s="153"/>
      <c r="AA1281" s="153"/>
      <c r="AB1281" s="153"/>
      <c r="AC1281" s="153"/>
      <c r="AD1281" s="153" t="str">
        <f>IFERROR(IF(COUNTIF(C1281:L1281,"Feed Ingredient")&gt;0,INDEX(ani_diet!V:V,MATCH(M1281,ani_diet!F:F,0)),""),"")</f>
        <v>Calliandra calothyrsus</v>
      </c>
      <c r="AE1281" s="152" t="str">
        <f>IF(IFERROR(IF(MATCH("Feed Ingredient", AOM[[#This Row],[L1]:[L10]],0)&gt;0, TRUE, FALSE), FALSE)=TRUE,IFERROR(VLOOKUP(M1281, ani_diet!E:E, 1, FALSE), "No Match"),FALSE)</f>
        <v>Calliandra calothyrsus</v>
      </c>
    </row>
    <row r="1282" spans="1:31" ht="14.5" x14ac:dyDescent="0.35">
      <c r="A1282" s="153"/>
      <c r="B1282" s="153" t="s">
        <v>22473</v>
      </c>
      <c r="C1282" s="153" t="s">
        <v>19358</v>
      </c>
      <c r="D1282" s="153" t="s">
        <v>19360</v>
      </c>
      <c r="E1282" s="153" t="s">
        <v>19600</v>
      </c>
      <c r="F1282" s="153" t="s">
        <v>20459</v>
      </c>
      <c r="G1282" s="153" t="s">
        <v>20460</v>
      </c>
      <c r="H1282" s="153" t="s">
        <v>21925</v>
      </c>
      <c r="I1282" s="153" t="s">
        <v>22295</v>
      </c>
      <c r="J1282" s="153" t="s">
        <v>22474</v>
      </c>
      <c r="K1282" s="153"/>
      <c r="L1282" s="153"/>
      <c r="M1282" s="153" t="str" cm="1">
        <f t="array" ref="M1282">LOOKUP(2,1/(C1282:L1282&lt;&gt;""),C1282:L1282)</f>
        <v>Calycotome villosa</v>
      </c>
      <c r="N1282" s="153"/>
      <c r="O1282" s="153"/>
      <c r="P1282" s="153"/>
      <c r="Q1282" s="153"/>
      <c r="R1282" s="153"/>
      <c r="S1282" s="153"/>
      <c r="T1282" s="153"/>
      <c r="U1282" s="153" t="s">
        <v>22474</v>
      </c>
      <c r="V1282" s="153"/>
      <c r="W1282" s="153"/>
      <c r="X1282" s="153"/>
      <c r="Y1282" s="153"/>
      <c r="Z1282" s="153"/>
      <c r="AA1282" s="153"/>
      <c r="AB1282" s="153"/>
      <c r="AC1282" s="153"/>
      <c r="AD1282" s="153" t="str">
        <f>IFERROR(IF(COUNTIF(C1282:L1282,"Feed Ingredient")&gt;0,INDEX(ani_diet!V:V,MATCH(M1282,ani_diet!F:F,0)),""),"")</f>
        <v>Calycotome villosa</v>
      </c>
      <c r="AE1282" s="152" t="str">
        <f>IF(IFERROR(IF(MATCH("Feed Ingredient", AOM[[#This Row],[L1]:[L10]],0)&gt;0, TRUE, FALSE), FALSE)=TRUE,IFERROR(VLOOKUP(M1282, ani_diet!E:E, 1, FALSE), "No Match"),FALSE)</f>
        <v>Calycotome villosa</v>
      </c>
    </row>
    <row r="1283" spans="1:31" ht="14.5" x14ac:dyDescent="0.35">
      <c r="A1283" s="153"/>
      <c r="B1283" s="153" t="s">
        <v>22475</v>
      </c>
      <c r="C1283" s="153" t="s">
        <v>19358</v>
      </c>
      <c r="D1283" s="153" t="s">
        <v>19360</v>
      </c>
      <c r="E1283" s="153" t="s">
        <v>19600</v>
      </c>
      <c r="F1283" s="153" t="s">
        <v>20459</v>
      </c>
      <c r="G1283" s="153" t="s">
        <v>20460</v>
      </c>
      <c r="H1283" s="153" t="s">
        <v>21925</v>
      </c>
      <c r="I1283" s="153" t="s">
        <v>22295</v>
      </c>
      <c r="J1283" s="153" t="s">
        <v>22476</v>
      </c>
      <c r="K1283" s="153"/>
      <c r="L1283" s="153"/>
      <c r="M1283" s="153" t="str" cm="1">
        <f t="array" ref="M1283">LOOKUP(2,1/(C1283:L1283&lt;&gt;""),C1283:L1283)</f>
        <v>Carissa edulis</v>
      </c>
      <c r="N1283" s="153"/>
      <c r="O1283" s="153"/>
      <c r="P1283" s="153"/>
      <c r="Q1283" s="153"/>
      <c r="R1283" s="153"/>
      <c r="S1283" s="153"/>
      <c r="T1283" s="153"/>
      <c r="U1283" s="153" t="s">
        <v>22476</v>
      </c>
      <c r="V1283" s="153"/>
      <c r="W1283" s="153"/>
      <c r="X1283" s="153"/>
      <c r="Y1283" s="153"/>
      <c r="Z1283" s="153"/>
      <c r="AA1283" s="153"/>
      <c r="AB1283" s="153"/>
      <c r="AC1283" s="153"/>
      <c r="AD1283" s="153" t="str">
        <f>IFERROR(IF(COUNTIF(C1283:L1283,"Feed Ingredient")&gt;0,INDEX(ani_diet!V:V,MATCH(M1283,ani_diet!F:F,0)),""),"")</f>
        <v>Carissa edulis</v>
      </c>
      <c r="AE1283" s="152" t="str">
        <f>IF(IFERROR(IF(MATCH("Feed Ingredient", AOM[[#This Row],[L1]:[L10]],0)&gt;0, TRUE, FALSE), FALSE)=TRUE,IFERROR(VLOOKUP(M1283, ani_diet!E:E, 1, FALSE), "No Match"),FALSE)</f>
        <v>Carissa edulis</v>
      </c>
    </row>
    <row r="1284" spans="1:31" ht="14.5" x14ac:dyDescent="0.35">
      <c r="A1284" s="153"/>
      <c r="B1284" s="153" t="s">
        <v>22477</v>
      </c>
      <c r="C1284" s="153" t="s">
        <v>19358</v>
      </c>
      <c r="D1284" s="153" t="s">
        <v>19360</v>
      </c>
      <c r="E1284" s="153" t="s">
        <v>19600</v>
      </c>
      <c r="F1284" s="153" t="s">
        <v>20459</v>
      </c>
      <c r="G1284" s="153" t="s">
        <v>20460</v>
      </c>
      <c r="H1284" s="153" t="s">
        <v>21925</v>
      </c>
      <c r="I1284" s="153" t="s">
        <v>22295</v>
      </c>
      <c r="J1284" s="153" t="s">
        <v>13947</v>
      </c>
      <c r="K1284" s="153" t="s">
        <v>22478</v>
      </c>
      <c r="L1284" s="153"/>
      <c r="M1284" s="153" t="str" cm="1">
        <f t="array" ref="M1284">LOOKUP(2,1/(C1284:L1284&lt;&gt;""),C1284:L1284)</f>
        <v>Chamaecytisus palmensis Dried</v>
      </c>
      <c r="N1284" s="153" t="s">
        <v>22479</v>
      </c>
      <c r="O1284" s="153"/>
      <c r="P1284" s="153"/>
      <c r="Q1284" s="153"/>
      <c r="R1284" s="153"/>
      <c r="S1284" s="153"/>
      <c r="T1284" s="153"/>
      <c r="U1284" s="153" t="s">
        <v>13947</v>
      </c>
      <c r="V1284" s="153"/>
      <c r="W1284" s="153"/>
      <c r="X1284" s="153"/>
      <c r="Y1284" s="153"/>
      <c r="Z1284" s="153"/>
      <c r="AA1284" s="153"/>
      <c r="AB1284" s="153"/>
      <c r="AC1284" s="153"/>
      <c r="AD1284" s="153" t="str">
        <f>IFERROR(IF(COUNTIF(C1284:L1284,"Feed Ingredient")&gt;0,INDEX(ani_diet!V:V,MATCH(M1284,ani_diet!F:F,0)),""),"")</f>
        <v>Chamaecytisus palmensis</v>
      </c>
      <c r="AE1284" s="152" t="str">
        <f>IF(IFERROR(IF(MATCH("Feed Ingredient", AOM[[#This Row],[L1]:[L10]],0)&gt;0, TRUE, FALSE), FALSE)=TRUE,IFERROR(VLOOKUP(M1284, ani_diet!E:E, 1, FALSE), "No Match"),FALSE)</f>
        <v>No Match</v>
      </c>
    </row>
    <row r="1285" spans="1:31" ht="14.5" x14ac:dyDescent="0.35">
      <c r="A1285" s="153"/>
      <c r="B1285" s="153" t="s">
        <v>22480</v>
      </c>
      <c r="C1285" s="153" t="s">
        <v>19358</v>
      </c>
      <c r="D1285" s="153" t="s">
        <v>19360</v>
      </c>
      <c r="E1285" s="153" t="s">
        <v>19600</v>
      </c>
      <c r="F1285" s="153" t="s">
        <v>20459</v>
      </c>
      <c r="G1285" s="153" t="s">
        <v>20460</v>
      </c>
      <c r="H1285" s="153" t="s">
        <v>21925</v>
      </c>
      <c r="I1285" s="153" t="s">
        <v>22295</v>
      </c>
      <c r="J1285" s="153" t="s">
        <v>13947</v>
      </c>
      <c r="K1285" s="153" t="s">
        <v>22481</v>
      </c>
      <c r="L1285" s="153" t="s">
        <v>22482</v>
      </c>
      <c r="M1285" s="153" t="str" cm="1">
        <f t="array" ref="M1285">LOOKUP(2,1/(C1285:L1285&lt;&gt;""),C1285:L1285)</f>
        <v>Chamaecytisus palmensis Leaves Dried</v>
      </c>
      <c r="N1285" s="153" t="s">
        <v>22483</v>
      </c>
      <c r="O1285" s="153"/>
      <c r="P1285" s="153"/>
      <c r="Q1285" s="153"/>
      <c r="R1285" s="153"/>
      <c r="S1285" s="153"/>
      <c r="T1285" s="153"/>
      <c r="U1285" s="153" t="s">
        <v>13947</v>
      </c>
      <c r="V1285" s="153"/>
      <c r="W1285" s="153"/>
      <c r="X1285" s="153"/>
      <c r="Y1285" s="153"/>
      <c r="Z1285" s="153"/>
      <c r="AA1285" s="153"/>
      <c r="AB1285" s="153"/>
      <c r="AC1285" s="153"/>
      <c r="AD1285" s="153" t="str">
        <f>IFERROR(IF(COUNTIF(C1285:L1285,"Feed Ingredient")&gt;0,INDEX(ani_diet!V:V,MATCH(M1285,ani_diet!F:F,0)),""),"")</f>
        <v>Chamaecytisus palmensis Leaves</v>
      </c>
      <c r="AE1285" s="152" t="str">
        <f>IF(IFERROR(IF(MATCH("Feed Ingredient", AOM[[#This Row],[L1]:[L10]],0)&gt;0, TRUE, FALSE), FALSE)=TRUE,IFERROR(VLOOKUP(M1285, ani_diet!E:E, 1, FALSE), "No Match"),FALSE)</f>
        <v>No Match</v>
      </c>
    </row>
    <row r="1286" spans="1:31" ht="14.5" x14ac:dyDescent="0.35">
      <c r="A1286" s="153"/>
      <c r="B1286" s="153" t="s">
        <v>22484</v>
      </c>
      <c r="C1286" s="153" t="s">
        <v>19358</v>
      </c>
      <c r="D1286" s="153" t="s">
        <v>19360</v>
      </c>
      <c r="E1286" s="153" t="s">
        <v>19600</v>
      </c>
      <c r="F1286" s="153" t="s">
        <v>20459</v>
      </c>
      <c r="G1286" s="153" t="s">
        <v>20460</v>
      </c>
      <c r="H1286" s="153" t="s">
        <v>21925</v>
      </c>
      <c r="I1286" s="153" t="s">
        <v>22295</v>
      </c>
      <c r="J1286" s="153" t="s">
        <v>13947</v>
      </c>
      <c r="K1286" s="153" t="s">
        <v>22481</v>
      </c>
      <c r="L1286" s="153"/>
      <c r="M1286" s="153" t="str" cm="1">
        <f t="array" ref="M1286">LOOKUP(2,1/(C1286:L1286&lt;&gt;""),C1286:L1286)</f>
        <v>Chamaecytisus palmensis Leaves</v>
      </c>
      <c r="N1286" s="153"/>
      <c r="O1286" s="153"/>
      <c r="P1286" s="153"/>
      <c r="Q1286" s="153"/>
      <c r="R1286" s="153"/>
      <c r="S1286" s="153"/>
      <c r="T1286" s="153"/>
      <c r="U1286" s="153" t="s">
        <v>13947</v>
      </c>
      <c r="V1286" s="153"/>
      <c r="W1286" s="153"/>
      <c r="X1286" s="153"/>
      <c r="Y1286" s="153"/>
      <c r="Z1286" s="153"/>
      <c r="AA1286" s="153"/>
      <c r="AB1286" s="153"/>
      <c r="AC1286" s="153"/>
      <c r="AD1286" s="153" t="str">
        <f>IFERROR(IF(COUNTIF(C1286:L1286,"Feed Ingredient")&gt;0,INDEX(ani_diet!V:V,MATCH(M1286,ani_diet!F:F,0)),""),"")</f>
        <v/>
      </c>
      <c r="AE1286" s="152" t="str">
        <f>IF(IFERROR(IF(MATCH("Feed Ingredient", AOM[[#This Row],[L1]:[L10]],0)&gt;0, TRUE, FALSE), FALSE)=TRUE,IFERROR(VLOOKUP(M1286, ani_diet!E:E, 1, FALSE), "No Match"),FALSE)</f>
        <v>Chamaecytisus palmensis Leaves</v>
      </c>
    </row>
    <row r="1287" spans="1:31" ht="14.5" x14ac:dyDescent="0.35">
      <c r="A1287" s="153"/>
      <c r="B1287" s="153" t="s">
        <v>22485</v>
      </c>
      <c r="C1287" s="153" t="s">
        <v>19358</v>
      </c>
      <c r="D1287" s="153" t="s">
        <v>19360</v>
      </c>
      <c r="E1287" s="153" t="s">
        <v>19600</v>
      </c>
      <c r="F1287" s="153" t="s">
        <v>20459</v>
      </c>
      <c r="G1287" s="153" t="s">
        <v>20460</v>
      </c>
      <c r="H1287" s="153" t="s">
        <v>21925</v>
      </c>
      <c r="I1287" s="153" t="s">
        <v>22295</v>
      </c>
      <c r="J1287" s="153" t="s">
        <v>13947</v>
      </c>
      <c r="K1287" s="153"/>
      <c r="L1287" s="153"/>
      <c r="M1287" s="153" t="str" cm="1">
        <f t="array" ref="M1287">LOOKUP(2,1/(C1287:L1287&lt;&gt;""),C1287:L1287)</f>
        <v>Chamaecytisus palmensis</v>
      </c>
      <c r="N1287" s="153"/>
      <c r="O1287" s="153"/>
      <c r="P1287" s="153"/>
      <c r="Q1287" s="153"/>
      <c r="R1287" s="153"/>
      <c r="S1287" s="153"/>
      <c r="T1287" s="153"/>
      <c r="U1287" s="153" t="s">
        <v>13947</v>
      </c>
      <c r="V1287" s="153"/>
      <c r="W1287" s="153"/>
      <c r="X1287" s="153"/>
      <c r="Y1287" s="153"/>
      <c r="Z1287" s="153"/>
      <c r="AA1287" s="153"/>
      <c r="AB1287" s="153"/>
      <c r="AC1287" s="153"/>
      <c r="AD1287" s="153" t="str">
        <f>IFERROR(IF(COUNTIF(C1287:L1287,"Feed Ingredient")&gt;0,INDEX(ani_diet!V:V,MATCH(M1287,ani_diet!F:F,0)),""),"")</f>
        <v>Chamaecytisus palmensis</v>
      </c>
      <c r="AE1287" s="152" t="str">
        <f>IF(IFERROR(IF(MATCH("Feed Ingredient", AOM[[#This Row],[L1]:[L10]],0)&gt;0, TRUE, FALSE), FALSE)=TRUE,IFERROR(VLOOKUP(M1287, ani_diet!E:E, 1, FALSE), "No Match"),FALSE)</f>
        <v>Chamaecytisus palmensis</v>
      </c>
    </row>
    <row r="1288" spans="1:31" ht="14.5" x14ac:dyDescent="0.35">
      <c r="A1288" s="153"/>
      <c r="B1288" s="153" t="s">
        <v>22486</v>
      </c>
      <c r="C1288" s="153" t="s">
        <v>19358</v>
      </c>
      <c r="D1288" s="153" t="s">
        <v>19360</v>
      </c>
      <c r="E1288" s="153" t="s">
        <v>19600</v>
      </c>
      <c r="F1288" s="153" t="s">
        <v>20459</v>
      </c>
      <c r="G1288" s="153" t="s">
        <v>20460</v>
      </c>
      <c r="H1288" s="153" t="s">
        <v>21925</v>
      </c>
      <c r="I1288" s="153" t="s">
        <v>22295</v>
      </c>
      <c r="J1288" s="153" t="s">
        <v>14205</v>
      </c>
      <c r="K1288" s="153"/>
      <c r="L1288" s="153"/>
      <c r="M1288" s="153" t="str" cm="1">
        <f t="array" ref="M1288">LOOKUP(2,1/(C1288:L1288&lt;&gt;""),C1288:L1288)</f>
        <v>Combretum apiculatum</v>
      </c>
      <c r="N1288" s="153"/>
      <c r="O1288" s="153"/>
      <c r="P1288" s="153"/>
      <c r="Q1288" s="153"/>
      <c r="R1288" s="153"/>
      <c r="S1288" s="153"/>
      <c r="T1288" s="153"/>
      <c r="U1288" s="153" t="s">
        <v>14205</v>
      </c>
      <c r="V1288" s="153"/>
      <c r="W1288" s="153"/>
      <c r="X1288" s="153"/>
      <c r="Y1288" s="153"/>
      <c r="Z1288" s="153"/>
      <c r="AA1288" s="153"/>
      <c r="AB1288" s="153"/>
      <c r="AC1288" s="153"/>
      <c r="AD1288" s="153" t="str">
        <f>IFERROR(IF(COUNTIF(C1288:L1288,"Feed Ingredient")&gt;0,INDEX(ani_diet!V:V,MATCH(M1288,ani_diet!F:F,0)),""),"")</f>
        <v>Combretum apiculatum</v>
      </c>
      <c r="AE1288" s="152" t="str">
        <f>IF(IFERROR(IF(MATCH("Feed Ingredient", AOM[[#This Row],[L1]:[L10]],0)&gt;0, TRUE, FALSE), FALSE)=TRUE,IFERROR(VLOOKUP(M1288, ani_diet!E:E, 1, FALSE), "No Match"),FALSE)</f>
        <v>Combretum apiculatum</v>
      </c>
    </row>
    <row r="1289" spans="1:31" ht="14.5" x14ac:dyDescent="0.35">
      <c r="A1289" s="153"/>
      <c r="B1289" s="153" t="s">
        <v>22487</v>
      </c>
      <c r="C1289" s="153" t="s">
        <v>19358</v>
      </c>
      <c r="D1289" s="153" t="s">
        <v>19360</v>
      </c>
      <c r="E1289" s="153" t="s">
        <v>19600</v>
      </c>
      <c r="F1289" s="153" t="s">
        <v>20459</v>
      </c>
      <c r="G1289" s="153" t="s">
        <v>20460</v>
      </c>
      <c r="H1289" s="153" t="s">
        <v>21925</v>
      </c>
      <c r="I1289" s="153" t="s">
        <v>22295</v>
      </c>
      <c r="J1289" s="153" t="s">
        <v>22488</v>
      </c>
      <c r="K1289" s="153" t="s">
        <v>22489</v>
      </c>
      <c r="L1289" s="153" t="s">
        <v>22490</v>
      </c>
      <c r="M1289" s="153" t="str" cm="1">
        <f t="array" ref="M1289">LOOKUP(2,1/(C1289:L1289&lt;&gt;""),C1289:L1289)</f>
        <v>Daniellia oliveri Leaves Wilted</v>
      </c>
      <c r="N1289" s="153"/>
      <c r="O1289" s="153"/>
      <c r="P1289" s="153"/>
      <c r="Q1289" s="153"/>
      <c r="R1289" s="153"/>
      <c r="S1289" s="153"/>
      <c r="T1289" s="153"/>
      <c r="U1289" s="153" t="s">
        <v>22488</v>
      </c>
      <c r="V1289" s="153"/>
      <c r="W1289" s="153"/>
      <c r="X1289" s="153"/>
      <c r="Y1289" s="153"/>
      <c r="Z1289" s="153"/>
      <c r="AA1289" s="153"/>
      <c r="AB1289" s="153"/>
      <c r="AC1289" s="153"/>
      <c r="AD1289" s="153" t="str">
        <f>IFERROR(IF(COUNTIF(C1289:L1289,"Feed Ingredient")&gt;0,INDEX(ani_diet!V:V,MATCH(M1289,ani_diet!F:F,0)),""),"")</f>
        <v/>
      </c>
      <c r="AE1289" s="152" t="str">
        <f>IF(IFERROR(IF(MATCH("Feed Ingredient", AOM[[#This Row],[L1]:[L10]],0)&gt;0, TRUE, FALSE), FALSE)=TRUE,IFERROR(VLOOKUP(M1289, ani_diet!E:E, 1, FALSE), "No Match"),FALSE)</f>
        <v>No Match</v>
      </c>
    </row>
    <row r="1290" spans="1:31" ht="14.5" x14ac:dyDescent="0.35">
      <c r="A1290" s="153"/>
      <c r="B1290" s="153" t="s">
        <v>22491</v>
      </c>
      <c r="C1290" s="153" t="s">
        <v>19358</v>
      </c>
      <c r="D1290" s="153" t="s">
        <v>19360</v>
      </c>
      <c r="E1290" s="153" t="s">
        <v>19600</v>
      </c>
      <c r="F1290" s="153" t="s">
        <v>20459</v>
      </c>
      <c r="G1290" s="153" t="s">
        <v>20460</v>
      </c>
      <c r="H1290" s="153" t="s">
        <v>21925</v>
      </c>
      <c r="I1290" s="153" t="s">
        <v>22295</v>
      </c>
      <c r="J1290" s="153" t="s">
        <v>22488</v>
      </c>
      <c r="K1290" s="153" t="s">
        <v>22489</v>
      </c>
      <c r="L1290" s="153"/>
      <c r="M1290" s="153" t="str" cm="1">
        <f t="array" ref="M1290">LOOKUP(2,1/(C1290:L1290&lt;&gt;""),C1290:L1290)</f>
        <v>Daniellia oliveri Leaves</v>
      </c>
      <c r="N1290" s="153"/>
      <c r="O1290" s="153"/>
      <c r="P1290" s="153"/>
      <c r="Q1290" s="153"/>
      <c r="R1290" s="153"/>
      <c r="S1290" s="153"/>
      <c r="T1290" s="153"/>
      <c r="U1290" s="153" t="s">
        <v>22488</v>
      </c>
      <c r="V1290" s="153"/>
      <c r="W1290" s="153"/>
      <c r="X1290" s="153"/>
      <c r="Y1290" s="153"/>
      <c r="Z1290" s="153"/>
      <c r="AA1290" s="153"/>
      <c r="AB1290" s="153"/>
      <c r="AC1290" s="153"/>
      <c r="AD1290" s="153" t="str">
        <f>IFERROR(IF(COUNTIF(C1290:L1290,"Feed Ingredient")&gt;0,INDEX(ani_diet!V:V,MATCH(M1290,ani_diet!F:F,0)),""),"")</f>
        <v/>
      </c>
      <c r="AE1290" s="152" t="str">
        <f>IF(IFERROR(IF(MATCH("Feed Ingredient", AOM[[#This Row],[L1]:[L10]],0)&gt;0, TRUE, FALSE), FALSE)=TRUE,IFERROR(VLOOKUP(M1290, ani_diet!E:E, 1, FALSE), "No Match"),FALSE)</f>
        <v>No Match</v>
      </c>
    </row>
    <row r="1291" spans="1:31" ht="14.5" x14ac:dyDescent="0.35">
      <c r="A1291" s="153"/>
      <c r="B1291" s="153" t="s">
        <v>22492</v>
      </c>
      <c r="C1291" s="153" t="s">
        <v>19358</v>
      </c>
      <c r="D1291" s="153" t="s">
        <v>19360</v>
      </c>
      <c r="E1291" s="153" t="s">
        <v>19600</v>
      </c>
      <c r="F1291" s="153" t="s">
        <v>20459</v>
      </c>
      <c r="G1291" s="153" t="s">
        <v>20460</v>
      </c>
      <c r="H1291" s="153" t="s">
        <v>21925</v>
      </c>
      <c r="I1291" s="153" t="s">
        <v>22295</v>
      </c>
      <c r="J1291" s="153" t="s">
        <v>22488</v>
      </c>
      <c r="K1291" s="153"/>
      <c r="L1291" s="153"/>
      <c r="M1291" s="153" t="str" cm="1">
        <f t="array" ref="M1291">LOOKUP(2,1/(C1291:L1291&lt;&gt;""),C1291:L1291)</f>
        <v>Daniellia oliveri</v>
      </c>
      <c r="N1291" s="153"/>
      <c r="O1291" s="153"/>
      <c r="P1291" s="153"/>
      <c r="Q1291" s="153"/>
      <c r="R1291" s="153"/>
      <c r="S1291" s="153"/>
      <c r="T1291" s="153"/>
      <c r="U1291" s="153" t="s">
        <v>22488</v>
      </c>
      <c r="V1291" s="153"/>
      <c r="W1291" s="153"/>
      <c r="X1291" s="153"/>
      <c r="Y1291" s="153"/>
      <c r="Z1291" s="153"/>
      <c r="AA1291" s="153"/>
      <c r="AB1291" s="153"/>
      <c r="AC1291" s="153"/>
      <c r="AD1291" s="153" t="str">
        <f>IFERROR(IF(COUNTIF(C1291:L1291,"Feed Ingredient")&gt;0,INDEX(ani_diet!V:V,MATCH(M1291,ani_diet!F:F,0)),""),"")</f>
        <v>Daniellia oliveri</v>
      </c>
      <c r="AE1291" s="152" t="str">
        <f>IF(IFERROR(IF(MATCH("Feed Ingredient", AOM[[#This Row],[L1]:[L10]],0)&gt;0, TRUE, FALSE), FALSE)=TRUE,IFERROR(VLOOKUP(M1291, ani_diet!E:E, 1, FALSE), "No Match"),FALSE)</f>
        <v>Daniellia oliveri</v>
      </c>
    </row>
    <row r="1292" spans="1:31" ht="14.5" x14ac:dyDescent="0.35">
      <c r="A1292" s="153"/>
      <c r="B1292" s="153" t="s">
        <v>22493</v>
      </c>
      <c r="C1292" s="153" t="s">
        <v>19358</v>
      </c>
      <c r="D1292" s="153" t="s">
        <v>19360</v>
      </c>
      <c r="E1292" s="153" t="s">
        <v>19600</v>
      </c>
      <c r="F1292" s="153" t="s">
        <v>20459</v>
      </c>
      <c r="G1292" s="153" t="s">
        <v>20460</v>
      </c>
      <c r="H1292" s="153" t="s">
        <v>21925</v>
      </c>
      <c r="I1292" s="153" t="s">
        <v>22295</v>
      </c>
      <c r="J1292" s="153" t="s">
        <v>22494</v>
      </c>
      <c r="K1292" s="153" t="s">
        <v>22495</v>
      </c>
      <c r="L1292" s="153"/>
      <c r="M1292" s="153" t="s">
        <v>22495</v>
      </c>
      <c r="N1292" s="153"/>
      <c r="O1292" s="153"/>
      <c r="P1292" s="153"/>
      <c r="Q1292" s="153"/>
      <c r="R1292" s="153"/>
      <c r="S1292" s="153"/>
      <c r="T1292" s="153"/>
      <c r="U1292" s="153" t="s">
        <v>22494</v>
      </c>
      <c r="V1292" s="153"/>
      <c r="W1292" s="153"/>
      <c r="X1292" s="153"/>
      <c r="Y1292" s="153"/>
      <c r="Z1292" s="153"/>
      <c r="AA1292" s="153"/>
      <c r="AB1292" s="153"/>
      <c r="AC1292" s="153"/>
      <c r="AD1292" s="153" t="s">
        <v>22494</v>
      </c>
      <c r="AE1292" s="152" t="s">
        <v>8926</v>
      </c>
    </row>
    <row r="1293" spans="1:31" ht="14.5" x14ac:dyDescent="0.35">
      <c r="A1293" s="153"/>
      <c r="B1293" s="153" t="s">
        <v>22496</v>
      </c>
      <c r="C1293" s="153" t="s">
        <v>19358</v>
      </c>
      <c r="D1293" s="153" t="s">
        <v>19360</v>
      </c>
      <c r="E1293" s="153" t="s">
        <v>19600</v>
      </c>
      <c r="F1293" s="153" t="s">
        <v>20459</v>
      </c>
      <c r="G1293" s="153" t="s">
        <v>20460</v>
      </c>
      <c r="H1293" s="153" t="s">
        <v>21925</v>
      </c>
      <c r="I1293" s="153" t="s">
        <v>22295</v>
      </c>
      <c r="J1293" s="153" t="s">
        <v>22497</v>
      </c>
      <c r="K1293" s="153" t="s">
        <v>22498</v>
      </c>
      <c r="L1293" s="153" t="s">
        <v>22499</v>
      </c>
      <c r="M1293" s="153" t="str" cm="1">
        <f t="array" ref="M1293">LOOKUP(2,1/(C1293:L1293&lt;&gt;""),C1293:L1293)</f>
        <v>Dichrostachys cinerea Fruits Dried</v>
      </c>
      <c r="N1293" s="153"/>
      <c r="O1293" s="153"/>
      <c r="P1293" s="153"/>
      <c r="Q1293" s="153"/>
      <c r="R1293" s="153"/>
      <c r="S1293" s="153"/>
      <c r="T1293" s="153"/>
      <c r="U1293" s="153" t="s">
        <v>22497</v>
      </c>
      <c r="V1293" s="153"/>
      <c r="W1293" s="153"/>
      <c r="X1293" s="153"/>
      <c r="Y1293" s="153"/>
      <c r="Z1293" s="153"/>
      <c r="AA1293" s="153"/>
      <c r="AB1293" s="153"/>
      <c r="AC1293" s="153"/>
      <c r="AD1293" s="153" t="str">
        <f>IFERROR(IF(COUNTIF(C1293:L1293,"Feed Ingredient")&gt;0,INDEX(ani_diet!V:V,MATCH(M1293,ani_diet!F:F,0)),""),"")</f>
        <v>Dichrostachys cinerea Fruits</v>
      </c>
      <c r="AE1293" s="152" t="str">
        <f>IF(IFERROR(IF(MATCH("Feed Ingredient", AOM[[#This Row],[L1]:[L10]],0)&gt;0, TRUE, FALSE), FALSE)=TRUE,IFERROR(VLOOKUP(M1293, ani_diet!E:E, 1, FALSE), "No Match"),FALSE)</f>
        <v>No Match</v>
      </c>
    </row>
    <row r="1294" spans="1:31" ht="14.5" x14ac:dyDescent="0.35">
      <c r="A1294" s="153"/>
      <c r="B1294" s="153" t="s">
        <v>22500</v>
      </c>
      <c r="C1294" s="153" t="s">
        <v>19358</v>
      </c>
      <c r="D1294" s="153" t="s">
        <v>19360</v>
      </c>
      <c r="E1294" s="153" t="s">
        <v>19600</v>
      </c>
      <c r="F1294" s="153" t="s">
        <v>20459</v>
      </c>
      <c r="G1294" s="153" t="s">
        <v>20460</v>
      </c>
      <c r="H1294" s="153" t="s">
        <v>21925</v>
      </c>
      <c r="I1294" s="153" t="s">
        <v>22295</v>
      </c>
      <c r="J1294" s="153" t="s">
        <v>22497</v>
      </c>
      <c r="K1294" s="153" t="s">
        <v>22498</v>
      </c>
      <c r="L1294" s="153"/>
      <c r="M1294" s="153" t="str" cm="1">
        <f t="array" ref="M1294">LOOKUP(2,1/(C1294:L1294&lt;&gt;""),C1294:L1294)</f>
        <v>Dichrostachys cinerea Fruits</v>
      </c>
      <c r="N1294" s="153"/>
      <c r="O1294" s="153"/>
      <c r="P1294" s="153"/>
      <c r="Q1294" s="153"/>
      <c r="R1294" s="153"/>
      <c r="S1294" s="153"/>
      <c r="T1294" s="153"/>
      <c r="U1294" s="153" t="s">
        <v>22497</v>
      </c>
      <c r="V1294" s="153"/>
      <c r="W1294" s="153"/>
      <c r="X1294" s="153"/>
      <c r="Y1294" s="153"/>
      <c r="Z1294" s="153"/>
      <c r="AA1294" s="153"/>
      <c r="AB1294" s="153"/>
      <c r="AC1294" s="153"/>
      <c r="AD1294" s="153" t="str">
        <f>IFERROR(IF(COUNTIF(C1294:L1294,"Feed Ingredient")&gt;0,INDEX(ani_diet!V:V,MATCH(M1294,ani_diet!F:F,0)),""),"")</f>
        <v/>
      </c>
      <c r="AE1294" s="152" t="str">
        <f>IF(IFERROR(IF(MATCH("Feed Ingredient", AOM[[#This Row],[L1]:[L10]],0)&gt;0, TRUE, FALSE), FALSE)=TRUE,IFERROR(VLOOKUP(M1294, ani_diet!E:E, 1, FALSE), "No Match"),FALSE)</f>
        <v>Dichrostachys cinerea Fruits</v>
      </c>
    </row>
    <row r="1295" spans="1:31" ht="14.5" x14ac:dyDescent="0.35">
      <c r="A1295" s="153"/>
      <c r="B1295" s="153" t="s">
        <v>22501</v>
      </c>
      <c r="C1295" s="153" t="s">
        <v>19358</v>
      </c>
      <c r="D1295" s="153" t="s">
        <v>19360</v>
      </c>
      <c r="E1295" s="153" t="s">
        <v>19600</v>
      </c>
      <c r="F1295" s="153" t="s">
        <v>20459</v>
      </c>
      <c r="G1295" s="153" t="s">
        <v>20460</v>
      </c>
      <c r="H1295" s="153" t="s">
        <v>21925</v>
      </c>
      <c r="I1295" s="153" t="s">
        <v>22295</v>
      </c>
      <c r="J1295" s="153" t="s">
        <v>22497</v>
      </c>
      <c r="K1295" s="153"/>
      <c r="L1295" s="153"/>
      <c r="M1295" s="153" t="str" cm="1">
        <f t="array" ref="M1295">LOOKUP(2,1/(C1295:L1295&lt;&gt;""),C1295:L1295)</f>
        <v>Dichrostachys cinerea</v>
      </c>
      <c r="N1295" s="153"/>
      <c r="O1295" s="153"/>
      <c r="P1295" s="153"/>
      <c r="Q1295" s="153"/>
      <c r="R1295" s="153"/>
      <c r="S1295" s="153"/>
      <c r="T1295" s="153"/>
      <c r="U1295" s="153" t="s">
        <v>22497</v>
      </c>
      <c r="V1295" s="153"/>
      <c r="W1295" s="153"/>
      <c r="X1295" s="153"/>
      <c r="Y1295" s="153"/>
      <c r="Z1295" s="153"/>
      <c r="AA1295" s="153"/>
      <c r="AB1295" s="153"/>
      <c r="AC1295" s="153"/>
      <c r="AD1295" s="153" t="str">
        <f>IFERROR(IF(COUNTIF(C1295:L1295,"Feed Ingredient")&gt;0,INDEX(ani_diet!V:V,MATCH(M1295,ani_diet!F:F,0)),""),"")</f>
        <v>Dichrostachys cinerea</v>
      </c>
      <c r="AE1295" s="152" t="str">
        <f>IF(IFERROR(IF(MATCH("Feed Ingredient", AOM[[#This Row],[L1]:[L10]],0)&gt;0, TRUE, FALSE), FALSE)=TRUE,IFERROR(VLOOKUP(M1295, ani_diet!E:E, 1, FALSE), "No Match"),FALSE)</f>
        <v>Dichrostachys cinerea</v>
      </c>
    </row>
    <row r="1296" spans="1:31" ht="14.5" x14ac:dyDescent="0.35">
      <c r="A1296" s="153"/>
      <c r="B1296" s="153" t="s">
        <v>22502</v>
      </c>
      <c r="C1296" s="153" t="s">
        <v>19358</v>
      </c>
      <c r="D1296" s="153" t="s">
        <v>19360</v>
      </c>
      <c r="E1296" s="153" t="s">
        <v>19600</v>
      </c>
      <c r="F1296" s="153" t="s">
        <v>20459</v>
      </c>
      <c r="G1296" s="153" t="s">
        <v>20460</v>
      </c>
      <c r="H1296" s="153" t="s">
        <v>21925</v>
      </c>
      <c r="I1296" s="153" t="s">
        <v>22295</v>
      </c>
      <c r="J1296" s="153" t="s">
        <v>22503</v>
      </c>
      <c r="K1296" s="153" t="s">
        <v>22504</v>
      </c>
      <c r="L1296" s="153" t="s">
        <v>22505</v>
      </c>
      <c r="M1296" s="153" t="str" cm="1">
        <f t="array" ref="M1296">LOOKUP(2,1/(C1296:L1296&lt;&gt;""),C1296:L1296)</f>
        <v>Erythrina brucei Leaves Dried</v>
      </c>
      <c r="N1296" s="153"/>
      <c r="O1296" s="153"/>
      <c r="P1296" s="153"/>
      <c r="Q1296" s="153"/>
      <c r="R1296" s="153"/>
      <c r="S1296" s="153"/>
      <c r="T1296" s="153"/>
      <c r="U1296" s="153" t="s">
        <v>22503</v>
      </c>
      <c r="V1296" s="153"/>
      <c r="W1296" s="153"/>
      <c r="X1296" s="153"/>
      <c r="Y1296" s="153"/>
      <c r="Z1296" s="153"/>
      <c r="AA1296" s="153"/>
      <c r="AB1296" s="153"/>
      <c r="AC1296" s="153"/>
      <c r="AD1296" s="153" t="str">
        <f>IFERROR(IF(COUNTIF(C1296:L1296,"Feed Ingredient")&gt;0,INDEX(ani_diet!V:V,MATCH(M1296,ani_diet!F:F,0)),""),"")</f>
        <v>Erythrina brucei Leaves</v>
      </c>
      <c r="AE1296" s="152" t="str">
        <f>IF(IFERROR(IF(MATCH("Feed Ingredient", AOM[[#This Row],[L1]:[L10]],0)&gt;0, TRUE, FALSE), FALSE)=TRUE,IFERROR(VLOOKUP(M1296, ani_diet!E:E, 1, FALSE), "No Match"),FALSE)</f>
        <v>No Match</v>
      </c>
    </row>
    <row r="1297" spans="1:31" ht="14.5" x14ac:dyDescent="0.35">
      <c r="A1297" s="153"/>
      <c r="B1297" s="153" t="s">
        <v>22506</v>
      </c>
      <c r="C1297" s="153" t="s">
        <v>19358</v>
      </c>
      <c r="D1297" s="153" t="s">
        <v>19360</v>
      </c>
      <c r="E1297" s="153" t="s">
        <v>19600</v>
      </c>
      <c r="F1297" s="153" t="s">
        <v>20459</v>
      </c>
      <c r="G1297" s="153" t="s">
        <v>20460</v>
      </c>
      <c r="H1297" s="153" t="s">
        <v>21925</v>
      </c>
      <c r="I1297" s="153" t="s">
        <v>22295</v>
      </c>
      <c r="J1297" s="153" t="s">
        <v>22503</v>
      </c>
      <c r="K1297" s="153" t="s">
        <v>22504</v>
      </c>
      <c r="L1297" s="153"/>
      <c r="M1297" s="153" t="str" cm="1">
        <f t="array" ref="M1297">LOOKUP(2,1/(C1297:L1297&lt;&gt;""),C1297:L1297)</f>
        <v>Erythrina brucei Leaves</v>
      </c>
      <c r="N1297" s="153"/>
      <c r="O1297" s="153"/>
      <c r="P1297" s="153"/>
      <c r="Q1297" s="153"/>
      <c r="R1297" s="153"/>
      <c r="S1297" s="153"/>
      <c r="T1297" s="153"/>
      <c r="U1297" s="153" t="s">
        <v>22503</v>
      </c>
      <c r="V1297" s="153"/>
      <c r="W1297" s="153"/>
      <c r="X1297" s="153"/>
      <c r="Y1297" s="153"/>
      <c r="Z1297" s="153"/>
      <c r="AA1297" s="153"/>
      <c r="AB1297" s="153"/>
      <c r="AC1297" s="153"/>
      <c r="AD1297" s="153" t="str">
        <f>IFERROR(IF(COUNTIF(C1297:L1297,"Feed Ingredient")&gt;0,INDEX(ani_diet!V:V,MATCH(M1297,ani_diet!F:F,0)),""),"")</f>
        <v>Erythrina brucei Leaves</v>
      </c>
      <c r="AE1297" s="152" t="str">
        <f>IF(IFERROR(IF(MATCH("Feed Ingredient", AOM[[#This Row],[L1]:[L10]],0)&gt;0, TRUE, FALSE), FALSE)=TRUE,IFERROR(VLOOKUP(M1297, ani_diet!E:E, 1, FALSE), "No Match"),FALSE)</f>
        <v>Erythrina brucei Leaves</v>
      </c>
    </row>
    <row r="1298" spans="1:31" ht="14.5" x14ac:dyDescent="0.35">
      <c r="A1298" s="153"/>
      <c r="B1298" s="153" t="s">
        <v>22507</v>
      </c>
      <c r="C1298" s="153" t="s">
        <v>19358</v>
      </c>
      <c r="D1298" s="153" t="s">
        <v>19360</v>
      </c>
      <c r="E1298" s="153" t="s">
        <v>19600</v>
      </c>
      <c r="F1298" s="153" t="s">
        <v>20459</v>
      </c>
      <c r="G1298" s="153" t="s">
        <v>20460</v>
      </c>
      <c r="H1298" s="153" t="s">
        <v>21925</v>
      </c>
      <c r="I1298" s="153" t="s">
        <v>22295</v>
      </c>
      <c r="J1298" s="153" t="s">
        <v>22503</v>
      </c>
      <c r="K1298" s="153"/>
      <c r="L1298" s="153"/>
      <c r="M1298" s="153" t="str" cm="1">
        <f t="array" ref="M1298">LOOKUP(2,1/(C1298:L1298&lt;&gt;""),C1298:L1298)</f>
        <v>Erythrina brucei</v>
      </c>
      <c r="N1298" s="153"/>
      <c r="O1298" s="153"/>
      <c r="P1298" s="153"/>
      <c r="Q1298" s="153"/>
      <c r="R1298" s="153"/>
      <c r="S1298" s="153"/>
      <c r="T1298" s="153"/>
      <c r="U1298" s="153" t="s">
        <v>22503</v>
      </c>
      <c r="V1298" s="153"/>
      <c r="W1298" s="153"/>
      <c r="X1298" s="153"/>
      <c r="Y1298" s="153"/>
      <c r="Z1298" s="153"/>
      <c r="AA1298" s="153"/>
      <c r="AB1298" s="153"/>
      <c r="AC1298" s="153"/>
      <c r="AD1298" s="153" t="str">
        <f>IFERROR(IF(COUNTIF(C1298:L1298,"Feed Ingredient")&gt;0,INDEX(ani_diet!V:V,MATCH(M1298,ani_diet!F:F,0)),""),"")</f>
        <v/>
      </c>
      <c r="AE1298" s="152" t="str">
        <f>IF(IFERROR(IF(MATCH("Feed Ingredient", AOM[[#This Row],[L1]:[L10]],0)&gt;0, TRUE, FALSE), FALSE)=TRUE,IFERROR(VLOOKUP(M1298, ani_diet!E:E, 1, FALSE), "No Match"),FALSE)</f>
        <v>No Match</v>
      </c>
    </row>
    <row r="1299" spans="1:31" ht="14.5" x14ac:dyDescent="0.35">
      <c r="A1299" s="153"/>
      <c r="B1299" s="153" t="s">
        <v>22508</v>
      </c>
      <c r="C1299" s="153" t="s">
        <v>19358</v>
      </c>
      <c r="D1299" s="153" t="s">
        <v>19360</v>
      </c>
      <c r="E1299" s="153" t="s">
        <v>19600</v>
      </c>
      <c r="F1299" s="153" t="s">
        <v>20459</v>
      </c>
      <c r="G1299" s="153" t="s">
        <v>20460</v>
      </c>
      <c r="H1299" s="153" t="s">
        <v>21925</v>
      </c>
      <c r="I1299" s="153" t="s">
        <v>22295</v>
      </c>
      <c r="J1299" s="153" t="s">
        <v>14252</v>
      </c>
      <c r="K1299" s="153" t="s">
        <v>22509</v>
      </c>
      <c r="L1299" s="153"/>
      <c r="M1299" s="153" t="s">
        <v>22509</v>
      </c>
      <c r="N1299" s="153"/>
      <c r="O1299" s="153"/>
      <c r="P1299" s="153"/>
      <c r="Q1299" s="153"/>
      <c r="R1299" s="153"/>
      <c r="S1299" s="153"/>
      <c r="T1299" s="153"/>
      <c r="U1299" s="153" t="s">
        <v>14252</v>
      </c>
      <c r="V1299" s="153"/>
      <c r="W1299" s="153"/>
      <c r="X1299" s="153"/>
      <c r="Y1299" s="153"/>
      <c r="Z1299" s="153"/>
      <c r="AA1299" s="153"/>
      <c r="AB1299" s="153"/>
      <c r="AC1299" s="153"/>
      <c r="AD1299" s="153" t="s">
        <v>14252</v>
      </c>
      <c r="AE1299" s="152" t="s">
        <v>8926</v>
      </c>
    </row>
    <row r="1300" spans="1:31" ht="14.5" x14ac:dyDescent="0.35">
      <c r="A1300" s="153"/>
      <c r="B1300" s="153" t="s">
        <v>22510</v>
      </c>
      <c r="C1300" s="153" t="s">
        <v>19358</v>
      </c>
      <c r="D1300" s="153" t="s">
        <v>19360</v>
      </c>
      <c r="E1300" s="153" t="s">
        <v>19600</v>
      </c>
      <c r="F1300" s="153" t="s">
        <v>20459</v>
      </c>
      <c r="G1300" s="153" t="s">
        <v>20460</v>
      </c>
      <c r="H1300" s="153" t="s">
        <v>21925</v>
      </c>
      <c r="I1300" s="153" t="s">
        <v>22295</v>
      </c>
      <c r="J1300" s="153" t="s">
        <v>14252</v>
      </c>
      <c r="K1300" s="153"/>
      <c r="L1300" s="153"/>
      <c r="M1300" s="153" t="s">
        <v>14252</v>
      </c>
      <c r="N1300" s="153"/>
      <c r="O1300" s="153"/>
      <c r="P1300" s="153"/>
      <c r="Q1300" s="153"/>
      <c r="R1300" s="153"/>
      <c r="S1300" s="153"/>
      <c r="T1300" s="153"/>
      <c r="U1300" s="153" t="s">
        <v>14252</v>
      </c>
      <c r="V1300" s="153"/>
      <c r="W1300" s="153"/>
      <c r="X1300" s="153"/>
      <c r="Y1300" s="153"/>
      <c r="Z1300" s="153"/>
      <c r="AA1300" s="153"/>
      <c r="AB1300" s="153"/>
      <c r="AC1300" s="153"/>
      <c r="AD1300" s="153" t="s">
        <v>2164</v>
      </c>
      <c r="AE1300" s="152" t="s">
        <v>14252</v>
      </c>
    </row>
    <row r="1301" spans="1:31" ht="14.5" x14ac:dyDescent="0.35">
      <c r="A1301" s="153"/>
      <c r="B1301" s="153" t="s">
        <v>22511</v>
      </c>
      <c r="C1301" s="153" t="s">
        <v>19358</v>
      </c>
      <c r="D1301" s="153" t="s">
        <v>19360</v>
      </c>
      <c r="E1301" s="153" t="s">
        <v>19600</v>
      </c>
      <c r="F1301" s="153" t="s">
        <v>20459</v>
      </c>
      <c r="G1301" s="153" t="s">
        <v>20460</v>
      </c>
      <c r="H1301" s="153" t="s">
        <v>21925</v>
      </c>
      <c r="I1301" s="153" t="s">
        <v>22295</v>
      </c>
      <c r="J1301" s="153" t="s">
        <v>13975</v>
      </c>
      <c r="K1301" s="153"/>
      <c r="L1301" s="153"/>
      <c r="M1301" s="153" t="str" cm="1">
        <f t="array" ref="M1301">LOOKUP(2,1/(C1301:L1301&lt;&gt;""),C1301:L1301)</f>
        <v>Euclea schimperi</v>
      </c>
      <c r="N1301" s="153"/>
      <c r="O1301" s="153"/>
      <c r="P1301" s="153"/>
      <c r="Q1301" s="153"/>
      <c r="R1301" s="153"/>
      <c r="S1301" s="153"/>
      <c r="T1301" s="153"/>
      <c r="U1301" s="153" t="s">
        <v>13975</v>
      </c>
      <c r="V1301" s="153"/>
      <c r="W1301" s="153"/>
      <c r="X1301" s="153"/>
      <c r="Y1301" s="153"/>
      <c r="Z1301" s="153"/>
      <c r="AA1301" s="153"/>
      <c r="AB1301" s="153"/>
      <c r="AC1301" s="153"/>
      <c r="AD1301" s="153" t="str">
        <f>IFERROR(IF(COUNTIF(C1301:L1301,"Feed Ingredient")&gt;0,INDEX(ani_diet!V:V,MATCH(M1301,ani_diet!F:F,0)),""),"")</f>
        <v>Euclea schimperi</v>
      </c>
      <c r="AE1301" s="152" t="str">
        <f>IF(IFERROR(IF(MATCH("Feed Ingredient", AOM[[#This Row],[L1]:[L10]],0)&gt;0, TRUE, FALSE), FALSE)=TRUE,IFERROR(VLOOKUP(M1301, ani_diet!E:E, 1, FALSE), "No Match"),FALSE)</f>
        <v>Euclea schimperi</v>
      </c>
    </row>
    <row r="1302" spans="1:31" ht="14.5" x14ac:dyDescent="0.35">
      <c r="A1302" s="153"/>
      <c r="B1302" s="153" t="s">
        <v>22512</v>
      </c>
      <c r="C1302" s="153" t="s">
        <v>19358</v>
      </c>
      <c r="D1302" s="153" t="s">
        <v>19360</v>
      </c>
      <c r="E1302" s="153" t="s">
        <v>19600</v>
      </c>
      <c r="F1302" s="153" t="s">
        <v>20459</v>
      </c>
      <c r="G1302" s="153" t="s">
        <v>20460</v>
      </c>
      <c r="H1302" s="153" t="s">
        <v>21925</v>
      </c>
      <c r="I1302" s="153" t="s">
        <v>22295</v>
      </c>
      <c r="J1302" s="153" t="s">
        <v>9426</v>
      </c>
      <c r="K1302" s="153"/>
      <c r="L1302" s="153"/>
      <c r="M1302" s="153" t="str" cm="1">
        <f t="array" ref="M1302">LOOKUP(2,1/(C1302:L1302&lt;&gt;""),C1302:L1302)</f>
        <v>Faidherbia albida</v>
      </c>
      <c r="N1302" s="153"/>
      <c r="O1302" s="153"/>
      <c r="P1302" s="153"/>
      <c r="Q1302" s="153"/>
      <c r="R1302" s="153"/>
      <c r="S1302" s="153"/>
      <c r="T1302" s="153"/>
      <c r="U1302" s="153" t="s">
        <v>9426</v>
      </c>
      <c r="V1302" s="153"/>
      <c r="W1302" s="153"/>
      <c r="X1302" s="153"/>
      <c r="Y1302" s="153"/>
      <c r="Z1302" s="153"/>
      <c r="AA1302" s="153"/>
      <c r="AB1302" s="153"/>
      <c r="AC1302" s="153"/>
      <c r="AD1302" s="153" t="str">
        <f>IFERROR(IF(COUNTIF(C1302:L1302,"Feed Ingredient")&gt;0,INDEX(ani_diet!V:V,MATCH(M1302,ani_diet!F:F,0)),""),"")</f>
        <v>Faidherbia albida</v>
      </c>
      <c r="AE1302" s="152" t="str">
        <f>IF(IFERROR(IF(MATCH("Feed Ingredient", AOM[[#This Row],[L1]:[L10]],0)&gt;0, TRUE, FALSE), FALSE)=TRUE,IFERROR(VLOOKUP(M1302, ani_diet!E:E, 1, FALSE), "No Match"),FALSE)</f>
        <v>Faidherbia albida</v>
      </c>
    </row>
    <row r="1303" spans="1:31" ht="14.5" x14ac:dyDescent="0.35">
      <c r="A1303" s="153"/>
      <c r="B1303" s="153" t="s">
        <v>22513</v>
      </c>
      <c r="C1303" s="153" t="s">
        <v>19358</v>
      </c>
      <c r="D1303" s="153" t="s">
        <v>19360</v>
      </c>
      <c r="E1303" s="153" t="s">
        <v>19600</v>
      </c>
      <c r="F1303" s="153" t="s">
        <v>20459</v>
      </c>
      <c r="G1303" s="153" t="s">
        <v>20460</v>
      </c>
      <c r="H1303" s="153" t="s">
        <v>21925</v>
      </c>
      <c r="I1303" s="153" t="s">
        <v>22295</v>
      </c>
      <c r="J1303" s="153" t="s">
        <v>9426</v>
      </c>
      <c r="K1303" s="153" t="s">
        <v>22514</v>
      </c>
      <c r="L1303" s="153"/>
      <c r="M1303" s="153" t="str" cm="1">
        <f t="array" ref="M1303">LOOKUP(2,1/(C1303:L1303&lt;&gt;""),C1303:L1303)</f>
        <v>Faidherbia albida Pods</v>
      </c>
      <c r="N1303" s="153"/>
      <c r="O1303" s="153"/>
      <c r="P1303" s="153"/>
      <c r="Q1303" s="153"/>
      <c r="R1303" s="153"/>
      <c r="S1303" s="153"/>
      <c r="T1303" s="153"/>
      <c r="U1303" s="153" t="s">
        <v>9426</v>
      </c>
      <c r="V1303" s="153"/>
      <c r="W1303" s="153"/>
      <c r="X1303" s="153"/>
      <c r="Y1303" s="153"/>
      <c r="Z1303" s="153"/>
      <c r="AA1303" s="153"/>
      <c r="AB1303" s="153"/>
      <c r="AC1303" s="153"/>
      <c r="AD1303" s="153" t="str">
        <f>IFERROR(IF(COUNTIF(C1303:L1303,"Feed Ingredient")&gt;0,INDEX(ani_diet!V:V,MATCH(M1303,ani_diet!F:F,0)),""),"")</f>
        <v/>
      </c>
      <c r="AE1303" s="152" t="str">
        <f>IF(IFERROR(IF(MATCH("Feed Ingredient", AOM[[#This Row],[L1]:[L10]],0)&gt;0, TRUE, FALSE), FALSE)=TRUE,IFERROR(VLOOKUP(M1303, ani_diet!E:E, 1, FALSE), "No Match"),FALSE)</f>
        <v>Faidherbia albida Pods</v>
      </c>
    </row>
    <row r="1304" spans="1:31" ht="14.5" x14ac:dyDescent="0.35">
      <c r="A1304" s="153"/>
      <c r="B1304" s="153" t="s">
        <v>22515</v>
      </c>
      <c r="C1304" s="153" t="s">
        <v>19358</v>
      </c>
      <c r="D1304" s="153" t="s">
        <v>19360</v>
      </c>
      <c r="E1304" s="153" t="s">
        <v>19600</v>
      </c>
      <c r="F1304" s="153" t="s">
        <v>20459</v>
      </c>
      <c r="G1304" s="153" t="s">
        <v>20460</v>
      </c>
      <c r="H1304" s="153" t="s">
        <v>21925</v>
      </c>
      <c r="I1304" s="153" t="s">
        <v>22295</v>
      </c>
      <c r="J1304" s="153" t="s">
        <v>9426</v>
      </c>
      <c r="K1304" s="153" t="s">
        <v>22514</v>
      </c>
      <c r="L1304" s="153" t="s">
        <v>22516</v>
      </c>
      <c r="M1304" s="153" t="str" cm="1">
        <f t="array" ref="M1304">LOOKUP(2,1/(C1304:L1304&lt;&gt;""),C1304:L1304)</f>
        <v>Faidherbia albida Pods Ground</v>
      </c>
      <c r="N1304" s="153" t="s">
        <v>22517</v>
      </c>
      <c r="O1304" s="153"/>
      <c r="P1304" s="153"/>
      <c r="Q1304" s="153"/>
      <c r="R1304" s="153"/>
      <c r="S1304" s="153"/>
      <c r="T1304" s="153"/>
      <c r="U1304" s="153" t="s">
        <v>9426</v>
      </c>
      <c r="V1304" s="153"/>
      <c r="W1304" s="153"/>
      <c r="X1304" s="153"/>
      <c r="Y1304" s="153"/>
      <c r="Z1304" s="153"/>
      <c r="AA1304" s="153"/>
      <c r="AB1304" s="153"/>
      <c r="AC1304" s="153"/>
      <c r="AD1304" s="153" t="str">
        <f>IFERROR(IF(COUNTIF(C1304:L1304,"Feed Ingredient")&gt;0,INDEX(ani_diet!V:V,MATCH(M1304,ani_diet!F:F,0)),""),"")</f>
        <v>Faidherbia albida Pods</v>
      </c>
      <c r="AE1304" s="152" t="str">
        <f>IF(IFERROR(IF(MATCH("Feed Ingredient", AOM[[#This Row],[L1]:[L10]],0)&gt;0, TRUE, FALSE), FALSE)=TRUE,IFERROR(VLOOKUP(M1304, ani_diet!E:E, 1, FALSE), "No Match"),FALSE)</f>
        <v>No Match</v>
      </c>
    </row>
    <row r="1305" spans="1:31" ht="14.5" x14ac:dyDescent="0.35">
      <c r="A1305" s="153"/>
      <c r="B1305" s="153" t="s">
        <v>22518</v>
      </c>
      <c r="C1305" s="153" t="s">
        <v>19358</v>
      </c>
      <c r="D1305" s="153" t="s">
        <v>19360</v>
      </c>
      <c r="E1305" s="153" t="s">
        <v>19600</v>
      </c>
      <c r="F1305" s="153" t="s">
        <v>20459</v>
      </c>
      <c r="G1305" s="153" t="s">
        <v>20460</v>
      </c>
      <c r="H1305" s="153" t="s">
        <v>21925</v>
      </c>
      <c r="I1305" s="153" t="s">
        <v>22295</v>
      </c>
      <c r="J1305" s="153" t="s">
        <v>9426</v>
      </c>
      <c r="K1305" s="153" t="s">
        <v>22514</v>
      </c>
      <c r="L1305" s="153" t="s">
        <v>22519</v>
      </c>
      <c r="M1305" s="153" t="str" cm="1">
        <f t="array" ref="M1305">LOOKUP(2,1/(C1305:L1305&lt;&gt;""),C1305:L1305)</f>
        <v>Faidherbia albida Pods Dried Ground Soaked</v>
      </c>
      <c r="N1305" s="153"/>
      <c r="O1305" s="153"/>
      <c r="P1305" s="153"/>
      <c r="Q1305" s="153"/>
      <c r="R1305" s="153"/>
      <c r="S1305" s="153"/>
      <c r="T1305" s="153"/>
      <c r="U1305" s="153" t="s">
        <v>9426</v>
      </c>
      <c r="V1305" s="153"/>
      <c r="W1305" s="153"/>
      <c r="X1305" s="153"/>
      <c r="Y1305" s="153"/>
      <c r="Z1305" s="153"/>
      <c r="AA1305" s="153"/>
      <c r="AB1305" s="153"/>
      <c r="AC1305" s="153"/>
      <c r="AD1305" s="153" t="str">
        <f>IFERROR(IF(COUNTIF(C1305:L1305,"Feed Ingredient")&gt;0,INDEX(ani_diet!V:V,MATCH(M1305,ani_diet!F:F,0)),""),"")</f>
        <v>Faidherbia albida Pods</v>
      </c>
      <c r="AE1305" s="152" t="str">
        <f>IF(IFERROR(IF(MATCH("Feed Ingredient", AOM[[#This Row],[L1]:[L10]],0)&gt;0, TRUE, FALSE), FALSE)=TRUE,IFERROR(VLOOKUP(M1305, ani_diet!E:E, 1, FALSE), "No Match"),FALSE)</f>
        <v>No Match</v>
      </c>
    </row>
    <row r="1306" spans="1:31" ht="14.5" x14ac:dyDescent="0.35">
      <c r="A1306" s="153"/>
      <c r="B1306" s="153" t="s">
        <v>22520</v>
      </c>
      <c r="C1306" s="153" t="s">
        <v>19358</v>
      </c>
      <c r="D1306" s="153" t="s">
        <v>19360</v>
      </c>
      <c r="E1306" s="153" t="s">
        <v>19600</v>
      </c>
      <c r="F1306" s="153" t="s">
        <v>20459</v>
      </c>
      <c r="G1306" s="153" t="s">
        <v>20460</v>
      </c>
      <c r="H1306" s="153" t="s">
        <v>21925</v>
      </c>
      <c r="I1306" s="153" t="s">
        <v>22295</v>
      </c>
      <c r="J1306" s="153" t="s">
        <v>22521</v>
      </c>
      <c r="K1306" s="153"/>
      <c r="L1306" s="153"/>
      <c r="M1306" s="153" t="str" cm="1">
        <f t="array" ref="M1306">LOOKUP(2,1/(C1306:L1306&lt;&gt;""),C1306:L1306)</f>
        <v>Ficus spp</v>
      </c>
      <c r="N1306" s="153"/>
      <c r="O1306" s="153"/>
      <c r="P1306" s="153"/>
      <c r="Q1306" s="153"/>
      <c r="R1306" s="153"/>
      <c r="S1306" s="153"/>
      <c r="T1306" s="153"/>
      <c r="U1306" s="153" t="s">
        <v>22521</v>
      </c>
      <c r="V1306" s="153"/>
      <c r="W1306" s="153"/>
      <c r="X1306" s="153"/>
      <c r="Y1306" s="153"/>
      <c r="Z1306" s="153"/>
      <c r="AA1306" s="153"/>
      <c r="AB1306" s="153"/>
      <c r="AC1306" s="153"/>
      <c r="AD1306" s="153" t="str">
        <f>IFERROR(IF(COUNTIF(C1306:L1306,"Feed Ingredient")&gt;0,INDEX(ani_diet!V:V,MATCH(M1306,ani_diet!F:F,0)),""),"")</f>
        <v>Ficus spp</v>
      </c>
      <c r="AE1306" s="152" t="str">
        <f>IF(IFERROR(IF(MATCH("Feed Ingredient", AOM[[#This Row],[L1]:[L10]],0)&gt;0, TRUE, FALSE), FALSE)=TRUE,IFERROR(VLOOKUP(M1306, ani_diet!E:E, 1, FALSE), "No Match"),FALSE)</f>
        <v>Ficus spp</v>
      </c>
    </row>
    <row r="1307" spans="1:31" ht="14.5" x14ac:dyDescent="0.35">
      <c r="A1307" s="153"/>
      <c r="B1307" s="153" t="s">
        <v>22522</v>
      </c>
      <c r="C1307" s="153" t="s">
        <v>19358</v>
      </c>
      <c r="D1307" s="153" t="s">
        <v>19360</v>
      </c>
      <c r="E1307" s="153" t="s">
        <v>19600</v>
      </c>
      <c r="F1307" s="153" t="s">
        <v>20459</v>
      </c>
      <c r="G1307" s="153" t="s">
        <v>20460</v>
      </c>
      <c r="H1307" s="153" t="s">
        <v>21925</v>
      </c>
      <c r="I1307" s="153" t="s">
        <v>22295</v>
      </c>
      <c r="J1307" s="153" t="s">
        <v>14276</v>
      </c>
      <c r="K1307" s="153"/>
      <c r="L1307" s="153"/>
      <c r="M1307" s="153" t="str" cm="1">
        <f t="array" ref="M1307">LOOKUP(2,1/(C1307:L1307&lt;&gt;""),C1307:L1307)</f>
        <v>Ficus natalensis</v>
      </c>
      <c r="N1307" s="153"/>
      <c r="O1307" s="153"/>
      <c r="P1307" s="153"/>
      <c r="Q1307" s="153"/>
      <c r="R1307" s="153"/>
      <c r="S1307" s="153"/>
      <c r="T1307" s="153"/>
      <c r="U1307" s="153" t="s">
        <v>14276</v>
      </c>
      <c r="V1307" s="153"/>
      <c r="W1307" s="153"/>
      <c r="X1307" s="153"/>
      <c r="Y1307" s="153"/>
      <c r="Z1307" s="153"/>
      <c r="AA1307" s="153"/>
      <c r="AB1307" s="153"/>
      <c r="AC1307" s="153"/>
      <c r="AD1307" s="153" t="str">
        <f>IFERROR(IF(COUNTIF(C1307:L1307,"Feed Ingredient")&gt;0,INDEX(ani_diet!V:V,MATCH(M1307,ani_diet!F:F,0)),""),"")</f>
        <v/>
      </c>
      <c r="AE1307" s="152" t="str">
        <f>IF(IFERROR(IF(MATCH("Feed Ingredient", AOM[[#This Row],[L1]:[L10]],0)&gt;0, TRUE, FALSE), FALSE)=TRUE,IFERROR(VLOOKUP(M1307, ani_diet!E:E, 1, FALSE), "No Match"),FALSE)</f>
        <v>No Match</v>
      </c>
    </row>
    <row r="1308" spans="1:31" ht="14.5" x14ac:dyDescent="0.35">
      <c r="A1308" s="153"/>
      <c r="B1308" s="153" t="s">
        <v>22523</v>
      </c>
      <c r="C1308" s="153" t="s">
        <v>19358</v>
      </c>
      <c r="D1308" s="153" t="s">
        <v>19360</v>
      </c>
      <c r="E1308" s="153" t="s">
        <v>19600</v>
      </c>
      <c r="F1308" s="153" t="s">
        <v>20459</v>
      </c>
      <c r="G1308" s="153" t="s">
        <v>20460</v>
      </c>
      <c r="H1308" s="153" t="s">
        <v>21925</v>
      </c>
      <c r="I1308" s="153" t="s">
        <v>22295</v>
      </c>
      <c r="J1308" s="153" t="s">
        <v>22524</v>
      </c>
      <c r="K1308" s="153"/>
      <c r="L1308" s="153"/>
      <c r="M1308" s="153" t="str" cm="1">
        <f t="array" ref="M1308">LOOKUP(2,1/(C1308:L1308&lt;&gt;""),C1308:L1308)</f>
        <v>Ficus natalensis Leaves</v>
      </c>
      <c r="N1308" s="153"/>
      <c r="O1308" s="153"/>
      <c r="P1308" s="153"/>
      <c r="Q1308" s="153"/>
      <c r="R1308" s="153"/>
      <c r="S1308" s="153"/>
      <c r="T1308" s="153"/>
      <c r="U1308" s="153" t="s">
        <v>14276</v>
      </c>
      <c r="V1308" s="153"/>
      <c r="W1308" s="153"/>
      <c r="X1308" s="153"/>
      <c r="Y1308" s="153"/>
      <c r="Z1308" s="153"/>
      <c r="AA1308" s="153"/>
      <c r="AB1308" s="153"/>
      <c r="AC1308" s="153"/>
      <c r="AD1308" s="153" t="str">
        <f>IFERROR(IF(COUNTIF(C1308:L1308,"Feed Ingredient")&gt;0,INDEX(ani_diet!V:V,MATCH(M1308,ani_diet!F:F,0)),""),"")</f>
        <v>Ficus natalensis Leaves</v>
      </c>
      <c r="AE1308" s="152" t="str">
        <f>IF(IFERROR(IF(MATCH("Feed Ingredient", AOM[[#This Row],[L1]:[L10]],0)&gt;0, TRUE, FALSE), FALSE)=TRUE,IFERROR(VLOOKUP(M1308, ani_diet!E:E, 1, FALSE), "No Match"),FALSE)</f>
        <v>Ficus natalensis Leaves</v>
      </c>
    </row>
    <row r="1309" spans="1:31" ht="14.5" x14ac:dyDescent="0.35">
      <c r="A1309" s="153"/>
      <c r="B1309" s="153" t="s">
        <v>22525</v>
      </c>
      <c r="C1309" s="153" t="s">
        <v>19358</v>
      </c>
      <c r="D1309" s="153" t="s">
        <v>19360</v>
      </c>
      <c r="E1309" s="153" t="s">
        <v>19600</v>
      </c>
      <c r="F1309" s="153" t="s">
        <v>20459</v>
      </c>
      <c r="G1309" s="153" t="s">
        <v>20460</v>
      </c>
      <c r="H1309" s="153" t="s">
        <v>21925</v>
      </c>
      <c r="I1309" s="153" t="s">
        <v>22295</v>
      </c>
      <c r="J1309" s="153" t="s">
        <v>14284</v>
      </c>
      <c r="K1309" s="153"/>
      <c r="L1309" s="153"/>
      <c r="M1309" s="153" t="str" cm="1">
        <f t="array" ref="M1309">LOOKUP(2,1/(C1309:L1309&lt;&gt;""),C1309:L1309)</f>
        <v>Ficus polita</v>
      </c>
      <c r="N1309" s="153"/>
      <c r="O1309" s="153"/>
      <c r="P1309" s="153"/>
      <c r="Q1309" s="153"/>
      <c r="R1309" s="153"/>
      <c r="S1309" s="153"/>
      <c r="T1309" s="153"/>
      <c r="U1309" s="153" t="s">
        <v>14284</v>
      </c>
      <c r="V1309" s="153"/>
      <c r="W1309" s="153"/>
      <c r="X1309" s="153"/>
      <c r="Y1309" s="153"/>
      <c r="Z1309" s="153"/>
      <c r="AA1309" s="153"/>
      <c r="AB1309" s="153"/>
      <c r="AC1309" s="153"/>
      <c r="AD1309" s="153" t="str">
        <f>IFERROR(IF(COUNTIF(C1309:L1309,"Feed Ingredient")&gt;0,INDEX(ani_diet!V:V,MATCH(M1309,ani_diet!F:F,0)),""),"")</f>
        <v>Ficus polita</v>
      </c>
      <c r="AE1309" s="152" t="str">
        <f>IF(IFERROR(IF(MATCH("Feed Ingredient", AOM[[#This Row],[L1]:[L10]],0)&gt;0, TRUE, FALSE), FALSE)=TRUE,IFERROR(VLOOKUP(M1309, ani_diet!E:E, 1, FALSE), "No Match"),FALSE)</f>
        <v>Ficus polita</v>
      </c>
    </row>
    <row r="1310" spans="1:31" ht="14.5" x14ac:dyDescent="0.35">
      <c r="A1310" s="153" t="s">
        <v>2164</v>
      </c>
      <c r="B1310" s="153" t="s">
        <v>22526</v>
      </c>
      <c r="C1310" s="153" t="s">
        <v>19358</v>
      </c>
      <c r="D1310" s="153" t="s">
        <v>19360</v>
      </c>
      <c r="E1310" s="153" t="s">
        <v>19600</v>
      </c>
      <c r="F1310" s="153" t="s">
        <v>20459</v>
      </c>
      <c r="G1310" s="153" t="s">
        <v>20460</v>
      </c>
      <c r="H1310" s="153" t="s">
        <v>21925</v>
      </c>
      <c r="I1310" s="153" t="s">
        <v>22295</v>
      </c>
      <c r="J1310" s="153" t="s">
        <v>13978</v>
      </c>
      <c r="K1310" s="153" t="s">
        <v>22527</v>
      </c>
      <c r="L1310" s="153" t="s">
        <v>22528</v>
      </c>
      <c r="M1310" s="153" t="str" cm="1">
        <f t="array" ref="M1310">LOOKUP(2,1/(C1310:L1310&lt;&gt;""),C1310:L1310)</f>
        <v>Ficus thonningii Leaves Dried</v>
      </c>
      <c r="N1310" s="153"/>
      <c r="O1310" s="153" t="s">
        <v>2164</v>
      </c>
      <c r="P1310" s="153" t="s">
        <v>2164</v>
      </c>
      <c r="Q1310" s="153" t="s">
        <v>2164</v>
      </c>
      <c r="R1310" s="153" t="s">
        <v>2164</v>
      </c>
      <c r="S1310" s="153" t="s">
        <v>22529</v>
      </c>
      <c r="T1310" s="153" t="s">
        <v>2164</v>
      </c>
      <c r="U1310" s="153" t="s">
        <v>13978</v>
      </c>
      <c r="V1310" s="153" t="s">
        <v>22530</v>
      </c>
      <c r="W1310" s="153" t="s">
        <v>2164</v>
      </c>
      <c r="X1310" s="153" t="s">
        <v>2164</v>
      </c>
      <c r="Y1310" s="153" t="s">
        <v>2164</v>
      </c>
      <c r="Z1310" s="153" t="s">
        <v>2164</v>
      </c>
      <c r="AA1310" s="153" t="s">
        <v>2164</v>
      </c>
      <c r="AB1310" s="153" t="s">
        <v>2164</v>
      </c>
      <c r="AC1310" s="153" t="s">
        <v>22527</v>
      </c>
      <c r="AD1310" s="153" t="str">
        <f>IFERROR(IF(COUNTIF(C1310:L1310,"Feed Ingredient")&gt;0,INDEX(ani_diet!V:V,MATCH(M1310,ani_diet!F:F,0)),""),"")</f>
        <v>Ficus thonningii Leaves</v>
      </c>
      <c r="AE1310" s="152" t="str">
        <f>IF(IFERROR(IF(MATCH("Feed Ingredient", AOM[[#This Row],[L1]:[L10]],0)&gt;0, TRUE, FALSE), FALSE)=TRUE,IFERROR(VLOOKUP(M1310, ani_diet!E:E, 1, FALSE), "No Match"),FALSE)</f>
        <v>No Match</v>
      </c>
    </row>
    <row r="1311" spans="1:31" ht="14.5" x14ac:dyDescent="0.35">
      <c r="A1311" s="153" t="s">
        <v>2164</v>
      </c>
      <c r="B1311" s="153" t="s">
        <v>22531</v>
      </c>
      <c r="C1311" s="153" t="s">
        <v>19358</v>
      </c>
      <c r="D1311" s="153" t="s">
        <v>19360</v>
      </c>
      <c r="E1311" s="153" t="s">
        <v>19600</v>
      </c>
      <c r="F1311" s="153" t="s">
        <v>20459</v>
      </c>
      <c r="G1311" s="153" t="s">
        <v>20460</v>
      </c>
      <c r="H1311" s="153" t="s">
        <v>21925</v>
      </c>
      <c r="I1311" s="153" t="s">
        <v>22295</v>
      </c>
      <c r="J1311" s="153" t="s">
        <v>13978</v>
      </c>
      <c r="K1311" s="153" t="s">
        <v>22527</v>
      </c>
      <c r="L1311" s="153" t="s">
        <v>22532</v>
      </c>
      <c r="M1311" s="153" t="str" cm="1">
        <f t="array" ref="M1311">LOOKUP(2,1/(C1311:L1311&lt;&gt;""),C1311:L1311)</f>
        <v>Ficus thonningii Leaves Ground</v>
      </c>
      <c r="N1311" s="153" t="s">
        <v>22533</v>
      </c>
      <c r="O1311" s="153" t="s">
        <v>2164</v>
      </c>
      <c r="P1311" s="153" t="s">
        <v>2164</v>
      </c>
      <c r="Q1311" s="153" t="s">
        <v>2164</v>
      </c>
      <c r="R1311" s="153" t="s">
        <v>2164</v>
      </c>
      <c r="S1311" s="153" t="s">
        <v>22529</v>
      </c>
      <c r="T1311" s="153" t="s">
        <v>2164</v>
      </c>
      <c r="U1311" s="153" t="s">
        <v>13978</v>
      </c>
      <c r="V1311" s="153" t="s">
        <v>22530</v>
      </c>
      <c r="W1311" s="153" t="s">
        <v>2164</v>
      </c>
      <c r="X1311" s="153" t="s">
        <v>2164</v>
      </c>
      <c r="Y1311" s="153" t="s">
        <v>2164</v>
      </c>
      <c r="Z1311" s="153" t="s">
        <v>2164</v>
      </c>
      <c r="AA1311" s="153" t="s">
        <v>2164</v>
      </c>
      <c r="AB1311" s="153" t="s">
        <v>2164</v>
      </c>
      <c r="AC1311" s="153" t="s">
        <v>22527</v>
      </c>
      <c r="AD1311" s="153" t="str">
        <f>IFERROR(IF(COUNTIF(C1311:L1311,"Feed Ingredient")&gt;0,INDEX(ani_diet!V:V,MATCH(M1311,ani_diet!F:F,0)),""),"")</f>
        <v>Ficus thonningii Leaves</v>
      </c>
      <c r="AE1311" s="152" t="str">
        <f>IF(IFERROR(IF(MATCH("Feed Ingredient", AOM[[#This Row],[L1]:[L10]],0)&gt;0, TRUE, FALSE), FALSE)=TRUE,IFERROR(VLOOKUP(M1311, ani_diet!E:E, 1, FALSE), "No Match"),FALSE)</f>
        <v>No Match</v>
      </c>
    </row>
    <row r="1312" spans="1:31" ht="14.5" x14ac:dyDescent="0.35">
      <c r="A1312" s="153"/>
      <c r="B1312" s="153" t="s">
        <v>22534</v>
      </c>
      <c r="C1312" s="153" t="s">
        <v>19358</v>
      </c>
      <c r="D1312" s="153" t="s">
        <v>19360</v>
      </c>
      <c r="E1312" s="153" t="s">
        <v>19600</v>
      </c>
      <c r="F1312" s="153" t="s">
        <v>20459</v>
      </c>
      <c r="G1312" s="153" t="s">
        <v>20460</v>
      </c>
      <c r="H1312" s="153" t="s">
        <v>21925</v>
      </c>
      <c r="I1312" s="153" t="s">
        <v>22295</v>
      </c>
      <c r="J1312" s="153" t="s">
        <v>13978</v>
      </c>
      <c r="K1312" s="153"/>
      <c r="L1312" s="153"/>
      <c r="M1312" s="153" t="str" cm="1">
        <f t="array" ref="M1312">LOOKUP(2,1/(C1312:L1312&lt;&gt;""),C1312:L1312)</f>
        <v>Ficus thonningii</v>
      </c>
      <c r="N1312" s="153"/>
      <c r="O1312" s="153"/>
      <c r="P1312" s="153"/>
      <c r="Q1312" s="153"/>
      <c r="R1312" s="153"/>
      <c r="S1312" s="153"/>
      <c r="T1312" s="153"/>
      <c r="U1312" s="153" t="s">
        <v>13978</v>
      </c>
      <c r="V1312" s="153"/>
      <c r="W1312" s="153"/>
      <c r="X1312" s="153"/>
      <c r="Y1312" s="153"/>
      <c r="Z1312" s="153"/>
      <c r="AA1312" s="153"/>
      <c r="AB1312" s="153"/>
      <c r="AC1312" s="153"/>
      <c r="AD1312" s="153" t="str">
        <f>IFERROR(IF(COUNTIF(C1312:L1312,"Feed Ingredient")&gt;0,INDEX(ani_diet!V:V,MATCH(M1312,ani_diet!F:F,0)),""),"")</f>
        <v/>
      </c>
      <c r="AE1312" s="152" t="str">
        <f>IF(IFERROR(IF(MATCH("Feed Ingredient", AOM[[#This Row],[L1]:[L10]],0)&gt;0, TRUE, FALSE), FALSE)=TRUE,IFERROR(VLOOKUP(M1312, ani_diet!E:E, 1, FALSE), "No Match"),FALSE)</f>
        <v>No Match</v>
      </c>
    </row>
    <row r="1313" spans="1:31" ht="14.5" x14ac:dyDescent="0.35">
      <c r="A1313" s="153"/>
      <c r="B1313" s="153" t="s">
        <v>22535</v>
      </c>
      <c r="C1313" s="153" t="s">
        <v>19358</v>
      </c>
      <c r="D1313" s="153" t="s">
        <v>19360</v>
      </c>
      <c r="E1313" s="153" t="s">
        <v>19600</v>
      </c>
      <c r="F1313" s="153" t="s">
        <v>20459</v>
      </c>
      <c r="G1313" s="153" t="s">
        <v>20460</v>
      </c>
      <c r="H1313" s="153" t="s">
        <v>21925</v>
      </c>
      <c r="I1313" s="153" t="s">
        <v>22295</v>
      </c>
      <c r="J1313" s="153" t="s">
        <v>22536</v>
      </c>
      <c r="K1313" s="153" t="s">
        <v>22527</v>
      </c>
      <c r="L1313" s="153"/>
      <c r="M1313" s="153" t="str" cm="1">
        <f t="array" ref="M1313">LOOKUP(2,1/(C1313:L1313&lt;&gt;""),C1313:L1313)</f>
        <v>Ficus thonningii Leaves</v>
      </c>
      <c r="N1313" s="153"/>
      <c r="O1313" s="153"/>
      <c r="P1313" s="153"/>
      <c r="Q1313" s="153"/>
      <c r="R1313" s="153"/>
      <c r="S1313" s="153"/>
      <c r="T1313" s="153"/>
      <c r="U1313" s="153" t="s">
        <v>13978</v>
      </c>
      <c r="V1313" s="153"/>
      <c r="W1313" s="153"/>
      <c r="X1313" s="153"/>
      <c r="Y1313" s="153"/>
      <c r="Z1313" s="153"/>
      <c r="AA1313" s="153"/>
      <c r="AB1313" s="153"/>
      <c r="AC1313" s="153"/>
      <c r="AD1313" s="153" t="str">
        <f>IFERROR(IF(COUNTIF(C1313:L1313,"Feed Ingredient")&gt;0,INDEX(ani_diet!V:V,MATCH(M1313,ani_diet!F:F,0)),""),"")</f>
        <v>Ficus thonningii Leaves</v>
      </c>
      <c r="AE1313" s="152" t="str">
        <f>IF(IFERROR(IF(MATCH("Feed Ingredient", AOM[[#This Row],[L1]:[L10]],0)&gt;0, TRUE, FALSE), FALSE)=TRUE,IFERROR(VLOOKUP(M1313, ani_diet!E:E, 1, FALSE), "No Match"),FALSE)</f>
        <v>Ficus thonningii Leaves</v>
      </c>
    </row>
    <row r="1314" spans="1:31" ht="14.5" x14ac:dyDescent="0.35">
      <c r="A1314" s="153"/>
      <c r="B1314" s="153" t="s">
        <v>22537</v>
      </c>
      <c r="C1314" s="153" t="s">
        <v>19358</v>
      </c>
      <c r="D1314" s="153" t="s">
        <v>19360</v>
      </c>
      <c r="E1314" s="153" t="s">
        <v>19600</v>
      </c>
      <c r="F1314" s="153" t="s">
        <v>20459</v>
      </c>
      <c r="G1314" s="153" t="s">
        <v>20460</v>
      </c>
      <c r="H1314" s="153" t="s">
        <v>21925</v>
      </c>
      <c r="I1314" s="153" t="s">
        <v>22295</v>
      </c>
      <c r="J1314" s="153" t="s">
        <v>22538</v>
      </c>
      <c r="K1314" s="153" t="s">
        <v>22539</v>
      </c>
      <c r="L1314" s="153" t="s">
        <v>22540</v>
      </c>
      <c r="M1314" s="153" t="s">
        <v>22540</v>
      </c>
      <c r="N1314" s="153" t="s">
        <v>22541</v>
      </c>
      <c r="O1314" s="153"/>
      <c r="P1314" s="153"/>
      <c r="Q1314" s="153"/>
      <c r="R1314" s="153"/>
      <c r="S1314" s="153"/>
      <c r="T1314" s="153"/>
      <c r="U1314" s="153" t="s">
        <v>22538</v>
      </c>
      <c r="V1314" s="153"/>
      <c r="W1314" s="153"/>
      <c r="X1314" s="153"/>
      <c r="Y1314" s="153"/>
      <c r="Z1314" s="153"/>
      <c r="AA1314" s="153"/>
      <c r="AB1314" s="153"/>
      <c r="AC1314" s="153"/>
      <c r="AD1314" s="153" t="s">
        <v>22539</v>
      </c>
      <c r="AE1314" s="152" t="s">
        <v>8926</v>
      </c>
    </row>
    <row r="1315" spans="1:31" ht="14.5" x14ac:dyDescent="0.35">
      <c r="A1315" s="153"/>
      <c r="B1315" s="153" t="s">
        <v>22542</v>
      </c>
      <c r="C1315" s="153" t="s">
        <v>19358</v>
      </c>
      <c r="D1315" s="153" t="s">
        <v>19360</v>
      </c>
      <c r="E1315" s="153" t="s">
        <v>19600</v>
      </c>
      <c r="F1315" s="153" t="s">
        <v>20459</v>
      </c>
      <c r="G1315" s="153" t="s">
        <v>20460</v>
      </c>
      <c r="H1315" s="153" t="s">
        <v>21925</v>
      </c>
      <c r="I1315" s="153" t="s">
        <v>22295</v>
      </c>
      <c r="J1315" s="153" t="s">
        <v>22538</v>
      </c>
      <c r="K1315" s="153" t="s">
        <v>22539</v>
      </c>
      <c r="L1315" s="153" t="s">
        <v>22543</v>
      </c>
      <c r="M1315" s="153" t="s">
        <v>22543</v>
      </c>
      <c r="N1315" s="153"/>
      <c r="O1315" s="153"/>
      <c r="P1315" s="153"/>
      <c r="Q1315" s="153"/>
      <c r="R1315" s="153"/>
      <c r="S1315" s="153"/>
      <c r="T1315" s="153"/>
      <c r="U1315" s="153" t="s">
        <v>22538</v>
      </c>
      <c r="V1315" s="153"/>
      <c r="W1315" s="153"/>
      <c r="X1315" s="153"/>
      <c r="Y1315" s="153"/>
      <c r="Z1315" s="153"/>
      <c r="AA1315" s="153"/>
      <c r="AB1315" s="153"/>
      <c r="AC1315" s="153"/>
      <c r="AD1315" s="153" t="s">
        <v>22539</v>
      </c>
      <c r="AE1315" s="152" t="s">
        <v>8926</v>
      </c>
    </row>
    <row r="1316" spans="1:31" ht="14.5" x14ac:dyDescent="0.35">
      <c r="A1316" s="153"/>
      <c r="B1316" s="153" t="s">
        <v>22544</v>
      </c>
      <c r="C1316" s="153" t="s">
        <v>19358</v>
      </c>
      <c r="D1316" s="153" t="s">
        <v>19360</v>
      </c>
      <c r="E1316" s="153" t="s">
        <v>19600</v>
      </c>
      <c r="F1316" s="153" t="s">
        <v>20459</v>
      </c>
      <c r="G1316" s="153" t="s">
        <v>20460</v>
      </c>
      <c r="H1316" s="153" t="s">
        <v>21925</v>
      </c>
      <c r="I1316" s="153" t="s">
        <v>22295</v>
      </c>
      <c r="J1316" s="153" t="s">
        <v>22538</v>
      </c>
      <c r="K1316" s="153" t="s">
        <v>22539</v>
      </c>
      <c r="L1316" s="153" t="s">
        <v>22545</v>
      </c>
      <c r="M1316" s="153" t="s">
        <v>22545</v>
      </c>
      <c r="N1316" s="153" t="s">
        <v>22546</v>
      </c>
      <c r="O1316" s="153"/>
      <c r="P1316" s="153"/>
      <c r="Q1316" s="153"/>
      <c r="R1316" s="153"/>
      <c r="S1316" s="153"/>
      <c r="T1316" s="153"/>
      <c r="U1316" s="153" t="s">
        <v>22538</v>
      </c>
      <c r="V1316" s="153"/>
      <c r="W1316" s="153"/>
      <c r="X1316" s="153"/>
      <c r="Y1316" s="153"/>
      <c r="Z1316" s="153"/>
      <c r="AA1316" s="153"/>
      <c r="AB1316" s="153"/>
      <c r="AC1316" s="153"/>
      <c r="AD1316" s="153" t="s">
        <v>22539</v>
      </c>
      <c r="AE1316" s="152" t="s">
        <v>8926</v>
      </c>
    </row>
    <row r="1317" spans="1:31" ht="14.5" x14ac:dyDescent="0.35">
      <c r="A1317" s="153"/>
      <c r="B1317" s="153" t="s">
        <v>22547</v>
      </c>
      <c r="C1317" s="153" t="s">
        <v>19358</v>
      </c>
      <c r="D1317" s="153" t="s">
        <v>19360</v>
      </c>
      <c r="E1317" s="153" t="s">
        <v>19600</v>
      </c>
      <c r="F1317" s="153" t="s">
        <v>20459</v>
      </c>
      <c r="G1317" s="153" t="s">
        <v>20460</v>
      </c>
      <c r="H1317" s="153" t="s">
        <v>21925</v>
      </c>
      <c r="I1317" s="153" t="s">
        <v>22295</v>
      </c>
      <c r="J1317" s="153" t="s">
        <v>22538</v>
      </c>
      <c r="K1317" s="153" t="s">
        <v>22539</v>
      </c>
      <c r="L1317" s="153"/>
      <c r="M1317" s="153" t="s">
        <v>22539</v>
      </c>
      <c r="N1317" s="153"/>
      <c r="O1317" s="153"/>
      <c r="P1317" s="153"/>
      <c r="Q1317" s="153"/>
      <c r="R1317" s="153"/>
      <c r="S1317" s="153"/>
      <c r="T1317" s="153"/>
      <c r="U1317" s="153" t="s">
        <v>22538</v>
      </c>
      <c r="V1317" s="153"/>
      <c r="W1317" s="153"/>
      <c r="X1317" s="153"/>
      <c r="Y1317" s="153"/>
      <c r="Z1317" s="153"/>
      <c r="AA1317" s="153"/>
      <c r="AB1317" s="153"/>
      <c r="AC1317" s="153"/>
      <c r="AD1317" s="153" t="s">
        <v>2164</v>
      </c>
      <c r="AE1317" s="152" t="s">
        <v>22539</v>
      </c>
    </row>
    <row r="1318" spans="1:31" ht="14.5" x14ac:dyDescent="0.35">
      <c r="A1318" s="153"/>
      <c r="B1318" s="153" t="s">
        <v>22548</v>
      </c>
      <c r="C1318" s="153" t="s">
        <v>19358</v>
      </c>
      <c r="D1318" s="153" t="s">
        <v>19360</v>
      </c>
      <c r="E1318" s="153" t="s">
        <v>19600</v>
      </c>
      <c r="F1318" s="153" t="s">
        <v>20459</v>
      </c>
      <c r="G1318" s="153" t="s">
        <v>20460</v>
      </c>
      <c r="H1318" s="153" t="s">
        <v>21925</v>
      </c>
      <c r="I1318" s="153" t="s">
        <v>22295</v>
      </c>
      <c r="J1318" s="153" t="s">
        <v>22538</v>
      </c>
      <c r="K1318" s="153" t="s">
        <v>22549</v>
      </c>
      <c r="L1318" s="153"/>
      <c r="M1318" s="153" t="s">
        <v>22549</v>
      </c>
      <c r="N1318" s="153" t="s">
        <v>22550</v>
      </c>
      <c r="O1318" s="153"/>
      <c r="P1318" s="153"/>
      <c r="Q1318" s="153"/>
      <c r="R1318" s="153"/>
      <c r="S1318" s="153"/>
      <c r="T1318" s="153"/>
      <c r="U1318" s="153" t="s">
        <v>22538</v>
      </c>
      <c r="V1318" s="153"/>
      <c r="W1318" s="153"/>
      <c r="X1318" s="153"/>
      <c r="Y1318" s="153"/>
      <c r="Z1318" s="153"/>
      <c r="AA1318" s="153"/>
      <c r="AB1318" s="153"/>
      <c r="AC1318" s="153"/>
      <c r="AD1318" s="153" t="s">
        <v>22538</v>
      </c>
      <c r="AE1318" s="152" t="s">
        <v>8926</v>
      </c>
    </row>
    <row r="1319" spans="1:31" ht="14.5" x14ac:dyDescent="0.35">
      <c r="A1319" s="153"/>
      <c r="B1319" s="153" t="s">
        <v>22551</v>
      </c>
      <c r="C1319" s="153" t="s">
        <v>19358</v>
      </c>
      <c r="D1319" s="153" t="s">
        <v>19360</v>
      </c>
      <c r="E1319" s="153" t="s">
        <v>19600</v>
      </c>
      <c r="F1319" s="153" t="s">
        <v>20459</v>
      </c>
      <c r="G1319" s="153" t="s">
        <v>20460</v>
      </c>
      <c r="H1319" s="153" t="s">
        <v>21925</v>
      </c>
      <c r="I1319" s="153" t="s">
        <v>22295</v>
      </c>
      <c r="J1319" s="153" t="s">
        <v>22538</v>
      </c>
      <c r="K1319" s="153" t="s">
        <v>22552</v>
      </c>
      <c r="L1319" s="153"/>
      <c r="M1319" s="153" t="s">
        <v>22552</v>
      </c>
      <c r="N1319" s="153"/>
      <c r="O1319" s="153"/>
      <c r="P1319" s="153"/>
      <c r="Q1319" s="153"/>
      <c r="R1319" s="153"/>
      <c r="S1319" s="153"/>
      <c r="T1319" s="153"/>
      <c r="U1319" s="153" t="s">
        <v>22538</v>
      </c>
      <c r="V1319" s="153"/>
      <c r="W1319" s="153"/>
      <c r="X1319" s="153"/>
      <c r="Y1319" s="153"/>
      <c r="Z1319" s="153"/>
      <c r="AA1319" s="153"/>
      <c r="AB1319" s="153"/>
      <c r="AC1319" s="153"/>
      <c r="AD1319" s="153" t="s">
        <v>22538</v>
      </c>
      <c r="AE1319" s="152" t="s">
        <v>8926</v>
      </c>
    </row>
    <row r="1320" spans="1:31" ht="14.5" x14ac:dyDescent="0.35">
      <c r="A1320" s="153"/>
      <c r="B1320" s="153" t="s">
        <v>22553</v>
      </c>
      <c r="C1320" s="153" t="s">
        <v>19358</v>
      </c>
      <c r="D1320" s="153" t="s">
        <v>19360</v>
      </c>
      <c r="E1320" s="153" t="s">
        <v>19600</v>
      </c>
      <c r="F1320" s="153" t="s">
        <v>20459</v>
      </c>
      <c r="G1320" s="153" t="s">
        <v>20460</v>
      </c>
      <c r="H1320" s="153" t="s">
        <v>21925</v>
      </c>
      <c r="I1320" s="153" t="s">
        <v>22295</v>
      </c>
      <c r="J1320" s="153" t="s">
        <v>22538</v>
      </c>
      <c r="K1320" s="153"/>
      <c r="L1320" s="153"/>
      <c r="M1320" s="153" t="s">
        <v>22538</v>
      </c>
      <c r="N1320" s="153"/>
      <c r="O1320" s="153"/>
      <c r="P1320" s="153"/>
      <c r="Q1320" s="153"/>
      <c r="R1320" s="153"/>
      <c r="S1320" s="153"/>
      <c r="T1320" s="153"/>
      <c r="U1320" s="153" t="s">
        <v>22538</v>
      </c>
      <c r="V1320" s="153"/>
      <c r="W1320" s="153"/>
      <c r="X1320" s="153"/>
      <c r="Y1320" s="153"/>
      <c r="Z1320" s="153"/>
      <c r="AA1320" s="153"/>
      <c r="AB1320" s="153"/>
      <c r="AC1320" s="153"/>
      <c r="AD1320" s="153" t="s">
        <v>22538</v>
      </c>
      <c r="AE1320" s="152" t="s">
        <v>22538</v>
      </c>
    </row>
    <row r="1321" spans="1:31" ht="14.5" x14ac:dyDescent="0.35">
      <c r="A1321" s="153"/>
      <c r="B1321" s="153" t="s">
        <v>22554</v>
      </c>
      <c r="C1321" s="153" t="s">
        <v>19358</v>
      </c>
      <c r="D1321" s="153" t="s">
        <v>19360</v>
      </c>
      <c r="E1321" s="153" t="s">
        <v>19600</v>
      </c>
      <c r="F1321" s="153" t="s">
        <v>20459</v>
      </c>
      <c r="G1321" s="153" t="s">
        <v>20460</v>
      </c>
      <c r="H1321" s="153" t="s">
        <v>21925</v>
      </c>
      <c r="I1321" s="153" t="s">
        <v>22295</v>
      </c>
      <c r="J1321" s="153" t="s">
        <v>63</v>
      </c>
      <c r="K1321" s="153" t="s">
        <v>22555</v>
      </c>
      <c r="L1321" s="153"/>
      <c r="M1321" s="153" t="str" cm="1">
        <f t="array" ref="M1321">LOOKUP(2,1/(C1321:L1321&lt;&gt;""),C1321:L1321)</f>
        <v>Gliricidia sepium Leaves and Soft Twig</v>
      </c>
      <c r="N1321" s="153"/>
      <c r="O1321" s="153"/>
      <c r="P1321" s="153"/>
      <c r="Q1321" s="153"/>
      <c r="R1321" s="153"/>
      <c r="S1321" s="153"/>
      <c r="T1321" s="153"/>
      <c r="U1321" s="153" t="s">
        <v>63</v>
      </c>
      <c r="V1321" s="153"/>
      <c r="W1321" s="153"/>
      <c r="X1321" s="153"/>
      <c r="Y1321" s="153"/>
      <c r="Z1321" s="153"/>
      <c r="AA1321" s="153"/>
      <c r="AB1321" s="153"/>
      <c r="AC1321" s="153"/>
      <c r="AD1321" s="153" t="str">
        <f>IFERROR(IF(COUNTIF(C1321:L1321,"Feed Ingredient")&gt;0,INDEX(ani_diet!V:V,MATCH(M1321,ani_diet!F:F,0)),""),"")</f>
        <v>Gliricidia sepium Leaves and Soft Twig</v>
      </c>
      <c r="AE1321" s="152" t="str">
        <f>IF(IFERROR(IF(MATCH("Feed Ingredient", AOM[[#This Row],[L1]:[L10]],0)&gt;0, TRUE, FALSE), FALSE)=TRUE,IFERROR(VLOOKUP(M1321, ani_diet!E:E, 1, FALSE), "No Match"),FALSE)</f>
        <v>Gliricidia sepium Leaves and Soft Twig</v>
      </c>
    </row>
    <row r="1322" spans="1:31" ht="14.5" x14ac:dyDescent="0.35">
      <c r="A1322" s="153"/>
      <c r="B1322" s="153" t="s">
        <v>22556</v>
      </c>
      <c r="C1322" s="153" t="s">
        <v>19358</v>
      </c>
      <c r="D1322" s="153" t="s">
        <v>19360</v>
      </c>
      <c r="E1322" s="153" t="s">
        <v>19600</v>
      </c>
      <c r="F1322" s="153" t="s">
        <v>20459</v>
      </c>
      <c r="G1322" s="153" t="s">
        <v>20460</v>
      </c>
      <c r="H1322" s="153" t="s">
        <v>21925</v>
      </c>
      <c r="I1322" s="153" t="s">
        <v>22295</v>
      </c>
      <c r="J1322" s="153" t="s">
        <v>63</v>
      </c>
      <c r="K1322" s="153"/>
      <c r="L1322" s="153"/>
      <c r="M1322" s="153" t="str" cm="1">
        <f t="array" ref="M1322">LOOKUP(2,1/(C1322:L1322&lt;&gt;""),C1322:L1322)</f>
        <v>Gliricidia sepium</v>
      </c>
      <c r="N1322" s="153"/>
      <c r="O1322" s="153"/>
      <c r="P1322" s="153"/>
      <c r="Q1322" s="153"/>
      <c r="R1322" s="153"/>
      <c r="S1322" s="153"/>
      <c r="T1322" s="153"/>
      <c r="U1322" s="153" t="s">
        <v>63</v>
      </c>
      <c r="V1322" s="153"/>
      <c r="W1322" s="153"/>
      <c r="X1322" s="153"/>
      <c r="Y1322" s="153"/>
      <c r="Z1322" s="153"/>
      <c r="AA1322" s="153"/>
      <c r="AB1322" s="153"/>
      <c r="AC1322" s="153"/>
      <c r="AD1322" s="153" t="str">
        <f>IFERROR(IF(COUNTIF(C1322:L1322,"Feed Ingredient")&gt;0,INDEX(ani_diet!V:V,MATCH(M1322,ani_diet!F:F,0)),""),"")</f>
        <v/>
      </c>
      <c r="AE1322" s="152" t="str">
        <f>IF(IFERROR(IF(MATCH("Feed Ingredient", AOM[[#This Row],[L1]:[L10]],0)&gt;0, TRUE, FALSE), FALSE)=TRUE,IFERROR(VLOOKUP(M1322, ani_diet!E:E, 1, FALSE), "No Match"),FALSE)</f>
        <v>No Match</v>
      </c>
    </row>
    <row r="1323" spans="1:31" ht="14.5" x14ac:dyDescent="0.35">
      <c r="A1323" s="153" t="s">
        <v>2164</v>
      </c>
      <c r="B1323" s="153" t="s">
        <v>22557</v>
      </c>
      <c r="C1323" s="153" t="s">
        <v>19358</v>
      </c>
      <c r="D1323" s="153" t="s">
        <v>19360</v>
      </c>
      <c r="E1323" s="153" t="s">
        <v>19600</v>
      </c>
      <c r="F1323" s="153" t="s">
        <v>20459</v>
      </c>
      <c r="G1323" s="153" t="s">
        <v>20460</v>
      </c>
      <c r="H1323" s="153" t="s">
        <v>21925</v>
      </c>
      <c r="I1323" s="153" t="s">
        <v>22295</v>
      </c>
      <c r="J1323" s="153" t="s">
        <v>14307</v>
      </c>
      <c r="K1323" s="153" t="s">
        <v>22558</v>
      </c>
      <c r="L1323" s="153"/>
      <c r="M1323" s="153" t="str" cm="1">
        <f t="array" ref="M1323">LOOKUP(2,1/(C1323:L1323&lt;&gt;""),C1323:L1323)</f>
        <v>Gmelina arborea Leaves Ground</v>
      </c>
      <c r="N1323" s="153" t="s">
        <v>22559</v>
      </c>
      <c r="O1323" s="153" t="s">
        <v>2164</v>
      </c>
      <c r="P1323" s="153" t="s">
        <v>2164</v>
      </c>
      <c r="Q1323" s="153" t="s">
        <v>2164</v>
      </c>
      <c r="R1323" s="153" t="s">
        <v>2164</v>
      </c>
      <c r="S1323" s="153" t="s">
        <v>22560</v>
      </c>
      <c r="T1323" s="153" t="s">
        <v>2164</v>
      </c>
      <c r="U1323" s="153" t="s">
        <v>14307</v>
      </c>
      <c r="V1323" s="153" t="s">
        <v>22561</v>
      </c>
      <c r="W1323" s="153" t="s">
        <v>2164</v>
      </c>
      <c r="X1323" s="153" t="s">
        <v>2164</v>
      </c>
      <c r="Y1323" s="153" t="s">
        <v>2164</v>
      </c>
      <c r="Z1323" s="153" t="s">
        <v>2164</v>
      </c>
      <c r="AA1323" s="153" t="s">
        <v>2164</v>
      </c>
      <c r="AB1323" s="153" t="s">
        <v>22562</v>
      </c>
      <c r="AC1323" s="153" t="s">
        <v>22563</v>
      </c>
      <c r="AD1323" s="153" t="str">
        <f>IFERROR(IF(COUNTIF(C1323:L1323,"Feed Ingredient")&gt;0,INDEX(ani_diet!V:V,MATCH(M1323,ani_diet!F:F,0)),""),"")</f>
        <v>Gmelina arborea Leaves</v>
      </c>
      <c r="AE1323" s="152" t="str">
        <f>IF(IFERROR(IF(MATCH("Feed Ingredient", AOM[[#This Row],[L1]:[L10]],0)&gt;0, TRUE, FALSE), FALSE)=TRUE,IFERROR(VLOOKUP(M1323, ani_diet!E:E, 1, FALSE), "No Match"),FALSE)</f>
        <v>No Match</v>
      </c>
    </row>
    <row r="1324" spans="1:31" ht="14.5" x14ac:dyDescent="0.35">
      <c r="A1324" s="153"/>
      <c r="B1324" s="153" t="s">
        <v>22564</v>
      </c>
      <c r="C1324" s="153" t="s">
        <v>19358</v>
      </c>
      <c r="D1324" s="153" t="s">
        <v>19360</v>
      </c>
      <c r="E1324" s="153" t="s">
        <v>19600</v>
      </c>
      <c r="F1324" s="153" t="s">
        <v>20459</v>
      </c>
      <c r="G1324" s="153" t="s">
        <v>20460</v>
      </c>
      <c r="H1324" s="153" t="s">
        <v>21925</v>
      </c>
      <c r="I1324" s="153" t="s">
        <v>22295</v>
      </c>
      <c r="J1324" s="153" t="s">
        <v>14307</v>
      </c>
      <c r="K1324" s="153"/>
      <c r="L1324" s="153"/>
      <c r="M1324" s="153" t="str" cm="1">
        <f t="array" ref="M1324">LOOKUP(2,1/(C1324:L1324&lt;&gt;""),C1324:L1324)</f>
        <v>Gmelina arborea</v>
      </c>
      <c r="N1324" s="153"/>
      <c r="O1324" s="153"/>
      <c r="P1324" s="153"/>
      <c r="Q1324" s="153"/>
      <c r="R1324" s="153"/>
      <c r="S1324" s="153"/>
      <c r="T1324" s="153"/>
      <c r="U1324" s="153" t="s">
        <v>14307</v>
      </c>
      <c r="V1324" s="153"/>
      <c r="W1324" s="153"/>
      <c r="X1324" s="153"/>
      <c r="Y1324" s="153"/>
      <c r="Z1324" s="153"/>
      <c r="AA1324" s="153"/>
      <c r="AB1324" s="153"/>
      <c r="AC1324" s="153"/>
      <c r="AD1324" s="153" t="str">
        <f>IFERROR(IF(COUNTIF(C1324:L1324,"Feed Ingredient")&gt;0,INDEX(ani_diet!V:V,MATCH(M1324,ani_diet!F:F,0)),""),"")</f>
        <v/>
      </c>
      <c r="AE1324" s="152" t="str">
        <f>IF(IFERROR(IF(MATCH("Feed Ingredient", AOM[[#This Row],[L1]:[L10]],0)&gt;0, TRUE, FALSE), FALSE)=TRUE,IFERROR(VLOOKUP(M1324, ani_diet!E:E, 1, FALSE), "No Match"),FALSE)</f>
        <v>No Match</v>
      </c>
    </row>
    <row r="1325" spans="1:31" ht="14.5" x14ac:dyDescent="0.35">
      <c r="A1325" s="153"/>
      <c r="B1325" s="153" t="s">
        <v>22565</v>
      </c>
      <c r="C1325" s="153" t="s">
        <v>19358</v>
      </c>
      <c r="D1325" s="153" t="s">
        <v>19360</v>
      </c>
      <c r="E1325" s="153" t="s">
        <v>19600</v>
      </c>
      <c r="F1325" s="153" t="s">
        <v>20459</v>
      </c>
      <c r="G1325" s="153" t="s">
        <v>20460</v>
      </c>
      <c r="H1325" s="153" t="s">
        <v>21925</v>
      </c>
      <c r="I1325" s="153" t="s">
        <v>22295</v>
      </c>
      <c r="J1325" s="153" t="s">
        <v>22566</v>
      </c>
      <c r="K1325" s="153"/>
      <c r="L1325" s="153"/>
      <c r="M1325" s="153" t="str" cm="1">
        <f t="array" ref="M1325">LOOKUP(2,1/(C1325:L1325&lt;&gt;""),C1325:L1325)</f>
        <v>Grewia spp.</v>
      </c>
      <c r="N1325" s="153"/>
      <c r="O1325" s="153"/>
      <c r="P1325" s="153"/>
      <c r="Q1325" s="153"/>
      <c r="R1325" s="153"/>
      <c r="S1325" s="153"/>
      <c r="T1325" s="153"/>
      <c r="U1325" s="153" t="s">
        <v>22566</v>
      </c>
      <c r="V1325" s="153"/>
      <c r="W1325" s="153"/>
      <c r="X1325" s="153"/>
      <c r="Y1325" s="153"/>
      <c r="Z1325" s="153"/>
      <c r="AA1325" s="153"/>
      <c r="AB1325" s="153"/>
      <c r="AC1325" s="153"/>
      <c r="AD1325" s="153" t="str">
        <f>IFERROR(IF(COUNTIF(C1325:L1325,"Feed Ingredient")&gt;0,INDEX(ani_diet!V:V,MATCH(M1325,ani_diet!F:F,0)),""),"")</f>
        <v>Grewia spp.</v>
      </c>
      <c r="AE1325" s="152" t="str">
        <f>IF(IFERROR(IF(MATCH("Feed Ingredient", AOM[[#This Row],[L1]:[L10]],0)&gt;0, TRUE, FALSE), FALSE)=TRUE,IFERROR(VLOOKUP(M1325, ani_diet!E:E, 1, FALSE), "No Match"),FALSE)</f>
        <v>Grewia spp.</v>
      </c>
    </row>
    <row r="1326" spans="1:31" ht="14.5" x14ac:dyDescent="0.35">
      <c r="A1326" s="153"/>
      <c r="B1326" s="153" t="s">
        <v>22567</v>
      </c>
      <c r="C1326" s="153" t="s">
        <v>19358</v>
      </c>
      <c r="D1326" s="153" t="s">
        <v>19360</v>
      </c>
      <c r="E1326" s="153" t="s">
        <v>19600</v>
      </c>
      <c r="F1326" s="153" t="s">
        <v>20459</v>
      </c>
      <c r="G1326" s="153" t="s">
        <v>20460</v>
      </c>
      <c r="H1326" s="153" t="s">
        <v>21925</v>
      </c>
      <c r="I1326" s="153" t="s">
        <v>22295</v>
      </c>
      <c r="J1326" s="153" t="s">
        <v>22568</v>
      </c>
      <c r="K1326" s="153" t="s">
        <v>22569</v>
      </c>
      <c r="L1326" s="153"/>
      <c r="M1326" s="153" t="str" cm="1">
        <f t="array" ref="M1326">LOOKUP(2,1/(C1326:L1326&lt;&gt;""),C1326:L1326)</f>
        <v>Grewia similis Dried</v>
      </c>
      <c r="N1326" s="153"/>
      <c r="O1326" s="153"/>
      <c r="P1326" s="153"/>
      <c r="Q1326" s="153"/>
      <c r="R1326" s="153"/>
      <c r="S1326" s="153"/>
      <c r="T1326" s="153"/>
      <c r="U1326" s="153" t="s">
        <v>22568</v>
      </c>
      <c r="V1326" s="153"/>
      <c r="W1326" s="153"/>
      <c r="X1326" s="153"/>
      <c r="Y1326" s="153"/>
      <c r="Z1326" s="153"/>
      <c r="AA1326" s="153"/>
      <c r="AB1326" s="153"/>
      <c r="AC1326" s="153"/>
      <c r="AD1326" s="153" t="str">
        <f>IFERROR(IF(COUNTIF(C1326:L1326,"Feed Ingredient")&gt;0,INDEX(ani_diet!V:V,MATCH(M1326,ani_diet!F:F,0)),""),"")</f>
        <v>Grewia similis</v>
      </c>
      <c r="AE1326" s="152" t="str">
        <f>IF(IFERROR(IF(MATCH("Feed Ingredient", AOM[[#This Row],[L1]:[L10]],0)&gt;0, TRUE, FALSE), FALSE)=TRUE,IFERROR(VLOOKUP(M1326, ani_diet!E:E, 1, FALSE), "No Match"),FALSE)</f>
        <v>No Match</v>
      </c>
    </row>
    <row r="1327" spans="1:31" ht="14.5" x14ac:dyDescent="0.35">
      <c r="A1327" s="153"/>
      <c r="B1327" s="153" t="s">
        <v>22570</v>
      </c>
      <c r="C1327" s="153" t="s">
        <v>19358</v>
      </c>
      <c r="D1327" s="153" t="s">
        <v>19360</v>
      </c>
      <c r="E1327" s="153" t="s">
        <v>19600</v>
      </c>
      <c r="F1327" s="153" t="s">
        <v>20459</v>
      </c>
      <c r="G1327" s="153" t="s">
        <v>20460</v>
      </c>
      <c r="H1327" s="153" t="s">
        <v>21925</v>
      </c>
      <c r="I1327" s="153" t="s">
        <v>22295</v>
      </c>
      <c r="J1327" s="153" t="s">
        <v>22571</v>
      </c>
      <c r="K1327" s="153"/>
      <c r="L1327" s="153"/>
      <c r="M1327" s="153" t="str" cm="1">
        <f t="array" ref="M1327">LOOKUP(2,1/(C1327:L1327&lt;&gt;""),C1327:L1327)</f>
        <v>Hoodia gordonii</v>
      </c>
      <c r="N1327" s="153"/>
      <c r="O1327" s="153"/>
      <c r="P1327" s="153"/>
      <c r="Q1327" s="153"/>
      <c r="R1327" s="153"/>
      <c r="S1327" s="153"/>
      <c r="T1327" s="153"/>
      <c r="U1327" s="153" t="s">
        <v>22571</v>
      </c>
      <c r="V1327" s="153"/>
      <c r="W1327" s="153"/>
      <c r="X1327" s="153"/>
      <c r="Y1327" s="153"/>
      <c r="Z1327" s="153"/>
      <c r="AA1327" s="153"/>
      <c r="AB1327" s="153"/>
      <c r="AC1327" s="153"/>
      <c r="AD1327" s="153" t="str">
        <f>IFERROR(IF(COUNTIF(C1327:L1327,"Feed Ingredient")&gt;0,INDEX(ani_diet!V:V,MATCH(M1327,ani_diet!F:F,0)),""),"")</f>
        <v>Hoodia gordonii</v>
      </c>
      <c r="AE1327" s="152" t="str">
        <f>IF(IFERROR(IF(MATCH("Feed Ingredient", AOM[[#This Row],[L1]:[L10]],0)&gt;0, TRUE, FALSE), FALSE)=TRUE,IFERROR(VLOOKUP(M1327, ani_diet!E:E, 1, FALSE), "No Match"),FALSE)</f>
        <v>Hoodia gordonii</v>
      </c>
    </row>
    <row r="1328" spans="1:31" ht="14.5" x14ac:dyDescent="0.35">
      <c r="A1328" s="153"/>
      <c r="B1328" s="153" t="s">
        <v>22572</v>
      </c>
      <c r="C1328" s="153" t="s">
        <v>19358</v>
      </c>
      <c r="D1328" s="153" t="s">
        <v>19360</v>
      </c>
      <c r="E1328" s="153" t="s">
        <v>19600</v>
      </c>
      <c r="F1328" s="153" t="s">
        <v>20459</v>
      </c>
      <c r="G1328" s="153" t="s">
        <v>20460</v>
      </c>
      <c r="H1328" s="153" t="s">
        <v>21925</v>
      </c>
      <c r="I1328" s="153" t="s">
        <v>22295</v>
      </c>
      <c r="J1328" s="153" t="s">
        <v>10457</v>
      </c>
      <c r="K1328" s="153" t="s">
        <v>22573</v>
      </c>
      <c r="L1328" s="153" t="s">
        <v>22574</v>
      </c>
      <c r="M1328" s="153" t="str" cm="1">
        <f t="array" ref="M1328">LOOKUP(2,1/(C1328:L1328&lt;&gt;""),C1328:L1328)</f>
        <v>Jatropha curcas Kernel Ground</v>
      </c>
      <c r="N1328" s="153" t="s">
        <v>22575</v>
      </c>
      <c r="O1328" s="153"/>
      <c r="P1328" s="153"/>
      <c r="Q1328" s="153"/>
      <c r="R1328" s="153"/>
      <c r="S1328" s="153"/>
      <c r="T1328" s="153"/>
      <c r="U1328" s="153" t="s">
        <v>10457</v>
      </c>
      <c r="V1328" s="153"/>
      <c r="W1328" s="153"/>
      <c r="X1328" s="153"/>
      <c r="Y1328" s="153"/>
      <c r="Z1328" s="153"/>
      <c r="AA1328" s="153"/>
      <c r="AB1328" s="153"/>
      <c r="AC1328" s="153"/>
      <c r="AD1328" s="153" t="str">
        <f>IFERROR(IF(COUNTIF(C1328:L1328,"Feed Ingredient")&gt;0,INDEX(ani_diet!V:V,MATCH(M1328,ani_diet!F:F,0)),""),"")</f>
        <v>Jatropha curcas Kernel</v>
      </c>
      <c r="AE1328" s="152" t="str">
        <f>IF(IFERROR(IF(MATCH("Feed Ingredient", AOM[[#This Row],[L1]:[L10]],0)&gt;0, TRUE, FALSE), FALSE)=TRUE,IFERROR(VLOOKUP(M1328, ani_diet!E:E, 1, FALSE), "No Match"),FALSE)</f>
        <v>No Match</v>
      </c>
    </row>
    <row r="1329" spans="1:31" ht="14.5" x14ac:dyDescent="0.35">
      <c r="A1329" s="153"/>
      <c r="B1329" s="153" t="s">
        <v>22576</v>
      </c>
      <c r="C1329" s="153" t="s">
        <v>19358</v>
      </c>
      <c r="D1329" s="153" t="s">
        <v>19360</v>
      </c>
      <c r="E1329" s="153" t="s">
        <v>19600</v>
      </c>
      <c r="F1329" s="153" t="s">
        <v>20459</v>
      </c>
      <c r="G1329" s="153" t="s">
        <v>20460</v>
      </c>
      <c r="H1329" s="153" t="s">
        <v>21925</v>
      </c>
      <c r="I1329" s="153" t="s">
        <v>22295</v>
      </c>
      <c r="J1329" s="153" t="s">
        <v>10457</v>
      </c>
      <c r="K1329" s="153" t="s">
        <v>22573</v>
      </c>
      <c r="L1329" s="153" t="s">
        <v>22577</v>
      </c>
      <c r="M1329" s="153" t="str" cm="1">
        <f t="array" ref="M1329">LOOKUP(2,1/(C1329:L1329&lt;&gt;""),C1329:L1329)</f>
        <v>Jatropha curcas Kernel Dried Ground</v>
      </c>
      <c r="N1329" s="153" t="s">
        <v>22578</v>
      </c>
      <c r="O1329" s="153"/>
      <c r="P1329" s="153"/>
      <c r="Q1329" s="153"/>
      <c r="R1329" s="153"/>
      <c r="S1329" s="153"/>
      <c r="T1329" s="153"/>
      <c r="U1329" s="153" t="s">
        <v>10457</v>
      </c>
      <c r="V1329" s="153"/>
      <c r="W1329" s="153"/>
      <c r="X1329" s="153"/>
      <c r="Y1329" s="153"/>
      <c r="Z1329" s="153"/>
      <c r="AA1329" s="153"/>
      <c r="AB1329" s="153"/>
      <c r="AC1329" s="153"/>
      <c r="AD1329" s="153" t="str">
        <f>IFERROR(IF(COUNTIF(C1329:L1329,"Feed Ingredient")&gt;0,INDEX(ani_diet!V:V,MATCH(M1329,ani_diet!F:F,0)),""),"")</f>
        <v>Jatropha curcas Kernel</v>
      </c>
      <c r="AE1329" s="152" t="str">
        <f>IF(IFERROR(IF(MATCH("Feed Ingredient", AOM[[#This Row],[L1]:[L10]],0)&gt;0, TRUE, FALSE), FALSE)=TRUE,IFERROR(VLOOKUP(M1329, ani_diet!E:E, 1, FALSE), "No Match"),FALSE)</f>
        <v>No Match</v>
      </c>
    </row>
    <row r="1330" spans="1:31" ht="14.5" x14ac:dyDescent="0.35">
      <c r="A1330" s="153"/>
      <c r="B1330" s="153" t="s">
        <v>22579</v>
      </c>
      <c r="C1330" s="153" t="s">
        <v>19358</v>
      </c>
      <c r="D1330" s="153" t="s">
        <v>19360</v>
      </c>
      <c r="E1330" s="153" t="s">
        <v>19600</v>
      </c>
      <c r="F1330" s="153" t="s">
        <v>20459</v>
      </c>
      <c r="G1330" s="153" t="s">
        <v>20460</v>
      </c>
      <c r="H1330" s="153" t="s">
        <v>21925</v>
      </c>
      <c r="I1330" s="153" t="s">
        <v>22295</v>
      </c>
      <c r="J1330" s="153" t="s">
        <v>10457</v>
      </c>
      <c r="K1330" s="153" t="s">
        <v>22573</v>
      </c>
      <c r="L1330" s="153" t="s">
        <v>22580</v>
      </c>
      <c r="M1330" s="153" t="str" cm="1">
        <f t="array" ref="M1330">LOOKUP(2,1/(C1330:L1330&lt;&gt;""),C1330:L1330)</f>
        <v>Jatropha curcas Kernel Cake Dried Ground</v>
      </c>
      <c r="N1330" s="153" t="s">
        <v>22581</v>
      </c>
      <c r="O1330" s="153"/>
      <c r="P1330" s="153"/>
      <c r="Q1330" s="153"/>
      <c r="R1330" s="153"/>
      <c r="S1330" s="153"/>
      <c r="T1330" s="153"/>
      <c r="U1330" s="153" t="s">
        <v>10457</v>
      </c>
      <c r="V1330" s="153"/>
      <c r="W1330" s="153"/>
      <c r="X1330" s="153"/>
      <c r="Y1330" s="153"/>
      <c r="Z1330" s="153"/>
      <c r="AA1330" s="153"/>
      <c r="AB1330" s="153"/>
      <c r="AC1330" s="153"/>
      <c r="AD1330" s="153" t="str">
        <f>IFERROR(IF(COUNTIF(C1330:L1330,"Feed Ingredient")&gt;0,INDEX(ani_diet!V:V,MATCH(M1330,ani_diet!F:F,0)),""),"")</f>
        <v>Jatropha curcas Kernel Cake</v>
      </c>
      <c r="AE1330" s="152" t="str">
        <f>IF(IFERROR(IF(MATCH("Feed Ingredient", AOM[[#This Row],[L1]:[L10]],0)&gt;0, TRUE, FALSE), FALSE)=TRUE,IFERROR(VLOOKUP(M1330, ani_diet!E:E, 1, FALSE), "No Match"),FALSE)</f>
        <v>No Match</v>
      </c>
    </row>
    <row r="1331" spans="1:31" ht="14.5" x14ac:dyDescent="0.35">
      <c r="A1331" s="153"/>
      <c r="B1331" s="153" t="s">
        <v>22582</v>
      </c>
      <c r="C1331" s="153" t="s">
        <v>19358</v>
      </c>
      <c r="D1331" s="153" t="s">
        <v>19360</v>
      </c>
      <c r="E1331" s="153" t="s">
        <v>19600</v>
      </c>
      <c r="F1331" s="153" t="s">
        <v>20459</v>
      </c>
      <c r="G1331" s="153" t="s">
        <v>20460</v>
      </c>
      <c r="H1331" s="153" t="s">
        <v>21925</v>
      </c>
      <c r="I1331" s="153" t="s">
        <v>22295</v>
      </c>
      <c r="J1331" s="153" t="s">
        <v>10457</v>
      </c>
      <c r="K1331" s="153" t="s">
        <v>22573</v>
      </c>
      <c r="L1331" s="153" t="s">
        <v>22583</v>
      </c>
      <c r="M1331" s="153" t="str" cm="1">
        <f t="array" ref="M1331">LOOKUP(2,1/(C1331:L1331&lt;&gt;""),C1331:L1331)</f>
        <v>Jatropha curcas Kernel Cake Ground</v>
      </c>
      <c r="N1331" s="153" t="s">
        <v>22584</v>
      </c>
      <c r="O1331" s="153"/>
      <c r="P1331" s="153"/>
      <c r="Q1331" s="153"/>
      <c r="R1331" s="153"/>
      <c r="S1331" s="153"/>
      <c r="T1331" s="153"/>
      <c r="U1331" s="153" t="s">
        <v>10457</v>
      </c>
      <c r="V1331" s="153"/>
      <c r="W1331" s="153"/>
      <c r="X1331" s="153"/>
      <c r="Y1331" s="153"/>
      <c r="Z1331" s="153"/>
      <c r="AA1331" s="153"/>
      <c r="AB1331" s="153"/>
      <c r="AC1331" s="153"/>
      <c r="AD1331" s="153" t="s">
        <v>22585</v>
      </c>
      <c r="AE1331" s="152" t="s">
        <v>8926</v>
      </c>
    </row>
    <row r="1332" spans="1:31" ht="14.5" x14ac:dyDescent="0.35">
      <c r="A1332" s="153"/>
      <c r="B1332" s="153" t="s">
        <v>22586</v>
      </c>
      <c r="C1332" s="153" t="s">
        <v>19358</v>
      </c>
      <c r="D1332" s="153" t="s">
        <v>19360</v>
      </c>
      <c r="E1332" s="153" t="s">
        <v>19600</v>
      </c>
      <c r="F1332" s="153" t="s">
        <v>20459</v>
      </c>
      <c r="G1332" s="153" t="s">
        <v>20460</v>
      </c>
      <c r="H1332" s="153" t="s">
        <v>21925</v>
      </c>
      <c r="I1332" s="153" t="s">
        <v>22295</v>
      </c>
      <c r="J1332" s="153" t="s">
        <v>10457</v>
      </c>
      <c r="K1332" s="153" t="s">
        <v>22573</v>
      </c>
      <c r="L1332" s="153"/>
      <c r="M1332" s="153" t="str" cm="1">
        <f t="array" ref="M1332">LOOKUP(2,1/(C1332:L1332&lt;&gt;""),C1332:L1332)</f>
        <v>Jatropha curcas Kernel</v>
      </c>
      <c r="N1332" s="153"/>
      <c r="O1332" s="153"/>
      <c r="P1332" s="153"/>
      <c r="Q1332" s="153"/>
      <c r="R1332" s="153"/>
      <c r="S1332" s="153"/>
      <c r="T1332" s="153"/>
      <c r="U1332" s="153" t="s">
        <v>10457</v>
      </c>
      <c r="V1332" s="153"/>
      <c r="W1332" s="153"/>
      <c r="X1332" s="153"/>
      <c r="Y1332" s="153"/>
      <c r="Z1332" s="153"/>
      <c r="AA1332" s="153"/>
      <c r="AB1332" s="153"/>
      <c r="AC1332" s="153"/>
      <c r="AD1332" s="153" t="str">
        <f>IFERROR(IF(COUNTIF(C1332:L1332,"Feed Ingredient")&gt;0,INDEX(ani_diet!V:V,MATCH(M1332,ani_diet!F:F,0)),""),"")</f>
        <v>Jatropha curcas Kernel</v>
      </c>
      <c r="AE1332" s="152" t="str">
        <f>IF(IFERROR(IF(MATCH("Feed Ingredient", AOM[[#This Row],[L1]:[L10]],0)&gt;0, TRUE, FALSE), FALSE)=TRUE,IFERROR(VLOOKUP(M1332, ani_diet!E:E, 1, FALSE), "No Match"),FALSE)</f>
        <v>Jatropha curcas Kernel</v>
      </c>
    </row>
    <row r="1333" spans="1:31" ht="14.5" x14ac:dyDescent="0.35">
      <c r="A1333" s="153"/>
      <c r="B1333" s="153" t="s">
        <v>22587</v>
      </c>
      <c r="C1333" s="153" t="s">
        <v>19358</v>
      </c>
      <c r="D1333" s="153" t="s">
        <v>19360</v>
      </c>
      <c r="E1333" s="153" t="s">
        <v>19600</v>
      </c>
      <c r="F1333" s="153" t="s">
        <v>20459</v>
      </c>
      <c r="G1333" s="153" t="s">
        <v>20460</v>
      </c>
      <c r="H1333" s="153" t="s">
        <v>21925</v>
      </c>
      <c r="I1333" s="153" t="s">
        <v>22295</v>
      </c>
      <c r="J1333" s="153" t="s">
        <v>10457</v>
      </c>
      <c r="K1333" s="153" t="s">
        <v>22588</v>
      </c>
      <c r="L1333" s="153" t="s">
        <v>22589</v>
      </c>
      <c r="M1333" s="153" t="str" cm="1">
        <f t="array" ref="M1333">LOOKUP(2,1/(C1333:L1333&lt;&gt;""),C1333:L1333)</f>
        <v>Jatropha curcas Seed Ground</v>
      </c>
      <c r="N1333" s="153" t="s">
        <v>22590</v>
      </c>
      <c r="O1333" s="153"/>
      <c r="P1333" s="153"/>
      <c r="Q1333" s="153"/>
      <c r="R1333" s="153"/>
      <c r="S1333" s="153"/>
      <c r="T1333" s="153"/>
      <c r="U1333" s="153" t="s">
        <v>10457</v>
      </c>
      <c r="V1333" s="153"/>
      <c r="W1333" s="153"/>
      <c r="X1333" s="153"/>
      <c r="Y1333" s="153"/>
      <c r="Z1333" s="153"/>
      <c r="AA1333" s="153"/>
      <c r="AB1333" s="153"/>
      <c r="AC1333" s="153"/>
      <c r="AD1333" s="153" t="str">
        <f>IFERROR(IF(COUNTIF(C1333:L1333,"Feed Ingredient")&gt;0,INDEX(ani_diet!V:V,MATCH(M1333,ani_diet!F:F,0)),""),"")</f>
        <v>Jatropha curcas Seed</v>
      </c>
      <c r="AE1333" s="152" t="str">
        <f>IF(IFERROR(IF(MATCH("Feed Ingredient", AOM[[#This Row],[L1]:[L10]],0)&gt;0, TRUE, FALSE), FALSE)=TRUE,IFERROR(VLOOKUP(M1333, ani_diet!E:E, 1, FALSE), "No Match"),FALSE)</f>
        <v>No Match</v>
      </c>
    </row>
    <row r="1334" spans="1:31" ht="14.5" x14ac:dyDescent="0.35">
      <c r="A1334" s="153"/>
      <c r="B1334" s="153" t="s">
        <v>22591</v>
      </c>
      <c r="C1334" s="153" t="s">
        <v>19358</v>
      </c>
      <c r="D1334" s="153" t="s">
        <v>19360</v>
      </c>
      <c r="E1334" s="153" t="s">
        <v>19600</v>
      </c>
      <c r="F1334" s="153" t="s">
        <v>20459</v>
      </c>
      <c r="G1334" s="153" t="s">
        <v>20460</v>
      </c>
      <c r="H1334" s="153" t="s">
        <v>21925</v>
      </c>
      <c r="I1334" s="153" t="s">
        <v>22295</v>
      </c>
      <c r="J1334" s="153" t="s">
        <v>10457</v>
      </c>
      <c r="K1334" s="153" t="s">
        <v>22588</v>
      </c>
      <c r="L1334" s="153" t="s">
        <v>22592</v>
      </c>
      <c r="M1334" s="153" t="str" cm="1">
        <f t="array" ref="M1334">LOOKUP(2,1/(C1334:L1334&lt;&gt;""),C1334:L1334)</f>
        <v>Jatropha curcas Seed De-oiled Ground</v>
      </c>
      <c r="N1334" s="153" t="s">
        <v>22593</v>
      </c>
      <c r="O1334" s="153"/>
      <c r="P1334" s="153"/>
      <c r="Q1334" s="153"/>
      <c r="R1334" s="153"/>
      <c r="S1334" s="153"/>
      <c r="T1334" s="153"/>
      <c r="U1334" s="153" t="s">
        <v>10457</v>
      </c>
      <c r="V1334" s="153"/>
      <c r="W1334" s="153"/>
      <c r="X1334" s="153"/>
      <c r="Y1334" s="153"/>
      <c r="Z1334" s="153"/>
      <c r="AA1334" s="153"/>
      <c r="AB1334" s="153"/>
      <c r="AC1334" s="153"/>
      <c r="AD1334" s="153" t="s">
        <v>22588</v>
      </c>
      <c r="AE1334" s="152" t="s">
        <v>8926</v>
      </c>
    </row>
    <row r="1335" spans="1:31" ht="14.5" x14ac:dyDescent="0.35">
      <c r="A1335" s="153"/>
      <c r="B1335" s="153" t="s">
        <v>22594</v>
      </c>
      <c r="C1335" s="153" t="s">
        <v>19358</v>
      </c>
      <c r="D1335" s="153" t="s">
        <v>19360</v>
      </c>
      <c r="E1335" s="153" t="s">
        <v>19600</v>
      </c>
      <c r="F1335" s="153" t="s">
        <v>20459</v>
      </c>
      <c r="G1335" s="153" t="s">
        <v>20460</v>
      </c>
      <c r="H1335" s="153" t="s">
        <v>21925</v>
      </c>
      <c r="I1335" s="153" t="s">
        <v>22295</v>
      </c>
      <c r="J1335" s="153" t="s">
        <v>10457</v>
      </c>
      <c r="K1335" s="153" t="s">
        <v>22588</v>
      </c>
      <c r="L1335" s="153" t="s">
        <v>22595</v>
      </c>
      <c r="M1335" s="153" t="str" cm="1">
        <f t="array" ref="M1335">LOOKUP(2,1/(C1335:L1335&lt;&gt;""),C1335:L1335)</f>
        <v>Jatropha curcas Cake Seed Ground</v>
      </c>
      <c r="N1335" s="153" t="s">
        <v>22596</v>
      </c>
      <c r="O1335" s="153"/>
      <c r="P1335" s="153"/>
      <c r="Q1335" s="153"/>
      <c r="R1335" s="153"/>
      <c r="S1335" s="153"/>
      <c r="T1335" s="153"/>
      <c r="U1335" s="153" t="s">
        <v>10457</v>
      </c>
      <c r="V1335" s="153"/>
      <c r="W1335" s="153"/>
      <c r="X1335" s="153"/>
      <c r="Y1335" s="153"/>
      <c r="Z1335" s="153"/>
      <c r="AA1335" s="153"/>
      <c r="AB1335" s="153"/>
      <c r="AC1335" s="153"/>
      <c r="AD1335" s="153" t="str">
        <f>IFERROR(IF(COUNTIF(C1335:L1335,"Feed Ingredient")&gt;0,INDEX(ani_diet!V:V,MATCH(M1335,ani_diet!F:F,0)),""),"")</f>
        <v/>
      </c>
      <c r="AE1335" s="152" t="str">
        <f>IF(IFERROR(IF(MATCH("Feed Ingredient", AOM[[#This Row],[L1]:[L10]],0)&gt;0, TRUE, FALSE), FALSE)=TRUE,IFERROR(VLOOKUP(M1335, ani_diet!E:E, 1, FALSE), "No Match"),FALSE)</f>
        <v>No Match</v>
      </c>
    </row>
    <row r="1336" spans="1:31" ht="14.5" x14ac:dyDescent="0.35">
      <c r="A1336" s="153"/>
      <c r="B1336" s="153" t="s">
        <v>22597</v>
      </c>
      <c r="C1336" s="153" t="s">
        <v>19358</v>
      </c>
      <c r="D1336" s="153" t="s">
        <v>19360</v>
      </c>
      <c r="E1336" s="153" t="s">
        <v>19600</v>
      </c>
      <c r="F1336" s="153" t="s">
        <v>20459</v>
      </c>
      <c r="G1336" s="153" t="s">
        <v>20460</v>
      </c>
      <c r="H1336" s="153" t="s">
        <v>21925</v>
      </c>
      <c r="I1336" s="153" t="s">
        <v>22295</v>
      </c>
      <c r="J1336" s="153" t="s">
        <v>10457</v>
      </c>
      <c r="K1336" s="153" t="s">
        <v>22588</v>
      </c>
      <c r="L1336" s="153" t="s">
        <v>22598</v>
      </c>
      <c r="M1336" s="153" t="str" cm="1">
        <f t="array" ref="M1336">LOOKUP(2,1/(C1336:L1336&lt;&gt;""),C1336:L1336)</f>
        <v>Jatropha curcas Seed De-oiled Fermented Ground</v>
      </c>
      <c r="N1336" s="153" t="s">
        <v>22599</v>
      </c>
      <c r="O1336" s="153"/>
      <c r="P1336" s="153"/>
      <c r="Q1336" s="153"/>
      <c r="R1336" s="153"/>
      <c r="S1336" s="153"/>
      <c r="T1336" s="153"/>
      <c r="U1336" s="153" t="s">
        <v>10457</v>
      </c>
      <c r="V1336" s="153"/>
      <c r="W1336" s="153"/>
      <c r="X1336" s="153"/>
      <c r="Y1336" s="153"/>
      <c r="Z1336" s="153"/>
      <c r="AA1336" s="153"/>
      <c r="AB1336" s="153"/>
      <c r="AC1336" s="153"/>
      <c r="AD1336" s="153" t="str">
        <f>IFERROR(IF(COUNTIF(C1336:L1336,"Feed Ingredient")&gt;0,INDEX(ani_diet!V:V,MATCH(M1336,ani_diet!F:F,0)),""),"")</f>
        <v>Jatropha curcas Seed</v>
      </c>
      <c r="AE1336" s="152" t="str">
        <f>IF(IFERROR(IF(MATCH("Feed Ingredient", AOM[[#This Row],[L1]:[L10]],0)&gt;0, TRUE, FALSE), FALSE)=TRUE,IFERROR(VLOOKUP(M1336, ani_diet!E:E, 1, FALSE), "No Match"),FALSE)</f>
        <v>No Match</v>
      </c>
    </row>
    <row r="1337" spans="1:31" ht="14.5" x14ac:dyDescent="0.35">
      <c r="A1337" s="153"/>
      <c r="B1337" s="153" t="s">
        <v>22600</v>
      </c>
      <c r="C1337" s="153" t="s">
        <v>19358</v>
      </c>
      <c r="D1337" s="153" t="s">
        <v>19360</v>
      </c>
      <c r="E1337" s="153" t="s">
        <v>19600</v>
      </c>
      <c r="F1337" s="153" t="s">
        <v>20459</v>
      </c>
      <c r="G1337" s="153" t="s">
        <v>20460</v>
      </c>
      <c r="H1337" s="153" t="s">
        <v>21925</v>
      </c>
      <c r="I1337" s="153" t="s">
        <v>22295</v>
      </c>
      <c r="J1337" s="153" t="s">
        <v>10457</v>
      </c>
      <c r="K1337" s="153" t="s">
        <v>22588</v>
      </c>
      <c r="L1337" s="153"/>
      <c r="M1337" s="153" t="str" cm="1">
        <f t="array" ref="M1337">LOOKUP(2,1/(C1337:L1337&lt;&gt;""),C1337:L1337)</f>
        <v>Jatropha curcas Seed</v>
      </c>
      <c r="N1337" s="153"/>
      <c r="O1337" s="153"/>
      <c r="P1337" s="153"/>
      <c r="Q1337" s="153"/>
      <c r="R1337" s="153"/>
      <c r="S1337" s="153"/>
      <c r="T1337" s="153"/>
      <c r="U1337" s="153" t="s">
        <v>10457</v>
      </c>
      <c r="V1337" s="153"/>
      <c r="W1337" s="153"/>
      <c r="X1337" s="153"/>
      <c r="Y1337" s="153"/>
      <c r="Z1337" s="153"/>
      <c r="AA1337" s="153"/>
      <c r="AB1337" s="153"/>
      <c r="AC1337" s="153"/>
      <c r="AD1337" s="153" t="str">
        <f>IFERROR(IF(COUNTIF(C1337:L1337,"Feed Ingredient")&gt;0,INDEX(ani_diet!V:V,MATCH(M1337,ani_diet!F:F,0)),""),"")</f>
        <v>Jatropha curcas Seed</v>
      </c>
      <c r="AE1337" s="152" t="str">
        <f>IF(IFERROR(IF(MATCH("Feed Ingredient", AOM[[#This Row],[L1]:[L10]],0)&gt;0, TRUE, FALSE), FALSE)=TRUE,IFERROR(VLOOKUP(M1337, ani_diet!E:E, 1, FALSE), "No Match"),FALSE)</f>
        <v>Jatropha curcas Seed</v>
      </c>
    </row>
    <row r="1338" spans="1:31" ht="14.5" x14ac:dyDescent="0.35">
      <c r="A1338" s="153"/>
      <c r="B1338" s="153" t="s">
        <v>22601</v>
      </c>
      <c r="C1338" s="153" t="s">
        <v>19358</v>
      </c>
      <c r="D1338" s="153" t="s">
        <v>19360</v>
      </c>
      <c r="E1338" s="153" t="s">
        <v>19600</v>
      </c>
      <c r="F1338" s="153" t="s">
        <v>20459</v>
      </c>
      <c r="G1338" s="153" t="s">
        <v>20460</v>
      </c>
      <c r="H1338" s="153" t="s">
        <v>21925</v>
      </c>
      <c r="I1338" s="153" t="s">
        <v>22295</v>
      </c>
      <c r="J1338" s="153" t="s">
        <v>14325</v>
      </c>
      <c r="K1338" s="153" t="s">
        <v>22602</v>
      </c>
      <c r="L1338" s="153"/>
      <c r="M1338" s="153" t="str" cm="1">
        <f t="array" ref="M1338">LOOKUP(2,1/(C1338:L1338&lt;&gt;""),C1338:L1338)</f>
        <v>Khaya senegalensis Dried</v>
      </c>
      <c r="N1338" s="153" t="s">
        <v>22603</v>
      </c>
      <c r="O1338" s="153"/>
      <c r="P1338" s="153"/>
      <c r="Q1338" s="153"/>
      <c r="R1338" s="153"/>
      <c r="S1338" s="153"/>
      <c r="T1338" s="153"/>
      <c r="U1338" s="153" t="s">
        <v>14325</v>
      </c>
      <c r="V1338" s="153"/>
      <c r="W1338" s="153"/>
      <c r="X1338" s="153"/>
      <c r="Y1338" s="153"/>
      <c r="Z1338" s="153"/>
      <c r="AA1338" s="153"/>
      <c r="AB1338" s="153"/>
      <c r="AC1338" s="153"/>
      <c r="AD1338" s="153" t="str">
        <f>IFERROR(IF(COUNTIF(C1338:L1338,"Feed Ingredient")&gt;0,INDEX(ani_diet!V:V,MATCH(M1338,ani_diet!F:F,0)),""),"")</f>
        <v/>
      </c>
      <c r="AE1338" s="152" t="str">
        <f>IF(IFERROR(IF(MATCH("Feed Ingredient", AOM[[#This Row],[L1]:[L10]],0)&gt;0, TRUE, FALSE), FALSE)=TRUE,IFERROR(VLOOKUP(M1338, ani_diet!E:E, 1, FALSE), "No Match"),FALSE)</f>
        <v>No Match</v>
      </c>
    </row>
    <row r="1339" spans="1:31" ht="14.5" x14ac:dyDescent="0.35">
      <c r="A1339" s="153"/>
      <c r="B1339" s="153" t="s">
        <v>22604</v>
      </c>
      <c r="C1339" s="153" t="s">
        <v>19358</v>
      </c>
      <c r="D1339" s="153" t="s">
        <v>19360</v>
      </c>
      <c r="E1339" s="153" t="s">
        <v>19600</v>
      </c>
      <c r="F1339" s="153" t="s">
        <v>20459</v>
      </c>
      <c r="G1339" s="153" t="s">
        <v>20460</v>
      </c>
      <c r="H1339" s="153" t="s">
        <v>21925</v>
      </c>
      <c r="I1339" s="153" t="s">
        <v>22295</v>
      </c>
      <c r="J1339" s="153" t="s">
        <v>14325</v>
      </c>
      <c r="K1339" s="153" t="s">
        <v>22605</v>
      </c>
      <c r="L1339" s="153"/>
      <c r="M1339" s="153" t="str" cm="1">
        <f t="array" ref="M1339">LOOKUP(2,1/(C1339:L1339&lt;&gt;""),C1339:L1339)</f>
        <v>Khaya senegalensis Leaves</v>
      </c>
      <c r="N1339" s="153"/>
      <c r="O1339" s="153"/>
      <c r="P1339" s="153"/>
      <c r="Q1339" s="153"/>
      <c r="R1339" s="153"/>
      <c r="S1339" s="153"/>
      <c r="T1339" s="153"/>
      <c r="U1339" s="153" t="s">
        <v>14325</v>
      </c>
      <c r="V1339" s="153"/>
      <c r="W1339" s="153"/>
      <c r="X1339" s="153"/>
      <c r="Y1339" s="153"/>
      <c r="Z1339" s="153"/>
      <c r="AA1339" s="153"/>
      <c r="AB1339" s="153"/>
      <c r="AC1339" s="153"/>
      <c r="AD1339" s="153" t="str">
        <f>IFERROR(IF(COUNTIF(C1339:L1339,"Feed Ingredient")&gt;0,INDEX(ani_diet!V:V,MATCH(M1339,ani_diet!F:F,0)),""),"")</f>
        <v/>
      </c>
      <c r="AE1339" s="152" t="str">
        <f>IF(IFERROR(IF(MATCH("Feed Ingredient", AOM[[#This Row],[L1]:[L10]],0)&gt;0, TRUE, FALSE), FALSE)=TRUE,IFERROR(VLOOKUP(M1339, ani_diet!E:E, 1, FALSE), "No Match"),FALSE)</f>
        <v>No Match</v>
      </c>
    </row>
    <row r="1340" spans="1:31" ht="14.5" x14ac:dyDescent="0.35">
      <c r="A1340" s="153"/>
      <c r="B1340" s="153" t="s">
        <v>22606</v>
      </c>
      <c r="C1340" s="153" t="s">
        <v>19358</v>
      </c>
      <c r="D1340" s="153" t="s">
        <v>19360</v>
      </c>
      <c r="E1340" s="153" t="s">
        <v>19600</v>
      </c>
      <c r="F1340" s="153" t="s">
        <v>20459</v>
      </c>
      <c r="G1340" s="153" t="s">
        <v>20460</v>
      </c>
      <c r="H1340" s="153" t="s">
        <v>21925</v>
      </c>
      <c r="I1340" s="153" t="s">
        <v>22295</v>
      </c>
      <c r="J1340" s="153" t="s">
        <v>14325</v>
      </c>
      <c r="K1340" s="153"/>
      <c r="L1340" s="153"/>
      <c r="M1340" s="153" t="str" cm="1">
        <f t="array" ref="M1340">LOOKUP(2,1/(C1340:L1340&lt;&gt;""),C1340:L1340)</f>
        <v>Khaya senegalensis</v>
      </c>
      <c r="N1340" s="153"/>
      <c r="O1340" s="153"/>
      <c r="P1340" s="153"/>
      <c r="Q1340" s="153"/>
      <c r="R1340" s="153"/>
      <c r="S1340" s="153"/>
      <c r="T1340" s="153"/>
      <c r="U1340" s="153" t="s">
        <v>14325</v>
      </c>
      <c r="V1340" s="153"/>
      <c r="W1340" s="153"/>
      <c r="X1340" s="153"/>
      <c r="Y1340" s="153"/>
      <c r="Z1340" s="153"/>
      <c r="AA1340" s="153"/>
      <c r="AB1340" s="153"/>
      <c r="AC1340" s="153"/>
      <c r="AD1340" s="153" t="str">
        <f>IFERROR(IF(COUNTIF(C1340:L1340,"Feed Ingredient")&gt;0,INDEX(ani_diet!V:V,MATCH(M1340,ani_diet!F:F,0)),""),"")</f>
        <v/>
      </c>
      <c r="AE1340" s="152" t="str">
        <f>IF(IFERROR(IF(MATCH("Feed Ingredient", AOM[[#This Row],[L1]:[L10]],0)&gt;0, TRUE, FALSE), FALSE)=TRUE,IFERROR(VLOOKUP(M1340, ani_diet!E:E, 1, FALSE), "No Match"),FALSE)</f>
        <v>No Match</v>
      </c>
    </row>
    <row r="1341" spans="1:31" ht="14.5" x14ac:dyDescent="0.35">
      <c r="A1341" s="153" t="s">
        <v>2164</v>
      </c>
      <c r="B1341" s="153" t="s">
        <v>22607</v>
      </c>
      <c r="C1341" s="153" t="s">
        <v>19358</v>
      </c>
      <c r="D1341" s="153" t="s">
        <v>19360</v>
      </c>
      <c r="E1341" s="153" t="s">
        <v>19600</v>
      </c>
      <c r="F1341" s="153" t="s">
        <v>20459</v>
      </c>
      <c r="G1341" s="153" t="s">
        <v>20460</v>
      </c>
      <c r="H1341" s="153" t="s">
        <v>21925</v>
      </c>
      <c r="I1341" s="153" t="s">
        <v>22295</v>
      </c>
      <c r="J1341" s="153" t="s">
        <v>22608</v>
      </c>
      <c r="K1341" s="153" t="s">
        <v>22609</v>
      </c>
      <c r="L1341" s="153" t="s">
        <v>22610</v>
      </c>
      <c r="M1341" s="153" t="str" cm="1">
        <f t="array" ref="M1341">LOOKUP(2,1/(C1341:L1341&lt;&gt;""),C1341:L1341)</f>
        <v>Leucaena Leaves Dried</v>
      </c>
      <c r="N1341" s="153"/>
      <c r="O1341" s="153" t="s">
        <v>2164</v>
      </c>
      <c r="P1341" s="153" t="s">
        <v>2164</v>
      </c>
      <c r="Q1341" s="153" t="s">
        <v>2164</v>
      </c>
      <c r="R1341" s="153" t="s">
        <v>2164</v>
      </c>
      <c r="S1341" s="153"/>
      <c r="T1341" s="153" t="s">
        <v>2164</v>
      </c>
      <c r="U1341" s="153" t="s">
        <v>22611</v>
      </c>
      <c r="V1341" s="153"/>
      <c r="W1341" s="153" t="s">
        <v>2164</v>
      </c>
      <c r="X1341" s="153" t="s">
        <v>2164</v>
      </c>
      <c r="Y1341" s="153" t="s">
        <v>2164</v>
      </c>
      <c r="Z1341" s="153" t="s">
        <v>2164</v>
      </c>
      <c r="AA1341" s="153" t="s">
        <v>2164</v>
      </c>
      <c r="AB1341" s="153"/>
      <c r="AC1341" s="153" t="s">
        <v>9474</v>
      </c>
      <c r="AD1341" s="153" t="str">
        <f>IFERROR(IF(COUNTIF(C1341:L1341,"Feed Ingredient")&gt;0,INDEX(ani_diet!V:V,MATCH(M1341,ani_diet!F:F,0)),""),"")</f>
        <v>Leucaena sp Leaves</v>
      </c>
      <c r="AE1341" s="152" t="str">
        <f>IF(IFERROR(IF(MATCH("Feed Ingredient", AOM[[#This Row],[L1]:[L10]],0)&gt;0, TRUE, FALSE), FALSE)=TRUE,IFERROR(VLOOKUP(M1341, ani_diet!E:E, 1, FALSE), "No Match"),FALSE)</f>
        <v>No Match</v>
      </c>
    </row>
    <row r="1342" spans="1:31" ht="14.5" x14ac:dyDescent="0.35">
      <c r="A1342" s="153" t="s">
        <v>2164</v>
      </c>
      <c r="B1342" s="153" t="s">
        <v>22612</v>
      </c>
      <c r="C1342" s="153" t="s">
        <v>19358</v>
      </c>
      <c r="D1342" s="153" t="s">
        <v>19360</v>
      </c>
      <c r="E1342" s="153" t="s">
        <v>19600</v>
      </c>
      <c r="F1342" s="153" t="s">
        <v>20459</v>
      </c>
      <c r="G1342" s="153" t="s">
        <v>20460</v>
      </c>
      <c r="H1342" s="153" t="s">
        <v>21925</v>
      </c>
      <c r="I1342" s="153" t="s">
        <v>22295</v>
      </c>
      <c r="J1342" s="153" t="s">
        <v>9474</v>
      </c>
      <c r="K1342" s="153" t="s">
        <v>2164</v>
      </c>
      <c r="L1342" s="153"/>
      <c r="M1342" s="153" t="str" cm="1">
        <f t="array" ref="M1342">LOOKUP(2,1/(C1342:L1342&lt;&gt;""),C1342:L1342)</f>
        <v>Leucaena leucocephala</v>
      </c>
      <c r="N1342" s="153" t="s">
        <v>22613</v>
      </c>
      <c r="O1342" s="153" t="s">
        <v>2164</v>
      </c>
      <c r="P1342" s="153" t="s">
        <v>2164</v>
      </c>
      <c r="Q1342" s="153" t="s">
        <v>2164</v>
      </c>
      <c r="R1342" s="153" t="s">
        <v>2164</v>
      </c>
      <c r="S1342" s="153" t="s">
        <v>22614</v>
      </c>
      <c r="T1342" s="153" t="s">
        <v>2164</v>
      </c>
      <c r="U1342" s="153" t="s">
        <v>9474</v>
      </c>
      <c r="V1342" s="154" t="s">
        <v>22615</v>
      </c>
      <c r="W1342" s="153" t="s">
        <v>2164</v>
      </c>
      <c r="X1342" s="153" t="s">
        <v>2164</v>
      </c>
      <c r="Y1342" s="153" t="s">
        <v>2164</v>
      </c>
      <c r="Z1342" s="153" t="s">
        <v>2164</v>
      </c>
      <c r="AA1342" s="153" t="s">
        <v>2164</v>
      </c>
      <c r="AB1342" s="153" t="s">
        <v>22616</v>
      </c>
      <c r="AC1342" s="153" t="s">
        <v>9474</v>
      </c>
      <c r="AD1342" s="153" t="str">
        <f>IFERROR(IF(COUNTIF(C1342:L1342,"Feed Ingredient")&gt;0,INDEX(ani_diet!V:V,MATCH(M1342,ani_diet!F:F,0)),""),"")</f>
        <v>Leucaena leucocephala</v>
      </c>
      <c r="AE1342" s="152" t="str">
        <f>IF(IFERROR(IF(MATCH("Feed Ingredient", AOM[[#This Row],[L1]:[L10]],0)&gt;0, TRUE, FALSE), FALSE)=TRUE,IFERROR(VLOOKUP(M1342, ani_diet!E:E, 1, FALSE), "No Match"),FALSE)</f>
        <v>Leucaena leucocephala</v>
      </c>
    </row>
    <row r="1343" spans="1:31" ht="14.5" x14ac:dyDescent="0.35">
      <c r="A1343" s="153" t="s">
        <v>2164</v>
      </c>
      <c r="B1343" s="153" t="s">
        <v>22617</v>
      </c>
      <c r="C1343" s="153" t="s">
        <v>19358</v>
      </c>
      <c r="D1343" s="153" t="s">
        <v>19360</v>
      </c>
      <c r="E1343" s="153" t="s">
        <v>19600</v>
      </c>
      <c r="F1343" s="153" t="s">
        <v>20459</v>
      </c>
      <c r="G1343" s="153" t="s">
        <v>20460</v>
      </c>
      <c r="H1343" s="153" t="s">
        <v>21925</v>
      </c>
      <c r="I1343" s="153" t="s">
        <v>22295</v>
      </c>
      <c r="J1343" s="153" t="s">
        <v>9474</v>
      </c>
      <c r="K1343" s="153" t="s">
        <v>22618</v>
      </c>
      <c r="L1343" s="153"/>
      <c r="M1343" s="153" t="str" cm="1">
        <f t="array" ref="M1343">LOOKUP(2,1/(C1343:L1343&lt;&gt;""),C1343:L1343)</f>
        <v>Leucaena leucocephala Dried</v>
      </c>
      <c r="N1343" s="153" t="s">
        <v>22619</v>
      </c>
      <c r="O1343" s="153"/>
      <c r="P1343" s="153" t="s">
        <v>2164</v>
      </c>
      <c r="Q1343" s="153" t="s">
        <v>2164</v>
      </c>
      <c r="R1343" s="153" t="s">
        <v>2164</v>
      </c>
      <c r="S1343" s="153" t="s">
        <v>22614</v>
      </c>
      <c r="T1343" s="153" t="s">
        <v>2164</v>
      </c>
      <c r="U1343" s="153" t="s">
        <v>9474</v>
      </c>
      <c r="V1343" s="153" t="s">
        <v>22615</v>
      </c>
      <c r="W1343" s="153" t="s">
        <v>2164</v>
      </c>
      <c r="X1343" s="153" t="s">
        <v>2164</v>
      </c>
      <c r="Y1343" s="153" t="s">
        <v>2164</v>
      </c>
      <c r="Z1343" s="153" t="s">
        <v>2164</v>
      </c>
      <c r="AA1343" s="153" t="s">
        <v>2164</v>
      </c>
      <c r="AB1343" s="153" t="s">
        <v>22616</v>
      </c>
      <c r="AC1343" s="153" t="s">
        <v>9474</v>
      </c>
      <c r="AD1343" s="153" t="str">
        <f>IFERROR(IF(COUNTIF(C1343:L1343,"Feed Ingredient")&gt;0,INDEX(ani_diet!V:V,MATCH(M1343,ani_diet!F:F,0)),""),"")</f>
        <v>Leucaena leucocephala</v>
      </c>
      <c r="AE1343" s="152" t="str">
        <f>IF(IFERROR(IF(MATCH("Feed Ingredient", AOM[[#This Row],[L1]:[L10]],0)&gt;0, TRUE, FALSE), FALSE)=TRUE,IFERROR(VLOOKUP(M1343, ani_diet!E:E, 1, FALSE), "No Match"),FALSE)</f>
        <v>No Match</v>
      </c>
    </row>
    <row r="1344" spans="1:31" ht="14.5" x14ac:dyDescent="0.35">
      <c r="A1344" s="153" t="s">
        <v>2164</v>
      </c>
      <c r="B1344" s="153" t="s">
        <v>22620</v>
      </c>
      <c r="C1344" s="153" t="s">
        <v>19358</v>
      </c>
      <c r="D1344" s="153" t="s">
        <v>19360</v>
      </c>
      <c r="E1344" s="153" t="s">
        <v>19600</v>
      </c>
      <c r="F1344" s="153" t="s">
        <v>20459</v>
      </c>
      <c r="G1344" s="153" t="s">
        <v>20460</v>
      </c>
      <c r="H1344" s="153" t="s">
        <v>21925</v>
      </c>
      <c r="I1344" s="153" t="s">
        <v>22295</v>
      </c>
      <c r="J1344" s="153" t="s">
        <v>9474</v>
      </c>
      <c r="K1344" s="153" t="s">
        <v>22621</v>
      </c>
      <c r="L1344" s="153"/>
      <c r="M1344" s="153" t="str" cm="1">
        <f t="array" ref="M1344">LOOKUP(2,1/(C1344:L1344&lt;&gt;""),C1344:L1344)</f>
        <v>Leucaena leucocephala Dried Ground</v>
      </c>
      <c r="N1344" s="153" t="s">
        <v>22622</v>
      </c>
      <c r="O1344" s="153"/>
      <c r="P1344" s="153" t="s">
        <v>2164</v>
      </c>
      <c r="Q1344" s="153" t="s">
        <v>2164</v>
      </c>
      <c r="R1344" s="153" t="s">
        <v>2164</v>
      </c>
      <c r="S1344" s="153" t="s">
        <v>22614</v>
      </c>
      <c r="T1344" s="153" t="s">
        <v>2164</v>
      </c>
      <c r="U1344" s="153" t="s">
        <v>9474</v>
      </c>
      <c r="V1344" s="153" t="s">
        <v>22615</v>
      </c>
      <c r="W1344" s="153" t="s">
        <v>2164</v>
      </c>
      <c r="X1344" s="153" t="s">
        <v>2164</v>
      </c>
      <c r="Y1344" s="153" t="s">
        <v>2164</v>
      </c>
      <c r="Z1344" s="153" t="s">
        <v>2164</v>
      </c>
      <c r="AA1344" s="153" t="s">
        <v>2164</v>
      </c>
      <c r="AB1344" s="153" t="s">
        <v>22616</v>
      </c>
      <c r="AC1344" s="153" t="s">
        <v>9474</v>
      </c>
      <c r="AD1344" s="153" t="str">
        <f>IFERROR(IF(COUNTIF(C1344:L1344,"Feed Ingredient")&gt;0,INDEX(ani_diet!V:V,MATCH(M1344,ani_diet!F:F,0)),""),"")</f>
        <v>Leucaena leucocephala</v>
      </c>
      <c r="AE1344" s="152" t="str">
        <f>IF(IFERROR(IF(MATCH("Feed Ingredient", AOM[[#This Row],[L1]:[L10]],0)&gt;0, TRUE, FALSE), FALSE)=TRUE,IFERROR(VLOOKUP(M1344, ani_diet!E:E, 1, FALSE), "No Match"),FALSE)</f>
        <v>No Match</v>
      </c>
    </row>
    <row r="1345" spans="1:31" ht="14.5" x14ac:dyDescent="0.35">
      <c r="A1345" s="153"/>
      <c r="B1345" s="153" t="s">
        <v>22623</v>
      </c>
      <c r="C1345" s="153" t="s">
        <v>19358</v>
      </c>
      <c r="D1345" s="153" t="s">
        <v>19360</v>
      </c>
      <c r="E1345" s="153" t="s">
        <v>19600</v>
      </c>
      <c r="F1345" s="153" t="s">
        <v>20459</v>
      </c>
      <c r="G1345" s="153" t="s">
        <v>20460</v>
      </c>
      <c r="H1345" s="153" t="s">
        <v>21925</v>
      </c>
      <c r="I1345" s="153" t="s">
        <v>22295</v>
      </c>
      <c r="J1345" s="153" t="s">
        <v>9474</v>
      </c>
      <c r="K1345" s="153" t="s">
        <v>22624</v>
      </c>
      <c r="L1345" s="153" t="s">
        <v>22625</v>
      </c>
      <c r="M1345" s="153" t="str" cm="1">
        <f t="array" ref="M1345">LOOKUP(2,1/(C1345:L1345&lt;&gt;""),C1345:L1345)</f>
        <v>Leucaena leucocephala Leaves Dried</v>
      </c>
      <c r="N1345" s="153"/>
      <c r="O1345" s="153"/>
      <c r="P1345" s="153"/>
      <c r="Q1345" s="153"/>
      <c r="R1345" s="153"/>
      <c r="S1345" s="153"/>
      <c r="T1345" s="153"/>
      <c r="U1345" s="153" t="s">
        <v>9474</v>
      </c>
      <c r="V1345" s="153"/>
      <c r="W1345" s="153"/>
      <c r="X1345" s="153"/>
      <c r="Y1345" s="153"/>
      <c r="Z1345" s="153"/>
      <c r="AA1345" s="153"/>
      <c r="AB1345" s="153"/>
      <c r="AC1345" s="153"/>
      <c r="AD1345" s="153" t="str">
        <f>IFERROR(IF(COUNTIF(C1345:L1345,"Feed Ingredient")&gt;0,INDEX(ani_diet!V:V,MATCH(M1345,ani_diet!F:F,0)),""),"")</f>
        <v>Leucaena leucocephala Leaves</v>
      </c>
      <c r="AE1345" s="152" t="str">
        <f>IF(IFERROR(IF(MATCH("Feed Ingredient", AOM[[#This Row],[L1]:[L10]],0)&gt;0, TRUE, FALSE), FALSE)=TRUE,IFERROR(VLOOKUP(M1345, ani_diet!E:E, 1, FALSE), "No Match"),FALSE)</f>
        <v>No Match</v>
      </c>
    </row>
    <row r="1346" spans="1:31" ht="14.5" x14ac:dyDescent="0.35">
      <c r="A1346" s="153" t="s">
        <v>2164</v>
      </c>
      <c r="B1346" s="153" t="s">
        <v>22626</v>
      </c>
      <c r="C1346" s="153" t="s">
        <v>19358</v>
      </c>
      <c r="D1346" s="153" t="s">
        <v>19360</v>
      </c>
      <c r="E1346" s="153" t="s">
        <v>19600</v>
      </c>
      <c r="F1346" s="153" t="s">
        <v>20459</v>
      </c>
      <c r="G1346" s="153" t="s">
        <v>20460</v>
      </c>
      <c r="H1346" s="153" t="s">
        <v>21925</v>
      </c>
      <c r="I1346" s="153" t="s">
        <v>22295</v>
      </c>
      <c r="J1346" s="153" t="s">
        <v>9474</v>
      </c>
      <c r="K1346" s="153" t="s">
        <v>22624</v>
      </c>
      <c r="L1346" s="153" t="s">
        <v>22627</v>
      </c>
      <c r="M1346" s="153" t="str" cm="1">
        <f t="array" ref="M1346">LOOKUP(2,1/(C1346:L1346&lt;&gt;""),C1346:L1346)</f>
        <v>Leucaena leucocephala Leaves Dried Ensiled</v>
      </c>
      <c r="N1346" s="153" t="s">
        <v>22628</v>
      </c>
      <c r="O1346" s="153" t="s">
        <v>2164</v>
      </c>
      <c r="P1346" s="153" t="s">
        <v>2164</v>
      </c>
      <c r="Q1346" s="153" t="s">
        <v>2164</v>
      </c>
      <c r="R1346" s="153" t="s">
        <v>2164</v>
      </c>
      <c r="S1346" s="153" t="s">
        <v>22614</v>
      </c>
      <c r="T1346" s="153" t="s">
        <v>2164</v>
      </c>
      <c r="U1346" s="153" t="s">
        <v>9474</v>
      </c>
      <c r="V1346" s="153" t="s">
        <v>22615</v>
      </c>
      <c r="W1346" s="153" t="s">
        <v>2164</v>
      </c>
      <c r="X1346" s="153" t="s">
        <v>2164</v>
      </c>
      <c r="Y1346" s="153" t="s">
        <v>2164</v>
      </c>
      <c r="Z1346" s="153" t="s">
        <v>2164</v>
      </c>
      <c r="AA1346" s="153" t="s">
        <v>2164</v>
      </c>
      <c r="AB1346" s="153" t="s">
        <v>22616</v>
      </c>
      <c r="AC1346" s="153" t="s">
        <v>9474</v>
      </c>
      <c r="AD1346" s="153" t="str">
        <f>IFERROR(IF(COUNTIF(C1346:L1346,"Feed Ingredient")&gt;0,INDEX(ani_diet!V:V,MATCH(M1346,ani_diet!F:F,0)),""),"")</f>
        <v>Leucaena leucocephala Leaves</v>
      </c>
      <c r="AE1346" s="152" t="str">
        <f>IF(IFERROR(IF(MATCH("Feed Ingredient", AOM[[#This Row],[L1]:[L10]],0)&gt;0, TRUE, FALSE), FALSE)=TRUE,IFERROR(VLOOKUP(M1346, ani_diet!E:E, 1, FALSE), "No Match"),FALSE)</f>
        <v>No Match</v>
      </c>
    </row>
    <row r="1347" spans="1:31" ht="14.5" x14ac:dyDescent="0.35">
      <c r="A1347" s="153" t="s">
        <v>2164</v>
      </c>
      <c r="B1347" s="153" t="s">
        <v>22629</v>
      </c>
      <c r="C1347" s="153" t="s">
        <v>19358</v>
      </c>
      <c r="D1347" s="153" t="s">
        <v>19360</v>
      </c>
      <c r="E1347" s="153" t="s">
        <v>19600</v>
      </c>
      <c r="F1347" s="153" t="s">
        <v>20459</v>
      </c>
      <c r="G1347" s="153" t="s">
        <v>20460</v>
      </c>
      <c r="H1347" s="153" t="s">
        <v>21925</v>
      </c>
      <c r="I1347" s="153" t="s">
        <v>22295</v>
      </c>
      <c r="J1347" s="153" t="s">
        <v>9474</v>
      </c>
      <c r="K1347" s="153" t="s">
        <v>22624</v>
      </c>
      <c r="L1347" s="153" t="s">
        <v>22630</v>
      </c>
      <c r="M1347" s="153" t="str" cm="1">
        <f t="array" ref="M1347">LOOKUP(2,1/(C1347:L1347&lt;&gt;""),C1347:L1347)</f>
        <v>Leucaena leucocephala Leaves Ground</v>
      </c>
      <c r="N1347" s="153" t="s">
        <v>22631</v>
      </c>
      <c r="O1347" s="153" t="s">
        <v>2164</v>
      </c>
      <c r="P1347" s="153" t="s">
        <v>2164</v>
      </c>
      <c r="Q1347" s="153" t="s">
        <v>2164</v>
      </c>
      <c r="R1347" s="153" t="s">
        <v>2164</v>
      </c>
      <c r="S1347" s="153" t="s">
        <v>22614</v>
      </c>
      <c r="T1347" s="153" t="s">
        <v>2164</v>
      </c>
      <c r="U1347" s="153" t="s">
        <v>9474</v>
      </c>
      <c r="V1347" s="153" t="s">
        <v>22615</v>
      </c>
      <c r="W1347" s="153" t="s">
        <v>2164</v>
      </c>
      <c r="X1347" s="153" t="s">
        <v>2164</v>
      </c>
      <c r="Y1347" s="153" t="s">
        <v>2164</v>
      </c>
      <c r="Z1347" s="153" t="s">
        <v>2164</v>
      </c>
      <c r="AA1347" s="153" t="s">
        <v>2164</v>
      </c>
      <c r="AB1347" s="153" t="s">
        <v>22616</v>
      </c>
      <c r="AC1347" s="153" t="s">
        <v>9474</v>
      </c>
      <c r="AD1347" s="153" t="str">
        <f>IFERROR(IF(COUNTIF(C1347:L1347,"Feed Ingredient")&gt;0,INDEX(ani_diet!V:V,MATCH(M1347,ani_diet!F:F,0)),""),"")</f>
        <v>Leucaena leucocephala Leaves</v>
      </c>
      <c r="AE1347" s="152" t="str">
        <f>IF(IFERROR(IF(MATCH("Feed Ingredient", AOM[[#This Row],[L1]:[L10]],0)&gt;0, TRUE, FALSE), FALSE)=TRUE,IFERROR(VLOOKUP(M1347, ani_diet!E:E, 1, FALSE), "No Match"),FALSE)</f>
        <v>No Match</v>
      </c>
    </row>
    <row r="1348" spans="1:31" ht="14.5" x14ac:dyDescent="0.35">
      <c r="A1348" s="153" t="s">
        <v>2164</v>
      </c>
      <c r="B1348" s="153" t="s">
        <v>22632</v>
      </c>
      <c r="C1348" s="153" t="s">
        <v>19358</v>
      </c>
      <c r="D1348" s="153" t="s">
        <v>19360</v>
      </c>
      <c r="E1348" s="153" t="s">
        <v>19600</v>
      </c>
      <c r="F1348" s="153" t="s">
        <v>20459</v>
      </c>
      <c r="G1348" s="153" t="s">
        <v>20460</v>
      </c>
      <c r="H1348" s="153" t="s">
        <v>21925</v>
      </c>
      <c r="I1348" s="153" t="s">
        <v>22295</v>
      </c>
      <c r="J1348" s="153" t="s">
        <v>9474</v>
      </c>
      <c r="K1348" s="153" t="s">
        <v>22624</v>
      </c>
      <c r="L1348" s="153" t="s">
        <v>22633</v>
      </c>
      <c r="M1348" s="153" t="str" cm="1">
        <f t="array" ref="M1348">LOOKUP(2,1/(C1348:L1348&lt;&gt;""),C1348:L1348)</f>
        <v>Leucaena leucocephala Leaves Dried Ground</v>
      </c>
      <c r="N1348" s="153" t="s">
        <v>22634</v>
      </c>
      <c r="O1348" s="153" t="s">
        <v>2164</v>
      </c>
      <c r="P1348" s="153" t="s">
        <v>2164</v>
      </c>
      <c r="Q1348" s="153" t="s">
        <v>2164</v>
      </c>
      <c r="R1348" s="153" t="s">
        <v>2164</v>
      </c>
      <c r="S1348" s="153" t="s">
        <v>22614</v>
      </c>
      <c r="T1348" s="153" t="s">
        <v>2164</v>
      </c>
      <c r="U1348" s="153" t="s">
        <v>9474</v>
      </c>
      <c r="V1348" s="153" t="s">
        <v>22615</v>
      </c>
      <c r="W1348" s="153" t="s">
        <v>2164</v>
      </c>
      <c r="X1348" s="153" t="s">
        <v>2164</v>
      </c>
      <c r="Y1348" s="153" t="s">
        <v>2164</v>
      </c>
      <c r="Z1348" s="153" t="s">
        <v>2164</v>
      </c>
      <c r="AA1348" s="153" t="s">
        <v>2164</v>
      </c>
      <c r="AB1348" s="153" t="s">
        <v>22616</v>
      </c>
      <c r="AC1348" s="153" t="s">
        <v>9474</v>
      </c>
      <c r="AD1348" s="153" t="str">
        <f>IFERROR(IF(COUNTIF(C1348:L1348,"Feed Ingredient")&gt;0,INDEX(ani_diet!V:V,MATCH(M1348,ani_diet!F:F,0)),""),"")</f>
        <v>Leucaena leucocephala Leaves</v>
      </c>
      <c r="AE1348" s="152" t="str">
        <f>IF(IFERROR(IF(MATCH("Feed Ingredient", AOM[[#This Row],[L1]:[L10]],0)&gt;0, TRUE, FALSE), FALSE)=TRUE,IFERROR(VLOOKUP(M1348, ani_diet!E:E, 1, FALSE), "No Match"),FALSE)</f>
        <v>No Match</v>
      </c>
    </row>
    <row r="1349" spans="1:31" ht="14.5" x14ac:dyDescent="0.35">
      <c r="A1349" s="153"/>
      <c r="B1349" s="153" t="s">
        <v>22635</v>
      </c>
      <c r="C1349" s="153" t="s">
        <v>19358</v>
      </c>
      <c r="D1349" s="153" t="s">
        <v>19360</v>
      </c>
      <c r="E1349" s="153" t="s">
        <v>19600</v>
      </c>
      <c r="F1349" s="153" t="s">
        <v>20459</v>
      </c>
      <c r="G1349" s="153" t="s">
        <v>20460</v>
      </c>
      <c r="H1349" s="153" t="s">
        <v>21925</v>
      </c>
      <c r="I1349" s="153" t="s">
        <v>22295</v>
      </c>
      <c r="J1349" s="153" t="s">
        <v>9474</v>
      </c>
      <c r="K1349" s="153" t="s">
        <v>22624</v>
      </c>
      <c r="L1349" s="153"/>
      <c r="M1349" s="153" t="str" cm="1">
        <f t="array" ref="M1349">LOOKUP(2,1/(C1349:L1349&lt;&gt;""),C1349:L1349)</f>
        <v>Leucaena leucocephala Leaves</v>
      </c>
      <c r="N1349" s="153"/>
      <c r="O1349" s="153"/>
      <c r="P1349" s="153"/>
      <c r="Q1349" s="153"/>
      <c r="R1349" s="153"/>
      <c r="S1349" s="153"/>
      <c r="T1349" s="153"/>
      <c r="U1349" s="153" t="s">
        <v>9474</v>
      </c>
      <c r="V1349" s="153"/>
      <c r="W1349" s="153"/>
      <c r="X1349" s="153"/>
      <c r="Y1349" s="153"/>
      <c r="Z1349" s="153"/>
      <c r="AA1349" s="153"/>
      <c r="AB1349" s="153"/>
      <c r="AC1349" s="153"/>
      <c r="AD1349" s="153" t="str">
        <f>IFERROR(IF(COUNTIF(C1349:L1349,"Feed Ingredient")&gt;0,INDEX(ani_diet!V:V,MATCH(M1349,ani_diet!F:F,0)),""),"")</f>
        <v>Leucaena leucocephala Leaves</v>
      </c>
      <c r="AE1349" s="152" t="str">
        <f>IF(IFERROR(IF(MATCH("Feed Ingredient", AOM[[#This Row],[L1]:[L10]],0)&gt;0, TRUE, FALSE), FALSE)=TRUE,IFERROR(VLOOKUP(M1349, ani_diet!E:E, 1, FALSE), "No Match"),FALSE)</f>
        <v>Leucaena leucocephala Leaves</v>
      </c>
    </row>
    <row r="1350" spans="1:31" ht="14.5" x14ac:dyDescent="0.35">
      <c r="A1350" s="153"/>
      <c r="B1350" s="153" t="s">
        <v>22636</v>
      </c>
      <c r="C1350" s="153" t="s">
        <v>19358</v>
      </c>
      <c r="D1350" s="153" t="s">
        <v>19360</v>
      </c>
      <c r="E1350" s="153" t="s">
        <v>19600</v>
      </c>
      <c r="F1350" s="153" t="s">
        <v>20459</v>
      </c>
      <c r="G1350" s="153" t="s">
        <v>20460</v>
      </c>
      <c r="H1350" s="153" t="s">
        <v>21925</v>
      </c>
      <c r="I1350" s="153" t="s">
        <v>22295</v>
      </c>
      <c r="J1350" s="153" t="s">
        <v>9474</v>
      </c>
      <c r="K1350" s="153" t="s">
        <v>22637</v>
      </c>
      <c r="L1350" s="153"/>
      <c r="M1350" s="153" t="str" cm="1">
        <f t="array" ref="M1350">LOOKUP(2,1/(C1350:L1350&lt;&gt;""),C1350:L1350)</f>
        <v>Leucaena leucocephala Leaves and Soft Twig</v>
      </c>
      <c r="N1350" s="153"/>
      <c r="O1350" s="153"/>
      <c r="P1350" s="153"/>
      <c r="Q1350" s="153"/>
      <c r="R1350" s="153"/>
      <c r="S1350" s="153"/>
      <c r="T1350" s="153"/>
      <c r="U1350" s="153" t="s">
        <v>9474</v>
      </c>
      <c r="V1350" s="153"/>
      <c r="W1350" s="153"/>
      <c r="X1350" s="153"/>
      <c r="Y1350" s="153"/>
      <c r="Z1350" s="153"/>
      <c r="AA1350" s="153"/>
      <c r="AB1350" s="153"/>
      <c r="AC1350" s="153"/>
      <c r="AD1350" s="153" t="str">
        <f>IFERROR(IF(COUNTIF(C1350:L1350,"Feed Ingredient")&gt;0,INDEX(ani_diet!V:V,MATCH(M1350,ani_diet!F:F,0)),""),"")</f>
        <v>Leucaena leucocephala Leaves and Soft Twig</v>
      </c>
      <c r="AE1350" s="152" t="str">
        <f>IF(IFERROR(IF(MATCH("Feed Ingredient", AOM[[#This Row],[L1]:[L10]],0)&gt;0, TRUE, FALSE), FALSE)=TRUE,IFERROR(VLOOKUP(M1350, ani_diet!E:E, 1, FALSE), "No Match"),FALSE)</f>
        <v>Leucaena leucocephala Leaves and soft Twig</v>
      </c>
    </row>
    <row r="1351" spans="1:31" ht="14.5" x14ac:dyDescent="0.35">
      <c r="A1351" s="153"/>
      <c r="B1351" s="153" t="s">
        <v>22638</v>
      </c>
      <c r="C1351" s="153" t="s">
        <v>19358</v>
      </c>
      <c r="D1351" s="153" t="s">
        <v>19360</v>
      </c>
      <c r="E1351" s="153" t="s">
        <v>19600</v>
      </c>
      <c r="F1351" s="153" t="s">
        <v>20459</v>
      </c>
      <c r="G1351" s="153" t="s">
        <v>20460</v>
      </c>
      <c r="H1351" s="153" t="s">
        <v>21925</v>
      </c>
      <c r="I1351" s="153" t="s">
        <v>22295</v>
      </c>
      <c r="J1351" s="153" t="s">
        <v>9474</v>
      </c>
      <c r="K1351" s="153" t="s">
        <v>22637</v>
      </c>
      <c r="L1351" s="153" t="s">
        <v>22639</v>
      </c>
      <c r="M1351" s="153" t="str" cm="1">
        <f t="array" ref="M1351">LOOKUP(2,1/(C1351:L1351&lt;&gt;""),C1351:L1351)</f>
        <v>Leucaena leucocephala Leaves and Soft Twig Dried Ground</v>
      </c>
      <c r="N1351" s="153" t="s">
        <v>22640</v>
      </c>
      <c r="O1351" s="153"/>
      <c r="P1351" s="153"/>
      <c r="Q1351" s="153"/>
      <c r="R1351" s="153"/>
      <c r="S1351" s="153"/>
      <c r="T1351" s="153"/>
      <c r="U1351" s="153" t="s">
        <v>9474</v>
      </c>
      <c r="V1351" s="153"/>
      <c r="W1351" s="153"/>
      <c r="X1351" s="153"/>
      <c r="Y1351" s="153"/>
      <c r="Z1351" s="153"/>
      <c r="AA1351" s="153"/>
      <c r="AB1351" s="153"/>
      <c r="AC1351" s="153"/>
      <c r="AD1351" s="153" t="str">
        <f>IFERROR(IF(COUNTIF(C1351:L1351,"Feed Ingredient")&gt;0,INDEX(ani_diet!V:V,MATCH(M1351,ani_diet!F:F,0)),""),"")</f>
        <v>Leucaena leucocephala Leaves and soft Twig</v>
      </c>
      <c r="AE1351" s="152" t="str">
        <f>IF(IFERROR(IF(MATCH("Feed Ingredient", AOM[[#This Row],[L1]:[L10]],0)&gt;0, TRUE, FALSE), FALSE)=TRUE,IFERROR(VLOOKUP(M1351, ani_diet!E:E, 1, FALSE), "No Match"),FALSE)</f>
        <v>No Match</v>
      </c>
    </row>
    <row r="1352" spans="1:31" ht="14.5" x14ac:dyDescent="0.35">
      <c r="A1352" s="153"/>
      <c r="B1352" s="153" t="s">
        <v>22641</v>
      </c>
      <c r="C1352" s="153" t="s">
        <v>19358</v>
      </c>
      <c r="D1352" s="153" t="s">
        <v>19360</v>
      </c>
      <c r="E1352" s="153" t="s">
        <v>19600</v>
      </c>
      <c r="F1352" s="153" t="s">
        <v>20459</v>
      </c>
      <c r="G1352" s="153" t="s">
        <v>20460</v>
      </c>
      <c r="H1352" s="153" t="s">
        <v>21925</v>
      </c>
      <c r="I1352" s="153" t="s">
        <v>22295</v>
      </c>
      <c r="J1352" s="153" t="s">
        <v>9474</v>
      </c>
      <c r="K1352" s="153" t="s">
        <v>22642</v>
      </c>
      <c r="L1352" s="153"/>
      <c r="M1352" s="153" t="str" cm="1">
        <f t="array" ref="M1352">LOOKUP(2,1/(C1352:L1352&lt;&gt;""),C1352:L1352)</f>
        <v>Leucaena leucocephala Leaves and Stalk</v>
      </c>
      <c r="N1352" s="153" t="s">
        <v>22643</v>
      </c>
      <c r="O1352" s="153"/>
      <c r="P1352" s="153"/>
      <c r="Q1352" s="153"/>
      <c r="R1352" s="153"/>
      <c r="S1352" s="153"/>
      <c r="T1352" s="153"/>
      <c r="U1352" s="153" t="s">
        <v>9474</v>
      </c>
      <c r="V1352" s="153"/>
      <c r="W1352" s="153"/>
      <c r="X1352" s="153"/>
      <c r="Y1352" s="153"/>
      <c r="Z1352" s="153"/>
      <c r="AA1352" s="153"/>
      <c r="AB1352" s="153"/>
      <c r="AC1352" s="153"/>
      <c r="AD1352" s="153" t="str">
        <f>IFERROR(IF(COUNTIF(C1352:L1352,"Feed Ingredient")&gt;0,INDEX(ani_diet!V:V,MATCH(M1352,ani_diet!F:F,0)),""),"")</f>
        <v>Leucaena leucocephala Leaves and Stalk</v>
      </c>
      <c r="AE1352" s="152" t="str">
        <f>IF(IFERROR(IF(MATCH("Feed Ingredient", AOM[[#This Row],[L1]:[L10]],0)&gt;0, TRUE, FALSE), FALSE)=TRUE,IFERROR(VLOOKUP(M1352, ani_diet!E:E, 1, FALSE), "No Match"),FALSE)</f>
        <v>Leucaena leucocephala Leaves and Stalk</v>
      </c>
    </row>
    <row r="1353" spans="1:31" ht="14.5" x14ac:dyDescent="0.35">
      <c r="A1353" s="153" t="s">
        <v>2164</v>
      </c>
      <c r="B1353" s="153" t="s">
        <v>22644</v>
      </c>
      <c r="C1353" s="153" t="s">
        <v>19358</v>
      </c>
      <c r="D1353" s="153" t="s">
        <v>19360</v>
      </c>
      <c r="E1353" s="153" t="s">
        <v>19600</v>
      </c>
      <c r="F1353" s="153" t="s">
        <v>20459</v>
      </c>
      <c r="G1353" s="153" t="s">
        <v>20460</v>
      </c>
      <c r="H1353" s="153" t="s">
        <v>21925</v>
      </c>
      <c r="I1353" s="153" t="s">
        <v>22295</v>
      </c>
      <c r="J1353" s="153" t="s">
        <v>9474</v>
      </c>
      <c r="K1353" s="153" t="s">
        <v>22645</v>
      </c>
      <c r="L1353" s="153"/>
      <c r="M1353" s="153" t="str" cm="1">
        <f t="array" ref="M1353">LOOKUP(2,1/(C1353:L1353&lt;&gt;""),C1353:L1353)</f>
        <v>Leucaena leucocephala Wilted</v>
      </c>
      <c r="N1353" s="153" t="s">
        <v>22646</v>
      </c>
      <c r="O1353" s="153" t="s">
        <v>2164</v>
      </c>
      <c r="P1353" s="153" t="s">
        <v>2164</v>
      </c>
      <c r="Q1353" s="153" t="s">
        <v>2164</v>
      </c>
      <c r="R1353" s="153" t="s">
        <v>2164</v>
      </c>
      <c r="S1353" s="153" t="s">
        <v>22614</v>
      </c>
      <c r="T1353" s="153" t="s">
        <v>2164</v>
      </c>
      <c r="U1353" s="153" t="s">
        <v>9474</v>
      </c>
      <c r="V1353" s="153" t="s">
        <v>22615</v>
      </c>
      <c r="W1353" s="153" t="s">
        <v>2164</v>
      </c>
      <c r="X1353" s="153" t="s">
        <v>2164</v>
      </c>
      <c r="Y1353" s="153" t="s">
        <v>2164</v>
      </c>
      <c r="Z1353" s="153" t="s">
        <v>2164</v>
      </c>
      <c r="AA1353" s="153" t="s">
        <v>2164</v>
      </c>
      <c r="AB1353" s="153" t="s">
        <v>22616</v>
      </c>
      <c r="AC1353" s="153" t="s">
        <v>9474</v>
      </c>
      <c r="AD1353" s="153" t="str">
        <f>IFERROR(IF(COUNTIF(C1353:L1353,"Feed Ingredient")&gt;0,INDEX(ani_diet!V:V,MATCH(M1353,ani_diet!F:F,0)),""),"")</f>
        <v>Leucaena leucocephala</v>
      </c>
      <c r="AE1353" s="152" t="str">
        <f>IF(IFERROR(IF(MATCH("Feed Ingredient", AOM[[#This Row],[L1]:[L10]],0)&gt;0, TRUE, FALSE), FALSE)=TRUE,IFERROR(VLOOKUP(M1353, ani_diet!E:E, 1, FALSE), "No Match"),FALSE)</f>
        <v>No Match</v>
      </c>
    </row>
    <row r="1354" spans="1:31" ht="14.5" x14ac:dyDescent="0.35">
      <c r="A1354" s="153" t="s">
        <v>2164</v>
      </c>
      <c r="B1354" s="153" t="s">
        <v>22647</v>
      </c>
      <c r="C1354" s="153" t="s">
        <v>19358</v>
      </c>
      <c r="D1354" s="153" t="s">
        <v>19360</v>
      </c>
      <c r="E1354" s="153" t="s">
        <v>19600</v>
      </c>
      <c r="F1354" s="153" t="s">
        <v>20459</v>
      </c>
      <c r="G1354" s="153" t="s">
        <v>20460</v>
      </c>
      <c r="H1354" s="153" t="s">
        <v>21925</v>
      </c>
      <c r="I1354" s="153" t="s">
        <v>22295</v>
      </c>
      <c r="J1354" s="153" t="s">
        <v>13691</v>
      </c>
      <c r="K1354" s="153" t="s">
        <v>2164</v>
      </c>
      <c r="L1354" s="153"/>
      <c r="M1354" s="153" t="str" cm="1">
        <f t="array" ref="M1354">LOOKUP(2,1/(C1354:L1354&lt;&gt;""),C1354:L1354)</f>
        <v>Leucaena pallida</v>
      </c>
      <c r="N1354" s="153"/>
      <c r="O1354" s="153" t="s">
        <v>2164</v>
      </c>
      <c r="P1354" s="153" t="s">
        <v>2164</v>
      </c>
      <c r="Q1354" s="153" t="s">
        <v>2164</v>
      </c>
      <c r="R1354" s="153" t="s">
        <v>2164</v>
      </c>
      <c r="S1354" s="153" t="s">
        <v>22614</v>
      </c>
      <c r="T1354" s="153" t="s">
        <v>2164</v>
      </c>
      <c r="U1354" s="153" t="s">
        <v>13691</v>
      </c>
      <c r="V1354" s="153" t="s">
        <v>22615</v>
      </c>
      <c r="W1354" s="153" t="s">
        <v>2164</v>
      </c>
      <c r="X1354" s="153" t="s">
        <v>2164</v>
      </c>
      <c r="Y1354" s="153" t="s">
        <v>2164</v>
      </c>
      <c r="Z1354" s="153" t="s">
        <v>2164</v>
      </c>
      <c r="AA1354" s="153" t="s">
        <v>2164</v>
      </c>
      <c r="AB1354" s="153" t="s">
        <v>22616</v>
      </c>
      <c r="AC1354" s="153" t="s">
        <v>9474</v>
      </c>
      <c r="AD1354" s="153" t="str">
        <f>IFERROR(IF(COUNTIF(C1354:L1354,"Feed Ingredient")&gt;0,INDEX(ani_diet!V:V,MATCH(M1354,ani_diet!F:F,0)),""),"")</f>
        <v>Leucaena pallida</v>
      </c>
      <c r="AE1354" s="152" t="str">
        <f>IF(IFERROR(IF(MATCH("Feed Ingredient", AOM[[#This Row],[L1]:[L10]],0)&gt;0, TRUE, FALSE), FALSE)=TRUE,IFERROR(VLOOKUP(M1354, ani_diet!E:E, 1, FALSE), "No Match"),FALSE)</f>
        <v>Leucaena pallida</v>
      </c>
    </row>
    <row r="1355" spans="1:31" ht="14.5" x14ac:dyDescent="0.35">
      <c r="A1355" s="153"/>
      <c r="B1355" s="153" t="s">
        <v>22648</v>
      </c>
      <c r="C1355" s="153" t="s">
        <v>19358</v>
      </c>
      <c r="D1355" s="153" t="s">
        <v>19360</v>
      </c>
      <c r="E1355" s="153" t="s">
        <v>19600</v>
      </c>
      <c r="F1355" s="153" t="s">
        <v>20459</v>
      </c>
      <c r="G1355" s="153" t="s">
        <v>20460</v>
      </c>
      <c r="H1355" s="153" t="s">
        <v>21925</v>
      </c>
      <c r="I1355" s="153" t="s">
        <v>22295</v>
      </c>
      <c r="J1355" s="153" t="s">
        <v>13691</v>
      </c>
      <c r="K1355" s="153" t="s">
        <v>22649</v>
      </c>
      <c r="L1355" s="153"/>
      <c r="M1355" s="153" t="str" cm="1">
        <f t="array" ref="M1355">LOOKUP(2,1/(C1355:L1355&lt;&gt;""),C1355:L1355)</f>
        <v>Leucaena pallida Dried</v>
      </c>
      <c r="N1355" s="153"/>
      <c r="O1355" s="153"/>
      <c r="P1355" s="153"/>
      <c r="Q1355" s="153"/>
      <c r="R1355" s="153"/>
      <c r="S1355" s="153"/>
      <c r="T1355" s="153"/>
      <c r="U1355" s="153" t="s">
        <v>22650</v>
      </c>
      <c r="V1355" s="153"/>
      <c r="W1355" s="153"/>
      <c r="X1355" s="153"/>
      <c r="Y1355" s="153"/>
      <c r="Z1355" s="153"/>
      <c r="AA1355" s="153"/>
      <c r="AB1355" s="153"/>
      <c r="AC1355" s="153"/>
      <c r="AD1355" s="153" t="str">
        <f>IFERROR(IF(COUNTIF(C1355:L1355,"Feed Ingredient")&gt;0,INDEX(ani_diet!V:V,MATCH(M1355,ani_diet!F:F,0)),""),"")</f>
        <v>Leucaena padilla</v>
      </c>
      <c r="AE1355" s="152" t="str">
        <f>IF(IFERROR(IF(MATCH("Feed Ingredient", AOM[[#This Row],[L1]:[L10]],0)&gt;0, TRUE, FALSE), FALSE)=TRUE,IFERROR(VLOOKUP(M1355, ani_diet!E:E, 1, FALSE), "No Match"),FALSE)</f>
        <v>No Match</v>
      </c>
    </row>
    <row r="1356" spans="1:31" ht="14.5" x14ac:dyDescent="0.35">
      <c r="A1356" s="153" t="s">
        <v>2164</v>
      </c>
      <c r="B1356" s="153" t="s">
        <v>22651</v>
      </c>
      <c r="C1356" s="153" t="s">
        <v>19358</v>
      </c>
      <c r="D1356" s="153" t="s">
        <v>19360</v>
      </c>
      <c r="E1356" s="153" t="s">
        <v>19600</v>
      </c>
      <c r="F1356" s="153" t="s">
        <v>20459</v>
      </c>
      <c r="G1356" s="153" t="s">
        <v>20460</v>
      </c>
      <c r="H1356" s="153" t="s">
        <v>21925</v>
      </c>
      <c r="I1356" s="153" t="s">
        <v>22295</v>
      </c>
      <c r="J1356" s="153" t="s">
        <v>13691</v>
      </c>
      <c r="K1356" s="153" t="s">
        <v>22652</v>
      </c>
      <c r="L1356" s="153" t="s">
        <v>22653</v>
      </c>
      <c r="M1356" s="153" t="str" cm="1">
        <f t="array" ref="M1356">LOOKUP(2,1/(C1356:L1356&lt;&gt;""),C1356:L1356)</f>
        <v>Leucaena pallida Leaves Dried</v>
      </c>
      <c r="N1356" s="153"/>
      <c r="O1356" s="153" t="s">
        <v>2164</v>
      </c>
      <c r="P1356" s="153" t="s">
        <v>2164</v>
      </c>
      <c r="Q1356" s="153" t="s">
        <v>2164</v>
      </c>
      <c r="R1356" s="153" t="s">
        <v>2164</v>
      </c>
      <c r="S1356" s="153" t="s">
        <v>22614</v>
      </c>
      <c r="T1356" s="153" t="s">
        <v>2164</v>
      </c>
      <c r="U1356" s="153" t="s">
        <v>13691</v>
      </c>
      <c r="V1356" s="153" t="s">
        <v>22615</v>
      </c>
      <c r="W1356" s="153" t="s">
        <v>2164</v>
      </c>
      <c r="X1356" s="153" t="s">
        <v>2164</v>
      </c>
      <c r="Y1356" s="153" t="s">
        <v>2164</v>
      </c>
      <c r="Z1356" s="153" t="s">
        <v>2164</v>
      </c>
      <c r="AA1356" s="153" t="s">
        <v>2164</v>
      </c>
      <c r="AB1356" s="153" t="s">
        <v>22616</v>
      </c>
      <c r="AC1356" s="153" t="s">
        <v>9474</v>
      </c>
      <c r="AD1356" s="153" t="str">
        <f>IFERROR(IF(COUNTIF(C1356:L1356,"Feed Ingredient")&gt;0,INDEX(ani_diet!V:V,MATCH(M1356,ani_diet!F:F,0)),""),"")</f>
        <v>Leucaena pallida Leaves</v>
      </c>
      <c r="AE1356" s="152" t="str">
        <f>IF(IFERROR(IF(MATCH("Feed Ingredient", AOM[[#This Row],[L1]:[L10]],0)&gt;0, TRUE, FALSE), FALSE)=TRUE,IFERROR(VLOOKUP(M1356, ani_diet!E:E, 1, FALSE), "No Match"),FALSE)</f>
        <v>No Match</v>
      </c>
    </row>
    <row r="1357" spans="1:31" ht="14.5" x14ac:dyDescent="0.35">
      <c r="A1357" s="153"/>
      <c r="B1357" s="153" t="s">
        <v>22654</v>
      </c>
      <c r="C1357" s="153" t="s">
        <v>19358</v>
      </c>
      <c r="D1357" s="153" t="s">
        <v>19360</v>
      </c>
      <c r="E1357" s="153" t="s">
        <v>19600</v>
      </c>
      <c r="F1357" s="153" t="s">
        <v>20459</v>
      </c>
      <c r="G1357" s="153" t="s">
        <v>20460</v>
      </c>
      <c r="H1357" s="153" t="s">
        <v>21925</v>
      </c>
      <c r="I1357" s="153" t="s">
        <v>22295</v>
      </c>
      <c r="J1357" s="153" t="s">
        <v>13691</v>
      </c>
      <c r="K1357" s="153" t="s">
        <v>22652</v>
      </c>
      <c r="L1357" s="153"/>
      <c r="M1357" s="153" t="str" cm="1">
        <f t="array" ref="M1357">LOOKUP(2,1/(C1357:L1357&lt;&gt;""),C1357:L1357)</f>
        <v>Leucaena pallida Leaves</v>
      </c>
      <c r="N1357" s="153"/>
      <c r="O1357" s="153"/>
      <c r="P1357" s="153"/>
      <c r="Q1357" s="153"/>
      <c r="R1357" s="153"/>
      <c r="S1357" s="153"/>
      <c r="T1357" s="153"/>
      <c r="U1357" s="153" t="s">
        <v>22650</v>
      </c>
      <c r="V1357" s="153"/>
      <c r="W1357" s="153"/>
      <c r="X1357" s="153"/>
      <c r="Y1357" s="153"/>
      <c r="Z1357" s="153"/>
      <c r="AA1357" s="153"/>
      <c r="AB1357" s="153"/>
      <c r="AC1357" s="153"/>
      <c r="AD1357" s="153" t="str">
        <f>IFERROR(IF(COUNTIF(C1357:L1357,"Feed Ingredient")&gt;0,INDEX(ani_diet!V:V,MATCH(M1357,ani_diet!F:F,0)),""),"")</f>
        <v/>
      </c>
      <c r="AE1357" s="152" t="str">
        <f>IF(IFERROR(IF(MATCH("Feed Ingredient", AOM[[#This Row],[L1]:[L10]],0)&gt;0, TRUE, FALSE), FALSE)=TRUE,IFERROR(VLOOKUP(M1357, ani_diet!E:E, 1, FALSE), "No Match"),FALSE)</f>
        <v>Leucaena pallida Leaves</v>
      </c>
    </row>
    <row r="1358" spans="1:31" ht="14.5" x14ac:dyDescent="0.35">
      <c r="A1358" s="153"/>
      <c r="B1358" s="153" t="s">
        <v>22655</v>
      </c>
      <c r="C1358" s="153" t="s">
        <v>19358</v>
      </c>
      <c r="D1358" s="153" t="s">
        <v>19360</v>
      </c>
      <c r="E1358" s="153" t="s">
        <v>19600</v>
      </c>
      <c r="F1358" s="153" t="s">
        <v>20459</v>
      </c>
      <c r="G1358" s="153" t="s">
        <v>20460</v>
      </c>
      <c r="H1358" s="153" t="s">
        <v>21925</v>
      </c>
      <c r="I1358" s="153" t="s">
        <v>22295</v>
      </c>
      <c r="J1358" s="153" t="s">
        <v>8919</v>
      </c>
      <c r="K1358" s="153" t="s">
        <v>22656</v>
      </c>
      <c r="L1358" s="153"/>
      <c r="M1358" s="153" t="str" cm="1">
        <f t="array" ref="M1358">LOOKUP(2,1/(C1358:L1358&lt;&gt;""),C1358:L1358)</f>
        <v>Moringa oleifera Dried</v>
      </c>
      <c r="N1358" s="153"/>
      <c r="O1358" s="153"/>
      <c r="P1358" s="153"/>
      <c r="Q1358" s="153"/>
      <c r="R1358" s="153"/>
      <c r="S1358" s="153"/>
      <c r="T1358" s="153"/>
      <c r="U1358" s="153" t="s">
        <v>8919</v>
      </c>
      <c r="V1358" s="153"/>
      <c r="W1358" s="153"/>
      <c r="X1358" s="153"/>
      <c r="Y1358" s="153"/>
      <c r="Z1358" s="153"/>
      <c r="AA1358" s="153"/>
      <c r="AB1358" s="153"/>
      <c r="AC1358" s="153"/>
      <c r="AD1358" s="153" t="str">
        <f>IFERROR(IF(COUNTIF(C1358:L1358,"Feed Ingredient")&gt;0,INDEX(ani_diet!V:V,MATCH(M1358,ani_diet!F:F,0)),""),"")</f>
        <v>Moringa oleifera</v>
      </c>
      <c r="AE1358" s="152" t="str">
        <f>IF(IFERROR(IF(MATCH("Feed Ingredient", AOM[[#This Row],[L1]:[L10]],0)&gt;0, TRUE, FALSE), FALSE)=TRUE,IFERROR(VLOOKUP(M1358, ani_diet!E:E, 1, FALSE), "No Match"),FALSE)</f>
        <v>No Match</v>
      </c>
    </row>
    <row r="1359" spans="1:31" ht="14.5" x14ac:dyDescent="0.35">
      <c r="A1359" s="153"/>
      <c r="B1359" s="153" t="s">
        <v>22657</v>
      </c>
      <c r="C1359" s="153" t="s">
        <v>19358</v>
      </c>
      <c r="D1359" s="153" t="s">
        <v>19360</v>
      </c>
      <c r="E1359" s="153" t="s">
        <v>19600</v>
      </c>
      <c r="F1359" s="153" t="s">
        <v>20459</v>
      </c>
      <c r="G1359" s="153" t="s">
        <v>20460</v>
      </c>
      <c r="H1359" s="153" t="s">
        <v>21925</v>
      </c>
      <c r="I1359" s="153" t="s">
        <v>22295</v>
      </c>
      <c r="J1359" s="153" t="s">
        <v>8919</v>
      </c>
      <c r="K1359" s="153" t="s">
        <v>22658</v>
      </c>
      <c r="L1359" s="153"/>
      <c r="M1359" s="153" t="str" cm="1">
        <f t="array" ref="M1359">LOOKUP(2,1/(C1359:L1359&lt;&gt;""),C1359:L1359)</f>
        <v>Moringa oleifera Ensiled</v>
      </c>
      <c r="N1359" s="153" t="s">
        <v>22659</v>
      </c>
      <c r="O1359" s="153"/>
      <c r="P1359" s="153"/>
      <c r="Q1359" s="153"/>
      <c r="R1359" s="153"/>
      <c r="S1359" s="153"/>
      <c r="T1359" s="153"/>
      <c r="U1359" s="153" t="s">
        <v>8919</v>
      </c>
      <c r="V1359" s="153"/>
      <c r="W1359" s="153"/>
      <c r="X1359" s="153"/>
      <c r="Y1359" s="153"/>
      <c r="Z1359" s="153"/>
      <c r="AA1359" s="153"/>
      <c r="AB1359" s="153"/>
      <c r="AC1359" s="153"/>
      <c r="AD1359" s="153" t="str">
        <f>IFERROR(IF(COUNTIF(C1359:L1359,"Feed Ingredient")&gt;0,INDEX(ani_diet!V:V,MATCH(M1359,ani_diet!F:F,0)),""),"")</f>
        <v>Moringa oleifera</v>
      </c>
      <c r="AE1359" s="152" t="str">
        <f>IF(IFERROR(IF(MATCH("Feed Ingredient", AOM[[#This Row],[L1]:[L10]],0)&gt;0, TRUE, FALSE), FALSE)=TRUE,IFERROR(VLOOKUP(M1359, ani_diet!E:E, 1, FALSE), "No Match"),FALSE)</f>
        <v>No Match</v>
      </c>
    </row>
    <row r="1360" spans="1:31" ht="14.5" x14ac:dyDescent="0.35">
      <c r="A1360" s="153"/>
      <c r="B1360" s="153" t="s">
        <v>22660</v>
      </c>
      <c r="C1360" s="153" t="s">
        <v>19358</v>
      </c>
      <c r="D1360" s="153" t="s">
        <v>19360</v>
      </c>
      <c r="E1360" s="153" t="s">
        <v>19600</v>
      </c>
      <c r="F1360" s="153" t="s">
        <v>20459</v>
      </c>
      <c r="G1360" s="153" t="s">
        <v>20460</v>
      </c>
      <c r="H1360" s="153" t="s">
        <v>21925</v>
      </c>
      <c r="I1360" s="153" t="s">
        <v>22295</v>
      </c>
      <c r="J1360" s="153" t="s">
        <v>8919</v>
      </c>
      <c r="K1360" s="153" t="s">
        <v>22661</v>
      </c>
      <c r="L1360" s="153"/>
      <c r="M1360" s="153" t="str" cm="1">
        <f t="array" ref="M1360">LOOKUP(2,1/(C1360:L1360&lt;&gt;""),C1360:L1360)</f>
        <v>Moringa oleifera Dried Ground</v>
      </c>
      <c r="N1360" s="153" t="s">
        <v>22662</v>
      </c>
      <c r="O1360" s="153"/>
      <c r="P1360" s="153"/>
      <c r="Q1360" s="153"/>
      <c r="R1360" s="153"/>
      <c r="S1360" s="153"/>
      <c r="T1360" s="153"/>
      <c r="U1360" s="153" t="s">
        <v>8919</v>
      </c>
      <c r="V1360" s="153"/>
      <c r="W1360" s="153"/>
      <c r="X1360" s="153"/>
      <c r="Y1360" s="153"/>
      <c r="Z1360" s="153"/>
      <c r="AA1360" s="153"/>
      <c r="AB1360" s="153"/>
      <c r="AC1360" s="153"/>
      <c r="AD1360" s="153" t="str">
        <f>IFERROR(IF(COUNTIF(C1360:L1360,"Feed Ingredient")&gt;0,INDEX(ani_diet!V:V,MATCH(M1360,ani_diet!F:F,0)),""),"")</f>
        <v>Moringa oleifera</v>
      </c>
      <c r="AE1360" s="152" t="str">
        <f>IF(IFERROR(IF(MATCH("Feed Ingredient", AOM[[#This Row],[L1]:[L10]],0)&gt;0, TRUE, FALSE), FALSE)=TRUE,IFERROR(VLOOKUP(M1360, ani_diet!E:E, 1, FALSE), "No Match"),FALSE)</f>
        <v>No Match</v>
      </c>
    </row>
    <row r="1361" spans="1:31" ht="14.5" x14ac:dyDescent="0.35">
      <c r="A1361" s="153" t="s">
        <v>2164</v>
      </c>
      <c r="B1361" s="153" t="s">
        <v>22663</v>
      </c>
      <c r="C1361" s="153" t="s">
        <v>19358</v>
      </c>
      <c r="D1361" s="153" t="s">
        <v>19360</v>
      </c>
      <c r="E1361" s="153" t="s">
        <v>19600</v>
      </c>
      <c r="F1361" s="153" t="s">
        <v>20459</v>
      </c>
      <c r="G1361" s="153" t="s">
        <v>20460</v>
      </c>
      <c r="H1361" s="153" t="s">
        <v>21925</v>
      </c>
      <c r="I1361" s="153" t="s">
        <v>22295</v>
      </c>
      <c r="J1361" s="153" t="s">
        <v>8919</v>
      </c>
      <c r="K1361" s="153" t="s">
        <v>22664</v>
      </c>
      <c r="L1361" s="153" t="s">
        <v>22665</v>
      </c>
      <c r="M1361" s="153" t="str" cm="1">
        <f t="array" ref="M1361">LOOKUP(2,1/(C1361:L1361&lt;&gt;""),C1361:L1361)</f>
        <v>Moringa oleifera Leaves Dried Ground</v>
      </c>
      <c r="N1361" s="153" t="s">
        <v>22666</v>
      </c>
      <c r="O1361" s="158"/>
      <c r="P1361" s="153" t="s">
        <v>2164</v>
      </c>
      <c r="Q1361" s="153" t="s">
        <v>2164</v>
      </c>
      <c r="R1361" s="153" t="s">
        <v>2164</v>
      </c>
      <c r="S1361" s="153" t="s">
        <v>22667</v>
      </c>
      <c r="T1361" s="153" t="s">
        <v>2164</v>
      </c>
      <c r="U1361" s="153" t="s">
        <v>8919</v>
      </c>
      <c r="V1361" s="153" t="s">
        <v>22668</v>
      </c>
      <c r="W1361" s="153" t="s">
        <v>2164</v>
      </c>
      <c r="X1361" s="153" t="s">
        <v>2164</v>
      </c>
      <c r="Y1361" s="153" t="s">
        <v>2164</v>
      </c>
      <c r="Z1361" s="153" t="s">
        <v>2164</v>
      </c>
      <c r="AA1361" s="153" t="s">
        <v>2164</v>
      </c>
      <c r="AB1361" s="153" t="s">
        <v>22669</v>
      </c>
      <c r="AC1361" s="153" t="s">
        <v>22670</v>
      </c>
      <c r="AD1361" s="153" t="str">
        <f>IFERROR(IF(COUNTIF(C1361:L1361,"Feed Ingredient")&gt;0,INDEX(ani_diet!V:V,MATCH(M1361,ani_diet!F:F,0)),""),"")</f>
        <v>Moringa oleifera Leaves</v>
      </c>
      <c r="AE1361" s="152" t="str">
        <f>IF(IFERROR(IF(MATCH("Feed Ingredient", AOM[[#This Row],[L1]:[L10]],0)&gt;0, TRUE, FALSE), FALSE)=TRUE,IFERROR(VLOOKUP(M1361, ani_diet!E:E, 1, FALSE), "No Match"),FALSE)</f>
        <v>No Match</v>
      </c>
    </row>
    <row r="1362" spans="1:31" ht="14.5" x14ac:dyDescent="0.35">
      <c r="A1362" s="153" t="s">
        <v>2164</v>
      </c>
      <c r="B1362" s="153" t="s">
        <v>22671</v>
      </c>
      <c r="C1362" s="153" t="s">
        <v>19358</v>
      </c>
      <c r="D1362" s="153" t="s">
        <v>19360</v>
      </c>
      <c r="E1362" s="153" t="s">
        <v>19600</v>
      </c>
      <c r="F1362" s="153" t="s">
        <v>20459</v>
      </c>
      <c r="G1362" s="153" t="s">
        <v>20460</v>
      </c>
      <c r="H1362" s="153" t="s">
        <v>21925</v>
      </c>
      <c r="I1362" s="153" t="s">
        <v>22295</v>
      </c>
      <c r="J1362" s="153" t="s">
        <v>8919</v>
      </c>
      <c r="K1362" s="153" t="s">
        <v>22664</v>
      </c>
      <c r="L1362" s="153" t="s">
        <v>22672</v>
      </c>
      <c r="M1362" s="153" t="str" cm="1">
        <f t="array" ref="M1362">LOOKUP(2,1/(C1362:L1362&lt;&gt;""),C1362:L1362)</f>
        <v>Moringa oleifera Leaves Ground</v>
      </c>
      <c r="N1362" s="153" t="s">
        <v>22673</v>
      </c>
      <c r="O1362" s="158"/>
      <c r="P1362" s="153" t="s">
        <v>2164</v>
      </c>
      <c r="Q1362" s="153" t="s">
        <v>2164</v>
      </c>
      <c r="R1362" s="153" t="s">
        <v>2164</v>
      </c>
      <c r="S1362" s="153" t="s">
        <v>22667</v>
      </c>
      <c r="T1362" s="153" t="s">
        <v>2164</v>
      </c>
      <c r="U1362" s="153" t="s">
        <v>8919</v>
      </c>
      <c r="V1362" s="153" t="s">
        <v>22668</v>
      </c>
      <c r="W1362" s="153" t="s">
        <v>2164</v>
      </c>
      <c r="X1362" s="153" t="s">
        <v>2164</v>
      </c>
      <c r="Y1362" s="153" t="s">
        <v>2164</v>
      </c>
      <c r="Z1362" s="153" t="s">
        <v>2164</v>
      </c>
      <c r="AA1362" s="153" t="s">
        <v>2164</v>
      </c>
      <c r="AB1362" s="153" t="s">
        <v>22669</v>
      </c>
      <c r="AC1362" s="153" t="s">
        <v>22670</v>
      </c>
      <c r="AD1362" s="153" t="str">
        <f>IFERROR(IF(COUNTIF(C1362:L1362,"Feed Ingredient")&gt;0,INDEX(ani_diet!V:V,MATCH(M1362,ani_diet!F:F,0)),""),"")</f>
        <v>Moringa oleifera Leaves</v>
      </c>
      <c r="AE1362" s="152" t="str">
        <f>IF(IFERROR(IF(MATCH("Feed Ingredient", AOM[[#This Row],[L1]:[L10]],0)&gt;0, TRUE, FALSE), FALSE)=TRUE,IFERROR(VLOOKUP(M1362, ani_diet!E:E, 1, FALSE), "No Match"),FALSE)</f>
        <v>No Match</v>
      </c>
    </row>
    <row r="1363" spans="1:31" ht="14.5" x14ac:dyDescent="0.35">
      <c r="A1363" s="153" t="s">
        <v>2164</v>
      </c>
      <c r="B1363" s="153" t="s">
        <v>22674</v>
      </c>
      <c r="C1363" s="153" t="s">
        <v>19358</v>
      </c>
      <c r="D1363" s="153" t="s">
        <v>19360</v>
      </c>
      <c r="E1363" s="153" t="s">
        <v>19600</v>
      </c>
      <c r="F1363" s="153" t="s">
        <v>20459</v>
      </c>
      <c r="G1363" s="153" t="s">
        <v>20460</v>
      </c>
      <c r="H1363" s="153" t="s">
        <v>21925</v>
      </c>
      <c r="I1363" s="153" t="s">
        <v>22295</v>
      </c>
      <c r="J1363" s="153" t="s">
        <v>8919</v>
      </c>
      <c r="K1363" s="153" t="s">
        <v>22675</v>
      </c>
      <c r="L1363" s="153" t="s">
        <v>22676</v>
      </c>
      <c r="M1363" s="153" t="str" cm="1">
        <f t="array" ref="M1363">LOOKUP(2,1/(C1363:L1363&lt;&gt;""),C1363:L1363)</f>
        <v>Moringa oleifera Stalks Dried Ground</v>
      </c>
      <c r="N1363" s="153" t="s">
        <v>22677</v>
      </c>
      <c r="O1363" s="158"/>
      <c r="P1363" s="153" t="s">
        <v>2164</v>
      </c>
      <c r="Q1363" s="153" t="s">
        <v>2164</v>
      </c>
      <c r="R1363" s="153" t="s">
        <v>2164</v>
      </c>
      <c r="S1363" s="153" t="s">
        <v>22667</v>
      </c>
      <c r="T1363" s="153" t="s">
        <v>2164</v>
      </c>
      <c r="U1363" s="153" t="s">
        <v>8919</v>
      </c>
      <c r="V1363" s="153" t="s">
        <v>22668</v>
      </c>
      <c r="W1363" s="153" t="s">
        <v>2164</v>
      </c>
      <c r="X1363" s="153" t="s">
        <v>2164</v>
      </c>
      <c r="Y1363" s="153" t="s">
        <v>2164</v>
      </c>
      <c r="Z1363" s="153" t="s">
        <v>2164</v>
      </c>
      <c r="AA1363" s="153" t="s">
        <v>2164</v>
      </c>
      <c r="AB1363" s="153" t="s">
        <v>22669</v>
      </c>
      <c r="AC1363" s="153" t="s">
        <v>22670</v>
      </c>
      <c r="AD1363" s="153" t="str">
        <f>IFERROR(IF(COUNTIF(C1363:L1363,"Feed Ingredient")&gt;0,INDEX(ani_diet!V:V,MATCH(M1363,ani_diet!F:F,0)),""),"")</f>
        <v>Moringa oleifera Stalks</v>
      </c>
      <c r="AE1363" s="152" t="str">
        <f>IF(IFERROR(IF(MATCH("Feed Ingredient", AOM[[#This Row],[L1]:[L10]],0)&gt;0, TRUE, FALSE), FALSE)=TRUE,IFERROR(VLOOKUP(M1363, ani_diet!E:E, 1, FALSE), "No Match"),FALSE)</f>
        <v>No Match</v>
      </c>
    </row>
    <row r="1364" spans="1:31" ht="14.5" x14ac:dyDescent="0.35">
      <c r="A1364" s="153" t="s">
        <v>2164</v>
      </c>
      <c r="B1364" s="153" t="s">
        <v>22678</v>
      </c>
      <c r="C1364" s="153" t="s">
        <v>19358</v>
      </c>
      <c r="D1364" s="153" t="s">
        <v>19360</v>
      </c>
      <c r="E1364" s="153" t="s">
        <v>19600</v>
      </c>
      <c r="F1364" s="153" t="s">
        <v>20459</v>
      </c>
      <c r="G1364" s="153" t="s">
        <v>20460</v>
      </c>
      <c r="H1364" s="153" t="s">
        <v>21925</v>
      </c>
      <c r="I1364" s="153" t="s">
        <v>22295</v>
      </c>
      <c r="J1364" s="153" t="s">
        <v>8919</v>
      </c>
      <c r="K1364" s="153" t="s">
        <v>22679</v>
      </c>
      <c r="L1364" s="153" t="s">
        <v>22680</v>
      </c>
      <c r="M1364" s="153" t="str" cm="1">
        <f t="array" ref="M1364">LOOKUP(2,1/(C1364:L1364&lt;&gt;""),C1364:L1364)</f>
        <v>Moringa oleifera Root Bark Dried Ground</v>
      </c>
      <c r="N1364" s="153" t="s">
        <v>22681</v>
      </c>
      <c r="O1364" s="158"/>
      <c r="P1364" s="153" t="s">
        <v>2164</v>
      </c>
      <c r="Q1364" s="153" t="s">
        <v>2164</v>
      </c>
      <c r="R1364" s="153" t="s">
        <v>2164</v>
      </c>
      <c r="S1364" s="153" t="s">
        <v>22667</v>
      </c>
      <c r="T1364" s="153" t="s">
        <v>2164</v>
      </c>
      <c r="U1364" s="153" t="s">
        <v>8919</v>
      </c>
      <c r="V1364" s="153" t="s">
        <v>22668</v>
      </c>
      <c r="W1364" s="153" t="s">
        <v>2164</v>
      </c>
      <c r="X1364" s="153" t="s">
        <v>2164</v>
      </c>
      <c r="Y1364" s="153" t="s">
        <v>2164</v>
      </c>
      <c r="Z1364" s="153" t="s">
        <v>2164</v>
      </c>
      <c r="AA1364" s="153" t="s">
        <v>2164</v>
      </c>
      <c r="AB1364" s="153" t="s">
        <v>22669</v>
      </c>
      <c r="AC1364" s="153" t="s">
        <v>22670</v>
      </c>
      <c r="AD1364" s="153" t="str">
        <f>IFERROR(IF(COUNTIF(C1364:L1364,"Feed Ingredient")&gt;0,INDEX(ani_diet!V:V,MATCH(M1364,ani_diet!F:F,0)),""),"")</f>
        <v>Moringa oleifera Root Bark</v>
      </c>
      <c r="AE1364" s="152" t="str">
        <f>IF(IFERROR(IF(MATCH("Feed Ingredient", AOM[[#This Row],[L1]:[L10]],0)&gt;0, TRUE, FALSE), FALSE)=TRUE,IFERROR(VLOOKUP(M1364, ani_diet!E:E, 1, FALSE), "No Match"),FALSE)</f>
        <v>No Match</v>
      </c>
    </row>
    <row r="1365" spans="1:31" ht="14.5" x14ac:dyDescent="0.35">
      <c r="A1365" s="153" t="s">
        <v>2164</v>
      </c>
      <c r="B1365" s="153" t="s">
        <v>22682</v>
      </c>
      <c r="C1365" s="153" t="s">
        <v>19358</v>
      </c>
      <c r="D1365" s="153" t="s">
        <v>19360</v>
      </c>
      <c r="E1365" s="153" t="s">
        <v>19600</v>
      </c>
      <c r="F1365" s="153" t="s">
        <v>20459</v>
      </c>
      <c r="G1365" s="153" t="s">
        <v>20460</v>
      </c>
      <c r="H1365" s="153" t="s">
        <v>21925</v>
      </c>
      <c r="I1365" s="153" t="s">
        <v>22295</v>
      </c>
      <c r="J1365" s="153" t="s">
        <v>8919</v>
      </c>
      <c r="K1365" s="153" t="s">
        <v>22683</v>
      </c>
      <c r="L1365" s="153"/>
      <c r="M1365" s="153" t="str" cm="1">
        <f t="array" ref="M1365">LOOKUP(2,1/(C1365:L1365&lt;&gt;""),C1365:L1365)</f>
        <v>Moringa oleifera Leaves Extract</v>
      </c>
      <c r="N1365" s="153"/>
      <c r="O1365" s="153" t="s">
        <v>2164</v>
      </c>
      <c r="P1365" s="153" t="s">
        <v>2164</v>
      </c>
      <c r="Q1365" s="153" t="s">
        <v>2164</v>
      </c>
      <c r="R1365" s="153" t="s">
        <v>2164</v>
      </c>
      <c r="S1365" s="153" t="s">
        <v>22667</v>
      </c>
      <c r="T1365" s="153" t="s">
        <v>2164</v>
      </c>
      <c r="U1365" s="153" t="s">
        <v>8919</v>
      </c>
      <c r="V1365" s="153" t="s">
        <v>22668</v>
      </c>
      <c r="W1365" s="153" t="s">
        <v>2164</v>
      </c>
      <c r="X1365" s="153" t="s">
        <v>2164</v>
      </c>
      <c r="Y1365" s="153" t="s">
        <v>2164</v>
      </c>
      <c r="Z1365" s="153" t="s">
        <v>2164</v>
      </c>
      <c r="AA1365" s="153" t="s">
        <v>2164</v>
      </c>
      <c r="AB1365" s="153" t="s">
        <v>22669</v>
      </c>
      <c r="AC1365" s="153" t="s">
        <v>22670</v>
      </c>
      <c r="AD1365" s="153" t="str">
        <f>IFERROR(IF(COUNTIF(C1365:L1365,"Feed Ingredient")&gt;0,INDEX(ani_diet!V:V,MATCH(M1365,ani_diet!F:F,0)),""),"")</f>
        <v>Moringa oleifera Leaves Extract</v>
      </c>
      <c r="AE1365" s="152" t="str">
        <f>IF(IFERROR(IF(MATCH("Feed Ingredient", AOM[[#This Row],[L1]:[L10]],0)&gt;0, TRUE, FALSE), FALSE)=TRUE,IFERROR(VLOOKUP(M1365, ani_diet!E:E, 1, FALSE), "No Match"),FALSE)</f>
        <v>Moringa Oleifera Leaves Extract</v>
      </c>
    </row>
    <row r="1366" spans="1:31" ht="14.5" x14ac:dyDescent="0.35">
      <c r="A1366" s="153"/>
      <c r="B1366" s="153" t="s">
        <v>22684</v>
      </c>
      <c r="C1366" s="153" t="s">
        <v>19358</v>
      </c>
      <c r="D1366" s="153" t="s">
        <v>19360</v>
      </c>
      <c r="E1366" s="153" t="s">
        <v>19600</v>
      </c>
      <c r="F1366" s="153" t="s">
        <v>20459</v>
      </c>
      <c r="G1366" s="153" t="s">
        <v>20460</v>
      </c>
      <c r="H1366" s="153" t="s">
        <v>21925</v>
      </c>
      <c r="I1366" s="153" t="s">
        <v>22295</v>
      </c>
      <c r="J1366" s="153" t="s">
        <v>8919</v>
      </c>
      <c r="K1366" s="153"/>
      <c r="L1366" s="153"/>
      <c r="M1366" s="153" t="str" cm="1">
        <f t="array" ref="M1366">LOOKUP(2,1/(C1366:L1366&lt;&gt;""),C1366:L1366)</f>
        <v>Moringa oleifera</v>
      </c>
      <c r="N1366" s="153"/>
      <c r="O1366" s="153"/>
      <c r="P1366" s="153"/>
      <c r="Q1366" s="153"/>
      <c r="R1366" s="153"/>
      <c r="S1366" s="153"/>
      <c r="T1366" s="153"/>
      <c r="U1366" s="153" t="s">
        <v>8919</v>
      </c>
      <c r="V1366" s="153"/>
      <c r="W1366" s="153"/>
      <c r="X1366" s="153"/>
      <c r="Y1366" s="153"/>
      <c r="Z1366" s="153"/>
      <c r="AA1366" s="153"/>
      <c r="AB1366" s="153"/>
      <c r="AC1366" s="153"/>
      <c r="AD1366" s="153" t="str">
        <f>IFERROR(IF(COUNTIF(C1366:L1366,"Feed Ingredient")&gt;0,INDEX(ani_diet!V:V,MATCH(M1366,ani_diet!F:F,0)),""),"")</f>
        <v>Moringa oleifera</v>
      </c>
      <c r="AE1366" s="152" t="str">
        <f>IF(IFERROR(IF(MATCH("Feed Ingredient", AOM[[#This Row],[L1]:[L10]],0)&gt;0, TRUE, FALSE), FALSE)=TRUE,IFERROR(VLOOKUP(M1366, ani_diet!E:E, 1, FALSE), "No Match"),FALSE)</f>
        <v>Moringa Oleifera</v>
      </c>
    </row>
    <row r="1367" spans="1:31" ht="14.5" x14ac:dyDescent="0.35">
      <c r="A1367" s="153"/>
      <c r="B1367" s="153" t="s">
        <v>22685</v>
      </c>
      <c r="C1367" s="153" t="s">
        <v>19358</v>
      </c>
      <c r="D1367" s="153" t="s">
        <v>19360</v>
      </c>
      <c r="E1367" s="153" t="s">
        <v>19600</v>
      </c>
      <c r="F1367" s="153" t="s">
        <v>20459</v>
      </c>
      <c r="G1367" s="153" t="s">
        <v>20460</v>
      </c>
      <c r="H1367" s="153" t="s">
        <v>21925</v>
      </c>
      <c r="I1367" s="153" t="s">
        <v>22295</v>
      </c>
      <c r="J1367" s="153" t="s">
        <v>13726</v>
      </c>
      <c r="K1367" s="153" t="s">
        <v>22686</v>
      </c>
      <c r="L1367" s="153"/>
      <c r="M1367" s="153" t="str" cm="1">
        <f t="array" ref="M1367">LOOKUP(2,1/(C1367:L1367&lt;&gt;""),C1367:L1367)</f>
        <v>Moringa stenopetala Dried</v>
      </c>
      <c r="N1367" s="153"/>
      <c r="O1367" s="153"/>
      <c r="P1367" s="153"/>
      <c r="Q1367" s="153"/>
      <c r="R1367" s="153"/>
      <c r="S1367" s="153"/>
      <c r="T1367" s="153"/>
      <c r="U1367" s="153" t="s">
        <v>13726</v>
      </c>
      <c r="V1367" s="153"/>
      <c r="W1367" s="153"/>
      <c r="X1367" s="153"/>
      <c r="Y1367" s="153"/>
      <c r="Z1367" s="153"/>
      <c r="AA1367" s="153"/>
      <c r="AB1367" s="153"/>
      <c r="AC1367" s="153"/>
      <c r="AD1367" s="153" t="str">
        <f>IFERROR(IF(COUNTIF(C1367:L1367,"Feed Ingredient")&gt;0,INDEX(ani_diet!V:V,MATCH(M1367,ani_diet!F:F,0)),""),"")</f>
        <v>Moringa stenopetala</v>
      </c>
      <c r="AE1367" s="152" t="str">
        <f>IF(IFERROR(IF(MATCH("Feed Ingredient", AOM[[#This Row],[L1]:[L10]],0)&gt;0, TRUE, FALSE), FALSE)=TRUE,IFERROR(VLOOKUP(M1367, ani_diet!E:E, 1, FALSE), "No Match"),FALSE)</f>
        <v>No Match</v>
      </c>
    </row>
    <row r="1368" spans="1:31" ht="14.5" x14ac:dyDescent="0.35">
      <c r="A1368" s="153"/>
      <c r="B1368" s="153" t="s">
        <v>22687</v>
      </c>
      <c r="C1368" s="153" t="s">
        <v>19358</v>
      </c>
      <c r="D1368" s="153" t="s">
        <v>19360</v>
      </c>
      <c r="E1368" s="153" t="s">
        <v>19600</v>
      </c>
      <c r="F1368" s="153" t="s">
        <v>20459</v>
      </c>
      <c r="G1368" s="153" t="s">
        <v>20460</v>
      </c>
      <c r="H1368" s="153" t="s">
        <v>21925</v>
      </c>
      <c r="I1368" s="153" t="s">
        <v>22295</v>
      </c>
      <c r="J1368" s="153" t="s">
        <v>13726</v>
      </c>
      <c r="K1368" s="153" t="s">
        <v>22688</v>
      </c>
      <c r="L1368" s="153" t="s">
        <v>22689</v>
      </c>
      <c r="M1368" s="153" t="str" cm="1">
        <f t="array" ref="M1368">LOOKUP(2,1/(C1368:L1368&lt;&gt;""),C1368:L1368)</f>
        <v>Moringa stenopetala Leaves Dried Ground</v>
      </c>
      <c r="N1368" s="153" t="s">
        <v>22690</v>
      </c>
      <c r="O1368" s="153"/>
      <c r="P1368" s="153"/>
      <c r="Q1368" s="153"/>
      <c r="R1368" s="153"/>
      <c r="S1368" s="153"/>
      <c r="T1368" s="153"/>
      <c r="U1368" s="153" t="s">
        <v>13726</v>
      </c>
      <c r="V1368" s="153"/>
      <c r="W1368" s="153"/>
      <c r="X1368" s="153"/>
      <c r="Y1368" s="153"/>
      <c r="Z1368" s="153"/>
      <c r="AA1368" s="153"/>
      <c r="AB1368" s="153"/>
      <c r="AC1368" s="153"/>
      <c r="AD1368" s="153" t="str">
        <f>IFERROR(IF(COUNTIF(C1368:L1368,"Feed Ingredient")&gt;0,INDEX(ani_diet!V:V,MATCH(M1368,ani_diet!F:F,0)),""),"")</f>
        <v>Moringa stenopetala Leaves</v>
      </c>
      <c r="AE1368" s="152" t="str">
        <f>IF(IFERROR(IF(MATCH("Feed Ingredient", AOM[[#This Row],[L1]:[L10]],0)&gt;0, TRUE, FALSE), FALSE)=TRUE,IFERROR(VLOOKUP(M1368, ani_diet!E:E, 1, FALSE), "No Match"),FALSE)</f>
        <v>No Match</v>
      </c>
    </row>
    <row r="1369" spans="1:31" ht="14.5" x14ac:dyDescent="0.35">
      <c r="A1369" s="153"/>
      <c r="B1369" s="153" t="s">
        <v>22691</v>
      </c>
      <c r="C1369" s="153" t="s">
        <v>19358</v>
      </c>
      <c r="D1369" s="153" t="s">
        <v>19360</v>
      </c>
      <c r="E1369" s="153" t="s">
        <v>19600</v>
      </c>
      <c r="F1369" s="153" t="s">
        <v>20459</v>
      </c>
      <c r="G1369" s="153" t="s">
        <v>20460</v>
      </c>
      <c r="H1369" s="153" t="s">
        <v>21925</v>
      </c>
      <c r="I1369" s="153" t="s">
        <v>22295</v>
      </c>
      <c r="J1369" s="153" t="s">
        <v>13726</v>
      </c>
      <c r="K1369" s="153"/>
      <c r="L1369" s="153"/>
      <c r="M1369" s="153" t="str" cm="1">
        <f t="array" ref="M1369">LOOKUP(2,1/(C1369:L1369&lt;&gt;""),C1369:L1369)</f>
        <v>Moringa stenopetala</v>
      </c>
      <c r="N1369" s="153"/>
      <c r="O1369" s="153"/>
      <c r="P1369" s="153"/>
      <c r="Q1369" s="153"/>
      <c r="R1369" s="153"/>
      <c r="S1369" s="153"/>
      <c r="T1369" s="153"/>
      <c r="U1369" s="153" t="s">
        <v>13726</v>
      </c>
      <c r="V1369" s="153"/>
      <c r="W1369" s="153"/>
      <c r="X1369" s="153"/>
      <c r="Y1369" s="153"/>
      <c r="Z1369" s="153"/>
      <c r="AA1369" s="153"/>
      <c r="AB1369" s="153"/>
      <c r="AC1369" s="153"/>
      <c r="AD1369" s="153" t="str">
        <f>IFERROR(IF(COUNTIF(C1369:L1369,"Feed Ingredient")&gt;0,INDEX(ani_diet!V:V,MATCH(M1369,ani_diet!F:F,0)),""),"")</f>
        <v/>
      </c>
      <c r="AE1369" s="152" t="str">
        <f>IF(IFERROR(IF(MATCH("Feed Ingredient", AOM[[#This Row],[L1]:[L10]],0)&gt;0, TRUE, FALSE), FALSE)=TRUE,IFERROR(VLOOKUP(M1369, ani_diet!E:E, 1, FALSE), "No Match"),FALSE)</f>
        <v>Moringa stenopetala</v>
      </c>
    </row>
    <row r="1370" spans="1:31" ht="14.5" x14ac:dyDescent="0.35">
      <c r="A1370" s="153"/>
      <c r="B1370" s="153" t="s">
        <v>22692</v>
      </c>
      <c r="C1370" s="153" t="s">
        <v>19358</v>
      </c>
      <c r="D1370" s="153" t="s">
        <v>19360</v>
      </c>
      <c r="E1370" s="153" t="s">
        <v>19600</v>
      </c>
      <c r="F1370" s="153" t="s">
        <v>20459</v>
      </c>
      <c r="G1370" s="153" t="s">
        <v>20460</v>
      </c>
      <c r="H1370" s="153" t="s">
        <v>21925</v>
      </c>
      <c r="I1370" s="153" t="s">
        <v>22295</v>
      </c>
      <c r="J1370" s="153" t="s">
        <v>10310</v>
      </c>
      <c r="K1370" s="153" t="s">
        <v>22693</v>
      </c>
      <c r="L1370" s="153" t="s">
        <v>22694</v>
      </c>
      <c r="M1370" s="153" t="str" cm="1">
        <f t="array" ref="M1370">LOOKUP(2,1/(C1370:L1370&lt;&gt;""),C1370:L1370)</f>
        <v>Mucuna pruriens Beans Crushed</v>
      </c>
      <c r="N1370" s="153"/>
      <c r="O1370" s="153"/>
      <c r="P1370" s="153"/>
      <c r="Q1370" s="153"/>
      <c r="R1370" s="153"/>
      <c r="S1370" s="153"/>
      <c r="T1370" s="153"/>
      <c r="U1370" s="153" t="s">
        <v>10310</v>
      </c>
      <c r="V1370" s="153"/>
      <c r="W1370" s="153"/>
      <c r="X1370" s="153"/>
      <c r="Y1370" s="153"/>
      <c r="Z1370" s="153"/>
      <c r="AA1370" s="153"/>
      <c r="AB1370" s="153"/>
      <c r="AC1370" s="153"/>
      <c r="AD1370" s="153" t="str">
        <f>IFERROR(IF(COUNTIF(C1370:L1370,"Feed Ingredient")&gt;0,INDEX(ani_diet!V:V,MATCH(M1370,ani_diet!F:F,0)),""),"")</f>
        <v>Mucuna pruriens Beans</v>
      </c>
      <c r="AE1370" s="152" t="str">
        <f>IF(IFERROR(IF(MATCH("Feed Ingredient", AOM[[#This Row],[L1]:[L10]],0)&gt;0, TRUE, FALSE), FALSE)=TRUE,IFERROR(VLOOKUP(M1370, ani_diet!E:E, 1, FALSE), "No Match"),FALSE)</f>
        <v>No Match</v>
      </c>
    </row>
    <row r="1371" spans="1:31" ht="14.5" x14ac:dyDescent="0.35">
      <c r="A1371" s="153"/>
      <c r="B1371" s="153" t="s">
        <v>22695</v>
      </c>
      <c r="C1371" s="153" t="s">
        <v>19358</v>
      </c>
      <c r="D1371" s="153" t="s">
        <v>19360</v>
      </c>
      <c r="E1371" s="153" t="s">
        <v>19600</v>
      </c>
      <c r="F1371" s="153" t="s">
        <v>20459</v>
      </c>
      <c r="G1371" s="153" t="s">
        <v>20460</v>
      </c>
      <c r="H1371" s="153" t="s">
        <v>21925</v>
      </c>
      <c r="I1371" s="153" t="s">
        <v>22295</v>
      </c>
      <c r="J1371" s="153" t="s">
        <v>10310</v>
      </c>
      <c r="K1371" s="153" t="s">
        <v>22693</v>
      </c>
      <c r="L1371" s="153"/>
      <c r="M1371" s="153" t="str" cm="1">
        <f t="array" ref="M1371">LOOKUP(2,1/(C1371:L1371&lt;&gt;""),C1371:L1371)</f>
        <v>Mucuna pruriens Beans</v>
      </c>
      <c r="N1371" s="153"/>
      <c r="O1371" s="153"/>
      <c r="P1371" s="153"/>
      <c r="Q1371" s="153"/>
      <c r="R1371" s="153"/>
      <c r="S1371" s="153"/>
      <c r="T1371" s="153"/>
      <c r="U1371" s="153" t="s">
        <v>10310</v>
      </c>
      <c r="V1371" s="153"/>
      <c r="W1371" s="153"/>
      <c r="X1371" s="153"/>
      <c r="Y1371" s="153"/>
      <c r="Z1371" s="153"/>
      <c r="AA1371" s="153"/>
      <c r="AB1371" s="153"/>
      <c r="AC1371" s="153"/>
      <c r="AD1371" s="153" t="str">
        <f>IFERROR(IF(COUNTIF(C1371:L1371,"Feed Ingredient")&gt;0,INDEX(ani_diet!V:V,MATCH(M1371,ani_diet!F:F,0)),""),"")</f>
        <v>Mucuna pruriens Beans</v>
      </c>
      <c r="AE1371" s="152" t="str">
        <f>IF(IFERROR(IF(MATCH("Feed Ingredient", AOM[[#This Row],[L1]:[L10]],0)&gt;0, TRUE, FALSE), FALSE)=TRUE,IFERROR(VLOOKUP(M1371, ani_diet!E:E, 1, FALSE), "No Match"),FALSE)</f>
        <v>Mucuna pruriens Beans</v>
      </c>
    </row>
    <row r="1372" spans="1:31" ht="14.5" x14ac:dyDescent="0.35">
      <c r="A1372" s="153"/>
      <c r="B1372" s="153" t="s">
        <v>22696</v>
      </c>
      <c r="C1372" s="153" t="s">
        <v>19358</v>
      </c>
      <c r="D1372" s="153" t="s">
        <v>19360</v>
      </c>
      <c r="E1372" s="153" t="s">
        <v>19600</v>
      </c>
      <c r="F1372" s="153" t="s">
        <v>20459</v>
      </c>
      <c r="G1372" s="153" t="s">
        <v>20460</v>
      </c>
      <c r="H1372" s="153" t="s">
        <v>21925</v>
      </c>
      <c r="I1372" s="153" t="s">
        <v>22295</v>
      </c>
      <c r="J1372" s="153" t="s">
        <v>10310</v>
      </c>
      <c r="K1372" s="153" t="s">
        <v>22697</v>
      </c>
      <c r="L1372" s="153"/>
      <c r="M1372" s="153" t="str" cm="1">
        <f t="array" ref="M1372">LOOKUP(2,1/(C1372:L1372&lt;&gt;""),C1372:L1372)</f>
        <v>Mucuna pruriens Dried</v>
      </c>
      <c r="N1372" s="153" t="s">
        <v>22698</v>
      </c>
      <c r="O1372" s="153"/>
      <c r="P1372" s="153"/>
      <c r="Q1372" s="153"/>
      <c r="R1372" s="153"/>
      <c r="S1372" s="153"/>
      <c r="T1372" s="153"/>
      <c r="U1372" s="153" t="s">
        <v>10310</v>
      </c>
      <c r="V1372" s="153"/>
      <c r="W1372" s="153"/>
      <c r="X1372" s="153"/>
      <c r="Y1372" s="153"/>
      <c r="Z1372" s="153"/>
      <c r="AA1372" s="153"/>
      <c r="AB1372" s="153"/>
      <c r="AC1372" s="153"/>
      <c r="AD1372" s="153" t="str">
        <f>IFERROR(IF(COUNTIF(C1372:L1372,"Feed Ingredient")&gt;0,INDEX(ani_diet!V:V,MATCH(M1372,ani_diet!F:F,0)),""),"")</f>
        <v>Mucuna pruriens</v>
      </c>
      <c r="AE1372" s="152" t="str">
        <f>IF(IFERROR(IF(MATCH("Feed Ingredient", AOM[[#This Row],[L1]:[L10]],0)&gt;0, TRUE, FALSE), FALSE)=TRUE,IFERROR(VLOOKUP(M1372, ani_diet!E:E, 1, FALSE), "No Match"),FALSE)</f>
        <v>No Match</v>
      </c>
    </row>
    <row r="1373" spans="1:31" ht="14.5" x14ac:dyDescent="0.35">
      <c r="A1373" s="153"/>
      <c r="B1373" s="153" t="s">
        <v>22699</v>
      </c>
      <c r="C1373" s="153" t="s">
        <v>19358</v>
      </c>
      <c r="D1373" s="153" t="s">
        <v>19360</v>
      </c>
      <c r="E1373" s="153" t="s">
        <v>19600</v>
      </c>
      <c r="F1373" s="153" t="s">
        <v>20459</v>
      </c>
      <c r="G1373" s="153" t="s">
        <v>20460</v>
      </c>
      <c r="H1373" s="153" t="s">
        <v>21925</v>
      </c>
      <c r="I1373" s="153" t="s">
        <v>22295</v>
      </c>
      <c r="J1373" s="153" t="s">
        <v>22700</v>
      </c>
      <c r="K1373" s="153" t="s">
        <v>22701</v>
      </c>
      <c r="L1373" s="153"/>
      <c r="M1373" s="153" t="str" cm="1">
        <f t="array" ref="M1373">LOOKUP(2,1/(C1373:L1373&lt;&gt;""),C1373:L1373)</f>
        <v>Opuntia ficus indica Cladode</v>
      </c>
      <c r="N1373" s="153"/>
      <c r="O1373" s="153"/>
      <c r="P1373" s="153"/>
      <c r="Q1373" s="153"/>
      <c r="R1373" s="153"/>
      <c r="S1373" s="153"/>
      <c r="T1373" s="153"/>
      <c r="U1373" s="153" t="s">
        <v>22700</v>
      </c>
      <c r="V1373" s="153"/>
      <c r="W1373" s="153"/>
      <c r="X1373" s="153"/>
      <c r="Y1373" s="153"/>
      <c r="Z1373" s="153"/>
      <c r="AA1373" s="153"/>
      <c r="AB1373" s="153"/>
      <c r="AC1373" s="153"/>
      <c r="AD1373" s="153" t="str">
        <f>IFERROR(IF(COUNTIF(C1373:L1373,"Feed Ingredient")&gt;0,INDEX(ani_diet!V:V,MATCH(M1373,ani_diet!F:F,0)),""),"")</f>
        <v>Opuntia ficus indica Cladode</v>
      </c>
      <c r="AE1373" s="152" t="str">
        <f>IF(IFERROR(IF(MATCH("Feed Ingredient", AOM[[#This Row],[L1]:[L10]],0)&gt;0, TRUE, FALSE), FALSE)=TRUE,IFERROR(VLOOKUP(M1373, ani_diet!E:E, 1, FALSE), "No Match"),FALSE)</f>
        <v>Opuntia ficus indica Cladode</v>
      </c>
    </row>
    <row r="1374" spans="1:31" ht="14.5" x14ac:dyDescent="0.35">
      <c r="A1374" s="153"/>
      <c r="B1374" s="153" t="s">
        <v>22702</v>
      </c>
      <c r="C1374" s="153" t="s">
        <v>19358</v>
      </c>
      <c r="D1374" s="153" t="s">
        <v>19360</v>
      </c>
      <c r="E1374" s="153" t="s">
        <v>19600</v>
      </c>
      <c r="F1374" s="153" t="s">
        <v>20459</v>
      </c>
      <c r="G1374" s="153" t="s">
        <v>20460</v>
      </c>
      <c r="H1374" s="153" t="s">
        <v>21925</v>
      </c>
      <c r="I1374" s="153" t="s">
        <v>22295</v>
      </c>
      <c r="J1374" s="153" t="s">
        <v>22700</v>
      </c>
      <c r="K1374" s="153" t="s">
        <v>22701</v>
      </c>
      <c r="L1374" s="153" t="s">
        <v>22703</v>
      </c>
      <c r="M1374" s="153" t="str" cm="1">
        <f t="array" ref="M1374">LOOKUP(2,1/(C1374:L1374&lt;&gt;""),C1374:L1374)</f>
        <v>Opuntia ficus indica Cladode Ensiled</v>
      </c>
      <c r="N1374" s="153" t="s">
        <v>22704</v>
      </c>
      <c r="O1374" s="153"/>
      <c r="P1374" s="153"/>
      <c r="Q1374" s="153"/>
      <c r="R1374" s="153"/>
      <c r="S1374" s="153"/>
      <c r="T1374" s="153"/>
      <c r="U1374" s="153" t="s">
        <v>22700</v>
      </c>
      <c r="V1374" s="153"/>
      <c r="W1374" s="153"/>
      <c r="X1374" s="153"/>
      <c r="Y1374" s="153"/>
      <c r="Z1374" s="153"/>
      <c r="AA1374" s="153"/>
      <c r="AB1374" s="153"/>
      <c r="AC1374" s="153"/>
      <c r="AD1374" s="153" t="str">
        <f>IFERROR(IF(COUNTIF(C1374:L1374,"Feed Ingredient")&gt;0,INDEX(ani_diet!V:V,MATCH(M1374,ani_diet!F:F,0)),""),"")</f>
        <v/>
      </c>
      <c r="AE1374" s="152" t="str">
        <f>IF(IFERROR(IF(MATCH("Feed Ingredient", AOM[[#This Row],[L1]:[L10]],0)&gt;0, TRUE, FALSE), FALSE)=TRUE,IFERROR(VLOOKUP(M1374, ani_diet!E:E, 1, FALSE), "No Match"),FALSE)</f>
        <v>No Match</v>
      </c>
    </row>
    <row r="1375" spans="1:31" ht="14.5" x14ac:dyDescent="0.35">
      <c r="A1375" s="153"/>
      <c r="B1375" s="153" t="s">
        <v>22705</v>
      </c>
      <c r="C1375" s="153" t="s">
        <v>19358</v>
      </c>
      <c r="D1375" s="153" t="s">
        <v>19360</v>
      </c>
      <c r="E1375" s="153" t="s">
        <v>19600</v>
      </c>
      <c r="F1375" s="153" t="s">
        <v>20459</v>
      </c>
      <c r="G1375" s="153" t="s">
        <v>20460</v>
      </c>
      <c r="H1375" s="153" t="s">
        <v>21925</v>
      </c>
      <c r="I1375" s="153" t="s">
        <v>22295</v>
      </c>
      <c r="J1375" s="153" t="s">
        <v>22700</v>
      </c>
      <c r="K1375" s="153" t="s">
        <v>22701</v>
      </c>
      <c r="L1375" s="153" t="s">
        <v>22706</v>
      </c>
      <c r="M1375" s="153" t="str" cm="1">
        <f t="array" ref="M1375">LOOKUP(2,1/(C1375:L1375&lt;&gt;""),C1375:L1375)</f>
        <v>Opuntia ficus indica Cladode Ensiled Singed</v>
      </c>
      <c r="N1375" s="153" t="s">
        <v>22707</v>
      </c>
      <c r="O1375" s="153"/>
      <c r="P1375" s="153"/>
      <c r="Q1375" s="153"/>
      <c r="R1375" s="153"/>
      <c r="S1375" s="153"/>
      <c r="T1375" s="153"/>
      <c r="U1375" s="153"/>
      <c r="V1375" s="153"/>
      <c r="W1375" s="153"/>
      <c r="X1375" s="153"/>
      <c r="Y1375" s="153"/>
      <c r="Z1375" s="153"/>
      <c r="AA1375" s="153"/>
      <c r="AB1375" s="153"/>
      <c r="AC1375" s="153"/>
      <c r="AD1375" s="153" t="str">
        <f>IFERROR(IF(COUNTIF(C1375:L1375,"Feed Ingredient")&gt;0,INDEX(ani_diet!V:V,MATCH(M1375,ani_diet!F:F,0)),""),"")</f>
        <v/>
      </c>
      <c r="AE1375" s="152" t="str">
        <f>IF(IFERROR(IF(MATCH("Feed Ingredient", AOM[[#This Row],[L1]:[L10]],0)&gt;0, TRUE, FALSE), FALSE)=TRUE,IFERROR(VLOOKUP(M1375, ani_diet!E:E, 1, FALSE), "No Match"),FALSE)</f>
        <v>No Match</v>
      </c>
    </row>
    <row r="1376" spans="1:31" ht="14.5" x14ac:dyDescent="0.35">
      <c r="A1376" s="153"/>
      <c r="B1376" s="153" t="s">
        <v>22708</v>
      </c>
      <c r="C1376" s="153" t="s">
        <v>19358</v>
      </c>
      <c r="D1376" s="153" t="s">
        <v>19360</v>
      </c>
      <c r="E1376" s="153" t="s">
        <v>19600</v>
      </c>
      <c r="F1376" s="153" t="s">
        <v>20459</v>
      </c>
      <c r="G1376" s="153" t="s">
        <v>20460</v>
      </c>
      <c r="H1376" s="153" t="s">
        <v>21925</v>
      </c>
      <c r="I1376" s="153" t="s">
        <v>22295</v>
      </c>
      <c r="J1376" s="153" t="s">
        <v>22700</v>
      </c>
      <c r="K1376" s="153" t="s">
        <v>22701</v>
      </c>
      <c r="L1376" s="153" t="s">
        <v>22709</v>
      </c>
      <c r="M1376" s="153" t="str" cm="1">
        <f t="array" ref="M1376">LOOKUP(2,1/(C1376:L1376&lt;&gt;""),C1376:L1376)</f>
        <v>Opuntia ficus indica Cladode Dried</v>
      </c>
      <c r="N1376" s="153"/>
      <c r="O1376" s="153"/>
      <c r="P1376" s="153"/>
      <c r="Q1376" s="153"/>
      <c r="R1376" s="153"/>
      <c r="S1376" s="153"/>
      <c r="T1376" s="153"/>
      <c r="U1376" s="153" t="s">
        <v>22700</v>
      </c>
      <c r="V1376" s="153"/>
      <c r="W1376" s="153"/>
      <c r="X1376" s="153"/>
      <c r="Y1376" s="153"/>
      <c r="Z1376" s="153"/>
      <c r="AA1376" s="153"/>
      <c r="AB1376" s="153"/>
      <c r="AC1376" s="153"/>
      <c r="AD1376" s="153" t="str">
        <f>IFERROR(IF(COUNTIF(C1376:L1376,"Feed Ingredient")&gt;0,INDEX(ani_diet!V:V,MATCH(M1376,ani_diet!F:F,0)),""),"")</f>
        <v>Opuntia ficus indica Cladode</v>
      </c>
      <c r="AE1376" s="152" t="str">
        <f>IF(IFERROR(IF(MATCH("Feed Ingredient", AOM[[#This Row],[L1]:[L10]],0)&gt;0, TRUE, FALSE), FALSE)=TRUE,IFERROR(VLOOKUP(M1376, ani_diet!E:E, 1, FALSE), "No Match"),FALSE)</f>
        <v>No Match</v>
      </c>
    </row>
    <row r="1377" spans="1:31" ht="14.5" x14ac:dyDescent="0.35">
      <c r="A1377" s="153"/>
      <c r="B1377" s="153" t="s">
        <v>22710</v>
      </c>
      <c r="C1377" s="153" t="s">
        <v>19358</v>
      </c>
      <c r="D1377" s="153" t="s">
        <v>19360</v>
      </c>
      <c r="E1377" s="153" t="s">
        <v>19600</v>
      </c>
      <c r="F1377" s="153" t="s">
        <v>20459</v>
      </c>
      <c r="G1377" s="153" t="s">
        <v>20460</v>
      </c>
      <c r="H1377" s="153" t="s">
        <v>21925</v>
      </c>
      <c r="I1377" s="153" t="s">
        <v>22295</v>
      </c>
      <c r="J1377" s="153" t="s">
        <v>22700</v>
      </c>
      <c r="K1377" s="153" t="s">
        <v>22701</v>
      </c>
      <c r="L1377" s="153" t="s">
        <v>22711</v>
      </c>
      <c r="M1377" s="153" t="str" cm="1">
        <f t="array" ref="M1377">LOOKUP(2,1/(C1377:L1377&lt;&gt;""),C1377:L1377)</f>
        <v>Opuntia ficus indica Cladode Ground</v>
      </c>
      <c r="N1377" s="153" t="s">
        <v>22712</v>
      </c>
      <c r="O1377" s="153"/>
      <c r="P1377" s="153"/>
      <c r="Q1377" s="153"/>
      <c r="R1377" s="153"/>
      <c r="S1377" s="153"/>
      <c r="T1377" s="153"/>
      <c r="U1377" s="153" t="s">
        <v>22700</v>
      </c>
      <c r="V1377" s="153"/>
      <c r="W1377" s="153"/>
      <c r="X1377" s="153"/>
      <c r="Y1377" s="153"/>
      <c r="Z1377" s="153"/>
      <c r="AA1377" s="153"/>
      <c r="AB1377" s="153"/>
      <c r="AC1377" s="153"/>
      <c r="AD1377" s="153" t="str">
        <f>IFERROR(IF(COUNTIF(C1377:L1377,"Feed Ingredient")&gt;0,INDEX(ani_diet!V:V,MATCH(M1377,ani_diet!F:F,0)),""),"")</f>
        <v>Opuntia ficus indica Cladode</v>
      </c>
      <c r="AE1377" s="152" t="str">
        <f>IF(IFERROR(IF(MATCH("Feed Ingredient", AOM[[#This Row],[L1]:[L10]],0)&gt;0, TRUE, FALSE), FALSE)=TRUE,IFERROR(VLOOKUP(M1377, ani_diet!E:E, 1, FALSE), "No Match"),FALSE)</f>
        <v>No Match</v>
      </c>
    </row>
    <row r="1378" spans="1:31" ht="14.5" x14ac:dyDescent="0.35">
      <c r="A1378" s="153"/>
      <c r="B1378" s="153" t="s">
        <v>22713</v>
      </c>
      <c r="C1378" s="153" t="s">
        <v>19358</v>
      </c>
      <c r="D1378" s="153" t="s">
        <v>19360</v>
      </c>
      <c r="E1378" s="153" t="s">
        <v>19600</v>
      </c>
      <c r="F1378" s="153" t="s">
        <v>20459</v>
      </c>
      <c r="G1378" s="153" t="s">
        <v>20460</v>
      </c>
      <c r="H1378" s="153" t="s">
        <v>21925</v>
      </c>
      <c r="I1378" s="153" t="s">
        <v>22295</v>
      </c>
      <c r="J1378" s="153" t="s">
        <v>22700</v>
      </c>
      <c r="K1378" s="153" t="s">
        <v>22701</v>
      </c>
      <c r="L1378" s="153" t="s">
        <v>22714</v>
      </c>
      <c r="M1378" s="153" t="str" cm="1">
        <f t="array" ref="M1378">LOOKUP(2,1/(C1378:L1378&lt;&gt;""),C1378:L1378)</f>
        <v>Opuntia ficus indica Cladode Dried Ground</v>
      </c>
      <c r="N1378" s="153" t="s">
        <v>22715</v>
      </c>
      <c r="O1378" s="153"/>
      <c r="P1378" s="153"/>
      <c r="Q1378" s="153"/>
      <c r="R1378" s="153"/>
      <c r="S1378" s="153"/>
      <c r="T1378" s="153"/>
      <c r="U1378" s="153" t="s">
        <v>22700</v>
      </c>
      <c r="V1378" s="153"/>
      <c r="W1378" s="153"/>
      <c r="X1378" s="153"/>
      <c r="Y1378" s="153"/>
      <c r="Z1378" s="153"/>
      <c r="AA1378" s="153"/>
      <c r="AB1378" s="153"/>
      <c r="AC1378" s="153"/>
      <c r="AD1378" s="153" t="str">
        <f>IFERROR(IF(COUNTIF(C1378:L1378,"Feed Ingredient")&gt;0,INDEX(ani_diet!V:V,MATCH(M1378,ani_diet!F:F,0)),""),"")</f>
        <v>Opuntia ficus indica Cladode</v>
      </c>
      <c r="AE1378" s="152" t="str">
        <f>IF(IFERROR(IF(MATCH("Feed Ingredient", AOM[[#This Row],[L1]:[L10]],0)&gt;0, TRUE, FALSE), FALSE)=TRUE,IFERROR(VLOOKUP(M1378, ani_diet!E:E, 1, FALSE), "No Match"),FALSE)</f>
        <v>No Match</v>
      </c>
    </row>
    <row r="1379" spans="1:31" ht="14.5" x14ac:dyDescent="0.35">
      <c r="A1379" s="153"/>
      <c r="B1379" s="153" t="s">
        <v>22716</v>
      </c>
      <c r="C1379" s="153" t="s">
        <v>19358</v>
      </c>
      <c r="D1379" s="153" t="s">
        <v>19360</v>
      </c>
      <c r="E1379" s="153" t="s">
        <v>19600</v>
      </c>
      <c r="F1379" s="153" t="s">
        <v>20459</v>
      </c>
      <c r="G1379" s="153" t="s">
        <v>20460</v>
      </c>
      <c r="H1379" s="153" t="s">
        <v>21925</v>
      </c>
      <c r="I1379" s="153" t="s">
        <v>22295</v>
      </c>
      <c r="J1379" s="153" t="s">
        <v>22700</v>
      </c>
      <c r="K1379" s="153" t="s">
        <v>22717</v>
      </c>
      <c r="L1379" s="153"/>
      <c r="M1379" s="153" t="str" cm="1">
        <f t="array" ref="M1379">LOOKUP(2,1/(C1379:L1379&lt;&gt;""),C1379:L1379)</f>
        <v>Opuntia ficus indica Fruits</v>
      </c>
      <c r="N1379" s="153"/>
      <c r="O1379" s="153"/>
      <c r="P1379" s="153"/>
      <c r="Q1379" s="153"/>
      <c r="R1379" s="153"/>
      <c r="S1379" s="153"/>
      <c r="T1379" s="153"/>
      <c r="U1379" s="153" t="s">
        <v>22700</v>
      </c>
      <c r="V1379" s="153"/>
      <c r="W1379" s="153"/>
      <c r="X1379" s="153"/>
      <c r="Y1379" s="153"/>
      <c r="Z1379" s="153"/>
      <c r="AA1379" s="153"/>
      <c r="AB1379" s="153"/>
      <c r="AC1379" s="153"/>
      <c r="AD1379" s="153" t="str">
        <f>IFERROR(IF(COUNTIF(C1379:L1379,"Feed Ingredient")&gt;0,INDEX(ani_diet!V:V,MATCH(M1379,ani_diet!F:F,0)),""),"")</f>
        <v>Opuntia ficus indica Fruits</v>
      </c>
      <c r="AE1379" s="152" t="str">
        <f>IF(IFERROR(IF(MATCH("Feed Ingredient", AOM[[#This Row],[L1]:[L10]],0)&gt;0, TRUE, FALSE), FALSE)=TRUE,IFERROR(VLOOKUP(M1379, ani_diet!E:E, 1, FALSE), "No Match"),FALSE)</f>
        <v>Opuntia ficus indica Fruits</v>
      </c>
    </row>
    <row r="1380" spans="1:31" ht="14.5" x14ac:dyDescent="0.35">
      <c r="A1380" s="153"/>
      <c r="B1380" s="153" t="s">
        <v>22718</v>
      </c>
      <c r="C1380" s="153" t="s">
        <v>19358</v>
      </c>
      <c r="D1380" s="153" t="s">
        <v>19360</v>
      </c>
      <c r="E1380" s="153" t="s">
        <v>19600</v>
      </c>
      <c r="F1380" s="153" t="s">
        <v>20459</v>
      </c>
      <c r="G1380" s="153" t="s">
        <v>20460</v>
      </c>
      <c r="H1380" s="153" t="s">
        <v>21925</v>
      </c>
      <c r="I1380" s="153" t="s">
        <v>22295</v>
      </c>
      <c r="J1380" s="153" t="s">
        <v>22700</v>
      </c>
      <c r="K1380" s="153" t="s">
        <v>22719</v>
      </c>
      <c r="L1380" s="153"/>
      <c r="M1380" s="153" t="str" cm="1">
        <f t="array" ref="M1380">LOOKUP(2,1/(C1380:L1380&lt;&gt;""),C1380:L1380)</f>
        <v>Opuntia ficus indica Ground</v>
      </c>
      <c r="N1380" s="153" t="s">
        <v>22720</v>
      </c>
      <c r="O1380" s="153"/>
      <c r="P1380" s="153"/>
      <c r="Q1380" s="153"/>
      <c r="R1380" s="153"/>
      <c r="S1380" s="153"/>
      <c r="T1380" s="153"/>
      <c r="U1380" s="153" t="s">
        <v>22700</v>
      </c>
      <c r="V1380" s="153"/>
      <c r="W1380" s="153"/>
      <c r="X1380" s="153"/>
      <c r="Y1380" s="153"/>
      <c r="Z1380" s="153"/>
      <c r="AA1380" s="153"/>
      <c r="AB1380" s="153"/>
      <c r="AC1380" s="153"/>
      <c r="AD1380" s="153" t="str">
        <f>IFERROR(IF(COUNTIF(C1380:L1380,"Feed Ingredient")&gt;0,INDEX(ani_diet!V:V,MATCH(M1380,ani_diet!F:F,0)),""),"")</f>
        <v>Opuntia ficus indica</v>
      </c>
      <c r="AE1380" s="152" t="str">
        <f>IF(IFERROR(IF(MATCH("Feed Ingredient", AOM[[#This Row],[L1]:[L10]],0)&gt;0, TRUE, FALSE), FALSE)=TRUE,IFERROR(VLOOKUP(M1380, ani_diet!E:E, 1, FALSE), "No Match"),FALSE)</f>
        <v>No Match</v>
      </c>
    </row>
    <row r="1381" spans="1:31" ht="14.5" x14ac:dyDescent="0.35">
      <c r="A1381" s="153"/>
      <c r="B1381" s="153" t="s">
        <v>22721</v>
      </c>
      <c r="C1381" s="153" t="s">
        <v>19358</v>
      </c>
      <c r="D1381" s="153" t="s">
        <v>19360</v>
      </c>
      <c r="E1381" s="153" t="s">
        <v>19600</v>
      </c>
      <c r="F1381" s="153" t="s">
        <v>20459</v>
      </c>
      <c r="G1381" s="153" t="s">
        <v>20460</v>
      </c>
      <c r="H1381" s="153" t="s">
        <v>21925</v>
      </c>
      <c r="I1381" s="153" t="s">
        <v>22295</v>
      </c>
      <c r="J1381" s="153" t="s">
        <v>22700</v>
      </c>
      <c r="K1381" s="153" t="s">
        <v>22722</v>
      </c>
      <c r="L1381" s="153"/>
      <c r="M1381" s="153" t="str" cm="1">
        <f t="array" ref="M1381">LOOKUP(2,1/(C1381:L1381&lt;&gt;""),C1381:L1381)</f>
        <v>Opuntia ficus indica Juice</v>
      </c>
      <c r="N1381" s="153"/>
      <c r="O1381" s="153"/>
      <c r="P1381" s="153"/>
      <c r="Q1381" s="153"/>
      <c r="R1381" s="153"/>
      <c r="S1381" s="153"/>
      <c r="T1381" s="153"/>
      <c r="U1381" s="153" t="s">
        <v>22700</v>
      </c>
      <c r="V1381" s="153"/>
      <c r="W1381" s="153"/>
      <c r="X1381" s="153"/>
      <c r="Y1381" s="153"/>
      <c r="Z1381" s="153"/>
      <c r="AA1381" s="153"/>
      <c r="AB1381" s="153"/>
      <c r="AC1381" s="153"/>
      <c r="AD1381" s="153" t="str">
        <f>IFERROR(IF(COUNTIF(C1381:L1381,"Feed Ingredient")&gt;0,INDEX(ani_diet!V:V,MATCH(M1381,ani_diet!F:F,0)),""),"")</f>
        <v>Opuntia ficus indica Juice</v>
      </c>
      <c r="AE1381" s="152" t="str">
        <f>IF(IFERROR(IF(MATCH("Feed Ingredient", AOM[[#This Row],[L1]:[L10]],0)&gt;0, TRUE, FALSE), FALSE)=TRUE,IFERROR(VLOOKUP(M1381, ani_diet!E:E, 1, FALSE), "No Match"),FALSE)</f>
        <v>Opuntia ficus indica Juice</v>
      </c>
    </row>
    <row r="1382" spans="1:31" ht="14.5" x14ac:dyDescent="0.35">
      <c r="A1382" s="153"/>
      <c r="B1382" s="153" t="s">
        <v>22723</v>
      </c>
      <c r="C1382" s="153" t="s">
        <v>19358</v>
      </c>
      <c r="D1382" s="153" t="s">
        <v>19360</v>
      </c>
      <c r="E1382" s="153" t="s">
        <v>19600</v>
      </c>
      <c r="F1382" s="153" t="s">
        <v>20459</v>
      </c>
      <c r="G1382" s="153" t="s">
        <v>20460</v>
      </c>
      <c r="H1382" s="153" t="s">
        <v>21925</v>
      </c>
      <c r="I1382" s="153" t="s">
        <v>22295</v>
      </c>
      <c r="J1382" s="153" t="s">
        <v>22700</v>
      </c>
      <c r="K1382" s="153" t="s">
        <v>22724</v>
      </c>
      <c r="L1382" s="153"/>
      <c r="M1382" s="153" t="str" cm="1">
        <f t="array" ref="M1382">LOOKUP(2,1/(C1382:L1382&lt;&gt;""),C1382:L1382)</f>
        <v>Opuntia ficus indica Dried Ground</v>
      </c>
      <c r="N1382" s="153" t="s">
        <v>22725</v>
      </c>
      <c r="O1382" s="153"/>
      <c r="P1382" s="153"/>
      <c r="Q1382" s="153"/>
      <c r="R1382" s="153"/>
      <c r="S1382" s="153"/>
      <c r="T1382" s="153"/>
      <c r="U1382" s="153" t="s">
        <v>22700</v>
      </c>
      <c r="V1382" s="153"/>
      <c r="W1382" s="153"/>
      <c r="X1382" s="153"/>
      <c r="Y1382" s="153"/>
      <c r="Z1382" s="153"/>
      <c r="AA1382" s="153"/>
      <c r="AB1382" s="153"/>
      <c r="AC1382" s="153"/>
      <c r="AD1382" s="153" t="str">
        <f>IFERROR(IF(COUNTIF(C1382:L1382,"Feed Ingredient")&gt;0,INDEX(ani_diet!V:V,MATCH(M1382,ani_diet!F:F,0)),""),"")</f>
        <v>Opuntia ficus indica</v>
      </c>
      <c r="AE1382" s="152" t="str">
        <f>IF(IFERROR(IF(MATCH("Feed Ingredient", AOM[[#This Row],[L1]:[L10]],0)&gt;0, TRUE, FALSE), FALSE)=TRUE,IFERROR(VLOOKUP(M1382, ani_diet!E:E, 1, FALSE), "No Match"),FALSE)</f>
        <v>No Match</v>
      </c>
    </row>
    <row r="1383" spans="1:31" ht="14.5" x14ac:dyDescent="0.35">
      <c r="A1383" s="153"/>
      <c r="B1383" s="153" t="s">
        <v>22726</v>
      </c>
      <c r="C1383" s="153" t="s">
        <v>19358</v>
      </c>
      <c r="D1383" s="153" t="s">
        <v>19360</v>
      </c>
      <c r="E1383" s="153" t="s">
        <v>19600</v>
      </c>
      <c r="F1383" s="153" t="s">
        <v>20459</v>
      </c>
      <c r="G1383" s="153" t="s">
        <v>20460</v>
      </c>
      <c r="H1383" s="153" t="s">
        <v>21925</v>
      </c>
      <c r="I1383" s="153" t="s">
        <v>22295</v>
      </c>
      <c r="J1383" s="153" t="s">
        <v>22700</v>
      </c>
      <c r="K1383" s="153"/>
      <c r="L1383" s="153"/>
      <c r="M1383" s="153" t="str" cm="1">
        <f t="array" ref="M1383">LOOKUP(2,1/(C1383:L1383&lt;&gt;""),C1383:L1383)</f>
        <v>Opuntia ficus indica</v>
      </c>
      <c r="N1383" s="153"/>
      <c r="O1383" s="153"/>
      <c r="P1383" s="153"/>
      <c r="Q1383" s="153"/>
      <c r="R1383" s="153"/>
      <c r="S1383" s="153"/>
      <c r="T1383" s="153"/>
      <c r="U1383" s="153" t="s">
        <v>22700</v>
      </c>
      <c r="V1383" s="153"/>
      <c r="W1383" s="153"/>
      <c r="X1383" s="153"/>
      <c r="Y1383" s="153"/>
      <c r="Z1383" s="153"/>
      <c r="AA1383" s="153"/>
      <c r="AB1383" s="153"/>
      <c r="AC1383" s="153"/>
      <c r="AD1383" s="153" t="str">
        <f>IFERROR(IF(COUNTIF(C1383:L1383,"Feed Ingredient")&gt;0,INDEX(ani_diet!V:V,MATCH(M1383,ani_diet!F:F,0)),""),"")</f>
        <v>Opuntia ficus indica</v>
      </c>
      <c r="AE1383" s="152" t="str">
        <f>IF(IFERROR(IF(MATCH("Feed Ingredient", AOM[[#This Row],[L1]:[L10]],0)&gt;0, TRUE, FALSE), FALSE)=TRUE,IFERROR(VLOOKUP(M1383, ani_diet!E:E, 1, FALSE), "No Match"),FALSE)</f>
        <v>Opuntia ficus indica</v>
      </c>
    </row>
    <row r="1384" spans="1:31" ht="14.5" x14ac:dyDescent="0.35">
      <c r="A1384" s="153"/>
      <c r="B1384" s="153" t="s">
        <v>22727</v>
      </c>
      <c r="C1384" s="153" t="s">
        <v>19358</v>
      </c>
      <c r="D1384" s="153" t="s">
        <v>19360</v>
      </c>
      <c r="E1384" s="153" t="s">
        <v>19600</v>
      </c>
      <c r="F1384" s="153" t="s">
        <v>20459</v>
      </c>
      <c r="G1384" s="153" t="s">
        <v>20460</v>
      </c>
      <c r="H1384" s="153" t="s">
        <v>21925</v>
      </c>
      <c r="I1384" s="153" t="s">
        <v>22295</v>
      </c>
      <c r="J1384" s="153" t="s">
        <v>22728</v>
      </c>
      <c r="K1384" s="153" t="s">
        <v>22729</v>
      </c>
      <c r="L1384" s="153" t="s">
        <v>22730</v>
      </c>
      <c r="M1384" s="153" t="str" cm="1">
        <f t="array" ref="M1384">LOOKUP(2,1/(C1384:L1384&lt;&gt;""),C1384:L1384)</f>
        <v>Piliostigma thonningii Leaves Wilted</v>
      </c>
      <c r="N1384" s="153"/>
      <c r="O1384" s="153"/>
      <c r="P1384" s="153"/>
      <c r="Q1384" s="153"/>
      <c r="R1384" s="153"/>
      <c r="S1384" s="153"/>
      <c r="T1384" s="153"/>
      <c r="U1384" s="153" t="s">
        <v>22728</v>
      </c>
      <c r="V1384" s="153"/>
      <c r="W1384" s="153"/>
      <c r="X1384" s="153"/>
      <c r="Y1384" s="153"/>
      <c r="Z1384" s="153"/>
      <c r="AA1384" s="153"/>
      <c r="AB1384" s="153"/>
      <c r="AC1384" s="153"/>
      <c r="AD1384" s="153" t="str">
        <f>IFERROR(IF(COUNTIF(C1384:L1384,"Feed Ingredient")&gt;0,INDEX(ani_diet!V:V,MATCH(M1384,ani_diet!F:F,0)),""),"")</f>
        <v/>
      </c>
      <c r="AE1384" s="152" t="str">
        <f>IF(IFERROR(IF(MATCH("Feed Ingredient", AOM[[#This Row],[L1]:[L10]],0)&gt;0, TRUE, FALSE), FALSE)=TRUE,IFERROR(VLOOKUP(M1384, ani_diet!E:E, 1, FALSE), "No Match"),FALSE)</f>
        <v>No Match</v>
      </c>
    </row>
    <row r="1385" spans="1:31" ht="14.5" x14ac:dyDescent="0.35">
      <c r="A1385" s="153"/>
      <c r="B1385" s="153" t="s">
        <v>22731</v>
      </c>
      <c r="C1385" s="153" t="s">
        <v>19358</v>
      </c>
      <c r="D1385" s="153" t="s">
        <v>19360</v>
      </c>
      <c r="E1385" s="153" t="s">
        <v>19600</v>
      </c>
      <c r="F1385" s="153" t="s">
        <v>20459</v>
      </c>
      <c r="G1385" s="153" t="s">
        <v>20460</v>
      </c>
      <c r="H1385" s="153" t="s">
        <v>21925</v>
      </c>
      <c r="I1385" s="153" t="s">
        <v>22295</v>
      </c>
      <c r="J1385" s="153" t="s">
        <v>22728</v>
      </c>
      <c r="K1385" s="153" t="s">
        <v>22729</v>
      </c>
      <c r="L1385" s="153"/>
      <c r="M1385" s="153" t="str" cm="1">
        <f t="array" ref="M1385">LOOKUP(2,1/(C1385:L1385&lt;&gt;""),C1385:L1385)</f>
        <v>Piliostigma thonningii Leaves</v>
      </c>
      <c r="N1385" s="153"/>
      <c r="O1385" s="153"/>
      <c r="P1385" s="153"/>
      <c r="Q1385" s="153"/>
      <c r="R1385" s="153"/>
      <c r="S1385" s="153"/>
      <c r="T1385" s="153"/>
      <c r="U1385" s="153" t="s">
        <v>22728</v>
      </c>
      <c r="V1385" s="153"/>
      <c r="W1385" s="153"/>
      <c r="X1385" s="153"/>
      <c r="Y1385" s="153"/>
      <c r="Z1385" s="153"/>
      <c r="AA1385" s="153"/>
      <c r="AB1385" s="153"/>
      <c r="AC1385" s="153"/>
      <c r="AD1385" s="153" t="str">
        <f>IFERROR(IF(COUNTIF(C1385:L1385,"Feed Ingredient")&gt;0,INDEX(ani_diet!V:V,MATCH(M1385,ani_diet!F:F,0)),""),"")</f>
        <v/>
      </c>
      <c r="AE1385" s="152" t="str">
        <f>IF(IFERROR(IF(MATCH("Feed Ingredient", AOM[[#This Row],[L1]:[L10]],0)&gt;0, TRUE, FALSE), FALSE)=TRUE,IFERROR(VLOOKUP(M1385, ani_diet!E:E, 1, FALSE), "No Match"),FALSE)</f>
        <v>No Match</v>
      </c>
    </row>
    <row r="1386" spans="1:31" ht="14.5" x14ac:dyDescent="0.35">
      <c r="A1386" s="153"/>
      <c r="B1386" s="153" t="s">
        <v>22732</v>
      </c>
      <c r="C1386" s="153" t="s">
        <v>19358</v>
      </c>
      <c r="D1386" s="153" t="s">
        <v>19360</v>
      </c>
      <c r="E1386" s="153" t="s">
        <v>19600</v>
      </c>
      <c r="F1386" s="153" t="s">
        <v>20459</v>
      </c>
      <c r="G1386" s="153" t="s">
        <v>20460</v>
      </c>
      <c r="H1386" s="153" t="s">
        <v>21925</v>
      </c>
      <c r="I1386" s="153" t="s">
        <v>22295</v>
      </c>
      <c r="J1386" s="153" t="s">
        <v>22728</v>
      </c>
      <c r="K1386" s="153"/>
      <c r="L1386" s="153"/>
      <c r="M1386" s="153" t="str" cm="1">
        <f t="array" ref="M1386">LOOKUP(2,1/(C1386:L1386&lt;&gt;""),C1386:L1386)</f>
        <v>Piliostigma thonningii</v>
      </c>
      <c r="N1386" s="153"/>
      <c r="O1386" s="153"/>
      <c r="P1386" s="153"/>
      <c r="Q1386" s="153"/>
      <c r="R1386" s="153"/>
      <c r="S1386" s="153"/>
      <c r="T1386" s="153"/>
      <c r="U1386" s="153"/>
      <c r="V1386" s="153"/>
      <c r="W1386" s="153"/>
      <c r="X1386" s="153"/>
      <c r="Y1386" s="153"/>
      <c r="Z1386" s="153"/>
      <c r="AA1386" s="153"/>
      <c r="AB1386" s="153"/>
      <c r="AC1386" s="153"/>
      <c r="AD1386" s="153" t="str">
        <f>IFERROR(IF(COUNTIF(C1386:L1386,"Feed Ingredient")&gt;0,INDEX(ani_diet!V:V,MATCH(M1386,ani_diet!F:F,0)),""),"")</f>
        <v/>
      </c>
      <c r="AE1386" s="152" t="str">
        <f>IF(IFERROR(IF(MATCH("Feed Ingredient", AOM[[#This Row],[L1]:[L10]],0)&gt;0, TRUE, FALSE), FALSE)=TRUE,IFERROR(VLOOKUP(M1386, ani_diet!E:E, 1, FALSE), "No Match"),FALSE)</f>
        <v>No Match</v>
      </c>
    </row>
    <row r="1387" spans="1:31" ht="14.5" x14ac:dyDescent="0.35">
      <c r="A1387" s="153"/>
      <c r="B1387" s="153" t="s">
        <v>22733</v>
      </c>
      <c r="C1387" s="153" t="s">
        <v>19358</v>
      </c>
      <c r="D1387" s="153" t="s">
        <v>19360</v>
      </c>
      <c r="E1387" s="153" t="s">
        <v>19600</v>
      </c>
      <c r="F1387" s="153" t="s">
        <v>20459</v>
      </c>
      <c r="G1387" s="153" t="s">
        <v>20460</v>
      </c>
      <c r="H1387" s="153" t="s">
        <v>21925</v>
      </c>
      <c r="I1387" s="153" t="s">
        <v>22295</v>
      </c>
      <c r="J1387" s="153" t="s">
        <v>13755</v>
      </c>
      <c r="K1387" s="153" t="s">
        <v>22734</v>
      </c>
      <c r="L1387" s="153" t="s">
        <v>22735</v>
      </c>
      <c r="M1387" s="153" t="str" cm="1">
        <f t="array" ref="M1387">LOOKUP(2,1/(C1387:L1387&lt;&gt;""),C1387:L1387)</f>
        <v>Pithecellobium dulce Leaves Dried</v>
      </c>
      <c r="N1387" s="153"/>
      <c r="O1387" s="153"/>
      <c r="P1387" s="153"/>
      <c r="Q1387" s="153"/>
      <c r="R1387" s="153"/>
      <c r="S1387" s="153"/>
      <c r="T1387" s="153"/>
      <c r="U1387" s="153" t="s">
        <v>13755</v>
      </c>
      <c r="V1387" s="153"/>
      <c r="W1387" s="153"/>
      <c r="X1387" s="153"/>
      <c r="Y1387" s="153"/>
      <c r="Z1387" s="153"/>
      <c r="AA1387" s="153"/>
      <c r="AB1387" s="153"/>
      <c r="AC1387" s="153"/>
      <c r="AD1387" s="153" t="str">
        <f>IFERROR(IF(COUNTIF(C1387:L1387,"Feed Ingredient")&gt;0,INDEX(ani_diet!V:V,MATCH(M1387,ani_diet!F:F,0)),""),"")</f>
        <v>Pithecellobium dulce Leaves</v>
      </c>
      <c r="AE1387" s="152" t="str">
        <f>IF(IFERROR(IF(MATCH("Feed Ingredient", AOM[[#This Row],[L1]:[L10]],0)&gt;0, TRUE, FALSE), FALSE)=TRUE,IFERROR(VLOOKUP(M1387, ani_diet!E:E, 1, FALSE), "No Match"),FALSE)</f>
        <v>No Match</v>
      </c>
    </row>
    <row r="1388" spans="1:31" ht="14.5" x14ac:dyDescent="0.35">
      <c r="A1388" s="153"/>
      <c r="B1388" s="153" t="s">
        <v>22736</v>
      </c>
      <c r="C1388" s="153" t="s">
        <v>19358</v>
      </c>
      <c r="D1388" s="153" t="s">
        <v>19360</v>
      </c>
      <c r="E1388" s="153" t="s">
        <v>19600</v>
      </c>
      <c r="F1388" s="153" t="s">
        <v>20459</v>
      </c>
      <c r="G1388" s="153" t="s">
        <v>20460</v>
      </c>
      <c r="H1388" s="153" t="s">
        <v>21925</v>
      </c>
      <c r="I1388" s="153" t="s">
        <v>22295</v>
      </c>
      <c r="J1388" s="153" t="s">
        <v>13755</v>
      </c>
      <c r="K1388" s="153" t="s">
        <v>22734</v>
      </c>
      <c r="L1388" s="153"/>
      <c r="M1388" s="153" t="str" cm="1">
        <f t="array" ref="M1388">LOOKUP(2,1/(C1388:L1388&lt;&gt;""),C1388:L1388)</f>
        <v>Pithecellobium dulce Leaves</v>
      </c>
      <c r="N1388" s="153"/>
      <c r="O1388" s="153"/>
      <c r="P1388" s="153"/>
      <c r="Q1388" s="153"/>
      <c r="R1388" s="153"/>
      <c r="S1388" s="153"/>
      <c r="T1388" s="153"/>
      <c r="U1388" s="153" t="s">
        <v>13755</v>
      </c>
      <c r="V1388" s="153"/>
      <c r="W1388" s="153"/>
      <c r="X1388" s="153"/>
      <c r="Y1388" s="153"/>
      <c r="Z1388" s="153"/>
      <c r="AA1388" s="153"/>
      <c r="AB1388" s="153"/>
      <c r="AC1388" s="153"/>
      <c r="AD1388" s="153" t="str">
        <f>IFERROR(IF(COUNTIF(C1388:L1388,"Feed Ingredient")&gt;0,INDEX(ani_diet!V:V,MATCH(M1388,ani_diet!F:F,0)),""),"")</f>
        <v>Pithecellobium dulce Leaves</v>
      </c>
      <c r="AE1388" s="152" t="str">
        <f>IF(IFERROR(IF(MATCH("Feed Ingredient", AOM[[#This Row],[L1]:[L10]],0)&gt;0, TRUE, FALSE), FALSE)=TRUE,IFERROR(VLOOKUP(M1388, ani_diet!E:E, 1, FALSE), "No Match"),FALSE)</f>
        <v>Pithecellobium dulce Leaves</v>
      </c>
    </row>
    <row r="1389" spans="1:31" ht="14.5" x14ac:dyDescent="0.35">
      <c r="A1389" s="153"/>
      <c r="B1389" s="153" t="s">
        <v>22737</v>
      </c>
      <c r="C1389" s="153" t="s">
        <v>19358</v>
      </c>
      <c r="D1389" s="153" t="s">
        <v>19360</v>
      </c>
      <c r="E1389" s="153" t="s">
        <v>19600</v>
      </c>
      <c r="F1389" s="153" t="s">
        <v>20459</v>
      </c>
      <c r="G1389" s="153" t="s">
        <v>20460</v>
      </c>
      <c r="H1389" s="153" t="s">
        <v>21925</v>
      </c>
      <c r="I1389" s="153" t="s">
        <v>22295</v>
      </c>
      <c r="J1389" s="153" t="s">
        <v>13755</v>
      </c>
      <c r="K1389" s="153"/>
      <c r="L1389" s="153"/>
      <c r="M1389" s="153" t="str" cm="1">
        <f t="array" ref="M1389">LOOKUP(2,1/(C1389:L1389&lt;&gt;""),C1389:L1389)</f>
        <v>Pithecellobium dulce</v>
      </c>
      <c r="N1389" s="153"/>
      <c r="O1389" s="153"/>
      <c r="P1389" s="153"/>
      <c r="Q1389" s="153"/>
      <c r="R1389" s="153"/>
      <c r="S1389" s="153"/>
      <c r="T1389" s="153"/>
      <c r="U1389" s="153" t="s">
        <v>13755</v>
      </c>
      <c r="V1389" s="153"/>
      <c r="W1389" s="153"/>
      <c r="X1389" s="153"/>
      <c r="Y1389" s="153"/>
      <c r="Z1389" s="153"/>
      <c r="AA1389" s="153"/>
      <c r="AB1389" s="153"/>
      <c r="AC1389" s="153"/>
      <c r="AD1389" s="153" t="str">
        <f>IFERROR(IF(COUNTIF(C1389:L1389,"Feed Ingredient")&gt;0,INDEX(ani_diet!V:V,MATCH(M1389,ani_diet!F:F,0)),""),"")</f>
        <v/>
      </c>
      <c r="AE1389" s="152" t="str">
        <f>IF(IFERROR(IF(MATCH("Feed Ingredient", AOM[[#This Row],[L1]:[L10]],0)&gt;0, TRUE, FALSE), FALSE)=TRUE,IFERROR(VLOOKUP(M1389, ani_diet!E:E, 1, FALSE), "No Match"),FALSE)</f>
        <v>No Match</v>
      </c>
    </row>
    <row r="1390" spans="1:31" ht="14.5" x14ac:dyDescent="0.35">
      <c r="A1390" s="153"/>
      <c r="B1390" s="153" t="s">
        <v>22738</v>
      </c>
      <c r="C1390" s="153" t="s">
        <v>19358</v>
      </c>
      <c r="D1390" s="153" t="s">
        <v>19360</v>
      </c>
      <c r="E1390" s="153" t="s">
        <v>19600</v>
      </c>
      <c r="F1390" s="153" t="s">
        <v>20459</v>
      </c>
      <c r="G1390" s="153" t="s">
        <v>20460</v>
      </c>
      <c r="H1390" s="153" t="s">
        <v>21925</v>
      </c>
      <c r="I1390" s="153" t="s">
        <v>22295</v>
      </c>
      <c r="J1390" s="153" t="s">
        <v>22739</v>
      </c>
      <c r="K1390" s="156" t="s">
        <v>22740</v>
      </c>
      <c r="L1390" s="153" t="s">
        <v>22741</v>
      </c>
      <c r="M1390" s="153" t="str" cm="1">
        <f t="array" ref="M1390">LOOKUP(2,1/(C1390:L1390&lt;&gt;""),C1390:L1390)</f>
        <v>Prosopis Pods Ground</v>
      </c>
      <c r="N1390" s="153" t="s">
        <v>22742</v>
      </c>
      <c r="O1390" s="153"/>
      <c r="P1390" s="153"/>
      <c r="Q1390" s="153"/>
      <c r="R1390" s="153"/>
      <c r="S1390" s="153"/>
      <c r="T1390" s="153"/>
      <c r="U1390" s="153" t="s">
        <v>22739</v>
      </c>
      <c r="V1390" s="153"/>
      <c r="W1390" s="153"/>
      <c r="X1390" s="153"/>
      <c r="Y1390" s="153"/>
      <c r="Z1390" s="153"/>
      <c r="AA1390" s="153"/>
      <c r="AB1390" s="153"/>
      <c r="AC1390" s="153"/>
      <c r="AD1390" s="153" t="str">
        <f>IFERROR(IF(COUNTIF(C1390:L1390,"Feed Ingredient")&gt;0,INDEX(ani_diet!V:V,MATCH(M1390,ani_diet!F:F,0)),""),"")</f>
        <v>Prosopis Pods</v>
      </c>
      <c r="AE1390" s="152" t="str">
        <f>IF(IFERROR(IF(MATCH("Feed Ingredient", AOM[[#This Row],[L1]:[L10]],0)&gt;0, TRUE, FALSE), FALSE)=TRUE,IFERROR(VLOOKUP(M1390, ani_diet!E:E, 1, FALSE), "No Match"),FALSE)</f>
        <v>No Match</v>
      </c>
    </row>
    <row r="1391" spans="1:31" ht="14.5" x14ac:dyDescent="0.35">
      <c r="A1391" s="153"/>
      <c r="B1391" s="153" t="s">
        <v>22743</v>
      </c>
      <c r="C1391" s="153" t="s">
        <v>19358</v>
      </c>
      <c r="D1391" s="153" t="s">
        <v>19360</v>
      </c>
      <c r="E1391" s="153" t="s">
        <v>19600</v>
      </c>
      <c r="F1391" s="153" t="s">
        <v>20459</v>
      </c>
      <c r="G1391" s="153" t="s">
        <v>20460</v>
      </c>
      <c r="H1391" s="153" t="s">
        <v>21925</v>
      </c>
      <c r="I1391" s="153" t="s">
        <v>22295</v>
      </c>
      <c r="J1391" s="153" t="s">
        <v>13761</v>
      </c>
      <c r="K1391" s="153"/>
      <c r="L1391" s="153"/>
      <c r="M1391" s="153" t="str" cm="1">
        <f t="array" ref="M1391">LOOKUP(2,1/(C1391:L1391&lt;&gt;""),C1391:L1391)</f>
        <v>Prosopis africana</v>
      </c>
      <c r="N1391" s="153"/>
      <c r="O1391" s="153"/>
      <c r="P1391" s="153"/>
      <c r="Q1391" s="153"/>
      <c r="R1391" s="153"/>
      <c r="S1391" s="153"/>
      <c r="T1391" s="153"/>
      <c r="U1391" s="153" t="s">
        <v>13761</v>
      </c>
      <c r="V1391" s="153"/>
      <c r="W1391" s="153"/>
      <c r="X1391" s="153"/>
      <c r="Y1391" s="153"/>
      <c r="Z1391" s="153"/>
      <c r="AA1391" s="153"/>
      <c r="AB1391" s="153"/>
      <c r="AC1391" s="153"/>
      <c r="AD1391" s="153" t="str">
        <f>IFERROR(IF(COUNTIF(C1391:L1391,"Feed Ingredient")&gt;0,INDEX(ani_diet!V:V,MATCH(M1391,ani_diet!F:F,0)),""),"")</f>
        <v>Prosopis africana</v>
      </c>
      <c r="AE1391" s="152" t="str">
        <f>IF(IFERROR(IF(MATCH("Feed Ingredient", AOM[[#This Row],[L1]:[L10]],0)&gt;0, TRUE, FALSE), FALSE)=TRUE,IFERROR(VLOOKUP(M1391, ani_diet!E:E, 1, FALSE), "No Match"),FALSE)</f>
        <v>Prosopis africana</v>
      </c>
    </row>
    <row r="1392" spans="1:31" ht="14.5" x14ac:dyDescent="0.35">
      <c r="A1392" s="153"/>
      <c r="B1392" s="153" t="s">
        <v>22744</v>
      </c>
      <c r="C1392" s="153" t="s">
        <v>19358</v>
      </c>
      <c r="D1392" s="153" t="s">
        <v>19360</v>
      </c>
      <c r="E1392" s="153" t="s">
        <v>19600</v>
      </c>
      <c r="F1392" s="153" t="s">
        <v>20459</v>
      </c>
      <c r="G1392" s="153" t="s">
        <v>20460</v>
      </c>
      <c r="H1392" s="153" t="s">
        <v>21925</v>
      </c>
      <c r="I1392" s="153" t="s">
        <v>22295</v>
      </c>
      <c r="J1392" s="153" t="s">
        <v>13761</v>
      </c>
      <c r="K1392" s="153" t="s">
        <v>22745</v>
      </c>
      <c r="L1392" s="153"/>
      <c r="M1392" s="153" t="str" cm="1">
        <f t="array" ref="M1392">LOOKUP(2,1/(C1392:L1392&lt;&gt;""),C1392:L1392)</f>
        <v>Prosopis africana Seed</v>
      </c>
      <c r="N1392" s="153"/>
      <c r="O1392" s="153"/>
      <c r="P1392" s="153"/>
      <c r="Q1392" s="153"/>
      <c r="R1392" s="153"/>
      <c r="S1392" s="153"/>
      <c r="T1392" s="153"/>
      <c r="U1392" s="153" t="s">
        <v>13761</v>
      </c>
      <c r="V1392" s="153"/>
      <c r="W1392" s="153"/>
      <c r="X1392" s="153"/>
      <c r="Y1392" s="153"/>
      <c r="Z1392" s="153"/>
      <c r="AA1392" s="153"/>
      <c r="AB1392" s="153"/>
      <c r="AC1392" s="153"/>
      <c r="AD1392" s="153" t="str">
        <f>IFERROR(IF(COUNTIF(C1392:L1392,"Feed Ingredient")&gt;0,INDEX(ani_diet!V:V,MATCH(M1392,ani_diet!F:F,0)),""),"")</f>
        <v/>
      </c>
      <c r="AE1392" s="152" t="str">
        <f>IF(IFERROR(IF(MATCH("Feed Ingredient", AOM[[#This Row],[L1]:[L10]],0)&gt;0, TRUE, FALSE), FALSE)=TRUE,IFERROR(VLOOKUP(M1392, ani_diet!E:E, 1, FALSE), "No Match"),FALSE)</f>
        <v>Prosopis africana Seed</v>
      </c>
    </row>
    <row r="1393" spans="1:31" ht="14.5" x14ac:dyDescent="0.35">
      <c r="A1393" s="153"/>
      <c r="B1393" s="153" t="s">
        <v>22746</v>
      </c>
      <c r="C1393" s="153" t="s">
        <v>19358</v>
      </c>
      <c r="D1393" s="153" t="s">
        <v>19360</v>
      </c>
      <c r="E1393" s="153" t="s">
        <v>19600</v>
      </c>
      <c r="F1393" s="153" t="s">
        <v>20459</v>
      </c>
      <c r="G1393" s="153" t="s">
        <v>20460</v>
      </c>
      <c r="H1393" s="153" t="s">
        <v>21925</v>
      </c>
      <c r="I1393" s="153" t="s">
        <v>22295</v>
      </c>
      <c r="J1393" s="153" t="s">
        <v>13761</v>
      </c>
      <c r="K1393" s="153" t="s">
        <v>22745</v>
      </c>
      <c r="L1393" s="153" t="s">
        <v>22747</v>
      </c>
      <c r="M1393" s="153" t="str" cm="1">
        <f t="array" ref="M1393">LOOKUP(2,1/(C1393:L1393&lt;&gt;""),C1393:L1393)</f>
        <v>Prosopis africana Seed Ground</v>
      </c>
      <c r="N1393" s="153" t="s">
        <v>22748</v>
      </c>
      <c r="O1393" s="153"/>
      <c r="P1393" s="153"/>
      <c r="Q1393" s="153"/>
      <c r="R1393" s="153"/>
      <c r="S1393" s="153"/>
      <c r="T1393" s="153"/>
      <c r="U1393" s="153" t="s">
        <v>13761</v>
      </c>
      <c r="V1393" s="153"/>
      <c r="W1393" s="153"/>
      <c r="X1393" s="153"/>
      <c r="Y1393" s="153"/>
      <c r="Z1393" s="153"/>
      <c r="AA1393" s="153"/>
      <c r="AB1393" s="153"/>
      <c r="AC1393" s="153"/>
      <c r="AD1393" s="153" t="str">
        <f>IFERROR(IF(COUNTIF(C1393:L1393,"Feed Ingredient")&gt;0,INDEX(ani_diet!V:V,MATCH(M1393,ani_diet!F:F,0)),""),"")</f>
        <v>Prosopis africana Seed</v>
      </c>
      <c r="AE1393" s="152" t="str">
        <f>IF(IFERROR(IF(MATCH("Feed Ingredient", AOM[[#This Row],[L1]:[L10]],0)&gt;0, TRUE, FALSE), FALSE)=TRUE,IFERROR(VLOOKUP(M1393, ani_diet!E:E, 1, FALSE), "No Match"),FALSE)</f>
        <v>No Match</v>
      </c>
    </row>
    <row r="1394" spans="1:31" ht="14.5" x14ac:dyDescent="0.35">
      <c r="A1394" s="153" t="s">
        <v>2164</v>
      </c>
      <c r="B1394" s="153" t="s">
        <v>22749</v>
      </c>
      <c r="C1394" s="153" t="s">
        <v>19358</v>
      </c>
      <c r="D1394" s="153" t="s">
        <v>19360</v>
      </c>
      <c r="E1394" s="153" t="s">
        <v>19600</v>
      </c>
      <c r="F1394" s="153" t="s">
        <v>20459</v>
      </c>
      <c r="G1394" s="153" t="s">
        <v>20460</v>
      </c>
      <c r="H1394" s="153" t="s">
        <v>21925</v>
      </c>
      <c r="I1394" s="153" t="s">
        <v>22295</v>
      </c>
      <c r="J1394" s="153" t="s">
        <v>13764</v>
      </c>
      <c r="K1394" s="153" t="s">
        <v>2164</v>
      </c>
      <c r="L1394" s="153"/>
      <c r="M1394" s="153" t="str" cm="1">
        <f t="array" ref="M1394">LOOKUP(2,1/(C1394:L1394&lt;&gt;""),C1394:L1394)</f>
        <v>Prosopis juliflora</v>
      </c>
      <c r="N1394" s="153" t="s">
        <v>22750</v>
      </c>
      <c r="O1394" s="153" t="s">
        <v>2164</v>
      </c>
      <c r="P1394" s="153" t="s">
        <v>2164</v>
      </c>
      <c r="Q1394" s="153" t="s">
        <v>2164</v>
      </c>
      <c r="R1394" s="153" t="s">
        <v>2164</v>
      </c>
      <c r="S1394" s="153" t="s">
        <v>22751</v>
      </c>
      <c r="T1394" s="153" t="s">
        <v>2164</v>
      </c>
      <c r="U1394" s="153" t="s">
        <v>13764</v>
      </c>
      <c r="V1394" s="153" t="s">
        <v>22752</v>
      </c>
      <c r="W1394" s="153" t="s">
        <v>2164</v>
      </c>
      <c r="X1394" s="153" t="s">
        <v>2164</v>
      </c>
      <c r="Y1394" s="153" t="s">
        <v>2164</v>
      </c>
      <c r="Z1394" s="153" t="s">
        <v>2164</v>
      </c>
      <c r="AA1394" s="153" t="s">
        <v>2164</v>
      </c>
      <c r="AB1394" s="153" t="s">
        <v>2164</v>
      </c>
      <c r="AC1394" s="153" t="s">
        <v>13764</v>
      </c>
      <c r="AD1394" s="153" t="str">
        <f>IFERROR(IF(COUNTIF(C1394:L1394,"Feed Ingredient")&gt;0,INDEX(ani_diet!V:V,MATCH(M1394,ani_diet!F:F,0)),""),"")</f>
        <v>Prosopis juliflora</v>
      </c>
      <c r="AE1394" s="152" t="str">
        <f>IF(IFERROR(IF(MATCH("Feed Ingredient", AOM[[#This Row],[L1]:[L10]],0)&gt;0, TRUE, FALSE), FALSE)=TRUE,IFERROR(VLOOKUP(M1394, ani_diet!E:E, 1, FALSE), "No Match"),FALSE)</f>
        <v>Prosopis juliflora</v>
      </c>
    </row>
    <row r="1395" spans="1:31" ht="14.5" x14ac:dyDescent="0.35">
      <c r="A1395" s="153" t="s">
        <v>2164</v>
      </c>
      <c r="B1395" s="153" t="s">
        <v>22753</v>
      </c>
      <c r="C1395" s="153" t="s">
        <v>19358</v>
      </c>
      <c r="D1395" s="153" t="s">
        <v>19360</v>
      </c>
      <c r="E1395" s="153" t="s">
        <v>19600</v>
      </c>
      <c r="F1395" s="153" t="s">
        <v>20459</v>
      </c>
      <c r="G1395" s="153" t="s">
        <v>20460</v>
      </c>
      <c r="H1395" s="153" t="s">
        <v>21925</v>
      </c>
      <c r="I1395" s="153" t="s">
        <v>22295</v>
      </c>
      <c r="J1395" s="153" t="s">
        <v>13764</v>
      </c>
      <c r="K1395" s="153" t="s">
        <v>22754</v>
      </c>
      <c r="L1395" s="153"/>
      <c r="M1395" s="153" t="str" cm="1">
        <f t="array" ref="M1395">LOOKUP(2,1/(C1395:L1395&lt;&gt;""),C1395:L1395)</f>
        <v>Prosopis juliflora Dried Ground</v>
      </c>
      <c r="N1395" s="153" t="s">
        <v>22755</v>
      </c>
      <c r="O1395" s="153" t="s">
        <v>2164</v>
      </c>
      <c r="P1395" s="153" t="s">
        <v>2164</v>
      </c>
      <c r="Q1395" s="153" t="s">
        <v>2164</v>
      </c>
      <c r="R1395" s="153" t="s">
        <v>2164</v>
      </c>
      <c r="S1395" s="153" t="s">
        <v>22751</v>
      </c>
      <c r="T1395" s="153" t="s">
        <v>2164</v>
      </c>
      <c r="U1395" s="153" t="s">
        <v>13764</v>
      </c>
      <c r="V1395" s="153" t="s">
        <v>22752</v>
      </c>
      <c r="W1395" s="153" t="s">
        <v>2164</v>
      </c>
      <c r="X1395" s="153" t="s">
        <v>2164</v>
      </c>
      <c r="Y1395" s="153" t="s">
        <v>2164</v>
      </c>
      <c r="Z1395" s="153" t="s">
        <v>2164</v>
      </c>
      <c r="AA1395" s="153" t="s">
        <v>2164</v>
      </c>
      <c r="AB1395" s="153" t="s">
        <v>2164</v>
      </c>
      <c r="AC1395" s="153" t="s">
        <v>22756</v>
      </c>
      <c r="AD1395" s="153" t="str">
        <f>IFERROR(IF(COUNTIF(C1395:L1395,"Feed Ingredient")&gt;0,INDEX(ani_diet!V:V,MATCH(M1395,ani_diet!F:F,0)),""),"")</f>
        <v>Prosopis juliflora</v>
      </c>
      <c r="AE1395" s="152" t="str">
        <f>IF(IFERROR(IF(MATCH("Feed Ingredient", AOM[[#This Row],[L1]:[L10]],0)&gt;0, TRUE, FALSE), FALSE)=TRUE,IFERROR(VLOOKUP(M1395, ani_diet!E:E, 1, FALSE), "No Match"),FALSE)</f>
        <v>No Match</v>
      </c>
    </row>
    <row r="1396" spans="1:31" ht="14.5" x14ac:dyDescent="0.35">
      <c r="A1396" s="153" t="s">
        <v>2164</v>
      </c>
      <c r="B1396" s="153" t="s">
        <v>22757</v>
      </c>
      <c r="C1396" s="153" t="s">
        <v>19358</v>
      </c>
      <c r="D1396" s="153" t="s">
        <v>19360</v>
      </c>
      <c r="E1396" s="153" t="s">
        <v>19600</v>
      </c>
      <c r="F1396" s="153" t="s">
        <v>20459</v>
      </c>
      <c r="G1396" s="153" t="s">
        <v>20460</v>
      </c>
      <c r="H1396" s="153" t="s">
        <v>21925</v>
      </c>
      <c r="I1396" s="153" t="s">
        <v>22295</v>
      </c>
      <c r="J1396" s="153" t="s">
        <v>13764</v>
      </c>
      <c r="K1396" s="153" t="s">
        <v>22758</v>
      </c>
      <c r="L1396" s="153" t="s">
        <v>22756</v>
      </c>
      <c r="M1396" s="153" t="str" cm="1">
        <f t="array" ref="M1396">LOOKUP(2,1/(C1396:L1396&lt;&gt;""),C1396:L1396)</f>
        <v>Prosopis juliflora Pods Ground</v>
      </c>
      <c r="N1396" s="153" t="s">
        <v>22759</v>
      </c>
      <c r="O1396" s="153" t="s">
        <v>2164</v>
      </c>
      <c r="P1396" s="153" t="s">
        <v>2164</v>
      </c>
      <c r="Q1396" s="153" t="s">
        <v>2164</v>
      </c>
      <c r="R1396" s="153" t="s">
        <v>2164</v>
      </c>
      <c r="S1396" s="153" t="s">
        <v>22751</v>
      </c>
      <c r="T1396" s="153" t="s">
        <v>2164</v>
      </c>
      <c r="U1396" s="153" t="s">
        <v>13764</v>
      </c>
      <c r="V1396" s="153" t="s">
        <v>22752</v>
      </c>
      <c r="W1396" s="153" t="s">
        <v>2164</v>
      </c>
      <c r="X1396" s="153" t="s">
        <v>2164</v>
      </c>
      <c r="Y1396" s="153" t="s">
        <v>2164</v>
      </c>
      <c r="Z1396" s="153" t="s">
        <v>2164</v>
      </c>
      <c r="AA1396" s="153" t="s">
        <v>2164</v>
      </c>
      <c r="AB1396" s="153" t="s">
        <v>2164</v>
      </c>
      <c r="AC1396" s="153" t="s">
        <v>22756</v>
      </c>
      <c r="AD1396" s="153" t="str">
        <f>IFERROR(IF(COUNTIF(C1396:L1396,"Feed Ingredient")&gt;0,INDEX(ani_diet!V:V,MATCH(M1396,ani_diet!F:F,0)),""),"")</f>
        <v>Prosopis juliflora Pods</v>
      </c>
      <c r="AE1396" s="152" t="str">
        <f>IF(IFERROR(IF(MATCH("Feed Ingredient", AOM[[#This Row],[L1]:[L10]],0)&gt;0, TRUE, FALSE), FALSE)=TRUE,IFERROR(VLOOKUP(M1396, ani_diet!E:E, 1, FALSE), "No Match"),FALSE)</f>
        <v>No Match</v>
      </c>
    </row>
    <row r="1397" spans="1:31" ht="14.5" x14ac:dyDescent="0.35">
      <c r="A1397" s="153" t="s">
        <v>2164</v>
      </c>
      <c r="B1397" s="153" t="s">
        <v>22760</v>
      </c>
      <c r="C1397" s="153" t="s">
        <v>19358</v>
      </c>
      <c r="D1397" s="153" t="s">
        <v>19360</v>
      </c>
      <c r="E1397" s="153" t="s">
        <v>19600</v>
      </c>
      <c r="F1397" s="153" t="s">
        <v>20459</v>
      </c>
      <c r="G1397" s="153" t="s">
        <v>20460</v>
      </c>
      <c r="H1397" s="153" t="s">
        <v>21925</v>
      </c>
      <c r="I1397" s="153" t="s">
        <v>22295</v>
      </c>
      <c r="J1397" s="153" t="s">
        <v>13764</v>
      </c>
      <c r="K1397" s="153" t="s">
        <v>22758</v>
      </c>
      <c r="L1397" s="153"/>
      <c r="M1397" s="153" t="str" cm="1">
        <f t="array" ref="M1397">LOOKUP(2,1/(C1397:L1397&lt;&gt;""),C1397:L1397)</f>
        <v>Prosopis juliflora Pods</v>
      </c>
      <c r="N1397" s="153" t="s">
        <v>22761</v>
      </c>
      <c r="O1397" s="153" t="s">
        <v>2164</v>
      </c>
      <c r="P1397" s="153" t="s">
        <v>2164</v>
      </c>
      <c r="Q1397" s="153" t="s">
        <v>2164</v>
      </c>
      <c r="R1397" s="153" t="s">
        <v>2164</v>
      </c>
      <c r="S1397" s="153" t="s">
        <v>2164</v>
      </c>
      <c r="T1397" s="153" t="s">
        <v>2164</v>
      </c>
      <c r="U1397" s="153" t="s">
        <v>13764</v>
      </c>
      <c r="V1397" s="153" t="s">
        <v>22752</v>
      </c>
      <c r="W1397" s="153" t="s">
        <v>2164</v>
      </c>
      <c r="X1397" s="153" t="s">
        <v>2164</v>
      </c>
      <c r="Y1397" s="153" t="s">
        <v>2164</v>
      </c>
      <c r="Z1397" s="153" t="s">
        <v>2164</v>
      </c>
      <c r="AA1397" s="153" t="s">
        <v>2164</v>
      </c>
      <c r="AB1397" s="153" t="s">
        <v>2164</v>
      </c>
      <c r="AC1397" s="153" t="s">
        <v>22740</v>
      </c>
      <c r="AD1397" s="153" t="str">
        <f>IFERROR(IF(COUNTIF(C1397:L1397,"Feed Ingredient")&gt;0,INDEX(ani_diet!V:V,MATCH(M1397,ani_diet!F:F,0)),""),"")</f>
        <v>Prosopis juliflora Pods</v>
      </c>
      <c r="AE1397" s="152" t="str">
        <f>IF(IFERROR(IF(MATCH("Feed Ingredient", AOM[[#This Row],[L1]:[L10]],0)&gt;0, TRUE, FALSE), FALSE)=TRUE,IFERROR(VLOOKUP(M1397, ani_diet!E:E, 1, FALSE), "No Match"),FALSE)</f>
        <v>Prosopis juliflora Pods</v>
      </c>
    </row>
    <row r="1398" spans="1:31" ht="14.5" x14ac:dyDescent="0.35">
      <c r="A1398" s="153"/>
      <c r="B1398" s="153" t="s">
        <v>22762</v>
      </c>
      <c r="C1398" s="153" t="s">
        <v>19358</v>
      </c>
      <c r="D1398" s="153" t="s">
        <v>19360</v>
      </c>
      <c r="E1398" s="153" t="s">
        <v>19600</v>
      </c>
      <c r="F1398" s="153" t="s">
        <v>20459</v>
      </c>
      <c r="G1398" s="153" t="s">
        <v>20460</v>
      </c>
      <c r="H1398" s="153" t="s">
        <v>21925</v>
      </c>
      <c r="I1398" s="153" t="s">
        <v>22295</v>
      </c>
      <c r="J1398" s="153" t="s">
        <v>22763</v>
      </c>
      <c r="K1398" s="153" t="s">
        <v>22764</v>
      </c>
      <c r="L1398" s="153" t="s">
        <v>22765</v>
      </c>
      <c r="M1398" s="153" t="str" cm="1">
        <f t="array" ref="M1398">LOOKUP(2,1/(C1398:L1398&lt;&gt;""),C1398:L1398)</f>
        <v>Psophocarpus scandens Leaves Wilted</v>
      </c>
      <c r="N1398" s="153"/>
      <c r="O1398" s="153"/>
      <c r="P1398" s="153"/>
      <c r="Q1398" s="153"/>
      <c r="R1398" s="153"/>
      <c r="S1398" s="153"/>
      <c r="T1398" s="153"/>
      <c r="U1398" s="153" t="s">
        <v>22763</v>
      </c>
      <c r="V1398" s="153"/>
      <c r="W1398" s="153"/>
      <c r="X1398" s="153"/>
      <c r="Y1398" s="153"/>
      <c r="Z1398" s="153"/>
      <c r="AA1398" s="153"/>
      <c r="AB1398" s="153"/>
      <c r="AC1398" s="153"/>
      <c r="AD1398" s="153" t="str">
        <f>IFERROR(IF(COUNTIF(C1398:L1398,"Feed Ingredient")&gt;0,INDEX(ani_diet!V:V,MATCH(M1398,ani_diet!F:F,0)),""),"")</f>
        <v>Psophocarpus scandens Leaves</v>
      </c>
      <c r="AE1398" s="152" t="str">
        <f>IF(IFERROR(IF(MATCH("Feed Ingredient", AOM[[#This Row],[L1]:[L10]],0)&gt;0, TRUE, FALSE), FALSE)=TRUE,IFERROR(VLOOKUP(M1398, ani_diet!E:E, 1, FALSE), "No Match"),FALSE)</f>
        <v>No Match</v>
      </c>
    </row>
    <row r="1399" spans="1:31" ht="14.5" x14ac:dyDescent="0.35">
      <c r="A1399" s="153"/>
      <c r="B1399" s="153" t="s">
        <v>22766</v>
      </c>
      <c r="C1399" s="153" t="s">
        <v>19358</v>
      </c>
      <c r="D1399" s="153" t="s">
        <v>19360</v>
      </c>
      <c r="E1399" s="153" t="s">
        <v>19600</v>
      </c>
      <c r="F1399" s="153" t="s">
        <v>20459</v>
      </c>
      <c r="G1399" s="153" t="s">
        <v>20460</v>
      </c>
      <c r="H1399" s="153" t="s">
        <v>21925</v>
      </c>
      <c r="I1399" s="153" t="s">
        <v>22295</v>
      </c>
      <c r="J1399" s="153" t="s">
        <v>22767</v>
      </c>
      <c r="K1399" s="153" t="s">
        <v>22768</v>
      </c>
      <c r="L1399" s="153"/>
      <c r="M1399" s="153" t="str" cm="1">
        <f t="array" ref="M1399">LOOKUP(2,1/(C1399:L1399&lt;&gt;""),C1399:L1399)</f>
        <v>Savannah Mahogany Leaves</v>
      </c>
      <c r="N1399" s="153"/>
      <c r="O1399" s="153"/>
      <c r="P1399" s="153"/>
      <c r="Q1399" s="153"/>
      <c r="R1399" s="153"/>
      <c r="S1399" s="153"/>
      <c r="T1399" s="153"/>
      <c r="U1399" s="153" t="s">
        <v>22767</v>
      </c>
      <c r="V1399" s="153"/>
      <c r="W1399" s="153"/>
      <c r="X1399" s="153"/>
      <c r="Y1399" s="153"/>
      <c r="Z1399" s="153"/>
      <c r="AA1399" s="153"/>
      <c r="AB1399" s="153"/>
      <c r="AC1399" s="153"/>
      <c r="AD1399" s="153" t="str">
        <f>IFERROR(IF(COUNTIF(C1399:L1399,"Feed Ingredient")&gt;0,INDEX(ani_diet!V:V,MATCH(M1399,ani_diet!F:F,0)),""),"")</f>
        <v/>
      </c>
      <c r="AE1399" s="152" t="str">
        <f>IF(IFERROR(IF(MATCH("Feed Ingredient", AOM[[#This Row],[L1]:[L10]],0)&gt;0, TRUE, FALSE), FALSE)=TRUE,IFERROR(VLOOKUP(M1399, ani_diet!E:E, 1, FALSE), "No Match"),FALSE)</f>
        <v>No Match</v>
      </c>
    </row>
    <row r="1400" spans="1:31" ht="14.5" x14ac:dyDescent="0.35">
      <c r="A1400" s="153"/>
      <c r="B1400" s="153" t="s">
        <v>22769</v>
      </c>
      <c r="C1400" s="153" t="s">
        <v>19358</v>
      </c>
      <c r="D1400" s="153" t="s">
        <v>19360</v>
      </c>
      <c r="E1400" s="153" t="s">
        <v>19600</v>
      </c>
      <c r="F1400" s="153" t="s">
        <v>20459</v>
      </c>
      <c r="G1400" s="153" t="s">
        <v>20460</v>
      </c>
      <c r="H1400" s="153" t="s">
        <v>21925</v>
      </c>
      <c r="I1400" s="153" t="s">
        <v>22295</v>
      </c>
      <c r="J1400" s="153" t="s">
        <v>13816</v>
      </c>
      <c r="K1400" s="153" t="s">
        <v>22770</v>
      </c>
      <c r="L1400" s="153"/>
      <c r="M1400" s="153" t="str" cm="1">
        <f t="array" ref="M1400">LOOKUP(2,1/(C1400:L1400&lt;&gt;""),C1400:L1400)</f>
        <v>Sesbania goetzei Dried</v>
      </c>
      <c r="N1400" s="153"/>
      <c r="O1400" s="153"/>
      <c r="P1400" s="153"/>
      <c r="Q1400" s="153"/>
      <c r="R1400" s="153"/>
      <c r="S1400" s="153"/>
      <c r="T1400" s="153"/>
      <c r="U1400" s="153" t="s">
        <v>13816</v>
      </c>
      <c r="V1400" s="153"/>
      <c r="W1400" s="153"/>
      <c r="X1400" s="153"/>
      <c r="Y1400" s="153"/>
      <c r="Z1400" s="153"/>
      <c r="AA1400" s="153"/>
      <c r="AB1400" s="153"/>
      <c r="AC1400" s="153"/>
      <c r="AD1400" s="153" t="str">
        <f>IFERROR(IF(COUNTIF(C1400:L1400,"Feed Ingredient")&gt;0,INDEX(ani_diet!V:V,MATCH(M1400,ani_diet!F:F,0)),""),"")</f>
        <v>Sesbania goetzei</v>
      </c>
      <c r="AE1400" s="152" t="str">
        <f>IF(IFERROR(IF(MATCH("Feed Ingredient", AOM[[#This Row],[L1]:[L10]],0)&gt;0, TRUE, FALSE), FALSE)=TRUE,IFERROR(VLOOKUP(M1400, ani_diet!E:E, 1, FALSE), "No Match"),FALSE)</f>
        <v>No Match</v>
      </c>
    </row>
    <row r="1401" spans="1:31" ht="14.5" x14ac:dyDescent="0.35">
      <c r="A1401" s="153"/>
      <c r="B1401" s="153" t="s">
        <v>22771</v>
      </c>
      <c r="C1401" s="153" t="s">
        <v>19358</v>
      </c>
      <c r="D1401" s="153" t="s">
        <v>19360</v>
      </c>
      <c r="E1401" s="153" t="s">
        <v>19600</v>
      </c>
      <c r="F1401" s="153" t="s">
        <v>20459</v>
      </c>
      <c r="G1401" s="153" t="s">
        <v>20460</v>
      </c>
      <c r="H1401" s="153" t="s">
        <v>21925</v>
      </c>
      <c r="I1401" s="153" t="s">
        <v>22295</v>
      </c>
      <c r="J1401" s="153" t="s">
        <v>13816</v>
      </c>
      <c r="K1401" s="153" t="s">
        <v>22772</v>
      </c>
      <c r="L1401" s="153" t="s">
        <v>22773</v>
      </c>
      <c r="M1401" s="153" t="str" cm="1">
        <f t="array" ref="M1401">LOOKUP(2,1/(C1401:L1401&lt;&gt;""),C1401:L1401)</f>
        <v>Sesbania goetzei Leaves Dried</v>
      </c>
      <c r="N1401" s="153"/>
      <c r="O1401" s="153"/>
      <c r="P1401" s="153"/>
      <c r="Q1401" s="153"/>
      <c r="R1401" s="153"/>
      <c r="S1401" s="153"/>
      <c r="T1401" s="153"/>
      <c r="U1401" s="153" t="s">
        <v>13816</v>
      </c>
      <c r="V1401" s="153"/>
      <c r="W1401" s="153"/>
      <c r="X1401" s="153"/>
      <c r="Y1401" s="153"/>
      <c r="Z1401" s="153"/>
      <c r="AA1401" s="153"/>
      <c r="AB1401" s="153"/>
      <c r="AC1401" s="153"/>
      <c r="AD1401" s="153" t="str">
        <f>IFERROR(IF(COUNTIF(C1401:L1401,"Feed Ingredient")&gt;0,INDEX(ani_diet!V:V,MATCH(M1401,ani_diet!F:F,0)),""),"")</f>
        <v/>
      </c>
      <c r="AE1401" s="152" t="str">
        <f>IF(IFERROR(IF(MATCH("Feed Ingredient", AOM[[#This Row],[L1]:[L10]],0)&gt;0, TRUE, FALSE), FALSE)=TRUE,IFERROR(VLOOKUP(M1401, ani_diet!E:E, 1, FALSE), "No Match"),FALSE)</f>
        <v>No Match</v>
      </c>
    </row>
    <row r="1402" spans="1:31" ht="14.5" x14ac:dyDescent="0.35">
      <c r="A1402" s="153"/>
      <c r="B1402" s="153" t="s">
        <v>22774</v>
      </c>
      <c r="C1402" s="153" t="s">
        <v>19358</v>
      </c>
      <c r="D1402" s="153" t="s">
        <v>19360</v>
      </c>
      <c r="E1402" s="153" t="s">
        <v>19600</v>
      </c>
      <c r="F1402" s="153" t="s">
        <v>20459</v>
      </c>
      <c r="G1402" s="153" t="s">
        <v>20460</v>
      </c>
      <c r="H1402" s="153" t="s">
        <v>21925</v>
      </c>
      <c r="I1402" s="153" t="s">
        <v>22295</v>
      </c>
      <c r="J1402" s="153" t="s">
        <v>13816</v>
      </c>
      <c r="K1402" s="153"/>
      <c r="L1402" s="153"/>
      <c r="M1402" s="153" t="str" cm="1">
        <f t="array" ref="M1402">LOOKUP(2,1/(C1402:L1402&lt;&gt;""),C1402:L1402)</f>
        <v>Sesbania goetzei</v>
      </c>
      <c r="N1402" s="153"/>
      <c r="O1402" s="153"/>
      <c r="P1402" s="153"/>
      <c r="Q1402" s="153"/>
      <c r="R1402" s="153"/>
      <c r="S1402" s="153"/>
      <c r="T1402" s="153"/>
      <c r="U1402" s="153" t="s">
        <v>13816</v>
      </c>
      <c r="V1402" s="153"/>
      <c r="W1402" s="153"/>
      <c r="X1402" s="153"/>
      <c r="Y1402" s="153"/>
      <c r="Z1402" s="153"/>
      <c r="AA1402" s="153"/>
      <c r="AB1402" s="153"/>
      <c r="AC1402" s="153"/>
      <c r="AD1402" s="153" t="str">
        <f>IFERROR(IF(COUNTIF(C1402:L1402,"Feed Ingredient")&gt;0,INDEX(ani_diet!V:V,MATCH(M1402,ani_diet!F:F,0)),""),"")</f>
        <v>Sesbania goetzei</v>
      </c>
      <c r="AE1402" s="152" t="str">
        <f>IF(IFERROR(IF(MATCH("Feed Ingredient", AOM[[#This Row],[L1]:[L10]],0)&gt;0, TRUE, FALSE), FALSE)=TRUE,IFERROR(VLOOKUP(M1402, ani_diet!E:E, 1, FALSE), "No Match"),FALSE)</f>
        <v>Sesbania goetzei</v>
      </c>
    </row>
    <row r="1403" spans="1:31" ht="14.5" x14ac:dyDescent="0.35">
      <c r="A1403" s="153"/>
      <c r="B1403" s="153" t="s">
        <v>22775</v>
      </c>
      <c r="C1403" s="153" t="s">
        <v>19358</v>
      </c>
      <c r="D1403" s="153" t="s">
        <v>19360</v>
      </c>
      <c r="E1403" s="153" t="s">
        <v>19600</v>
      </c>
      <c r="F1403" s="153" t="s">
        <v>20459</v>
      </c>
      <c r="G1403" s="153" t="s">
        <v>20460</v>
      </c>
      <c r="H1403" s="153" t="s">
        <v>21925</v>
      </c>
      <c r="I1403" s="153" t="s">
        <v>22295</v>
      </c>
      <c r="J1403" s="153" t="s">
        <v>13827</v>
      </c>
      <c r="K1403" s="153" t="s">
        <v>22776</v>
      </c>
      <c r="L1403" s="153"/>
      <c r="M1403" s="153" t="str" cm="1">
        <f t="array" ref="M1403">LOOKUP(2,1/(C1403:L1403&lt;&gt;""),C1403:L1403)</f>
        <v>Sesbania sesban Dried</v>
      </c>
      <c r="N1403" s="153"/>
      <c r="O1403" s="153"/>
      <c r="P1403" s="153"/>
      <c r="Q1403" s="153"/>
      <c r="R1403" s="153"/>
      <c r="S1403" s="153"/>
      <c r="T1403" s="153"/>
      <c r="U1403" s="153" t="s">
        <v>13827</v>
      </c>
      <c r="V1403" s="153"/>
      <c r="W1403" s="153"/>
      <c r="X1403" s="153"/>
      <c r="Y1403" s="153"/>
      <c r="Z1403" s="153"/>
      <c r="AA1403" s="153"/>
      <c r="AB1403" s="153"/>
      <c r="AC1403" s="153"/>
      <c r="AD1403" s="153" t="str">
        <f>IFERROR(IF(COUNTIF(C1403:L1403,"Feed Ingredient")&gt;0,INDEX(ani_diet!V:V,MATCH(M1403,ani_diet!F:F,0)),""),"")</f>
        <v>Sesbania sesban</v>
      </c>
      <c r="AE1403" s="152" t="str">
        <f>IF(IFERROR(IF(MATCH("Feed Ingredient", AOM[[#This Row],[L1]:[L10]],0)&gt;0, TRUE, FALSE), FALSE)=TRUE,IFERROR(VLOOKUP(M1403, ani_diet!E:E, 1, FALSE), "No Match"),FALSE)</f>
        <v>No Match</v>
      </c>
    </row>
    <row r="1404" spans="1:31" ht="14.5" x14ac:dyDescent="0.35">
      <c r="A1404" s="153"/>
      <c r="B1404" s="153" t="s">
        <v>22777</v>
      </c>
      <c r="C1404" s="153" t="s">
        <v>19358</v>
      </c>
      <c r="D1404" s="153" t="s">
        <v>19360</v>
      </c>
      <c r="E1404" s="153" t="s">
        <v>19600</v>
      </c>
      <c r="F1404" s="153" t="s">
        <v>20459</v>
      </c>
      <c r="G1404" s="153" t="s">
        <v>20460</v>
      </c>
      <c r="H1404" s="153" t="s">
        <v>21925</v>
      </c>
      <c r="I1404" s="153" t="s">
        <v>22295</v>
      </c>
      <c r="J1404" s="153" t="s">
        <v>13827</v>
      </c>
      <c r="K1404" s="153" t="s">
        <v>22778</v>
      </c>
      <c r="L1404" s="153" t="s">
        <v>22779</v>
      </c>
      <c r="M1404" s="153" t="str" cm="1">
        <f t="array" ref="M1404">LOOKUP(2,1/(C1404:L1404&lt;&gt;""),C1404:L1404)</f>
        <v>Sesbania sesban Leaves Wilted</v>
      </c>
      <c r="N1404" s="153"/>
      <c r="O1404" s="153"/>
      <c r="P1404" s="153"/>
      <c r="Q1404" s="153"/>
      <c r="R1404" s="153"/>
      <c r="S1404" s="153"/>
      <c r="T1404" s="153"/>
      <c r="U1404" s="153" t="s">
        <v>13827</v>
      </c>
      <c r="V1404" s="153"/>
      <c r="W1404" s="153"/>
      <c r="X1404" s="153"/>
      <c r="Y1404" s="153"/>
      <c r="Z1404" s="153"/>
      <c r="AA1404" s="153"/>
      <c r="AB1404" s="153"/>
      <c r="AC1404" s="153"/>
      <c r="AD1404" s="153" t="str">
        <f>IFERROR(IF(COUNTIF(C1404:L1404,"Feed Ingredient")&gt;0,INDEX(ani_diet!V:V,MATCH(M1404,ani_diet!F:F,0)),""),"")</f>
        <v>Sesbania sesban Leaves</v>
      </c>
      <c r="AE1404" s="152" t="str">
        <f>IF(IFERROR(IF(MATCH("Feed Ingredient", AOM[[#This Row],[L1]:[L10]],0)&gt;0, TRUE, FALSE), FALSE)=TRUE,IFERROR(VLOOKUP(M1404, ani_diet!E:E, 1, FALSE), "No Match"),FALSE)</f>
        <v>No Match</v>
      </c>
    </row>
    <row r="1405" spans="1:31" ht="14.5" x14ac:dyDescent="0.35">
      <c r="A1405" s="153"/>
      <c r="B1405" s="153" t="s">
        <v>22780</v>
      </c>
      <c r="C1405" s="153" t="s">
        <v>19358</v>
      </c>
      <c r="D1405" s="153" t="s">
        <v>19360</v>
      </c>
      <c r="E1405" s="153" t="s">
        <v>19600</v>
      </c>
      <c r="F1405" s="153" t="s">
        <v>20459</v>
      </c>
      <c r="G1405" s="153" t="s">
        <v>20460</v>
      </c>
      <c r="H1405" s="153" t="s">
        <v>21925</v>
      </c>
      <c r="I1405" s="153" t="s">
        <v>22295</v>
      </c>
      <c r="J1405" s="153" t="s">
        <v>13827</v>
      </c>
      <c r="K1405" s="153" t="s">
        <v>22778</v>
      </c>
      <c r="L1405" s="153"/>
      <c r="M1405" s="153" t="str" cm="1">
        <f t="array" ref="M1405">LOOKUP(2,1/(C1405:L1405&lt;&gt;""),C1405:L1405)</f>
        <v>Sesbania sesban Leaves</v>
      </c>
      <c r="N1405" s="153"/>
      <c r="O1405" s="153"/>
      <c r="P1405" s="153"/>
      <c r="Q1405" s="153"/>
      <c r="R1405" s="153"/>
      <c r="S1405" s="153"/>
      <c r="T1405" s="153"/>
      <c r="U1405" s="153" t="s">
        <v>13827</v>
      </c>
      <c r="V1405" s="153"/>
      <c r="W1405" s="153"/>
      <c r="X1405" s="153"/>
      <c r="Y1405" s="153"/>
      <c r="Z1405" s="153"/>
      <c r="AA1405" s="153"/>
      <c r="AB1405" s="153"/>
      <c r="AC1405" s="153"/>
      <c r="AD1405" s="153" t="str">
        <f>IFERROR(IF(COUNTIF(C1405:L1405,"Feed Ingredient")&gt;0,INDEX(ani_diet!V:V,MATCH(M1405,ani_diet!F:F,0)),""),"")</f>
        <v>Sesbania sesban Leaves</v>
      </c>
      <c r="AE1405" s="152" t="str">
        <f>IF(IFERROR(IF(MATCH("Feed Ingredient", AOM[[#This Row],[L1]:[L10]],0)&gt;0, TRUE, FALSE), FALSE)=TRUE,IFERROR(VLOOKUP(M1405, ani_diet!E:E, 1, FALSE), "No Match"),FALSE)</f>
        <v>Sesbania sesban Leaves</v>
      </c>
    </row>
    <row r="1406" spans="1:31" ht="14.5" x14ac:dyDescent="0.35">
      <c r="A1406" s="153"/>
      <c r="B1406" s="153" t="s">
        <v>22781</v>
      </c>
      <c r="C1406" s="153" t="s">
        <v>19358</v>
      </c>
      <c r="D1406" s="153" t="s">
        <v>19360</v>
      </c>
      <c r="E1406" s="153" t="s">
        <v>19600</v>
      </c>
      <c r="F1406" s="153" t="s">
        <v>20459</v>
      </c>
      <c r="G1406" s="153" t="s">
        <v>20460</v>
      </c>
      <c r="H1406" s="153" t="s">
        <v>21925</v>
      </c>
      <c r="I1406" s="153" t="s">
        <v>22295</v>
      </c>
      <c r="J1406" s="153" t="s">
        <v>13827</v>
      </c>
      <c r="K1406" s="153" t="s">
        <v>22778</v>
      </c>
      <c r="L1406" s="153" t="s">
        <v>22782</v>
      </c>
      <c r="M1406" s="153" t="str" cm="1">
        <f t="array" ref="M1406">LOOKUP(2,1/(C1406:L1406&lt;&gt;""),C1406:L1406)</f>
        <v>Sesbania sesban Leaves Dried</v>
      </c>
      <c r="N1406" s="153"/>
      <c r="O1406" s="153"/>
      <c r="P1406" s="153"/>
      <c r="Q1406" s="153"/>
      <c r="R1406" s="153"/>
      <c r="S1406" s="153"/>
      <c r="T1406" s="153"/>
      <c r="U1406" s="153" t="s">
        <v>13827</v>
      </c>
      <c r="V1406" s="153"/>
      <c r="W1406" s="153"/>
      <c r="X1406" s="153"/>
      <c r="Y1406" s="153"/>
      <c r="Z1406" s="153"/>
      <c r="AA1406" s="153"/>
      <c r="AB1406" s="153"/>
      <c r="AC1406" s="153"/>
      <c r="AD1406" s="153" t="str">
        <f>IFERROR(IF(COUNTIF(C1406:L1406,"Feed Ingredient")&gt;0,INDEX(ani_diet!V:V,MATCH(M1406,ani_diet!F:F,0)),""),"")</f>
        <v>Sesbania sesban Leaves</v>
      </c>
      <c r="AE1406" s="152" t="str">
        <f>IF(IFERROR(IF(MATCH("Feed Ingredient", AOM[[#This Row],[L1]:[L10]],0)&gt;0, TRUE, FALSE), FALSE)=TRUE,IFERROR(VLOOKUP(M1406, ani_diet!E:E, 1, FALSE), "No Match"),FALSE)</f>
        <v>No Match</v>
      </c>
    </row>
    <row r="1407" spans="1:31" ht="14.5" x14ac:dyDescent="0.35">
      <c r="A1407" s="153"/>
      <c r="B1407" s="153" t="s">
        <v>22783</v>
      </c>
      <c r="C1407" s="153" t="s">
        <v>19358</v>
      </c>
      <c r="D1407" s="153" t="s">
        <v>19360</v>
      </c>
      <c r="E1407" s="153" t="s">
        <v>19600</v>
      </c>
      <c r="F1407" s="153" t="s">
        <v>20459</v>
      </c>
      <c r="G1407" s="153" t="s">
        <v>20460</v>
      </c>
      <c r="H1407" s="153" t="s">
        <v>21925</v>
      </c>
      <c r="I1407" s="153" t="s">
        <v>22295</v>
      </c>
      <c r="J1407" s="153" t="s">
        <v>13827</v>
      </c>
      <c r="K1407" s="153" t="s">
        <v>22784</v>
      </c>
      <c r="L1407" s="153"/>
      <c r="M1407" s="153" t="str" cm="1">
        <f t="array" ref="M1407">LOOKUP(2,1/(C1407:L1407&lt;&gt;""),C1407:L1407)</f>
        <v>Sesbania sesban Leaves and Twigs</v>
      </c>
      <c r="N1407" s="153"/>
      <c r="O1407" s="153"/>
      <c r="P1407" s="153"/>
      <c r="Q1407" s="153"/>
      <c r="R1407" s="153"/>
      <c r="S1407" s="153"/>
      <c r="T1407" s="153"/>
      <c r="U1407" s="153" t="s">
        <v>13827</v>
      </c>
      <c r="V1407" s="153"/>
      <c r="W1407" s="153"/>
      <c r="X1407" s="153"/>
      <c r="Y1407" s="153"/>
      <c r="Z1407" s="153"/>
      <c r="AA1407" s="153"/>
      <c r="AB1407" s="153"/>
      <c r="AC1407" s="153"/>
      <c r="AD1407" s="153" t="str">
        <f>IFERROR(IF(COUNTIF(C1407:L1407,"Feed Ingredient")&gt;0,INDEX(ani_diet!V:V,MATCH(M1407,ani_diet!F:F,0)),""),"")</f>
        <v>Sesbania sesban Leaves and Twigs</v>
      </c>
      <c r="AE1407" s="152" t="str">
        <f>IF(IFERROR(IF(MATCH("Feed Ingredient", AOM[[#This Row],[L1]:[L10]],0)&gt;0, TRUE, FALSE), FALSE)=TRUE,IFERROR(VLOOKUP(M1407, ani_diet!E:E, 1, FALSE), "No Match"),FALSE)</f>
        <v>Sesbania sesban Leaves and Twigs</v>
      </c>
    </row>
    <row r="1408" spans="1:31" ht="14.5" x14ac:dyDescent="0.35">
      <c r="A1408" s="153"/>
      <c r="B1408" s="153" t="s">
        <v>22785</v>
      </c>
      <c r="C1408" s="153" t="s">
        <v>19358</v>
      </c>
      <c r="D1408" s="153" t="s">
        <v>19360</v>
      </c>
      <c r="E1408" s="153" t="s">
        <v>19600</v>
      </c>
      <c r="F1408" s="153" t="s">
        <v>20459</v>
      </c>
      <c r="G1408" s="153" t="s">
        <v>20460</v>
      </c>
      <c r="H1408" s="153" t="s">
        <v>21925</v>
      </c>
      <c r="I1408" s="153" t="s">
        <v>22295</v>
      </c>
      <c r="J1408" s="153" t="s">
        <v>13827</v>
      </c>
      <c r="K1408" s="153" t="s">
        <v>22784</v>
      </c>
      <c r="L1408" s="153" t="s">
        <v>22786</v>
      </c>
      <c r="M1408" s="153" t="str" cm="1">
        <f t="array" ref="M1408">LOOKUP(2,1/(C1408:L1408&lt;&gt;""),C1408:L1408)</f>
        <v>Sesbania sesban Leaves and Twigs Dried</v>
      </c>
      <c r="N1408" s="153"/>
      <c r="O1408" s="153"/>
      <c r="P1408" s="153"/>
      <c r="Q1408" s="153"/>
      <c r="R1408" s="153"/>
      <c r="S1408" s="153"/>
      <c r="T1408" s="153"/>
      <c r="U1408" s="153" t="s">
        <v>13827</v>
      </c>
      <c r="V1408" s="153"/>
      <c r="W1408" s="153"/>
      <c r="X1408" s="153"/>
      <c r="Y1408" s="153"/>
      <c r="Z1408" s="153"/>
      <c r="AA1408" s="153"/>
      <c r="AB1408" s="153"/>
      <c r="AC1408" s="153"/>
      <c r="AD1408" s="153" t="str">
        <f>IFERROR(IF(COUNTIF(C1408:L1408,"Feed Ingredient")&gt;0,INDEX(ani_diet!V:V,MATCH(M1408,ani_diet!F:F,0)),""),"")</f>
        <v>Sesbania sesban Leaves and Twigs</v>
      </c>
      <c r="AE1408" s="152" t="str">
        <f>IF(IFERROR(IF(MATCH("Feed Ingredient", AOM[[#This Row],[L1]:[L10]],0)&gt;0, TRUE, FALSE), FALSE)=TRUE,IFERROR(VLOOKUP(M1408, ani_diet!E:E, 1, FALSE), "No Match"),FALSE)</f>
        <v>No Match</v>
      </c>
    </row>
    <row r="1409" spans="1:31" ht="14.5" x14ac:dyDescent="0.35">
      <c r="A1409" s="153"/>
      <c r="B1409" s="153" t="s">
        <v>22787</v>
      </c>
      <c r="C1409" s="153" t="s">
        <v>19358</v>
      </c>
      <c r="D1409" s="153" t="s">
        <v>19360</v>
      </c>
      <c r="E1409" s="153" t="s">
        <v>19600</v>
      </c>
      <c r="F1409" s="153" t="s">
        <v>20459</v>
      </c>
      <c r="G1409" s="153" t="s">
        <v>20460</v>
      </c>
      <c r="H1409" s="153" t="s">
        <v>21925</v>
      </c>
      <c r="I1409" s="153" t="s">
        <v>22295</v>
      </c>
      <c r="J1409" s="153" t="s">
        <v>13827</v>
      </c>
      <c r="K1409" s="153" t="s">
        <v>22788</v>
      </c>
      <c r="L1409" s="153" t="s">
        <v>22789</v>
      </c>
      <c r="M1409" s="153" t="str" cm="1">
        <f t="array" ref="M1409">LOOKUP(2,1/(C1409:L1409&lt;&gt;""),C1409:L1409)</f>
        <v>Sesbania sesban Stalks Wilted</v>
      </c>
      <c r="N1409" s="153"/>
      <c r="O1409" s="153"/>
      <c r="P1409" s="153"/>
      <c r="Q1409" s="153"/>
      <c r="R1409" s="153"/>
      <c r="S1409" s="153"/>
      <c r="T1409" s="153"/>
      <c r="U1409" s="153" t="s">
        <v>13827</v>
      </c>
      <c r="V1409" s="153"/>
      <c r="W1409" s="153"/>
      <c r="X1409" s="153"/>
      <c r="Y1409" s="153"/>
      <c r="Z1409" s="153"/>
      <c r="AA1409" s="153"/>
      <c r="AB1409" s="153"/>
      <c r="AC1409" s="153"/>
      <c r="AD1409" s="153" t="str">
        <f>IFERROR(IF(COUNTIF(C1409:L1409,"Feed Ingredient")&gt;0,INDEX(ani_diet!V:V,MATCH(M1409,ani_diet!F:F,0)),""),"")</f>
        <v>Sesbania sesban Stalks</v>
      </c>
      <c r="AE1409" s="152" t="str">
        <f>IF(IFERROR(IF(MATCH("Feed Ingredient", AOM[[#This Row],[L1]:[L10]],0)&gt;0, TRUE, FALSE), FALSE)=TRUE,IFERROR(VLOOKUP(M1409, ani_diet!E:E, 1, FALSE), "No Match"),FALSE)</f>
        <v>No Match</v>
      </c>
    </row>
    <row r="1410" spans="1:31" ht="14.5" x14ac:dyDescent="0.35">
      <c r="A1410" s="153"/>
      <c r="B1410" s="153" t="s">
        <v>22790</v>
      </c>
      <c r="C1410" s="153" t="s">
        <v>19358</v>
      </c>
      <c r="D1410" s="153" t="s">
        <v>19360</v>
      </c>
      <c r="E1410" s="153" t="s">
        <v>19600</v>
      </c>
      <c r="F1410" s="153" t="s">
        <v>20459</v>
      </c>
      <c r="G1410" s="153" t="s">
        <v>20460</v>
      </c>
      <c r="H1410" s="153" t="s">
        <v>21925</v>
      </c>
      <c r="I1410" s="153" t="s">
        <v>22295</v>
      </c>
      <c r="J1410" s="153" t="s">
        <v>13827</v>
      </c>
      <c r="K1410" s="153"/>
      <c r="L1410" s="153"/>
      <c r="M1410" s="153" t="str" cm="1">
        <f t="array" ref="M1410">LOOKUP(2,1/(C1410:L1410&lt;&gt;""),C1410:L1410)</f>
        <v>Sesbania sesban</v>
      </c>
      <c r="N1410" s="153"/>
      <c r="O1410" s="153"/>
      <c r="P1410" s="153"/>
      <c r="Q1410" s="153"/>
      <c r="R1410" s="153"/>
      <c r="S1410" s="153"/>
      <c r="T1410" s="153"/>
      <c r="U1410" s="153" t="s">
        <v>13827</v>
      </c>
      <c r="V1410" s="153"/>
      <c r="W1410" s="153"/>
      <c r="X1410" s="153"/>
      <c r="Y1410" s="153"/>
      <c r="Z1410" s="153"/>
      <c r="AA1410" s="153"/>
      <c r="AB1410" s="153"/>
      <c r="AC1410" s="153"/>
      <c r="AD1410" s="153" t="str">
        <f>IFERROR(IF(COUNTIF(C1410:L1410,"Feed Ingredient")&gt;0,INDEX(ani_diet!V:V,MATCH(M1410,ani_diet!F:F,0)),""),"")</f>
        <v>Sesbania sesban</v>
      </c>
      <c r="AE1410" s="152" t="str">
        <f>IF(IFERROR(IF(MATCH("Feed Ingredient", AOM[[#This Row],[L1]:[L10]],0)&gt;0, TRUE, FALSE), FALSE)=TRUE,IFERROR(VLOOKUP(M1410, ani_diet!E:E, 1, FALSE), "No Match"),FALSE)</f>
        <v>Sesbania sesban</v>
      </c>
    </row>
    <row r="1411" spans="1:31" ht="14.5" x14ac:dyDescent="0.35">
      <c r="A1411" s="153"/>
      <c r="B1411" s="153" t="s">
        <v>22791</v>
      </c>
      <c r="C1411" s="153" t="s">
        <v>19358</v>
      </c>
      <c r="D1411" s="153" t="s">
        <v>19360</v>
      </c>
      <c r="E1411" s="153" t="s">
        <v>19600</v>
      </c>
      <c r="F1411" s="153" t="s">
        <v>20459</v>
      </c>
      <c r="G1411" s="153" t="s">
        <v>20460</v>
      </c>
      <c r="H1411" s="153" t="s">
        <v>21925</v>
      </c>
      <c r="I1411" s="153" t="s">
        <v>22295</v>
      </c>
      <c r="J1411" s="153" t="s">
        <v>22792</v>
      </c>
      <c r="K1411" s="153" t="s">
        <v>22793</v>
      </c>
      <c r="L1411" s="153"/>
      <c r="M1411" s="153" t="str" cm="1">
        <f t="array" ref="M1411">LOOKUP(2,1/(C1411:L1411&lt;&gt;""),C1411:L1411)</f>
        <v>Sesbania Dried</v>
      </c>
      <c r="N1411" s="153"/>
      <c r="O1411" s="153"/>
      <c r="P1411" s="153"/>
      <c r="Q1411" s="153"/>
      <c r="R1411" s="153"/>
      <c r="S1411" s="153"/>
      <c r="T1411" s="153"/>
      <c r="U1411" s="153" t="s">
        <v>22794</v>
      </c>
      <c r="V1411" s="153"/>
      <c r="W1411" s="153"/>
      <c r="X1411" s="153"/>
      <c r="Y1411" s="153"/>
      <c r="Z1411" s="153"/>
      <c r="AA1411" s="153"/>
      <c r="AB1411" s="153"/>
      <c r="AC1411" s="153"/>
      <c r="AD1411" s="153" t="str">
        <f>IFERROR(IF(COUNTIF(C1411:L1411,"Feed Ingredient")&gt;0,INDEX(ani_diet!V:V,MATCH(M1411,ani_diet!F:F,0)),""),"")</f>
        <v>Sesbania sp</v>
      </c>
      <c r="AE1411" s="152" t="str">
        <f>IF(IFERROR(IF(MATCH("Feed Ingredient", AOM[[#This Row],[L1]:[L10]],0)&gt;0, TRUE, FALSE), FALSE)=TRUE,IFERROR(VLOOKUP(M1411, ani_diet!E:E, 1, FALSE), "No Match"),FALSE)</f>
        <v>No Match</v>
      </c>
    </row>
    <row r="1412" spans="1:31" ht="14.5" x14ac:dyDescent="0.35">
      <c r="A1412" s="153"/>
      <c r="B1412" s="153" t="s">
        <v>22795</v>
      </c>
      <c r="C1412" s="153" t="s">
        <v>19358</v>
      </c>
      <c r="D1412" s="153" t="s">
        <v>19360</v>
      </c>
      <c r="E1412" s="153" t="s">
        <v>19600</v>
      </c>
      <c r="F1412" s="153" t="s">
        <v>20459</v>
      </c>
      <c r="G1412" s="153" t="s">
        <v>20460</v>
      </c>
      <c r="H1412" s="153" t="s">
        <v>21925</v>
      </c>
      <c r="I1412" s="153" t="s">
        <v>22295</v>
      </c>
      <c r="J1412" s="153" t="s">
        <v>22796</v>
      </c>
      <c r="K1412" s="153"/>
      <c r="L1412" s="153"/>
      <c r="M1412" s="153" t="str" cm="1">
        <f t="array" ref="M1412">LOOKUP(2,1/(C1412:L1412&lt;&gt;""),C1412:L1412)</f>
        <v>Stereospermum kunthianum</v>
      </c>
      <c r="N1412" s="153"/>
      <c r="O1412" s="153"/>
      <c r="P1412" s="153"/>
      <c r="Q1412" s="153"/>
      <c r="R1412" s="153"/>
      <c r="S1412" s="153"/>
      <c r="T1412" s="153"/>
      <c r="U1412" s="153" t="s">
        <v>22796</v>
      </c>
      <c r="V1412" s="153"/>
      <c r="W1412" s="153"/>
      <c r="X1412" s="153"/>
      <c r="Y1412" s="153"/>
      <c r="Z1412" s="153"/>
      <c r="AA1412" s="153"/>
      <c r="AB1412" s="153"/>
      <c r="AC1412" s="153"/>
      <c r="AD1412" s="153" t="str">
        <f>IFERROR(IF(COUNTIF(C1412:L1412,"Feed Ingredient")&gt;0,INDEX(ani_diet!V:V,MATCH(M1412,ani_diet!F:F,0)),""),"")</f>
        <v>Stereospermum kunthianum</v>
      </c>
      <c r="AE1412" s="152" t="str">
        <f>IF(IFERROR(IF(MATCH("Feed Ingredient", AOM[[#This Row],[L1]:[L10]],0)&gt;0, TRUE, FALSE), FALSE)=TRUE,IFERROR(VLOOKUP(M1412, ani_diet!E:E, 1, FALSE), "No Match"),FALSE)</f>
        <v>Stereospermum kunthianum</v>
      </c>
    </row>
    <row r="1413" spans="1:31" ht="14.5" x14ac:dyDescent="0.35">
      <c r="A1413" s="153" t="s">
        <v>2164</v>
      </c>
      <c r="B1413" s="153" t="s">
        <v>22797</v>
      </c>
      <c r="C1413" s="153" t="s">
        <v>19358</v>
      </c>
      <c r="D1413" s="153" t="s">
        <v>19360</v>
      </c>
      <c r="E1413" s="153" t="s">
        <v>19600</v>
      </c>
      <c r="F1413" s="153" t="s">
        <v>20459</v>
      </c>
      <c r="G1413" s="153" t="s">
        <v>20460</v>
      </c>
      <c r="H1413" s="153" t="s">
        <v>21925</v>
      </c>
      <c r="I1413" s="153" t="s">
        <v>22295</v>
      </c>
      <c r="J1413" s="153" t="s">
        <v>13851</v>
      </c>
      <c r="K1413" s="153" t="s">
        <v>2164</v>
      </c>
      <c r="L1413" s="153"/>
      <c r="M1413" s="153" t="str" cm="1">
        <f t="array" ref="M1413">LOOKUP(2,1/(C1413:L1413&lt;&gt;""),C1413:L1413)</f>
        <v>Terminalia brownii</v>
      </c>
      <c r="N1413" s="153" t="s">
        <v>2164</v>
      </c>
      <c r="O1413" s="153" t="s">
        <v>2164</v>
      </c>
      <c r="P1413" s="153" t="s">
        <v>2164</v>
      </c>
      <c r="Q1413" s="153" t="s">
        <v>2164</v>
      </c>
      <c r="R1413" s="153" t="s">
        <v>2164</v>
      </c>
      <c r="S1413" s="153" t="s">
        <v>22798</v>
      </c>
      <c r="T1413" s="153" t="s">
        <v>2164</v>
      </c>
      <c r="U1413" s="153" t="s">
        <v>13851</v>
      </c>
      <c r="V1413" s="153" t="s">
        <v>22799</v>
      </c>
      <c r="W1413" s="153" t="s">
        <v>2164</v>
      </c>
      <c r="X1413" s="153" t="s">
        <v>2164</v>
      </c>
      <c r="Y1413" s="153" t="s">
        <v>2164</v>
      </c>
      <c r="Z1413" s="153" t="s">
        <v>2164</v>
      </c>
      <c r="AA1413" s="153" t="s">
        <v>2164</v>
      </c>
      <c r="AB1413" s="153" t="s">
        <v>2164</v>
      </c>
      <c r="AC1413" s="153" t="s">
        <v>9302</v>
      </c>
      <c r="AD1413" s="153" t="str">
        <f>IFERROR(IF(COUNTIF(C1413:L1413,"Feed Ingredient")&gt;0,INDEX(ani_diet!V:V,MATCH(M1413,ani_diet!F:F,0)),""),"")</f>
        <v/>
      </c>
      <c r="AE1413" s="152" t="str">
        <f>IF(IFERROR(IF(MATCH("Feed Ingredient", AOM[[#This Row],[L1]:[L10]],0)&gt;0, TRUE, FALSE), FALSE)=TRUE,IFERROR(VLOOKUP(M1413, ani_diet!E:E, 1, FALSE), "No Match"),FALSE)</f>
        <v>No Match</v>
      </c>
    </row>
    <row r="1414" spans="1:31" ht="14.5" x14ac:dyDescent="0.35">
      <c r="A1414" s="153" t="s">
        <v>2164</v>
      </c>
      <c r="B1414" s="153" t="s">
        <v>22800</v>
      </c>
      <c r="C1414" s="153" t="s">
        <v>19358</v>
      </c>
      <c r="D1414" s="153" t="s">
        <v>19360</v>
      </c>
      <c r="E1414" s="153" t="s">
        <v>19600</v>
      </c>
      <c r="F1414" s="153" t="s">
        <v>20459</v>
      </c>
      <c r="G1414" s="153" t="s">
        <v>20460</v>
      </c>
      <c r="H1414" s="153" t="s">
        <v>21925</v>
      </c>
      <c r="I1414" s="153" t="s">
        <v>22295</v>
      </c>
      <c r="J1414" s="153" t="s">
        <v>13851</v>
      </c>
      <c r="K1414" s="153" t="s">
        <v>22801</v>
      </c>
      <c r="L1414" s="153" t="s">
        <v>22802</v>
      </c>
      <c r="M1414" s="153" t="str" cm="1">
        <f t="array" ref="M1414">LOOKUP(2,1/(C1414:L1414&lt;&gt;""),C1414:L1414)</f>
        <v>Terminalia brownii Leaves Dried</v>
      </c>
      <c r="N1414" s="153" t="s">
        <v>2164</v>
      </c>
      <c r="O1414" s="153" t="s">
        <v>2164</v>
      </c>
      <c r="P1414" s="153" t="s">
        <v>2164</v>
      </c>
      <c r="Q1414" s="153" t="s">
        <v>2164</v>
      </c>
      <c r="R1414" s="153" t="s">
        <v>2164</v>
      </c>
      <c r="S1414" s="153" t="s">
        <v>22798</v>
      </c>
      <c r="T1414" s="153" t="s">
        <v>2164</v>
      </c>
      <c r="U1414" s="153" t="s">
        <v>13851</v>
      </c>
      <c r="V1414" s="153" t="s">
        <v>22799</v>
      </c>
      <c r="W1414" s="153" t="s">
        <v>2164</v>
      </c>
      <c r="X1414" s="153" t="s">
        <v>2164</v>
      </c>
      <c r="Y1414" s="153" t="s">
        <v>2164</v>
      </c>
      <c r="Z1414" s="153" t="s">
        <v>2164</v>
      </c>
      <c r="AA1414" s="153" t="s">
        <v>2164</v>
      </c>
      <c r="AB1414" s="153" t="s">
        <v>2164</v>
      </c>
      <c r="AC1414" s="153" t="s">
        <v>9302</v>
      </c>
      <c r="AD1414" s="153" t="str">
        <f>IFERROR(IF(COUNTIF(C1414:L1414,"Feed Ingredient")&gt;0,INDEX(ani_diet!V:V,MATCH(M1414,ani_diet!F:F,0)),""),"")</f>
        <v>Terminalia brownii Leaves</v>
      </c>
      <c r="AE1414" s="152" t="str">
        <f>IF(IFERROR(IF(MATCH("Feed Ingredient", AOM[[#This Row],[L1]:[L10]],0)&gt;0, TRUE, FALSE), FALSE)=TRUE,IFERROR(VLOOKUP(M1414, ani_diet!E:E, 1, FALSE), "No Match"),FALSE)</f>
        <v>No Match</v>
      </c>
    </row>
    <row r="1415" spans="1:31" ht="14.5" x14ac:dyDescent="0.35">
      <c r="A1415" s="153" t="s">
        <v>2164</v>
      </c>
      <c r="B1415" s="153" t="s">
        <v>22803</v>
      </c>
      <c r="C1415" s="153" t="s">
        <v>19358</v>
      </c>
      <c r="D1415" s="153" t="s">
        <v>19360</v>
      </c>
      <c r="E1415" s="153" t="s">
        <v>19600</v>
      </c>
      <c r="F1415" s="153" t="s">
        <v>20459</v>
      </c>
      <c r="G1415" s="153" t="s">
        <v>20460</v>
      </c>
      <c r="H1415" s="153" t="s">
        <v>21925</v>
      </c>
      <c r="I1415" s="153" t="s">
        <v>22295</v>
      </c>
      <c r="J1415" s="153" t="s">
        <v>13851</v>
      </c>
      <c r="K1415" s="153" t="s">
        <v>22801</v>
      </c>
      <c r="L1415" s="153"/>
      <c r="M1415" s="153" t="str" cm="1">
        <f t="array" ref="M1415">LOOKUP(2,1/(C1415:L1415&lt;&gt;""),C1415:L1415)</f>
        <v>Terminalia brownii Leaves</v>
      </c>
      <c r="N1415" s="153" t="s">
        <v>2164</v>
      </c>
      <c r="O1415" s="153" t="s">
        <v>2164</v>
      </c>
      <c r="P1415" s="153" t="s">
        <v>2164</v>
      </c>
      <c r="Q1415" s="153" t="s">
        <v>2164</v>
      </c>
      <c r="R1415" s="153" t="s">
        <v>2164</v>
      </c>
      <c r="S1415" s="153" t="s">
        <v>22798</v>
      </c>
      <c r="T1415" s="153" t="s">
        <v>2164</v>
      </c>
      <c r="U1415" s="153" t="s">
        <v>13851</v>
      </c>
      <c r="V1415" s="153" t="s">
        <v>22799</v>
      </c>
      <c r="W1415" s="153" t="s">
        <v>2164</v>
      </c>
      <c r="X1415" s="153" t="s">
        <v>2164</v>
      </c>
      <c r="Y1415" s="153" t="s">
        <v>2164</v>
      </c>
      <c r="Z1415" s="153" t="s">
        <v>2164</v>
      </c>
      <c r="AA1415" s="153" t="s">
        <v>2164</v>
      </c>
      <c r="AB1415" s="153" t="s">
        <v>2164</v>
      </c>
      <c r="AC1415" s="153" t="s">
        <v>9302</v>
      </c>
      <c r="AD1415" s="153" t="str">
        <f>IFERROR(IF(COUNTIF(C1415:L1415,"Feed Ingredient")&gt;0,INDEX(ani_diet!V:V,MATCH(M1415,ani_diet!F:F,0)),""),"")</f>
        <v/>
      </c>
      <c r="AE1415" s="152" t="str">
        <f>IF(IFERROR(IF(MATCH("Feed Ingredient", AOM[[#This Row],[L1]:[L10]],0)&gt;0, TRUE, FALSE), FALSE)=TRUE,IFERROR(VLOOKUP(M1415, ani_diet!E:E, 1, FALSE), "No Match"),FALSE)</f>
        <v>Terminalia brownii Leaves</v>
      </c>
    </row>
    <row r="1416" spans="1:31" ht="14.5" x14ac:dyDescent="0.35">
      <c r="A1416" s="153" t="s">
        <v>2164</v>
      </c>
      <c r="B1416" s="153" t="s">
        <v>22804</v>
      </c>
      <c r="C1416" s="153" t="s">
        <v>19358</v>
      </c>
      <c r="D1416" s="153" t="s">
        <v>19360</v>
      </c>
      <c r="E1416" s="153" t="s">
        <v>19600</v>
      </c>
      <c r="F1416" s="153" t="s">
        <v>20459</v>
      </c>
      <c r="G1416" s="153" t="s">
        <v>20460</v>
      </c>
      <c r="H1416" s="153" t="s">
        <v>21925</v>
      </c>
      <c r="I1416" s="153" t="s">
        <v>22295</v>
      </c>
      <c r="J1416" s="153" t="s">
        <v>9302</v>
      </c>
      <c r="K1416" s="153" t="s">
        <v>2164</v>
      </c>
      <c r="L1416" s="153"/>
      <c r="M1416" s="153" t="str" cm="1">
        <f t="array" ref="M1416">LOOKUP(2,1/(C1416:L1416&lt;&gt;""),C1416:L1416)</f>
        <v>Tithonia diversifolia</v>
      </c>
      <c r="N1416" s="153" t="s">
        <v>2164</v>
      </c>
      <c r="O1416" s="153" t="s">
        <v>2164</v>
      </c>
      <c r="P1416" s="153" t="s">
        <v>2164</v>
      </c>
      <c r="Q1416" s="153" t="s">
        <v>2164</v>
      </c>
      <c r="R1416" s="153" t="s">
        <v>2164</v>
      </c>
      <c r="S1416" s="153" t="s">
        <v>22798</v>
      </c>
      <c r="T1416" s="153" t="s">
        <v>2164</v>
      </c>
      <c r="U1416" s="153" t="s">
        <v>9302</v>
      </c>
      <c r="V1416" s="153" t="s">
        <v>22799</v>
      </c>
      <c r="W1416" s="153" t="s">
        <v>2164</v>
      </c>
      <c r="X1416" s="153" t="s">
        <v>2164</v>
      </c>
      <c r="Y1416" s="153" t="s">
        <v>2164</v>
      </c>
      <c r="Z1416" s="153" t="s">
        <v>2164</v>
      </c>
      <c r="AA1416" s="153" t="s">
        <v>2164</v>
      </c>
      <c r="AB1416" s="153" t="s">
        <v>2164</v>
      </c>
      <c r="AC1416" s="153" t="s">
        <v>9302</v>
      </c>
      <c r="AD1416" s="153" t="str">
        <f>IFERROR(IF(COUNTIF(C1416:L1416,"Feed Ingredient")&gt;0,INDEX(ani_diet!V:V,MATCH(M1416,ani_diet!F:F,0)),""),"")</f>
        <v>Tithonia diversifolia</v>
      </c>
      <c r="AE1416" s="152" t="str">
        <f>IF(IFERROR(IF(MATCH("Feed Ingredient", AOM[[#This Row],[L1]:[L10]],0)&gt;0, TRUE, FALSE), FALSE)=TRUE,IFERROR(VLOOKUP(M1416, ani_diet!E:E, 1, FALSE), "No Match"),FALSE)</f>
        <v>Tithonia diversifolia</v>
      </c>
    </row>
    <row r="1417" spans="1:31" ht="14.5" x14ac:dyDescent="0.35">
      <c r="A1417" s="153" t="s">
        <v>2164</v>
      </c>
      <c r="B1417" s="153" t="s">
        <v>22805</v>
      </c>
      <c r="C1417" s="153" t="s">
        <v>19358</v>
      </c>
      <c r="D1417" s="153" t="s">
        <v>19360</v>
      </c>
      <c r="E1417" s="153" t="s">
        <v>19600</v>
      </c>
      <c r="F1417" s="153" t="s">
        <v>20459</v>
      </c>
      <c r="G1417" s="153" t="s">
        <v>20460</v>
      </c>
      <c r="H1417" s="153" t="s">
        <v>21925</v>
      </c>
      <c r="I1417" s="153" t="s">
        <v>22295</v>
      </c>
      <c r="J1417" s="153" t="s">
        <v>9302</v>
      </c>
      <c r="K1417" s="153" t="s">
        <v>22806</v>
      </c>
      <c r="L1417" s="153"/>
      <c r="M1417" s="153" t="str" cm="1">
        <f t="array" ref="M1417">LOOKUP(2,1/(C1417:L1417&lt;&gt;""),C1417:L1417)</f>
        <v>Tithonia diversifolia Dried</v>
      </c>
      <c r="N1417" s="153" t="s">
        <v>2164</v>
      </c>
      <c r="O1417" s="153" t="s">
        <v>2164</v>
      </c>
      <c r="P1417" s="153" t="s">
        <v>2164</v>
      </c>
      <c r="Q1417" s="153" t="s">
        <v>2164</v>
      </c>
      <c r="R1417" s="153" t="s">
        <v>2164</v>
      </c>
      <c r="S1417" s="153" t="s">
        <v>22798</v>
      </c>
      <c r="T1417" s="153" t="s">
        <v>2164</v>
      </c>
      <c r="U1417" s="153" t="s">
        <v>9302</v>
      </c>
      <c r="V1417" s="153" t="s">
        <v>22799</v>
      </c>
      <c r="W1417" s="153" t="s">
        <v>2164</v>
      </c>
      <c r="X1417" s="153" t="s">
        <v>2164</v>
      </c>
      <c r="Y1417" s="153" t="s">
        <v>2164</v>
      </c>
      <c r="Z1417" s="153" t="s">
        <v>2164</v>
      </c>
      <c r="AA1417" s="153" t="s">
        <v>2164</v>
      </c>
      <c r="AB1417" s="153" t="s">
        <v>2164</v>
      </c>
      <c r="AC1417" s="153" t="s">
        <v>9302</v>
      </c>
      <c r="AD1417" s="153" t="str">
        <f>IFERROR(IF(COUNTIF(C1417:L1417,"Feed Ingredient")&gt;0,INDEX(ani_diet!V:V,MATCH(M1417,ani_diet!F:F,0)),""),"")</f>
        <v>Tithonia diversifolia</v>
      </c>
      <c r="AE1417" s="152" t="str">
        <f>IF(IFERROR(IF(MATCH("Feed Ingredient", AOM[[#This Row],[L1]:[L10]],0)&gt;0, TRUE, FALSE), FALSE)=TRUE,IFERROR(VLOOKUP(M1417, ani_diet!E:E, 1, FALSE), "No Match"),FALSE)</f>
        <v>No Match</v>
      </c>
    </row>
    <row r="1418" spans="1:31" ht="14.5" x14ac:dyDescent="0.35">
      <c r="A1418" s="153"/>
      <c r="B1418" s="153" t="s">
        <v>22807</v>
      </c>
      <c r="C1418" s="153" t="s">
        <v>19358</v>
      </c>
      <c r="D1418" s="153" t="s">
        <v>19360</v>
      </c>
      <c r="E1418" s="153" t="s">
        <v>19600</v>
      </c>
      <c r="F1418" s="153" t="s">
        <v>20459</v>
      </c>
      <c r="G1418" s="153" t="s">
        <v>20460</v>
      </c>
      <c r="H1418" s="153" t="s">
        <v>21925</v>
      </c>
      <c r="I1418" s="153" t="s">
        <v>22295</v>
      </c>
      <c r="J1418" s="153" t="s">
        <v>13857</v>
      </c>
      <c r="K1418" s="153"/>
      <c r="L1418" s="153"/>
      <c r="M1418" s="153" t="str" cm="1">
        <f t="array" ref="M1418">LOOKUP(2,1/(C1418:L1418&lt;&gt;""),C1418:L1418)</f>
        <v>Terminalia sericea</v>
      </c>
      <c r="N1418" s="153"/>
      <c r="O1418" s="153"/>
      <c r="P1418" s="153"/>
      <c r="Q1418" s="153"/>
      <c r="R1418" s="153"/>
      <c r="S1418" s="153"/>
      <c r="T1418" s="153"/>
      <c r="U1418" s="153" t="s">
        <v>13857</v>
      </c>
      <c r="V1418" s="153"/>
      <c r="W1418" s="153"/>
      <c r="X1418" s="153"/>
      <c r="Y1418" s="153"/>
      <c r="Z1418" s="153"/>
      <c r="AA1418" s="153"/>
      <c r="AB1418" s="153"/>
      <c r="AC1418" s="153"/>
      <c r="AD1418" s="153" t="str">
        <f>IFERROR(IF(COUNTIF(C1418:L1418,"Feed Ingredient")&gt;0,INDEX(ani_diet!V:V,MATCH(M1418,ani_diet!F:F,0)),""),"")</f>
        <v>Terminalia sericea</v>
      </c>
      <c r="AE1418" s="152" t="str">
        <f>IF(IFERROR(IF(MATCH("Feed Ingredient", AOM[[#This Row],[L1]:[L10]],0)&gt;0, TRUE, FALSE), FALSE)=TRUE,IFERROR(VLOOKUP(M1418, ani_diet!E:E, 1, FALSE), "No Match"),FALSE)</f>
        <v>Terminalia sericea</v>
      </c>
    </row>
    <row r="1419" spans="1:31" ht="14.5" x14ac:dyDescent="0.35">
      <c r="A1419" s="153"/>
      <c r="B1419" s="153" t="s">
        <v>22808</v>
      </c>
      <c r="C1419" s="153" t="s">
        <v>19358</v>
      </c>
      <c r="D1419" s="153" t="s">
        <v>19360</v>
      </c>
      <c r="E1419" s="153" t="s">
        <v>19600</v>
      </c>
      <c r="F1419" s="153" t="s">
        <v>20459</v>
      </c>
      <c r="G1419" s="153" t="s">
        <v>20460</v>
      </c>
      <c r="H1419" s="153" t="s">
        <v>21925</v>
      </c>
      <c r="I1419" s="153" t="s">
        <v>22295</v>
      </c>
      <c r="J1419" s="153" t="s">
        <v>22809</v>
      </c>
      <c r="K1419" s="153"/>
      <c r="L1419" s="153"/>
      <c r="M1419" s="153" t="str" cm="1">
        <f t="array" ref="M1419">LOOKUP(2,1/(C1419:L1419&lt;&gt;""),C1419:L1419)</f>
        <v>Unspecified Indigenous Trees</v>
      </c>
      <c r="N1419" s="153"/>
      <c r="O1419" s="153"/>
      <c r="P1419" s="153"/>
      <c r="Q1419" s="153"/>
      <c r="R1419" s="153"/>
      <c r="S1419" s="153"/>
      <c r="T1419" s="153"/>
      <c r="U1419" s="153"/>
      <c r="V1419" s="153"/>
      <c r="W1419" s="153"/>
      <c r="X1419" s="153"/>
      <c r="Y1419" s="153"/>
      <c r="Z1419" s="153"/>
      <c r="AA1419" s="153"/>
      <c r="AB1419" s="153"/>
      <c r="AC1419" s="153"/>
      <c r="AD1419" s="153" t="str">
        <f>IFERROR(IF(COUNTIF(C1419:L1419,"Feed Ingredient")&gt;0,INDEX(ani_diet!V:V,MATCH(M1419,ani_diet!F:F,0)),""),"")</f>
        <v/>
      </c>
      <c r="AE1419" s="152" t="str">
        <f>IF(IFERROR(IF(MATCH("Feed Ingredient", AOM[[#This Row],[L1]:[L10]],0)&gt;0, TRUE, FALSE), FALSE)=TRUE,IFERROR(VLOOKUP(M1419, ani_diet!E:E, 1, FALSE), "No Match"),FALSE)</f>
        <v>Unspecified Indigenous Trees</v>
      </c>
    </row>
    <row r="1420" spans="1:31" ht="14.5" x14ac:dyDescent="0.35">
      <c r="A1420" s="153"/>
      <c r="B1420" s="153" t="s">
        <v>22810</v>
      </c>
      <c r="C1420" s="153" t="s">
        <v>19358</v>
      </c>
      <c r="D1420" s="153" t="s">
        <v>19360</v>
      </c>
      <c r="E1420" s="153" t="s">
        <v>19600</v>
      </c>
      <c r="F1420" s="153" t="s">
        <v>20459</v>
      </c>
      <c r="G1420" s="153" t="s">
        <v>20460</v>
      </c>
      <c r="H1420" s="153" t="s">
        <v>21925</v>
      </c>
      <c r="I1420" s="153" t="s">
        <v>22295</v>
      </c>
      <c r="J1420" s="153" t="s">
        <v>22811</v>
      </c>
      <c r="K1420" s="153"/>
      <c r="L1420" s="153"/>
      <c r="M1420" s="153" t="str" cm="1">
        <f t="array" ref="M1420">LOOKUP(2,1/(C1420:L1420&lt;&gt;""),C1420:L1420)</f>
        <v>Vitex simplex</v>
      </c>
      <c r="N1420" s="153"/>
      <c r="O1420" s="153"/>
      <c r="P1420" s="153"/>
      <c r="Q1420" s="153"/>
      <c r="R1420" s="153"/>
      <c r="S1420" s="153"/>
      <c r="T1420" s="153"/>
      <c r="U1420" s="153" t="s">
        <v>22811</v>
      </c>
      <c r="V1420" s="153"/>
      <c r="W1420" s="153"/>
      <c r="X1420" s="153"/>
      <c r="Y1420" s="153"/>
      <c r="Z1420" s="153"/>
      <c r="AA1420" s="153"/>
      <c r="AB1420" s="153"/>
      <c r="AC1420" s="153"/>
      <c r="AD1420" s="153" t="str">
        <f>IFERROR(IF(COUNTIF(C1420:L1420,"Feed Ingredient")&gt;0,INDEX(ani_diet!V:V,MATCH(M1420,ani_diet!F:F,0)),""),"")</f>
        <v>Vitex simplex</v>
      </c>
      <c r="AE1420" s="152" t="str">
        <f>IF(IFERROR(IF(MATCH("Feed Ingredient", AOM[[#This Row],[L1]:[L10]],0)&gt;0, TRUE, FALSE), FALSE)=TRUE,IFERROR(VLOOKUP(M1420, ani_diet!E:E, 1, FALSE), "No Match"),FALSE)</f>
        <v>Vitex simplex</v>
      </c>
    </row>
    <row r="1421" spans="1:31" ht="14.5" x14ac:dyDescent="0.35">
      <c r="A1421" s="153" t="s">
        <v>2164</v>
      </c>
      <c r="B1421" s="153" t="s">
        <v>22812</v>
      </c>
      <c r="C1421" s="153" t="s">
        <v>19358</v>
      </c>
      <c r="D1421" s="153" t="s">
        <v>19360</v>
      </c>
      <c r="E1421" s="153" t="s">
        <v>19600</v>
      </c>
      <c r="F1421" s="153" t="s">
        <v>20459</v>
      </c>
      <c r="G1421" s="153" t="s">
        <v>20460</v>
      </c>
      <c r="H1421" s="153" t="s">
        <v>21925</v>
      </c>
      <c r="I1421" s="153" t="s">
        <v>22813</v>
      </c>
      <c r="J1421" s="153" t="s">
        <v>2164</v>
      </c>
      <c r="K1421" s="153" t="s">
        <v>2164</v>
      </c>
      <c r="L1421" s="153"/>
      <c r="M1421" s="153" t="str" cm="1">
        <f t="array" ref="M1421">LOOKUP(2,1/(C1421:L1421&lt;&gt;""),C1421:L1421)</f>
        <v>Legume Forages</v>
      </c>
      <c r="N1421" s="153" t="s">
        <v>2164</v>
      </c>
      <c r="O1421" s="153" t="s">
        <v>2164</v>
      </c>
      <c r="P1421" s="153" t="s">
        <v>2164</v>
      </c>
      <c r="Q1421" s="153" t="s">
        <v>2164</v>
      </c>
      <c r="R1421" s="153" t="s">
        <v>2164</v>
      </c>
      <c r="S1421" s="153" t="s">
        <v>2164</v>
      </c>
      <c r="T1421" s="153" t="s">
        <v>2164</v>
      </c>
      <c r="U1421" s="153"/>
      <c r="V1421" s="153" t="s">
        <v>2164</v>
      </c>
      <c r="W1421" s="153" t="s">
        <v>2164</v>
      </c>
      <c r="X1421" s="153" t="s">
        <v>2164</v>
      </c>
      <c r="Y1421" s="153" t="s">
        <v>2164</v>
      </c>
      <c r="Z1421" s="153" t="s">
        <v>2164</v>
      </c>
      <c r="AA1421" s="153" t="s">
        <v>2164</v>
      </c>
      <c r="AB1421" s="153" t="s">
        <v>2164</v>
      </c>
      <c r="AC1421" s="153" t="s">
        <v>2164</v>
      </c>
      <c r="AD1421" s="153" t="str">
        <f>IFERROR(IF(COUNTIF(C1421:L1421,"Feed Ingredient")&gt;0,INDEX(ani_diet!V:V,MATCH(M1421,ani_diet!F:F,0)),""),"")</f>
        <v/>
      </c>
      <c r="AE1421" s="152" t="str">
        <f>IF(IFERROR(IF(MATCH("Feed Ingredient", AOM[[#This Row],[L1]:[L10]],0)&gt;0, TRUE, FALSE), FALSE)=TRUE,IFERROR(VLOOKUP(M1421, ani_diet!E:E, 1, FALSE), "No Match"),FALSE)</f>
        <v>No Match</v>
      </c>
    </row>
    <row r="1422" spans="1:31" ht="14.5" x14ac:dyDescent="0.35">
      <c r="A1422" s="153"/>
      <c r="B1422" s="153" t="s">
        <v>22814</v>
      </c>
      <c r="C1422" s="153" t="s">
        <v>19358</v>
      </c>
      <c r="D1422" s="153" t="s">
        <v>19360</v>
      </c>
      <c r="E1422" s="153" t="s">
        <v>19600</v>
      </c>
      <c r="F1422" s="153" t="s">
        <v>20459</v>
      </c>
      <c r="G1422" s="153" t="s">
        <v>20460</v>
      </c>
      <c r="H1422" s="153" t="s">
        <v>21925</v>
      </c>
      <c r="I1422" s="153" t="s">
        <v>22813</v>
      </c>
      <c r="J1422" s="153" t="s">
        <v>9672</v>
      </c>
      <c r="K1422" s="153"/>
      <c r="L1422" s="153"/>
      <c r="M1422" s="153" t="str" cm="1">
        <f t="array" ref="M1422">LOOKUP(2,1/(C1422:L1422&lt;&gt;""),C1422:L1422)</f>
        <v>Aeschynomene histrix</v>
      </c>
      <c r="N1422" s="153"/>
      <c r="O1422" s="153"/>
      <c r="P1422" s="153"/>
      <c r="Q1422" s="153"/>
      <c r="R1422" s="153"/>
      <c r="S1422" s="153"/>
      <c r="T1422" s="153"/>
      <c r="U1422" s="153" t="s">
        <v>9672</v>
      </c>
      <c r="V1422" s="153"/>
      <c r="W1422" s="153"/>
      <c r="X1422" s="153"/>
      <c r="Y1422" s="153"/>
      <c r="Z1422" s="153"/>
      <c r="AA1422" s="153"/>
      <c r="AB1422" s="153"/>
      <c r="AC1422" s="153"/>
      <c r="AD1422" s="153" t="str">
        <f>IFERROR(IF(COUNTIF(C1422:L1422,"Feed Ingredient")&gt;0,INDEX(ani_diet!V:V,MATCH(M1422,ani_diet!F:F,0)),""),"")</f>
        <v>Aeschynomene histrix</v>
      </c>
      <c r="AE1422" s="152" t="str">
        <f>IF(IFERROR(IF(MATCH("Feed Ingredient", AOM[[#This Row],[L1]:[L10]],0)&gt;0, TRUE, FALSE), FALSE)=TRUE,IFERROR(VLOOKUP(M1422, ani_diet!E:E, 1, FALSE), "No Match"),FALSE)</f>
        <v>Aeschynomene histrix</v>
      </c>
    </row>
    <row r="1423" spans="1:31" ht="14.5" x14ac:dyDescent="0.35">
      <c r="A1423" s="153" t="s">
        <v>2164</v>
      </c>
      <c r="B1423" s="153" t="s">
        <v>22815</v>
      </c>
      <c r="C1423" s="153" t="s">
        <v>19358</v>
      </c>
      <c r="D1423" s="153" t="s">
        <v>19360</v>
      </c>
      <c r="E1423" s="153" t="s">
        <v>19600</v>
      </c>
      <c r="F1423" s="153" t="s">
        <v>20459</v>
      </c>
      <c r="G1423" s="153" t="s">
        <v>20460</v>
      </c>
      <c r="H1423" s="153" t="s">
        <v>21925</v>
      </c>
      <c r="I1423" s="153" t="s">
        <v>22813</v>
      </c>
      <c r="J1423" s="153" t="s">
        <v>9531</v>
      </c>
      <c r="K1423" s="153"/>
      <c r="L1423" s="153"/>
      <c r="M1423" s="153" t="str" cm="1">
        <f t="array" ref="M1423">LOOKUP(2,1/(C1423:L1423&lt;&gt;""),C1423:L1423)</f>
        <v>Alfalfa</v>
      </c>
      <c r="N1423" s="153" t="s">
        <v>22816</v>
      </c>
      <c r="O1423" s="153" t="s">
        <v>2164</v>
      </c>
      <c r="P1423" s="153" t="s">
        <v>2164</v>
      </c>
      <c r="Q1423" s="153" t="s">
        <v>2164</v>
      </c>
      <c r="R1423" s="153" t="s">
        <v>2164</v>
      </c>
      <c r="S1423" s="153" t="s">
        <v>22817</v>
      </c>
      <c r="T1423" s="153" t="s">
        <v>2164</v>
      </c>
      <c r="U1423" s="153" t="s">
        <v>9533</v>
      </c>
      <c r="V1423" s="153" t="s">
        <v>19281</v>
      </c>
      <c r="W1423" s="153" t="s">
        <v>2164</v>
      </c>
      <c r="X1423" s="153" t="s">
        <v>2164</v>
      </c>
      <c r="Y1423" s="153" t="s">
        <v>2164</v>
      </c>
      <c r="Z1423" s="153" t="s">
        <v>2164</v>
      </c>
      <c r="AA1423" s="153" t="s">
        <v>2164</v>
      </c>
      <c r="AB1423" s="153" t="s">
        <v>22818</v>
      </c>
      <c r="AC1423" s="153" t="s">
        <v>9531</v>
      </c>
      <c r="AD1423" s="153" t="str">
        <f>IFERROR(IF(COUNTIF(C1423:L1423,"Feed Ingredient")&gt;0,INDEX(ani_diet!V:V,MATCH(M1423,ani_diet!F:F,0)),""),"")</f>
        <v>Medicago sativa</v>
      </c>
      <c r="AE1423" s="152" t="str">
        <f>IF(IFERROR(IF(MATCH("Feed Ingredient", AOM[[#This Row],[L1]:[L10]],0)&gt;0, TRUE, FALSE), FALSE)=TRUE,IFERROR(VLOOKUP(M1423, ani_diet!E:E, 1, FALSE), "No Match"),FALSE)</f>
        <v>Alfalfa</v>
      </c>
    </row>
    <row r="1424" spans="1:31" ht="14.5" x14ac:dyDescent="0.35">
      <c r="A1424" s="153" t="s">
        <v>2164</v>
      </c>
      <c r="B1424" s="153" t="s">
        <v>22819</v>
      </c>
      <c r="C1424" s="153" t="s">
        <v>19358</v>
      </c>
      <c r="D1424" s="153" t="s">
        <v>19360</v>
      </c>
      <c r="E1424" s="153" t="s">
        <v>19600</v>
      </c>
      <c r="F1424" s="153" t="s">
        <v>20459</v>
      </c>
      <c r="G1424" s="153" t="s">
        <v>20460</v>
      </c>
      <c r="H1424" s="153" t="s">
        <v>21925</v>
      </c>
      <c r="I1424" s="153" t="s">
        <v>22813</v>
      </c>
      <c r="J1424" s="153" t="s">
        <v>9531</v>
      </c>
      <c r="K1424" s="153" t="s">
        <v>22820</v>
      </c>
      <c r="L1424" s="153"/>
      <c r="M1424" s="153" t="str" cm="1">
        <f t="array" ref="M1424">LOOKUP(2,1/(C1424:L1424&lt;&gt;""),C1424:L1424)</f>
        <v>Alfalfa Pods</v>
      </c>
      <c r="N1424" s="153"/>
      <c r="O1424" s="153" t="s">
        <v>2164</v>
      </c>
      <c r="P1424" s="153" t="s">
        <v>2164</v>
      </c>
      <c r="Q1424" s="153" t="s">
        <v>2164</v>
      </c>
      <c r="R1424" s="153" t="s">
        <v>2164</v>
      </c>
      <c r="S1424" s="153" t="s">
        <v>22817</v>
      </c>
      <c r="T1424" s="153" t="s">
        <v>2164</v>
      </c>
      <c r="U1424" s="153" t="s">
        <v>9533</v>
      </c>
      <c r="V1424" s="153" t="s">
        <v>19281</v>
      </c>
      <c r="W1424" s="153" t="s">
        <v>2164</v>
      </c>
      <c r="X1424" s="153" t="s">
        <v>2164</v>
      </c>
      <c r="Y1424" s="153" t="s">
        <v>2164</v>
      </c>
      <c r="Z1424" s="153" t="s">
        <v>2164</v>
      </c>
      <c r="AA1424" s="153" t="s">
        <v>2164</v>
      </c>
      <c r="AB1424" s="153" t="s">
        <v>22818</v>
      </c>
      <c r="AC1424" s="153" t="s">
        <v>9531</v>
      </c>
      <c r="AD1424" s="153" t="str">
        <f>IFERROR(IF(COUNTIF(C1424:L1424,"Feed Ingredient")&gt;0,INDEX(ani_diet!V:V,MATCH(M1424,ani_diet!F:F,0)),""),"")</f>
        <v/>
      </c>
      <c r="AE1424" s="152" t="str">
        <f>IF(IFERROR(IF(MATCH("Feed Ingredient", AOM[[#This Row],[L1]:[L10]],0)&gt;0, TRUE, FALSE), FALSE)=TRUE,IFERROR(VLOOKUP(M1424, ani_diet!E:E, 1, FALSE), "No Match"),FALSE)</f>
        <v>Alfalfa Pods</v>
      </c>
    </row>
    <row r="1425" spans="1:31" ht="14.5" x14ac:dyDescent="0.35">
      <c r="A1425" s="153" t="s">
        <v>2164</v>
      </c>
      <c r="B1425" s="153" t="s">
        <v>22821</v>
      </c>
      <c r="C1425" s="153" t="s">
        <v>19358</v>
      </c>
      <c r="D1425" s="153" t="s">
        <v>19360</v>
      </c>
      <c r="E1425" s="153" t="s">
        <v>19600</v>
      </c>
      <c r="F1425" s="153" t="s">
        <v>20459</v>
      </c>
      <c r="G1425" s="153" t="s">
        <v>20460</v>
      </c>
      <c r="H1425" s="153" t="s">
        <v>21925</v>
      </c>
      <c r="I1425" s="153" t="s">
        <v>22813</v>
      </c>
      <c r="J1425" s="153" t="s">
        <v>9531</v>
      </c>
      <c r="K1425" s="153" t="s">
        <v>22820</v>
      </c>
      <c r="L1425" s="153" t="s">
        <v>22822</v>
      </c>
      <c r="M1425" s="153" t="str" cm="1">
        <f t="array" ref="M1425">LOOKUP(2,1/(C1425:L1425&lt;&gt;""),C1425:L1425)</f>
        <v>Alfalfa Pods Dried</v>
      </c>
      <c r="N1425" s="153"/>
      <c r="O1425" s="153" t="s">
        <v>2164</v>
      </c>
      <c r="P1425" s="153" t="s">
        <v>2164</v>
      </c>
      <c r="Q1425" s="153" t="s">
        <v>2164</v>
      </c>
      <c r="R1425" s="153" t="s">
        <v>2164</v>
      </c>
      <c r="S1425" s="153" t="s">
        <v>22817</v>
      </c>
      <c r="T1425" s="153" t="s">
        <v>2164</v>
      </c>
      <c r="U1425" s="153" t="s">
        <v>9533</v>
      </c>
      <c r="V1425" s="153" t="s">
        <v>19281</v>
      </c>
      <c r="W1425" s="153" t="s">
        <v>2164</v>
      </c>
      <c r="X1425" s="153" t="s">
        <v>2164</v>
      </c>
      <c r="Y1425" s="153" t="s">
        <v>2164</v>
      </c>
      <c r="Z1425" s="153" t="s">
        <v>2164</v>
      </c>
      <c r="AA1425" s="153" t="s">
        <v>2164</v>
      </c>
      <c r="AB1425" s="153" t="s">
        <v>22818</v>
      </c>
      <c r="AC1425" s="153" t="s">
        <v>9531</v>
      </c>
      <c r="AD1425" s="153" t="str">
        <f>IFERROR(IF(COUNTIF(C1425:L1425,"Feed Ingredient")&gt;0,INDEX(ani_diet!V:V,MATCH(M1425,ani_diet!F:F,0)),""),"")</f>
        <v>Medicago sativa Pods</v>
      </c>
      <c r="AE1425" s="152" t="str">
        <f>IF(IFERROR(IF(MATCH("Feed Ingredient", AOM[[#This Row],[L1]:[L10]],0)&gt;0, TRUE, FALSE), FALSE)=TRUE,IFERROR(VLOOKUP(M1425, ani_diet!E:E, 1, FALSE), "No Match"),FALSE)</f>
        <v>No Match</v>
      </c>
    </row>
    <row r="1426" spans="1:31" ht="14.5" x14ac:dyDescent="0.35">
      <c r="A1426" s="153"/>
      <c r="B1426" s="153" t="s">
        <v>22823</v>
      </c>
      <c r="C1426" s="153" t="s">
        <v>19358</v>
      </c>
      <c r="D1426" s="153" t="s">
        <v>19360</v>
      </c>
      <c r="E1426" s="153" t="s">
        <v>19600</v>
      </c>
      <c r="F1426" s="153" t="s">
        <v>20459</v>
      </c>
      <c r="G1426" s="153" t="s">
        <v>20460</v>
      </c>
      <c r="H1426" s="153" t="s">
        <v>21925</v>
      </c>
      <c r="I1426" s="153" t="s">
        <v>22813</v>
      </c>
      <c r="J1426" s="153" t="s">
        <v>9531</v>
      </c>
      <c r="K1426" s="153" t="s">
        <v>22824</v>
      </c>
      <c r="L1426" s="153"/>
      <c r="M1426" s="153" t="str" cm="1">
        <f t="array" ref="M1426">LOOKUP(2,1/(C1426:L1426&lt;&gt;""),C1426:L1426)</f>
        <v>Alfalfa Dried</v>
      </c>
      <c r="N1426" s="153" t="s">
        <v>22825</v>
      </c>
      <c r="O1426" s="153"/>
      <c r="P1426" s="153"/>
      <c r="Q1426" s="153"/>
      <c r="R1426" s="153"/>
      <c r="S1426" s="153"/>
      <c r="T1426" s="153"/>
      <c r="U1426" s="153" t="s">
        <v>9533</v>
      </c>
      <c r="V1426" s="153"/>
      <c r="W1426" s="153"/>
      <c r="X1426" s="153"/>
      <c r="Y1426" s="153"/>
      <c r="Z1426" s="153"/>
      <c r="AA1426" s="153"/>
      <c r="AB1426" s="153"/>
      <c r="AC1426" s="153"/>
      <c r="AD1426" s="153" t="str">
        <f>IFERROR(IF(COUNTIF(C1426:L1426,"Feed Ingredient")&gt;0,INDEX(ani_diet!V:V,MATCH(M1426,ani_diet!F:F,0)),""),"")</f>
        <v>Medicago sativa</v>
      </c>
      <c r="AE1426" s="152" t="str">
        <f>IF(IFERROR(IF(MATCH("Feed Ingredient", AOM[[#This Row],[L1]:[L10]],0)&gt;0, TRUE, FALSE), FALSE)=TRUE,IFERROR(VLOOKUP(M1426, ani_diet!E:E, 1, FALSE), "No Match"),FALSE)</f>
        <v>No Match</v>
      </c>
    </row>
    <row r="1427" spans="1:31" ht="14.5" x14ac:dyDescent="0.35">
      <c r="A1427" s="153"/>
      <c r="B1427" s="153" t="s">
        <v>22826</v>
      </c>
      <c r="C1427" s="153" t="s">
        <v>19358</v>
      </c>
      <c r="D1427" s="153" t="s">
        <v>19360</v>
      </c>
      <c r="E1427" s="153" t="s">
        <v>19600</v>
      </c>
      <c r="F1427" s="153" t="s">
        <v>20459</v>
      </c>
      <c r="G1427" s="153" t="s">
        <v>20460</v>
      </c>
      <c r="H1427" s="153" t="s">
        <v>21925</v>
      </c>
      <c r="I1427" s="153" t="s">
        <v>22813</v>
      </c>
      <c r="J1427" s="153" t="s">
        <v>9531</v>
      </c>
      <c r="K1427" s="153" t="s">
        <v>22827</v>
      </c>
      <c r="L1427" s="153"/>
      <c r="M1427" s="153" t="str" cm="1">
        <f t="array" ref="M1427">LOOKUP(2,1/(C1427:L1427&lt;&gt;""),C1427:L1427)</f>
        <v>Alfalfa Baled Dried</v>
      </c>
      <c r="N1427" s="153" t="s">
        <v>22828</v>
      </c>
      <c r="O1427" s="153"/>
      <c r="P1427" s="153"/>
      <c r="Q1427" s="153"/>
      <c r="R1427" s="153"/>
      <c r="S1427" s="153"/>
      <c r="T1427" s="153"/>
      <c r="U1427" s="153"/>
      <c r="V1427" s="153"/>
      <c r="W1427" s="153"/>
      <c r="X1427" s="153"/>
      <c r="Y1427" s="153"/>
      <c r="Z1427" s="153"/>
      <c r="AA1427" s="153"/>
      <c r="AB1427" s="153"/>
      <c r="AC1427" s="153"/>
      <c r="AD1427" s="153" t="str">
        <f>IFERROR(IF(COUNTIF(C1427:L1427,"Feed Ingredient")&gt;0,INDEX(ani_diet!V:V,MATCH(M1427,ani_diet!F:F,0)),""),"")</f>
        <v/>
      </c>
      <c r="AE1427" s="152" t="str">
        <f>IF(IFERROR(IF(MATCH("Feed Ingredient", AOM[[#This Row],[L1]:[L10]],0)&gt;0, TRUE, FALSE), FALSE)=TRUE,IFERROR(VLOOKUP(M1427, ani_diet!E:E, 1, FALSE), "No Match"),FALSE)</f>
        <v>No Match</v>
      </c>
    </row>
    <row r="1428" spans="1:31" ht="14.5" x14ac:dyDescent="0.35">
      <c r="A1428" s="153" t="s">
        <v>2164</v>
      </c>
      <c r="B1428" s="153" t="s">
        <v>22829</v>
      </c>
      <c r="C1428" s="153" t="s">
        <v>19358</v>
      </c>
      <c r="D1428" s="153" t="s">
        <v>19360</v>
      </c>
      <c r="E1428" s="153" t="s">
        <v>19600</v>
      </c>
      <c r="F1428" s="153" t="s">
        <v>20459</v>
      </c>
      <c r="G1428" s="153" t="s">
        <v>20460</v>
      </c>
      <c r="H1428" s="153" t="s">
        <v>21925</v>
      </c>
      <c r="I1428" s="153" t="s">
        <v>22813</v>
      </c>
      <c r="J1428" s="153" t="s">
        <v>9531</v>
      </c>
      <c r="K1428" s="153" t="s">
        <v>22830</v>
      </c>
      <c r="L1428" s="153"/>
      <c r="M1428" s="153" t="str" cm="1">
        <f t="array" ref="M1428">LOOKUP(2,1/(C1428:L1428&lt;&gt;""),C1428:L1428)</f>
        <v>Alfalfa Dried Ground</v>
      </c>
      <c r="N1428" s="153" t="s">
        <v>22831</v>
      </c>
      <c r="O1428" s="153" t="s">
        <v>2164</v>
      </c>
      <c r="P1428" s="153" t="s">
        <v>2164</v>
      </c>
      <c r="Q1428" s="153" t="s">
        <v>2164</v>
      </c>
      <c r="R1428" s="153" t="s">
        <v>2164</v>
      </c>
      <c r="S1428" s="153" t="s">
        <v>2164</v>
      </c>
      <c r="T1428" s="153" t="s">
        <v>2164</v>
      </c>
      <c r="U1428" s="153" t="s">
        <v>9533</v>
      </c>
      <c r="V1428" s="153"/>
      <c r="W1428" s="153" t="s">
        <v>2164</v>
      </c>
      <c r="X1428" s="153" t="s">
        <v>2164</v>
      </c>
      <c r="Y1428" s="153" t="s">
        <v>2164</v>
      </c>
      <c r="Z1428" s="153" t="s">
        <v>2164</v>
      </c>
      <c r="AA1428" s="153" t="s">
        <v>2164</v>
      </c>
      <c r="AB1428" s="153" t="s">
        <v>22818</v>
      </c>
      <c r="AC1428" s="153"/>
      <c r="AD1428" s="153" t="str">
        <f>IFERROR(IF(COUNTIF(C1428:L1428,"Feed Ingredient")&gt;0,INDEX(ani_diet!V:V,MATCH(M1428,ani_diet!F:F,0)),""),"")</f>
        <v>Medicago sativa</v>
      </c>
      <c r="AE1428" s="152" t="str">
        <f>IF(IFERROR(IF(MATCH("Feed Ingredient", AOM[[#This Row],[L1]:[L10]],0)&gt;0, TRUE, FALSE), FALSE)=TRUE,IFERROR(VLOOKUP(M1428, ani_diet!E:E, 1, FALSE), "No Match"),FALSE)</f>
        <v>No Match</v>
      </c>
    </row>
    <row r="1429" spans="1:31" ht="14.5" x14ac:dyDescent="0.35">
      <c r="A1429" s="153"/>
      <c r="B1429" s="153" t="s">
        <v>22832</v>
      </c>
      <c r="C1429" s="153" t="s">
        <v>19358</v>
      </c>
      <c r="D1429" s="153" t="s">
        <v>19360</v>
      </c>
      <c r="E1429" s="153" t="s">
        <v>19600</v>
      </c>
      <c r="F1429" s="153" t="s">
        <v>20459</v>
      </c>
      <c r="G1429" s="153" t="s">
        <v>20460</v>
      </c>
      <c r="H1429" s="153" t="s">
        <v>21925</v>
      </c>
      <c r="I1429" s="153" t="s">
        <v>22813</v>
      </c>
      <c r="J1429" s="153" t="s">
        <v>9531</v>
      </c>
      <c r="K1429" s="153" t="s">
        <v>22833</v>
      </c>
      <c r="L1429" s="153"/>
      <c r="M1429" s="153" t="str" cm="1">
        <f t="array" ref="M1429">LOOKUP(2,1/(C1429:L1429&lt;&gt;""),C1429:L1429)</f>
        <v>Alfalfa Ground</v>
      </c>
      <c r="N1429" s="153" t="s">
        <v>22834</v>
      </c>
      <c r="O1429" s="153"/>
      <c r="P1429" s="153"/>
      <c r="Q1429" s="153"/>
      <c r="R1429" s="153"/>
      <c r="S1429" s="153"/>
      <c r="T1429" s="153"/>
      <c r="U1429" s="153" t="s">
        <v>9533</v>
      </c>
      <c r="V1429" s="153"/>
      <c r="W1429" s="153"/>
      <c r="X1429" s="153"/>
      <c r="Y1429" s="153"/>
      <c r="Z1429" s="153"/>
      <c r="AA1429" s="153"/>
      <c r="AB1429" s="153"/>
      <c r="AC1429" s="153"/>
      <c r="AD1429" s="153" t="str">
        <f>IFERROR(IF(COUNTIF(C1429:L1429,"Feed Ingredient")&gt;0,INDEX(ani_diet!V:V,MATCH(M1429,ani_diet!F:F,0)),""),"")</f>
        <v/>
      </c>
      <c r="AE1429" s="152" t="str">
        <f>IF(IFERROR(IF(MATCH("Feed Ingredient", AOM[[#This Row],[L1]:[L10]],0)&gt;0, TRUE, FALSE), FALSE)=TRUE,IFERROR(VLOOKUP(M1429, ani_diet!E:E, 1, FALSE), "No Match"),FALSE)</f>
        <v>No Match</v>
      </c>
    </row>
    <row r="1430" spans="1:31" ht="14.5" x14ac:dyDescent="0.35">
      <c r="A1430" s="153"/>
      <c r="B1430" s="153" t="s">
        <v>22835</v>
      </c>
      <c r="C1430" s="153" t="s">
        <v>19358</v>
      </c>
      <c r="D1430" s="153" t="s">
        <v>19360</v>
      </c>
      <c r="E1430" s="153" t="s">
        <v>19600</v>
      </c>
      <c r="F1430" s="153" t="s">
        <v>20459</v>
      </c>
      <c r="G1430" s="153" t="s">
        <v>20460</v>
      </c>
      <c r="H1430" s="153" t="s">
        <v>21925</v>
      </c>
      <c r="I1430" s="153" t="s">
        <v>22813</v>
      </c>
      <c r="J1430" s="153" t="s">
        <v>22836</v>
      </c>
      <c r="K1430" s="153"/>
      <c r="L1430" s="153"/>
      <c r="M1430" s="153" t="str" cm="1">
        <f t="array" ref="M1430">LOOKUP(2,1/(C1430:L1430&lt;&gt;""),C1430:L1430)</f>
        <v>Anthyllis tetraphylla</v>
      </c>
      <c r="N1430" s="153"/>
      <c r="O1430" s="153"/>
      <c r="P1430" s="153"/>
      <c r="Q1430" s="153"/>
      <c r="R1430" s="153"/>
      <c r="S1430" s="153"/>
      <c r="T1430" s="153"/>
      <c r="U1430" s="153" t="s">
        <v>22836</v>
      </c>
      <c r="V1430" s="153"/>
      <c r="W1430" s="153"/>
      <c r="X1430" s="153"/>
      <c r="Y1430" s="153"/>
      <c r="Z1430" s="153"/>
      <c r="AA1430" s="153"/>
      <c r="AB1430" s="153"/>
      <c r="AC1430" s="153"/>
      <c r="AD1430" s="153" t="str">
        <f>IFERROR(IF(COUNTIF(C1430:L1430,"Feed Ingredient")&gt;0,INDEX(ani_diet!V:V,MATCH(M1430,ani_diet!F:F,0)),""),"")</f>
        <v>Anthyllis tetraphylla</v>
      </c>
      <c r="AE1430" s="152" t="str">
        <f>IF(IFERROR(IF(MATCH("Feed Ingredient", AOM[[#This Row],[L1]:[L10]],0)&gt;0, TRUE, FALSE), FALSE)=TRUE,IFERROR(VLOOKUP(M1430, ani_diet!E:E, 1, FALSE), "No Match"),FALSE)</f>
        <v>Anthyllis tetraphylla</v>
      </c>
    </row>
    <row r="1431" spans="1:31" ht="14.5" x14ac:dyDescent="0.35">
      <c r="A1431" s="153"/>
      <c r="B1431" s="153" t="s">
        <v>22837</v>
      </c>
      <c r="C1431" s="153" t="s">
        <v>19358</v>
      </c>
      <c r="D1431" s="153" t="s">
        <v>19360</v>
      </c>
      <c r="E1431" s="153" t="s">
        <v>19600</v>
      </c>
      <c r="F1431" s="153" t="s">
        <v>20459</v>
      </c>
      <c r="G1431" s="153" t="s">
        <v>20460</v>
      </c>
      <c r="H1431" s="153" t="s">
        <v>21925</v>
      </c>
      <c r="I1431" s="153" t="s">
        <v>22813</v>
      </c>
      <c r="J1431" s="153" t="s">
        <v>22838</v>
      </c>
      <c r="K1431" s="153"/>
      <c r="L1431" s="153"/>
      <c r="M1431" s="153" t="str" cm="1">
        <f t="array" ref="M1431">LOOKUP(2,1/(C1431:L1431&lt;&gt;""),C1431:L1431)</f>
        <v>Canavalia gladiata</v>
      </c>
      <c r="N1431" s="153"/>
      <c r="O1431" s="153"/>
      <c r="P1431" s="153"/>
      <c r="Q1431" s="153"/>
      <c r="R1431" s="153"/>
      <c r="S1431" s="153"/>
      <c r="T1431" s="153"/>
      <c r="U1431" s="153" t="s">
        <v>22838</v>
      </c>
      <c r="V1431" s="153"/>
      <c r="W1431" s="153"/>
      <c r="X1431" s="153"/>
      <c r="Y1431" s="153"/>
      <c r="Z1431" s="153"/>
      <c r="AA1431" s="153"/>
      <c r="AB1431" s="153"/>
      <c r="AC1431" s="153"/>
      <c r="AD1431" s="153" t="str">
        <f>IFERROR(IF(COUNTIF(C1431:L1431,"Feed Ingredient")&gt;0,INDEX(ani_diet!V:V,MATCH(M1431,ani_diet!F:F,0)),""),"")</f>
        <v>Canavalia gladiata</v>
      </c>
      <c r="AE1431" s="152" t="str">
        <f>IF(IFERROR(IF(MATCH("Feed Ingredient", AOM[[#This Row],[L1]:[L10]],0)&gt;0, TRUE, FALSE), FALSE)=TRUE,IFERROR(VLOOKUP(M1431, ani_diet!E:E, 1, FALSE), "No Match"),FALSE)</f>
        <v>Canavalia gladiata</v>
      </c>
    </row>
    <row r="1432" spans="1:31" ht="14.5" x14ac:dyDescent="0.35">
      <c r="A1432" s="153"/>
      <c r="B1432" s="153" t="s">
        <v>22839</v>
      </c>
      <c r="C1432" s="153" t="s">
        <v>19358</v>
      </c>
      <c r="D1432" s="153" t="s">
        <v>19360</v>
      </c>
      <c r="E1432" s="153" t="s">
        <v>19600</v>
      </c>
      <c r="F1432" s="153" t="s">
        <v>20459</v>
      </c>
      <c r="G1432" s="153" t="s">
        <v>20460</v>
      </c>
      <c r="H1432" s="153" t="s">
        <v>21925</v>
      </c>
      <c r="I1432" s="153" t="s">
        <v>22813</v>
      </c>
      <c r="J1432" s="153" t="s">
        <v>22840</v>
      </c>
      <c r="K1432" s="153" t="s">
        <v>22841</v>
      </c>
      <c r="L1432" s="153"/>
      <c r="M1432" s="153" t="str" cm="1">
        <f t="array" ref="M1432">LOOKUP(2,1/(C1432:L1432&lt;&gt;""),C1432:L1432)</f>
        <v>Centrosema molle Leaves</v>
      </c>
      <c r="N1432" s="153"/>
      <c r="O1432" s="153"/>
      <c r="P1432" s="153"/>
      <c r="Q1432" s="153"/>
      <c r="R1432" s="153"/>
      <c r="S1432" s="153"/>
      <c r="T1432" s="153"/>
      <c r="U1432" s="153" t="s">
        <v>22840</v>
      </c>
      <c r="V1432" s="153"/>
      <c r="W1432" s="153"/>
      <c r="X1432" s="153"/>
      <c r="Y1432" s="153"/>
      <c r="Z1432" s="153"/>
      <c r="AA1432" s="153"/>
      <c r="AB1432" s="153"/>
      <c r="AC1432" s="153"/>
      <c r="AD1432" s="153" t="str">
        <f>IFERROR(IF(COUNTIF(C1432:L1432,"Feed Ingredient")&gt;0,INDEX(ani_diet!V:V,MATCH(M1432,ani_diet!F:F,0)),""),"")</f>
        <v>Centrosema molle Leaves</v>
      </c>
      <c r="AE1432" s="152" t="str">
        <f>IF(IFERROR(IF(MATCH("Feed Ingredient", AOM[[#This Row],[L1]:[L10]],0)&gt;0, TRUE, FALSE), FALSE)=TRUE,IFERROR(VLOOKUP(M1432, ani_diet!E:E, 1, FALSE), "No Match"),FALSE)</f>
        <v>Centrosema molle Leaves</v>
      </c>
    </row>
    <row r="1433" spans="1:31" ht="14.5" x14ac:dyDescent="0.35">
      <c r="A1433" s="153"/>
      <c r="B1433" s="153" t="s">
        <v>22842</v>
      </c>
      <c r="C1433" s="153" t="s">
        <v>19358</v>
      </c>
      <c r="D1433" s="153" t="s">
        <v>19360</v>
      </c>
      <c r="E1433" s="153" t="s">
        <v>19600</v>
      </c>
      <c r="F1433" s="153" t="s">
        <v>20459</v>
      </c>
      <c r="G1433" s="153" t="s">
        <v>20460</v>
      </c>
      <c r="H1433" s="153" t="s">
        <v>21925</v>
      </c>
      <c r="I1433" s="153" t="s">
        <v>22813</v>
      </c>
      <c r="J1433" s="153" t="s">
        <v>22840</v>
      </c>
      <c r="K1433" s="153"/>
      <c r="L1433" s="153"/>
      <c r="M1433" s="153" t="str" cm="1">
        <f t="array" ref="M1433">LOOKUP(2,1/(C1433:L1433&lt;&gt;""),C1433:L1433)</f>
        <v>Centrosema molle</v>
      </c>
      <c r="N1433" s="153"/>
      <c r="O1433" s="153"/>
      <c r="P1433" s="153"/>
      <c r="Q1433" s="153"/>
      <c r="R1433" s="153"/>
      <c r="S1433" s="153"/>
      <c r="T1433" s="153"/>
      <c r="U1433" s="153" t="s">
        <v>22840</v>
      </c>
      <c r="V1433" s="153"/>
      <c r="W1433" s="153"/>
      <c r="X1433" s="153"/>
      <c r="Y1433" s="153"/>
      <c r="Z1433" s="153"/>
      <c r="AA1433" s="153"/>
      <c r="AB1433" s="153"/>
      <c r="AC1433" s="153"/>
      <c r="AD1433" s="153" t="str">
        <f>IFERROR(IF(COUNTIF(C1433:L1433,"Feed Ingredient")&gt;0,INDEX(ani_diet!V:V,MATCH(M1433,ani_diet!F:F,0)),""),"")</f>
        <v/>
      </c>
      <c r="AE1433" s="152" t="str">
        <f>IF(IFERROR(IF(MATCH("Feed Ingredient", AOM[[#This Row],[L1]:[L10]],0)&gt;0, TRUE, FALSE), FALSE)=TRUE,IFERROR(VLOOKUP(M1433, ani_diet!E:E, 1, FALSE), "No Match"),FALSE)</f>
        <v>No Match</v>
      </c>
    </row>
    <row r="1434" spans="1:31" ht="14.5" x14ac:dyDescent="0.35">
      <c r="A1434" s="153"/>
      <c r="B1434" s="153" t="s">
        <v>22843</v>
      </c>
      <c r="C1434" s="153" t="s">
        <v>19358</v>
      </c>
      <c r="D1434" s="153" t="s">
        <v>19360</v>
      </c>
      <c r="E1434" s="153" t="s">
        <v>19600</v>
      </c>
      <c r="F1434" s="153" t="s">
        <v>20459</v>
      </c>
      <c r="G1434" s="153" t="s">
        <v>20460</v>
      </c>
      <c r="H1434" s="153" t="s">
        <v>21925</v>
      </c>
      <c r="I1434" s="153" t="s">
        <v>22813</v>
      </c>
      <c r="J1434" s="153" t="s">
        <v>9170</v>
      </c>
      <c r="K1434" s="153" t="s">
        <v>22844</v>
      </c>
      <c r="L1434" s="153"/>
      <c r="M1434" s="153" t="str" cm="1">
        <f t="array" ref="M1434">LOOKUP(2,1/(C1434:L1434&lt;&gt;""),C1434:L1434)</f>
        <v>Centrosema pubescens Dried Ground</v>
      </c>
      <c r="N1434" s="153" t="s">
        <v>22845</v>
      </c>
      <c r="O1434" s="153"/>
      <c r="P1434" s="153"/>
      <c r="Q1434" s="153"/>
      <c r="R1434" s="153"/>
      <c r="S1434" s="153"/>
      <c r="T1434" s="153"/>
      <c r="U1434" s="153" t="s">
        <v>9170</v>
      </c>
      <c r="V1434" s="153"/>
      <c r="W1434" s="153"/>
      <c r="X1434" s="153"/>
      <c r="Y1434" s="153"/>
      <c r="Z1434" s="153"/>
      <c r="AA1434" s="153"/>
      <c r="AB1434" s="153"/>
      <c r="AC1434" s="153"/>
      <c r="AD1434" s="153" t="str">
        <f>IFERROR(IF(COUNTIF(C1434:L1434,"Feed Ingredient")&gt;0,INDEX(ani_diet!V:V,MATCH(M1434,ani_diet!F:F,0)),""),"")</f>
        <v>Centrosema pubescens</v>
      </c>
      <c r="AE1434" s="152" t="str">
        <f>IF(IFERROR(IF(MATCH("Feed Ingredient", AOM[[#This Row],[L1]:[L10]],0)&gt;0, TRUE, FALSE), FALSE)=TRUE,IFERROR(VLOOKUP(M1434, ani_diet!E:E, 1, FALSE), "No Match"),FALSE)</f>
        <v>No Match</v>
      </c>
    </row>
    <row r="1435" spans="1:31" ht="14.5" x14ac:dyDescent="0.35">
      <c r="A1435" s="153"/>
      <c r="B1435" s="153" t="s">
        <v>22846</v>
      </c>
      <c r="C1435" s="153" t="s">
        <v>19358</v>
      </c>
      <c r="D1435" s="153" t="s">
        <v>19360</v>
      </c>
      <c r="E1435" s="153" t="s">
        <v>19600</v>
      </c>
      <c r="F1435" s="153" t="s">
        <v>20459</v>
      </c>
      <c r="G1435" s="153" t="s">
        <v>20460</v>
      </c>
      <c r="H1435" s="153" t="s">
        <v>21925</v>
      </c>
      <c r="I1435" s="153" t="s">
        <v>22813</v>
      </c>
      <c r="J1435" s="153" t="s">
        <v>9170</v>
      </c>
      <c r="K1435" s="153" t="s">
        <v>22847</v>
      </c>
      <c r="L1435" s="153"/>
      <c r="M1435" s="153" t="str" cm="1">
        <f t="array" ref="M1435">LOOKUP(2,1/(C1435:L1435&lt;&gt;""),C1435:L1435)</f>
        <v>Centrosema pubescens Ensiled</v>
      </c>
      <c r="N1435" s="153"/>
      <c r="O1435" s="153"/>
      <c r="P1435" s="153"/>
      <c r="Q1435" s="153"/>
      <c r="R1435" s="153"/>
      <c r="S1435" s="153"/>
      <c r="T1435" s="153"/>
      <c r="U1435" s="153" t="s">
        <v>9170</v>
      </c>
      <c r="V1435" s="153"/>
      <c r="W1435" s="153"/>
      <c r="X1435" s="153"/>
      <c r="Y1435" s="153"/>
      <c r="Z1435" s="153"/>
      <c r="AA1435" s="153"/>
      <c r="AB1435" s="153"/>
      <c r="AC1435" s="153"/>
      <c r="AD1435" s="153" t="str">
        <f>IFERROR(IF(COUNTIF(C1435:L1435,"Feed Ingredient")&gt;0,INDEX(ani_diet!V:V,MATCH(M1435,ani_diet!F:F,0)),""),"")</f>
        <v>Centrosema pubescens</v>
      </c>
      <c r="AE1435" s="152" t="str">
        <f>IF(IFERROR(IF(MATCH("Feed Ingredient", AOM[[#This Row],[L1]:[L10]],0)&gt;0, TRUE, FALSE), FALSE)=TRUE,IFERROR(VLOOKUP(M1435, ani_diet!E:E, 1, FALSE), "No Match"),FALSE)</f>
        <v>No Match</v>
      </c>
    </row>
    <row r="1436" spans="1:31" ht="14.5" x14ac:dyDescent="0.35">
      <c r="A1436" s="153"/>
      <c r="B1436" s="153" t="s">
        <v>22848</v>
      </c>
      <c r="C1436" s="153" t="s">
        <v>19358</v>
      </c>
      <c r="D1436" s="153" t="s">
        <v>19360</v>
      </c>
      <c r="E1436" s="153" t="s">
        <v>19600</v>
      </c>
      <c r="F1436" s="153" t="s">
        <v>20459</v>
      </c>
      <c r="G1436" s="153" t="s">
        <v>20460</v>
      </c>
      <c r="H1436" s="153" t="s">
        <v>21925</v>
      </c>
      <c r="I1436" s="153" t="s">
        <v>22813</v>
      </c>
      <c r="J1436" s="153" t="s">
        <v>9170</v>
      </c>
      <c r="K1436" s="153"/>
      <c r="L1436" s="153"/>
      <c r="M1436" s="153" t="str" cm="1">
        <f t="array" ref="M1436">LOOKUP(2,1/(C1436:L1436&lt;&gt;""),C1436:L1436)</f>
        <v>Centrosema pubescens</v>
      </c>
      <c r="N1436" s="153"/>
      <c r="O1436" s="153"/>
      <c r="P1436" s="153"/>
      <c r="Q1436" s="153"/>
      <c r="R1436" s="153"/>
      <c r="S1436" s="153"/>
      <c r="T1436" s="153"/>
      <c r="U1436" s="153" t="s">
        <v>9170</v>
      </c>
      <c r="V1436" s="153"/>
      <c r="W1436" s="153"/>
      <c r="X1436" s="153"/>
      <c r="Y1436" s="153"/>
      <c r="Z1436" s="153"/>
      <c r="AA1436" s="153"/>
      <c r="AB1436" s="153"/>
      <c r="AC1436" s="153"/>
      <c r="AD1436" s="153" t="str">
        <f>IFERROR(IF(COUNTIF(C1436:L1436,"Feed Ingredient")&gt;0,INDEX(ani_diet!V:V,MATCH(M1436,ani_diet!F:F,0)),""),"")</f>
        <v>Centrosema pubescens</v>
      </c>
      <c r="AE1436" s="152" t="str">
        <f>IF(IFERROR(IF(MATCH("Feed Ingredient", AOM[[#This Row],[L1]:[L10]],0)&gt;0, TRUE, FALSE), FALSE)=TRUE,IFERROR(VLOOKUP(M1436, ani_diet!E:E, 1, FALSE), "No Match"),FALSE)</f>
        <v>Centrosema pubescens</v>
      </c>
    </row>
    <row r="1437" spans="1:31" ht="14.5" x14ac:dyDescent="0.35">
      <c r="A1437" s="153"/>
      <c r="B1437" s="153" t="s">
        <v>22849</v>
      </c>
      <c r="C1437" s="153" t="s">
        <v>19358</v>
      </c>
      <c r="D1437" s="153" t="s">
        <v>19360</v>
      </c>
      <c r="E1437" s="153" t="s">
        <v>19600</v>
      </c>
      <c r="F1437" s="153" t="s">
        <v>20459</v>
      </c>
      <c r="G1437" s="153" t="s">
        <v>20460</v>
      </c>
      <c r="H1437" s="153" t="s">
        <v>21925</v>
      </c>
      <c r="I1437" s="153" t="s">
        <v>22813</v>
      </c>
      <c r="J1437" s="153" t="s">
        <v>9191</v>
      </c>
      <c r="K1437" s="153" t="s">
        <v>22850</v>
      </c>
      <c r="L1437" s="153"/>
      <c r="M1437" s="153" t="str" cm="1">
        <f t="array" ref="M1437">LOOKUP(2,1/(C1437:L1437&lt;&gt;""),C1437:L1437)</f>
        <v>Crotalaria ochroleuca Dried</v>
      </c>
      <c r="N1437" s="153" t="s">
        <v>22851</v>
      </c>
      <c r="O1437" s="153"/>
      <c r="P1437" s="153"/>
      <c r="Q1437" s="153"/>
      <c r="R1437" s="153"/>
      <c r="S1437" s="153"/>
      <c r="T1437" s="153"/>
      <c r="U1437" s="153" t="s">
        <v>9191</v>
      </c>
      <c r="V1437" s="153"/>
      <c r="W1437" s="153"/>
      <c r="X1437" s="153"/>
      <c r="Y1437" s="153"/>
      <c r="Z1437" s="153"/>
      <c r="AA1437" s="153"/>
      <c r="AB1437" s="153"/>
      <c r="AC1437" s="153"/>
      <c r="AD1437" s="153" t="str">
        <f>IFERROR(IF(COUNTIF(C1437:L1437,"Feed Ingredient")&gt;0,INDEX(ani_diet!V:V,MATCH(M1437,ani_diet!F:F,0)),""),"")</f>
        <v>Crotalaria ochroleuca</v>
      </c>
      <c r="AE1437" s="152" t="str">
        <f>IF(IFERROR(IF(MATCH("Feed Ingredient", AOM[[#This Row],[L1]:[L10]],0)&gt;0, TRUE, FALSE), FALSE)=TRUE,IFERROR(VLOOKUP(M1437, ani_diet!E:E, 1, FALSE), "No Match"),FALSE)</f>
        <v>No Match</v>
      </c>
    </row>
    <row r="1438" spans="1:31" ht="14.5" x14ac:dyDescent="0.35">
      <c r="A1438" s="153"/>
      <c r="B1438" s="153" t="s">
        <v>22852</v>
      </c>
      <c r="C1438" s="153" t="s">
        <v>19358</v>
      </c>
      <c r="D1438" s="153" t="s">
        <v>19360</v>
      </c>
      <c r="E1438" s="153" t="s">
        <v>19600</v>
      </c>
      <c r="F1438" s="153" t="s">
        <v>20459</v>
      </c>
      <c r="G1438" s="153" t="s">
        <v>20460</v>
      </c>
      <c r="H1438" s="153" t="s">
        <v>21925</v>
      </c>
      <c r="I1438" s="153" t="s">
        <v>22813</v>
      </c>
      <c r="J1438" s="153" t="s">
        <v>9191</v>
      </c>
      <c r="K1438" s="153"/>
      <c r="L1438" s="153"/>
      <c r="M1438" s="153" t="str" cm="1">
        <f t="array" ref="M1438">LOOKUP(2,1/(C1438:L1438&lt;&gt;""),C1438:L1438)</f>
        <v>Crotalaria ochroleuca</v>
      </c>
      <c r="N1438" s="153"/>
      <c r="O1438" s="153"/>
      <c r="P1438" s="153"/>
      <c r="Q1438" s="153"/>
      <c r="R1438" s="153"/>
      <c r="S1438" s="153"/>
      <c r="T1438" s="153"/>
      <c r="U1438" s="153" t="s">
        <v>9191</v>
      </c>
      <c r="V1438" s="153"/>
      <c r="W1438" s="153"/>
      <c r="X1438" s="153"/>
      <c r="Y1438" s="153"/>
      <c r="Z1438" s="153"/>
      <c r="AA1438" s="153"/>
      <c r="AB1438" s="153"/>
      <c r="AC1438" s="153"/>
      <c r="AD1438" s="153" t="str">
        <f>IFERROR(IF(COUNTIF(C1438:L1438,"Feed Ingredient")&gt;0,INDEX(ani_diet!V:V,MATCH(M1438,ani_diet!F:F,0)),""),"")</f>
        <v/>
      </c>
      <c r="AE1438" s="152" t="str">
        <f>IF(IFERROR(IF(MATCH("Feed Ingredient", AOM[[#This Row],[L1]:[L10]],0)&gt;0, TRUE, FALSE), FALSE)=TRUE,IFERROR(VLOOKUP(M1438, ani_diet!E:E, 1, FALSE), "No Match"),FALSE)</f>
        <v>Crotalaria ochroleuca</v>
      </c>
    </row>
    <row r="1439" spans="1:31" ht="14.5" x14ac:dyDescent="0.35">
      <c r="A1439" s="153"/>
      <c r="B1439" s="153" t="s">
        <v>22853</v>
      </c>
      <c r="C1439" s="153" t="s">
        <v>19358</v>
      </c>
      <c r="D1439" s="153" t="s">
        <v>19360</v>
      </c>
      <c r="E1439" s="153" t="s">
        <v>19600</v>
      </c>
      <c r="F1439" s="153" t="s">
        <v>20459</v>
      </c>
      <c r="G1439" s="153" t="s">
        <v>20460</v>
      </c>
      <c r="H1439" s="153" t="s">
        <v>21925</v>
      </c>
      <c r="I1439" s="153" t="s">
        <v>22813</v>
      </c>
      <c r="J1439" s="153" t="s">
        <v>22854</v>
      </c>
      <c r="K1439" s="153" t="s">
        <v>22855</v>
      </c>
      <c r="L1439" s="153"/>
      <c r="M1439" s="153" t="str" cm="1">
        <f t="array" ref="M1439">LOOKUP(2,1/(C1439:L1439&lt;&gt;""),C1439:L1439)</f>
        <v>Desmodium Dried</v>
      </c>
      <c r="N1439" s="153" t="s">
        <v>22856</v>
      </c>
      <c r="O1439" s="153"/>
      <c r="P1439" s="153"/>
      <c r="Q1439" s="153"/>
      <c r="R1439" s="153"/>
      <c r="S1439" s="153"/>
      <c r="T1439" s="153"/>
      <c r="U1439" s="153"/>
      <c r="V1439" s="153"/>
      <c r="W1439" s="153"/>
      <c r="X1439" s="153"/>
      <c r="Y1439" s="153"/>
      <c r="Z1439" s="153"/>
      <c r="AA1439" s="153"/>
      <c r="AB1439" s="153"/>
      <c r="AC1439" s="153"/>
      <c r="AD1439" s="153" t="str">
        <f>IFERROR(IF(COUNTIF(C1439:L1439,"Feed Ingredient")&gt;0,INDEX(ani_diet!V:V,MATCH(M1439,ani_diet!F:F,0)),""),"")</f>
        <v/>
      </c>
      <c r="AE1439" s="152" t="str">
        <f>IF(IFERROR(IF(MATCH("Feed Ingredient", AOM[[#This Row],[L1]:[L10]],0)&gt;0, TRUE, FALSE), FALSE)=TRUE,IFERROR(VLOOKUP(M1439, ani_diet!E:E, 1, FALSE), "No Match"),FALSE)</f>
        <v>No Match</v>
      </c>
    </row>
    <row r="1440" spans="1:31" ht="14.5" x14ac:dyDescent="0.35">
      <c r="A1440" s="153"/>
      <c r="B1440" s="153" t="s">
        <v>22857</v>
      </c>
      <c r="C1440" s="153" t="s">
        <v>19358</v>
      </c>
      <c r="D1440" s="153" t="s">
        <v>19360</v>
      </c>
      <c r="E1440" s="153" t="s">
        <v>19600</v>
      </c>
      <c r="F1440" s="153" t="s">
        <v>20459</v>
      </c>
      <c r="G1440" s="153" t="s">
        <v>20460</v>
      </c>
      <c r="H1440" s="153" t="s">
        <v>21925</v>
      </c>
      <c r="I1440" s="153" t="s">
        <v>22813</v>
      </c>
      <c r="J1440" s="153" t="s">
        <v>22854</v>
      </c>
      <c r="K1440" s="153"/>
      <c r="L1440" s="153"/>
      <c r="M1440" s="153" t="str" cm="1">
        <f t="array" ref="M1440">LOOKUP(2,1/(C1440:L1440&lt;&gt;""),C1440:L1440)</f>
        <v>Desmodium</v>
      </c>
      <c r="N1440" s="153"/>
      <c r="O1440" s="153"/>
      <c r="P1440" s="153"/>
      <c r="Q1440" s="153"/>
      <c r="R1440" s="153"/>
      <c r="S1440" s="153"/>
      <c r="T1440" s="153"/>
      <c r="U1440" s="153"/>
      <c r="V1440" s="153"/>
      <c r="W1440" s="153"/>
      <c r="X1440" s="153"/>
      <c r="Y1440" s="153"/>
      <c r="Z1440" s="153"/>
      <c r="AA1440" s="153"/>
      <c r="AB1440" s="153"/>
      <c r="AC1440" s="153"/>
      <c r="AD1440" s="153" t="str">
        <f>IFERROR(IF(COUNTIF(C1440:L1440,"Feed Ingredient")&gt;0,INDEX(ani_diet!V:V,MATCH(M1440,ani_diet!F:F,0)),""),"")</f>
        <v/>
      </c>
      <c r="AE1440" s="152" t="str">
        <f>IF(IFERROR(IF(MATCH("Feed Ingredient", AOM[[#This Row],[L1]:[L10]],0)&gt;0, TRUE, FALSE), FALSE)=TRUE,IFERROR(VLOOKUP(M1440, ani_diet!E:E, 1, FALSE), "No Match"),FALSE)</f>
        <v>Desmodium</v>
      </c>
    </row>
    <row r="1441" spans="1:31" ht="14.5" x14ac:dyDescent="0.35">
      <c r="A1441" s="153"/>
      <c r="B1441" s="153" t="s">
        <v>22858</v>
      </c>
      <c r="C1441" s="153" t="s">
        <v>19358</v>
      </c>
      <c r="D1441" s="153" t="s">
        <v>19360</v>
      </c>
      <c r="E1441" s="153" t="s">
        <v>19600</v>
      </c>
      <c r="F1441" s="153" t="s">
        <v>20459</v>
      </c>
      <c r="G1441" s="153" t="s">
        <v>20460</v>
      </c>
      <c r="H1441" s="153" t="s">
        <v>21925</v>
      </c>
      <c r="I1441" s="153" t="s">
        <v>22813</v>
      </c>
      <c r="J1441" s="153" t="s">
        <v>22859</v>
      </c>
      <c r="K1441" s="153"/>
      <c r="L1441" s="153"/>
      <c r="M1441" s="153" t="str" cm="1">
        <f t="array" ref="M1441">LOOKUP(2,1/(C1441:L1441&lt;&gt;""),C1441:L1441)</f>
        <v>Desmodium distortum</v>
      </c>
      <c r="N1441" s="153"/>
      <c r="O1441" s="153"/>
      <c r="P1441" s="153"/>
      <c r="Q1441" s="153"/>
      <c r="R1441" s="153"/>
      <c r="S1441" s="153"/>
      <c r="T1441" s="153"/>
      <c r="U1441" s="153" t="s">
        <v>22859</v>
      </c>
      <c r="V1441" s="153"/>
      <c r="W1441" s="153"/>
      <c r="X1441" s="153"/>
      <c r="Y1441" s="153"/>
      <c r="Z1441" s="153"/>
      <c r="AA1441" s="153"/>
      <c r="AB1441" s="153"/>
      <c r="AC1441" s="153"/>
      <c r="AD1441" s="153" t="str">
        <f>IFERROR(IF(COUNTIF(C1441:L1441,"Feed Ingredient")&gt;0,INDEX(ani_diet!V:V,MATCH(M1441,ani_diet!F:F,0)),""),"")</f>
        <v>Desmodium distortum</v>
      </c>
      <c r="AE1441" s="152" t="str">
        <f>IF(IFERROR(IF(MATCH("Feed Ingredient", AOM[[#This Row],[L1]:[L10]],0)&gt;0, TRUE, FALSE), FALSE)=TRUE,IFERROR(VLOOKUP(M1441, ani_diet!E:E, 1, FALSE), "No Match"),FALSE)</f>
        <v>Desmodium distortum</v>
      </c>
    </row>
    <row r="1442" spans="1:31" ht="14.5" x14ac:dyDescent="0.35">
      <c r="A1442" s="153"/>
      <c r="B1442" s="153" t="s">
        <v>22860</v>
      </c>
      <c r="C1442" s="153" t="s">
        <v>19358</v>
      </c>
      <c r="D1442" s="153" t="s">
        <v>19360</v>
      </c>
      <c r="E1442" s="153" t="s">
        <v>19600</v>
      </c>
      <c r="F1442" s="153" t="s">
        <v>20459</v>
      </c>
      <c r="G1442" s="153" t="s">
        <v>20460</v>
      </c>
      <c r="H1442" s="153" t="s">
        <v>21925</v>
      </c>
      <c r="I1442" s="153" t="s">
        <v>22813</v>
      </c>
      <c r="J1442" s="153" t="s">
        <v>9204</v>
      </c>
      <c r="K1442" s="153" t="s">
        <v>22861</v>
      </c>
      <c r="L1442" s="153"/>
      <c r="M1442" s="153" t="str" cm="1">
        <f t="array" ref="M1442">LOOKUP(2,1/(C1442:L1442&lt;&gt;""),C1442:L1442)</f>
        <v>Desmodium intortum Dried</v>
      </c>
      <c r="N1442" s="153" t="s">
        <v>22862</v>
      </c>
      <c r="O1442" s="153"/>
      <c r="P1442" s="153"/>
      <c r="Q1442" s="153"/>
      <c r="R1442" s="153"/>
      <c r="S1442" s="153"/>
      <c r="T1442" s="153"/>
      <c r="U1442" s="153" t="s">
        <v>9204</v>
      </c>
      <c r="V1442" s="153"/>
      <c r="W1442" s="153"/>
      <c r="X1442" s="153"/>
      <c r="Y1442" s="153"/>
      <c r="Z1442" s="153"/>
      <c r="AA1442" s="153"/>
      <c r="AB1442" s="153"/>
      <c r="AC1442" s="153"/>
      <c r="AD1442" s="153" t="str">
        <f>IFERROR(IF(COUNTIF(C1442:L1442,"Feed Ingredient")&gt;0,INDEX(ani_diet!V:V,MATCH(M1442,ani_diet!F:F,0)),""),"")</f>
        <v>Desmodium intortum</v>
      </c>
      <c r="AE1442" s="152" t="str">
        <f>IF(IFERROR(IF(MATCH("Feed Ingredient", AOM[[#This Row],[L1]:[L10]],0)&gt;0, TRUE, FALSE), FALSE)=TRUE,IFERROR(VLOOKUP(M1442, ani_diet!E:E, 1, FALSE), "No Match"),FALSE)</f>
        <v>No Match</v>
      </c>
    </row>
    <row r="1443" spans="1:31" ht="14.5" x14ac:dyDescent="0.35">
      <c r="A1443" s="153"/>
      <c r="B1443" s="153" t="s">
        <v>22863</v>
      </c>
      <c r="C1443" s="153" t="s">
        <v>19358</v>
      </c>
      <c r="D1443" s="153" t="s">
        <v>19360</v>
      </c>
      <c r="E1443" s="153" t="s">
        <v>19600</v>
      </c>
      <c r="F1443" s="153" t="s">
        <v>20459</v>
      </c>
      <c r="G1443" s="153" t="s">
        <v>20460</v>
      </c>
      <c r="H1443" s="153" t="s">
        <v>21925</v>
      </c>
      <c r="I1443" s="153" t="s">
        <v>22813</v>
      </c>
      <c r="J1443" s="153" t="s">
        <v>9204</v>
      </c>
      <c r="K1443" s="153"/>
      <c r="L1443" s="153"/>
      <c r="M1443" s="153" t="str" cm="1">
        <f t="array" ref="M1443">LOOKUP(2,1/(C1443:L1443&lt;&gt;""),C1443:L1443)</f>
        <v>Desmodium intortum</v>
      </c>
      <c r="N1443" s="153"/>
      <c r="O1443" s="153"/>
      <c r="P1443" s="153"/>
      <c r="Q1443" s="153"/>
      <c r="R1443" s="153"/>
      <c r="S1443" s="153"/>
      <c r="T1443" s="153"/>
      <c r="U1443" s="153" t="s">
        <v>9204</v>
      </c>
      <c r="V1443" s="153"/>
      <c r="W1443" s="153"/>
      <c r="X1443" s="153"/>
      <c r="Y1443" s="153"/>
      <c r="Z1443" s="153"/>
      <c r="AA1443" s="153"/>
      <c r="AB1443" s="153"/>
      <c r="AC1443" s="153"/>
      <c r="AD1443" s="153" t="str">
        <f>IFERROR(IF(COUNTIF(C1443:L1443,"Feed Ingredient")&gt;0,INDEX(ani_diet!V:V,MATCH(M1443,ani_diet!F:F,0)),""),"")</f>
        <v>Desmodium intortum</v>
      </c>
      <c r="AE1443" s="152" t="str">
        <f>IF(IFERROR(IF(MATCH("Feed Ingredient", AOM[[#This Row],[L1]:[L10]],0)&gt;0, TRUE, FALSE), FALSE)=TRUE,IFERROR(VLOOKUP(M1443, ani_diet!E:E, 1, FALSE), "No Match"),FALSE)</f>
        <v>Desmodium intortum</v>
      </c>
    </row>
    <row r="1444" spans="1:31" ht="14.5" x14ac:dyDescent="0.35">
      <c r="A1444" s="153"/>
      <c r="B1444" s="153" t="s">
        <v>22864</v>
      </c>
      <c r="C1444" s="153" t="s">
        <v>19358</v>
      </c>
      <c r="D1444" s="153" t="s">
        <v>19360</v>
      </c>
      <c r="E1444" s="153" t="s">
        <v>19600</v>
      </c>
      <c r="F1444" s="153" t="s">
        <v>20459</v>
      </c>
      <c r="G1444" s="153" t="s">
        <v>20460</v>
      </c>
      <c r="H1444" s="153" t="s">
        <v>21925</v>
      </c>
      <c r="I1444" s="153" t="s">
        <v>22813</v>
      </c>
      <c r="J1444" s="153" t="s">
        <v>22865</v>
      </c>
      <c r="K1444" s="153" t="s">
        <v>22866</v>
      </c>
      <c r="L1444" s="153" t="s">
        <v>22867</v>
      </c>
      <c r="M1444" s="153" t="str" cm="1">
        <f t="array" ref="M1444">LOOKUP(2,1/(C1444:L1444&lt;&gt;""),C1444:L1444)</f>
        <v>Dolichos lablab Leaves Dried</v>
      </c>
      <c r="N1444" s="153"/>
      <c r="O1444" s="153"/>
      <c r="P1444" s="153"/>
      <c r="Q1444" s="153"/>
      <c r="R1444" s="153"/>
      <c r="S1444" s="153"/>
      <c r="T1444" s="153"/>
      <c r="U1444" s="153" t="s">
        <v>22865</v>
      </c>
      <c r="V1444" s="153"/>
      <c r="W1444" s="153"/>
      <c r="X1444" s="153"/>
      <c r="Y1444" s="153"/>
      <c r="Z1444" s="153"/>
      <c r="AA1444" s="153"/>
      <c r="AB1444" s="153"/>
      <c r="AC1444" s="153"/>
      <c r="AD1444" s="153" t="str">
        <f>IFERROR(IF(COUNTIF(C1444:L1444,"Feed Ingredient")&gt;0,INDEX(ani_diet!V:V,MATCH(M1444,ani_diet!F:F,0)),""),"")</f>
        <v>Dolichos lablab  Leaves</v>
      </c>
      <c r="AE1444" s="152" t="str">
        <f>IF(IFERROR(IF(MATCH("Feed Ingredient", AOM[[#This Row],[L1]:[L10]],0)&gt;0, TRUE, FALSE), FALSE)=TRUE,IFERROR(VLOOKUP(M1444, ani_diet!E:E, 1, FALSE), "No Match"),FALSE)</f>
        <v>No Match</v>
      </c>
    </row>
    <row r="1445" spans="1:31" ht="14.5" x14ac:dyDescent="0.35">
      <c r="A1445" s="153"/>
      <c r="B1445" s="153" t="s">
        <v>22868</v>
      </c>
      <c r="C1445" s="153" t="s">
        <v>19358</v>
      </c>
      <c r="D1445" s="153" t="s">
        <v>19360</v>
      </c>
      <c r="E1445" s="153" t="s">
        <v>19600</v>
      </c>
      <c r="F1445" s="153" t="s">
        <v>20459</v>
      </c>
      <c r="G1445" s="153" t="s">
        <v>20460</v>
      </c>
      <c r="H1445" s="153" t="s">
        <v>21925</v>
      </c>
      <c r="I1445" s="153" t="s">
        <v>22813</v>
      </c>
      <c r="J1445" s="153" t="s">
        <v>22865</v>
      </c>
      <c r="K1445" s="153" t="s">
        <v>22866</v>
      </c>
      <c r="L1445" s="153"/>
      <c r="M1445" s="153" t="str" cm="1">
        <f t="array" ref="M1445">LOOKUP(2,1/(C1445:L1445&lt;&gt;""),C1445:L1445)</f>
        <v>Dolichos lablab Leaves</v>
      </c>
      <c r="N1445" s="153"/>
      <c r="O1445" s="153"/>
      <c r="P1445" s="153"/>
      <c r="Q1445" s="153"/>
      <c r="R1445" s="153"/>
      <c r="S1445" s="153"/>
      <c r="T1445" s="153"/>
      <c r="U1445" s="153" t="s">
        <v>22865</v>
      </c>
      <c r="V1445" s="153"/>
      <c r="W1445" s="153"/>
      <c r="X1445" s="153"/>
      <c r="Y1445" s="153"/>
      <c r="Z1445" s="153"/>
      <c r="AA1445" s="153"/>
      <c r="AB1445" s="153"/>
      <c r="AC1445" s="153"/>
      <c r="AD1445" s="153" t="str">
        <f>IFERROR(IF(COUNTIF(C1445:L1445,"Feed Ingredient")&gt;0,INDEX(ani_diet!V:V,MATCH(M1445,ani_diet!F:F,0)),""),"")</f>
        <v>Dolichos lablab  Leaves</v>
      </c>
      <c r="AE1445" s="152" t="str">
        <f>IF(IFERROR(IF(MATCH("Feed Ingredient", AOM[[#This Row],[L1]:[L10]],0)&gt;0, TRUE, FALSE), FALSE)=TRUE,IFERROR(VLOOKUP(M1445, ani_diet!E:E, 1, FALSE), "No Match"),FALSE)</f>
        <v>Dolichos lablab Leaves</v>
      </c>
    </row>
    <row r="1446" spans="1:31" ht="14.5" x14ac:dyDescent="0.35">
      <c r="A1446" s="153"/>
      <c r="B1446" s="153" t="s">
        <v>22869</v>
      </c>
      <c r="C1446" s="153" t="s">
        <v>19358</v>
      </c>
      <c r="D1446" s="153" t="s">
        <v>19360</v>
      </c>
      <c r="E1446" s="153" t="s">
        <v>19600</v>
      </c>
      <c r="F1446" s="153" t="s">
        <v>20459</v>
      </c>
      <c r="G1446" s="153" t="s">
        <v>20460</v>
      </c>
      <c r="H1446" s="153" t="s">
        <v>21925</v>
      </c>
      <c r="I1446" s="153" t="s">
        <v>22813</v>
      </c>
      <c r="J1446" s="153" t="s">
        <v>22865</v>
      </c>
      <c r="K1446" s="153"/>
      <c r="L1446" s="153"/>
      <c r="M1446" s="153" t="str" cm="1">
        <f t="array" ref="M1446">LOOKUP(2,1/(C1446:L1446&lt;&gt;""),C1446:L1446)</f>
        <v xml:space="preserve">Dolichos lablab </v>
      </c>
      <c r="N1446" s="153"/>
      <c r="O1446" s="153"/>
      <c r="P1446" s="153"/>
      <c r="Q1446" s="153"/>
      <c r="R1446" s="153"/>
      <c r="S1446" s="153"/>
      <c r="T1446" s="153"/>
      <c r="U1446" s="153" t="s">
        <v>22865</v>
      </c>
      <c r="V1446" s="153"/>
      <c r="W1446" s="153"/>
      <c r="X1446" s="153"/>
      <c r="Y1446" s="153"/>
      <c r="Z1446" s="153"/>
      <c r="AA1446" s="153"/>
      <c r="AB1446" s="153"/>
      <c r="AC1446" s="153"/>
      <c r="AD1446" s="153" t="str">
        <f>IFERROR(IF(COUNTIF(C1446:L1446,"Feed Ingredient")&gt;0,INDEX(ani_diet!V:V,MATCH(M1446,ani_diet!F:F,0)),""),"")</f>
        <v/>
      </c>
      <c r="AE1446" s="152" t="str">
        <f>IF(IFERROR(IF(MATCH("Feed Ingredient", AOM[[#This Row],[L1]:[L10]],0)&gt;0, TRUE, FALSE), FALSE)=TRUE,IFERROR(VLOOKUP(M1446, ani_diet!E:E, 1, FALSE), "No Match"),FALSE)</f>
        <v>No Match</v>
      </c>
    </row>
    <row r="1447" spans="1:31" ht="14.5" x14ac:dyDescent="0.35">
      <c r="A1447" s="153"/>
      <c r="B1447" s="153" t="s">
        <v>22870</v>
      </c>
      <c r="C1447" s="153" t="s">
        <v>19358</v>
      </c>
      <c r="D1447" s="153" t="s">
        <v>19360</v>
      </c>
      <c r="E1447" s="153" t="s">
        <v>19600</v>
      </c>
      <c r="F1447" s="153" t="s">
        <v>20459</v>
      </c>
      <c r="G1447" s="153" t="s">
        <v>20460</v>
      </c>
      <c r="H1447" s="153" t="s">
        <v>21925</v>
      </c>
      <c r="I1447" s="153" t="s">
        <v>22813</v>
      </c>
      <c r="J1447" s="153" t="s">
        <v>22871</v>
      </c>
      <c r="K1447" s="153"/>
      <c r="L1447" s="153"/>
      <c r="M1447" s="153" t="str" cm="1">
        <f t="array" ref="M1447">LOOKUP(2,1/(C1447:L1447&lt;&gt;""),C1447:L1447)</f>
        <v>Indigofera indica</v>
      </c>
      <c r="N1447" s="153"/>
      <c r="O1447" s="153"/>
      <c r="P1447" s="153"/>
      <c r="Q1447" s="153"/>
      <c r="R1447" s="153"/>
      <c r="S1447" s="153"/>
      <c r="T1447" s="153"/>
      <c r="U1447" s="153" t="s">
        <v>22871</v>
      </c>
      <c r="V1447" s="153"/>
      <c r="W1447" s="153"/>
      <c r="X1447" s="153"/>
      <c r="Y1447" s="153"/>
      <c r="Z1447" s="153"/>
      <c r="AA1447" s="153"/>
      <c r="AB1447" s="153"/>
      <c r="AC1447" s="153"/>
      <c r="AD1447" s="153" t="str">
        <f>IFERROR(IF(COUNTIF(C1447:L1447,"Feed Ingredient")&gt;0,INDEX(ani_diet!V:V,MATCH(M1447,ani_diet!F:F,0)),""),"")</f>
        <v>Indigofera indica</v>
      </c>
      <c r="AE1447" s="152" t="str">
        <f>IF(IFERROR(IF(MATCH("Feed Ingredient", AOM[[#This Row],[L1]:[L10]],0)&gt;0, TRUE, FALSE), FALSE)=TRUE,IFERROR(VLOOKUP(M1447, ani_diet!E:E, 1, FALSE), "No Match"),FALSE)</f>
        <v>Indigofera indica</v>
      </c>
    </row>
    <row r="1448" spans="1:31" ht="14.5" x14ac:dyDescent="0.35">
      <c r="A1448" s="153"/>
      <c r="B1448" s="153" t="s">
        <v>22872</v>
      </c>
      <c r="C1448" s="153" t="s">
        <v>19358</v>
      </c>
      <c r="D1448" s="153" t="s">
        <v>19360</v>
      </c>
      <c r="E1448" s="153" t="s">
        <v>19600</v>
      </c>
      <c r="F1448" s="153" t="s">
        <v>20459</v>
      </c>
      <c r="G1448" s="153" t="s">
        <v>20460</v>
      </c>
      <c r="H1448" s="153" t="s">
        <v>21925</v>
      </c>
      <c r="I1448" s="153" t="s">
        <v>22813</v>
      </c>
      <c r="J1448" s="153" t="s">
        <v>10249</v>
      </c>
      <c r="K1448" s="153" t="s">
        <v>22873</v>
      </c>
      <c r="L1448" s="153"/>
      <c r="M1448" s="153" t="str" cm="1">
        <f t="array" ref="M1448">LOOKUP(2,1/(C1448:L1448&lt;&gt;""),C1448:L1448)</f>
        <v>Lablab purpureus Crushed Dried</v>
      </c>
      <c r="N1448" s="153"/>
      <c r="O1448" s="153"/>
      <c r="P1448" s="153"/>
      <c r="Q1448" s="153"/>
      <c r="R1448" s="153"/>
      <c r="S1448" s="153"/>
      <c r="T1448" s="153"/>
      <c r="U1448" s="153" t="s">
        <v>10249</v>
      </c>
      <c r="V1448" s="153"/>
      <c r="W1448" s="153"/>
      <c r="X1448" s="153"/>
      <c r="Y1448" s="153"/>
      <c r="Z1448" s="153"/>
      <c r="AA1448" s="153"/>
      <c r="AB1448" s="153"/>
      <c r="AC1448" s="153"/>
      <c r="AD1448" s="153" t="str">
        <f>IFERROR(IF(COUNTIF(C1448:L1448,"Feed Ingredient")&gt;0,INDEX(ani_diet!V:V,MATCH(M1448,ani_diet!F:F,0)),""),"")</f>
        <v>Lablab purpureus</v>
      </c>
      <c r="AE1448" s="152" t="str">
        <f>IF(IFERROR(IF(MATCH("Feed Ingredient", AOM[[#This Row],[L1]:[L10]],0)&gt;0, TRUE, FALSE), FALSE)=TRUE,IFERROR(VLOOKUP(M1448, ani_diet!E:E, 1, FALSE), "No Match"),FALSE)</f>
        <v>No Match</v>
      </c>
    </row>
    <row r="1449" spans="1:31" ht="14.5" x14ac:dyDescent="0.35">
      <c r="A1449" s="153"/>
      <c r="B1449" s="153" t="s">
        <v>22874</v>
      </c>
      <c r="C1449" s="153" t="s">
        <v>19358</v>
      </c>
      <c r="D1449" s="153" t="s">
        <v>19360</v>
      </c>
      <c r="E1449" s="153" t="s">
        <v>19600</v>
      </c>
      <c r="F1449" s="153" t="s">
        <v>20459</v>
      </c>
      <c r="G1449" s="153" t="s">
        <v>20460</v>
      </c>
      <c r="H1449" s="153" t="s">
        <v>21925</v>
      </c>
      <c r="I1449" s="153" t="s">
        <v>22813</v>
      </c>
      <c r="J1449" s="153" t="s">
        <v>10249</v>
      </c>
      <c r="K1449" s="153" t="s">
        <v>22875</v>
      </c>
      <c r="L1449" s="153"/>
      <c r="M1449" s="153" t="str" cm="1">
        <f t="array" ref="M1449">LOOKUP(2,1/(C1449:L1449&lt;&gt;""),C1449:L1449)</f>
        <v>Lablab purpureus Dried</v>
      </c>
      <c r="N1449" s="153" t="s">
        <v>22876</v>
      </c>
      <c r="O1449" s="153"/>
      <c r="P1449" s="153"/>
      <c r="Q1449" s="153"/>
      <c r="R1449" s="153"/>
      <c r="S1449" s="153"/>
      <c r="T1449" s="153"/>
      <c r="U1449" s="153" t="s">
        <v>10249</v>
      </c>
      <c r="V1449" s="153"/>
      <c r="W1449" s="153"/>
      <c r="X1449" s="153"/>
      <c r="Y1449" s="153"/>
      <c r="Z1449" s="153"/>
      <c r="AA1449" s="153"/>
      <c r="AB1449" s="153"/>
      <c r="AC1449" s="153"/>
      <c r="AD1449" s="153" t="str">
        <f>IFERROR(IF(COUNTIF(C1449:L1449,"Feed Ingredient")&gt;0,INDEX(ani_diet!V:V,MATCH(M1449,ani_diet!F:F,0)),""),"")</f>
        <v>Lablab purpureus</v>
      </c>
      <c r="AE1449" s="152" t="str">
        <f>IF(IFERROR(IF(MATCH("Feed Ingredient", AOM[[#This Row],[L1]:[L10]],0)&gt;0, TRUE, FALSE), FALSE)=TRUE,IFERROR(VLOOKUP(M1449, ani_diet!E:E, 1, FALSE), "No Match"),FALSE)</f>
        <v>No Match</v>
      </c>
    </row>
    <row r="1450" spans="1:31" ht="14.5" x14ac:dyDescent="0.35">
      <c r="A1450" s="153"/>
      <c r="B1450" s="153" t="s">
        <v>22877</v>
      </c>
      <c r="C1450" s="153" t="s">
        <v>19358</v>
      </c>
      <c r="D1450" s="153" t="s">
        <v>19360</v>
      </c>
      <c r="E1450" s="153" t="s">
        <v>19600</v>
      </c>
      <c r="F1450" s="153" t="s">
        <v>20459</v>
      </c>
      <c r="G1450" s="153" t="s">
        <v>20460</v>
      </c>
      <c r="H1450" s="153" t="s">
        <v>21925</v>
      </c>
      <c r="I1450" s="153" t="s">
        <v>22813</v>
      </c>
      <c r="J1450" s="153" t="s">
        <v>10249</v>
      </c>
      <c r="K1450" s="153" t="s">
        <v>22878</v>
      </c>
      <c r="L1450" s="153"/>
      <c r="M1450" s="153" t="str" cm="1">
        <f t="array" ref="M1450">LOOKUP(2,1/(C1450:L1450&lt;&gt;""),C1450:L1450)</f>
        <v>Lablab purpureus Dried Wilted</v>
      </c>
      <c r="N1450" s="153"/>
      <c r="O1450" s="153"/>
      <c r="P1450" s="153"/>
      <c r="Q1450" s="153"/>
      <c r="R1450" s="153"/>
      <c r="S1450" s="153"/>
      <c r="T1450" s="153"/>
      <c r="U1450" s="153" t="s">
        <v>10249</v>
      </c>
      <c r="V1450" s="153"/>
      <c r="W1450" s="153"/>
      <c r="X1450" s="153"/>
      <c r="Y1450" s="153"/>
      <c r="Z1450" s="153"/>
      <c r="AA1450" s="153"/>
      <c r="AB1450" s="153"/>
      <c r="AC1450" s="153"/>
      <c r="AD1450" s="153" t="str">
        <f>IFERROR(IF(COUNTIF(C1450:L1450,"Feed Ingredient")&gt;0,INDEX(ani_diet!V:V,MATCH(M1450,ani_diet!F:F,0)),""),"")</f>
        <v>Lablab purpureus</v>
      </c>
      <c r="AE1450" s="152" t="str">
        <f>IF(IFERROR(IF(MATCH("Feed Ingredient", AOM[[#This Row],[L1]:[L10]],0)&gt;0, TRUE, FALSE), FALSE)=TRUE,IFERROR(VLOOKUP(M1450, ani_diet!E:E, 1, FALSE), "No Match"),FALSE)</f>
        <v>No Match</v>
      </c>
    </row>
    <row r="1451" spans="1:31" ht="14.5" x14ac:dyDescent="0.35">
      <c r="A1451" s="153"/>
      <c r="B1451" s="153" t="s">
        <v>22879</v>
      </c>
      <c r="C1451" s="153" t="s">
        <v>19358</v>
      </c>
      <c r="D1451" s="153" t="s">
        <v>19360</v>
      </c>
      <c r="E1451" s="153" t="s">
        <v>19600</v>
      </c>
      <c r="F1451" s="153" t="s">
        <v>20459</v>
      </c>
      <c r="G1451" s="153" t="s">
        <v>20460</v>
      </c>
      <c r="H1451" s="153" t="s">
        <v>21925</v>
      </c>
      <c r="I1451" s="153" t="s">
        <v>22813</v>
      </c>
      <c r="J1451" s="153" t="s">
        <v>10249</v>
      </c>
      <c r="K1451" s="153" t="s">
        <v>22880</v>
      </c>
      <c r="L1451" s="153"/>
      <c r="M1451" s="153" t="str" cm="1">
        <f t="array" ref="M1451">LOOKUP(2,1/(C1451:L1451&lt;&gt;""),C1451:L1451)</f>
        <v>Lablab purpureus Stover</v>
      </c>
      <c r="N1451" s="153"/>
      <c r="O1451" s="153"/>
      <c r="P1451" s="153"/>
      <c r="Q1451" s="153"/>
      <c r="R1451" s="153"/>
      <c r="S1451" s="153"/>
      <c r="T1451" s="153"/>
      <c r="U1451" s="153" t="s">
        <v>10249</v>
      </c>
      <c r="V1451" s="153"/>
      <c r="W1451" s="153"/>
      <c r="X1451" s="153"/>
      <c r="Y1451" s="153"/>
      <c r="Z1451" s="153"/>
      <c r="AA1451" s="153"/>
      <c r="AB1451" s="153"/>
      <c r="AC1451" s="153"/>
      <c r="AD1451" s="153" t="str">
        <f>IFERROR(IF(COUNTIF(C1451:L1451,"Feed Ingredient")&gt;0,INDEX(ani_diet!V:V,MATCH(M1451,ani_diet!F:F,0)),""),"")</f>
        <v>Lablab purpureus Stover</v>
      </c>
      <c r="AE1451" s="152" t="str">
        <f>IF(IFERROR(IF(MATCH("Feed Ingredient", AOM[[#This Row],[L1]:[L10]],0)&gt;0, TRUE, FALSE), FALSE)=TRUE,IFERROR(VLOOKUP(M1451, ani_diet!E:E, 1, FALSE), "No Match"),FALSE)</f>
        <v>Lablab purpureus Stover</v>
      </c>
    </row>
    <row r="1452" spans="1:31" ht="14.5" x14ac:dyDescent="0.35">
      <c r="A1452" s="153"/>
      <c r="B1452" s="153" t="s">
        <v>22881</v>
      </c>
      <c r="C1452" s="153" t="s">
        <v>19358</v>
      </c>
      <c r="D1452" s="153" t="s">
        <v>19360</v>
      </c>
      <c r="E1452" s="153" t="s">
        <v>19600</v>
      </c>
      <c r="F1452" s="153" t="s">
        <v>20459</v>
      </c>
      <c r="G1452" s="153" t="s">
        <v>20460</v>
      </c>
      <c r="H1452" s="153" t="s">
        <v>21925</v>
      </c>
      <c r="I1452" s="153" t="s">
        <v>22813</v>
      </c>
      <c r="J1452" s="153" t="s">
        <v>10249</v>
      </c>
      <c r="K1452" s="153"/>
      <c r="L1452" s="153"/>
      <c r="M1452" s="153" t="str" cm="1">
        <f t="array" ref="M1452">LOOKUP(2,1/(C1452:L1452&lt;&gt;""),C1452:L1452)</f>
        <v>Lablab purpureus</v>
      </c>
      <c r="N1452" s="153"/>
      <c r="O1452" s="153"/>
      <c r="P1452" s="153"/>
      <c r="Q1452" s="153"/>
      <c r="R1452" s="153"/>
      <c r="S1452" s="153"/>
      <c r="T1452" s="153"/>
      <c r="U1452" s="153" t="s">
        <v>10249</v>
      </c>
      <c r="V1452" s="153"/>
      <c r="W1452" s="153"/>
      <c r="X1452" s="153"/>
      <c r="Y1452" s="153"/>
      <c r="Z1452" s="153"/>
      <c r="AA1452" s="153"/>
      <c r="AB1452" s="153"/>
      <c r="AC1452" s="153"/>
      <c r="AD1452" s="153" t="str">
        <f>IFERROR(IF(COUNTIF(C1452:L1452,"Feed Ingredient")&gt;0,INDEX(ani_diet!V:V,MATCH(M1452,ani_diet!F:F,0)),""),"")</f>
        <v>Lablab purpureus</v>
      </c>
      <c r="AE1452" s="152" t="str">
        <f>IF(IFERROR(IF(MATCH("Feed Ingredient", AOM[[#This Row],[L1]:[L10]],0)&gt;0, TRUE, FALSE), FALSE)=TRUE,IFERROR(VLOOKUP(M1452, ani_diet!E:E, 1, FALSE), "No Match"),FALSE)</f>
        <v>Lablab purpureus</v>
      </c>
    </row>
    <row r="1453" spans="1:31" ht="14.5" x14ac:dyDescent="0.35">
      <c r="A1453" s="153"/>
      <c r="B1453" s="153" t="s">
        <v>22882</v>
      </c>
      <c r="C1453" s="153" t="s">
        <v>19358</v>
      </c>
      <c r="D1453" s="153" t="s">
        <v>19360</v>
      </c>
      <c r="E1453" s="153" t="s">
        <v>19600</v>
      </c>
      <c r="F1453" s="153" t="s">
        <v>20459</v>
      </c>
      <c r="G1453" s="153" t="s">
        <v>20460</v>
      </c>
      <c r="H1453" s="153" t="s">
        <v>21925</v>
      </c>
      <c r="I1453" s="153" t="s">
        <v>22813</v>
      </c>
      <c r="J1453" s="153" t="s">
        <v>22883</v>
      </c>
      <c r="K1453" s="153"/>
      <c r="L1453" s="153"/>
      <c r="M1453" s="153" t="str" cm="1">
        <f t="array" ref="M1453">LOOKUP(2,1/(C1453:L1453&lt;&gt;""),C1453:L1453)</f>
        <v>Legume Mixtures Weeds</v>
      </c>
      <c r="N1453" s="153"/>
      <c r="O1453" s="153"/>
      <c r="P1453" s="153"/>
      <c r="Q1453" s="153"/>
      <c r="R1453" s="153"/>
      <c r="S1453" s="153"/>
      <c r="T1453" s="153"/>
      <c r="U1453" s="153"/>
      <c r="V1453" s="153"/>
      <c r="W1453" s="153"/>
      <c r="X1453" s="153"/>
      <c r="Y1453" s="153"/>
      <c r="Z1453" s="153"/>
      <c r="AA1453" s="153"/>
      <c r="AB1453" s="153"/>
      <c r="AC1453" s="153"/>
      <c r="AD1453" s="153" t="str">
        <f>IFERROR(IF(COUNTIF(C1453:L1453,"Feed Ingredient")&gt;0,INDEX(ani_diet!V:V,MATCH(M1453,ani_diet!F:F,0)),""),"")</f>
        <v/>
      </c>
      <c r="AE1453" s="152" t="str">
        <f>IF(IFERROR(IF(MATCH("Feed Ingredient", AOM[[#This Row],[L1]:[L10]],0)&gt;0, TRUE, FALSE), FALSE)=TRUE,IFERROR(VLOOKUP(M1453, ani_diet!E:E, 1, FALSE), "No Match"),FALSE)</f>
        <v>Legume Mixtures Weeds</v>
      </c>
    </row>
    <row r="1454" spans="1:31" ht="14.5" x14ac:dyDescent="0.35">
      <c r="A1454" s="153"/>
      <c r="B1454" s="153" t="s">
        <v>22884</v>
      </c>
      <c r="C1454" s="153" t="s">
        <v>19358</v>
      </c>
      <c r="D1454" s="153" t="s">
        <v>19360</v>
      </c>
      <c r="E1454" s="153" t="s">
        <v>19600</v>
      </c>
      <c r="F1454" s="153" t="s">
        <v>20459</v>
      </c>
      <c r="G1454" s="153" t="s">
        <v>20460</v>
      </c>
      <c r="H1454" s="153" t="s">
        <v>21925</v>
      </c>
      <c r="I1454" s="153" t="s">
        <v>22813</v>
      </c>
      <c r="J1454" s="153" t="s">
        <v>22885</v>
      </c>
      <c r="K1454" s="153"/>
      <c r="L1454" s="153"/>
      <c r="M1454" s="153" t="str" cm="1">
        <f t="array" ref="M1454">LOOKUP(2,1/(C1454:L1454&lt;&gt;""),C1454:L1454)</f>
        <v>Lotus corniculatus</v>
      </c>
      <c r="N1454" s="153" t="s">
        <v>22886</v>
      </c>
      <c r="O1454" s="153"/>
      <c r="P1454" s="153"/>
      <c r="Q1454" s="153"/>
      <c r="R1454" s="153"/>
      <c r="S1454" s="153"/>
      <c r="T1454" s="153"/>
      <c r="U1454" s="153" t="s">
        <v>22885</v>
      </c>
      <c r="V1454" s="153"/>
      <c r="W1454" s="153"/>
      <c r="X1454" s="153"/>
      <c r="Y1454" s="153"/>
      <c r="Z1454" s="153"/>
      <c r="AA1454" s="153"/>
      <c r="AB1454" s="153"/>
      <c r="AC1454" s="153"/>
      <c r="AD1454" s="153" t="str">
        <f>IFERROR(IF(COUNTIF(C1454:L1454,"Feed Ingredient")&gt;0,INDEX(ani_diet!V:V,MATCH(M1454,ani_diet!F:F,0)),""),"")</f>
        <v>Lotus corniculatus</v>
      </c>
      <c r="AE1454" s="152" t="str">
        <f>IF(IFERROR(IF(MATCH("Feed Ingredient", AOM[[#This Row],[L1]:[L10]],0)&gt;0, TRUE, FALSE), FALSE)=TRUE,IFERROR(VLOOKUP(M1454, ani_diet!E:E, 1, FALSE), "No Match"),FALSE)</f>
        <v>Lotus corniculatus</v>
      </c>
    </row>
    <row r="1455" spans="1:31" ht="14.5" x14ac:dyDescent="0.35">
      <c r="A1455" s="153"/>
      <c r="B1455" s="153" t="s">
        <v>22887</v>
      </c>
      <c r="C1455" s="153" t="s">
        <v>19358</v>
      </c>
      <c r="D1455" s="153" t="s">
        <v>19360</v>
      </c>
      <c r="E1455" s="153" t="s">
        <v>19600</v>
      </c>
      <c r="F1455" s="153" t="s">
        <v>20459</v>
      </c>
      <c r="G1455" s="153" t="s">
        <v>20460</v>
      </c>
      <c r="H1455" s="153" t="s">
        <v>21925</v>
      </c>
      <c r="I1455" s="153" t="s">
        <v>22813</v>
      </c>
      <c r="J1455" s="153" t="s">
        <v>9546</v>
      </c>
      <c r="K1455" s="153" t="s">
        <v>22888</v>
      </c>
      <c r="L1455" s="153"/>
      <c r="M1455" s="153" t="str" cm="1">
        <f t="array" ref="M1455">LOOKUP(2,1/(C1455:L1455&lt;&gt;""),C1455:L1455)</f>
        <v>Lupinus angustifolius Dried</v>
      </c>
      <c r="N1455" s="153"/>
      <c r="O1455" s="153"/>
      <c r="P1455" s="153"/>
      <c r="Q1455" s="153"/>
      <c r="R1455" s="153"/>
      <c r="S1455" s="153"/>
      <c r="T1455" s="153"/>
      <c r="U1455" s="153" t="s">
        <v>9546</v>
      </c>
      <c r="V1455" s="153"/>
      <c r="W1455" s="153"/>
      <c r="X1455" s="153"/>
      <c r="Y1455" s="153"/>
      <c r="Z1455" s="153"/>
      <c r="AA1455" s="153"/>
      <c r="AB1455" s="153"/>
      <c r="AC1455" s="153"/>
      <c r="AD1455" s="153" t="str">
        <f>IFERROR(IF(COUNTIF(C1455:L1455,"Feed Ingredient")&gt;0,INDEX(ani_diet!V:V,MATCH(M1455,ani_diet!F:F,0)),""),"")</f>
        <v/>
      </c>
      <c r="AE1455" s="152" t="str">
        <f>IF(IFERROR(IF(MATCH("Feed Ingredient", AOM[[#This Row],[L1]:[L10]],0)&gt;0, TRUE, FALSE), FALSE)=TRUE,IFERROR(VLOOKUP(M1455, ani_diet!E:E, 1, FALSE), "No Match"),FALSE)</f>
        <v>No Match</v>
      </c>
    </row>
    <row r="1456" spans="1:31" ht="14.5" x14ac:dyDescent="0.35">
      <c r="A1456" s="153"/>
      <c r="B1456" s="153" t="s">
        <v>22889</v>
      </c>
      <c r="C1456" s="153" t="s">
        <v>19358</v>
      </c>
      <c r="D1456" s="153" t="s">
        <v>19360</v>
      </c>
      <c r="E1456" s="153" t="s">
        <v>19600</v>
      </c>
      <c r="F1456" s="153" t="s">
        <v>20459</v>
      </c>
      <c r="G1456" s="153" t="s">
        <v>20460</v>
      </c>
      <c r="H1456" s="153" t="s">
        <v>21925</v>
      </c>
      <c r="I1456" s="153" t="s">
        <v>22813</v>
      </c>
      <c r="J1456" s="153" t="s">
        <v>9546</v>
      </c>
      <c r="K1456" s="153" t="s">
        <v>22890</v>
      </c>
      <c r="L1456" s="153"/>
      <c r="M1456" s="153" t="str" cm="1">
        <f t="array" ref="M1456">LOOKUP(2,1/(C1456:L1456&lt;&gt;""),C1456:L1456)</f>
        <v>Lupinus angustifolius Roasted</v>
      </c>
      <c r="N1456" s="153"/>
      <c r="O1456" s="153"/>
      <c r="P1456" s="153"/>
      <c r="Q1456" s="153"/>
      <c r="R1456" s="153"/>
      <c r="S1456" s="153"/>
      <c r="T1456" s="153"/>
      <c r="U1456" s="153" t="s">
        <v>9546</v>
      </c>
      <c r="V1456" s="153"/>
      <c r="W1456" s="153"/>
      <c r="X1456" s="153"/>
      <c r="Y1456" s="153"/>
      <c r="Z1456" s="153"/>
      <c r="AA1456" s="153"/>
      <c r="AB1456" s="153"/>
      <c r="AC1456" s="153"/>
      <c r="AD1456" s="153" t="str">
        <f>IFERROR(IF(COUNTIF(C1456:L1456,"Feed Ingredient")&gt;0,INDEX(ani_diet!V:V,MATCH(M1456,ani_diet!F:F,0)),""),"")</f>
        <v/>
      </c>
      <c r="AE1456" s="152" t="str">
        <f>IF(IFERROR(IF(MATCH("Feed Ingredient", AOM[[#This Row],[L1]:[L10]],0)&gt;0, TRUE, FALSE), FALSE)=TRUE,IFERROR(VLOOKUP(M1456, ani_diet!E:E, 1, FALSE), "No Match"),FALSE)</f>
        <v>No Match</v>
      </c>
    </row>
    <row r="1457" spans="1:31" ht="14.5" x14ac:dyDescent="0.35">
      <c r="A1457" s="153"/>
      <c r="B1457" s="153" t="s">
        <v>22891</v>
      </c>
      <c r="C1457" s="153" t="s">
        <v>19358</v>
      </c>
      <c r="D1457" s="153" t="s">
        <v>19360</v>
      </c>
      <c r="E1457" s="153" t="s">
        <v>19600</v>
      </c>
      <c r="F1457" s="153" t="s">
        <v>20459</v>
      </c>
      <c r="G1457" s="153" t="s">
        <v>20460</v>
      </c>
      <c r="H1457" s="153" t="s">
        <v>21925</v>
      </c>
      <c r="I1457" s="153" t="s">
        <v>22813</v>
      </c>
      <c r="J1457" s="153" t="s">
        <v>9546</v>
      </c>
      <c r="K1457" s="153"/>
      <c r="L1457" s="153"/>
      <c r="M1457" s="153" t="str" cm="1">
        <f t="array" ref="M1457">LOOKUP(2,1/(C1457:L1457&lt;&gt;""),C1457:L1457)</f>
        <v>Lupinus angustifolius</v>
      </c>
      <c r="N1457" s="153"/>
      <c r="O1457" s="153"/>
      <c r="P1457" s="153"/>
      <c r="Q1457" s="153"/>
      <c r="R1457" s="153"/>
      <c r="S1457" s="153"/>
      <c r="T1457" s="153"/>
      <c r="U1457" s="153" t="s">
        <v>9546</v>
      </c>
      <c r="V1457" s="153"/>
      <c r="W1457" s="153"/>
      <c r="X1457" s="153"/>
      <c r="Y1457" s="153"/>
      <c r="Z1457" s="153"/>
      <c r="AA1457" s="153"/>
      <c r="AB1457" s="153"/>
      <c r="AC1457" s="153"/>
      <c r="AD1457" s="153" t="str">
        <f>IFERROR(IF(COUNTIF(C1457:L1457,"Feed Ingredient")&gt;0,INDEX(ani_diet!V:V,MATCH(M1457,ani_diet!F:F,0)),""),"")</f>
        <v>Lupinus angustifolius</v>
      </c>
      <c r="AE1457" s="152" t="str">
        <f>IF(IFERROR(IF(MATCH("Feed Ingredient", AOM[[#This Row],[L1]:[L10]],0)&gt;0, TRUE, FALSE), FALSE)=TRUE,IFERROR(VLOOKUP(M1457, ani_diet!E:E, 1, FALSE), "No Match"),FALSE)</f>
        <v>Lupinus angustifolius</v>
      </c>
    </row>
    <row r="1458" spans="1:31" ht="14.5" x14ac:dyDescent="0.35">
      <c r="A1458" s="153"/>
      <c r="B1458" s="153" t="s">
        <v>22892</v>
      </c>
      <c r="C1458" s="153" t="s">
        <v>19358</v>
      </c>
      <c r="D1458" s="153" t="s">
        <v>19360</v>
      </c>
      <c r="E1458" s="153" t="s">
        <v>19600</v>
      </c>
      <c r="F1458" s="153" t="s">
        <v>20459</v>
      </c>
      <c r="G1458" s="153" t="s">
        <v>20460</v>
      </c>
      <c r="H1458" s="153" t="s">
        <v>21925</v>
      </c>
      <c r="I1458" s="153" t="s">
        <v>22813</v>
      </c>
      <c r="J1458" s="153" t="s">
        <v>22893</v>
      </c>
      <c r="K1458" s="153" t="s">
        <v>22894</v>
      </c>
      <c r="L1458" s="153"/>
      <c r="M1458" s="153" t="str" cm="1">
        <f t="array" ref="M1458">LOOKUP(2,1/(C1458:L1458&lt;&gt;""),C1458:L1458)</f>
        <v>Macroptilium atropurpureum Dried Ground</v>
      </c>
      <c r="N1458" s="153" t="s">
        <v>22895</v>
      </c>
      <c r="O1458" s="153"/>
      <c r="P1458" s="153"/>
      <c r="Q1458" s="153"/>
      <c r="R1458" s="153"/>
      <c r="S1458" s="153"/>
      <c r="T1458" s="153"/>
      <c r="U1458" s="153" t="s">
        <v>22893</v>
      </c>
      <c r="V1458" s="153"/>
      <c r="W1458" s="153"/>
      <c r="X1458" s="153"/>
      <c r="Y1458" s="153"/>
      <c r="Z1458" s="153"/>
      <c r="AA1458" s="153"/>
      <c r="AB1458" s="153"/>
      <c r="AC1458" s="153"/>
      <c r="AD1458" s="153" t="str">
        <f>IFERROR(IF(COUNTIF(C1458:L1458,"Feed Ingredient")&gt;0,INDEX(ani_diet!V:V,MATCH(M1458,ani_diet!F:F,0)),""),"")</f>
        <v>Macroptilium atropurpureum</v>
      </c>
      <c r="AE1458" s="152" t="str">
        <f>IF(IFERROR(IF(MATCH("Feed Ingredient", AOM[[#This Row],[L1]:[L10]],0)&gt;0, TRUE, FALSE), FALSE)=TRUE,IFERROR(VLOOKUP(M1458, ani_diet!E:E, 1, FALSE), "No Match"),FALSE)</f>
        <v>No Match</v>
      </c>
    </row>
    <row r="1459" spans="1:31" ht="14.5" x14ac:dyDescent="0.35">
      <c r="A1459" s="153"/>
      <c r="B1459" s="153" t="s">
        <v>22896</v>
      </c>
      <c r="C1459" s="153" t="s">
        <v>19358</v>
      </c>
      <c r="D1459" s="153" t="s">
        <v>19360</v>
      </c>
      <c r="E1459" s="153" t="s">
        <v>19600</v>
      </c>
      <c r="F1459" s="153" t="s">
        <v>20459</v>
      </c>
      <c r="G1459" s="153" t="s">
        <v>20460</v>
      </c>
      <c r="H1459" s="153" t="s">
        <v>21925</v>
      </c>
      <c r="I1459" s="153" t="s">
        <v>22813</v>
      </c>
      <c r="J1459" s="153" t="s">
        <v>22893</v>
      </c>
      <c r="K1459" s="153" t="s">
        <v>22897</v>
      </c>
      <c r="L1459" s="153" t="s">
        <v>22898</v>
      </c>
      <c r="M1459" s="153" t="str" cm="1">
        <f t="array" ref="M1459">LOOKUP(2,1/(C1459:L1459&lt;&gt;""),C1459:L1459)</f>
        <v>Macroptilium atropurpureum Leaves Dried Ensiled</v>
      </c>
      <c r="N1459" s="153" t="s">
        <v>22899</v>
      </c>
      <c r="O1459" s="153"/>
      <c r="P1459" s="153"/>
      <c r="Q1459" s="153"/>
      <c r="R1459" s="153"/>
      <c r="S1459" s="153"/>
      <c r="T1459" s="153"/>
      <c r="U1459" s="153" t="s">
        <v>22893</v>
      </c>
      <c r="V1459" s="153"/>
      <c r="W1459" s="153"/>
      <c r="X1459" s="153"/>
      <c r="Y1459" s="153"/>
      <c r="Z1459" s="153"/>
      <c r="AA1459" s="153"/>
      <c r="AB1459" s="153"/>
      <c r="AC1459" s="153"/>
      <c r="AD1459" s="153" t="str">
        <f>IFERROR(IF(COUNTIF(C1459:L1459,"Feed Ingredient")&gt;0,INDEX(ani_diet!V:V,MATCH(M1459,ani_diet!F:F,0)),""),"")</f>
        <v>Macroptilium atropurpureum Leaves</v>
      </c>
      <c r="AE1459" s="152" t="str">
        <f>IF(IFERROR(IF(MATCH("Feed Ingredient", AOM[[#This Row],[L1]:[L10]],0)&gt;0, TRUE, FALSE), FALSE)=TRUE,IFERROR(VLOOKUP(M1459, ani_diet!E:E, 1, FALSE), "No Match"),FALSE)</f>
        <v>No Match</v>
      </c>
    </row>
    <row r="1460" spans="1:31" ht="14.5" x14ac:dyDescent="0.35">
      <c r="A1460" s="153"/>
      <c r="B1460" s="153" t="s">
        <v>22900</v>
      </c>
      <c r="C1460" s="153" t="s">
        <v>19358</v>
      </c>
      <c r="D1460" s="153" t="s">
        <v>19360</v>
      </c>
      <c r="E1460" s="153" t="s">
        <v>19600</v>
      </c>
      <c r="F1460" s="153" t="s">
        <v>20459</v>
      </c>
      <c r="G1460" s="153" t="s">
        <v>20460</v>
      </c>
      <c r="H1460" s="153" t="s">
        <v>21925</v>
      </c>
      <c r="I1460" s="153" t="s">
        <v>22813</v>
      </c>
      <c r="J1460" s="153" t="s">
        <v>22893</v>
      </c>
      <c r="K1460" s="153" t="s">
        <v>22901</v>
      </c>
      <c r="L1460" s="153"/>
      <c r="M1460" s="153" t="str" cm="1">
        <f t="array" ref="M1460">LOOKUP(2,1/(C1460:L1460&lt;&gt;""),C1460:L1460)</f>
        <v>Macroptilium atropurpureum Dried</v>
      </c>
      <c r="N1460" s="153" t="s">
        <v>22902</v>
      </c>
      <c r="O1460" s="153"/>
      <c r="P1460" s="153"/>
      <c r="Q1460" s="153"/>
      <c r="R1460" s="153"/>
      <c r="S1460" s="153"/>
      <c r="T1460" s="153"/>
      <c r="U1460" s="153" t="s">
        <v>22893</v>
      </c>
      <c r="V1460" s="153"/>
      <c r="W1460" s="153"/>
      <c r="X1460" s="153"/>
      <c r="Y1460" s="153"/>
      <c r="Z1460" s="153"/>
      <c r="AA1460" s="153"/>
      <c r="AB1460" s="153"/>
      <c r="AC1460" s="153"/>
      <c r="AD1460" s="153" t="str">
        <f>IFERROR(IF(COUNTIF(C1460:L1460,"Feed Ingredient")&gt;0,INDEX(ani_diet!V:V,MATCH(M1460,ani_diet!F:F,0)),""),"")</f>
        <v>Macroptilium atropurpureum</v>
      </c>
      <c r="AE1460" s="152" t="str">
        <f>IF(IFERROR(IF(MATCH("Feed Ingredient", AOM[[#This Row],[L1]:[L10]],0)&gt;0, TRUE, FALSE), FALSE)=TRUE,IFERROR(VLOOKUP(M1460, ani_diet!E:E, 1, FALSE), "No Match"),FALSE)</f>
        <v>No Match</v>
      </c>
    </row>
    <row r="1461" spans="1:31" ht="14.5" x14ac:dyDescent="0.35">
      <c r="A1461" s="153"/>
      <c r="B1461" s="153" t="s">
        <v>22903</v>
      </c>
      <c r="C1461" s="153" t="s">
        <v>19358</v>
      </c>
      <c r="D1461" s="153" t="s">
        <v>19360</v>
      </c>
      <c r="E1461" s="153" t="s">
        <v>19600</v>
      </c>
      <c r="F1461" s="153" t="s">
        <v>20459</v>
      </c>
      <c r="G1461" s="153" t="s">
        <v>20460</v>
      </c>
      <c r="H1461" s="153" t="s">
        <v>21925</v>
      </c>
      <c r="I1461" s="153" t="s">
        <v>22813</v>
      </c>
      <c r="J1461" s="153" t="s">
        <v>22893</v>
      </c>
      <c r="K1461" s="153"/>
      <c r="L1461" s="153"/>
      <c r="M1461" s="153" t="str" cm="1">
        <f t="array" ref="M1461">LOOKUP(2,1/(C1461:L1461&lt;&gt;""),C1461:L1461)</f>
        <v>Macroptilium atropurpureum</v>
      </c>
      <c r="N1461" s="153" t="s">
        <v>22904</v>
      </c>
      <c r="O1461" s="153"/>
      <c r="P1461" s="153"/>
      <c r="Q1461" s="153"/>
      <c r="R1461" s="153"/>
      <c r="S1461" s="153"/>
      <c r="T1461" s="153"/>
      <c r="U1461" s="153" t="s">
        <v>22893</v>
      </c>
      <c r="V1461" s="153"/>
      <c r="W1461" s="153"/>
      <c r="X1461" s="153"/>
      <c r="Y1461" s="153"/>
      <c r="Z1461" s="153"/>
      <c r="AA1461" s="153"/>
      <c r="AB1461" s="153"/>
      <c r="AC1461" s="153"/>
      <c r="AD1461" s="153" t="str">
        <f>IFERROR(IF(COUNTIF(C1461:L1461,"Feed Ingredient")&gt;0,INDEX(ani_diet!V:V,MATCH(M1461,ani_diet!F:F,0)),""),"")</f>
        <v>Macroptilium atropurpureum</v>
      </c>
      <c r="AE1461" s="152" t="str">
        <f>IF(IFERROR(IF(MATCH("Feed Ingredient", AOM[[#This Row],[L1]:[L10]],0)&gt;0, TRUE, FALSE), FALSE)=TRUE,IFERROR(VLOOKUP(M1461, ani_diet!E:E, 1, FALSE), "No Match"),FALSE)</f>
        <v>Macroptilium atropurpureum</v>
      </c>
    </row>
    <row r="1462" spans="1:31" ht="14.5" x14ac:dyDescent="0.35">
      <c r="A1462" s="153"/>
      <c r="B1462" s="153" t="s">
        <v>22905</v>
      </c>
      <c r="C1462" s="153" t="s">
        <v>19358</v>
      </c>
      <c r="D1462" s="153" t="s">
        <v>19360</v>
      </c>
      <c r="E1462" s="153" t="s">
        <v>19600</v>
      </c>
      <c r="F1462" s="153" t="s">
        <v>20459</v>
      </c>
      <c r="G1462" s="153" t="s">
        <v>20460</v>
      </c>
      <c r="H1462" s="153" t="s">
        <v>21925</v>
      </c>
      <c r="I1462" s="153" t="s">
        <v>22813</v>
      </c>
      <c r="J1462" s="153" t="s">
        <v>22906</v>
      </c>
      <c r="K1462" s="153" t="s">
        <v>22907</v>
      </c>
      <c r="L1462" s="153"/>
      <c r="M1462" s="153" t="str" cm="1">
        <f t="array" ref="M1462">LOOKUP(2,1/(C1462:L1462&lt;&gt;""),C1462:L1462)</f>
        <v>Macrotyloma axillare Dried</v>
      </c>
      <c r="N1462" s="153" t="s">
        <v>22908</v>
      </c>
      <c r="O1462" s="153"/>
      <c r="P1462" s="153"/>
      <c r="Q1462" s="153"/>
      <c r="R1462" s="153"/>
      <c r="S1462" s="153"/>
      <c r="T1462" s="153"/>
      <c r="U1462" s="153" t="s">
        <v>22906</v>
      </c>
      <c r="V1462" s="153"/>
      <c r="W1462" s="153"/>
      <c r="X1462" s="153"/>
      <c r="Y1462" s="153"/>
      <c r="Z1462" s="153"/>
      <c r="AA1462" s="153"/>
      <c r="AB1462" s="153"/>
      <c r="AC1462" s="153"/>
      <c r="AD1462" s="153" t="str">
        <f>IFERROR(IF(COUNTIF(C1462:L1462,"Feed Ingredient")&gt;0,INDEX(ani_diet!V:V,MATCH(M1462,ani_diet!F:F,0)),""),"")</f>
        <v>Macrotyloma axillare</v>
      </c>
      <c r="AE1462" s="152" t="str">
        <f>IF(IFERROR(IF(MATCH("Feed Ingredient", AOM[[#This Row],[L1]:[L10]],0)&gt;0, TRUE, FALSE), FALSE)=TRUE,IFERROR(VLOOKUP(M1462, ani_diet!E:E, 1, FALSE), "No Match"),FALSE)</f>
        <v>No Match</v>
      </c>
    </row>
    <row r="1463" spans="1:31" ht="14.5" x14ac:dyDescent="0.35">
      <c r="A1463" s="153"/>
      <c r="B1463" s="153" t="s">
        <v>22909</v>
      </c>
      <c r="C1463" s="153" t="s">
        <v>19358</v>
      </c>
      <c r="D1463" s="153" t="s">
        <v>19360</v>
      </c>
      <c r="E1463" s="153" t="s">
        <v>19600</v>
      </c>
      <c r="F1463" s="153" t="s">
        <v>20459</v>
      </c>
      <c r="G1463" s="153" t="s">
        <v>20460</v>
      </c>
      <c r="H1463" s="153" t="s">
        <v>21925</v>
      </c>
      <c r="I1463" s="153" t="s">
        <v>22813</v>
      </c>
      <c r="J1463" s="153" t="s">
        <v>22906</v>
      </c>
      <c r="K1463" s="153"/>
      <c r="L1463" s="153"/>
      <c r="M1463" s="153" t="str" cm="1">
        <f t="array" ref="M1463">LOOKUP(2,1/(C1463:L1463&lt;&gt;""),C1463:L1463)</f>
        <v>Macrotyloma axillare</v>
      </c>
      <c r="N1463" s="153"/>
      <c r="O1463" s="153"/>
      <c r="P1463" s="153"/>
      <c r="Q1463" s="153"/>
      <c r="R1463" s="153"/>
      <c r="S1463" s="153"/>
      <c r="T1463" s="153"/>
      <c r="U1463" s="153" t="s">
        <v>22906</v>
      </c>
      <c r="V1463" s="153"/>
      <c r="W1463" s="153"/>
      <c r="X1463" s="153"/>
      <c r="Y1463" s="153"/>
      <c r="Z1463" s="153"/>
      <c r="AA1463" s="153"/>
      <c r="AB1463" s="153"/>
      <c r="AC1463" s="153"/>
      <c r="AD1463" s="153" t="str">
        <f>IFERROR(IF(COUNTIF(C1463:L1463,"Feed Ingredient")&gt;0,INDEX(ani_diet!V:V,MATCH(M1463,ani_diet!F:F,0)),""),"")</f>
        <v/>
      </c>
      <c r="AE1463" s="152" t="str">
        <f>IF(IFERROR(IF(MATCH("Feed Ingredient", AOM[[#This Row],[L1]:[L10]],0)&gt;0, TRUE, FALSE), FALSE)=TRUE,IFERROR(VLOOKUP(M1463, ani_diet!E:E, 1, FALSE), "No Match"),FALSE)</f>
        <v>Macrotyloma axillare</v>
      </c>
    </row>
    <row r="1464" spans="1:31" ht="14.5" x14ac:dyDescent="0.35">
      <c r="A1464" s="153"/>
      <c r="B1464" s="153" t="s">
        <v>22910</v>
      </c>
      <c r="C1464" s="153" t="s">
        <v>19358</v>
      </c>
      <c r="D1464" s="153" t="s">
        <v>19360</v>
      </c>
      <c r="E1464" s="153" t="s">
        <v>19600</v>
      </c>
      <c r="F1464" s="153" t="s">
        <v>20459</v>
      </c>
      <c r="G1464" s="153" t="s">
        <v>20460</v>
      </c>
      <c r="H1464" s="153" t="s">
        <v>21925</v>
      </c>
      <c r="I1464" s="153" t="s">
        <v>22813</v>
      </c>
      <c r="J1464" s="153" t="s">
        <v>22911</v>
      </c>
      <c r="K1464" s="153" t="s">
        <v>22912</v>
      </c>
      <c r="L1464" s="153"/>
      <c r="M1464" s="153" t="str" cm="1">
        <f t="array" ref="M1464">LOOKUP(2,1/(C1464:L1464&lt;&gt;""),C1464:L1464)</f>
        <v>Medicago Pods</v>
      </c>
      <c r="N1464" s="153"/>
      <c r="O1464" s="153"/>
      <c r="P1464" s="153"/>
      <c r="Q1464" s="153"/>
      <c r="R1464" s="153"/>
      <c r="S1464" s="153"/>
      <c r="T1464" s="153"/>
      <c r="U1464" s="153"/>
      <c r="V1464" s="153"/>
      <c r="W1464" s="153"/>
      <c r="X1464" s="153"/>
      <c r="Y1464" s="153"/>
      <c r="Z1464" s="153"/>
      <c r="AA1464" s="153"/>
      <c r="AB1464" s="153"/>
      <c r="AC1464" s="153"/>
      <c r="AD1464" s="153" t="str">
        <f>IFERROR(IF(COUNTIF(C1464:L1464,"Feed Ingredient")&gt;0,INDEX(ani_diet!V:V,MATCH(M1464,ani_diet!F:F,0)),""),"")</f>
        <v/>
      </c>
      <c r="AE1464" s="152" t="str">
        <f>IF(IFERROR(IF(MATCH("Feed Ingredient", AOM[[#This Row],[L1]:[L10]],0)&gt;0, TRUE, FALSE), FALSE)=TRUE,IFERROR(VLOOKUP(M1464, ani_diet!E:E, 1, FALSE), "No Match"),FALSE)</f>
        <v>Medicago Pods</v>
      </c>
    </row>
    <row r="1465" spans="1:31" ht="14.5" x14ac:dyDescent="0.35">
      <c r="A1465" s="153"/>
      <c r="B1465" s="153" t="s">
        <v>22913</v>
      </c>
      <c r="C1465" s="153" t="s">
        <v>19358</v>
      </c>
      <c r="D1465" s="153" t="s">
        <v>19360</v>
      </c>
      <c r="E1465" s="153" t="s">
        <v>19600</v>
      </c>
      <c r="F1465" s="153" t="s">
        <v>20459</v>
      </c>
      <c r="G1465" s="153" t="s">
        <v>20460</v>
      </c>
      <c r="H1465" s="153" t="s">
        <v>21925</v>
      </c>
      <c r="I1465" s="153" t="s">
        <v>22813</v>
      </c>
      <c r="J1465" s="153" t="s">
        <v>22911</v>
      </c>
      <c r="K1465" s="153"/>
      <c r="L1465" s="153"/>
      <c r="M1465" s="153" t="str" cm="1">
        <f t="array" ref="M1465">LOOKUP(2,1/(C1465:L1465&lt;&gt;""),C1465:L1465)</f>
        <v>Medicago</v>
      </c>
      <c r="N1465" s="153"/>
      <c r="O1465" s="153"/>
      <c r="P1465" s="153"/>
      <c r="Q1465" s="153"/>
      <c r="R1465" s="153"/>
      <c r="S1465" s="153"/>
      <c r="T1465" s="153"/>
      <c r="U1465" s="153"/>
      <c r="V1465" s="153"/>
      <c r="W1465" s="153"/>
      <c r="X1465" s="153"/>
      <c r="Y1465" s="153"/>
      <c r="Z1465" s="153"/>
      <c r="AA1465" s="153"/>
      <c r="AB1465" s="153"/>
      <c r="AC1465" s="153"/>
      <c r="AD1465" s="153" t="str">
        <f>IFERROR(IF(COUNTIF(C1465:L1465,"Feed Ingredient")&gt;0,INDEX(ani_diet!V:V,MATCH(M1465,ani_diet!F:F,0)),""),"")</f>
        <v/>
      </c>
      <c r="AE1465" s="152" t="str">
        <f>IF(IFERROR(IF(MATCH("Feed Ingredient", AOM[[#This Row],[L1]:[L10]],0)&gt;0, TRUE, FALSE), FALSE)=TRUE,IFERROR(VLOOKUP(M1465, ani_diet!E:E, 1, FALSE), "No Match"),FALSE)</f>
        <v>No Match</v>
      </c>
    </row>
    <row r="1466" spans="1:31" ht="14.5" x14ac:dyDescent="0.35">
      <c r="A1466" s="153"/>
      <c r="B1466" s="153" t="s">
        <v>22914</v>
      </c>
      <c r="C1466" s="153" t="s">
        <v>19358</v>
      </c>
      <c r="D1466" s="153" t="s">
        <v>19360</v>
      </c>
      <c r="E1466" s="153" t="s">
        <v>19600</v>
      </c>
      <c r="F1466" s="153" t="s">
        <v>20459</v>
      </c>
      <c r="G1466" s="153" t="s">
        <v>20460</v>
      </c>
      <c r="H1466" s="153" t="s">
        <v>21925</v>
      </c>
      <c r="I1466" s="153" t="s">
        <v>22813</v>
      </c>
      <c r="J1466" s="153" t="s">
        <v>22915</v>
      </c>
      <c r="K1466" s="153"/>
      <c r="L1466" s="153"/>
      <c r="M1466" s="153" t="str" cm="1">
        <f t="array" ref="M1466">LOOKUP(2,1/(C1466:L1466&lt;&gt;""),C1466:L1466)</f>
        <v>Medicago arborea</v>
      </c>
      <c r="N1466" s="153"/>
      <c r="O1466" s="153"/>
      <c r="P1466" s="153"/>
      <c r="Q1466" s="153"/>
      <c r="R1466" s="153"/>
      <c r="S1466" s="153"/>
      <c r="T1466" s="153"/>
      <c r="U1466" s="153" t="s">
        <v>22915</v>
      </c>
      <c r="V1466" s="153"/>
      <c r="W1466" s="153"/>
      <c r="X1466" s="153"/>
      <c r="Y1466" s="153"/>
      <c r="Z1466" s="153"/>
      <c r="AA1466" s="153"/>
      <c r="AB1466" s="153"/>
      <c r="AC1466" s="153"/>
      <c r="AD1466" s="153" t="str">
        <f>IFERROR(IF(COUNTIF(C1466:L1466,"Feed Ingredient")&gt;0,INDEX(ani_diet!V:V,MATCH(M1466,ani_diet!F:F,0)),""),"")</f>
        <v>Medicago arborea</v>
      </c>
      <c r="AE1466" s="152" t="str">
        <f>IF(IFERROR(IF(MATCH("Feed Ingredient", AOM[[#This Row],[L1]:[L10]],0)&gt;0, TRUE, FALSE), FALSE)=TRUE,IFERROR(VLOOKUP(M1466, ani_diet!E:E, 1, FALSE), "No Match"),FALSE)</f>
        <v>Medicago arborea</v>
      </c>
    </row>
    <row r="1467" spans="1:31" ht="14.5" x14ac:dyDescent="0.35">
      <c r="A1467" s="153"/>
      <c r="B1467" s="153" t="s">
        <v>22916</v>
      </c>
      <c r="C1467" s="153" t="s">
        <v>19358</v>
      </c>
      <c r="D1467" s="153" t="s">
        <v>19360</v>
      </c>
      <c r="E1467" s="153" t="s">
        <v>19600</v>
      </c>
      <c r="F1467" s="153" t="s">
        <v>20459</v>
      </c>
      <c r="G1467" s="153" t="s">
        <v>20460</v>
      </c>
      <c r="H1467" s="153" t="s">
        <v>21925</v>
      </c>
      <c r="I1467" s="153" t="s">
        <v>22813</v>
      </c>
      <c r="J1467" s="153" t="s">
        <v>10310</v>
      </c>
      <c r="K1467" s="153"/>
      <c r="L1467" s="153"/>
      <c r="M1467" s="153" t="str" cm="1">
        <f t="array" ref="M1467">LOOKUP(2,1/(C1467:L1467&lt;&gt;""),C1467:L1467)</f>
        <v>Mucuna pruriens</v>
      </c>
      <c r="N1467" s="153"/>
      <c r="O1467" s="153"/>
      <c r="P1467" s="153"/>
      <c r="Q1467" s="153"/>
      <c r="R1467" s="153"/>
      <c r="S1467" s="153"/>
      <c r="T1467" s="153"/>
      <c r="U1467" s="153" t="s">
        <v>10310</v>
      </c>
      <c r="V1467" s="153"/>
      <c r="W1467" s="153"/>
      <c r="X1467" s="153"/>
      <c r="Y1467" s="153"/>
      <c r="Z1467" s="153"/>
      <c r="AA1467" s="153"/>
      <c r="AB1467" s="153"/>
      <c r="AC1467" s="153"/>
      <c r="AD1467" s="153" t="str">
        <f>IFERROR(IF(COUNTIF(C1467:L1467,"Feed Ingredient")&gt;0,INDEX(ani_diet!V:V,MATCH(M1467,ani_diet!F:F,0)),""),"")</f>
        <v>Mucuna pruriens</v>
      </c>
      <c r="AE1467" s="152" t="str">
        <f>IF(IFERROR(IF(MATCH("Feed Ingredient", AOM[[#This Row],[L1]:[L10]],0)&gt;0, TRUE, FALSE), FALSE)=TRUE,IFERROR(VLOOKUP(M1467, ani_diet!E:E, 1, FALSE), "No Match"),FALSE)</f>
        <v>Mucuna pruriens</v>
      </c>
    </row>
    <row r="1468" spans="1:31" ht="14.5" x14ac:dyDescent="0.35">
      <c r="A1468" s="153"/>
      <c r="B1468" s="153" t="s">
        <v>22917</v>
      </c>
      <c r="C1468" s="153" t="s">
        <v>19358</v>
      </c>
      <c r="D1468" s="153" t="s">
        <v>19360</v>
      </c>
      <c r="E1468" s="153" t="s">
        <v>19600</v>
      </c>
      <c r="F1468" s="153" t="s">
        <v>20459</v>
      </c>
      <c r="G1468" s="153" t="s">
        <v>20460</v>
      </c>
      <c r="H1468" s="153" t="s">
        <v>21925</v>
      </c>
      <c r="I1468" s="153" t="s">
        <v>22813</v>
      </c>
      <c r="J1468" s="153" t="s">
        <v>22763</v>
      </c>
      <c r="K1468" s="153" t="s">
        <v>22764</v>
      </c>
      <c r="L1468" s="153"/>
      <c r="M1468" s="153" t="str" cm="1">
        <f t="array" ref="M1468">LOOKUP(2,1/(C1468:L1468&lt;&gt;""),C1468:L1468)</f>
        <v>Psophocarpus scandens Leaves</v>
      </c>
      <c r="N1468" s="153"/>
      <c r="O1468" s="153"/>
      <c r="P1468" s="153"/>
      <c r="Q1468" s="153"/>
      <c r="R1468" s="153"/>
      <c r="S1468" s="153"/>
      <c r="T1468" s="153"/>
      <c r="U1468" s="153" t="s">
        <v>22763</v>
      </c>
      <c r="V1468" s="153"/>
      <c r="W1468" s="153"/>
      <c r="X1468" s="153"/>
      <c r="Y1468" s="153"/>
      <c r="Z1468" s="153"/>
      <c r="AA1468" s="153"/>
      <c r="AB1468" s="153"/>
      <c r="AC1468" s="153"/>
      <c r="AD1468" s="153" t="str">
        <f>IFERROR(IF(COUNTIF(C1468:L1468,"Feed Ingredient")&gt;0,INDEX(ani_diet!V:V,MATCH(M1468,ani_diet!F:F,0)),""),"")</f>
        <v>Psophocarpus scandens Leaves</v>
      </c>
      <c r="AE1468" s="152" t="str">
        <f>IF(IFERROR(IF(MATCH("Feed Ingredient", AOM[[#This Row],[L1]:[L10]],0)&gt;0, TRUE, FALSE), FALSE)=TRUE,IFERROR(VLOOKUP(M1468, ani_diet!E:E, 1, FALSE), "No Match"),FALSE)</f>
        <v>Psophocarpus scandens Leaves</v>
      </c>
    </row>
    <row r="1469" spans="1:31" ht="14.5" x14ac:dyDescent="0.35">
      <c r="A1469" s="153"/>
      <c r="B1469" s="153" t="s">
        <v>22918</v>
      </c>
      <c r="C1469" s="153" t="s">
        <v>19358</v>
      </c>
      <c r="D1469" s="153" t="s">
        <v>19360</v>
      </c>
      <c r="E1469" s="153" t="s">
        <v>19600</v>
      </c>
      <c r="F1469" s="153" t="s">
        <v>20459</v>
      </c>
      <c r="G1469" s="153" t="s">
        <v>20460</v>
      </c>
      <c r="H1469" s="153" t="s">
        <v>21925</v>
      </c>
      <c r="I1469" s="153" t="s">
        <v>22813</v>
      </c>
      <c r="J1469" s="153" t="s">
        <v>22763</v>
      </c>
      <c r="K1469" s="153"/>
      <c r="L1469" s="153"/>
      <c r="M1469" s="153" t="str" cm="1">
        <f t="array" ref="M1469">LOOKUP(2,1/(C1469:L1469&lt;&gt;""),C1469:L1469)</f>
        <v>Psophocarpus scandens</v>
      </c>
      <c r="N1469" s="153"/>
      <c r="O1469" s="153"/>
      <c r="P1469" s="153"/>
      <c r="Q1469" s="153"/>
      <c r="R1469" s="153"/>
      <c r="S1469" s="153"/>
      <c r="T1469" s="153"/>
      <c r="U1469" s="153" t="s">
        <v>22763</v>
      </c>
      <c r="V1469" s="153"/>
      <c r="W1469" s="153"/>
      <c r="X1469" s="153"/>
      <c r="Y1469" s="153"/>
      <c r="Z1469" s="153"/>
      <c r="AA1469" s="153"/>
      <c r="AB1469" s="153"/>
      <c r="AC1469" s="153"/>
      <c r="AD1469" s="153" t="str">
        <f>IFERROR(IF(COUNTIF(C1469:L1469,"Feed Ingredient")&gt;0,INDEX(ani_diet!V:V,MATCH(M1469,ani_diet!F:F,0)),""),"")</f>
        <v/>
      </c>
      <c r="AE1469" s="152" t="str">
        <f>IF(IFERROR(IF(MATCH("Feed Ingredient", AOM[[#This Row],[L1]:[L10]],0)&gt;0, TRUE, FALSE), FALSE)=TRUE,IFERROR(VLOOKUP(M1469, ani_diet!E:E, 1, FALSE), "No Match"),FALSE)</f>
        <v>No Match</v>
      </c>
    </row>
    <row r="1470" spans="1:31" ht="14.5" x14ac:dyDescent="0.35">
      <c r="A1470" s="153"/>
      <c r="B1470" s="153" t="s">
        <v>22919</v>
      </c>
      <c r="C1470" s="153" t="s">
        <v>19358</v>
      </c>
      <c r="D1470" s="153" t="s">
        <v>19360</v>
      </c>
      <c r="E1470" s="153" t="s">
        <v>19600</v>
      </c>
      <c r="F1470" s="153" t="s">
        <v>20459</v>
      </c>
      <c r="G1470" s="153" t="s">
        <v>20460</v>
      </c>
      <c r="H1470" s="153" t="s">
        <v>21925</v>
      </c>
      <c r="I1470" s="153" t="s">
        <v>22813</v>
      </c>
      <c r="J1470" s="153" t="s">
        <v>13777</v>
      </c>
      <c r="K1470" s="153"/>
      <c r="L1470" s="153"/>
      <c r="M1470" s="153" t="str" cm="1">
        <f t="array" ref="M1470">LOOKUP(2,1/(C1470:L1470&lt;&gt;""),C1470:L1470)</f>
        <v>Pterocarpus erinaceus</v>
      </c>
      <c r="N1470" s="153"/>
      <c r="O1470" s="153"/>
      <c r="P1470" s="153"/>
      <c r="Q1470" s="153"/>
      <c r="R1470" s="153"/>
      <c r="S1470" s="153"/>
      <c r="T1470" s="153"/>
      <c r="U1470" s="153" t="s">
        <v>13777</v>
      </c>
      <c r="V1470" s="153"/>
      <c r="W1470" s="153"/>
      <c r="X1470" s="153"/>
      <c r="Y1470" s="153"/>
      <c r="Z1470" s="153"/>
      <c r="AA1470" s="153"/>
      <c r="AB1470" s="153"/>
      <c r="AC1470" s="153"/>
      <c r="AD1470" s="153" t="str">
        <f>IFERROR(IF(COUNTIF(C1470:L1470,"Feed Ingredient")&gt;0,INDEX(ani_diet!V:V,MATCH(M1470,ani_diet!F:F,0)),""),"")</f>
        <v>Pterocarpus erinaceus</v>
      </c>
      <c r="AE1470" s="152" t="str">
        <f>IF(IFERROR(IF(MATCH("Feed Ingredient", AOM[[#This Row],[L1]:[L10]],0)&gt;0, TRUE, FALSE), FALSE)=TRUE,IFERROR(VLOOKUP(M1470, ani_diet!E:E, 1, FALSE), "No Match"),FALSE)</f>
        <v>Pterocarpus erinaceus</v>
      </c>
    </row>
    <row r="1471" spans="1:31" ht="14.5" x14ac:dyDescent="0.35">
      <c r="A1471" s="153"/>
      <c r="B1471" s="153" t="s">
        <v>22920</v>
      </c>
      <c r="C1471" s="153" t="s">
        <v>19358</v>
      </c>
      <c r="D1471" s="153" t="s">
        <v>19360</v>
      </c>
      <c r="E1471" s="153" t="s">
        <v>19600</v>
      </c>
      <c r="F1471" s="153" t="s">
        <v>20459</v>
      </c>
      <c r="G1471" s="153" t="s">
        <v>20460</v>
      </c>
      <c r="H1471" s="153" t="s">
        <v>21925</v>
      </c>
      <c r="I1471" s="153" t="s">
        <v>22813</v>
      </c>
      <c r="J1471" s="153" t="s">
        <v>9707</v>
      </c>
      <c r="K1471" s="153" t="s">
        <v>22921</v>
      </c>
      <c r="L1471" s="153"/>
      <c r="M1471" s="153" t="str" cm="1">
        <f t="array" ref="M1471">LOOKUP(2,1/(C1471:L1471&lt;&gt;""),C1471:L1471)</f>
        <v>Pueraria phaseoloides Leaves</v>
      </c>
      <c r="N1471" s="153"/>
      <c r="O1471" s="153"/>
      <c r="P1471" s="153"/>
      <c r="Q1471" s="153"/>
      <c r="R1471" s="153"/>
      <c r="S1471" s="153"/>
      <c r="T1471" s="153"/>
      <c r="U1471" s="153" t="s">
        <v>9707</v>
      </c>
      <c r="V1471" s="153"/>
      <c r="W1471" s="153"/>
      <c r="X1471" s="153"/>
      <c r="Y1471" s="153"/>
      <c r="Z1471" s="153"/>
      <c r="AA1471" s="153"/>
      <c r="AB1471" s="153"/>
      <c r="AC1471" s="153"/>
      <c r="AD1471" s="153" t="str">
        <f>IFERROR(IF(COUNTIF(C1471:L1471,"Feed Ingredient")&gt;0,INDEX(ani_diet!V:V,MATCH(M1471,ani_diet!F:F,0)),""),"")</f>
        <v>Pueraria phaseoloides Leaves</v>
      </c>
      <c r="AE1471" s="152" t="str">
        <f>IF(IFERROR(IF(MATCH("Feed Ingredient", AOM[[#This Row],[L1]:[L10]],0)&gt;0, TRUE, FALSE), FALSE)=TRUE,IFERROR(VLOOKUP(M1471, ani_diet!E:E, 1, FALSE), "No Match"),FALSE)</f>
        <v>Pueraria phaseoloides Leaves</v>
      </c>
    </row>
    <row r="1472" spans="1:31" ht="14.5" x14ac:dyDescent="0.35">
      <c r="A1472" s="153"/>
      <c r="B1472" s="153" t="s">
        <v>22922</v>
      </c>
      <c r="C1472" s="153" t="s">
        <v>19358</v>
      </c>
      <c r="D1472" s="153" t="s">
        <v>19360</v>
      </c>
      <c r="E1472" s="153" t="s">
        <v>19600</v>
      </c>
      <c r="F1472" s="153" t="s">
        <v>20459</v>
      </c>
      <c r="G1472" s="153" t="s">
        <v>20460</v>
      </c>
      <c r="H1472" s="153" t="s">
        <v>21925</v>
      </c>
      <c r="I1472" s="153" t="s">
        <v>22813</v>
      </c>
      <c r="J1472" s="153" t="s">
        <v>13777</v>
      </c>
      <c r="K1472" s="153" t="s">
        <v>22923</v>
      </c>
      <c r="L1472" s="153" t="s">
        <v>22924</v>
      </c>
      <c r="M1472" s="153" t="str" cm="1">
        <f t="array" ref="M1472">LOOKUP(2,1/(C1472:L1472&lt;&gt;""),C1472:L1472)</f>
        <v>Pterocarpus erinaceus Leaves Dried</v>
      </c>
      <c r="N1472" s="153"/>
      <c r="O1472" s="153"/>
      <c r="P1472" s="153"/>
      <c r="Q1472" s="153"/>
      <c r="R1472" s="153"/>
      <c r="S1472" s="153"/>
      <c r="T1472" s="153"/>
      <c r="U1472" s="153" t="s">
        <v>13777</v>
      </c>
      <c r="V1472" s="153"/>
      <c r="W1472" s="153"/>
      <c r="X1472" s="153"/>
      <c r="Y1472" s="153"/>
      <c r="Z1472" s="153"/>
      <c r="AA1472" s="153"/>
      <c r="AB1472" s="153"/>
      <c r="AC1472" s="153"/>
      <c r="AD1472" s="153" t="str">
        <f>IFERROR(IF(COUNTIF(C1472:L1472,"Feed Ingredient")&gt;0,INDEX(ani_diet!V:V,MATCH(M1472,ani_diet!F:F,0)),""),"")</f>
        <v>Pterocarpus erinaceus Leaves</v>
      </c>
      <c r="AE1472" s="152" t="str">
        <f>IF(IFERROR(IF(MATCH("Feed Ingredient", AOM[[#This Row],[L1]:[L10]],0)&gt;0, TRUE, FALSE), FALSE)=TRUE,IFERROR(VLOOKUP(M1472, ani_diet!E:E, 1, FALSE), "No Match"),FALSE)</f>
        <v>No Match</v>
      </c>
    </row>
    <row r="1473" spans="1:31" ht="14.5" x14ac:dyDescent="0.35">
      <c r="A1473" s="153"/>
      <c r="B1473" s="153" t="s">
        <v>22925</v>
      </c>
      <c r="C1473" s="153" t="s">
        <v>19358</v>
      </c>
      <c r="D1473" s="153" t="s">
        <v>19360</v>
      </c>
      <c r="E1473" s="153" t="s">
        <v>19600</v>
      </c>
      <c r="F1473" s="153" t="s">
        <v>20459</v>
      </c>
      <c r="G1473" s="153" t="s">
        <v>20460</v>
      </c>
      <c r="H1473" s="153" t="s">
        <v>21925</v>
      </c>
      <c r="I1473" s="153" t="s">
        <v>22813</v>
      </c>
      <c r="J1473" s="153" t="s">
        <v>9707</v>
      </c>
      <c r="K1473" s="153"/>
      <c r="L1473" s="153"/>
      <c r="M1473" s="153" t="str" cm="1">
        <f t="array" ref="M1473">LOOKUP(2,1/(C1473:L1473&lt;&gt;""),C1473:L1473)</f>
        <v>Pueraria phaseoloides</v>
      </c>
      <c r="N1473" s="153"/>
      <c r="O1473" s="153"/>
      <c r="P1473" s="153"/>
      <c r="Q1473" s="153"/>
      <c r="R1473" s="153"/>
      <c r="S1473" s="153"/>
      <c r="T1473" s="153"/>
      <c r="U1473" s="153" t="s">
        <v>9707</v>
      </c>
      <c r="V1473" s="153"/>
      <c r="W1473" s="153"/>
      <c r="X1473" s="153"/>
      <c r="Y1473" s="153"/>
      <c r="Z1473" s="153"/>
      <c r="AA1473" s="153"/>
      <c r="AB1473" s="153"/>
      <c r="AC1473" s="153"/>
      <c r="AD1473" s="153" t="str">
        <f>IFERROR(IF(COUNTIF(C1473:L1473,"Feed Ingredient")&gt;0,INDEX(ani_diet!V:V,MATCH(M1473,ani_diet!F:F,0)),""),"")</f>
        <v/>
      </c>
      <c r="AE1473" s="152" t="str">
        <f>IF(IFERROR(IF(MATCH("Feed Ingredient", AOM[[#This Row],[L1]:[L10]],0)&gt;0, TRUE, FALSE), FALSE)=TRUE,IFERROR(VLOOKUP(M1473, ani_diet!E:E, 1, FALSE), "No Match"),FALSE)</f>
        <v>No Match</v>
      </c>
    </row>
    <row r="1474" spans="1:31" ht="14.5" x14ac:dyDescent="0.35">
      <c r="A1474" s="153"/>
      <c r="B1474" s="153" t="s">
        <v>22926</v>
      </c>
      <c r="C1474" s="153" t="s">
        <v>19358</v>
      </c>
      <c r="D1474" s="153" t="s">
        <v>19360</v>
      </c>
      <c r="E1474" s="153" t="s">
        <v>19600</v>
      </c>
      <c r="F1474" s="153" t="s">
        <v>20459</v>
      </c>
      <c r="G1474" s="153" t="s">
        <v>20460</v>
      </c>
      <c r="H1474" s="153" t="s">
        <v>21925</v>
      </c>
      <c r="I1474" s="153" t="s">
        <v>22813</v>
      </c>
      <c r="J1474" s="153" t="s">
        <v>22927</v>
      </c>
      <c r="K1474" s="153"/>
      <c r="L1474" s="153"/>
      <c r="M1474" s="153" t="str" cm="1">
        <f t="array" ref="M1474">LOOKUP(2,1/(C1474:L1474&lt;&gt;""),C1474:L1474)</f>
        <v>Spermacoce stachydea</v>
      </c>
      <c r="N1474" s="153"/>
      <c r="O1474" s="153"/>
      <c r="P1474" s="153"/>
      <c r="Q1474" s="153"/>
      <c r="R1474" s="153"/>
      <c r="S1474" s="153"/>
      <c r="T1474" s="153"/>
      <c r="U1474" s="153" t="s">
        <v>22927</v>
      </c>
      <c r="V1474" s="153"/>
      <c r="W1474" s="153"/>
      <c r="X1474" s="153"/>
      <c r="Y1474" s="153"/>
      <c r="Z1474" s="153"/>
      <c r="AA1474" s="153"/>
      <c r="AB1474" s="153"/>
      <c r="AC1474" s="153"/>
      <c r="AD1474" s="153" t="str">
        <f>IFERROR(IF(COUNTIF(C1474:L1474,"Feed Ingredient")&gt;0,INDEX(ani_diet!V:V,MATCH(M1474,ani_diet!F:F,0)),""),"")</f>
        <v>Spermacoce stachydea</v>
      </c>
      <c r="AE1474" s="152" t="str">
        <f>IF(IFERROR(IF(MATCH("Feed Ingredient", AOM[[#This Row],[L1]:[L10]],0)&gt;0, TRUE, FALSE), FALSE)=TRUE,IFERROR(VLOOKUP(M1474, ani_diet!E:E, 1, FALSE), "No Match"),FALSE)</f>
        <v>Spermacoce stachydea</v>
      </c>
    </row>
    <row r="1475" spans="1:31" ht="14.5" x14ac:dyDescent="0.35">
      <c r="A1475" s="153"/>
      <c r="B1475" s="153" t="s">
        <v>22928</v>
      </c>
      <c r="C1475" s="153" t="s">
        <v>19358</v>
      </c>
      <c r="D1475" s="153" t="s">
        <v>19360</v>
      </c>
      <c r="E1475" s="153" t="s">
        <v>19600</v>
      </c>
      <c r="F1475" s="153" t="s">
        <v>20459</v>
      </c>
      <c r="G1475" s="153" t="s">
        <v>20460</v>
      </c>
      <c r="H1475" s="153" t="s">
        <v>21925</v>
      </c>
      <c r="I1475" s="153" t="s">
        <v>22813</v>
      </c>
      <c r="J1475" s="153" t="s">
        <v>9754</v>
      </c>
      <c r="K1475" s="153" t="s">
        <v>22929</v>
      </c>
      <c r="L1475" s="153"/>
      <c r="M1475" s="153" t="str" cm="1">
        <f t="array" ref="M1475">LOOKUP(2,1/(C1475:L1475&lt;&gt;""),C1475:L1475)</f>
        <v>Stylosanthes guianensis Dried</v>
      </c>
      <c r="N1475" s="153" t="s">
        <v>22930</v>
      </c>
      <c r="O1475" s="153"/>
      <c r="P1475" s="153"/>
      <c r="Q1475" s="153"/>
      <c r="R1475" s="153"/>
      <c r="S1475" s="153"/>
      <c r="T1475" s="153"/>
      <c r="U1475" s="153" t="s">
        <v>9754</v>
      </c>
      <c r="V1475" s="153"/>
      <c r="W1475" s="153"/>
      <c r="X1475" s="153"/>
      <c r="Y1475" s="153"/>
      <c r="Z1475" s="153"/>
      <c r="AA1475" s="153"/>
      <c r="AB1475" s="153"/>
      <c r="AC1475" s="153"/>
      <c r="AD1475" s="153" t="str">
        <f>IFERROR(IF(COUNTIF(C1475:L1475,"Feed Ingredient")&gt;0,INDEX(ani_diet!V:V,MATCH(M1475,ani_diet!F:F,0)),""),"")</f>
        <v>Stylosanthes guianensis</v>
      </c>
      <c r="AE1475" s="152" t="str">
        <f>IF(IFERROR(IF(MATCH("Feed Ingredient", AOM[[#This Row],[L1]:[L10]],0)&gt;0, TRUE, FALSE), FALSE)=TRUE,IFERROR(VLOOKUP(M1475, ani_diet!E:E, 1, FALSE), "No Match"),FALSE)</f>
        <v>No Match</v>
      </c>
    </row>
    <row r="1476" spans="1:31" ht="14.5" x14ac:dyDescent="0.35">
      <c r="A1476" s="153"/>
      <c r="B1476" s="153" t="s">
        <v>22931</v>
      </c>
      <c r="C1476" s="153" t="s">
        <v>19358</v>
      </c>
      <c r="D1476" s="153" t="s">
        <v>19360</v>
      </c>
      <c r="E1476" s="153" t="s">
        <v>19600</v>
      </c>
      <c r="F1476" s="153" t="s">
        <v>20459</v>
      </c>
      <c r="G1476" s="153" t="s">
        <v>20460</v>
      </c>
      <c r="H1476" s="153" t="s">
        <v>21925</v>
      </c>
      <c r="I1476" s="153" t="s">
        <v>22813</v>
      </c>
      <c r="J1476" s="153" t="s">
        <v>9754</v>
      </c>
      <c r="K1476" s="153" t="s">
        <v>22932</v>
      </c>
      <c r="L1476" s="153"/>
      <c r="M1476" s="153" t="str" cm="1">
        <f t="array" ref="M1476">LOOKUP(2,1/(C1476:L1476&lt;&gt;""),C1476:L1476)</f>
        <v>Stylosanthes guianensis Dried Ground</v>
      </c>
      <c r="N1476" s="153" t="s">
        <v>22933</v>
      </c>
      <c r="O1476" s="153"/>
      <c r="P1476" s="153"/>
      <c r="Q1476" s="153"/>
      <c r="R1476" s="153"/>
      <c r="S1476" s="153"/>
      <c r="T1476" s="153"/>
      <c r="U1476" s="153" t="s">
        <v>9754</v>
      </c>
      <c r="V1476" s="153"/>
      <c r="W1476" s="153"/>
      <c r="X1476" s="153"/>
      <c r="Y1476" s="153"/>
      <c r="Z1476" s="153"/>
      <c r="AA1476" s="153"/>
      <c r="AB1476" s="153"/>
      <c r="AC1476" s="153"/>
      <c r="AD1476" s="153" t="str">
        <f>IFERROR(IF(COUNTIF(C1476:L1476,"Feed Ingredient")&gt;0,INDEX(ani_diet!V:V,MATCH(M1476,ani_diet!F:F,0)),""),"")</f>
        <v>Stylosanthes guianensis</v>
      </c>
      <c r="AE1476" s="152" t="str">
        <f>IF(IFERROR(IF(MATCH("Feed Ingredient", AOM[[#This Row],[L1]:[L10]],0)&gt;0, TRUE, FALSE), FALSE)=TRUE,IFERROR(VLOOKUP(M1476, ani_diet!E:E, 1, FALSE), "No Match"),FALSE)</f>
        <v>No Match</v>
      </c>
    </row>
    <row r="1477" spans="1:31" ht="14.5" x14ac:dyDescent="0.35">
      <c r="A1477" s="153"/>
      <c r="B1477" s="153" t="s">
        <v>22934</v>
      </c>
      <c r="C1477" s="153" t="s">
        <v>19358</v>
      </c>
      <c r="D1477" s="153" t="s">
        <v>19360</v>
      </c>
      <c r="E1477" s="153" t="s">
        <v>19600</v>
      </c>
      <c r="F1477" s="153" t="s">
        <v>20459</v>
      </c>
      <c r="G1477" s="153" t="s">
        <v>20460</v>
      </c>
      <c r="H1477" s="153" t="s">
        <v>21925</v>
      </c>
      <c r="I1477" s="153" t="s">
        <v>22813</v>
      </c>
      <c r="J1477" s="153" t="s">
        <v>9754</v>
      </c>
      <c r="K1477" s="153" t="s">
        <v>22935</v>
      </c>
      <c r="L1477" s="153"/>
      <c r="M1477" s="153" t="str" cm="1">
        <f t="array" ref="M1477">LOOKUP(2,1/(C1477:L1477&lt;&gt;""),C1477:L1477)</f>
        <v>Stylosanthes guianensis Leaves</v>
      </c>
      <c r="N1477" s="153"/>
      <c r="O1477" s="153"/>
      <c r="P1477" s="153"/>
      <c r="Q1477" s="153"/>
      <c r="R1477" s="153"/>
      <c r="S1477" s="153"/>
      <c r="T1477" s="153"/>
      <c r="U1477" s="153" t="s">
        <v>9754</v>
      </c>
      <c r="V1477" s="153"/>
      <c r="W1477" s="153"/>
      <c r="X1477" s="153"/>
      <c r="Y1477" s="153"/>
      <c r="Z1477" s="153"/>
      <c r="AA1477" s="153"/>
      <c r="AB1477" s="153"/>
      <c r="AC1477" s="153"/>
      <c r="AD1477" s="153" t="str">
        <f>IFERROR(IF(COUNTIF(C1477:L1477,"Feed Ingredient")&gt;0,INDEX(ani_diet!V:V,MATCH(M1477,ani_diet!F:F,0)),""),"")</f>
        <v>Stylosanthes guianensis Leaves</v>
      </c>
      <c r="AE1477" s="152" t="str">
        <f>IF(IFERROR(IF(MATCH("Feed Ingredient", AOM[[#This Row],[L1]:[L10]],0)&gt;0, TRUE, FALSE), FALSE)=TRUE,IFERROR(VLOOKUP(M1477, ani_diet!E:E, 1, FALSE), "No Match"),FALSE)</f>
        <v>Stylosanthes guianensis Leaves</v>
      </c>
    </row>
    <row r="1478" spans="1:31" ht="14.5" x14ac:dyDescent="0.35">
      <c r="A1478" s="153"/>
      <c r="B1478" s="153" t="s">
        <v>22936</v>
      </c>
      <c r="C1478" s="153" t="s">
        <v>19358</v>
      </c>
      <c r="D1478" s="153" t="s">
        <v>19360</v>
      </c>
      <c r="E1478" s="153" t="s">
        <v>19600</v>
      </c>
      <c r="F1478" s="153" t="s">
        <v>20459</v>
      </c>
      <c r="G1478" s="153" t="s">
        <v>20460</v>
      </c>
      <c r="H1478" s="153" t="s">
        <v>21925</v>
      </c>
      <c r="I1478" s="153" t="s">
        <v>22813</v>
      </c>
      <c r="J1478" s="153" t="s">
        <v>9754</v>
      </c>
      <c r="K1478" s="153"/>
      <c r="L1478" s="153"/>
      <c r="M1478" s="153" t="str" cm="1">
        <f t="array" ref="M1478">LOOKUP(2,1/(C1478:L1478&lt;&gt;""),C1478:L1478)</f>
        <v>Stylosanthes guianensis</v>
      </c>
      <c r="N1478" s="153"/>
      <c r="O1478" s="153"/>
      <c r="P1478" s="153"/>
      <c r="Q1478" s="153"/>
      <c r="R1478" s="153"/>
      <c r="S1478" s="153"/>
      <c r="T1478" s="153"/>
      <c r="U1478" s="153" t="s">
        <v>9754</v>
      </c>
      <c r="V1478" s="153"/>
      <c r="W1478" s="153"/>
      <c r="X1478" s="153"/>
      <c r="Y1478" s="153"/>
      <c r="Z1478" s="153"/>
      <c r="AA1478" s="153"/>
      <c r="AB1478" s="153"/>
      <c r="AC1478" s="153"/>
      <c r="AD1478" s="153" t="str">
        <f>IFERROR(IF(COUNTIF(C1478:L1478,"Feed Ingredient")&gt;0,INDEX(ani_diet!V:V,MATCH(M1478,ani_diet!F:F,0)),""),"")</f>
        <v>Stylosanthes guianensis</v>
      </c>
      <c r="AE1478" s="152" t="str">
        <f>IF(IFERROR(IF(MATCH("Feed Ingredient", AOM[[#This Row],[L1]:[L10]],0)&gt;0, TRUE, FALSE), FALSE)=TRUE,IFERROR(VLOOKUP(M1478, ani_diet!E:E, 1, FALSE), "No Match"),FALSE)</f>
        <v>Stylosanthes guianensis</v>
      </c>
    </row>
    <row r="1479" spans="1:31" ht="14.5" x14ac:dyDescent="0.35">
      <c r="A1479" s="153"/>
      <c r="B1479" s="153" t="s">
        <v>22937</v>
      </c>
      <c r="C1479" s="153" t="s">
        <v>19358</v>
      </c>
      <c r="D1479" s="153" t="s">
        <v>19360</v>
      </c>
      <c r="E1479" s="153" t="s">
        <v>19600</v>
      </c>
      <c r="F1479" s="153" t="s">
        <v>20459</v>
      </c>
      <c r="G1479" s="153" t="s">
        <v>20460</v>
      </c>
      <c r="H1479" s="153" t="s">
        <v>21925</v>
      </c>
      <c r="I1479" s="153" t="s">
        <v>22813</v>
      </c>
      <c r="J1479" s="153" t="s">
        <v>9759</v>
      </c>
      <c r="K1479" s="153" t="s">
        <v>22938</v>
      </c>
      <c r="L1479" s="153"/>
      <c r="M1479" s="153" t="str" cm="1">
        <f t="array" ref="M1479">LOOKUP(2,1/(C1479:L1479&lt;&gt;""),C1479:L1479)</f>
        <v>Stylosanthes hamata Cake Ground Roasted</v>
      </c>
      <c r="N1479" s="153" t="s">
        <v>22939</v>
      </c>
      <c r="O1479" s="153"/>
      <c r="P1479" s="153"/>
      <c r="Q1479" s="153"/>
      <c r="R1479" s="153"/>
      <c r="S1479" s="153"/>
      <c r="T1479" s="153"/>
      <c r="U1479" s="153" t="s">
        <v>9759</v>
      </c>
      <c r="V1479" s="153"/>
      <c r="W1479" s="153"/>
      <c r="X1479" s="153"/>
      <c r="Y1479" s="153"/>
      <c r="Z1479" s="153"/>
      <c r="AA1479" s="153"/>
      <c r="AB1479" s="153"/>
      <c r="AC1479" s="153"/>
      <c r="AD1479" s="153" t="str">
        <f>IFERROR(IF(COUNTIF(C1479:L1479,"Feed Ingredient")&gt;0,INDEX(ani_diet!V:V,MATCH(M1479,ani_diet!F:F,0)),""),"")</f>
        <v>Stylosanthes hamata Cake</v>
      </c>
      <c r="AE1479" s="152" t="str">
        <f>IF(IFERROR(IF(MATCH("Feed Ingredient", AOM[[#This Row],[L1]:[L10]],0)&gt;0, TRUE, FALSE), FALSE)=TRUE,IFERROR(VLOOKUP(M1479, ani_diet!E:E, 1, FALSE), "No Match"),FALSE)</f>
        <v>No Match</v>
      </c>
    </row>
    <row r="1480" spans="1:31" ht="14.5" x14ac:dyDescent="0.35">
      <c r="A1480" s="153"/>
      <c r="B1480" s="153" t="s">
        <v>22940</v>
      </c>
      <c r="C1480" s="153" t="s">
        <v>19358</v>
      </c>
      <c r="D1480" s="153" t="s">
        <v>19360</v>
      </c>
      <c r="E1480" s="153" t="s">
        <v>19600</v>
      </c>
      <c r="F1480" s="153" t="s">
        <v>20459</v>
      </c>
      <c r="G1480" s="153" t="s">
        <v>20460</v>
      </c>
      <c r="H1480" s="153" t="s">
        <v>21925</v>
      </c>
      <c r="I1480" s="153" t="s">
        <v>22813</v>
      </c>
      <c r="J1480" s="153" t="s">
        <v>9759</v>
      </c>
      <c r="K1480" s="153"/>
      <c r="L1480" s="153"/>
      <c r="M1480" s="153" t="str" cm="1">
        <f t="array" ref="M1480">LOOKUP(2,1/(C1480:L1480&lt;&gt;""),C1480:L1480)</f>
        <v>Stylosanthes hamata</v>
      </c>
      <c r="N1480" s="153"/>
      <c r="O1480" s="153"/>
      <c r="P1480" s="153"/>
      <c r="Q1480" s="153"/>
      <c r="R1480" s="153"/>
      <c r="S1480" s="153"/>
      <c r="T1480" s="153"/>
      <c r="U1480" s="153" t="s">
        <v>9759</v>
      </c>
      <c r="V1480" s="153"/>
      <c r="W1480" s="153"/>
      <c r="X1480" s="153"/>
      <c r="Y1480" s="153"/>
      <c r="Z1480" s="153"/>
      <c r="AA1480" s="153"/>
      <c r="AB1480" s="153"/>
      <c r="AC1480" s="153"/>
      <c r="AD1480" s="153" t="str">
        <f>IFERROR(IF(COUNTIF(C1480:L1480,"Feed Ingredient")&gt;0,INDEX(ani_diet!V:V,MATCH(M1480,ani_diet!F:F,0)),""),"")</f>
        <v>Stylosanthes hamata</v>
      </c>
      <c r="AE1480" s="152" t="str">
        <f>IF(IFERROR(IF(MATCH("Feed Ingredient", AOM[[#This Row],[L1]:[L10]],0)&gt;0, TRUE, FALSE), FALSE)=TRUE,IFERROR(VLOOKUP(M1480, ani_diet!E:E, 1, FALSE), "No Match"),FALSE)</f>
        <v>Stylosanthes hamata</v>
      </c>
    </row>
    <row r="1481" spans="1:31" ht="14.5" x14ac:dyDescent="0.35">
      <c r="A1481" s="153"/>
      <c r="B1481" s="153" t="s">
        <v>22941</v>
      </c>
      <c r="C1481" s="153" t="s">
        <v>19358</v>
      </c>
      <c r="D1481" s="153" t="s">
        <v>19360</v>
      </c>
      <c r="E1481" s="153" t="s">
        <v>19600</v>
      </c>
      <c r="F1481" s="153" t="s">
        <v>20459</v>
      </c>
      <c r="G1481" s="153" t="s">
        <v>20460</v>
      </c>
      <c r="H1481" s="153" t="s">
        <v>21925</v>
      </c>
      <c r="I1481" s="153" t="s">
        <v>22813</v>
      </c>
      <c r="J1481" s="153" t="s">
        <v>22942</v>
      </c>
      <c r="K1481" s="153" t="s">
        <v>22943</v>
      </c>
      <c r="L1481" s="153"/>
      <c r="M1481" s="153" t="str" cm="1">
        <f t="array" ref="M1481">LOOKUP(2,1/(C1481:L1481&lt;&gt;""),C1481:L1481)</f>
        <v>Stylosanthes scabra Dried</v>
      </c>
      <c r="N1481" s="153" t="s">
        <v>22944</v>
      </c>
      <c r="O1481" s="153"/>
      <c r="P1481" s="153"/>
      <c r="Q1481" s="153"/>
      <c r="R1481" s="153"/>
      <c r="S1481" s="153"/>
      <c r="T1481" s="153"/>
      <c r="U1481" s="153" t="s">
        <v>22942</v>
      </c>
      <c r="V1481" s="153"/>
      <c r="W1481" s="153"/>
      <c r="X1481" s="153"/>
      <c r="Y1481" s="153"/>
      <c r="Z1481" s="153"/>
      <c r="AA1481" s="153"/>
      <c r="AB1481" s="153"/>
      <c r="AC1481" s="153"/>
      <c r="AD1481" s="153" t="str">
        <f>IFERROR(IF(COUNTIF(C1481:L1481,"Feed Ingredient")&gt;0,INDEX(ani_diet!V:V,MATCH(M1481,ani_diet!F:F,0)),""),"")</f>
        <v>Stylosanthes scabra</v>
      </c>
      <c r="AE1481" s="152" t="str">
        <f>IF(IFERROR(IF(MATCH("Feed Ingredient", AOM[[#This Row],[L1]:[L10]],0)&gt;0, TRUE, FALSE), FALSE)=TRUE,IFERROR(VLOOKUP(M1481, ani_diet!E:E, 1, FALSE), "No Match"),FALSE)</f>
        <v>No Match</v>
      </c>
    </row>
    <row r="1482" spans="1:31" ht="14.5" x14ac:dyDescent="0.35">
      <c r="A1482" s="153"/>
      <c r="B1482" s="153" t="s">
        <v>22945</v>
      </c>
      <c r="C1482" s="153" t="s">
        <v>19358</v>
      </c>
      <c r="D1482" s="153" t="s">
        <v>19360</v>
      </c>
      <c r="E1482" s="153" t="s">
        <v>19600</v>
      </c>
      <c r="F1482" s="153" t="s">
        <v>20459</v>
      </c>
      <c r="G1482" s="153" t="s">
        <v>20460</v>
      </c>
      <c r="H1482" s="153" t="s">
        <v>21925</v>
      </c>
      <c r="I1482" s="153" t="s">
        <v>22813</v>
      </c>
      <c r="J1482" s="153" t="s">
        <v>22942</v>
      </c>
      <c r="K1482" s="153"/>
      <c r="L1482" s="153"/>
      <c r="M1482" s="153" t="str" cm="1">
        <f t="array" ref="M1482">LOOKUP(2,1/(C1482:L1482&lt;&gt;""),C1482:L1482)</f>
        <v>Stylosanthes scabra</v>
      </c>
      <c r="N1482" s="153"/>
      <c r="O1482" s="153"/>
      <c r="P1482" s="153"/>
      <c r="Q1482" s="153"/>
      <c r="R1482" s="153"/>
      <c r="S1482" s="153"/>
      <c r="T1482" s="153"/>
      <c r="U1482" s="153" t="s">
        <v>22942</v>
      </c>
      <c r="V1482" s="153"/>
      <c r="W1482" s="153"/>
      <c r="X1482" s="153"/>
      <c r="Y1482" s="153"/>
      <c r="Z1482" s="153"/>
      <c r="AA1482" s="153"/>
      <c r="AB1482" s="153"/>
      <c r="AC1482" s="153"/>
      <c r="AD1482" s="153" t="str">
        <f>IFERROR(IF(COUNTIF(C1482:L1482,"Feed Ingredient")&gt;0,INDEX(ani_diet!V:V,MATCH(M1482,ani_diet!F:F,0)),""),"")</f>
        <v/>
      </c>
      <c r="AE1482" s="152" t="str">
        <f>IF(IFERROR(IF(MATCH("Feed Ingredient", AOM[[#This Row],[L1]:[L10]],0)&gt;0, TRUE, FALSE), FALSE)=TRUE,IFERROR(VLOOKUP(M1482, ani_diet!E:E, 1, FALSE), "No Match"),FALSE)</f>
        <v>Stylosanthes scabra</v>
      </c>
    </row>
    <row r="1483" spans="1:31" ht="14.5" x14ac:dyDescent="0.35">
      <c r="A1483" s="153"/>
      <c r="B1483" s="153" t="s">
        <v>22946</v>
      </c>
      <c r="C1483" s="153" t="s">
        <v>19358</v>
      </c>
      <c r="D1483" s="153" t="s">
        <v>19360</v>
      </c>
      <c r="E1483" s="153" t="s">
        <v>19600</v>
      </c>
      <c r="F1483" s="153" t="s">
        <v>20459</v>
      </c>
      <c r="G1483" s="153" t="s">
        <v>20460</v>
      </c>
      <c r="H1483" s="153" t="s">
        <v>21925</v>
      </c>
      <c r="I1483" s="153" t="s">
        <v>22813</v>
      </c>
      <c r="J1483" s="153" t="s">
        <v>22947</v>
      </c>
      <c r="K1483" s="153"/>
      <c r="L1483" s="153"/>
      <c r="M1483" s="153" t="str" cm="1">
        <f t="array" ref="M1483">LOOKUP(2,1/(C1483:L1483&lt;&gt;""),C1483:L1483)</f>
        <v>Tephrosia bracteolata</v>
      </c>
      <c r="N1483" s="153"/>
      <c r="O1483" s="153"/>
      <c r="P1483" s="153"/>
      <c r="Q1483" s="153"/>
      <c r="R1483" s="153"/>
      <c r="S1483" s="153"/>
      <c r="T1483" s="153"/>
      <c r="U1483" s="153" t="s">
        <v>22947</v>
      </c>
      <c r="V1483" s="153"/>
      <c r="W1483" s="153"/>
      <c r="X1483" s="153"/>
      <c r="Y1483" s="153"/>
      <c r="Z1483" s="153"/>
      <c r="AA1483" s="153"/>
      <c r="AB1483" s="153"/>
      <c r="AC1483" s="153"/>
      <c r="AD1483" s="153" t="str">
        <f>IFERROR(IF(COUNTIF(C1483:L1483,"Feed Ingredient")&gt;0,INDEX(ani_diet!V:V,MATCH(M1483,ani_diet!F:F,0)),""),"")</f>
        <v>Tephrosia bracteolata</v>
      </c>
      <c r="AE1483" s="152" t="str">
        <f>IF(IFERROR(IF(MATCH("Feed Ingredient", AOM[[#This Row],[L1]:[L10]],0)&gt;0, TRUE, FALSE), FALSE)=TRUE,IFERROR(VLOOKUP(M1483, ani_diet!E:E, 1, FALSE), "No Match"),FALSE)</f>
        <v>Tephrosia bracteolata</v>
      </c>
    </row>
    <row r="1484" spans="1:31" ht="14.5" x14ac:dyDescent="0.35">
      <c r="A1484" s="153"/>
      <c r="B1484" s="153" t="s">
        <v>22948</v>
      </c>
      <c r="C1484" s="153" t="s">
        <v>19358</v>
      </c>
      <c r="D1484" s="153" t="s">
        <v>19360</v>
      </c>
      <c r="E1484" s="153" t="s">
        <v>19600</v>
      </c>
      <c r="F1484" s="153" t="s">
        <v>20459</v>
      </c>
      <c r="G1484" s="153" t="s">
        <v>20460</v>
      </c>
      <c r="H1484" s="153" t="s">
        <v>21925</v>
      </c>
      <c r="I1484" s="153" t="s">
        <v>22813</v>
      </c>
      <c r="J1484" s="153" t="s">
        <v>22949</v>
      </c>
      <c r="K1484" s="153" t="s">
        <v>22950</v>
      </c>
      <c r="L1484" s="153"/>
      <c r="M1484" s="153" t="str" cm="1">
        <f t="array" ref="M1484">LOOKUP(2,1/(C1484:L1484&lt;&gt;""),C1484:L1484)</f>
        <v>Trifolium Crushed</v>
      </c>
      <c r="N1484" s="153"/>
      <c r="O1484" s="153"/>
      <c r="P1484" s="153"/>
      <c r="Q1484" s="153"/>
      <c r="R1484" s="153"/>
      <c r="S1484" s="153"/>
      <c r="T1484" s="153"/>
      <c r="U1484" s="153"/>
      <c r="V1484" s="153"/>
      <c r="W1484" s="153"/>
      <c r="X1484" s="153"/>
      <c r="Y1484" s="153"/>
      <c r="Z1484" s="153"/>
      <c r="AA1484" s="153"/>
      <c r="AB1484" s="153"/>
      <c r="AC1484" s="153"/>
      <c r="AD1484" s="153" t="str">
        <f>IFERROR(IF(COUNTIF(C1484:L1484,"Feed Ingredient")&gt;0,INDEX(ani_diet!V:V,MATCH(M1484,ani_diet!F:F,0)),""),"")</f>
        <v/>
      </c>
      <c r="AE1484" s="152" t="str">
        <f>IF(IFERROR(IF(MATCH("Feed Ingredient", AOM[[#This Row],[L1]:[L10]],0)&gt;0, TRUE, FALSE), FALSE)=TRUE,IFERROR(VLOOKUP(M1484, ani_diet!E:E, 1, FALSE), "No Match"),FALSE)</f>
        <v>No Match</v>
      </c>
    </row>
    <row r="1485" spans="1:31" ht="14.5" x14ac:dyDescent="0.35">
      <c r="A1485" s="153"/>
      <c r="B1485" s="153" t="s">
        <v>22951</v>
      </c>
      <c r="C1485" s="153" t="s">
        <v>19358</v>
      </c>
      <c r="D1485" s="153" t="s">
        <v>19360</v>
      </c>
      <c r="E1485" s="153" t="s">
        <v>19600</v>
      </c>
      <c r="F1485" s="153" t="s">
        <v>20459</v>
      </c>
      <c r="G1485" s="153" t="s">
        <v>20460</v>
      </c>
      <c r="H1485" s="153" t="s">
        <v>21925</v>
      </c>
      <c r="I1485" s="153" t="s">
        <v>22813</v>
      </c>
      <c r="J1485" s="153" t="s">
        <v>22949</v>
      </c>
      <c r="K1485" s="153"/>
      <c r="L1485" s="153"/>
      <c r="M1485" s="153" t="str" cm="1">
        <f t="array" ref="M1485">LOOKUP(2,1/(C1485:L1485&lt;&gt;""),C1485:L1485)</f>
        <v>Trifolium</v>
      </c>
      <c r="N1485" s="153"/>
      <c r="O1485" s="153"/>
      <c r="P1485" s="153"/>
      <c r="Q1485" s="153"/>
      <c r="R1485" s="153"/>
      <c r="S1485" s="153"/>
      <c r="T1485" s="153"/>
      <c r="U1485" s="153"/>
      <c r="V1485" s="153"/>
      <c r="W1485" s="153"/>
      <c r="X1485" s="153"/>
      <c r="Y1485" s="153"/>
      <c r="Z1485" s="153"/>
      <c r="AA1485" s="153"/>
      <c r="AB1485" s="153"/>
      <c r="AC1485" s="153"/>
      <c r="AD1485" s="153" t="str">
        <f>IFERROR(IF(COUNTIF(C1485:L1485,"Feed Ingredient")&gt;0,INDEX(ani_diet!V:V,MATCH(M1485,ani_diet!F:F,0)),""),"")</f>
        <v/>
      </c>
      <c r="AE1485" s="152" t="str">
        <f>IF(IFERROR(IF(MATCH("Feed Ingredient", AOM[[#This Row],[L1]:[L10]],0)&gt;0, TRUE, FALSE), FALSE)=TRUE,IFERROR(VLOOKUP(M1485, ani_diet!E:E, 1, FALSE), "No Match"),FALSE)</f>
        <v>No Match</v>
      </c>
    </row>
    <row r="1486" spans="1:31" ht="14.5" x14ac:dyDescent="0.35">
      <c r="A1486" s="153" t="s">
        <v>2164</v>
      </c>
      <c r="B1486" s="153" t="s">
        <v>22952</v>
      </c>
      <c r="C1486" s="153" t="s">
        <v>19358</v>
      </c>
      <c r="D1486" s="153" t="s">
        <v>19360</v>
      </c>
      <c r="E1486" s="153" t="s">
        <v>19600</v>
      </c>
      <c r="F1486" s="153" t="s">
        <v>20459</v>
      </c>
      <c r="G1486" s="153" t="s">
        <v>20460</v>
      </c>
      <c r="H1486" s="153" t="s">
        <v>21925</v>
      </c>
      <c r="I1486" s="153" t="s">
        <v>22813</v>
      </c>
      <c r="J1486" s="153" t="s">
        <v>9626</v>
      </c>
      <c r="K1486" s="153" t="s">
        <v>22953</v>
      </c>
      <c r="L1486" s="153"/>
      <c r="M1486" s="153" t="str" cm="1">
        <f t="array" ref="M1486">LOOKUP(2,1/(C1486:L1486&lt;&gt;""),C1486:L1486)</f>
        <v>Trifolium alexandrinum Dried</v>
      </c>
      <c r="N1486" s="153" t="s">
        <v>22954</v>
      </c>
      <c r="O1486" s="153" t="s">
        <v>2164</v>
      </c>
      <c r="P1486" s="153" t="s">
        <v>2164</v>
      </c>
      <c r="Q1486" s="153" t="s">
        <v>2164</v>
      </c>
      <c r="R1486" s="153" t="s">
        <v>2164</v>
      </c>
      <c r="S1486" s="153" t="s">
        <v>22955</v>
      </c>
      <c r="T1486" s="153" t="s">
        <v>2164</v>
      </c>
      <c r="U1486" s="153" t="s">
        <v>9626</v>
      </c>
      <c r="V1486" s="153" t="s">
        <v>19355</v>
      </c>
      <c r="W1486" s="153" t="s">
        <v>2164</v>
      </c>
      <c r="X1486" s="153" t="s">
        <v>2164</v>
      </c>
      <c r="Y1486" s="153" t="s">
        <v>2164</v>
      </c>
      <c r="Z1486" s="153" t="s">
        <v>2164</v>
      </c>
      <c r="AA1486" s="153" t="s">
        <v>2164</v>
      </c>
      <c r="AB1486" s="153" t="s">
        <v>22956</v>
      </c>
      <c r="AC1486" s="153" t="s">
        <v>22957</v>
      </c>
      <c r="AD1486" s="153" t="str">
        <f>IFERROR(IF(COUNTIF(C1486:L1486,"Feed Ingredient")&gt;0,INDEX(ani_diet!V:V,MATCH(M1486,ani_diet!F:F,0)),""),"")</f>
        <v>Trifolium alexandrinum</v>
      </c>
      <c r="AE1486" s="152" t="str">
        <f>IF(IFERROR(IF(MATCH("Feed Ingredient", AOM[[#This Row],[L1]:[L10]],0)&gt;0, TRUE, FALSE), FALSE)=TRUE,IFERROR(VLOOKUP(M1486, ani_diet!E:E, 1, FALSE), "No Match"),FALSE)</f>
        <v>No Match</v>
      </c>
    </row>
    <row r="1487" spans="1:31" ht="14.5" x14ac:dyDescent="0.35">
      <c r="A1487" s="153"/>
      <c r="B1487" s="153" t="s">
        <v>22958</v>
      </c>
      <c r="C1487" s="153" t="s">
        <v>19358</v>
      </c>
      <c r="D1487" s="153" t="s">
        <v>19360</v>
      </c>
      <c r="E1487" s="153" t="s">
        <v>19600</v>
      </c>
      <c r="F1487" s="153" t="s">
        <v>20459</v>
      </c>
      <c r="G1487" s="153" t="s">
        <v>20460</v>
      </c>
      <c r="H1487" s="153" t="s">
        <v>21925</v>
      </c>
      <c r="I1487" s="153" t="s">
        <v>22813</v>
      </c>
      <c r="J1487" s="153" t="s">
        <v>9626</v>
      </c>
      <c r="K1487" s="153" t="s">
        <v>22959</v>
      </c>
      <c r="L1487" s="153"/>
      <c r="M1487" s="153" t="str" cm="1">
        <f t="array" ref="M1487">LOOKUP(2,1/(C1487:L1487&lt;&gt;""),C1487:L1487)</f>
        <v>Trifolium alexandrinum Straw</v>
      </c>
      <c r="N1487" s="153" t="s">
        <v>22960</v>
      </c>
      <c r="O1487" s="153"/>
      <c r="P1487" s="153"/>
      <c r="Q1487" s="153"/>
      <c r="R1487" s="153"/>
      <c r="S1487" s="153"/>
      <c r="T1487" s="153"/>
      <c r="U1487" s="153" t="s">
        <v>9626</v>
      </c>
      <c r="V1487" s="153"/>
      <c r="W1487" s="153"/>
      <c r="X1487" s="153"/>
      <c r="Y1487" s="153"/>
      <c r="Z1487" s="153"/>
      <c r="AA1487" s="153"/>
      <c r="AB1487" s="153"/>
      <c r="AC1487" s="153"/>
      <c r="AD1487" s="153" t="str">
        <f>IFERROR(IF(COUNTIF(C1487:L1487,"Feed Ingredient")&gt;0,INDEX(ani_diet!V:V,MATCH(M1487,ani_diet!F:F,0)),""),"")</f>
        <v>Trifolium alexandrinum Straw</v>
      </c>
      <c r="AE1487" s="152" t="str">
        <f>IF(IFERROR(IF(MATCH("Feed Ingredient", AOM[[#This Row],[L1]:[L10]],0)&gt;0, TRUE, FALSE), FALSE)=TRUE,IFERROR(VLOOKUP(M1487, ani_diet!E:E, 1, FALSE), "No Match"),FALSE)</f>
        <v>Trifolium alexandrinum Straw</v>
      </c>
    </row>
    <row r="1488" spans="1:31" ht="14.5" x14ac:dyDescent="0.35">
      <c r="A1488" s="153"/>
      <c r="B1488" s="153" t="s">
        <v>22961</v>
      </c>
      <c r="C1488" s="153" t="s">
        <v>19358</v>
      </c>
      <c r="D1488" s="153" t="s">
        <v>19360</v>
      </c>
      <c r="E1488" s="153" t="s">
        <v>19600</v>
      </c>
      <c r="F1488" s="153" t="s">
        <v>20459</v>
      </c>
      <c r="G1488" s="153" t="s">
        <v>20460</v>
      </c>
      <c r="H1488" s="153" t="s">
        <v>21925</v>
      </c>
      <c r="I1488" s="153" t="s">
        <v>22813</v>
      </c>
      <c r="J1488" s="153" t="s">
        <v>9626</v>
      </c>
      <c r="K1488" s="153"/>
      <c r="L1488" s="153"/>
      <c r="M1488" s="153" t="str" cm="1">
        <f t="array" ref="M1488">LOOKUP(2,1/(C1488:L1488&lt;&gt;""),C1488:L1488)</f>
        <v>Trifolium alexandrinum</v>
      </c>
      <c r="N1488" s="153" t="s">
        <v>22962</v>
      </c>
      <c r="O1488" s="153"/>
      <c r="P1488" s="153"/>
      <c r="Q1488" s="153"/>
      <c r="R1488" s="153"/>
      <c r="S1488" s="153"/>
      <c r="T1488" s="153"/>
      <c r="U1488" s="153" t="s">
        <v>9626</v>
      </c>
      <c r="V1488" s="153"/>
      <c r="W1488" s="153"/>
      <c r="X1488" s="153"/>
      <c r="Y1488" s="153"/>
      <c r="Z1488" s="153"/>
      <c r="AA1488" s="153"/>
      <c r="AB1488" s="153"/>
      <c r="AC1488" s="153"/>
      <c r="AD1488" s="153" t="str">
        <f>IFERROR(IF(COUNTIF(C1488:L1488,"Feed Ingredient")&gt;0,INDEX(ani_diet!V:V,MATCH(M1488,ani_diet!F:F,0)),""),"")</f>
        <v>Trifolium alexandrinum</v>
      </c>
      <c r="AE1488" s="152" t="str">
        <f>IF(IFERROR(IF(MATCH("Feed Ingredient", AOM[[#This Row],[L1]:[L10]],0)&gt;0, TRUE, FALSE), FALSE)=TRUE,IFERROR(VLOOKUP(M1488, ani_diet!E:E, 1, FALSE), "No Match"),FALSE)</f>
        <v>Trifolium alexandrinum</v>
      </c>
    </row>
    <row r="1489" spans="1:31" ht="14.5" x14ac:dyDescent="0.35">
      <c r="A1489" s="153"/>
      <c r="B1489" s="153" t="s">
        <v>22963</v>
      </c>
      <c r="C1489" s="153" t="s">
        <v>19358</v>
      </c>
      <c r="D1489" s="153" t="s">
        <v>19360</v>
      </c>
      <c r="E1489" s="153" t="s">
        <v>19600</v>
      </c>
      <c r="F1489" s="153" t="s">
        <v>20459</v>
      </c>
      <c r="G1489" s="153" t="s">
        <v>20460</v>
      </c>
      <c r="H1489" s="153" t="s">
        <v>21925</v>
      </c>
      <c r="I1489" s="153" t="s">
        <v>22813</v>
      </c>
      <c r="J1489" s="153" t="s">
        <v>22964</v>
      </c>
      <c r="K1489" s="153"/>
      <c r="L1489" s="153"/>
      <c r="M1489" s="153" t="str" cm="1">
        <f t="array" ref="M1489">LOOKUP(2,1/(C1489:L1489&lt;&gt;""),C1489:L1489)</f>
        <v>Trifolium repens</v>
      </c>
      <c r="N1489" s="153"/>
      <c r="O1489" s="153"/>
      <c r="P1489" s="153"/>
      <c r="Q1489" s="153"/>
      <c r="R1489" s="153"/>
      <c r="S1489" s="153"/>
      <c r="T1489" s="153"/>
      <c r="U1489" s="153" t="s">
        <v>22964</v>
      </c>
      <c r="V1489" s="153"/>
      <c r="W1489" s="153"/>
      <c r="X1489" s="153"/>
      <c r="Y1489" s="153"/>
      <c r="Z1489" s="153"/>
      <c r="AA1489" s="153"/>
      <c r="AB1489" s="153"/>
      <c r="AC1489" s="153"/>
      <c r="AD1489" s="153" t="str">
        <f>IFERROR(IF(COUNTIF(C1489:L1489,"Feed Ingredient")&gt;0,INDEX(ani_diet!V:V,MATCH(M1489,ani_diet!F:F,0)),""),"")</f>
        <v>Trifolium repens</v>
      </c>
      <c r="AE1489" s="152" t="str">
        <f>IF(IFERROR(IF(MATCH("Feed Ingredient", AOM[[#This Row],[L1]:[L10]],0)&gt;0, TRUE, FALSE), FALSE)=TRUE,IFERROR(VLOOKUP(M1489, ani_diet!E:E, 1, FALSE), "No Match"),FALSE)</f>
        <v>Trifolium repens</v>
      </c>
    </row>
    <row r="1490" spans="1:31" ht="14.5" x14ac:dyDescent="0.35">
      <c r="A1490" s="153" t="s">
        <v>2164</v>
      </c>
      <c r="B1490" s="153" t="s">
        <v>22965</v>
      </c>
      <c r="C1490" s="153" t="s">
        <v>19358</v>
      </c>
      <c r="D1490" s="153" t="s">
        <v>19360</v>
      </c>
      <c r="E1490" s="153" t="s">
        <v>19600</v>
      </c>
      <c r="F1490" s="153" t="s">
        <v>20459</v>
      </c>
      <c r="G1490" s="153" t="s">
        <v>20460</v>
      </c>
      <c r="H1490" s="153" t="s">
        <v>21925</v>
      </c>
      <c r="I1490" s="153" t="s">
        <v>22813</v>
      </c>
      <c r="J1490" s="153" t="s">
        <v>22966</v>
      </c>
      <c r="K1490" s="153" t="s">
        <v>22967</v>
      </c>
      <c r="L1490" s="153"/>
      <c r="M1490" s="153" t="str" cm="1">
        <f t="array" ref="M1490">LOOKUP(2,1/(C1490:L1490&lt;&gt;""),C1490:L1490)</f>
        <v>Vicia Dried</v>
      </c>
      <c r="N1490" s="153" t="s">
        <v>22968</v>
      </c>
      <c r="O1490" s="153" t="s">
        <v>2164</v>
      </c>
      <c r="P1490" s="153" t="s">
        <v>2164</v>
      </c>
      <c r="Q1490" s="153" t="s">
        <v>2164</v>
      </c>
      <c r="R1490" s="153" t="s">
        <v>2164</v>
      </c>
      <c r="S1490" s="153" t="s">
        <v>2164</v>
      </c>
      <c r="T1490" s="153" t="s">
        <v>2164</v>
      </c>
      <c r="U1490" s="153" t="s">
        <v>22966</v>
      </c>
      <c r="V1490" s="153" t="s">
        <v>22969</v>
      </c>
      <c r="W1490" s="153" t="s">
        <v>2164</v>
      </c>
      <c r="X1490" s="153" t="s">
        <v>2164</v>
      </c>
      <c r="Y1490" s="153" t="s">
        <v>2164</v>
      </c>
      <c r="Z1490" s="153" t="s">
        <v>2164</v>
      </c>
      <c r="AA1490" s="153" t="s">
        <v>2164</v>
      </c>
      <c r="AB1490" s="153" t="s">
        <v>2164</v>
      </c>
      <c r="AC1490" s="153" t="s">
        <v>22970</v>
      </c>
      <c r="AD1490" s="153" t="str">
        <f>IFERROR(IF(COUNTIF(C1490:L1490,"Feed Ingredient")&gt;0,INDEX(ani_diet!V:V,MATCH(M1490,ani_diet!F:F,0)),""),"")</f>
        <v>Vicia</v>
      </c>
      <c r="AE1490" s="152" t="str">
        <f>IF(IFERROR(IF(MATCH("Feed Ingredient", AOM[[#This Row],[L1]:[L10]],0)&gt;0, TRUE, FALSE), FALSE)=TRUE,IFERROR(VLOOKUP(M1490, ani_diet!E:E, 1, FALSE), "No Match"),FALSE)</f>
        <v>No Match</v>
      </c>
    </row>
    <row r="1491" spans="1:31" ht="14.5" x14ac:dyDescent="0.35">
      <c r="A1491" s="153" t="s">
        <v>2164</v>
      </c>
      <c r="B1491" s="153" t="s">
        <v>22971</v>
      </c>
      <c r="C1491" s="153" t="s">
        <v>19358</v>
      </c>
      <c r="D1491" s="153" t="s">
        <v>19360</v>
      </c>
      <c r="E1491" s="153" t="s">
        <v>19600</v>
      </c>
      <c r="F1491" s="153" t="s">
        <v>20459</v>
      </c>
      <c r="G1491" s="153" t="s">
        <v>20460</v>
      </c>
      <c r="H1491" s="153" t="s">
        <v>21925</v>
      </c>
      <c r="I1491" s="153" t="s">
        <v>22813</v>
      </c>
      <c r="J1491" s="153" t="s">
        <v>22966</v>
      </c>
      <c r="K1491" s="153" t="s">
        <v>22972</v>
      </c>
      <c r="L1491" s="153"/>
      <c r="M1491" s="153" t="str" cm="1">
        <f t="array" ref="M1491">LOOKUP(2,1/(C1491:L1491&lt;&gt;""),C1491:L1491)</f>
        <v>Vicia Dried Wilted</v>
      </c>
      <c r="N1491" s="153"/>
      <c r="O1491" s="153" t="s">
        <v>2164</v>
      </c>
      <c r="P1491" s="153" t="s">
        <v>2164</v>
      </c>
      <c r="Q1491" s="153" t="s">
        <v>2164</v>
      </c>
      <c r="R1491" s="153" t="s">
        <v>2164</v>
      </c>
      <c r="S1491" s="153" t="s">
        <v>2164</v>
      </c>
      <c r="T1491" s="153" t="s">
        <v>2164</v>
      </c>
      <c r="U1491" s="153" t="s">
        <v>22966</v>
      </c>
      <c r="V1491" s="153" t="s">
        <v>22969</v>
      </c>
      <c r="W1491" s="153" t="s">
        <v>2164</v>
      </c>
      <c r="X1491" s="153" t="s">
        <v>2164</v>
      </c>
      <c r="Y1491" s="153" t="s">
        <v>2164</v>
      </c>
      <c r="Z1491" s="153" t="s">
        <v>2164</v>
      </c>
      <c r="AA1491" s="153" t="s">
        <v>2164</v>
      </c>
      <c r="AB1491" s="153" t="s">
        <v>2164</v>
      </c>
      <c r="AC1491" s="153" t="s">
        <v>22970</v>
      </c>
      <c r="AD1491" s="153" t="str">
        <f>IFERROR(IF(COUNTIF(C1491:L1491,"Feed Ingredient")&gt;0,INDEX(ani_diet!V:V,MATCH(M1491,ani_diet!F:F,0)),""),"")</f>
        <v>Vicia</v>
      </c>
      <c r="AE1491" s="152" t="str">
        <f>IF(IFERROR(IF(MATCH("Feed Ingredient", AOM[[#This Row],[L1]:[L10]],0)&gt;0, TRUE, FALSE), FALSE)=TRUE,IFERROR(VLOOKUP(M1491, ani_diet!E:E, 1, FALSE), "No Match"),FALSE)</f>
        <v>No Match</v>
      </c>
    </row>
    <row r="1492" spans="1:31" ht="14.5" x14ac:dyDescent="0.35">
      <c r="A1492" s="153"/>
      <c r="B1492" s="153" t="s">
        <v>22973</v>
      </c>
      <c r="C1492" s="153" t="s">
        <v>19358</v>
      </c>
      <c r="D1492" s="153" t="s">
        <v>19360</v>
      </c>
      <c r="E1492" s="153" t="s">
        <v>19600</v>
      </c>
      <c r="F1492" s="153" t="s">
        <v>20459</v>
      </c>
      <c r="G1492" s="153" t="s">
        <v>20460</v>
      </c>
      <c r="H1492" s="153" t="s">
        <v>21925</v>
      </c>
      <c r="I1492" s="153" t="s">
        <v>22813</v>
      </c>
      <c r="J1492" s="153" t="s">
        <v>22966</v>
      </c>
      <c r="K1492" s="153"/>
      <c r="L1492" s="153"/>
      <c r="M1492" s="153" t="str" cm="1">
        <f t="array" ref="M1492">LOOKUP(2,1/(C1492:L1492&lt;&gt;""),C1492:L1492)</f>
        <v>Vicia</v>
      </c>
      <c r="N1492" s="153" t="s">
        <v>22974</v>
      </c>
      <c r="O1492" s="153"/>
      <c r="P1492" s="153"/>
      <c r="Q1492" s="153"/>
      <c r="R1492" s="153"/>
      <c r="S1492" s="153"/>
      <c r="T1492" s="153"/>
      <c r="U1492" s="153"/>
      <c r="V1492" s="153"/>
      <c r="W1492" s="153"/>
      <c r="X1492" s="153"/>
      <c r="Y1492" s="153"/>
      <c r="Z1492" s="153"/>
      <c r="AA1492" s="153"/>
      <c r="AB1492" s="153"/>
      <c r="AC1492" s="153"/>
      <c r="AD1492" s="153" t="str">
        <f>IFERROR(IF(COUNTIF(C1492:L1492,"Feed Ingredient")&gt;0,INDEX(ani_diet!V:V,MATCH(M1492,ani_diet!F:F,0)),""),"")</f>
        <v/>
      </c>
      <c r="AE1492" s="152" t="str">
        <f>IF(IFERROR(IF(MATCH("Feed Ingredient", AOM[[#This Row],[L1]:[L10]],0)&gt;0, TRUE, FALSE), FALSE)=TRUE,IFERROR(VLOOKUP(M1492, ani_diet!E:E, 1, FALSE), "No Match"),FALSE)</f>
        <v>Vicia</v>
      </c>
    </row>
    <row r="1493" spans="1:31" ht="14.5" x14ac:dyDescent="0.35">
      <c r="A1493" s="153"/>
      <c r="B1493" s="153" t="s">
        <v>22975</v>
      </c>
      <c r="C1493" s="153" t="s">
        <v>19358</v>
      </c>
      <c r="D1493" s="153" t="s">
        <v>19360</v>
      </c>
      <c r="E1493" s="153" t="s">
        <v>19600</v>
      </c>
      <c r="F1493" s="153" t="s">
        <v>20459</v>
      </c>
      <c r="G1493" s="153" t="s">
        <v>20460</v>
      </c>
      <c r="H1493" s="153" t="s">
        <v>21925</v>
      </c>
      <c r="I1493" s="153" t="s">
        <v>22813</v>
      </c>
      <c r="J1493" s="153" t="s">
        <v>9834</v>
      </c>
      <c r="K1493" s="153"/>
      <c r="L1493" s="153"/>
      <c r="M1493" s="153" t="str" cm="1">
        <f t="array" ref="M1493">LOOKUP(2,1/(C1493:L1493&lt;&gt;""),C1493:L1493)</f>
        <v>Vicia dasycarpa</v>
      </c>
      <c r="N1493" s="153"/>
      <c r="O1493" s="153"/>
      <c r="P1493" s="153"/>
      <c r="Q1493" s="153"/>
      <c r="R1493" s="153"/>
      <c r="S1493" s="153"/>
      <c r="T1493" s="153"/>
      <c r="U1493" s="153" t="s">
        <v>9834</v>
      </c>
      <c r="V1493" s="153"/>
      <c r="W1493" s="153"/>
      <c r="X1493" s="153"/>
      <c r="Y1493" s="153"/>
      <c r="Z1493" s="153"/>
      <c r="AA1493" s="153"/>
      <c r="AB1493" s="153"/>
      <c r="AC1493" s="153"/>
      <c r="AD1493" s="153" t="str">
        <f>IFERROR(IF(COUNTIF(C1493:L1493,"Feed Ingredient")&gt;0,INDEX(ani_diet!V:V,MATCH(M1493,ani_diet!F:F,0)),""),"")</f>
        <v>Vicia dasycarpa</v>
      </c>
      <c r="AE1493" s="152" t="str">
        <f>IF(IFERROR(IF(MATCH("Feed Ingredient", AOM[[#This Row],[L1]:[L10]],0)&gt;0, TRUE, FALSE), FALSE)=TRUE,IFERROR(VLOOKUP(M1493, ani_diet!E:E, 1, FALSE), "No Match"),FALSE)</f>
        <v>Vicia dasycarpa</v>
      </c>
    </row>
    <row r="1494" spans="1:31" ht="14.5" x14ac:dyDescent="0.35">
      <c r="A1494" s="153" t="s">
        <v>2164</v>
      </c>
      <c r="B1494" s="153" t="s">
        <v>22976</v>
      </c>
      <c r="C1494" s="153" t="s">
        <v>19358</v>
      </c>
      <c r="D1494" s="153" t="s">
        <v>19360</v>
      </c>
      <c r="E1494" s="153" t="s">
        <v>19600</v>
      </c>
      <c r="F1494" s="153" t="s">
        <v>20459</v>
      </c>
      <c r="G1494" s="153" t="s">
        <v>20460</v>
      </c>
      <c r="H1494" s="153" t="s">
        <v>21925</v>
      </c>
      <c r="I1494" s="153" t="s">
        <v>21287</v>
      </c>
      <c r="J1494" s="153" t="s">
        <v>21353</v>
      </c>
      <c r="K1494" s="153" t="s">
        <v>22977</v>
      </c>
      <c r="L1494" s="153"/>
      <c r="M1494" s="153" t="str" cm="1">
        <f t="array" ref="M1494">LOOKUP(2,1/(C1494:L1494&lt;&gt;""),C1494:L1494)</f>
        <v>Noug Seed Ground</v>
      </c>
      <c r="N1494" s="153" t="s">
        <v>22978</v>
      </c>
      <c r="O1494" s="153" t="s">
        <v>2164</v>
      </c>
      <c r="P1494" s="153" t="s">
        <v>2164</v>
      </c>
      <c r="Q1494" s="153" t="s">
        <v>2164</v>
      </c>
      <c r="R1494" s="153" t="s">
        <v>2164</v>
      </c>
      <c r="S1494" s="153" t="s">
        <v>2164</v>
      </c>
      <c r="T1494" s="153" t="s">
        <v>2164</v>
      </c>
      <c r="U1494" s="153" t="s">
        <v>10479</v>
      </c>
      <c r="V1494" s="153" t="s">
        <v>22979</v>
      </c>
      <c r="W1494" s="153" t="s">
        <v>2164</v>
      </c>
      <c r="X1494" s="153" t="s">
        <v>2164</v>
      </c>
      <c r="Y1494" s="153" t="s">
        <v>2164</v>
      </c>
      <c r="Z1494" s="153" t="s">
        <v>2164</v>
      </c>
      <c r="AA1494" s="153" t="s">
        <v>2164</v>
      </c>
      <c r="AB1494" s="153" t="s">
        <v>22980</v>
      </c>
      <c r="AC1494" s="153"/>
      <c r="AD1494" s="153" t="str">
        <f>IFERROR(IF(COUNTIF(C1494:L1494,"Feed Ingredient")&gt;0,INDEX(ani_diet!V:V,MATCH(M1494,ani_diet!F:F,0)),""),"")</f>
        <v>Guizotia abyssinica Seed</v>
      </c>
      <c r="AE1494" s="152" t="str">
        <f>IF(IFERROR(IF(MATCH("Feed Ingredient", AOM[[#This Row],[L1]:[L10]],0)&gt;0, TRUE, FALSE), FALSE)=TRUE,IFERROR(VLOOKUP(M1494, ani_diet!E:E, 1, FALSE), "No Match"),FALSE)</f>
        <v>No Match</v>
      </c>
    </row>
    <row r="1495" spans="1:31" ht="14.5" x14ac:dyDescent="0.35">
      <c r="A1495" s="153" t="s">
        <v>2164</v>
      </c>
      <c r="B1495" s="153" t="s">
        <v>22981</v>
      </c>
      <c r="C1495" s="153" t="s">
        <v>19358</v>
      </c>
      <c r="D1495" s="153" t="s">
        <v>19360</v>
      </c>
      <c r="E1495" s="153" t="s">
        <v>19600</v>
      </c>
      <c r="F1495" s="153" t="s">
        <v>20459</v>
      </c>
      <c r="G1495" s="153" t="s">
        <v>20460</v>
      </c>
      <c r="H1495" s="153" t="s">
        <v>21925</v>
      </c>
      <c r="I1495" s="153" t="s">
        <v>21287</v>
      </c>
      <c r="J1495" s="153" t="s">
        <v>21353</v>
      </c>
      <c r="K1495" s="153" t="s">
        <v>22982</v>
      </c>
      <c r="L1495" s="153"/>
      <c r="M1495" s="153" t="str" cm="1">
        <f t="array" ref="M1495">LOOKUP(2,1/(C1495:L1495&lt;&gt;""),C1495:L1495)</f>
        <v>Noug Cake</v>
      </c>
      <c r="N1495" s="153"/>
      <c r="O1495" s="153" t="s">
        <v>2164</v>
      </c>
      <c r="P1495" s="153" t="s">
        <v>2164</v>
      </c>
      <c r="Q1495" s="153" t="s">
        <v>2164</v>
      </c>
      <c r="R1495" s="153" t="s">
        <v>2164</v>
      </c>
      <c r="S1495" s="153" t="s">
        <v>2164</v>
      </c>
      <c r="T1495" s="153" t="s">
        <v>2164</v>
      </c>
      <c r="U1495" s="153" t="s">
        <v>10479</v>
      </c>
      <c r="V1495" s="153" t="s">
        <v>22979</v>
      </c>
      <c r="W1495" s="153" t="s">
        <v>2164</v>
      </c>
      <c r="X1495" s="153" t="s">
        <v>2164</v>
      </c>
      <c r="Y1495" s="153" t="s">
        <v>2164</v>
      </c>
      <c r="Z1495" s="153" t="s">
        <v>2164</v>
      </c>
      <c r="AA1495" s="153" t="s">
        <v>2164</v>
      </c>
      <c r="AB1495" s="153" t="s">
        <v>22980</v>
      </c>
      <c r="AC1495" s="153"/>
      <c r="AD1495" s="153" t="str">
        <f>IFERROR(IF(COUNTIF(C1495:L1495,"Feed Ingredient")&gt;0,INDEX(ani_diet!V:V,MATCH(M1495,ani_diet!F:F,0)),""),"")</f>
        <v>Guizotia abyssinica Cake</v>
      </c>
      <c r="AE1495" s="152" t="str">
        <f>IF(IFERROR(IF(MATCH("Feed Ingredient", AOM[[#This Row],[L1]:[L10]],0)&gt;0, TRUE, FALSE), FALSE)=TRUE,IFERROR(VLOOKUP(M1495, ani_diet!E:E, 1, FALSE), "No Match"),FALSE)</f>
        <v>Noug Cake</v>
      </c>
    </row>
    <row r="1496" spans="1:31" ht="14.5" x14ac:dyDescent="0.35">
      <c r="A1496" s="153" t="s">
        <v>2164</v>
      </c>
      <c r="B1496" s="153" t="s">
        <v>22983</v>
      </c>
      <c r="C1496" s="153" t="s">
        <v>19358</v>
      </c>
      <c r="D1496" s="153" t="s">
        <v>19360</v>
      </c>
      <c r="E1496" s="153" t="s">
        <v>19600</v>
      </c>
      <c r="F1496" s="153" t="s">
        <v>20459</v>
      </c>
      <c r="G1496" s="153" t="s">
        <v>20460</v>
      </c>
      <c r="H1496" s="153" t="s">
        <v>21925</v>
      </c>
      <c r="I1496" s="153" t="s">
        <v>21287</v>
      </c>
      <c r="J1496" s="153" t="s">
        <v>10016</v>
      </c>
      <c r="K1496" s="153" t="s">
        <v>22984</v>
      </c>
      <c r="L1496" s="153" t="s">
        <v>22985</v>
      </c>
      <c r="M1496" s="153" t="str" cm="1">
        <f t="array" ref="M1496">LOOKUP(2,1/(C1496:L1496&lt;&gt;""),C1496:L1496)</f>
        <v>Olive Leaves Dried</v>
      </c>
      <c r="N1496" s="153" t="s">
        <v>22986</v>
      </c>
      <c r="O1496" s="153" t="s">
        <v>2164</v>
      </c>
      <c r="P1496" s="153" t="s">
        <v>2164</v>
      </c>
      <c r="Q1496" s="153" t="s">
        <v>2164</v>
      </c>
      <c r="R1496" s="153" t="s">
        <v>2164</v>
      </c>
      <c r="S1496" s="153" t="s">
        <v>2164</v>
      </c>
      <c r="T1496" s="153" t="s">
        <v>2164</v>
      </c>
      <c r="U1496" s="153" t="s">
        <v>10018</v>
      </c>
      <c r="V1496" s="154" t="s">
        <v>22979</v>
      </c>
      <c r="W1496" s="153" t="s">
        <v>2164</v>
      </c>
      <c r="X1496" s="153" t="s">
        <v>2164</v>
      </c>
      <c r="Y1496" s="153" t="s">
        <v>2164</v>
      </c>
      <c r="Z1496" s="153" t="s">
        <v>2164</v>
      </c>
      <c r="AA1496" s="153" t="s">
        <v>2164</v>
      </c>
      <c r="AB1496" s="153" t="s">
        <v>22980</v>
      </c>
      <c r="AC1496" s="153" t="s">
        <v>22984</v>
      </c>
      <c r="AD1496" s="153" t="str">
        <f>IFERROR(IF(COUNTIF(C1496:L1496,"Feed Ingredient")&gt;0,INDEX(ani_diet!V:V,MATCH(M1496,ani_diet!F:F,0)),""),"")</f>
        <v>Olea europaea Leaves</v>
      </c>
      <c r="AE1496" s="152" t="str">
        <f>IF(IFERROR(IF(MATCH("Feed Ingredient", AOM[[#This Row],[L1]:[L10]],0)&gt;0, TRUE, FALSE), FALSE)=TRUE,IFERROR(VLOOKUP(M1496, ani_diet!E:E, 1, FALSE), "No Match"),FALSE)</f>
        <v>No Match</v>
      </c>
    </row>
    <row r="1497" spans="1:31" ht="14.5" x14ac:dyDescent="0.35">
      <c r="A1497" s="153" t="s">
        <v>2164</v>
      </c>
      <c r="B1497" s="153" t="s">
        <v>22987</v>
      </c>
      <c r="C1497" s="153" t="s">
        <v>19358</v>
      </c>
      <c r="D1497" s="153" t="s">
        <v>19360</v>
      </c>
      <c r="E1497" s="153" t="s">
        <v>19600</v>
      </c>
      <c r="F1497" s="153" t="s">
        <v>20459</v>
      </c>
      <c r="G1497" s="153" t="s">
        <v>20460</v>
      </c>
      <c r="H1497" s="153" t="s">
        <v>21925</v>
      </c>
      <c r="I1497" s="153" t="s">
        <v>21287</v>
      </c>
      <c r="J1497" s="153" t="s">
        <v>10016</v>
      </c>
      <c r="K1497" s="153" t="s">
        <v>22984</v>
      </c>
      <c r="L1497" s="153"/>
      <c r="M1497" s="153" t="str" cm="1">
        <f t="array" ref="M1497">LOOKUP(2,1/(C1497:L1497&lt;&gt;""),C1497:L1497)</f>
        <v>Olive Leaves</v>
      </c>
      <c r="N1497" s="153" t="s">
        <v>22988</v>
      </c>
      <c r="O1497" s="153" t="s">
        <v>2164</v>
      </c>
      <c r="P1497" s="153" t="s">
        <v>2164</v>
      </c>
      <c r="Q1497" s="153" t="s">
        <v>2164</v>
      </c>
      <c r="R1497" s="153" t="s">
        <v>2164</v>
      </c>
      <c r="S1497" s="153" t="s">
        <v>2164</v>
      </c>
      <c r="T1497" s="153" t="s">
        <v>2164</v>
      </c>
      <c r="U1497" s="153" t="s">
        <v>10018</v>
      </c>
      <c r="V1497" s="153" t="s">
        <v>22979</v>
      </c>
      <c r="W1497" s="153" t="s">
        <v>2164</v>
      </c>
      <c r="X1497" s="153" t="s">
        <v>2164</v>
      </c>
      <c r="Y1497" s="153" t="s">
        <v>2164</v>
      </c>
      <c r="Z1497" s="153" t="s">
        <v>2164</v>
      </c>
      <c r="AA1497" s="153" t="s">
        <v>2164</v>
      </c>
      <c r="AB1497" s="153" t="s">
        <v>22980</v>
      </c>
      <c r="AC1497" s="153" t="s">
        <v>22984</v>
      </c>
      <c r="AD1497" s="153" t="str">
        <f>IFERROR(IF(COUNTIF(C1497:L1497,"Feed Ingredient")&gt;0,INDEX(ani_diet!V:V,MATCH(M1497,ani_diet!F:F,0)),""),"")</f>
        <v>Olea europaea Leaves</v>
      </c>
      <c r="AE1497" s="152" t="str">
        <f>IF(IFERROR(IF(MATCH("Feed Ingredient", AOM[[#This Row],[L1]:[L10]],0)&gt;0, TRUE, FALSE), FALSE)=TRUE,IFERROR(VLOOKUP(M1497, ani_diet!E:E, 1, FALSE), "No Match"),FALSE)</f>
        <v>Olive Leaves</v>
      </c>
    </row>
    <row r="1498" spans="1:31" ht="14.5" x14ac:dyDescent="0.35">
      <c r="A1498" s="153" t="s">
        <v>2164</v>
      </c>
      <c r="B1498" s="153" t="s">
        <v>22989</v>
      </c>
      <c r="C1498" s="153" t="s">
        <v>19358</v>
      </c>
      <c r="D1498" s="153" t="s">
        <v>19360</v>
      </c>
      <c r="E1498" s="153" t="s">
        <v>19600</v>
      </c>
      <c r="F1498" s="153" t="s">
        <v>20459</v>
      </c>
      <c r="G1498" s="153" t="s">
        <v>20460</v>
      </c>
      <c r="H1498" s="153" t="s">
        <v>21925</v>
      </c>
      <c r="I1498" s="153" t="s">
        <v>21287</v>
      </c>
      <c r="J1498" s="153" t="s">
        <v>10016</v>
      </c>
      <c r="K1498" s="153" t="s">
        <v>22990</v>
      </c>
      <c r="L1498" s="153"/>
      <c r="M1498" s="153" t="str" cm="1">
        <f t="array" ref="M1498">LOOKUP(2,1/(C1498:L1498&lt;&gt;""),C1498:L1498)</f>
        <v>Olive Cake</v>
      </c>
      <c r="N1498" s="153" t="s">
        <v>22991</v>
      </c>
      <c r="O1498" s="153" t="s">
        <v>2164</v>
      </c>
      <c r="P1498" s="153" t="s">
        <v>2164</v>
      </c>
      <c r="Q1498" s="153" t="s">
        <v>2164</v>
      </c>
      <c r="R1498" s="153" t="s">
        <v>2164</v>
      </c>
      <c r="S1498" s="153" t="s">
        <v>2164</v>
      </c>
      <c r="T1498" s="153" t="s">
        <v>2164</v>
      </c>
      <c r="U1498" s="153" t="s">
        <v>10018</v>
      </c>
      <c r="V1498" s="153" t="s">
        <v>22979</v>
      </c>
      <c r="W1498" s="153" t="s">
        <v>2164</v>
      </c>
      <c r="X1498" s="153" t="s">
        <v>2164</v>
      </c>
      <c r="Y1498" s="153" t="s">
        <v>2164</v>
      </c>
      <c r="Z1498" s="153" t="s">
        <v>2164</v>
      </c>
      <c r="AA1498" s="153" t="s">
        <v>2164</v>
      </c>
      <c r="AB1498" s="153" t="s">
        <v>22980</v>
      </c>
      <c r="AC1498" s="153" t="s">
        <v>22990</v>
      </c>
      <c r="AD1498" s="153" t="str">
        <f>IFERROR(IF(COUNTIF(C1498:L1498,"Feed Ingredient")&gt;0,INDEX(ani_diet!V:V,MATCH(M1498,ani_diet!F:F,0)),""),"")</f>
        <v>Olea europaea Cake</v>
      </c>
      <c r="AE1498" s="152" t="str">
        <f>IF(IFERROR(IF(MATCH("Feed Ingredient", AOM[[#This Row],[L1]:[L10]],0)&gt;0, TRUE, FALSE), FALSE)=TRUE,IFERROR(VLOOKUP(M1498, ani_diet!E:E, 1, FALSE), "No Match"),FALSE)</f>
        <v>Olive Cake</v>
      </c>
    </row>
    <row r="1499" spans="1:31" ht="14.5" x14ac:dyDescent="0.35">
      <c r="A1499" s="153" t="s">
        <v>2164</v>
      </c>
      <c r="B1499" s="153" t="s">
        <v>22992</v>
      </c>
      <c r="C1499" s="153" t="s">
        <v>19358</v>
      </c>
      <c r="D1499" s="153" t="s">
        <v>19360</v>
      </c>
      <c r="E1499" s="153" t="s">
        <v>19600</v>
      </c>
      <c r="F1499" s="153" t="s">
        <v>20459</v>
      </c>
      <c r="G1499" s="153" t="s">
        <v>20460</v>
      </c>
      <c r="H1499" s="153" t="s">
        <v>21925</v>
      </c>
      <c r="I1499" s="153" t="s">
        <v>22993</v>
      </c>
      <c r="J1499" s="153" t="s">
        <v>2164</v>
      </c>
      <c r="K1499" s="153" t="s">
        <v>2164</v>
      </c>
      <c r="L1499" s="153"/>
      <c r="M1499" s="153" t="str" cm="1">
        <f t="array" ref="M1499">LOOKUP(2,1/(C1499:L1499&lt;&gt;""),C1499:L1499)</f>
        <v>Other Forage Plants</v>
      </c>
      <c r="N1499" s="153" t="s">
        <v>2164</v>
      </c>
      <c r="O1499" s="153" t="s">
        <v>2164</v>
      </c>
      <c r="P1499" s="153" t="s">
        <v>2164</v>
      </c>
      <c r="Q1499" s="153" t="s">
        <v>2164</v>
      </c>
      <c r="R1499" s="153" t="s">
        <v>2164</v>
      </c>
      <c r="S1499" s="153" t="s">
        <v>2164</v>
      </c>
      <c r="T1499" s="153" t="s">
        <v>2164</v>
      </c>
      <c r="U1499" s="153"/>
      <c r="V1499" s="153" t="s">
        <v>2164</v>
      </c>
      <c r="W1499" s="153" t="s">
        <v>2164</v>
      </c>
      <c r="X1499" s="153" t="s">
        <v>2164</v>
      </c>
      <c r="Y1499" s="153" t="s">
        <v>2164</v>
      </c>
      <c r="Z1499" s="153" t="s">
        <v>2164</v>
      </c>
      <c r="AA1499" s="153" t="s">
        <v>2164</v>
      </c>
      <c r="AB1499" s="153" t="s">
        <v>2164</v>
      </c>
      <c r="AC1499" s="153" t="s">
        <v>2164</v>
      </c>
      <c r="AD1499" s="153" t="str">
        <f>IFERROR(IF(COUNTIF(C1499:L1499,"Feed Ingredient")&gt;0,INDEX(ani_diet!V:V,MATCH(M1499,ani_diet!F:F,0)),""),"")</f>
        <v/>
      </c>
      <c r="AE1499" s="152" t="str">
        <f>IF(IFERROR(IF(MATCH("Feed Ingredient", AOM[[#This Row],[L1]:[L10]],0)&gt;0, TRUE, FALSE), FALSE)=TRUE,IFERROR(VLOOKUP(M1499, ani_diet!E:E, 1, FALSE), "No Match"),FALSE)</f>
        <v>No Match</v>
      </c>
    </row>
    <row r="1500" spans="1:31" ht="14.5" x14ac:dyDescent="0.35">
      <c r="A1500" s="153"/>
      <c r="B1500" s="153" t="s">
        <v>22994</v>
      </c>
      <c r="C1500" s="153" t="s">
        <v>19358</v>
      </c>
      <c r="D1500" s="153" t="s">
        <v>19360</v>
      </c>
      <c r="E1500" s="153" t="s">
        <v>19600</v>
      </c>
      <c r="F1500" s="153" t="s">
        <v>20459</v>
      </c>
      <c r="G1500" s="153" t="s">
        <v>20460</v>
      </c>
      <c r="H1500" s="153" t="s">
        <v>21925</v>
      </c>
      <c r="I1500" s="153" t="s">
        <v>22993</v>
      </c>
      <c r="J1500" s="153" t="s">
        <v>22995</v>
      </c>
      <c r="K1500" s="153" t="s">
        <v>22996</v>
      </c>
      <c r="L1500" s="153"/>
      <c r="M1500" s="153" t="str" cm="1">
        <f t="array" ref="M1500">LOOKUP(2,1/(C1500:L1500&lt;&gt;""),C1500:L1500)</f>
        <v>Amaranthus cruentus Leaves Ground</v>
      </c>
      <c r="N1500" s="153" t="s">
        <v>22997</v>
      </c>
      <c r="O1500" s="153"/>
      <c r="P1500" s="153"/>
      <c r="Q1500" s="153"/>
      <c r="R1500" s="153"/>
      <c r="S1500" s="153"/>
      <c r="T1500" s="153"/>
      <c r="U1500" s="153" t="s">
        <v>22995</v>
      </c>
      <c r="V1500" s="153"/>
      <c r="W1500" s="153"/>
      <c r="X1500" s="153"/>
      <c r="Y1500" s="153"/>
      <c r="Z1500" s="153"/>
      <c r="AA1500" s="153"/>
      <c r="AB1500" s="153"/>
      <c r="AC1500" s="153"/>
      <c r="AD1500" s="153" t="str">
        <f>IFERROR(IF(COUNTIF(C1500:L1500,"Feed Ingredient")&gt;0,INDEX(ani_diet!V:V,MATCH(M1500,ani_diet!F:F,0)),""),"")</f>
        <v>Amaranthus cruentus Leaves</v>
      </c>
      <c r="AE1500" s="152" t="str">
        <f>IF(IFERROR(IF(MATCH("Feed Ingredient", AOM[[#This Row],[L1]:[L10]],0)&gt;0, TRUE, FALSE), FALSE)=TRUE,IFERROR(VLOOKUP(M1500, ani_diet!E:E, 1, FALSE), "No Match"),FALSE)</f>
        <v>No Match</v>
      </c>
    </row>
    <row r="1501" spans="1:31" ht="14.5" x14ac:dyDescent="0.35">
      <c r="A1501" s="153"/>
      <c r="B1501" s="153" t="s">
        <v>22998</v>
      </c>
      <c r="C1501" s="153" t="s">
        <v>19358</v>
      </c>
      <c r="D1501" s="153" t="s">
        <v>19360</v>
      </c>
      <c r="E1501" s="153" t="s">
        <v>19600</v>
      </c>
      <c r="F1501" s="153" t="s">
        <v>20459</v>
      </c>
      <c r="G1501" s="153" t="s">
        <v>20460</v>
      </c>
      <c r="H1501" s="153" t="s">
        <v>21925</v>
      </c>
      <c r="I1501" s="153" t="s">
        <v>22993</v>
      </c>
      <c r="J1501" s="153" t="s">
        <v>22995</v>
      </c>
      <c r="K1501" s="153"/>
      <c r="L1501" s="153"/>
      <c r="M1501" s="153" t="str" cm="1">
        <f t="array" ref="M1501">LOOKUP(2,1/(C1501:L1501&lt;&gt;""),C1501:L1501)</f>
        <v>Amaranthus cruentus</v>
      </c>
      <c r="N1501" s="153"/>
      <c r="O1501" s="153"/>
      <c r="P1501" s="153"/>
      <c r="Q1501" s="153"/>
      <c r="R1501" s="153"/>
      <c r="S1501" s="153"/>
      <c r="T1501" s="153"/>
      <c r="U1501" s="153" t="s">
        <v>22995</v>
      </c>
      <c r="V1501" s="153"/>
      <c r="W1501" s="153"/>
      <c r="X1501" s="153"/>
      <c r="Y1501" s="153"/>
      <c r="Z1501" s="153"/>
      <c r="AA1501" s="153"/>
      <c r="AB1501" s="153"/>
      <c r="AC1501" s="153"/>
      <c r="AD1501" s="153" t="str">
        <f>IFERROR(IF(COUNTIF(C1501:L1501,"Feed Ingredient")&gt;0,INDEX(ani_diet!V:V,MATCH(M1501,ani_diet!F:F,0)),""),"")</f>
        <v/>
      </c>
      <c r="AE1501" s="152" t="str">
        <f>IF(IFERROR(IF(MATCH("Feed Ingredient", AOM[[#This Row],[L1]:[L10]],0)&gt;0, TRUE, FALSE), FALSE)=TRUE,IFERROR(VLOOKUP(M1501, ani_diet!E:E, 1, FALSE), "No Match"),FALSE)</f>
        <v>No Match</v>
      </c>
    </row>
    <row r="1502" spans="1:31" ht="14.5" x14ac:dyDescent="0.35">
      <c r="A1502" s="153"/>
      <c r="B1502" s="153" t="s">
        <v>22999</v>
      </c>
      <c r="C1502" s="153" t="s">
        <v>19358</v>
      </c>
      <c r="D1502" s="153" t="s">
        <v>19360</v>
      </c>
      <c r="E1502" s="153" t="s">
        <v>19600</v>
      </c>
      <c r="F1502" s="153" t="s">
        <v>20459</v>
      </c>
      <c r="G1502" s="153" t="s">
        <v>20460</v>
      </c>
      <c r="H1502" s="153" t="s">
        <v>21925</v>
      </c>
      <c r="I1502" s="153" t="s">
        <v>22993</v>
      </c>
      <c r="J1502" s="153" t="s">
        <v>23000</v>
      </c>
      <c r="K1502" s="153"/>
      <c r="L1502" s="153"/>
      <c r="M1502" s="153" t="str" cm="1">
        <f t="array" ref="M1502">LOOKUP(2,1/(C1502:L1502&lt;&gt;""),C1502:L1502)</f>
        <v>Asteriscus maritimus</v>
      </c>
      <c r="N1502" s="153" t="s">
        <v>23001</v>
      </c>
      <c r="O1502" s="153"/>
      <c r="P1502" s="153"/>
      <c r="Q1502" s="153"/>
      <c r="R1502" s="153"/>
      <c r="S1502" s="153"/>
      <c r="T1502" s="153"/>
      <c r="U1502" s="153"/>
      <c r="V1502" s="153"/>
      <c r="W1502" s="153"/>
      <c r="X1502" s="153"/>
      <c r="Y1502" s="153"/>
      <c r="Z1502" s="153"/>
      <c r="AA1502" s="153"/>
      <c r="AB1502" s="153"/>
      <c r="AC1502" s="153"/>
      <c r="AD1502" s="153" t="str">
        <f>IFERROR(IF(COUNTIF(C1502:L1502,"Feed Ingredient")&gt;0,INDEX(ani_diet!V:V,MATCH(M1502,ani_diet!F:F,0)),""),"")</f>
        <v/>
      </c>
      <c r="AE1502" s="152" t="str">
        <f>IF(IFERROR(IF(MATCH("Feed Ingredient", AOM[[#This Row],[L1]:[L10]],0)&gt;0, TRUE, FALSE), FALSE)=TRUE,IFERROR(VLOOKUP(M1502, ani_diet!E:E, 1, FALSE), "No Match"),FALSE)</f>
        <v>Asteriscus maritimus</v>
      </c>
    </row>
    <row r="1503" spans="1:31" ht="14.5" x14ac:dyDescent="0.35">
      <c r="A1503" s="153"/>
      <c r="B1503" s="153" t="s">
        <v>23002</v>
      </c>
      <c r="C1503" s="153" t="s">
        <v>19358</v>
      </c>
      <c r="D1503" s="153" t="s">
        <v>19360</v>
      </c>
      <c r="E1503" s="153" t="s">
        <v>19600</v>
      </c>
      <c r="F1503" s="153" t="s">
        <v>20459</v>
      </c>
      <c r="G1503" s="153" t="s">
        <v>20460</v>
      </c>
      <c r="H1503" s="153" t="s">
        <v>21925</v>
      </c>
      <c r="I1503" s="153" t="s">
        <v>22993</v>
      </c>
      <c r="J1503" s="153" t="s">
        <v>23003</v>
      </c>
      <c r="K1503" s="153"/>
      <c r="L1503" s="153"/>
      <c r="M1503" s="153" t="str" cm="1">
        <f t="array" ref="M1503">LOOKUP(2,1/(C1503:L1503&lt;&gt;""),C1503:L1503)</f>
        <v>Atractylis cancellata</v>
      </c>
      <c r="N1503" s="153"/>
      <c r="O1503" s="153"/>
      <c r="P1503" s="153"/>
      <c r="Q1503" s="153"/>
      <c r="R1503" s="153"/>
      <c r="S1503" s="153"/>
      <c r="T1503" s="153"/>
      <c r="U1503" s="153" t="s">
        <v>23003</v>
      </c>
      <c r="V1503" s="153"/>
      <c r="W1503" s="153"/>
      <c r="X1503" s="153"/>
      <c r="Y1503" s="153"/>
      <c r="Z1503" s="153"/>
      <c r="AA1503" s="153"/>
      <c r="AB1503" s="153"/>
      <c r="AC1503" s="153"/>
      <c r="AD1503" s="153" t="str">
        <f>IFERROR(IF(COUNTIF(C1503:L1503,"Feed Ingredient")&gt;0,INDEX(ani_diet!V:V,MATCH(M1503,ani_diet!F:F,0)),""),"")</f>
        <v>Atractylis cancellata</v>
      </c>
      <c r="AE1503" s="152" t="str">
        <f>IF(IFERROR(IF(MATCH("Feed Ingredient", AOM[[#This Row],[L1]:[L10]],0)&gt;0, TRUE, FALSE), FALSE)=TRUE,IFERROR(VLOOKUP(M1503, ani_diet!E:E, 1, FALSE), "No Match"),FALSE)</f>
        <v>Atractylis cancellata</v>
      </c>
    </row>
    <row r="1504" spans="1:31" ht="14.5" x14ac:dyDescent="0.35">
      <c r="A1504" s="153"/>
      <c r="B1504" s="153" t="s">
        <v>23004</v>
      </c>
      <c r="C1504" s="153" t="s">
        <v>19358</v>
      </c>
      <c r="D1504" s="153" t="s">
        <v>19360</v>
      </c>
      <c r="E1504" s="153" t="s">
        <v>19600</v>
      </c>
      <c r="F1504" s="153" t="s">
        <v>20459</v>
      </c>
      <c r="G1504" s="153" t="s">
        <v>20460</v>
      </c>
      <c r="H1504" s="153" t="s">
        <v>21925</v>
      </c>
      <c r="I1504" s="153" t="s">
        <v>22993</v>
      </c>
      <c r="J1504" s="153" t="s">
        <v>23005</v>
      </c>
      <c r="K1504" s="153"/>
      <c r="L1504" s="153"/>
      <c r="M1504" s="153" t="str" cm="1">
        <f t="array" ref="M1504">LOOKUP(2,1/(C1504:L1504&lt;&gt;""),C1504:L1504)</f>
        <v>Atriplex halimus</v>
      </c>
      <c r="N1504" s="153"/>
      <c r="O1504" s="153"/>
      <c r="P1504" s="153"/>
      <c r="Q1504" s="153"/>
      <c r="R1504" s="153"/>
      <c r="S1504" s="153"/>
      <c r="T1504" s="153"/>
      <c r="U1504" s="153" t="s">
        <v>23005</v>
      </c>
      <c r="V1504" s="153"/>
      <c r="W1504" s="153"/>
      <c r="X1504" s="153"/>
      <c r="Y1504" s="153"/>
      <c r="Z1504" s="153"/>
      <c r="AA1504" s="153"/>
      <c r="AB1504" s="153"/>
      <c r="AC1504" s="153"/>
      <c r="AD1504" s="153" t="str">
        <f>IFERROR(IF(COUNTIF(C1504:L1504,"Feed Ingredient")&gt;0,INDEX(ani_diet!V:V,MATCH(M1504,ani_diet!F:F,0)),""),"")</f>
        <v>Atriplex halimus</v>
      </c>
      <c r="AE1504" s="152" t="str">
        <f>IF(IFERROR(IF(MATCH("Feed Ingredient", AOM[[#This Row],[L1]:[L10]],0)&gt;0, TRUE, FALSE), FALSE)=TRUE,IFERROR(VLOOKUP(M1504, ani_diet!E:E, 1, FALSE), "No Match"),FALSE)</f>
        <v>Atriplex halimus</v>
      </c>
    </row>
    <row r="1505" spans="1:31" ht="14.5" x14ac:dyDescent="0.35">
      <c r="A1505" s="153"/>
      <c r="B1505" s="153" t="s">
        <v>23006</v>
      </c>
      <c r="C1505" s="153" t="s">
        <v>19358</v>
      </c>
      <c r="D1505" s="153" t="s">
        <v>19360</v>
      </c>
      <c r="E1505" s="153" t="s">
        <v>19600</v>
      </c>
      <c r="F1505" s="153" t="s">
        <v>20459</v>
      </c>
      <c r="G1505" s="153" t="s">
        <v>20460</v>
      </c>
      <c r="H1505" s="153" t="s">
        <v>21925</v>
      </c>
      <c r="I1505" s="153" t="s">
        <v>22993</v>
      </c>
      <c r="J1505" s="153" t="s">
        <v>8914</v>
      </c>
      <c r="K1505" s="153" t="s">
        <v>23007</v>
      </c>
      <c r="L1505" s="153" t="s">
        <v>23008</v>
      </c>
      <c r="M1505" s="153" t="str" cm="1">
        <f t="array" ref="M1505">LOOKUP(2,1/(C1505:L1505&lt;&gt;""),C1505:L1505)</f>
        <v>Catha edulis Residue Dried</v>
      </c>
      <c r="N1505" s="153"/>
      <c r="O1505" s="153"/>
      <c r="P1505" s="153"/>
      <c r="Q1505" s="153"/>
      <c r="R1505" s="153"/>
      <c r="S1505" s="153"/>
      <c r="T1505" s="153"/>
      <c r="U1505" s="153" t="s">
        <v>8914</v>
      </c>
      <c r="V1505" s="153"/>
      <c r="W1505" s="153"/>
      <c r="X1505" s="153"/>
      <c r="Y1505" s="153"/>
      <c r="Z1505" s="153"/>
      <c r="AA1505" s="153"/>
      <c r="AB1505" s="153"/>
      <c r="AC1505" s="153"/>
      <c r="AD1505" s="153" t="str">
        <f>IFERROR(IF(COUNTIF(C1505:L1505,"Feed Ingredient")&gt;0,INDEX(ani_diet!V:V,MATCH(M1505,ani_diet!F:F,0)),""),"")</f>
        <v>Catha edulis Residue</v>
      </c>
      <c r="AE1505" s="152" t="str">
        <f>IF(IFERROR(IF(MATCH("Feed Ingredient", AOM[[#This Row],[L1]:[L10]],0)&gt;0, TRUE, FALSE), FALSE)=TRUE,IFERROR(VLOOKUP(M1505, ani_diet!E:E, 1, FALSE), "No Match"),FALSE)</f>
        <v>No Match</v>
      </c>
    </row>
    <row r="1506" spans="1:31" ht="14.5" x14ac:dyDescent="0.35">
      <c r="A1506" s="153"/>
      <c r="B1506" s="153" t="s">
        <v>23009</v>
      </c>
      <c r="C1506" s="153" t="s">
        <v>19358</v>
      </c>
      <c r="D1506" s="153" t="s">
        <v>19360</v>
      </c>
      <c r="E1506" s="153" t="s">
        <v>19600</v>
      </c>
      <c r="F1506" s="153" t="s">
        <v>20459</v>
      </c>
      <c r="G1506" s="153" t="s">
        <v>20460</v>
      </c>
      <c r="H1506" s="153" t="s">
        <v>21925</v>
      </c>
      <c r="I1506" s="153" t="s">
        <v>22993</v>
      </c>
      <c r="J1506" s="153" t="s">
        <v>8914</v>
      </c>
      <c r="K1506" s="153" t="s">
        <v>23007</v>
      </c>
      <c r="L1506" s="153" t="s">
        <v>23010</v>
      </c>
      <c r="M1506" s="153" t="str" cm="1">
        <f t="array" ref="M1506">LOOKUP(2,1/(C1506:L1506&lt;&gt;""),C1506:L1506)</f>
        <v>Catha edulis Residue Ensiled</v>
      </c>
      <c r="N1506" s="153" t="s">
        <v>23011</v>
      </c>
      <c r="O1506" s="153"/>
      <c r="P1506" s="153"/>
      <c r="Q1506" s="153"/>
      <c r="R1506" s="153"/>
      <c r="S1506" s="153"/>
      <c r="T1506" s="153"/>
      <c r="U1506" s="153" t="s">
        <v>8914</v>
      </c>
      <c r="V1506" s="153"/>
      <c r="W1506" s="153"/>
      <c r="X1506" s="153"/>
      <c r="Y1506" s="153"/>
      <c r="Z1506" s="153"/>
      <c r="AA1506" s="153"/>
      <c r="AB1506" s="153"/>
      <c r="AC1506" s="153"/>
      <c r="AD1506" s="153" t="str">
        <f>IFERROR(IF(COUNTIF(C1506:L1506,"Feed Ingredient")&gt;0,INDEX(ani_diet!V:V,MATCH(M1506,ani_diet!F:F,0)),""),"")</f>
        <v>Catha edulis Residue</v>
      </c>
      <c r="AE1506" s="152" t="str">
        <f>IF(IFERROR(IF(MATCH("Feed Ingredient", AOM[[#This Row],[L1]:[L10]],0)&gt;0, TRUE, FALSE), FALSE)=TRUE,IFERROR(VLOOKUP(M1506, ani_diet!E:E, 1, FALSE), "No Match"),FALSE)</f>
        <v>No Match</v>
      </c>
    </row>
    <row r="1507" spans="1:31" ht="14.5" x14ac:dyDescent="0.35">
      <c r="A1507" s="153"/>
      <c r="B1507" s="153" t="s">
        <v>23012</v>
      </c>
      <c r="C1507" s="153" t="s">
        <v>19358</v>
      </c>
      <c r="D1507" s="153" t="s">
        <v>19360</v>
      </c>
      <c r="E1507" s="153" t="s">
        <v>19600</v>
      </c>
      <c r="F1507" s="153" t="s">
        <v>20459</v>
      </c>
      <c r="G1507" s="153" t="s">
        <v>20460</v>
      </c>
      <c r="H1507" s="153" t="s">
        <v>21925</v>
      </c>
      <c r="I1507" s="153" t="s">
        <v>22993</v>
      </c>
      <c r="J1507" s="153" t="s">
        <v>8914</v>
      </c>
      <c r="K1507" s="153" t="s">
        <v>23007</v>
      </c>
      <c r="L1507" s="153"/>
      <c r="M1507" s="153" t="str" cm="1">
        <f t="array" ref="M1507">LOOKUP(2,1/(C1507:L1507&lt;&gt;""),C1507:L1507)</f>
        <v>Catha edulis Residue</v>
      </c>
      <c r="N1507" s="153"/>
      <c r="O1507" s="153"/>
      <c r="P1507" s="153"/>
      <c r="Q1507" s="153"/>
      <c r="R1507" s="153"/>
      <c r="S1507" s="153"/>
      <c r="T1507" s="153"/>
      <c r="U1507" s="153" t="s">
        <v>8914</v>
      </c>
      <c r="V1507" s="153"/>
      <c r="W1507" s="153"/>
      <c r="X1507" s="153"/>
      <c r="Y1507" s="153"/>
      <c r="Z1507" s="153"/>
      <c r="AA1507" s="153"/>
      <c r="AB1507" s="153"/>
      <c r="AC1507" s="153"/>
      <c r="AD1507" s="153" t="str">
        <f>IFERROR(IF(COUNTIF(C1507:L1507,"Feed Ingredient")&gt;0,INDEX(ani_diet!V:V,MATCH(M1507,ani_diet!F:F,0)),""),"")</f>
        <v>Catha edulis Residue</v>
      </c>
      <c r="AE1507" s="152" t="str">
        <f>IF(IFERROR(IF(MATCH("Feed Ingredient", AOM[[#This Row],[L1]:[L10]],0)&gt;0, TRUE, FALSE), FALSE)=TRUE,IFERROR(VLOOKUP(M1507, ani_diet!E:E, 1, FALSE), "No Match"),FALSE)</f>
        <v>Catha edulis Residue</v>
      </c>
    </row>
    <row r="1508" spans="1:31" ht="14.5" x14ac:dyDescent="0.35">
      <c r="A1508" s="153"/>
      <c r="B1508" s="153" t="s">
        <v>23013</v>
      </c>
      <c r="C1508" s="153" t="s">
        <v>19358</v>
      </c>
      <c r="D1508" s="153" t="s">
        <v>19360</v>
      </c>
      <c r="E1508" s="153" t="s">
        <v>19600</v>
      </c>
      <c r="F1508" s="153" t="s">
        <v>20459</v>
      </c>
      <c r="G1508" s="153" t="s">
        <v>20460</v>
      </c>
      <c r="H1508" s="153" t="s">
        <v>21925</v>
      </c>
      <c r="I1508" s="153" t="s">
        <v>22993</v>
      </c>
      <c r="J1508" s="153" t="s">
        <v>8914</v>
      </c>
      <c r="K1508" s="153"/>
      <c r="L1508" s="153"/>
      <c r="M1508" s="153" t="str" cm="1">
        <f t="array" ref="M1508">LOOKUP(2,1/(C1508:L1508&lt;&gt;""),C1508:L1508)</f>
        <v>Catha edulis</v>
      </c>
      <c r="N1508" s="153"/>
      <c r="O1508" s="153"/>
      <c r="P1508" s="153"/>
      <c r="Q1508" s="153"/>
      <c r="R1508" s="153"/>
      <c r="S1508" s="153"/>
      <c r="T1508" s="153"/>
      <c r="U1508" s="153" t="s">
        <v>8914</v>
      </c>
      <c r="V1508" s="153"/>
      <c r="W1508" s="153"/>
      <c r="X1508" s="153"/>
      <c r="Y1508" s="153"/>
      <c r="Z1508" s="153"/>
      <c r="AA1508" s="153"/>
      <c r="AB1508" s="153"/>
      <c r="AC1508" s="153"/>
      <c r="AD1508" s="153" t="str">
        <f>IFERROR(IF(COUNTIF(C1508:L1508,"Feed Ingredient")&gt;0,INDEX(ani_diet!V:V,MATCH(M1508,ani_diet!F:F,0)),""),"")</f>
        <v/>
      </c>
      <c r="AE1508" s="152" t="str">
        <f>IF(IFERROR(IF(MATCH("Feed Ingredient", AOM[[#This Row],[L1]:[L10]],0)&gt;0, TRUE, FALSE), FALSE)=TRUE,IFERROR(VLOOKUP(M1508, ani_diet!E:E, 1, FALSE), "No Match"),FALSE)</f>
        <v>No Match</v>
      </c>
    </row>
    <row r="1509" spans="1:31" ht="14.5" x14ac:dyDescent="0.35">
      <c r="A1509" s="153"/>
      <c r="B1509" s="153" t="s">
        <v>23014</v>
      </c>
      <c r="C1509" s="153" t="s">
        <v>19358</v>
      </c>
      <c r="D1509" s="153" t="s">
        <v>19360</v>
      </c>
      <c r="E1509" s="153" t="s">
        <v>19600</v>
      </c>
      <c r="F1509" s="153" t="s">
        <v>20459</v>
      </c>
      <c r="G1509" s="153" t="s">
        <v>20460</v>
      </c>
      <c r="H1509" s="153" t="s">
        <v>21925</v>
      </c>
      <c r="I1509" s="153" t="s">
        <v>22993</v>
      </c>
      <c r="J1509" s="153" t="s">
        <v>14199</v>
      </c>
      <c r="K1509" s="153" t="s">
        <v>655</v>
      </c>
      <c r="L1509" s="153" t="s">
        <v>23015</v>
      </c>
      <c r="M1509" s="153" t="str" cm="1">
        <f t="array" ref="M1509">LOOKUP(2,1/(C1509:L1509&lt;&gt;""),C1509:L1509)</f>
        <v>Chromolaena odorata Leaves Dried Ground</v>
      </c>
      <c r="N1509" s="153" t="s">
        <v>23016</v>
      </c>
      <c r="O1509" s="153"/>
      <c r="P1509" s="153"/>
      <c r="Q1509" s="153"/>
      <c r="R1509" s="153"/>
      <c r="S1509" s="153"/>
      <c r="T1509" s="153"/>
      <c r="U1509" s="153" t="s">
        <v>14199</v>
      </c>
      <c r="V1509" s="153"/>
      <c r="W1509" s="153"/>
      <c r="X1509" s="153"/>
      <c r="Y1509" s="153"/>
      <c r="Z1509" s="153"/>
      <c r="AA1509" s="153"/>
      <c r="AB1509" s="153"/>
      <c r="AC1509" s="153"/>
      <c r="AD1509" s="153" t="str">
        <f>IFERROR(IF(COUNTIF(C1509:L1509,"Feed Ingredient")&gt;0,INDEX(ani_diet!V:V,MATCH(M1509,ani_diet!F:F,0)),""),"")</f>
        <v>Chromolaena odorata Leaves</v>
      </c>
      <c r="AE1509" s="152" t="str">
        <f>IF(IFERROR(IF(MATCH("Feed Ingredient", AOM[[#This Row],[L1]:[L10]],0)&gt;0, TRUE, FALSE), FALSE)=TRUE,IFERROR(VLOOKUP(M1509, ani_diet!E:E, 1, FALSE), "No Match"),FALSE)</f>
        <v>No Match</v>
      </c>
    </row>
    <row r="1510" spans="1:31" ht="14.5" x14ac:dyDescent="0.35">
      <c r="A1510" s="153"/>
      <c r="B1510" s="153" t="s">
        <v>23017</v>
      </c>
      <c r="C1510" s="153" t="s">
        <v>19358</v>
      </c>
      <c r="D1510" s="153" t="s">
        <v>19360</v>
      </c>
      <c r="E1510" s="153" t="s">
        <v>19600</v>
      </c>
      <c r="F1510" s="153" t="s">
        <v>20459</v>
      </c>
      <c r="G1510" s="153" t="s">
        <v>20460</v>
      </c>
      <c r="H1510" s="153" t="s">
        <v>21925</v>
      </c>
      <c r="I1510" s="153" t="s">
        <v>22993</v>
      </c>
      <c r="J1510" s="153" t="s">
        <v>14199</v>
      </c>
      <c r="K1510" s="153" t="s">
        <v>655</v>
      </c>
      <c r="L1510" s="153" t="s">
        <v>23018</v>
      </c>
      <c r="M1510" s="153" t="str" cm="1">
        <f t="array" ref="M1510">LOOKUP(2,1/(C1510:L1510&lt;&gt;""),C1510:L1510)</f>
        <v>Chromolaena odorata Leaves Ground</v>
      </c>
      <c r="N1510" s="153" t="s">
        <v>23019</v>
      </c>
      <c r="O1510" s="153"/>
      <c r="P1510" s="153"/>
      <c r="Q1510" s="153"/>
      <c r="R1510" s="153"/>
      <c r="S1510" s="153"/>
      <c r="T1510" s="153"/>
      <c r="U1510" s="153" t="s">
        <v>14199</v>
      </c>
      <c r="V1510" s="153"/>
      <c r="W1510" s="153"/>
      <c r="X1510" s="153"/>
      <c r="Y1510" s="153"/>
      <c r="Z1510" s="153"/>
      <c r="AA1510" s="153"/>
      <c r="AB1510" s="153"/>
      <c r="AC1510" s="153"/>
      <c r="AD1510" s="153" t="str">
        <f>IFERROR(IF(COUNTIF(C1510:L1510,"Feed Ingredient")&gt;0,INDEX(ani_diet!V:V,MATCH(M1510,ani_diet!F:F,0)),""),"")</f>
        <v>Chromolaena odorata Leaves</v>
      </c>
      <c r="AE1510" s="152" t="str">
        <f>IF(IFERROR(IF(MATCH("Feed Ingredient", AOM[[#This Row],[L1]:[L10]],0)&gt;0, TRUE, FALSE), FALSE)=TRUE,IFERROR(VLOOKUP(M1510, ani_diet!E:E, 1, FALSE), "No Match"),FALSE)</f>
        <v>No Match</v>
      </c>
    </row>
    <row r="1511" spans="1:31" ht="14.5" x14ac:dyDescent="0.35">
      <c r="A1511" s="153"/>
      <c r="B1511" s="153" t="s">
        <v>23020</v>
      </c>
      <c r="C1511" s="153" t="s">
        <v>19358</v>
      </c>
      <c r="D1511" s="153" t="s">
        <v>19360</v>
      </c>
      <c r="E1511" s="153" t="s">
        <v>19600</v>
      </c>
      <c r="F1511" s="153" t="s">
        <v>20459</v>
      </c>
      <c r="G1511" s="153" t="s">
        <v>20460</v>
      </c>
      <c r="H1511" s="153" t="s">
        <v>21925</v>
      </c>
      <c r="I1511" s="153" t="s">
        <v>22993</v>
      </c>
      <c r="J1511" s="153" t="s">
        <v>14199</v>
      </c>
      <c r="K1511" s="153" t="s">
        <v>655</v>
      </c>
      <c r="L1511" s="153"/>
      <c r="M1511" s="153" t="str" cm="1">
        <f t="array" ref="M1511">LOOKUP(2,1/(C1511:L1511&lt;&gt;""),C1511:L1511)</f>
        <v>Chromolaena odorata Leaves</v>
      </c>
      <c r="N1511" s="153"/>
      <c r="O1511" s="153"/>
      <c r="P1511" s="153"/>
      <c r="Q1511" s="153"/>
      <c r="R1511" s="153"/>
      <c r="S1511" s="153"/>
      <c r="T1511" s="153"/>
      <c r="U1511" s="153" t="s">
        <v>14199</v>
      </c>
      <c r="V1511" s="153"/>
      <c r="W1511" s="153"/>
      <c r="X1511" s="153"/>
      <c r="Y1511" s="153"/>
      <c r="Z1511" s="153"/>
      <c r="AA1511" s="153"/>
      <c r="AB1511" s="153"/>
      <c r="AC1511" s="153"/>
      <c r="AD1511" s="153" t="str">
        <f>IFERROR(IF(COUNTIF(C1511:L1511,"Feed Ingredient")&gt;0,INDEX(ani_diet!V:V,MATCH(M1511,ani_diet!F:F,0)),""),"")</f>
        <v/>
      </c>
      <c r="AE1511" s="152" t="str">
        <f>IF(IFERROR(IF(MATCH("Feed Ingredient", AOM[[#This Row],[L1]:[L10]],0)&gt;0, TRUE, FALSE), FALSE)=TRUE,IFERROR(VLOOKUP(M1511, ani_diet!E:E, 1, FALSE), "No Match"),FALSE)</f>
        <v>Chromolaena odorata Leaves</v>
      </c>
    </row>
    <row r="1512" spans="1:31" ht="14.5" x14ac:dyDescent="0.35">
      <c r="A1512" s="153"/>
      <c r="B1512" s="153" t="s">
        <v>23021</v>
      </c>
      <c r="C1512" s="153" t="s">
        <v>19358</v>
      </c>
      <c r="D1512" s="153" t="s">
        <v>19360</v>
      </c>
      <c r="E1512" s="153" t="s">
        <v>19600</v>
      </c>
      <c r="F1512" s="153" t="s">
        <v>20459</v>
      </c>
      <c r="G1512" s="153" t="s">
        <v>20460</v>
      </c>
      <c r="H1512" s="153" t="s">
        <v>21925</v>
      </c>
      <c r="I1512" s="153" t="s">
        <v>22993</v>
      </c>
      <c r="J1512" s="153" t="s">
        <v>14199</v>
      </c>
      <c r="K1512" s="153"/>
      <c r="L1512" s="153"/>
      <c r="M1512" s="153" t="str" cm="1">
        <f t="array" ref="M1512">LOOKUP(2,1/(C1512:L1512&lt;&gt;""),C1512:L1512)</f>
        <v>Chromolaena odorata</v>
      </c>
      <c r="N1512" s="153"/>
      <c r="O1512" s="153"/>
      <c r="P1512" s="153"/>
      <c r="Q1512" s="153"/>
      <c r="R1512" s="153"/>
      <c r="S1512" s="153"/>
      <c r="T1512" s="153"/>
      <c r="U1512" s="153" t="s">
        <v>14199</v>
      </c>
      <c r="V1512" s="153"/>
      <c r="W1512" s="153"/>
      <c r="X1512" s="153"/>
      <c r="Y1512" s="153"/>
      <c r="Z1512" s="153"/>
      <c r="AA1512" s="153"/>
      <c r="AB1512" s="153"/>
      <c r="AC1512" s="153"/>
      <c r="AD1512" s="153" t="str">
        <f>IFERROR(IF(COUNTIF(C1512:L1512,"Feed Ingredient")&gt;0,INDEX(ani_diet!V:V,MATCH(M1512,ani_diet!F:F,0)),""),"")</f>
        <v/>
      </c>
      <c r="AE1512" s="152" t="str">
        <f>IF(IFERROR(IF(MATCH("Feed Ingredient", AOM[[#This Row],[L1]:[L10]],0)&gt;0, TRUE, FALSE), FALSE)=TRUE,IFERROR(VLOOKUP(M1512, ani_diet!E:E, 1, FALSE), "No Match"),FALSE)</f>
        <v>No Match</v>
      </c>
    </row>
    <row r="1513" spans="1:31" ht="14.5" x14ac:dyDescent="0.35">
      <c r="A1513" s="153"/>
      <c r="B1513" s="153" t="s">
        <v>23022</v>
      </c>
      <c r="C1513" s="153" t="s">
        <v>19358</v>
      </c>
      <c r="D1513" s="153" t="s">
        <v>19360</v>
      </c>
      <c r="E1513" s="153" t="s">
        <v>19600</v>
      </c>
      <c r="F1513" s="153" t="s">
        <v>20459</v>
      </c>
      <c r="G1513" s="153" t="s">
        <v>20460</v>
      </c>
      <c r="H1513" s="153" t="s">
        <v>21925</v>
      </c>
      <c r="I1513" s="153" t="s">
        <v>22993</v>
      </c>
      <c r="J1513" s="153" t="s">
        <v>23023</v>
      </c>
      <c r="K1513" s="153"/>
      <c r="L1513" s="153"/>
      <c r="M1513" s="153" t="str" cm="1">
        <f t="array" ref="M1513">LOOKUP(2,1/(C1513:L1513&lt;&gt;""),C1513:L1513)</f>
        <v>Crossopterix febrifuga</v>
      </c>
      <c r="N1513" s="153"/>
      <c r="O1513" s="153"/>
      <c r="P1513" s="153"/>
      <c r="Q1513" s="153"/>
      <c r="R1513" s="153"/>
      <c r="S1513" s="153"/>
      <c r="T1513" s="153"/>
      <c r="U1513" s="153" t="s">
        <v>23023</v>
      </c>
      <c r="V1513" s="153"/>
      <c r="W1513" s="153"/>
      <c r="X1513" s="153"/>
      <c r="Y1513" s="153"/>
      <c r="Z1513" s="153"/>
      <c r="AA1513" s="153"/>
      <c r="AB1513" s="153"/>
      <c r="AC1513" s="153"/>
      <c r="AD1513" s="153" t="str">
        <f>IFERROR(IF(COUNTIF(C1513:L1513,"Feed Ingredient")&gt;0,INDEX(ani_diet!V:V,MATCH(M1513,ani_diet!F:F,0)),""),"")</f>
        <v>Crossopterix febrifuga</v>
      </c>
      <c r="AE1513" s="152" t="str">
        <f>IF(IFERROR(IF(MATCH("Feed Ingredient", AOM[[#This Row],[L1]:[L10]],0)&gt;0, TRUE, FALSE), FALSE)=TRUE,IFERROR(VLOOKUP(M1513, ani_diet!E:E, 1, FALSE), "No Match"),FALSE)</f>
        <v>Crossopterix febrifuga</v>
      </c>
    </row>
    <row r="1514" spans="1:31" ht="14.5" x14ac:dyDescent="0.35">
      <c r="A1514" s="153"/>
      <c r="B1514" s="153" t="s">
        <v>23024</v>
      </c>
      <c r="C1514" s="153" t="s">
        <v>19358</v>
      </c>
      <c r="D1514" s="153" t="s">
        <v>19360</v>
      </c>
      <c r="E1514" s="153" t="s">
        <v>19600</v>
      </c>
      <c r="F1514" s="153" t="s">
        <v>20459</v>
      </c>
      <c r="G1514" s="153" t="s">
        <v>20460</v>
      </c>
      <c r="H1514" s="153" t="s">
        <v>21925</v>
      </c>
      <c r="I1514" s="153" t="s">
        <v>22993</v>
      </c>
      <c r="J1514" s="153" t="s">
        <v>23025</v>
      </c>
      <c r="K1514" s="153"/>
      <c r="L1514" s="153"/>
      <c r="M1514" s="153" t="str" cm="1">
        <f t="array" ref="M1514">LOOKUP(2,1/(C1514:L1514&lt;&gt;""),C1514:L1514)</f>
        <v>Cyperaceae</v>
      </c>
      <c r="N1514" s="153"/>
      <c r="O1514" s="153"/>
      <c r="P1514" s="153"/>
      <c r="Q1514" s="153"/>
      <c r="R1514" s="153"/>
      <c r="S1514" s="153"/>
      <c r="T1514" s="153"/>
      <c r="U1514" s="153"/>
      <c r="V1514" s="153"/>
      <c r="W1514" s="153"/>
      <c r="X1514" s="153"/>
      <c r="Y1514" s="153"/>
      <c r="Z1514" s="153"/>
      <c r="AA1514" s="153"/>
      <c r="AB1514" s="153"/>
      <c r="AC1514" s="153"/>
      <c r="AD1514" s="153" t="str">
        <f>IFERROR(IF(COUNTIF(C1514:L1514,"Feed Ingredient")&gt;0,INDEX(ani_diet!V:V,MATCH(M1514,ani_diet!F:F,0)),""),"")</f>
        <v/>
      </c>
      <c r="AE1514" s="152" t="str">
        <f>IF(IFERROR(IF(MATCH("Feed Ingredient", AOM[[#This Row],[L1]:[L10]],0)&gt;0, TRUE, FALSE), FALSE)=TRUE,IFERROR(VLOOKUP(M1514, ani_diet!E:E, 1, FALSE), "No Match"),FALSE)</f>
        <v>No Match</v>
      </c>
    </row>
    <row r="1515" spans="1:31" ht="14.5" x14ac:dyDescent="0.35">
      <c r="A1515" s="153"/>
      <c r="B1515" s="153" t="s">
        <v>23026</v>
      </c>
      <c r="C1515" s="153" t="s">
        <v>19358</v>
      </c>
      <c r="D1515" s="153" t="s">
        <v>19360</v>
      </c>
      <c r="E1515" s="153" t="s">
        <v>19600</v>
      </c>
      <c r="F1515" s="153" t="s">
        <v>20459</v>
      </c>
      <c r="G1515" s="153" t="s">
        <v>20460</v>
      </c>
      <c r="H1515" s="153" t="s">
        <v>21925</v>
      </c>
      <c r="I1515" s="153" t="s">
        <v>22993</v>
      </c>
      <c r="J1515" s="153" t="s">
        <v>23027</v>
      </c>
      <c r="K1515" s="153"/>
      <c r="L1515" s="153"/>
      <c r="M1515" s="153" t="str" cm="1">
        <f t="array" ref="M1515">LOOKUP(2,1/(C1515:L1515&lt;&gt;""),C1515:L1515)</f>
        <v>Cyperus elegantulus</v>
      </c>
      <c r="N1515" s="153"/>
      <c r="O1515" s="153"/>
      <c r="P1515" s="153"/>
      <c r="Q1515" s="153"/>
      <c r="R1515" s="153"/>
      <c r="S1515" s="153"/>
      <c r="T1515" s="153"/>
      <c r="U1515" s="153" t="s">
        <v>23027</v>
      </c>
      <c r="V1515" s="153"/>
      <c r="W1515" s="153"/>
      <c r="X1515" s="153"/>
      <c r="Y1515" s="153"/>
      <c r="Z1515" s="153"/>
      <c r="AA1515" s="153"/>
      <c r="AB1515" s="153"/>
      <c r="AC1515" s="153"/>
      <c r="AD1515" s="153" t="str">
        <f>IFERROR(IF(COUNTIF(C1515:L1515,"Feed Ingredient")&gt;0,INDEX(ani_diet!V:V,MATCH(M1515,ani_diet!F:F,0)),""),"")</f>
        <v>Cyperus elegantulus</v>
      </c>
      <c r="AE1515" s="152" t="str">
        <f>IF(IFERROR(IF(MATCH("Feed Ingredient", AOM[[#This Row],[L1]:[L10]],0)&gt;0, TRUE, FALSE), FALSE)=TRUE,IFERROR(VLOOKUP(M1515, ani_diet!E:E, 1, FALSE), "No Match"),FALSE)</f>
        <v>Cyperus elegantulus</v>
      </c>
    </row>
    <row r="1516" spans="1:31" ht="14.5" x14ac:dyDescent="0.35">
      <c r="A1516" s="153"/>
      <c r="B1516" s="153" t="s">
        <v>23028</v>
      </c>
      <c r="C1516" s="153" t="s">
        <v>19358</v>
      </c>
      <c r="D1516" s="153" t="s">
        <v>19360</v>
      </c>
      <c r="E1516" s="153" t="s">
        <v>19600</v>
      </c>
      <c r="F1516" s="153" t="s">
        <v>20459</v>
      </c>
      <c r="G1516" s="153" t="s">
        <v>20460</v>
      </c>
      <c r="H1516" s="153" t="s">
        <v>21925</v>
      </c>
      <c r="I1516" s="153" t="s">
        <v>22993</v>
      </c>
      <c r="J1516" s="153" t="s">
        <v>23029</v>
      </c>
      <c r="K1516" s="153"/>
      <c r="L1516" s="153"/>
      <c r="M1516" s="153" t="str" cm="1">
        <f t="array" ref="M1516">LOOKUP(2,1/(C1516:L1516&lt;&gt;""),C1516:L1516)</f>
        <v>Cyperus rotundus</v>
      </c>
      <c r="N1516" s="153"/>
      <c r="O1516" s="153"/>
      <c r="P1516" s="153"/>
      <c r="Q1516" s="153"/>
      <c r="R1516" s="153"/>
      <c r="S1516" s="153"/>
      <c r="T1516" s="153"/>
      <c r="U1516" s="153" t="s">
        <v>23029</v>
      </c>
      <c r="V1516" s="153"/>
      <c r="W1516" s="153"/>
      <c r="X1516" s="153"/>
      <c r="Y1516" s="153"/>
      <c r="Z1516" s="153"/>
      <c r="AA1516" s="153"/>
      <c r="AB1516" s="153"/>
      <c r="AC1516" s="153"/>
      <c r="AD1516" s="153" t="str">
        <f>IFERROR(IF(COUNTIF(C1516:L1516,"Feed Ingredient")&gt;0,INDEX(ani_diet!V:V,MATCH(M1516,ani_diet!F:F,0)),""),"")</f>
        <v>Cyperus rotundus</v>
      </c>
      <c r="AE1516" s="152" t="str">
        <f>IF(IFERROR(IF(MATCH("Feed Ingredient", AOM[[#This Row],[L1]:[L10]],0)&gt;0, TRUE, FALSE), FALSE)=TRUE,IFERROR(VLOOKUP(M1516, ani_diet!E:E, 1, FALSE), "No Match"),FALSE)</f>
        <v>Cyperus rotundus</v>
      </c>
    </row>
    <row r="1517" spans="1:31" ht="14.5" x14ac:dyDescent="0.35">
      <c r="A1517" s="153"/>
      <c r="B1517" s="153" t="s">
        <v>23030</v>
      </c>
      <c r="C1517" s="153" t="s">
        <v>19358</v>
      </c>
      <c r="D1517" s="153" t="s">
        <v>19360</v>
      </c>
      <c r="E1517" s="153" t="s">
        <v>19600</v>
      </c>
      <c r="F1517" s="153" t="s">
        <v>20459</v>
      </c>
      <c r="G1517" s="153" t="s">
        <v>20460</v>
      </c>
      <c r="H1517" s="153" t="s">
        <v>21925</v>
      </c>
      <c r="I1517" s="153" t="s">
        <v>22993</v>
      </c>
      <c r="J1517" s="153" t="s">
        <v>14259</v>
      </c>
      <c r="K1517" s="153"/>
      <c r="L1517" s="153"/>
      <c r="M1517" s="153" t="str" cm="1">
        <f t="array" ref="M1517">LOOKUP(2,1/(C1517:L1517&lt;&gt;""),C1517:L1517)</f>
        <v>Eucalyptus alba</v>
      </c>
      <c r="N1517" s="153"/>
      <c r="O1517" s="153"/>
      <c r="P1517" s="153"/>
      <c r="Q1517" s="153"/>
      <c r="R1517" s="153"/>
      <c r="S1517" s="153"/>
      <c r="T1517" s="153"/>
      <c r="U1517" s="153" t="s">
        <v>14259</v>
      </c>
      <c r="V1517" s="153"/>
      <c r="W1517" s="153"/>
      <c r="X1517" s="153"/>
      <c r="Y1517" s="153"/>
      <c r="Z1517" s="153"/>
      <c r="AA1517" s="153"/>
      <c r="AB1517" s="153"/>
      <c r="AC1517" s="153"/>
      <c r="AD1517" s="153" t="str">
        <f>IFERROR(IF(COUNTIF(C1517:L1517,"Feed Ingredient")&gt;0,INDEX(ani_diet!V:V,MATCH(M1517,ani_diet!F:F,0)),""),"")</f>
        <v>Eucalyptus alba</v>
      </c>
      <c r="AE1517" s="152" t="str">
        <f>IF(IFERROR(IF(MATCH("Feed Ingredient", AOM[[#This Row],[L1]:[L10]],0)&gt;0, TRUE, FALSE), FALSE)=TRUE,IFERROR(VLOOKUP(M1517, ani_diet!E:E, 1, FALSE), "No Match"),FALSE)</f>
        <v>Eucalyptus alba</v>
      </c>
    </row>
    <row r="1518" spans="1:31" ht="14.5" x14ac:dyDescent="0.35">
      <c r="A1518" s="153"/>
      <c r="B1518" s="153" t="s">
        <v>23031</v>
      </c>
      <c r="C1518" s="153" t="s">
        <v>19358</v>
      </c>
      <c r="D1518" s="153" t="s">
        <v>19360</v>
      </c>
      <c r="E1518" s="153" t="s">
        <v>19600</v>
      </c>
      <c r="F1518" s="153" t="s">
        <v>20459</v>
      </c>
      <c r="G1518" s="153" t="s">
        <v>20460</v>
      </c>
      <c r="H1518" s="153" t="s">
        <v>21925</v>
      </c>
      <c r="I1518" s="153" t="s">
        <v>22993</v>
      </c>
      <c r="J1518" s="153" t="s">
        <v>23032</v>
      </c>
      <c r="K1518" s="153"/>
      <c r="L1518" s="153"/>
      <c r="M1518" s="153" t="str" cm="1">
        <f t="array" ref="M1518">LOOKUP(2,1/(C1518:L1518&lt;&gt;""),C1518:L1518)</f>
        <v>Euphorbia heterophylla</v>
      </c>
      <c r="N1518" s="153"/>
      <c r="O1518" s="153"/>
      <c r="P1518" s="153"/>
      <c r="Q1518" s="153"/>
      <c r="R1518" s="153"/>
      <c r="S1518" s="153"/>
      <c r="T1518" s="153"/>
      <c r="U1518" s="153" t="s">
        <v>23032</v>
      </c>
      <c r="V1518" s="153"/>
      <c r="W1518" s="153"/>
      <c r="X1518" s="153"/>
      <c r="Y1518" s="153"/>
      <c r="Z1518" s="153"/>
      <c r="AA1518" s="153"/>
      <c r="AB1518" s="153"/>
      <c r="AC1518" s="153"/>
      <c r="AD1518" s="153" t="str">
        <f>IFERROR(IF(COUNTIF(C1518:L1518,"Feed Ingredient")&gt;0,INDEX(ani_diet!V:V,MATCH(M1518,ani_diet!F:F,0)),""),"")</f>
        <v>Euphorbia heterophylla</v>
      </c>
      <c r="AE1518" s="152" t="str">
        <f>IF(IFERROR(IF(MATCH("Feed Ingredient", AOM[[#This Row],[L1]:[L10]],0)&gt;0, TRUE, FALSE), FALSE)=TRUE,IFERROR(VLOOKUP(M1518, ani_diet!E:E, 1, FALSE), "No Match"),FALSE)</f>
        <v>Euphorbia heterophylla</v>
      </c>
    </row>
    <row r="1519" spans="1:31" ht="14.5" x14ac:dyDescent="0.35">
      <c r="A1519" s="153"/>
      <c r="B1519" s="153" t="s">
        <v>23033</v>
      </c>
      <c r="C1519" s="153" t="s">
        <v>19358</v>
      </c>
      <c r="D1519" s="153" t="s">
        <v>19360</v>
      </c>
      <c r="E1519" s="153" t="s">
        <v>19600</v>
      </c>
      <c r="F1519" s="153" t="s">
        <v>20459</v>
      </c>
      <c r="G1519" s="153" t="s">
        <v>20460</v>
      </c>
      <c r="H1519" s="153" t="s">
        <v>21925</v>
      </c>
      <c r="I1519" s="153" t="s">
        <v>22993</v>
      </c>
      <c r="J1519" s="153" t="s">
        <v>23034</v>
      </c>
      <c r="K1519" s="153"/>
      <c r="L1519" s="153"/>
      <c r="M1519" s="153" t="str" cm="1">
        <f t="array" ref="M1519">LOOKUP(2,1/(C1519:L1519&lt;&gt;""),C1519:L1519)</f>
        <v>Fabaceae spp.</v>
      </c>
      <c r="N1519" s="153"/>
      <c r="O1519" s="153"/>
      <c r="P1519" s="153"/>
      <c r="Q1519" s="153"/>
      <c r="R1519" s="153"/>
      <c r="S1519" s="153"/>
      <c r="T1519" s="153"/>
      <c r="U1519" s="153"/>
      <c r="V1519" s="153"/>
      <c r="W1519" s="153"/>
      <c r="X1519" s="153"/>
      <c r="Y1519" s="153"/>
      <c r="Z1519" s="153"/>
      <c r="AA1519" s="153"/>
      <c r="AB1519" s="153"/>
      <c r="AC1519" s="153"/>
      <c r="AD1519" s="153" t="str">
        <f>IFERROR(IF(COUNTIF(C1519:L1519,"Feed Ingredient")&gt;0,INDEX(ani_diet!V:V,MATCH(M1519,ani_diet!F:F,0)),""),"")</f>
        <v/>
      </c>
      <c r="AE1519" s="152" t="str">
        <f>IF(IFERROR(IF(MATCH("Feed Ingredient", AOM[[#This Row],[L1]:[L10]],0)&gt;0, TRUE, FALSE), FALSE)=TRUE,IFERROR(VLOOKUP(M1519, ani_diet!E:E, 1, FALSE), "No Match"),FALSE)</f>
        <v>Fabaceae spp.</v>
      </c>
    </row>
    <row r="1520" spans="1:31" ht="14.5" x14ac:dyDescent="0.35">
      <c r="A1520" s="153"/>
      <c r="B1520" s="153" t="s">
        <v>23035</v>
      </c>
      <c r="C1520" s="153" t="s">
        <v>19358</v>
      </c>
      <c r="D1520" s="153" t="s">
        <v>19360</v>
      </c>
      <c r="E1520" s="153" t="s">
        <v>19600</v>
      </c>
      <c r="F1520" s="153" t="s">
        <v>20459</v>
      </c>
      <c r="G1520" s="153" t="s">
        <v>20460</v>
      </c>
      <c r="H1520" s="153" t="s">
        <v>21925</v>
      </c>
      <c r="I1520" s="153" t="s">
        <v>22993</v>
      </c>
      <c r="J1520" s="153" t="s">
        <v>23036</v>
      </c>
      <c r="K1520" s="153"/>
      <c r="L1520" s="153"/>
      <c r="M1520" s="153" t="str" cm="1">
        <f t="array" ref="M1520">LOOKUP(2,1/(C1520:L1520&lt;&gt;""),C1520:L1520)</f>
        <v>Forb</v>
      </c>
      <c r="N1520" s="153"/>
      <c r="O1520" s="153"/>
      <c r="P1520" s="153"/>
      <c r="Q1520" s="153"/>
      <c r="R1520" s="153"/>
      <c r="S1520" s="153"/>
      <c r="T1520" s="153"/>
      <c r="U1520" s="153"/>
      <c r="V1520" s="153"/>
      <c r="W1520" s="153"/>
      <c r="X1520" s="153"/>
      <c r="Y1520" s="153"/>
      <c r="Z1520" s="153"/>
      <c r="AA1520" s="153"/>
      <c r="AB1520" s="153"/>
      <c r="AC1520" s="153"/>
      <c r="AD1520" s="153" t="str">
        <f>IFERROR(IF(COUNTIF(C1520:L1520,"Feed Ingredient")&gt;0,INDEX(ani_diet!V:V,MATCH(M1520,ani_diet!F:F,0)),""),"")</f>
        <v/>
      </c>
      <c r="AE1520" s="152" t="str">
        <f>IF(IFERROR(IF(MATCH("Feed Ingredient", AOM[[#This Row],[L1]:[L10]],0)&gt;0, TRUE, FALSE), FALSE)=TRUE,IFERROR(VLOOKUP(M1520, ani_diet!E:E, 1, FALSE), "No Match"),FALSE)</f>
        <v>Forb</v>
      </c>
    </row>
    <row r="1521" spans="1:31" ht="14.5" x14ac:dyDescent="0.35">
      <c r="A1521" s="153"/>
      <c r="B1521" s="153" t="s">
        <v>23037</v>
      </c>
      <c r="C1521" s="153" t="s">
        <v>19358</v>
      </c>
      <c r="D1521" s="153" t="s">
        <v>19360</v>
      </c>
      <c r="E1521" s="153" t="s">
        <v>19600</v>
      </c>
      <c r="F1521" s="153" t="s">
        <v>20459</v>
      </c>
      <c r="G1521" s="153" t="s">
        <v>20460</v>
      </c>
      <c r="H1521" s="153" t="s">
        <v>21925</v>
      </c>
      <c r="I1521" s="153" t="s">
        <v>22993</v>
      </c>
      <c r="J1521" s="153" t="s">
        <v>10479</v>
      </c>
      <c r="K1521" s="153" t="s">
        <v>23038</v>
      </c>
      <c r="L1521" s="153"/>
      <c r="M1521" s="153" t="str" cm="1">
        <f t="array" ref="M1521">LOOKUP(2,1/(C1521:L1521&lt;&gt;""),C1521:L1521)</f>
        <v>Guizotia abyssinica Seed Ground</v>
      </c>
      <c r="N1521" s="153" t="s">
        <v>23039</v>
      </c>
      <c r="O1521" s="153"/>
      <c r="P1521" s="153"/>
      <c r="Q1521" s="153"/>
      <c r="R1521" s="153"/>
      <c r="S1521" s="153"/>
      <c r="T1521" s="153"/>
      <c r="U1521" s="153" t="s">
        <v>10479</v>
      </c>
      <c r="V1521" s="153"/>
      <c r="W1521" s="153"/>
      <c r="X1521" s="153"/>
      <c r="Y1521" s="153"/>
      <c r="Z1521" s="153"/>
      <c r="AA1521" s="153"/>
      <c r="AB1521" s="153"/>
      <c r="AC1521" s="153"/>
      <c r="AD1521" s="153" t="str">
        <f>IFERROR(IF(COUNTIF(C1521:L1521,"Feed Ingredient")&gt;0,INDEX(ani_diet!V:V,MATCH(M1521,ani_diet!F:F,0)),""),"")</f>
        <v>Guizotia abyssinica Seed</v>
      </c>
      <c r="AE1521" s="152" t="str">
        <f>IF(IFERROR(IF(MATCH("Feed Ingredient", AOM[[#This Row],[L1]:[L10]],0)&gt;0, TRUE, FALSE), FALSE)=TRUE,IFERROR(VLOOKUP(M1521, ani_diet!E:E, 1, FALSE), "No Match"),FALSE)</f>
        <v>No Match</v>
      </c>
    </row>
    <row r="1522" spans="1:31" ht="14.5" x14ac:dyDescent="0.35">
      <c r="A1522" s="153"/>
      <c r="B1522" s="153" t="s">
        <v>23040</v>
      </c>
      <c r="C1522" s="153" t="s">
        <v>19358</v>
      </c>
      <c r="D1522" s="153" t="s">
        <v>19360</v>
      </c>
      <c r="E1522" s="153" t="s">
        <v>19600</v>
      </c>
      <c r="F1522" s="153" t="s">
        <v>20459</v>
      </c>
      <c r="G1522" s="153" t="s">
        <v>20460</v>
      </c>
      <c r="H1522" s="153" t="s">
        <v>21925</v>
      </c>
      <c r="I1522" s="153" t="s">
        <v>22993</v>
      </c>
      <c r="J1522" s="153" t="s">
        <v>10479</v>
      </c>
      <c r="K1522" s="153"/>
      <c r="L1522" s="153"/>
      <c r="M1522" s="153" t="str" cm="1">
        <f t="array" ref="M1522">LOOKUP(2,1/(C1522:L1522&lt;&gt;""),C1522:L1522)</f>
        <v>Guizotia abyssinica</v>
      </c>
      <c r="N1522" s="153"/>
      <c r="O1522" s="153"/>
      <c r="P1522" s="153"/>
      <c r="Q1522" s="153"/>
      <c r="R1522" s="153"/>
      <c r="S1522" s="153"/>
      <c r="T1522" s="153"/>
      <c r="U1522" s="153" t="s">
        <v>10479</v>
      </c>
      <c r="V1522" s="153"/>
      <c r="W1522" s="153"/>
      <c r="X1522" s="153"/>
      <c r="Y1522" s="153"/>
      <c r="Z1522" s="153"/>
      <c r="AA1522" s="153"/>
      <c r="AB1522" s="153"/>
      <c r="AC1522" s="153"/>
      <c r="AD1522" s="153" t="str">
        <f>IFERROR(IF(COUNTIF(C1522:L1522,"Feed Ingredient")&gt;0,INDEX(ani_diet!V:V,MATCH(M1522,ani_diet!F:F,0)),""),"")</f>
        <v/>
      </c>
      <c r="AE1522" s="152" t="str">
        <f>IF(IFERROR(IF(MATCH("Feed Ingredient", AOM[[#This Row],[L1]:[L10]],0)&gt;0, TRUE, FALSE), FALSE)=TRUE,IFERROR(VLOOKUP(M1522, ani_diet!E:E, 1, FALSE), "No Match"),FALSE)</f>
        <v>No Match</v>
      </c>
    </row>
    <row r="1523" spans="1:31" ht="14.5" x14ac:dyDescent="0.35">
      <c r="A1523" s="153"/>
      <c r="B1523" s="153" t="s">
        <v>23041</v>
      </c>
      <c r="C1523" s="153" t="s">
        <v>19358</v>
      </c>
      <c r="D1523" s="153" t="s">
        <v>19360</v>
      </c>
      <c r="E1523" s="153" t="s">
        <v>19600</v>
      </c>
      <c r="F1523" s="153" t="s">
        <v>20459</v>
      </c>
      <c r="G1523" s="153" t="s">
        <v>20460</v>
      </c>
      <c r="H1523" s="153" t="s">
        <v>21925</v>
      </c>
      <c r="I1523" s="153" t="s">
        <v>22993</v>
      </c>
      <c r="J1523" s="153" t="s">
        <v>23042</v>
      </c>
      <c r="K1523" s="153" t="s">
        <v>23043</v>
      </c>
      <c r="L1523" s="153"/>
      <c r="M1523" s="153" t="str" cm="1">
        <f t="array" ref="M1523">LOOKUP(2,1/(C1523:L1523&lt;&gt;""),C1523:L1523)</f>
        <v>Harissonia abyssinica Leaves</v>
      </c>
      <c r="N1523" s="153"/>
      <c r="O1523" s="153"/>
      <c r="P1523" s="153"/>
      <c r="Q1523" s="153"/>
      <c r="R1523" s="153"/>
      <c r="S1523" s="153"/>
      <c r="T1523" s="153"/>
      <c r="U1523" s="153" t="s">
        <v>23042</v>
      </c>
      <c r="V1523" s="153"/>
      <c r="W1523" s="153"/>
      <c r="X1523" s="153"/>
      <c r="Y1523" s="153"/>
      <c r="Z1523" s="153"/>
      <c r="AA1523" s="153"/>
      <c r="AB1523" s="153"/>
      <c r="AC1523" s="153"/>
      <c r="AD1523" s="153" t="str">
        <f>IFERROR(IF(COUNTIF(C1523:L1523,"Feed Ingredient")&gt;0,INDEX(ani_diet!V:V,MATCH(M1523,ani_diet!F:F,0)),""),"")</f>
        <v>Harissonia abyssinica Leaves</v>
      </c>
      <c r="AE1523" s="152" t="str">
        <f>IF(IFERROR(IF(MATCH("Feed Ingredient", AOM[[#This Row],[L1]:[L10]],0)&gt;0, TRUE, FALSE), FALSE)=TRUE,IFERROR(VLOOKUP(M1523, ani_diet!E:E, 1, FALSE), "No Match"),FALSE)</f>
        <v>Harissonia abyssinica Leaves</v>
      </c>
    </row>
    <row r="1524" spans="1:31" ht="14.5" x14ac:dyDescent="0.35">
      <c r="A1524" s="153"/>
      <c r="B1524" s="153" t="s">
        <v>23044</v>
      </c>
      <c r="C1524" s="153" t="s">
        <v>19358</v>
      </c>
      <c r="D1524" s="153" t="s">
        <v>19360</v>
      </c>
      <c r="E1524" s="153" t="s">
        <v>19600</v>
      </c>
      <c r="F1524" s="153" t="s">
        <v>20459</v>
      </c>
      <c r="G1524" s="153" t="s">
        <v>20460</v>
      </c>
      <c r="H1524" s="153" t="s">
        <v>21925</v>
      </c>
      <c r="I1524" s="153" t="s">
        <v>22993</v>
      </c>
      <c r="J1524" s="153" t="s">
        <v>23045</v>
      </c>
      <c r="K1524" s="153" t="s">
        <v>23046</v>
      </c>
      <c r="L1524" s="153"/>
      <c r="M1524" s="153" t="str" cm="1">
        <f t="array" ref="M1524">LOOKUP(2,1/(C1524:L1524&lt;&gt;""),C1524:L1524)</f>
        <v>Ipomea batatas Vine</v>
      </c>
      <c r="N1524" s="153"/>
      <c r="O1524" s="153"/>
      <c r="P1524" s="153"/>
      <c r="Q1524" s="153"/>
      <c r="R1524" s="153"/>
      <c r="S1524" s="153"/>
      <c r="T1524" s="153"/>
      <c r="U1524" s="153" t="s">
        <v>23045</v>
      </c>
      <c r="V1524" s="153"/>
      <c r="W1524" s="153"/>
      <c r="X1524" s="153"/>
      <c r="Y1524" s="153"/>
      <c r="Z1524" s="153"/>
      <c r="AA1524" s="153"/>
      <c r="AB1524" s="153"/>
      <c r="AC1524" s="153"/>
      <c r="AD1524" s="153" t="str">
        <f>IFERROR(IF(COUNTIF(C1524:L1524,"Feed Ingredient")&gt;0,INDEX(ani_diet!V:V,MATCH(M1524,ani_diet!F:F,0)),""),"")</f>
        <v>Ipomea batatas Vine</v>
      </c>
      <c r="AE1524" s="152" t="str">
        <f>IF(IFERROR(IF(MATCH("Feed Ingredient", AOM[[#This Row],[L1]:[L10]],0)&gt;0, TRUE, FALSE), FALSE)=TRUE,IFERROR(VLOOKUP(M1524, ani_diet!E:E, 1, FALSE), "No Match"),FALSE)</f>
        <v>Ipomea batatas Vine</v>
      </c>
    </row>
    <row r="1525" spans="1:31" ht="14.5" x14ac:dyDescent="0.35">
      <c r="A1525" s="153"/>
      <c r="B1525" s="153" t="s">
        <v>23047</v>
      </c>
      <c r="C1525" s="153" t="s">
        <v>19358</v>
      </c>
      <c r="D1525" s="153" t="s">
        <v>19360</v>
      </c>
      <c r="E1525" s="153" t="s">
        <v>19600</v>
      </c>
      <c r="F1525" s="153" t="s">
        <v>20459</v>
      </c>
      <c r="G1525" s="153" t="s">
        <v>20460</v>
      </c>
      <c r="H1525" s="153" t="s">
        <v>21925</v>
      </c>
      <c r="I1525" s="153" t="s">
        <v>22993</v>
      </c>
      <c r="J1525" s="153" t="s">
        <v>23045</v>
      </c>
      <c r="K1525" s="153"/>
      <c r="L1525" s="153"/>
      <c r="M1525" s="153" t="str" cm="1">
        <f t="array" ref="M1525">LOOKUP(2,1/(C1525:L1525&lt;&gt;""),C1525:L1525)</f>
        <v>Ipomea batatas</v>
      </c>
      <c r="N1525" s="153"/>
      <c r="O1525" s="153"/>
      <c r="P1525" s="153"/>
      <c r="Q1525" s="153"/>
      <c r="R1525" s="153"/>
      <c r="S1525" s="153"/>
      <c r="T1525" s="153"/>
      <c r="U1525" s="153" t="s">
        <v>23045</v>
      </c>
      <c r="V1525" s="153"/>
      <c r="W1525" s="153"/>
      <c r="X1525" s="153"/>
      <c r="Y1525" s="153"/>
      <c r="Z1525" s="153"/>
      <c r="AA1525" s="153"/>
      <c r="AB1525" s="153"/>
      <c r="AC1525" s="153"/>
      <c r="AD1525" s="153" t="str">
        <f>IFERROR(IF(COUNTIF(C1525:L1525,"Feed Ingredient")&gt;0,INDEX(ani_diet!V:V,MATCH(M1525,ani_diet!F:F,0)),""),"")</f>
        <v/>
      </c>
      <c r="AE1525" s="152" t="str">
        <f>IF(IFERROR(IF(MATCH("Feed Ingredient", AOM[[#This Row],[L1]:[L10]],0)&gt;0, TRUE, FALSE), FALSE)=TRUE,IFERROR(VLOOKUP(M1525, ani_diet!E:E, 1, FALSE), "No Match"),FALSE)</f>
        <v>No Match</v>
      </c>
    </row>
    <row r="1526" spans="1:31" ht="14.5" x14ac:dyDescent="0.35">
      <c r="A1526" s="153" t="s">
        <v>2164</v>
      </c>
      <c r="B1526" s="153" t="s">
        <v>23048</v>
      </c>
      <c r="C1526" s="153" t="s">
        <v>19358</v>
      </c>
      <c r="D1526" s="153" t="s">
        <v>19360</v>
      </c>
      <c r="E1526" s="153" t="s">
        <v>19600</v>
      </c>
      <c r="F1526" s="153" t="s">
        <v>20459</v>
      </c>
      <c r="G1526" s="153" t="s">
        <v>20460</v>
      </c>
      <c r="H1526" s="153" t="s">
        <v>21925</v>
      </c>
      <c r="I1526" s="153" t="s">
        <v>22993</v>
      </c>
      <c r="J1526" s="153" t="s">
        <v>23049</v>
      </c>
      <c r="K1526" s="153" t="s">
        <v>2164</v>
      </c>
      <c r="L1526" s="153"/>
      <c r="M1526" s="153" t="str" cm="1">
        <f t="array" ref="M1526">LOOKUP(2,1/(C1526:L1526&lt;&gt;""),C1526:L1526)</f>
        <v>Siam Weed Leaves Ground</v>
      </c>
      <c r="N1526" s="153" t="s">
        <v>23050</v>
      </c>
      <c r="O1526" s="153" t="s">
        <v>2164</v>
      </c>
      <c r="P1526" s="153" t="s">
        <v>2164</v>
      </c>
      <c r="Q1526" s="153" t="s">
        <v>2164</v>
      </c>
      <c r="R1526" s="153" t="s">
        <v>2164</v>
      </c>
      <c r="S1526" s="153" t="s">
        <v>2164</v>
      </c>
      <c r="T1526" s="153" t="s">
        <v>2164</v>
      </c>
      <c r="U1526" s="153" t="s">
        <v>23051</v>
      </c>
      <c r="V1526" s="153" t="s">
        <v>23052</v>
      </c>
      <c r="W1526" s="153" t="s">
        <v>2164</v>
      </c>
      <c r="X1526" s="153" t="s">
        <v>2164</v>
      </c>
      <c r="Y1526" s="153" t="s">
        <v>2164</v>
      </c>
      <c r="Z1526" s="153" t="s">
        <v>2164</v>
      </c>
      <c r="AA1526" s="153" t="s">
        <v>2164</v>
      </c>
      <c r="AB1526" s="153" t="s">
        <v>23053</v>
      </c>
      <c r="AC1526" s="153" t="s">
        <v>23054</v>
      </c>
      <c r="AD1526" s="153" t="str">
        <f>IFERROR(IF(COUNTIF(C1526:L1526,"Feed Ingredient")&gt;0,INDEX(ani_diet!V:V,MATCH(M1526,ani_diet!F:F,0)),""),"")</f>
        <v>Eupatorium odoratum Leaves</v>
      </c>
      <c r="AE1526" s="152" t="str">
        <f>IF(IFERROR(IF(MATCH("Feed Ingredient", AOM[[#This Row],[L1]:[L10]],0)&gt;0, TRUE, FALSE), FALSE)=TRUE,IFERROR(VLOOKUP(M1526, ani_diet!E:E, 1, FALSE), "No Match"),FALSE)</f>
        <v>No Match</v>
      </c>
    </row>
    <row r="1527" spans="1:31" ht="14.5" x14ac:dyDescent="0.35">
      <c r="A1527" s="153"/>
      <c r="B1527" s="153" t="s">
        <v>23055</v>
      </c>
      <c r="C1527" s="153" t="s">
        <v>19358</v>
      </c>
      <c r="D1527" s="153" t="s">
        <v>19360</v>
      </c>
      <c r="E1527" s="153" t="s">
        <v>19600</v>
      </c>
      <c r="F1527" s="153" t="s">
        <v>20459</v>
      </c>
      <c r="G1527" s="153" t="s">
        <v>20460</v>
      </c>
      <c r="H1527" s="153" t="s">
        <v>21925</v>
      </c>
      <c r="I1527" s="153" t="s">
        <v>22993</v>
      </c>
      <c r="J1527" s="153" t="s">
        <v>23056</v>
      </c>
      <c r="K1527" s="153" t="s">
        <v>23057</v>
      </c>
      <c r="L1527" s="153"/>
      <c r="M1527" s="153" t="str" cm="1">
        <f t="array" ref="M1527">LOOKUP(2,1/(C1527:L1527&lt;&gt;""),C1527:L1527)</f>
        <v>Talinium triangulare Leaves</v>
      </c>
      <c r="N1527" s="153"/>
      <c r="O1527" s="153"/>
      <c r="P1527" s="153"/>
      <c r="Q1527" s="153"/>
      <c r="R1527" s="153"/>
      <c r="S1527" s="153"/>
      <c r="T1527" s="153"/>
      <c r="U1527" s="153" t="s">
        <v>23056</v>
      </c>
      <c r="V1527" s="153"/>
      <c r="W1527" s="153"/>
      <c r="X1527" s="153"/>
      <c r="Y1527" s="153"/>
      <c r="Z1527" s="153"/>
      <c r="AA1527" s="153"/>
      <c r="AB1527" s="153"/>
      <c r="AC1527" s="153"/>
      <c r="AD1527" s="153" t="str">
        <f>IFERROR(IF(COUNTIF(C1527:L1527,"Feed Ingredient")&gt;0,INDEX(ani_diet!V:V,MATCH(M1527,ani_diet!F:F,0)),""),"")</f>
        <v>Talinium triangulare Leaves</v>
      </c>
      <c r="AE1527" s="152" t="str">
        <f>IF(IFERROR(IF(MATCH("Feed Ingredient", AOM[[#This Row],[L1]:[L10]],0)&gt;0, TRUE, FALSE), FALSE)=TRUE,IFERROR(VLOOKUP(M1527, ani_diet!E:E, 1, FALSE), "No Match"),FALSE)</f>
        <v>Talinium triangulare Leaves</v>
      </c>
    </row>
    <row r="1528" spans="1:31" ht="14.5" x14ac:dyDescent="0.35">
      <c r="A1528" s="153"/>
      <c r="B1528" s="153" t="s">
        <v>23058</v>
      </c>
      <c r="C1528" s="153" t="s">
        <v>19358</v>
      </c>
      <c r="D1528" s="153" t="s">
        <v>19360</v>
      </c>
      <c r="E1528" s="153" t="s">
        <v>19600</v>
      </c>
      <c r="F1528" s="153" t="s">
        <v>20459</v>
      </c>
      <c r="G1528" s="153" t="s">
        <v>20460</v>
      </c>
      <c r="H1528" s="153" t="s">
        <v>21925</v>
      </c>
      <c r="I1528" s="153" t="s">
        <v>22993</v>
      </c>
      <c r="J1528" s="153" t="s">
        <v>23056</v>
      </c>
      <c r="K1528" s="153"/>
      <c r="L1528" s="153"/>
      <c r="M1528" s="153" t="str" cm="1">
        <f t="array" ref="M1528">LOOKUP(2,1/(C1528:L1528&lt;&gt;""),C1528:L1528)</f>
        <v>Talinium triangulare</v>
      </c>
      <c r="N1528" s="153"/>
      <c r="O1528" s="153"/>
      <c r="P1528" s="153"/>
      <c r="Q1528" s="153"/>
      <c r="R1528" s="153"/>
      <c r="S1528" s="153"/>
      <c r="T1528" s="153"/>
      <c r="U1528" s="153" t="s">
        <v>23056</v>
      </c>
      <c r="V1528" s="153"/>
      <c r="W1528" s="153"/>
      <c r="X1528" s="153"/>
      <c r="Y1528" s="153"/>
      <c r="Z1528" s="153"/>
      <c r="AA1528" s="153"/>
      <c r="AB1528" s="153"/>
      <c r="AC1528" s="153"/>
      <c r="AD1528" s="153" t="str">
        <f>IFERROR(IF(COUNTIF(C1528:L1528,"Feed Ingredient")&gt;0,INDEX(ani_diet!V:V,MATCH(M1528,ani_diet!F:F,0)),""),"")</f>
        <v/>
      </c>
      <c r="AE1528" s="152" t="str">
        <f>IF(IFERROR(IF(MATCH("Feed Ingredient", AOM[[#This Row],[L1]:[L10]],0)&gt;0, TRUE, FALSE), FALSE)=TRUE,IFERROR(VLOOKUP(M1528, ani_diet!E:E, 1, FALSE), "No Match"),FALSE)</f>
        <v>No Match</v>
      </c>
    </row>
    <row r="1529" spans="1:31" ht="14.5" x14ac:dyDescent="0.35">
      <c r="A1529" s="153"/>
      <c r="B1529" s="153" t="s">
        <v>23059</v>
      </c>
      <c r="C1529" s="153" t="s">
        <v>19358</v>
      </c>
      <c r="D1529" s="153" t="s">
        <v>19360</v>
      </c>
      <c r="E1529" s="153" t="s">
        <v>19600</v>
      </c>
      <c r="F1529" s="153" t="s">
        <v>20459</v>
      </c>
      <c r="G1529" s="153" t="s">
        <v>20460</v>
      </c>
      <c r="H1529" s="153" t="s">
        <v>21925</v>
      </c>
      <c r="I1529" s="153" t="s">
        <v>22993</v>
      </c>
      <c r="J1529" s="153" t="s">
        <v>23060</v>
      </c>
      <c r="K1529" s="153"/>
      <c r="L1529" s="153"/>
      <c r="M1529" s="153" t="str" cm="1">
        <f t="array" ref="M1529">LOOKUP(2,1/(C1529:L1529&lt;&gt;""),C1529:L1529)</f>
        <v>Tribulus terrestris</v>
      </c>
      <c r="N1529" s="153"/>
      <c r="O1529" s="153"/>
      <c r="P1529" s="153"/>
      <c r="Q1529" s="153"/>
      <c r="R1529" s="153"/>
      <c r="S1529" s="153"/>
      <c r="T1529" s="153"/>
      <c r="U1529" s="153" t="s">
        <v>23060</v>
      </c>
      <c r="V1529" s="153"/>
      <c r="W1529" s="153"/>
      <c r="X1529" s="153"/>
      <c r="Y1529" s="153"/>
      <c r="Z1529" s="153"/>
      <c r="AA1529" s="153"/>
      <c r="AB1529" s="153"/>
      <c r="AC1529" s="153"/>
      <c r="AD1529" s="153" t="str">
        <f>IFERROR(IF(COUNTIF(C1529:L1529,"Feed Ingredient")&gt;0,INDEX(ani_diet!V:V,MATCH(M1529,ani_diet!F:F,0)),""),"")</f>
        <v>Tribulus terrestris</v>
      </c>
      <c r="AE1529" s="152" t="str">
        <f>IF(IFERROR(IF(MATCH("Feed Ingredient", AOM[[#This Row],[L1]:[L10]],0)&gt;0, TRUE, FALSE), FALSE)=TRUE,IFERROR(VLOOKUP(M1529, ani_diet!E:E, 1, FALSE), "No Match"),FALSE)</f>
        <v>Tribulus terrestris</v>
      </c>
    </row>
    <row r="1530" spans="1:31" ht="14.5" x14ac:dyDescent="0.35">
      <c r="A1530" s="153" t="s">
        <v>2164</v>
      </c>
      <c r="B1530" s="153" t="s">
        <v>23061</v>
      </c>
      <c r="C1530" s="153" t="s">
        <v>19358</v>
      </c>
      <c r="D1530" s="153" t="s">
        <v>19360</v>
      </c>
      <c r="E1530" s="153" t="s">
        <v>19600</v>
      </c>
      <c r="F1530" s="153" t="s">
        <v>20459</v>
      </c>
      <c r="G1530" s="153" t="s">
        <v>20460</v>
      </c>
      <c r="H1530" s="153" t="s">
        <v>23062</v>
      </c>
      <c r="I1530" s="153" t="s">
        <v>2164</v>
      </c>
      <c r="J1530" s="153" t="s">
        <v>2164</v>
      </c>
      <c r="K1530" s="153" t="s">
        <v>2164</v>
      </c>
      <c r="L1530" s="153"/>
      <c r="M1530" s="153" t="str" cm="1">
        <f t="array" ref="M1530">LOOKUP(2,1/(C1530:L1530&lt;&gt;""),C1530:L1530)</f>
        <v>Herb or Extract</v>
      </c>
      <c r="N1530" s="153" t="s">
        <v>2164</v>
      </c>
      <c r="O1530" s="153" t="s">
        <v>2164</v>
      </c>
      <c r="P1530" s="153" t="s">
        <v>2164</v>
      </c>
      <c r="Q1530" s="153" t="s">
        <v>2164</v>
      </c>
      <c r="R1530" s="153" t="s">
        <v>2164</v>
      </c>
      <c r="S1530" s="153"/>
      <c r="T1530" s="153" t="s">
        <v>2164</v>
      </c>
      <c r="U1530" s="153"/>
      <c r="V1530" s="153" t="s">
        <v>2164</v>
      </c>
      <c r="W1530" s="153" t="s">
        <v>2164</v>
      </c>
      <c r="X1530" s="153" t="s">
        <v>2086</v>
      </c>
      <c r="Y1530" s="153" t="s">
        <v>22</v>
      </c>
      <c r="Z1530" s="153" t="s">
        <v>2164</v>
      </c>
      <c r="AA1530" s="153" t="s">
        <v>2164</v>
      </c>
      <c r="AB1530" s="153"/>
      <c r="AC1530" s="153" t="s">
        <v>2164</v>
      </c>
      <c r="AD1530" s="153" t="str">
        <f>IFERROR(IF(COUNTIF(C1530:L1530,"Feed Ingredient")&gt;0,INDEX(ani_diet!V:V,MATCH(M1530,ani_diet!F:F,0)),""),"")</f>
        <v/>
      </c>
      <c r="AE1530" s="152" t="str">
        <f>IF(IFERROR(IF(MATCH("Feed Ingredient", AOM[[#This Row],[L1]:[L10]],0)&gt;0, TRUE, FALSE), FALSE)=TRUE,IFERROR(VLOOKUP(M1530, ani_diet!E:E, 1, FALSE), "No Match"),FALSE)</f>
        <v>No Match</v>
      </c>
    </row>
    <row r="1531" spans="1:31" ht="14.5" x14ac:dyDescent="0.35">
      <c r="A1531" s="153" t="s">
        <v>2164</v>
      </c>
      <c r="B1531" s="153" t="s">
        <v>23063</v>
      </c>
      <c r="C1531" s="153" t="s">
        <v>19358</v>
      </c>
      <c r="D1531" s="153" t="s">
        <v>19360</v>
      </c>
      <c r="E1531" s="153" t="s">
        <v>19600</v>
      </c>
      <c r="F1531" s="153" t="s">
        <v>20459</v>
      </c>
      <c r="G1531" s="153" t="s">
        <v>20460</v>
      </c>
      <c r="H1531" s="153" t="s">
        <v>23064</v>
      </c>
      <c r="I1531" s="153" t="s">
        <v>2164</v>
      </c>
      <c r="J1531" s="153" t="s">
        <v>2164</v>
      </c>
      <c r="K1531" s="153" t="s">
        <v>2164</v>
      </c>
      <c r="L1531" s="153"/>
      <c r="M1531" s="153" t="str" cm="1">
        <f t="array" ref="M1531">LOOKUP(2,1/(C1531:L1531&lt;&gt;""),C1531:L1531)</f>
        <v>Organic Acid</v>
      </c>
      <c r="N1531" s="153" t="s">
        <v>2164</v>
      </c>
      <c r="O1531" s="153" t="s">
        <v>2164</v>
      </c>
      <c r="P1531" s="153" t="s">
        <v>2164</v>
      </c>
      <c r="Q1531" s="153" t="s">
        <v>2164</v>
      </c>
      <c r="R1531" s="153" t="s">
        <v>2164</v>
      </c>
      <c r="S1531" s="153"/>
      <c r="T1531" s="153" t="s">
        <v>2164</v>
      </c>
      <c r="U1531" s="153"/>
      <c r="V1531" s="153" t="s">
        <v>2164</v>
      </c>
      <c r="W1531" s="153" t="s">
        <v>2164</v>
      </c>
      <c r="X1531" s="153" t="s">
        <v>2164</v>
      </c>
      <c r="Y1531" s="153" t="s">
        <v>2164</v>
      </c>
      <c r="Z1531" s="153" t="s">
        <v>2164</v>
      </c>
      <c r="AA1531" s="153" t="s">
        <v>2164</v>
      </c>
      <c r="AB1531" s="153"/>
      <c r="AC1531" s="153" t="s">
        <v>2164</v>
      </c>
      <c r="AD1531" s="153" t="str">
        <f>IFERROR(IF(COUNTIF(C1531:L1531,"Feed Ingredient")&gt;0,INDEX(ani_diet!V:V,MATCH(M1531,ani_diet!F:F,0)),""),"")</f>
        <v/>
      </c>
      <c r="AE1531" s="152" t="str">
        <f>IF(IFERROR(IF(MATCH("Feed Ingredient", AOM[[#This Row],[L1]:[L10]],0)&gt;0, TRUE, FALSE), FALSE)=TRUE,IFERROR(VLOOKUP(M1531, ani_diet!E:E, 1, FALSE), "No Match"),FALSE)</f>
        <v>No Match</v>
      </c>
    </row>
    <row r="1532" spans="1:31" ht="14.5" x14ac:dyDescent="0.35">
      <c r="A1532" s="153" t="s">
        <v>2164</v>
      </c>
      <c r="B1532" s="153" t="s">
        <v>23065</v>
      </c>
      <c r="C1532" s="153" t="s">
        <v>19358</v>
      </c>
      <c r="D1532" s="153" t="s">
        <v>19360</v>
      </c>
      <c r="E1532" s="153" t="s">
        <v>19600</v>
      </c>
      <c r="F1532" s="153" t="s">
        <v>20459</v>
      </c>
      <c r="G1532" s="153" t="s">
        <v>20460</v>
      </c>
      <c r="H1532" s="153" t="s">
        <v>23066</v>
      </c>
      <c r="I1532" s="153" t="s">
        <v>2164</v>
      </c>
      <c r="J1532" s="153" t="s">
        <v>2164</v>
      </c>
      <c r="K1532" s="153" t="s">
        <v>2164</v>
      </c>
      <c r="L1532" s="153"/>
      <c r="M1532" s="153" t="str" cm="1">
        <f t="array" ref="M1532">LOOKUP(2,1/(C1532:L1532&lt;&gt;""),C1532:L1532)</f>
        <v>Other Ingredients</v>
      </c>
      <c r="N1532" s="153" t="s">
        <v>2164</v>
      </c>
      <c r="O1532" s="153" t="s">
        <v>2164</v>
      </c>
      <c r="P1532" s="153" t="s">
        <v>2164</v>
      </c>
      <c r="Q1532" s="153" t="s">
        <v>2164</v>
      </c>
      <c r="R1532" s="153" t="s">
        <v>2164</v>
      </c>
      <c r="S1532" s="153"/>
      <c r="T1532" s="153" t="s">
        <v>2164</v>
      </c>
      <c r="U1532" s="153"/>
      <c r="V1532" s="153" t="s">
        <v>2164</v>
      </c>
      <c r="W1532" s="153" t="s">
        <v>2164</v>
      </c>
      <c r="X1532" s="153" t="s">
        <v>2164</v>
      </c>
      <c r="Y1532" s="153" t="s">
        <v>2164</v>
      </c>
      <c r="Z1532" s="153" t="s">
        <v>2164</v>
      </c>
      <c r="AA1532" s="153" t="s">
        <v>2164</v>
      </c>
      <c r="AB1532" s="153"/>
      <c r="AC1532" s="153" t="s">
        <v>2164</v>
      </c>
      <c r="AD1532" s="153" t="str">
        <f>IFERROR(IF(COUNTIF(C1532:L1532,"Feed Ingredient")&gt;0,INDEX(ani_diet!V:V,MATCH(M1532,ani_diet!F:F,0)),""),"")</f>
        <v/>
      </c>
      <c r="AE1532" s="152" t="str">
        <f>IF(IFERROR(IF(MATCH("Feed Ingredient", AOM[[#This Row],[L1]:[L10]],0)&gt;0, TRUE, FALSE), FALSE)=TRUE,IFERROR(VLOOKUP(M1532, ani_diet!E:E, 1, FALSE), "No Match"),FALSE)</f>
        <v>No Match</v>
      </c>
    </row>
    <row r="1533" spans="1:31" ht="14.5" x14ac:dyDescent="0.35">
      <c r="A1533" s="153" t="s">
        <v>2164</v>
      </c>
      <c r="B1533" s="153" t="s">
        <v>23067</v>
      </c>
      <c r="C1533" s="153" t="s">
        <v>19358</v>
      </c>
      <c r="D1533" s="153" t="s">
        <v>19360</v>
      </c>
      <c r="E1533" s="153" t="s">
        <v>19600</v>
      </c>
      <c r="F1533" s="153" t="s">
        <v>20459</v>
      </c>
      <c r="G1533" s="153" t="s">
        <v>20460</v>
      </c>
      <c r="H1533" s="153" t="s">
        <v>23066</v>
      </c>
      <c r="I1533" s="153" t="s">
        <v>23068</v>
      </c>
      <c r="J1533" s="153" t="s">
        <v>2164</v>
      </c>
      <c r="K1533" s="153" t="s">
        <v>2164</v>
      </c>
      <c r="L1533" s="153"/>
      <c r="M1533" s="153" t="str" cm="1">
        <f t="array" ref="M1533">LOOKUP(2,1/(C1533:L1533&lt;&gt;""),C1533:L1533)</f>
        <v>Antitoxins</v>
      </c>
      <c r="N1533" s="153"/>
      <c r="O1533" s="153" t="s">
        <v>2164</v>
      </c>
      <c r="P1533" s="153" t="s">
        <v>2164</v>
      </c>
      <c r="Q1533" s="153" t="s">
        <v>2164</v>
      </c>
      <c r="R1533" s="153" t="s">
        <v>2164</v>
      </c>
      <c r="S1533" s="153"/>
      <c r="T1533" s="153" t="s">
        <v>2164</v>
      </c>
      <c r="U1533" s="153"/>
      <c r="V1533" s="153" t="s">
        <v>2164</v>
      </c>
      <c r="W1533" s="153" t="s">
        <v>2164</v>
      </c>
      <c r="X1533" s="153" t="s">
        <v>2164</v>
      </c>
      <c r="Y1533" s="153" t="s">
        <v>2164</v>
      </c>
      <c r="Z1533" s="153" t="s">
        <v>2164</v>
      </c>
      <c r="AA1533" s="153" t="s">
        <v>2164</v>
      </c>
      <c r="AB1533" s="153"/>
      <c r="AC1533" s="153" t="s">
        <v>23068</v>
      </c>
      <c r="AD1533" s="153" t="str">
        <f>IFERROR(IF(COUNTIF(C1533:L1533,"Feed Ingredient")&gt;0,INDEX(ani_diet!V:V,MATCH(M1533,ani_diet!F:F,0)),""),"")</f>
        <v/>
      </c>
      <c r="AE1533" s="152" t="str">
        <f>IF(IFERROR(IF(MATCH("Feed Ingredient", AOM[[#This Row],[L1]:[L10]],0)&gt;0, TRUE, FALSE), FALSE)=TRUE,IFERROR(VLOOKUP(M1533, ani_diet!E:E, 1, FALSE), "No Match"),FALSE)</f>
        <v>Antitoxins</v>
      </c>
    </row>
    <row r="1534" spans="1:31" ht="14.5" x14ac:dyDescent="0.35">
      <c r="A1534" s="153" t="s">
        <v>2164</v>
      </c>
      <c r="B1534" s="153" t="s">
        <v>23069</v>
      </c>
      <c r="C1534" s="153" t="s">
        <v>19358</v>
      </c>
      <c r="D1534" s="153" t="s">
        <v>19360</v>
      </c>
      <c r="E1534" s="153" t="s">
        <v>19600</v>
      </c>
      <c r="F1534" s="153" t="s">
        <v>20459</v>
      </c>
      <c r="G1534" s="153" t="s">
        <v>20460</v>
      </c>
      <c r="H1534" s="153" t="s">
        <v>23066</v>
      </c>
      <c r="I1534" s="153" t="s">
        <v>23070</v>
      </c>
      <c r="J1534" s="153" t="s">
        <v>2164</v>
      </c>
      <c r="K1534" s="153"/>
      <c r="L1534" s="153"/>
      <c r="M1534" s="153" t="str" cm="1">
        <f t="array" ref="M1534">LOOKUP(2,1/(C1534:L1534&lt;&gt;""),C1534:L1534)</f>
        <v>Bicarbonate of Soda</v>
      </c>
      <c r="N1534" s="153" t="s">
        <v>23071</v>
      </c>
      <c r="O1534" s="153" t="s">
        <v>2164</v>
      </c>
      <c r="P1534" s="153" t="s">
        <v>2164</v>
      </c>
      <c r="Q1534" s="153" t="s">
        <v>2164</v>
      </c>
      <c r="R1534" s="153" t="s">
        <v>2164</v>
      </c>
      <c r="S1534" s="153"/>
      <c r="T1534" s="153" t="s">
        <v>2164</v>
      </c>
      <c r="U1534" s="153"/>
      <c r="V1534" s="153" t="s">
        <v>2164</v>
      </c>
      <c r="W1534" s="153" t="s">
        <v>2164</v>
      </c>
      <c r="X1534" s="153" t="s">
        <v>2164</v>
      </c>
      <c r="Y1534" s="153" t="s">
        <v>2164</v>
      </c>
      <c r="Z1534" s="153" t="s">
        <v>2164</v>
      </c>
      <c r="AA1534" s="153" t="s">
        <v>2164</v>
      </c>
      <c r="AB1534" s="153"/>
      <c r="AC1534" s="153" t="s">
        <v>2164</v>
      </c>
      <c r="AD1534" s="153" t="str">
        <f>IFERROR(IF(COUNTIF(C1534:L1534,"Feed Ingredient")&gt;0,INDEX(ani_diet!V:V,MATCH(M1534,ani_diet!F:F,0)),""),"")</f>
        <v/>
      </c>
      <c r="AE1534" s="152" t="str">
        <f>IF(IFERROR(IF(MATCH("Feed Ingredient", AOM[[#This Row],[L1]:[L10]],0)&gt;0, TRUE, FALSE), FALSE)=TRUE,IFERROR(VLOOKUP(M1534, ani_diet!E:E, 1, FALSE), "No Match"),FALSE)</f>
        <v>No Match</v>
      </c>
    </row>
    <row r="1535" spans="1:31" ht="14.5" x14ac:dyDescent="0.35">
      <c r="A1535" s="153"/>
      <c r="B1535" s="153" t="s">
        <v>23072</v>
      </c>
      <c r="C1535" s="153" t="s">
        <v>19358</v>
      </c>
      <c r="D1535" s="153" t="s">
        <v>19360</v>
      </c>
      <c r="E1535" s="153" t="s">
        <v>19600</v>
      </c>
      <c r="F1535" s="153" t="s">
        <v>20459</v>
      </c>
      <c r="G1535" s="153" t="s">
        <v>20460</v>
      </c>
      <c r="H1535" s="153" t="s">
        <v>23066</v>
      </c>
      <c r="I1535" s="153" t="s">
        <v>23070</v>
      </c>
      <c r="J1535" s="153" t="s">
        <v>23073</v>
      </c>
      <c r="K1535" s="153"/>
      <c r="L1535" s="153"/>
      <c r="M1535" s="153" t="str" cm="1">
        <f t="array" ref="M1535">LOOKUP(2,1/(C1535:L1535&lt;&gt;""),C1535:L1535)</f>
        <v>Koek Soda</v>
      </c>
      <c r="N1535" s="153"/>
      <c r="O1535" s="153"/>
      <c r="P1535" s="153"/>
      <c r="Q1535" s="153"/>
      <c r="R1535" s="153"/>
      <c r="S1535" s="153"/>
      <c r="T1535" s="153"/>
      <c r="U1535" s="153"/>
      <c r="V1535" s="153"/>
      <c r="W1535" s="153"/>
      <c r="X1535" s="153"/>
      <c r="Y1535" s="153"/>
      <c r="Z1535" s="153"/>
      <c r="AA1535" s="153"/>
      <c r="AB1535" s="153"/>
      <c r="AC1535" s="153"/>
      <c r="AD1535" s="153" t="str">
        <f>IFERROR(IF(COUNTIF(C1535:L1535,"Feed Ingredient")&gt;0,INDEX(ani_diet!V:V,MATCH(M1535,ani_diet!F:F,0)),""),"")</f>
        <v/>
      </c>
      <c r="AE1535" s="152" t="str">
        <f>IF(IFERROR(IF(MATCH("Feed Ingredient", AOM[[#This Row],[L1]:[L10]],0)&gt;0, TRUE, FALSE), FALSE)=TRUE,IFERROR(VLOOKUP(M1535, ani_diet!E:E, 1, FALSE), "No Match"),FALSE)</f>
        <v>No Match</v>
      </c>
    </row>
    <row r="1536" spans="1:31" ht="14.5" x14ac:dyDescent="0.35">
      <c r="A1536" s="153" t="s">
        <v>2164</v>
      </c>
      <c r="B1536" s="153" t="s">
        <v>23074</v>
      </c>
      <c r="C1536" s="153" t="s">
        <v>19358</v>
      </c>
      <c r="D1536" s="153" t="s">
        <v>19360</v>
      </c>
      <c r="E1536" s="153" t="s">
        <v>19600</v>
      </c>
      <c r="F1536" s="153" t="s">
        <v>20459</v>
      </c>
      <c r="G1536" s="153" t="s">
        <v>20460</v>
      </c>
      <c r="H1536" s="153" t="s">
        <v>23066</v>
      </c>
      <c r="I1536" s="153" t="s">
        <v>3343</v>
      </c>
      <c r="J1536" s="153" t="s">
        <v>2164</v>
      </c>
      <c r="K1536" s="153" t="s">
        <v>2164</v>
      </c>
      <c r="L1536" s="153"/>
      <c r="M1536" s="153" t="str" cm="1">
        <f t="array" ref="M1536">LOOKUP(2,1/(C1536:L1536&lt;&gt;""),C1536:L1536)</f>
        <v>Binder</v>
      </c>
      <c r="N1536" s="153" t="s">
        <v>2164</v>
      </c>
      <c r="O1536" s="153" t="s">
        <v>2164</v>
      </c>
      <c r="P1536" s="153" t="s">
        <v>2164</v>
      </c>
      <c r="Q1536" s="153" t="s">
        <v>2164</v>
      </c>
      <c r="R1536" s="153" t="s">
        <v>2164</v>
      </c>
      <c r="S1536" s="153"/>
      <c r="T1536" s="153" t="s">
        <v>2164</v>
      </c>
      <c r="U1536" s="153"/>
      <c r="V1536" s="153" t="s">
        <v>2164</v>
      </c>
      <c r="W1536" s="153" t="s">
        <v>2164</v>
      </c>
      <c r="X1536" s="153" t="s">
        <v>2164</v>
      </c>
      <c r="Y1536" s="153" t="s">
        <v>2164</v>
      </c>
      <c r="Z1536" s="153" t="s">
        <v>2164</v>
      </c>
      <c r="AA1536" s="153" t="s">
        <v>2164</v>
      </c>
      <c r="AB1536" s="153"/>
      <c r="AC1536" s="153" t="s">
        <v>2164</v>
      </c>
      <c r="AD1536" s="153" t="str">
        <f>IFERROR(IF(COUNTIF(C1536:L1536,"Feed Ingredient")&gt;0,INDEX(ani_diet!V:V,MATCH(M1536,ani_diet!F:F,0)),""),"")</f>
        <v/>
      </c>
      <c r="AE1536" s="152" t="str">
        <f>IF(IFERROR(IF(MATCH("Feed Ingredient", AOM[[#This Row],[L1]:[L10]],0)&gt;0, TRUE, FALSE), FALSE)=TRUE,IFERROR(VLOOKUP(M1536, ani_diet!E:E, 1, FALSE), "No Match"),FALSE)</f>
        <v>Binder</v>
      </c>
    </row>
    <row r="1537" spans="1:31" ht="14.5" x14ac:dyDescent="0.35">
      <c r="A1537" s="153" t="s">
        <v>2164</v>
      </c>
      <c r="B1537" s="153" t="s">
        <v>23075</v>
      </c>
      <c r="C1537" s="153" t="s">
        <v>19358</v>
      </c>
      <c r="D1537" s="153" t="s">
        <v>19360</v>
      </c>
      <c r="E1537" s="153" t="s">
        <v>19600</v>
      </c>
      <c r="F1537" s="153" t="s">
        <v>20459</v>
      </c>
      <c r="G1537" s="153" t="s">
        <v>20460</v>
      </c>
      <c r="H1537" s="153" t="s">
        <v>23066</v>
      </c>
      <c r="I1537" s="153" t="s">
        <v>3343</v>
      </c>
      <c r="J1537" s="153" t="s">
        <v>23076</v>
      </c>
      <c r="K1537" s="153" t="s">
        <v>2164</v>
      </c>
      <c r="L1537" s="153"/>
      <c r="M1537" s="153" t="str" cm="1">
        <f t="array" ref="M1537">LOOKUP(2,1/(C1537:L1537&lt;&gt;""),C1537:L1537)</f>
        <v xml:space="preserve">Bentonite </v>
      </c>
      <c r="N1537" s="153" t="s">
        <v>2164</v>
      </c>
      <c r="O1537" s="153" t="s">
        <v>2164</v>
      </c>
      <c r="P1537" s="153" t="s">
        <v>2164</v>
      </c>
      <c r="Q1537" s="153" t="s">
        <v>2164</v>
      </c>
      <c r="R1537" s="153" t="s">
        <v>2164</v>
      </c>
      <c r="S1537" s="153"/>
      <c r="T1537" s="153" t="s">
        <v>2164</v>
      </c>
      <c r="U1537" s="153"/>
      <c r="V1537" s="153" t="s">
        <v>2164</v>
      </c>
      <c r="W1537" s="153" t="s">
        <v>2164</v>
      </c>
      <c r="X1537" s="153" t="s">
        <v>2164</v>
      </c>
      <c r="Y1537" s="153" t="s">
        <v>2164</v>
      </c>
      <c r="Z1537" s="153" t="s">
        <v>2164</v>
      </c>
      <c r="AA1537" s="153" t="s">
        <v>2164</v>
      </c>
      <c r="AB1537" s="153"/>
      <c r="AC1537" s="153" t="s">
        <v>23077</v>
      </c>
      <c r="AD1537" s="153" t="str">
        <f>IFERROR(IF(COUNTIF(C1537:L1537,"Feed Ingredient")&gt;0,INDEX(ani_diet!V:V,MATCH(M1537,ani_diet!F:F,0)),""),"")</f>
        <v/>
      </c>
      <c r="AE1537" s="152" t="str">
        <f>IF(IFERROR(IF(MATCH("Feed Ingredient", AOM[[#This Row],[L1]:[L10]],0)&gt;0, TRUE, FALSE), FALSE)=TRUE,IFERROR(VLOOKUP(M1537, ani_diet!E:E, 1, FALSE), "No Match"),FALSE)</f>
        <v xml:space="preserve">Bentonite </v>
      </c>
    </row>
    <row r="1538" spans="1:31" ht="14.5" x14ac:dyDescent="0.35">
      <c r="A1538" s="153"/>
      <c r="B1538" s="153" t="s">
        <v>23078</v>
      </c>
      <c r="C1538" s="153" t="s">
        <v>19358</v>
      </c>
      <c r="D1538" s="153" t="s">
        <v>19360</v>
      </c>
      <c r="E1538" s="153" t="s">
        <v>19600</v>
      </c>
      <c r="F1538" s="153" t="s">
        <v>20459</v>
      </c>
      <c r="G1538" s="153" t="s">
        <v>20460</v>
      </c>
      <c r="H1538" s="153" t="s">
        <v>23066</v>
      </c>
      <c r="I1538" s="153" t="s">
        <v>3343</v>
      </c>
      <c r="J1538" s="153" t="s">
        <v>23079</v>
      </c>
      <c r="K1538" s="153"/>
      <c r="L1538" s="153"/>
      <c r="M1538" s="153" t="str" cm="1">
        <f t="array" ref="M1538">LOOKUP(2,1/(C1538:L1538&lt;&gt;""),C1538:L1538)</f>
        <v>Cassava Binder</v>
      </c>
      <c r="N1538" s="153"/>
      <c r="O1538" s="153"/>
      <c r="P1538" s="153"/>
      <c r="Q1538" s="153"/>
      <c r="R1538" s="153"/>
      <c r="S1538" s="153"/>
      <c r="T1538" s="153"/>
      <c r="U1538" s="153" t="s">
        <v>10791</v>
      </c>
      <c r="V1538" s="153"/>
      <c r="W1538" s="153"/>
      <c r="X1538" s="153"/>
      <c r="Y1538" s="153"/>
      <c r="Z1538" s="153"/>
      <c r="AA1538" s="153"/>
      <c r="AB1538" s="153"/>
      <c r="AC1538" s="153"/>
      <c r="AD1538" s="153" t="str">
        <f>IFERROR(IF(COUNTIF(C1538:L1538,"Feed Ingredient")&gt;0,INDEX(ani_diet!V:V,MATCH(M1538,ani_diet!F:F,0)),""),"")</f>
        <v>Manihot esculenta Binder</v>
      </c>
      <c r="AE1538" s="152" t="str">
        <f>IF(IFERROR(IF(MATCH("Feed Ingredient", AOM[[#This Row],[L1]:[L10]],0)&gt;0, TRUE, FALSE), FALSE)=TRUE,IFERROR(VLOOKUP(M1538, ani_diet!E:E, 1, FALSE), "No Match"),FALSE)</f>
        <v>Cassava Binder</v>
      </c>
    </row>
    <row r="1539" spans="1:31" ht="14.5" x14ac:dyDescent="0.35">
      <c r="A1539" s="153" t="s">
        <v>2164</v>
      </c>
      <c r="B1539" s="153" t="s">
        <v>23080</v>
      </c>
      <c r="C1539" s="153" t="s">
        <v>19358</v>
      </c>
      <c r="D1539" s="153" t="s">
        <v>19360</v>
      </c>
      <c r="E1539" s="153" t="s">
        <v>19600</v>
      </c>
      <c r="F1539" s="153" t="s">
        <v>20459</v>
      </c>
      <c r="G1539" s="153" t="s">
        <v>20460</v>
      </c>
      <c r="H1539" s="153" t="s">
        <v>23066</v>
      </c>
      <c r="I1539" s="153" t="s">
        <v>3343</v>
      </c>
      <c r="J1539" s="153" t="s">
        <v>23077</v>
      </c>
      <c r="K1539" s="153" t="s">
        <v>2164</v>
      </c>
      <c r="L1539" s="153"/>
      <c r="M1539" s="153" t="str" cm="1">
        <f t="array" ref="M1539">LOOKUP(2,1/(C1539:L1539&lt;&gt;""),C1539:L1539)</f>
        <v>Carboxymethyl Cellulose</v>
      </c>
      <c r="N1539" s="153" t="s">
        <v>2164</v>
      </c>
      <c r="O1539" s="153" t="s">
        <v>2164</v>
      </c>
      <c r="P1539" s="153" t="s">
        <v>2164</v>
      </c>
      <c r="Q1539" s="153" t="s">
        <v>2164</v>
      </c>
      <c r="R1539" s="153" t="s">
        <v>2164</v>
      </c>
      <c r="S1539" s="153"/>
      <c r="T1539" s="153" t="s">
        <v>2164</v>
      </c>
      <c r="U1539" s="153" t="s">
        <v>23081</v>
      </c>
      <c r="V1539" s="153" t="s">
        <v>2164</v>
      </c>
      <c r="W1539" s="153" t="s">
        <v>2164</v>
      </c>
      <c r="X1539" s="153" t="s">
        <v>2164</v>
      </c>
      <c r="Y1539" s="153" t="s">
        <v>2164</v>
      </c>
      <c r="Z1539" s="153" t="s">
        <v>2164</v>
      </c>
      <c r="AA1539" s="153" t="s">
        <v>2164</v>
      </c>
      <c r="AB1539" s="153"/>
      <c r="AC1539" s="153" t="s">
        <v>23077</v>
      </c>
      <c r="AD1539" s="153" t="str">
        <f>IFERROR(IF(COUNTIF(C1539:L1539,"Feed Ingredient")&gt;0,INDEX(ani_diet!V:V,MATCH(M1539,ani_diet!F:F,0)),""),"")</f>
        <v>sodium carboxymethyl cellulose</v>
      </c>
      <c r="AE1539" s="152" t="str">
        <f>IF(IFERROR(IF(MATCH("Feed Ingredient", AOM[[#This Row],[L1]:[L10]],0)&gt;0, TRUE, FALSE), FALSE)=TRUE,IFERROR(VLOOKUP(M1539, ani_diet!E:E, 1, FALSE), "No Match"),FALSE)</f>
        <v>Carboxymethyl Cellulose</v>
      </c>
    </row>
    <row r="1540" spans="1:31" ht="14.5" x14ac:dyDescent="0.35">
      <c r="A1540" s="153"/>
      <c r="B1540" s="153" t="s">
        <v>23082</v>
      </c>
      <c r="C1540" s="153" t="s">
        <v>19358</v>
      </c>
      <c r="D1540" s="153" t="s">
        <v>19360</v>
      </c>
      <c r="E1540" s="153" t="s">
        <v>19600</v>
      </c>
      <c r="F1540" s="153" t="s">
        <v>20459</v>
      </c>
      <c r="G1540" s="153" t="s">
        <v>20460</v>
      </c>
      <c r="H1540" s="153" t="s">
        <v>23066</v>
      </c>
      <c r="I1540" s="153" t="s">
        <v>3343</v>
      </c>
      <c r="J1540" s="153" t="s">
        <v>23077</v>
      </c>
      <c r="K1540" s="153" t="s">
        <v>23083</v>
      </c>
      <c r="L1540" s="153"/>
      <c r="M1540" s="153" t="str" cm="1">
        <f t="array" ref="M1540">LOOKUP(2,1/(C1540:L1540&lt;&gt;""),C1540:L1540)</f>
        <v>Carboxymethyl Cellulose Dried Ground Heated</v>
      </c>
      <c r="N1540" s="153" t="s">
        <v>23084</v>
      </c>
      <c r="O1540" s="153"/>
      <c r="P1540" s="153"/>
      <c r="Q1540" s="153"/>
      <c r="R1540" s="153"/>
      <c r="S1540" s="153"/>
      <c r="T1540" s="153"/>
      <c r="U1540" s="153"/>
      <c r="V1540" s="153"/>
      <c r="W1540" s="153"/>
      <c r="X1540" s="153"/>
      <c r="Y1540" s="153"/>
      <c r="Z1540" s="153"/>
      <c r="AA1540" s="153"/>
      <c r="AB1540" s="153"/>
      <c r="AC1540" s="153"/>
      <c r="AD1540" s="153" t="str">
        <f>IFERROR(IF(COUNTIF(C1540:L1540,"Feed Ingredient")&gt;0,INDEX(ani_diet!V:V,MATCH(M1540,ani_diet!F:F,0)),""),"")</f>
        <v/>
      </c>
      <c r="AE1540" s="152" t="str">
        <f>IF(IFERROR(IF(MATCH("Feed Ingredient", AOM[[#This Row],[L1]:[L10]],0)&gt;0, TRUE, FALSE), FALSE)=TRUE,IFERROR(VLOOKUP(M1540, ani_diet!E:E, 1, FALSE), "No Match"),FALSE)</f>
        <v>No Match</v>
      </c>
    </row>
    <row r="1541" spans="1:31" ht="14.5" x14ac:dyDescent="0.35">
      <c r="A1541" s="153" t="s">
        <v>2164</v>
      </c>
      <c r="B1541" s="153" t="s">
        <v>23085</v>
      </c>
      <c r="C1541" s="153" t="s">
        <v>19358</v>
      </c>
      <c r="D1541" s="153" t="s">
        <v>19360</v>
      </c>
      <c r="E1541" s="153" t="s">
        <v>19600</v>
      </c>
      <c r="F1541" s="153" t="s">
        <v>20459</v>
      </c>
      <c r="G1541" s="153" t="s">
        <v>20460</v>
      </c>
      <c r="H1541" s="153" t="s">
        <v>23066</v>
      </c>
      <c r="I1541" s="153" t="s">
        <v>3343</v>
      </c>
      <c r="J1541" s="153" t="s">
        <v>23086</v>
      </c>
      <c r="K1541" s="153" t="s">
        <v>2164</v>
      </c>
      <c r="L1541" s="153"/>
      <c r="M1541" s="153" t="str" cm="1">
        <f t="array" ref="M1541">LOOKUP(2,1/(C1541:L1541&lt;&gt;""),C1541:L1541)</f>
        <v>Cellulose</v>
      </c>
      <c r="N1541" s="153" t="s">
        <v>2164</v>
      </c>
      <c r="O1541" s="153" t="s">
        <v>2164</v>
      </c>
      <c r="P1541" s="153" t="s">
        <v>2164</v>
      </c>
      <c r="Q1541" s="153" t="s">
        <v>2164</v>
      </c>
      <c r="R1541" s="153" t="s">
        <v>2164</v>
      </c>
      <c r="S1541" s="153"/>
      <c r="T1541" s="153" t="s">
        <v>2164</v>
      </c>
      <c r="U1541" s="153"/>
      <c r="V1541" s="153" t="s">
        <v>2164</v>
      </c>
      <c r="W1541" s="153" t="s">
        <v>2164</v>
      </c>
      <c r="X1541" s="153" t="s">
        <v>2164</v>
      </c>
      <c r="Y1541" s="153" t="s">
        <v>2164</v>
      </c>
      <c r="Z1541" s="153" t="s">
        <v>2164</v>
      </c>
      <c r="AA1541" s="153" t="s">
        <v>2164</v>
      </c>
      <c r="AB1541" s="153"/>
      <c r="AC1541" s="153" t="s">
        <v>23077</v>
      </c>
      <c r="AD1541" s="153" t="str">
        <f>IFERROR(IF(COUNTIF(C1541:L1541,"Feed Ingredient")&gt;0,INDEX(ani_diet!V:V,MATCH(M1541,ani_diet!F:F,0)),""),"")</f>
        <v/>
      </c>
      <c r="AE1541" s="152" t="str">
        <f>IF(IFERROR(IF(MATCH("Feed Ingredient", AOM[[#This Row],[L1]:[L10]],0)&gt;0, TRUE, FALSE), FALSE)=TRUE,IFERROR(VLOOKUP(M1541, ani_diet!E:E, 1, FALSE), "No Match"),FALSE)</f>
        <v>Cellulose</v>
      </c>
    </row>
    <row r="1542" spans="1:31" ht="14.5" x14ac:dyDescent="0.35">
      <c r="A1542" s="153" t="s">
        <v>2164</v>
      </c>
      <c r="B1542" s="153" t="s">
        <v>23087</v>
      </c>
      <c r="C1542" s="153" t="s">
        <v>19358</v>
      </c>
      <c r="D1542" s="153" t="s">
        <v>19360</v>
      </c>
      <c r="E1542" s="153" t="s">
        <v>19600</v>
      </c>
      <c r="F1542" s="153" t="s">
        <v>20459</v>
      </c>
      <c r="G1542" s="153" t="s">
        <v>20460</v>
      </c>
      <c r="H1542" s="153" t="s">
        <v>23066</v>
      </c>
      <c r="I1542" s="153" t="s">
        <v>3343</v>
      </c>
      <c r="J1542" s="153" t="s">
        <v>23086</v>
      </c>
      <c r="K1542" s="153" t="s">
        <v>23088</v>
      </c>
      <c r="L1542" s="153"/>
      <c r="M1542" s="153" t="str" cm="1">
        <f t="array" ref="M1542">LOOKUP(2,1/(C1542:L1542&lt;&gt;""),C1542:L1542)</f>
        <v>Cellulose Ground</v>
      </c>
      <c r="N1542" s="153" t="s">
        <v>23089</v>
      </c>
      <c r="O1542" s="153" t="s">
        <v>2164</v>
      </c>
      <c r="P1542" s="153" t="s">
        <v>2164</v>
      </c>
      <c r="Q1542" s="153" t="s">
        <v>2164</v>
      </c>
      <c r="R1542" s="153" t="s">
        <v>2164</v>
      </c>
      <c r="S1542" s="153"/>
      <c r="T1542" s="153" t="s">
        <v>2164</v>
      </c>
      <c r="U1542" s="153"/>
      <c r="V1542" s="153" t="s">
        <v>2164</v>
      </c>
      <c r="W1542" s="153" t="s">
        <v>2164</v>
      </c>
      <c r="X1542" s="153" t="s">
        <v>2164</v>
      </c>
      <c r="Y1542" s="153" t="s">
        <v>2164</v>
      </c>
      <c r="Z1542" s="153" t="s">
        <v>2164</v>
      </c>
      <c r="AA1542" s="153" t="s">
        <v>2164</v>
      </c>
      <c r="AB1542" s="153"/>
      <c r="AC1542" s="153" t="s">
        <v>23077</v>
      </c>
      <c r="AD1542" s="153" t="str">
        <f>IFERROR(IF(COUNTIF(C1542:L1542,"Feed Ingredient")&gt;0,INDEX(ani_diet!V:V,MATCH(M1542,ani_diet!F:F,0)),""),"")</f>
        <v/>
      </c>
      <c r="AE1542" s="152" t="str">
        <f>IF(IFERROR(IF(MATCH("Feed Ingredient", AOM[[#This Row],[L1]:[L10]],0)&gt;0, TRUE, FALSE), FALSE)=TRUE,IFERROR(VLOOKUP(M1542, ani_diet!E:E, 1, FALSE), "No Match"),FALSE)</f>
        <v>No Match</v>
      </c>
    </row>
    <row r="1543" spans="1:31" ht="14.5" x14ac:dyDescent="0.35">
      <c r="A1543" s="153" t="s">
        <v>2164</v>
      </c>
      <c r="B1543" s="153" t="s">
        <v>23090</v>
      </c>
      <c r="C1543" s="153" t="s">
        <v>19358</v>
      </c>
      <c r="D1543" s="153" t="s">
        <v>19360</v>
      </c>
      <c r="E1543" s="153" t="s">
        <v>19600</v>
      </c>
      <c r="F1543" s="153" t="s">
        <v>20459</v>
      </c>
      <c r="G1543" s="153" t="s">
        <v>20460</v>
      </c>
      <c r="H1543" s="153" t="s">
        <v>23066</v>
      </c>
      <c r="I1543" s="153" t="s">
        <v>3343</v>
      </c>
      <c r="J1543" s="153" t="s">
        <v>23086</v>
      </c>
      <c r="K1543" s="153" t="s">
        <v>23091</v>
      </c>
      <c r="L1543" s="153"/>
      <c r="M1543" s="153" t="str" cm="1">
        <f t="array" ref="M1543">LOOKUP(2,1/(C1543:L1543&lt;&gt;""),C1543:L1543)</f>
        <v>Cellulose Dried Ground Heated</v>
      </c>
      <c r="N1543" s="153" t="s">
        <v>23092</v>
      </c>
      <c r="O1543" s="153" t="s">
        <v>2164</v>
      </c>
      <c r="P1543" s="153" t="s">
        <v>2164</v>
      </c>
      <c r="Q1543" s="153" t="s">
        <v>2164</v>
      </c>
      <c r="R1543" s="153" t="s">
        <v>2164</v>
      </c>
      <c r="S1543" s="153"/>
      <c r="T1543" s="153" t="s">
        <v>2164</v>
      </c>
      <c r="U1543" s="153"/>
      <c r="V1543" s="153" t="s">
        <v>2164</v>
      </c>
      <c r="W1543" s="153" t="s">
        <v>2164</v>
      </c>
      <c r="X1543" s="153" t="s">
        <v>2164</v>
      </c>
      <c r="Y1543" s="153" t="s">
        <v>2164</v>
      </c>
      <c r="Z1543" s="153" t="s">
        <v>2164</v>
      </c>
      <c r="AA1543" s="153" t="s">
        <v>2164</v>
      </c>
      <c r="AB1543" s="153"/>
      <c r="AC1543" s="153" t="s">
        <v>23077</v>
      </c>
      <c r="AD1543" s="153" t="str">
        <f>IFERROR(IF(COUNTIF(C1543:L1543,"Feed Ingredient")&gt;0,INDEX(ani_diet!V:V,MATCH(M1543,ani_diet!F:F,0)),""),"")</f>
        <v/>
      </c>
      <c r="AE1543" s="152" t="str">
        <f>IF(IFERROR(IF(MATCH("Feed Ingredient", AOM[[#This Row],[L1]:[L10]],0)&gt;0, TRUE, FALSE), FALSE)=TRUE,IFERROR(VLOOKUP(M1543, ani_diet!E:E, 1, FALSE), "No Match"),FALSE)</f>
        <v>No Match</v>
      </c>
    </row>
    <row r="1544" spans="1:31" ht="14.5" x14ac:dyDescent="0.35">
      <c r="A1544" s="153" t="s">
        <v>2164</v>
      </c>
      <c r="B1544" s="153" t="s">
        <v>23093</v>
      </c>
      <c r="C1544" s="153" t="s">
        <v>19358</v>
      </c>
      <c r="D1544" s="153" t="s">
        <v>19360</v>
      </c>
      <c r="E1544" s="153" t="s">
        <v>19600</v>
      </c>
      <c r="F1544" s="153" t="s">
        <v>20459</v>
      </c>
      <c r="G1544" s="153" t="s">
        <v>20460</v>
      </c>
      <c r="H1544" s="153" t="s">
        <v>23066</v>
      </c>
      <c r="I1544" s="153" t="s">
        <v>3343</v>
      </c>
      <c r="J1544" s="153" t="s">
        <v>23094</v>
      </c>
      <c r="K1544" s="153" t="s">
        <v>2164</v>
      </c>
      <c r="L1544" s="153"/>
      <c r="M1544" s="153" t="str" cm="1">
        <f t="array" ref="M1544">LOOKUP(2,1/(C1544:L1544&lt;&gt;""),C1544:L1544)</f>
        <v>Cement</v>
      </c>
      <c r="N1544" s="153" t="s">
        <v>2164</v>
      </c>
      <c r="O1544" s="153" t="s">
        <v>2164</v>
      </c>
      <c r="P1544" s="153" t="s">
        <v>2164</v>
      </c>
      <c r="Q1544" s="153" t="s">
        <v>2164</v>
      </c>
      <c r="R1544" s="153" t="s">
        <v>2164</v>
      </c>
      <c r="S1544" s="153"/>
      <c r="T1544" s="153" t="s">
        <v>2164</v>
      </c>
      <c r="U1544" s="153"/>
      <c r="V1544" s="153" t="s">
        <v>2164</v>
      </c>
      <c r="W1544" s="153" t="s">
        <v>2164</v>
      </c>
      <c r="X1544" s="153" t="s">
        <v>2164</v>
      </c>
      <c r="Y1544" s="153" t="s">
        <v>2164</v>
      </c>
      <c r="Z1544" s="153" t="s">
        <v>2164</v>
      </c>
      <c r="AA1544" s="153" t="s">
        <v>2164</v>
      </c>
      <c r="AB1544" s="153"/>
      <c r="AC1544" s="153" t="s">
        <v>23094</v>
      </c>
      <c r="AD1544" s="153" t="str">
        <f>IFERROR(IF(COUNTIF(C1544:L1544,"Feed Ingredient")&gt;0,INDEX(ani_diet!V:V,MATCH(M1544,ani_diet!F:F,0)),""),"")</f>
        <v/>
      </c>
      <c r="AE1544" s="152" t="str">
        <f>IF(IFERROR(IF(MATCH("Feed Ingredient", AOM[[#This Row],[L1]:[L10]],0)&gt;0, TRUE, FALSE), FALSE)=TRUE,IFERROR(VLOOKUP(M1544, ani_diet!E:E, 1, FALSE), "No Match"),FALSE)</f>
        <v>Cement</v>
      </c>
    </row>
    <row r="1545" spans="1:31" ht="14.5" x14ac:dyDescent="0.35">
      <c r="A1545" s="153" t="s">
        <v>2164</v>
      </c>
      <c r="B1545" s="153" t="s">
        <v>23095</v>
      </c>
      <c r="C1545" s="153" t="s">
        <v>19358</v>
      </c>
      <c r="D1545" s="153" t="s">
        <v>19360</v>
      </c>
      <c r="E1545" s="153" t="s">
        <v>19600</v>
      </c>
      <c r="F1545" s="153" t="s">
        <v>20459</v>
      </c>
      <c r="G1545" s="153" t="s">
        <v>20460</v>
      </c>
      <c r="H1545" s="153" t="s">
        <v>23066</v>
      </c>
      <c r="I1545" s="153" t="s">
        <v>3343</v>
      </c>
      <c r="J1545" s="153" t="s">
        <v>23096</v>
      </c>
      <c r="K1545" s="153" t="s">
        <v>2164</v>
      </c>
      <c r="L1545" s="153"/>
      <c r="M1545" s="153" t="str" cm="1">
        <f t="array" ref="M1545">LOOKUP(2,1/(C1545:L1545&lt;&gt;""),C1545:L1545)</f>
        <v>ChemBind</v>
      </c>
      <c r="N1545" s="153" t="s">
        <v>2164</v>
      </c>
      <c r="O1545" s="153" t="s">
        <v>2164</v>
      </c>
      <c r="P1545" s="153" t="s">
        <v>2164</v>
      </c>
      <c r="Q1545" s="153" t="s">
        <v>2164</v>
      </c>
      <c r="R1545" s="153" t="s">
        <v>2164</v>
      </c>
      <c r="S1545" s="153"/>
      <c r="T1545" s="153" t="s">
        <v>2164</v>
      </c>
      <c r="U1545" s="153"/>
      <c r="V1545" s="153" t="s">
        <v>2164</v>
      </c>
      <c r="W1545" s="153" t="s">
        <v>2164</v>
      </c>
      <c r="X1545" s="153" t="s">
        <v>2164</v>
      </c>
      <c r="Y1545" s="153" t="s">
        <v>2164</v>
      </c>
      <c r="Z1545" s="153" t="s">
        <v>2164</v>
      </c>
      <c r="AA1545" s="153" t="s">
        <v>2164</v>
      </c>
      <c r="AB1545" s="153"/>
      <c r="AC1545" s="153" t="s">
        <v>23094</v>
      </c>
      <c r="AD1545" s="153" t="str">
        <f>IFERROR(IF(COUNTIF(C1545:L1545,"Feed Ingredient")&gt;0,INDEX(ani_diet!V:V,MATCH(M1545,ani_diet!F:F,0)),""),"")</f>
        <v/>
      </c>
      <c r="AE1545" s="152" t="str">
        <f>IF(IFERROR(IF(MATCH("Feed Ingredient", AOM[[#This Row],[L1]:[L10]],0)&gt;0, TRUE, FALSE), FALSE)=TRUE,IFERROR(VLOOKUP(M1545, ani_diet!E:E, 1, FALSE), "No Match"),FALSE)</f>
        <v>ChemBind</v>
      </c>
    </row>
    <row r="1546" spans="1:31" ht="14.5" x14ac:dyDescent="0.35">
      <c r="A1546" s="153" t="s">
        <v>2164</v>
      </c>
      <c r="B1546" s="153" t="s">
        <v>23097</v>
      </c>
      <c r="C1546" s="153" t="s">
        <v>19358</v>
      </c>
      <c r="D1546" s="153" t="s">
        <v>19360</v>
      </c>
      <c r="E1546" s="153" t="s">
        <v>19600</v>
      </c>
      <c r="F1546" s="153" t="s">
        <v>20459</v>
      </c>
      <c r="G1546" s="153" t="s">
        <v>20460</v>
      </c>
      <c r="H1546" s="153" t="s">
        <v>23066</v>
      </c>
      <c r="I1546" s="153" t="s">
        <v>3343</v>
      </c>
      <c r="J1546" s="153" t="s">
        <v>23098</v>
      </c>
      <c r="K1546" s="153" t="s">
        <v>2164</v>
      </c>
      <c r="L1546" s="153"/>
      <c r="M1546" s="153" t="str" cm="1">
        <f t="array" ref="M1546">LOOKUP(2,1/(C1546:L1546&lt;&gt;""),C1546:L1546)</f>
        <v>Gelatin</v>
      </c>
      <c r="N1546" s="153" t="s">
        <v>2164</v>
      </c>
      <c r="O1546" s="153" t="s">
        <v>2164</v>
      </c>
      <c r="P1546" s="153" t="s">
        <v>2164</v>
      </c>
      <c r="Q1546" s="153" t="s">
        <v>2164</v>
      </c>
      <c r="R1546" s="153" t="s">
        <v>2164</v>
      </c>
      <c r="S1546" s="153"/>
      <c r="T1546" s="153" t="s">
        <v>2164</v>
      </c>
      <c r="U1546" s="153"/>
      <c r="V1546" s="153" t="s">
        <v>2164</v>
      </c>
      <c r="W1546" s="153" t="s">
        <v>2164</v>
      </c>
      <c r="X1546" s="153" t="s">
        <v>2164</v>
      </c>
      <c r="Y1546" s="153" t="s">
        <v>2164</v>
      </c>
      <c r="Z1546" s="153" t="s">
        <v>2164</v>
      </c>
      <c r="AA1546" s="153" t="s">
        <v>2164</v>
      </c>
      <c r="AB1546" s="153"/>
      <c r="AC1546" s="153"/>
      <c r="AD1546" s="153" t="str">
        <f>IFERROR(IF(COUNTIF(C1546:L1546,"Feed Ingredient")&gt;0,INDEX(ani_diet!V:V,MATCH(M1546,ani_diet!F:F,0)),""),"")</f>
        <v/>
      </c>
      <c r="AE1546" s="152" t="str">
        <f>IF(IFERROR(IF(MATCH("Feed Ingredient", AOM[[#This Row],[L1]:[L10]],0)&gt;0, TRUE, FALSE), FALSE)=TRUE,IFERROR(VLOOKUP(M1546, ani_diet!E:E, 1, FALSE), "No Match"),FALSE)</f>
        <v>Gelatin</v>
      </c>
    </row>
    <row r="1547" spans="1:31" ht="14.5" x14ac:dyDescent="0.35">
      <c r="A1547" s="153" t="s">
        <v>2164</v>
      </c>
      <c r="B1547" s="153" t="s">
        <v>23099</v>
      </c>
      <c r="C1547" s="153" t="s">
        <v>19358</v>
      </c>
      <c r="D1547" s="153" t="s">
        <v>19360</v>
      </c>
      <c r="E1547" s="153" t="s">
        <v>19600</v>
      </c>
      <c r="F1547" s="153" t="s">
        <v>20459</v>
      </c>
      <c r="G1547" s="153" t="s">
        <v>20460</v>
      </c>
      <c r="H1547" s="153" t="s">
        <v>23066</v>
      </c>
      <c r="I1547" s="153" t="s">
        <v>3343</v>
      </c>
      <c r="J1547" s="153" t="s">
        <v>23100</v>
      </c>
      <c r="K1547" s="153" t="s">
        <v>2164</v>
      </c>
      <c r="L1547" s="153"/>
      <c r="M1547" s="153" t="str" cm="1">
        <f t="array" ref="M1547">LOOKUP(2,1/(C1547:L1547&lt;&gt;""),C1547:L1547)</f>
        <v>Lignobond</v>
      </c>
      <c r="N1547" s="153" t="s">
        <v>2164</v>
      </c>
      <c r="O1547" s="153" t="s">
        <v>2164</v>
      </c>
      <c r="P1547" s="153" t="s">
        <v>2164</v>
      </c>
      <c r="Q1547" s="153" t="s">
        <v>2164</v>
      </c>
      <c r="R1547" s="153" t="s">
        <v>2164</v>
      </c>
      <c r="S1547" s="153"/>
      <c r="T1547" s="153" t="s">
        <v>2164</v>
      </c>
      <c r="U1547" s="153"/>
      <c r="V1547" s="153" t="s">
        <v>2164</v>
      </c>
      <c r="W1547" s="153" t="s">
        <v>2164</v>
      </c>
      <c r="X1547" s="153" t="s">
        <v>2164</v>
      </c>
      <c r="Y1547" s="153" t="s">
        <v>2164</v>
      </c>
      <c r="Z1547" s="153" t="s">
        <v>2164</v>
      </c>
      <c r="AA1547" s="153" t="s">
        <v>2164</v>
      </c>
      <c r="AB1547" s="153"/>
      <c r="AC1547" s="153" t="s">
        <v>2164</v>
      </c>
      <c r="AD1547" s="153" t="str">
        <f>IFERROR(IF(COUNTIF(C1547:L1547,"Feed Ingredient")&gt;0,INDEX(ani_diet!V:V,MATCH(M1547,ani_diet!F:F,0)),""),"")</f>
        <v/>
      </c>
      <c r="AE1547" s="152" t="str">
        <f>IF(IFERROR(IF(MATCH("Feed Ingredient", AOM[[#This Row],[L1]:[L10]],0)&gt;0, TRUE, FALSE), FALSE)=TRUE,IFERROR(VLOOKUP(M1547, ani_diet!E:E, 1, FALSE), "No Match"),FALSE)</f>
        <v>Lignobond</v>
      </c>
    </row>
    <row r="1548" spans="1:31" ht="14.5" x14ac:dyDescent="0.35">
      <c r="A1548" s="153" t="s">
        <v>2164</v>
      </c>
      <c r="B1548" s="153" t="s">
        <v>23101</v>
      </c>
      <c r="C1548" s="153" t="s">
        <v>19358</v>
      </c>
      <c r="D1548" s="153" t="s">
        <v>19360</v>
      </c>
      <c r="E1548" s="153" t="s">
        <v>19600</v>
      </c>
      <c r="F1548" s="153" t="s">
        <v>20459</v>
      </c>
      <c r="G1548" s="153" t="s">
        <v>20460</v>
      </c>
      <c r="H1548" s="153" t="s">
        <v>23066</v>
      </c>
      <c r="I1548" s="153" t="s">
        <v>3343</v>
      </c>
      <c r="J1548" s="153" t="s">
        <v>23102</v>
      </c>
      <c r="K1548" s="153" t="s">
        <v>2164</v>
      </c>
      <c r="L1548" s="153"/>
      <c r="M1548" s="153" t="str" cm="1">
        <f t="array" ref="M1548">LOOKUP(2,1/(C1548:L1548&lt;&gt;""),C1548:L1548)</f>
        <v>Polyethylene</v>
      </c>
      <c r="N1548" s="153" t="s">
        <v>2164</v>
      </c>
      <c r="O1548" s="153" t="s">
        <v>2164</v>
      </c>
      <c r="P1548" s="153" t="s">
        <v>2164</v>
      </c>
      <c r="Q1548" s="153" t="s">
        <v>2164</v>
      </c>
      <c r="R1548" s="153" t="s">
        <v>2164</v>
      </c>
      <c r="S1548" s="153"/>
      <c r="T1548" s="153" t="s">
        <v>2164</v>
      </c>
      <c r="U1548" s="153"/>
      <c r="V1548" s="153" t="s">
        <v>2164</v>
      </c>
      <c r="W1548" s="153" t="s">
        <v>2164</v>
      </c>
      <c r="X1548" s="153" t="s">
        <v>2164</v>
      </c>
      <c r="Y1548" s="153" t="s">
        <v>2164</v>
      </c>
      <c r="Z1548" s="153" t="s">
        <v>2164</v>
      </c>
      <c r="AA1548" s="153" t="s">
        <v>2164</v>
      </c>
      <c r="AB1548" s="153"/>
      <c r="AC1548" s="153" t="s">
        <v>2164</v>
      </c>
      <c r="AD1548" s="153" t="str">
        <f>IFERROR(IF(COUNTIF(C1548:L1548,"Feed Ingredient")&gt;0,INDEX(ani_diet!V:V,MATCH(M1548,ani_diet!F:F,0)),""),"")</f>
        <v/>
      </c>
      <c r="AE1548" s="152" t="str">
        <f>IF(IFERROR(IF(MATCH("Feed Ingredient", AOM[[#This Row],[L1]:[L10]],0)&gt;0, TRUE, FALSE), FALSE)=TRUE,IFERROR(VLOOKUP(M1548, ani_diet!E:E, 1, FALSE), "No Match"),FALSE)</f>
        <v>Polyethylene</v>
      </c>
    </row>
    <row r="1549" spans="1:31" ht="14.5" x14ac:dyDescent="0.35">
      <c r="A1549" s="153" t="s">
        <v>2164</v>
      </c>
      <c r="B1549" s="153" t="s">
        <v>23103</v>
      </c>
      <c r="C1549" s="153" t="s">
        <v>19358</v>
      </c>
      <c r="D1549" s="153" t="s">
        <v>19360</v>
      </c>
      <c r="E1549" s="153" t="s">
        <v>19600</v>
      </c>
      <c r="F1549" s="153" t="s">
        <v>20459</v>
      </c>
      <c r="G1549" s="153" t="s">
        <v>20460</v>
      </c>
      <c r="H1549" s="153" t="s">
        <v>23066</v>
      </c>
      <c r="I1549" s="153" t="s">
        <v>3343</v>
      </c>
      <c r="J1549" s="153" t="s">
        <v>23104</v>
      </c>
      <c r="K1549" s="153" t="s">
        <v>2164</v>
      </c>
      <c r="L1549" s="153"/>
      <c r="M1549" s="153" t="str" cm="1">
        <f t="array" ref="M1549">LOOKUP(2,1/(C1549:L1549&lt;&gt;""),C1549:L1549)</f>
        <v xml:space="preserve">Polyethylene glycol </v>
      </c>
      <c r="N1549" s="153" t="s">
        <v>2164</v>
      </c>
      <c r="O1549" s="153" t="s">
        <v>2164</v>
      </c>
      <c r="P1549" s="153" t="s">
        <v>2164</v>
      </c>
      <c r="Q1549" s="153" t="s">
        <v>2164</v>
      </c>
      <c r="R1549" s="153" t="s">
        <v>2164</v>
      </c>
      <c r="S1549" s="153"/>
      <c r="T1549" s="153" t="s">
        <v>2164</v>
      </c>
      <c r="U1549" s="153"/>
      <c r="V1549" s="153" t="s">
        <v>2164</v>
      </c>
      <c r="W1549" s="153" t="s">
        <v>2164</v>
      </c>
      <c r="X1549" s="153" t="s">
        <v>2164</v>
      </c>
      <c r="Y1549" s="153" t="s">
        <v>2164</v>
      </c>
      <c r="Z1549" s="153" t="s">
        <v>2164</v>
      </c>
      <c r="AA1549" s="153" t="s">
        <v>2164</v>
      </c>
      <c r="AB1549" s="153"/>
      <c r="AC1549" s="153" t="s">
        <v>2164</v>
      </c>
      <c r="AD1549" s="153" t="str">
        <f>IFERROR(IF(COUNTIF(C1549:L1549,"Feed Ingredient")&gt;0,INDEX(ani_diet!V:V,MATCH(M1549,ani_diet!F:F,0)),""),"")</f>
        <v/>
      </c>
      <c r="AE1549" s="152" t="str">
        <f>IF(IFERROR(IF(MATCH("Feed Ingredient", AOM[[#This Row],[L1]:[L10]],0)&gt;0, TRUE, FALSE), FALSE)=TRUE,IFERROR(VLOOKUP(M1549, ani_diet!E:E, 1, FALSE), "No Match"),FALSE)</f>
        <v xml:space="preserve">Polyethylene glycol </v>
      </c>
    </row>
    <row r="1550" spans="1:31" ht="14.5" x14ac:dyDescent="0.35">
      <c r="A1550" s="153" t="s">
        <v>2164</v>
      </c>
      <c r="B1550" s="153" t="s">
        <v>23105</v>
      </c>
      <c r="C1550" s="153" t="s">
        <v>19358</v>
      </c>
      <c r="D1550" s="153" t="s">
        <v>19360</v>
      </c>
      <c r="E1550" s="153" t="s">
        <v>19600</v>
      </c>
      <c r="F1550" s="153" t="s">
        <v>20459</v>
      </c>
      <c r="G1550" s="153" t="s">
        <v>20460</v>
      </c>
      <c r="H1550" s="153" t="s">
        <v>23066</v>
      </c>
      <c r="I1550" s="153" t="s">
        <v>3343</v>
      </c>
      <c r="J1550" s="153" t="s">
        <v>23106</v>
      </c>
      <c r="K1550" s="153" t="s">
        <v>2164</v>
      </c>
      <c r="L1550" s="153"/>
      <c r="M1550" s="153" t="str" cm="1">
        <f t="array" ref="M1550">LOOKUP(2,1/(C1550:L1550&lt;&gt;""),C1550:L1550)</f>
        <v>Trimethyl Cellulose</v>
      </c>
      <c r="N1550" s="153" t="s">
        <v>2164</v>
      </c>
      <c r="O1550" s="153" t="s">
        <v>2164</v>
      </c>
      <c r="P1550" s="153" t="s">
        <v>2164</v>
      </c>
      <c r="Q1550" s="153" t="s">
        <v>2164</v>
      </c>
      <c r="R1550" s="153" t="s">
        <v>2164</v>
      </c>
      <c r="S1550" s="153"/>
      <c r="T1550" s="153" t="s">
        <v>2164</v>
      </c>
      <c r="U1550" s="153"/>
      <c r="V1550" s="153" t="s">
        <v>2164</v>
      </c>
      <c r="W1550" s="153" t="s">
        <v>2164</v>
      </c>
      <c r="X1550" s="153" t="s">
        <v>2164</v>
      </c>
      <c r="Y1550" s="153" t="s">
        <v>2164</v>
      </c>
      <c r="Z1550" s="153" t="s">
        <v>2164</v>
      </c>
      <c r="AA1550" s="153" t="s">
        <v>2164</v>
      </c>
      <c r="AB1550" s="153"/>
      <c r="AC1550" s="153" t="s">
        <v>23077</v>
      </c>
      <c r="AD1550" s="153" t="str">
        <f>IFERROR(IF(COUNTIF(C1550:L1550,"Feed Ingredient")&gt;0,INDEX(ani_diet!V:V,MATCH(M1550,ani_diet!F:F,0)),""),"")</f>
        <v/>
      </c>
      <c r="AE1550" s="152" t="str">
        <f>IF(IFERROR(IF(MATCH("Feed Ingredient", AOM[[#This Row],[L1]:[L10]],0)&gt;0, TRUE, FALSE), FALSE)=TRUE,IFERROR(VLOOKUP(M1550, ani_diet!E:E, 1, FALSE), "No Match"),FALSE)</f>
        <v>Trimethyl Cellulose</v>
      </c>
    </row>
    <row r="1551" spans="1:31" ht="14.5" x14ac:dyDescent="0.35">
      <c r="A1551" s="153" t="s">
        <v>2164</v>
      </c>
      <c r="B1551" s="153" t="s">
        <v>23107</v>
      </c>
      <c r="C1551" s="153" t="s">
        <v>19358</v>
      </c>
      <c r="D1551" s="153" t="s">
        <v>19360</v>
      </c>
      <c r="E1551" s="153" t="s">
        <v>19600</v>
      </c>
      <c r="F1551" s="153" t="s">
        <v>20459</v>
      </c>
      <c r="G1551" s="153" t="s">
        <v>20460</v>
      </c>
      <c r="H1551" s="153" t="s">
        <v>23066</v>
      </c>
      <c r="I1551" s="153" t="s">
        <v>23108</v>
      </c>
      <c r="J1551" s="153" t="s">
        <v>2164</v>
      </c>
      <c r="K1551" s="153" t="s">
        <v>2164</v>
      </c>
      <c r="L1551" s="153"/>
      <c r="M1551" s="153" t="str" cm="1">
        <f t="array" ref="M1551">LOOKUP(2,1/(C1551:L1551&lt;&gt;""),C1551:L1551)</f>
        <v>Digestibility Marker</v>
      </c>
      <c r="N1551" s="153" t="s">
        <v>2164</v>
      </c>
      <c r="O1551" s="153" t="s">
        <v>2164</v>
      </c>
      <c r="P1551" s="153" t="s">
        <v>2164</v>
      </c>
      <c r="Q1551" s="153" t="s">
        <v>2164</v>
      </c>
      <c r="R1551" s="153" t="s">
        <v>2164</v>
      </c>
      <c r="S1551" s="153"/>
      <c r="T1551" s="153" t="s">
        <v>2164</v>
      </c>
      <c r="U1551" s="153"/>
      <c r="V1551" s="153" t="s">
        <v>2164</v>
      </c>
      <c r="W1551" s="153" t="s">
        <v>2164</v>
      </c>
      <c r="X1551" s="153" t="s">
        <v>2164</v>
      </c>
      <c r="Y1551" s="153" t="s">
        <v>2164</v>
      </c>
      <c r="Z1551" s="153" t="s">
        <v>2164</v>
      </c>
      <c r="AA1551" s="153" t="s">
        <v>2164</v>
      </c>
      <c r="AB1551" s="153"/>
      <c r="AC1551" s="153" t="s">
        <v>2164</v>
      </c>
      <c r="AD1551" s="153" t="str">
        <f>IFERROR(IF(COUNTIF(C1551:L1551,"Feed Ingredient")&gt;0,INDEX(ani_diet!V:V,MATCH(M1551,ani_diet!F:F,0)),""),"")</f>
        <v/>
      </c>
      <c r="AE1551" s="152" t="str">
        <f>IF(IFERROR(IF(MATCH("Feed Ingredient", AOM[[#This Row],[L1]:[L10]],0)&gt;0, TRUE, FALSE), FALSE)=TRUE,IFERROR(VLOOKUP(M1551, ani_diet!E:E, 1, FALSE), "No Match"),FALSE)</f>
        <v>No Match</v>
      </c>
    </row>
    <row r="1552" spans="1:31" ht="14.5" x14ac:dyDescent="0.35">
      <c r="A1552" s="153" t="s">
        <v>2164</v>
      </c>
      <c r="B1552" s="153" t="s">
        <v>23109</v>
      </c>
      <c r="C1552" s="153" t="s">
        <v>19358</v>
      </c>
      <c r="D1552" s="153" t="s">
        <v>19360</v>
      </c>
      <c r="E1552" s="153" t="s">
        <v>19600</v>
      </c>
      <c r="F1552" s="153" t="s">
        <v>20459</v>
      </c>
      <c r="G1552" s="153" t="s">
        <v>20460</v>
      </c>
      <c r="H1552" s="153" t="s">
        <v>23066</v>
      </c>
      <c r="I1552" s="153" t="s">
        <v>23108</v>
      </c>
      <c r="J1552" s="153" t="s">
        <v>23110</v>
      </c>
      <c r="K1552" s="153" t="s">
        <v>2164</v>
      </c>
      <c r="L1552" s="153"/>
      <c r="M1552" s="153" t="str" cm="1">
        <f t="array" ref="M1552">LOOKUP(2,1/(C1552:L1552&lt;&gt;""),C1552:L1552)</f>
        <v>Chromium Oxide</v>
      </c>
      <c r="N1552" s="153" t="s">
        <v>23111</v>
      </c>
      <c r="O1552" s="153" t="s">
        <v>2164</v>
      </c>
      <c r="P1552" s="153" t="s">
        <v>2164</v>
      </c>
      <c r="Q1552" s="153" t="s">
        <v>2164</v>
      </c>
      <c r="R1552" s="153" t="s">
        <v>2164</v>
      </c>
      <c r="S1552" s="153"/>
      <c r="T1552" s="153" t="s">
        <v>2164</v>
      </c>
      <c r="U1552" s="153"/>
      <c r="V1552" s="153" t="s">
        <v>2164</v>
      </c>
      <c r="W1552" s="153" t="s">
        <v>2164</v>
      </c>
      <c r="X1552" s="153" t="s">
        <v>2164</v>
      </c>
      <c r="Y1552" s="153" t="s">
        <v>2164</v>
      </c>
      <c r="Z1552" s="153" t="s">
        <v>2164</v>
      </c>
      <c r="AA1552" s="153" t="s">
        <v>2164</v>
      </c>
      <c r="AB1552" s="153"/>
      <c r="AC1552" s="153" t="s">
        <v>23110</v>
      </c>
      <c r="AD1552" s="153" t="str">
        <f>IFERROR(IF(COUNTIF(C1552:L1552,"Feed Ingredient")&gt;0,INDEX(ani_diet!V:V,MATCH(M1552,ani_diet!F:F,0)),""),"")</f>
        <v/>
      </c>
      <c r="AE1552" s="152" t="str">
        <f>IF(IFERROR(IF(MATCH("Feed Ingredient", AOM[[#This Row],[L1]:[L10]],0)&gt;0, TRUE, FALSE), FALSE)=TRUE,IFERROR(VLOOKUP(M1552, ani_diet!E:E, 1, FALSE), "No Match"),FALSE)</f>
        <v>Chromium Oxide</v>
      </c>
    </row>
    <row r="1553" spans="1:31" ht="14.5" x14ac:dyDescent="0.35">
      <c r="A1553" s="153" t="s">
        <v>2164</v>
      </c>
      <c r="B1553" s="153" t="s">
        <v>23112</v>
      </c>
      <c r="C1553" s="153" t="s">
        <v>19358</v>
      </c>
      <c r="D1553" s="153" t="s">
        <v>19360</v>
      </c>
      <c r="E1553" s="153" t="s">
        <v>19600</v>
      </c>
      <c r="F1553" s="153" t="s">
        <v>20459</v>
      </c>
      <c r="G1553" s="153" t="s">
        <v>20460</v>
      </c>
      <c r="H1553" s="153" t="s">
        <v>23066</v>
      </c>
      <c r="I1553" s="153" t="s">
        <v>23108</v>
      </c>
      <c r="J1553" s="153" t="s">
        <v>23110</v>
      </c>
      <c r="K1553" s="153" t="s">
        <v>23113</v>
      </c>
      <c r="L1553" s="153"/>
      <c r="M1553" s="153" t="str" cm="1">
        <f t="array" ref="M1553">LOOKUP(2,1/(C1553:L1553&lt;&gt;""),C1553:L1553)</f>
        <v>Chromium Oxide Ground</v>
      </c>
      <c r="N1553" s="153" t="s">
        <v>23114</v>
      </c>
      <c r="O1553" s="153" t="s">
        <v>2164</v>
      </c>
      <c r="P1553" s="153" t="s">
        <v>2164</v>
      </c>
      <c r="Q1553" s="153" t="s">
        <v>2164</v>
      </c>
      <c r="R1553" s="153" t="s">
        <v>2164</v>
      </c>
      <c r="S1553" s="153"/>
      <c r="T1553" s="153" t="s">
        <v>2164</v>
      </c>
      <c r="U1553" s="153"/>
      <c r="V1553" s="153" t="s">
        <v>2164</v>
      </c>
      <c r="W1553" s="153" t="s">
        <v>2164</v>
      </c>
      <c r="X1553" s="153" t="s">
        <v>2164</v>
      </c>
      <c r="Y1553" s="153" t="s">
        <v>2164</v>
      </c>
      <c r="Z1553" s="153" t="s">
        <v>2164</v>
      </c>
      <c r="AA1553" s="153" t="s">
        <v>2164</v>
      </c>
      <c r="AB1553" s="153"/>
      <c r="AC1553" s="153" t="s">
        <v>23110</v>
      </c>
      <c r="AD1553" s="153" t="str">
        <f>IFERROR(IF(COUNTIF(C1553:L1553,"Feed Ingredient")&gt;0,INDEX(ani_diet!V:V,MATCH(M1553,ani_diet!F:F,0)),""),"")</f>
        <v/>
      </c>
      <c r="AE1553" s="152" t="str">
        <f>IF(IFERROR(IF(MATCH("Feed Ingredient", AOM[[#This Row],[L1]:[L10]],0)&gt;0, TRUE, FALSE), FALSE)=TRUE,IFERROR(VLOOKUP(M1553, ani_diet!E:E, 1, FALSE), "No Match"),FALSE)</f>
        <v>No Match</v>
      </c>
    </row>
    <row r="1554" spans="1:31" ht="14.5" x14ac:dyDescent="0.35">
      <c r="A1554" s="153" t="s">
        <v>2164</v>
      </c>
      <c r="B1554" s="153" t="s">
        <v>23115</v>
      </c>
      <c r="C1554" s="153" t="s">
        <v>19358</v>
      </c>
      <c r="D1554" s="153" t="s">
        <v>19360</v>
      </c>
      <c r="E1554" s="153" t="s">
        <v>19600</v>
      </c>
      <c r="F1554" s="153" t="s">
        <v>20459</v>
      </c>
      <c r="G1554" s="153" t="s">
        <v>20460</v>
      </c>
      <c r="H1554" s="153" t="s">
        <v>23066</v>
      </c>
      <c r="I1554" s="153" t="s">
        <v>23116</v>
      </c>
      <c r="J1554" s="153" t="s">
        <v>2164</v>
      </c>
      <c r="K1554" s="153" t="s">
        <v>2164</v>
      </c>
      <c r="L1554" s="153"/>
      <c r="M1554" s="153" t="str" cm="1">
        <f t="array" ref="M1554">LOOKUP(2,1/(C1554:L1554&lt;&gt;""),C1554:L1554)</f>
        <v>Free Gossypol</v>
      </c>
      <c r="N1554" s="153" t="s">
        <v>2164</v>
      </c>
      <c r="O1554" s="153" t="s">
        <v>2164</v>
      </c>
      <c r="P1554" s="153" t="s">
        <v>2164</v>
      </c>
      <c r="Q1554" s="153" t="s">
        <v>2164</v>
      </c>
      <c r="R1554" s="153" t="s">
        <v>2164</v>
      </c>
      <c r="S1554" s="153"/>
      <c r="T1554" s="153" t="s">
        <v>2164</v>
      </c>
      <c r="U1554" s="153"/>
      <c r="V1554" s="153" t="s">
        <v>2164</v>
      </c>
      <c r="W1554" s="153" t="s">
        <v>2164</v>
      </c>
      <c r="X1554" s="153" t="s">
        <v>2164</v>
      </c>
      <c r="Y1554" s="153" t="s">
        <v>2164</v>
      </c>
      <c r="Z1554" s="153" t="s">
        <v>2164</v>
      </c>
      <c r="AA1554" s="153" t="s">
        <v>2164</v>
      </c>
      <c r="AB1554" s="153"/>
      <c r="AC1554" s="153" t="s">
        <v>23117</v>
      </c>
      <c r="AD1554" s="153" t="str">
        <f>IFERROR(IF(COUNTIF(C1554:L1554,"Feed Ingredient")&gt;0,INDEX(ani_diet!V:V,MATCH(M1554,ani_diet!F:F,0)),""),"")</f>
        <v/>
      </c>
      <c r="AE1554" s="152" t="str">
        <f>IF(IFERROR(IF(MATCH("Feed Ingredient", AOM[[#This Row],[L1]:[L10]],0)&gt;0, TRUE, FALSE), FALSE)=TRUE,IFERROR(VLOOKUP(M1554, ani_diet!E:E, 1, FALSE), "No Match"),FALSE)</f>
        <v>Free Gossypol</v>
      </c>
    </row>
    <row r="1555" spans="1:31" ht="14.5" x14ac:dyDescent="0.35">
      <c r="A1555" s="153" t="s">
        <v>2164</v>
      </c>
      <c r="B1555" s="153" t="s">
        <v>23118</v>
      </c>
      <c r="C1555" s="153" t="s">
        <v>19358</v>
      </c>
      <c r="D1555" s="153" t="s">
        <v>19360</v>
      </c>
      <c r="E1555" s="153" t="s">
        <v>19600</v>
      </c>
      <c r="F1555" s="153" t="s">
        <v>20459</v>
      </c>
      <c r="G1555" s="153" t="s">
        <v>20460</v>
      </c>
      <c r="H1555" s="153" t="s">
        <v>23066</v>
      </c>
      <c r="I1555" s="153" t="s">
        <v>23119</v>
      </c>
      <c r="J1555" s="153" t="s">
        <v>2164</v>
      </c>
      <c r="K1555" s="153" t="s">
        <v>2164</v>
      </c>
      <c r="L1555" s="153"/>
      <c r="M1555" s="153" t="str" cm="1">
        <f t="array" ref="M1555">LOOKUP(2,1/(C1555:L1555&lt;&gt;""),C1555:L1555)</f>
        <v>Glycerol</v>
      </c>
      <c r="N1555" s="153" t="s">
        <v>23120</v>
      </c>
      <c r="O1555" s="153" t="s">
        <v>2164</v>
      </c>
      <c r="P1555" s="153" t="s">
        <v>2164</v>
      </c>
      <c r="Q1555" s="153" t="s">
        <v>2164</v>
      </c>
      <c r="R1555" s="153" t="s">
        <v>2164</v>
      </c>
      <c r="S1555" s="153"/>
      <c r="T1555" s="153" t="s">
        <v>2164</v>
      </c>
      <c r="U1555" s="153"/>
      <c r="V1555" s="153" t="s">
        <v>2164</v>
      </c>
      <c r="W1555" s="153" t="s">
        <v>2164</v>
      </c>
      <c r="X1555" s="153" t="s">
        <v>2164</v>
      </c>
      <c r="Y1555" s="153" t="s">
        <v>2164</v>
      </c>
      <c r="Z1555" s="153" t="s">
        <v>2164</v>
      </c>
      <c r="AA1555" s="153" t="s">
        <v>2164</v>
      </c>
      <c r="AB1555" s="153"/>
      <c r="AC1555" s="153" t="s">
        <v>23117</v>
      </c>
      <c r="AD1555" s="153" t="str">
        <f>IFERROR(IF(COUNTIF(C1555:L1555,"Feed Ingredient")&gt;0,INDEX(ani_diet!V:V,MATCH(M1555,ani_diet!F:F,0)),""),"")</f>
        <v/>
      </c>
      <c r="AE1555" s="152" t="str">
        <f>IF(IFERROR(IF(MATCH("Feed Ingredient", AOM[[#This Row],[L1]:[L10]],0)&gt;0, TRUE, FALSE), FALSE)=TRUE,IFERROR(VLOOKUP(M1555, ani_diet!E:E, 1, FALSE), "No Match"),FALSE)</f>
        <v>Glycerol</v>
      </c>
    </row>
    <row r="1556" spans="1:31" ht="14.5" x14ac:dyDescent="0.35">
      <c r="A1556" s="153" t="s">
        <v>2164</v>
      </c>
      <c r="B1556" s="153" t="s">
        <v>23121</v>
      </c>
      <c r="C1556" s="153" t="s">
        <v>19358</v>
      </c>
      <c r="D1556" s="153" t="s">
        <v>19360</v>
      </c>
      <c r="E1556" s="153" t="s">
        <v>19600</v>
      </c>
      <c r="F1556" s="153" t="s">
        <v>20459</v>
      </c>
      <c r="G1556" s="153" t="s">
        <v>20460</v>
      </c>
      <c r="H1556" s="153" t="s">
        <v>23066</v>
      </c>
      <c r="I1556" s="153" t="s">
        <v>23117</v>
      </c>
      <c r="J1556" s="153" t="s">
        <v>2164</v>
      </c>
      <c r="K1556" s="153" t="s">
        <v>2164</v>
      </c>
      <c r="L1556" s="153"/>
      <c r="M1556" s="153" t="str" cm="1">
        <f t="array" ref="M1556">LOOKUP(2,1/(C1556:L1556&lt;&gt;""),C1556:L1556)</f>
        <v>Lecithin</v>
      </c>
      <c r="N1556" s="153" t="s">
        <v>2164</v>
      </c>
      <c r="O1556" s="153" t="s">
        <v>2164</v>
      </c>
      <c r="P1556" s="153" t="s">
        <v>2164</v>
      </c>
      <c r="Q1556" s="153" t="s">
        <v>2164</v>
      </c>
      <c r="R1556" s="153" t="s">
        <v>2164</v>
      </c>
      <c r="S1556" s="153"/>
      <c r="T1556" s="153" t="s">
        <v>2164</v>
      </c>
      <c r="U1556" s="153"/>
      <c r="V1556" s="153" t="s">
        <v>2164</v>
      </c>
      <c r="W1556" s="153" t="s">
        <v>2164</v>
      </c>
      <c r="X1556" s="153" t="s">
        <v>2164</v>
      </c>
      <c r="Y1556" s="153" t="s">
        <v>2164</v>
      </c>
      <c r="Z1556" s="153" t="s">
        <v>2164</v>
      </c>
      <c r="AA1556" s="153" t="s">
        <v>2164</v>
      </c>
      <c r="AB1556" s="153"/>
      <c r="AC1556" s="153" t="s">
        <v>23117</v>
      </c>
      <c r="AD1556" s="153" t="str">
        <f>IFERROR(IF(COUNTIF(C1556:L1556,"Feed Ingredient")&gt;0,INDEX(ani_diet!V:V,MATCH(M1556,ani_diet!F:F,0)),""),"")</f>
        <v/>
      </c>
      <c r="AE1556" s="152" t="str">
        <f>IF(IFERROR(IF(MATCH("Feed Ingredient", AOM[[#This Row],[L1]:[L10]],0)&gt;0, TRUE, FALSE), FALSE)=TRUE,IFERROR(VLOOKUP(M1556, ani_diet!E:E, 1, FALSE), "No Match"),FALSE)</f>
        <v>Lecithin</v>
      </c>
    </row>
    <row r="1557" spans="1:31" ht="14.5" x14ac:dyDescent="0.35">
      <c r="A1557" s="153" t="s">
        <v>2164</v>
      </c>
      <c r="B1557" s="153" t="s">
        <v>23122</v>
      </c>
      <c r="C1557" s="153" t="s">
        <v>19358</v>
      </c>
      <c r="D1557" s="153" t="s">
        <v>19360</v>
      </c>
      <c r="E1557" s="153" t="s">
        <v>19600</v>
      </c>
      <c r="F1557" s="153" t="s">
        <v>20459</v>
      </c>
      <c r="G1557" s="153" t="s">
        <v>20460</v>
      </c>
      <c r="H1557" s="153" t="s">
        <v>23066</v>
      </c>
      <c r="I1557" s="153" t="s">
        <v>23123</v>
      </c>
      <c r="J1557" s="153" t="s">
        <v>23124</v>
      </c>
      <c r="K1557" s="153"/>
      <c r="L1557" s="153"/>
      <c r="M1557" s="153" t="str" cm="1">
        <f t="array" ref="M1557">LOOKUP(2,1/(C1557:L1557&lt;&gt;""),C1557:L1557)</f>
        <v>Salt</v>
      </c>
      <c r="N1557" s="153" t="s">
        <v>23125</v>
      </c>
      <c r="O1557" s="153" t="s">
        <v>2164</v>
      </c>
      <c r="P1557" s="153" t="s">
        <v>2164</v>
      </c>
      <c r="Q1557" s="153" t="s">
        <v>2164</v>
      </c>
      <c r="R1557" s="153" t="s">
        <v>2164</v>
      </c>
      <c r="S1557" s="153"/>
      <c r="T1557" s="153" t="s">
        <v>2164</v>
      </c>
      <c r="U1557" s="153"/>
      <c r="V1557" s="153" t="s">
        <v>2164</v>
      </c>
      <c r="W1557" s="153" t="s">
        <v>2164</v>
      </c>
      <c r="X1557" s="153" t="s">
        <v>2164</v>
      </c>
      <c r="Y1557" s="153" t="s">
        <v>2164</v>
      </c>
      <c r="Z1557" s="153" t="s">
        <v>2164</v>
      </c>
      <c r="AA1557" s="153" t="s">
        <v>2164</v>
      </c>
      <c r="AB1557" s="153"/>
      <c r="AC1557" s="153" t="s">
        <v>23126</v>
      </c>
      <c r="AD1557" s="153" t="str">
        <f>IFERROR(IF(COUNTIF(C1557:L1557,"Feed Ingredient")&gt;0,INDEX(ani_diet!V:V,MATCH(M1557,ani_diet!F:F,0)),""),"")</f>
        <v/>
      </c>
      <c r="AE1557" s="152" t="str">
        <f>IF(IFERROR(IF(MATCH("Feed Ingredient", AOM[[#This Row],[L1]:[L10]],0)&gt;0, TRUE, FALSE), FALSE)=TRUE,IFERROR(VLOOKUP(M1557, ani_diet!E:E, 1, FALSE), "No Match"),FALSE)</f>
        <v>Salt</v>
      </c>
    </row>
    <row r="1558" spans="1:31" ht="14.5" x14ac:dyDescent="0.35">
      <c r="A1558" s="153" t="s">
        <v>2164</v>
      </c>
      <c r="B1558" s="153" t="s">
        <v>23127</v>
      </c>
      <c r="C1558" s="153" t="s">
        <v>19358</v>
      </c>
      <c r="D1558" s="153" t="s">
        <v>19360</v>
      </c>
      <c r="E1558" s="153" t="s">
        <v>19600</v>
      </c>
      <c r="F1558" s="153" t="s">
        <v>20459</v>
      </c>
      <c r="G1558" s="153" t="s">
        <v>20460</v>
      </c>
      <c r="H1558" s="153" t="s">
        <v>23066</v>
      </c>
      <c r="I1558" s="153" t="s">
        <v>23128</v>
      </c>
      <c r="J1558" s="153" t="s">
        <v>2164</v>
      </c>
      <c r="K1558" s="153" t="s">
        <v>2164</v>
      </c>
      <c r="L1558" s="153"/>
      <c r="M1558" s="153" t="str" cm="1">
        <f t="array" ref="M1558">LOOKUP(2,1/(C1558:L1558&lt;&gt;""),C1558:L1558)</f>
        <v>Molasses/Urea Blocks</v>
      </c>
      <c r="N1558" s="153" t="s">
        <v>23129</v>
      </c>
      <c r="O1558" s="153" t="s">
        <v>2164</v>
      </c>
      <c r="P1558" s="153" t="s">
        <v>2164</v>
      </c>
      <c r="Q1558" s="153" t="s">
        <v>2164</v>
      </c>
      <c r="R1558" s="153" t="s">
        <v>2164</v>
      </c>
      <c r="S1558" s="153"/>
      <c r="T1558" s="153" t="s">
        <v>2164</v>
      </c>
      <c r="U1558" s="153"/>
      <c r="V1558" s="153" t="s">
        <v>2164</v>
      </c>
      <c r="W1558" s="153" t="s">
        <v>2164</v>
      </c>
      <c r="X1558" s="153" t="s">
        <v>2164</v>
      </c>
      <c r="Y1558" s="153" t="s">
        <v>2164</v>
      </c>
      <c r="Z1558" s="153" t="s">
        <v>2164</v>
      </c>
      <c r="AA1558" s="153" t="s">
        <v>2164</v>
      </c>
      <c r="AB1558" s="153"/>
      <c r="AC1558" s="153" t="s">
        <v>23130</v>
      </c>
      <c r="AD1558" s="153" t="str">
        <f>IFERROR(IF(COUNTIF(C1558:L1558,"Feed Ingredient")&gt;0,INDEX(ani_diet!V:V,MATCH(M1558,ani_diet!F:F,0)),""),"")</f>
        <v/>
      </c>
      <c r="AE1558" s="152" t="str">
        <f>IF(IFERROR(IF(MATCH("Feed Ingredient", AOM[[#This Row],[L1]:[L10]],0)&gt;0, TRUE, FALSE), FALSE)=TRUE,IFERROR(VLOOKUP(M1558, ani_diet!E:E, 1, FALSE), "No Match"),FALSE)</f>
        <v>No Match</v>
      </c>
    </row>
    <row r="1559" spans="1:31" ht="14.5" x14ac:dyDescent="0.35">
      <c r="A1559" s="153" t="s">
        <v>2164</v>
      </c>
      <c r="B1559" s="153" t="s">
        <v>23131</v>
      </c>
      <c r="C1559" s="153" t="s">
        <v>19358</v>
      </c>
      <c r="D1559" s="153" t="s">
        <v>19360</v>
      </c>
      <c r="E1559" s="153" t="s">
        <v>19600</v>
      </c>
      <c r="F1559" s="153" t="s">
        <v>20459</v>
      </c>
      <c r="G1559" s="153" t="s">
        <v>20460</v>
      </c>
      <c r="H1559" s="153" t="s">
        <v>23066</v>
      </c>
      <c r="I1559" s="153" t="s">
        <v>3996</v>
      </c>
      <c r="J1559" s="153" t="s">
        <v>2164</v>
      </c>
      <c r="K1559" s="153" t="s">
        <v>2164</v>
      </c>
      <c r="L1559" s="153"/>
      <c r="M1559" s="153" t="str" cm="1">
        <f t="array" ref="M1559">LOOKUP(2,1/(C1559:L1559&lt;&gt;""),C1559:L1559)</f>
        <v>Olaquindox</v>
      </c>
      <c r="N1559" s="153" t="s">
        <v>2164</v>
      </c>
      <c r="O1559" s="153" t="s">
        <v>2164</v>
      </c>
      <c r="P1559" s="153" t="s">
        <v>2164</v>
      </c>
      <c r="Q1559" s="153" t="s">
        <v>2164</v>
      </c>
      <c r="R1559" s="153" t="s">
        <v>2164</v>
      </c>
      <c r="S1559" s="153"/>
      <c r="T1559" s="153" t="s">
        <v>2164</v>
      </c>
      <c r="U1559" s="153"/>
      <c r="V1559" s="153" t="s">
        <v>2164</v>
      </c>
      <c r="W1559" s="153" t="s">
        <v>2164</v>
      </c>
      <c r="X1559" s="153" t="s">
        <v>2164</v>
      </c>
      <c r="Y1559" s="153" t="s">
        <v>2164</v>
      </c>
      <c r="Z1559" s="153" t="s">
        <v>2164</v>
      </c>
      <c r="AA1559" s="153" t="s">
        <v>2164</v>
      </c>
      <c r="AB1559" s="153"/>
      <c r="AC1559" s="153" t="s">
        <v>2164</v>
      </c>
      <c r="AD1559" s="153" t="str">
        <f>IFERROR(IF(COUNTIF(C1559:L1559,"Feed Ingredient")&gt;0,INDEX(ani_diet!V:V,MATCH(M1559,ani_diet!F:F,0)),""),"")</f>
        <v/>
      </c>
      <c r="AE1559" s="152" t="str">
        <f>IF(IFERROR(IF(MATCH("Feed Ingredient", AOM[[#This Row],[L1]:[L10]],0)&gt;0, TRUE, FALSE), FALSE)=TRUE,IFERROR(VLOOKUP(M1559, ani_diet!E:E, 1, FALSE), "No Match"),FALSE)</f>
        <v>Olaquindox</v>
      </c>
    </row>
    <row r="1560" spans="1:31" ht="14.5" x14ac:dyDescent="0.35">
      <c r="A1560" s="153" t="s">
        <v>2164</v>
      </c>
      <c r="B1560" s="153" t="s">
        <v>23132</v>
      </c>
      <c r="C1560" s="153" t="s">
        <v>19358</v>
      </c>
      <c r="D1560" s="153" t="s">
        <v>19360</v>
      </c>
      <c r="E1560" s="153" t="s">
        <v>19600</v>
      </c>
      <c r="F1560" s="153" t="s">
        <v>20459</v>
      </c>
      <c r="G1560" s="153" t="s">
        <v>20460</v>
      </c>
      <c r="H1560" s="153" t="s">
        <v>23066</v>
      </c>
      <c r="I1560" s="153" t="s">
        <v>23133</v>
      </c>
      <c r="J1560" s="153" t="s">
        <v>23134</v>
      </c>
      <c r="K1560" s="153" t="s">
        <v>2164</v>
      </c>
      <c r="L1560" s="153"/>
      <c r="M1560" s="153" t="str" cm="1">
        <f t="array" ref="M1560">LOOKUP(2,1/(C1560:L1560&lt;&gt;""),C1560:L1560)</f>
        <v>Biscuit Waste</v>
      </c>
      <c r="N1560" s="153" t="s">
        <v>2164</v>
      </c>
      <c r="O1560" s="153" t="s">
        <v>2164</v>
      </c>
      <c r="P1560" s="153" t="s">
        <v>2164</v>
      </c>
      <c r="Q1560" s="153" t="s">
        <v>2164</v>
      </c>
      <c r="R1560" s="153" t="s">
        <v>2164</v>
      </c>
      <c r="S1560" s="153"/>
      <c r="T1560" s="153" t="s">
        <v>2164</v>
      </c>
      <c r="U1560" s="153"/>
      <c r="V1560" s="153" t="s">
        <v>2164</v>
      </c>
      <c r="W1560" s="153" t="s">
        <v>2164</v>
      </c>
      <c r="X1560" s="153" t="s">
        <v>2164</v>
      </c>
      <c r="Y1560" s="153" t="s">
        <v>2164</v>
      </c>
      <c r="Z1560" s="153" t="s">
        <v>2164</v>
      </c>
      <c r="AA1560" s="153" t="s">
        <v>2164</v>
      </c>
      <c r="AB1560" s="153"/>
      <c r="AC1560" s="153" t="s">
        <v>23135</v>
      </c>
      <c r="AD1560" s="153" t="str">
        <f>IFERROR(IF(COUNTIF(C1560:L1560,"Feed Ingredient")&gt;0,INDEX(ani_diet!V:V,MATCH(M1560,ani_diet!F:F,0)),""),"")</f>
        <v/>
      </c>
      <c r="AE1560" s="152" t="str">
        <f>IF(IFERROR(IF(MATCH("Feed Ingredient", AOM[[#This Row],[L1]:[L10]],0)&gt;0, TRUE, FALSE), FALSE)=TRUE,IFERROR(VLOOKUP(M1560, ani_diet!E:E, 1, FALSE), "No Match"),FALSE)</f>
        <v>Biscuit Waste</v>
      </c>
    </row>
    <row r="1561" spans="1:31" ht="14.5" x14ac:dyDescent="0.35">
      <c r="A1561" s="153" t="s">
        <v>2164</v>
      </c>
      <c r="B1561" s="153" t="s">
        <v>23136</v>
      </c>
      <c r="C1561" s="153" t="s">
        <v>19358</v>
      </c>
      <c r="D1561" s="153" t="s">
        <v>19360</v>
      </c>
      <c r="E1561" s="153" t="s">
        <v>19600</v>
      </c>
      <c r="F1561" s="153" t="s">
        <v>20459</v>
      </c>
      <c r="G1561" s="153" t="s">
        <v>20460</v>
      </c>
      <c r="H1561" s="153" t="s">
        <v>23066</v>
      </c>
      <c r="I1561" s="153" t="s">
        <v>23133</v>
      </c>
      <c r="J1561" s="153" t="s">
        <v>23134</v>
      </c>
      <c r="K1561" s="153" t="s">
        <v>23137</v>
      </c>
      <c r="L1561" s="153"/>
      <c r="M1561" s="153" t="str" cm="1">
        <f t="array" ref="M1561">LOOKUP(2,1/(C1561:L1561&lt;&gt;""),C1561:L1561)</f>
        <v>Biscuit Waste Dried Ground</v>
      </c>
      <c r="N1561" s="153" t="s">
        <v>23138</v>
      </c>
      <c r="O1561" s="153" t="s">
        <v>2164</v>
      </c>
      <c r="P1561" s="153" t="s">
        <v>2164</v>
      </c>
      <c r="Q1561" s="153" t="s">
        <v>2164</v>
      </c>
      <c r="R1561" s="153" t="s">
        <v>2164</v>
      </c>
      <c r="S1561" s="153"/>
      <c r="T1561" s="153" t="s">
        <v>2164</v>
      </c>
      <c r="U1561" s="153"/>
      <c r="V1561" s="153" t="s">
        <v>2164</v>
      </c>
      <c r="W1561" s="153" t="s">
        <v>2164</v>
      </c>
      <c r="X1561" s="153" t="s">
        <v>2164</v>
      </c>
      <c r="Y1561" s="153" t="s">
        <v>2164</v>
      </c>
      <c r="Z1561" s="153" t="s">
        <v>2164</v>
      </c>
      <c r="AA1561" s="153" t="s">
        <v>2164</v>
      </c>
      <c r="AB1561" s="153"/>
      <c r="AC1561" s="153" t="s">
        <v>23135</v>
      </c>
      <c r="AD1561" s="153" t="str">
        <f>IFERROR(IF(COUNTIF(C1561:L1561,"Feed Ingredient")&gt;0,INDEX(ani_diet!V:V,MATCH(M1561,ani_diet!F:F,0)),""),"")</f>
        <v/>
      </c>
      <c r="AE1561" s="152" t="str">
        <f>IF(IFERROR(IF(MATCH("Feed Ingredient", AOM[[#This Row],[L1]:[L10]],0)&gt;0, TRUE, FALSE), FALSE)=TRUE,IFERROR(VLOOKUP(M1561, ani_diet!E:E, 1, FALSE), "No Match"),FALSE)</f>
        <v>No Match</v>
      </c>
    </row>
    <row r="1562" spans="1:31" ht="14.5" x14ac:dyDescent="0.35">
      <c r="A1562" s="153" t="s">
        <v>2164</v>
      </c>
      <c r="B1562" s="153" t="s">
        <v>23139</v>
      </c>
      <c r="C1562" s="153" t="s">
        <v>19358</v>
      </c>
      <c r="D1562" s="153" t="s">
        <v>19360</v>
      </c>
      <c r="E1562" s="153" t="s">
        <v>19600</v>
      </c>
      <c r="F1562" s="153" t="s">
        <v>20459</v>
      </c>
      <c r="G1562" s="153" t="s">
        <v>20460</v>
      </c>
      <c r="H1562" s="153" t="s">
        <v>23066</v>
      </c>
      <c r="I1562" s="153" t="s">
        <v>23133</v>
      </c>
      <c r="J1562" s="153" t="s">
        <v>23134</v>
      </c>
      <c r="K1562" s="153" t="s">
        <v>23140</v>
      </c>
      <c r="L1562" s="153"/>
      <c r="M1562" s="153" t="str" cm="1">
        <f t="array" ref="M1562">LOOKUP(2,1/(C1562:L1562&lt;&gt;""),C1562:L1562)</f>
        <v>Biscuit Waste Ground</v>
      </c>
      <c r="N1562" s="153" t="s">
        <v>23141</v>
      </c>
      <c r="O1562" s="153" t="s">
        <v>2164</v>
      </c>
      <c r="P1562" s="153" t="s">
        <v>2164</v>
      </c>
      <c r="Q1562" s="153" t="s">
        <v>2164</v>
      </c>
      <c r="R1562" s="153" t="s">
        <v>2164</v>
      </c>
      <c r="S1562" s="153"/>
      <c r="T1562" s="153" t="s">
        <v>2164</v>
      </c>
      <c r="U1562" s="153"/>
      <c r="V1562" s="153" t="s">
        <v>2164</v>
      </c>
      <c r="W1562" s="153" t="s">
        <v>2164</v>
      </c>
      <c r="X1562" s="153" t="s">
        <v>2164</v>
      </c>
      <c r="Y1562" s="153" t="s">
        <v>2164</v>
      </c>
      <c r="Z1562" s="153" t="s">
        <v>2164</v>
      </c>
      <c r="AA1562" s="153" t="s">
        <v>2164</v>
      </c>
      <c r="AB1562" s="153"/>
      <c r="AC1562" s="153" t="s">
        <v>23135</v>
      </c>
      <c r="AD1562" s="153" t="str">
        <f>IFERROR(IF(COUNTIF(C1562:L1562,"Feed Ingredient")&gt;0,INDEX(ani_diet!V:V,MATCH(M1562,ani_diet!F:F,0)),""),"")</f>
        <v/>
      </c>
      <c r="AE1562" s="152" t="str">
        <f>IF(IFERROR(IF(MATCH("Feed Ingredient", AOM[[#This Row],[L1]:[L10]],0)&gt;0, TRUE, FALSE), FALSE)=TRUE,IFERROR(VLOOKUP(M1562, ani_diet!E:E, 1, FALSE), "No Match"),FALSE)</f>
        <v>No Match</v>
      </c>
    </row>
    <row r="1563" spans="1:31" ht="14.5" x14ac:dyDescent="0.35">
      <c r="A1563" s="153" t="s">
        <v>2164</v>
      </c>
      <c r="B1563" s="153" t="s">
        <v>23142</v>
      </c>
      <c r="C1563" s="153" t="s">
        <v>19358</v>
      </c>
      <c r="D1563" s="153" t="s">
        <v>19360</v>
      </c>
      <c r="E1563" s="153" t="s">
        <v>19600</v>
      </c>
      <c r="F1563" s="153" t="s">
        <v>20459</v>
      </c>
      <c r="G1563" s="153" t="s">
        <v>20460</v>
      </c>
      <c r="H1563" s="153" t="s">
        <v>23066</v>
      </c>
      <c r="I1563" s="153" t="s">
        <v>23133</v>
      </c>
      <c r="J1563" s="153" t="s">
        <v>23143</v>
      </c>
      <c r="K1563" s="153" t="s">
        <v>2164</v>
      </c>
      <c r="L1563" s="153"/>
      <c r="M1563" s="153" t="str" cm="1">
        <f t="array" ref="M1563">LOOKUP(2,1/(C1563:L1563&lt;&gt;""),C1563:L1563)</f>
        <v>Popcorn Waste</v>
      </c>
      <c r="N1563" s="153" t="s">
        <v>2164</v>
      </c>
      <c r="O1563" s="153" t="s">
        <v>2164</v>
      </c>
      <c r="P1563" s="153" t="s">
        <v>2164</v>
      </c>
      <c r="Q1563" s="153" t="s">
        <v>2164</v>
      </c>
      <c r="R1563" s="153" t="s">
        <v>2164</v>
      </c>
      <c r="S1563" s="153"/>
      <c r="T1563" s="153" t="s">
        <v>2164</v>
      </c>
      <c r="U1563" s="153"/>
      <c r="V1563" s="153" t="s">
        <v>2164</v>
      </c>
      <c r="W1563" s="153" t="s">
        <v>2164</v>
      </c>
      <c r="X1563" s="153" t="s">
        <v>2164</v>
      </c>
      <c r="Y1563" s="153" t="s">
        <v>2164</v>
      </c>
      <c r="Z1563" s="153" t="s">
        <v>2164</v>
      </c>
      <c r="AA1563" s="153" t="s">
        <v>2164</v>
      </c>
      <c r="AB1563" s="153"/>
      <c r="AC1563" s="153" t="s">
        <v>23135</v>
      </c>
      <c r="AD1563" s="153" t="str">
        <f>IFERROR(IF(COUNTIF(C1563:L1563,"Feed Ingredient")&gt;0,INDEX(ani_diet!V:V,MATCH(M1563,ani_diet!F:F,0)),""),"")</f>
        <v/>
      </c>
      <c r="AE1563" s="152" t="str">
        <f>IF(IFERROR(IF(MATCH("Feed Ingredient", AOM[[#This Row],[L1]:[L10]],0)&gt;0, TRUE, FALSE), FALSE)=TRUE,IFERROR(VLOOKUP(M1563, ani_diet!E:E, 1, FALSE), "No Match"),FALSE)</f>
        <v>Popcorn Waste</v>
      </c>
    </row>
    <row r="1564" spans="1:31" ht="14.5" x14ac:dyDescent="0.35">
      <c r="A1564" s="153" t="s">
        <v>2164</v>
      </c>
      <c r="B1564" s="153" t="s">
        <v>23144</v>
      </c>
      <c r="C1564" s="153" t="s">
        <v>19358</v>
      </c>
      <c r="D1564" s="153" t="s">
        <v>19360</v>
      </c>
      <c r="E1564" s="153" t="s">
        <v>19600</v>
      </c>
      <c r="F1564" s="153" t="s">
        <v>20459</v>
      </c>
      <c r="G1564" s="153" t="s">
        <v>20460</v>
      </c>
      <c r="H1564" s="153" t="s">
        <v>23066</v>
      </c>
      <c r="I1564" s="153" t="s">
        <v>23133</v>
      </c>
      <c r="J1564" s="153" t="s">
        <v>23145</v>
      </c>
      <c r="K1564" s="153"/>
      <c r="L1564" s="153"/>
      <c r="M1564" s="153" t="str" cm="1">
        <f t="array" ref="M1564">LOOKUP(2,1/(C1564:L1564&lt;&gt;""),C1564:L1564)</f>
        <v>Vitalite</v>
      </c>
      <c r="N1564" s="153" t="s">
        <v>2164</v>
      </c>
      <c r="O1564" s="153" t="s">
        <v>2164</v>
      </c>
      <c r="P1564" s="153" t="s">
        <v>2164</v>
      </c>
      <c r="Q1564" s="153" t="s">
        <v>2164</v>
      </c>
      <c r="R1564" s="153" t="s">
        <v>2164</v>
      </c>
      <c r="S1564" s="153"/>
      <c r="T1564" s="153" t="s">
        <v>2164</v>
      </c>
      <c r="U1564" s="153"/>
      <c r="V1564" s="153" t="s">
        <v>2164</v>
      </c>
      <c r="W1564" s="153" t="s">
        <v>2164</v>
      </c>
      <c r="X1564" s="153" t="s">
        <v>2164</v>
      </c>
      <c r="Y1564" s="153" t="s">
        <v>2164</v>
      </c>
      <c r="Z1564" s="153" t="s">
        <v>2164</v>
      </c>
      <c r="AA1564" s="153" t="s">
        <v>2164</v>
      </c>
      <c r="AB1564" s="153"/>
      <c r="AC1564" s="153" t="s">
        <v>23135</v>
      </c>
      <c r="AD1564" s="153" t="str">
        <f>IFERROR(IF(COUNTIF(C1564:L1564,"Feed Ingredient")&gt;0,INDEX(ani_diet!V:V,MATCH(M1564,ani_diet!F:F,0)),""),"")</f>
        <v/>
      </c>
      <c r="AE1564" s="152" t="str">
        <f>IF(IFERROR(IF(MATCH("Feed Ingredient", AOM[[#This Row],[L1]:[L10]],0)&gt;0, TRUE, FALSE), FALSE)=TRUE,IFERROR(VLOOKUP(M1564, ani_diet!E:E, 1, FALSE), "No Match"),FALSE)</f>
        <v>Vitalite</v>
      </c>
    </row>
    <row r="1565" spans="1:31" ht="14.5" x14ac:dyDescent="0.35">
      <c r="A1565" s="153" t="s">
        <v>2164</v>
      </c>
      <c r="B1565" s="153" t="s">
        <v>23146</v>
      </c>
      <c r="C1565" s="153" t="s">
        <v>19358</v>
      </c>
      <c r="D1565" s="153" t="s">
        <v>19360</v>
      </c>
      <c r="E1565" s="153" t="s">
        <v>19600</v>
      </c>
      <c r="F1565" s="153" t="s">
        <v>20459</v>
      </c>
      <c r="G1565" s="153" t="s">
        <v>20460</v>
      </c>
      <c r="H1565" s="153" t="s">
        <v>23066</v>
      </c>
      <c r="I1565" s="153" t="s">
        <v>6818</v>
      </c>
      <c r="J1565" s="153" t="s">
        <v>2164</v>
      </c>
      <c r="K1565" s="153" t="s">
        <v>2164</v>
      </c>
      <c r="L1565" s="153"/>
      <c r="M1565" s="153" t="str" cm="1">
        <f t="array" ref="M1565">LOOKUP(2,1/(C1565:L1565&lt;&gt;""),C1565:L1565)</f>
        <v>Sand</v>
      </c>
      <c r="N1565" s="153" t="s">
        <v>2164</v>
      </c>
      <c r="O1565" s="153" t="s">
        <v>2164</v>
      </c>
      <c r="P1565" s="153" t="s">
        <v>2164</v>
      </c>
      <c r="Q1565" s="153" t="s">
        <v>2164</v>
      </c>
      <c r="R1565" s="153" t="s">
        <v>2164</v>
      </c>
      <c r="S1565" s="153"/>
      <c r="T1565" s="153" t="s">
        <v>2164</v>
      </c>
      <c r="U1565" s="153"/>
      <c r="V1565" s="153" t="s">
        <v>2164</v>
      </c>
      <c r="W1565" s="153" t="s">
        <v>2164</v>
      </c>
      <c r="X1565" s="153" t="s">
        <v>2164</v>
      </c>
      <c r="Y1565" s="153" t="s">
        <v>2164</v>
      </c>
      <c r="Z1565" s="153" t="s">
        <v>2164</v>
      </c>
      <c r="AA1565" s="153" t="s">
        <v>2164</v>
      </c>
      <c r="AB1565" s="153"/>
      <c r="AC1565" s="153" t="s">
        <v>23135</v>
      </c>
      <c r="AD1565" s="153" t="str">
        <f>IFERROR(IF(COUNTIF(C1565:L1565,"Feed Ingredient")&gt;0,INDEX(ani_diet!V:V,MATCH(M1565,ani_diet!F:F,0)),""),"")</f>
        <v/>
      </c>
      <c r="AE1565" s="152" t="str">
        <f>IF(IFERROR(IF(MATCH("Feed Ingredient", AOM[[#This Row],[L1]:[L10]],0)&gt;0, TRUE, FALSE), FALSE)=TRUE,IFERROR(VLOOKUP(M1565, ani_diet!E:E, 1, FALSE), "No Match"),FALSE)</f>
        <v>Sand</v>
      </c>
    </row>
    <row r="1566" spans="1:31" ht="14.5" x14ac:dyDescent="0.35">
      <c r="A1566" s="153" t="s">
        <v>2164</v>
      </c>
      <c r="B1566" s="153" t="s">
        <v>23147</v>
      </c>
      <c r="C1566" s="153" t="s">
        <v>19358</v>
      </c>
      <c r="D1566" s="153" t="s">
        <v>19360</v>
      </c>
      <c r="E1566" s="153" t="s">
        <v>19600</v>
      </c>
      <c r="F1566" s="153" t="s">
        <v>20459</v>
      </c>
      <c r="G1566" s="153" t="s">
        <v>20460</v>
      </c>
      <c r="H1566" s="153" t="s">
        <v>23066</v>
      </c>
      <c r="I1566" s="153" t="s">
        <v>23135</v>
      </c>
      <c r="J1566" s="153" t="s">
        <v>2164</v>
      </c>
      <c r="K1566" s="153" t="s">
        <v>2164</v>
      </c>
      <c r="L1566" s="153"/>
      <c r="M1566" s="153" t="str" cm="1">
        <f t="array" ref="M1566">LOOKUP(2,1/(C1566:L1566&lt;&gt;""),C1566:L1566)</f>
        <v>Starch</v>
      </c>
      <c r="N1566" s="153"/>
      <c r="O1566" s="153" t="s">
        <v>2164</v>
      </c>
      <c r="P1566" s="153" t="s">
        <v>2164</v>
      </c>
      <c r="Q1566" s="153" t="s">
        <v>2164</v>
      </c>
      <c r="R1566" s="153" t="s">
        <v>2164</v>
      </c>
      <c r="S1566" s="153"/>
      <c r="T1566" s="153" t="s">
        <v>2164</v>
      </c>
      <c r="U1566" s="153"/>
      <c r="V1566" s="153" t="s">
        <v>2164</v>
      </c>
      <c r="W1566" s="153" t="s">
        <v>2164</v>
      </c>
      <c r="X1566" s="153" t="s">
        <v>2164</v>
      </c>
      <c r="Y1566" s="153" t="s">
        <v>2164</v>
      </c>
      <c r="Z1566" s="153" t="s">
        <v>2164</v>
      </c>
      <c r="AA1566" s="153" t="s">
        <v>2164</v>
      </c>
      <c r="AB1566" s="153"/>
      <c r="AC1566" s="153" t="s">
        <v>23135</v>
      </c>
      <c r="AD1566" s="153" t="str">
        <f>IFERROR(IF(COUNTIF(C1566:L1566,"Feed Ingredient")&gt;0,INDEX(ani_diet!V:V,MATCH(M1566,ani_diet!F:F,0)),""),"")</f>
        <v/>
      </c>
      <c r="AE1566" s="152" t="str">
        <f>IF(IFERROR(IF(MATCH("Feed Ingredient", AOM[[#This Row],[L1]:[L10]],0)&gt;0, TRUE, FALSE), FALSE)=TRUE,IFERROR(VLOOKUP(M1566, ani_diet!E:E, 1, FALSE), "No Match"),FALSE)</f>
        <v>Starch</v>
      </c>
    </row>
    <row r="1567" spans="1:31" ht="14.5" x14ac:dyDescent="0.35">
      <c r="A1567" s="153" t="s">
        <v>2164</v>
      </c>
      <c r="B1567" s="153" t="s">
        <v>23148</v>
      </c>
      <c r="C1567" s="153" t="s">
        <v>19358</v>
      </c>
      <c r="D1567" s="153" t="s">
        <v>19360</v>
      </c>
      <c r="E1567" s="153" t="s">
        <v>19600</v>
      </c>
      <c r="F1567" s="153" t="s">
        <v>20459</v>
      </c>
      <c r="G1567" s="153" t="s">
        <v>20460</v>
      </c>
      <c r="H1567" s="153" t="s">
        <v>23066</v>
      </c>
      <c r="I1567" s="153" t="s">
        <v>4177</v>
      </c>
      <c r="J1567" s="153" t="s">
        <v>2164</v>
      </c>
      <c r="K1567" s="153" t="s">
        <v>2164</v>
      </c>
      <c r="L1567" s="153"/>
      <c r="M1567" s="153" t="str" cm="1">
        <f t="array" ref="M1567">LOOKUP(2,1/(C1567:L1567&lt;&gt;""),C1567:L1567)</f>
        <v>Toxynil</v>
      </c>
      <c r="N1567" s="153" t="s">
        <v>2164</v>
      </c>
      <c r="O1567" s="153" t="s">
        <v>2164</v>
      </c>
      <c r="P1567" s="153" t="s">
        <v>2164</v>
      </c>
      <c r="Q1567" s="153" t="s">
        <v>2164</v>
      </c>
      <c r="R1567" s="153" t="s">
        <v>2164</v>
      </c>
      <c r="S1567" s="153"/>
      <c r="T1567" s="153" t="s">
        <v>2164</v>
      </c>
      <c r="U1567" s="153"/>
      <c r="V1567" s="153" t="s">
        <v>2164</v>
      </c>
      <c r="W1567" s="153" t="s">
        <v>2164</v>
      </c>
      <c r="X1567" s="153" t="s">
        <v>2164</v>
      </c>
      <c r="Y1567" s="153" t="s">
        <v>2164</v>
      </c>
      <c r="Z1567" s="153" t="s">
        <v>2164</v>
      </c>
      <c r="AA1567" s="153" t="s">
        <v>2164</v>
      </c>
      <c r="AB1567" s="153"/>
      <c r="AC1567" s="153" t="s">
        <v>2164</v>
      </c>
      <c r="AD1567" s="153" t="str">
        <f>IFERROR(IF(COUNTIF(C1567:L1567,"Feed Ingredient")&gt;0,INDEX(ani_diet!V:V,MATCH(M1567,ani_diet!F:F,0)),""),"")</f>
        <v/>
      </c>
      <c r="AE1567" s="152" t="str">
        <f>IF(IFERROR(IF(MATCH("Feed Ingredient", AOM[[#This Row],[L1]:[L10]],0)&gt;0, TRUE, FALSE), FALSE)=TRUE,IFERROR(VLOOKUP(M1567, ani_diet!E:E, 1, FALSE), "No Match"),FALSE)</f>
        <v>Toxynil</v>
      </c>
    </row>
    <row r="1568" spans="1:31" ht="14.5" x14ac:dyDescent="0.35">
      <c r="A1568" s="153" t="s">
        <v>2164</v>
      </c>
      <c r="B1568" s="153" t="s">
        <v>23149</v>
      </c>
      <c r="C1568" s="153" t="s">
        <v>19358</v>
      </c>
      <c r="D1568" s="153" t="s">
        <v>19360</v>
      </c>
      <c r="E1568" s="153" t="s">
        <v>19600</v>
      </c>
      <c r="F1568" s="153" t="s">
        <v>20459</v>
      </c>
      <c r="G1568" s="153" t="s">
        <v>20460</v>
      </c>
      <c r="H1568" s="153" t="s">
        <v>23066</v>
      </c>
      <c r="I1568" s="153" t="s">
        <v>4177</v>
      </c>
      <c r="J1568" s="153" t="s">
        <v>23150</v>
      </c>
      <c r="K1568" s="153" t="s">
        <v>2164</v>
      </c>
      <c r="L1568" s="153"/>
      <c r="M1568" s="153" t="str" cm="1">
        <f t="array" ref="M1568">LOOKUP(2,1/(C1568:L1568&lt;&gt;""),C1568:L1568)</f>
        <v>Toxynil Ground</v>
      </c>
      <c r="N1568" s="153" t="s">
        <v>23151</v>
      </c>
      <c r="O1568" s="153" t="s">
        <v>2164</v>
      </c>
      <c r="P1568" s="153" t="s">
        <v>2164</v>
      </c>
      <c r="Q1568" s="153" t="s">
        <v>2164</v>
      </c>
      <c r="R1568" s="153" t="s">
        <v>2164</v>
      </c>
      <c r="S1568" s="153"/>
      <c r="T1568" s="153" t="s">
        <v>2164</v>
      </c>
      <c r="U1568" s="153"/>
      <c r="V1568" s="153" t="s">
        <v>2164</v>
      </c>
      <c r="W1568" s="153" t="s">
        <v>2164</v>
      </c>
      <c r="X1568" s="153" t="s">
        <v>2164</v>
      </c>
      <c r="Y1568" s="153" t="s">
        <v>2164</v>
      </c>
      <c r="Z1568" s="153" t="s">
        <v>2164</v>
      </c>
      <c r="AA1568" s="153" t="s">
        <v>2164</v>
      </c>
      <c r="AB1568" s="153"/>
      <c r="AC1568" s="153" t="s">
        <v>2164</v>
      </c>
      <c r="AD1568" s="153" t="str">
        <f>IFERROR(IF(COUNTIF(C1568:L1568,"Feed Ingredient")&gt;0,INDEX(ani_diet!V:V,MATCH(M1568,ani_diet!F:F,0)),""),"")</f>
        <v/>
      </c>
      <c r="AE1568" s="152" t="str">
        <f>IF(IFERROR(IF(MATCH("Feed Ingredient", AOM[[#This Row],[L1]:[L10]],0)&gt;0, TRUE, FALSE), FALSE)=TRUE,IFERROR(VLOOKUP(M1568, ani_diet!E:E, 1, FALSE), "No Match"),FALSE)</f>
        <v>No Match</v>
      </c>
    </row>
    <row r="1569" spans="1:31" ht="14.5" x14ac:dyDescent="0.35">
      <c r="A1569" s="153" t="s">
        <v>2164</v>
      </c>
      <c r="B1569" s="153" t="s">
        <v>23152</v>
      </c>
      <c r="C1569" s="153" t="s">
        <v>19358</v>
      </c>
      <c r="D1569" s="153" t="s">
        <v>19360</v>
      </c>
      <c r="E1569" s="153" t="s">
        <v>19600</v>
      </c>
      <c r="F1569" s="153" t="s">
        <v>20459</v>
      </c>
      <c r="G1569" s="153" t="s">
        <v>20460</v>
      </c>
      <c r="H1569" s="153" t="s">
        <v>23066</v>
      </c>
      <c r="I1569" s="153" t="s">
        <v>23153</v>
      </c>
      <c r="J1569" s="153" t="s">
        <v>2164</v>
      </c>
      <c r="K1569" s="153" t="s">
        <v>2164</v>
      </c>
      <c r="L1569" s="153"/>
      <c r="M1569" s="153" t="str" cm="1">
        <f t="array" ref="M1569">LOOKUP(2,1/(C1569:L1569&lt;&gt;""),C1569:L1569)</f>
        <v>Unspecified Filler</v>
      </c>
      <c r="N1569" s="153" t="s">
        <v>2164</v>
      </c>
      <c r="O1569" s="153" t="s">
        <v>2164</v>
      </c>
      <c r="P1569" s="153" t="s">
        <v>2164</v>
      </c>
      <c r="Q1569" s="153" t="s">
        <v>2164</v>
      </c>
      <c r="R1569" s="153" t="s">
        <v>2164</v>
      </c>
      <c r="S1569" s="153"/>
      <c r="T1569" s="153" t="s">
        <v>2164</v>
      </c>
      <c r="U1569" s="153"/>
      <c r="V1569" s="153" t="s">
        <v>2164</v>
      </c>
      <c r="W1569" s="153" t="s">
        <v>2164</v>
      </c>
      <c r="X1569" s="153" t="s">
        <v>2164</v>
      </c>
      <c r="Y1569" s="153" t="s">
        <v>2164</v>
      </c>
      <c r="Z1569" s="153" t="s">
        <v>2164</v>
      </c>
      <c r="AA1569" s="153" t="s">
        <v>2164</v>
      </c>
      <c r="AB1569" s="153"/>
      <c r="AC1569" s="153" t="s">
        <v>2164</v>
      </c>
      <c r="AD1569" s="153" t="str">
        <f>IFERROR(IF(COUNTIF(C1569:L1569,"Feed Ingredient")&gt;0,INDEX(ani_diet!V:V,MATCH(M1569,ani_diet!F:F,0)),""),"")</f>
        <v/>
      </c>
      <c r="AE1569" s="152" t="str">
        <f>IF(IFERROR(IF(MATCH("Feed Ingredient", AOM[[#This Row],[L1]:[L10]],0)&gt;0, TRUE, FALSE), FALSE)=TRUE,IFERROR(VLOOKUP(M1569, ani_diet!E:E, 1, FALSE), "No Match"),FALSE)</f>
        <v>Unspecified Filler</v>
      </c>
    </row>
    <row r="1570" spans="1:31" ht="14.5" x14ac:dyDescent="0.35">
      <c r="A1570" s="153" t="s">
        <v>2164</v>
      </c>
      <c r="B1570" s="153" t="s">
        <v>23154</v>
      </c>
      <c r="C1570" s="153" t="s">
        <v>19358</v>
      </c>
      <c r="D1570" s="153" t="s">
        <v>19360</v>
      </c>
      <c r="E1570" s="153" t="s">
        <v>19600</v>
      </c>
      <c r="F1570" s="153" t="s">
        <v>20459</v>
      </c>
      <c r="G1570" s="153" t="s">
        <v>20460</v>
      </c>
      <c r="H1570" s="153" t="s">
        <v>23066</v>
      </c>
      <c r="I1570" s="153" t="s">
        <v>490</v>
      </c>
      <c r="J1570" s="153" t="s">
        <v>2164</v>
      </c>
      <c r="K1570" s="153" t="s">
        <v>2164</v>
      </c>
      <c r="L1570" s="153"/>
      <c r="M1570" s="153" t="str" cm="1">
        <f t="array" ref="M1570">LOOKUP(2,1/(C1570:L1570&lt;&gt;""),C1570:L1570)</f>
        <v>Unspecified</v>
      </c>
      <c r="N1570" s="153" t="s">
        <v>2164</v>
      </c>
      <c r="O1570" s="153" t="s">
        <v>2164</v>
      </c>
      <c r="P1570" s="153" t="s">
        <v>2164</v>
      </c>
      <c r="Q1570" s="153" t="s">
        <v>2164</v>
      </c>
      <c r="R1570" s="153" t="s">
        <v>2164</v>
      </c>
      <c r="S1570" s="153"/>
      <c r="T1570" s="153" t="s">
        <v>2164</v>
      </c>
      <c r="U1570" s="153"/>
      <c r="V1570" s="153" t="s">
        <v>2164</v>
      </c>
      <c r="W1570" s="153" t="s">
        <v>2164</v>
      </c>
      <c r="X1570" s="153" t="s">
        <v>2164</v>
      </c>
      <c r="Y1570" s="153" t="s">
        <v>2164</v>
      </c>
      <c r="Z1570" s="153" t="s">
        <v>2164</v>
      </c>
      <c r="AA1570" s="153" t="s">
        <v>2164</v>
      </c>
      <c r="AB1570" s="153"/>
      <c r="AC1570" s="153" t="s">
        <v>2164</v>
      </c>
      <c r="AD1570" s="153" t="str">
        <f>IFERROR(IF(COUNTIF(C1570:L1570,"Feed Ingredient")&gt;0,INDEX(ani_diet!V:V,MATCH(M1570,ani_diet!F:F,0)),""),"")</f>
        <v/>
      </c>
      <c r="AE1570" s="152" t="str">
        <f>IF(IFERROR(IF(MATCH("Feed Ingredient", AOM[[#This Row],[L1]:[L10]],0)&gt;0, TRUE, FALSE), FALSE)=TRUE,IFERROR(VLOOKUP(M1570, ani_diet!E:E, 1, FALSE), "No Match"),FALSE)</f>
        <v>Unspecified</v>
      </c>
    </row>
    <row r="1571" spans="1:31" ht="14.5" x14ac:dyDescent="0.35">
      <c r="A1571" s="153" t="s">
        <v>2164</v>
      </c>
      <c r="B1571" s="153" t="s">
        <v>23155</v>
      </c>
      <c r="C1571" s="153" t="s">
        <v>19358</v>
      </c>
      <c r="D1571" s="153" t="s">
        <v>19360</v>
      </c>
      <c r="E1571" s="153" t="s">
        <v>19600</v>
      </c>
      <c r="F1571" s="153" t="s">
        <v>20459</v>
      </c>
      <c r="G1571" s="153" t="s">
        <v>20460</v>
      </c>
      <c r="H1571" s="153" t="s">
        <v>23066</v>
      </c>
      <c r="I1571" s="153" t="s">
        <v>23156</v>
      </c>
      <c r="J1571" s="153" t="s">
        <v>2164</v>
      </c>
      <c r="K1571" s="153" t="s">
        <v>2164</v>
      </c>
      <c r="L1571" s="153"/>
      <c r="M1571" s="153" t="str" cm="1">
        <f t="array" ref="M1571">LOOKUP(2,1/(C1571:L1571&lt;&gt;""),C1571:L1571)</f>
        <v>Waste Activated Sludge</v>
      </c>
      <c r="N1571" s="153" t="s">
        <v>2164</v>
      </c>
      <c r="O1571" s="153" t="s">
        <v>2164</v>
      </c>
      <c r="P1571" s="153" t="s">
        <v>2164</v>
      </c>
      <c r="Q1571" s="153" t="s">
        <v>2164</v>
      </c>
      <c r="R1571" s="153" t="s">
        <v>2164</v>
      </c>
      <c r="S1571" s="153"/>
      <c r="T1571" s="153" t="s">
        <v>2164</v>
      </c>
      <c r="U1571" s="153"/>
      <c r="V1571" s="153" t="s">
        <v>2164</v>
      </c>
      <c r="W1571" s="153" t="s">
        <v>2164</v>
      </c>
      <c r="X1571" s="153" t="s">
        <v>2164</v>
      </c>
      <c r="Y1571" s="153" t="s">
        <v>2164</v>
      </c>
      <c r="Z1571" s="153" t="s">
        <v>2164</v>
      </c>
      <c r="AA1571" s="153" t="s">
        <v>2164</v>
      </c>
      <c r="AB1571" s="153"/>
      <c r="AC1571" s="153" t="s">
        <v>2164</v>
      </c>
      <c r="AD1571" s="153" t="str">
        <f>IFERROR(IF(COUNTIF(C1571:L1571,"Feed Ingredient")&gt;0,INDEX(ani_diet!V:V,MATCH(M1571,ani_diet!F:F,0)),""),"")</f>
        <v/>
      </c>
      <c r="AE1571" s="152" t="str">
        <f>IF(IFERROR(IF(MATCH("Feed Ingredient", AOM[[#This Row],[L1]:[L10]],0)&gt;0, TRUE, FALSE), FALSE)=TRUE,IFERROR(VLOOKUP(M1571, ani_diet!E:E, 1, FALSE), "No Match"),FALSE)</f>
        <v>Waste Activated Sludge</v>
      </c>
    </row>
    <row r="1572" spans="1:31" ht="14.5" x14ac:dyDescent="0.35">
      <c r="A1572" s="153"/>
      <c r="B1572" s="153" t="s">
        <v>23157</v>
      </c>
      <c r="C1572" s="153" t="s">
        <v>19358</v>
      </c>
      <c r="D1572" s="153" t="s">
        <v>19360</v>
      </c>
      <c r="E1572" s="153" t="s">
        <v>19600</v>
      </c>
      <c r="F1572" s="153" t="s">
        <v>20459</v>
      </c>
      <c r="G1572" s="153" t="s">
        <v>20460</v>
      </c>
      <c r="H1572" s="153" t="s">
        <v>23066</v>
      </c>
      <c r="I1572" s="153" t="s">
        <v>23158</v>
      </c>
      <c r="J1572" s="153"/>
      <c r="K1572" s="153"/>
      <c r="L1572" s="153"/>
      <c r="M1572" s="153" t="str" cm="1">
        <f t="array" ref="M1572">LOOKUP(2,1/(C1572:L1572&lt;&gt;""),C1572:L1572)</f>
        <v>Vitalyte</v>
      </c>
      <c r="N1572" s="153"/>
      <c r="O1572" s="153"/>
      <c r="P1572" s="153"/>
      <c r="Q1572" s="153"/>
      <c r="R1572" s="153"/>
      <c r="S1572" s="153"/>
      <c r="T1572" s="153"/>
      <c r="U1572" s="153"/>
      <c r="V1572" s="153"/>
      <c r="W1572" s="153"/>
      <c r="X1572" s="153"/>
      <c r="Y1572" s="153"/>
      <c r="Z1572" s="153"/>
      <c r="AA1572" s="153"/>
      <c r="AB1572" s="153"/>
      <c r="AC1572" s="153"/>
      <c r="AD1572" s="153" t="str">
        <f>IFERROR(IF(COUNTIF(C1572:L1572,"Feed Ingredient")&gt;0,INDEX(ani_diet!V:V,MATCH(M1572,ani_diet!F:F,0)),""),"")</f>
        <v/>
      </c>
      <c r="AE1572" s="152" t="str">
        <f>IF(IFERROR(IF(MATCH("Feed Ingredient", AOM[[#This Row],[L1]:[L10]],0)&gt;0, TRUE, FALSE), FALSE)=TRUE,IFERROR(VLOOKUP(M1572, ani_diet!E:E, 1, FALSE), "No Match"),FALSE)</f>
        <v>Vitalyte</v>
      </c>
    </row>
    <row r="1573" spans="1:31" ht="14.5" x14ac:dyDescent="0.35">
      <c r="A1573" s="153"/>
      <c r="B1573" s="153" t="s">
        <v>23159</v>
      </c>
      <c r="C1573" s="153" t="s">
        <v>19358</v>
      </c>
      <c r="D1573" s="153" t="s">
        <v>19360</v>
      </c>
      <c r="E1573" s="153" t="s">
        <v>19600</v>
      </c>
      <c r="F1573" s="153" t="s">
        <v>20459</v>
      </c>
      <c r="G1573" s="153" t="s">
        <v>20460</v>
      </c>
      <c r="H1573" s="153" t="s">
        <v>23066</v>
      </c>
      <c r="I1573" s="153" t="s">
        <v>8008</v>
      </c>
      <c r="J1573" s="153"/>
      <c r="K1573" s="153"/>
      <c r="L1573" s="153"/>
      <c r="M1573" s="153" t="str" cm="1">
        <f t="array" ref="M1573">LOOKUP(2,1/(C1573:L1573&lt;&gt;""),C1573:L1573)</f>
        <v>Water</v>
      </c>
      <c r="N1573" s="153"/>
      <c r="O1573" s="153"/>
      <c r="P1573" s="153"/>
      <c r="Q1573" s="153"/>
      <c r="R1573" s="153"/>
      <c r="S1573" s="153"/>
      <c r="T1573" s="153"/>
      <c r="U1573" s="153"/>
      <c r="V1573" s="153"/>
      <c r="W1573" s="153"/>
      <c r="X1573" s="153"/>
      <c r="Y1573" s="153"/>
      <c r="Z1573" s="153"/>
      <c r="AA1573" s="153"/>
      <c r="AB1573" s="153"/>
      <c r="AC1573" s="153"/>
      <c r="AD1573" s="153" t="str">
        <f>IFERROR(IF(COUNTIF(C1573:L1573,"Feed Ingredient")&gt;0,INDEX(ani_diet!V:V,MATCH(M1573,ani_diet!F:F,0)),""),"")</f>
        <v/>
      </c>
      <c r="AE1573" s="152" t="str">
        <f>IF(IFERROR(IF(MATCH("Feed Ingredient", AOM[[#This Row],[L1]:[L10]],0)&gt;0, TRUE, FALSE), FALSE)=TRUE,IFERROR(VLOOKUP(M1573, ani_diet!E:E, 1, FALSE), "No Match"),FALSE)</f>
        <v>Water</v>
      </c>
    </row>
    <row r="1574" spans="1:31" ht="14.5" x14ac:dyDescent="0.35">
      <c r="A1574" s="153" t="s">
        <v>2164</v>
      </c>
      <c r="B1574" s="153" t="s">
        <v>23160</v>
      </c>
      <c r="C1574" s="153" t="s">
        <v>19358</v>
      </c>
      <c r="D1574" s="153" t="s">
        <v>19360</v>
      </c>
      <c r="E1574" s="153" t="s">
        <v>19600</v>
      </c>
      <c r="F1574" s="153" t="s">
        <v>20459</v>
      </c>
      <c r="G1574" s="153" t="s">
        <v>20460</v>
      </c>
      <c r="H1574" s="153" t="s">
        <v>23066</v>
      </c>
      <c r="I1574" s="153" t="s">
        <v>23161</v>
      </c>
      <c r="J1574" s="153" t="s">
        <v>2164</v>
      </c>
      <c r="K1574" s="153" t="s">
        <v>2164</v>
      </c>
      <c r="L1574" s="153"/>
      <c r="M1574" s="153" t="str" cm="1">
        <f t="array" ref="M1574">LOOKUP(2,1/(C1574:L1574&lt;&gt;""),C1574:L1574)</f>
        <v>Wood Charcoal</v>
      </c>
      <c r="N1574" s="153" t="s">
        <v>2164</v>
      </c>
      <c r="O1574" s="153" t="s">
        <v>2164</v>
      </c>
      <c r="P1574" s="153" t="s">
        <v>2164</v>
      </c>
      <c r="Q1574" s="153" t="s">
        <v>2164</v>
      </c>
      <c r="R1574" s="153" t="s">
        <v>2164</v>
      </c>
      <c r="S1574" s="153"/>
      <c r="T1574" s="153" t="s">
        <v>2164</v>
      </c>
      <c r="U1574" s="153"/>
      <c r="V1574" s="153" t="s">
        <v>2164</v>
      </c>
      <c r="W1574" s="153" t="s">
        <v>2164</v>
      </c>
      <c r="X1574" s="153" t="s">
        <v>2164</v>
      </c>
      <c r="Y1574" s="153" t="s">
        <v>2164</v>
      </c>
      <c r="Z1574" s="153" t="s">
        <v>2164</v>
      </c>
      <c r="AA1574" s="153" t="s">
        <v>2164</v>
      </c>
      <c r="AB1574" s="153"/>
      <c r="AC1574" s="153" t="s">
        <v>2164</v>
      </c>
      <c r="AD1574" s="153" t="str">
        <f>IFERROR(IF(COUNTIF(C1574:L1574,"Feed Ingredient")&gt;0,INDEX(ani_diet!V:V,MATCH(M1574,ani_diet!F:F,0)),""),"")</f>
        <v/>
      </c>
      <c r="AE1574" s="152" t="str">
        <f>IF(IFERROR(IF(MATCH("Feed Ingredient", AOM[[#This Row],[L1]:[L10]],0)&gt;0, TRUE, FALSE), FALSE)=TRUE,IFERROR(VLOOKUP(M1574, ani_diet!E:E, 1, FALSE), "No Match"),FALSE)</f>
        <v>Wood Charcoal</v>
      </c>
    </row>
    <row r="1575" spans="1:31" ht="14.5" x14ac:dyDescent="0.35">
      <c r="A1575" s="153" t="s">
        <v>2164</v>
      </c>
      <c r="B1575" s="153" t="s">
        <v>23162</v>
      </c>
      <c r="C1575" s="153" t="s">
        <v>19358</v>
      </c>
      <c r="D1575" s="153" t="s">
        <v>19360</v>
      </c>
      <c r="E1575" s="153" t="s">
        <v>19600</v>
      </c>
      <c r="F1575" s="153" t="s">
        <v>20459</v>
      </c>
      <c r="G1575" s="153" t="s">
        <v>20460</v>
      </c>
      <c r="H1575" s="153" t="s">
        <v>23163</v>
      </c>
      <c r="I1575" s="153" t="s">
        <v>2164</v>
      </c>
      <c r="J1575" s="153" t="s">
        <v>2164</v>
      </c>
      <c r="K1575" s="153" t="s">
        <v>2164</v>
      </c>
      <c r="L1575" s="153"/>
      <c r="M1575" s="153" t="str" cm="1">
        <f t="array" ref="M1575">LOOKUP(2,1/(C1575:L1575&lt;&gt;""),C1575:L1575)</f>
        <v>Prebiotic</v>
      </c>
      <c r="N1575" s="153" t="s">
        <v>2164</v>
      </c>
      <c r="O1575" s="153" t="s">
        <v>2164</v>
      </c>
      <c r="P1575" s="153" t="s">
        <v>2164</v>
      </c>
      <c r="Q1575" s="153" t="s">
        <v>2164</v>
      </c>
      <c r="R1575" s="153" t="s">
        <v>2164</v>
      </c>
      <c r="S1575" s="153"/>
      <c r="T1575" s="153" t="s">
        <v>2164</v>
      </c>
      <c r="U1575" s="153"/>
      <c r="V1575" s="153" t="s">
        <v>2164</v>
      </c>
      <c r="W1575" s="153" t="s">
        <v>2164</v>
      </c>
      <c r="X1575" s="153" t="s">
        <v>2164</v>
      </c>
      <c r="Y1575" s="153" t="s">
        <v>2164</v>
      </c>
      <c r="Z1575" s="153" t="s">
        <v>2164</v>
      </c>
      <c r="AA1575" s="153" t="s">
        <v>2164</v>
      </c>
      <c r="AB1575" s="153"/>
      <c r="AC1575" s="153" t="s">
        <v>2164</v>
      </c>
      <c r="AD1575" s="153" t="str">
        <f>IFERROR(IF(COUNTIF(C1575:L1575,"Feed Ingredient")&gt;0,INDEX(ani_diet!V:V,MATCH(M1575,ani_diet!F:F,0)),""),"")</f>
        <v/>
      </c>
      <c r="AE1575" s="152" t="str">
        <f>IF(IFERROR(IF(MATCH("Feed Ingredient", AOM[[#This Row],[L1]:[L10]],0)&gt;0, TRUE, FALSE), FALSE)=TRUE,IFERROR(VLOOKUP(M1575, ani_diet!E:E, 1, FALSE), "No Match"),FALSE)</f>
        <v>No Match</v>
      </c>
    </row>
    <row r="1576" spans="1:31" ht="14.5" x14ac:dyDescent="0.35">
      <c r="A1576" s="153" t="s">
        <v>2164</v>
      </c>
      <c r="B1576" s="153" t="s">
        <v>23164</v>
      </c>
      <c r="C1576" s="153" t="s">
        <v>19358</v>
      </c>
      <c r="D1576" s="153" t="s">
        <v>19360</v>
      </c>
      <c r="E1576" s="153" t="s">
        <v>19600</v>
      </c>
      <c r="F1576" s="153" t="s">
        <v>20459</v>
      </c>
      <c r="G1576" s="153" t="s">
        <v>20460</v>
      </c>
      <c r="H1576" s="153" t="s">
        <v>23163</v>
      </c>
      <c r="I1576" s="153" t="s">
        <v>23165</v>
      </c>
      <c r="J1576" s="153" t="s">
        <v>2164</v>
      </c>
      <c r="K1576" s="153" t="s">
        <v>2164</v>
      </c>
      <c r="L1576" s="153"/>
      <c r="M1576" s="153" t="str" cm="1">
        <f t="array" ref="M1576">LOOKUP(2,1/(C1576:L1576&lt;&gt;""),C1576:L1576)</f>
        <v>Lactobacillus plantarium</v>
      </c>
      <c r="N1576" s="153" t="s">
        <v>2164</v>
      </c>
      <c r="O1576" s="153" t="s">
        <v>2164</v>
      </c>
      <c r="P1576" s="153" t="s">
        <v>2164</v>
      </c>
      <c r="Q1576" s="153" t="s">
        <v>2164</v>
      </c>
      <c r="R1576" s="153" t="s">
        <v>2164</v>
      </c>
      <c r="S1576" s="153"/>
      <c r="T1576" s="153" t="s">
        <v>2164</v>
      </c>
      <c r="U1576" s="153" t="s">
        <v>23165</v>
      </c>
      <c r="V1576" s="153" t="s">
        <v>2164</v>
      </c>
      <c r="W1576" s="153" t="s">
        <v>2164</v>
      </c>
      <c r="X1576" s="153" t="s">
        <v>2164</v>
      </c>
      <c r="Y1576" s="153" t="s">
        <v>2164</v>
      </c>
      <c r="Z1576" s="153" t="s">
        <v>2164</v>
      </c>
      <c r="AA1576" s="153" t="s">
        <v>2164</v>
      </c>
      <c r="AB1576" s="153"/>
      <c r="AC1576" s="153" t="s">
        <v>2164</v>
      </c>
      <c r="AD1576" s="153" t="str">
        <f>IFERROR(IF(COUNTIF(C1576:L1576,"Feed Ingredient")&gt;0,INDEX(ani_diet!V:V,MATCH(M1576,ani_diet!F:F,0)),""),"")</f>
        <v>Lactobacillus plantarium</v>
      </c>
      <c r="AE1576" s="152" t="str">
        <f>IF(IFERROR(IF(MATCH("Feed Ingredient", AOM[[#This Row],[L1]:[L10]],0)&gt;0, TRUE, FALSE), FALSE)=TRUE,IFERROR(VLOOKUP(M1576, ani_diet!E:E, 1, FALSE), "No Match"),FALSE)</f>
        <v>Lactobacillus plantarium</v>
      </c>
    </row>
    <row r="1577" spans="1:31" ht="14.5" x14ac:dyDescent="0.35">
      <c r="A1577" s="153" t="s">
        <v>2164</v>
      </c>
      <c r="B1577" s="153" t="s">
        <v>23166</v>
      </c>
      <c r="C1577" s="153" t="s">
        <v>19358</v>
      </c>
      <c r="D1577" s="153" t="s">
        <v>19360</v>
      </c>
      <c r="E1577" s="153" t="s">
        <v>19600</v>
      </c>
      <c r="F1577" s="153" t="s">
        <v>20459</v>
      </c>
      <c r="G1577" s="153" t="s">
        <v>20460</v>
      </c>
      <c r="H1577" s="153" t="s">
        <v>23167</v>
      </c>
      <c r="I1577" s="153" t="s">
        <v>23168</v>
      </c>
      <c r="J1577" s="153" t="s">
        <v>2164</v>
      </c>
      <c r="K1577" s="153" t="s">
        <v>2164</v>
      </c>
      <c r="L1577" s="153"/>
      <c r="M1577" s="153" t="str" cm="1">
        <f t="array" ref="M1577">LOOKUP(2,1/(C1577:L1577&lt;&gt;""),C1577:L1577)</f>
        <v>Dry Yeast</v>
      </c>
      <c r="N1577" s="153" t="s">
        <v>2164</v>
      </c>
      <c r="O1577" s="153" t="s">
        <v>2164</v>
      </c>
      <c r="P1577" s="153" t="s">
        <v>2164</v>
      </c>
      <c r="Q1577" s="153" t="s">
        <v>2164</v>
      </c>
      <c r="R1577" s="153" t="s">
        <v>2164</v>
      </c>
      <c r="S1577" s="153"/>
      <c r="T1577" s="153" t="s">
        <v>2164</v>
      </c>
      <c r="U1577" s="153" t="s">
        <v>23169</v>
      </c>
      <c r="V1577" s="153" t="s">
        <v>2164</v>
      </c>
      <c r="W1577" s="153" t="s">
        <v>2164</v>
      </c>
      <c r="X1577" s="153" t="s">
        <v>2164</v>
      </c>
      <c r="Y1577" s="153" t="s">
        <v>2164</v>
      </c>
      <c r="Z1577" s="153" t="s">
        <v>2164</v>
      </c>
      <c r="AA1577" s="153" t="s">
        <v>2164</v>
      </c>
      <c r="AB1577" s="153"/>
      <c r="AC1577" s="153" t="s">
        <v>2164</v>
      </c>
      <c r="AD1577" s="153" t="str">
        <f>IFERROR(IF(COUNTIF(C1577:L1577,"Feed Ingredient")&gt;0,INDEX(ani_diet!V:V,MATCH(M1577,ani_diet!F:F,0)),""),"")</f>
        <v>Saccharomyces cerevisiae</v>
      </c>
      <c r="AE1577" s="152" t="str">
        <f>IF(IFERROR(IF(MATCH("Feed Ingredient", AOM[[#This Row],[L1]:[L10]],0)&gt;0, TRUE, FALSE), FALSE)=TRUE,IFERROR(VLOOKUP(M1577, ani_diet!E:E, 1, FALSE), "No Match"),FALSE)</f>
        <v>Dry Yeast</v>
      </c>
    </row>
    <row r="1578" spans="1:31" ht="14.5" x14ac:dyDescent="0.35">
      <c r="A1578" s="153" t="s">
        <v>2164</v>
      </c>
      <c r="B1578" s="153" t="s">
        <v>23170</v>
      </c>
      <c r="C1578" s="153" t="s">
        <v>19358</v>
      </c>
      <c r="D1578" s="153" t="s">
        <v>19360</v>
      </c>
      <c r="E1578" s="153" t="s">
        <v>19600</v>
      </c>
      <c r="F1578" s="153" t="s">
        <v>20459</v>
      </c>
      <c r="G1578" s="153" t="s">
        <v>20460</v>
      </c>
      <c r="H1578" s="153" t="s">
        <v>23167</v>
      </c>
      <c r="I1578" s="153" t="s">
        <v>23169</v>
      </c>
      <c r="J1578" s="153" t="s">
        <v>2164</v>
      </c>
      <c r="K1578" s="153" t="s">
        <v>2164</v>
      </c>
      <c r="L1578" s="153"/>
      <c r="M1578" s="153" t="str" cm="1">
        <f t="array" ref="M1578">LOOKUP(2,1/(C1578:L1578&lt;&gt;""),C1578:L1578)</f>
        <v>Saccharomyces cerevisiae</v>
      </c>
      <c r="N1578" s="153" t="s">
        <v>23171</v>
      </c>
      <c r="O1578" s="153" t="s">
        <v>2164</v>
      </c>
      <c r="P1578" s="153" t="s">
        <v>2164</v>
      </c>
      <c r="Q1578" s="153" t="s">
        <v>2164</v>
      </c>
      <c r="R1578" s="153" t="s">
        <v>2164</v>
      </c>
      <c r="S1578" s="153"/>
      <c r="T1578" s="153" t="s">
        <v>2164</v>
      </c>
      <c r="U1578" s="153" t="s">
        <v>23169</v>
      </c>
      <c r="V1578" s="153" t="s">
        <v>2164</v>
      </c>
      <c r="W1578" s="153" t="s">
        <v>2164</v>
      </c>
      <c r="X1578" s="153" t="s">
        <v>2164</v>
      </c>
      <c r="Y1578" s="153" t="s">
        <v>2164</v>
      </c>
      <c r="Z1578" s="153" t="s">
        <v>2164</v>
      </c>
      <c r="AA1578" s="153" t="s">
        <v>2164</v>
      </c>
      <c r="AB1578" s="153"/>
      <c r="AC1578" s="153" t="s">
        <v>2164</v>
      </c>
      <c r="AD1578" s="153" t="str">
        <f>IFERROR(IF(COUNTIF(C1578:L1578,"Feed Ingredient")&gt;0,INDEX(ani_diet!V:V,MATCH(M1578,ani_diet!F:F,0)),""),"")</f>
        <v>Saccharomyces cerevisiae</v>
      </c>
      <c r="AE1578" s="152" t="str">
        <f>IF(IFERROR(IF(MATCH("Feed Ingredient", AOM[[#This Row],[L1]:[L10]],0)&gt;0, TRUE, FALSE), FALSE)=TRUE,IFERROR(VLOOKUP(M1578, ani_diet!E:E, 1, FALSE), "No Match"),FALSE)</f>
        <v>Saccharomyces cerevisiae</v>
      </c>
    </row>
    <row r="1579" spans="1:31" ht="14.5" x14ac:dyDescent="0.35">
      <c r="A1579" s="153" t="s">
        <v>2164</v>
      </c>
      <c r="B1579" s="153" t="s">
        <v>23172</v>
      </c>
      <c r="C1579" s="153" t="s">
        <v>19358</v>
      </c>
      <c r="D1579" s="153" t="s">
        <v>19360</v>
      </c>
      <c r="E1579" s="153" t="s">
        <v>19600</v>
      </c>
      <c r="F1579" s="153" t="s">
        <v>20459</v>
      </c>
      <c r="G1579" s="153" t="s">
        <v>20460</v>
      </c>
      <c r="H1579" s="153" t="s">
        <v>23167</v>
      </c>
      <c r="I1579" s="153" t="s">
        <v>23173</v>
      </c>
      <c r="J1579" s="153" t="s">
        <v>2164</v>
      </c>
      <c r="K1579" s="153" t="s">
        <v>2164</v>
      </c>
      <c r="L1579" s="153"/>
      <c r="M1579" s="153" t="str" cm="1">
        <f t="array" ref="M1579">LOOKUP(2,1/(C1579:L1579&lt;&gt;""),C1579:L1579)</f>
        <v>Saccharomyces cerevisiae Dried</v>
      </c>
      <c r="N1579" s="153" t="s">
        <v>23174</v>
      </c>
      <c r="O1579" s="153" t="s">
        <v>2164</v>
      </c>
      <c r="P1579" s="153" t="s">
        <v>2164</v>
      </c>
      <c r="Q1579" s="153" t="s">
        <v>2164</v>
      </c>
      <c r="R1579" s="153" t="s">
        <v>2164</v>
      </c>
      <c r="S1579" s="153"/>
      <c r="T1579" s="153" t="s">
        <v>2164</v>
      </c>
      <c r="U1579" s="153" t="s">
        <v>23169</v>
      </c>
      <c r="V1579" s="153" t="s">
        <v>2164</v>
      </c>
      <c r="W1579" s="153" t="s">
        <v>2164</v>
      </c>
      <c r="X1579" s="153" t="s">
        <v>2164</v>
      </c>
      <c r="Y1579" s="153" t="s">
        <v>2164</v>
      </c>
      <c r="Z1579" s="153" t="s">
        <v>2164</v>
      </c>
      <c r="AA1579" s="153" t="s">
        <v>2164</v>
      </c>
      <c r="AB1579" s="153"/>
      <c r="AC1579" s="153" t="s">
        <v>2164</v>
      </c>
      <c r="AD1579" s="153" t="str">
        <f>IFERROR(IF(COUNTIF(C1579:L1579,"Feed Ingredient")&gt;0,INDEX(ani_diet!V:V,MATCH(M1579,ani_diet!F:F,0)),""),"")</f>
        <v>Saccharomyces cerevisiae</v>
      </c>
      <c r="AE1579" s="152" t="str">
        <f>IF(IFERROR(IF(MATCH("Feed Ingredient", AOM[[#This Row],[L1]:[L10]],0)&gt;0, TRUE, FALSE), FALSE)=TRUE,IFERROR(VLOOKUP(M1579, ani_diet!E:E, 1, FALSE), "No Match"),FALSE)</f>
        <v>No Match</v>
      </c>
    </row>
    <row r="1580" spans="1:31" ht="14.5" x14ac:dyDescent="0.35">
      <c r="A1580" s="153" t="s">
        <v>2164</v>
      </c>
      <c r="B1580" s="153" t="s">
        <v>23175</v>
      </c>
      <c r="C1580" s="153" t="s">
        <v>19358</v>
      </c>
      <c r="D1580" s="153" t="s">
        <v>19360</v>
      </c>
      <c r="E1580" s="153" t="s">
        <v>19600</v>
      </c>
      <c r="F1580" s="153" t="s">
        <v>20459</v>
      </c>
      <c r="G1580" s="153" t="s">
        <v>20460</v>
      </c>
      <c r="H1580" s="153" t="s">
        <v>23167</v>
      </c>
      <c r="I1580" s="153" t="s">
        <v>23176</v>
      </c>
      <c r="J1580" s="153" t="s">
        <v>2164</v>
      </c>
      <c r="K1580" s="153" t="s">
        <v>2164</v>
      </c>
      <c r="L1580" s="153"/>
      <c r="M1580" s="153" t="str" cm="1">
        <f t="array" ref="M1580">LOOKUP(2,1/(C1580:L1580&lt;&gt;""),C1580:L1580)</f>
        <v>Saccharomyces cerevisiae Slurry</v>
      </c>
      <c r="N1580" s="153" t="s">
        <v>23177</v>
      </c>
      <c r="O1580" s="153" t="s">
        <v>2164</v>
      </c>
      <c r="P1580" s="153" t="s">
        <v>2164</v>
      </c>
      <c r="Q1580" s="153" t="s">
        <v>2164</v>
      </c>
      <c r="R1580" s="153" t="s">
        <v>2164</v>
      </c>
      <c r="S1580" s="153"/>
      <c r="T1580" s="153" t="s">
        <v>2164</v>
      </c>
      <c r="U1580" s="153" t="s">
        <v>23169</v>
      </c>
      <c r="V1580" s="153" t="s">
        <v>2164</v>
      </c>
      <c r="W1580" s="153" t="s">
        <v>2164</v>
      </c>
      <c r="X1580" s="153" t="s">
        <v>2164</v>
      </c>
      <c r="Y1580" s="153" t="s">
        <v>2164</v>
      </c>
      <c r="Z1580" s="153" t="s">
        <v>2164</v>
      </c>
      <c r="AA1580" s="153" t="s">
        <v>2164</v>
      </c>
      <c r="AB1580" s="153"/>
      <c r="AC1580" s="153" t="s">
        <v>2164</v>
      </c>
      <c r="AD1580" s="153" t="str">
        <f>IFERROR(IF(COUNTIF(C1580:L1580,"Feed Ingredient")&gt;0,INDEX(ani_diet!V:V,MATCH(M1580,ani_diet!F:F,0)),""),"")</f>
        <v>Saccharomyces cerevisiae Slurry</v>
      </c>
      <c r="AE1580" s="152" t="str">
        <f>IF(IFERROR(IF(MATCH("Feed Ingredient", AOM[[#This Row],[L1]:[L10]],0)&gt;0, TRUE, FALSE), FALSE)=TRUE,IFERROR(VLOOKUP(M1580, ani_diet!E:E, 1, FALSE), "No Match"),FALSE)</f>
        <v>Saccharomyces cerevisiae Slurry</v>
      </c>
    </row>
    <row r="1581" spans="1:31" ht="14.5" x14ac:dyDescent="0.35">
      <c r="A1581" s="153" t="s">
        <v>2164</v>
      </c>
      <c r="B1581" s="153" t="s">
        <v>23178</v>
      </c>
      <c r="C1581" s="153" t="s">
        <v>19358</v>
      </c>
      <c r="D1581" s="153" t="s">
        <v>19360</v>
      </c>
      <c r="E1581" s="153" t="s">
        <v>19600</v>
      </c>
      <c r="F1581" s="153" t="s">
        <v>20459</v>
      </c>
      <c r="G1581" s="153" t="s">
        <v>20460</v>
      </c>
      <c r="H1581" s="153" t="s">
        <v>23167</v>
      </c>
      <c r="I1581" s="153" t="s">
        <v>23179</v>
      </c>
      <c r="J1581" s="153" t="s">
        <v>2164</v>
      </c>
      <c r="K1581" s="153" t="s">
        <v>2164</v>
      </c>
      <c r="L1581" s="153"/>
      <c r="M1581" s="153" t="str" cm="1">
        <f t="array" ref="M1581">LOOKUP(2,1/(C1581:L1581&lt;&gt;""),C1581:L1581)</f>
        <v>Spent Yeast</v>
      </c>
      <c r="N1581" s="153" t="s">
        <v>2164</v>
      </c>
      <c r="O1581" s="153" t="s">
        <v>2164</v>
      </c>
      <c r="P1581" s="153" t="s">
        <v>2164</v>
      </c>
      <c r="Q1581" s="153" t="s">
        <v>2164</v>
      </c>
      <c r="R1581" s="153" t="s">
        <v>2164</v>
      </c>
      <c r="S1581" s="153"/>
      <c r="T1581" s="153" t="s">
        <v>2164</v>
      </c>
      <c r="U1581" s="153"/>
      <c r="V1581" s="153" t="s">
        <v>2164</v>
      </c>
      <c r="W1581" s="153" t="s">
        <v>2164</v>
      </c>
      <c r="X1581" s="153" t="s">
        <v>2164</v>
      </c>
      <c r="Y1581" s="153" t="s">
        <v>2164</v>
      </c>
      <c r="Z1581" s="153" t="s">
        <v>2164</v>
      </c>
      <c r="AA1581" s="153" t="s">
        <v>2164</v>
      </c>
      <c r="AB1581" s="153"/>
      <c r="AC1581" s="153" t="s">
        <v>2164</v>
      </c>
      <c r="AD1581" s="153" t="str">
        <f>IFERROR(IF(COUNTIF(C1581:L1581,"Feed Ingredient")&gt;0,INDEX(ani_diet!V:V,MATCH(M1581,ani_diet!F:F,0)),""),"")</f>
        <v/>
      </c>
      <c r="AE1581" s="152" t="str">
        <f>IF(IFERROR(IF(MATCH("Feed Ingredient", AOM[[#This Row],[L1]:[L10]],0)&gt;0, TRUE, FALSE), FALSE)=TRUE,IFERROR(VLOOKUP(M1581, ani_diet!E:E, 1, FALSE), "No Match"),FALSE)</f>
        <v>Spent Yeast</v>
      </c>
    </row>
    <row r="1582" spans="1:31" ht="14.5" x14ac:dyDescent="0.35">
      <c r="A1582" s="153" t="s">
        <v>2164</v>
      </c>
      <c r="B1582" s="153" t="s">
        <v>23180</v>
      </c>
      <c r="C1582" s="153" t="s">
        <v>19358</v>
      </c>
      <c r="D1582" s="153" t="s">
        <v>19360</v>
      </c>
      <c r="E1582" s="153" t="s">
        <v>19600</v>
      </c>
      <c r="F1582" s="153" t="s">
        <v>20459</v>
      </c>
      <c r="G1582" s="153" t="s">
        <v>20460</v>
      </c>
      <c r="H1582" s="153" t="s">
        <v>23181</v>
      </c>
      <c r="I1582" s="153" t="s">
        <v>23182</v>
      </c>
      <c r="J1582" s="153" t="s">
        <v>2164</v>
      </c>
      <c r="K1582" s="153" t="s">
        <v>2164</v>
      </c>
      <c r="L1582" s="153"/>
      <c r="M1582" s="153" t="str" cm="1">
        <f t="array" ref="M1582">LOOKUP(2,1/(C1582:L1582&lt;&gt;""),C1582:L1582)</f>
        <v>ACTIPAL HP 1</v>
      </c>
      <c r="N1582" s="153" t="s">
        <v>2164</v>
      </c>
      <c r="O1582" s="153" t="s">
        <v>2164</v>
      </c>
      <c r="P1582" s="153" t="s">
        <v>2164</v>
      </c>
      <c r="Q1582" s="153" t="s">
        <v>2164</v>
      </c>
      <c r="R1582" s="153" t="s">
        <v>2164</v>
      </c>
      <c r="S1582" s="153"/>
      <c r="T1582" s="153" t="s">
        <v>2164</v>
      </c>
      <c r="U1582" s="153"/>
      <c r="V1582" s="153" t="s">
        <v>2164</v>
      </c>
      <c r="W1582" s="153" t="s">
        <v>2164</v>
      </c>
      <c r="X1582" s="153" t="s">
        <v>2164</v>
      </c>
      <c r="Y1582" s="153" t="s">
        <v>2164</v>
      </c>
      <c r="Z1582" s="153" t="s">
        <v>2164</v>
      </c>
      <c r="AA1582" s="153" t="s">
        <v>2164</v>
      </c>
      <c r="AB1582" s="153"/>
      <c r="AC1582" s="153" t="s">
        <v>2164</v>
      </c>
      <c r="AD1582" s="153" t="str">
        <f>IFERROR(IF(COUNTIF(C1582:L1582,"Feed Ingredient")&gt;0,INDEX(ani_diet!V:V,MATCH(M1582,ani_diet!F:F,0)),""),"")</f>
        <v/>
      </c>
      <c r="AE1582" s="152" t="str">
        <f>IF(IFERROR(IF(MATCH("Feed Ingredient", AOM[[#This Row],[L1]:[L10]],0)&gt;0, TRUE, FALSE), FALSE)=TRUE,IFERROR(VLOOKUP(M1582, ani_diet!E:E, 1, FALSE), "No Match"),FALSE)</f>
        <v>ACTIPAL HP 1</v>
      </c>
    </row>
    <row r="1583" spans="1:31" ht="14.5" x14ac:dyDescent="0.35">
      <c r="A1583" s="153" t="s">
        <v>2164</v>
      </c>
      <c r="B1583" s="153" t="s">
        <v>23183</v>
      </c>
      <c r="C1583" s="153" t="s">
        <v>19358</v>
      </c>
      <c r="D1583" s="153" t="s">
        <v>19360</v>
      </c>
      <c r="E1583" s="153" t="s">
        <v>19600</v>
      </c>
      <c r="F1583" s="153" t="s">
        <v>20459</v>
      </c>
      <c r="G1583" s="153" t="s">
        <v>20460</v>
      </c>
      <c r="H1583" s="153" t="s">
        <v>23181</v>
      </c>
      <c r="I1583" s="153" t="s">
        <v>23184</v>
      </c>
      <c r="J1583" s="153" t="s">
        <v>2164</v>
      </c>
      <c r="K1583" s="153" t="s">
        <v>2164</v>
      </c>
      <c r="L1583" s="153"/>
      <c r="M1583" s="153" t="str" cm="1">
        <f t="array" ref="M1583">LOOKUP(2,1/(C1583:L1583&lt;&gt;""),C1583:L1583)</f>
        <v>AquaNutro Abalone Grower</v>
      </c>
      <c r="N1583" s="153" t="s">
        <v>2164</v>
      </c>
      <c r="O1583" s="153" t="s">
        <v>2164</v>
      </c>
      <c r="P1583" s="153" t="s">
        <v>2164</v>
      </c>
      <c r="Q1583" s="153" t="s">
        <v>2164</v>
      </c>
      <c r="R1583" s="153" t="s">
        <v>2164</v>
      </c>
      <c r="S1583" s="153"/>
      <c r="T1583" s="153" t="s">
        <v>2164</v>
      </c>
      <c r="U1583" s="153"/>
      <c r="V1583" s="153" t="s">
        <v>2164</v>
      </c>
      <c r="W1583" s="153" t="s">
        <v>2164</v>
      </c>
      <c r="X1583" s="153" t="s">
        <v>2164</v>
      </c>
      <c r="Y1583" s="153" t="s">
        <v>2164</v>
      </c>
      <c r="Z1583" s="153" t="s">
        <v>2164</v>
      </c>
      <c r="AA1583" s="153" t="s">
        <v>2164</v>
      </c>
      <c r="AB1583" s="153"/>
      <c r="AC1583" s="153" t="s">
        <v>2164</v>
      </c>
      <c r="AD1583" s="153" t="str">
        <f>IFERROR(IF(COUNTIF(C1583:L1583,"Feed Ingredient")&gt;0,INDEX(ani_diet!V:V,MATCH(M1583,ani_diet!F:F,0)),""),"")</f>
        <v/>
      </c>
      <c r="AE1583" s="152" t="str">
        <f>IF(IFERROR(IF(MATCH("Feed Ingredient", AOM[[#This Row],[L1]:[L10]],0)&gt;0, TRUE, FALSE), FALSE)=TRUE,IFERROR(VLOOKUP(M1583, ani_diet!E:E, 1, FALSE), "No Match"),FALSE)</f>
        <v>AquaNutro Abalone Grower</v>
      </c>
    </row>
    <row r="1584" spans="1:31" ht="14.5" x14ac:dyDescent="0.35">
      <c r="A1584" s="153" t="s">
        <v>2164</v>
      </c>
      <c r="B1584" s="153" t="s">
        <v>23185</v>
      </c>
      <c r="C1584" s="153" t="s">
        <v>19358</v>
      </c>
      <c r="D1584" s="153" t="s">
        <v>19360</v>
      </c>
      <c r="E1584" s="153" t="s">
        <v>19600</v>
      </c>
      <c r="F1584" s="153" t="s">
        <v>20459</v>
      </c>
      <c r="G1584" s="153" t="s">
        <v>20460</v>
      </c>
      <c r="H1584" s="153" t="s">
        <v>23181</v>
      </c>
      <c r="I1584" s="153" t="s">
        <v>23186</v>
      </c>
      <c r="J1584" s="153" t="s">
        <v>2164</v>
      </c>
      <c r="K1584" s="153" t="s">
        <v>2164</v>
      </c>
      <c r="L1584" s="153"/>
      <c r="M1584" s="153" t="str" cm="1">
        <f t="array" ref="M1584">LOOKUP(2,1/(C1584:L1584&lt;&gt;""),C1584:L1584)</f>
        <v>Beef Survival Meal</v>
      </c>
      <c r="N1584" s="153" t="s">
        <v>2164</v>
      </c>
      <c r="O1584" s="153" t="s">
        <v>2164</v>
      </c>
      <c r="P1584" s="153" t="s">
        <v>2164</v>
      </c>
      <c r="Q1584" s="153" t="s">
        <v>2164</v>
      </c>
      <c r="R1584" s="153" t="s">
        <v>2164</v>
      </c>
      <c r="S1584" s="153"/>
      <c r="T1584" s="153" t="s">
        <v>2164</v>
      </c>
      <c r="U1584" s="153"/>
      <c r="V1584" s="153" t="s">
        <v>2164</v>
      </c>
      <c r="W1584" s="153" t="s">
        <v>2164</v>
      </c>
      <c r="X1584" s="153" t="s">
        <v>2164</v>
      </c>
      <c r="Y1584" s="153" t="s">
        <v>2164</v>
      </c>
      <c r="Z1584" s="153" t="s">
        <v>2164</v>
      </c>
      <c r="AA1584" s="153" t="s">
        <v>2164</v>
      </c>
      <c r="AB1584" s="153"/>
      <c r="AC1584" s="153" t="s">
        <v>23186</v>
      </c>
      <c r="AD1584" s="153" t="str">
        <f>IFERROR(IF(COUNTIF(C1584:L1584,"Feed Ingredient")&gt;0,INDEX(ani_diet!V:V,MATCH(M1584,ani_diet!F:F,0)),""),"")</f>
        <v/>
      </c>
      <c r="AE1584" s="152" t="str">
        <f>IF(IFERROR(IF(MATCH("Feed Ingredient", AOM[[#This Row],[L1]:[L10]],0)&gt;0, TRUE, FALSE), FALSE)=TRUE,IFERROR(VLOOKUP(M1584, ani_diet!E:E, 1, FALSE), "No Match"),FALSE)</f>
        <v>Beef Survival Meal</v>
      </c>
    </row>
    <row r="1585" spans="1:31" ht="14.5" x14ac:dyDescent="0.35">
      <c r="A1585" s="153" t="s">
        <v>2164</v>
      </c>
      <c r="B1585" s="153" t="s">
        <v>23187</v>
      </c>
      <c r="C1585" s="153" t="s">
        <v>19358</v>
      </c>
      <c r="D1585" s="153" t="s">
        <v>19360</v>
      </c>
      <c r="E1585" s="153" t="s">
        <v>19600</v>
      </c>
      <c r="F1585" s="153" t="s">
        <v>20459</v>
      </c>
      <c r="G1585" s="153" t="s">
        <v>20460</v>
      </c>
      <c r="H1585" s="153" t="s">
        <v>23181</v>
      </c>
      <c r="I1585" s="153" t="s">
        <v>23188</v>
      </c>
      <c r="J1585" s="153" t="s">
        <v>2164</v>
      </c>
      <c r="K1585" s="153" t="s">
        <v>2164</v>
      </c>
      <c r="L1585" s="153"/>
      <c r="M1585" s="153" t="str" cm="1">
        <f t="array" ref="M1585">LOOKUP(2,1/(C1585:L1585&lt;&gt;""),C1585:L1585)</f>
        <v>Chick Mash</v>
      </c>
      <c r="N1585" s="153"/>
      <c r="O1585" s="153" t="s">
        <v>2164</v>
      </c>
      <c r="P1585" s="153" t="s">
        <v>2164</v>
      </c>
      <c r="Q1585" s="153" t="s">
        <v>2164</v>
      </c>
      <c r="R1585" s="153" t="s">
        <v>2164</v>
      </c>
      <c r="S1585" s="153"/>
      <c r="T1585" s="153" t="s">
        <v>2164</v>
      </c>
      <c r="U1585" s="153"/>
      <c r="V1585" s="153" t="s">
        <v>2164</v>
      </c>
      <c r="W1585" s="153" t="s">
        <v>2164</v>
      </c>
      <c r="X1585" s="153" t="s">
        <v>2164</v>
      </c>
      <c r="Y1585" s="153" t="s">
        <v>2164</v>
      </c>
      <c r="Z1585" s="153" t="s">
        <v>2164</v>
      </c>
      <c r="AA1585" s="153" t="s">
        <v>2164</v>
      </c>
      <c r="AB1585" s="153"/>
      <c r="AC1585" s="153" t="s">
        <v>23189</v>
      </c>
      <c r="AD1585" s="153" t="str">
        <f>IFERROR(IF(COUNTIF(C1585:L1585,"Feed Ingredient")&gt;0,INDEX(ani_diet!V:V,MATCH(M1585,ani_diet!F:F,0)),""),"")</f>
        <v/>
      </c>
      <c r="AE1585" s="152" t="str">
        <f>IF(IFERROR(IF(MATCH("Feed Ingredient", AOM[[#This Row],[L1]:[L10]],0)&gt;0, TRUE, FALSE), FALSE)=TRUE,IFERROR(VLOOKUP(M1585, ani_diet!E:E, 1, FALSE), "No Match"),FALSE)</f>
        <v>Chick Mash</v>
      </c>
    </row>
    <row r="1586" spans="1:31" ht="14.5" x14ac:dyDescent="0.35">
      <c r="A1586" s="153" t="s">
        <v>2164</v>
      </c>
      <c r="B1586" s="153" t="s">
        <v>23190</v>
      </c>
      <c r="C1586" s="153" t="s">
        <v>19358</v>
      </c>
      <c r="D1586" s="153" t="s">
        <v>19360</v>
      </c>
      <c r="E1586" s="153" t="s">
        <v>19600</v>
      </c>
      <c r="F1586" s="153" t="s">
        <v>20459</v>
      </c>
      <c r="G1586" s="153" t="s">
        <v>20460</v>
      </c>
      <c r="H1586" s="153" t="s">
        <v>23181</v>
      </c>
      <c r="I1586" s="153" t="s">
        <v>23189</v>
      </c>
      <c r="J1586" s="153" t="s">
        <v>2164</v>
      </c>
      <c r="K1586" s="153" t="s">
        <v>2164</v>
      </c>
      <c r="L1586" s="153"/>
      <c r="M1586" s="153" t="str" cm="1">
        <f t="array" ref="M1586">LOOKUP(2,1/(C1586:L1586&lt;&gt;""),C1586:L1586)</f>
        <v>Commercial Feed</v>
      </c>
      <c r="N1586" s="153" t="s">
        <v>23191</v>
      </c>
      <c r="O1586" s="153" t="s">
        <v>2164</v>
      </c>
      <c r="P1586" s="153" t="s">
        <v>2164</v>
      </c>
      <c r="Q1586" s="153" t="s">
        <v>2164</v>
      </c>
      <c r="R1586" s="153" t="s">
        <v>2164</v>
      </c>
      <c r="S1586" s="153"/>
      <c r="T1586" s="153" t="s">
        <v>2164</v>
      </c>
      <c r="U1586" s="153"/>
      <c r="V1586" s="153" t="s">
        <v>2164</v>
      </c>
      <c r="W1586" s="153" t="s">
        <v>2164</v>
      </c>
      <c r="X1586" s="153" t="s">
        <v>2164</v>
      </c>
      <c r="Y1586" s="153" t="s">
        <v>2164</v>
      </c>
      <c r="Z1586" s="153" t="s">
        <v>2164</v>
      </c>
      <c r="AA1586" s="153" t="s">
        <v>2164</v>
      </c>
      <c r="AB1586" s="153"/>
      <c r="AC1586" s="153" t="s">
        <v>23189</v>
      </c>
      <c r="AD1586" s="153" t="str">
        <f>IFERROR(IF(COUNTIF(C1586:L1586,"Feed Ingredient")&gt;0,INDEX(ani_diet!V:V,MATCH(M1586,ani_diet!F:F,0)),""),"")</f>
        <v/>
      </c>
      <c r="AE1586" s="152" t="str">
        <f>IF(IFERROR(IF(MATCH("Feed Ingredient", AOM[[#This Row],[L1]:[L10]],0)&gt;0, TRUE, FALSE), FALSE)=TRUE,IFERROR(VLOOKUP(M1586, ani_diet!E:E, 1, FALSE), "No Match"),FALSE)</f>
        <v>Commercial Feed</v>
      </c>
    </row>
    <row r="1587" spans="1:31" ht="14.5" x14ac:dyDescent="0.35">
      <c r="A1587" s="153" t="s">
        <v>2164</v>
      </c>
      <c r="B1587" s="153" t="s">
        <v>23192</v>
      </c>
      <c r="C1587" s="153" t="s">
        <v>19358</v>
      </c>
      <c r="D1587" s="153" t="s">
        <v>19360</v>
      </c>
      <c r="E1587" s="153" t="s">
        <v>19600</v>
      </c>
      <c r="F1587" s="153" t="s">
        <v>20459</v>
      </c>
      <c r="G1587" s="153" t="s">
        <v>20460</v>
      </c>
      <c r="H1587" s="153" t="s">
        <v>23181</v>
      </c>
      <c r="I1587" s="153" t="s">
        <v>23193</v>
      </c>
      <c r="J1587" s="153" t="s">
        <v>2164</v>
      </c>
      <c r="K1587" s="153" t="s">
        <v>2164</v>
      </c>
      <c r="L1587" s="153"/>
      <c r="M1587" s="153" t="str" cm="1">
        <f t="array" ref="M1587">LOOKUP(2,1/(C1587:L1587&lt;&gt;""),C1587:L1587)</f>
        <v>Concentrate</v>
      </c>
      <c r="N1587" s="153" t="s">
        <v>2164</v>
      </c>
      <c r="O1587" s="153" t="s">
        <v>2164</v>
      </c>
      <c r="P1587" s="153" t="s">
        <v>2164</v>
      </c>
      <c r="Q1587" s="153" t="s">
        <v>2164</v>
      </c>
      <c r="R1587" s="153" t="s">
        <v>2164</v>
      </c>
      <c r="S1587" s="153"/>
      <c r="T1587" s="153" t="s">
        <v>2164</v>
      </c>
      <c r="U1587" s="153"/>
      <c r="V1587" s="153" t="s">
        <v>2164</v>
      </c>
      <c r="W1587" s="153" t="s">
        <v>2164</v>
      </c>
      <c r="X1587" s="153" t="s">
        <v>2164</v>
      </c>
      <c r="Y1587" s="153" t="s">
        <v>2164</v>
      </c>
      <c r="Z1587" s="153" t="s">
        <v>2164</v>
      </c>
      <c r="AA1587" s="153" t="s">
        <v>2164</v>
      </c>
      <c r="AB1587" s="153"/>
      <c r="AC1587" s="153" t="s">
        <v>23193</v>
      </c>
      <c r="AD1587" s="153" t="str">
        <f>IFERROR(IF(COUNTIF(C1587:L1587,"Feed Ingredient")&gt;0,INDEX(ani_diet!V:V,MATCH(M1587,ani_diet!F:F,0)),""),"")</f>
        <v/>
      </c>
      <c r="AE1587" s="152" t="str">
        <f>IF(IFERROR(IF(MATCH("Feed Ingredient", AOM[[#This Row],[L1]:[L10]],0)&gt;0, TRUE, FALSE), FALSE)=TRUE,IFERROR(VLOOKUP(M1587, ani_diet!E:E, 1, FALSE), "No Match"),FALSE)</f>
        <v>Concentrate</v>
      </c>
    </row>
    <row r="1588" spans="1:31" ht="14.5" x14ac:dyDescent="0.35">
      <c r="A1588" s="153" t="s">
        <v>2164</v>
      </c>
      <c r="B1588" s="153" t="s">
        <v>23194</v>
      </c>
      <c r="C1588" s="153" t="s">
        <v>19358</v>
      </c>
      <c r="D1588" s="153" t="s">
        <v>19360</v>
      </c>
      <c r="E1588" s="153" t="s">
        <v>19600</v>
      </c>
      <c r="F1588" s="153" t="s">
        <v>20459</v>
      </c>
      <c r="G1588" s="153" t="s">
        <v>20460</v>
      </c>
      <c r="H1588" s="153" t="s">
        <v>23181</v>
      </c>
      <c r="I1588" s="153" t="s">
        <v>23193</v>
      </c>
      <c r="J1588" s="153" t="s">
        <v>23195</v>
      </c>
      <c r="K1588" s="153" t="s">
        <v>2164</v>
      </c>
      <c r="L1588" s="153"/>
      <c r="M1588" s="153" t="str" cm="1">
        <f t="array" ref="M1588">LOOKUP(2,1/(C1588:L1588&lt;&gt;""),C1588:L1588)</f>
        <v>Growers Concentrate</v>
      </c>
      <c r="N1588" s="153" t="s">
        <v>2164</v>
      </c>
      <c r="O1588" s="153" t="s">
        <v>2164</v>
      </c>
      <c r="P1588" s="153" t="s">
        <v>2164</v>
      </c>
      <c r="Q1588" s="153" t="s">
        <v>2164</v>
      </c>
      <c r="R1588" s="153" t="s">
        <v>2164</v>
      </c>
      <c r="S1588" s="153"/>
      <c r="T1588" s="153" t="s">
        <v>2164</v>
      </c>
      <c r="U1588" s="153"/>
      <c r="V1588" s="153" t="s">
        <v>2164</v>
      </c>
      <c r="W1588" s="153" t="s">
        <v>2164</v>
      </c>
      <c r="X1588" s="153" t="s">
        <v>2164</v>
      </c>
      <c r="Y1588" s="153" t="s">
        <v>2164</v>
      </c>
      <c r="Z1588" s="153" t="s">
        <v>2164</v>
      </c>
      <c r="AA1588" s="153" t="s">
        <v>2164</v>
      </c>
      <c r="AB1588" s="153"/>
      <c r="AC1588" s="153" t="s">
        <v>2164</v>
      </c>
      <c r="AD1588" s="153" t="str">
        <f>IFERROR(IF(COUNTIF(C1588:L1588,"Feed Ingredient")&gt;0,INDEX(ani_diet!V:V,MATCH(M1588,ani_diet!F:F,0)),""),"")</f>
        <v/>
      </c>
      <c r="AE1588" s="152" t="str">
        <f>IF(IFERROR(IF(MATCH("Feed Ingredient", AOM[[#This Row],[L1]:[L10]],0)&gt;0, TRUE, FALSE), FALSE)=TRUE,IFERROR(VLOOKUP(M1588, ani_diet!E:E, 1, FALSE), "No Match"),FALSE)</f>
        <v>Growers Concentrate</v>
      </c>
    </row>
    <row r="1589" spans="1:31" ht="14.5" x14ac:dyDescent="0.35">
      <c r="A1589" s="153" t="s">
        <v>2164</v>
      </c>
      <c r="B1589" s="153" t="s">
        <v>23196</v>
      </c>
      <c r="C1589" s="153" t="s">
        <v>19358</v>
      </c>
      <c r="D1589" s="153" t="s">
        <v>19360</v>
      </c>
      <c r="E1589" s="153" t="s">
        <v>19600</v>
      </c>
      <c r="F1589" s="153" t="s">
        <v>20459</v>
      </c>
      <c r="G1589" s="153" t="s">
        <v>20460</v>
      </c>
      <c r="H1589" s="153" t="s">
        <v>23181</v>
      </c>
      <c r="I1589" s="153" t="s">
        <v>23193</v>
      </c>
      <c r="J1589" s="153" t="s">
        <v>23197</v>
      </c>
      <c r="K1589" s="153" t="s">
        <v>2164</v>
      </c>
      <c r="L1589" s="153"/>
      <c r="M1589" s="153" t="str" cm="1">
        <f t="array" ref="M1589">LOOKUP(2,1/(C1589:L1589&lt;&gt;""),C1589:L1589)</f>
        <v>Imported Concentrate</v>
      </c>
      <c r="N1589" s="153" t="s">
        <v>2164</v>
      </c>
      <c r="O1589" s="153" t="s">
        <v>2164</v>
      </c>
      <c r="P1589" s="153" t="s">
        <v>2164</v>
      </c>
      <c r="Q1589" s="153" t="s">
        <v>2164</v>
      </c>
      <c r="R1589" s="153" t="s">
        <v>2164</v>
      </c>
      <c r="S1589" s="153"/>
      <c r="T1589" s="153" t="s">
        <v>2164</v>
      </c>
      <c r="U1589" s="153"/>
      <c r="V1589" s="153" t="s">
        <v>2164</v>
      </c>
      <c r="W1589" s="153" t="s">
        <v>2164</v>
      </c>
      <c r="X1589" s="153" t="s">
        <v>2164</v>
      </c>
      <c r="Y1589" s="153" t="s">
        <v>2164</v>
      </c>
      <c r="Z1589" s="153" t="s">
        <v>2164</v>
      </c>
      <c r="AA1589" s="153" t="s">
        <v>2164</v>
      </c>
      <c r="AB1589" s="153"/>
      <c r="AC1589" s="153" t="s">
        <v>2164</v>
      </c>
      <c r="AD1589" s="153" t="str">
        <f>IFERROR(IF(COUNTIF(C1589:L1589,"Feed Ingredient")&gt;0,INDEX(ani_diet!V:V,MATCH(M1589,ani_diet!F:F,0)),""),"")</f>
        <v/>
      </c>
      <c r="AE1589" s="152" t="str">
        <f>IF(IFERROR(IF(MATCH("Feed Ingredient", AOM[[#This Row],[L1]:[L10]],0)&gt;0, TRUE, FALSE), FALSE)=TRUE,IFERROR(VLOOKUP(M1589, ani_diet!E:E, 1, FALSE), "No Match"),FALSE)</f>
        <v>Imported Concentrate</v>
      </c>
    </row>
    <row r="1590" spans="1:31" ht="14.5" x14ac:dyDescent="0.35">
      <c r="A1590" s="153" t="s">
        <v>2164</v>
      </c>
      <c r="B1590" s="153" t="s">
        <v>23198</v>
      </c>
      <c r="C1590" s="153" t="s">
        <v>19358</v>
      </c>
      <c r="D1590" s="153" t="s">
        <v>19360</v>
      </c>
      <c r="E1590" s="153" t="s">
        <v>19600</v>
      </c>
      <c r="F1590" s="153" t="s">
        <v>20459</v>
      </c>
      <c r="G1590" s="153" t="s">
        <v>20460</v>
      </c>
      <c r="H1590" s="153" t="s">
        <v>23181</v>
      </c>
      <c r="I1590" s="153" t="s">
        <v>23193</v>
      </c>
      <c r="J1590" s="153" t="s">
        <v>23199</v>
      </c>
      <c r="K1590" s="153" t="s">
        <v>2164</v>
      </c>
      <c r="L1590" s="153"/>
      <c r="M1590" s="153" t="str" cm="1">
        <f t="array" ref="M1590">LOOKUP(2,1/(C1590:L1590&lt;&gt;""),C1590:L1590)</f>
        <v>Protein-Mineral Concentrate</v>
      </c>
      <c r="N1590" s="153" t="s">
        <v>2164</v>
      </c>
      <c r="O1590" s="153" t="s">
        <v>2164</v>
      </c>
      <c r="P1590" s="153" t="s">
        <v>2164</v>
      </c>
      <c r="Q1590" s="153" t="s">
        <v>2164</v>
      </c>
      <c r="R1590" s="153" t="s">
        <v>2164</v>
      </c>
      <c r="S1590" s="153"/>
      <c r="T1590" s="153" t="s">
        <v>2164</v>
      </c>
      <c r="U1590" s="153"/>
      <c r="V1590" s="153" t="s">
        <v>2164</v>
      </c>
      <c r="W1590" s="153" t="s">
        <v>2164</v>
      </c>
      <c r="X1590" s="153" t="s">
        <v>2164</v>
      </c>
      <c r="Y1590" s="153" t="s">
        <v>2164</v>
      </c>
      <c r="Z1590" s="153" t="s">
        <v>2164</v>
      </c>
      <c r="AA1590" s="153" t="s">
        <v>2164</v>
      </c>
      <c r="AB1590" s="153"/>
      <c r="AC1590" s="153" t="s">
        <v>2164</v>
      </c>
      <c r="AD1590" s="153" t="str">
        <f>IFERROR(IF(COUNTIF(C1590:L1590,"Feed Ingredient")&gt;0,INDEX(ani_diet!V:V,MATCH(M1590,ani_diet!F:F,0)),""),"")</f>
        <v/>
      </c>
      <c r="AE1590" s="152" t="str">
        <f>IF(IFERROR(IF(MATCH("Feed Ingredient", AOM[[#This Row],[L1]:[L10]],0)&gt;0, TRUE, FALSE), FALSE)=TRUE,IFERROR(VLOOKUP(M1590, ani_diet!E:E, 1, FALSE), "No Match"),FALSE)</f>
        <v>Protein-Mineral Concentrate</v>
      </c>
    </row>
    <row r="1591" spans="1:31" ht="14.5" x14ac:dyDescent="0.35">
      <c r="A1591" s="153" t="s">
        <v>2164</v>
      </c>
      <c r="B1591" s="153" t="s">
        <v>23200</v>
      </c>
      <c r="C1591" s="153" t="s">
        <v>19358</v>
      </c>
      <c r="D1591" s="153" t="s">
        <v>19360</v>
      </c>
      <c r="E1591" s="153" t="s">
        <v>19600</v>
      </c>
      <c r="F1591" s="153" t="s">
        <v>20459</v>
      </c>
      <c r="G1591" s="153" t="s">
        <v>20460</v>
      </c>
      <c r="H1591" s="153" t="s">
        <v>23181</v>
      </c>
      <c r="I1591" s="153" t="s">
        <v>23193</v>
      </c>
      <c r="J1591" s="153" t="s">
        <v>23201</v>
      </c>
      <c r="K1591" s="153" t="s">
        <v>2164</v>
      </c>
      <c r="L1591" s="153"/>
      <c r="M1591" s="153" t="str" cm="1">
        <f t="array" ref="M1591">LOOKUP(2,1/(C1591:L1591&lt;&gt;""),C1591:L1591)</f>
        <v>Layer Concentrate</v>
      </c>
      <c r="N1591" s="153" t="s">
        <v>2164</v>
      </c>
      <c r="O1591" s="153" t="s">
        <v>2164</v>
      </c>
      <c r="P1591" s="153" t="s">
        <v>2164</v>
      </c>
      <c r="Q1591" s="153" t="s">
        <v>2164</v>
      </c>
      <c r="R1591" s="153" t="s">
        <v>2164</v>
      </c>
      <c r="S1591" s="153"/>
      <c r="T1591" s="153" t="s">
        <v>2164</v>
      </c>
      <c r="U1591" s="153"/>
      <c r="V1591" s="153" t="s">
        <v>2164</v>
      </c>
      <c r="W1591" s="153" t="s">
        <v>2164</v>
      </c>
      <c r="X1591" s="153" t="s">
        <v>2164</v>
      </c>
      <c r="Y1591" s="153" t="s">
        <v>2164</v>
      </c>
      <c r="Z1591" s="153" t="s">
        <v>2164</v>
      </c>
      <c r="AA1591" s="153" t="s">
        <v>2164</v>
      </c>
      <c r="AB1591" s="153"/>
      <c r="AC1591" s="153" t="s">
        <v>2164</v>
      </c>
      <c r="AD1591" s="153" t="str">
        <f>IFERROR(IF(COUNTIF(C1591:L1591,"Feed Ingredient")&gt;0,INDEX(ani_diet!V:V,MATCH(M1591,ani_diet!F:F,0)),""),"")</f>
        <v/>
      </c>
      <c r="AE1591" s="152" t="str">
        <f>IF(IFERROR(IF(MATCH("Feed Ingredient", AOM[[#This Row],[L1]:[L10]],0)&gt;0, TRUE, FALSE), FALSE)=TRUE,IFERROR(VLOOKUP(M1591, ani_diet!E:E, 1, FALSE), "No Match"),FALSE)</f>
        <v>Layer Concentrate</v>
      </c>
    </row>
    <row r="1592" spans="1:31" ht="14.5" x14ac:dyDescent="0.35">
      <c r="A1592" s="153" t="s">
        <v>2164</v>
      </c>
      <c r="B1592" s="153" t="s">
        <v>23202</v>
      </c>
      <c r="C1592" s="153" t="s">
        <v>19358</v>
      </c>
      <c r="D1592" s="153" t="s">
        <v>19360</v>
      </c>
      <c r="E1592" s="153" t="s">
        <v>19600</v>
      </c>
      <c r="F1592" s="153" t="s">
        <v>20459</v>
      </c>
      <c r="G1592" s="153" t="s">
        <v>20460</v>
      </c>
      <c r="H1592" s="153" t="s">
        <v>23181</v>
      </c>
      <c r="I1592" s="153" t="s">
        <v>23203</v>
      </c>
      <c r="J1592" s="153" t="s">
        <v>2164</v>
      </c>
      <c r="K1592" s="153" t="s">
        <v>2164</v>
      </c>
      <c r="L1592" s="153"/>
      <c r="M1592" s="153" t="str" cm="1">
        <f t="array" ref="M1592">LOOKUP(2,1/(C1592:L1592&lt;&gt;""),C1592:L1592)</f>
        <v>Dairy Meal</v>
      </c>
      <c r="N1592" s="153" t="s">
        <v>2164</v>
      </c>
      <c r="O1592" s="153" t="s">
        <v>2164</v>
      </c>
      <c r="P1592" s="153" t="s">
        <v>2164</v>
      </c>
      <c r="Q1592" s="153" t="s">
        <v>2164</v>
      </c>
      <c r="R1592" s="153" t="s">
        <v>2164</v>
      </c>
      <c r="S1592" s="153"/>
      <c r="T1592" s="153" t="s">
        <v>2164</v>
      </c>
      <c r="U1592" s="153"/>
      <c r="V1592" s="153" t="s">
        <v>2164</v>
      </c>
      <c r="W1592" s="153" t="s">
        <v>2164</v>
      </c>
      <c r="X1592" s="153" t="s">
        <v>2164</v>
      </c>
      <c r="Y1592" s="153" t="s">
        <v>2164</v>
      </c>
      <c r="Z1592" s="153" t="s">
        <v>2164</v>
      </c>
      <c r="AA1592" s="153" t="s">
        <v>2164</v>
      </c>
      <c r="AB1592" s="153"/>
      <c r="AC1592" s="153" t="s">
        <v>23203</v>
      </c>
      <c r="AD1592" s="153" t="str">
        <f>IFERROR(IF(COUNTIF(C1592:L1592,"Feed Ingredient")&gt;0,INDEX(ani_diet!V:V,MATCH(M1592,ani_diet!F:F,0)),""),"")</f>
        <v/>
      </c>
      <c r="AE1592" s="152" t="str">
        <f>IF(IFERROR(IF(MATCH("Feed Ingredient", AOM[[#This Row],[L1]:[L10]],0)&gt;0, TRUE, FALSE), FALSE)=TRUE,IFERROR(VLOOKUP(M1592, ani_diet!E:E, 1, FALSE), "No Match"),FALSE)</f>
        <v>Dairy Meal</v>
      </c>
    </row>
    <row r="1593" spans="1:31" ht="14.5" x14ac:dyDescent="0.35">
      <c r="A1593" s="153"/>
      <c r="B1593" s="153" t="s">
        <v>23204</v>
      </c>
      <c r="C1593" s="153" t="s">
        <v>19358</v>
      </c>
      <c r="D1593" s="153" t="s">
        <v>19360</v>
      </c>
      <c r="E1593" s="153" t="s">
        <v>19600</v>
      </c>
      <c r="F1593" s="153" t="s">
        <v>20459</v>
      </c>
      <c r="G1593" s="153" t="s">
        <v>20460</v>
      </c>
      <c r="H1593" s="153" t="s">
        <v>23181</v>
      </c>
      <c r="I1593" s="153" t="s">
        <v>23205</v>
      </c>
      <c r="J1593" s="153"/>
      <c r="K1593" s="153"/>
      <c r="L1593" s="153"/>
      <c r="M1593" s="153" t="str" cm="1">
        <f t="array" ref="M1593">LOOKUP(2,1/(C1593:L1593&lt;&gt;""),C1593:L1593)</f>
        <v>Elancoban</v>
      </c>
      <c r="N1593" s="153"/>
      <c r="O1593" s="153"/>
      <c r="P1593" s="153"/>
      <c r="Q1593" s="153"/>
      <c r="R1593" s="153"/>
      <c r="S1593" s="153"/>
      <c r="T1593" s="153"/>
      <c r="U1593" s="153"/>
      <c r="V1593" s="153"/>
      <c r="W1593" s="153"/>
      <c r="X1593" s="153"/>
      <c r="Y1593" s="153"/>
      <c r="Z1593" s="153"/>
      <c r="AA1593" s="153"/>
      <c r="AB1593" s="153"/>
      <c r="AC1593" s="153"/>
      <c r="AD1593" s="153" t="str">
        <f>IFERROR(IF(COUNTIF(C1593:L1593,"Feed Ingredient")&gt;0,INDEX(ani_diet!V:V,MATCH(M1593,ani_diet!F:F,0)),""),"")</f>
        <v/>
      </c>
      <c r="AE1593" s="152" t="str">
        <f>IF(IFERROR(IF(MATCH("Feed Ingredient", AOM[[#This Row],[L1]:[L10]],0)&gt;0, TRUE, FALSE), FALSE)=TRUE,IFERROR(VLOOKUP(M1593, ani_diet!E:E, 1, FALSE), "No Match"),FALSE)</f>
        <v>Elancoban</v>
      </c>
    </row>
    <row r="1594" spans="1:31" ht="14.5" x14ac:dyDescent="0.35">
      <c r="A1594" s="153" t="s">
        <v>2164</v>
      </c>
      <c r="B1594" s="153" t="s">
        <v>23206</v>
      </c>
      <c r="C1594" s="153" t="s">
        <v>19358</v>
      </c>
      <c r="D1594" s="153" t="s">
        <v>19360</v>
      </c>
      <c r="E1594" s="153" t="s">
        <v>19600</v>
      </c>
      <c r="F1594" s="153" t="s">
        <v>20459</v>
      </c>
      <c r="G1594" s="153" t="s">
        <v>20460</v>
      </c>
      <c r="H1594" s="153" t="s">
        <v>23181</v>
      </c>
      <c r="I1594" s="153" t="s">
        <v>23207</v>
      </c>
      <c r="J1594" s="153" t="s">
        <v>2164</v>
      </c>
      <c r="K1594" s="153" t="s">
        <v>2164</v>
      </c>
      <c r="L1594" s="153"/>
      <c r="M1594" s="153" t="str" cm="1">
        <f t="array" ref="M1594">LOOKUP(2,1/(C1594:L1594&lt;&gt;""),C1594:L1594)</f>
        <v>Finisher Diet</v>
      </c>
      <c r="N1594" s="153" t="s">
        <v>2164</v>
      </c>
      <c r="O1594" s="153" t="s">
        <v>2164</v>
      </c>
      <c r="P1594" s="153" t="s">
        <v>2164</v>
      </c>
      <c r="Q1594" s="153" t="s">
        <v>2164</v>
      </c>
      <c r="R1594" s="153" t="s">
        <v>2164</v>
      </c>
      <c r="S1594" s="153"/>
      <c r="T1594" s="153" t="s">
        <v>2164</v>
      </c>
      <c r="U1594" s="153"/>
      <c r="V1594" s="153" t="s">
        <v>2164</v>
      </c>
      <c r="W1594" s="153" t="s">
        <v>2164</v>
      </c>
      <c r="X1594" s="153" t="s">
        <v>2164</v>
      </c>
      <c r="Y1594" s="153" t="s">
        <v>2164</v>
      </c>
      <c r="Z1594" s="153" t="s">
        <v>2164</v>
      </c>
      <c r="AA1594" s="153" t="s">
        <v>2164</v>
      </c>
      <c r="AB1594" s="153"/>
      <c r="AC1594" s="153" t="s">
        <v>2164</v>
      </c>
      <c r="AD1594" s="153" t="str">
        <f>IFERROR(IF(COUNTIF(C1594:L1594,"Feed Ingredient")&gt;0,INDEX(ani_diet!V:V,MATCH(M1594,ani_diet!F:F,0)),""),"")</f>
        <v/>
      </c>
      <c r="AE1594" s="152" t="str">
        <f>IF(IFERROR(IF(MATCH("Feed Ingredient", AOM[[#This Row],[L1]:[L10]],0)&gt;0, TRUE, FALSE), FALSE)=TRUE,IFERROR(VLOOKUP(M1594, ani_diet!E:E, 1, FALSE), "No Match"),FALSE)</f>
        <v>Finisher Diet</v>
      </c>
    </row>
    <row r="1595" spans="1:31" ht="14.5" x14ac:dyDescent="0.35">
      <c r="A1595" s="153" t="s">
        <v>2164</v>
      </c>
      <c r="B1595" s="153" t="s">
        <v>23208</v>
      </c>
      <c r="C1595" s="153" t="s">
        <v>19358</v>
      </c>
      <c r="D1595" s="153" t="s">
        <v>19360</v>
      </c>
      <c r="E1595" s="153" t="s">
        <v>19600</v>
      </c>
      <c r="F1595" s="153" t="s">
        <v>20459</v>
      </c>
      <c r="G1595" s="153" t="s">
        <v>20460</v>
      </c>
      <c r="H1595" s="153" t="s">
        <v>23181</v>
      </c>
      <c r="I1595" s="153" t="s">
        <v>23209</v>
      </c>
      <c r="J1595" s="153" t="s">
        <v>2164</v>
      </c>
      <c r="K1595" s="153" t="s">
        <v>2164</v>
      </c>
      <c r="L1595" s="153"/>
      <c r="M1595" s="153" t="str" cm="1">
        <f t="array" ref="M1595">LOOKUP(2,1/(C1595:L1595&lt;&gt;""),C1595:L1595)</f>
        <v>Fish Mix</v>
      </c>
      <c r="N1595" s="153" t="s">
        <v>2164</v>
      </c>
      <c r="O1595" s="153" t="s">
        <v>2164</v>
      </c>
      <c r="P1595" s="153" t="s">
        <v>2164</v>
      </c>
      <c r="Q1595" s="153" t="s">
        <v>2164</v>
      </c>
      <c r="R1595" s="153" t="s">
        <v>2164</v>
      </c>
      <c r="S1595" s="153"/>
      <c r="T1595" s="153" t="s">
        <v>2164</v>
      </c>
      <c r="U1595" s="153"/>
      <c r="V1595" s="153" t="s">
        <v>2164</v>
      </c>
      <c r="W1595" s="153" t="s">
        <v>2164</v>
      </c>
      <c r="X1595" s="153" t="s">
        <v>2164</v>
      </c>
      <c r="Y1595" s="153" t="s">
        <v>2164</v>
      </c>
      <c r="Z1595" s="153" t="s">
        <v>2164</v>
      </c>
      <c r="AA1595" s="153" t="s">
        <v>2164</v>
      </c>
      <c r="AB1595" s="153"/>
      <c r="AC1595" s="153" t="s">
        <v>2164</v>
      </c>
      <c r="AD1595" s="153" t="str">
        <f>IFERROR(IF(COUNTIF(C1595:L1595,"Feed Ingredient")&gt;0,INDEX(ani_diet!V:V,MATCH(M1595,ani_diet!F:F,0)),""),"")</f>
        <v/>
      </c>
      <c r="AE1595" s="152" t="str">
        <f>IF(IFERROR(IF(MATCH("Feed Ingredient", AOM[[#This Row],[L1]:[L10]],0)&gt;0, TRUE, FALSE), FALSE)=TRUE,IFERROR(VLOOKUP(M1595, ani_diet!E:E, 1, FALSE), "No Match"),FALSE)</f>
        <v>Fish Mix</v>
      </c>
    </row>
    <row r="1596" spans="1:31" ht="14.5" x14ac:dyDescent="0.35">
      <c r="A1596" s="153" t="s">
        <v>2164</v>
      </c>
      <c r="B1596" s="153" t="s">
        <v>23210</v>
      </c>
      <c r="C1596" s="153" t="s">
        <v>19358</v>
      </c>
      <c r="D1596" s="153" t="s">
        <v>19360</v>
      </c>
      <c r="E1596" s="153" t="s">
        <v>19600</v>
      </c>
      <c r="F1596" s="153" t="s">
        <v>20459</v>
      </c>
      <c r="G1596" s="153" t="s">
        <v>20460</v>
      </c>
      <c r="H1596" s="153" t="s">
        <v>23181</v>
      </c>
      <c r="I1596" s="153" t="s">
        <v>23211</v>
      </c>
      <c r="J1596" s="153" t="s">
        <v>2164</v>
      </c>
      <c r="K1596" s="153" t="s">
        <v>2164</v>
      </c>
      <c r="L1596" s="153"/>
      <c r="M1596" s="153" t="str" cm="1">
        <f t="array" ref="M1596">LOOKUP(2,1/(C1596:L1596&lt;&gt;""),C1596:L1596)</f>
        <v>Growers Diet</v>
      </c>
      <c r="N1596" s="153" t="s">
        <v>2164</v>
      </c>
      <c r="O1596" s="153" t="s">
        <v>2164</v>
      </c>
      <c r="P1596" s="153" t="s">
        <v>2164</v>
      </c>
      <c r="Q1596" s="153" t="s">
        <v>2164</v>
      </c>
      <c r="R1596" s="153" t="s">
        <v>2164</v>
      </c>
      <c r="S1596" s="153"/>
      <c r="T1596" s="153" t="s">
        <v>2164</v>
      </c>
      <c r="U1596" s="153"/>
      <c r="V1596" s="153" t="s">
        <v>2164</v>
      </c>
      <c r="W1596" s="153" t="s">
        <v>2164</v>
      </c>
      <c r="X1596" s="153" t="s">
        <v>2164</v>
      </c>
      <c r="Y1596" s="153" t="s">
        <v>2164</v>
      </c>
      <c r="Z1596" s="153" t="s">
        <v>2164</v>
      </c>
      <c r="AA1596" s="153" t="s">
        <v>2164</v>
      </c>
      <c r="AB1596" s="153"/>
      <c r="AC1596" s="153" t="s">
        <v>2164</v>
      </c>
      <c r="AD1596" s="153" t="str">
        <f>IFERROR(IF(COUNTIF(C1596:L1596,"Feed Ingredient")&gt;0,INDEX(ani_diet!V:V,MATCH(M1596,ani_diet!F:F,0)),""),"")</f>
        <v/>
      </c>
      <c r="AE1596" s="152" t="str">
        <f>IF(IFERROR(IF(MATCH("Feed Ingredient", AOM[[#This Row],[L1]:[L10]],0)&gt;0, TRUE, FALSE), FALSE)=TRUE,IFERROR(VLOOKUP(M1596, ani_diet!E:E, 1, FALSE), "No Match"),FALSE)</f>
        <v>Growers Diet</v>
      </c>
    </row>
    <row r="1597" spans="1:31" ht="14.5" x14ac:dyDescent="0.35">
      <c r="A1597" s="153" t="s">
        <v>2164</v>
      </c>
      <c r="B1597" s="153" t="s">
        <v>23212</v>
      </c>
      <c r="C1597" s="153" t="s">
        <v>19358</v>
      </c>
      <c r="D1597" s="153" t="s">
        <v>19360</v>
      </c>
      <c r="E1597" s="153" t="s">
        <v>19600</v>
      </c>
      <c r="F1597" s="153" t="s">
        <v>20459</v>
      </c>
      <c r="G1597" s="153" t="s">
        <v>20460</v>
      </c>
      <c r="H1597" s="153" t="s">
        <v>23181</v>
      </c>
      <c r="I1597" s="153" t="s">
        <v>23213</v>
      </c>
      <c r="J1597" s="153" t="s">
        <v>2164</v>
      </c>
      <c r="K1597" s="153" t="s">
        <v>2164</v>
      </c>
      <c r="L1597" s="153"/>
      <c r="M1597" s="153" t="str" cm="1">
        <f t="array" ref="M1597">LOOKUP(2,1/(C1597:L1597&lt;&gt;""),C1597:L1597)</f>
        <v>Layer's Meal</v>
      </c>
      <c r="N1597" s="153" t="s">
        <v>2164</v>
      </c>
      <c r="O1597" s="153" t="s">
        <v>2164</v>
      </c>
      <c r="P1597" s="153" t="s">
        <v>2164</v>
      </c>
      <c r="Q1597" s="153" t="s">
        <v>2164</v>
      </c>
      <c r="R1597" s="153" t="s">
        <v>2164</v>
      </c>
      <c r="S1597" s="153"/>
      <c r="T1597" s="153" t="s">
        <v>2164</v>
      </c>
      <c r="U1597" s="153"/>
      <c r="V1597" s="153" t="s">
        <v>2164</v>
      </c>
      <c r="W1597" s="153" t="s">
        <v>2164</v>
      </c>
      <c r="X1597" s="153" t="s">
        <v>2164</v>
      </c>
      <c r="Y1597" s="153" t="s">
        <v>2164</v>
      </c>
      <c r="Z1597" s="153" t="s">
        <v>2164</v>
      </c>
      <c r="AA1597" s="153" t="s">
        <v>2164</v>
      </c>
      <c r="AB1597" s="153"/>
      <c r="AC1597" s="153" t="s">
        <v>2164</v>
      </c>
      <c r="AD1597" s="153" t="str">
        <f>IFERROR(IF(COUNTIF(C1597:L1597,"Feed Ingredient")&gt;0,INDEX(ani_diet!V:V,MATCH(M1597,ani_diet!F:F,0)),""),"")</f>
        <v/>
      </c>
      <c r="AE1597" s="152" t="str">
        <f>IF(IFERROR(IF(MATCH("Feed Ingredient", AOM[[#This Row],[L1]:[L10]],0)&gt;0, TRUE, FALSE), FALSE)=TRUE,IFERROR(VLOOKUP(M1597, ani_diet!E:E, 1, FALSE), "No Match"),FALSE)</f>
        <v>Layer's Meal</v>
      </c>
    </row>
    <row r="1598" spans="1:31" ht="14.5" x14ac:dyDescent="0.35">
      <c r="A1598" s="153" t="s">
        <v>2164</v>
      </c>
      <c r="B1598" s="153" t="s">
        <v>23214</v>
      </c>
      <c r="C1598" s="153" t="s">
        <v>19358</v>
      </c>
      <c r="D1598" s="153" t="s">
        <v>19360</v>
      </c>
      <c r="E1598" s="153" t="s">
        <v>19600</v>
      </c>
      <c r="F1598" s="153" t="s">
        <v>20459</v>
      </c>
      <c r="G1598" s="153" t="s">
        <v>20460</v>
      </c>
      <c r="H1598" s="153" t="s">
        <v>23181</v>
      </c>
      <c r="I1598" s="153" t="s">
        <v>23215</v>
      </c>
      <c r="J1598" s="153" t="s">
        <v>2164</v>
      </c>
      <c r="K1598" s="153" t="s">
        <v>2164</v>
      </c>
      <c r="L1598" s="153"/>
      <c r="M1598" s="153" t="str" cm="1">
        <f t="array" ref="M1598">LOOKUP(2,1/(C1598:L1598&lt;&gt;""),C1598:L1598)</f>
        <v>Megalac</v>
      </c>
      <c r="N1598" s="153" t="s">
        <v>2164</v>
      </c>
      <c r="O1598" s="153" t="s">
        <v>2164</v>
      </c>
      <c r="P1598" s="153" t="s">
        <v>2164</v>
      </c>
      <c r="Q1598" s="153" t="s">
        <v>2164</v>
      </c>
      <c r="R1598" s="153" t="s">
        <v>2164</v>
      </c>
      <c r="S1598" s="153"/>
      <c r="T1598" s="153" t="s">
        <v>2164</v>
      </c>
      <c r="U1598" s="153"/>
      <c r="V1598" s="153" t="s">
        <v>2164</v>
      </c>
      <c r="W1598" s="153" t="s">
        <v>2164</v>
      </c>
      <c r="X1598" s="153" t="s">
        <v>2164</v>
      </c>
      <c r="Y1598" s="153" t="s">
        <v>2164</v>
      </c>
      <c r="Z1598" s="153" t="s">
        <v>2164</v>
      </c>
      <c r="AA1598" s="153" t="s">
        <v>2164</v>
      </c>
      <c r="AB1598" s="153"/>
      <c r="AC1598" s="153" t="s">
        <v>2164</v>
      </c>
      <c r="AD1598" s="153" t="str">
        <f>IFERROR(IF(COUNTIF(C1598:L1598,"Feed Ingredient")&gt;0,INDEX(ani_diet!V:V,MATCH(M1598,ani_diet!F:F,0)),""),"")</f>
        <v/>
      </c>
      <c r="AE1598" s="152" t="str">
        <f>IF(IFERROR(IF(MATCH("Feed Ingredient", AOM[[#This Row],[L1]:[L10]],0)&gt;0, TRUE, FALSE), FALSE)=TRUE,IFERROR(VLOOKUP(M1598, ani_diet!E:E, 1, FALSE), "No Match"),FALSE)</f>
        <v>Megalac</v>
      </c>
    </row>
    <row r="1599" spans="1:31" ht="14.5" x14ac:dyDescent="0.35">
      <c r="A1599" s="153" t="s">
        <v>2164</v>
      </c>
      <c r="B1599" s="153" t="s">
        <v>23216</v>
      </c>
      <c r="C1599" s="153" t="s">
        <v>19358</v>
      </c>
      <c r="D1599" s="153" t="s">
        <v>19360</v>
      </c>
      <c r="E1599" s="153" t="s">
        <v>19600</v>
      </c>
      <c r="F1599" s="153" t="s">
        <v>20459</v>
      </c>
      <c r="G1599" s="153" t="s">
        <v>20460</v>
      </c>
      <c r="H1599" s="153" t="s">
        <v>23181</v>
      </c>
      <c r="I1599" s="153" t="s">
        <v>23217</v>
      </c>
      <c r="J1599" s="153" t="s">
        <v>2164</v>
      </c>
      <c r="K1599" s="153" t="s">
        <v>2164</v>
      </c>
      <c r="L1599" s="153"/>
      <c r="M1599" s="153" t="str" cm="1">
        <f t="array" ref="M1599">LOOKUP(2,1/(C1599:L1599&lt;&gt;""),C1599:L1599)</f>
        <v>Prime Gluten 60</v>
      </c>
      <c r="N1599" s="153" t="s">
        <v>2164</v>
      </c>
      <c r="O1599" s="153" t="s">
        <v>2164</v>
      </c>
      <c r="P1599" s="153" t="s">
        <v>2164</v>
      </c>
      <c r="Q1599" s="153" t="s">
        <v>2164</v>
      </c>
      <c r="R1599" s="153" t="s">
        <v>2164</v>
      </c>
      <c r="S1599" s="153"/>
      <c r="T1599" s="153" t="s">
        <v>2164</v>
      </c>
      <c r="U1599" s="153"/>
      <c r="V1599" s="153" t="s">
        <v>2164</v>
      </c>
      <c r="W1599" s="153" t="s">
        <v>2164</v>
      </c>
      <c r="X1599" s="153" t="s">
        <v>2164</v>
      </c>
      <c r="Y1599" s="153" t="s">
        <v>2164</v>
      </c>
      <c r="Z1599" s="153" t="s">
        <v>2164</v>
      </c>
      <c r="AA1599" s="153" t="s">
        <v>2164</v>
      </c>
      <c r="AB1599" s="153"/>
      <c r="AC1599" s="153" t="s">
        <v>2164</v>
      </c>
      <c r="AD1599" s="153" t="str">
        <f>IFERROR(IF(COUNTIF(C1599:L1599,"Feed Ingredient")&gt;0,INDEX(ani_diet!V:V,MATCH(M1599,ani_diet!F:F,0)),""),"")</f>
        <v/>
      </c>
      <c r="AE1599" s="152" t="str">
        <f>IF(IFERROR(IF(MATCH("Feed Ingredient", AOM[[#This Row],[L1]:[L10]],0)&gt;0, TRUE, FALSE), FALSE)=TRUE,IFERROR(VLOOKUP(M1599, ani_diet!E:E, 1, FALSE), "No Match"),FALSE)</f>
        <v>Prime Gluten 60</v>
      </c>
    </row>
    <row r="1600" spans="1:31" ht="14.5" x14ac:dyDescent="0.35">
      <c r="A1600" s="153" t="s">
        <v>2164</v>
      </c>
      <c r="B1600" s="153" t="s">
        <v>23218</v>
      </c>
      <c r="C1600" s="153" t="s">
        <v>19358</v>
      </c>
      <c r="D1600" s="153" t="s">
        <v>19360</v>
      </c>
      <c r="E1600" s="153" t="s">
        <v>19600</v>
      </c>
      <c r="F1600" s="153" t="s">
        <v>20459</v>
      </c>
      <c r="G1600" s="153" t="s">
        <v>20460</v>
      </c>
      <c r="H1600" s="153" t="s">
        <v>23181</v>
      </c>
      <c r="I1600" s="153" t="s">
        <v>23219</v>
      </c>
      <c r="J1600" s="153" t="s">
        <v>2164</v>
      </c>
      <c r="K1600" s="153" t="s">
        <v>2164</v>
      </c>
      <c r="L1600" s="153"/>
      <c r="M1600" s="153" t="str" cm="1">
        <f t="array" ref="M1600">LOOKUP(2,1/(C1600:L1600&lt;&gt;""),C1600:L1600)</f>
        <v>Poultry Feed</v>
      </c>
      <c r="N1600" s="153" t="s">
        <v>2164</v>
      </c>
      <c r="O1600" s="153" t="s">
        <v>2164</v>
      </c>
      <c r="P1600" s="153" t="s">
        <v>2164</v>
      </c>
      <c r="Q1600" s="153" t="s">
        <v>2164</v>
      </c>
      <c r="R1600" s="153" t="s">
        <v>2164</v>
      </c>
      <c r="S1600" s="153"/>
      <c r="T1600" s="153" t="s">
        <v>2164</v>
      </c>
      <c r="U1600" s="153"/>
      <c r="V1600" s="153" t="s">
        <v>2164</v>
      </c>
      <c r="W1600" s="153" t="s">
        <v>2164</v>
      </c>
      <c r="X1600" s="153" t="s">
        <v>2164</v>
      </c>
      <c r="Y1600" s="153" t="s">
        <v>2164</v>
      </c>
      <c r="Z1600" s="153" t="s">
        <v>2164</v>
      </c>
      <c r="AA1600" s="153" t="s">
        <v>2164</v>
      </c>
      <c r="AB1600" s="153"/>
      <c r="AC1600" s="153" t="s">
        <v>2164</v>
      </c>
      <c r="AD1600" s="153" t="str">
        <f>IFERROR(IF(COUNTIF(C1600:L1600,"Feed Ingredient")&gt;0,INDEX(ani_diet!V:V,MATCH(M1600,ani_diet!F:F,0)),""),"")</f>
        <v/>
      </c>
      <c r="AE1600" s="152" t="str">
        <f>IF(IFERROR(IF(MATCH("Feed Ingredient", AOM[[#This Row],[L1]:[L10]],0)&gt;0, TRUE, FALSE), FALSE)=TRUE,IFERROR(VLOOKUP(M1600, ani_diet!E:E, 1, FALSE), "No Match"),FALSE)</f>
        <v>Poultry Feed</v>
      </c>
    </row>
    <row r="1601" spans="1:31" ht="14.5" x14ac:dyDescent="0.35">
      <c r="A1601" s="153" t="s">
        <v>2164</v>
      </c>
      <c r="B1601" s="153" t="s">
        <v>23220</v>
      </c>
      <c r="C1601" s="153" t="s">
        <v>19358</v>
      </c>
      <c r="D1601" s="153" t="s">
        <v>19360</v>
      </c>
      <c r="E1601" s="153" t="s">
        <v>19600</v>
      </c>
      <c r="F1601" s="153" t="s">
        <v>20459</v>
      </c>
      <c r="G1601" s="153" t="s">
        <v>20460</v>
      </c>
      <c r="H1601" s="153" t="s">
        <v>23181</v>
      </c>
      <c r="I1601" s="153" t="s">
        <v>23221</v>
      </c>
      <c r="J1601" s="153" t="s">
        <v>2164</v>
      </c>
      <c r="K1601" s="153" t="s">
        <v>2164</v>
      </c>
      <c r="L1601" s="153"/>
      <c r="M1601" s="153" t="str" cm="1">
        <f t="array" ref="M1601">LOOKUP(2,1/(C1601:L1601&lt;&gt;""),C1601:L1601)</f>
        <v>Sheep Meal</v>
      </c>
      <c r="N1601" s="153" t="s">
        <v>2164</v>
      </c>
      <c r="O1601" s="153" t="s">
        <v>2164</v>
      </c>
      <c r="P1601" s="153" t="s">
        <v>2164</v>
      </c>
      <c r="Q1601" s="153" t="s">
        <v>2164</v>
      </c>
      <c r="R1601" s="153" t="s">
        <v>2164</v>
      </c>
      <c r="S1601" s="153"/>
      <c r="T1601" s="153" t="s">
        <v>2164</v>
      </c>
      <c r="U1601" s="153"/>
      <c r="V1601" s="153" t="s">
        <v>2164</v>
      </c>
      <c r="W1601" s="153" t="s">
        <v>2164</v>
      </c>
      <c r="X1601" s="153" t="s">
        <v>2164</v>
      </c>
      <c r="Y1601" s="153" t="s">
        <v>2164</v>
      </c>
      <c r="Z1601" s="153" t="s">
        <v>2164</v>
      </c>
      <c r="AA1601" s="153" t="s">
        <v>2164</v>
      </c>
      <c r="AB1601" s="153"/>
      <c r="AC1601" s="153" t="s">
        <v>2164</v>
      </c>
      <c r="AD1601" s="153" t="str">
        <f>IFERROR(IF(COUNTIF(C1601:L1601,"Feed Ingredient")&gt;0,INDEX(ani_diet!V:V,MATCH(M1601,ani_diet!F:F,0)),""),"")</f>
        <v/>
      </c>
      <c r="AE1601" s="152" t="str">
        <f>IF(IFERROR(IF(MATCH("Feed Ingredient", AOM[[#This Row],[L1]:[L10]],0)&gt;0, TRUE, FALSE), FALSE)=TRUE,IFERROR(VLOOKUP(M1601, ani_diet!E:E, 1, FALSE), "No Match"),FALSE)</f>
        <v>Sheep Meal</v>
      </c>
    </row>
    <row r="1602" spans="1:31" ht="14.5" x14ac:dyDescent="0.35">
      <c r="A1602" s="153" t="s">
        <v>2164</v>
      </c>
      <c r="B1602" s="153" t="s">
        <v>23222</v>
      </c>
      <c r="C1602" s="153" t="s">
        <v>19358</v>
      </c>
      <c r="D1602" s="153" t="s">
        <v>19360</v>
      </c>
      <c r="E1602" s="153" t="s">
        <v>19600</v>
      </c>
      <c r="F1602" s="153" t="s">
        <v>20459</v>
      </c>
      <c r="G1602" s="153" t="s">
        <v>20460</v>
      </c>
      <c r="H1602" s="153" t="s">
        <v>23181</v>
      </c>
      <c r="I1602" s="153" t="s">
        <v>23223</v>
      </c>
      <c r="J1602" s="153" t="s">
        <v>2164</v>
      </c>
      <c r="K1602" s="153" t="s">
        <v>2164</v>
      </c>
      <c r="L1602" s="153"/>
      <c r="M1602" s="153" t="str" cm="1">
        <f t="array" ref="M1602">LOOKUP(2,1/(C1602:L1602&lt;&gt;""),C1602:L1602)</f>
        <v>Starter Diet</v>
      </c>
      <c r="N1602" s="153" t="s">
        <v>2164</v>
      </c>
      <c r="O1602" s="153" t="s">
        <v>2164</v>
      </c>
      <c r="P1602" s="153" t="s">
        <v>2164</v>
      </c>
      <c r="Q1602" s="153" t="s">
        <v>2164</v>
      </c>
      <c r="R1602" s="153" t="s">
        <v>2164</v>
      </c>
      <c r="S1602" s="153"/>
      <c r="T1602" s="153" t="s">
        <v>2164</v>
      </c>
      <c r="U1602" s="153"/>
      <c r="V1602" s="153" t="s">
        <v>2164</v>
      </c>
      <c r="W1602" s="153" t="s">
        <v>2164</v>
      </c>
      <c r="X1602" s="153" t="s">
        <v>2164</v>
      </c>
      <c r="Y1602" s="153" t="s">
        <v>2164</v>
      </c>
      <c r="Z1602" s="153" t="s">
        <v>2164</v>
      </c>
      <c r="AA1602" s="153" t="s">
        <v>2164</v>
      </c>
      <c r="AB1602" s="153"/>
      <c r="AC1602" s="153" t="s">
        <v>2164</v>
      </c>
      <c r="AD1602" s="153" t="str">
        <f>IFERROR(IF(COUNTIF(C1602:L1602,"Feed Ingredient")&gt;0,INDEX(ani_diet!V:V,MATCH(M1602,ani_diet!F:F,0)),""),"")</f>
        <v/>
      </c>
      <c r="AE1602" s="152" t="str">
        <f>IF(IFERROR(IF(MATCH("Feed Ingredient", AOM[[#This Row],[L1]:[L10]],0)&gt;0, TRUE, FALSE), FALSE)=TRUE,IFERROR(VLOOKUP(M1602, ani_diet!E:E, 1, FALSE), "No Match"),FALSE)</f>
        <v>Starter Diet</v>
      </c>
    </row>
    <row r="1603" spans="1:31" ht="14.5" x14ac:dyDescent="0.35">
      <c r="A1603" s="153" t="s">
        <v>2164</v>
      </c>
      <c r="B1603" s="153" t="s">
        <v>23224</v>
      </c>
      <c r="C1603" s="153" t="s">
        <v>19358</v>
      </c>
      <c r="D1603" s="153" t="s">
        <v>19360</v>
      </c>
      <c r="E1603" s="153" t="s">
        <v>19600</v>
      </c>
      <c r="F1603" s="153" t="s">
        <v>20459</v>
      </c>
      <c r="G1603" s="153" t="s">
        <v>20460</v>
      </c>
      <c r="H1603" s="153" t="s">
        <v>23181</v>
      </c>
      <c r="I1603" s="153" t="s">
        <v>23225</v>
      </c>
      <c r="J1603" s="153" t="s">
        <v>2164</v>
      </c>
      <c r="K1603" s="153" t="s">
        <v>2164</v>
      </c>
      <c r="L1603" s="153"/>
      <c r="M1603" s="153" t="str" cm="1">
        <f t="array" ref="M1603">LOOKUP(2,1/(C1603:L1603&lt;&gt;""),C1603:L1603)</f>
        <v>Swine Mix</v>
      </c>
      <c r="N1603" s="153" t="s">
        <v>2164</v>
      </c>
      <c r="O1603" s="153" t="s">
        <v>2164</v>
      </c>
      <c r="P1603" s="153" t="s">
        <v>2164</v>
      </c>
      <c r="Q1603" s="153" t="s">
        <v>2164</v>
      </c>
      <c r="R1603" s="153" t="s">
        <v>2164</v>
      </c>
      <c r="S1603" s="153"/>
      <c r="T1603" s="153" t="s">
        <v>2164</v>
      </c>
      <c r="U1603" s="153"/>
      <c r="V1603" s="153" t="s">
        <v>2164</v>
      </c>
      <c r="W1603" s="153" t="s">
        <v>2164</v>
      </c>
      <c r="X1603" s="153" t="s">
        <v>2164</v>
      </c>
      <c r="Y1603" s="153" t="s">
        <v>2164</v>
      </c>
      <c r="Z1603" s="153" t="s">
        <v>2164</v>
      </c>
      <c r="AA1603" s="153" t="s">
        <v>2164</v>
      </c>
      <c r="AB1603" s="153"/>
      <c r="AC1603" s="153" t="s">
        <v>2164</v>
      </c>
      <c r="AD1603" s="153" t="str">
        <f>IFERROR(IF(COUNTIF(C1603:L1603,"Feed Ingredient")&gt;0,INDEX(ani_diet!V:V,MATCH(M1603,ani_diet!F:F,0)),""),"")</f>
        <v/>
      </c>
      <c r="AE1603" s="152" t="str">
        <f>IF(IFERROR(IF(MATCH("Feed Ingredient", AOM[[#This Row],[L1]:[L10]],0)&gt;0, TRUE, FALSE), FALSE)=TRUE,IFERROR(VLOOKUP(M1603, ani_diet!E:E, 1, FALSE), "No Match"),FALSE)</f>
        <v>Swine Mix</v>
      </c>
    </row>
    <row r="1604" spans="1:31" ht="14.5" x14ac:dyDescent="0.35">
      <c r="A1604" s="153" t="s">
        <v>2164</v>
      </c>
      <c r="B1604" s="153" t="s">
        <v>23226</v>
      </c>
      <c r="C1604" s="153" t="s">
        <v>19358</v>
      </c>
      <c r="D1604" s="153" t="s">
        <v>19360</v>
      </c>
      <c r="E1604" s="153" t="s">
        <v>19600</v>
      </c>
      <c r="F1604" s="153" t="s">
        <v>20459</v>
      </c>
      <c r="G1604" s="153" t="s">
        <v>20460</v>
      </c>
      <c r="H1604" s="153" t="s">
        <v>23181</v>
      </c>
      <c r="I1604" s="153" t="s">
        <v>23227</v>
      </c>
      <c r="J1604" s="153" t="s">
        <v>2164</v>
      </c>
      <c r="K1604" s="153" t="s">
        <v>2164</v>
      </c>
      <c r="L1604" s="153"/>
      <c r="M1604" s="153" t="str" cm="1">
        <f t="array" ref="M1604">LOOKUP(2,1/(C1604:L1604&lt;&gt;""),C1604:L1604)</f>
        <v>Total Mixed Ration</v>
      </c>
      <c r="N1604" s="153" t="s">
        <v>2164</v>
      </c>
      <c r="O1604" s="153" t="s">
        <v>2164</v>
      </c>
      <c r="P1604" s="153" t="s">
        <v>2164</v>
      </c>
      <c r="Q1604" s="153" t="s">
        <v>2164</v>
      </c>
      <c r="R1604" s="153" t="s">
        <v>2164</v>
      </c>
      <c r="S1604" s="153"/>
      <c r="T1604" s="153" t="s">
        <v>2164</v>
      </c>
      <c r="U1604" s="153"/>
      <c r="V1604" s="153" t="s">
        <v>2164</v>
      </c>
      <c r="W1604" s="153" t="s">
        <v>2164</v>
      </c>
      <c r="X1604" s="153" t="s">
        <v>2164</v>
      </c>
      <c r="Y1604" s="153" t="s">
        <v>2164</v>
      </c>
      <c r="Z1604" s="153" t="s">
        <v>2164</v>
      </c>
      <c r="AA1604" s="153" t="s">
        <v>2164</v>
      </c>
      <c r="AB1604" s="153"/>
      <c r="AC1604" s="153" t="s">
        <v>23227</v>
      </c>
      <c r="AD1604" s="153" t="str">
        <f>IFERROR(IF(COUNTIF(C1604:L1604,"Feed Ingredient")&gt;0,INDEX(ani_diet!V:V,MATCH(M1604,ani_diet!F:F,0)),""),"")</f>
        <v/>
      </c>
      <c r="AE1604" s="152" t="str">
        <f>IF(IFERROR(IF(MATCH("Feed Ingredient", AOM[[#This Row],[L1]:[L10]],0)&gt;0, TRUE, FALSE), FALSE)=TRUE,IFERROR(VLOOKUP(M1604, ani_diet!E:E, 1, FALSE), "No Match"),FALSE)</f>
        <v>Total Mixed Ration</v>
      </c>
    </row>
    <row r="1605" spans="1:31" ht="14.5" x14ac:dyDescent="0.35">
      <c r="A1605" s="153" t="s">
        <v>2164</v>
      </c>
      <c r="B1605" s="153" t="s">
        <v>23228</v>
      </c>
      <c r="C1605" s="153" t="s">
        <v>19358</v>
      </c>
      <c r="D1605" s="153" t="s">
        <v>19360</v>
      </c>
      <c r="E1605" s="153" t="s">
        <v>19600</v>
      </c>
      <c r="F1605" s="153" t="s">
        <v>20459</v>
      </c>
      <c r="G1605" s="153" t="s">
        <v>20460</v>
      </c>
      <c r="H1605" s="153" t="s">
        <v>23181</v>
      </c>
      <c r="I1605" s="153"/>
      <c r="J1605" s="153" t="s">
        <v>2164</v>
      </c>
      <c r="K1605" s="153" t="s">
        <v>2164</v>
      </c>
      <c r="L1605" s="153"/>
      <c r="M1605" s="153" t="str" cm="1">
        <f t="array" ref="M1605">LOOKUP(2,1/(C1605:L1605&lt;&gt;""),C1605:L1605)</f>
        <v>Preformulated Feed</v>
      </c>
      <c r="N1605" s="153" t="s">
        <v>2164</v>
      </c>
      <c r="O1605" s="153" t="s">
        <v>2164</v>
      </c>
      <c r="P1605" s="153" t="s">
        <v>2164</v>
      </c>
      <c r="Q1605" s="153" t="s">
        <v>2164</v>
      </c>
      <c r="R1605" s="153" t="s">
        <v>2164</v>
      </c>
      <c r="S1605" s="153"/>
      <c r="T1605" s="153" t="s">
        <v>2164</v>
      </c>
      <c r="U1605" s="153"/>
      <c r="V1605" s="153" t="s">
        <v>2164</v>
      </c>
      <c r="W1605" s="153" t="s">
        <v>2164</v>
      </c>
      <c r="X1605" s="153" t="s">
        <v>2164</v>
      </c>
      <c r="Y1605" s="153" t="s">
        <v>2164</v>
      </c>
      <c r="Z1605" s="153" t="s">
        <v>2164</v>
      </c>
      <c r="AA1605" s="153" t="s">
        <v>2164</v>
      </c>
      <c r="AB1605" s="153"/>
      <c r="AC1605" s="153" t="s">
        <v>2164</v>
      </c>
      <c r="AD1605" s="153" t="str">
        <f>IFERROR(IF(COUNTIF(C1605:L1605,"Feed Ingredient")&gt;0,INDEX(ani_diet!V:V,MATCH(M1605,ani_diet!F:F,0)),""),"")</f>
        <v/>
      </c>
      <c r="AE1605" s="152" t="str">
        <f>IF(IFERROR(IF(MATCH("Feed Ingredient", AOM[[#This Row],[L1]:[L10]],0)&gt;0, TRUE, FALSE), FALSE)=TRUE,IFERROR(VLOOKUP(M1605, ani_diet!E:E, 1, FALSE), "No Match"),FALSE)</f>
        <v>No Match</v>
      </c>
    </row>
    <row r="1606" spans="1:31" ht="14.5" x14ac:dyDescent="0.35">
      <c r="A1606" s="153" t="s">
        <v>2164</v>
      </c>
      <c r="B1606" s="153" t="s">
        <v>23229</v>
      </c>
      <c r="C1606" s="153" t="s">
        <v>19358</v>
      </c>
      <c r="D1606" s="153" t="s">
        <v>19360</v>
      </c>
      <c r="E1606" s="153" t="s">
        <v>19600</v>
      </c>
      <c r="F1606" s="153" t="s">
        <v>20459</v>
      </c>
      <c r="G1606" s="153" t="s">
        <v>20460</v>
      </c>
      <c r="H1606" s="153" t="s">
        <v>3379</v>
      </c>
      <c r="I1606" s="153" t="s">
        <v>2164</v>
      </c>
      <c r="J1606" s="153" t="s">
        <v>2164</v>
      </c>
      <c r="K1606" s="153" t="s">
        <v>2164</v>
      </c>
      <c r="L1606" s="153"/>
      <c r="M1606" s="153" t="str" cm="1">
        <f t="array" ref="M1606">LOOKUP(2,1/(C1606:L1606&lt;&gt;""),C1606:L1606)</f>
        <v>Supplement</v>
      </c>
      <c r="N1606" s="153" t="s">
        <v>2164</v>
      </c>
      <c r="O1606" s="153" t="s">
        <v>2164</v>
      </c>
      <c r="P1606" s="153"/>
      <c r="Q1606" s="153" t="s">
        <v>2164</v>
      </c>
      <c r="R1606" s="153" t="s">
        <v>2164</v>
      </c>
      <c r="S1606" s="153"/>
      <c r="T1606" s="153" t="s">
        <v>2164</v>
      </c>
      <c r="U1606" s="153"/>
      <c r="V1606" s="153" t="s">
        <v>2164</v>
      </c>
      <c r="W1606" s="153" t="s">
        <v>2164</v>
      </c>
      <c r="X1606" s="153" t="s">
        <v>2164</v>
      </c>
      <c r="Y1606" s="153" t="s">
        <v>2164</v>
      </c>
      <c r="Z1606" s="153" t="s">
        <v>2164</v>
      </c>
      <c r="AA1606" s="153" t="s">
        <v>2164</v>
      </c>
      <c r="AB1606" s="153"/>
      <c r="AC1606" s="153" t="s">
        <v>2164</v>
      </c>
      <c r="AD1606" s="153" t="str">
        <f>IFERROR(IF(COUNTIF(C1606:L1606,"Feed Ingredient")&gt;0,INDEX(ani_diet!V:V,MATCH(M1606,ani_diet!F:F,0)),""),"")</f>
        <v/>
      </c>
      <c r="AE1606" s="152" t="str">
        <f>IF(IFERROR(IF(MATCH("Feed Ingredient", AOM[[#This Row],[L1]:[L10]],0)&gt;0, TRUE, FALSE), FALSE)=TRUE,IFERROR(VLOOKUP(M1606, ani_diet!E:E, 1, FALSE), "No Match"),FALSE)</f>
        <v>No Match</v>
      </c>
    </row>
    <row r="1607" spans="1:31" ht="14.5" x14ac:dyDescent="0.35">
      <c r="A1607" s="153" t="s">
        <v>2164</v>
      </c>
      <c r="B1607" s="153" t="s">
        <v>23230</v>
      </c>
      <c r="C1607" s="153" t="s">
        <v>19358</v>
      </c>
      <c r="D1607" s="153" t="s">
        <v>19360</v>
      </c>
      <c r="E1607" s="153" t="s">
        <v>19600</v>
      </c>
      <c r="F1607" s="153" t="s">
        <v>20459</v>
      </c>
      <c r="G1607" s="153" t="s">
        <v>20460</v>
      </c>
      <c r="H1607" s="153" t="s">
        <v>3379</v>
      </c>
      <c r="I1607" s="153" t="s">
        <v>650</v>
      </c>
      <c r="J1607" s="153" t="s">
        <v>2164</v>
      </c>
      <c r="K1607" s="153" t="s">
        <v>2164</v>
      </c>
      <c r="L1607" s="153"/>
      <c r="M1607" s="153" t="str" cm="1">
        <f t="array" ref="M1607">LOOKUP(2,1/(C1607:L1607&lt;&gt;""),C1607:L1607)</f>
        <v>Amino Acid</v>
      </c>
      <c r="N1607" s="153" t="s">
        <v>2164</v>
      </c>
      <c r="O1607" s="153" t="s">
        <v>2164</v>
      </c>
      <c r="P1607" s="153"/>
      <c r="Q1607" s="153" t="s">
        <v>2164</v>
      </c>
      <c r="R1607" s="153" t="s">
        <v>2164</v>
      </c>
      <c r="S1607" s="153"/>
      <c r="T1607" s="153" t="s">
        <v>2164</v>
      </c>
      <c r="U1607" s="153"/>
      <c r="V1607" s="153" t="s">
        <v>2164</v>
      </c>
      <c r="W1607" s="153" t="s">
        <v>2164</v>
      </c>
      <c r="X1607" s="153" t="s">
        <v>2164</v>
      </c>
      <c r="Y1607" s="153" t="s">
        <v>2164</v>
      </c>
      <c r="Z1607" s="153" t="s">
        <v>2164</v>
      </c>
      <c r="AA1607" s="153" t="s">
        <v>2164</v>
      </c>
      <c r="AB1607" s="153"/>
      <c r="AC1607" s="153" t="s">
        <v>2164</v>
      </c>
      <c r="AD1607" s="153" t="str">
        <f>IFERROR(IF(COUNTIF(C1607:L1607,"Feed Ingredient")&gt;0,INDEX(ani_diet!V:V,MATCH(M1607,ani_diet!F:F,0)),""),"")</f>
        <v/>
      </c>
      <c r="AE1607" s="152" t="str">
        <f>IF(IFERROR(IF(MATCH("Feed Ingredient", AOM[[#This Row],[L1]:[L10]],0)&gt;0, TRUE, FALSE), FALSE)=TRUE,IFERROR(VLOOKUP(M1607, ani_diet!E:E, 1, FALSE), "No Match"),FALSE)</f>
        <v>No Match</v>
      </c>
    </row>
    <row r="1608" spans="1:31" ht="14.5" x14ac:dyDescent="0.35">
      <c r="A1608" s="153" t="s">
        <v>2164</v>
      </c>
      <c r="B1608" s="153" t="s">
        <v>23231</v>
      </c>
      <c r="C1608" s="153" t="s">
        <v>19358</v>
      </c>
      <c r="D1608" s="153" t="s">
        <v>19360</v>
      </c>
      <c r="E1608" s="153" t="s">
        <v>19600</v>
      </c>
      <c r="F1608" s="153" t="s">
        <v>20459</v>
      </c>
      <c r="G1608" s="153" t="s">
        <v>20460</v>
      </c>
      <c r="H1608" s="153" t="s">
        <v>3379</v>
      </c>
      <c r="I1608" s="153" t="s">
        <v>650</v>
      </c>
      <c r="J1608" s="153" t="s">
        <v>23232</v>
      </c>
      <c r="K1608" s="153" t="s">
        <v>2164</v>
      </c>
      <c r="L1608" s="153"/>
      <c r="M1608" s="153" t="str" cm="1">
        <f t="array" ref="M1608">LOOKUP(2,1/(C1608:L1608&lt;&gt;""),C1608:L1608)</f>
        <v>Biolysine</v>
      </c>
      <c r="N1608" s="153"/>
      <c r="O1608" s="153" t="s">
        <v>23233</v>
      </c>
      <c r="P1608" s="153"/>
      <c r="Q1608" s="153" t="s">
        <v>2164</v>
      </c>
      <c r="R1608" s="153" t="s">
        <v>2164</v>
      </c>
      <c r="S1608" s="153"/>
      <c r="T1608" s="153" t="s">
        <v>2164</v>
      </c>
      <c r="U1608" s="153"/>
      <c r="V1608" s="153" t="s">
        <v>2164</v>
      </c>
      <c r="W1608" s="153" t="s">
        <v>2164</v>
      </c>
      <c r="X1608" s="153" t="s">
        <v>2164</v>
      </c>
      <c r="Y1608" s="153" t="s">
        <v>2164</v>
      </c>
      <c r="Z1608" s="153" t="s">
        <v>2164</v>
      </c>
      <c r="AA1608" s="153" t="s">
        <v>2164</v>
      </c>
      <c r="AB1608" s="153"/>
      <c r="AC1608" s="153" t="s">
        <v>23234</v>
      </c>
      <c r="AD1608" s="153" t="str">
        <f>IFERROR(IF(COUNTIF(C1608:L1608,"Feed Ingredient")&gt;0,INDEX(ani_diet!V:V,MATCH(M1608,ani_diet!F:F,0)),""),"")</f>
        <v/>
      </c>
      <c r="AE1608" s="152" t="str">
        <f>IF(IFERROR(IF(MATCH("Feed Ingredient", AOM[[#This Row],[L1]:[L10]],0)&gt;0, TRUE, FALSE), FALSE)=TRUE,IFERROR(VLOOKUP(M1608, ani_diet!E:E, 1, FALSE), "No Match"),FALSE)</f>
        <v>Biolysine</v>
      </c>
    </row>
    <row r="1609" spans="1:31" ht="14.5" x14ac:dyDescent="0.35">
      <c r="A1609" s="153" t="s">
        <v>2164</v>
      </c>
      <c r="B1609" s="153" t="s">
        <v>23235</v>
      </c>
      <c r="C1609" s="153" t="s">
        <v>19358</v>
      </c>
      <c r="D1609" s="153" t="s">
        <v>19360</v>
      </c>
      <c r="E1609" s="153" t="s">
        <v>19600</v>
      </c>
      <c r="F1609" s="153" t="s">
        <v>20459</v>
      </c>
      <c r="G1609" s="153" t="s">
        <v>20460</v>
      </c>
      <c r="H1609" s="153" t="s">
        <v>3379</v>
      </c>
      <c r="I1609" s="153" t="s">
        <v>650</v>
      </c>
      <c r="J1609" s="153" t="s">
        <v>23236</v>
      </c>
      <c r="K1609" s="153"/>
      <c r="L1609" s="153"/>
      <c r="M1609" s="153" t="str" cm="1">
        <f t="array" ref="M1609">LOOKUP(2,1/(C1609:L1609&lt;&gt;""),C1609:L1609)</f>
        <v>DL-Methionine</v>
      </c>
      <c r="N1609" s="153" t="s">
        <v>23237</v>
      </c>
      <c r="O1609" s="153" t="s">
        <v>23238</v>
      </c>
      <c r="P1609" s="153"/>
      <c r="Q1609" s="153" t="s">
        <v>2164</v>
      </c>
      <c r="R1609" s="153" t="s">
        <v>2164</v>
      </c>
      <c r="S1609" s="153"/>
      <c r="T1609" s="153" t="s">
        <v>2164</v>
      </c>
      <c r="U1609" s="153"/>
      <c r="V1609" s="153" t="s">
        <v>2164</v>
      </c>
      <c r="W1609" s="153" t="s">
        <v>2164</v>
      </c>
      <c r="X1609" s="153" t="s">
        <v>2164</v>
      </c>
      <c r="Y1609" s="153" t="s">
        <v>2164</v>
      </c>
      <c r="Z1609" s="153" t="s">
        <v>2164</v>
      </c>
      <c r="AA1609" s="153" t="s">
        <v>2164</v>
      </c>
      <c r="AB1609" s="153"/>
      <c r="AC1609" s="153" t="s">
        <v>23234</v>
      </c>
      <c r="AD1609" s="153" t="str">
        <f>IFERROR(IF(COUNTIF(C1609:L1609,"Feed Ingredient")&gt;0,INDEX(ani_diet!V:V,MATCH(M1609,ani_diet!F:F,0)),""),"")</f>
        <v/>
      </c>
      <c r="AE1609" s="152" t="str">
        <f>IF(IFERROR(IF(MATCH("Feed Ingredient", AOM[[#This Row],[L1]:[L10]],0)&gt;0, TRUE, FALSE), FALSE)=TRUE,IFERROR(VLOOKUP(M1609, ani_diet!E:E, 1, FALSE), "No Match"),FALSE)</f>
        <v>DL-Methionine</v>
      </c>
    </row>
    <row r="1610" spans="1:31" ht="14.5" x14ac:dyDescent="0.35">
      <c r="A1610" s="153" t="s">
        <v>2164</v>
      </c>
      <c r="B1610" s="153" t="s">
        <v>23239</v>
      </c>
      <c r="C1610" s="153" t="s">
        <v>19358</v>
      </c>
      <c r="D1610" s="153" t="s">
        <v>19360</v>
      </c>
      <c r="E1610" s="153" t="s">
        <v>19600</v>
      </c>
      <c r="F1610" s="153" t="s">
        <v>20459</v>
      </c>
      <c r="G1610" s="153" t="s">
        <v>20460</v>
      </c>
      <c r="H1610" s="153" t="s">
        <v>3379</v>
      </c>
      <c r="I1610" s="153" t="s">
        <v>650</v>
      </c>
      <c r="J1610" s="153" t="s">
        <v>23236</v>
      </c>
      <c r="K1610" s="153" t="s">
        <v>23240</v>
      </c>
      <c r="L1610" s="153"/>
      <c r="M1610" s="153" t="str" cm="1">
        <f t="array" ref="M1610">LOOKUP(2,1/(C1610:L1610&lt;&gt;""),C1610:L1610)</f>
        <v>DL-Methionine Ground</v>
      </c>
      <c r="N1610" s="153" t="s">
        <v>23241</v>
      </c>
      <c r="O1610" s="153" t="s">
        <v>23238</v>
      </c>
      <c r="P1610" s="153"/>
      <c r="Q1610" s="153" t="s">
        <v>2164</v>
      </c>
      <c r="R1610" s="153" t="s">
        <v>2164</v>
      </c>
      <c r="S1610" s="153"/>
      <c r="T1610" s="153" t="s">
        <v>2164</v>
      </c>
      <c r="U1610" s="153"/>
      <c r="V1610" s="153" t="s">
        <v>2164</v>
      </c>
      <c r="W1610" s="153" t="s">
        <v>2164</v>
      </c>
      <c r="X1610" s="153" t="s">
        <v>2164</v>
      </c>
      <c r="Y1610" s="153" t="s">
        <v>2164</v>
      </c>
      <c r="Z1610" s="153" t="s">
        <v>2164</v>
      </c>
      <c r="AA1610" s="153" t="s">
        <v>2164</v>
      </c>
      <c r="AB1610" s="153"/>
      <c r="AC1610" s="153" t="s">
        <v>23234</v>
      </c>
      <c r="AD1610" s="153" t="str">
        <f>IFERROR(IF(COUNTIF(C1610:L1610,"Feed Ingredient")&gt;0,INDEX(ani_diet!V:V,MATCH(M1610,ani_diet!F:F,0)),""),"")</f>
        <v/>
      </c>
      <c r="AE1610" s="152" t="str">
        <f>IF(IFERROR(IF(MATCH("Feed Ingredient", AOM[[#This Row],[L1]:[L10]],0)&gt;0, TRUE, FALSE), FALSE)=TRUE,IFERROR(VLOOKUP(M1610, ani_diet!E:E, 1, FALSE), "No Match"),FALSE)</f>
        <v>No Match</v>
      </c>
    </row>
    <row r="1611" spans="1:31" ht="14.5" x14ac:dyDescent="0.35">
      <c r="A1611" s="153" t="s">
        <v>2164</v>
      </c>
      <c r="B1611" s="153" t="s">
        <v>23242</v>
      </c>
      <c r="C1611" s="153" t="s">
        <v>19358</v>
      </c>
      <c r="D1611" s="153" t="s">
        <v>19360</v>
      </c>
      <c r="E1611" s="153" t="s">
        <v>19600</v>
      </c>
      <c r="F1611" s="153" t="s">
        <v>20459</v>
      </c>
      <c r="G1611" s="153" t="s">
        <v>20460</v>
      </c>
      <c r="H1611" s="153" t="s">
        <v>3379</v>
      </c>
      <c r="I1611" s="153" t="s">
        <v>650</v>
      </c>
      <c r="J1611" s="153" t="s">
        <v>23234</v>
      </c>
      <c r="K1611" s="153" t="s">
        <v>2164</v>
      </c>
      <c r="L1611" s="153"/>
      <c r="M1611" s="153" t="str" cm="1">
        <f t="array" ref="M1611">LOOKUP(2,1/(C1611:L1611&lt;&gt;""),C1611:L1611)</f>
        <v>L-Threonine</v>
      </c>
      <c r="N1611" s="153" t="s">
        <v>23243</v>
      </c>
      <c r="O1611" s="153" t="s">
        <v>23244</v>
      </c>
      <c r="P1611" s="153"/>
      <c r="Q1611" s="153" t="s">
        <v>2164</v>
      </c>
      <c r="R1611" s="153" t="s">
        <v>2164</v>
      </c>
      <c r="S1611" s="153"/>
      <c r="T1611" s="153" t="s">
        <v>2164</v>
      </c>
      <c r="U1611" s="153"/>
      <c r="V1611" s="153" t="s">
        <v>2164</v>
      </c>
      <c r="W1611" s="153" t="s">
        <v>2164</v>
      </c>
      <c r="X1611" s="153" t="s">
        <v>2164</v>
      </c>
      <c r="Y1611" s="153" t="s">
        <v>2164</v>
      </c>
      <c r="Z1611" s="153" t="s">
        <v>2164</v>
      </c>
      <c r="AA1611" s="153" t="s">
        <v>2164</v>
      </c>
      <c r="AB1611" s="153"/>
      <c r="AC1611" s="153" t="s">
        <v>23234</v>
      </c>
      <c r="AD1611" s="153" t="str">
        <f>IFERROR(IF(COUNTIF(C1611:L1611,"Feed Ingredient")&gt;0,INDEX(ani_diet!V:V,MATCH(M1611,ani_diet!F:F,0)),""),"")</f>
        <v/>
      </c>
      <c r="AE1611" s="152" t="str">
        <f>IF(IFERROR(IF(MATCH("Feed Ingredient", AOM[[#This Row],[L1]:[L10]],0)&gt;0, TRUE, FALSE), FALSE)=TRUE,IFERROR(VLOOKUP(M1611, ani_diet!E:E, 1, FALSE), "No Match"),FALSE)</f>
        <v>L-Threonine</v>
      </c>
    </row>
    <row r="1612" spans="1:31" ht="14.5" x14ac:dyDescent="0.35">
      <c r="A1612" s="153" t="s">
        <v>2164</v>
      </c>
      <c r="B1612" s="153" t="s">
        <v>23245</v>
      </c>
      <c r="C1612" s="153" t="s">
        <v>19358</v>
      </c>
      <c r="D1612" s="153" t="s">
        <v>19360</v>
      </c>
      <c r="E1612" s="153" t="s">
        <v>19600</v>
      </c>
      <c r="F1612" s="153" t="s">
        <v>20459</v>
      </c>
      <c r="G1612" s="153" t="s">
        <v>20460</v>
      </c>
      <c r="H1612" s="153" t="s">
        <v>3379</v>
      </c>
      <c r="I1612" s="153" t="s">
        <v>650</v>
      </c>
      <c r="J1612" s="153" t="s">
        <v>23246</v>
      </c>
      <c r="K1612" s="153"/>
      <c r="L1612" s="153"/>
      <c r="M1612" s="153" t="str" cm="1">
        <f t="array" ref="M1612">LOOKUP(2,1/(C1612:L1612&lt;&gt;""),C1612:L1612)</f>
        <v>Lysine</v>
      </c>
      <c r="N1612" s="153" t="s">
        <v>23247</v>
      </c>
      <c r="O1612" s="153" t="s">
        <v>23248</v>
      </c>
      <c r="P1612" s="153"/>
      <c r="Q1612" s="153" t="s">
        <v>2164</v>
      </c>
      <c r="R1612" s="153" t="s">
        <v>2164</v>
      </c>
      <c r="S1612" s="153"/>
      <c r="T1612" s="153" t="s">
        <v>2164</v>
      </c>
      <c r="U1612" s="153"/>
      <c r="V1612" s="153" t="s">
        <v>2164</v>
      </c>
      <c r="W1612" s="153" t="s">
        <v>2164</v>
      </c>
      <c r="X1612" s="153" t="s">
        <v>2164</v>
      </c>
      <c r="Y1612" s="153" t="s">
        <v>2164</v>
      </c>
      <c r="Z1612" s="153" t="s">
        <v>2164</v>
      </c>
      <c r="AA1612" s="153" t="s">
        <v>2164</v>
      </c>
      <c r="AB1612" s="153"/>
      <c r="AC1612" s="153" t="s">
        <v>23246</v>
      </c>
      <c r="AD1612" s="153" t="str">
        <f>IFERROR(IF(COUNTIF(C1612:L1612,"Feed Ingredient")&gt;0,INDEX(ani_diet!V:V,MATCH(M1612,ani_diet!F:F,0)),""),"")</f>
        <v/>
      </c>
      <c r="AE1612" s="152" t="str">
        <f>IF(IFERROR(IF(MATCH("Feed Ingredient", AOM[[#This Row],[L1]:[L10]],0)&gt;0, TRUE, FALSE), FALSE)=TRUE,IFERROR(VLOOKUP(M1612, ani_diet!E:E, 1, FALSE), "No Match"),FALSE)</f>
        <v>Lysine</v>
      </c>
    </row>
    <row r="1613" spans="1:31" ht="14.5" x14ac:dyDescent="0.35">
      <c r="A1613" s="153" t="s">
        <v>2164</v>
      </c>
      <c r="B1613" s="153" t="s">
        <v>23249</v>
      </c>
      <c r="C1613" s="153" t="s">
        <v>19358</v>
      </c>
      <c r="D1613" s="153" t="s">
        <v>19360</v>
      </c>
      <c r="E1613" s="153" t="s">
        <v>19600</v>
      </c>
      <c r="F1613" s="153" t="s">
        <v>20459</v>
      </c>
      <c r="G1613" s="153" t="s">
        <v>20460</v>
      </c>
      <c r="H1613" s="153" t="s">
        <v>3379</v>
      </c>
      <c r="I1613" s="153" t="s">
        <v>650</v>
      </c>
      <c r="J1613" s="153" t="s">
        <v>23246</v>
      </c>
      <c r="K1613" s="153" t="s">
        <v>23250</v>
      </c>
      <c r="L1613" s="153"/>
      <c r="M1613" s="153" t="str" cm="1">
        <f t="array" ref="M1613">LOOKUP(2,1/(C1613:L1613&lt;&gt;""),C1613:L1613)</f>
        <v>Lysine Ground</v>
      </c>
      <c r="N1613" s="153" t="s">
        <v>23251</v>
      </c>
      <c r="O1613" s="153" t="s">
        <v>23248</v>
      </c>
      <c r="P1613" s="153"/>
      <c r="Q1613" s="153" t="s">
        <v>2164</v>
      </c>
      <c r="R1613" s="153" t="s">
        <v>2164</v>
      </c>
      <c r="S1613" s="153"/>
      <c r="T1613" s="153" t="s">
        <v>2164</v>
      </c>
      <c r="U1613" s="153"/>
      <c r="V1613" s="153" t="s">
        <v>2164</v>
      </c>
      <c r="W1613" s="153" t="s">
        <v>2164</v>
      </c>
      <c r="X1613" s="153" t="s">
        <v>2164</v>
      </c>
      <c r="Y1613" s="153" t="s">
        <v>2164</v>
      </c>
      <c r="Z1613" s="153" t="s">
        <v>2164</v>
      </c>
      <c r="AA1613" s="153" t="s">
        <v>2164</v>
      </c>
      <c r="AB1613" s="153"/>
      <c r="AC1613" s="153" t="s">
        <v>23246</v>
      </c>
      <c r="AD1613" s="153" t="str">
        <f>IFERROR(IF(COUNTIF(C1613:L1613,"Feed Ingredient")&gt;0,INDEX(ani_diet!V:V,MATCH(M1613,ani_diet!F:F,0)),""),"")</f>
        <v/>
      </c>
      <c r="AE1613" s="152" t="str">
        <f>IF(IFERROR(IF(MATCH("Feed Ingredient", AOM[[#This Row],[L1]:[L10]],0)&gt;0, TRUE, FALSE), FALSE)=TRUE,IFERROR(VLOOKUP(M1613, ani_diet!E:E, 1, FALSE), "No Match"),FALSE)</f>
        <v>No Match</v>
      </c>
    </row>
    <row r="1614" spans="1:31" ht="14.5" x14ac:dyDescent="0.35">
      <c r="A1614" s="153" t="s">
        <v>2164</v>
      </c>
      <c r="B1614" s="153" t="s">
        <v>23252</v>
      </c>
      <c r="C1614" s="153" t="s">
        <v>19358</v>
      </c>
      <c r="D1614" s="153" t="s">
        <v>19360</v>
      </c>
      <c r="E1614" s="153" t="s">
        <v>19600</v>
      </c>
      <c r="F1614" s="153" t="s">
        <v>20459</v>
      </c>
      <c r="G1614" s="153" t="s">
        <v>20460</v>
      </c>
      <c r="H1614" s="153" t="s">
        <v>3379</v>
      </c>
      <c r="I1614" s="153" t="s">
        <v>650</v>
      </c>
      <c r="J1614" s="153" t="s">
        <v>23253</v>
      </c>
      <c r="K1614" s="153" t="s">
        <v>2164</v>
      </c>
      <c r="L1614" s="153"/>
      <c r="M1614" s="153" t="str" cm="1">
        <f t="array" ref="M1614">LOOKUP(2,1/(C1614:L1614&lt;&gt;""),C1614:L1614)</f>
        <v>Lysine - HCl</v>
      </c>
      <c r="N1614" s="153" t="s">
        <v>23254</v>
      </c>
      <c r="O1614" s="153" t="s">
        <v>23255</v>
      </c>
      <c r="P1614" s="153"/>
      <c r="Q1614" s="153" t="s">
        <v>2164</v>
      </c>
      <c r="R1614" s="153" t="s">
        <v>2164</v>
      </c>
      <c r="S1614" s="153"/>
      <c r="T1614" s="153" t="s">
        <v>2164</v>
      </c>
      <c r="U1614" s="153"/>
      <c r="V1614" s="153" t="s">
        <v>2164</v>
      </c>
      <c r="W1614" s="153" t="s">
        <v>2164</v>
      </c>
      <c r="X1614" s="153" t="s">
        <v>2164</v>
      </c>
      <c r="Y1614" s="153" t="s">
        <v>2164</v>
      </c>
      <c r="Z1614" s="153" t="s">
        <v>2164</v>
      </c>
      <c r="AA1614" s="153" t="s">
        <v>2164</v>
      </c>
      <c r="AB1614" s="153"/>
      <c r="AC1614" s="153" t="s">
        <v>23253</v>
      </c>
      <c r="AD1614" s="153" t="str">
        <f>IFERROR(IF(COUNTIF(C1614:L1614,"Feed Ingredient")&gt;0,INDEX(ani_diet!V:V,MATCH(M1614,ani_diet!F:F,0)),""),"")</f>
        <v/>
      </c>
      <c r="AE1614" s="152" t="str">
        <f>IF(IFERROR(IF(MATCH("Feed Ingredient", AOM[[#This Row],[L1]:[L10]],0)&gt;0, TRUE, FALSE), FALSE)=TRUE,IFERROR(VLOOKUP(M1614, ani_diet!E:E, 1, FALSE), "No Match"),FALSE)</f>
        <v>No Match</v>
      </c>
    </row>
    <row r="1615" spans="1:31" ht="14.5" x14ac:dyDescent="0.35">
      <c r="A1615" s="153" t="s">
        <v>2164</v>
      </c>
      <c r="B1615" s="153" t="s">
        <v>23256</v>
      </c>
      <c r="C1615" s="153" t="s">
        <v>19358</v>
      </c>
      <c r="D1615" s="153" t="s">
        <v>19360</v>
      </c>
      <c r="E1615" s="153" t="s">
        <v>19600</v>
      </c>
      <c r="F1615" s="153" t="s">
        <v>20459</v>
      </c>
      <c r="G1615" s="153" t="s">
        <v>20460</v>
      </c>
      <c r="H1615" s="153" t="s">
        <v>3379</v>
      </c>
      <c r="I1615" s="153" t="s">
        <v>650</v>
      </c>
      <c r="J1615" s="153" t="s">
        <v>23257</v>
      </c>
      <c r="K1615" s="153" t="s">
        <v>2164</v>
      </c>
      <c r="L1615" s="153"/>
      <c r="M1615" s="153" t="str" cm="1">
        <f t="array" ref="M1615">LOOKUP(2,1/(C1615:L1615&lt;&gt;""),C1615:L1615)</f>
        <v>Lysine Synthetic</v>
      </c>
      <c r="N1615" s="153" t="s">
        <v>23258</v>
      </c>
      <c r="O1615" s="153" t="s">
        <v>23248</v>
      </c>
      <c r="P1615" s="153"/>
      <c r="Q1615" s="153" t="s">
        <v>2164</v>
      </c>
      <c r="R1615" s="153" t="s">
        <v>2164</v>
      </c>
      <c r="S1615" s="153"/>
      <c r="T1615" s="153" t="s">
        <v>2164</v>
      </c>
      <c r="U1615" s="153"/>
      <c r="V1615" s="153" t="s">
        <v>2164</v>
      </c>
      <c r="W1615" s="153" t="s">
        <v>2164</v>
      </c>
      <c r="X1615" s="153" t="s">
        <v>2164</v>
      </c>
      <c r="Y1615" s="153" t="s">
        <v>2164</v>
      </c>
      <c r="Z1615" s="153" t="s">
        <v>2164</v>
      </c>
      <c r="AA1615" s="153" t="s">
        <v>2164</v>
      </c>
      <c r="AB1615" s="153"/>
      <c r="AC1615" s="153" t="s">
        <v>23246</v>
      </c>
      <c r="AD1615" s="153" t="str">
        <f>IFERROR(IF(COUNTIF(C1615:L1615,"Feed Ingredient")&gt;0,INDEX(ani_diet!V:V,MATCH(M1615,ani_diet!F:F,0)),""),"")</f>
        <v/>
      </c>
      <c r="AE1615" s="152" t="str">
        <f>IF(IFERROR(IF(MATCH("Feed Ingredient", AOM[[#This Row],[L1]:[L10]],0)&gt;0, TRUE, FALSE), FALSE)=TRUE,IFERROR(VLOOKUP(M1615, ani_diet!E:E, 1, FALSE), "No Match"),FALSE)</f>
        <v>No Match</v>
      </c>
    </row>
    <row r="1616" spans="1:31" ht="14.5" x14ac:dyDescent="0.35">
      <c r="A1616" s="153" t="s">
        <v>2164</v>
      </c>
      <c r="B1616" s="153" t="s">
        <v>23259</v>
      </c>
      <c r="C1616" s="153" t="s">
        <v>19358</v>
      </c>
      <c r="D1616" s="153" t="s">
        <v>19360</v>
      </c>
      <c r="E1616" s="153" t="s">
        <v>19600</v>
      </c>
      <c r="F1616" s="153" t="s">
        <v>20459</v>
      </c>
      <c r="G1616" s="153" t="s">
        <v>20460</v>
      </c>
      <c r="H1616" s="153" t="s">
        <v>3379</v>
      </c>
      <c r="I1616" s="153" t="s">
        <v>650</v>
      </c>
      <c r="J1616" s="153" t="s">
        <v>23237</v>
      </c>
      <c r="K1616" s="153" t="s">
        <v>2164</v>
      </c>
      <c r="L1616" s="153"/>
      <c r="M1616" s="153" t="str" cm="1">
        <f t="array" ref="M1616">LOOKUP(2,1/(C1616:L1616&lt;&gt;""),C1616:L1616)</f>
        <v>Methionine</v>
      </c>
      <c r="N1616" s="153" t="s">
        <v>2164</v>
      </c>
      <c r="O1616" s="153" t="s">
        <v>23260</v>
      </c>
      <c r="P1616" s="153"/>
      <c r="Q1616" s="153" t="s">
        <v>2164</v>
      </c>
      <c r="R1616" s="153" t="s">
        <v>2164</v>
      </c>
      <c r="S1616" s="153"/>
      <c r="T1616" s="153" t="s">
        <v>2164</v>
      </c>
      <c r="U1616" s="153"/>
      <c r="V1616" s="153" t="s">
        <v>2164</v>
      </c>
      <c r="W1616" s="153" t="s">
        <v>2164</v>
      </c>
      <c r="X1616" s="153" t="s">
        <v>2164</v>
      </c>
      <c r="Y1616" s="153" t="s">
        <v>2164</v>
      </c>
      <c r="Z1616" s="153" t="s">
        <v>2164</v>
      </c>
      <c r="AA1616" s="153" t="s">
        <v>2164</v>
      </c>
      <c r="AB1616" s="153"/>
      <c r="AC1616" s="153" t="s">
        <v>23237</v>
      </c>
      <c r="AD1616" s="153" t="str">
        <f>IFERROR(IF(COUNTIF(C1616:L1616,"Feed Ingredient")&gt;0,INDEX(ani_diet!V:V,MATCH(M1616,ani_diet!F:F,0)),""),"")</f>
        <v/>
      </c>
      <c r="AE1616" s="152" t="str">
        <f>IF(IFERROR(IF(MATCH("Feed Ingredient", AOM[[#This Row],[L1]:[L10]],0)&gt;0, TRUE, FALSE), FALSE)=TRUE,IFERROR(VLOOKUP(M1616, ani_diet!E:E, 1, FALSE), "No Match"),FALSE)</f>
        <v>Methionine</v>
      </c>
    </row>
    <row r="1617" spans="1:31" ht="14.5" x14ac:dyDescent="0.35">
      <c r="A1617" s="153" t="s">
        <v>2164</v>
      </c>
      <c r="B1617" s="153" t="s">
        <v>23261</v>
      </c>
      <c r="C1617" s="153" t="s">
        <v>19358</v>
      </c>
      <c r="D1617" s="153" t="s">
        <v>19360</v>
      </c>
      <c r="E1617" s="153" t="s">
        <v>19600</v>
      </c>
      <c r="F1617" s="153" t="s">
        <v>20459</v>
      </c>
      <c r="G1617" s="153" t="s">
        <v>20460</v>
      </c>
      <c r="H1617" s="153" t="s">
        <v>3379</v>
      </c>
      <c r="I1617" s="153" t="s">
        <v>650</v>
      </c>
      <c r="J1617" s="153" t="s">
        <v>23262</v>
      </c>
      <c r="K1617" s="153" t="s">
        <v>2164</v>
      </c>
      <c r="L1617" s="153"/>
      <c r="M1617" s="153" t="str" cm="1">
        <f t="array" ref="M1617">LOOKUP(2,1/(C1617:L1617&lt;&gt;""),C1617:L1617)</f>
        <v>Treonine</v>
      </c>
      <c r="N1617" s="153" t="s">
        <v>23263</v>
      </c>
      <c r="O1617" s="153" t="s">
        <v>23264</v>
      </c>
      <c r="P1617" s="153"/>
      <c r="Q1617" s="153" t="s">
        <v>2164</v>
      </c>
      <c r="R1617" s="153" t="s">
        <v>2164</v>
      </c>
      <c r="S1617" s="153"/>
      <c r="T1617" s="153" t="s">
        <v>2164</v>
      </c>
      <c r="U1617" s="153"/>
      <c r="V1617" s="153" t="s">
        <v>2164</v>
      </c>
      <c r="W1617" s="153" t="s">
        <v>2164</v>
      </c>
      <c r="X1617" s="153" t="s">
        <v>2164</v>
      </c>
      <c r="Y1617" s="153" t="s">
        <v>2164</v>
      </c>
      <c r="Z1617" s="153" t="s">
        <v>2164</v>
      </c>
      <c r="AA1617" s="153" t="s">
        <v>2164</v>
      </c>
      <c r="AB1617" s="153"/>
      <c r="AC1617" s="153" t="s">
        <v>23237</v>
      </c>
      <c r="AD1617" s="153" t="str">
        <f>IFERROR(IF(COUNTIF(C1617:L1617,"Feed Ingredient")&gt;0,INDEX(ani_diet!V:V,MATCH(M1617,ani_diet!F:F,0)),""),"")</f>
        <v/>
      </c>
      <c r="AE1617" s="152" t="str">
        <f>IF(IFERROR(IF(MATCH("Feed Ingredient", AOM[[#This Row],[L1]:[L10]],0)&gt;0, TRUE, FALSE), FALSE)=TRUE,IFERROR(VLOOKUP(M1617, ani_diet!E:E, 1, FALSE), "No Match"),FALSE)</f>
        <v>Treonine</v>
      </c>
    </row>
    <row r="1618" spans="1:31" ht="14.5" x14ac:dyDescent="0.35">
      <c r="A1618" s="153" t="s">
        <v>2164</v>
      </c>
      <c r="B1618" s="153" t="s">
        <v>23265</v>
      </c>
      <c r="C1618" s="153" t="s">
        <v>19358</v>
      </c>
      <c r="D1618" s="153" t="s">
        <v>19360</v>
      </c>
      <c r="E1618" s="153" t="s">
        <v>19600</v>
      </c>
      <c r="F1618" s="153" t="s">
        <v>20459</v>
      </c>
      <c r="G1618" s="153" t="s">
        <v>20460</v>
      </c>
      <c r="H1618" s="153" t="s">
        <v>3379</v>
      </c>
      <c r="I1618" s="153" t="s">
        <v>650</v>
      </c>
      <c r="J1618" s="153" t="s">
        <v>23266</v>
      </c>
      <c r="K1618" s="153" t="s">
        <v>2164</v>
      </c>
      <c r="L1618" s="153"/>
      <c r="M1618" s="153" t="str" cm="1">
        <f t="array" ref="M1618">LOOKUP(2,1/(C1618:L1618&lt;&gt;""),C1618:L1618)</f>
        <v>Tryptophan</v>
      </c>
      <c r="N1618" s="153" t="s">
        <v>2164</v>
      </c>
      <c r="O1618" s="153" t="s">
        <v>23264</v>
      </c>
      <c r="P1618" s="153"/>
      <c r="Q1618" s="153" t="s">
        <v>2164</v>
      </c>
      <c r="R1618" s="153" t="s">
        <v>2164</v>
      </c>
      <c r="S1618" s="153"/>
      <c r="T1618" s="153" t="s">
        <v>2164</v>
      </c>
      <c r="U1618" s="153"/>
      <c r="V1618" s="153" t="s">
        <v>2164</v>
      </c>
      <c r="W1618" s="153" t="s">
        <v>2164</v>
      </c>
      <c r="X1618" s="153" t="s">
        <v>2164</v>
      </c>
      <c r="Y1618" s="153" t="s">
        <v>2164</v>
      </c>
      <c r="Z1618" s="153" t="s">
        <v>2164</v>
      </c>
      <c r="AA1618" s="153" t="s">
        <v>2164</v>
      </c>
      <c r="AB1618" s="153"/>
      <c r="AC1618" s="153" t="s">
        <v>23237</v>
      </c>
      <c r="AD1618" s="153" t="str">
        <f>IFERROR(IF(COUNTIF(C1618:L1618,"Feed Ingredient")&gt;0,INDEX(ani_diet!V:V,MATCH(M1618,ani_diet!F:F,0)),""),"")</f>
        <v/>
      </c>
      <c r="AE1618" s="152" t="str">
        <f>IF(IFERROR(IF(MATCH("Feed Ingredient", AOM[[#This Row],[L1]:[L10]],0)&gt;0, TRUE, FALSE), FALSE)=TRUE,IFERROR(VLOOKUP(M1618, ani_diet!E:E, 1, FALSE), "No Match"),FALSE)</f>
        <v>Tryptophan</v>
      </c>
    </row>
    <row r="1619" spans="1:31" ht="14.5" x14ac:dyDescent="0.35">
      <c r="A1619" s="153" t="s">
        <v>2164</v>
      </c>
      <c r="B1619" s="153" t="s">
        <v>23267</v>
      </c>
      <c r="C1619" s="153" t="s">
        <v>19358</v>
      </c>
      <c r="D1619" s="153" t="s">
        <v>19360</v>
      </c>
      <c r="E1619" s="153" t="s">
        <v>19600</v>
      </c>
      <c r="F1619" s="153" t="s">
        <v>20459</v>
      </c>
      <c r="G1619" s="153" t="s">
        <v>20460</v>
      </c>
      <c r="H1619" s="153" t="s">
        <v>3379</v>
      </c>
      <c r="I1619" s="153" t="s">
        <v>23268</v>
      </c>
      <c r="J1619" s="153" t="s">
        <v>2164</v>
      </c>
      <c r="K1619" s="153" t="s">
        <v>2164</v>
      </c>
      <c r="L1619" s="153"/>
      <c r="M1619" s="153" t="str" cm="1">
        <f t="array" ref="M1619">LOOKUP(2,1/(C1619:L1619&lt;&gt;""),C1619:L1619)</f>
        <v>Anti-mycotoxin</v>
      </c>
      <c r="N1619" s="153" t="s">
        <v>23269</v>
      </c>
      <c r="O1619" s="153" t="s">
        <v>2164</v>
      </c>
      <c r="P1619" s="153"/>
      <c r="Q1619" s="153" t="s">
        <v>2164</v>
      </c>
      <c r="R1619" s="153" t="s">
        <v>2164</v>
      </c>
      <c r="S1619" s="153"/>
      <c r="T1619" s="153" t="s">
        <v>2164</v>
      </c>
      <c r="U1619" s="153"/>
      <c r="V1619" s="153" t="s">
        <v>2164</v>
      </c>
      <c r="W1619" s="153" t="s">
        <v>2164</v>
      </c>
      <c r="X1619" s="153" t="s">
        <v>2164</v>
      </c>
      <c r="Y1619" s="153" t="s">
        <v>2164</v>
      </c>
      <c r="Z1619" s="153" t="s">
        <v>2164</v>
      </c>
      <c r="AA1619" s="153" t="s">
        <v>2164</v>
      </c>
      <c r="AB1619" s="153"/>
      <c r="AC1619" s="153" t="s">
        <v>2164</v>
      </c>
      <c r="AD1619" s="153" t="str">
        <f>IFERROR(IF(COUNTIF(C1619:L1619,"Feed Ingredient")&gt;0,INDEX(ani_diet!V:V,MATCH(M1619,ani_diet!F:F,0)),""),"")</f>
        <v/>
      </c>
      <c r="AE1619" s="152" t="str">
        <f>IF(IFERROR(IF(MATCH("Feed Ingredient", AOM[[#This Row],[L1]:[L10]],0)&gt;0, TRUE, FALSE), FALSE)=TRUE,IFERROR(VLOOKUP(M1619, ani_diet!E:E, 1, FALSE), "No Match"),FALSE)</f>
        <v>No Match</v>
      </c>
    </row>
    <row r="1620" spans="1:31" ht="14.5" x14ac:dyDescent="0.35">
      <c r="A1620" s="153"/>
      <c r="B1620" s="153" t="s">
        <v>23270</v>
      </c>
      <c r="C1620" s="153" t="s">
        <v>19358</v>
      </c>
      <c r="D1620" s="153" t="s">
        <v>19360</v>
      </c>
      <c r="E1620" s="153" t="s">
        <v>19600</v>
      </c>
      <c r="F1620" s="153" t="s">
        <v>20459</v>
      </c>
      <c r="G1620" s="153" t="s">
        <v>20460</v>
      </c>
      <c r="H1620" s="153" t="s">
        <v>3379</v>
      </c>
      <c r="I1620" s="153" t="s">
        <v>2549</v>
      </c>
      <c r="J1620" s="153" t="s">
        <v>23271</v>
      </c>
      <c r="K1620" s="153"/>
      <c r="L1620" s="153"/>
      <c r="M1620" s="153" t="str" cm="1">
        <f t="array" ref="M1620">LOOKUP(2,1/(C1620:L1620&lt;&gt;""),C1620:L1620)</f>
        <v>Dextrin</v>
      </c>
      <c r="N1620" s="153"/>
      <c r="O1620" s="153"/>
      <c r="P1620" s="153"/>
      <c r="Q1620" s="153"/>
      <c r="R1620" s="153"/>
      <c r="S1620" s="153"/>
      <c r="T1620" s="153"/>
      <c r="U1620" s="153"/>
      <c r="V1620" s="153"/>
      <c r="W1620" s="153"/>
      <c r="X1620" s="153"/>
      <c r="Y1620" s="153"/>
      <c r="Z1620" s="153"/>
      <c r="AA1620" s="153"/>
      <c r="AB1620" s="153"/>
      <c r="AC1620" s="153"/>
      <c r="AD1620" s="153" t="str">
        <f>IFERROR(IF(COUNTIF(C1620:L1620,"Feed Ingredient")&gt;0,INDEX(ani_diet!V:V,MATCH(M1620,ani_diet!F:F,0)),""),"")</f>
        <v/>
      </c>
      <c r="AE1620" s="152" t="str">
        <f>IF(IFERROR(IF(MATCH("Feed Ingredient", AOM[[#This Row],[L1]:[L10]],0)&gt;0, TRUE, FALSE), FALSE)=TRUE,IFERROR(VLOOKUP(M1620, ani_diet!E:E, 1, FALSE), "No Match"),FALSE)</f>
        <v>Dextrin</v>
      </c>
    </row>
    <row r="1621" spans="1:31" ht="14.5" x14ac:dyDescent="0.35">
      <c r="A1621" s="153"/>
      <c r="B1621" s="153" t="s">
        <v>23272</v>
      </c>
      <c r="C1621" s="153" t="s">
        <v>19358</v>
      </c>
      <c r="D1621" s="153" t="s">
        <v>19360</v>
      </c>
      <c r="E1621" s="153" t="s">
        <v>19600</v>
      </c>
      <c r="F1621" s="153" t="s">
        <v>20459</v>
      </c>
      <c r="G1621" s="153" t="s">
        <v>20460</v>
      </c>
      <c r="H1621" s="153" t="s">
        <v>3379</v>
      </c>
      <c r="I1621" s="153" t="s">
        <v>2549</v>
      </c>
      <c r="J1621" s="153"/>
      <c r="K1621" s="153"/>
      <c r="L1621" s="153"/>
      <c r="M1621" s="153" t="str" cm="1">
        <f t="array" ref="M1621">LOOKUP(2,1/(C1621:L1621&lt;&gt;""),C1621:L1621)</f>
        <v>Carbohydrate</v>
      </c>
      <c r="N1621" s="153"/>
      <c r="O1621" s="153"/>
      <c r="P1621" s="153"/>
      <c r="Q1621" s="153"/>
      <c r="R1621" s="153"/>
      <c r="S1621" s="153"/>
      <c r="T1621" s="153"/>
      <c r="U1621" s="153"/>
      <c r="V1621" s="153"/>
      <c r="W1621" s="153"/>
      <c r="X1621" s="153"/>
      <c r="Y1621" s="153"/>
      <c r="Z1621" s="153"/>
      <c r="AA1621" s="153"/>
      <c r="AB1621" s="153"/>
      <c r="AC1621" s="153"/>
      <c r="AD1621" s="153" t="str">
        <f>IFERROR(IF(COUNTIF(C1621:L1621,"Feed Ingredient")&gt;0,INDEX(ani_diet!V:V,MATCH(M1621,ani_diet!F:F,0)),""),"")</f>
        <v/>
      </c>
      <c r="AE1621" s="152" t="str">
        <f>IF(IFERROR(IF(MATCH("Feed Ingredient", AOM[[#This Row],[L1]:[L10]],0)&gt;0, TRUE, FALSE), FALSE)=TRUE,IFERROR(VLOOKUP(M1621, ani_diet!E:E, 1, FALSE), "No Match"),FALSE)</f>
        <v>No Match</v>
      </c>
    </row>
    <row r="1622" spans="1:31" ht="14.5" x14ac:dyDescent="0.35">
      <c r="A1622" s="153" t="s">
        <v>2164</v>
      </c>
      <c r="B1622" s="153" t="s">
        <v>23273</v>
      </c>
      <c r="C1622" s="153" t="s">
        <v>19358</v>
      </c>
      <c r="D1622" s="153" t="s">
        <v>19360</v>
      </c>
      <c r="E1622" s="153" t="s">
        <v>19600</v>
      </c>
      <c r="F1622" s="153" t="s">
        <v>20459</v>
      </c>
      <c r="G1622" s="153" t="s">
        <v>20460</v>
      </c>
      <c r="H1622" s="153" t="s">
        <v>3379</v>
      </c>
      <c r="I1622" s="153" t="s">
        <v>23274</v>
      </c>
      <c r="J1622" s="153" t="s">
        <v>2164</v>
      </c>
      <c r="K1622" s="153" t="s">
        <v>2164</v>
      </c>
      <c r="L1622" s="153"/>
      <c r="M1622" s="153" t="str" cm="1">
        <f t="array" ref="M1622">LOOKUP(2,1/(C1622:L1622&lt;&gt;""),C1622:L1622)</f>
        <v>Enzyme</v>
      </c>
      <c r="N1622" s="153" t="s">
        <v>2164</v>
      </c>
      <c r="O1622" s="153" t="s">
        <v>23275</v>
      </c>
      <c r="P1622" s="153" t="s">
        <v>2164</v>
      </c>
      <c r="Q1622" s="153" t="s">
        <v>2164</v>
      </c>
      <c r="R1622" s="153" t="s">
        <v>2164</v>
      </c>
      <c r="S1622" s="153"/>
      <c r="T1622" s="153" t="s">
        <v>2164</v>
      </c>
      <c r="U1622" s="153"/>
      <c r="V1622" s="153" t="s">
        <v>2164</v>
      </c>
      <c r="W1622" s="153" t="s">
        <v>2164</v>
      </c>
      <c r="X1622" s="153" t="s">
        <v>2164</v>
      </c>
      <c r="Y1622" s="153" t="s">
        <v>2164</v>
      </c>
      <c r="Z1622" s="153" t="s">
        <v>2164</v>
      </c>
      <c r="AA1622" s="153" t="s">
        <v>2164</v>
      </c>
      <c r="AB1622" s="153"/>
      <c r="AC1622" s="153" t="s">
        <v>2164</v>
      </c>
      <c r="AD1622" s="153" t="str">
        <f>IFERROR(IF(COUNTIF(C1622:L1622,"Feed Ingredient")&gt;0,INDEX(ani_diet!V:V,MATCH(M1622,ani_diet!F:F,0)),""),"")</f>
        <v/>
      </c>
      <c r="AE1622" s="152" t="str">
        <f>IF(IFERROR(IF(MATCH("Feed Ingredient", AOM[[#This Row],[L1]:[L10]],0)&gt;0, TRUE, FALSE), FALSE)=TRUE,IFERROR(VLOOKUP(M1622, ani_diet!E:E, 1, FALSE), "No Match"),FALSE)</f>
        <v>Enzyme</v>
      </c>
    </row>
    <row r="1623" spans="1:31" ht="14.5" x14ac:dyDescent="0.35">
      <c r="A1623" s="153" t="s">
        <v>2164</v>
      </c>
      <c r="B1623" s="153" t="s">
        <v>23276</v>
      </c>
      <c r="C1623" s="153" t="s">
        <v>19358</v>
      </c>
      <c r="D1623" s="153" t="s">
        <v>19360</v>
      </c>
      <c r="E1623" s="153" t="s">
        <v>19600</v>
      </c>
      <c r="F1623" s="153" t="s">
        <v>20459</v>
      </c>
      <c r="G1623" s="153" t="s">
        <v>20460</v>
      </c>
      <c r="H1623" s="153" t="s">
        <v>3379</v>
      </c>
      <c r="I1623" s="153" t="s">
        <v>23274</v>
      </c>
      <c r="J1623" s="153" t="s">
        <v>23277</v>
      </c>
      <c r="K1623" s="153" t="s">
        <v>2164</v>
      </c>
      <c r="L1623" s="153"/>
      <c r="M1623" s="153" t="str" cm="1">
        <f t="array" ref="M1623">LOOKUP(2,1/(C1623:L1623&lt;&gt;""),C1623:L1623)</f>
        <v>Enzyme Ground</v>
      </c>
      <c r="N1623" s="153" t="s">
        <v>23278</v>
      </c>
      <c r="O1623" s="153" t="s">
        <v>23275</v>
      </c>
      <c r="P1623" s="153" t="s">
        <v>2164</v>
      </c>
      <c r="Q1623" s="153" t="s">
        <v>2164</v>
      </c>
      <c r="R1623" s="153" t="s">
        <v>2164</v>
      </c>
      <c r="S1623" s="153"/>
      <c r="T1623" s="153" t="s">
        <v>2164</v>
      </c>
      <c r="U1623" s="153"/>
      <c r="V1623" s="153" t="s">
        <v>2164</v>
      </c>
      <c r="W1623" s="153" t="s">
        <v>2164</v>
      </c>
      <c r="X1623" s="153" t="s">
        <v>2164</v>
      </c>
      <c r="Y1623" s="153" t="s">
        <v>2164</v>
      </c>
      <c r="Z1623" s="153" t="s">
        <v>2164</v>
      </c>
      <c r="AA1623" s="153" t="s">
        <v>2164</v>
      </c>
      <c r="AB1623" s="153"/>
      <c r="AC1623" s="153" t="s">
        <v>2164</v>
      </c>
      <c r="AD1623" s="153" t="str">
        <f>IFERROR(IF(COUNTIF(C1623:L1623,"Feed Ingredient")&gt;0,INDEX(ani_diet!V:V,MATCH(M1623,ani_diet!F:F,0)),""),"")</f>
        <v/>
      </c>
      <c r="AE1623" s="152" t="str">
        <f>IF(IFERROR(IF(MATCH("Feed Ingredient", AOM[[#This Row],[L1]:[L10]],0)&gt;0, TRUE, FALSE), FALSE)=TRUE,IFERROR(VLOOKUP(M1623, ani_diet!E:E, 1, FALSE), "No Match"),FALSE)</f>
        <v>No Match</v>
      </c>
    </row>
    <row r="1624" spans="1:31" ht="14.5" x14ac:dyDescent="0.35">
      <c r="A1624" s="153" t="s">
        <v>2164</v>
      </c>
      <c r="B1624" s="153" t="s">
        <v>23279</v>
      </c>
      <c r="C1624" s="153" t="s">
        <v>19358</v>
      </c>
      <c r="D1624" s="153" t="s">
        <v>19360</v>
      </c>
      <c r="E1624" s="153" t="s">
        <v>19600</v>
      </c>
      <c r="F1624" s="153" t="s">
        <v>20459</v>
      </c>
      <c r="G1624" s="153" t="s">
        <v>20460</v>
      </c>
      <c r="H1624" s="153" t="s">
        <v>3379</v>
      </c>
      <c r="I1624" s="153" t="s">
        <v>23274</v>
      </c>
      <c r="J1624" s="153" t="s">
        <v>23280</v>
      </c>
      <c r="K1624" s="153" t="s">
        <v>2164</v>
      </c>
      <c r="L1624" s="153"/>
      <c r="M1624" s="153" t="str" cm="1">
        <f t="array" ref="M1624">LOOKUP(2,1/(C1624:L1624&lt;&gt;""),C1624:L1624)</f>
        <v>Asperozym (Fibrolytic Enzymes)</v>
      </c>
      <c r="N1624" s="153" t="s">
        <v>23281</v>
      </c>
      <c r="O1624" s="153" t="s">
        <v>2164</v>
      </c>
      <c r="P1624" s="153" t="s">
        <v>2164</v>
      </c>
      <c r="Q1624" s="153" t="s">
        <v>2164</v>
      </c>
      <c r="R1624" s="153" t="s">
        <v>2164</v>
      </c>
      <c r="S1624" s="153"/>
      <c r="T1624" s="153" t="s">
        <v>2164</v>
      </c>
      <c r="U1624" s="153"/>
      <c r="V1624" s="153" t="s">
        <v>2164</v>
      </c>
      <c r="W1624" s="153" t="s">
        <v>2164</v>
      </c>
      <c r="X1624" s="153" t="s">
        <v>2164</v>
      </c>
      <c r="Y1624" s="153" t="s">
        <v>2164</v>
      </c>
      <c r="Z1624" s="153" t="s">
        <v>2164</v>
      </c>
      <c r="AA1624" s="153" t="s">
        <v>2164</v>
      </c>
      <c r="AB1624" s="153"/>
      <c r="AC1624" s="153" t="s">
        <v>23280</v>
      </c>
      <c r="AD1624" s="153" t="str">
        <f>IFERROR(IF(COUNTIF(C1624:L1624,"Feed Ingredient")&gt;0,INDEX(ani_diet!V:V,MATCH(M1624,ani_diet!F:F,0)),""),"")</f>
        <v/>
      </c>
      <c r="AE1624" s="152" t="str">
        <f>IF(IFERROR(IF(MATCH("Feed Ingredient", AOM[[#This Row],[L1]:[L10]],0)&gt;0, TRUE, FALSE), FALSE)=TRUE,IFERROR(VLOOKUP(M1624, ani_diet!E:E, 1, FALSE), "No Match"),FALSE)</f>
        <v>No Match</v>
      </c>
    </row>
    <row r="1625" spans="1:31" ht="14.5" x14ac:dyDescent="0.35">
      <c r="A1625" s="153" t="s">
        <v>2164</v>
      </c>
      <c r="B1625" s="153" t="s">
        <v>23282</v>
      </c>
      <c r="C1625" s="153" t="s">
        <v>19358</v>
      </c>
      <c r="D1625" s="153" t="s">
        <v>19360</v>
      </c>
      <c r="E1625" s="153" t="s">
        <v>19600</v>
      </c>
      <c r="F1625" s="153" t="s">
        <v>20459</v>
      </c>
      <c r="G1625" s="153" t="s">
        <v>20460</v>
      </c>
      <c r="H1625" s="153" t="s">
        <v>3379</v>
      </c>
      <c r="I1625" s="153" t="s">
        <v>23274</v>
      </c>
      <c r="J1625" s="153" t="s">
        <v>23283</v>
      </c>
      <c r="K1625" s="153" t="s">
        <v>2164</v>
      </c>
      <c r="L1625" s="153"/>
      <c r="M1625" s="153" t="str" cm="1">
        <f t="array" ref="M1625">LOOKUP(2,1/(C1625:L1625&lt;&gt;""),C1625:L1625)</f>
        <v>Axtra XAP</v>
      </c>
      <c r="N1625" s="153" t="s">
        <v>2164</v>
      </c>
      <c r="O1625" s="153" t="s">
        <v>2164</v>
      </c>
      <c r="P1625" s="153" t="s">
        <v>2164</v>
      </c>
      <c r="Q1625" s="153" t="s">
        <v>2164</v>
      </c>
      <c r="R1625" s="153" t="s">
        <v>2164</v>
      </c>
      <c r="S1625" s="153"/>
      <c r="T1625" s="153" t="s">
        <v>2164</v>
      </c>
      <c r="U1625" s="153"/>
      <c r="V1625" s="153" t="s">
        <v>2164</v>
      </c>
      <c r="W1625" s="153" t="s">
        <v>2164</v>
      </c>
      <c r="X1625" s="153" t="s">
        <v>2164</v>
      </c>
      <c r="Y1625" s="153" t="s">
        <v>2164</v>
      </c>
      <c r="Z1625" s="153" t="s">
        <v>2164</v>
      </c>
      <c r="AA1625" s="153" t="s">
        <v>2164</v>
      </c>
      <c r="AB1625" s="153"/>
      <c r="AC1625" s="153" t="s">
        <v>23283</v>
      </c>
      <c r="AD1625" s="153" t="str">
        <f>IFERROR(IF(COUNTIF(C1625:L1625,"Feed Ingredient")&gt;0,INDEX(ani_diet!V:V,MATCH(M1625,ani_diet!F:F,0)),""),"")</f>
        <v/>
      </c>
      <c r="AE1625" s="152" t="str">
        <f>IF(IFERROR(IF(MATCH("Feed Ingredient", AOM[[#This Row],[L1]:[L10]],0)&gt;0, TRUE, FALSE), FALSE)=TRUE,IFERROR(VLOOKUP(M1625, ani_diet!E:E, 1, FALSE), "No Match"),FALSE)</f>
        <v>Axtra XAP</v>
      </c>
    </row>
    <row r="1626" spans="1:31" ht="14.5" x14ac:dyDescent="0.35">
      <c r="A1626" s="153" t="s">
        <v>2164</v>
      </c>
      <c r="B1626" s="153" t="s">
        <v>23284</v>
      </c>
      <c r="C1626" s="153" t="s">
        <v>19358</v>
      </c>
      <c r="D1626" s="153" t="s">
        <v>19360</v>
      </c>
      <c r="E1626" s="153" t="s">
        <v>19600</v>
      </c>
      <c r="F1626" s="153" t="s">
        <v>20459</v>
      </c>
      <c r="G1626" s="153" t="s">
        <v>20460</v>
      </c>
      <c r="H1626" s="153" t="s">
        <v>3379</v>
      </c>
      <c r="I1626" s="153" t="s">
        <v>23274</v>
      </c>
      <c r="J1626" s="153" t="s">
        <v>23285</v>
      </c>
      <c r="K1626" s="153" t="s">
        <v>2164</v>
      </c>
      <c r="L1626" s="153"/>
      <c r="M1626" s="153" t="str" cm="1">
        <f t="array" ref="M1626">LOOKUP(2,1/(C1626:L1626&lt;&gt;""),C1626:L1626)</f>
        <v>Phytase</v>
      </c>
      <c r="N1626" s="153" t="s">
        <v>2164</v>
      </c>
      <c r="O1626" s="153" t="s">
        <v>23286</v>
      </c>
      <c r="P1626" s="153" t="s">
        <v>2164</v>
      </c>
      <c r="Q1626" s="153" t="s">
        <v>2164</v>
      </c>
      <c r="R1626" s="153" t="s">
        <v>2164</v>
      </c>
      <c r="S1626" s="153"/>
      <c r="T1626" s="153" t="s">
        <v>2164</v>
      </c>
      <c r="U1626" s="153"/>
      <c r="V1626" s="153" t="s">
        <v>2164</v>
      </c>
      <c r="W1626" s="153" t="s">
        <v>2164</v>
      </c>
      <c r="X1626" s="153" t="s">
        <v>2164</v>
      </c>
      <c r="Y1626" s="153" t="s">
        <v>2164</v>
      </c>
      <c r="Z1626" s="153" t="s">
        <v>2164</v>
      </c>
      <c r="AA1626" s="153" t="s">
        <v>2164</v>
      </c>
      <c r="AB1626" s="153"/>
      <c r="AC1626" s="153" t="s">
        <v>23285</v>
      </c>
      <c r="AD1626" s="153" t="str">
        <f>IFERROR(IF(COUNTIF(C1626:L1626,"Feed Ingredient")&gt;0,INDEX(ani_diet!V:V,MATCH(M1626,ani_diet!F:F,0)),""),"")</f>
        <v/>
      </c>
      <c r="AE1626" s="152" t="str">
        <f>IF(IFERROR(IF(MATCH("Feed Ingredient", AOM[[#This Row],[L1]:[L10]],0)&gt;0, TRUE, FALSE), FALSE)=TRUE,IFERROR(VLOOKUP(M1626, ani_diet!E:E, 1, FALSE), "No Match"),FALSE)</f>
        <v>Phytase</v>
      </c>
    </row>
    <row r="1627" spans="1:31" ht="14.5" x14ac:dyDescent="0.35">
      <c r="A1627" s="153" t="s">
        <v>2164</v>
      </c>
      <c r="B1627" s="153" t="s">
        <v>23287</v>
      </c>
      <c r="C1627" s="153" t="s">
        <v>19358</v>
      </c>
      <c r="D1627" s="153" t="s">
        <v>19360</v>
      </c>
      <c r="E1627" s="153" t="s">
        <v>19600</v>
      </c>
      <c r="F1627" s="153" t="s">
        <v>20459</v>
      </c>
      <c r="G1627" s="153" t="s">
        <v>20460</v>
      </c>
      <c r="H1627" s="153" t="s">
        <v>3379</v>
      </c>
      <c r="I1627" s="153" t="s">
        <v>23062</v>
      </c>
      <c r="J1627" s="153" t="s">
        <v>23288</v>
      </c>
      <c r="K1627" s="153" t="s">
        <v>2164</v>
      </c>
      <c r="L1627" s="153"/>
      <c r="M1627" s="153" t="str" cm="1">
        <f t="array" ref="M1627">LOOKUP(2,1/(C1627:L1627&lt;&gt;""),C1627:L1627)</f>
        <v xml:space="preserve">Asteraceae spp. </v>
      </c>
      <c r="N1627" s="153"/>
      <c r="O1627" s="153"/>
      <c r="P1627" s="153" t="s">
        <v>2164</v>
      </c>
      <c r="Q1627" s="153" t="s">
        <v>2164</v>
      </c>
      <c r="R1627" s="153" t="s">
        <v>2164</v>
      </c>
      <c r="S1627" s="153"/>
      <c r="T1627" s="153" t="s">
        <v>2164</v>
      </c>
      <c r="U1627" s="153"/>
      <c r="V1627" s="153"/>
      <c r="W1627" s="153" t="s">
        <v>2164</v>
      </c>
      <c r="X1627" s="153" t="s">
        <v>2164</v>
      </c>
      <c r="Y1627" s="153" t="s">
        <v>2164</v>
      </c>
      <c r="Z1627" s="153" t="s">
        <v>2164</v>
      </c>
      <c r="AA1627" s="153" t="s">
        <v>2164</v>
      </c>
      <c r="AB1627" s="153"/>
      <c r="AC1627" s="153" t="s">
        <v>23289</v>
      </c>
      <c r="AD1627" s="153" t="str">
        <f>IFERROR(IF(COUNTIF(C1627:L1627,"Feed Ingredient")&gt;0,INDEX(ani_diet!V:V,MATCH(M1627,ani_diet!F:F,0)),""),"")</f>
        <v/>
      </c>
      <c r="AE1627" s="152" t="str">
        <f>IF(IFERROR(IF(MATCH("Feed Ingredient", AOM[[#This Row],[L1]:[L10]],0)&gt;0, TRUE, FALSE), FALSE)=TRUE,IFERROR(VLOOKUP(M1627, ani_diet!E:E, 1, FALSE), "No Match"),FALSE)</f>
        <v xml:space="preserve">Asteraceae spp. </v>
      </c>
    </row>
    <row r="1628" spans="1:31" ht="14.5" x14ac:dyDescent="0.35">
      <c r="A1628" s="153" t="s">
        <v>2164</v>
      </c>
      <c r="B1628" s="153" t="s">
        <v>23290</v>
      </c>
      <c r="C1628" s="153" t="s">
        <v>19358</v>
      </c>
      <c r="D1628" s="153" t="s">
        <v>19360</v>
      </c>
      <c r="E1628" s="153" t="s">
        <v>19600</v>
      </c>
      <c r="F1628" s="153" t="s">
        <v>20459</v>
      </c>
      <c r="G1628" s="153" t="s">
        <v>20460</v>
      </c>
      <c r="H1628" s="153" t="s">
        <v>3379</v>
      </c>
      <c r="I1628" s="153" t="s">
        <v>23062</v>
      </c>
      <c r="J1628" s="153" t="s">
        <v>23289</v>
      </c>
      <c r="K1628" s="153" t="s">
        <v>2164</v>
      </c>
      <c r="L1628" s="153"/>
      <c r="M1628" s="153" t="str" cm="1">
        <f t="array" ref="M1628">LOOKUP(2,1/(C1628:L1628&lt;&gt;""),C1628:L1628)</f>
        <v>Clove Basil Leaves Extract</v>
      </c>
      <c r="N1628" s="153" t="s">
        <v>23291</v>
      </c>
      <c r="O1628" s="153"/>
      <c r="P1628" s="153" t="s">
        <v>2164</v>
      </c>
      <c r="Q1628" s="153" t="s">
        <v>2164</v>
      </c>
      <c r="R1628" s="153" t="s">
        <v>2164</v>
      </c>
      <c r="S1628" s="153"/>
      <c r="T1628" s="153" t="s">
        <v>2164</v>
      </c>
      <c r="U1628" s="153" t="s">
        <v>23292</v>
      </c>
      <c r="V1628" s="154" t="s">
        <v>23293</v>
      </c>
      <c r="W1628" s="153" t="s">
        <v>2164</v>
      </c>
      <c r="X1628" s="153" t="s">
        <v>2164</v>
      </c>
      <c r="Y1628" s="153" t="s">
        <v>2164</v>
      </c>
      <c r="Z1628" s="153" t="s">
        <v>2164</v>
      </c>
      <c r="AA1628" s="153" t="s">
        <v>2164</v>
      </c>
      <c r="AB1628" s="153"/>
      <c r="AC1628" s="153" t="s">
        <v>23289</v>
      </c>
      <c r="AD1628" s="153" t="str">
        <f>IFERROR(IF(COUNTIF(C1628:L1628,"Feed Ingredient")&gt;0,INDEX(ani_diet!V:V,MATCH(M1628,ani_diet!F:F,0)),""),"")</f>
        <v>Ocimum gratissimum Leaves Extract</v>
      </c>
      <c r="AE1628" s="152" t="str">
        <f>IF(IFERROR(IF(MATCH("Feed Ingredient", AOM[[#This Row],[L1]:[L10]],0)&gt;0, TRUE, FALSE), FALSE)=TRUE,IFERROR(VLOOKUP(M1628, ani_diet!E:E, 1, FALSE), "No Match"),FALSE)</f>
        <v>Clove Basil Leaves Extract</v>
      </c>
    </row>
    <row r="1629" spans="1:31" ht="14.5" x14ac:dyDescent="0.35">
      <c r="A1629" s="153"/>
      <c r="B1629" s="153" t="s">
        <v>23294</v>
      </c>
      <c r="C1629" s="153" t="s">
        <v>19358</v>
      </c>
      <c r="D1629" s="153" t="s">
        <v>19360</v>
      </c>
      <c r="E1629" s="153" t="s">
        <v>19600</v>
      </c>
      <c r="F1629" s="153" t="s">
        <v>20459</v>
      </c>
      <c r="G1629" s="153" t="s">
        <v>20460</v>
      </c>
      <c r="H1629" s="153" t="s">
        <v>3379</v>
      </c>
      <c r="I1629" s="153" t="s">
        <v>23062</v>
      </c>
      <c r="J1629" s="153" t="s">
        <v>23289</v>
      </c>
      <c r="K1629" s="153" t="s">
        <v>23295</v>
      </c>
      <c r="L1629" s="153"/>
      <c r="M1629" s="153" t="str" cm="1">
        <f t="array" ref="M1629">LOOKUP(2,1/(C1629:L1629&lt;&gt;""),C1629:L1629)</f>
        <v>Clove Basil Leaves Extract Dried Ethanol Treated Ground</v>
      </c>
      <c r="N1629" s="153" t="s">
        <v>23296</v>
      </c>
      <c r="O1629" s="153"/>
      <c r="P1629" s="153"/>
      <c r="Q1629" s="153"/>
      <c r="R1629" s="153"/>
      <c r="S1629" s="153"/>
      <c r="T1629" s="153"/>
      <c r="U1629" s="153"/>
      <c r="V1629" s="153"/>
      <c r="W1629" s="153"/>
      <c r="X1629" s="153"/>
      <c r="Y1629" s="153"/>
      <c r="Z1629" s="153"/>
      <c r="AA1629" s="153"/>
      <c r="AB1629" s="153"/>
      <c r="AC1629" s="153"/>
      <c r="AD1629" s="153" t="str">
        <f>IFERROR(IF(COUNTIF(C1629:L1629,"Feed Ingredient")&gt;0,INDEX(ani_diet!V:V,MATCH(M1629,ani_diet!F:F,0)),""),"")</f>
        <v/>
      </c>
      <c r="AE1629" s="152" t="str">
        <f>IF(IFERROR(IF(MATCH("Feed Ingredient", AOM[[#This Row],[L1]:[L10]],0)&gt;0, TRUE, FALSE), FALSE)=TRUE,IFERROR(VLOOKUP(M1629, ani_diet!E:E, 1, FALSE), "No Match"),FALSE)</f>
        <v>No Match</v>
      </c>
    </row>
    <row r="1630" spans="1:31" ht="14.5" x14ac:dyDescent="0.35">
      <c r="A1630" s="153" t="s">
        <v>2164</v>
      </c>
      <c r="B1630" s="153" t="s">
        <v>23297</v>
      </c>
      <c r="C1630" s="153" t="s">
        <v>19358</v>
      </c>
      <c r="D1630" s="153" t="s">
        <v>19360</v>
      </c>
      <c r="E1630" s="153" t="s">
        <v>19600</v>
      </c>
      <c r="F1630" s="153" t="s">
        <v>20459</v>
      </c>
      <c r="G1630" s="153" t="s">
        <v>20460</v>
      </c>
      <c r="H1630" s="153" t="s">
        <v>3379</v>
      </c>
      <c r="I1630" s="153" t="s">
        <v>23062</v>
      </c>
      <c r="J1630" s="153" t="s">
        <v>23298</v>
      </c>
      <c r="K1630" s="153" t="s">
        <v>2164</v>
      </c>
      <c r="L1630" s="153"/>
      <c r="M1630" s="153" t="str" cm="1">
        <f t="array" ref="M1630">LOOKUP(2,1/(C1630:L1630&lt;&gt;""),C1630:L1630)</f>
        <v>Urtica dioica</v>
      </c>
      <c r="N1630" s="153" t="s">
        <v>23299</v>
      </c>
      <c r="O1630" s="153"/>
      <c r="P1630" s="153" t="s">
        <v>2164</v>
      </c>
      <c r="Q1630" s="153" t="s">
        <v>2164</v>
      </c>
      <c r="R1630" s="153" t="s">
        <v>2164</v>
      </c>
      <c r="S1630" s="153"/>
      <c r="T1630" s="153" t="s">
        <v>2164</v>
      </c>
      <c r="U1630" s="153" t="s">
        <v>23298</v>
      </c>
      <c r="V1630" s="153"/>
      <c r="W1630" s="153" t="s">
        <v>2164</v>
      </c>
      <c r="X1630" s="153" t="s">
        <v>2164</v>
      </c>
      <c r="Y1630" s="153" t="s">
        <v>2164</v>
      </c>
      <c r="Z1630" s="153" t="s">
        <v>2164</v>
      </c>
      <c r="AA1630" s="153" t="s">
        <v>2164</v>
      </c>
      <c r="AB1630" s="153"/>
      <c r="AC1630" s="153" t="s">
        <v>23289</v>
      </c>
      <c r="AD1630" s="153" t="str">
        <f>IFERROR(IF(COUNTIF(C1630:L1630,"Feed Ingredient")&gt;0,INDEX(ani_diet!V:V,MATCH(M1630,ani_diet!F:F,0)),""),"")</f>
        <v>Urtica dioica</v>
      </c>
      <c r="AE1630" s="152" t="str">
        <f>IF(IFERROR(IF(MATCH("Feed Ingredient", AOM[[#This Row],[L1]:[L10]],0)&gt;0, TRUE, FALSE), FALSE)=TRUE,IFERROR(VLOOKUP(M1630, ani_diet!E:E, 1, FALSE), "No Match"),FALSE)</f>
        <v>Urtica dioica</v>
      </c>
    </row>
    <row r="1631" spans="1:31" ht="14.5" x14ac:dyDescent="0.35">
      <c r="A1631" s="153" t="s">
        <v>2164</v>
      </c>
      <c r="B1631" s="153" t="s">
        <v>23300</v>
      </c>
      <c r="C1631" s="153" t="s">
        <v>19358</v>
      </c>
      <c r="D1631" s="153" t="s">
        <v>19360</v>
      </c>
      <c r="E1631" s="153" t="s">
        <v>19600</v>
      </c>
      <c r="F1631" s="153" t="s">
        <v>20459</v>
      </c>
      <c r="G1631" s="153" t="s">
        <v>20460</v>
      </c>
      <c r="H1631" s="153" t="s">
        <v>3379</v>
      </c>
      <c r="I1631" s="153" t="s">
        <v>23062</v>
      </c>
      <c r="J1631" s="153" t="s">
        <v>23298</v>
      </c>
      <c r="K1631" s="153" t="s">
        <v>23301</v>
      </c>
      <c r="L1631" s="153"/>
      <c r="M1631" s="153" t="str" cm="1">
        <f t="array" ref="M1631">LOOKUP(2,1/(C1631:L1631&lt;&gt;""),C1631:L1631)</f>
        <v>Urtica dioica Dried Ground</v>
      </c>
      <c r="N1631" s="153" t="s">
        <v>23302</v>
      </c>
      <c r="O1631" s="153"/>
      <c r="P1631" s="153" t="s">
        <v>2164</v>
      </c>
      <c r="Q1631" s="153" t="s">
        <v>2164</v>
      </c>
      <c r="R1631" s="153" t="s">
        <v>2164</v>
      </c>
      <c r="S1631" s="153"/>
      <c r="T1631" s="153" t="s">
        <v>2164</v>
      </c>
      <c r="U1631" s="153" t="s">
        <v>23298</v>
      </c>
      <c r="V1631" s="153"/>
      <c r="W1631" s="153" t="s">
        <v>2164</v>
      </c>
      <c r="X1631" s="153" t="s">
        <v>2164</v>
      </c>
      <c r="Y1631" s="153" t="s">
        <v>2164</v>
      </c>
      <c r="Z1631" s="153" t="s">
        <v>2164</v>
      </c>
      <c r="AA1631" s="153" t="s">
        <v>2164</v>
      </c>
      <c r="AB1631" s="153"/>
      <c r="AC1631" s="153" t="s">
        <v>23289</v>
      </c>
      <c r="AD1631" s="153" t="str">
        <f>IFERROR(IF(COUNTIF(C1631:L1631,"Feed Ingredient")&gt;0,INDEX(ani_diet!V:V,MATCH(M1631,ani_diet!F:F,0)),""),"")</f>
        <v>Urtica dioica</v>
      </c>
      <c r="AE1631" s="152" t="str">
        <f>IF(IFERROR(IF(MATCH("Feed Ingredient", AOM[[#This Row],[L1]:[L10]],0)&gt;0, TRUE, FALSE), FALSE)=TRUE,IFERROR(VLOOKUP(M1631, ani_diet!E:E, 1, FALSE), "No Match"),FALSE)</f>
        <v>No Match</v>
      </c>
    </row>
    <row r="1632" spans="1:31" ht="14.5" x14ac:dyDescent="0.35">
      <c r="A1632" s="153" t="s">
        <v>2164</v>
      </c>
      <c r="B1632" s="153" t="s">
        <v>23303</v>
      </c>
      <c r="C1632" s="153" t="s">
        <v>19358</v>
      </c>
      <c r="D1632" s="153" t="s">
        <v>19360</v>
      </c>
      <c r="E1632" s="153" t="s">
        <v>19600</v>
      </c>
      <c r="F1632" s="153" t="s">
        <v>20459</v>
      </c>
      <c r="G1632" s="153" t="s">
        <v>20460</v>
      </c>
      <c r="H1632" s="153" t="s">
        <v>3379</v>
      </c>
      <c r="I1632" s="153" t="s">
        <v>23123</v>
      </c>
      <c r="J1632" s="153" t="s">
        <v>2164</v>
      </c>
      <c r="K1632" s="153" t="s">
        <v>2164</v>
      </c>
      <c r="L1632" s="153"/>
      <c r="M1632" s="153" t="str" cm="1">
        <f t="array" ref="M1632">LOOKUP(2,1/(C1632:L1632&lt;&gt;""),C1632:L1632)</f>
        <v>Mineral</v>
      </c>
      <c r="N1632" s="153" t="s">
        <v>2164</v>
      </c>
      <c r="O1632" s="153"/>
      <c r="P1632" s="153" t="s">
        <v>2164</v>
      </c>
      <c r="Q1632" s="153" t="s">
        <v>2164</v>
      </c>
      <c r="R1632" s="153" t="s">
        <v>2164</v>
      </c>
      <c r="S1632" s="153"/>
      <c r="T1632" s="153" t="s">
        <v>2164</v>
      </c>
      <c r="U1632" s="153"/>
      <c r="V1632" s="153" t="s">
        <v>2164</v>
      </c>
      <c r="W1632" s="153" t="s">
        <v>2164</v>
      </c>
      <c r="X1632" s="153" t="s">
        <v>2164</v>
      </c>
      <c r="Y1632" s="153" t="s">
        <v>2164</v>
      </c>
      <c r="Z1632" s="153" t="s">
        <v>2164</v>
      </c>
      <c r="AA1632" s="153" t="s">
        <v>2164</v>
      </c>
      <c r="AB1632" s="153"/>
      <c r="AC1632" s="153" t="s">
        <v>2164</v>
      </c>
      <c r="AD1632" s="153" t="str">
        <f>IFERROR(IF(COUNTIF(C1632:L1632,"Feed Ingredient")&gt;0,INDEX(ani_diet!V:V,MATCH(M1632,ani_diet!F:F,0)),""),"")</f>
        <v/>
      </c>
      <c r="AE1632" s="152" t="str">
        <f>IF(IFERROR(IF(MATCH("Feed Ingredient", AOM[[#This Row],[L1]:[L10]],0)&gt;0, TRUE, FALSE), FALSE)=TRUE,IFERROR(VLOOKUP(M1632, ani_diet!E:E, 1, FALSE), "No Match"),FALSE)</f>
        <v>Mineral</v>
      </c>
    </row>
    <row r="1633" spans="1:31" ht="14.5" x14ac:dyDescent="0.35">
      <c r="A1633" s="153" t="s">
        <v>2164</v>
      </c>
      <c r="B1633" s="153" t="s">
        <v>23304</v>
      </c>
      <c r="C1633" s="153" t="s">
        <v>19358</v>
      </c>
      <c r="D1633" s="153" t="s">
        <v>19360</v>
      </c>
      <c r="E1633" s="153" t="s">
        <v>19600</v>
      </c>
      <c r="F1633" s="153" t="s">
        <v>20459</v>
      </c>
      <c r="G1633" s="153" t="s">
        <v>20460</v>
      </c>
      <c r="H1633" s="153" t="s">
        <v>3379</v>
      </c>
      <c r="I1633" s="153" t="s">
        <v>23123</v>
      </c>
      <c r="J1633" s="153" t="s">
        <v>23305</v>
      </c>
      <c r="K1633" s="153" t="s">
        <v>2164</v>
      </c>
      <c r="L1633" s="153"/>
      <c r="M1633" s="153" t="str" cm="1">
        <f t="array" ref="M1633">LOOKUP(2,1/(C1633:L1633&lt;&gt;""),C1633:L1633)</f>
        <v>Alkali</v>
      </c>
      <c r="N1633" s="153" t="s">
        <v>2164</v>
      </c>
      <c r="O1633" s="153"/>
      <c r="P1633" s="153" t="s">
        <v>2164</v>
      </c>
      <c r="Q1633" s="153" t="s">
        <v>2164</v>
      </c>
      <c r="R1633" s="153" t="s">
        <v>2164</v>
      </c>
      <c r="S1633" s="153"/>
      <c r="T1633" s="153" t="s">
        <v>2164</v>
      </c>
      <c r="U1633" s="153"/>
      <c r="V1633" s="153" t="s">
        <v>2164</v>
      </c>
      <c r="W1633" s="153" t="s">
        <v>2164</v>
      </c>
      <c r="X1633" s="153" t="s">
        <v>2164</v>
      </c>
      <c r="Y1633" s="153" t="s">
        <v>2164</v>
      </c>
      <c r="Z1633" s="153" t="s">
        <v>2164</v>
      </c>
      <c r="AA1633" s="153" t="s">
        <v>2164</v>
      </c>
      <c r="AB1633" s="153"/>
      <c r="AC1633" s="153" t="s">
        <v>258</v>
      </c>
      <c r="AD1633" s="153" t="str">
        <f>IFERROR(IF(COUNTIF(C1633:L1633,"Feed Ingredient")&gt;0,INDEX(ani_diet!V:V,MATCH(M1633,ani_diet!F:F,0)),""),"")</f>
        <v/>
      </c>
      <c r="AE1633" s="152" t="str">
        <f>IF(IFERROR(IF(MATCH("Feed Ingredient", AOM[[#This Row],[L1]:[L10]],0)&gt;0, TRUE, FALSE), FALSE)=TRUE,IFERROR(VLOOKUP(M1633, ani_diet!E:E, 1, FALSE), "No Match"),FALSE)</f>
        <v>Alkali</v>
      </c>
    </row>
    <row r="1634" spans="1:31" ht="14.5" x14ac:dyDescent="0.35">
      <c r="A1634" s="153" t="s">
        <v>2164</v>
      </c>
      <c r="B1634" s="153" t="s">
        <v>23306</v>
      </c>
      <c r="C1634" s="153" t="s">
        <v>19358</v>
      </c>
      <c r="D1634" s="153" t="s">
        <v>19360</v>
      </c>
      <c r="E1634" s="153" t="s">
        <v>19600</v>
      </c>
      <c r="F1634" s="153" t="s">
        <v>20459</v>
      </c>
      <c r="G1634" s="153" t="s">
        <v>20460</v>
      </c>
      <c r="H1634" s="153" t="s">
        <v>3379</v>
      </c>
      <c r="I1634" s="153" t="s">
        <v>23123</v>
      </c>
      <c r="J1634" s="153" t="s">
        <v>23307</v>
      </c>
      <c r="K1634" s="153" t="s">
        <v>2164</v>
      </c>
      <c r="L1634" s="153"/>
      <c r="M1634" s="153" t="str" cm="1">
        <f t="array" ref="M1634">LOOKUP(2,1/(C1634:L1634&lt;&gt;""),C1634:L1634)</f>
        <v>Ammonium Chloride</v>
      </c>
      <c r="N1634" s="153" t="s">
        <v>2164</v>
      </c>
      <c r="O1634" s="153"/>
      <c r="P1634" s="153" t="s">
        <v>2164</v>
      </c>
      <c r="Q1634" s="153" t="s">
        <v>2164</v>
      </c>
      <c r="R1634" s="153" t="s">
        <v>2164</v>
      </c>
      <c r="S1634" s="153"/>
      <c r="T1634" s="153" t="s">
        <v>2164</v>
      </c>
      <c r="U1634" s="153"/>
      <c r="V1634" s="153" t="s">
        <v>2164</v>
      </c>
      <c r="W1634" s="153" t="s">
        <v>2164</v>
      </c>
      <c r="X1634" s="153" t="s">
        <v>2164</v>
      </c>
      <c r="Y1634" s="153" t="s">
        <v>2164</v>
      </c>
      <c r="Z1634" s="153" t="s">
        <v>2164</v>
      </c>
      <c r="AA1634" s="153" t="s">
        <v>2164</v>
      </c>
      <c r="AB1634" s="153"/>
      <c r="AC1634" s="153" t="s">
        <v>23307</v>
      </c>
      <c r="AD1634" s="153" t="str">
        <f>IFERROR(IF(COUNTIF(C1634:L1634,"Feed Ingredient")&gt;0,INDEX(ani_diet!V:V,MATCH(M1634,ani_diet!F:F,0)),""),"")</f>
        <v/>
      </c>
      <c r="AE1634" s="152" t="str">
        <f>IF(IFERROR(IF(MATCH("Feed Ingredient", AOM[[#This Row],[L1]:[L10]],0)&gt;0, TRUE, FALSE), FALSE)=TRUE,IFERROR(VLOOKUP(M1634, ani_diet!E:E, 1, FALSE), "No Match"),FALSE)</f>
        <v>Ammonium Chloride</v>
      </c>
    </row>
    <row r="1635" spans="1:31" ht="14.5" x14ac:dyDescent="0.35">
      <c r="A1635" s="153" t="s">
        <v>2164</v>
      </c>
      <c r="B1635" s="153" t="s">
        <v>23308</v>
      </c>
      <c r="C1635" s="153" t="s">
        <v>19358</v>
      </c>
      <c r="D1635" s="153" t="s">
        <v>19360</v>
      </c>
      <c r="E1635" s="153" t="s">
        <v>19600</v>
      </c>
      <c r="F1635" s="153" t="s">
        <v>20459</v>
      </c>
      <c r="G1635" s="153" t="s">
        <v>20460</v>
      </c>
      <c r="H1635" s="153" t="s">
        <v>3379</v>
      </c>
      <c r="I1635" s="153" t="s">
        <v>23123</v>
      </c>
      <c r="J1635" s="153" t="s">
        <v>258</v>
      </c>
      <c r="K1635" s="153" t="s">
        <v>2164</v>
      </c>
      <c r="L1635" s="153"/>
      <c r="M1635" s="153" t="str" cm="1">
        <f t="array" ref="M1635">LOOKUP(2,1/(C1635:L1635&lt;&gt;""),C1635:L1635)</f>
        <v>Ammonium Sulphate</v>
      </c>
      <c r="N1635" s="153" t="s">
        <v>2164</v>
      </c>
      <c r="O1635" s="153"/>
      <c r="P1635" s="153" t="s">
        <v>2164</v>
      </c>
      <c r="Q1635" s="153" t="s">
        <v>2164</v>
      </c>
      <c r="R1635" s="153" t="s">
        <v>2164</v>
      </c>
      <c r="S1635" s="153"/>
      <c r="T1635" s="153" t="s">
        <v>2164</v>
      </c>
      <c r="U1635" s="153"/>
      <c r="V1635" s="153" t="s">
        <v>2164</v>
      </c>
      <c r="W1635" s="153" t="s">
        <v>2164</v>
      </c>
      <c r="X1635" s="153" t="s">
        <v>2164</v>
      </c>
      <c r="Y1635" s="153" t="s">
        <v>2164</v>
      </c>
      <c r="Z1635" s="153" t="s">
        <v>2164</v>
      </c>
      <c r="AA1635" s="153" t="s">
        <v>2164</v>
      </c>
      <c r="AB1635" s="153"/>
      <c r="AC1635" s="153" t="s">
        <v>258</v>
      </c>
      <c r="AD1635" s="153" t="str">
        <f>IFERROR(IF(COUNTIF(C1635:L1635,"Feed Ingredient")&gt;0,INDEX(ani_diet!V:V,MATCH(M1635,ani_diet!F:F,0)),""),"")</f>
        <v/>
      </c>
      <c r="AE1635" s="152" t="str">
        <f>IF(IFERROR(IF(MATCH("Feed Ingredient", AOM[[#This Row],[L1]:[L10]],0)&gt;0, TRUE, FALSE), FALSE)=TRUE,IFERROR(VLOOKUP(M1635, ani_diet!E:E, 1, FALSE), "No Match"),FALSE)</f>
        <v>Ammonium Sulphate</v>
      </c>
    </row>
    <row r="1636" spans="1:31" ht="14.5" x14ac:dyDescent="0.35">
      <c r="A1636" s="153" t="s">
        <v>2164</v>
      </c>
      <c r="B1636" s="153" t="s">
        <v>23309</v>
      </c>
      <c r="C1636" s="153" t="s">
        <v>19358</v>
      </c>
      <c r="D1636" s="153" t="s">
        <v>19360</v>
      </c>
      <c r="E1636" s="153" t="s">
        <v>19600</v>
      </c>
      <c r="F1636" s="153" t="s">
        <v>20459</v>
      </c>
      <c r="G1636" s="153" t="s">
        <v>20460</v>
      </c>
      <c r="H1636" s="153" t="s">
        <v>3379</v>
      </c>
      <c r="I1636" s="153" t="s">
        <v>23123</v>
      </c>
      <c r="J1636" s="153" t="s">
        <v>268</v>
      </c>
      <c r="K1636" s="153" t="s">
        <v>2164</v>
      </c>
      <c r="L1636" s="153"/>
      <c r="M1636" s="153" t="str" cm="1">
        <f t="array" ref="M1636">LOOKUP(2,1/(C1636:L1636&lt;&gt;""),C1636:L1636)</f>
        <v>Calcium</v>
      </c>
      <c r="N1636" s="153" t="s">
        <v>2164</v>
      </c>
      <c r="O1636" s="153"/>
      <c r="P1636" s="153" t="s">
        <v>2164</v>
      </c>
      <c r="Q1636" s="153" t="s">
        <v>2164</v>
      </c>
      <c r="R1636" s="153" t="s">
        <v>2164</v>
      </c>
      <c r="S1636" s="153"/>
      <c r="T1636" s="153" t="s">
        <v>2164</v>
      </c>
      <c r="U1636" s="153"/>
      <c r="V1636" s="153" t="s">
        <v>2164</v>
      </c>
      <c r="W1636" s="153" t="s">
        <v>2164</v>
      </c>
      <c r="X1636" s="153" t="s">
        <v>2164</v>
      </c>
      <c r="Y1636" s="153" t="s">
        <v>2164</v>
      </c>
      <c r="Z1636" s="153" t="s">
        <v>2164</v>
      </c>
      <c r="AA1636" s="153" t="s">
        <v>2164</v>
      </c>
      <c r="AB1636" s="153"/>
      <c r="AC1636" s="153" t="s">
        <v>268</v>
      </c>
      <c r="AD1636" s="153" t="str">
        <f>IFERROR(IF(COUNTIF(C1636:L1636,"Feed Ingredient")&gt;0,INDEX(ani_diet!V:V,MATCH(M1636,ani_diet!F:F,0)),""),"")</f>
        <v/>
      </c>
      <c r="AE1636" s="152" t="str">
        <f>IF(IFERROR(IF(MATCH("Feed Ingredient", AOM[[#This Row],[L1]:[L10]],0)&gt;0, TRUE, FALSE), FALSE)=TRUE,IFERROR(VLOOKUP(M1636, ani_diet!E:E, 1, FALSE), "No Match"),FALSE)</f>
        <v>Calcium</v>
      </c>
    </row>
    <row r="1637" spans="1:31" ht="14.5" x14ac:dyDescent="0.35">
      <c r="A1637" s="153" t="s">
        <v>2164</v>
      </c>
      <c r="B1637" s="153" t="s">
        <v>23310</v>
      </c>
      <c r="C1637" s="153" t="s">
        <v>19358</v>
      </c>
      <c r="D1637" s="153" t="s">
        <v>19360</v>
      </c>
      <c r="E1637" s="153" t="s">
        <v>19600</v>
      </c>
      <c r="F1637" s="153" t="s">
        <v>20459</v>
      </c>
      <c r="G1637" s="153" t="s">
        <v>20460</v>
      </c>
      <c r="H1637" s="153" t="s">
        <v>3379</v>
      </c>
      <c r="I1637" s="153" t="s">
        <v>23123</v>
      </c>
      <c r="J1637" s="153" t="s">
        <v>23311</v>
      </c>
      <c r="K1637" s="153" t="s">
        <v>2164</v>
      </c>
      <c r="L1637" s="153"/>
      <c r="M1637" s="153" t="str" cm="1">
        <f t="array" ref="M1637">LOOKUP(2,1/(C1637:L1637&lt;&gt;""),C1637:L1637)</f>
        <v>Calcium Bicarbonate</v>
      </c>
      <c r="N1637" s="153" t="s">
        <v>2164</v>
      </c>
      <c r="O1637" s="153"/>
      <c r="P1637" s="153" t="s">
        <v>2164</v>
      </c>
      <c r="Q1637" s="153" t="s">
        <v>2164</v>
      </c>
      <c r="R1637" s="153" t="s">
        <v>2164</v>
      </c>
      <c r="S1637" s="153"/>
      <c r="T1637" s="153" t="s">
        <v>2164</v>
      </c>
      <c r="U1637" s="153"/>
      <c r="V1637" s="153" t="s">
        <v>2164</v>
      </c>
      <c r="W1637" s="153" t="s">
        <v>2164</v>
      </c>
      <c r="X1637" s="153" t="s">
        <v>2164</v>
      </c>
      <c r="Y1637" s="153" t="s">
        <v>2164</v>
      </c>
      <c r="Z1637" s="153" t="s">
        <v>2164</v>
      </c>
      <c r="AA1637" s="153" t="s">
        <v>2164</v>
      </c>
      <c r="AB1637" s="153"/>
      <c r="AC1637" s="153" t="s">
        <v>23307</v>
      </c>
      <c r="AD1637" s="153" t="str">
        <f>IFERROR(IF(COUNTIF(C1637:L1637,"Feed Ingredient")&gt;0,INDEX(ani_diet!V:V,MATCH(M1637,ani_diet!F:F,0)),""),"")</f>
        <v/>
      </c>
      <c r="AE1637" s="152" t="str">
        <f>IF(IFERROR(IF(MATCH("Feed Ingredient", AOM[[#This Row],[L1]:[L10]],0)&gt;0, TRUE, FALSE), FALSE)=TRUE,IFERROR(VLOOKUP(M1637, ani_diet!E:E, 1, FALSE), "No Match"),FALSE)</f>
        <v>Calcium Bicarbonate</v>
      </c>
    </row>
    <row r="1638" spans="1:31" ht="14.5" x14ac:dyDescent="0.35">
      <c r="A1638" s="153" t="s">
        <v>2164</v>
      </c>
      <c r="B1638" s="153" t="s">
        <v>23312</v>
      </c>
      <c r="C1638" s="153" t="s">
        <v>19358</v>
      </c>
      <c r="D1638" s="153" t="s">
        <v>19360</v>
      </c>
      <c r="E1638" s="153" t="s">
        <v>19600</v>
      </c>
      <c r="F1638" s="153" t="s">
        <v>20459</v>
      </c>
      <c r="G1638" s="153" t="s">
        <v>20460</v>
      </c>
      <c r="H1638" s="153" t="s">
        <v>3379</v>
      </c>
      <c r="I1638" s="153" t="s">
        <v>23123</v>
      </c>
      <c r="J1638" s="153" t="s">
        <v>278</v>
      </c>
      <c r="K1638" s="153" t="s">
        <v>2164</v>
      </c>
      <c r="L1638" s="153"/>
      <c r="M1638" s="153" t="str" cm="1">
        <f t="array" ref="M1638">LOOKUP(2,1/(C1638:L1638&lt;&gt;""),C1638:L1638)</f>
        <v>Calcium Carbonate</v>
      </c>
      <c r="N1638" s="153" t="s">
        <v>2164</v>
      </c>
      <c r="O1638" s="153"/>
      <c r="P1638" s="153" t="s">
        <v>2164</v>
      </c>
      <c r="Q1638" s="153" t="s">
        <v>2164</v>
      </c>
      <c r="R1638" s="153" t="s">
        <v>2164</v>
      </c>
      <c r="S1638" s="153"/>
      <c r="T1638" s="153" t="s">
        <v>2164</v>
      </c>
      <c r="U1638" s="153"/>
      <c r="V1638" s="153" t="s">
        <v>2164</v>
      </c>
      <c r="W1638" s="153" t="s">
        <v>2164</v>
      </c>
      <c r="X1638" s="153" t="s">
        <v>2164</v>
      </c>
      <c r="Y1638" s="153" t="s">
        <v>2164</v>
      </c>
      <c r="Z1638" s="153" t="s">
        <v>2164</v>
      </c>
      <c r="AA1638" s="153" t="s">
        <v>2164</v>
      </c>
      <c r="AB1638" s="153"/>
      <c r="AC1638" s="153" t="s">
        <v>258</v>
      </c>
      <c r="AD1638" s="153" t="str">
        <f>IFERROR(IF(COUNTIF(C1638:L1638,"Feed Ingredient")&gt;0,INDEX(ani_diet!V:V,MATCH(M1638,ani_diet!F:F,0)),""),"")</f>
        <v/>
      </c>
      <c r="AE1638" s="152" t="str">
        <f>IF(IFERROR(IF(MATCH("Feed Ingredient", AOM[[#This Row],[L1]:[L10]],0)&gt;0, TRUE, FALSE), FALSE)=TRUE,IFERROR(VLOOKUP(M1638, ani_diet!E:E, 1, FALSE), "No Match"),FALSE)</f>
        <v>Calcium Carbonate</v>
      </c>
    </row>
    <row r="1639" spans="1:31" ht="14.5" x14ac:dyDescent="0.35">
      <c r="A1639" s="153" t="s">
        <v>2164</v>
      </c>
      <c r="B1639" s="153" t="s">
        <v>23313</v>
      </c>
      <c r="C1639" s="153" t="s">
        <v>19358</v>
      </c>
      <c r="D1639" s="153" t="s">
        <v>19360</v>
      </c>
      <c r="E1639" s="153" t="s">
        <v>19600</v>
      </c>
      <c r="F1639" s="153" t="s">
        <v>20459</v>
      </c>
      <c r="G1639" s="153" t="s">
        <v>20460</v>
      </c>
      <c r="H1639" s="153" t="s">
        <v>3379</v>
      </c>
      <c r="I1639" s="153" t="s">
        <v>23123</v>
      </c>
      <c r="J1639" s="153" t="s">
        <v>23314</v>
      </c>
      <c r="K1639" s="153" t="s">
        <v>2164</v>
      </c>
      <c r="L1639" s="153"/>
      <c r="M1639" s="153" t="str" cm="1">
        <f t="array" ref="M1639">LOOKUP(2,1/(C1639:L1639&lt;&gt;""),C1639:L1639)</f>
        <v>Calcium Oxide</v>
      </c>
      <c r="N1639" s="153" t="s">
        <v>2164</v>
      </c>
      <c r="O1639" s="153"/>
      <c r="P1639" s="153" t="s">
        <v>2164</v>
      </c>
      <c r="Q1639" s="153" t="s">
        <v>2164</v>
      </c>
      <c r="R1639" s="153" t="s">
        <v>2164</v>
      </c>
      <c r="S1639" s="153"/>
      <c r="T1639" s="153" t="s">
        <v>2164</v>
      </c>
      <c r="U1639" s="153"/>
      <c r="V1639" s="153" t="s">
        <v>2164</v>
      </c>
      <c r="W1639" s="153" t="s">
        <v>2164</v>
      </c>
      <c r="X1639" s="153" t="s">
        <v>2164</v>
      </c>
      <c r="Y1639" s="153" t="s">
        <v>2164</v>
      </c>
      <c r="Z1639" s="153" t="s">
        <v>2164</v>
      </c>
      <c r="AA1639" s="153" t="s">
        <v>2164</v>
      </c>
      <c r="AB1639" s="153"/>
      <c r="AC1639" s="153" t="s">
        <v>23314</v>
      </c>
      <c r="AD1639" s="153" t="str">
        <f>IFERROR(IF(COUNTIF(C1639:L1639,"Feed Ingredient")&gt;0,INDEX(ani_diet!V:V,MATCH(M1639,ani_diet!F:F,0)),""),"")</f>
        <v/>
      </c>
      <c r="AE1639" s="152" t="str">
        <f>IF(IFERROR(IF(MATCH("Feed Ingredient", AOM[[#This Row],[L1]:[L10]],0)&gt;0, TRUE, FALSE), FALSE)=TRUE,IFERROR(VLOOKUP(M1639, ani_diet!E:E, 1, FALSE), "No Match"),FALSE)</f>
        <v>Calcium Oxide</v>
      </c>
    </row>
    <row r="1640" spans="1:31" ht="14.5" x14ac:dyDescent="0.35">
      <c r="A1640" s="153" t="s">
        <v>2164</v>
      </c>
      <c r="B1640" s="153" t="s">
        <v>23315</v>
      </c>
      <c r="C1640" s="153" t="s">
        <v>19358</v>
      </c>
      <c r="D1640" s="153" t="s">
        <v>19360</v>
      </c>
      <c r="E1640" s="153" t="s">
        <v>19600</v>
      </c>
      <c r="F1640" s="153" t="s">
        <v>20459</v>
      </c>
      <c r="G1640" s="153" t="s">
        <v>20460</v>
      </c>
      <c r="H1640" s="153" t="s">
        <v>3379</v>
      </c>
      <c r="I1640" s="153" t="s">
        <v>23123</v>
      </c>
      <c r="J1640" s="153" t="s">
        <v>288</v>
      </c>
      <c r="K1640" s="153" t="s">
        <v>2164</v>
      </c>
      <c r="L1640" s="153"/>
      <c r="M1640" s="153" t="str" cm="1">
        <f t="array" ref="M1640">LOOKUP(2,1/(C1640:L1640&lt;&gt;""),C1640:L1640)</f>
        <v>Calcium Phosphate</v>
      </c>
      <c r="N1640" s="153"/>
      <c r="O1640" s="153"/>
      <c r="P1640" s="153" t="s">
        <v>2164</v>
      </c>
      <c r="Q1640" s="153" t="s">
        <v>2164</v>
      </c>
      <c r="R1640" s="153" t="s">
        <v>2164</v>
      </c>
      <c r="S1640" s="153"/>
      <c r="T1640" s="153" t="s">
        <v>2164</v>
      </c>
      <c r="U1640" s="153"/>
      <c r="V1640" s="153" t="s">
        <v>2164</v>
      </c>
      <c r="W1640" s="153" t="s">
        <v>2164</v>
      </c>
      <c r="X1640" s="153" t="s">
        <v>2164</v>
      </c>
      <c r="Y1640" s="153" t="s">
        <v>2164</v>
      </c>
      <c r="Z1640" s="153" t="s">
        <v>2164</v>
      </c>
      <c r="AA1640" s="153" t="s">
        <v>2164</v>
      </c>
      <c r="AB1640" s="153"/>
      <c r="AC1640" s="153" t="s">
        <v>288</v>
      </c>
      <c r="AD1640" s="153" t="str">
        <f>IFERROR(IF(COUNTIF(C1640:L1640,"Feed Ingredient")&gt;0,INDEX(ani_diet!V:V,MATCH(M1640,ani_diet!F:F,0)),""),"")</f>
        <v/>
      </c>
      <c r="AE1640" s="152" t="str">
        <f>IF(IFERROR(IF(MATCH("Feed Ingredient", AOM[[#This Row],[L1]:[L10]],0)&gt;0, TRUE, FALSE), FALSE)=TRUE,IFERROR(VLOOKUP(M1640, ani_diet!E:E, 1, FALSE), "No Match"),FALSE)</f>
        <v>Calcium Phosphate</v>
      </c>
    </row>
    <row r="1641" spans="1:31" ht="14.5" x14ac:dyDescent="0.35">
      <c r="A1641" s="153" t="s">
        <v>2164</v>
      </c>
      <c r="B1641" s="153" t="s">
        <v>23316</v>
      </c>
      <c r="C1641" s="153" t="s">
        <v>19358</v>
      </c>
      <c r="D1641" s="153" t="s">
        <v>19360</v>
      </c>
      <c r="E1641" s="153" t="s">
        <v>19600</v>
      </c>
      <c r="F1641" s="153" t="s">
        <v>20459</v>
      </c>
      <c r="G1641" s="153" t="s">
        <v>20460</v>
      </c>
      <c r="H1641" s="153" t="s">
        <v>3379</v>
      </c>
      <c r="I1641" s="153" t="s">
        <v>23123</v>
      </c>
      <c r="J1641" s="153" t="s">
        <v>6598</v>
      </c>
      <c r="K1641" s="153" t="s">
        <v>2164</v>
      </c>
      <c r="L1641" s="153"/>
      <c r="M1641" s="153" t="str" cm="1">
        <f t="array" ref="M1641">LOOKUP(2,1/(C1641:L1641&lt;&gt;""),C1641:L1641)</f>
        <v>Chalk</v>
      </c>
      <c r="N1641" s="153"/>
      <c r="O1641" s="153"/>
      <c r="P1641" s="153" t="s">
        <v>2164</v>
      </c>
      <c r="Q1641" s="153" t="s">
        <v>2164</v>
      </c>
      <c r="R1641" s="153" t="s">
        <v>2164</v>
      </c>
      <c r="S1641" s="153"/>
      <c r="T1641" s="153" t="s">
        <v>2164</v>
      </c>
      <c r="U1641" s="153"/>
      <c r="V1641" s="153" t="s">
        <v>2164</v>
      </c>
      <c r="W1641" s="153" t="s">
        <v>2164</v>
      </c>
      <c r="X1641" s="153" t="s">
        <v>2164</v>
      </c>
      <c r="Y1641" s="153" t="s">
        <v>2164</v>
      </c>
      <c r="Z1641" s="153" t="s">
        <v>2164</v>
      </c>
      <c r="AA1641" s="153" t="s">
        <v>2164</v>
      </c>
      <c r="AB1641" s="153"/>
      <c r="AC1641" s="153" t="s">
        <v>6598</v>
      </c>
      <c r="AD1641" s="153" t="str">
        <f>IFERROR(IF(COUNTIF(C1641:L1641,"Feed Ingredient")&gt;0,INDEX(ani_diet!V:V,MATCH(M1641,ani_diet!F:F,0)),""),"")</f>
        <v/>
      </c>
      <c r="AE1641" s="152" t="str">
        <f>IF(IFERROR(IF(MATCH("Feed Ingredient", AOM[[#This Row],[L1]:[L10]],0)&gt;0, TRUE, FALSE), FALSE)=TRUE,IFERROR(VLOOKUP(M1641, ani_diet!E:E, 1, FALSE), "No Match"),FALSE)</f>
        <v>Chalk</v>
      </c>
    </row>
    <row r="1642" spans="1:31" ht="14.5" x14ac:dyDescent="0.35">
      <c r="A1642" s="153" t="s">
        <v>2164</v>
      </c>
      <c r="B1642" s="153" t="s">
        <v>23317</v>
      </c>
      <c r="C1642" s="153" t="s">
        <v>19358</v>
      </c>
      <c r="D1642" s="153" t="s">
        <v>19360</v>
      </c>
      <c r="E1642" s="153" t="s">
        <v>19600</v>
      </c>
      <c r="F1642" s="153" t="s">
        <v>20459</v>
      </c>
      <c r="G1642" s="153" t="s">
        <v>20460</v>
      </c>
      <c r="H1642" s="153" t="s">
        <v>3379</v>
      </c>
      <c r="I1642" s="153" t="s">
        <v>23123</v>
      </c>
      <c r="J1642" s="153" t="s">
        <v>599</v>
      </c>
      <c r="K1642" s="153" t="s">
        <v>2164</v>
      </c>
      <c r="L1642" s="153"/>
      <c r="M1642" s="153" t="str" cm="1">
        <f t="array" ref="M1642">LOOKUP(2,1/(C1642:L1642&lt;&gt;""),C1642:L1642)</f>
        <v>Cobalt</v>
      </c>
      <c r="N1642" s="153"/>
      <c r="O1642" s="153"/>
      <c r="P1642" s="153" t="s">
        <v>2164</v>
      </c>
      <c r="Q1642" s="153" t="s">
        <v>2164</v>
      </c>
      <c r="R1642" s="153" t="s">
        <v>2164</v>
      </c>
      <c r="S1642" s="153"/>
      <c r="T1642" s="153" t="s">
        <v>2164</v>
      </c>
      <c r="U1642" s="153"/>
      <c r="V1642" s="153" t="s">
        <v>2164</v>
      </c>
      <c r="W1642" s="153" t="s">
        <v>2164</v>
      </c>
      <c r="X1642" s="153" t="s">
        <v>2164</v>
      </c>
      <c r="Y1642" s="153" t="s">
        <v>2164</v>
      </c>
      <c r="Z1642" s="153" t="s">
        <v>2164</v>
      </c>
      <c r="AA1642" s="153" t="s">
        <v>2164</v>
      </c>
      <c r="AB1642" s="153"/>
      <c r="AC1642" s="153" t="s">
        <v>10809</v>
      </c>
      <c r="AD1642" s="153" t="str">
        <f>IFERROR(IF(COUNTIF(C1642:L1642,"Feed Ingredient")&gt;0,INDEX(ani_diet!V:V,MATCH(M1642,ani_diet!F:F,0)),""),"")</f>
        <v/>
      </c>
      <c r="AE1642" s="152" t="str">
        <f>IF(IFERROR(IF(MATCH("Feed Ingredient", AOM[[#This Row],[L1]:[L10]],0)&gt;0, TRUE, FALSE), FALSE)=TRUE,IFERROR(VLOOKUP(M1642, ani_diet!E:E, 1, FALSE), "No Match"),FALSE)</f>
        <v>Cobalt</v>
      </c>
    </row>
    <row r="1643" spans="1:31" ht="14.5" x14ac:dyDescent="0.35">
      <c r="A1643" s="153" t="s">
        <v>2164</v>
      </c>
      <c r="B1643" s="153" t="s">
        <v>23318</v>
      </c>
      <c r="C1643" s="153" t="s">
        <v>19358</v>
      </c>
      <c r="D1643" s="153" t="s">
        <v>19360</v>
      </c>
      <c r="E1643" s="153" t="s">
        <v>19600</v>
      </c>
      <c r="F1643" s="153" t="s">
        <v>20459</v>
      </c>
      <c r="G1643" s="153" t="s">
        <v>20460</v>
      </c>
      <c r="H1643" s="153" t="s">
        <v>3379</v>
      </c>
      <c r="I1643" s="153" t="s">
        <v>23123</v>
      </c>
      <c r="J1643" s="153" t="s">
        <v>602</v>
      </c>
      <c r="K1643" s="153" t="s">
        <v>2164</v>
      </c>
      <c r="L1643" s="153"/>
      <c r="M1643" s="153" t="str" cm="1">
        <f t="array" ref="M1643">LOOKUP(2,1/(C1643:L1643&lt;&gt;""),C1643:L1643)</f>
        <v>Copper</v>
      </c>
      <c r="N1643" s="153" t="s">
        <v>2164</v>
      </c>
      <c r="O1643" s="153"/>
      <c r="P1643" s="153" t="s">
        <v>2164</v>
      </c>
      <c r="Q1643" s="153" t="s">
        <v>2164</v>
      </c>
      <c r="R1643" s="153" t="s">
        <v>2164</v>
      </c>
      <c r="S1643" s="153"/>
      <c r="T1643" s="153" t="s">
        <v>2164</v>
      </c>
      <c r="U1643" s="153"/>
      <c r="V1643" s="153" t="s">
        <v>2164</v>
      </c>
      <c r="W1643" s="153" t="s">
        <v>2164</v>
      </c>
      <c r="X1643" s="153" t="s">
        <v>2164</v>
      </c>
      <c r="Y1643" s="153" t="s">
        <v>2164</v>
      </c>
      <c r="Z1643" s="153" t="s">
        <v>2164</v>
      </c>
      <c r="AA1643" s="153" t="s">
        <v>2164</v>
      </c>
      <c r="AB1643" s="153"/>
      <c r="AC1643" s="153" t="s">
        <v>602</v>
      </c>
      <c r="AD1643" s="153" t="str">
        <f>IFERROR(IF(COUNTIF(C1643:L1643,"Feed Ingredient")&gt;0,INDEX(ani_diet!V:V,MATCH(M1643,ani_diet!F:F,0)),""),"")</f>
        <v/>
      </c>
      <c r="AE1643" s="152" t="str">
        <f>IF(IFERROR(IF(MATCH("Feed Ingredient", AOM[[#This Row],[L1]:[L10]],0)&gt;0, TRUE, FALSE), FALSE)=TRUE,IFERROR(VLOOKUP(M1643, ani_diet!E:E, 1, FALSE), "No Match"),FALSE)</f>
        <v>Copper</v>
      </c>
    </row>
    <row r="1644" spans="1:31" ht="14.5" x14ac:dyDescent="0.35">
      <c r="A1644" s="153" t="s">
        <v>2164</v>
      </c>
      <c r="B1644" s="153" t="s">
        <v>23319</v>
      </c>
      <c r="C1644" s="153" t="s">
        <v>19358</v>
      </c>
      <c r="D1644" s="153" t="s">
        <v>19360</v>
      </c>
      <c r="E1644" s="153" t="s">
        <v>19600</v>
      </c>
      <c r="F1644" s="153" t="s">
        <v>20459</v>
      </c>
      <c r="G1644" s="153" t="s">
        <v>20460</v>
      </c>
      <c r="H1644" s="153" t="s">
        <v>3379</v>
      </c>
      <c r="I1644" s="153" t="s">
        <v>23123</v>
      </c>
      <c r="J1644" s="153" t="s">
        <v>602</v>
      </c>
      <c r="K1644" s="153" t="s">
        <v>23320</v>
      </c>
      <c r="L1644" s="153"/>
      <c r="M1644" s="153" t="str" cm="1">
        <f t="array" ref="M1644">LOOKUP(2,1/(C1644:L1644&lt;&gt;""),C1644:L1644)</f>
        <v>Copper Sulfate Anhydrous</v>
      </c>
      <c r="N1644" s="153" t="s">
        <v>23321</v>
      </c>
      <c r="O1644" s="153"/>
      <c r="P1644" s="153" t="s">
        <v>2164</v>
      </c>
      <c r="Q1644" s="153" t="s">
        <v>2164</v>
      </c>
      <c r="R1644" s="153" t="s">
        <v>2164</v>
      </c>
      <c r="S1644" s="153"/>
      <c r="T1644" s="153" t="s">
        <v>2164</v>
      </c>
      <c r="U1644" s="153"/>
      <c r="V1644" s="153" t="s">
        <v>2164</v>
      </c>
      <c r="W1644" s="153" t="s">
        <v>2164</v>
      </c>
      <c r="X1644" s="153" t="s">
        <v>2164</v>
      </c>
      <c r="Y1644" s="153" t="s">
        <v>2164</v>
      </c>
      <c r="Z1644" s="153" t="s">
        <v>2164</v>
      </c>
      <c r="AA1644" s="153" t="s">
        <v>2164</v>
      </c>
      <c r="AB1644" s="153"/>
      <c r="AC1644" s="153" t="s">
        <v>10809</v>
      </c>
      <c r="AD1644" s="153" t="str">
        <f>IFERROR(IF(COUNTIF(C1644:L1644,"Feed Ingredient")&gt;0,INDEX(ani_diet!V:V,MATCH(M1644,ani_diet!F:F,0)),""),"")</f>
        <v/>
      </c>
      <c r="AE1644" s="152" t="str">
        <f>IF(IFERROR(IF(MATCH("Feed Ingredient", AOM[[#This Row],[L1]:[L10]],0)&gt;0, TRUE, FALSE), FALSE)=TRUE,IFERROR(VLOOKUP(M1644, ani_diet!E:E, 1, FALSE), "No Match"),FALSE)</f>
        <v>No Match</v>
      </c>
    </row>
    <row r="1645" spans="1:31" ht="14.5" x14ac:dyDescent="0.35">
      <c r="A1645" s="153" t="s">
        <v>2164</v>
      </c>
      <c r="B1645" s="153" t="s">
        <v>23322</v>
      </c>
      <c r="C1645" s="153" t="s">
        <v>19358</v>
      </c>
      <c r="D1645" s="153" t="s">
        <v>19360</v>
      </c>
      <c r="E1645" s="153" t="s">
        <v>19600</v>
      </c>
      <c r="F1645" s="153" t="s">
        <v>20459</v>
      </c>
      <c r="G1645" s="153" t="s">
        <v>20460</v>
      </c>
      <c r="H1645" s="153" t="s">
        <v>3379</v>
      </c>
      <c r="I1645" s="153" t="s">
        <v>23123</v>
      </c>
      <c r="J1645" s="153" t="s">
        <v>23323</v>
      </c>
      <c r="K1645" s="153" t="s">
        <v>2164</v>
      </c>
      <c r="L1645" s="153"/>
      <c r="M1645" s="153" t="str" cm="1">
        <f t="array" ref="M1645">LOOKUP(2,1/(C1645:L1645&lt;&gt;""),C1645:L1645)</f>
        <v>Dicalcium Phosphate</v>
      </c>
      <c r="N1645" s="153" t="s">
        <v>2164</v>
      </c>
      <c r="O1645" s="153"/>
      <c r="P1645" s="153" t="s">
        <v>2164</v>
      </c>
      <c r="Q1645" s="153" t="s">
        <v>2164</v>
      </c>
      <c r="R1645" s="153" t="s">
        <v>2164</v>
      </c>
      <c r="S1645" s="153"/>
      <c r="T1645" s="153" t="s">
        <v>2164</v>
      </c>
      <c r="U1645" s="153"/>
      <c r="V1645" s="153" t="s">
        <v>2164</v>
      </c>
      <c r="W1645" s="153" t="s">
        <v>2164</v>
      </c>
      <c r="X1645" s="153" t="s">
        <v>2164</v>
      </c>
      <c r="Y1645" s="153" t="s">
        <v>2164</v>
      </c>
      <c r="Z1645" s="153" t="s">
        <v>2164</v>
      </c>
      <c r="AA1645" s="153" t="s">
        <v>2164</v>
      </c>
      <c r="AB1645" s="153"/>
      <c r="AC1645" s="153" t="s">
        <v>23323</v>
      </c>
      <c r="AD1645" s="153" t="str">
        <f>IFERROR(IF(COUNTIF(C1645:L1645,"Feed Ingredient")&gt;0,INDEX(ani_diet!V:V,MATCH(M1645,ani_diet!F:F,0)),""),"")</f>
        <v/>
      </c>
      <c r="AE1645" s="152" t="str">
        <f>IF(IFERROR(IF(MATCH("Feed Ingredient", AOM[[#This Row],[L1]:[L10]],0)&gt;0, TRUE, FALSE), FALSE)=TRUE,IFERROR(VLOOKUP(M1645, ani_diet!E:E, 1, FALSE), "No Match"),FALSE)</f>
        <v>Dicalcium Phosphate</v>
      </c>
    </row>
    <row r="1646" spans="1:31" ht="14.5" x14ac:dyDescent="0.35">
      <c r="A1646" s="153" t="s">
        <v>2164</v>
      </c>
      <c r="B1646" s="153" t="s">
        <v>23324</v>
      </c>
      <c r="C1646" s="153" t="s">
        <v>19358</v>
      </c>
      <c r="D1646" s="153" t="s">
        <v>19360</v>
      </c>
      <c r="E1646" s="153" t="s">
        <v>19600</v>
      </c>
      <c r="F1646" s="153" t="s">
        <v>20459</v>
      </c>
      <c r="G1646" s="153" t="s">
        <v>20460</v>
      </c>
      <c r="H1646" s="153" t="s">
        <v>3379</v>
      </c>
      <c r="I1646" s="153" t="s">
        <v>23123</v>
      </c>
      <c r="J1646" s="153" t="s">
        <v>23323</v>
      </c>
      <c r="K1646" s="153" t="s">
        <v>23325</v>
      </c>
      <c r="L1646" s="153"/>
      <c r="M1646" s="153" t="str" cm="1">
        <f t="array" ref="M1646">LOOKUP(2,1/(C1646:L1646&lt;&gt;""),C1646:L1646)</f>
        <v>Dicalcium Phosphate Ground</v>
      </c>
      <c r="N1646" s="153" t="s">
        <v>23326</v>
      </c>
      <c r="O1646" s="153"/>
      <c r="P1646" s="153" t="s">
        <v>2164</v>
      </c>
      <c r="Q1646" s="153" t="s">
        <v>2164</v>
      </c>
      <c r="R1646" s="153" t="s">
        <v>2164</v>
      </c>
      <c r="S1646" s="153"/>
      <c r="T1646" s="153" t="s">
        <v>2164</v>
      </c>
      <c r="U1646" s="153"/>
      <c r="V1646" s="153" t="s">
        <v>2164</v>
      </c>
      <c r="W1646" s="153" t="s">
        <v>2164</v>
      </c>
      <c r="X1646" s="153" t="s">
        <v>2164</v>
      </c>
      <c r="Y1646" s="153" t="s">
        <v>2164</v>
      </c>
      <c r="Z1646" s="153" t="s">
        <v>2164</v>
      </c>
      <c r="AA1646" s="153" t="s">
        <v>2164</v>
      </c>
      <c r="AB1646" s="153"/>
      <c r="AC1646" s="153" t="s">
        <v>23323</v>
      </c>
      <c r="AD1646" s="153" t="str">
        <f>IFERROR(IF(COUNTIF(C1646:L1646,"Feed Ingredient")&gt;0,INDEX(ani_diet!V:V,MATCH(M1646,ani_diet!F:F,0)),""),"")</f>
        <v/>
      </c>
      <c r="AE1646" s="152" t="str">
        <f>IF(IFERROR(IF(MATCH("Feed Ingredient", AOM[[#This Row],[L1]:[L10]],0)&gt;0, TRUE, FALSE), FALSE)=TRUE,IFERROR(VLOOKUP(M1646, ani_diet!E:E, 1, FALSE), "No Match"),FALSE)</f>
        <v>No Match</v>
      </c>
    </row>
    <row r="1647" spans="1:31" ht="14.5" x14ac:dyDescent="0.35">
      <c r="A1647" s="153" t="s">
        <v>2164</v>
      </c>
      <c r="B1647" s="153" t="s">
        <v>23327</v>
      </c>
      <c r="C1647" s="153" t="s">
        <v>19358</v>
      </c>
      <c r="D1647" s="153" t="s">
        <v>19360</v>
      </c>
      <c r="E1647" s="153" t="s">
        <v>19600</v>
      </c>
      <c r="F1647" s="153" t="s">
        <v>20459</v>
      </c>
      <c r="G1647" s="153" t="s">
        <v>20460</v>
      </c>
      <c r="H1647" s="153" t="s">
        <v>3379</v>
      </c>
      <c r="I1647" s="153" t="s">
        <v>23123</v>
      </c>
      <c r="J1647" s="153" t="s">
        <v>23323</v>
      </c>
      <c r="K1647" s="153" t="s">
        <v>23328</v>
      </c>
      <c r="L1647" s="153"/>
      <c r="M1647" s="153" t="str" cm="1">
        <f t="array" ref="M1647">LOOKUP(2,1/(C1647:L1647&lt;&gt;""),C1647:L1647)</f>
        <v>Dicalcium Phosphate Dried Ground</v>
      </c>
      <c r="N1647" s="153" t="s">
        <v>23329</v>
      </c>
      <c r="O1647" s="153"/>
      <c r="P1647" s="153" t="s">
        <v>2164</v>
      </c>
      <c r="Q1647" s="153" t="s">
        <v>2164</v>
      </c>
      <c r="R1647" s="153" t="s">
        <v>2164</v>
      </c>
      <c r="S1647" s="153"/>
      <c r="T1647" s="153" t="s">
        <v>2164</v>
      </c>
      <c r="U1647" s="153"/>
      <c r="V1647" s="153" t="s">
        <v>2164</v>
      </c>
      <c r="W1647" s="153" t="s">
        <v>2164</v>
      </c>
      <c r="X1647" s="153" t="s">
        <v>2164</v>
      </c>
      <c r="Y1647" s="153" t="s">
        <v>2164</v>
      </c>
      <c r="Z1647" s="153" t="s">
        <v>2164</v>
      </c>
      <c r="AA1647" s="153" t="s">
        <v>2164</v>
      </c>
      <c r="AB1647" s="153"/>
      <c r="AC1647" s="153" t="s">
        <v>23323</v>
      </c>
      <c r="AD1647" s="153" t="str">
        <f>IFERROR(IF(COUNTIF(C1647:L1647,"Feed Ingredient")&gt;0,INDEX(ani_diet!V:V,MATCH(M1647,ani_diet!F:F,0)),""),"")</f>
        <v/>
      </c>
      <c r="AE1647" s="152" t="str">
        <f>IF(IFERROR(IF(MATCH("Feed Ingredient", AOM[[#This Row],[L1]:[L10]],0)&gt;0, TRUE, FALSE), FALSE)=TRUE,IFERROR(VLOOKUP(M1647, ani_diet!E:E, 1, FALSE), "No Match"),FALSE)</f>
        <v>No Match</v>
      </c>
    </row>
    <row r="1648" spans="1:31" ht="14.5" x14ac:dyDescent="0.35">
      <c r="A1648" s="153" t="s">
        <v>2164</v>
      </c>
      <c r="B1648" s="153" t="s">
        <v>23330</v>
      </c>
      <c r="C1648" s="153" t="s">
        <v>19358</v>
      </c>
      <c r="D1648" s="153" t="s">
        <v>19360</v>
      </c>
      <c r="E1648" s="153" t="s">
        <v>19600</v>
      </c>
      <c r="F1648" s="153" t="s">
        <v>20459</v>
      </c>
      <c r="G1648" s="153" t="s">
        <v>20460</v>
      </c>
      <c r="H1648" s="153" t="s">
        <v>3379</v>
      </c>
      <c r="I1648" s="153" t="s">
        <v>23123</v>
      </c>
      <c r="J1648" s="153" t="s">
        <v>23331</v>
      </c>
      <c r="K1648" s="153" t="s">
        <v>2164</v>
      </c>
      <c r="L1648" s="153"/>
      <c r="M1648" s="153" t="str" cm="1">
        <f t="array" ref="M1648">LOOKUP(2,1/(C1648:L1648&lt;&gt;""),C1648:L1648)</f>
        <v>Iodated Salt</v>
      </c>
      <c r="N1648" s="153" t="s">
        <v>23332</v>
      </c>
      <c r="O1648" s="153"/>
      <c r="P1648" s="153" t="s">
        <v>2164</v>
      </c>
      <c r="Q1648" s="153" t="s">
        <v>2164</v>
      </c>
      <c r="R1648" s="153" t="s">
        <v>2164</v>
      </c>
      <c r="S1648" s="153"/>
      <c r="T1648" s="153" t="s">
        <v>2164</v>
      </c>
      <c r="U1648" s="153"/>
      <c r="V1648" s="153" t="s">
        <v>2164</v>
      </c>
      <c r="W1648" s="153" t="s">
        <v>2164</v>
      </c>
      <c r="X1648" s="153" t="s">
        <v>2164</v>
      </c>
      <c r="Y1648" s="153" t="s">
        <v>2164</v>
      </c>
      <c r="Z1648" s="153" t="s">
        <v>2164</v>
      </c>
      <c r="AA1648" s="153" t="s">
        <v>2164</v>
      </c>
      <c r="AB1648" s="153"/>
      <c r="AC1648" s="153" t="s">
        <v>23331</v>
      </c>
      <c r="AD1648" s="153" t="str">
        <f>IFERROR(IF(COUNTIF(C1648:L1648,"Feed Ingredient")&gt;0,INDEX(ani_diet!V:V,MATCH(M1648,ani_diet!F:F,0)),""),"")</f>
        <v/>
      </c>
      <c r="AE1648" s="152" t="str">
        <f>IF(IFERROR(IF(MATCH("Feed Ingredient", AOM[[#This Row],[L1]:[L10]],0)&gt;0, TRUE, FALSE), FALSE)=TRUE,IFERROR(VLOOKUP(M1648, ani_diet!E:E, 1, FALSE), "No Match"),FALSE)</f>
        <v>Iodated Salt</v>
      </c>
    </row>
    <row r="1649" spans="1:31" ht="14.5" x14ac:dyDescent="0.35">
      <c r="A1649" s="153" t="s">
        <v>2164</v>
      </c>
      <c r="B1649" s="153" t="s">
        <v>23333</v>
      </c>
      <c r="C1649" s="153" t="s">
        <v>19358</v>
      </c>
      <c r="D1649" s="153" t="s">
        <v>19360</v>
      </c>
      <c r="E1649" s="153" t="s">
        <v>19600</v>
      </c>
      <c r="F1649" s="153" t="s">
        <v>20459</v>
      </c>
      <c r="G1649" s="153" t="s">
        <v>20460</v>
      </c>
      <c r="H1649" s="153" t="s">
        <v>3379</v>
      </c>
      <c r="I1649" s="153" t="s">
        <v>23123</v>
      </c>
      <c r="J1649" s="153" t="s">
        <v>19773</v>
      </c>
      <c r="K1649" s="153" t="s">
        <v>2164</v>
      </c>
      <c r="L1649" s="153"/>
      <c r="M1649" s="153" t="str" cm="1">
        <f t="array" ref="M1649">LOOKUP(2,1/(C1649:L1649&lt;&gt;""),C1649:L1649)</f>
        <v>Iodine</v>
      </c>
      <c r="N1649" s="153" t="s">
        <v>2164</v>
      </c>
      <c r="O1649" s="153"/>
      <c r="P1649" s="153" t="s">
        <v>2164</v>
      </c>
      <c r="Q1649" s="153" t="s">
        <v>2164</v>
      </c>
      <c r="R1649" s="153" t="s">
        <v>2164</v>
      </c>
      <c r="S1649" s="153"/>
      <c r="T1649" s="153" t="s">
        <v>2164</v>
      </c>
      <c r="U1649" s="153"/>
      <c r="V1649" s="153" t="s">
        <v>2164</v>
      </c>
      <c r="W1649" s="153" t="s">
        <v>2164</v>
      </c>
      <c r="X1649" s="153" t="s">
        <v>2164</v>
      </c>
      <c r="Y1649" s="153" t="s">
        <v>2164</v>
      </c>
      <c r="Z1649" s="153" t="s">
        <v>2164</v>
      </c>
      <c r="AA1649" s="153" t="s">
        <v>2164</v>
      </c>
      <c r="AB1649" s="153"/>
      <c r="AC1649" s="153" t="s">
        <v>19773</v>
      </c>
      <c r="AD1649" s="153" t="str">
        <f>IFERROR(IF(COUNTIF(C1649:L1649,"Feed Ingredient")&gt;0,INDEX(ani_diet!V:V,MATCH(M1649,ani_diet!F:F,0)),""),"")</f>
        <v/>
      </c>
      <c r="AE1649" s="152" t="str">
        <f>IF(IFERROR(IF(MATCH("Feed Ingredient", AOM[[#This Row],[L1]:[L10]],0)&gt;0, TRUE, FALSE), FALSE)=TRUE,IFERROR(VLOOKUP(M1649, ani_diet!E:E, 1, FALSE), "No Match"),FALSE)</f>
        <v>Iodine</v>
      </c>
    </row>
    <row r="1650" spans="1:31" ht="14.5" x14ac:dyDescent="0.35">
      <c r="A1650" s="153" t="s">
        <v>2164</v>
      </c>
      <c r="B1650" s="153" t="s">
        <v>23334</v>
      </c>
      <c r="C1650" s="153" t="s">
        <v>19358</v>
      </c>
      <c r="D1650" s="153" t="s">
        <v>19360</v>
      </c>
      <c r="E1650" s="153" t="s">
        <v>19600</v>
      </c>
      <c r="F1650" s="153" t="s">
        <v>20459</v>
      </c>
      <c r="G1650" s="153" t="s">
        <v>20460</v>
      </c>
      <c r="H1650" s="153" t="s">
        <v>3379</v>
      </c>
      <c r="I1650" s="153" t="s">
        <v>23123</v>
      </c>
      <c r="J1650" s="153" t="s">
        <v>23335</v>
      </c>
      <c r="K1650" s="153"/>
      <c r="L1650" s="153"/>
      <c r="M1650" s="153" t="str" cm="1">
        <f t="array" ref="M1650">LOOKUP(2,1/(C1650:L1650&lt;&gt;""),C1650:L1650)</f>
        <v>Kanwa-Potassium Salt</v>
      </c>
      <c r="N1650" s="153" t="s">
        <v>23336</v>
      </c>
      <c r="O1650" s="153"/>
      <c r="P1650" s="153" t="s">
        <v>2164</v>
      </c>
      <c r="Q1650" s="153" t="s">
        <v>2164</v>
      </c>
      <c r="R1650" s="153" t="s">
        <v>2164</v>
      </c>
      <c r="S1650" s="153"/>
      <c r="T1650" s="153" t="s">
        <v>2164</v>
      </c>
      <c r="U1650" s="153"/>
      <c r="V1650" s="153" t="s">
        <v>2164</v>
      </c>
      <c r="W1650" s="153" t="s">
        <v>2164</v>
      </c>
      <c r="X1650" s="153" t="s">
        <v>2164</v>
      </c>
      <c r="Y1650" s="153" t="s">
        <v>2164</v>
      </c>
      <c r="Z1650" s="153" t="s">
        <v>2164</v>
      </c>
      <c r="AA1650" s="153" t="s">
        <v>2164</v>
      </c>
      <c r="AB1650" s="153"/>
      <c r="AC1650" s="153" t="s">
        <v>23337</v>
      </c>
      <c r="AD1650" s="153" t="str">
        <f>IFERROR(IF(COUNTIF(C1650:L1650,"Feed Ingredient")&gt;0,INDEX(ani_diet!V:V,MATCH(M1650,ani_diet!F:F,0)),""),"")</f>
        <v/>
      </c>
      <c r="AE1650" s="152" t="str">
        <f>IF(IFERROR(IF(MATCH("Feed Ingredient", AOM[[#This Row],[L1]:[L10]],0)&gt;0, TRUE, FALSE), FALSE)=TRUE,IFERROR(VLOOKUP(M1650, ani_diet!E:E, 1, FALSE), "No Match"),FALSE)</f>
        <v>Kanwa-Potassium Salt</v>
      </c>
    </row>
    <row r="1651" spans="1:31" ht="14.5" x14ac:dyDescent="0.35">
      <c r="A1651" s="153" t="s">
        <v>2164</v>
      </c>
      <c r="B1651" s="153" t="s">
        <v>23338</v>
      </c>
      <c r="C1651" s="153" t="s">
        <v>19358</v>
      </c>
      <c r="D1651" s="153" t="s">
        <v>19360</v>
      </c>
      <c r="E1651" s="153" t="s">
        <v>19600</v>
      </c>
      <c r="F1651" s="153" t="s">
        <v>20459</v>
      </c>
      <c r="G1651" s="153" t="s">
        <v>20460</v>
      </c>
      <c r="H1651" s="153" t="s">
        <v>3379</v>
      </c>
      <c r="I1651" s="153" t="s">
        <v>23123</v>
      </c>
      <c r="J1651" s="153" t="s">
        <v>23339</v>
      </c>
      <c r="K1651" s="153"/>
      <c r="L1651" s="153"/>
      <c r="M1651" s="153" t="str" cm="1">
        <f t="array" ref="M1651">LOOKUP(2,1/(C1651:L1651&lt;&gt;""),C1651:L1651)</f>
        <v>Licks</v>
      </c>
      <c r="N1651" s="153"/>
      <c r="O1651" s="153"/>
      <c r="P1651" s="153" t="s">
        <v>2164</v>
      </c>
      <c r="Q1651" s="153" t="s">
        <v>2164</v>
      </c>
      <c r="R1651" s="153" t="s">
        <v>2164</v>
      </c>
      <c r="S1651" s="153"/>
      <c r="T1651" s="153" t="s">
        <v>2164</v>
      </c>
      <c r="U1651" s="153"/>
      <c r="V1651" s="153" t="s">
        <v>2164</v>
      </c>
      <c r="W1651" s="153" t="s">
        <v>2164</v>
      </c>
      <c r="X1651" s="153" t="s">
        <v>2164</v>
      </c>
      <c r="Y1651" s="153" t="s">
        <v>2164</v>
      </c>
      <c r="Z1651" s="153" t="s">
        <v>2164</v>
      </c>
      <c r="AA1651" s="153" t="s">
        <v>2164</v>
      </c>
      <c r="AB1651" s="153"/>
      <c r="AC1651" s="153" t="s">
        <v>23337</v>
      </c>
      <c r="AD1651" s="153" t="str">
        <f>IFERROR(IF(COUNTIF(C1651:L1651,"Feed Ingredient")&gt;0,INDEX(ani_diet!V:V,MATCH(M1651,ani_diet!F:F,0)),""),"")</f>
        <v/>
      </c>
      <c r="AE1651" s="152" t="str">
        <f>IF(IFERROR(IF(MATCH("Feed Ingredient", AOM[[#This Row],[L1]:[L10]],0)&gt;0, TRUE, FALSE), FALSE)=TRUE,IFERROR(VLOOKUP(M1651, ani_diet!E:E, 1, FALSE), "No Match"),FALSE)</f>
        <v>Licks</v>
      </c>
    </row>
    <row r="1652" spans="1:31" ht="14.5" x14ac:dyDescent="0.35">
      <c r="A1652" s="153" t="s">
        <v>2164</v>
      </c>
      <c r="B1652" s="153" t="s">
        <v>23340</v>
      </c>
      <c r="C1652" s="153" t="s">
        <v>19358</v>
      </c>
      <c r="D1652" s="153" t="s">
        <v>19360</v>
      </c>
      <c r="E1652" s="153" t="s">
        <v>19600</v>
      </c>
      <c r="F1652" s="153" t="s">
        <v>20459</v>
      </c>
      <c r="G1652" s="153" t="s">
        <v>20460</v>
      </c>
      <c r="H1652" s="153" t="s">
        <v>3379</v>
      </c>
      <c r="I1652" s="153" t="s">
        <v>23123</v>
      </c>
      <c r="J1652" s="153" t="s">
        <v>23337</v>
      </c>
      <c r="K1652" s="153" t="s">
        <v>23341</v>
      </c>
      <c r="L1652" s="153"/>
      <c r="M1652" s="153" t="str" cm="1">
        <f t="array" ref="M1652">LOOKUP(2,1/(C1652:L1652&lt;&gt;""),C1652:L1652)</f>
        <v>Lime Dried Ground</v>
      </c>
      <c r="N1652" s="153" t="s">
        <v>23342</v>
      </c>
      <c r="O1652" s="153"/>
      <c r="P1652" s="153" t="s">
        <v>2164</v>
      </c>
      <c r="Q1652" s="153" t="s">
        <v>2164</v>
      </c>
      <c r="R1652" s="153" t="s">
        <v>2164</v>
      </c>
      <c r="S1652" s="153"/>
      <c r="T1652" s="153" t="s">
        <v>2164</v>
      </c>
      <c r="U1652" s="153"/>
      <c r="V1652" s="153" t="s">
        <v>2164</v>
      </c>
      <c r="W1652" s="153" t="s">
        <v>2164</v>
      </c>
      <c r="X1652" s="153" t="s">
        <v>2164</v>
      </c>
      <c r="Y1652" s="153" t="s">
        <v>2164</v>
      </c>
      <c r="Z1652" s="153" t="s">
        <v>2164</v>
      </c>
      <c r="AA1652" s="153" t="s">
        <v>2164</v>
      </c>
      <c r="AB1652" s="153"/>
      <c r="AC1652" s="153" t="s">
        <v>23337</v>
      </c>
      <c r="AD1652" s="153" t="str">
        <f>IFERROR(IF(COUNTIF(C1652:L1652,"Feed Ingredient")&gt;0,INDEX(ani_diet!V:V,MATCH(M1652,ani_diet!F:F,0)),""),"")</f>
        <v/>
      </c>
      <c r="AE1652" s="152" t="str">
        <f>IF(IFERROR(IF(MATCH("Feed Ingredient", AOM[[#This Row],[L1]:[L10]],0)&gt;0, TRUE, FALSE), FALSE)=TRUE,IFERROR(VLOOKUP(M1652, ani_diet!E:E, 1, FALSE), "No Match"),FALSE)</f>
        <v>No Match</v>
      </c>
    </row>
    <row r="1653" spans="1:31" ht="14.5" x14ac:dyDescent="0.35">
      <c r="A1653" s="153" t="s">
        <v>2164</v>
      </c>
      <c r="B1653" s="153" t="s">
        <v>23343</v>
      </c>
      <c r="C1653" s="153" t="s">
        <v>19358</v>
      </c>
      <c r="D1653" s="153" t="s">
        <v>19360</v>
      </c>
      <c r="E1653" s="153" t="s">
        <v>19600</v>
      </c>
      <c r="F1653" s="153" t="s">
        <v>20459</v>
      </c>
      <c r="G1653" s="153" t="s">
        <v>20460</v>
      </c>
      <c r="H1653" s="153" t="s">
        <v>3379</v>
      </c>
      <c r="I1653" s="153" t="s">
        <v>23123</v>
      </c>
      <c r="J1653" s="153" t="s">
        <v>23337</v>
      </c>
      <c r="K1653" s="153" t="s">
        <v>23344</v>
      </c>
      <c r="L1653" s="153"/>
      <c r="M1653" s="153" t="str" cm="1">
        <f t="array" ref="M1653">LOOKUP(2,1/(C1653:L1653&lt;&gt;""),C1653:L1653)</f>
        <v>Lime Unslacked</v>
      </c>
      <c r="N1653" s="153"/>
      <c r="O1653" s="153"/>
      <c r="P1653" s="153" t="s">
        <v>2164</v>
      </c>
      <c r="Q1653" s="153" t="s">
        <v>2164</v>
      </c>
      <c r="R1653" s="153" t="s">
        <v>2164</v>
      </c>
      <c r="S1653" s="153"/>
      <c r="T1653" s="153" t="s">
        <v>2164</v>
      </c>
      <c r="U1653" s="153"/>
      <c r="V1653" s="153" t="s">
        <v>2164</v>
      </c>
      <c r="W1653" s="153" t="s">
        <v>2164</v>
      </c>
      <c r="X1653" s="153" t="s">
        <v>2164</v>
      </c>
      <c r="Y1653" s="153" t="s">
        <v>2164</v>
      </c>
      <c r="Z1653" s="153" t="s">
        <v>2164</v>
      </c>
      <c r="AA1653" s="153" t="s">
        <v>2164</v>
      </c>
      <c r="AB1653" s="153"/>
      <c r="AC1653" s="153" t="s">
        <v>23337</v>
      </c>
      <c r="AD1653" s="153" t="str">
        <f>IFERROR(IF(COUNTIF(C1653:L1653,"Feed Ingredient")&gt;0,INDEX(ani_diet!V:V,MATCH(M1653,ani_diet!F:F,0)),""),"")</f>
        <v/>
      </c>
      <c r="AE1653" s="152" t="str">
        <f>IF(IFERROR(IF(MATCH("Feed Ingredient", AOM[[#This Row],[L1]:[L10]],0)&gt;0, TRUE, FALSE), FALSE)=TRUE,IFERROR(VLOOKUP(M1653, ani_diet!E:E, 1, FALSE), "No Match"),FALSE)</f>
        <v>No Match</v>
      </c>
    </row>
    <row r="1654" spans="1:31" ht="14.5" x14ac:dyDescent="0.35">
      <c r="A1654" s="153" t="s">
        <v>2164</v>
      </c>
      <c r="B1654" s="153" t="s">
        <v>23345</v>
      </c>
      <c r="C1654" s="153" t="s">
        <v>19358</v>
      </c>
      <c r="D1654" s="153" t="s">
        <v>19360</v>
      </c>
      <c r="E1654" s="153" t="s">
        <v>19600</v>
      </c>
      <c r="F1654" s="153" t="s">
        <v>20459</v>
      </c>
      <c r="G1654" s="153" t="s">
        <v>20460</v>
      </c>
      <c r="H1654" s="153" t="s">
        <v>3379</v>
      </c>
      <c r="I1654" s="153" t="s">
        <v>23123</v>
      </c>
      <c r="J1654" s="153" t="s">
        <v>23337</v>
      </c>
      <c r="K1654" s="153"/>
      <c r="L1654" s="153"/>
      <c r="M1654" s="153" t="str" cm="1">
        <f t="array" ref="M1654">LOOKUP(2,1/(C1654:L1654&lt;&gt;""),C1654:L1654)</f>
        <v>Lime</v>
      </c>
      <c r="N1654" s="153" t="s">
        <v>23346</v>
      </c>
      <c r="O1654" s="153"/>
      <c r="P1654" s="153" t="s">
        <v>2164</v>
      </c>
      <c r="Q1654" s="153" t="s">
        <v>2164</v>
      </c>
      <c r="R1654" s="153" t="s">
        <v>2164</v>
      </c>
      <c r="S1654" s="153"/>
      <c r="T1654" s="153" t="s">
        <v>2164</v>
      </c>
      <c r="U1654" s="153"/>
      <c r="V1654" s="153" t="s">
        <v>2164</v>
      </c>
      <c r="W1654" s="153" t="s">
        <v>2164</v>
      </c>
      <c r="X1654" s="153" t="s">
        <v>2164</v>
      </c>
      <c r="Y1654" s="153" t="s">
        <v>2164</v>
      </c>
      <c r="Z1654" s="153" t="s">
        <v>2164</v>
      </c>
      <c r="AA1654" s="153" t="s">
        <v>2164</v>
      </c>
      <c r="AB1654" s="153"/>
      <c r="AC1654" s="153" t="s">
        <v>23337</v>
      </c>
      <c r="AD1654" s="153" t="str">
        <f>IFERROR(IF(COUNTIF(C1654:L1654,"Feed Ingredient")&gt;0,INDEX(ani_diet!V:V,MATCH(M1654,ani_diet!F:F,0)),""),"")</f>
        <v/>
      </c>
      <c r="AE1654" s="152" t="str">
        <f>IF(IFERROR(IF(MATCH("Feed Ingredient", AOM[[#This Row],[L1]:[L10]],0)&gt;0, TRUE, FALSE), FALSE)=TRUE,IFERROR(VLOOKUP(M1654, ani_diet!E:E, 1, FALSE), "No Match"),FALSE)</f>
        <v>Lime</v>
      </c>
    </row>
    <row r="1655" spans="1:31" ht="14.5" x14ac:dyDescent="0.35">
      <c r="A1655" s="153" t="s">
        <v>2164</v>
      </c>
      <c r="B1655" s="153" t="s">
        <v>23347</v>
      </c>
      <c r="C1655" s="153" t="s">
        <v>19358</v>
      </c>
      <c r="D1655" s="153" t="s">
        <v>19360</v>
      </c>
      <c r="E1655" s="153" t="s">
        <v>19600</v>
      </c>
      <c r="F1655" s="153" t="s">
        <v>20459</v>
      </c>
      <c r="G1655" s="153" t="s">
        <v>20460</v>
      </c>
      <c r="H1655" s="153" t="s">
        <v>3379</v>
      </c>
      <c r="I1655" s="153" t="s">
        <v>23123</v>
      </c>
      <c r="J1655" s="153" t="s">
        <v>6592</v>
      </c>
      <c r="K1655" s="153" t="s">
        <v>2164</v>
      </c>
      <c r="L1655" s="153"/>
      <c r="M1655" s="153" t="str" cm="1">
        <f t="array" ref="M1655">LOOKUP(2,1/(C1655:L1655&lt;&gt;""),C1655:L1655)</f>
        <v>Limestone</v>
      </c>
      <c r="N1655" s="153" t="s">
        <v>2164</v>
      </c>
      <c r="O1655" s="153"/>
      <c r="P1655" s="153" t="s">
        <v>2164</v>
      </c>
      <c r="Q1655" s="153" t="s">
        <v>2164</v>
      </c>
      <c r="R1655" s="153" t="s">
        <v>2164</v>
      </c>
      <c r="S1655" s="153"/>
      <c r="T1655" s="153" t="s">
        <v>2164</v>
      </c>
      <c r="U1655" s="153"/>
      <c r="V1655" s="153" t="s">
        <v>2164</v>
      </c>
      <c r="W1655" s="153" t="s">
        <v>2164</v>
      </c>
      <c r="X1655" s="153" t="s">
        <v>2164</v>
      </c>
      <c r="Y1655" s="153" t="s">
        <v>2164</v>
      </c>
      <c r="Z1655" s="153" t="s">
        <v>2164</v>
      </c>
      <c r="AA1655" s="153" t="s">
        <v>2164</v>
      </c>
      <c r="AB1655" s="153"/>
      <c r="AC1655" s="153" t="s">
        <v>6592</v>
      </c>
      <c r="AD1655" s="153" t="str">
        <f>IFERROR(IF(COUNTIF(C1655:L1655,"Feed Ingredient")&gt;0,INDEX(ani_diet!V:V,MATCH(M1655,ani_diet!F:F,0)),""),"")</f>
        <v/>
      </c>
      <c r="AE1655" s="152" t="str">
        <f>IF(IFERROR(IF(MATCH("Feed Ingredient", AOM[[#This Row],[L1]:[L10]],0)&gt;0, TRUE, FALSE), FALSE)=TRUE,IFERROR(VLOOKUP(M1655, ani_diet!E:E, 1, FALSE), "No Match"),FALSE)</f>
        <v>Limestone</v>
      </c>
    </row>
    <row r="1656" spans="1:31" ht="14.5" x14ac:dyDescent="0.35">
      <c r="A1656" s="153" t="s">
        <v>2164</v>
      </c>
      <c r="B1656" s="153" t="s">
        <v>23348</v>
      </c>
      <c r="C1656" s="153" t="s">
        <v>19358</v>
      </c>
      <c r="D1656" s="153" t="s">
        <v>19360</v>
      </c>
      <c r="E1656" s="153" t="s">
        <v>19600</v>
      </c>
      <c r="F1656" s="153" t="s">
        <v>20459</v>
      </c>
      <c r="G1656" s="153" t="s">
        <v>20460</v>
      </c>
      <c r="H1656" s="153" t="s">
        <v>3379</v>
      </c>
      <c r="I1656" s="153" t="s">
        <v>23123</v>
      </c>
      <c r="J1656" s="153" t="s">
        <v>6592</v>
      </c>
      <c r="K1656" s="153" t="s">
        <v>23349</v>
      </c>
      <c r="L1656" s="153"/>
      <c r="M1656" s="153" t="str" cm="1">
        <f t="array" ref="M1656">LOOKUP(2,1/(C1656:L1656&lt;&gt;""),C1656:L1656)</f>
        <v>Limestone Ground</v>
      </c>
      <c r="N1656" s="153" t="s">
        <v>23350</v>
      </c>
      <c r="O1656" s="153"/>
      <c r="P1656" s="153" t="s">
        <v>2164</v>
      </c>
      <c r="Q1656" s="153" t="s">
        <v>2164</v>
      </c>
      <c r="R1656" s="153" t="s">
        <v>2164</v>
      </c>
      <c r="S1656" s="153"/>
      <c r="T1656" s="153" t="s">
        <v>2164</v>
      </c>
      <c r="U1656" s="153"/>
      <c r="V1656" s="153" t="s">
        <v>2164</v>
      </c>
      <c r="W1656" s="153" t="s">
        <v>2164</v>
      </c>
      <c r="X1656" s="153" t="s">
        <v>2164</v>
      </c>
      <c r="Y1656" s="153" t="s">
        <v>2164</v>
      </c>
      <c r="Z1656" s="153" t="s">
        <v>2164</v>
      </c>
      <c r="AA1656" s="153" t="s">
        <v>2164</v>
      </c>
      <c r="AB1656" s="153"/>
      <c r="AC1656" s="153" t="s">
        <v>6592</v>
      </c>
      <c r="AD1656" s="153" t="str">
        <f>IFERROR(IF(COUNTIF(C1656:L1656,"Feed Ingredient")&gt;0,INDEX(ani_diet!V:V,MATCH(M1656,ani_diet!F:F,0)),""),"")</f>
        <v/>
      </c>
      <c r="AE1656" s="152" t="str">
        <f>IF(IFERROR(IF(MATCH("Feed Ingredient", AOM[[#This Row],[L1]:[L10]],0)&gt;0, TRUE, FALSE), FALSE)=TRUE,IFERROR(VLOOKUP(M1656, ani_diet!E:E, 1, FALSE), "No Match"),FALSE)</f>
        <v>No Match</v>
      </c>
    </row>
    <row r="1657" spans="1:31" ht="14.5" x14ac:dyDescent="0.35">
      <c r="A1657" s="153" t="s">
        <v>2164</v>
      </c>
      <c r="B1657" s="153" t="s">
        <v>23351</v>
      </c>
      <c r="C1657" s="153" t="s">
        <v>19358</v>
      </c>
      <c r="D1657" s="153" t="s">
        <v>19360</v>
      </c>
      <c r="E1657" s="153" t="s">
        <v>19600</v>
      </c>
      <c r="F1657" s="153" t="s">
        <v>20459</v>
      </c>
      <c r="G1657" s="153" t="s">
        <v>20460</v>
      </c>
      <c r="H1657" s="153" t="s">
        <v>3379</v>
      </c>
      <c r="I1657" s="153" t="s">
        <v>23123</v>
      </c>
      <c r="J1657" s="153" t="s">
        <v>613</v>
      </c>
      <c r="K1657" s="153" t="s">
        <v>2164</v>
      </c>
      <c r="L1657" s="153"/>
      <c r="M1657" s="153" t="str" cm="1">
        <f t="array" ref="M1657">LOOKUP(2,1/(C1657:L1657&lt;&gt;""),C1657:L1657)</f>
        <v>Magnesium Oxide</v>
      </c>
      <c r="N1657" s="153" t="s">
        <v>2164</v>
      </c>
      <c r="O1657" s="153"/>
      <c r="P1657" s="153" t="s">
        <v>2164</v>
      </c>
      <c r="Q1657" s="153" t="s">
        <v>2164</v>
      </c>
      <c r="R1657" s="153" t="s">
        <v>2164</v>
      </c>
      <c r="S1657" s="153"/>
      <c r="T1657" s="153" t="s">
        <v>2164</v>
      </c>
      <c r="U1657" s="153"/>
      <c r="V1657" s="153" t="s">
        <v>2164</v>
      </c>
      <c r="W1657" s="153" t="s">
        <v>2164</v>
      </c>
      <c r="X1657" s="153" t="s">
        <v>2164</v>
      </c>
      <c r="Y1657" s="153" t="s">
        <v>2164</v>
      </c>
      <c r="Z1657" s="153" t="s">
        <v>2164</v>
      </c>
      <c r="AA1657" s="153" t="s">
        <v>2164</v>
      </c>
      <c r="AB1657" s="153"/>
      <c r="AC1657" s="153" t="s">
        <v>622</v>
      </c>
      <c r="AD1657" s="153" t="str">
        <f>IFERROR(IF(COUNTIF(C1657:L1657,"Feed Ingredient")&gt;0,INDEX(ani_diet!V:V,MATCH(M1657,ani_diet!F:F,0)),""),"")</f>
        <v/>
      </c>
      <c r="AE1657" s="152" t="str">
        <f>IF(IFERROR(IF(MATCH("Feed Ingredient", AOM[[#This Row],[L1]:[L10]],0)&gt;0, TRUE, FALSE), FALSE)=TRUE,IFERROR(VLOOKUP(M1657, ani_diet!E:E, 1, FALSE), "No Match"),FALSE)</f>
        <v>Magnesium Oxide</v>
      </c>
    </row>
    <row r="1658" spans="1:31" ht="14.5" x14ac:dyDescent="0.35">
      <c r="A1658" s="153" t="s">
        <v>2164</v>
      </c>
      <c r="B1658" s="153" t="s">
        <v>23352</v>
      </c>
      <c r="C1658" s="153" t="s">
        <v>19358</v>
      </c>
      <c r="D1658" s="153" t="s">
        <v>19360</v>
      </c>
      <c r="E1658" s="153" t="s">
        <v>19600</v>
      </c>
      <c r="F1658" s="153" t="s">
        <v>20459</v>
      </c>
      <c r="G1658" s="153" t="s">
        <v>20460</v>
      </c>
      <c r="H1658" s="153" t="s">
        <v>3379</v>
      </c>
      <c r="I1658" s="153" t="s">
        <v>23123</v>
      </c>
      <c r="J1658" s="153" t="s">
        <v>622</v>
      </c>
      <c r="K1658" s="153" t="s">
        <v>2164</v>
      </c>
      <c r="L1658" s="153"/>
      <c r="M1658" s="153" t="str" cm="1">
        <f t="array" ref="M1658">LOOKUP(2,1/(C1658:L1658&lt;&gt;""),C1658:L1658)</f>
        <v>Manganese</v>
      </c>
      <c r="N1658" s="153" t="s">
        <v>2164</v>
      </c>
      <c r="O1658" s="153"/>
      <c r="P1658" s="153" t="s">
        <v>2164</v>
      </c>
      <c r="Q1658" s="153" t="s">
        <v>2164</v>
      </c>
      <c r="R1658" s="153" t="s">
        <v>2164</v>
      </c>
      <c r="S1658" s="153"/>
      <c r="T1658" s="153" t="s">
        <v>2164</v>
      </c>
      <c r="U1658" s="153"/>
      <c r="V1658" s="153" t="s">
        <v>2164</v>
      </c>
      <c r="W1658" s="153" t="s">
        <v>2164</v>
      </c>
      <c r="X1658" s="153" t="s">
        <v>2164</v>
      </c>
      <c r="Y1658" s="153" t="s">
        <v>2164</v>
      </c>
      <c r="Z1658" s="153" t="s">
        <v>2164</v>
      </c>
      <c r="AA1658" s="153" t="s">
        <v>2164</v>
      </c>
      <c r="AB1658" s="153"/>
      <c r="AC1658" s="153" t="s">
        <v>622</v>
      </c>
      <c r="AD1658" s="153" t="str">
        <f>IFERROR(IF(COUNTIF(C1658:L1658,"Feed Ingredient")&gt;0,INDEX(ani_diet!V:V,MATCH(M1658,ani_diet!F:F,0)),""),"")</f>
        <v/>
      </c>
      <c r="AE1658" s="152" t="str">
        <f>IF(IFERROR(IF(MATCH("Feed Ingredient", AOM[[#This Row],[L1]:[L10]],0)&gt;0, TRUE, FALSE), FALSE)=TRUE,IFERROR(VLOOKUP(M1658, ani_diet!E:E, 1, FALSE), "No Match"),FALSE)</f>
        <v>Manganese</v>
      </c>
    </row>
    <row r="1659" spans="1:31" ht="14.5" x14ac:dyDescent="0.35">
      <c r="A1659" s="153" t="s">
        <v>2164</v>
      </c>
      <c r="B1659" s="153" t="s">
        <v>23353</v>
      </c>
      <c r="C1659" s="153" t="s">
        <v>19358</v>
      </c>
      <c r="D1659" s="153" t="s">
        <v>19360</v>
      </c>
      <c r="E1659" s="153" t="s">
        <v>19600</v>
      </c>
      <c r="F1659" s="153" t="s">
        <v>20459</v>
      </c>
      <c r="G1659" s="153" t="s">
        <v>20460</v>
      </c>
      <c r="H1659" s="153" t="s">
        <v>3379</v>
      </c>
      <c r="I1659" s="153" t="s">
        <v>23123</v>
      </c>
      <c r="J1659" s="153" t="s">
        <v>23354</v>
      </c>
      <c r="K1659" s="153" t="s">
        <v>2164</v>
      </c>
      <c r="L1659" s="153"/>
      <c r="M1659" s="153" t="str" cm="1">
        <f t="array" ref="M1659">LOOKUP(2,1/(C1659:L1659&lt;&gt;""),C1659:L1659)</f>
        <v>Mineral Block</v>
      </c>
      <c r="N1659" s="153" t="s">
        <v>2164</v>
      </c>
      <c r="O1659" s="153"/>
      <c r="P1659" s="153" t="s">
        <v>2164</v>
      </c>
      <c r="Q1659" s="153" t="s">
        <v>2164</v>
      </c>
      <c r="R1659" s="153" t="s">
        <v>2164</v>
      </c>
      <c r="S1659" s="153"/>
      <c r="T1659" s="153" t="s">
        <v>2164</v>
      </c>
      <c r="U1659" s="153"/>
      <c r="V1659" s="153" t="s">
        <v>2164</v>
      </c>
      <c r="W1659" s="153" t="s">
        <v>2164</v>
      </c>
      <c r="X1659" s="153" t="s">
        <v>2164</v>
      </c>
      <c r="Y1659" s="153" t="s">
        <v>2164</v>
      </c>
      <c r="Z1659" s="153" t="s">
        <v>2164</v>
      </c>
      <c r="AA1659" s="153" t="s">
        <v>2164</v>
      </c>
      <c r="AB1659" s="153"/>
      <c r="AC1659" s="153" t="s">
        <v>23354</v>
      </c>
      <c r="AD1659" s="153" t="str">
        <f>IFERROR(IF(COUNTIF(C1659:L1659,"Feed Ingredient")&gt;0,INDEX(ani_diet!V:V,MATCH(M1659,ani_diet!F:F,0)),""),"")</f>
        <v/>
      </c>
      <c r="AE1659" s="152" t="str">
        <f>IF(IFERROR(IF(MATCH("Feed Ingredient", AOM[[#This Row],[L1]:[L10]],0)&gt;0, TRUE, FALSE), FALSE)=TRUE,IFERROR(VLOOKUP(M1659, ani_diet!E:E, 1, FALSE), "No Match"),FALSE)</f>
        <v>Mineral Block</v>
      </c>
    </row>
    <row r="1660" spans="1:31" ht="14.5" x14ac:dyDescent="0.35">
      <c r="A1660" s="153" t="s">
        <v>2164</v>
      </c>
      <c r="B1660" s="153" t="s">
        <v>23355</v>
      </c>
      <c r="C1660" s="153" t="s">
        <v>19358</v>
      </c>
      <c r="D1660" s="153" t="s">
        <v>19360</v>
      </c>
      <c r="E1660" s="153" t="s">
        <v>19600</v>
      </c>
      <c r="F1660" s="153" t="s">
        <v>20459</v>
      </c>
      <c r="G1660" s="153" t="s">
        <v>20460</v>
      </c>
      <c r="H1660" s="153" t="s">
        <v>3379</v>
      </c>
      <c r="I1660" s="153" t="s">
        <v>23123</v>
      </c>
      <c r="J1660" s="153" t="s">
        <v>23354</v>
      </c>
      <c r="K1660" s="153" t="s">
        <v>23356</v>
      </c>
      <c r="L1660" s="153"/>
      <c r="M1660" s="153" t="str" cm="1">
        <f t="array" ref="M1660">LOOKUP(2,1/(C1660:L1660&lt;&gt;""),C1660:L1660)</f>
        <v>Maclik</v>
      </c>
      <c r="N1660" s="153" t="s">
        <v>2164</v>
      </c>
      <c r="O1660" s="153" t="s">
        <v>2164</v>
      </c>
      <c r="P1660" s="153" t="s">
        <v>2164</v>
      </c>
      <c r="Q1660" s="153" t="s">
        <v>2164</v>
      </c>
      <c r="R1660" s="153" t="s">
        <v>2164</v>
      </c>
      <c r="S1660" s="153"/>
      <c r="T1660" s="153" t="s">
        <v>2164</v>
      </c>
      <c r="U1660" s="153"/>
      <c r="V1660" s="153" t="s">
        <v>2164</v>
      </c>
      <c r="W1660" s="153" t="s">
        <v>2164</v>
      </c>
      <c r="X1660" s="153" t="s">
        <v>2164</v>
      </c>
      <c r="Y1660" s="153" t="s">
        <v>2164</v>
      </c>
      <c r="Z1660" s="153" t="s">
        <v>2164</v>
      </c>
      <c r="AA1660" s="153" t="s">
        <v>2164</v>
      </c>
      <c r="AB1660" s="153"/>
      <c r="AC1660" s="153" t="s">
        <v>23357</v>
      </c>
      <c r="AD1660" s="153" t="str">
        <f>IFERROR(IF(COUNTIF(C1660:L1660,"Feed Ingredient")&gt;0,INDEX(ani_diet!V:V,MATCH(M1660,ani_diet!F:F,0)),""),"")</f>
        <v/>
      </c>
      <c r="AE1660" s="152" t="str">
        <f>IF(IFERROR(IF(MATCH("Feed Ingredient", AOM[[#This Row],[L1]:[L10]],0)&gt;0, TRUE, FALSE), FALSE)=TRUE,IFERROR(VLOOKUP(M1660, ani_diet!E:E, 1, FALSE), "No Match"),FALSE)</f>
        <v>No Match</v>
      </c>
    </row>
    <row r="1661" spans="1:31" ht="14.5" x14ac:dyDescent="0.35">
      <c r="A1661" s="153" t="s">
        <v>2164</v>
      </c>
      <c r="B1661" s="153" t="s">
        <v>23358</v>
      </c>
      <c r="C1661" s="153" t="s">
        <v>19358</v>
      </c>
      <c r="D1661" s="153" t="s">
        <v>19360</v>
      </c>
      <c r="E1661" s="153" t="s">
        <v>19600</v>
      </c>
      <c r="F1661" s="153" t="s">
        <v>20459</v>
      </c>
      <c r="G1661" s="153" t="s">
        <v>20460</v>
      </c>
      <c r="H1661" s="153" t="s">
        <v>3379</v>
      </c>
      <c r="I1661" s="153" t="s">
        <v>23123</v>
      </c>
      <c r="J1661" s="153" t="s">
        <v>23359</v>
      </c>
      <c r="K1661" s="153" t="s">
        <v>2164</v>
      </c>
      <c r="L1661" s="153"/>
      <c r="M1661" s="153" t="str" cm="1">
        <f t="array" ref="M1661">LOOKUP(2,1/(C1661:L1661&lt;&gt;""),C1661:L1661)</f>
        <v>Mineral Lick</v>
      </c>
      <c r="N1661" s="153" t="s">
        <v>2164</v>
      </c>
      <c r="O1661" s="153" t="s">
        <v>2164</v>
      </c>
      <c r="P1661" s="153" t="s">
        <v>2164</v>
      </c>
      <c r="Q1661" s="153" t="s">
        <v>2164</v>
      </c>
      <c r="R1661" s="153" t="s">
        <v>2164</v>
      </c>
      <c r="S1661" s="153"/>
      <c r="T1661" s="153" t="s">
        <v>2164</v>
      </c>
      <c r="U1661" s="153"/>
      <c r="V1661" s="153" t="s">
        <v>2164</v>
      </c>
      <c r="W1661" s="153" t="s">
        <v>2164</v>
      </c>
      <c r="X1661" s="153" t="s">
        <v>2164</v>
      </c>
      <c r="Y1661" s="153" t="s">
        <v>2164</v>
      </c>
      <c r="Z1661" s="153" t="s">
        <v>2164</v>
      </c>
      <c r="AA1661" s="153" t="s">
        <v>2164</v>
      </c>
      <c r="AB1661" s="153"/>
      <c r="AC1661" s="153" t="s">
        <v>23359</v>
      </c>
      <c r="AD1661" s="153" t="str">
        <f>IFERROR(IF(COUNTIF(C1661:L1661,"Feed Ingredient")&gt;0,INDEX(ani_diet!V:V,MATCH(M1661,ani_diet!F:F,0)),""),"")</f>
        <v/>
      </c>
      <c r="AE1661" s="152" t="str">
        <f>IF(IFERROR(IF(MATCH("Feed Ingredient", AOM[[#This Row],[L1]:[L10]],0)&gt;0, TRUE, FALSE), FALSE)=TRUE,IFERROR(VLOOKUP(M1661, ani_diet!E:E, 1, FALSE), "No Match"),FALSE)</f>
        <v>Mineral Lick</v>
      </c>
    </row>
    <row r="1662" spans="1:31" ht="14.5" x14ac:dyDescent="0.35">
      <c r="A1662" s="153" t="s">
        <v>2164</v>
      </c>
      <c r="B1662" s="153" t="s">
        <v>23360</v>
      </c>
      <c r="C1662" s="153" t="s">
        <v>19358</v>
      </c>
      <c r="D1662" s="153" t="s">
        <v>19360</v>
      </c>
      <c r="E1662" s="153" t="s">
        <v>19600</v>
      </c>
      <c r="F1662" s="153" t="s">
        <v>20459</v>
      </c>
      <c r="G1662" s="153" t="s">
        <v>20460</v>
      </c>
      <c r="H1662" s="153" t="s">
        <v>3379</v>
      </c>
      <c r="I1662" s="153" t="s">
        <v>23123</v>
      </c>
      <c r="J1662" s="153" t="s">
        <v>23361</v>
      </c>
      <c r="K1662" s="153" t="s">
        <v>23362</v>
      </c>
      <c r="L1662" s="153"/>
      <c r="M1662" s="153" t="str" cm="1">
        <f t="array" ref="M1662">LOOKUP(2,1/(C1662:L1662&lt;&gt;""),C1662:L1662)</f>
        <v>Trace-elements Mix</v>
      </c>
      <c r="N1662" s="153" t="s">
        <v>2164</v>
      </c>
      <c r="O1662" s="153"/>
      <c r="P1662" s="153" t="s">
        <v>2164</v>
      </c>
      <c r="Q1662" s="153" t="s">
        <v>2164</v>
      </c>
      <c r="R1662" s="153" t="s">
        <v>2164</v>
      </c>
      <c r="S1662" s="153"/>
      <c r="T1662" s="153" t="s">
        <v>2164</v>
      </c>
      <c r="U1662" s="153"/>
      <c r="V1662" s="153" t="s">
        <v>2164</v>
      </c>
      <c r="W1662" s="153" t="s">
        <v>2164</v>
      </c>
      <c r="X1662" s="153" t="s">
        <v>2164</v>
      </c>
      <c r="Y1662" s="153" t="s">
        <v>2164</v>
      </c>
      <c r="Z1662" s="153" t="s">
        <v>2164</v>
      </c>
      <c r="AA1662" s="153" t="s">
        <v>2164</v>
      </c>
      <c r="AB1662" s="153"/>
      <c r="AC1662" s="153" t="s">
        <v>23363</v>
      </c>
      <c r="AD1662" s="153" t="str">
        <f>IFERROR(IF(COUNTIF(C1662:L1662,"Feed Ingredient")&gt;0,INDEX(ani_diet!V:V,MATCH(M1662,ani_diet!F:F,0)),""),"")</f>
        <v/>
      </c>
      <c r="AE1662" s="152" t="str">
        <f>IF(IFERROR(IF(MATCH("Feed Ingredient", AOM[[#This Row],[L1]:[L10]],0)&gt;0, TRUE, FALSE), FALSE)=TRUE,IFERROR(VLOOKUP(M1662, ani_diet!E:E, 1, FALSE), "No Match"),FALSE)</f>
        <v>Trace-elements Mix</v>
      </c>
    </row>
    <row r="1663" spans="1:31" ht="14.5" x14ac:dyDescent="0.35">
      <c r="A1663" s="153" t="s">
        <v>2164</v>
      </c>
      <c r="B1663" s="153" t="s">
        <v>23364</v>
      </c>
      <c r="C1663" s="153" t="s">
        <v>19358</v>
      </c>
      <c r="D1663" s="153" t="s">
        <v>19360</v>
      </c>
      <c r="E1663" s="153" t="s">
        <v>19600</v>
      </c>
      <c r="F1663" s="153" t="s">
        <v>20459</v>
      </c>
      <c r="G1663" s="153" t="s">
        <v>20460</v>
      </c>
      <c r="H1663" s="153" t="s">
        <v>3379</v>
      </c>
      <c r="I1663" s="153" t="s">
        <v>23123</v>
      </c>
      <c r="J1663" s="153" t="s">
        <v>23361</v>
      </c>
      <c r="K1663" s="153"/>
      <c r="L1663" s="153"/>
      <c r="M1663" s="153" t="str" cm="1">
        <f t="array" ref="M1663">LOOKUP(2,1/(C1663:L1663&lt;&gt;""),C1663:L1663)</f>
        <v>Mineral Mix</v>
      </c>
      <c r="N1663" s="153" t="s">
        <v>2164</v>
      </c>
      <c r="O1663" s="153"/>
      <c r="P1663" s="153" t="s">
        <v>2164</v>
      </c>
      <c r="Q1663" s="153" t="s">
        <v>2164</v>
      </c>
      <c r="R1663" s="153" t="s">
        <v>2164</v>
      </c>
      <c r="S1663" s="153"/>
      <c r="T1663" s="153" t="s">
        <v>2164</v>
      </c>
      <c r="U1663" s="153"/>
      <c r="V1663" s="153" t="s">
        <v>2164</v>
      </c>
      <c r="W1663" s="153" t="s">
        <v>2164</v>
      </c>
      <c r="X1663" s="153" t="s">
        <v>2164</v>
      </c>
      <c r="Y1663" s="153" t="s">
        <v>2164</v>
      </c>
      <c r="Z1663" s="153" t="s">
        <v>2164</v>
      </c>
      <c r="AA1663" s="153" t="s">
        <v>2164</v>
      </c>
      <c r="AB1663" s="153"/>
      <c r="AC1663" s="153" t="s">
        <v>23363</v>
      </c>
      <c r="AD1663" s="153" t="str">
        <f>IFERROR(IF(COUNTIF(C1663:L1663,"Feed Ingredient")&gt;0,INDEX(ani_diet!V:V,MATCH(M1663,ani_diet!F:F,0)),""),"")</f>
        <v/>
      </c>
      <c r="AE1663" s="152" t="str">
        <f>IF(IFERROR(IF(MATCH("Feed Ingredient", AOM[[#This Row],[L1]:[L10]],0)&gt;0, TRUE, FALSE), FALSE)=TRUE,IFERROR(VLOOKUP(M1663, ani_diet!E:E, 1, FALSE), "No Match"),FALSE)</f>
        <v>Mineral Mix</v>
      </c>
    </row>
    <row r="1664" spans="1:31" ht="14.5" x14ac:dyDescent="0.35">
      <c r="A1664" s="153" t="s">
        <v>2164</v>
      </c>
      <c r="B1664" s="153" t="s">
        <v>23365</v>
      </c>
      <c r="C1664" s="153" t="s">
        <v>19358</v>
      </c>
      <c r="D1664" s="153" t="s">
        <v>19360</v>
      </c>
      <c r="E1664" s="153" t="s">
        <v>19600</v>
      </c>
      <c r="F1664" s="153" t="s">
        <v>20459</v>
      </c>
      <c r="G1664" s="153" t="s">
        <v>20460</v>
      </c>
      <c r="H1664" s="153" t="s">
        <v>3379</v>
      </c>
      <c r="I1664" s="153" t="s">
        <v>23123</v>
      </c>
      <c r="J1664" s="153" t="s">
        <v>358</v>
      </c>
      <c r="K1664" s="153" t="s">
        <v>2164</v>
      </c>
      <c r="L1664" s="153"/>
      <c r="M1664" s="153" t="str" cm="1">
        <f t="array" ref="M1664">LOOKUP(2,1/(C1664:L1664&lt;&gt;""),C1664:L1664)</f>
        <v>Monocalcium Phosphate</v>
      </c>
      <c r="N1664" s="153" t="s">
        <v>2164</v>
      </c>
      <c r="O1664" s="153"/>
      <c r="P1664" s="153" t="s">
        <v>2164</v>
      </c>
      <c r="Q1664" s="153" t="s">
        <v>2164</v>
      </c>
      <c r="R1664" s="153" t="s">
        <v>2164</v>
      </c>
      <c r="S1664" s="153"/>
      <c r="T1664" s="153" t="s">
        <v>2164</v>
      </c>
      <c r="U1664" s="153"/>
      <c r="V1664" s="153" t="s">
        <v>2164</v>
      </c>
      <c r="W1664" s="153" t="s">
        <v>2164</v>
      </c>
      <c r="X1664" s="153" t="s">
        <v>2164</v>
      </c>
      <c r="Y1664" s="153" t="s">
        <v>2164</v>
      </c>
      <c r="Z1664" s="153" t="s">
        <v>2164</v>
      </c>
      <c r="AA1664" s="153" t="s">
        <v>2164</v>
      </c>
      <c r="AB1664" s="153"/>
      <c r="AC1664" s="153" t="s">
        <v>358</v>
      </c>
      <c r="AD1664" s="153" t="str">
        <f>IFERROR(IF(COUNTIF(C1664:L1664,"Feed Ingredient")&gt;0,INDEX(ani_diet!V:V,MATCH(M1664,ani_diet!F:F,0)),""),"")</f>
        <v/>
      </c>
      <c r="AE1664" s="152" t="str">
        <f>IF(IFERROR(IF(MATCH("Feed Ingredient", AOM[[#This Row],[L1]:[L10]],0)&gt;0, TRUE, FALSE), FALSE)=TRUE,IFERROR(VLOOKUP(M1664, ani_diet!E:E, 1, FALSE), "No Match"),FALSE)</f>
        <v>Monocalcium Phosphate</v>
      </c>
    </row>
    <row r="1665" spans="1:31" ht="14.5" x14ac:dyDescent="0.35">
      <c r="A1665" s="153" t="s">
        <v>2164</v>
      </c>
      <c r="B1665" s="153" t="s">
        <v>23366</v>
      </c>
      <c r="C1665" s="153" t="s">
        <v>19358</v>
      </c>
      <c r="D1665" s="153" t="s">
        <v>19360</v>
      </c>
      <c r="E1665" s="153" t="s">
        <v>19600</v>
      </c>
      <c r="F1665" s="153" t="s">
        <v>20459</v>
      </c>
      <c r="G1665" s="153" t="s">
        <v>20460</v>
      </c>
      <c r="H1665" s="153" t="s">
        <v>3379</v>
      </c>
      <c r="I1665" s="153" t="s">
        <v>23123</v>
      </c>
      <c r="J1665" s="153" t="s">
        <v>2171</v>
      </c>
      <c r="K1665" s="153" t="s">
        <v>2164</v>
      </c>
      <c r="L1665" s="153"/>
      <c r="M1665" s="153" t="str" cm="1">
        <f t="array" ref="M1665">LOOKUP(2,1/(C1665:L1665&lt;&gt;""),C1665:L1665)</f>
        <v>Phosphorus</v>
      </c>
      <c r="N1665" s="153" t="s">
        <v>2164</v>
      </c>
      <c r="O1665" s="153"/>
      <c r="P1665" s="153" t="s">
        <v>2164</v>
      </c>
      <c r="Q1665" s="153" t="s">
        <v>2164</v>
      </c>
      <c r="R1665" s="153" t="s">
        <v>2164</v>
      </c>
      <c r="S1665" s="153"/>
      <c r="T1665" s="153" t="s">
        <v>2164</v>
      </c>
      <c r="U1665" s="153"/>
      <c r="V1665" s="153" t="s">
        <v>2164</v>
      </c>
      <c r="W1665" s="153" t="s">
        <v>2164</v>
      </c>
      <c r="X1665" s="153" t="s">
        <v>2164</v>
      </c>
      <c r="Y1665" s="153" t="s">
        <v>2164</v>
      </c>
      <c r="Z1665" s="153" t="s">
        <v>2164</v>
      </c>
      <c r="AA1665" s="153" t="s">
        <v>2164</v>
      </c>
      <c r="AB1665" s="153"/>
      <c r="AC1665" s="153" t="s">
        <v>2171</v>
      </c>
      <c r="AD1665" s="153" t="str">
        <f>IFERROR(IF(COUNTIF(C1665:L1665,"Feed Ingredient")&gt;0,INDEX(ani_diet!V:V,MATCH(M1665,ani_diet!F:F,0)),""),"")</f>
        <v/>
      </c>
      <c r="AE1665" s="152" t="str">
        <f>IF(IFERROR(IF(MATCH("Feed Ingredient", AOM[[#This Row],[L1]:[L10]],0)&gt;0, TRUE, FALSE), FALSE)=TRUE,IFERROR(VLOOKUP(M1665, ani_diet!E:E, 1, FALSE), "No Match"),FALSE)</f>
        <v>Phosphorus</v>
      </c>
    </row>
    <row r="1666" spans="1:31" ht="14.5" x14ac:dyDescent="0.35">
      <c r="A1666" s="153" t="s">
        <v>2164</v>
      </c>
      <c r="B1666" s="153" t="s">
        <v>23367</v>
      </c>
      <c r="C1666" s="153" t="s">
        <v>19358</v>
      </c>
      <c r="D1666" s="153" t="s">
        <v>19360</v>
      </c>
      <c r="E1666" s="153" t="s">
        <v>19600</v>
      </c>
      <c r="F1666" s="153" t="s">
        <v>20459</v>
      </c>
      <c r="G1666" s="153" t="s">
        <v>20460</v>
      </c>
      <c r="H1666" s="153" t="s">
        <v>3379</v>
      </c>
      <c r="I1666" s="153" t="s">
        <v>23123</v>
      </c>
      <c r="J1666" s="153" t="s">
        <v>408</v>
      </c>
      <c r="K1666" s="153" t="s">
        <v>2164</v>
      </c>
      <c r="L1666" s="153"/>
      <c r="M1666" s="153" t="str" cm="1">
        <f t="array" ref="M1666">LOOKUP(2,1/(C1666:L1666&lt;&gt;""),C1666:L1666)</f>
        <v>Potassium Carbonate</v>
      </c>
      <c r="N1666" s="153" t="s">
        <v>2164</v>
      </c>
      <c r="O1666" s="153"/>
      <c r="P1666" s="153" t="s">
        <v>2164</v>
      </c>
      <c r="Q1666" s="153" t="s">
        <v>2164</v>
      </c>
      <c r="R1666" s="153" t="s">
        <v>2164</v>
      </c>
      <c r="S1666" s="153"/>
      <c r="T1666" s="153" t="s">
        <v>2164</v>
      </c>
      <c r="U1666" s="153"/>
      <c r="V1666" s="153" t="s">
        <v>2164</v>
      </c>
      <c r="W1666" s="153" t="s">
        <v>2164</v>
      </c>
      <c r="X1666" s="153" t="s">
        <v>2164</v>
      </c>
      <c r="Y1666" s="153" t="s">
        <v>2164</v>
      </c>
      <c r="Z1666" s="153" t="s">
        <v>2164</v>
      </c>
      <c r="AA1666" s="153" t="s">
        <v>2164</v>
      </c>
      <c r="AB1666" s="153"/>
      <c r="AC1666" s="153" t="s">
        <v>2171</v>
      </c>
      <c r="AD1666" s="153" t="str">
        <f>IFERROR(IF(COUNTIF(C1666:L1666,"Feed Ingredient")&gt;0,INDEX(ani_diet!V:V,MATCH(M1666,ani_diet!F:F,0)),""),"")</f>
        <v/>
      </c>
      <c r="AE1666" s="152" t="str">
        <f>IF(IFERROR(IF(MATCH("Feed Ingredient", AOM[[#This Row],[L1]:[L10]],0)&gt;0, TRUE, FALSE), FALSE)=TRUE,IFERROR(VLOOKUP(M1666, ani_diet!E:E, 1, FALSE), "No Match"),FALSE)</f>
        <v>Potassium Carbonate</v>
      </c>
    </row>
    <row r="1667" spans="1:31" ht="14.5" x14ac:dyDescent="0.35">
      <c r="A1667" s="153" t="s">
        <v>2164</v>
      </c>
      <c r="B1667" s="153" t="s">
        <v>23368</v>
      </c>
      <c r="C1667" s="153" t="s">
        <v>19358</v>
      </c>
      <c r="D1667" s="153" t="s">
        <v>19360</v>
      </c>
      <c r="E1667" s="153" t="s">
        <v>19600</v>
      </c>
      <c r="F1667" s="153" t="s">
        <v>20459</v>
      </c>
      <c r="G1667" s="153" t="s">
        <v>20460</v>
      </c>
      <c r="H1667" s="153" t="s">
        <v>3379</v>
      </c>
      <c r="I1667" s="153" t="s">
        <v>23123</v>
      </c>
      <c r="J1667" s="153" t="s">
        <v>673</v>
      </c>
      <c r="K1667" s="153" t="s">
        <v>2164</v>
      </c>
      <c r="L1667" s="153"/>
      <c r="M1667" s="153" t="str" cm="1">
        <f t="array" ref="M1667">LOOKUP(2,1/(C1667:L1667&lt;&gt;""),C1667:L1667)</f>
        <v>Potassium Humate</v>
      </c>
      <c r="N1667" s="153" t="s">
        <v>2164</v>
      </c>
      <c r="O1667" s="153"/>
      <c r="P1667" s="153" t="s">
        <v>2164</v>
      </c>
      <c r="Q1667" s="153" t="s">
        <v>2164</v>
      </c>
      <c r="R1667" s="153" t="s">
        <v>2164</v>
      </c>
      <c r="S1667" s="153"/>
      <c r="T1667" s="153" t="s">
        <v>2164</v>
      </c>
      <c r="U1667" s="153"/>
      <c r="V1667" s="153" t="s">
        <v>2164</v>
      </c>
      <c r="W1667" s="153" t="s">
        <v>2164</v>
      </c>
      <c r="X1667" s="153" t="s">
        <v>2164</v>
      </c>
      <c r="Y1667" s="153" t="s">
        <v>2164</v>
      </c>
      <c r="Z1667" s="153" t="s">
        <v>2164</v>
      </c>
      <c r="AA1667" s="153" t="s">
        <v>2164</v>
      </c>
      <c r="AB1667" s="153"/>
      <c r="AC1667" s="153" t="s">
        <v>2171</v>
      </c>
      <c r="AD1667" s="153" t="str">
        <f>IFERROR(IF(COUNTIF(C1667:L1667,"Feed Ingredient")&gt;0,INDEX(ani_diet!V:V,MATCH(M1667,ani_diet!F:F,0)),""),"")</f>
        <v/>
      </c>
      <c r="AE1667" s="152" t="str">
        <f>IF(IFERROR(IF(MATCH("Feed Ingredient", AOM[[#This Row],[L1]:[L10]],0)&gt;0, TRUE, FALSE), FALSE)=TRUE,IFERROR(VLOOKUP(M1667, ani_diet!E:E, 1, FALSE), "No Match"),FALSE)</f>
        <v>Potassium Humate</v>
      </c>
    </row>
    <row r="1668" spans="1:31" ht="14.5" x14ac:dyDescent="0.35">
      <c r="A1668" s="153" t="s">
        <v>2164</v>
      </c>
      <c r="B1668" s="153" t="s">
        <v>23369</v>
      </c>
      <c r="C1668" s="153" t="s">
        <v>19358</v>
      </c>
      <c r="D1668" s="153" t="s">
        <v>19360</v>
      </c>
      <c r="E1668" s="153" t="s">
        <v>19600</v>
      </c>
      <c r="F1668" s="153" t="s">
        <v>20459</v>
      </c>
      <c r="G1668" s="153" t="s">
        <v>20460</v>
      </c>
      <c r="H1668" s="153" t="s">
        <v>3379</v>
      </c>
      <c r="I1668" s="153" t="s">
        <v>23123</v>
      </c>
      <c r="J1668" s="153" t="s">
        <v>19816</v>
      </c>
      <c r="K1668" s="153" t="s">
        <v>2164</v>
      </c>
      <c r="L1668" s="153"/>
      <c r="M1668" s="153" t="str" cm="1">
        <f t="array" ref="M1668">LOOKUP(2,1/(C1668:L1668&lt;&gt;""),C1668:L1668)</f>
        <v>Selenium</v>
      </c>
      <c r="N1668" s="153" t="s">
        <v>2164</v>
      </c>
      <c r="O1668" s="153"/>
      <c r="P1668" s="153" t="s">
        <v>2164</v>
      </c>
      <c r="Q1668" s="153" t="s">
        <v>2164</v>
      </c>
      <c r="R1668" s="153" t="s">
        <v>2164</v>
      </c>
      <c r="S1668" s="153"/>
      <c r="T1668" s="153" t="s">
        <v>2164</v>
      </c>
      <c r="U1668" s="153"/>
      <c r="V1668" s="153" t="s">
        <v>2164</v>
      </c>
      <c r="W1668" s="153" t="s">
        <v>2164</v>
      </c>
      <c r="X1668" s="153" t="s">
        <v>2164</v>
      </c>
      <c r="Y1668" s="153" t="s">
        <v>2164</v>
      </c>
      <c r="Z1668" s="153" t="s">
        <v>2164</v>
      </c>
      <c r="AA1668" s="153" t="s">
        <v>2164</v>
      </c>
      <c r="AB1668" s="153"/>
      <c r="AC1668" s="153" t="s">
        <v>19816</v>
      </c>
      <c r="AD1668" s="153" t="str">
        <f>IFERROR(IF(COUNTIF(C1668:L1668,"Feed Ingredient")&gt;0,INDEX(ani_diet!V:V,MATCH(M1668,ani_diet!F:F,0)),""),"")</f>
        <v/>
      </c>
      <c r="AE1668" s="152" t="str">
        <f>IF(IFERROR(IF(MATCH("Feed Ingredient", AOM[[#This Row],[L1]:[L10]],0)&gt;0, TRUE, FALSE), FALSE)=TRUE,IFERROR(VLOOKUP(M1668, ani_diet!E:E, 1, FALSE), "No Match"),FALSE)</f>
        <v>Selenium</v>
      </c>
    </row>
    <row r="1669" spans="1:31" ht="14.5" x14ac:dyDescent="0.35">
      <c r="A1669" s="153" t="s">
        <v>2164</v>
      </c>
      <c r="B1669" s="153" t="s">
        <v>23370</v>
      </c>
      <c r="C1669" s="153" t="s">
        <v>19358</v>
      </c>
      <c r="D1669" s="153" t="s">
        <v>19360</v>
      </c>
      <c r="E1669" s="153" t="s">
        <v>19600</v>
      </c>
      <c r="F1669" s="153" t="s">
        <v>20459</v>
      </c>
      <c r="G1669" s="153" t="s">
        <v>20460</v>
      </c>
      <c r="H1669" s="153" t="s">
        <v>3379</v>
      </c>
      <c r="I1669" s="153" t="s">
        <v>23123</v>
      </c>
      <c r="J1669" s="153" t="s">
        <v>452</v>
      </c>
      <c r="K1669" s="153" t="s">
        <v>2164</v>
      </c>
      <c r="L1669" s="153"/>
      <c r="M1669" s="153" t="str" cm="1">
        <f t="array" ref="M1669">LOOKUP(2,1/(C1669:L1669&lt;&gt;""),C1669:L1669)</f>
        <v>Sodium Sulfate</v>
      </c>
      <c r="N1669" s="153" t="s">
        <v>2164</v>
      </c>
      <c r="O1669" s="153"/>
      <c r="P1669" s="153" t="s">
        <v>2164</v>
      </c>
      <c r="Q1669" s="153" t="s">
        <v>2164</v>
      </c>
      <c r="R1669" s="153" t="s">
        <v>2164</v>
      </c>
      <c r="S1669" s="153"/>
      <c r="T1669" s="153" t="s">
        <v>2164</v>
      </c>
      <c r="U1669" s="153"/>
      <c r="V1669" s="153" t="s">
        <v>2164</v>
      </c>
      <c r="W1669" s="153" t="s">
        <v>2164</v>
      </c>
      <c r="X1669" s="153" t="s">
        <v>2164</v>
      </c>
      <c r="Y1669" s="153" t="s">
        <v>2164</v>
      </c>
      <c r="Z1669" s="153" t="s">
        <v>2164</v>
      </c>
      <c r="AA1669" s="153" t="s">
        <v>2164</v>
      </c>
      <c r="AB1669" s="153"/>
      <c r="AC1669" s="153" t="s">
        <v>462</v>
      </c>
      <c r="AD1669" s="153" t="str">
        <f>IFERROR(IF(COUNTIF(C1669:L1669,"Feed Ingredient")&gt;0,INDEX(ani_diet!V:V,MATCH(M1669,ani_diet!F:F,0)),""),"")</f>
        <v/>
      </c>
      <c r="AE1669" s="152" t="str">
        <f>IF(IFERROR(IF(MATCH("Feed Ingredient", AOM[[#This Row],[L1]:[L10]],0)&gt;0, TRUE, FALSE), FALSE)=TRUE,IFERROR(VLOOKUP(M1669, ani_diet!E:E, 1, FALSE), "No Match"),FALSE)</f>
        <v>Sodium Sulfate</v>
      </c>
    </row>
    <row r="1670" spans="1:31" ht="14.5" x14ac:dyDescent="0.35">
      <c r="A1670" s="153" t="s">
        <v>2164</v>
      </c>
      <c r="B1670" s="153" t="s">
        <v>23371</v>
      </c>
      <c r="C1670" s="153" t="s">
        <v>19358</v>
      </c>
      <c r="D1670" s="153" t="s">
        <v>19360</v>
      </c>
      <c r="E1670" s="153" t="s">
        <v>19600</v>
      </c>
      <c r="F1670" s="153" t="s">
        <v>20459</v>
      </c>
      <c r="G1670" s="153" t="s">
        <v>20460</v>
      </c>
      <c r="H1670" s="153" t="s">
        <v>3379</v>
      </c>
      <c r="I1670" s="153" t="s">
        <v>23123</v>
      </c>
      <c r="J1670" s="153" t="s">
        <v>462</v>
      </c>
      <c r="K1670" s="153" t="s">
        <v>2164</v>
      </c>
      <c r="L1670" s="153"/>
      <c r="M1670" s="153" t="str" cm="1">
        <f t="array" ref="M1670">LOOKUP(2,1/(C1670:L1670&lt;&gt;""),C1670:L1670)</f>
        <v>Sulphur</v>
      </c>
      <c r="N1670" s="153" t="s">
        <v>2164</v>
      </c>
      <c r="O1670" s="153"/>
      <c r="P1670" s="153" t="s">
        <v>2164</v>
      </c>
      <c r="Q1670" s="153" t="s">
        <v>2164</v>
      </c>
      <c r="R1670" s="153" t="s">
        <v>2164</v>
      </c>
      <c r="S1670" s="153"/>
      <c r="T1670" s="153" t="s">
        <v>2164</v>
      </c>
      <c r="U1670" s="153"/>
      <c r="V1670" s="153" t="s">
        <v>2164</v>
      </c>
      <c r="W1670" s="153" t="s">
        <v>2164</v>
      </c>
      <c r="X1670" s="153" t="s">
        <v>2164</v>
      </c>
      <c r="Y1670" s="153" t="s">
        <v>2164</v>
      </c>
      <c r="Z1670" s="153" t="s">
        <v>2164</v>
      </c>
      <c r="AA1670" s="153" t="s">
        <v>2164</v>
      </c>
      <c r="AB1670" s="153"/>
      <c r="AC1670" s="153" t="s">
        <v>462</v>
      </c>
      <c r="AD1670" s="153" t="str">
        <f>IFERROR(IF(COUNTIF(C1670:L1670,"Feed Ingredient")&gt;0,INDEX(ani_diet!V:V,MATCH(M1670,ani_diet!F:F,0)),""),"")</f>
        <v/>
      </c>
      <c r="AE1670" s="152" t="str">
        <f>IF(IFERROR(IF(MATCH("Feed Ingredient", AOM[[#This Row],[L1]:[L10]],0)&gt;0, TRUE, FALSE), FALSE)=TRUE,IFERROR(VLOOKUP(M1670, ani_diet!E:E, 1, FALSE), "No Match"),FALSE)</f>
        <v>Sulphur</v>
      </c>
    </row>
    <row r="1671" spans="1:31" ht="14.5" x14ac:dyDescent="0.35">
      <c r="A1671" s="153" t="s">
        <v>2164</v>
      </c>
      <c r="B1671" s="153" t="s">
        <v>23372</v>
      </c>
      <c r="C1671" s="153" t="s">
        <v>19358</v>
      </c>
      <c r="D1671" s="153" t="s">
        <v>19360</v>
      </c>
      <c r="E1671" s="153" t="s">
        <v>19600</v>
      </c>
      <c r="F1671" s="153" t="s">
        <v>20459</v>
      </c>
      <c r="G1671" s="153" t="s">
        <v>20460</v>
      </c>
      <c r="H1671" s="153" t="s">
        <v>3379</v>
      </c>
      <c r="I1671" s="153" t="s">
        <v>23123</v>
      </c>
      <c r="J1671" s="153" t="s">
        <v>23373</v>
      </c>
      <c r="K1671" s="153" t="s">
        <v>2164</v>
      </c>
      <c r="L1671" s="153"/>
      <c r="M1671" s="153" t="str" cm="1">
        <f t="array" ref="M1671">LOOKUP(2,1/(C1671:L1671&lt;&gt;""),C1671:L1671)</f>
        <v>Tricalcium Phosphate</v>
      </c>
      <c r="N1671" s="153" t="s">
        <v>2164</v>
      </c>
      <c r="O1671" s="153"/>
      <c r="P1671" s="153" t="s">
        <v>2164</v>
      </c>
      <c r="Q1671" s="153" t="s">
        <v>2164</v>
      </c>
      <c r="R1671" s="153" t="s">
        <v>2164</v>
      </c>
      <c r="S1671" s="153"/>
      <c r="T1671" s="153" t="s">
        <v>2164</v>
      </c>
      <c r="U1671" s="153"/>
      <c r="V1671" s="153" t="s">
        <v>2164</v>
      </c>
      <c r="W1671" s="153" t="s">
        <v>2164</v>
      </c>
      <c r="X1671" s="153" t="s">
        <v>2164</v>
      </c>
      <c r="Y1671" s="153" t="s">
        <v>2164</v>
      </c>
      <c r="Z1671" s="153" t="s">
        <v>2164</v>
      </c>
      <c r="AA1671" s="153" t="s">
        <v>2164</v>
      </c>
      <c r="AB1671" s="153"/>
      <c r="AC1671" s="153" t="s">
        <v>23373</v>
      </c>
      <c r="AD1671" s="153" t="str">
        <f>IFERROR(IF(COUNTIF(C1671:L1671,"Feed Ingredient")&gt;0,INDEX(ani_diet!V:V,MATCH(M1671,ani_diet!F:F,0)),""),"")</f>
        <v/>
      </c>
      <c r="AE1671" s="152" t="str">
        <f>IF(IFERROR(IF(MATCH("Feed Ingredient", AOM[[#This Row],[L1]:[L10]],0)&gt;0, TRUE, FALSE), FALSE)=TRUE,IFERROR(VLOOKUP(M1671, ani_diet!E:E, 1, FALSE), "No Match"),FALSE)</f>
        <v>Tricalcium Phosphate</v>
      </c>
    </row>
    <row r="1672" spans="1:31" ht="14.5" x14ac:dyDescent="0.35">
      <c r="A1672" s="153" t="s">
        <v>2164</v>
      </c>
      <c r="B1672" s="153" t="s">
        <v>23374</v>
      </c>
      <c r="C1672" s="153" t="s">
        <v>19358</v>
      </c>
      <c r="D1672" s="153" t="s">
        <v>19360</v>
      </c>
      <c r="E1672" s="153" t="s">
        <v>19600</v>
      </c>
      <c r="F1672" s="153" t="s">
        <v>20459</v>
      </c>
      <c r="G1672" s="153" t="s">
        <v>20460</v>
      </c>
      <c r="H1672" s="153" t="s">
        <v>3379</v>
      </c>
      <c r="I1672" s="153" t="s">
        <v>23123</v>
      </c>
      <c r="J1672" s="153" t="s">
        <v>636</v>
      </c>
      <c r="K1672" s="153" t="s">
        <v>2164</v>
      </c>
      <c r="L1672" s="153"/>
      <c r="M1672" s="153" t="str" cm="1">
        <f t="array" ref="M1672">LOOKUP(2,1/(C1672:L1672&lt;&gt;""),C1672:L1672)</f>
        <v>Zinc</v>
      </c>
      <c r="N1672" s="153" t="s">
        <v>2164</v>
      </c>
      <c r="O1672" s="153"/>
      <c r="P1672" s="153" t="s">
        <v>2164</v>
      </c>
      <c r="Q1672" s="153" t="s">
        <v>2164</v>
      </c>
      <c r="R1672" s="153" t="s">
        <v>2164</v>
      </c>
      <c r="S1672" s="153"/>
      <c r="T1672" s="153" t="s">
        <v>2164</v>
      </c>
      <c r="U1672" s="153"/>
      <c r="V1672" s="153" t="s">
        <v>2164</v>
      </c>
      <c r="W1672" s="153" t="s">
        <v>2164</v>
      </c>
      <c r="X1672" s="153" t="s">
        <v>2164</v>
      </c>
      <c r="Y1672" s="153" t="s">
        <v>2164</v>
      </c>
      <c r="Z1672" s="153" t="s">
        <v>2164</v>
      </c>
      <c r="AA1672" s="153" t="s">
        <v>2164</v>
      </c>
      <c r="AB1672" s="153"/>
      <c r="AC1672" s="153" t="s">
        <v>636</v>
      </c>
      <c r="AD1672" s="153" t="str">
        <f>IFERROR(IF(COUNTIF(C1672:L1672,"Feed Ingredient")&gt;0,INDEX(ani_diet!V:V,MATCH(M1672,ani_diet!F:F,0)),""),"")</f>
        <v/>
      </c>
      <c r="AE1672" s="152" t="str">
        <f>IF(IFERROR(IF(MATCH("Feed Ingredient", AOM[[#This Row],[L1]:[L10]],0)&gt;0, TRUE, FALSE), FALSE)=TRUE,IFERROR(VLOOKUP(M1672, ani_diet!E:E, 1, FALSE), "No Match"),FALSE)</f>
        <v>Zinc</v>
      </c>
    </row>
    <row r="1673" spans="1:31" ht="14.5" x14ac:dyDescent="0.35">
      <c r="A1673" s="153" t="s">
        <v>2164</v>
      </c>
      <c r="B1673" s="153" t="s">
        <v>23375</v>
      </c>
      <c r="C1673" s="153" t="s">
        <v>19358</v>
      </c>
      <c r="D1673" s="153" t="s">
        <v>19360</v>
      </c>
      <c r="E1673" s="153" t="s">
        <v>19600</v>
      </c>
      <c r="F1673" s="153" t="s">
        <v>20459</v>
      </c>
      <c r="G1673" s="153" t="s">
        <v>20460</v>
      </c>
      <c r="H1673" s="153" t="s">
        <v>3379</v>
      </c>
      <c r="I1673" s="153" t="s">
        <v>23123</v>
      </c>
      <c r="J1673" s="153" t="s">
        <v>23376</v>
      </c>
      <c r="K1673" s="153" t="s">
        <v>2164</v>
      </c>
      <c r="L1673" s="153"/>
      <c r="M1673" s="153" t="str" cm="1">
        <f t="array" ref="M1673">LOOKUP(2,1/(C1673:L1673&lt;&gt;""),C1673:L1673)</f>
        <v>Zinc Manganese</v>
      </c>
      <c r="N1673" s="153" t="s">
        <v>2164</v>
      </c>
      <c r="O1673" s="153"/>
      <c r="P1673" s="153" t="s">
        <v>2164</v>
      </c>
      <c r="Q1673" s="153" t="s">
        <v>2164</v>
      </c>
      <c r="R1673" s="153" t="s">
        <v>2164</v>
      </c>
      <c r="S1673" s="153"/>
      <c r="T1673" s="153" t="s">
        <v>2164</v>
      </c>
      <c r="U1673" s="153"/>
      <c r="V1673" s="153" t="s">
        <v>2164</v>
      </c>
      <c r="W1673" s="153" t="s">
        <v>2164</v>
      </c>
      <c r="X1673" s="153" t="s">
        <v>2164</v>
      </c>
      <c r="Y1673" s="153" t="s">
        <v>2164</v>
      </c>
      <c r="Z1673" s="153" t="s">
        <v>2164</v>
      </c>
      <c r="AA1673" s="153" t="s">
        <v>2164</v>
      </c>
      <c r="AB1673" s="153"/>
      <c r="AC1673" s="153" t="s">
        <v>23376</v>
      </c>
      <c r="AD1673" s="153" t="str">
        <f>IFERROR(IF(COUNTIF(C1673:L1673,"Feed Ingredient")&gt;0,INDEX(ani_diet!V:V,MATCH(M1673,ani_diet!F:F,0)),""),"")</f>
        <v/>
      </c>
      <c r="AE1673" s="152" t="str">
        <f>IF(IFERROR(IF(MATCH("Feed Ingredient", AOM[[#This Row],[L1]:[L10]],0)&gt;0, TRUE, FALSE), FALSE)=TRUE,IFERROR(VLOOKUP(M1673, ani_diet!E:E, 1, FALSE), "No Match"),FALSE)</f>
        <v>Zinc Manganese</v>
      </c>
    </row>
    <row r="1674" spans="1:31" ht="14.5" x14ac:dyDescent="0.35">
      <c r="A1674" s="153" t="s">
        <v>2164</v>
      </c>
      <c r="B1674" s="153" t="s">
        <v>23377</v>
      </c>
      <c r="C1674" s="153" t="s">
        <v>19358</v>
      </c>
      <c r="D1674" s="153" t="s">
        <v>19360</v>
      </c>
      <c r="E1674" s="153" t="s">
        <v>19600</v>
      </c>
      <c r="F1674" s="153" t="s">
        <v>20459</v>
      </c>
      <c r="G1674" s="153" t="s">
        <v>20460</v>
      </c>
      <c r="H1674" s="153" t="s">
        <v>3379</v>
      </c>
      <c r="I1674" s="153" t="s">
        <v>23123</v>
      </c>
      <c r="J1674" s="153" t="s">
        <v>639</v>
      </c>
      <c r="K1674" s="153" t="s">
        <v>2164</v>
      </c>
      <c r="L1674" s="153"/>
      <c r="M1674" s="153" t="str" cm="1">
        <f t="array" ref="M1674">LOOKUP(2,1/(C1674:L1674&lt;&gt;""),C1674:L1674)</f>
        <v>Zinc Oxide</v>
      </c>
      <c r="N1674" s="153" t="s">
        <v>2164</v>
      </c>
      <c r="O1674" s="153"/>
      <c r="P1674" s="153" t="s">
        <v>2164</v>
      </c>
      <c r="Q1674" s="153" t="s">
        <v>2164</v>
      </c>
      <c r="R1674" s="153" t="s">
        <v>2164</v>
      </c>
      <c r="S1674" s="153"/>
      <c r="T1674" s="153" t="s">
        <v>2164</v>
      </c>
      <c r="U1674" s="153"/>
      <c r="V1674" s="153" t="s">
        <v>2164</v>
      </c>
      <c r="W1674" s="153" t="s">
        <v>2164</v>
      </c>
      <c r="X1674" s="153" t="s">
        <v>2164</v>
      </c>
      <c r="Y1674" s="153" t="s">
        <v>2164</v>
      </c>
      <c r="Z1674" s="153" t="s">
        <v>2164</v>
      </c>
      <c r="AA1674" s="153" t="s">
        <v>2164</v>
      </c>
      <c r="AB1674" s="153"/>
      <c r="AC1674" s="153" t="s">
        <v>639</v>
      </c>
      <c r="AD1674" s="153" t="str">
        <f>IFERROR(IF(COUNTIF(C1674:L1674,"Feed Ingredient")&gt;0,INDEX(ani_diet!V:V,MATCH(M1674,ani_diet!F:F,0)),""),"")</f>
        <v/>
      </c>
      <c r="AE1674" s="152" t="str">
        <f>IF(IFERROR(IF(MATCH("Feed Ingredient", AOM[[#This Row],[L1]:[L10]],0)&gt;0, TRUE, FALSE), FALSE)=TRUE,IFERROR(VLOOKUP(M1674, ani_diet!E:E, 1, FALSE), "No Match"),FALSE)</f>
        <v>Zinc Oxide</v>
      </c>
    </row>
    <row r="1675" spans="1:31" ht="14.5" x14ac:dyDescent="0.35">
      <c r="A1675" s="153" t="s">
        <v>2164</v>
      </c>
      <c r="B1675" s="153" t="s">
        <v>23378</v>
      </c>
      <c r="C1675" s="153" t="s">
        <v>19358</v>
      </c>
      <c r="D1675" s="153" t="s">
        <v>19360</v>
      </c>
      <c r="E1675" s="153" t="s">
        <v>19600</v>
      </c>
      <c r="F1675" s="153" t="s">
        <v>20459</v>
      </c>
      <c r="G1675" s="153" t="s">
        <v>20460</v>
      </c>
      <c r="H1675" s="153" t="s">
        <v>3379</v>
      </c>
      <c r="I1675" s="153" t="s">
        <v>23379</v>
      </c>
      <c r="J1675" s="153" t="s">
        <v>2164</v>
      </c>
      <c r="K1675" s="153" t="s">
        <v>2164</v>
      </c>
      <c r="L1675" s="153"/>
      <c r="M1675" s="153" t="str" cm="1">
        <f t="array" ref="M1675">LOOKUP(2,1/(C1675:L1675&lt;&gt;""),C1675:L1675)</f>
        <v>Mixture</v>
      </c>
      <c r="N1675" s="153" t="s">
        <v>2164</v>
      </c>
      <c r="O1675" s="153" t="s">
        <v>2164</v>
      </c>
      <c r="P1675" s="153" t="s">
        <v>2164</v>
      </c>
      <c r="Q1675" s="153" t="s">
        <v>2164</v>
      </c>
      <c r="R1675" s="153" t="s">
        <v>2164</v>
      </c>
      <c r="S1675" s="153"/>
      <c r="T1675" s="153" t="s">
        <v>2164</v>
      </c>
      <c r="U1675" s="153"/>
      <c r="V1675" s="153" t="s">
        <v>2164</v>
      </c>
      <c r="W1675" s="153" t="s">
        <v>2164</v>
      </c>
      <c r="X1675" s="153" t="s">
        <v>2164</v>
      </c>
      <c r="Y1675" s="153" t="s">
        <v>2164</v>
      </c>
      <c r="Z1675" s="153" t="s">
        <v>2164</v>
      </c>
      <c r="AA1675" s="153" t="s">
        <v>2164</v>
      </c>
      <c r="AB1675" s="153"/>
      <c r="AC1675" s="153" t="s">
        <v>2164</v>
      </c>
      <c r="AD1675" s="153" t="str">
        <f>IFERROR(IF(COUNTIF(C1675:L1675,"Feed Ingredient")&gt;0,INDEX(ani_diet!V:V,MATCH(M1675,ani_diet!F:F,0)),""),"")</f>
        <v/>
      </c>
      <c r="AE1675" s="152" t="str">
        <f>IF(IFERROR(IF(MATCH("Feed Ingredient", AOM[[#This Row],[L1]:[L10]],0)&gt;0, TRUE, FALSE), FALSE)=TRUE,IFERROR(VLOOKUP(M1675, ani_diet!E:E, 1, FALSE), "No Match"),FALSE)</f>
        <v>Mixture</v>
      </c>
    </row>
    <row r="1676" spans="1:31" ht="14.5" x14ac:dyDescent="0.35">
      <c r="A1676" s="153" t="s">
        <v>2164</v>
      </c>
      <c r="B1676" s="153" t="s">
        <v>23380</v>
      </c>
      <c r="C1676" s="153" t="s">
        <v>19358</v>
      </c>
      <c r="D1676" s="153" t="s">
        <v>19360</v>
      </c>
      <c r="E1676" s="153" t="s">
        <v>19600</v>
      </c>
      <c r="F1676" s="153" t="s">
        <v>20459</v>
      </c>
      <c r="G1676" s="153" t="s">
        <v>20460</v>
      </c>
      <c r="H1676" s="153" t="s">
        <v>3379</v>
      </c>
      <c r="I1676" s="153" t="s">
        <v>23379</v>
      </c>
      <c r="J1676" s="153" t="s">
        <v>23381</v>
      </c>
      <c r="K1676" s="153" t="s">
        <v>2164</v>
      </c>
      <c r="L1676" s="153"/>
      <c r="M1676" s="153" t="str" cm="1">
        <f t="array" ref="M1676">LOOKUP(2,1/(C1676:L1676&lt;&gt;""),C1676:L1676)</f>
        <v>Minerals and Salt</v>
      </c>
      <c r="N1676" s="153" t="s">
        <v>23382</v>
      </c>
      <c r="O1676" s="153" t="s">
        <v>2164</v>
      </c>
      <c r="P1676" s="153" t="s">
        <v>2164</v>
      </c>
      <c r="Q1676" s="153" t="s">
        <v>2164</v>
      </c>
      <c r="R1676" s="153" t="s">
        <v>2164</v>
      </c>
      <c r="S1676" s="153"/>
      <c r="T1676" s="153" t="s">
        <v>2164</v>
      </c>
      <c r="U1676" s="153"/>
      <c r="V1676" s="153" t="s">
        <v>2164</v>
      </c>
      <c r="W1676" s="153" t="s">
        <v>2164</v>
      </c>
      <c r="X1676" s="153" t="s">
        <v>2164</v>
      </c>
      <c r="Y1676" s="153" t="s">
        <v>2164</v>
      </c>
      <c r="Z1676" s="153" t="s">
        <v>2164</v>
      </c>
      <c r="AA1676" s="153" t="s">
        <v>2164</v>
      </c>
      <c r="AB1676" s="153"/>
      <c r="AC1676" s="153" t="s">
        <v>2164</v>
      </c>
      <c r="AD1676" s="153" t="str">
        <f>IFERROR(IF(COUNTIF(C1676:L1676,"Feed Ingredient")&gt;0,INDEX(ani_diet!V:V,MATCH(M1676,ani_diet!F:F,0)),""),"")</f>
        <v/>
      </c>
      <c r="AE1676" s="152" t="str">
        <f>IF(IFERROR(IF(MATCH("Feed Ingredient", AOM[[#This Row],[L1]:[L10]],0)&gt;0, TRUE, FALSE), FALSE)=TRUE,IFERROR(VLOOKUP(M1676, ani_diet!E:E, 1, FALSE), "No Match"),FALSE)</f>
        <v>No Match</v>
      </c>
    </row>
    <row r="1677" spans="1:31" ht="14.5" x14ac:dyDescent="0.35">
      <c r="A1677" s="153" t="s">
        <v>2164</v>
      </c>
      <c r="B1677" s="153" t="s">
        <v>23383</v>
      </c>
      <c r="C1677" s="153" t="s">
        <v>19358</v>
      </c>
      <c r="D1677" s="153" t="s">
        <v>19360</v>
      </c>
      <c r="E1677" s="153" t="s">
        <v>19600</v>
      </c>
      <c r="F1677" s="153" t="s">
        <v>20459</v>
      </c>
      <c r="G1677" s="153" t="s">
        <v>20460</v>
      </c>
      <c r="H1677" s="153" t="s">
        <v>3379</v>
      </c>
      <c r="I1677" s="153" t="s">
        <v>23379</v>
      </c>
      <c r="J1677" s="153" t="s">
        <v>23384</v>
      </c>
      <c r="K1677" s="153" t="s">
        <v>2164</v>
      </c>
      <c r="L1677" s="153"/>
      <c r="M1677" s="153" t="str" cm="1">
        <f t="array" ref="M1677">LOOKUP(2,1/(C1677:L1677&lt;&gt;""),C1677:L1677)</f>
        <v>Minerals and Urea Mix</v>
      </c>
      <c r="N1677" s="153" t="s">
        <v>23385</v>
      </c>
      <c r="O1677" s="153" t="s">
        <v>2164</v>
      </c>
      <c r="P1677" s="153" t="s">
        <v>2164</v>
      </c>
      <c r="Q1677" s="153" t="s">
        <v>2164</v>
      </c>
      <c r="R1677" s="153" t="s">
        <v>2164</v>
      </c>
      <c r="S1677" s="153"/>
      <c r="T1677" s="153" t="s">
        <v>2164</v>
      </c>
      <c r="U1677" s="153"/>
      <c r="V1677" s="153" t="s">
        <v>2164</v>
      </c>
      <c r="W1677" s="153" t="s">
        <v>2164</v>
      </c>
      <c r="X1677" s="153" t="s">
        <v>2164</v>
      </c>
      <c r="Y1677" s="153" t="s">
        <v>2164</v>
      </c>
      <c r="Z1677" s="153" t="s">
        <v>2164</v>
      </c>
      <c r="AA1677" s="153" t="s">
        <v>2164</v>
      </c>
      <c r="AB1677" s="153"/>
      <c r="AC1677" s="153" t="s">
        <v>2164</v>
      </c>
      <c r="AD1677" s="153" t="str">
        <f>IFERROR(IF(COUNTIF(C1677:L1677,"Feed Ingredient")&gt;0,INDEX(ani_diet!V:V,MATCH(M1677,ani_diet!F:F,0)),""),"")</f>
        <v/>
      </c>
      <c r="AE1677" s="152" t="str">
        <f>IF(IFERROR(IF(MATCH("Feed Ingredient", AOM[[#This Row],[L1]:[L10]],0)&gt;0, TRUE, FALSE), FALSE)=TRUE,IFERROR(VLOOKUP(M1677, ani_diet!E:E, 1, FALSE), "No Match"),FALSE)</f>
        <v>Minerals and Urea Mix</v>
      </c>
    </row>
    <row r="1678" spans="1:31" ht="14.5" x14ac:dyDescent="0.35">
      <c r="A1678" s="153" t="s">
        <v>2164</v>
      </c>
      <c r="B1678" s="153" t="s">
        <v>23386</v>
      </c>
      <c r="C1678" s="153" t="s">
        <v>19358</v>
      </c>
      <c r="D1678" s="153" t="s">
        <v>19360</v>
      </c>
      <c r="E1678" s="153" t="s">
        <v>19600</v>
      </c>
      <c r="F1678" s="153" t="s">
        <v>20459</v>
      </c>
      <c r="G1678" s="153" t="s">
        <v>20460</v>
      </c>
      <c r="H1678" s="153" t="s">
        <v>3379</v>
      </c>
      <c r="I1678" s="153" t="s">
        <v>23379</v>
      </c>
      <c r="J1678" s="153" t="s">
        <v>23387</v>
      </c>
      <c r="K1678" s="153" t="s">
        <v>2164</v>
      </c>
      <c r="L1678" s="153"/>
      <c r="M1678" s="153" t="str" cm="1">
        <f t="array" ref="M1678">LOOKUP(2,1/(C1678:L1678&lt;&gt;""),C1678:L1678)</f>
        <v>Minerals and Vitamins Mix</v>
      </c>
      <c r="N1678" s="153" t="s">
        <v>23388</v>
      </c>
      <c r="O1678" s="153" t="s">
        <v>2164</v>
      </c>
      <c r="P1678" s="153" t="s">
        <v>2164</v>
      </c>
      <c r="Q1678" s="153" t="s">
        <v>2164</v>
      </c>
      <c r="R1678" s="153" t="s">
        <v>2164</v>
      </c>
      <c r="S1678" s="153"/>
      <c r="T1678" s="153" t="s">
        <v>2164</v>
      </c>
      <c r="U1678" s="153"/>
      <c r="V1678" s="153" t="s">
        <v>2164</v>
      </c>
      <c r="W1678" s="153" t="s">
        <v>2164</v>
      </c>
      <c r="X1678" s="153" t="s">
        <v>2164</v>
      </c>
      <c r="Y1678" s="153" t="s">
        <v>2164</v>
      </c>
      <c r="Z1678" s="153" t="s">
        <v>2164</v>
      </c>
      <c r="AA1678" s="153" t="s">
        <v>2164</v>
      </c>
      <c r="AB1678" s="153"/>
      <c r="AC1678" s="153" t="s">
        <v>2164</v>
      </c>
      <c r="AD1678" s="153" t="str">
        <f>IFERROR(IF(COUNTIF(C1678:L1678,"Feed Ingredient")&gt;0,INDEX(ani_diet!V:V,MATCH(M1678,ani_diet!F:F,0)),""),"")</f>
        <v/>
      </c>
      <c r="AE1678" s="152" t="str">
        <f>IF(IFERROR(IF(MATCH("Feed Ingredient", AOM[[#This Row],[L1]:[L10]],0)&gt;0, TRUE, FALSE), FALSE)=TRUE,IFERROR(VLOOKUP(M1678, ani_diet!E:E, 1, FALSE), "No Match"),FALSE)</f>
        <v>Minerals and Vitamins Mix</v>
      </c>
    </row>
    <row r="1679" spans="1:31" ht="14.5" x14ac:dyDescent="0.35">
      <c r="A1679" s="153"/>
      <c r="B1679" s="153" t="s">
        <v>23389</v>
      </c>
      <c r="C1679" s="153" t="s">
        <v>19358</v>
      </c>
      <c r="D1679" s="153" t="s">
        <v>19360</v>
      </c>
      <c r="E1679" s="153" t="s">
        <v>19600</v>
      </c>
      <c r="F1679" s="153" t="s">
        <v>20459</v>
      </c>
      <c r="G1679" s="153" t="s">
        <v>20460</v>
      </c>
      <c r="H1679" s="153" t="s">
        <v>3379</v>
      </c>
      <c r="I1679" s="153" t="s">
        <v>23390</v>
      </c>
      <c r="J1679" s="153" t="s">
        <v>23391</v>
      </c>
      <c r="K1679" s="153"/>
      <c r="L1679" s="153"/>
      <c r="M1679" s="153" t="str" cm="1">
        <f t="array" ref="M1679">LOOKUP(2,1/(C1679:L1679&lt;&gt;""),C1679:L1679)</f>
        <v>Casein</v>
      </c>
      <c r="N1679" s="153"/>
      <c r="O1679" s="153"/>
      <c r="P1679" s="153"/>
      <c r="Q1679" s="153"/>
      <c r="R1679" s="153"/>
      <c r="S1679" s="153"/>
      <c r="T1679" s="153"/>
      <c r="U1679" s="153"/>
      <c r="V1679" s="153"/>
      <c r="W1679" s="153"/>
      <c r="X1679" s="153"/>
      <c r="Y1679" s="153"/>
      <c r="Z1679" s="153"/>
      <c r="AA1679" s="153"/>
      <c r="AB1679" s="153"/>
      <c r="AC1679" s="153"/>
      <c r="AD1679" s="153" t="str">
        <f>IFERROR(IF(COUNTIF(C1679:L1679,"Feed Ingredient")&gt;0,INDEX(ani_diet!V:V,MATCH(M1679,ani_diet!F:F,0)),""),"")</f>
        <v/>
      </c>
      <c r="AE1679" s="152" t="str">
        <f>IF(IFERROR(IF(MATCH("Feed Ingredient", AOM[[#This Row],[L1]:[L10]],0)&gt;0, TRUE, FALSE), FALSE)=TRUE,IFERROR(VLOOKUP(M1679, ani_diet!E:E, 1, FALSE), "No Match"),FALSE)</f>
        <v>Casein</v>
      </c>
    </row>
    <row r="1680" spans="1:31" ht="14.5" x14ac:dyDescent="0.35">
      <c r="A1680" s="153"/>
      <c r="B1680" s="153" t="s">
        <v>23392</v>
      </c>
      <c r="C1680" s="153" t="s">
        <v>19358</v>
      </c>
      <c r="D1680" s="153" t="s">
        <v>19360</v>
      </c>
      <c r="E1680" s="153" t="s">
        <v>19600</v>
      </c>
      <c r="F1680" s="153" t="s">
        <v>20459</v>
      </c>
      <c r="G1680" s="153" t="s">
        <v>20460</v>
      </c>
      <c r="H1680" s="153" t="s">
        <v>3379</v>
      </c>
      <c r="I1680" s="153" t="s">
        <v>23390</v>
      </c>
      <c r="J1680" s="153"/>
      <c r="K1680" s="153"/>
      <c r="L1680" s="153"/>
      <c r="M1680" s="153" t="str" cm="1">
        <f t="array" ref="M1680">LOOKUP(2,1/(C1680:L1680&lt;&gt;""),C1680:L1680)</f>
        <v>Protein</v>
      </c>
      <c r="N1680" s="153"/>
      <c r="O1680" s="153"/>
      <c r="P1680" s="153"/>
      <c r="Q1680" s="153"/>
      <c r="R1680" s="153"/>
      <c r="S1680" s="153"/>
      <c r="T1680" s="153"/>
      <c r="U1680" s="153"/>
      <c r="V1680" s="153"/>
      <c r="W1680" s="153"/>
      <c r="X1680" s="153"/>
      <c r="Y1680" s="153"/>
      <c r="Z1680" s="153"/>
      <c r="AA1680" s="153"/>
      <c r="AB1680" s="153"/>
      <c r="AC1680" s="153"/>
      <c r="AD1680" s="153" t="str">
        <f>IFERROR(IF(COUNTIF(C1680:L1680,"Feed Ingredient")&gt;0,INDEX(ani_diet!V:V,MATCH(M1680,ani_diet!F:F,0)),""),"")</f>
        <v/>
      </c>
      <c r="AE1680" s="152" t="str">
        <f>IF(IFERROR(IF(MATCH("Feed Ingredient", AOM[[#This Row],[L1]:[L10]],0)&gt;0, TRUE, FALSE), FALSE)=TRUE,IFERROR(VLOOKUP(M1680, ani_diet!E:E, 1, FALSE), "No Match"),FALSE)</f>
        <v>No Match</v>
      </c>
    </row>
    <row r="1681" spans="1:31" ht="14.5" x14ac:dyDescent="0.35">
      <c r="A1681" s="153" t="s">
        <v>2164</v>
      </c>
      <c r="B1681" s="153" t="s">
        <v>23393</v>
      </c>
      <c r="C1681" s="153" t="s">
        <v>19358</v>
      </c>
      <c r="D1681" s="153" t="s">
        <v>19360</v>
      </c>
      <c r="E1681" s="153" t="s">
        <v>19600</v>
      </c>
      <c r="F1681" s="153" t="s">
        <v>20459</v>
      </c>
      <c r="G1681" s="153" t="s">
        <v>20460</v>
      </c>
      <c r="H1681" s="153" t="s">
        <v>3379</v>
      </c>
      <c r="I1681" s="153" t="s">
        <v>23394</v>
      </c>
      <c r="J1681" s="153" t="s">
        <v>2164</v>
      </c>
      <c r="K1681" s="153" t="s">
        <v>2164</v>
      </c>
      <c r="L1681" s="153"/>
      <c r="M1681" s="153" t="str" cm="1">
        <f t="array" ref="M1681">LOOKUP(2,1/(C1681:L1681&lt;&gt;""),C1681:L1681)</f>
        <v>Pseudovitamin</v>
      </c>
      <c r="N1681" s="153" t="s">
        <v>2164</v>
      </c>
      <c r="O1681" s="153" t="s">
        <v>2164</v>
      </c>
      <c r="P1681" s="153" t="s">
        <v>2164</v>
      </c>
      <c r="Q1681" s="153" t="s">
        <v>2164</v>
      </c>
      <c r="R1681" s="153" t="s">
        <v>2164</v>
      </c>
      <c r="S1681" s="153"/>
      <c r="T1681" s="153" t="s">
        <v>2164</v>
      </c>
      <c r="U1681" s="153"/>
      <c r="V1681" s="153" t="s">
        <v>2164</v>
      </c>
      <c r="W1681" s="153" t="s">
        <v>2164</v>
      </c>
      <c r="X1681" s="153" t="s">
        <v>2164</v>
      </c>
      <c r="Y1681" s="153" t="s">
        <v>2164</v>
      </c>
      <c r="Z1681" s="153" t="s">
        <v>2164</v>
      </c>
      <c r="AA1681" s="153" t="s">
        <v>2164</v>
      </c>
      <c r="AB1681" s="153"/>
      <c r="AC1681" s="153" t="s">
        <v>2164</v>
      </c>
      <c r="AD1681" s="153" t="str">
        <f>IFERROR(IF(COUNTIF(C1681:L1681,"Feed Ingredient")&gt;0,INDEX(ani_diet!V:V,MATCH(M1681,ani_diet!F:F,0)),""),"")</f>
        <v/>
      </c>
      <c r="AE1681" s="152" t="str">
        <f>IF(IFERROR(IF(MATCH("Feed Ingredient", AOM[[#This Row],[L1]:[L10]],0)&gt;0, TRUE, FALSE), FALSE)=TRUE,IFERROR(VLOOKUP(M1681, ani_diet!E:E, 1, FALSE), "No Match"),FALSE)</f>
        <v>No Match</v>
      </c>
    </row>
    <row r="1682" spans="1:31" ht="14.5" x14ac:dyDescent="0.35">
      <c r="A1682" s="153" t="s">
        <v>2164</v>
      </c>
      <c r="B1682" s="153" t="s">
        <v>23395</v>
      </c>
      <c r="C1682" s="153" t="s">
        <v>19358</v>
      </c>
      <c r="D1682" s="153" t="s">
        <v>19360</v>
      </c>
      <c r="E1682" s="153" t="s">
        <v>19600</v>
      </c>
      <c r="F1682" s="153" t="s">
        <v>20459</v>
      </c>
      <c r="G1682" s="153" t="s">
        <v>20460</v>
      </c>
      <c r="H1682" s="153" t="s">
        <v>3379</v>
      </c>
      <c r="I1682" s="153" t="s">
        <v>23394</v>
      </c>
      <c r="J1682" s="153" t="s">
        <v>23396</v>
      </c>
      <c r="K1682" s="153" t="s">
        <v>2164</v>
      </c>
      <c r="L1682" s="153"/>
      <c r="M1682" s="153" t="str" cm="1">
        <f t="array" ref="M1682">LOOKUP(2,1/(C1682:L1682&lt;&gt;""),C1682:L1682)</f>
        <v>Inositol</v>
      </c>
      <c r="N1682" s="153" t="s">
        <v>23397</v>
      </c>
      <c r="O1682" s="153" t="s">
        <v>23398</v>
      </c>
      <c r="P1682" s="153" t="s">
        <v>2164</v>
      </c>
      <c r="Q1682" s="153" t="s">
        <v>2164</v>
      </c>
      <c r="R1682" s="153" t="s">
        <v>23399</v>
      </c>
      <c r="S1682" s="153"/>
      <c r="T1682" s="153" t="s">
        <v>2164</v>
      </c>
      <c r="U1682" s="153"/>
      <c r="V1682" s="153" t="s">
        <v>2164</v>
      </c>
      <c r="W1682" s="153" t="s">
        <v>2164</v>
      </c>
      <c r="X1682" s="153" t="s">
        <v>2164</v>
      </c>
      <c r="Y1682" s="153" t="s">
        <v>2164</v>
      </c>
      <c r="Z1682" s="153" t="s">
        <v>2164</v>
      </c>
      <c r="AA1682" s="153" t="s">
        <v>2164</v>
      </c>
      <c r="AB1682" s="153"/>
      <c r="AC1682" s="153" t="s">
        <v>10809</v>
      </c>
      <c r="AD1682" s="153" t="str">
        <f>IFERROR(IF(COUNTIF(C1682:L1682,"Feed Ingredient")&gt;0,INDEX(ani_diet!V:V,MATCH(M1682,ani_diet!F:F,0)),""),"")</f>
        <v/>
      </c>
      <c r="AE1682" s="152" t="str">
        <f>IF(IFERROR(IF(MATCH("Feed Ingredient", AOM[[#This Row],[L1]:[L10]],0)&gt;0, TRUE, FALSE), FALSE)=TRUE,IFERROR(VLOOKUP(M1682, ani_diet!E:E, 1, FALSE), "No Match"),FALSE)</f>
        <v>No Match</v>
      </c>
    </row>
    <row r="1683" spans="1:31" ht="14.5" x14ac:dyDescent="0.35">
      <c r="A1683" s="153" t="s">
        <v>2164</v>
      </c>
      <c r="B1683" s="153" t="s">
        <v>23400</v>
      </c>
      <c r="C1683" s="153" t="s">
        <v>19358</v>
      </c>
      <c r="D1683" s="153" t="s">
        <v>19360</v>
      </c>
      <c r="E1683" s="153" t="s">
        <v>19600</v>
      </c>
      <c r="F1683" s="153" t="s">
        <v>20459</v>
      </c>
      <c r="G1683" s="153" t="s">
        <v>20460</v>
      </c>
      <c r="H1683" s="153" t="s">
        <v>3379</v>
      </c>
      <c r="I1683" s="153" t="s">
        <v>494</v>
      </c>
      <c r="J1683" s="153" t="s">
        <v>2164</v>
      </c>
      <c r="K1683" s="153" t="s">
        <v>2164</v>
      </c>
      <c r="L1683" s="153"/>
      <c r="M1683" s="153" t="str" cm="1">
        <f t="array" ref="M1683">LOOKUP(2,1/(C1683:L1683&lt;&gt;""),C1683:L1683)</f>
        <v>Urea</v>
      </c>
      <c r="N1683" s="153" t="s">
        <v>23401</v>
      </c>
      <c r="O1683" s="153"/>
      <c r="P1683" s="153" t="s">
        <v>2164</v>
      </c>
      <c r="Q1683" s="153" t="s">
        <v>2164</v>
      </c>
      <c r="R1683" s="153" t="s">
        <v>2164</v>
      </c>
      <c r="S1683" s="153"/>
      <c r="T1683" s="153" t="s">
        <v>2164</v>
      </c>
      <c r="U1683" s="153"/>
      <c r="V1683" s="153" t="s">
        <v>2164</v>
      </c>
      <c r="W1683" s="153" t="s">
        <v>2164</v>
      </c>
      <c r="X1683" s="153" t="s">
        <v>2164</v>
      </c>
      <c r="Y1683" s="153" t="s">
        <v>2164</v>
      </c>
      <c r="Z1683" s="153" t="s">
        <v>2164</v>
      </c>
      <c r="AA1683" s="153" t="s">
        <v>2164</v>
      </c>
      <c r="AB1683" s="153"/>
      <c r="AC1683" s="153" t="s">
        <v>494</v>
      </c>
      <c r="AD1683" s="153" t="str">
        <f>IFERROR(IF(COUNTIF(C1683:L1683,"Feed Ingredient")&gt;0,INDEX(ani_diet!V:V,MATCH(M1683,ani_diet!F:F,0)),""),"")</f>
        <v/>
      </c>
      <c r="AE1683" s="152" t="str">
        <f>IF(IFERROR(IF(MATCH("Feed Ingredient", AOM[[#This Row],[L1]:[L10]],0)&gt;0, TRUE, FALSE), FALSE)=TRUE,IFERROR(VLOOKUP(M1683, ani_diet!E:E, 1, FALSE), "No Match"),FALSE)</f>
        <v>Urea</v>
      </c>
    </row>
    <row r="1684" spans="1:31" ht="14.5" x14ac:dyDescent="0.35">
      <c r="A1684" s="153" t="s">
        <v>2164</v>
      </c>
      <c r="B1684" s="153" t="s">
        <v>23402</v>
      </c>
      <c r="C1684" s="153" t="s">
        <v>19358</v>
      </c>
      <c r="D1684" s="153" t="s">
        <v>19360</v>
      </c>
      <c r="E1684" s="153" t="s">
        <v>19600</v>
      </c>
      <c r="F1684" s="153" t="s">
        <v>20459</v>
      </c>
      <c r="G1684" s="153" t="s">
        <v>20460</v>
      </c>
      <c r="H1684" s="153" t="s">
        <v>3379</v>
      </c>
      <c r="I1684" s="153" t="s">
        <v>3774</v>
      </c>
      <c r="J1684" s="153" t="s">
        <v>2164</v>
      </c>
      <c r="K1684" s="153" t="s">
        <v>2164</v>
      </c>
      <c r="L1684" s="153"/>
      <c r="M1684" s="153" t="str" cm="1">
        <f t="array" ref="M1684">LOOKUP(2,1/(C1684:L1684&lt;&gt;""),C1684:L1684)</f>
        <v>Vitamin</v>
      </c>
      <c r="N1684" s="153" t="s">
        <v>2164</v>
      </c>
      <c r="O1684" s="153"/>
      <c r="P1684" s="153" t="s">
        <v>2164</v>
      </c>
      <c r="Q1684" s="153" t="s">
        <v>2164</v>
      </c>
      <c r="R1684" s="153" t="s">
        <v>2164</v>
      </c>
      <c r="S1684" s="153"/>
      <c r="T1684" s="153" t="s">
        <v>2164</v>
      </c>
      <c r="U1684" s="153"/>
      <c r="V1684" s="153" t="s">
        <v>2164</v>
      </c>
      <c r="W1684" s="153" t="s">
        <v>2164</v>
      </c>
      <c r="X1684" s="153" t="s">
        <v>2164</v>
      </c>
      <c r="Y1684" s="153" t="s">
        <v>2164</v>
      </c>
      <c r="Z1684" s="153" t="s">
        <v>2164</v>
      </c>
      <c r="AA1684" s="153" t="s">
        <v>2164</v>
      </c>
      <c r="AB1684" s="153"/>
      <c r="AC1684" s="153" t="s">
        <v>2164</v>
      </c>
      <c r="AD1684" s="153" t="str">
        <f>IFERROR(IF(COUNTIF(C1684:L1684,"Feed Ingredient")&gt;0,INDEX(ani_diet!V:V,MATCH(M1684,ani_diet!F:F,0)),""),"")</f>
        <v/>
      </c>
      <c r="AE1684" s="152" t="str">
        <f>IF(IFERROR(IF(MATCH("Feed Ingredient", AOM[[#This Row],[L1]:[L10]],0)&gt;0, TRUE, FALSE), FALSE)=TRUE,IFERROR(VLOOKUP(M1684, ani_diet!E:E, 1, FALSE), "No Match"),FALSE)</f>
        <v>No Match</v>
      </c>
    </row>
    <row r="1685" spans="1:31" ht="14.5" x14ac:dyDescent="0.35">
      <c r="A1685" s="153" t="s">
        <v>2164</v>
      </c>
      <c r="B1685" s="153" t="s">
        <v>23403</v>
      </c>
      <c r="C1685" s="153" t="s">
        <v>19358</v>
      </c>
      <c r="D1685" s="153" t="s">
        <v>19360</v>
      </c>
      <c r="E1685" s="153" t="s">
        <v>19600</v>
      </c>
      <c r="F1685" s="153" t="s">
        <v>20459</v>
      </c>
      <c r="G1685" s="153" t="s">
        <v>20460</v>
      </c>
      <c r="H1685" s="153" t="s">
        <v>3379</v>
      </c>
      <c r="I1685" s="153" t="s">
        <v>3774</v>
      </c>
      <c r="J1685" s="153" t="s">
        <v>23404</v>
      </c>
      <c r="K1685" s="153" t="s">
        <v>2164</v>
      </c>
      <c r="L1685" s="153"/>
      <c r="M1685" s="153" t="str" cm="1">
        <f t="array" ref="M1685">LOOKUP(2,1/(C1685:L1685&lt;&gt;""),C1685:L1685)</f>
        <v>Choline Cloride</v>
      </c>
      <c r="N1685" s="153"/>
      <c r="O1685" s="153" t="s">
        <v>23405</v>
      </c>
      <c r="P1685" s="153" t="s">
        <v>2164</v>
      </c>
      <c r="Q1685" s="153" t="s">
        <v>2164</v>
      </c>
      <c r="R1685" s="153" t="s">
        <v>2164</v>
      </c>
      <c r="S1685" s="153"/>
      <c r="T1685" s="153" t="s">
        <v>2164</v>
      </c>
      <c r="U1685" s="153"/>
      <c r="V1685" s="153" t="s">
        <v>2164</v>
      </c>
      <c r="W1685" s="153" t="s">
        <v>2164</v>
      </c>
      <c r="X1685" s="153" t="s">
        <v>2164</v>
      </c>
      <c r="Y1685" s="153" t="s">
        <v>2164</v>
      </c>
      <c r="Z1685" s="153" t="s">
        <v>2164</v>
      </c>
      <c r="AA1685" s="153" t="s">
        <v>2164</v>
      </c>
      <c r="AB1685" s="153"/>
      <c r="AC1685" s="153" t="s">
        <v>23406</v>
      </c>
      <c r="AD1685" s="153" t="str">
        <f>IFERROR(IF(COUNTIF(C1685:L1685,"Feed Ingredient")&gt;0,INDEX(ani_diet!V:V,MATCH(M1685,ani_diet!F:F,0)),""),"")</f>
        <v/>
      </c>
      <c r="AE1685" s="152" t="str">
        <f>IF(IFERROR(IF(MATCH("Feed Ingredient", AOM[[#This Row],[L1]:[L10]],0)&gt;0, TRUE, FALSE), FALSE)=TRUE,IFERROR(VLOOKUP(M1685, ani_diet!E:E, 1, FALSE), "No Match"),FALSE)</f>
        <v>Choline Cloride</v>
      </c>
    </row>
    <row r="1686" spans="1:31" ht="14.5" x14ac:dyDescent="0.35">
      <c r="A1686" s="153" t="s">
        <v>2164</v>
      </c>
      <c r="B1686" s="153" t="s">
        <v>23407</v>
      </c>
      <c r="C1686" s="153" t="s">
        <v>19358</v>
      </c>
      <c r="D1686" s="153" t="s">
        <v>19360</v>
      </c>
      <c r="E1686" s="153" t="s">
        <v>19600</v>
      </c>
      <c r="F1686" s="153" t="s">
        <v>20459</v>
      </c>
      <c r="G1686" s="153" t="s">
        <v>20460</v>
      </c>
      <c r="H1686" s="153" t="s">
        <v>3379</v>
      </c>
      <c r="I1686" s="153" t="s">
        <v>3774</v>
      </c>
      <c r="J1686" s="153" t="s">
        <v>23408</v>
      </c>
      <c r="K1686" s="153" t="s">
        <v>2164</v>
      </c>
      <c r="L1686" s="153"/>
      <c r="M1686" s="153" t="str" cm="1">
        <f t="array" ref="M1686">LOOKUP(2,1/(C1686:L1686&lt;&gt;""),C1686:L1686)</f>
        <v>Choline Cloride Ground</v>
      </c>
      <c r="N1686" s="153" t="s">
        <v>23409</v>
      </c>
      <c r="O1686" s="153" t="s">
        <v>23405</v>
      </c>
      <c r="P1686" s="153" t="s">
        <v>2164</v>
      </c>
      <c r="Q1686" s="153" t="s">
        <v>2164</v>
      </c>
      <c r="R1686" s="153" t="s">
        <v>2164</v>
      </c>
      <c r="S1686" s="153"/>
      <c r="T1686" s="153" t="s">
        <v>2164</v>
      </c>
      <c r="U1686" s="153"/>
      <c r="V1686" s="153" t="s">
        <v>2164</v>
      </c>
      <c r="W1686" s="153" t="s">
        <v>2164</v>
      </c>
      <c r="X1686" s="153" t="s">
        <v>2164</v>
      </c>
      <c r="Y1686" s="153" t="s">
        <v>2164</v>
      </c>
      <c r="Z1686" s="153" t="s">
        <v>2164</v>
      </c>
      <c r="AA1686" s="153" t="s">
        <v>2164</v>
      </c>
      <c r="AB1686" s="153"/>
      <c r="AC1686" s="153" t="s">
        <v>23406</v>
      </c>
      <c r="AD1686" s="153" t="str">
        <f>IFERROR(IF(COUNTIF(C1686:L1686,"Feed Ingredient")&gt;0,INDEX(ani_diet!V:V,MATCH(M1686,ani_diet!F:F,0)),""),"")</f>
        <v/>
      </c>
      <c r="AE1686" s="152" t="str">
        <f>IF(IFERROR(IF(MATCH("Feed Ingredient", AOM[[#This Row],[L1]:[L10]],0)&gt;0, TRUE, FALSE), FALSE)=TRUE,IFERROR(VLOOKUP(M1686, ani_diet!E:E, 1, FALSE), "No Match"),FALSE)</f>
        <v>No Match</v>
      </c>
    </row>
    <row r="1687" spans="1:31" ht="14.5" x14ac:dyDescent="0.35">
      <c r="A1687" s="153" t="s">
        <v>2164</v>
      </c>
      <c r="B1687" s="153" t="s">
        <v>23410</v>
      </c>
      <c r="C1687" s="153" t="s">
        <v>19358</v>
      </c>
      <c r="D1687" s="153" t="s">
        <v>19360</v>
      </c>
      <c r="E1687" s="153" t="s">
        <v>19600</v>
      </c>
      <c r="F1687" s="153" t="s">
        <v>20459</v>
      </c>
      <c r="G1687" s="153" t="s">
        <v>20460</v>
      </c>
      <c r="H1687" s="153" t="s">
        <v>3379</v>
      </c>
      <c r="I1687" s="153" t="s">
        <v>3774</v>
      </c>
      <c r="J1687" s="153" t="s">
        <v>23411</v>
      </c>
      <c r="K1687" s="153" t="s">
        <v>2164</v>
      </c>
      <c r="L1687" s="153"/>
      <c r="M1687" s="153" t="str" cm="1">
        <f t="array" ref="M1687">LOOKUP(2,1/(C1687:L1687&lt;&gt;""),C1687:L1687)</f>
        <v>Dexapanthenol</v>
      </c>
      <c r="N1687" s="153" t="s">
        <v>2164</v>
      </c>
      <c r="O1687" s="153"/>
      <c r="P1687" s="153" t="s">
        <v>2164</v>
      </c>
      <c r="Q1687" s="153" t="s">
        <v>2164</v>
      </c>
      <c r="R1687" s="153" t="s">
        <v>2164</v>
      </c>
      <c r="S1687" s="153"/>
      <c r="T1687" s="153" t="s">
        <v>2164</v>
      </c>
      <c r="U1687" s="153"/>
      <c r="V1687" s="153" t="s">
        <v>2164</v>
      </c>
      <c r="W1687" s="153" t="s">
        <v>2164</v>
      </c>
      <c r="X1687" s="153" t="s">
        <v>2164</v>
      </c>
      <c r="Y1687" s="153" t="s">
        <v>2164</v>
      </c>
      <c r="Z1687" s="153" t="s">
        <v>2164</v>
      </c>
      <c r="AA1687" s="153" t="s">
        <v>2164</v>
      </c>
      <c r="AB1687" s="153"/>
      <c r="AC1687" s="153" t="s">
        <v>23412</v>
      </c>
      <c r="AD1687" s="153" t="str">
        <f>IFERROR(IF(COUNTIF(C1687:L1687,"Feed Ingredient")&gt;0,INDEX(ani_diet!V:V,MATCH(M1687,ani_diet!F:F,0)),""),"")</f>
        <v/>
      </c>
      <c r="AE1687" s="152" t="str">
        <f>IF(IFERROR(IF(MATCH("Feed Ingredient", AOM[[#This Row],[L1]:[L10]],0)&gt;0, TRUE, FALSE), FALSE)=TRUE,IFERROR(VLOOKUP(M1687, ani_diet!E:E, 1, FALSE), "No Match"),FALSE)</f>
        <v>Dexapanthenol</v>
      </c>
    </row>
    <row r="1688" spans="1:31" ht="14.5" x14ac:dyDescent="0.35">
      <c r="A1688" s="153" t="s">
        <v>2164</v>
      </c>
      <c r="B1688" s="153" t="s">
        <v>23413</v>
      </c>
      <c r="C1688" s="153" t="s">
        <v>19358</v>
      </c>
      <c r="D1688" s="153" t="s">
        <v>19360</v>
      </c>
      <c r="E1688" s="153" t="s">
        <v>19600</v>
      </c>
      <c r="F1688" s="153" t="s">
        <v>20459</v>
      </c>
      <c r="G1688" s="153" t="s">
        <v>20460</v>
      </c>
      <c r="H1688" s="153" t="s">
        <v>3379</v>
      </c>
      <c r="I1688" s="153" t="s">
        <v>3774</v>
      </c>
      <c r="J1688" s="153" t="s">
        <v>23414</v>
      </c>
      <c r="K1688" s="153" t="s">
        <v>2164</v>
      </c>
      <c r="L1688" s="153"/>
      <c r="M1688" s="153" t="str" cm="1">
        <f t="array" ref="M1688">LOOKUP(2,1/(C1688:L1688&lt;&gt;""),C1688:L1688)</f>
        <v>Polyvitamins</v>
      </c>
      <c r="N1688" s="153" t="s">
        <v>2164</v>
      </c>
      <c r="O1688" s="153"/>
      <c r="P1688" s="153" t="s">
        <v>2164</v>
      </c>
      <c r="Q1688" s="153" t="s">
        <v>2164</v>
      </c>
      <c r="R1688" s="153" t="s">
        <v>2164</v>
      </c>
      <c r="S1688" s="153"/>
      <c r="T1688" s="153" t="s">
        <v>2164</v>
      </c>
      <c r="U1688" s="153"/>
      <c r="V1688" s="153" t="s">
        <v>2164</v>
      </c>
      <c r="W1688" s="153" t="s">
        <v>2164</v>
      </c>
      <c r="X1688" s="153" t="s">
        <v>2164</v>
      </c>
      <c r="Y1688" s="153" t="s">
        <v>2164</v>
      </c>
      <c r="Z1688" s="153" t="s">
        <v>2164</v>
      </c>
      <c r="AA1688" s="153" t="s">
        <v>2164</v>
      </c>
      <c r="AB1688" s="153"/>
      <c r="AC1688" s="153" t="s">
        <v>23415</v>
      </c>
      <c r="AD1688" s="153" t="str">
        <f>IFERROR(IF(COUNTIF(C1688:L1688,"Feed Ingredient")&gt;0,INDEX(ani_diet!V:V,MATCH(M1688,ani_diet!F:F,0)),""),"")</f>
        <v/>
      </c>
      <c r="AE1688" s="152" t="str">
        <f>IF(IFERROR(IF(MATCH("Feed Ingredient", AOM[[#This Row],[L1]:[L10]],0)&gt;0, TRUE, FALSE), FALSE)=TRUE,IFERROR(VLOOKUP(M1688, ani_diet!E:E, 1, FALSE), "No Match"),FALSE)</f>
        <v>Polyvitamins</v>
      </c>
    </row>
    <row r="1689" spans="1:31" ht="14.5" x14ac:dyDescent="0.35">
      <c r="A1689" s="153" t="s">
        <v>2164</v>
      </c>
      <c r="B1689" s="153" t="s">
        <v>23416</v>
      </c>
      <c r="C1689" s="153" t="s">
        <v>19358</v>
      </c>
      <c r="D1689" s="153" t="s">
        <v>19360</v>
      </c>
      <c r="E1689" s="153" t="s">
        <v>19600</v>
      </c>
      <c r="F1689" s="153" t="s">
        <v>20459</v>
      </c>
      <c r="G1689" s="153" t="s">
        <v>20460</v>
      </c>
      <c r="H1689" s="153" t="s">
        <v>3379</v>
      </c>
      <c r="I1689" s="153" t="s">
        <v>3774</v>
      </c>
      <c r="J1689" s="153" t="s">
        <v>23417</v>
      </c>
      <c r="K1689" s="153" t="s">
        <v>2164</v>
      </c>
      <c r="L1689" s="153"/>
      <c r="M1689" s="153" t="str" cm="1">
        <f t="array" ref="M1689">LOOKUP(2,1/(C1689:L1689&lt;&gt;""),C1689:L1689)</f>
        <v>Vitamin AD3E</v>
      </c>
      <c r="N1689" s="153" t="s">
        <v>2164</v>
      </c>
      <c r="O1689" s="153"/>
      <c r="P1689" s="153" t="s">
        <v>2164</v>
      </c>
      <c r="Q1689" s="153" t="s">
        <v>2164</v>
      </c>
      <c r="R1689" s="153" t="s">
        <v>2164</v>
      </c>
      <c r="S1689" s="153"/>
      <c r="T1689" s="153" t="s">
        <v>2164</v>
      </c>
      <c r="U1689" s="153"/>
      <c r="V1689" s="153" t="s">
        <v>2164</v>
      </c>
      <c r="W1689" s="153" t="s">
        <v>2164</v>
      </c>
      <c r="X1689" s="153" t="s">
        <v>2164</v>
      </c>
      <c r="Y1689" s="153" t="s">
        <v>2164</v>
      </c>
      <c r="Z1689" s="153" t="s">
        <v>2164</v>
      </c>
      <c r="AA1689" s="153" t="s">
        <v>2164</v>
      </c>
      <c r="AB1689" s="153"/>
      <c r="AC1689" s="153"/>
      <c r="AD1689" s="153" t="str">
        <f>IFERROR(IF(COUNTIF(C1689:L1689,"Feed Ingredient")&gt;0,INDEX(ani_diet!V:V,MATCH(M1689,ani_diet!F:F,0)),""),"")</f>
        <v/>
      </c>
      <c r="AE1689" s="152" t="str">
        <f>IF(IFERROR(IF(MATCH("Feed Ingredient", AOM[[#This Row],[L1]:[L10]],0)&gt;0, TRUE, FALSE), FALSE)=TRUE,IFERROR(VLOOKUP(M1689, ani_diet!E:E, 1, FALSE), "No Match"),FALSE)</f>
        <v>Vitamin AD3E</v>
      </c>
    </row>
    <row r="1690" spans="1:31" ht="14.5" x14ac:dyDescent="0.35">
      <c r="A1690" s="153" t="s">
        <v>2164</v>
      </c>
      <c r="B1690" s="153" t="s">
        <v>23418</v>
      </c>
      <c r="C1690" s="153" t="s">
        <v>19358</v>
      </c>
      <c r="D1690" s="153" t="s">
        <v>19360</v>
      </c>
      <c r="E1690" s="153" t="s">
        <v>19600</v>
      </c>
      <c r="F1690" s="153" t="s">
        <v>20459</v>
      </c>
      <c r="G1690" s="153" t="s">
        <v>20460</v>
      </c>
      <c r="H1690" s="153" t="s">
        <v>3379</v>
      </c>
      <c r="I1690" s="153" t="s">
        <v>3774</v>
      </c>
      <c r="J1690" s="153" t="s">
        <v>23412</v>
      </c>
      <c r="K1690" s="153" t="s">
        <v>2164</v>
      </c>
      <c r="L1690" s="153"/>
      <c r="M1690" s="153" t="str" cm="1">
        <f t="array" ref="M1690">LOOKUP(2,1/(C1690:L1690&lt;&gt;""),C1690:L1690)</f>
        <v>Vitamin B12</v>
      </c>
      <c r="N1690" s="153" t="s">
        <v>23419</v>
      </c>
      <c r="O1690" s="153"/>
      <c r="P1690" s="153" t="s">
        <v>2164</v>
      </c>
      <c r="Q1690" s="153" t="s">
        <v>2164</v>
      </c>
      <c r="R1690" s="153" t="s">
        <v>2164</v>
      </c>
      <c r="S1690" s="153"/>
      <c r="T1690" s="153" t="s">
        <v>2164</v>
      </c>
      <c r="U1690" s="153"/>
      <c r="V1690" s="153" t="s">
        <v>2164</v>
      </c>
      <c r="W1690" s="153" t="s">
        <v>2164</v>
      </c>
      <c r="X1690" s="153" t="s">
        <v>2164</v>
      </c>
      <c r="Y1690" s="153" t="s">
        <v>2164</v>
      </c>
      <c r="Z1690" s="153" t="s">
        <v>2164</v>
      </c>
      <c r="AA1690" s="153" t="s">
        <v>2164</v>
      </c>
      <c r="AB1690" s="153"/>
      <c r="AC1690" s="153" t="s">
        <v>23412</v>
      </c>
      <c r="AD1690" s="153" t="str">
        <f>IFERROR(IF(COUNTIF(C1690:L1690,"Feed Ingredient")&gt;0,INDEX(ani_diet!V:V,MATCH(M1690,ani_diet!F:F,0)),""),"")</f>
        <v/>
      </c>
      <c r="AE1690" s="152" t="str">
        <f>IF(IFERROR(IF(MATCH("Feed Ingredient", AOM[[#This Row],[L1]:[L10]],0)&gt;0, TRUE, FALSE), FALSE)=TRUE,IFERROR(VLOOKUP(M1690, ani_diet!E:E, 1, FALSE), "No Match"),FALSE)</f>
        <v>Vitamin B12</v>
      </c>
    </row>
    <row r="1691" spans="1:31" ht="14.5" x14ac:dyDescent="0.35">
      <c r="A1691" s="153" t="s">
        <v>2164</v>
      </c>
      <c r="B1691" s="153" t="s">
        <v>23420</v>
      </c>
      <c r="C1691" s="153" t="s">
        <v>19358</v>
      </c>
      <c r="D1691" s="153" t="s">
        <v>19360</v>
      </c>
      <c r="E1691" s="153" t="s">
        <v>19600</v>
      </c>
      <c r="F1691" s="153" t="s">
        <v>20459</v>
      </c>
      <c r="G1691" s="153" t="s">
        <v>20460</v>
      </c>
      <c r="H1691" s="153" t="s">
        <v>3379</v>
      </c>
      <c r="I1691" s="153" t="s">
        <v>3774</v>
      </c>
      <c r="J1691" s="153" t="s">
        <v>23421</v>
      </c>
      <c r="K1691" s="153" t="s">
        <v>584</v>
      </c>
      <c r="L1691" s="153"/>
      <c r="M1691" s="153" t="str" cm="1">
        <f t="array" ref="M1691">LOOKUP(2,1/(C1691:L1691&lt;&gt;""),C1691:L1691)</f>
        <v>Ascorbic Acid</v>
      </c>
      <c r="N1691" s="153"/>
      <c r="O1691" s="153"/>
      <c r="P1691" s="153" t="s">
        <v>2164</v>
      </c>
      <c r="Q1691" s="153" t="s">
        <v>2164</v>
      </c>
      <c r="R1691" s="153" t="s">
        <v>2164</v>
      </c>
      <c r="S1691" s="153"/>
      <c r="T1691" s="153" t="s">
        <v>2164</v>
      </c>
      <c r="U1691" s="153"/>
      <c r="V1691" s="153" t="s">
        <v>2164</v>
      </c>
      <c r="W1691" s="153" t="s">
        <v>2164</v>
      </c>
      <c r="X1691" s="153" t="s">
        <v>2164</v>
      </c>
      <c r="Y1691" s="153" t="s">
        <v>2164</v>
      </c>
      <c r="Z1691" s="153" t="s">
        <v>2164</v>
      </c>
      <c r="AA1691" s="153" t="s">
        <v>2164</v>
      </c>
      <c r="AB1691" s="153"/>
      <c r="AC1691" s="153" t="s">
        <v>584</v>
      </c>
      <c r="AD1691" s="153" t="str">
        <f>IFERROR(IF(COUNTIF(C1691:L1691,"Feed Ingredient")&gt;0,INDEX(ani_diet!V:V,MATCH(M1691,ani_diet!F:F,0)),""),"")</f>
        <v/>
      </c>
      <c r="AE1691" s="152" t="str">
        <f>IF(IFERROR(IF(MATCH("Feed Ingredient", AOM[[#This Row],[L1]:[L10]],0)&gt;0, TRUE, FALSE), FALSE)=TRUE,IFERROR(VLOOKUP(M1691, ani_diet!E:E, 1, FALSE), "No Match"),FALSE)</f>
        <v>Ascorbic Acid</v>
      </c>
    </row>
    <row r="1692" spans="1:31" ht="14.5" x14ac:dyDescent="0.35">
      <c r="A1692" s="153" t="s">
        <v>2164</v>
      </c>
      <c r="B1692" s="153" t="s">
        <v>23422</v>
      </c>
      <c r="C1692" s="153" t="s">
        <v>19358</v>
      </c>
      <c r="D1692" s="153" t="s">
        <v>19360</v>
      </c>
      <c r="E1692" s="153" t="s">
        <v>19600</v>
      </c>
      <c r="F1692" s="153" t="s">
        <v>20459</v>
      </c>
      <c r="G1692" s="153" t="s">
        <v>20460</v>
      </c>
      <c r="H1692" s="153" t="s">
        <v>3379</v>
      </c>
      <c r="I1692" s="153" t="s">
        <v>3774</v>
      </c>
      <c r="J1692" s="153" t="s">
        <v>23423</v>
      </c>
      <c r="K1692" s="153" t="s">
        <v>2164</v>
      </c>
      <c r="L1692" s="153"/>
      <c r="M1692" s="153" t="str" cm="1">
        <f t="array" ref="M1692">LOOKUP(2,1/(C1692:L1692&lt;&gt;""),C1692:L1692)</f>
        <v>Vitamin D3</v>
      </c>
      <c r="N1692" s="153"/>
      <c r="O1692" s="153"/>
      <c r="P1692" s="153" t="s">
        <v>2164</v>
      </c>
      <c r="Q1692" s="153" t="s">
        <v>2164</v>
      </c>
      <c r="R1692" s="153" t="s">
        <v>2164</v>
      </c>
      <c r="S1692" s="153"/>
      <c r="T1692" s="153" t="s">
        <v>2164</v>
      </c>
      <c r="U1692" s="153"/>
      <c r="V1692" s="153" t="s">
        <v>2164</v>
      </c>
      <c r="W1692" s="153" t="s">
        <v>2164</v>
      </c>
      <c r="X1692" s="153" t="s">
        <v>2164</v>
      </c>
      <c r="Y1692" s="153" t="s">
        <v>2164</v>
      </c>
      <c r="Z1692" s="153" t="s">
        <v>2164</v>
      </c>
      <c r="AA1692" s="153" t="s">
        <v>2164</v>
      </c>
      <c r="AB1692" s="153"/>
      <c r="AC1692" s="153" t="s">
        <v>23412</v>
      </c>
      <c r="AD1692" s="153" t="str">
        <f>IFERROR(IF(COUNTIF(C1692:L1692,"Feed Ingredient")&gt;0,INDEX(ani_diet!V:V,MATCH(M1692,ani_diet!F:F,0)),""),"")</f>
        <v/>
      </c>
      <c r="AE1692" s="152" t="str">
        <f>IF(IFERROR(IF(MATCH("Feed Ingredient", AOM[[#This Row],[L1]:[L10]],0)&gt;0, TRUE, FALSE), FALSE)=TRUE,IFERROR(VLOOKUP(M1692, ani_diet!E:E, 1, FALSE), "No Match"),FALSE)</f>
        <v>No Match</v>
      </c>
    </row>
    <row r="1693" spans="1:31" ht="14.5" x14ac:dyDescent="0.35">
      <c r="A1693" s="153" t="s">
        <v>2164</v>
      </c>
      <c r="B1693" s="153" t="s">
        <v>23424</v>
      </c>
      <c r="C1693" s="153" t="s">
        <v>19358</v>
      </c>
      <c r="D1693" s="153" t="s">
        <v>19360</v>
      </c>
      <c r="E1693" s="153" t="s">
        <v>19600</v>
      </c>
      <c r="F1693" s="153" t="s">
        <v>20459</v>
      </c>
      <c r="G1693" s="153" t="s">
        <v>20460</v>
      </c>
      <c r="H1693" s="153" t="s">
        <v>3379</v>
      </c>
      <c r="I1693" s="153" t="s">
        <v>3774</v>
      </c>
      <c r="J1693" s="153" t="s">
        <v>23425</v>
      </c>
      <c r="K1693" s="153" t="s">
        <v>2164</v>
      </c>
      <c r="L1693" s="153"/>
      <c r="M1693" s="153" t="str" cm="1">
        <f t="array" ref="M1693">LOOKUP(2,1/(C1693:L1693&lt;&gt;""),C1693:L1693)</f>
        <v>Vitamin E</v>
      </c>
      <c r="N1693" s="153" t="s">
        <v>23426</v>
      </c>
      <c r="O1693" s="153"/>
      <c r="P1693" s="153" t="s">
        <v>2164</v>
      </c>
      <c r="Q1693" s="153" t="s">
        <v>2164</v>
      </c>
      <c r="R1693" s="153" t="s">
        <v>2164</v>
      </c>
      <c r="S1693" s="153"/>
      <c r="T1693" s="153" t="s">
        <v>2164</v>
      </c>
      <c r="U1693" s="153"/>
      <c r="V1693" s="153" t="s">
        <v>2164</v>
      </c>
      <c r="W1693" s="153" t="s">
        <v>2164</v>
      </c>
      <c r="X1693" s="153" t="s">
        <v>2164</v>
      </c>
      <c r="Y1693" s="153" t="s">
        <v>2164</v>
      </c>
      <c r="Z1693" s="153" t="s">
        <v>2164</v>
      </c>
      <c r="AA1693" s="153" t="s">
        <v>2164</v>
      </c>
      <c r="AB1693" s="153"/>
      <c r="AC1693" s="153" t="s">
        <v>23425</v>
      </c>
      <c r="AD1693" s="153" t="str">
        <f>IFERROR(IF(COUNTIF(C1693:L1693,"Feed Ingredient")&gt;0,INDEX(ani_diet!V:V,MATCH(M1693,ani_diet!F:F,0)),""),"")</f>
        <v/>
      </c>
      <c r="AE1693" s="152" t="str">
        <f>IF(IFERROR(IF(MATCH("Feed Ingredient", AOM[[#This Row],[L1]:[L10]],0)&gt;0, TRUE, FALSE), FALSE)=TRUE,IFERROR(VLOOKUP(M1693, ani_diet!E:E, 1, FALSE), "No Match"),FALSE)</f>
        <v>Vitamin E</v>
      </c>
    </row>
    <row r="1694" spans="1:31" ht="14.5" x14ac:dyDescent="0.35">
      <c r="A1694" s="153" t="s">
        <v>2164</v>
      </c>
      <c r="B1694" s="153" t="s">
        <v>23427</v>
      </c>
      <c r="C1694" s="153" t="s">
        <v>19358</v>
      </c>
      <c r="D1694" s="153" t="s">
        <v>19360</v>
      </c>
      <c r="E1694" s="153" t="s">
        <v>19600</v>
      </c>
      <c r="F1694" s="153" t="s">
        <v>20459</v>
      </c>
      <c r="G1694" s="153" t="s">
        <v>20460</v>
      </c>
      <c r="H1694" s="153" t="s">
        <v>3379</v>
      </c>
      <c r="I1694" s="153" t="s">
        <v>3774</v>
      </c>
      <c r="J1694" s="153" t="s">
        <v>23428</v>
      </c>
      <c r="K1694" s="153"/>
      <c r="L1694" s="153"/>
      <c r="M1694" s="153" t="str" cm="1">
        <f t="array" ref="M1694">LOOKUP(2,1/(C1694:L1694&lt;&gt;""),C1694:L1694)</f>
        <v>Vitamin Mix</v>
      </c>
      <c r="N1694" s="153" t="s">
        <v>19834</v>
      </c>
      <c r="O1694" s="153" t="s">
        <v>2164</v>
      </c>
      <c r="P1694" s="153" t="s">
        <v>2164</v>
      </c>
      <c r="Q1694" s="153" t="s">
        <v>2164</v>
      </c>
      <c r="R1694" s="153" t="s">
        <v>2164</v>
      </c>
      <c r="S1694" s="153"/>
      <c r="T1694" s="153" t="s">
        <v>2164</v>
      </c>
      <c r="U1694" s="153"/>
      <c r="V1694" s="153" t="s">
        <v>2164</v>
      </c>
      <c r="W1694" s="153" t="s">
        <v>2164</v>
      </c>
      <c r="X1694" s="153" t="s">
        <v>2164</v>
      </c>
      <c r="Y1694" s="153" t="s">
        <v>2164</v>
      </c>
      <c r="Z1694" s="153" t="s">
        <v>2164</v>
      </c>
      <c r="AA1694" s="153" t="s">
        <v>2164</v>
      </c>
      <c r="AB1694" s="153"/>
      <c r="AC1694" s="153" t="s">
        <v>23428</v>
      </c>
      <c r="AD1694" s="153" t="str">
        <f>IFERROR(IF(COUNTIF(C1694:L1694,"Feed Ingredient")&gt;0,INDEX(ani_diet!V:V,MATCH(M1694,ani_diet!F:F,0)),""),"")</f>
        <v/>
      </c>
      <c r="AE1694" s="152" t="str">
        <f>IF(IFERROR(IF(MATCH("Feed Ingredient", AOM[[#This Row],[L1]:[L10]],0)&gt;0, TRUE, FALSE), FALSE)=TRUE,IFERROR(VLOOKUP(M1694, ani_diet!E:E, 1, FALSE), "No Match"),FALSE)</f>
        <v>No Match</v>
      </c>
    </row>
    <row r="1695" spans="1:31" ht="14.5" x14ac:dyDescent="0.35">
      <c r="A1695" t="s">
        <v>2164</v>
      </c>
      <c r="B1695" t="s">
        <v>23429</v>
      </c>
      <c r="C1695" t="s">
        <v>19358</v>
      </c>
      <c r="D1695" t="s">
        <v>19360</v>
      </c>
      <c r="E1695" t="s">
        <v>19600</v>
      </c>
      <c r="F1695" t="s">
        <v>23430</v>
      </c>
      <c r="G1695" t="s">
        <v>23431</v>
      </c>
      <c r="H1695" t="s">
        <v>23432</v>
      </c>
      <c r="I1695" t="s">
        <v>23433</v>
      </c>
      <c r="J1695" t="s">
        <v>2164</v>
      </c>
      <c r="K1695" t="s">
        <v>2164</v>
      </c>
      <c r="M1695" t="str" cm="1">
        <f t="array" ref="M1695">LOOKUP(2,1/(C1695:L1695&lt;&gt;""),C1695:L1695)</f>
        <v>Ammonia Treatment</v>
      </c>
      <c r="N1695" t="s">
        <v>2164</v>
      </c>
      <c r="O1695" t="s">
        <v>23434</v>
      </c>
      <c r="P1695" t="s">
        <v>2164</v>
      </c>
      <c r="Q1695" t="s">
        <v>2164</v>
      </c>
      <c r="R1695" t="s">
        <v>2164</v>
      </c>
      <c r="S1695" t="s">
        <v>2164</v>
      </c>
      <c r="T1695" t="s">
        <v>2164</v>
      </c>
      <c r="U1695" t="s">
        <v>2164</v>
      </c>
      <c r="V1695" t="s">
        <v>2164</v>
      </c>
      <c r="W1695" t="s">
        <v>2164</v>
      </c>
      <c r="X1695" t="s">
        <v>2164</v>
      </c>
      <c r="Y1695" t="s">
        <v>2164</v>
      </c>
      <c r="Z1695" t="s">
        <v>2164</v>
      </c>
      <c r="AA1695" t="s">
        <v>2164</v>
      </c>
      <c r="AB1695" t="s">
        <v>2164</v>
      </c>
      <c r="AC1695" t="s">
        <v>2164</v>
      </c>
      <c r="AD1695" t="str">
        <f>IFERROR(IF(COUNTIF(C1695:L1695,"Feed Ingredient")&gt;0,INDEX(ani_diet!V:V,MATCH(M1695,ani_diet!F:F,0)),""),"")</f>
        <v/>
      </c>
      <c r="AE1695" s="130" t="b">
        <f>IF(IFERROR(IF(MATCH("Feed Ingredient", AOM[[#This Row],[L1]:[L10]],0)&gt;0, TRUE, FALSE), FALSE)=TRUE,IFERROR(VLOOKUP(M1695, ani_diet!E:E, 1, FALSE), "No Match"),FALSE)</f>
        <v>0</v>
      </c>
    </row>
    <row r="1696" spans="1:31" ht="14.5" x14ac:dyDescent="0.35">
      <c r="A1696" t="s">
        <v>2164</v>
      </c>
      <c r="B1696" t="s">
        <v>23435</v>
      </c>
      <c r="C1696" t="s">
        <v>19358</v>
      </c>
      <c r="D1696" t="s">
        <v>19360</v>
      </c>
      <c r="E1696" t="s">
        <v>19600</v>
      </c>
      <c r="F1696" t="s">
        <v>23430</v>
      </c>
      <c r="G1696" t="s">
        <v>23431</v>
      </c>
      <c r="H1696" t="s">
        <v>23436</v>
      </c>
      <c r="I1696" t="s">
        <v>2164</v>
      </c>
      <c r="J1696" t="s">
        <v>2164</v>
      </c>
      <c r="K1696" t="s">
        <v>2164</v>
      </c>
      <c r="M1696" t="str" cm="1">
        <f t="array" ref="M1696">LOOKUP(2,1/(C1696:L1696&lt;&gt;""),C1696:L1696)</f>
        <v>Acid Treatment</v>
      </c>
      <c r="N1696" t="s">
        <v>2164</v>
      </c>
      <c r="O1696" t="s">
        <v>23437</v>
      </c>
      <c r="P1696" t="s">
        <v>2164</v>
      </c>
      <c r="Q1696" t="s">
        <v>2164</v>
      </c>
      <c r="R1696" t="s">
        <v>2164</v>
      </c>
      <c r="S1696" t="s">
        <v>2164</v>
      </c>
      <c r="T1696" t="s">
        <v>2164</v>
      </c>
      <c r="U1696" t="s">
        <v>2164</v>
      </c>
      <c r="V1696" t="s">
        <v>2164</v>
      </c>
      <c r="W1696" t="s">
        <v>2164</v>
      </c>
      <c r="X1696" t="s">
        <v>2164</v>
      </c>
      <c r="Y1696" t="s">
        <v>2164</v>
      </c>
      <c r="Z1696" t="s">
        <v>2164</v>
      </c>
      <c r="AA1696" t="s">
        <v>2164</v>
      </c>
      <c r="AB1696" t="s">
        <v>2164</v>
      </c>
      <c r="AC1696" t="s">
        <v>2164</v>
      </c>
      <c r="AD1696" t="str">
        <f>IFERROR(IF(COUNTIF(C1696:L1696,"Feed Ingredient")&gt;0,INDEX(ani_diet!V:V,MATCH(M1696,ani_diet!F:F,0)),""),"")</f>
        <v/>
      </c>
      <c r="AE1696" s="130" t="b">
        <f>IF(IFERROR(IF(MATCH("Feed Ingredient", AOM[[#This Row],[L1]:[L10]],0)&gt;0, TRUE, FALSE), FALSE)=TRUE,IFERROR(VLOOKUP(M1696, ani_diet!E:E, 1, FALSE), "No Match"),FALSE)</f>
        <v>0</v>
      </c>
    </row>
    <row r="1697" spans="1:31" ht="14.5" x14ac:dyDescent="0.35">
      <c r="A1697" t="s">
        <v>2164</v>
      </c>
      <c r="B1697" t="s">
        <v>23438</v>
      </c>
      <c r="C1697" t="s">
        <v>19358</v>
      </c>
      <c r="D1697" t="s">
        <v>19360</v>
      </c>
      <c r="E1697" t="s">
        <v>19600</v>
      </c>
      <c r="F1697" t="s">
        <v>23430</v>
      </c>
      <c r="G1697" t="s">
        <v>23431</v>
      </c>
      <c r="H1697" t="s">
        <v>23432</v>
      </c>
      <c r="I1697" t="s">
        <v>2164</v>
      </c>
      <c r="J1697" t="s">
        <v>2164</v>
      </c>
      <c r="K1697" t="s">
        <v>2164</v>
      </c>
      <c r="M1697" t="str" cm="1">
        <f t="array" ref="M1697">LOOKUP(2,1/(C1697:L1697&lt;&gt;""),C1697:L1697)</f>
        <v>Alkali Treatment</v>
      </c>
      <c r="N1697" t="s">
        <v>2164</v>
      </c>
      <c r="O1697" t="s">
        <v>23439</v>
      </c>
      <c r="P1697" t="s">
        <v>2164</v>
      </c>
      <c r="Q1697" t="s">
        <v>2164</v>
      </c>
      <c r="R1697" t="s">
        <v>2164</v>
      </c>
      <c r="S1697" t="s">
        <v>2164</v>
      </c>
      <c r="T1697" t="s">
        <v>2164</v>
      </c>
      <c r="U1697" t="s">
        <v>2164</v>
      </c>
      <c r="V1697" t="s">
        <v>2164</v>
      </c>
      <c r="W1697" t="s">
        <v>2164</v>
      </c>
      <c r="X1697" t="s">
        <v>2164</v>
      </c>
      <c r="Y1697" t="s">
        <v>2164</v>
      </c>
      <c r="Z1697" t="s">
        <v>2164</v>
      </c>
      <c r="AA1697" t="s">
        <v>2164</v>
      </c>
      <c r="AB1697" t="s">
        <v>2164</v>
      </c>
      <c r="AC1697" t="s">
        <v>2164</v>
      </c>
      <c r="AD1697" t="str">
        <f>IFERROR(IF(COUNTIF(C1697:L1697,"Feed Ingredient")&gt;0,INDEX(ani_diet!V:V,MATCH(M1697,ani_diet!F:F,0)),""),"")</f>
        <v/>
      </c>
      <c r="AE1697" s="130" t="b">
        <f>IF(IFERROR(IF(MATCH("Feed Ingredient", AOM[[#This Row],[L1]:[L10]],0)&gt;0, TRUE, FALSE), FALSE)=TRUE,IFERROR(VLOOKUP(M1697, ani_diet!E:E, 1, FALSE), "No Match"),FALSE)</f>
        <v>0</v>
      </c>
    </row>
    <row r="1698" spans="1:31" ht="14.5" x14ac:dyDescent="0.35">
      <c r="A1698" t="s">
        <v>2164</v>
      </c>
      <c r="B1698" t="s">
        <v>23440</v>
      </c>
      <c r="C1698" t="s">
        <v>19358</v>
      </c>
      <c r="D1698" t="s">
        <v>19360</v>
      </c>
      <c r="E1698" t="s">
        <v>19600</v>
      </c>
      <c r="F1698" t="s">
        <v>23430</v>
      </c>
      <c r="G1698" t="s">
        <v>23441</v>
      </c>
      <c r="H1698" t="s">
        <v>19490</v>
      </c>
      <c r="I1698" t="s">
        <v>2164</v>
      </c>
      <c r="J1698" t="s">
        <v>2164</v>
      </c>
      <c r="K1698" t="s">
        <v>2164</v>
      </c>
      <c r="M1698" t="str" cm="1">
        <f t="array" ref="M1698">LOOKUP(2,1/(C1698:L1698&lt;&gt;""),C1698:L1698)</f>
        <v>Enzyme Treatment</v>
      </c>
      <c r="N1698" t="s">
        <v>2164</v>
      </c>
      <c r="O1698" t="s">
        <v>19491</v>
      </c>
      <c r="P1698" t="s">
        <v>2164</v>
      </c>
      <c r="Q1698" t="s">
        <v>2164</v>
      </c>
      <c r="R1698" t="s">
        <v>2164</v>
      </c>
      <c r="S1698" t="s">
        <v>2164</v>
      </c>
      <c r="T1698" t="s">
        <v>2164</v>
      </c>
      <c r="U1698" t="s">
        <v>2164</v>
      </c>
      <c r="V1698" t="s">
        <v>2164</v>
      </c>
      <c r="W1698" t="s">
        <v>2164</v>
      </c>
      <c r="X1698" t="s">
        <v>2164</v>
      </c>
      <c r="Y1698" t="s">
        <v>2164</v>
      </c>
      <c r="Z1698" t="s">
        <v>2164</v>
      </c>
      <c r="AA1698" t="s">
        <v>2164</v>
      </c>
      <c r="AB1698" t="s">
        <v>2164</v>
      </c>
      <c r="AC1698" t="s">
        <v>2164</v>
      </c>
      <c r="AD1698" t="str">
        <f>IFERROR(IF(COUNTIF(C1698:L1698,"Feed Ingredient")&gt;0,INDEX(ani_diet!V:V,MATCH(M1698,ani_diet!F:F,0)),""),"")</f>
        <v/>
      </c>
      <c r="AE1698" s="130" t="b">
        <f>IF(IFERROR(IF(MATCH("Feed Ingredient", AOM[[#This Row],[L1]:[L10]],0)&gt;0, TRUE, FALSE), FALSE)=TRUE,IFERROR(VLOOKUP(M1698, ani_diet!E:E, 1, FALSE), "No Match"),FALSE)</f>
        <v>0</v>
      </c>
    </row>
    <row r="1699" spans="1:31" ht="14.5" x14ac:dyDescent="0.35">
      <c r="A1699" t="s">
        <v>2164</v>
      </c>
      <c r="B1699" t="s">
        <v>23442</v>
      </c>
      <c r="C1699" t="s">
        <v>19358</v>
      </c>
      <c r="D1699" t="s">
        <v>19360</v>
      </c>
      <c r="E1699" t="s">
        <v>19600</v>
      </c>
      <c r="F1699" t="s">
        <v>23430</v>
      </c>
      <c r="G1699" t="s">
        <v>23441</v>
      </c>
      <c r="H1699" t="s">
        <v>19490</v>
      </c>
      <c r="I1699" t="s">
        <v>23443</v>
      </c>
      <c r="J1699" t="s">
        <v>2164</v>
      </c>
      <c r="K1699" t="s">
        <v>2164</v>
      </c>
      <c r="M1699" t="str" cm="1">
        <f t="array" ref="M1699">LOOKUP(2,1/(C1699:L1699&lt;&gt;""),C1699:L1699)</f>
        <v>Cellulase Treatment</v>
      </c>
      <c r="N1699" t="s">
        <v>2164</v>
      </c>
      <c r="O1699" t="s">
        <v>23444</v>
      </c>
      <c r="P1699" t="s">
        <v>2164</v>
      </c>
      <c r="Q1699" t="s">
        <v>2164</v>
      </c>
      <c r="R1699" t="s">
        <v>2164</v>
      </c>
      <c r="S1699" t="s">
        <v>2164</v>
      </c>
      <c r="T1699" t="s">
        <v>2164</v>
      </c>
      <c r="U1699" t="s">
        <v>2164</v>
      </c>
      <c r="V1699" t="s">
        <v>2164</v>
      </c>
      <c r="W1699" t="s">
        <v>2164</v>
      </c>
      <c r="X1699" t="s">
        <v>2164</v>
      </c>
      <c r="Y1699" t="s">
        <v>2164</v>
      </c>
      <c r="Z1699" t="s">
        <v>2164</v>
      </c>
      <c r="AA1699" t="s">
        <v>2164</v>
      </c>
      <c r="AB1699" t="s">
        <v>2164</v>
      </c>
      <c r="AC1699" t="s">
        <v>2164</v>
      </c>
      <c r="AD1699" t="str">
        <f>IFERROR(IF(COUNTIF(C1699:L1699,"Feed Ingredient")&gt;0,INDEX(ani_diet!V:V,MATCH(M1699,ani_diet!F:F,0)),""),"")</f>
        <v/>
      </c>
      <c r="AE1699" s="130" t="b">
        <f>IF(IFERROR(IF(MATCH("Feed Ingredient", AOM[[#This Row],[L1]:[L10]],0)&gt;0, TRUE, FALSE), FALSE)=TRUE,IFERROR(VLOOKUP(M1699, ani_diet!E:E, 1, FALSE), "No Match"),FALSE)</f>
        <v>0</v>
      </c>
    </row>
    <row r="1700" spans="1:31" ht="14.5" x14ac:dyDescent="0.35">
      <c r="A1700" t="s">
        <v>2164</v>
      </c>
      <c r="B1700" t="s">
        <v>23445</v>
      </c>
      <c r="C1700" t="s">
        <v>19358</v>
      </c>
      <c r="D1700" t="s">
        <v>19360</v>
      </c>
      <c r="E1700" t="s">
        <v>19600</v>
      </c>
      <c r="F1700" t="s">
        <v>23430</v>
      </c>
      <c r="G1700" t="s">
        <v>23441</v>
      </c>
      <c r="H1700" t="s">
        <v>19490</v>
      </c>
      <c r="I1700" t="s">
        <v>23446</v>
      </c>
      <c r="J1700" t="s">
        <v>2164</v>
      </c>
      <c r="K1700" t="s">
        <v>2164</v>
      </c>
      <c r="M1700" t="str" cm="1">
        <f t="array" ref="M1700">LOOKUP(2,1/(C1700:L1700&lt;&gt;""),C1700:L1700)</f>
        <v>Hemicellulase Treatment</v>
      </c>
      <c r="N1700" t="s">
        <v>2164</v>
      </c>
      <c r="O1700" t="s">
        <v>23447</v>
      </c>
      <c r="P1700" t="s">
        <v>2164</v>
      </c>
      <c r="Q1700" t="s">
        <v>2164</v>
      </c>
      <c r="R1700" t="s">
        <v>2164</v>
      </c>
      <c r="S1700" t="s">
        <v>2164</v>
      </c>
      <c r="T1700" t="s">
        <v>2164</v>
      </c>
      <c r="U1700" t="s">
        <v>2164</v>
      </c>
      <c r="V1700" t="s">
        <v>2164</v>
      </c>
      <c r="W1700" t="s">
        <v>2164</v>
      </c>
      <c r="X1700" t="s">
        <v>2164</v>
      </c>
      <c r="Y1700" t="s">
        <v>2164</v>
      </c>
      <c r="Z1700" t="s">
        <v>2164</v>
      </c>
      <c r="AA1700" t="s">
        <v>2164</v>
      </c>
      <c r="AB1700" t="s">
        <v>2164</v>
      </c>
      <c r="AC1700" t="s">
        <v>2164</v>
      </c>
      <c r="AD1700" t="str">
        <f>IFERROR(IF(COUNTIF(C1700:L1700,"Feed Ingredient")&gt;0,INDEX(ani_diet!V:V,MATCH(M1700,ani_diet!F:F,0)),""),"")</f>
        <v/>
      </c>
      <c r="AE1700" s="130" t="b">
        <f>IF(IFERROR(IF(MATCH("Feed Ingredient", AOM[[#This Row],[L1]:[L10]],0)&gt;0, TRUE, FALSE), FALSE)=TRUE,IFERROR(VLOOKUP(M1700, ani_diet!E:E, 1, FALSE), "No Match"),FALSE)</f>
        <v>0</v>
      </c>
    </row>
    <row r="1701" spans="1:31" ht="14.5" x14ac:dyDescent="0.35">
      <c r="A1701" t="s">
        <v>2164</v>
      </c>
      <c r="B1701" t="s">
        <v>23448</v>
      </c>
      <c r="C1701" t="s">
        <v>19358</v>
      </c>
      <c r="D1701" t="s">
        <v>19360</v>
      </c>
      <c r="E1701" t="s">
        <v>19600</v>
      </c>
      <c r="F1701" t="s">
        <v>23430</v>
      </c>
      <c r="G1701" t="s">
        <v>23441</v>
      </c>
      <c r="H1701" t="s">
        <v>19490</v>
      </c>
      <c r="I1701" t="s">
        <v>23449</v>
      </c>
      <c r="J1701" t="s">
        <v>2164</v>
      </c>
      <c r="K1701" t="s">
        <v>2164</v>
      </c>
      <c r="M1701" t="str" cm="1">
        <f t="array" ref="M1701">LOOKUP(2,1/(C1701:L1701&lt;&gt;""),C1701:L1701)</f>
        <v>Protease Treatment</v>
      </c>
      <c r="N1701" t="s">
        <v>2164</v>
      </c>
      <c r="O1701" t="s">
        <v>23450</v>
      </c>
      <c r="P1701" t="s">
        <v>2164</v>
      </c>
      <c r="Q1701" t="s">
        <v>2164</v>
      </c>
      <c r="R1701" t="s">
        <v>2164</v>
      </c>
      <c r="S1701" t="s">
        <v>2164</v>
      </c>
      <c r="T1701" t="s">
        <v>2164</v>
      </c>
      <c r="U1701" t="s">
        <v>2164</v>
      </c>
      <c r="V1701" t="s">
        <v>2164</v>
      </c>
      <c r="W1701" t="s">
        <v>2164</v>
      </c>
      <c r="X1701" t="s">
        <v>2164</v>
      </c>
      <c r="Y1701" t="s">
        <v>2164</v>
      </c>
      <c r="Z1701" t="s">
        <v>2164</v>
      </c>
      <c r="AA1701" t="s">
        <v>2164</v>
      </c>
      <c r="AB1701" t="s">
        <v>2164</v>
      </c>
      <c r="AC1701" t="s">
        <v>2164</v>
      </c>
      <c r="AD1701" t="str">
        <f>IFERROR(IF(COUNTIF(C1701:L1701,"Feed Ingredient")&gt;0,INDEX(ani_diet!V:V,MATCH(M1701,ani_diet!F:F,0)),""),"")</f>
        <v/>
      </c>
      <c r="AE1701" s="130" t="b">
        <f>IF(IFERROR(IF(MATCH("Feed Ingredient", AOM[[#This Row],[L1]:[L10]],0)&gt;0, TRUE, FALSE), FALSE)=TRUE,IFERROR(VLOOKUP(M1701, ani_diet!E:E, 1, FALSE), "No Match"),FALSE)</f>
        <v>0</v>
      </c>
    </row>
    <row r="1702" spans="1:31" ht="14.5" x14ac:dyDescent="0.35">
      <c r="A1702" t="s">
        <v>2164</v>
      </c>
      <c r="B1702" t="s">
        <v>23451</v>
      </c>
      <c r="C1702" t="s">
        <v>19358</v>
      </c>
      <c r="D1702" t="s">
        <v>19360</v>
      </c>
      <c r="E1702" t="s">
        <v>19600</v>
      </c>
      <c r="F1702" t="s">
        <v>23430</v>
      </c>
      <c r="G1702" t="s">
        <v>23441</v>
      </c>
      <c r="H1702" t="s">
        <v>19490</v>
      </c>
      <c r="I1702" t="s">
        <v>23452</v>
      </c>
      <c r="J1702" t="s">
        <v>2164</v>
      </c>
      <c r="K1702" t="s">
        <v>2164</v>
      </c>
      <c r="M1702" t="str" cm="1">
        <f t="array" ref="M1702">LOOKUP(2,1/(C1702:L1702&lt;&gt;""),C1702:L1702)</f>
        <v>Amylase Treatment</v>
      </c>
      <c r="N1702" t="s">
        <v>2164</v>
      </c>
      <c r="O1702" t="s">
        <v>23453</v>
      </c>
      <c r="P1702" t="s">
        <v>2164</v>
      </c>
      <c r="Q1702" t="s">
        <v>2164</v>
      </c>
      <c r="R1702" t="s">
        <v>2164</v>
      </c>
      <c r="S1702" t="s">
        <v>2164</v>
      </c>
      <c r="T1702" t="s">
        <v>2164</v>
      </c>
      <c r="U1702" t="s">
        <v>2164</v>
      </c>
      <c r="V1702" t="s">
        <v>2164</v>
      </c>
      <c r="W1702" t="s">
        <v>2164</v>
      </c>
      <c r="X1702" t="s">
        <v>2164</v>
      </c>
      <c r="Y1702" t="s">
        <v>2164</v>
      </c>
      <c r="Z1702" t="s">
        <v>2164</v>
      </c>
      <c r="AA1702" t="s">
        <v>2164</v>
      </c>
      <c r="AB1702" t="s">
        <v>2164</v>
      </c>
      <c r="AC1702" t="s">
        <v>2164</v>
      </c>
      <c r="AD1702" t="str">
        <f>IFERROR(IF(COUNTIF(C1702:L1702,"Feed Ingredient")&gt;0,INDEX(ani_diet!V:V,MATCH(M1702,ani_diet!F:F,0)),""),"")</f>
        <v/>
      </c>
      <c r="AE1702" s="130" t="b">
        <f>IF(IFERROR(IF(MATCH("Feed Ingredient", AOM[[#This Row],[L1]:[L10]],0)&gt;0, TRUE, FALSE), FALSE)=TRUE,IFERROR(VLOOKUP(M1702, ani_diet!E:E, 1, FALSE), "No Match"),FALSE)</f>
        <v>0</v>
      </c>
    </row>
    <row r="1703" spans="1:31" ht="14.5" x14ac:dyDescent="0.35">
      <c r="A1703" t="s">
        <v>2164</v>
      </c>
      <c r="B1703" t="s">
        <v>23454</v>
      </c>
      <c r="C1703" t="s">
        <v>19358</v>
      </c>
      <c r="D1703" t="s">
        <v>19360</v>
      </c>
      <c r="E1703" t="s">
        <v>19600</v>
      </c>
      <c r="F1703" t="s">
        <v>23430</v>
      </c>
      <c r="G1703" t="s">
        <v>23441</v>
      </c>
      <c r="H1703" t="s">
        <v>19490</v>
      </c>
      <c r="I1703" t="s">
        <v>23455</v>
      </c>
      <c r="J1703" t="s">
        <v>2164</v>
      </c>
      <c r="K1703" t="s">
        <v>2164</v>
      </c>
      <c r="M1703" t="str" cm="1">
        <f t="array" ref="M1703">LOOKUP(2,1/(C1703:L1703&lt;&gt;""),C1703:L1703)</f>
        <v>Phytase Treatment</v>
      </c>
      <c r="N1703" t="s">
        <v>2164</v>
      </c>
      <c r="O1703" t="s">
        <v>23456</v>
      </c>
      <c r="P1703" t="s">
        <v>2164</v>
      </c>
      <c r="Q1703" t="s">
        <v>2164</v>
      </c>
      <c r="R1703" t="s">
        <v>2164</v>
      </c>
      <c r="S1703" t="s">
        <v>2164</v>
      </c>
      <c r="T1703" t="s">
        <v>2164</v>
      </c>
      <c r="U1703" t="s">
        <v>2164</v>
      </c>
      <c r="V1703" t="s">
        <v>2164</v>
      </c>
      <c r="W1703" t="s">
        <v>2164</v>
      </c>
      <c r="X1703" t="s">
        <v>2164</v>
      </c>
      <c r="Y1703" t="s">
        <v>2164</v>
      </c>
      <c r="Z1703" t="s">
        <v>2164</v>
      </c>
      <c r="AA1703" t="s">
        <v>2164</v>
      </c>
      <c r="AB1703" t="s">
        <v>2164</v>
      </c>
      <c r="AC1703" t="s">
        <v>2164</v>
      </c>
      <c r="AD1703" t="str">
        <f>IFERROR(IF(COUNTIF(C1703:L1703,"Feed Ingredient")&gt;0,INDEX(ani_diet!V:V,MATCH(M1703,ani_diet!F:F,0)),""),"")</f>
        <v/>
      </c>
      <c r="AE1703" s="130" t="b">
        <f>IF(IFERROR(IF(MATCH("Feed Ingredient", AOM[[#This Row],[L1]:[L10]],0)&gt;0, TRUE, FALSE), FALSE)=TRUE,IFERROR(VLOOKUP(M1703, ani_diet!E:E, 1, FALSE), "No Match"),FALSE)</f>
        <v>0</v>
      </c>
    </row>
    <row r="1704" spans="1:31" ht="14.5" x14ac:dyDescent="0.35">
      <c r="A1704" t="s">
        <v>2164</v>
      </c>
      <c r="B1704" t="s">
        <v>23457</v>
      </c>
      <c r="C1704" t="s">
        <v>19358</v>
      </c>
      <c r="D1704" t="s">
        <v>19360</v>
      </c>
      <c r="E1704" t="s">
        <v>19600</v>
      </c>
      <c r="F1704" t="s">
        <v>23430</v>
      </c>
      <c r="G1704" t="s">
        <v>23441</v>
      </c>
      <c r="H1704" t="s">
        <v>19493</v>
      </c>
      <c r="I1704" t="s">
        <v>2164</v>
      </c>
      <c r="J1704" t="s">
        <v>2164</v>
      </c>
      <c r="K1704" t="s">
        <v>2164</v>
      </c>
      <c r="M1704" t="str" cm="1">
        <f t="array" ref="M1704">LOOKUP(2,1/(C1704:L1704&lt;&gt;""),C1704:L1704)</f>
        <v>Fermentation</v>
      </c>
      <c r="N1704" t="s">
        <v>2164</v>
      </c>
      <c r="O1704" t="s">
        <v>23458</v>
      </c>
      <c r="P1704" t="s">
        <v>2164</v>
      </c>
      <c r="Q1704" t="s">
        <v>2164</v>
      </c>
      <c r="R1704" t="s">
        <v>2164</v>
      </c>
      <c r="S1704" t="s">
        <v>2164</v>
      </c>
      <c r="T1704" t="s">
        <v>2164</v>
      </c>
      <c r="U1704" t="s">
        <v>2164</v>
      </c>
      <c r="V1704" t="s">
        <v>2164</v>
      </c>
      <c r="W1704" t="s">
        <v>2164</v>
      </c>
      <c r="X1704" t="s">
        <v>2164</v>
      </c>
      <c r="Y1704" t="s">
        <v>2164</v>
      </c>
      <c r="Z1704" t="s">
        <v>2164</v>
      </c>
      <c r="AA1704" t="s">
        <v>2164</v>
      </c>
      <c r="AB1704" t="s">
        <v>2164</v>
      </c>
      <c r="AC1704" t="s">
        <v>2164</v>
      </c>
      <c r="AD1704" t="str">
        <f>IFERROR(IF(COUNTIF(C1704:L1704,"Feed Ingredient")&gt;0,INDEX(ani_diet!V:V,MATCH(M1704,ani_diet!F:F,0)),""),"")</f>
        <v/>
      </c>
      <c r="AE1704" s="130" t="b">
        <f>IF(IFERROR(IF(MATCH("Feed Ingredient", AOM[[#This Row],[L1]:[L10]],0)&gt;0, TRUE, FALSE), FALSE)=TRUE,IFERROR(VLOOKUP(M1704, ani_diet!E:E, 1, FALSE), "No Match"),FALSE)</f>
        <v>0</v>
      </c>
    </row>
    <row r="1705" spans="1:31" ht="14.5" x14ac:dyDescent="0.35">
      <c r="A1705" t="s">
        <v>2164</v>
      </c>
      <c r="B1705" t="s">
        <v>23459</v>
      </c>
      <c r="C1705" t="s">
        <v>19358</v>
      </c>
      <c r="D1705" t="s">
        <v>19360</v>
      </c>
      <c r="E1705" t="s">
        <v>19600</v>
      </c>
      <c r="F1705" t="s">
        <v>23430</v>
      </c>
      <c r="G1705" t="s">
        <v>23441</v>
      </c>
      <c r="H1705" t="s">
        <v>19493</v>
      </c>
      <c r="I1705" t="s">
        <v>23460</v>
      </c>
      <c r="J1705" t="s">
        <v>2164</v>
      </c>
      <c r="K1705" t="s">
        <v>2164</v>
      </c>
      <c r="M1705" t="str" cm="1">
        <f t="array" ref="M1705">LOOKUP(2,1/(C1705:L1705&lt;&gt;""),C1705:L1705)</f>
        <v>Ensilation</v>
      </c>
      <c r="N1705" t="s">
        <v>23461</v>
      </c>
      <c r="O1705" t="s">
        <v>23462</v>
      </c>
      <c r="P1705" t="s">
        <v>2164</v>
      </c>
      <c r="Q1705" t="s">
        <v>2164</v>
      </c>
      <c r="R1705" t="s">
        <v>2164</v>
      </c>
      <c r="S1705" t="s">
        <v>2164</v>
      </c>
      <c r="T1705" t="s">
        <v>2164</v>
      </c>
      <c r="U1705" t="s">
        <v>2164</v>
      </c>
      <c r="V1705" t="s">
        <v>2164</v>
      </c>
      <c r="W1705" t="s">
        <v>2164</v>
      </c>
      <c r="X1705" t="s">
        <v>2164</v>
      </c>
      <c r="Y1705" t="s">
        <v>2164</v>
      </c>
      <c r="Z1705" t="s">
        <v>2164</v>
      </c>
      <c r="AA1705" t="s">
        <v>2164</v>
      </c>
      <c r="AB1705" t="s">
        <v>2164</v>
      </c>
      <c r="AC1705" t="s">
        <v>2164</v>
      </c>
      <c r="AD1705" t="str">
        <f>IFERROR(IF(COUNTIF(C1705:L1705,"Feed Ingredient")&gt;0,INDEX(ani_diet!V:V,MATCH(M1705,ani_diet!F:F,0)),""),"")</f>
        <v/>
      </c>
      <c r="AE1705" s="130" t="b">
        <f>IF(IFERROR(IF(MATCH("Feed Ingredient", AOM[[#This Row],[L1]:[L10]],0)&gt;0, TRUE, FALSE), FALSE)=TRUE,IFERROR(VLOOKUP(M1705, ani_diet!E:E, 1, FALSE), "No Match"),FALSE)</f>
        <v>0</v>
      </c>
    </row>
    <row r="1706" spans="1:31" ht="14.5" x14ac:dyDescent="0.35">
      <c r="A1706" t="s">
        <v>2164</v>
      </c>
      <c r="B1706" t="s">
        <v>23463</v>
      </c>
      <c r="C1706" t="s">
        <v>19358</v>
      </c>
      <c r="D1706" t="s">
        <v>19360</v>
      </c>
      <c r="E1706" t="s">
        <v>19600</v>
      </c>
      <c r="F1706" t="s">
        <v>23430</v>
      </c>
      <c r="G1706" t="s">
        <v>23464</v>
      </c>
      <c r="H1706" t="s">
        <v>2164</v>
      </c>
      <c r="I1706" t="s">
        <v>2164</v>
      </c>
      <c r="J1706" t="s">
        <v>2164</v>
      </c>
      <c r="K1706" t="s">
        <v>2164</v>
      </c>
      <c r="M1706" t="str" cm="1">
        <f t="array" ref="M1706">LOOKUP(2,1/(C1706:L1706&lt;&gt;""),C1706:L1706)</f>
        <v>Thermal Process</v>
      </c>
      <c r="N1706" t="s">
        <v>23465</v>
      </c>
      <c r="O1706" t="s">
        <v>23466</v>
      </c>
      <c r="P1706" t="s">
        <v>2164</v>
      </c>
      <c r="Q1706" t="s">
        <v>2164</v>
      </c>
      <c r="R1706" t="s">
        <v>2164</v>
      </c>
      <c r="S1706" t="s">
        <v>2164</v>
      </c>
      <c r="T1706" t="s">
        <v>2164</v>
      </c>
      <c r="U1706" t="s">
        <v>2164</v>
      </c>
      <c r="V1706" t="s">
        <v>2164</v>
      </c>
      <c r="W1706" t="s">
        <v>2164</v>
      </c>
      <c r="X1706" t="s">
        <v>2164</v>
      </c>
      <c r="Y1706" t="s">
        <v>2164</v>
      </c>
      <c r="Z1706" t="s">
        <v>2164</v>
      </c>
      <c r="AA1706" t="s">
        <v>2164</v>
      </c>
      <c r="AB1706" t="s">
        <v>2164</v>
      </c>
      <c r="AC1706" t="s">
        <v>2164</v>
      </c>
      <c r="AD1706" t="str">
        <f>IFERROR(IF(COUNTIF(C1706:L1706,"Feed Ingredient")&gt;0,INDEX(ani_diet!V:V,MATCH(M1706,ani_diet!F:F,0)),""),"")</f>
        <v/>
      </c>
      <c r="AE1706" s="130" t="b">
        <f>IF(IFERROR(IF(MATCH("Feed Ingredient", AOM[[#This Row],[L1]:[L10]],0)&gt;0, TRUE, FALSE), FALSE)=TRUE,IFERROR(VLOOKUP(M1706, ani_diet!E:E, 1, FALSE), "No Match"),FALSE)</f>
        <v>0</v>
      </c>
    </row>
    <row r="1707" spans="1:31" ht="14.5" x14ac:dyDescent="0.35">
      <c r="A1707" t="s">
        <v>2164</v>
      </c>
      <c r="B1707" t="s">
        <v>23467</v>
      </c>
      <c r="C1707" t="s">
        <v>19358</v>
      </c>
      <c r="D1707" t="s">
        <v>19360</v>
      </c>
      <c r="E1707" t="s">
        <v>19600</v>
      </c>
      <c r="F1707" t="s">
        <v>23430</v>
      </c>
      <c r="G1707" t="s">
        <v>23464</v>
      </c>
      <c r="H1707" t="s">
        <v>23468</v>
      </c>
      <c r="I1707" t="s">
        <v>2164</v>
      </c>
      <c r="J1707" t="s">
        <v>2164</v>
      </c>
      <c r="K1707" t="s">
        <v>2164</v>
      </c>
      <c r="M1707" t="str" cm="1">
        <f t="array" ref="M1707">LOOKUP(2,1/(C1707:L1707&lt;&gt;""),C1707:L1707)</f>
        <v>Boiling</v>
      </c>
      <c r="N1707" t="s">
        <v>23468</v>
      </c>
      <c r="O1707" t="s">
        <v>23469</v>
      </c>
      <c r="P1707" t="s">
        <v>2164</v>
      </c>
      <c r="Q1707" t="s">
        <v>2164</v>
      </c>
      <c r="R1707" t="s">
        <v>2164</v>
      </c>
      <c r="S1707" t="s">
        <v>2164</v>
      </c>
      <c r="T1707" t="s">
        <v>2164</v>
      </c>
      <c r="U1707" t="s">
        <v>2164</v>
      </c>
      <c r="V1707" t="s">
        <v>2164</v>
      </c>
      <c r="W1707" t="s">
        <v>2164</v>
      </c>
      <c r="X1707" t="s">
        <v>2164</v>
      </c>
      <c r="Y1707" t="s">
        <v>2164</v>
      </c>
      <c r="Z1707" t="s">
        <v>2164</v>
      </c>
      <c r="AA1707" t="s">
        <v>2164</v>
      </c>
      <c r="AB1707" t="s">
        <v>2164</v>
      </c>
      <c r="AC1707" t="s">
        <v>2164</v>
      </c>
      <c r="AD1707" t="str">
        <f>IFERROR(IF(COUNTIF(C1707:L1707,"Feed Ingredient")&gt;0,INDEX(ani_diet!V:V,MATCH(M1707,ani_diet!F:F,0)),""),"")</f>
        <v/>
      </c>
      <c r="AE1707" s="130" t="b">
        <f>IF(IFERROR(IF(MATCH("Feed Ingredient", AOM[[#This Row],[L1]:[L10]],0)&gt;0, TRUE, FALSE), FALSE)=TRUE,IFERROR(VLOOKUP(M1707, ani_diet!E:E, 1, FALSE), "No Match"),FALSE)</f>
        <v>0</v>
      </c>
    </row>
    <row r="1708" spans="1:31" ht="14.5" x14ac:dyDescent="0.35">
      <c r="A1708" t="s">
        <v>2164</v>
      </c>
      <c r="B1708" t="s">
        <v>23470</v>
      </c>
      <c r="C1708" t="s">
        <v>19358</v>
      </c>
      <c r="D1708" t="s">
        <v>19360</v>
      </c>
      <c r="E1708" t="s">
        <v>19600</v>
      </c>
      <c r="F1708" t="s">
        <v>23430</v>
      </c>
      <c r="G1708" t="s">
        <v>23464</v>
      </c>
      <c r="H1708" t="s">
        <v>23468</v>
      </c>
      <c r="I1708" t="s">
        <v>23471</v>
      </c>
      <c r="J1708" t="s">
        <v>2164</v>
      </c>
      <c r="K1708" t="s">
        <v>2164</v>
      </c>
      <c r="M1708" t="str" cm="1">
        <f t="array" ref="M1708">LOOKUP(2,1/(C1708:L1708&lt;&gt;""),C1708:L1708)</f>
        <v>Direct Boiling</v>
      </c>
      <c r="N1708" t="s">
        <v>2164</v>
      </c>
      <c r="O1708" t="s">
        <v>23472</v>
      </c>
      <c r="P1708" t="s">
        <v>2164</v>
      </c>
      <c r="Q1708" t="s">
        <v>2164</v>
      </c>
      <c r="R1708" t="s">
        <v>2164</v>
      </c>
      <c r="S1708" t="s">
        <v>2164</v>
      </c>
      <c r="T1708" t="s">
        <v>2164</v>
      </c>
      <c r="U1708" t="s">
        <v>2164</v>
      </c>
      <c r="V1708" t="s">
        <v>2164</v>
      </c>
      <c r="W1708" t="s">
        <v>2164</v>
      </c>
      <c r="X1708" t="s">
        <v>2164</v>
      </c>
      <c r="Y1708" t="s">
        <v>2164</v>
      </c>
      <c r="Z1708" t="s">
        <v>2164</v>
      </c>
      <c r="AA1708" t="s">
        <v>2164</v>
      </c>
      <c r="AB1708" t="s">
        <v>2164</v>
      </c>
      <c r="AC1708" t="s">
        <v>2164</v>
      </c>
      <c r="AD1708" t="str">
        <f>IFERROR(IF(COUNTIF(C1708:L1708,"Feed Ingredient")&gt;0,INDEX(ani_diet!V:V,MATCH(M1708,ani_diet!F:F,0)),""),"")</f>
        <v/>
      </c>
      <c r="AE1708" s="130" t="b">
        <f>IF(IFERROR(IF(MATCH("Feed Ingredient", AOM[[#This Row],[L1]:[L10]],0)&gt;0, TRUE, FALSE), FALSE)=TRUE,IFERROR(VLOOKUP(M1708, ani_diet!E:E, 1, FALSE), "No Match"),FALSE)</f>
        <v>0</v>
      </c>
    </row>
    <row r="1709" spans="1:31" ht="14.5" x14ac:dyDescent="0.35">
      <c r="A1709" t="s">
        <v>2164</v>
      </c>
      <c r="B1709" t="s">
        <v>23473</v>
      </c>
      <c r="C1709" t="s">
        <v>19358</v>
      </c>
      <c r="D1709" t="s">
        <v>19360</v>
      </c>
      <c r="E1709" t="s">
        <v>19600</v>
      </c>
      <c r="F1709" t="s">
        <v>23430</v>
      </c>
      <c r="G1709" t="s">
        <v>23464</v>
      </c>
      <c r="H1709" t="s">
        <v>23468</v>
      </c>
      <c r="I1709" t="s">
        <v>23474</v>
      </c>
      <c r="J1709" t="s">
        <v>2164</v>
      </c>
      <c r="K1709" t="s">
        <v>2164</v>
      </c>
      <c r="M1709" t="str" cm="1">
        <f t="array" ref="M1709">LOOKUP(2,1/(C1709:L1709&lt;&gt;""),C1709:L1709)</f>
        <v>Indirect Boiling</v>
      </c>
      <c r="N1709" t="s">
        <v>23475</v>
      </c>
      <c r="O1709" t="s">
        <v>23476</v>
      </c>
      <c r="P1709" t="s">
        <v>2164</v>
      </c>
      <c r="Q1709" t="s">
        <v>2164</v>
      </c>
      <c r="R1709" t="s">
        <v>2164</v>
      </c>
      <c r="S1709" t="s">
        <v>2164</v>
      </c>
      <c r="T1709" t="s">
        <v>2164</v>
      </c>
      <c r="U1709" t="s">
        <v>2164</v>
      </c>
      <c r="V1709" t="s">
        <v>2164</v>
      </c>
      <c r="W1709" t="s">
        <v>2164</v>
      </c>
      <c r="X1709" t="s">
        <v>2164</v>
      </c>
      <c r="Y1709" t="s">
        <v>2164</v>
      </c>
      <c r="Z1709" t="s">
        <v>2164</v>
      </c>
      <c r="AA1709" t="s">
        <v>2164</v>
      </c>
      <c r="AB1709" t="s">
        <v>2164</v>
      </c>
      <c r="AC1709" t="s">
        <v>2164</v>
      </c>
      <c r="AD1709" t="str">
        <f>IFERROR(IF(COUNTIF(C1709:L1709,"Feed Ingredient")&gt;0,INDEX(ani_diet!V:V,MATCH(M1709,ani_diet!F:F,0)),""),"")</f>
        <v/>
      </c>
      <c r="AE1709" s="130" t="b">
        <f>IF(IFERROR(IF(MATCH("Feed Ingredient", AOM[[#This Row],[L1]:[L10]],0)&gt;0, TRUE, FALSE), FALSE)=TRUE,IFERROR(VLOOKUP(M1709, ani_diet!E:E, 1, FALSE), "No Match"),FALSE)</f>
        <v>0</v>
      </c>
    </row>
    <row r="1710" spans="1:31" ht="14.5" x14ac:dyDescent="0.35">
      <c r="A1710" t="s">
        <v>2164</v>
      </c>
      <c r="B1710" t="s">
        <v>23477</v>
      </c>
      <c r="C1710" t="s">
        <v>19358</v>
      </c>
      <c r="D1710" t="s">
        <v>19360</v>
      </c>
      <c r="E1710" t="s">
        <v>19600</v>
      </c>
      <c r="F1710" t="s">
        <v>23430</v>
      </c>
      <c r="G1710" t="s">
        <v>23464</v>
      </c>
      <c r="H1710" t="s">
        <v>23478</v>
      </c>
      <c r="I1710" t="s">
        <v>2164</v>
      </c>
      <c r="J1710" t="s">
        <v>2164</v>
      </c>
      <c r="K1710" t="s">
        <v>2164</v>
      </c>
      <c r="M1710" t="str" cm="1">
        <f t="array" ref="M1710">LOOKUP(2,1/(C1710:L1710&lt;&gt;""),C1710:L1710)</f>
        <v>Roasting</v>
      </c>
      <c r="N1710" t="s">
        <v>2164</v>
      </c>
      <c r="O1710" t="s">
        <v>23479</v>
      </c>
      <c r="P1710" t="s">
        <v>2164</v>
      </c>
      <c r="Q1710" t="s">
        <v>2164</v>
      </c>
      <c r="R1710" t="s">
        <v>2164</v>
      </c>
      <c r="S1710" t="s">
        <v>2164</v>
      </c>
      <c r="T1710" t="s">
        <v>2164</v>
      </c>
      <c r="U1710" t="s">
        <v>2164</v>
      </c>
      <c r="V1710" t="s">
        <v>2164</v>
      </c>
      <c r="W1710" t="s">
        <v>2164</v>
      </c>
      <c r="X1710" t="s">
        <v>2164</v>
      </c>
      <c r="Y1710" t="s">
        <v>2164</v>
      </c>
      <c r="Z1710" t="s">
        <v>2164</v>
      </c>
      <c r="AA1710" t="s">
        <v>2164</v>
      </c>
      <c r="AB1710" t="s">
        <v>2164</v>
      </c>
      <c r="AC1710" t="s">
        <v>2164</v>
      </c>
      <c r="AD1710" t="str">
        <f>IFERROR(IF(COUNTIF(C1710:L1710,"Feed Ingredient")&gt;0,INDEX(ani_diet!V:V,MATCH(M1710,ani_diet!F:F,0)),""),"")</f>
        <v/>
      </c>
      <c r="AE1710" s="130" t="b">
        <f>IF(IFERROR(IF(MATCH("Feed Ingredient", AOM[[#This Row],[L1]:[L10]],0)&gt;0, TRUE, FALSE), FALSE)=TRUE,IFERROR(VLOOKUP(M1710, ani_diet!E:E, 1, FALSE), "No Match"),FALSE)</f>
        <v>0</v>
      </c>
    </row>
    <row r="1711" spans="1:31" ht="14.5" x14ac:dyDescent="0.35">
      <c r="A1711" t="s">
        <v>2164</v>
      </c>
      <c r="B1711" t="s">
        <v>23480</v>
      </c>
      <c r="C1711" t="s">
        <v>19358</v>
      </c>
      <c r="D1711" t="s">
        <v>19360</v>
      </c>
      <c r="E1711" t="s">
        <v>19600</v>
      </c>
      <c r="F1711" t="s">
        <v>23430</v>
      </c>
      <c r="G1711" t="s">
        <v>23464</v>
      </c>
      <c r="H1711" t="s">
        <v>23481</v>
      </c>
      <c r="I1711" t="s">
        <v>2164</v>
      </c>
      <c r="J1711" t="s">
        <v>2164</v>
      </c>
      <c r="K1711" t="s">
        <v>2164</v>
      </c>
      <c r="M1711" t="str" cm="1">
        <f t="array" ref="M1711">LOOKUP(2,1/(C1711:L1711&lt;&gt;""),C1711:L1711)</f>
        <v>Extrusion</v>
      </c>
      <c r="N1711" t="s">
        <v>2164</v>
      </c>
      <c r="O1711" t="s">
        <v>23482</v>
      </c>
      <c r="P1711" t="s">
        <v>2164</v>
      </c>
      <c r="Q1711" t="s">
        <v>2164</v>
      </c>
      <c r="R1711" t="s">
        <v>2164</v>
      </c>
      <c r="S1711" t="s">
        <v>2164</v>
      </c>
      <c r="T1711" t="s">
        <v>2164</v>
      </c>
      <c r="U1711" t="s">
        <v>2164</v>
      </c>
      <c r="V1711" t="s">
        <v>2164</v>
      </c>
      <c r="W1711" t="s">
        <v>2164</v>
      </c>
      <c r="X1711" t="s">
        <v>2164</v>
      </c>
      <c r="Y1711" t="s">
        <v>2164</v>
      </c>
      <c r="Z1711" t="s">
        <v>2164</v>
      </c>
      <c r="AA1711" t="s">
        <v>2164</v>
      </c>
      <c r="AB1711" t="s">
        <v>2164</v>
      </c>
      <c r="AC1711" t="s">
        <v>2164</v>
      </c>
      <c r="AD1711" t="str">
        <f>IFERROR(IF(COUNTIF(C1711:L1711,"Feed Ingredient")&gt;0,INDEX(ani_diet!V:V,MATCH(M1711,ani_diet!F:F,0)),""),"")</f>
        <v/>
      </c>
      <c r="AE1711" s="130" t="b">
        <f>IF(IFERROR(IF(MATCH("Feed Ingredient", AOM[[#This Row],[L1]:[L10]],0)&gt;0, TRUE, FALSE), FALSE)=TRUE,IFERROR(VLOOKUP(M1711, ani_diet!E:E, 1, FALSE), "No Match"),FALSE)</f>
        <v>0</v>
      </c>
    </row>
    <row r="1712" spans="1:31" ht="14.5" x14ac:dyDescent="0.35">
      <c r="A1712" t="s">
        <v>2164</v>
      </c>
      <c r="B1712" t="s">
        <v>23483</v>
      </c>
      <c r="C1712" t="s">
        <v>19358</v>
      </c>
      <c r="D1712" t="s">
        <v>19360</v>
      </c>
      <c r="E1712" t="s">
        <v>19600</v>
      </c>
      <c r="F1712" t="s">
        <v>23430</v>
      </c>
      <c r="G1712" t="s">
        <v>23484</v>
      </c>
      <c r="H1712" t="s">
        <v>23485</v>
      </c>
      <c r="I1712" t="s">
        <v>2164</v>
      </c>
      <c r="J1712" t="s">
        <v>2164</v>
      </c>
      <c r="K1712" t="s">
        <v>2164</v>
      </c>
      <c r="M1712" t="str" cm="1">
        <f t="array" ref="M1712">LOOKUP(2,1/(C1712:L1712&lt;&gt;""),C1712:L1712)</f>
        <v>Chopping</v>
      </c>
      <c r="N1712" t="s">
        <v>2164</v>
      </c>
      <c r="O1712" t="s">
        <v>23486</v>
      </c>
      <c r="P1712" t="s">
        <v>2164</v>
      </c>
      <c r="Q1712" t="s">
        <v>2164</v>
      </c>
      <c r="R1712" t="s">
        <v>2164</v>
      </c>
      <c r="S1712" t="s">
        <v>2164</v>
      </c>
      <c r="T1712" t="s">
        <v>2164</v>
      </c>
      <c r="U1712" t="s">
        <v>2164</v>
      </c>
      <c r="V1712" t="s">
        <v>2164</v>
      </c>
      <c r="W1712" t="s">
        <v>2164</v>
      </c>
      <c r="X1712" t="s">
        <v>2164</v>
      </c>
      <c r="Y1712" t="s">
        <v>2164</v>
      </c>
      <c r="Z1712" t="s">
        <v>2164</v>
      </c>
      <c r="AA1712" t="s">
        <v>2164</v>
      </c>
      <c r="AB1712" t="s">
        <v>2164</v>
      </c>
      <c r="AC1712" t="s">
        <v>2164</v>
      </c>
      <c r="AD1712" t="str">
        <f>IFERROR(IF(COUNTIF(C1712:L1712,"Feed Ingredient")&gt;0,INDEX(ani_diet!V:V,MATCH(M1712,ani_diet!F:F,0)),""),"")</f>
        <v/>
      </c>
      <c r="AE1712" s="130" t="b">
        <f>IF(IFERROR(IF(MATCH("Feed Ingredient", AOM[[#This Row],[L1]:[L10]],0)&gt;0, TRUE, FALSE), FALSE)=TRUE,IFERROR(VLOOKUP(M1712, ani_diet!E:E, 1, FALSE), "No Match"),FALSE)</f>
        <v>0</v>
      </c>
    </row>
    <row r="1713" spans="1:31" ht="14.5" x14ac:dyDescent="0.35">
      <c r="A1713" t="s">
        <v>2164</v>
      </c>
      <c r="B1713" t="s">
        <v>23487</v>
      </c>
      <c r="C1713" t="s">
        <v>19358</v>
      </c>
      <c r="D1713" t="s">
        <v>19360</v>
      </c>
      <c r="E1713" t="s">
        <v>19600</v>
      </c>
      <c r="F1713" t="s">
        <v>23430</v>
      </c>
      <c r="G1713" t="s">
        <v>23484</v>
      </c>
      <c r="H1713" t="s">
        <v>23488</v>
      </c>
      <c r="I1713" t="s">
        <v>2164</v>
      </c>
      <c r="J1713" t="s">
        <v>2164</v>
      </c>
      <c r="K1713" t="s">
        <v>2164</v>
      </c>
      <c r="M1713" t="str" cm="1">
        <f t="array" ref="M1713">LOOKUP(2,1/(C1713:L1713&lt;&gt;""),C1713:L1713)</f>
        <v>Crushing</v>
      </c>
      <c r="N1713" t="s">
        <v>2164</v>
      </c>
      <c r="O1713" t="s">
        <v>23489</v>
      </c>
      <c r="P1713" t="s">
        <v>2164</v>
      </c>
      <c r="Q1713" t="s">
        <v>2164</v>
      </c>
      <c r="R1713" t="s">
        <v>2164</v>
      </c>
      <c r="S1713" t="s">
        <v>2164</v>
      </c>
      <c r="T1713" t="s">
        <v>2164</v>
      </c>
      <c r="U1713" t="s">
        <v>2164</v>
      </c>
      <c r="V1713" t="s">
        <v>2164</v>
      </c>
      <c r="W1713" t="s">
        <v>2164</v>
      </c>
      <c r="X1713" t="s">
        <v>2164</v>
      </c>
      <c r="Y1713" t="s">
        <v>2164</v>
      </c>
      <c r="Z1713" t="s">
        <v>2164</v>
      </c>
      <c r="AA1713" t="s">
        <v>2164</v>
      </c>
      <c r="AB1713" t="s">
        <v>2164</v>
      </c>
      <c r="AC1713" t="s">
        <v>2164</v>
      </c>
      <c r="AD1713" t="str">
        <f>IFERROR(IF(COUNTIF(C1713:L1713,"Feed Ingredient")&gt;0,INDEX(ani_diet!V:V,MATCH(M1713,ani_diet!F:F,0)),""),"")</f>
        <v/>
      </c>
      <c r="AE1713" s="130" t="b">
        <f>IF(IFERROR(IF(MATCH("Feed Ingredient", AOM[[#This Row],[L1]:[L10]],0)&gt;0, TRUE, FALSE), FALSE)=TRUE,IFERROR(VLOOKUP(M1713, ani_diet!E:E, 1, FALSE), "No Match"),FALSE)</f>
        <v>0</v>
      </c>
    </row>
    <row r="1714" spans="1:31" ht="14.5" x14ac:dyDescent="0.35">
      <c r="A1714" t="s">
        <v>2164</v>
      </c>
      <c r="B1714" t="s">
        <v>23490</v>
      </c>
      <c r="C1714" t="s">
        <v>19358</v>
      </c>
      <c r="D1714" t="s">
        <v>19360</v>
      </c>
      <c r="E1714" t="s">
        <v>19600</v>
      </c>
      <c r="F1714" t="s">
        <v>23430</v>
      </c>
      <c r="G1714" t="s">
        <v>23484</v>
      </c>
      <c r="H1714" t="s">
        <v>23491</v>
      </c>
      <c r="I1714" t="s">
        <v>2164</v>
      </c>
      <c r="J1714" t="s">
        <v>2164</v>
      </c>
      <c r="K1714" t="s">
        <v>2164</v>
      </c>
      <c r="M1714" t="str" cm="1">
        <f t="array" ref="M1714">LOOKUP(2,1/(C1714:L1714&lt;&gt;""),C1714:L1714)</f>
        <v>Grinding</v>
      </c>
      <c r="N1714" t="s">
        <v>2164</v>
      </c>
      <c r="O1714" t="s">
        <v>23492</v>
      </c>
      <c r="P1714" t="s">
        <v>2164</v>
      </c>
      <c r="Q1714" t="s">
        <v>2164</v>
      </c>
      <c r="R1714" t="s">
        <v>2164</v>
      </c>
      <c r="S1714" t="s">
        <v>2164</v>
      </c>
      <c r="T1714" t="s">
        <v>2164</v>
      </c>
      <c r="U1714" t="s">
        <v>2164</v>
      </c>
      <c r="V1714" t="s">
        <v>2164</v>
      </c>
      <c r="W1714" t="s">
        <v>2164</v>
      </c>
      <c r="X1714" t="s">
        <v>2164</v>
      </c>
      <c r="Y1714" t="s">
        <v>2164</v>
      </c>
      <c r="Z1714" t="s">
        <v>2164</v>
      </c>
      <c r="AA1714" t="s">
        <v>2164</v>
      </c>
      <c r="AB1714" t="s">
        <v>2164</v>
      </c>
      <c r="AC1714" t="s">
        <v>2164</v>
      </c>
      <c r="AD1714" t="str">
        <f>IFERROR(IF(COUNTIF(C1714:L1714,"Feed Ingredient")&gt;0,INDEX(ani_diet!V:V,MATCH(M1714,ani_diet!F:F,0)),""),"")</f>
        <v/>
      </c>
      <c r="AE1714" s="130" t="b">
        <f>IF(IFERROR(IF(MATCH("Feed Ingredient", AOM[[#This Row],[L1]:[L10]],0)&gt;0, TRUE, FALSE), FALSE)=TRUE,IFERROR(VLOOKUP(M1714, ani_diet!E:E, 1, FALSE), "No Match"),FALSE)</f>
        <v>0</v>
      </c>
    </row>
    <row r="1715" spans="1:31" ht="14.5" x14ac:dyDescent="0.35">
      <c r="A1715" t="s">
        <v>2164</v>
      </c>
      <c r="B1715" t="s">
        <v>23493</v>
      </c>
      <c r="C1715" t="s">
        <v>19358</v>
      </c>
      <c r="D1715" t="s">
        <v>19360</v>
      </c>
      <c r="E1715" t="s">
        <v>19600</v>
      </c>
      <c r="F1715" t="s">
        <v>23430</v>
      </c>
      <c r="G1715" t="s">
        <v>23484</v>
      </c>
      <c r="H1715" t="s">
        <v>2164</v>
      </c>
      <c r="I1715" t="s">
        <v>2164</v>
      </c>
      <c r="J1715" t="s">
        <v>2164</v>
      </c>
      <c r="K1715" t="s">
        <v>2164</v>
      </c>
      <c r="M1715" t="str" cm="1">
        <f t="array" ref="M1715">LOOKUP(2,1/(C1715:L1715&lt;&gt;""),C1715:L1715)</f>
        <v>Mechanical Process</v>
      </c>
      <c r="N1715" t="s">
        <v>2164</v>
      </c>
      <c r="O1715" t="s">
        <v>23494</v>
      </c>
      <c r="P1715" t="s">
        <v>2164</v>
      </c>
      <c r="Q1715" t="s">
        <v>2164</v>
      </c>
      <c r="R1715" t="s">
        <v>2164</v>
      </c>
      <c r="S1715" t="s">
        <v>2164</v>
      </c>
      <c r="T1715" t="s">
        <v>2164</v>
      </c>
      <c r="U1715" t="s">
        <v>2164</v>
      </c>
      <c r="V1715" t="s">
        <v>2164</v>
      </c>
      <c r="W1715" t="s">
        <v>2164</v>
      </c>
      <c r="X1715" t="s">
        <v>2164</v>
      </c>
      <c r="Y1715" t="s">
        <v>2164</v>
      </c>
      <c r="Z1715" t="s">
        <v>2164</v>
      </c>
      <c r="AA1715" t="s">
        <v>2164</v>
      </c>
      <c r="AB1715" t="s">
        <v>2164</v>
      </c>
      <c r="AC1715" t="s">
        <v>2164</v>
      </c>
      <c r="AD1715" t="str">
        <f>IFERROR(IF(COUNTIF(C1715:L1715,"Feed Ingredient")&gt;0,INDEX(ani_diet!V:V,MATCH(M1715,ani_diet!F:F,0)),""),"")</f>
        <v/>
      </c>
      <c r="AE1715" s="130" t="b">
        <f>IF(IFERROR(IF(MATCH("Feed Ingredient", AOM[[#This Row],[L1]:[L10]],0)&gt;0, TRUE, FALSE), FALSE)=TRUE,IFERROR(VLOOKUP(M1715, ani_diet!E:E, 1, FALSE), "No Match"),FALSE)</f>
        <v>0</v>
      </c>
    </row>
    <row r="1716" spans="1:31" ht="14.5" x14ac:dyDescent="0.35">
      <c r="A1716" t="s">
        <v>2164</v>
      </c>
      <c r="B1716" t="s">
        <v>23495</v>
      </c>
      <c r="C1716" t="s">
        <v>19358</v>
      </c>
      <c r="D1716" t="s">
        <v>19360</v>
      </c>
      <c r="E1716" t="s">
        <v>19600</v>
      </c>
      <c r="F1716" t="s">
        <v>23430</v>
      </c>
      <c r="G1716" t="s">
        <v>23484</v>
      </c>
      <c r="H1716" t="s">
        <v>23496</v>
      </c>
      <c r="I1716" t="s">
        <v>2164</v>
      </c>
      <c r="J1716" t="s">
        <v>2164</v>
      </c>
      <c r="K1716" t="s">
        <v>2164</v>
      </c>
      <c r="M1716" t="str" cm="1">
        <f t="array" ref="M1716">LOOKUP(2,1/(C1716:L1716&lt;&gt;""),C1716:L1716)</f>
        <v>Milling</v>
      </c>
      <c r="N1716" t="s">
        <v>2164</v>
      </c>
      <c r="O1716" t="s">
        <v>23497</v>
      </c>
      <c r="P1716" t="s">
        <v>2164</v>
      </c>
      <c r="Q1716" t="s">
        <v>2164</v>
      </c>
      <c r="R1716" t="s">
        <v>2164</v>
      </c>
      <c r="S1716" t="s">
        <v>2164</v>
      </c>
      <c r="T1716" t="s">
        <v>2164</v>
      </c>
      <c r="U1716" t="s">
        <v>2164</v>
      </c>
      <c r="V1716" t="s">
        <v>2164</v>
      </c>
      <c r="W1716" t="s">
        <v>2164</v>
      </c>
      <c r="X1716" t="s">
        <v>2164</v>
      </c>
      <c r="Y1716" t="s">
        <v>2164</v>
      </c>
      <c r="Z1716" t="s">
        <v>2164</v>
      </c>
      <c r="AA1716" t="s">
        <v>2164</v>
      </c>
      <c r="AB1716" t="s">
        <v>2164</v>
      </c>
      <c r="AC1716" t="s">
        <v>2164</v>
      </c>
      <c r="AD1716" t="str">
        <f>IFERROR(IF(COUNTIF(C1716:L1716,"Feed Ingredient")&gt;0,INDEX(ani_diet!V:V,MATCH(M1716,ani_diet!F:F,0)),""),"")</f>
        <v/>
      </c>
      <c r="AE1716" s="130" t="b">
        <f>IF(IFERROR(IF(MATCH("Feed Ingredient", AOM[[#This Row],[L1]:[L10]],0)&gt;0, TRUE, FALSE), FALSE)=TRUE,IFERROR(VLOOKUP(M1716, ani_diet!E:E, 1, FALSE), "No Match"),FALSE)</f>
        <v>0</v>
      </c>
    </row>
    <row r="1717" spans="1:31" ht="14.5" x14ac:dyDescent="0.35">
      <c r="A1717" t="s">
        <v>2164</v>
      </c>
      <c r="B1717" t="s">
        <v>23498</v>
      </c>
      <c r="C1717" t="s">
        <v>19358</v>
      </c>
      <c r="D1717" t="s">
        <v>19360</v>
      </c>
      <c r="E1717" t="s">
        <v>19600</v>
      </c>
      <c r="F1717" t="s">
        <v>23430</v>
      </c>
      <c r="G1717" t="s">
        <v>23484</v>
      </c>
      <c r="H1717" t="s">
        <v>23491</v>
      </c>
      <c r="I1717" t="s">
        <v>23499</v>
      </c>
      <c r="J1717" t="s">
        <v>2164</v>
      </c>
      <c r="K1717" t="s">
        <v>2164</v>
      </c>
      <c r="M1717" t="str" cm="1">
        <f t="array" ref="M1717">LOOKUP(2,1/(C1717:L1717&lt;&gt;""),C1717:L1717)</f>
        <v>Hammer Milling</v>
      </c>
      <c r="N1717" t="s">
        <v>2164</v>
      </c>
      <c r="O1717" t="s">
        <v>23500</v>
      </c>
      <c r="P1717" t="s">
        <v>2164</v>
      </c>
      <c r="Q1717" t="s">
        <v>2164</v>
      </c>
      <c r="R1717" t="s">
        <v>2164</v>
      </c>
      <c r="S1717" t="s">
        <v>2164</v>
      </c>
      <c r="T1717" t="s">
        <v>2164</v>
      </c>
      <c r="U1717" t="s">
        <v>2164</v>
      </c>
      <c r="V1717" t="s">
        <v>2164</v>
      </c>
      <c r="W1717" t="s">
        <v>2164</v>
      </c>
      <c r="X1717" t="s">
        <v>2164</v>
      </c>
      <c r="Y1717" t="s">
        <v>2164</v>
      </c>
      <c r="Z1717" t="s">
        <v>2164</v>
      </c>
      <c r="AA1717" t="s">
        <v>2164</v>
      </c>
      <c r="AB1717" t="s">
        <v>2164</v>
      </c>
      <c r="AC1717" t="s">
        <v>2164</v>
      </c>
      <c r="AD1717" t="str">
        <f>IFERROR(IF(COUNTIF(C1717:L1717,"Feed Ingredient")&gt;0,INDEX(ani_diet!V:V,MATCH(M1717,ani_diet!F:F,0)),""),"")</f>
        <v/>
      </c>
      <c r="AE1717" s="130" t="b">
        <f>IF(IFERROR(IF(MATCH("Feed Ingredient", AOM[[#This Row],[L1]:[L10]],0)&gt;0, TRUE, FALSE), FALSE)=TRUE,IFERROR(VLOOKUP(M1717, ani_diet!E:E, 1, FALSE), "No Match"),FALSE)</f>
        <v>0</v>
      </c>
    </row>
    <row r="1718" spans="1:31" ht="14.5" x14ac:dyDescent="0.35">
      <c r="A1718" t="s">
        <v>2164</v>
      </c>
      <c r="B1718" t="s">
        <v>23501</v>
      </c>
      <c r="C1718" t="s">
        <v>19358</v>
      </c>
      <c r="D1718" t="s">
        <v>19360</v>
      </c>
      <c r="E1718" t="s">
        <v>19600</v>
      </c>
      <c r="F1718" t="s">
        <v>23430</v>
      </c>
      <c r="G1718" t="s">
        <v>23484</v>
      </c>
      <c r="H1718" t="s">
        <v>23502</v>
      </c>
      <c r="I1718" t="s">
        <v>2164</v>
      </c>
      <c r="J1718" t="s">
        <v>2164</v>
      </c>
      <c r="K1718" t="s">
        <v>2164</v>
      </c>
      <c r="M1718" t="str" cm="1">
        <f t="array" ref="M1718">LOOKUP(2,1/(C1718:L1718&lt;&gt;""),C1718:L1718)</f>
        <v>Pelleting</v>
      </c>
      <c r="N1718" t="s">
        <v>2164</v>
      </c>
      <c r="O1718" t="s">
        <v>23503</v>
      </c>
      <c r="P1718" t="s">
        <v>2164</v>
      </c>
      <c r="Q1718" t="s">
        <v>2164</v>
      </c>
      <c r="R1718" t="s">
        <v>2164</v>
      </c>
      <c r="S1718" t="s">
        <v>2164</v>
      </c>
      <c r="T1718" t="s">
        <v>2164</v>
      </c>
      <c r="U1718" t="s">
        <v>2164</v>
      </c>
      <c r="V1718" t="s">
        <v>2164</v>
      </c>
      <c r="W1718" t="s">
        <v>2164</v>
      </c>
      <c r="X1718" t="s">
        <v>2164</v>
      </c>
      <c r="Y1718" t="s">
        <v>2164</v>
      </c>
      <c r="Z1718" t="s">
        <v>2164</v>
      </c>
      <c r="AA1718" t="s">
        <v>2164</v>
      </c>
      <c r="AB1718" t="s">
        <v>2164</v>
      </c>
      <c r="AC1718" t="s">
        <v>2164</v>
      </c>
      <c r="AD1718" t="str">
        <f>IFERROR(IF(COUNTIF(C1718:L1718,"Feed Ingredient")&gt;0,INDEX(ani_diet!V:V,MATCH(M1718,ani_diet!F:F,0)),""),"")</f>
        <v/>
      </c>
      <c r="AE1718" s="130" t="b">
        <f>IF(IFERROR(IF(MATCH("Feed Ingredient", AOM[[#This Row],[L1]:[L10]],0)&gt;0, TRUE, FALSE), FALSE)=TRUE,IFERROR(VLOOKUP(M1718, ani_diet!E:E, 1, FALSE), "No Match"),FALSE)</f>
        <v>0</v>
      </c>
    </row>
    <row r="1719" spans="1:31" ht="14.5" x14ac:dyDescent="0.35">
      <c r="A1719" t="s">
        <v>2164</v>
      </c>
      <c r="B1719" t="s">
        <v>23504</v>
      </c>
      <c r="C1719" t="s">
        <v>19358</v>
      </c>
      <c r="D1719" t="s">
        <v>19360</v>
      </c>
      <c r="E1719" t="s">
        <v>19600</v>
      </c>
      <c r="F1719" t="s">
        <v>23430</v>
      </c>
      <c r="G1719" t="s">
        <v>23484</v>
      </c>
      <c r="H1719" t="s">
        <v>23481</v>
      </c>
      <c r="I1719" t="s">
        <v>2164</v>
      </c>
      <c r="J1719" t="s">
        <v>2164</v>
      </c>
      <c r="K1719" t="s">
        <v>2164</v>
      </c>
      <c r="M1719" t="str" cm="1">
        <f t="array" ref="M1719">LOOKUP(2,1/(C1719:L1719&lt;&gt;""),C1719:L1719)</f>
        <v>Extrusion</v>
      </c>
      <c r="N1719" t="s">
        <v>2164</v>
      </c>
      <c r="O1719" t="s">
        <v>23505</v>
      </c>
      <c r="P1719" t="s">
        <v>2164</v>
      </c>
      <c r="Q1719" t="s">
        <v>2164</v>
      </c>
      <c r="R1719" t="s">
        <v>2164</v>
      </c>
      <c r="S1719" t="s">
        <v>2164</v>
      </c>
      <c r="T1719" t="s">
        <v>2164</v>
      </c>
      <c r="U1719" t="s">
        <v>2164</v>
      </c>
      <c r="V1719" t="s">
        <v>2164</v>
      </c>
      <c r="W1719" t="s">
        <v>2164</v>
      </c>
      <c r="X1719" t="s">
        <v>2164</v>
      </c>
      <c r="Y1719" t="s">
        <v>2164</v>
      </c>
      <c r="Z1719" t="s">
        <v>2164</v>
      </c>
      <c r="AA1719" t="s">
        <v>2164</v>
      </c>
      <c r="AB1719" t="s">
        <v>2164</v>
      </c>
      <c r="AC1719" t="s">
        <v>2164</v>
      </c>
      <c r="AD1719" t="str">
        <f>IFERROR(IF(COUNTIF(C1719:L1719,"Feed Ingredient")&gt;0,INDEX(ani_diet!V:V,MATCH(M1719,ani_diet!F:F,0)),""),"")</f>
        <v/>
      </c>
      <c r="AE1719" s="130" t="b">
        <f>IF(IFERROR(IF(MATCH("Feed Ingredient", AOM[[#This Row],[L1]:[L10]],0)&gt;0, TRUE, FALSE), FALSE)=TRUE,IFERROR(VLOOKUP(M1719, ani_diet!E:E, 1, FALSE), "No Match"),FALSE)</f>
        <v>0</v>
      </c>
    </row>
    <row r="1720" spans="1:31" ht="14.5" x14ac:dyDescent="0.35">
      <c r="A1720" t="s">
        <v>2164</v>
      </c>
      <c r="B1720" t="s">
        <v>23506</v>
      </c>
      <c r="C1720" t="s">
        <v>19358</v>
      </c>
      <c r="D1720" t="s">
        <v>19360</v>
      </c>
      <c r="E1720" t="s">
        <v>19600</v>
      </c>
      <c r="F1720" t="s">
        <v>23430</v>
      </c>
      <c r="G1720" t="s">
        <v>23507</v>
      </c>
      <c r="H1720" t="s">
        <v>2164</v>
      </c>
      <c r="I1720" t="s">
        <v>2164</v>
      </c>
      <c r="J1720" t="s">
        <v>2164</v>
      </c>
      <c r="K1720" t="s">
        <v>2164</v>
      </c>
      <c r="M1720" t="str" cm="1">
        <f t="array" ref="M1720">LOOKUP(2,1/(C1720:L1720&lt;&gt;""),C1720:L1720)</f>
        <v>Dehydration Process</v>
      </c>
      <c r="N1720" t="s">
        <v>2164</v>
      </c>
      <c r="O1720" t="s">
        <v>23508</v>
      </c>
      <c r="P1720" t="s">
        <v>2164</v>
      </c>
      <c r="Q1720" t="s">
        <v>2164</v>
      </c>
      <c r="R1720" t="s">
        <v>2164</v>
      </c>
      <c r="S1720" t="s">
        <v>2164</v>
      </c>
      <c r="T1720" t="s">
        <v>2164</v>
      </c>
      <c r="U1720" t="s">
        <v>2164</v>
      </c>
      <c r="V1720" t="s">
        <v>2164</v>
      </c>
      <c r="W1720" t="s">
        <v>2164</v>
      </c>
      <c r="X1720" t="s">
        <v>2164</v>
      </c>
      <c r="Y1720" t="s">
        <v>2164</v>
      </c>
      <c r="Z1720" t="s">
        <v>2164</v>
      </c>
      <c r="AA1720" t="s">
        <v>2164</v>
      </c>
      <c r="AB1720" t="s">
        <v>2164</v>
      </c>
      <c r="AC1720" t="s">
        <v>2164</v>
      </c>
      <c r="AD1720" t="str">
        <f>IFERROR(IF(COUNTIF(C1720:L1720,"Feed Ingredient")&gt;0,INDEX(ani_diet!V:V,MATCH(M1720,ani_diet!F:F,0)),""),"")</f>
        <v/>
      </c>
      <c r="AE1720" s="130" t="b">
        <f>IF(IFERROR(IF(MATCH("Feed Ingredient", AOM[[#This Row],[L1]:[L10]],0)&gt;0, TRUE, FALSE), FALSE)=TRUE,IFERROR(VLOOKUP(M1720, ani_diet!E:E, 1, FALSE), "No Match"),FALSE)</f>
        <v>0</v>
      </c>
    </row>
    <row r="1721" spans="1:31" ht="14.5" x14ac:dyDescent="0.35">
      <c r="A1721" t="s">
        <v>2164</v>
      </c>
      <c r="B1721" t="s">
        <v>23509</v>
      </c>
      <c r="C1721" t="s">
        <v>19358</v>
      </c>
      <c r="D1721" t="s">
        <v>19360</v>
      </c>
      <c r="E1721" t="s">
        <v>19600</v>
      </c>
      <c r="F1721" t="s">
        <v>23430</v>
      </c>
      <c r="G1721" t="s">
        <v>23507</v>
      </c>
      <c r="H1721" t="s">
        <v>23510</v>
      </c>
      <c r="I1721" t="s">
        <v>2164</v>
      </c>
      <c r="J1721" t="s">
        <v>2164</v>
      </c>
      <c r="K1721" t="s">
        <v>2164</v>
      </c>
      <c r="M1721" t="str" cm="1">
        <f t="array" ref="M1721">LOOKUP(2,1/(C1721:L1721&lt;&gt;""),C1721:L1721)</f>
        <v>Drying</v>
      </c>
      <c r="N1721" t="s">
        <v>2164</v>
      </c>
      <c r="O1721" t="s">
        <v>23511</v>
      </c>
      <c r="P1721" t="s">
        <v>2164</v>
      </c>
      <c r="Q1721" t="s">
        <v>2164</v>
      </c>
      <c r="R1721" t="s">
        <v>2164</v>
      </c>
      <c r="S1721" t="s">
        <v>2164</v>
      </c>
      <c r="T1721" t="s">
        <v>2164</v>
      </c>
      <c r="U1721" t="s">
        <v>2164</v>
      </c>
      <c r="V1721" t="s">
        <v>2164</v>
      </c>
      <c r="W1721" t="s">
        <v>2164</v>
      </c>
      <c r="X1721" t="s">
        <v>2164</v>
      </c>
      <c r="Y1721" t="s">
        <v>2164</v>
      </c>
      <c r="Z1721" t="s">
        <v>2164</v>
      </c>
      <c r="AA1721" t="s">
        <v>2164</v>
      </c>
      <c r="AB1721" t="s">
        <v>2164</v>
      </c>
      <c r="AC1721" t="s">
        <v>2164</v>
      </c>
      <c r="AD1721" t="str">
        <f>IFERROR(IF(COUNTIF(C1721:L1721,"Feed Ingredient")&gt;0,INDEX(ani_diet!V:V,MATCH(M1721,ani_diet!F:F,0)),""),"")</f>
        <v/>
      </c>
      <c r="AE1721" s="130" t="b">
        <f>IF(IFERROR(IF(MATCH("Feed Ingredient", AOM[[#This Row],[L1]:[L10]],0)&gt;0, TRUE, FALSE), FALSE)=TRUE,IFERROR(VLOOKUP(M1721, ani_diet!E:E, 1, FALSE), "No Match"),FALSE)</f>
        <v>0</v>
      </c>
    </row>
    <row r="1722" spans="1:31" ht="14.5" x14ac:dyDescent="0.35">
      <c r="A1722" t="s">
        <v>2164</v>
      </c>
      <c r="B1722" t="s">
        <v>23512</v>
      </c>
      <c r="C1722" t="s">
        <v>19358</v>
      </c>
      <c r="D1722" t="s">
        <v>19360</v>
      </c>
      <c r="E1722" t="s">
        <v>19600</v>
      </c>
      <c r="F1722" t="s">
        <v>23430</v>
      </c>
      <c r="G1722" t="s">
        <v>23507</v>
      </c>
      <c r="H1722" t="s">
        <v>23513</v>
      </c>
      <c r="I1722" t="s">
        <v>2164</v>
      </c>
      <c r="J1722" t="s">
        <v>2164</v>
      </c>
      <c r="K1722" t="s">
        <v>2164</v>
      </c>
      <c r="M1722" t="str" cm="1">
        <f t="array" ref="M1722">LOOKUP(2,1/(C1722:L1722&lt;&gt;""),C1722:L1722)</f>
        <v>Wilting</v>
      </c>
      <c r="N1722" t="s">
        <v>2164</v>
      </c>
      <c r="O1722" t="s">
        <v>23514</v>
      </c>
      <c r="P1722" t="s">
        <v>2164</v>
      </c>
      <c r="Q1722" t="s">
        <v>2164</v>
      </c>
      <c r="R1722" t="s">
        <v>2164</v>
      </c>
      <c r="S1722" t="s">
        <v>2164</v>
      </c>
      <c r="T1722" t="s">
        <v>2164</v>
      </c>
      <c r="U1722" t="s">
        <v>2164</v>
      </c>
      <c r="V1722" t="s">
        <v>2164</v>
      </c>
      <c r="W1722" t="s">
        <v>2164</v>
      </c>
      <c r="X1722" t="s">
        <v>2164</v>
      </c>
      <c r="Y1722" t="s">
        <v>2164</v>
      </c>
      <c r="Z1722" t="s">
        <v>2164</v>
      </c>
      <c r="AA1722" t="s">
        <v>2164</v>
      </c>
      <c r="AB1722" t="s">
        <v>2164</v>
      </c>
      <c r="AC1722" t="s">
        <v>2164</v>
      </c>
      <c r="AD1722" t="str">
        <f>IFERROR(IF(COUNTIF(C1722:L1722,"Feed Ingredient")&gt;0,INDEX(ani_diet!V:V,MATCH(M1722,ani_diet!F:F,0)),""),"")</f>
        <v/>
      </c>
      <c r="AE1722" s="130" t="b">
        <f>IF(IFERROR(IF(MATCH("Feed Ingredient", AOM[[#This Row],[L1]:[L10]],0)&gt;0, TRUE, FALSE), FALSE)=TRUE,IFERROR(VLOOKUP(M1722, ani_diet!E:E, 1, FALSE), "No Match"),FALSE)</f>
        <v>0</v>
      </c>
    </row>
    <row r="1723" spans="1:31" ht="14.5" x14ac:dyDescent="0.35">
      <c r="A1723" t="s">
        <v>2164</v>
      </c>
      <c r="B1723" t="s">
        <v>23515</v>
      </c>
      <c r="C1723" t="s">
        <v>19358</v>
      </c>
      <c r="D1723" t="s">
        <v>19360</v>
      </c>
      <c r="E1723" t="s">
        <v>19600</v>
      </c>
      <c r="F1723" t="s">
        <v>23430</v>
      </c>
      <c r="G1723" t="s">
        <v>2164</v>
      </c>
      <c r="H1723" t="s">
        <v>2164</v>
      </c>
      <c r="I1723" t="s">
        <v>2164</v>
      </c>
      <c r="J1723" t="s">
        <v>2164</v>
      </c>
      <c r="K1723" t="s">
        <v>2164</v>
      </c>
      <c r="M1723" t="str" cm="1">
        <f t="array" ref="M1723">LOOKUP(2,1/(C1723:L1723&lt;&gt;""),C1723:L1723)</f>
        <v>Feed Process</v>
      </c>
      <c r="N1723" t="s">
        <v>2164</v>
      </c>
      <c r="O1723" t="s">
        <v>23516</v>
      </c>
      <c r="P1723" t="s">
        <v>2164</v>
      </c>
      <c r="Q1723" t="s">
        <v>2164</v>
      </c>
      <c r="R1723" t="s">
        <v>2164</v>
      </c>
      <c r="S1723" t="s">
        <v>2164</v>
      </c>
      <c r="T1723" t="s">
        <v>2164</v>
      </c>
      <c r="U1723" t="s">
        <v>2164</v>
      </c>
      <c r="V1723" t="s">
        <v>2164</v>
      </c>
      <c r="W1723" t="s">
        <v>2164</v>
      </c>
      <c r="X1723" t="s">
        <v>2164</v>
      </c>
      <c r="Y1723" t="s">
        <v>2164</v>
      </c>
      <c r="Z1723" t="s">
        <v>2164</v>
      </c>
      <c r="AA1723" t="s">
        <v>2164</v>
      </c>
      <c r="AB1723" t="s">
        <v>2164</v>
      </c>
      <c r="AC1723" t="s">
        <v>2164</v>
      </c>
      <c r="AD1723" t="str">
        <f>IFERROR(IF(COUNTIF(C1723:L1723,"Feed Ingredient")&gt;0,INDEX(ani_diet!V:V,MATCH(M1723,ani_diet!F:F,0)),""),"")</f>
        <v/>
      </c>
      <c r="AE1723" s="130" t="b">
        <f>IF(IFERROR(IF(MATCH("Feed Ingredient", AOM[[#This Row],[L1]:[L10]],0)&gt;0, TRUE, FALSE), FALSE)=TRUE,IFERROR(VLOOKUP(M1723, ani_diet!E:E, 1, FALSE), "No Match"),FALSE)</f>
        <v>0</v>
      </c>
    </row>
    <row r="1724" spans="1:31" ht="14.5" x14ac:dyDescent="0.35">
      <c r="A1724" t="s">
        <v>2164</v>
      </c>
      <c r="B1724" t="s">
        <v>23517</v>
      </c>
      <c r="C1724" t="s">
        <v>23518</v>
      </c>
      <c r="D1724" t="s">
        <v>2164</v>
      </c>
      <c r="E1724" t="s">
        <v>2164</v>
      </c>
      <c r="F1724" t="s">
        <v>2164</v>
      </c>
      <c r="G1724" t="s">
        <v>2164</v>
      </c>
      <c r="H1724" t="s">
        <v>2164</v>
      </c>
      <c r="I1724" t="s">
        <v>2164</v>
      </c>
      <c r="J1724" t="s">
        <v>2164</v>
      </c>
      <c r="K1724" t="s">
        <v>2164</v>
      </c>
      <c r="M1724" t="str" cm="1">
        <f t="array" ref="M1724">LOOKUP(2,1/(C1724:L1724&lt;&gt;""),C1724:L1724)</f>
        <v>Farming System</v>
      </c>
      <c r="N1724" t="s">
        <v>2164</v>
      </c>
      <c r="O1724" t="s">
        <v>2164</v>
      </c>
      <c r="P1724" t="s">
        <v>2164</v>
      </c>
      <c r="Q1724" t="s">
        <v>2164</v>
      </c>
      <c r="R1724" t="s">
        <v>2164</v>
      </c>
      <c r="S1724" t="s">
        <v>2164</v>
      </c>
      <c r="T1724" t="s">
        <v>2164</v>
      </c>
      <c r="U1724" t="s">
        <v>2164</v>
      </c>
      <c r="V1724" t="s">
        <v>2164</v>
      </c>
      <c r="W1724" t="s">
        <v>2164</v>
      </c>
      <c r="X1724" t="s">
        <v>2164</v>
      </c>
      <c r="Y1724" t="s">
        <v>2164</v>
      </c>
      <c r="Z1724" t="s">
        <v>2164</v>
      </c>
      <c r="AA1724" t="s">
        <v>2164</v>
      </c>
      <c r="AB1724" t="s">
        <v>2164</v>
      </c>
      <c r="AC1724" t="s">
        <v>2164</v>
      </c>
      <c r="AD1724" t="str">
        <f>IFERROR(IF(COUNTIF(C1724:L1724,"Feed Ingredient")&gt;0,INDEX(ani_diet!V:V,MATCH(M1724,ani_diet!F:F,0)),""),"")</f>
        <v/>
      </c>
      <c r="AE1724" s="130" t="b">
        <f>IF(IFERROR(IF(MATCH("Feed Ingredient", AOM[[#This Row],[L1]:[L10]],0)&gt;0, TRUE, FALSE), FALSE)=TRUE,IFERROR(VLOOKUP(M1724, ani_diet!E:E, 1, FALSE), "No Match"),FALSE)</f>
        <v>0</v>
      </c>
    </row>
    <row r="1725" spans="1:31" ht="14.5" x14ac:dyDescent="0.35">
      <c r="A1725" t="s">
        <v>2164</v>
      </c>
      <c r="B1725" t="s">
        <v>23519</v>
      </c>
      <c r="C1725" t="s">
        <v>23518</v>
      </c>
      <c r="D1725" t="s">
        <v>23520</v>
      </c>
      <c r="E1725" t="s">
        <v>2164</v>
      </c>
      <c r="F1725" t="s">
        <v>2164</v>
      </c>
      <c r="G1725" t="s">
        <v>2164</v>
      </c>
      <c r="H1725" t="s">
        <v>2164</v>
      </c>
      <c r="I1725" t="s">
        <v>2164</v>
      </c>
      <c r="J1725" t="s">
        <v>2164</v>
      </c>
      <c r="K1725" t="s">
        <v>2164</v>
      </c>
      <c r="M1725" t="str" cm="1">
        <f t="array" ref="M1725">LOOKUP(2,1/(C1725:L1725&lt;&gt;""),C1725:L1725)</f>
        <v>livestock system</v>
      </c>
      <c r="N1725" t="s">
        <v>2164</v>
      </c>
      <c r="O1725" t="s">
        <v>2164</v>
      </c>
      <c r="P1725" t="s">
        <v>2164</v>
      </c>
      <c r="Q1725" t="s">
        <v>2164</v>
      </c>
      <c r="R1725" t="s">
        <v>2164</v>
      </c>
      <c r="S1725" t="s">
        <v>2164</v>
      </c>
      <c r="T1725" t="s">
        <v>2164</v>
      </c>
      <c r="U1725" t="s">
        <v>2164</v>
      </c>
      <c r="V1725" t="s">
        <v>2164</v>
      </c>
      <c r="W1725" t="s">
        <v>2164</v>
      </c>
      <c r="X1725" t="s">
        <v>2164</v>
      </c>
      <c r="Y1725" t="s">
        <v>2164</v>
      </c>
      <c r="Z1725" t="s">
        <v>2164</v>
      </c>
      <c r="AA1725" t="s">
        <v>2164</v>
      </c>
      <c r="AB1725" t="s">
        <v>2164</v>
      </c>
      <c r="AC1725" t="s">
        <v>2164</v>
      </c>
      <c r="AD1725" t="str">
        <f>IFERROR(IF(COUNTIF(C1725:L1725,"Feed Ingredient")&gt;0,INDEX(ani_diet!V:V,MATCH(M1725,ani_diet!F:F,0)),""),"")</f>
        <v/>
      </c>
      <c r="AE1725" s="130" t="b">
        <f>IF(IFERROR(IF(MATCH("Feed Ingredient", AOM[[#This Row],[L1]:[L10]],0)&gt;0, TRUE, FALSE), FALSE)=TRUE,IFERROR(VLOOKUP(M1725, ani_diet!E:E, 1, FALSE), "No Match"),FALSE)</f>
        <v>0</v>
      </c>
    </row>
    <row r="1726" spans="1:31" ht="14.5" x14ac:dyDescent="0.35">
      <c r="A1726" t="s">
        <v>2164</v>
      </c>
      <c r="B1726" t="s">
        <v>23521</v>
      </c>
      <c r="C1726" t="s">
        <v>23518</v>
      </c>
      <c r="D1726" t="s">
        <v>23520</v>
      </c>
      <c r="E1726" t="s">
        <v>23522</v>
      </c>
      <c r="F1726" t="s">
        <v>2164</v>
      </c>
      <c r="G1726" t="s">
        <v>2164</v>
      </c>
      <c r="H1726" t="s">
        <v>2164</v>
      </c>
      <c r="I1726" t="s">
        <v>2164</v>
      </c>
      <c r="J1726" t="s">
        <v>2164</v>
      </c>
      <c r="K1726" t="s">
        <v>2164</v>
      </c>
      <c r="M1726" t="str" cm="1">
        <f t="array" ref="M1726">LOOKUP(2,1/(C1726:L1726&lt;&gt;""),C1726:L1726)</f>
        <v>terrestrial system</v>
      </c>
      <c r="N1726" t="s">
        <v>2164</v>
      </c>
      <c r="O1726" t="s">
        <v>2164</v>
      </c>
      <c r="P1726" t="s">
        <v>2164</v>
      </c>
      <c r="Q1726" t="s">
        <v>2164</v>
      </c>
      <c r="R1726" t="s">
        <v>2164</v>
      </c>
      <c r="S1726" t="s">
        <v>2164</v>
      </c>
      <c r="T1726" t="s">
        <v>2164</v>
      </c>
      <c r="U1726" t="s">
        <v>2164</v>
      </c>
      <c r="V1726" t="s">
        <v>2164</v>
      </c>
      <c r="W1726" t="s">
        <v>2164</v>
      </c>
      <c r="X1726" t="s">
        <v>2164</v>
      </c>
      <c r="Y1726" t="s">
        <v>2164</v>
      </c>
      <c r="Z1726" t="s">
        <v>2164</v>
      </c>
      <c r="AA1726" t="s">
        <v>2164</v>
      </c>
      <c r="AB1726" t="s">
        <v>2164</v>
      </c>
      <c r="AC1726" t="s">
        <v>2164</v>
      </c>
      <c r="AD1726" t="str">
        <f>IFERROR(IF(COUNTIF(C1726:L1726,"Feed Ingredient")&gt;0,INDEX(ani_diet!V:V,MATCH(M1726,ani_diet!F:F,0)),""),"")</f>
        <v/>
      </c>
      <c r="AE1726" s="130" t="b">
        <f>IF(IFERROR(IF(MATCH("Feed Ingredient", AOM[[#This Row],[L1]:[L10]],0)&gt;0, TRUE, FALSE), FALSE)=TRUE,IFERROR(VLOOKUP(M1726, ani_diet!E:E, 1, FALSE), "No Match"),FALSE)</f>
        <v>0</v>
      </c>
    </row>
    <row r="1727" spans="1:31" ht="14.5" x14ac:dyDescent="0.35">
      <c r="A1727" t="s">
        <v>2164</v>
      </c>
      <c r="B1727" t="s">
        <v>23523</v>
      </c>
      <c r="C1727" t="s">
        <v>23518</v>
      </c>
      <c r="D1727" t="s">
        <v>23520</v>
      </c>
      <c r="E1727" t="s">
        <v>23524</v>
      </c>
      <c r="F1727" t="s">
        <v>2164</v>
      </c>
      <c r="G1727" t="s">
        <v>2164</v>
      </c>
      <c r="H1727" t="s">
        <v>2164</v>
      </c>
      <c r="I1727" t="s">
        <v>2164</v>
      </c>
      <c r="J1727" t="s">
        <v>2164</v>
      </c>
      <c r="K1727" t="s">
        <v>2164</v>
      </c>
      <c r="M1727" t="str" cm="1">
        <f t="array" ref="M1727">LOOKUP(2,1/(C1727:L1727&lt;&gt;""),C1727:L1727)</f>
        <v>aquatic system</v>
      </c>
      <c r="N1727" t="s">
        <v>2164</v>
      </c>
      <c r="O1727" t="s">
        <v>2164</v>
      </c>
      <c r="P1727" t="s">
        <v>2164</v>
      </c>
      <c r="Q1727" t="s">
        <v>2164</v>
      </c>
      <c r="R1727" t="s">
        <v>2164</v>
      </c>
      <c r="S1727" t="s">
        <v>2164</v>
      </c>
      <c r="T1727" t="s">
        <v>2164</v>
      </c>
      <c r="U1727" t="s">
        <v>2164</v>
      </c>
      <c r="V1727" t="s">
        <v>2164</v>
      </c>
      <c r="W1727" t="s">
        <v>2164</v>
      </c>
      <c r="X1727" t="s">
        <v>2164</v>
      </c>
      <c r="Y1727" t="s">
        <v>2164</v>
      </c>
      <c r="Z1727" t="s">
        <v>2164</v>
      </c>
      <c r="AA1727" t="s">
        <v>2164</v>
      </c>
      <c r="AB1727" t="s">
        <v>2164</v>
      </c>
      <c r="AC1727" t="s">
        <v>2164</v>
      </c>
      <c r="AD1727" t="str">
        <f>IFERROR(IF(COUNTIF(C1727:L1727,"Feed Ingredient")&gt;0,INDEX(ani_diet!V:V,MATCH(M1727,ani_diet!F:F,0)),""),"")</f>
        <v/>
      </c>
      <c r="AE1727" s="130" t="b">
        <f>IF(IFERROR(IF(MATCH("Feed Ingredient", AOM[[#This Row],[L1]:[L10]],0)&gt;0, TRUE, FALSE), FALSE)=TRUE,IFERROR(VLOOKUP(M1727, ani_diet!E:E, 1, FALSE), "No Match"),FALSE)</f>
        <v>0</v>
      </c>
    </row>
    <row r="1728" spans="1:31" ht="14.5" x14ac:dyDescent="0.35">
      <c r="A1728" t="s">
        <v>2164</v>
      </c>
      <c r="B1728" t="s">
        <v>23525</v>
      </c>
      <c r="C1728" t="s">
        <v>23518</v>
      </c>
      <c r="D1728" t="s">
        <v>23520</v>
      </c>
      <c r="E1728" t="s">
        <v>23522</v>
      </c>
      <c r="F1728" t="s">
        <v>23526</v>
      </c>
      <c r="G1728" t="s">
        <v>2164</v>
      </c>
      <c r="H1728" t="s">
        <v>2164</v>
      </c>
      <c r="I1728" t="s">
        <v>2164</v>
      </c>
      <c r="J1728" t="s">
        <v>2164</v>
      </c>
      <c r="K1728" t="s">
        <v>2164</v>
      </c>
      <c r="M1728" t="str" cm="1">
        <f t="array" ref="M1728">LOOKUP(2,1/(C1728:L1728&lt;&gt;""),C1728:L1728)</f>
        <v>production orientation</v>
      </c>
      <c r="N1728" t="s">
        <v>2164</v>
      </c>
      <c r="O1728" t="s">
        <v>2164</v>
      </c>
      <c r="P1728" t="s">
        <v>2164</v>
      </c>
      <c r="Q1728" t="s">
        <v>2164</v>
      </c>
      <c r="R1728" t="s">
        <v>2164</v>
      </c>
      <c r="S1728" t="s">
        <v>2164</v>
      </c>
      <c r="T1728" t="s">
        <v>2164</v>
      </c>
      <c r="U1728" t="s">
        <v>2164</v>
      </c>
      <c r="V1728" t="s">
        <v>2164</v>
      </c>
      <c r="W1728" t="s">
        <v>2164</v>
      </c>
      <c r="X1728" t="s">
        <v>2164</v>
      </c>
      <c r="Y1728" t="s">
        <v>2164</v>
      </c>
      <c r="Z1728" t="s">
        <v>2164</v>
      </c>
      <c r="AA1728" t="s">
        <v>2164</v>
      </c>
      <c r="AB1728" t="s">
        <v>2164</v>
      </c>
      <c r="AC1728" t="s">
        <v>2164</v>
      </c>
      <c r="AD1728" t="str">
        <f>IFERROR(IF(COUNTIF(C1728:L1728,"Feed Ingredient")&gt;0,INDEX(ani_diet!V:V,MATCH(M1728,ani_diet!F:F,0)),""),"")</f>
        <v/>
      </c>
      <c r="AE1728" s="130" t="b">
        <f>IF(IFERROR(IF(MATCH("Feed Ingredient", AOM[[#This Row],[L1]:[L10]],0)&gt;0, TRUE, FALSE), FALSE)=TRUE,IFERROR(VLOOKUP(M1728, ani_diet!E:E, 1, FALSE), "No Match"),FALSE)</f>
        <v>0</v>
      </c>
    </row>
    <row r="1729" spans="1:31" ht="14.5" x14ac:dyDescent="0.35">
      <c r="A1729" t="s">
        <v>2164</v>
      </c>
      <c r="B1729" t="s">
        <v>23527</v>
      </c>
      <c r="C1729" t="s">
        <v>23518</v>
      </c>
      <c r="D1729" t="s">
        <v>23520</v>
      </c>
      <c r="E1729" t="s">
        <v>23522</v>
      </c>
      <c r="F1729" t="s">
        <v>23526</v>
      </c>
      <c r="G1729" t="s">
        <v>23528</v>
      </c>
      <c r="H1729" t="s">
        <v>2164</v>
      </c>
      <c r="I1729" t="s">
        <v>2164</v>
      </c>
      <c r="J1729" t="s">
        <v>2164</v>
      </c>
      <c r="K1729" t="s">
        <v>2164</v>
      </c>
      <c r="M1729" t="str" cm="1">
        <f t="array" ref="M1729">LOOKUP(2,1/(C1729:L1729&lt;&gt;""),C1729:L1729)</f>
        <v>egg production rearing system</v>
      </c>
      <c r="N1729" t="s">
        <v>2164</v>
      </c>
      <c r="O1729" t="s">
        <v>23529</v>
      </c>
      <c r="P1729" t="s">
        <v>2164</v>
      </c>
      <c r="Q1729" t="s">
        <v>2164</v>
      </c>
      <c r="R1729" t="s">
        <v>23530</v>
      </c>
      <c r="S1729" t="s">
        <v>2164</v>
      </c>
      <c r="T1729" t="s">
        <v>2164</v>
      </c>
      <c r="U1729" t="s">
        <v>2164</v>
      </c>
      <c r="V1729" t="s">
        <v>2164</v>
      </c>
      <c r="W1729" t="s">
        <v>2164</v>
      </c>
      <c r="X1729" t="s">
        <v>2164</v>
      </c>
      <c r="Y1729" t="s">
        <v>2164</v>
      </c>
      <c r="Z1729" t="s">
        <v>2164</v>
      </c>
      <c r="AA1729" t="s">
        <v>2164</v>
      </c>
      <c r="AB1729" t="s">
        <v>2164</v>
      </c>
      <c r="AC1729" t="s">
        <v>2164</v>
      </c>
      <c r="AD1729" t="str">
        <f>IFERROR(IF(COUNTIF(C1729:L1729,"Feed Ingredient")&gt;0,INDEX(ani_diet!V:V,MATCH(M1729,ani_diet!F:F,0)),""),"")</f>
        <v/>
      </c>
      <c r="AE1729" s="130" t="b">
        <f>IF(IFERROR(IF(MATCH("Feed Ingredient", AOM[[#This Row],[L1]:[L10]],0)&gt;0, TRUE, FALSE), FALSE)=TRUE,IFERROR(VLOOKUP(M1729, ani_diet!E:E, 1, FALSE), "No Match"),FALSE)</f>
        <v>0</v>
      </c>
    </row>
    <row r="1730" spans="1:31" ht="14.5" x14ac:dyDescent="0.35">
      <c r="A1730" t="s">
        <v>2164</v>
      </c>
      <c r="B1730" t="s">
        <v>23531</v>
      </c>
      <c r="C1730" t="s">
        <v>23518</v>
      </c>
      <c r="D1730" t="s">
        <v>23520</v>
      </c>
      <c r="E1730" t="s">
        <v>23522</v>
      </c>
      <c r="F1730" t="s">
        <v>23526</v>
      </c>
      <c r="G1730" t="s">
        <v>23532</v>
      </c>
      <c r="H1730" t="s">
        <v>2164</v>
      </c>
      <c r="I1730" t="s">
        <v>2164</v>
      </c>
      <c r="J1730" t="s">
        <v>2164</v>
      </c>
      <c r="K1730" t="s">
        <v>2164</v>
      </c>
      <c r="M1730" t="str" cm="1">
        <f t="array" ref="M1730">LOOKUP(2,1/(C1730:L1730&lt;&gt;""),C1730:L1730)</f>
        <v>meat production rearing system</v>
      </c>
      <c r="N1730" t="s">
        <v>2164</v>
      </c>
      <c r="O1730" t="s">
        <v>23533</v>
      </c>
      <c r="P1730" t="s">
        <v>2164</v>
      </c>
      <c r="Q1730" t="s">
        <v>2164</v>
      </c>
      <c r="R1730" t="s">
        <v>23534</v>
      </c>
      <c r="S1730" t="s">
        <v>2164</v>
      </c>
      <c r="T1730" t="s">
        <v>2164</v>
      </c>
      <c r="U1730" t="s">
        <v>2164</v>
      </c>
      <c r="V1730" t="s">
        <v>2164</v>
      </c>
      <c r="W1730" t="s">
        <v>2164</v>
      </c>
      <c r="X1730" t="s">
        <v>2164</v>
      </c>
      <c r="Y1730" t="s">
        <v>2164</v>
      </c>
      <c r="Z1730" t="s">
        <v>2164</v>
      </c>
      <c r="AA1730" t="s">
        <v>2164</v>
      </c>
      <c r="AB1730" t="s">
        <v>2164</v>
      </c>
      <c r="AC1730" t="s">
        <v>2164</v>
      </c>
      <c r="AD1730" t="str">
        <f>IFERROR(IF(COUNTIF(C1730:L1730,"Feed Ingredient")&gt;0,INDEX(ani_diet!V:V,MATCH(M1730,ani_diet!F:F,0)),""),"")</f>
        <v/>
      </c>
      <c r="AE1730" s="130" t="b">
        <f>IF(IFERROR(IF(MATCH("Feed Ingredient", AOM[[#This Row],[L1]:[L10]],0)&gt;0, TRUE, FALSE), FALSE)=TRUE,IFERROR(VLOOKUP(M1730, ani_diet!E:E, 1, FALSE), "No Match"),FALSE)</f>
        <v>0</v>
      </c>
    </row>
    <row r="1731" spans="1:31" ht="14.5" x14ac:dyDescent="0.35">
      <c r="A1731" t="s">
        <v>2164</v>
      </c>
      <c r="B1731" t="s">
        <v>23535</v>
      </c>
      <c r="C1731" t="s">
        <v>23518</v>
      </c>
      <c r="D1731" t="s">
        <v>23520</v>
      </c>
      <c r="E1731" t="s">
        <v>23522</v>
      </c>
      <c r="F1731" t="s">
        <v>23526</v>
      </c>
      <c r="G1731" t="s">
        <v>23536</v>
      </c>
      <c r="H1731" t="s">
        <v>2164</v>
      </c>
      <c r="I1731" t="s">
        <v>2164</v>
      </c>
      <c r="J1731" t="s">
        <v>2164</v>
      </c>
      <c r="K1731" t="s">
        <v>2164</v>
      </c>
      <c r="M1731" t="str" cm="1">
        <f t="array" ref="M1731">LOOKUP(2,1/(C1731:L1731&lt;&gt;""),C1731:L1731)</f>
        <v>milk production rearing system</v>
      </c>
      <c r="N1731" t="s">
        <v>2164</v>
      </c>
      <c r="O1731" t="s">
        <v>23537</v>
      </c>
      <c r="P1731" t="s">
        <v>2164</v>
      </c>
      <c r="Q1731" t="s">
        <v>2164</v>
      </c>
      <c r="R1731" t="s">
        <v>23538</v>
      </c>
      <c r="S1731" t="s">
        <v>2164</v>
      </c>
      <c r="T1731" t="s">
        <v>2164</v>
      </c>
      <c r="U1731" t="s">
        <v>2164</v>
      </c>
      <c r="V1731" t="s">
        <v>2164</v>
      </c>
      <c r="W1731" t="s">
        <v>2164</v>
      </c>
      <c r="X1731" t="s">
        <v>2164</v>
      </c>
      <c r="Y1731" t="s">
        <v>2164</v>
      </c>
      <c r="Z1731" t="s">
        <v>2164</v>
      </c>
      <c r="AA1731" t="s">
        <v>2164</v>
      </c>
      <c r="AB1731" t="s">
        <v>2164</v>
      </c>
      <c r="AC1731" t="s">
        <v>2164</v>
      </c>
      <c r="AD1731" t="str">
        <f>IFERROR(IF(COUNTIF(C1731:L1731,"Feed Ingredient")&gt;0,INDEX(ani_diet!V:V,MATCH(M1731,ani_diet!F:F,0)),""),"")</f>
        <v/>
      </c>
      <c r="AE1731" s="130" t="b">
        <f>IF(IFERROR(IF(MATCH("Feed Ingredient", AOM[[#This Row],[L1]:[L10]],0)&gt;0, TRUE, FALSE), FALSE)=TRUE,IFERROR(VLOOKUP(M1731, ani_diet!E:E, 1, FALSE), "No Match"),FALSE)</f>
        <v>0</v>
      </c>
    </row>
    <row r="1732" spans="1:31" ht="14.5" x14ac:dyDescent="0.35">
      <c r="A1732" t="s">
        <v>2164</v>
      </c>
      <c r="B1732" t="s">
        <v>23539</v>
      </c>
      <c r="C1732" t="s">
        <v>23518</v>
      </c>
      <c r="D1732" t="s">
        <v>23520</v>
      </c>
      <c r="E1732" t="s">
        <v>23522</v>
      </c>
      <c r="F1732" t="s">
        <v>23526</v>
      </c>
      <c r="G1732" t="s">
        <v>23540</v>
      </c>
      <c r="H1732" t="s">
        <v>23541</v>
      </c>
      <c r="I1732" t="s">
        <v>2164</v>
      </c>
      <c r="J1732" t="s">
        <v>2164</v>
      </c>
      <c r="K1732" t="s">
        <v>2164</v>
      </c>
      <c r="M1732" t="str" cm="1">
        <f t="array" ref="M1732">LOOKUP(2,1/(C1732:L1732&lt;&gt;""),C1732:L1732)</f>
        <v>domesticated reproducers production rearing system</v>
      </c>
      <c r="N1732" t="s">
        <v>23542</v>
      </c>
      <c r="O1732" t="s">
        <v>23543</v>
      </c>
      <c r="P1732" t="s">
        <v>2164</v>
      </c>
      <c r="Q1732" t="s">
        <v>2164</v>
      </c>
      <c r="R1732" t="s">
        <v>23544</v>
      </c>
      <c r="S1732" t="s">
        <v>2164</v>
      </c>
      <c r="T1732" t="s">
        <v>2164</v>
      </c>
      <c r="U1732" t="s">
        <v>2164</v>
      </c>
      <c r="V1732" t="s">
        <v>2164</v>
      </c>
      <c r="W1732" t="s">
        <v>2164</v>
      </c>
      <c r="X1732" t="s">
        <v>2164</v>
      </c>
      <c r="Y1732" t="s">
        <v>2164</v>
      </c>
      <c r="Z1732" t="s">
        <v>2164</v>
      </c>
      <c r="AA1732" t="s">
        <v>2164</v>
      </c>
      <c r="AB1732" t="s">
        <v>2164</v>
      </c>
      <c r="AC1732" t="s">
        <v>2164</v>
      </c>
      <c r="AD1732" t="str">
        <f>IFERROR(IF(COUNTIF(C1732:L1732,"Feed Ingredient")&gt;0,INDEX(ani_diet!V:V,MATCH(M1732,ani_diet!F:F,0)),""),"")</f>
        <v/>
      </c>
      <c r="AE1732" s="130" t="b">
        <f>IF(IFERROR(IF(MATCH("Feed Ingredient", AOM[[#This Row],[L1]:[L10]],0)&gt;0, TRUE, FALSE), FALSE)=TRUE,IFERROR(VLOOKUP(M1732, ani_diet!E:E, 1, FALSE), "No Match"),FALSE)</f>
        <v>0</v>
      </c>
    </row>
    <row r="1733" spans="1:31" ht="14.5" x14ac:dyDescent="0.35">
      <c r="A1733" t="s">
        <v>2164</v>
      </c>
      <c r="B1733" t="s">
        <v>23545</v>
      </c>
      <c r="C1733" t="s">
        <v>23518</v>
      </c>
      <c r="D1733" t="s">
        <v>23520</v>
      </c>
      <c r="E1733" t="s">
        <v>23524</v>
      </c>
      <c r="F1733" t="s">
        <v>23526</v>
      </c>
      <c r="G1733" t="s">
        <v>2164</v>
      </c>
      <c r="H1733" t="s">
        <v>2164</v>
      </c>
      <c r="I1733" t="s">
        <v>2164</v>
      </c>
      <c r="J1733" t="s">
        <v>2164</v>
      </c>
      <c r="K1733" t="s">
        <v>2164</v>
      </c>
      <c r="M1733" t="str" cm="1">
        <f t="array" ref="M1733">LOOKUP(2,1/(C1733:L1733&lt;&gt;""),C1733:L1733)</f>
        <v>production orientation</v>
      </c>
      <c r="N1733" t="s">
        <v>2164</v>
      </c>
      <c r="O1733" t="s">
        <v>2164</v>
      </c>
      <c r="P1733" t="s">
        <v>2164</v>
      </c>
      <c r="Q1733" t="s">
        <v>2164</v>
      </c>
      <c r="R1733" t="s">
        <v>2164</v>
      </c>
      <c r="S1733" t="s">
        <v>2164</v>
      </c>
      <c r="T1733" t="s">
        <v>2164</v>
      </c>
      <c r="U1733" t="s">
        <v>2164</v>
      </c>
      <c r="V1733" t="s">
        <v>2164</v>
      </c>
      <c r="W1733" t="s">
        <v>2164</v>
      </c>
      <c r="X1733" t="s">
        <v>2164</v>
      </c>
      <c r="Y1733" t="s">
        <v>2164</v>
      </c>
      <c r="Z1733" t="s">
        <v>2164</v>
      </c>
      <c r="AA1733" t="s">
        <v>2164</v>
      </c>
      <c r="AB1733" t="s">
        <v>2164</v>
      </c>
      <c r="AC1733" t="s">
        <v>2164</v>
      </c>
      <c r="AD1733" t="str">
        <f>IFERROR(IF(COUNTIF(C1733:L1733,"Feed Ingredient")&gt;0,INDEX(ani_diet!V:V,MATCH(M1733,ani_diet!F:F,0)),""),"")</f>
        <v/>
      </c>
      <c r="AE1733" s="130" t="b">
        <f>IF(IFERROR(IF(MATCH("Feed Ingredient", AOM[[#This Row],[L1]:[L10]],0)&gt;0, TRUE, FALSE), FALSE)=TRUE,IFERROR(VLOOKUP(M1733, ani_diet!E:E, 1, FALSE), "No Match"),FALSE)</f>
        <v>0</v>
      </c>
    </row>
    <row r="1734" spans="1:31" ht="14.5" x14ac:dyDescent="0.35">
      <c r="A1734" t="s">
        <v>2164</v>
      </c>
      <c r="B1734" t="s">
        <v>23546</v>
      </c>
      <c r="C1734" t="s">
        <v>23518</v>
      </c>
      <c r="D1734" t="s">
        <v>23520</v>
      </c>
      <c r="E1734" t="s">
        <v>23524</v>
      </c>
      <c r="F1734" t="s">
        <v>23526</v>
      </c>
      <c r="G1734" t="s">
        <v>23547</v>
      </c>
      <c r="H1734" t="s">
        <v>2164</v>
      </c>
      <c r="I1734" t="s">
        <v>2164</v>
      </c>
      <c r="J1734" t="s">
        <v>2164</v>
      </c>
      <c r="K1734" t="s">
        <v>2164</v>
      </c>
      <c r="M1734" t="str" cm="1">
        <f t="array" ref="M1734">LOOKUP(2,1/(C1734:L1734&lt;&gt;""),C1734:L1734)</f>
        <v>caviar</v>
      </c>
      <c r="N1734" t="s">
        <v>2164</v>
      </c>
      <c r="O1734" t="s">
        <v>23548</v>
      </c>
      <c r="P1734" t="s">
        <v>2164</v>
      </c>
      <c r="Q1734" t="s">
        <v>2164</v>
      </c>
      <c r="R1734" t="s">
        <v>23549</v>
      </c>
      <c r="S1734" t="s">
        <v>2164</v>
      </c>
      <c r="T1734" t="s">
        <v>2164</v>
      </c>
      <c r="U1734" t="s">
        <v>2164</v>
      </c>
      <c r="V1734" t="s">
        <v>2164</v>
      </c>
      <c r="W1734" t="s">
        <v>2164</v>
      </c>
      <c r="X1734" t="s">
        <v>2164</v>
      </c>
      <c r="Y1734" t="s">
        <v>2164</v>
      </c>
      <c r="Z1734" t="s">
        <v>2164</v>
      </c>
      <c r="AA1734" t="s">
        <v>2164</v>
      </c>
      <c r="AB1734" t="s">
        <v>2164</v>
      </c>
      <c r="AC1734" t="s">
        <v>2164</v>
      </c>
      <c r="AD1734" t="str">
        <f>IFERROR(IF(COUNTIF(C1734:L1734,"Feed Ingredient")&gt;0,INDEX(ani_diet!V:V,MATCH(M1734,ani_diet!F:F,0)),""),"")</f>
        <v/>
      </c>
      <c r="AE1734" s="130" t="b">
        <f>IF(IFERROR(IF(MATCH("Feed Ingredient", AOM[[#This Row],[L1]:[L10]],0)&gt;0, TRUE, FALSE), FALSE)=TRUE,IFERROR(VLOOKUP(M1734, ani_diet!E:E, 1, FALSE), "No Match"),FALSE)</f>
        <v>0</v>
      </c>
    </row>
    <row r="1735" spans="1:31" ht="14.5" x14ac:dyDescent="0.35">
      <c r="A1735" t="s">
        <v>2164</v>
      </c>
      <c r="B1735" t="s">
        <v>23550</v>
      </c>
      <c r="C1735" t="s">
        <v>23518</v>
      </c>
      <c r="D1735" t="s">
        <v>23520</v>
      </c>
      <c r="E1735" t="s">
        <v>23524</v>
      </c>
      <c r="F1735" t="s">
        <v>23526</v>
      </c>
      <c r="G1735" t="s">
        <v>23551</v>
      </c>
      <c r="H1735" t="s">
        <v>2164</v>
      </c>
      <c r="I1735" t="s">
        <v>2164</v>
      </c>
      <c r="J1735" t="s">
        <v>2164</v>
      </c>
      <c r="K1735" t="s">
        <v>2164</v>
      </c>
      <c r="M1735" t="str" cm="1">
        <f t="array" ref="M1735">LOOKUP(2,1/(C1735:L1735&lt;&gt;""),C1735:L1735)</f>
        <v>eggs</v>
      </c>
      <c r="N1735" t="s">
        <v>2164</v>
      </c>
      <c r="O1735" t="s">
        <v>23529</v>
      </c>
      <c r="P1735" t="s">
        <v>2164</v>
      </c>
      <c r="Q1735" t="s">
        <v>2164</v>
      </c>
      <c r="R1735" t="s">
        <v>23530</v>
      </c>
      <c r="S1735" t="s">
        <v>2164</v>
      </c>
      <c r="T1735" t="s">
        <v>2164</v>
      </c>
      <c r="U1735" t="s">
        <v>2164</v>
      </c>
      <c r="V1735" t="s">
        <v>2164</v>
      </c>
      <c r="W1735" t="s">
        <v>2164</v>
      </c>
      <c r="X1735" t="s">
        <v>2164</v>
      </c>
      <c r="Y1735" t="s">
        <v>2164</v>
      </c>
      <c r="Z1735" t="s">
        <v>2164</v>
      </c>
      <c r="AA1735" t="s">
        <v>2164</v>
      </c>
      <c r="AB1735" t="s">
        <v>2164</v>
      </c>
      <c r="AC1735" t="s">
        <v>2164</v>
      </c>
      <c r="AD1735" t="str">
        <f>IFERROR(IF(COUNTIF(C1735:L1735,"Feed Ingredient")&gt;0,INDEX(ani_diet!V:V,MATCH(M1735,ani_diet!F:F,0)),""),"")</f>
        <v/>
      </c>
      <c r="AE1735" s="130" t="b">
        <f>IF(IFERROR(IF(MATCH("Feed Ingredient", AOM[[#This Row],[L1]:[L10]],0)&gt;0, TRUE, FALSE), FALSE)=TRUE,IFERROR(VLOOKUP(M1735, ani_diet!E:E, 1, FALSE), "No Match"),FALSE)</f>
        <v>0</v>
      </c>
    </row>
    <row r="1736" spans="1:31" ht="14.5" x14ac:dyDescent="0.35">
      <c r="A1736" t="s">
        <v>2164</v>
      </c>
      <c r="B1736" t="s">
        <v>23552</v>
      </c>
      <c r="C1736" t="s">
        <v>23518</v>
      </c>
      <c r="D1736" t="s">
        <v>23520</v>
      </c>
      <c r="E1736" t="s">
        <v>23524</v>
      </c>
      <c r="F1736" t="s">
        <v>23526</v>
      </c>
      <c r="G1736" t="s">
        <v>23553</v>
      </c>
      <c r="H1736" t="s">
        <v>2164</v>
      </c>
      <c r="I1736" t="s">
        <v>2164</v>
      </c>
      <c r="J1736" t="s">
        <v>2164</v>
      </c>
      <c r="K1736" t="s">
        <v>2164</v>
      </c>
      <c r="M1736" t="str" cm="1">
        <f t="array" ref="M1736">LOOKUP(2,1/(C1736:L1736&lt;&gt;""),C1736:L1736)</f>
        <v>larvae</v>
      </c>
      <c r="N1736" t="s">
        <v>2164</v>
      </c>
      <c r="O1736" t="s">
        <v>23554</v>
      </c>
      <c r="P1736" t="s">
        <v>2164</v>
      </c>
      <c r="Q1736" t="s">
        <v>2164</v>
      </c>
      <c r="R1736" t="s">
        <v>23555</v>
      </c>
      <c r="S1736" t="s">
        <v>2164</v>
      </c>
      <c r="T1736" t="s">
        <v>2164</v>
      </c>
      <c r="U1736" t="s">
        <v>2164</v>
      </c>
      <c r="V1736" t="s">
        <v>2164</v>
      </c>
      <c r="W1736" t="s">
        <v>2164</v>
      </c>
      <c r="X1736" t="s">
        <v>2164</v>
      </c>
      <c r="Y1736" t="s">
        <v>2164</v>
      </c>
      <c r="Z1736" t="s">
        <v>2164</v>
      </c>
      <c r="AA1736" t="s">
        <v>2164</v>
      </c>
      <c r="AB1736" t="s">
        <v>2164</v>
      </c>
      <c r="AC1736" t="s">
        <v>2164</v>
      </c>
      <c r="AD1736" t="str">
        <f>IFERROR(IF(COUNTIF(C1736:L1736,"Feed Ingredient")&gt;0,INDEX(ani_diet!V:V,MATCH(M1736,ani_diet!F:F,0)),""),"")</f>
        <v/>
      </c>
      <c r="AE1736" s="130" t="b">
        <f>IF(IFERROR(IF(MATCH("Feed Ingredient", AOM[[#This Row],[L1]:[L10]],0)&gt;0, TRUE, FALSE), FALSE)=TRUE,IFERROR(VLOOKUP(M1736, ani_diet!E:E, 1, FALSE), "No Match"),FALSE)</f>
        <v>0</v>
      </c>
    </row>
    <row r="1737" spans="1:31" ht="14.5" x14ac:dyDescent="0.35">
      <c r="A1737" t="s">
        <v>2164</v>
      </c>
      <c r="B1737" t="s">
        <v>23556</v>
      </c>
      <c r="C1737" t="s">
        <v>23518</v>
      </c>
      <c r="D1737" t="s">
        <v>23520</v>
      </c>
      <c r="E1737" t="s">
        <v>23524</v>
      </c>
      <c r="F1737" t="s">
        <v>23526</v>
      </c>
      <c r="G1737" t="s">
        <v>23553</v>
      </c>
      <c r="H1737" t="s">
        <v>23557</v>
      </c>
      <c r="I1737" t="s">
        <v>2164</v>
      </c>
      <c r="J1737" t="s">
        <v>2164</v>
      </c>
      <c r="K1737" t="s">
        <v>2164</v>
      </c>
      <c r="M1737" t="str" cm="1">
        <f t="array" ref="M1737">LOOKUP(2,1/(C1737:L1737&lt;&gt;""),C1737:L1737)</f>
        <v>domesticated larvae</v>
      </c>
      <c r="N1737" t="s">
        <v>2164</v>
      </c>
      <c r="O1737" t="s">
        <v>23558</v>
      </c>
      <c r="P1737" t="s">
        <v>2164</v>
      </c>
      <c r="Q1737" t="s">
        <v>2164</v>
      </c>
      <c r="R1737" t="s">
        <v>23559</v>
      </c>
      <c r="S1737" t="s">
        <v>2164</v>
      </c>
      <c r="T1737" t="s">
        <v>2164</v>
      </c>
      <c r="U1737" t="s">
        <v>2164</v>
      </c>
      <c r="V1737" t="s">
        <v>2164</v>
      </c>
      <c r="W1737" t="s">
        <v>2164</v>
      </c>
      <c r="X1737" t="s">
        <v>2164</v>
      </c>
      <c r="Y1737" t="s">
        <v>2164</v>
      </c>
      <c r="Z1737" t="s">
        <v>2164</v>
      </c>
      <c r="AA1737" t="s">
        <v>2164</v>
      </c>
      <c r="AB1737" t="s">
        <v>2164</v>
      </c>
      <c r="AC1737" t="s">
        <v>2164</v>
      </c>
      <c r="AD1737" t="str">
        <f>IFERROR(IF(COUNTIF(C1737:L1737,"Feed Ingredient")&gt;0,INDEX(ani_diet!V:V,MATCH(M1737,ani_diet!F:F,0)),""),"")</f>
        <v/>
      </c>
      <c r="AE1737" s="130" t="b">
        <f>IF(IFERROR(IF(MATCH("Feed Ingredient", AOM[[#This Row],[L1]:[L10]],0)&gt;0, TRUE, FALSE), FALSE)=TRUE,IFERROR(VLOOKUP(M1737, ani_diet!E:E, 1, FALSE), "No Match"),FALSE)</f>
        <v>0</v>
      </c>
    </row>
    <row r="1738" spans="1:31" ht="14.5" x14ac:dyDescent="0.35">
      <c r="A1738" t="s">
        <v>2164</v>
      </c>
      <c r="B1738" t="s">
        <v>23560</v>
      </c>
      <c r="C1738" t="s">
        <v>23518</v>
      </c>
      <c r="D1738" t="s">
        <v>23520</v>
      </c>
      <c r="E1738" t="s">
        <v>23524</v>
      </c>
      <c r="F1738" t="s">
        <v>23526</v>
      </c>
      <c r="G1738" t="s">
        <v>23553</v>
      </c>
      <c r="H1738" t="s">
        <v>23561</v>
      </c>
      <c r="I1738" t="s">
        <v>2164</v>
      </c>
      <c r="J1738" t="s">
        <v>2164</v>
      </c>
      <c r="K1738" t="s">
        <v>2164</v>
      </c>
      <c r="M1738" t="str" cm="1">
        <f t="array" ref="M1738">LOOKUP(2,1/(C1738:L1738&lt;&gt;""),C1738:L1738)</f>
        <v>wild caught larvae</v>
      </c>
      <c r="N1738" t="s">
        <v>2164</v>
      </c>
      <c r="O1738" t="s">
        <v>23562</v>
      </c>
      <c r="P1738" t="s">
        <v>2164</v>
      </c>
      <c r="Q1738" t="s">
        <v>2164</v>
      </c>
      <c r="R1738" t="s">
        <v>23563</v>
      </c>
      <c r="S1738" t="s">
        <v>2164</v>
      </c>
      <c r="T1738" t="s">
        <v>2164</v>
      </c>
      <c r="U1738" t="s">
        <v>2164</v>
      </c>
      <c r="V1738" t="s">
        <v>2164</v>
      </c>
      <c r="W1738" t="s">
        <v>2164</v>
      </c>
      <c r="X1738" t="s">
        <v>2164</v>
      </c>
      <c r="Y1738" t="s">
        <v>2164</v>
      </c>
      <c r="Z1738" t="s">
        <v>2164</v>
      </c>
      <c r="AA1738" t="s">
        <v>2164</v>
      </c>
      <c r="AB1738" t="s">
        <v>2164</v>
      </c>
      <c r="AC1738" t="s">
        <v>2164</v>
      </c>
      <c r="AD1738" t="str">
        <f>IFERROR(IF(COUNTIF(C1738:L1738,"Feed Ingredient")&gt;0,INDEX(ani_diet!V:V,MATCH(M1738,ani_diet!F:F,0)),""),"")</f>
        <v/>
      </c>
      <c r="AE1738" s="130" t="b">
        <f>IF(IFERROR(IF(MATCH("Feed Ingredient", AOM[[#This Row],[L1]:[L10]],0)&gt;0, TRUE, FALSE), FALSE)=TRUE,IFERROR(VLOOKUP(M1738, ani_diet!E:E, 1, FALSE), "No Match"),FALSE)</f>
        <v>0</v>
      </c>
    </row>
    <row r="1739" spans="1:31" ht="14.5" x14ac:dyDescent="0.35">
      <c r="A1739" t="s">
        <v>2164</v>
      </c>
      <c r="B1739" t="s">
        <v>23564</v>
      </c>
      <c r="C1739" t="s">
        <v>23518</v>
      </c>
      <c r="D1739" t="s">
        <v>23520</v>
      </c>
      <c r="E1739" t="s">
        <v>23524</v>
      </c>
      <c r="F1739" t="s">
        <v>23526</v>
      </c>
      <c r="G1739" t="s">
        <v>23565</v>
      </c>
      <c r="H1739" t="s">
        <v>2164</v>
      </c>
      <c r="I1739" t="s">
        <v>2164</v>
      </c>
      <c r="J1739" t="s">
        <v>2164</v>
      </c>
      <c r="K1739" t="s">
        <v>2164</v>
      </c>
      <c r="M1739" t="str" cm="1">
        <f t="array" ref="M1739">LOOKUP(2,1/(C1739:L1739&lt;&gt;""),C1739:L1739)</f>
        <v>meat</v>
      </c>
      <c r="N1739" t="s">
        <v>2164</v>
      </c>
      <c r="O1739" t="s">
        <v>23533</v>
      </c>
      <c r="P1739" t="s">
        <v>2164</v>
      </c>
      <c r="Q1739" t="s">
        <v>2164</v>
      </c>
      <c r="R1739" t="s">
        <v>23534</v>
      </c>
      <c r="S1739" t="s">
        <v>2164</v>
      </c>
      <c r="T1739" t="s">
        <v>2164</v>
      </c>
      <c r="U1739" t="s">
        <v>2164</v>
      </c>
      <c r="V1739" t="s">
        <v>2164</v>
      </c>
      <c r="W1739" t="s">
        <v>2164</v>
      </c>
      <c r="X1739" t="s">
        <v>2164</v>
      </c>
      <c r="Y1739" t="s">
        <v>2164</v>
      </c>
      <c r="Z1739" t="s">
        <v>2164</v>
      </c>
      <c r="AA1739" t="s">
        <v>2164</v>
      </c>
      <c r="AB1739" t="s">
        <v>2164</v>
      </c>
      <c r="AC1739" t="s">
        <v>2164</v>
      </c>
      <c r="AD1739" t="str">
        <f>IFERROR(IF(COUNTIF(C1739:L1739,"Feed Ingredient")&gt;0,INDEX(ani_diet!V:V,MATCH(M1739,ani_diet!F:F,0)),""),"")</f>
        <v/>
      </c>
      <c r="AE1739" s="130" t="b">
        <f>IF(IFERROR(IF(MATCH("Feed Ingredient", AOM[[#This Row],[L1]:[L10]],0)&gt;0, TRUE, FALSE), FALSE)=TRUE,IFERROR(VLOOKUP(M1739, ani_diet!E:E, 1, FALSE), "No Match"),FALSE)</f>
        <v>0</v>
      </c>
    </row>
    <row r="1740" spans="1:31" ht="14.5" x14ac:dyDescent="0.35">
      <c r="A1740" t="s">
        <v>2164</v>
      </c>
      <c r="B1740" t="s">
        <v>23566</v>
      </c>
      <c r="C1740" t="s">
        <v>23518</v>
      </c>
      <c r="D1740" t="s">
        <v>23520</v>
      </c>
      <c r="E1740" t="s">
        <v>23524</v>
      </c>
      <c r="F1740" t="s">
        <v>23526</v>
      </c>
      <c r="G1740" t="s">
        <v>23567</v>
      </c>
      <c r="H1740" t="s">
        <v>2164</v>
      </c>
      <c r="I1740" t="s">
        <v>2164</v>
      </c>
      <c r="J1740" t="s">
        <v>2164</v>
      </c>
      <c r="K1740" t="s">
        <v>2164</v>
      </c>
      <c r="M1740" t="str" cm="1">
        <f t="array" ref="M1740">LOOKUP(2,1/(C1740:L1740&lt;&gt;""),C1740:L1740)</f>
        <v>reproducers</v>
      </c>
      <c r="N1740" t="s">
        <v>2164</v>
      </c>
      <c r="O1740" t="s">
        <v>23568</v>
      </c>
      <c r="P1740" t="s">
        <v>2164</v>
      </c>
      <c r="Q1740" t="s">
        <v>2164</v>
      </c>
      <c r="R1740" t="s">
        <v>23569</v>
      </c>
      <c r="S1740" t="s">
        <v>2164</v>
      </c>
      <c r="T1740" t="s">
        <v>2164</v>
      </c>
      <c r="U1740" t="s">
        <v>2164</v>
      </c>
      <c r="V1740" t="s">
        <v>2164</v>
      </c>
      <c r="W1740" t="s">
        <v>2164</v>
      </c>
      <c r="X1740" t="s">
        <v>2164</v>
      </c>
      <c r="Y1740" t="s">
        <v>2164</v>
      </c>
      <c r="Z1740" t="s">
        <v>2164</v>
      </c>
      <c r="AA1740" t="s">
        <v>2164</v>
      </c>
      <c r="AB1740" t="s">
        <v>2164</v>
      </c>
      <c r="AC1740" t="s">
        <v>2164</v>
      </c>
      <c r="AD1740" t="str">
        <f>IFERROR(IF(COUNTIF(C1740:L1740,"Feed Ingredient")&gt;0,INDEX(ani_diet!V:V,MATCH(M1740,ani_diet!F:F,0)),""),"")</f>
        <v/>
      </c>
      <c r="AE1740" s="130" t="b">
        <f>IF(IFERROR(IF(MATCH("Feed Ingredient", AOM[[#This Row],[L1]:[L10]],0)&gt;0, TRUE, FALSE), FALSE)=TRUE,IFERROR(VLOOKUP(M1740, ani_diet!E:E, 1, FALSE), "No Match"),FALSE)</f>
        <v>0</v>
      </c>
    </row>
    <row r="1741" spans="1:31" ht="14.5" x14ac:dyDescent="0.35">
      <c r="A1741" t="s">
        <v>2164</v>
      </c>
      <c r="B1741" t="s">
        <v>23570</v>
      </c>
      <c r="C1741" t="s">
        <v>23518</v>
      </c>
      <c r="D1741" t="s">
        <v>23520</v>
      </c>
      <c r="E1741" t="s">
        <v>23524</v>
      </c>
      <c r="F1741" t="s">
        <v>23526</v>
      </c>
      <c r="G1741" t="s">
        <v>23567</v>
      </c>
      <c r="H1741" t="s">
        <v>23571</v>
      </c>
      <c r="I1741" t="s">
        <v>2164</v>
      </c>
      <c r="J1741" t="s">
        <v>2164</v>
      </c>
      <c r="K1741" t="s">
        <v>2164</v>
      </c>
      <c r="M1741" t="str" cm="1">
        <f t="array" ref="M1741">LOOKUP(2,1/(C1741:L1741&lt;&gt;""),C1741:L1741)</f>
        <v>domesticated reproducers</v>
      </c>
      <c r="N1741" t="s">
        <v>2164</v>
      </c>
      <c r="O1741" t="s">
        <v>23572</v>
      </c>
      <c r="P1741" t="s">
        <v>2164</v>
      </c>
      <c r="Q1741" t="s">
        <v>2164</v>
      </c>
      <c r="R1741" t="s">
        <v>23544</v>
      </c>
      <c r="S1741" t="s">
        <v>2164</v>
      </c>
      <c r="T1741" t="s">
        <v>2164</v>
      </c>
      <c r="U1741" t="s">
        <v>2164</v>
      </c>
      <c r="V1741" t="s">
        <v>2164</v>
      </c>
      <c r="W1741" t="s">
        <v>2164</v>
      </c>
      <c r="X1741" t="s">
        <v>2164</v>
      </c>
      <c r="Y1741" t="s">
        <v>2164</v>
      </c>
      <c r="Z1741" t="s">
        <v>2164</v>
      </c>
      <c r="AA1741" t="s">
        <v>2164</v>
      </c>
      <c r="AB1741" t="s">
        <v>2164</v>
      </c>
      <c r="AC1741" t="s">
        <v>2164</v>
      </c>
      <c r="AD1741" t="str">
        <f>IFERROR(IF(COUNTIF(C1741:L1741,"Feed Ingredient")&gt;0,INDEX(ani_diet!V:V,MATCH(M1741,ani_diet!F:F,0)),""),"")</f>
        <v/>
      </c>
      <c r="AE1741" s="130" t="b">
        <f>IF(IFERROR(IF(MATCH("Feed Ingredient", AOM[[#This Row],[L1]:[L10]],0)&gt;0, TRUE, FALSE), FALSE)=TRUE,IFERROR(VLOOKUP(M1741, ani_diet!E:E, 1, FALSE), "No Match"),FALSE)</f>
        <v>0</v>
      </c>
    </row>
    <row r="1742" spans="1:31" ht="14.5" x14ac:dyDescent="0.35">
      <c r="A1742" t="s">
        <v>2164</v>
      </c>
      <c r="B1742" t="s">
        <v>23573</v>
      </c>
      <c r="C1742" t="s">
        <v>23518</v>
      </c>
      <c r="D1742" t="s">
        <v>23520</v>
      </c>
      <c r="E1742" t="s">
        <v>23574</v>
      </c>
      <c r="F1742" t="s">
        <v>23526</v>
      </c>
      <c r="G1742" t="s">
        <v>23567</v>
      </c>
      <c r="H1742" t="s">
        <v>23575</v>
      </c>
      <c r="I1742" t="s">
        <v>2164</v>
      </c>
      <c r="J1742" t="s">
        <v>2164</v>
      </c>
      <c r="K1742" t="s">
        <v>2164</v>
      </c>
      <c r="M1742" t="str" cm="1">
        <f t="array" ref="M1742">LOOKUP(2,1/(C1742:L1742&lt;&gt;""),C1742:L1742)</f>
        <v>wild caught reproducers</v>
      </c>
      <c r="N1742" t="s">
        <v>2164</v>
      </c>
      <c r="O1742" t="s">
        <v>23576</v>
      </c>
      <c r="P1742" t="s">
        <v>2164</v>
      </c>
      <c r="Q1742" t="s">
        <v>2164</v>
      </c>
      <c r="R1742" t="s">
        <v>23577</v>
      </c>
      <c r="S1742" t="s">
        <v>2164</v>
      </c>
      <c r="T1742" t="s">
        <v>2164</v>
      </c>
      <c r="U1742" t="s">
        <v>2164</v>
      </c>
      <c r="V1742" t="s">
        <v>2164</v>
      </c>
      <c r="W1742" t="s">
        <v>2164</v>
      </c>
      <c r="X1742" t="s">
        <v>2164</v>
      </c>
      <c r="Y1742" t="s">
        <v>2164</v>
      </c>
      <c r="Z1742" t="s">
        <v>2164</v>
      </c>
      <c r="AA1742" t="s">
        <v>2164</v>
      </c>
      <c r="AB1742" t="s">
        <v>2164</v>
      </c>
      <c r="AC1742" t="s">
        <v>2164</v>
      </c>
      <c r="AD1742" t="str">
        <f>IFERROR(IF(COUNTIF(C1742:L1742,"Feed Ingredient")&gt;0,INDEX(ani_diet!V:V,MATCH(M1742,ani_diet!F:F,0)),""),"")</f>
        <v/>
      </c>
      <c r="AE1742" s="130" t="b">
        <f>IF(IFERROR(IF(MATCH("Feed Ingredient", AOM[[#This Row],[L1]:[L10]],0)&gt;0, TRUE, FALSE), FALSE)=TRUE,IFERROR(VLOOKUP(M1742, ani_diet!E:E, 1, FALSE), "No Match"),FALSE)</f>
        <v>0</v>
      </c>
    </row>
    <row r="1743" spans="1:31" ht="14.5" x14ac:dyDescent="0.35">
      <c r="A1743" t="s">
        <v>2164</v>
      </c>
      <c r="B1743" t="s">
        <v>23578</v>
      </c>
      <c r="C1743" t="s">
        <v>23518</v>
      </c>
      <c r="D1743" t="s">
        <v>23520</v>
      </c>
      <c r="E1743" t="s">
        <v>23524</v>
      </c>
      <c r="F1743" t="s">
        <v>23579</v>
      </c>
      <c r="G1743" t="s">
        <v>2164</v>
      </c>
      <c r="H1743" t="s">
        <v>2164</v>
      </c>
      <c r="I1743" t="s">
        <v>2164</v>
      </c>
      <c r="J1743" t="s">
        <v>2164</v>
      </c>
      <c r="K1743" t="s">
        <v>2164</v>
      </c>
      <c r="M1743" t="str" cm="1">
        <f t="array" ref="M1743">LOOKUP(2,1/(C1743:L1743&lt;&gt;""),C1743:L1743)</f>
        <v>rearing stage</v>
      </c>
      <c r="N1743" t="s">
        <v>2164</v>
      </c>
      <c r="O1743" t="s">
        <v>23580</v>
      </c>
      <c r="P1743" t="s">
        <v>2164</v>
      </c>
      <c r="Q1743" t="s">
        <v>2164</v>
      </c>
      <c r="R1743" t="s">
        <v>23581</v>
      </c>
      <c r="S1743" t="s">
        <v>2164</v>
      </c>
      <c r="T1743" t="s">
        <v>2164</v>
      </c>
      <c r="U1743" t="s">
        <v>2164</v>
      </c>
      <c r="V1743" t="s">
        <v>2164</v>
      </c>
      <c r="W1743" t="s">
        <v>2164</v>
      </c>
      <c r="X1743" t="s">
        <v>2164</v>
      </c>
      <c r="Y1743" t="s">
        <v>2164</v>
      </c>
      <c r="Z1743" t="s">
        <v>2164</v>
      </c>
      <c r="AA1743" t="s">
        <v>2164</v>
      </c>
      <c r="AB1743" t="s">
        <v>2164</v>
      </c>
      <c r="AC1743" t="s">
        <v>2164</v>
      </c>
      <c r="AD1743" t="str">
        <f>IFERROR(IF(COUNTIF(C1743:L1743,"Feed Ingredient")&gt;0,INDEX(ani_diet!V:V,MATCH(M1743,ani_diet!F:F,0)),""),"")</f>
        <v/>
      </c>
      <c r="AE1743" s="130" t="b">
        <f>IF(IFERROR(IF(MATCH("Feed Ingredient", AOM[[#This Row],[L1]:[L10]],0)&gt;0, TRUE, FALSE), FALSE)=TRUE,IFERROR(VLOOKUP(M1743, ani_diet!E:E, 1, FALSE), "No Match"),FALSE)</f>
        <v>0</v>
      </c>
    </row>
    <row r="1744" spans="1:31" ht="14.5" x14ac:dyDescent="0.35">
      <c r="A1744" t="s">
        <v>2164</v>
      </c>
      <c r="B1744" t="s">
        <v>23582</v>
      </c>
      <c r="C1744" t="s">
        <v>23518</v>
      </c>
      <c r="D1744" t="s">
        <v>23520</v>
      </c>
      <c r="E1744" t="s">
        <v>23524</v>
      </c>
      <c r="F1744" t="s">
        <v>23579</v>
      </c>
      <c r="G1744" t="s">
        <v>23583</v>
      </c>
      <c r="H1744" t="s">
        <v>2164</v>
      </c>
      <c r="I1744" t="s">
        <v>2164</v>
      </c>
      <c r="J1744" t="s">
        <v>2164</v>
      </c>
      <c r="K1744" t="s">
        <v>2164</v>
      </c>
      <c r="M1744" t="str" cm="1">
        <f t="array" ref="M1744">LOOKUP(2,1/(C1744:L1744&lt;&gt;""),C1744:L1744)</f>
        <v>broodstock</v>
      </c>
      <c r="N1744" t="s">
        <v>23584</v>
      </c>
      <c r="O1744" t="s">
        <v>23585</v>
      </c>
      <c r="P1744" t="s">
        <v>2164</v>
      </c>
      <c r="Q1744" t="s">
        <v>2164</v>
      </c>
      <c r="R1744" t="s">
        <v>23586</v>
      </c>
      <c r="S1744" t="s">
        <v>2164</v>
      </c>
      <c r="T1744" t="s">
        <v>2164</v>
      </c>
      <c r="U1744" t="s">
        <v>2164</v>
      </c>
      <c r="V1744" t="s">
        <v>2164</v>
      </c>
      <c r="W1744" t="s">
        <v>2164</v>
      </c>
      <c r="X1744" t="s">
        <v>2164</v>
      </c>
      <c r="Y1744" t="s">
        <v>2164</v>
      </c>
      <c r="Z1744" t="s">
        <v>2164</v>
      </c>
      <c r="AA1744" t="s">
        <v>2164</v>
      </c>
      <c r="AB1744" t="s">
        <v>2164</v>
      </c>
      <c r="AC1744" t="s">
        <v>2164</v>
      </c>
      <c r="AD1744" t="str">
        <f>IFERROR(IF(COUNTIF(C1744:L1744,"Feed Ingredient")&gt;0,INDEX(ani_diet!V:V,MATCH(M1744,ani_diet!F:F,0)),""),"")</f>
        <v/>
      </c>
      <c r="AE1744" s="130" t="b">
        <f>IF(IFERROR(IF(MATCH("Feed Ingredient", AOM[[#This Row],[L1]:[L10]],0)&gt;0, TRUE, FALSE), FALSE)=TRUE,IFERROR(VLOOKUP(M1744, ani_diet!E:E, 1, FALSE), "No Match"),FALSE)</f>
        <v>0</v>
      </c>
    </row>
    <row r="1745" spans="1:31" ht="14.5" x14ac:dyDescent="0.35">
      <c r="A1745" t="s">
        <v>2164</v>
      </c>
      <c r="B1745" t="s">
        <v>23587</v>
      </c>
      <c r="C1745" t="s">
        <v>23518</v>
      </c>
      <c r="D1745" t="s">
        <v>23520</v>
      </c>
      <c r="E1745" t="s">
        <v>23524</v>
      </c>
      <c r="F1745" t="s">
        <v>23579</v>
      </c>
      <c r="G1745" t="s">
        <v>23588</v>
      </c>
      <c r="H1745" t="s">
        <v>2164</v>
      </c>
      <c r="I1745" t="s">
        <v>2164</v>
      </c>
      <c r="J1745" t="s">
        <v>2164</v>
      </c>
      <c r="K1745" t="s">
        <v>2164</v>
      </c>
      <c r="M1745" t="str" cm="1">
        <f t="array" ref="M1745">LOOKUP(2,1/(C1745:L1745&lt;&gt;""),C1745:L1745)</f>
        <v>growing</v>
      </c>
      <c r="N1745" t="s">
        <v>23589</v>
      </c>
      <c r="O1745" t="s">
        <v>23590</v>
      </c>
      <c r="P1745" t="s">
        <v>2164</v>
      </c>
      <c r="Q1745" t="s">
        <v>2164</v>
      </c>
      <c r="R1745" t="s">
        <v>23591</v>
      </c>
      <c r="S1745" t="s">
        <v>2164</v>
      </c>
      <c r="T1745" t="s">
        <v>2164</v>
      </c>
      <c r="U1745" t="s">
        <v>2164</v>
      </c>
      <c r="V1745" t="s">
        <v>2164</v>
      </c>
      <c r="W1745" t="s">
        <v>2164</v>
      </c>
      <c r="X1745" t="s">
        <v>2164</v>
      </c>
      <c r="Y1745" t="s">
        <v>2164</v>
      </c>
      <c r="Z1745" t="s">
        <v>2164</v>
      </c>
      <c r="AA1745" t="s">
        <v>2164</v>
      </c>
      <c r="AB1745" t="s">
        <v>2164</v>
      </c>
      <c r="AC1745" t="s">
        <v>2164</v>
      </c>
      <c r="AD1745" t="str">
        <f>IFERROR(IF(COUNTIF(C1745:L1745,"Feed Ingredient")&gt;0,INDEX(ani_diet!V:V,MATCH(M1745,ani_diet!F:F,0)),""),"")</f>
        <v/>
      </c>
      <c r="AE1745" s="130" t="b">
        <f>IF(IFERROR(IF(MATCH("Feed Ingredient", AOM[[#This Row],[L1]:[L10]],0)&gt;0, TRUE, FALSE), FALSE)=TRUE,IFERROR(VLOOKUP(M1745, ani_diet!E:E, 1, FALSE), "No Match"),FALSE)</f>
        <v>0</v>
      </c>
    </row>
    <row r="1746" spans="1:31" ht="14.5" x14ac:dyDescent="0.35">
      <c r="A1746" t="s">
        <v>2164</v>
      </c>
      <c r="B1746" t="s">
        <v>23592</v>
      </c>
      <c r="C1746" t="s">
        <v>23518</v>
      </c>
      <c r="D1746" t="s">
        <v>23520</v>
      </c>
      <c r="E1746" t="s">
        <v>23524</v>
      </c>
      <c r="F1746" t="s">
        <v>23579</v>
      </c>
      <c r="G1746" t="s">
        <v>23588</v>
      </c>
      <c r="H1746" t="s">
        <v>23593</v>
      </c>
      <c r="I1746" t="s">
        <v>2164</v>
      </c>
      <c r="J1746" t="s">
        <v>2164</v>
      </c>
      <c r="K1746" t="s">
        <v>2164</v>
      </c>
      <c r="M1746" t="str" cm="1">
        <f t="array" ref="M1746">LOOKUP(2,1/(C1746:L1746&lt;&gt;""),C1746:L1746)</f>
        <v>grower-finisher</v>
      </c>
      <c r="N1746" t="s">
        <v>23594</v>
      </c>
      <c r="O1746" t="s">
        <v>23595</v>
      </c>
      <c r="P1746" t="s">
        <v>2164</v>
      </c>
      <c r="Q1746" t="s">
        <v>2164</v>
      </c>
      <c r="R1746" t="s">
        <v>23596</v>
      </c>
      <c r="S1746" t="s">
        <v>2164</v>
      </c>
      <c r="T1746" t="s">
        <v>2164</v>
      </c>
      <c r="U1746" t="s">
        <v>2164</v>
      </c>
      <c r="V1746" t="s">
        <v>2164</v>
      </c>
      <c r="W1746" t="s">
        <v>2164</v>
      </c>
      <c r="X1746" t="s">
        <v>2164</v>
      </c>
      <c r="Y1746" t="s">
        <v>2164</v>
      </c>
      <c r="Z1746" t="s">
        <v>2164</v>
      </c>
      <c r="AA1746" t="s">
        <v>2164</v>
      </c>
      <c r="AB1746" t="s">
        <v>2164</v>
      </c>
      <c r="AC1746" t="s">
        <v>2164</v>
      </c>
      <c r="AD1746" t="str">
        <f>IFERROR(IF(COUNTIF(C1746:L1746,"Feed Ingredient")&gt;0,INDEX(ani_diet!V:V,MATCH(M1746,ani_diet!F:F,0)),""),"")</f>
        <v/>
      </c>
      <c r="AE1746" s="130" t="b">
        <f>IF(IFERROR(IF(MATCH("Feed Ingredient", AOM[[#This Row],[L1]:[L10]],0)&gt;0, TRUE, FALSE), FALSE)=TRUE,IFERROR(VLOOKUP(M1746, ani_diet!E:E, 1, FALSE), "No Match"),FALSE)</f>
        <v>0</v>
      </c>
    </row>
    <row r="1747" spans="1:31" ht="14.5" x14ac:dyDescent="0.35">
      <c r="A1747" t="s">
        <v>2164</v>
      </c>
      <c r="B1747" t="s">
        <v>23597</v>
      </c>
      <c r="C1747" t="s">
        <v>23518</v>
      </c>
      <c r="D1747" t="s">
        <v>23520</v>
      </c>
      <c r="E1747" t="s">
        <v>23524</v>
      </c>
      <c r="F1747" t="s">
        <v>23579</v>
      </c>
      <c r="G1747" t="s">
        <v>23598</v>
      </c>
      <c r="H1747" t="s">
        <v>2164</v>
      </c>
      <c r="I1747" t="s">
        <v>2164</v>
      </c>
      <c r="J1747" t="s">
        <v>2164</v>
      </c>
      <c r="K1747" t="s">
        <v>2164</v>
      </c>
      <c r="M1747" t="str" cm="1">
        <f t="array" ref="M1747">LOOKUP(2,1/(C1747:L1747&lt;&gt;""),C1747:L1747)</f>
        <v>juvenile</v>
      </c>
      <c r="N1747" t="s">
        <v>23599</v>
      </c>
      <c r="O1747" t="s">
        <v>23600</v>
      </c>
      <c r="P1747" t="s">
        <v>2164</v>
      </c>
      <c r="Q1747" t="s">
        <v>2164</v>
      </c>
      <c r="R1747" t="s">
        <v>23601</v>
      </c>
      <c r="S1747" t="s">
        <v>2164</v>
      </c>
      <c r="T1747" t="s">
        <v>2164</v>
      </c>
      <c r="U1747" t="s">
        <v>2164</v>
      </c>
      <c r="V1747" t="s">
        <v>2164</v>
      </c>
      <c r="W1747" t="s">
        <v>2164</v>
      </c>
      <c r="X1747" t="s">
        <v>2164</v>
      </c>
      <c r="Y1747" t="s">
        <v>2164</v>
      </c>
      <c r="Z1747" t="s">
        <v>2164</v>
      </c>
      <c r="AA1747" t="s">
        <v>2164</v>
      </c>
      <c r="AB1747" t="s">
        <v>2164</v>
      </c>
      <c r="AC1747" t="s">
        <v>2164</v>
      </c>
      <c r="AD1747" t="str">
        <f>IFERROR(IF(COUNTIF(C1747:L1747,"Feed Ingredient")&gt;0,INDEX(ani_diet!V:V,MATCH(M1747,ani_diet!F:F,0)),""),"")</f>
        <v/>
      </c>
      <c r="AE1747" s="130" t="b">
        <f>IF(IFERROR(IF(MATCH("Feed Ingredient", AOM[[#This Row],[L1]:[L10]],0)&gt;0, TRUE, FALSE), FALSE)=TRUE,IFERROR(VLOOKUP(M1747, ani_diet!E:E, 1, FALSE), "No Match"),FALSE)</f>
        <v>0</v>
      </c>
    </row>
    <row r="1748" spans="1:31" ht="14.5" x14ac:dyDescent="0.35">
      <c r="A1748" t="s">
        <v>2164</v>
      </c>
      <c r="B1748" t="s">
        <v>23602</v>
      </c>
      <c r="C1748" t="s">
        <v>23518</v>
      </c>
      <c r="D1748" t="s">
        <v>23520</v>
      </c>
      <c r="E1748" t="s">
        <v>23524</v>
      </c>
      <c r="F1748" t="s">
        <v>23579</v>
      </c>
      <c r="G1748" t="s">
        <v>23598</v>
      </c>
      <c r="H1748" t="s">
        <v>23603</v>
      </c>
      <c r="I1748" t="s">
        <v>2164</v>
      </c>
      <c r="J1748" t="s">
        <v>2164</v>
      </c>
      <c r="K1748" t="s">
        <v>2164</v>
      </c>
      <c r="M1748" t="str" cm="1">
        <f t="array" ref="M1748">LOOKUP(2,1/(C1748:L1748&lt;&gt;""),C1748:L1748)</f>
        <v>domesticated juvenile</v>
      </c>
      <c r="N1748" t="s">
        <v>23604</v>
      </c>
      <c r="O1748" t="s">
        <v>23605</v>
      </c>
      <c r="P1748" t="s">
        <v>2164</v>
      </c>
      <c r="Q1748" t="s">
        <v>2164</v>
      </c>
      <c r="R1748" t="s">
        <v>23606</v>
      </c>
      <c r="S1748" t="s">
        <v>2164</v>
      </c>
      <c r="T1748" t="s">
        <v>2164</v>
      </c>
      <c r="U1748" t="s">
        <v>2164</v>
      </c>
      <c r="V1748" t="s">
        <v>2164</v>
      </c>
      <c r="W1748" t="s">
        <v>2164</v>
      </c>
      <c r="X1748" t="s">
        <v>2164</v>
      </c>
      <c r="Y1748" t="s">
        <v>2164</v>
      </c>
      <c r="Z1748" t="s">
        <v>2164</v>
      </c>
      <c r="AA1748" t="s">
        <v>2164</v>
      </c>
      <c r="AB1748" t="s">
        <v>2164</v>
      </c>
      <c r="AC1748" t="s">
        <v>2164</v>
      </c>
      <c r="AD1748" t="str">
        <f>IFERROR(IF(COUNTIF(C1748:L1748,"Feed Ingredient")&gt;0,INDEX(ani_diet!V:V,MATCH(M1748,ani_diet!F:F,0)),""),"")</f>
        <v/>
      </c>
      <c r="AE1748" s="130" t="b">
        <f>IF(IFERROR(IF(MATCH("Feed Ingredient", AOM[[#This Row],[L1]:[L10]],0)&gt;0, TRUE, FALSE), FALSE)=TRUE,IFERROR(VLOOKUP(M1748, ani_diet!E:E, 1, FALSE), "No Match"),FALSE)</f>
        <v>0</v>
      </c>
    </row>
    <row r="1749" spans="1:31" ht="14.5" x14ac:dyDescent="0.35">
      <c r="A1749" t="s">
        <v>2164</v>
      </c>
      <c r="B1749" t="s">
        <v>23607</v>
      </c>
      <c r="C1749" t="s">
        <v>23518</v>
      </c>
      <c r="D1749" t="s">
        <v>23520</v>
      </c>
      <c r="E1749" t="s">
        <v>23524</v>
      </c>
      <c r="F1749" t="s">
        <v>23579</v>
      </c>
      <c r="G1749" t="s">
        <v>23598</v>
      </c>
      <c r="H1749" t="s">
        <v>23608</v>
      </c>
      <c r="I1749" t="s">
        <v>2164</v>
      </c>
      <c r="J1749" t="s">
        <v>2164</v>
      </c>
      <c r="K1749" t="s">
        <v>2164</v>
      </c>
      <c r="M1749" t="str" cm="1">
        <f t="array" ref="M1749">LOOKUP(2,1/(C1749:L1749&lt;&gt;""),C1749:L1749)</f>
        <v>wild caught juvenile</v>
      </c>
      <c r="N1749" t="s">
        <v>23609</v>
      </c>
      <c r="O1749" t="s">
        <v>23610</v>
      </c>
      <c r="P1749" t="s">
        <v>2164</v>
      </c>
      <c r="Q1749" t="s">
        <v>2164</v>
      </c>
      <c r="R1749" t="s">
        <v>23611</v>
      </c>
      <c r="S1749" t="s">
        <v>2164</v>
      </c>
      <c r="T1749" t="s">
        <v>2164</v>
      </c>
      <c r="U1749" t="s">
        <v>2164</v>
      </c>
      <c r="V1749" t="s">
        <v>2164</v>
      </c>
      <c r="W1749" t="s">
        <v>2164</v>
      </c>
      <c r="X1749" t="s">
        <v>2164</v>
      </c>
      <c r="Y1749" t="s">
        <v>2164</v>
      </c>
      <c r="Z1749" t="s">
        <v>2164</v>
      </c>
      <c r="AA1749" t="s">
        <v>2164</v>
      </c>
      <c r="AB1749" t="s">
        <v>2164</v>
      </c>
      <c r="AC1749" t="s">
        <v>2164</v>
      </c>
      <c r="AD1749" t="str">
        <f>IFERROR(IF(COUNTIF(C1749:L1749,"Feed Ingredient")&gt;0,INDEX(ani_diet!V:V,MATCH(M1749,ani_diet!F:F,0)),""),"")</f>
        <v/>
      </c>
      <c r="AE1749" s="130" t="b">
        <f>IF(IFERROR(IF(MATCH("Feed Ingredient", AOM[[#This Row],[L1]:[L10]],0)&gt;0, TRUE, FALSE), FALSE)=TRUE,IFERROR(VLOOKUP(M1749, ani_diet!E:E, 1, FALSE), "No Match"),FALSE)</f>
        <v>0</v>
      </c>
    </row>
    <row r="1750" spans="1:31" ht="14.5" x14ac:dyDescent="0.35">
      <c r="A1750" t="s">
        <v>2164</v>
      </c>
      <c r="B1750" t="s">
        <v>23612</v>
      </c>
      <c r="C1750" t="s">
        <v>23518</v>
      </c>
      <c r="D1750" t="s">
        <v>23520</v>
      </c>
      <c r="E1750" t="s">
        <v>23524</v>
      </c>
      <c r="F1750" t="s">
        <v>23579</v>
      </c>
      <c r="G1750" t="s">
        <v>23613</v>
      </c>
      <c r="H1750" t="s">
        <v>2164</v>
      </c>
      <c r="I1750" t="s">
        <v>2164</v>
      </c>
      <c r="J1750" t="s">
        <v>2164</v>
      </c>
      <c r="K1750" t="s">
        <v>2164</v>
      </c>
      <c r="M1750" t="str" cm="1">
        <f t="array" ref="M1750">LOOKUP(2,1/(C1750:L1750&lt;&gt;""),C1750:L1750)</f>
        <v>newborn</v>
      </c>
      <c r="N1750" t="s">
        <v>23614</v>
      </c>
      <c r="O1750" t="s">
        <v>23615</v>
      </c>
      <c r="P1750" t="s">
        <v>2164</v>
      </c>
      <c r="Q1750" t="s">
        <v>2164</v>
      </c>
      <c r="R1750" t="s">
        <v>23616</v>
      </c>
      <c r="S1750" t="s">
        <v>2164</v>
      </c>
      <c r="T1750" t="s">
        <v>2164</v>
      </c>
      <c r="U1750" t="s">
        <v>2164</v>
      </c>
      <c r="V1750" t="s">
        <v>2164</v>
      </c>
      <c r="W1750" t="s">
        <v>2164</v>
      </c>
      <c r="X1750" t="s">
        <v>2164</v>
      </c>
      <c r="Y1750" t="s">
        <v>2164</v>
      </c>
      <c r="Z1750" t="s">
        <v>2164</v>
      </c>
      <c r="AA1750" t="s">
        <v>2164</v>
      </c>
      <c r="AB1750" t="s">
        <v>2164</v>
      </c>
      <c r="AC1750" t="s">
        <v>2164</v>
      </c>
      <c r="AD1750" t="str">
        <f>IFERROR(IF(COUNTIF(C1750:L1750,"Feed Ingredient")&gt;0,INDEX(ani_diet!V:V,MATCH(M1750,ani_diet!F:F,0)),""),"")</f>
        <v/>
      </c>
      <c r="AE1750" s="130" t="b">
        <f>IF(IFERROR(IF(MATCH("Feed Ingredient", AOM[[#This Row],[L1]:[L10]],0)&gt;0, TRUE, FALSE), FALSE)=TRUE,IFERROR(VLOOKUP(M1750, ani_diet!E:E, 1, FALSE), "No Match"),FALSE)</f>
        <v>0</v>
      </c>
    </row>
    <row r="1751" spans="1:31" ht="14.5" x14ac:dyDescent="0.35">
      <c r="A1751" t="s">
        <v>2164</v>
      </c>
      <c r="B1751" t="s">
        <v>23617</v>
      </c>
      <c r="C1751" t="s">
        <v>23518</v>
      </c>
      <c r="D1751" t="s">
        <v>23520</v>
      </c>
      <c r="E1751" t="s">
        <v>23524</v>
      </c>
      <c r="F1751" t="s">
        <v>23579</v>
      </c>
      <c r="G1751" t="s">
        <v>23618</v>
      </c>
      <c r="H1751" t="s">
        <v>2164</v>
      </c>
      <c r="I1751" t="s">
        <v>2164</v>
      </c>
      <c r="J1751" t="s">
        <v>2164</v>
      </c>
      <c r="K1751" t="s">
        <v>2164</v>
      </c>
      <c r="M1751" t="str" cm="1">
        <f t="array" ref="M1751">LOOKUP(2,1/(C1751:L1751&lt;&gt;""),C1751:L1751)</f>
        <v>pre-growout</v>
      </c>
      <c r="N1751" t="s">
        <v>23619</v>
      </c>
      <c r="O1751" t="s">
        <v>23620</v>
      </c>
      <c r="P1751" t="s">
        <v>2164</v>
      </c>
      <c r="Q1751" t="s">
        <v>2164</v>
      </c>
      <c r="R1751" t="s">
        <v>23621</v>
      </c>
      <c r="S1751" t="s">
        <v>2164</v>
      </c>
      <c r="T1751" t="s">
        <v>2164</v>
      </c>
      <c r="U1751" t="s">
        <v>2164</v>
      </c>
      <c r="V1751" t="s">
        <v>2164</v>
      </c>
      <c r="W1751" t="s">
        <v>2164</v>
      </c>
      <c r="X1751" t="s">
        <v>2164</v>
      </c>
      <c r="Y1751" t="s">
        <v>2164</v>
      </c>
      <c r="Z1751" t="s">
        <v>2164</v>
      </c>
      <c r="AA1751" t="s">
        <v>2164</v>
      </c>
      <c r="AB1751" t="s">
        <v>2164</v>
      </c>
      <c r="AC1751" t="s">
        <v>2164</v>
      </c>
      <c r="AD1751" t="str">
        <f>IFERROR(IF(COUNTIF(C1751:L1751,"Feed Ingredient")&gt;0,INDEX(ani_diet!V:V,MATCH(M1751,ani_diet!F:F,0)),""),"")</f>
        <v/>
      </c>
      <c r="AE1751" s="130" t="b">
        <f>IF(IFERROR(IF(MATCH("Feed Ingredient", AOM[[#This Row],[L1]:[L10]],0)&gt;0, TRUE, FALSE), FALSE)=TRUE,IFERROR(VLOOKUP(M1751, ani_diet!E:E, 1, FALSE), "No Match"),FALSE)</f>
        <v>0</v>
      </c>
    </row>
    <row r="1752" spans="1:31" ht="14.5" x14ac:dyDescent="0.35">
      <c r="A1752" t="s">
        <v>2164</v>
      </c>
      <c r="B1752" t="s">
        <v>23622</v>
      </c>
      <c r="C1752" t="s">
        <v>23518</v>
      </c>
      <c r="D1752" t="s">
        <v>23520</v>
      </c>
      <c r="E1752" t="s">
        <v>23522</v>
      </c>
      <c r="F1752" t="s">
        <v>23579</v>
      </c>
      <c r="G1752" t="s">
        <v>2164</v>
      </c>
      <c r="H1752" t="s">
        <v>2164</v>
      </c>
      <c r="I1752" t="s">
        <v>2164</v>
      </c>
      <c r="J1752" t="s">
        <v>2164</v>
      </c>
      <c r="K1752" t="s">
        <v>2164</v>
      </c>
      <c r="M1752" t="str" cm="1">
        <f t="array" ref="M1752">LOOKUP(2,1/(C1752:L1752&lt;&gt;""),C1752:L1752)</f>
        <v>rearing stage</v>
      </c>
      <c r="N1752" t="s">
        <v>2164</v>
      </c>
      <c r="O1752" t="s">
        <v>2164</v>
      </c>
      <c r="P1752" t="s">
        <v>2164</v>
      </c>
      <c r="Q1752" t="s">
        <v>2164</v>
      </c>
      <c r="R1752" t="s">
        <v>2164</v>
      </c>
      <c r="S1752" t="s">
        <v>2164</v>
      </c>
      <c r="T1752" t="s">
        <v>2164</v>
      </c>
      <c r="U1752" t="s">
        <v>2164</v>
      </c>
      <c r="V1752" t="s">
        <v>2164</v>
      </c>
      <c r="W1752" t="s">
        <v>2164</v>
      </c>
      <c r="X1752" t="s">
        <v>2164</v>
      </c>
      <c r="Y1752" t="s">
        <v>2164</v>
      </c>
      <c r="Z1752" t="s">
        <v>2164</v>
      </c>
      <c r="AA1752" t="s">
        <v>2164</v>
      </c>
      <c r="AB1752" t="s">
        <v>2164</v>
      </c>
      <c r="AC1752" t="s">
        <v>2164</v>
      </c>
      <c r="AD1752" t="str">
        <f>IFERROR(IF(COUNTIF(C1752:L1752,"Feed Ingredient")&gt;0,INDEX(ani_diet!V:V,MATCH(M1752,ani_diet!F:F,0)),""),"")</f>
        <v/>
      </c>
      <c r="AE1752" s="130" t="b">
        <f>IF(IFERROR(IF(MATCH("Feed Ingredient", AOM[[#This Row],[L1]:[L10]],0)&gt;0, TRUE, FALSE), FALSE)=TRUE,IFERROR(VLOOKUP(M1752, ani_diet!E:E, 1, FALSE), "No Match"),FALSE)</f>
        <v>0</v>
      </c>
    </row>
    <row r="1753" spans="1:31" ht="14.5" x14ac:dyDescent="0.35">
      <c r="A1753" t="s">
        <v>2164</v>
      </c>
      <c r="B1753" t="s">
        <v>23623</v>
      </c>
      <c r="C1753" t="s">
        <v>23518</v>
      </c>
      <c r="D1753" t="s">
        <v>23520</v>
      </c>
      <c r="E1753" t="s">
        <v>23522</v>
      </c>
      <c r="F1753" t="s">
        <v>23579</v>
      </c>
      <c r="G1753" t="s">
        <v>23624</v>
      </c>
      <c r="H1753" t="s">
        <v>2164</v>
      </c>
      <c r="I1753" t="s">
        <v>2164</v>
      </c>
      <c r="J1753" t="s">
        <v>2164</v>
      </c>
      <c r="K1753" t="s">
        <v>2164</v>
      </c>
      <c r="M1753" t="str" cm="1">
        <f t="array" ref="M1753">LOOKUP(2,1/(C1753:L1753&lt;&gt;""),C1753:L1753)</f>
        <v>gestating</v>
      </c>
      <c r="N1753" t="s">
        <v>23625</v>
      </c>
      <c r="O1753" t="s">
        <v>23626</v>
      </c>
      <c r="P1753" t="s">
        <v>2164</v>
      </c>
      <c r="Q1753" t="s">
        <v>2164</v>
      </c>
      <c r="R1753" t="s">
        <v>23627</v>
      </c>
      <c r="S1753" t="s">
        <v>2164</v>
      </c>
      <c r="T1753" t="s">
        <v>2164</v>
      </c>
      <c r="U1753" t="s">
        <v>2164</v>
      </c>
      <c r="V1753" t="s">
        <v>2164</v>
      </c>
      <c r="W1753" t="s">
        <v>2164</v>
      </c>
      <c r="X1753" t="s">
        <v>2164</v>
      </c>
      <c r="Y1753" t="s">
        <v>2164</v>
      </c>
      <c r="Z1753" t="s">
        <v>2164</v>
      </c>
      <c r="AA1753" t="s">
        <v>2164</v>
      </c>
      <c r="AB1753" t="s">
        <v>2164</v>
      </c>
      <c r="AC1753" t="s">
        <v>2164</v>
      </c>
      <c r="AD1753" t="str">
        <f>IFERROR(IF(COUNTIF(C1753:L1753,"Feed Ingredient")&gt;0,INDEX(ani_diet!V:V,MATCH(M1753,ani_diet!F:F,0)),""),"")</f>
        <v/>
      </c>
      <c r="AE1753" s="130" t="b">
        <f>IF(IFERROR(IF(MATCH("Feed Ingredient", AOM[[#This Row],[L1]:[L10]],0)&gt;0, TRUE, FALSE), FALSE)=TRUE,IFERROR(VLOOKUP(M1753, ani_diet!E:E, 1, FALSE), "No Match"),FALSE)</f>
        <v>0</v>
      </c>
    </row>
    <row r="1754" spans="1:31" ht="14.5" x14ac:dyDescent="0.35">
      <c r="A1754" t="s">
        <v>2164</v>
      </c>
      <c r="B1754" t="s">
        <v>23628</v>
      </c>
      <c r="C1754" t="s">
        <v>23518</v>
      </c>
      <c r="D1754" t="s">
        <v>23520</v>
      </c>
      <c r="E1754" t="s">
        <v>23522</v>
      </c>
      <c r="F1754" t="s">
        <v>23579</v>
      </c>
      <c r="G1754" t="s">
        <v>23588</v>
      </c>
      <c r="H1754" t="s">
        <v>2164</v>
      </c>
      <c r="I1754" t="s">
        <v>2164</v>
      </c>
      <c r="J1754" t="s">
        <v>2164</v>
      </c>
      <c r="K1754" t="s">
        <v>2164</v>
      </c>
      <c r="M1754" t="str" cm="1">
        <f t="array" ref="M1754">LOOKUP(2,1/(C1754:L1754&lt;&gt;""),C1754:L1754)</f>
        <v>growing</v>
      </c>
      <c r="N1754" t="s">
        <v>23589</v>
      </c>
      <c r="O1754" t="s">
        <v>23629</v>
      </c>
      <c r="P1754" t="s">
        <v>2164</v>
      </c>
      <c r="Q1754" t="s">
        <v>2164</v>
      </c>
      <c r="R1754" t="s">
        <v>23591</v>
      </c>
      <c r="S1754" t="s">
        <v>2164</v>
      </c>
      <c r="T1754" t="s">
        <v>2164</v>
      </c>
      <c r="U1754" t="s">
        <v>2164</v>
      </c>
      <c r="V1754" t="s">
        <v>2164</v>
      </c>
      <c r="W1754" t="s">
        <v>2164</v>
      </c>
      <c r="X1754" t="s">
        <v>2164</v>
      </c>
      <c r="Y1754" t="s">
        <v>2164</v>
      </c>
      <c r="Z1754" t="s">
        <v>2164</v>
      </c>
      <c r="AA1754" t="s">
        <v>2164</v>
      </c>
      <c r="AB1754" t="s">
        <v>2164</v>
      </c>
      <c r="AC1754" t="s">
        <v>2164</v>
      </c>
      <c r="AD1754" t="str">
        <f>IFERROR(IF(COUNTIF(C1754:L1754,"Feed Ingredient")&gt;0,INDEX(ani_diet!V:V,MATCH(M1754,ani_diet!F:F,0)),""),"")</f>
        <v/>
      </c>
      <c r="AE1754" s="130" t="b">
        <f>IF(IFERROR(IF(MATCH("Feed Ingredient", AOM[[#This Row],[L1]:[L10]],0)&gt;0, TRUE, FALSE), FALSE)=TRUE,IFERROR(VLOOKUP(M1754, ani_diet!E:E, 1, FALSE), "No Match"),FALSE)</f>
        <v>0</v>
      </c>
    </row>
    <row r="1755" spans="1:31" ht="14.5" x14ac:dyDescent="0.35">
      <c r="A1755" t="s">
        <v>2164</v>
      </c>
      <c r="B1755" t="s">
        <v>23630</v>
      </c>
      <c r="C1755" t="s">
        <v>23518</v>
      </c>
      <c r="D1755" t="s">
        <v>23520</v>
      </c>
      <c r="E1755" t="s">
        <v>23522</v>
      </c>
      <c r="F1755" t="s">
        <v>23579</v>
      </c>
      <c r="G1755" t="s">
        <v>23588</v>
      </c>
      <c r="H1755" t="s">
        <v>23593</v>
      </c>
      <c r="I1755" t="s">
        <v>2164</v>
      </c>
      <c r="J1755" t="s">
        <v>2164</v>
      </c>
      <c r="K1755" t="s">
        <v>2164</v>
      </c>
      <c r="M1755" t="str" cm="1">
        <f t="array" ref="M1755">LOOKUP(2,1/(C1755:L1755&lt;&gt;""),C1755:L1755)</f>
        <v>grower-finisher</v>
      </c>
      <c r="N1755" t="s">
        <v>23594</v>
      </c>
      <c r="O1755" t="s">
        <v>23631</v>
      </c>
      <c r="P1755" t="s">
        <v>2164</v>
      </c>
      <c r="Q1755" t="s">
        <v>2164</v>
      </c>
      <c r="R1755" t="s">
        <v>23596</v>
      </c>
      <c r="S1755" t="s">
        <v>2164</v>
      </c>
      <c r="T1755" t="s">
        <v>2164</v>
      </c>
      <c r="U1755" t="s">
        <v>2164</v>
      </c>
      <c r="V1755" t="s">
        <v>2164</v>
      </c>
      <c r="W1755" t="s">
        <v>2164</v>
      </c>
      <c r="X1755" t="s">
        <v>2164</v>
      </c>
      <c r="Y1755" t="s">
        <v>2164</v>
      </c>
      <c r="Z1755" t="s">
        <v>2164</v>
      </c>
      <c r="AA1755" t="s">
        <v>2164</v>
      </c>
      <c r="AB1755" t="s">
        <v>2164</v>
      </c>
      <c r="AC1755" t="s">
        <v>2164</v>
      </c>
      <c r="AD1755" t="str">
        <f>IFERROR(IF(COUNTIF(C1755:L1755,"Feed Ingredient")&gt;0,INDEX(ani_diet!V:V,MATCH(M1755,ani_diet!F:F,0)),""),"")</f>
        <v/>
      </c>
      <c r="AE1755" s="130" t="b">
        <f>IF(IFERROR(IF(MATCH("Feed Ingredient", AOM[[#This Row],[L1]:[L10]],0)&gt;0, TRUE, FALSE), FALSE)=TRUE,IFERROR(VLOOKUP(M1755, ani_diet!E:E, 1, FALSE), "No Match"),FALSE)</f>
        <v>0</v>
      </c>
    </row>
    <row r="1756" spans="1:31" ht="14.5" x14ac:dyDescent="0.35">
      <c r="A1756" t="s">
        <v>2164</v>
      </c>
      <c r="B1756" t="s">
        <v>23632</v>
      </c>
      <c r="C1756" t="s">
        <v>23518</v>
      </c>
      <c r="D1756" t="s">
        <v>23520</v>
      </c>
      <c r="E1756" t="s">
        <v>23522</v>
      </c>
      <c r="F1756" t="s">
        <v>23579</v>
      </c>
      <c r="G1756" t="s">
        <v>23598</v>
      </c>
      <c r="H1756" t="s">
        <v>2164</v>
      </c>
      <c r="I1756" t="s">
        <v>2164</v>
      </c>
      <c r="J1756" t="s">
        <v>2164</v>
      </c>
      <c r="K1756" t="s">
        <v>2164</v>
      </c>
      <c r="M1756" t="str" cm="1">
        <f t="array" ref="M1756">LOOKUP(2,1/(C1756:L1756&lt;&gt;""),C1756:L1756)</f>
        <v>juvenile</v>
      </c>
      <c r="N1756" t="s">
        <v>23599</v>
      </c>
      <c r="O1756" t="s">
        <v>23633</v>
      </c>
      <c r="P1756" t="s">
        <v>2164</v>
      </c>
      <c r="Q1756" t="s">
        <v>2164</v>
      </c>
      <c r="R1756" t="s">
        <v>23601</v>
      </c>
      <c r="S1756" t="s">
        <v>2164</v>
      </c>
      <c r="T1756" t="s">
        <v>2164</v>
      </c>
      <c r="U1756" t="s">
        <v>2164</v>
      </c>
      <c r="V1756" t="s">
        <v>2164</v>
      </c>
      <c r="W1756" t="s">
        <v>2164</v>
      </c>
      <c r="X1756" t="s">
        <v>2164</v>
      </c>
      <c r="Y1756" t="s">
        <v>2164</v>
      </c>
      <c r="Z1756" t="s">
        <v>2164</v>
      </c>
      <c r="AA1756" t="s">
        <v>2164</v>
      </c>
      <c r="AB1756" t="s">
        <v>2164</v>
      </c>
      <c r="AC1756" t="s">
        <v>2164</v>
      </c>
      <c r="AD1756" t="str">
        <f>IFERROR(IF(COUNTIF(C1756:L1756,"Feed Ingredient")&gt;0,INDEX(ani_diet!V:V,MATCH(M1756,ani_diet!F:F,0)),""),"")</f>
        <v/>
      </c>
      <c r="AE1756" s="130" t="b">
        <f>IF(IFERROR(IF(MATCH("Feed Ingredient", AOM[[#This Row],[L1]:[L10]],0)&gt;0, TRUE, FALSE), FALSE)=TRUE,IFERROR(VLOOKUP(M1756, ani_diet!E:E, 1, FALSE), "No Match"),FALSE)</f>
        <v>0</v>
      </c>
    </row>
    <row r="1757" spans="1:31" ht="14.5" x14ac:dyDescent="0.35">
      <c r="A1757" t="s">
        <v>2164</v>
      </c>
      <c r="B1757" t="s">
        <v>23634</v>
      </c>
      <c r="C1757" t="s">
        <v>23518</v>
      </c>
      <c r="D1757" t="s">
        <v>23520</v>
      </c>
      <c r="E1757" t="s">
        <v>23522</v>
      </c>
      <c r="F1757" t="s">
        <v>23579</v>
      </c>
      <c r="G1757" t="s">
        <v>23598</v>
      </c>
      <c r="H1757" t="s">
        <v>23603</v>
      </c>
      <c r="I1757" t="s">
        <v>2164</v>
      </c>
      <c r="J1757" t="s">
        <v>2164</v>
      </c>
      <c r="K1757" t="s">
        <v>2164</v>
      </c>
      <c r="M1757" t="str" cm="1">
        <f t="array" ref="M1757">LOOKUP(2,1/(C1757:L1757&lt;&gt;""),C1757:L1757)</f>
        <v>domesticated juvenile</v>
      </c>
      <c r="N1757" t="s">
        <v>23604</v>
      </c>
      <c r="O1757" t="s">
        <v>23635</v>
      </c>
      <c r="P1757" t="s">
        <v>2164</v>
      </c>
      <c r="Q1757" t="s">
        <v>2164</v>
      </c>
      <c r="R1757" t="s">
        <v>23606</v>
      </c>
      <c r="S1757" t="s">
        <v>2164</v>
      </c>
      <c r="T1757" t="s">
        <v>2164</v>
      </c>
      <c r="U1757" t="s">
        <v>2164</v>
      </c>
      <c r="V1757" t="s">
        <v>2164</v>
      </c>
      <c r="W1757" t="s">
        <v>2164</v>
      </c>
      <c r="X1757" t="s">
        <v>2164</v>
      </c>
      <c r="Y1757" t="s">
        <v>2164</v>
      </c>
      <c r="Z1757" t="s">
        <v>2164</v>
      </c>
      <c r="AA1757" t="s">
        <v>2164</v>
      </c>
      <c r="AB1757" t="s">
        <v>2164</v>
      </c>
      <c r="AC1757" t="s">
        <v>2164</v>
      </c>
      <c r="AD1757" t="str">
        <f>IFERROR(IF(COUNTIF(C1757:L1757,"Feed Ingredient")&gt;0,INDEX(ani_diet!V:V,MATCH(M1757,ani_diet!F:F,0)),""),"")</f>
        <v/>
      </c>
      <c r="AE1757" s="130" t="b">
        <f>IF(IFERROR(IF(MATCH("Feed Ingredient", AOM[[#This Row],[L1]:[L10]],0)&gt;0, TRUE, FALSE), FALSE)=TRUE,IFERROR(VLOOKUP(M1757, ani_diet!E:E, 1, FALSE), "No Match"),FALSE)</f>
        <v>0</v>
      </c>
    </row>
    <row r="1758" spans="1:31" ht="14.5" x14ac:dyDescent="0.35">
      <c r="A1758" t="s">
        <v>2164</v>
      </c>
      <c r="B1758" t="s">
        <v>23636</v>
      </c>
      <c r="C1758" t="s">
        <v>23518</v>
      </c>
      <c r="D1758" t="s">
        <v>23520</v>
      </c>
      <c r="E1758" t="s">
        <v>23522</v>
      </c>
      <c r="F1758" t="s">
        <v>23579</v>
      </c>
      <c r="G1758" t="s">
        <v>23598</v>
      </c>
      <c r="H1758" t="s">
        <v>23608</v>
      </c>
      <c r="I1758" t="s">
        <v>2164</v>
      </c>
      <c r="J1758" t="s">
        <v>2164</v>
      </c>
      <c r="K1758" t="s">
        <v>2164</v>
      </c>
      <c r="M1758" t="str" cm="1">
        <f t="array" ref="M1758">LOOKUP(2,1/(C1758:L1758&lt;&gt;""),C1758:L1758)</f>
        <v>wild caught juvenile</v>
      </c>
      <c r="N1758" t="s">
        <v>23637</v>
      </c>
      <c r="O1758" t="s">
        <v>23638</v>
      </c>
      <c r="P1758" t="s">
        <v>2164</v>
      </c>
      <c r="Q1758" t="s">
        <v>2164</v>
      </c>
      <c r="R1758" t="s">
        <v>23611</v>
      </c>
      <c r="S1758" t="s">
        <v>2164</v>
      </c>
      <c r="T1758" t="s">
        <v>2164</v>
      </c>
      <c r="U1758" t="s">
        <v>2164</v>
      </c>
      <c r="V1758" t="s">
        <v>2164</v>
      </c>
      <c r="W1758" t="s">
        <v>2164</v>
      </c>
      <c r="X1758" t="s">
        <v>2164</v>
      </c>
      <c r="Y1758" t="s">
        <v>2164</v>
      </c>
      <c r="Z1758" t="s">
        <v>2164</v>
      </c>
      <c r="AA1758" t="s">
        <v>2164</v>
      </c>
      <c r="AB1758" t="s">
        <v>2164</v>
      </c>
      <c r="AC1758" t="s">
        <v>2164</v>
      </c>
      <c r="AD1758" t="str">
        <f>IFERROR(IF(COUNTIF(C1758:L1758,"Feed Ingredient")&gt;0,INDEX(ani_diet!V:V,MATCH(M1758,ani_diet!F:F,0)),""),"")</f>
        <v/>
      </c>
      <c r="AE1758" s="130" t="b">
        <f>IF(IFERROR(IF(MATCH("Feed Ingredient", AOM[[#This Row],[L1]:[L10]],0)&gt;0, TRUE, FALSE), FALSE)=TRUE,IFERROR(VLOOKUP(M1758, ani_diet!E:E, 1, FALSE), "No Match"),FALSE)</f>
        <v>0</v>
      </c>
    </row>
    <row r="1759" spans="1:31" ht="14.5" x14ac:dyDescent="0.35">
      <c r="A1759" t="s">
        <v>2164</v>
      </c>
      <c r="B1759" t="s">
        <v>23639</v>
      </c>
      <c r="C1759" t="s">
        <v>23518</v>
      </c>
      <c r="D1759" t="s">
        <v>23520</v>
      </c>
      <c r="E1759" t="s">
        <v>23522</v>
      </c>
      <c r="F1759" t="s">
        <v>23579</v>
      </c>
      <c r="G1759" t="s">
        <v>23640</v>
      </c>
      <c r="H1759" t="s">
        <v>2164</v>
      </c>
      <c r="I1759" t="s">
        <v>2164</v>
      </c>
      <c r="J1759" t="s">
        <v>2164</v>
      </c>
      <c r="K1759" t="s">
        <v>2164</v>
      </c>
      <c r="M1759" t="str" cm="1">
        <f t="array" ref="M1759">LOOKUP(2,1/(C1759:L1759&lt;&gt;""),C1759:L1759)</f>
        <v>lactating</v>
      </c>
      <c r="N1759" t="s">
        <v>2164</v>
      </c>
      <c r="O1759" t="s">
        <v>23641</v>
      </c>
      <c r="P1759" t="s">
        <v>2164</v>
      </c>
      <c r="Q1759" t="s">
        <v>2164</v>
      </c>
      <c r="R1759" t="s">
        <v>23642</v>
      </c>
      <c r="S1759" t="s">
        <v>2164</v>
      </c>
      <c r="T1759" t="s">
        <v>2164</v>
      </c>
      <c r="U1759" t="s">
        <v>2164</v>
      </c>
      <c r="V1759" t="s">
        <v>2164</v>
      </c>
      <c r="W1759" t="s">
        <v>2164</v>
      </c>
      <c r="X1759" t="s">
        <v>2164</v>
      </c>
      <c r="Y1759" t="s">
        <v>2164</v>
      </c>
      <c r="Z1759" t="s">
        <v>2164</v>
      </c>
      <c r="AA1759" t="s">
        <v>2164</v>
      </c>
      <c r="AB1759" t="s">
        <v>2164</v>
      </c>
      <c r="AC1759" t="s">
        <v>2164</v>
      </c>
      <c r="AD1759" t="str">
        <f>IFERROR(IF(COUNTIF(C1759:L1759,"Feed Ingredient")&gt;0,INDEX(ani_diet!V:V,MATCH(M1759,ani_diet!F:F,0)),""),"")</f>
        <v/>
      </c>
      <c r="AE1759" s="130" t="b">
        <f>IF(IFERROR(IF(MATCH("Feed Ingredient", AOM[[#This Row],[L1]:[L10]],0)&gt;0, TRUE, FALSE), FALSE)=TRUE,IFERROR(VLOOKUP(M1759, ani_diet!E:E, 1, FALSE), "No Match"),FALSE)</f>
        <v>0</v>
      </c>
    </row>
    <row r="1760" spans="1:31" ht="14.5" x14ac:dyDescent="0.35">
      <c r="A1760" t="s">
        <v>2164</v>
      </c>
      <c r="B1760" t="s">
        <v>23643</v>
      </c>
      <c r="C1760" t="s">
        <v>23518</v>
      </c>
      <c r="D1760" t="s">
        <v>23520</v>
      </c>
      <c r="E1760" t="s">
        <v>23522</v>
      </c>
      <c r="F1760" t="s">
        <v>23579</v>
      </c>
      <c r="G1760" t="s">
        <v>23644</v>
      </c>
      <c r="H1760" t="s">
        <v>2164</v>
      </c>
      <c r="I1760" t="s">
        <v>2164</v>
      </c>
      <c r="J1760" t="s">
        <v>2164</v>
      </c>
      <c r="K1760" t="s">
        <v>2164</v>
      </c>
      <c r="M1760" t="str" cm="1">
        <f t="array" ref="M1760">LOOKUP(2,1/(C1760:L1760&lt;&gt;""),C1760:L1760)</f>
        <v>laying hens</v>
      </c>
      <c r="N1760" t="s">
        <v>2164</v>
      </c>
      <c r="O1760" t="s">
        <v>23645</v>
      </c>
      <c r="P1760" t="s">
        <v>2164</v>
      </c>
      <c r="Q1760" t="s">
        <v>2164</v>
      </c>
      <c r="R1760" t="s">
        <v>23646</v>
      </c>
      <c r="S1760" t="s">
        <v>2164</v>
      </c>
      <c r="T1760" t="s">
        <v>2164</v>
      </c>
      <c r="U1760" t="s">
        <v>2164</v>
      </c>
      <c r="V1760" t="s">
        <v>2164</v>
      </c>
      <c r="W1760" t="s">
        <v>2164</v>
      </c>
      <c r="X1760" t="s">
        <v>2164</v>
      </c>
      <c r="Y1760" t="s">
        <v>2164</v>
      </c>
      <c r="Z1760" t="s">
        <v>2164</v>
      </c>
      <c r="AA1760" t="s">
        <v>2164</v>
      </c>
      <c r="AB1760" t="s">
        <v>2164</v>
      </c>
      <c r="AC1760" t="s">
        <v>2164</v>
      </c>
      <c r="AD1760" t="str">
        <f>IFERROR(IF(COUNTIF(C1760:L1760,"Feed Ingredient")&gt;0,INDEX(ani_diet!V:V,MATCH(M1760,ani_diet!F:F,0)),""),"")</f>
        <v/>
      </c>
      <c r="AE1760" s="130" t="b">
        <f>IF(IFERROR(IF(MATCH("Feed Ingredient", AOM[[#This Row],[L1]:[L10]],0)&gt;0, TRUE, FALSE), FALSE)=TRUE,IFERROR(VLOOKUP(M1760, ani_diet!E:E, 1, FALSE), "No Match"),FALSE)</f>
        <v>0</v>
      </c>
    </row>
    <row r="1761" spans="1:31" ht="14.5" x14ac:dyDescent="0.35">
      <c r="A1761" t="s">
        <v>2164</v>
      </c>
      <c r="B1761" t="s">
        <v>23647</v>
      </c>
      <c r="C1761" t="s">
        <v>23518</v>
      </c>
      <c r="D1761" t="s">
        <v>23520</v>
      </c>
      <c r="E1761" t="s">
        <v>23522</v>
      </c>
      <c r="F1761" t="s">
        <v>23579</v>
      </c>
      <c r="G1761" t="s">
        <v>23613</v>
      </c>
      <c r="H1761" t="s">
        <v>2164</v>
      </c>
      <c r="I1761" t="s">
        <v>2164</v>
      </c>
      <c r="J1761" t="s">
        <v>2164</v>
      </c>
      <c r="K1761" t="s">
        <v>2164</v>
      </c>
      <c r="M1761" t="str" cm="1">
        <f t="array" ref="M1761">LOOKUP(2,1/(C1761:L1761&lt;&gt;""),C1761:L1761)</f>
        <v>newborn</v>
      </c>
      <c r="N1761" t="s">
        <v>23648</v>
      </c>
      <c r="O1761" t="s">
        <v>23649</v>
      </c>
      <c r="P1761" t="s">
        <v>2164</v>
      </c>
      <c r="Q1761" t="s">
        <v>2164</v>
      </c>
      <c r="R1761" t="s">
        <v>23616</v>
      </c>
      <c r="S1761" t="s">
        <v>2164</v>
      </c>
      <c r="T1761" t="s">
        <v>2164</v>
      </c>
      <c r="U1761" t="s">
        <v>2164</v>
      </c>
      <c r="V1761" t="s">
        <v>2164</v>
      </c>
      <c r="W1761" t="s">
        <v>2164</v>
      </c>
      <c r="X1761" t="s">
        <v>2164</v>
      </c>
      <c r="Y1761" t="s">
        <v>2164</v>
      </c>
      <c r="Z1761" t="s">
        <v>2164</v>
      </c>
      <c r="AA1761" t="s">
        <v>2164</v>
      </c>
      <c r="AB1761" t="s">
        <v>2164</v>
      </c>
      <c r="AC1761" t="s">
        <v>2164</v>
      </c>
      <c r="AD1761" t="str">
        <f>IFERROR(IF(COUNTIF(C1761:L1761,"Feed Ingredient")&gt;0,INDEX(ani_diet!V:V,MATCH(M1761,ani_diet!F:F,0)),""),"")</f>
        <v/>
      </c>
      <c r="AE1761" s="130" t="b">
        <f>IF(IFERROR(IF(MATCH("Feed Ingredient", AOM[[#This Row],[L1]:[L10]],0)&gt;0, TRUE, FALSE), FALSE)=TRUE,IFERROR(VLOOKUP(M1761, ani_diet!E:E, 1, FALSE), "No Match"),FALSE)</f>
        <v>0</v>
      </c>
    </row>
    <row r="1762" spans="1:31" ht="14.5" x14ac:dyDescent="0.35">
      <c r="A1762" t="s">
        <v>2164</v>
      </c>
      <c r="B1762" t="s">
        <v>23650</v>
      </c>
      <c r="C1762" t="s">
        <v>23518</v>
      </c>
      <c r="D1762" t="s">
        <v>23520</v>
      </c>
      <c r="E1762" t="s">
        <v>23522</v>
      </c>
      <c r="F1762" t="s">
        <v>23579</v>
      </c>
      <c r="G1762" t="s">
        <v>23618</v>
      </c>
      <c r="H1762" t="s">
        <v>2164</v>
      </c>
      <c r="I1762" t="s">
        <v>2164</v>
      </c>
      <c r="J1762" t="s">
        <v>2164</v>
      </c>
      <c r="K1762" t="s">
        <v>2164</v>
      </c>
      <c r="M1762" t="str" cm="1">
        <f t="array" ref="M1762">LOOKUP(2,1/(C1762:L1762&lt;&gt;""),C1762:L1762)</f>
        <v>pre-growout</v>
      </c>
      <c r="N1762" t="s">
        <v>23619</v>
      </c>
      <c r="O1762" t="s">
        <v>23651</v>
      </c>
      <c r="P1762" t="s">
        <v>2164</v>
      </c>
      <c r="Q1762" t="s">
        <v>2164</v>
      </c>
      <c r="R1762" t="s">
        <v>23621</v>
      </c>
      <c r="S1762" t="s">
        <v>2164</v>
      </c>
      <c r="T1762" t="s">
        <v>2164</v>
      </c>
      <c r="U1762" t="s">
        <v>2164</v>
      </c>
      <c r="V1762" t="s">
        <v>2164</v>
      </c>
      <c r="W1762" t="s">
        <v>2164</v>
      </c>
      <c r="X1762" t="s">
        <v>2164</v>
      </c>
      <c r="Y1762" t="s">
        <v>2164</v>
      </c>
      <c r="Z1762" t="s">
        <v>2164</v>
      </c>
      <c r="AA1762" t="s">
        <v>2164</v>
      </c>
      <c r="AB1762" t="s">
        <v>2164</v>
      </c>
      <c r="AC1762" t="s">
        <v>2164</v>
      </c>
      <c r="AD1762" t="str">
        <f>IFERROR(IF(COUNTIF(C1762:L1762,"Feed Ingredient")&gt;0,INDEX(ani_diet!V:V,MATCH(M1762,ani_diet!F:F,0)),""),"")</f>
        <v/>
      </c>
      <c r="AE1762" s="130" t="b">
        <f>IF(IFERROR(IF(MATCH("Feed Ingredient", AOM[[#This Row],[L1]:[L10]],0)&gt;0, TRUE, FALSE), FALSE)=TRUE,IFERROR(VLOOKUP(M1762, ani_diet!E:E, 1, FALSE), "No Match"),FALSE)</f>
        <v>0</v>
      </c>
    </row>
    <row r="1763" spans="1:31" ht="14.5" x14ac:dyDescent="0.35">
      <c r="A1763" t="s">
        <v>2164</v>
      </c>
      <c r="B1763" t="s">
        <v>23652</v>
      </c>
      <c r="C1763" t="s">
        <v>23518</v>
      </c>
      <c r="D1763" t="s">
        <v>23520</v>
      </c>
      <c r="E1763" t="s">
        <v>23524</v>
      </c>
      <c r="F1763" t="s">
        <v>23653</v>
      </c>
      <c r="G1763" t="s">
        <v>2164</v>
      </c>
      <c r="H1763" t="s">
        <v>2164</v>
      </c>
      <c r="I1763" t="s">
        <v>2164</v>
      </c>
      <c r="J1763" t="s">
        <v>2164</v>
      </c>
      <c r="K1763" t="s">
        <v>2164</v>
      </c>
      <c r="M1763" t="str" cm="1">
        <f t="array" ref="M1763">LOOKUP(2,1/(C1763:L1763&lt;&gt;""),C1763:L1763)</f>
        <v>living environment</v>
      </c>
      <c r="N1763" t="s">
        <v>2164</v>
      </c>
      <c r="O1763" t="s">
        <v>2164</v>
      </c>
      <c r="P1763" t="s">
        <v>2164</v>
      </c>
      <c r="Q1763" t="s">
        <v>2164</v>
      </c>
      <c r="R1763" t="s">
        <v>2164</v>
      </c>
      <c r="S1763" t="s">
        <v>2164</v>
      </c>
      <c r="T1763" t="s">
        <v>2164</v>
      </c>
      <c r="U1763" t="s">
        <v>2164</v>
      </c>
      <c r="V1763" t="s">
        <v>2164</v>
      </c>
      <c r="W1763" t="s">
        <v>2164</v>
      </c>
      <c r="X1763" t="s">
        <v>2164</v>
      </c>
      <c r="Y1763" t="s">
        <v>2164</v>
      </c>
      <c r="Z1763" t="s">
        <v>2164</v>
      </c>
      <c r="AA1763" t="s">
        <v>2164</v>
      </c>
      <c r="AB1763" t="s">
        <v>2164</v>
      </c>
      <c r="AC1763" t="s">
        <v>2164</v>
      </c>
      <c r="AD1763" t="str">
        <f>IFERROR(IF(COUNTIF(C1763:L1763,"Feed Ingredient")&gt;0,INDEX(ani_diet!V:V,MATCH(M1763,ani_diet!F:F,0)),""),"")</f>
        <v/>
      </c>
      <c r="AE1763" s="130" t="b">
        <f>IF(IFERROR(IF(MATCH("Feed Ingredient", AOM[[#This Row],[L1]:[L10]],0)&gt;0, TRUE, FALSE), FALSE)=TRUE,IFERROR(VLOOKUP(M1763, ani_diet!E:E, 1, FALSE), "No Match"),FALSE)</f>
        <v>0</v>
      </c>
    </row>
    <row r="1764" spans="1:31" ht="14.5" x14ac:dyDescent="0.35">
      <c r="A1764" t="s">
        <v>2164</v>
      </c>
      <c r="B1764" t="s">
        <v>23654</v>
      </c>
      <c r="C1764" t="s">
        <v>23518</v>
      </c>
      <c r="D1764" t="s">
        <v>23520</v>
      </c>
      <c r="E1764" t="s">
        <v>23524</v>
      </c>
      <c r="F1764" t="s">
        <v>23653</v>
      </c>
      <c r="G1764" t="s">
        <v>23655</v>
      </c>
      <c r="H1764" t="s">
        <v>2164</v>
      </c>
      <c r="I1764" t="s">
        <v>2164</v>
      </c>
      <c r="J1764" t="s">
        <v>2164</v>
      </c>
      <c r="K1764" t="s">
        <v>2164</v>
      </c>
      <c r="M1764" t="str" cm="1">
        <f t="array" ref="M1764">LOOKUP(2,1/(C1764:L1764&lt;&gt;""),C1764:L1764)</f>
        <v>closed water</v>
      </c>
      <c r="N1764" t="s">
        <v>2164</v>
      </c>
      <c r="O1764" t="s">
        <v>23656</v>
      </c>
      <c r="P1764" t="s">
        <v>2164</v>
      </c>
      <c r="Q1764" t="s">
        <v>2164</v>
      </c>
      <c r="R1764" t="s">
        <v>23657</v>
      </c>
      <c r="S1764" t="s">
        <v>2164</v>
      </c>
      <c r="T1764" t="s">
        <v>2164</v>
      </c>
      <c r="U1764" t="s">
        <v>2164</v>
      </c>
      <c r="V1764" t="s">
        <v>2164</v>
      </c>
      <c r="W1764" t="s">
        <v>2164</v>
      </c>
      <c r="X1764" t="s">
        <v>2164</v>
      </c>
      <c r="Y1764" t="s">
        <v>2164</v>
      </c>
      <c r="Z1764" t="s">
        <v>2164</v>
      </c>
      <c r="AA1764" t="s">
        <v>2164</v>
      </c>
      <c r="AB1764" t="s">
        <v>2164</v>
      </c>
      <c r="AC1764" t="s">
        <v>2164</v>
      </c>
      <c r="AD1764" t="str">
        <f>IFERROR(IF(COUNTIF(C1764:L1764,"Feed Ingredient")&gt;0,INDEX(ani_diet!V:V,MATCH(M1764,ani_diet!F:F,0)),""),"")</f>
        <v/>
      </c>
      <c r="AE1764" s="130" t="b">
        <f>IF(IFERROR(IF(MATCH("Feed Ingredient", AOM[[#This Row],[L1]:[L10]],0)&gt;0, TRUE, FALSE), FALSE)=TRUE,IFERROR(VLOOKUP(M1764, ani_diet!E:E, 1, FALSE), "No Match"),FALSE)</f>
        <v>0</v>
      </c>
    </row>
    <row r="1765" spans="1:31" ht="14.5" x14ac:dyDescent="0.35">
      <c r="A1765" t="s">
        <v>2164</v>
      </c>
      <c r="B1765" t="s">
        <v>23658</v>
      </c>
      <c r="C1765" t="s">
        <v>23518</v>
      </c>
      <c r="D1765" t="s">
        <v>23520</v>
      </c>
      <c r="E1765" t="s">
        <v>23524</v>
      </c>
      <c r="F1765" t="s">
        <v>23653</v>
      </c>
      <c r="G1765" t="s">
        <v>23655</v>
      </c>
      <c r="H1765" t="s">
        <v>23659</v>
      </c>
      <c r="I1765" t="s">
        <v>2164</v>
      </c>
      <c r="J1765" t="s">
        <v>2164</v>
      </c>
      <c r="K1765" t="s">
        <v>2164</v>
      </c>
      <c r="M1765" t="str" cm="1">
        <f t="array" ref="M1765">LOOKUP(2,1/(C1765:L1765&lt;&gt;""),C1765:L1765)</f>
        <v>tank</v>
      </c>
      <c r="N1765" t="s">
        <v>23660</v>
      </c>
      <c r="O1765" t="s">
        <v>23661</v>
      </c>
      <c r="P1765" t="s">
        <v>2164</v>
      </c>
      <c r="Q1765" t="s">
        <v>2164</v>
      </c>
      <c r="R1765" t="s">
        <v>23662</v>
      </c>
      <c r="S1765" t="s">
        <v>2164</v>
      </c>
      <c r="T1765" t="s">
        <v>2164</v>
      </c>
      <c r="U1765" t="s">
        <v>2164</v>
      </c>
      <c r="V1765" t="s">
        <v>2164</v>
      </c>
      <c r="W1765" t="s">
        <v>2164</v>
      </c>
      <c r="X1765" t="s">
        <v>2164</v>
      </c>
      <c r="Y1765" t="s">
        <v>2164</v>
      </c>
      <c r="Z1765" t="s">
        <v>2164</v>
      </c>
      <c r="AA1765" t="s">
        <v>2164</v>
      </c>
      <c r="AB1765" t="s">
        <v>2164</v>
      </c>
      <c r="AC1765" t="s">
        <v>2164</v>
      </c>
      <c r="AD1765" t="str">
        <f>IFERROR(IF(COUNTIF(C1765:L1765,"Feed Ingredient")&gt;0,INDEX(ani_diet!V:V,MATCH(M1765,ani_diet!F:F,0)),""),"")</f>
        <v/>
      </c>
      <c r="AE1765" s="130" t="b">
        <f>IF(IFERROR(IF(MATCH("Feed Ingredient", AOM[[#This Row],[L1]:[L10]],0)&gt;0, TRUE, FALSE), FALSE)=TRUE,IFERROR(VLOOKUP(M1765, ani_diet!E:E, 1, FALSE), "No Match"),FALSE)</f>
        <v>0</v>
      </c>
    </row>
    <row r="1766" spans="1:31" ht="14.5" x14ac:dyDescent="0.35">
      <c r="A1766" t="s">
        <v>2164</v>
      </c>
      <c r="B1766" t="s">
        <v>23663</v>
      </c>
      <c r="C1766" t="s">
        <v>23518</v>
      </c>
      <c r="D1766" t="s">
        <v>23520</v>
      </c>
      <c r="E1766" t="s">
        <v>23524</v>
      </c>
      <c r="F1766" t="s">
        <v>23653</v>
      </c>
      <c r="G1766" t="s">
        <v>23655</v>
      </c>
      <c r="H1766" t="s">
        <v>23664</v>
      </c>
      <c r="I1766" t="s">
        <v>2164</v>
      </c>
      <c r="J1766" t="s">
        <v>2164</v>
      </c>
      <c r="K1766" t="s">
        <v>2164</v>
      </c>
      <c r="M1766" t="str" cm="1">
        <f t="array" ref="M1766">LOOKUP(2,1/(C1766:L1766&lt;&gt;""),C1766:L1766)</f>
        <v>pond</v>
      </c>
      <c r="N1766" t="s">
        <v>23665</v>
      </c>
      <c r="O1766" t="s">
        <v>23666</v>
      </c>
      <c r="P1766" t="s">
        <v>2164</v>
      </c>
      <c r="Q1766" t="s">
        <v>2164</v>
      </c>
      <c r="R1766" t="s">
        <v>23667</v>
      </c>
      <c r="S1766" t="s">
        <v>2164</v>
      </c>
      <c r="T1766" t="s">
        <v>2164</v>
      </c>
      <c r="U1766" t="s">
        <v>2164</v>
      </c>
      <c r="V1766" t="s">
        <v>2164</v>
      </c>
      <c r="W1766" t="s">
        <v>2164</v>
      </c>
      <c r="X1766" t="s">
        <v>2164</v>
      </c>
      <c r="Y1766" t="s">
        <v>2164</v>
      </c>
      <c r="Z1766" t="s">
        <v>2164</v>
      </c>
      <c r="AA1766" t="s">
        <v>2164</v>
      </c>
      <c r="AB1766" t="s">
        <v>2164</v>
      </c>
      <c r="AC1766" t="s">
        <v>2164</v>
      </c>
      <c r="AD1766" t="str">
        <f>IFERROR(IF(COUNTIF(C1766:L1766,"Feed Ingredient")&gt;0,INDEX(ani_diet!V:V,MATCH(M1766,ani_diet!F:F,0)),""),"")</f>
        <v/>
      </c>
      <c r="AE1766" s="130" t="b">
        <f>IF(IFERROR(IF(MATCH("Feed Ingredient", AOM[[#This Row],[L1]:[L10]],0)&gt;0, TRUE, FALSE), FALSE)=TRUE,IFERROR(VLOOKUP(M1766, ani_diet!E:E, 1, FALSE), "No Match"),FALSE)</f>
        <v>0</v>
      </c>
    </row>
    <row r="1767" spans="1:31" ht="14.5" x14ac:dyDescent="0.35">
      <c r="A1767" t="s">
        <v>2164</v>
      </c>
      <c r="B1767" t="s">
        <v>23668</v>
      </c>
      <c r="C1767" t="s">
        <v>23518</v>
      </c>
      <c r="D1767" t="s">
        <v>23520</v>
      </c>
      <c r="E1767" t="s">
        <v>23524</v>
      </c>
      <c r="F1767" t="s">
        <v>23653</v>
      </c>
      <c r="G1767" t="s">
        <v>23669</v>
      </c>
      <c r="H1767" t="s">
        <v>2164</v>
      </c>
      <c r="I1767" t="s">
        <v>2164</v>
      </c>
      <c r="J1767" t="s">
        <v>2164</v>
      </c>
      <c r="K1767" t="s">
        <v>2164</v>
      </c>
      <c r="M1767" t="str" cm="1">
        <f t="array" ref="M1767">LOOKUP(2,1/(C1767:L1767&lt;&gt;""),C1767:L1767)</f>
        <v>open water</v>
      </c>
      <c r="N1767" t="s">
        <v>2164</v>
      </c>
      <c r="O1767" t="s">
        <v>23670</v>
      </c>
      <c r="P1767" t="s">
        <v>2164</v>
      </c>
      <c r="Q1767" t="s">
        <v>2164</v>
      </c>
      <c r="R1767" t="s">
        <v>23671</v>
      </c>
      <c r="S1767" t="s">
        <v>2164</v>
      </c>
      <c r="T1767" t="s">
        <v>2164</v>
      </c>
      <c r="U1767" t="s">
        <v>2164</v>
      </c>
      <c r="V1767" t="s">
        <v>2164</v>
      </c>
      <c r="W1767" t="s">
        <v>2164</v>
      </c>
      <c r="X1767" t="s">
        <v>2164</v>
      </c>
      <c r="Y1767" t="s">
        <v>2164</v>
      </c>
      <c r="Z1767" t="s">
        <v>2164</v>
      </c>
      <c r="AA1767" t="s">
        <v>2164</v>
      </c>
      <c r="AB1767" t="s">
        <v>2164</v>
      </c>
      <c r="AC1767" t="s">
        <v>2164</v>
      </c>
      <c r="AD1767" t="str">
        <f>IFERROR(IF(COUNTIF(C1767:L1767,"Feed Ingredient")&gt;0,INDEX(ani_diet!V:V,MATCH(M1767,ani_diet!F:F,0)),""),"")</f>
        <v/>
      </c>
      <c r="AE1767" s="130" t="b">
        <f>IF(IFERROR(IF(MATCH("Feed Ingredient", AOM[[#This Row],[L1]:[L10]],0)&gt;0, TRUE, FALSE), FALSE)=TRUE,IFERROR(VLOOKUP(M1767, ani_diet!E:E, 1, FALSE), "No Match"),FALSE)</f>
        <v>0</v>
      </c>
    </row>
    <row r="1768" spans="1:31" ht="14.5" x14ac:dyDescent="0.35">
      <c r="A1768" t="s">
        <v>2164</v>
      </c>
      <c r="B1768" t="s">
        <v>23672</v>
      </c>
      <c r="C1768" t="s">
        <v>23518</v>
      </c>
      <c r="D1768" t="s">
        <v>23520</v>
      </c>
      <c r="E1768" t="s">
        <v>23524</v>
      </c>
      <c r="F1768" t="s">
        <v>23653</v>
      </c>
      <c r="G1768" t="s">
        <v>23669</v>
      </c>
      <c r="H1768" t="s">
        <v>23673</v>
      </c>
      <c r="I1768" t="s">
        <v>2164</v>
      </c>
      <c r="J1768" t="s">
        <v>2164</v>
      </c>
      <c r="K1768" t="s">
        <v>2164</v>
      </c>
      <c r="M1768" t="str" cm="1">
        <f t="array" ref="M1768">LOOKUP(2,1/(C1768:L1768&lt;&gt;""),C1768:L1768)</f>
        <v>cage</v>
      </c>
      <c r="N1768" t="s">
        <v>23674</v>
      </c>
      <c r="O1768" t="s">
        <v>23675</v>
      </c>
      <c r="P1768" t="s">
        <v>2164</v>
      </c>
      <c r="Q1768" t="s">
        <v>2164</v>
      </c>
      <c r="R1768" t="s">
        <v>23676</v>
      </c>
      <c r="S1768" t="s">
        <v>2164</v>
      </c>
      <c r="T1768" t="s">
        <v>2164</v>
      </c>
      <c r="U1768" t="s">
        <v>2164</v>
      </c>
      <c r="V1768" t="s">
        <v>2164</v>
      </c>
      <c r="W1768" t="s">
        <v>2164</v>
      </c>
      <c r="X1768" t="s">
        <v>2164</v>
      </c>
      <c r="Y1768" t="s">
        <v>2164</v>
      </c>
      <c r="Z1768" t="s">
        <v>2164</v>
      </c>
      <c r="AA1768" t="s">
        <v>2164</v>
      </c>
      <c r="AB1768" t="s">
        <v>2164</v>
      </c>
      <c r="AC1768" t="s">
        <v>2164</v>
      </c>
      <c r="AD1768" t="str">
        <f>IFERROR(IF(COUNTIF(C1768:L1768,"Feed Ingredient")&gt;0,INDEX(ani_diet!V:V,MATCH(M1768,ani_diet!F:F,0)),""),"")</f>
        <v/>
      </c>
      <c r="AE1768" s="130" t="b">
        <f>IF(IFERROR(IF(MATCH("Feed Ingredient", AOM[[#This Row],[L1]:[L10]],0)&gt;0, TRUE, FALSE), FALSE)=TRUE,IFERROR(VLOOKUP(M1768, ani_diet!E:E, 1, FALSE), "No Match"),FALSE)</f>
        <v>0</v>
      </c>
    </row>
    <row r="1769" spans="1:31" ht="14.5" x14ac:dyDescent="0.35">
      <c r="A1769" t="s">
        <v>2164</v>
      </c>
      <c r="B1769" t="s">
        <v>23677</v>
      </c>
      <c r="C1769" t="s">
        <v>23518</v>
      </c>
      <c r="D1769" t="s">
        <v>23520</v>
      </c>
      <c r="E1769" t="s">
        <v>23524</v>
      </c>
      <c r="F1769" t="s">
        <v>23653</v>
      </c>
      <c r="G1769" t="s">
        <v>23669</v>
      </c>
      <c r="H1769" t="s">
        <v>23673</v>
      </c>
      <c r="I1769" t="s">
        <v>23678</v>
      </c>
      <c r="J1769" t="s">
        <v>2164</v>
      </c>
      <c r="K1769" t="s">
        <v>2164</v>
      </c>
      <c r="M1769" t="str" cm="1">
        <f t="array" ref="M1769">LOOKUP(2,1/(C1769:L1769&lt;&gt;""),C1769:L1769)</f>
        <v>floating cage</v>
      </c>
      <c r="N1769" t="s">
        <v>2164</v>
      </c>
      <c r="O1769" t="s">
        <v>23679</v>
      </c>
      <c r="P1769" t="s">
        <v>2164</v>
      </c>
      <c r="Q1769" t="s">
        <v>2164</v>
      </c>
      <c r="R1769" t="s">
        <v>23680</v>
      </c>
      <c r="S1769" t="s">
        <v>2164</v>
      </c>
      <c r="T1769" t="s">
        <v>2164</v>
      </c>
      <c r="U1769" t="s">
        <v>2164</v>
      </c>
      <c r="V1769" t="s">
        <v>2164</v>
      </c>
      <c r="W1769" t="s">
        <v>2164</v>
      </c>
      <c r="X1769" t="s">
        <v>2164</v>
      </c>
      <c r="Y1769" t="s">
        <v>2164</v>
      </c>
      <c r="Z1769" t="s">
        <v>2164</v>
      </c>
      <c r="AA1769" t="s">
        <v>2164</v>
      </c>
      <c r="AB1769" t="s">
        <v>2164</v>
      </c>
      <c r="AC1769" t="s">
        <v>2164</v>
      </c>
      <c r="AD1769" t="str">
        <f>IFERROR(IF(COUNTIF(C1769:L1769,"Feed Ingredient")&gt;0,INDEX(ani_diet!V:V,MATCH(M1769,ani_diet!F:F,0)),""),"")</f>
        <v/>
      </c>
      <c r="AE1769" s="130" t="b">
        <f>IF(IFERROR(IF(MATCH("Feed Ingredient", AOM[[#This Row],[L1]:[L10]],0)&gt;0, TRUE, FALSE), FALSE)=TRUE,IFERROR(VLOOKUP(M1769, ani_diet!E:E, 1, FALSE), "No Match"),FALSE)</f>
        <v>0</v>
      </c>
    </row>
    <row r="1770" spans="1:31" ht="14.5" x14ac:dyDescent="0.35">
      <c r="A1770" t="s">
        <v>2164</v>
      </c>
      <c r="B1770" t="s">
        <v>23681</v>
      </c>
      <c r="C1770" t="s">
        <v>23518</v>
      </c>
      <c r="D1770" t="s">
        <v>23520</v>
      </c>
      <c r="E1770" t="s">
        <v>23524</v>
      </c>
      <c r="F1770" t="s">
        <v>23653</v>
      </c>
      <c r="G1770" t="s">
        <v>23669</v>
      </c>
      <c r="H1770" t="s">
        <v>23673</v>
      </c>
      <c r="I1770" t="s">
        <v>23682</v>
      </c>
      <c r="J1770" t="s">
        <v>2164</v>
      </c>
      <c r="K1770" t="s">
        <v>2164</v>
      </c>
      <c r="M1770" t="str" cm="1">
        <f t="array" ref="M1770">LOOKUP(2,1/(C1770:L1770&lt;&gt;""),C1770:L1770)</f>
        <v>submerged cage</v>
      </c>
      <c r="N1770" t="s">
        <v>2164</v>
      </c>
      <c r="O1770" t="s">
        <v>23683</v>
      </c>
      <c r="P1770" t="s">
        <v>2164</v>
      </c>
      <c r="Q1770" t="s">
        <v>2164</v>
      </c>
      <c r="R1770" t="s">
        <v>23684</v>
      </c>
      <c r="S1770" t="s">
        <v>2164</v>
      </c>
      <c r="T1770" t="s">
        <v>2164</v>
      </c>
      <c r="U1770" t="s">
        <v>2164</v>
      </c>
      <c r="V1770" t="s">
        <v>2164</v>
      </c>
      <c r="W1770" t="s">
        <v>2164</v>
      </c>
      <c r="X1770" t="s">
        <v>2164</v>
      </c>
      <c r="Y1770" t="s">
        <v>2164</v>
      </c>
      <c r="Z1770" t="s">
        <v>2164</v>
      </c>
      <c r="AA1770" t="s">
        <v>2164</v>
      </c>
      <c r="AB1770" t="s">
        <v>2164</v>
      </c>
      <c r="AC1770" t="s">
        <v>2164</v>
      </c>
      <c r="AD1770" t="str">
        <f>IFERROR(IF(COUNTIF(C1770:L1770,"Feed Ingredient")&gt;0,INDEX(ani_diet!V:V,MATCH(M1770,ani_diet!F:F,0)),""),"")</f>
        <v/>
      </c>
      <c r="AE1770" s="130" t="b">
        <f>IF(IFERROR(IF(MATCH("Feed Ingredient", AOM[[#This Row],[L1]:[L10]],0)&gt;0, TRUE, FALSE), FALSE)=TRUE,IFERROR(VLOOKUP(M1770, ani_diet!E:E, 1, FALSE), "No Match"),FALSE)</f>
        <v>0</v>
      </c>
    </row>
    <row r="1771" spans="1:31" ht="14.5" x14ac:dyDescent="0.35">
      <c r="A1771" t="s">
        <v>2164</v>
      </c>
      <c r="B1771" t="s">
        <v>23685</v>
      </c>
      <c r="C1771" t="s">
        <v>23518</v>
      </c>
      <c r="D1771" t="s">
        <v>23520</v>
      </c>
      <c r="E1771" t="s">
        <v>23524</v>
      </c>
      <c r="F1771" t="s">
        <v>23686</v>
      </c>
      <c r="G1771" t="s">
        <v>2164</v>
      </c>
      <c r="H1771" t="s">
        <v>2164</v>
      </c>
      <c r="I1771" t="s">
        <v>2164</v>
      </c>
      <c r="J1771" t="s">
        <v>2164</v>
      </c>
      <c r="K1771" t="s">
        <v>2164</v>
      </c>
      <c r="M1771" t="str" cm="1">
        <f t="array" ref="M1771">LOOKUP(2,1/(C1771:L1771&lt;&gt;""),C1771:L1771)</f>
        <v>species associations</v>
      </c>
      <c r="N1771" t="s">
        <v>2164</v>
      </c>
      <c r="O1771" t="s">
        <v>2164</v>
      </c>
      <c r="P1771" t="s">
        <v>2164</v>
      </c>
      <c r="Q1771" t="s">
        <v>2164</v>
      </c>
      <c r="R1771" t="s">
        <v>2164</v>
      </c>
      <c r="S1771" t="s">
        <v>2164</v>
      </c>
      <c r="T1771" t="s">
        <v>2164</v>
      </c>
      <c r="U1771" t="s">
        <v>2164</v>
      </c>
      <c r="V1771" t="s">
        <v>2164</v>
      </c>
      <c r="W1771" t="s">
        <v>2164</v>
      </c>
      <c r="X1771" t="s">
        <v>2164</v>
      </c>
      <c r="Y1771" t="s">
        <v>2164</v>
      </c>
      <c r="Z1771" t="s">
        <v>2164</v>
      </c>
      <c r="AA1771" t="s">
        <v>2164</v>
      </c>
      <c r="AB1771" t="s">
        <v>2164</v>
      </c>
      <c r="AC1771" t="s">
        <v>2164</v>
      </c>
      <c r="AD1771" t="str">
        <f>IFERROR(IF(COUNTIF(C1771:L1771,"Feed Ingredient")&gt;0,INDEX(ani_diet!V:V,MATCH(M1771,ani_diet!F:F,0)),""),"")</f>
        <v/>
      </c>
      <c r="AE1771" s="130" t="b">
        <f>IF(IFERROR(IF(MATCH("Feed Ingredient", AOM[[#This Row],[L1]:[L10]],0)&gt;0, TRUE, FALSE), FALSE)=TRUE,IFERROR(VLOOKUP(M1771, ani_diet!E:E, 1, FALSE), "No Match"),FALSE)</f>
        <v>0</v>
      </c>
    </row>
    <row r="1772" spans="1:31" ht="14.5" x14ac:dyDescent="0.35">
      <c r="A1772" t="s">
        <v>2164</v>
      </c>
      <c r="B1772" t="s">
        <v>23687</v>
      </c>
      <c r="C1772" t="s">
        <v>23518</v>
      </c>
      <c r="D1772" t="s">
        <v>23520</v>
      </c>
      <c r="E1772" t="s">
        <v>23524</v>
      </c>
      <c r="F1772" t="s">
        <v>23686</v>
      </c>
      <c r="G1772" t="s">
        <v>23688</v>
      </c>
      <c r="H1772" t="s">
        <v>2164</v>
      </c>
      <c r="I1772" t="s">
        <v>2164</v>
      </c>
      <c r="J1772" t="s">
        <v>2164</v>
      </c>
      <c r="K1772" t="s">
        <v>2164</v>
      </c>
      <c r="M1772" t="str" cm="1">
        <f t="array" ref="M1772">LOOKUP(2,1/(C1772:L1772&lt;&gt;""),C1772:L1772)</f>
        <v>mono-species</v>
      </c>
      <c r="N1772" t="s">
        <v>23689</v>
      </c>
      <c r="O1772" t="s">
        <v>23690</v>
      </c>
      <c r="P1772" t="s">
        <v>2164</v>
      </c>
      <c r="Q1772" t="s">
        <v>2164</v>
      </c>
      <c r="R1772" t="s">
        <v>23691</v>
      </c>
      <c r="S1772" t="s">
        <v>2164</v>
      </c>
      <c r="T1772" t="s">
        <v>2164</v>
      </c>
      <c r="U1772" t="s">
        <v>2164</v>
      </c>
      <c r="V1772" t="s">
        <v>2164</v>
      </c>
      <c r="W1772" t="s">
        <v>2164</v>
      </c>
      <c r="X1772" t="s">
        <v>2164</v>
      </c>
      <c r="Y1772" t="s">
        <v>2164</v>
      </c>
      <c r="Z1772" t="s">
        <v>2164</v>
      </c>
      <c r="AA1772" t="s">
        <v>2164</v>
      </c>
      <c r="AB1772" t="s">
        <v>2164</v>
      </c>
      <c r="AC1772" t="s">
        <v>2164</v>
      </c>
      <c r="AD1772" t="str">
        <f>IFERROR(IF(COUNTIF(C1772:L1772,"Feed Ingredient")&gt;0,INDEX(ani_diet!V:V,MATCH(M1772,ani_diet!F:F,0)),""),"")</f>
        <v/>
      </c>
      <c r="AE1772" s="130" t="b">
        <f>IF(IFERROR(IF(MATCH("Feed Ingredient", AOM[[#This Row],[L1]:[L10]],0)&gt;0, TRUE, FALSE), FALSE)=TRUE,IFERROR(VLOOKUP(M1772, ani_diet!E:E, 1, FALSE), "No Match"),FALSE)</f>
        <v>0</v>
      </c>
    </row>
    <row r="1773" spans="1:31" ht="14.5" x14ac:dyDescent="0.35">
      <c r="A1773" t="s">
        <v>2164</v>
      </c>
      <c r="B1773" t="s">
        <v>23692</v>
      </c>
      <c r="C1773" t="s">
        <v>23518</v>
      </c>
      <c r="D1773" t="s">
        <v>23520</v>
      </c>
      <c r="E1773" t="s">
        <v>23524</v>
      </c>
      <c r="F1773" t="s">
        <v>23686</v>
      </c>
      <c r="G1773" t="s">
        <v>23688</v>
      </c>
      <c r="H1773" t="s">
        <v>23693</v>
      </c>
      <c r="I1773" t="s">
        <v>2164</v>
      </c>
      <c r="J1773" t="s">
        <v>2164</v>
      </c>
      <c r="K1773" t="s">
        <v>2164</v>
      </c>
      <c r="M1773" t="str" cm="1">
        <f t="array" ref="M1773">LOOKUP(2,1/(C1773:L1773&lt;&gt;""),C1773:L1773)</f>
        <v>group-housing</v>
      </c>
      <c r="N1773" t="s">
        <v>2164</v>
      </c>
      <c r="O1773" t="s">
        <v>23694</v>
      </c>
      <c r="P1773" t="s">
        <v>2164</v>
      </c>
      <c r="Q1773" t="s">
        <v>2164</v>
      </c>
      <c r="R1773" t="s">
        <v>23695</v>
      </c>
      <c r="S1773" t="s">
        <v>2164</v>
      </c>
      <c r="T1773" t="s">
        <v>2164</v>
      </c>
      <c r="U1773" t="s">
        <v>2164</v>
      </c>
      <c r="V1773" t="s">
        <v>2164</v>
      </c>
      <c r="W1773" t="s">
        <v>2164</v>
      </c>
      <c r="X1773" t="s">
        <v>2164</v>
      </c>
      <c r="Y1773" t="s">
        <v>2164</v>
      </c>
      <c r="Z1773" t="s">
        <v>2164</v>
      </c>
      <c r="AA1773" t="s">
        <v>2164</v>
      </c>
      <c r="AB1773" t="s">
        <v>2164</v>
      </c>
      <c r="AC1773" t="s">
        <v>2164</v>
      </c>
      <c r="AD1773" t="str">
        <f>IFERROR(IF(COUNTIF(C1773:L1773,"Feed Ingredient")&gt;0,INDEX(ani_diet!V:V,MATCH(M1773,ani_diet!F:F,0)),""),"")</f>
        <v/>
      </c>
      <c r="AE1773" s="130" t="b">
        <f>IF(IFERROR(IF(MATCH("Feed Ingredient", AOM[[#This Row],[L1]:[L10]],0)&gt;0, TRUE, FALSE), FALSE)=TRUE,IFERROR(VLOOKUP(M1773, ani_diet!E:E, 1, FALSE), "No Match"),FALSE)</f>
        <v>0</v>
      </c>
    </row>
    <row r="1774" spans="1:31" ht="14.5" x14ac:dyDescent="0.35">
      <c r="A1774" t="s">
        <v>2164</v>
      </c>
      <c r="B1774" t="s">
        <v>23696</v>
      </c>
      <c r="C1774" t="s">
        <v>23518</v>
      </c>
      <c r="D1774" t="s">
        <v>23520</v>
      </c>
      <c r="E1774" t="s">
        <v>23524</v>
      </c>
      <c r="F1774" t="s">
        <v>23686</v>
      </c>
      <c r="G1774" t="s">
        <v>23688</v>
      </c>
      <c r="H1774" t="s">
        <v>23697</v>
      </c>
      <c r="I1774" t="s">
        <v>2164</v>
      </c>
      <c r="J1774" t="s">
        <v>2164</v>
      </c>
      <c r="K1774" t="s">
        <v>2164</v>
      </c>
      <c r="M1774" t="str" cm="1">
        <f t="array" ref="M1774">LOOKUP(2,1/(C1774:L1774&lt;&gt;""),C1774:L1774)</f>
        <v>individual housing</v>
      </c>
      <c r="N1774" t="s">
        <v>2164</v>
      </c>
      <c r="O1774" t="s">
        <v>23698</v>
      </c>
      <c r="P1774" t="s">
        <v>2164</v>
      </c>
      <c r="Q1774" t="s">
        <v>2164</v>
      </c>
      <c r="R1774" t="s">
        <v>23699</v>
      </c>
      <c r="S1774" t="s">
        <v>2164</v>
      </c>
      <c r="T1774" t="s">
        <v>2164</v>
      </c>
      <c r="U1774" t="s">
        <v>2164</v>
      </c>
      <c r="V1774" t="s">
        <v>2164</v>
      </c>
      <c r="W1774" t="s">
        <v>2164</v>
      </c>
      <c r="X1774" t="s">
        <v>2164</v>
      </c>
      <c r="Y1774" t="s">
        <v>2164</v>
      </c>
      <c r="Z1774" t="s">
        <v>2164</v>
      </c>
      <c r="AA1774" t="s">
        <v>2164</v>
      </c>
      <c r="AB1774" t="s">
        <v>2164</v>
      </c>
      <c r="AC1774" t="s">
        <v>2164</v>
      </c>
      <c r="AD1774" t="str">
        <f>IFERROR(IF(COUNTIF(C1774:L1774,"Feed Ingredient")&gt;0,INDEX(ani_diet!V:V,MATCH(M1774,ani_diet!F:F,0)),""),"")</f>
        <v/>
      </c>
      <c r="AE1774" s="130" t="b">
        <f>IF(IFERROR(IF(MATCH("Feed Ingredient", AOM[[#This Row],[L1]:[L10]],0)&gt;0, TRUE, FALSE), FALSE)=TRUE,IFERROR(VLOOKUP(M1774, ani_diet!E:E, 1, FALSE), "No Match"),FALSE)</f>
        <v>0</v>
      </c>
    </row>
    <row r="1775" spans="1:31" ht="14.5" x14ac:dyDescent="0.35">
      <c r="A1775" t="s">
        <v>2164</v>
      </c>
      <c r="B1775" t="s">
        <v>23700</v>
      </c>
      <c r="C1775" t="s">
        <v>23518</v>
      </c>
      <c r="D1775" t="s">
        <v>23520</v>
      </c>
      <c r="E1775" t="s">
        <v>23524</v>
      </c>
      <c r="F1775" t="s">
        <v>23686</v>
      </c>
      <c r="G1775" t="s">
        <v>23701</v>
      </c>
      <c r="H1775" t="s">
        <v>2164</v>
      </c>
      <c r="I1775" t="s">
        <v>2164</v>
      </c>
      <c r="J1775" t="s">
        <v>2164</v>
      </c>
      <c r="K1775" t="s">
        <v>2164</v>
      </c>
      <c r="M1775" t="str" cm="1">
        <f t="array" ref="M1775">LOOKUP(2,1/(C1775:L1775&lt;&gt;""),C1775:L1775)</f>
        <v>multi-species</v>
      </c>
      <c r="N1775" t="s">
        <v>23702</v>
      </c>
      <c r="O1775" t="s">
        <v>23703</v>
      </c>
      <c r="P1775" t="s">
        <v>2164</v>
      </c>
      <c r="Q1775" t="s">
        <v>2164</v>
      </c>
      <c r="R1775" t="s">
        <v>23704</v>
      </c>
      <c r="S1775" t="s">
        <v>2164</v>
      </c>
      <c r="T1775" t="s">
        <v>2164</v>
      </c>
      <c r="U1775" t="s">
        <v>2164</v>
      </c>
      <c r="V1775" t="s">
        <v>2164</v>
      </c>
      <c r="W1775" t="s">
        <v>2164</v>
      </c>
      <c r="X1775" t="s">
        <v>2164</v>
      </c>
      <c r="Y1775" t="s">
        <v>2164</v>
      </c>
      <c r="Z1775" t="s">
        <v>2164</v>
      </c>
      <c r="AA1775" t="s">
        <v>2164</v>
      </c>
      <c r="AB1775" t="s">
        <v>2164</v>
      </c>
      <c r="AC1775" t="s">
        <v>2164</v>
      </c>
      <c r="AD1775" t="str">
        <f>IFERROR(IF(COUNTIF(C1775:L1775,"Feed Ingredient")&gt;0,INDEX(ani_diet!V:V,MATCH(M1775,ani_diet!F:F,0)),""),"")</f>
        <v/>
      </c>
      <c r="AE1775" s="130" t="b">
        <f>IF(IFERROR(IF(MATCH("Feed Ingredient", AOM[[#This Row],[L1]:[L10]],0)&gt;0, TRUE, FALSE), FALSE)=TRUE,IFERROR(VLOOKUP(M1775, ani_diet!E:E, 1, FALSE), "No Match"),FALSE)</f>
        <v>0</v>
      </c>
    </row>
    <row r="1776" spans="1:31" ht="14.5" x14ac:dyDescent="0.35">
      <c r="A1776" t="s">
        <v>2164</v>
      </c>
      <c r="B1776" t="s">
        <v>23705</v>
      </c>
      <c r="C1776" t="s">
        <v>23518</v>
      </c>
      <c r="D1776" t="s">
        <v>23520</v>
      </c>
      <c r="E1776" t="s">
        <v>23524</v>
      </c>
      <c r="F1776" t="s">
        <v>23686</v>
      </c>
      <c r="G1776" t="s">
        <v>23701</v>
      </c>
      <c r="H1776" t="s">
        <v>23706</v>
      </c>
      <c r="I1776" t="s">
        <v>2164</v>
      </c>
      <c r="J1776" t="s">
        <v>2164</v>
      </c>
      <c r="K1776" t="s">
        <v>2164</v>
      </c>
      <c r="M1776" t="str" cm="1">
        <f t="array" ref="M1776">LOOKUP(2,1/(C1776:L1776&lt;&gt;""),C1776:L1776)</f>
        <v>integrated system</v>
      </c>
      <c r="N1776" t="s">
        <v>23707</v>
      </c>
      <c r="O1776" t="s">
        <v>23708</v>
      </c>
      <c r="P1776" t="s">
        <v>2164</v>
      </c>
      <c r="Q1776" t="s">
        <v>2164</v>
      </c>
      <c r="R1776" t="s">
        <v>23709</v>
      </c>
      <c r="S1776" t="s">
        <v>2164</v>
      </c>
      <c r="T1776" t="s">
        <v>2164</v>
      </c>
      <c r="U1776" t="s">
        <v>2164</v>
      </c>
      <c r="V1776" t="s">
        <v>2164</v>
      </c>
      <c r="W1776" t="s">
        <v>2164</v>
      </c>
      <c r="X1776" t="s">
        <v>2164</v>
      </c>
      <c r="Y1776" t="s">
        <v>2164</v>
      </c>
      <c r="Z1776" t="s">
        <v>2164</v>
      </c>
      <c r="AA1776" t="s">
        <v>2164</v>
      </c>
      <c r="AB1776" t="s">
        <v>2164</v>
      </c>
      <c r="AC1776" t="s">
        <v>2164</v>
      </c>
      <c r="AD1776" t="str">
        <f>IFERROR(IF(COUNTIF(C1776:L1776,"Feed Ingredient")&gt;0,INDEX(ani_diet!V:V,MATCH(M1776,ani_diet!F:F,0)),""),"")</f>
        <v/>
      </c>
      <c r="AE1776" s="130" t="b">
        <f>IF(IFERROR(IF(MATCH("Feed Ingredient", AOM[[#This Row],[L1]:[L10]],0)&gt;0, TRUE, FALSE), FALSE)=TRUE,IFERROR(VLOOKUP(M1776, ani_diet!E:E, 1, FALSE), "No Match"),FALSE)</f>
        <v>0</v>
      </c>
    </row>
    <row r="1777" spans="1:31" ht="14.5" x14ac:dyDescent="0.35">
      <c r="A1777" t="s">
        <v>2164</v>
      </c>
      <c r="B1777" t="s">
        <v>23710</v>
      </c>
      <c r="C1777" t="s">
        <v>23518</v>
      </c>
      <c r="D1777" t="s">
        <v>23520</v>
      </c>
      <c r="E1777" t="s">
        <v>23524</v>
      </c>
      <c r="F1777" t="s">
        <v>23686</v>
      </c>
      <c r="G1777" t="s">
        <v>23701</v>
      </c>
      <c r="H1777" t="s">
        <v>23706</v>
      </c>
      <c r="I1777" t="s">
        <v>23711</v>
      </c>
      <c r="J1777" t="s">
        <v>2164</v>
      </c>
      <c r="K1777" t="s">
        <v>2164</v>
      </c>
      <c r="M1777" t="str" cm="1">
        <f t="array" ref="M1777">LOOKUP(2,1/(C1777:L1777&lt;&gt;""),C1777:L1777)</f>
        <v>aquaponic system_x000D_</v>
      </c>
      <c r="N1777" t="s">
        <v>2164</v>
      </c>
      <c r="O1777" t="s">
        <v>23712</v>
      </c>
      <c r="P1777" t="s">
        <v>2164</v>
      </c>
      <c r="Q1777" t="s">
        <v>2164</v>
      </c>
      <c r="R1777" t="s">
        <v>23713</v>
      </c>
      <c r="S1777" t="s">
        <v>2164</v>
      </c>
      <c r="T1777" t="s">
        <v>2164</v>
      </c>
      <c r="U1777" t="s">
        <v>2164</v>
      </c>
      <c r="V1777" t="s">
        <v>2164</v>
      </c>
      <c r="W1777" t="s">
        <v>2164</v>
      </c>
      <c r="X1777" t="s">
        <v>2164</v>
      </c>
      <c r="Y1777" t="s">
        <v>2164</v>
      </c>
      <c r="Z1777" t="s">
        <v>2164</v>
      </c>
      <c r="AA1777" t="s">
        <v>2164</v>
      </c>
      <c r="AB1777" t="s">
        <v>2164</v>
      </c>
      <c r="AC1777" t="s">
        <v>2164</v>
      </c>
      <c r="AD1777" t="str">
        <f>IFERROR(IF(COUNTIF(C1777:L1777,"Feed Ingredient")&gt;0,INDEX(ani_diet!V:V,MATCH(M1777,ani_diet!F:F,0)),""),"")</f>
        <v/>
      </c>
      <c r="AE1777" s="130" t="b">
        <f>IF(IFERROR(IF(MATCH("Feed Ingredient", AOM[[#This Row],[L1]:[L10]],0)&gt;0, TRUE, FALSE), FALSE)=TRUE,IFERROR(VLOOKUP(M1777, ani_diet!E:E, 1, FALSE), "No Match"),FALSE)</f>
        <v>0</v>
      </c>
    </row>
    <row r="1778" spans="1:31" ht="14.5" x14ac:dyDescent="0.35">
      <c r="A1778" t="s">
        <v>2164</v>
      </c>
      <c r="B1778" t="s">
        <v>23714</v>
      </c>
      <c r="C1778" t="s">
        <v>23518</v>
      </c>
      <c r="D1778" t="s">
        <v>23520</v>
      </c>
      <c r="E1778" t="s">
        <v>23715</v>
      </c>
      <c r="F1778" t="s">
        <v>23653</v>
      </c>
      <c r="G1778" t="s">
        <v>2164</v>
      </c>
      <c r="H1778" t="s">
        <v>2164</v>
      </c>
      <c r="I1778" t="s">
        <v>2164</v>
      </c>
      <c r="J1778" t="s">
        <v>2164</v>
      </c>
      <c r="K1778" t="s">
        <v>2164</v>
      </c>
      <c r="M1778" t="str" cm="1">
        <f t="array" ref="M1778">LOOKUP(2,1/(C1778:L1778&lt;&gt;""),C1778:L1778)</f>
        <v>living environment</v>
      </c>
      <c r="N1778" t="s">
        <v>2164</v>
      </c>
      <c r="O1778" t="s">
        <v>2164</v>
      </c>
      <c r="P1778" t="s">
        <v>2164</v>
      </c>
      <c r="Q1778" t="s">
        <v>2164</v>
      </c>
      <c r="R1778" t="s">
        <v>2164</v>
      </c>
      <c r="S1778" t="s">
        <v>2164</v>
      </c>
      <c r="T1778" t="s">
        <v>2164</v>
      </c>
      <c r="U1778" t="s">
        <v>2164</v>
      </c>
      <c r="V1778" t="s">
        <v>2164</v>
      </c>
      <c r="W1778" t="s">
        <v>2164</v>
      </c>
      <c r="X1778" t="s">
        <v>2164</v>
      </c>
      <c r="Y1778" t="s">
        <v>2164</v>
      </c>
      <c r="Z1778" t="s">
        <v>2164</v>
      </c>
      <c r="AA1778" t="s">
        <v>2164</v>
      </c>
      <c r="AB1778" t="s">
        <v>2164</v>
      </c>
      <c r="AC1778" t="s">
        <v>2164</v>
      </c>
      <c r="AD1778" t="str">
        <f>IFERROR(IF(COUNTIF(C1778:L1778,"Feed Ingredient")&gt;0,INDEX(ani_diet!V:V,MATCH(M1778,ani_diet!F:F,0)),""),"")</f>
        <v/>
      </c>
      <c r="AE1778" s="130" t="b">
        <f>IF(IFERROR(IF(MATCH("Feed Ingredient", AOM[[#This Row],[L1]:[L10]],0)&gt;0, TRUE, FALSE), FALSE)=TRUE,IFERROR(VLOOKUP(M1778, ani_diet!E:E, 1, FALSE), "No Match"),FALSE)</f>
        <v>0</v>
      </c>
    </row>
    <row r="1779" spans="1:31" ht="14.5" x14ac:dyDescent="0.35">
      <c r="A1779" t="s">
        <v>2164</v>
      </c>
      <c r="B1779" t="s">
        <v>23716</v>
      </c>
      <c r="C1779" t="s">
        <v>23518</v>
      </c>
      <c r="D1779" t="s">
        <v>23520</v>
      </c>
      <c r="E1779" t="s">
        <v>23715</v>
      </c>
      <c r="F1779" t="s">
        <v>23653</v>
      </c>
      <c r="G1779" t="s">
        <v>23717</v>
      </c>
      <c r="H1779" t="s">
        <v>2164</v>
      </c>
      <c r="I1779" t="s">
        <v>2164</v>
      </c>
      <c r="J1779" t="s">
        <v>2164</v>
      </c>
      <c r="K1779" t="s">
        <v>2164</v>
      </c>
      <c r="M1779" t="str" cm="1">
        <f t="array" ref="M1779">LOOKUP(2,1/(C1779:L1779&lt;&gt;""),C1779:L1779)</f>
        <v>free-range system</v>
      </c>
      <c r="N1779" t="s">
        <v>23718</v>
      </c>
      <c r="O1779" t="s">
        <v>23719</v>
      </c>
      <c r="P1779" t="s">
        <v>2164</v>
      </c>
      <c r="Q1779" t="s">
        <v>2164</v>
      </c>
      <c r="R1779" t="s">
        <v>23720</v>
      </c>
      <c r="S1779" t="s">
        <v>2164</v>
      </c>
      <c r="T1779" t="s">
        <v>2164</v>
      </c>
      <c r="U1779" t="s">
        <v>2164</v>
      </c>
      <c r="V1779" t="s">
        <v>2164</v>
      </c>
      <c r="W1779" t="s">
        <v>2164</v>
      </c>
      <c r="X1779" t="s">
        <v>2164</v>
      </c>
      <c r="Y1779" t="s">
        <v>2164</v>
      </c>
      <c r="Z1779" t="s">
        <v>2164</v>
      </c>
      <c r="AA1779" t="s">
        <v>2164</v>
      </c>
      <c r="AB1779" t="s">
        <v>2164</v>
      </c>
      <c r="AC1779" t="s">
        <v>2164</v>
      </c>
      <c r="AD1779" t="str">
        <f>IFERROR(IF(COUNTIF(C1779:L1779,"Feed Ingredient")&gt;0,INDEX(ani_diet!V:V,MATCH(M1779,ani_diet!F:F,0)),""),"")</f>
        <v/>
      </c>
      <c r="AE1779" s="130" t="b">
        <f>IF(IFERROR(IF(MATCH("Feed Ingredient", AOM[[#This Row],[L1]:[L10]],0)&gt;0, TRUE, FALSE), FALSE)=TRUE,IFERROR(VLOOKUP(M1779, ani_diet!E:E, 1, FALSE), "No Match"),FALSE)</f>
        <v>0</v>
      </c>
    </row>
    <row r="1780" spans="1:31" ht="14.5" x14ac:dyDescent="0.35">
      <c r="A1780" t="s">
        <v>2164</v>
      </c>
      <c r="B1780" t="s">
        <v>23721</v>
      </c>
      <c r="C1780" t="s">
        <v>23518</v>
      </c>
      <c r="D1780" t="s">
        <v>23520</v>
      </c>
      <c r="E1780" t="s">
        <v>23522</v>
      </c>
      <c r="F1780" t="s">
        <v>23653</v>
      </c>
      <c r="G1780" t="s">
        <v>23722</v>
      </c>
      <c r="H1780" t="s">
        <v>2164</v>
      </c>
      <c r="I1780" t="s">
        <v>2164</v>
      </c>
      <c r="J1780" t="s">
        <v>2164</v>
      </c>
      <c r="K1780" t="s">
        <v>2164</v>
      </c>
      <c r="M1780" t="str" cm="1">
        <f t="array" ref="M1780">LOOKUP(2,1/(C1780:L1780&lt;&gt;""),C1780:L1780)</f>
        <v>indoor</v>
      </c>
      <c r="N1780" t="s">
        <v>23723</v>
      </c>
      <c r="O1780" t="s">
        <v>23724</v>
      </c>
      <c r="P1780" t="s">
        <v>2164</v>
      </c>
      <c r="Q1780" t="s">
        <v>2164</v>
      </c>
      <c r="R1780" t="s">
        <v>23725</v>
      </c>
      <c r="S1780" t="s">
        <v>2164</v>
      </c>
      <c r="T1780" t="s">
        <v>2164</v>
      </c>
      <c r="U1780" t="s">
        <v>2164</v>
      </c>
      <c r="V1780" t="s">
        <v>2164</v>
      </c>
      <c r="W1780" t="s">
        <v>2164</v>
      </c>
      <c r="X1780" t="s">
        <v>2164</v>
      </c>
      <c r="Y1780" t="s">
        <v>2164</v>
      </c>
      <c r="Z1780" t="s">
        <v>2164</v>
      </c>
      <c r="AA1780" t="s">
        <v>2164</v>
      </c>
      <c r="AB1780" t="s">
        <v>2164</v>
      </c>
      <c r="AC1780" t="s">
        <v>2164</v>
      </c>
      <c r="AD1780" t="str">
        <f>IFERROR(IF(COUNTIF(C1780:L1780,"Feed Ingredient")&gt;0,INDEX(ani_diet!V:V,MATCH(M1780,ani_diet!F:F,0)),""),"")</f>
        <v/>
      </c>
      <c r="AE1780" s="130" t="b">
        <f>IF(IFERROR(IF(MATCH("Feed Ingredient", AOM[[#This Row],[L1]:[L10]],0)&gt;0, TRUE, FALSE), FALSE)=TRUE,IFERROR(VLOOKUP(M1780, ani_diet!E:E, 1, FALSE), "No Match"),FALSE)</f>
        <v>0</v>
      </c>
    </row>
    <row r="1781" spans="1:31" ht="14.5" x14ac:dyDescent="0.35">
      <c r="A1781" t="s">
        <v>2164</v>
      </c>
      <c r="B1781" t="s">
        <v>23726</v>
      </c>
      <c r="C1781" t="s">
        <v>23518</v>
      </c>
      <c r="D1781" t="s">
        <v>23520</v>
      </c>
      <c r="E1781" t="s">
        <v>23522</v>
      </c>
      <c r="F1781" t="s">
        <v>23653</v>
      </c>
      <c r="G1781" t="s">
        <v>23722</v>
      </c>
      <c r="H1781" t="s">
        <v>23727</v>
      </c>
      <c r="I1781" t="s">
        <v>2164</v>
      </c>
      <c r="J1781" t="s">
        <v>2164</v>
      </c>
      <c r="K1781" t="s">
        <v>2164</v>
      </c>
      <c r="M1781" t="str" cm="1">
        <f t="array" ref="M1781">LOOKUP(2,1/(C1781:L1781&lt;&gt;""),C1781:L1781)</f>
        <v>battery cage</v>
      </c>
      <c r="N1781" t="s">
        <v>23728</v>
      </c>
      <c r="O1781" t="s">
        <v>23729</v>
      </c>
      <c r="P1781" t="s">
        <v>2164</v>
      </c>
      <c r="Q1781" t="s">
        <v>2164</v>
      </c>
      <c r="R1781" t="s">
        <v>23730</v>
      </c>
      <c r="S1781" t="s">
        <v>2164</v>
      </c>
      <c r="T1781" t="s">
        <v>2164</v>
      </c>
      <c r="U1781" t="s">
        <v>2164</v>
      </c>
      <c r="V1781" t="s">
        <v>2164</v>
      </c>
      <c r="W1781" t="s">
        <v>2164</v>
      </c>
      <c r="X1781" t="s">
        <v>2164</v>
      </c>
      <c r="Y1781" t="s">
        <v>2164</v>
      </c>
      <c r="Z1781" t="s">
        <v>2164</v>
      </c>
      <c r="AA1781" t="s">
        <v>2164</v>
      </c>
      <c r="AB1781" t="s">
        <v>2164</v>
      </c>
      <c r="AC1781" t="s">
        <v>2164</v>
      </c>
      <c r="AD1781" t="str">
        <f>IFERROR(IF(COUNTIF(C1781:L1781,"Feed Ingredient")&gt;0,INDEX(ani_diet!V:V,MATCH(M1781,ani_diet!F:F,0)),""),"")</f>
        <v/>
      </c>
      <c r="AE1781" s="130" t="b">
        <f>IF(IFERROR(IF(MATCH("Feed Ingredient", AOM[[#This Row],[L1]:[L10]],0)&gt;0, TRUE, FALSE), FALSE)=TRUE,IFERROR(VLOOKUP(M1781, ani_diet!E:E, 1, FALSE), "No Match"),FALSE)</f>
        <v>0</v>
      </c>
    </row>
    <row r="1782" spans="1:31" ht="14.5" x14ac:dyDescent="0.35">
      <c r="A1782" t="s">
        <v>2164</v>
      </c>
      <c r="B1782" t="s">
        <v>23731</v>
      </c>
      <c r="C1782" t="s">
        <v>23518</v>
      </c>
      <c r="D1782" t="s">
        <v>23520</v>
      </c>
      <c r="E1782" t="s">
        <v>23522</v>
      </c>
      <c r="F1782" t="s">
        <v>23653</v>
      </c>
      <c r="G1782" t="s">
        <v>23722</v>
      </c>
      <c r="H1782" t="s">
        <v>23727</v>
      </c>
      <c r="I1782" t="s">
        <v>23732</v>
      </c>
      <c r="J1782" t="s">
        <v>2164</v>
      </c>
      <c r="K1782" t="s">
        <v>2164</v>
      </c>
      <c r="M1782" t="str" cm="1">
        <f t="array" ref="M1782">LOOKUP(2,1/(C1782:L1782&lt;&gt;""),C1782:L1782)</f>
        <v>enriched cage</v>
      </c>
      <c r="N1782" t="s">
        <v>2164</v>
      </c>
      <c r="O1782" t="s">
        <v>23733</v>
      </c>
      <c r="P1782" t="s">
        <v>2164</v>
      </c>
      <c r="Q1782" t="s">
        <v>2164</v>
      </c>
      <c r="R1782" t="s">
        <v>23734</v>
      </c>
      <c r="S1782" t="s">
        <v>2164</v>
      </c>
      <c r="T1782" t="s">
        <v>2164</v>
      </c>
      <c r="U1782" t="s">
        <v>2164</v>
      </c>
      <c r="V1782" t="s">
        <v>2164</v>
      </c>
      <c r="W1782" t="s">
        <v>2164</v>
      </c>
      <c r="X1782" t="s">
        <v>2164</v>
      </c>
      <c r="Y1782" t="s">
        <v>2164</v>
      </c>
      <c r="Z1782" t="s">
        <v>2164</v>
      </c>
      <c r="AA1782" t="s">
        <v>2164</v>
      </c>
      <c r="AB1782" t="s">
        <v>2164</v>
      </c>
      <c r="AC1782" t="s">
        <v>2164</v>
      </c>
      <c r="AD1782" t="str">
        <f>IFERROR(IF(COUNTIF(C1782:L1782,"Feed Ingredient")&gt;0,INDEX(ani_diet!V:V,MATCH(M1782,ani_diet!F:F,0)),""),"")</f>
        <v/>
      </c>
      <c r="AE1782" s="130" t="b">
        <f>IF(IFERROR(IF(MATCH("Feed Ingredient", AOM[[#This Row],[L1]:[L10]],0)&gt;0, TRUE, FALSE), FALSE)=TRUE,IFERROR(VLOOKUP(M1782, ani_diet!E:E, 1, FALSE), "No Match"),FALSE)</f>
        <v>0</v>
      </c>
    </row>
    <row r="1783" spans="1:31" ht="14.5" x14ac:dyDescent="0.35">
      <c r="A1783" t="s">
        <v>2164</v>
      </c>
      <c r="B1783" t="s">
        <v>23735</v>
      </c>
      <c r="C1783" t="s">
        <v>23518</v>
      </c>
      <c r="D1783" t="s">
        <v>23520</v>
      </c>
      <c r="E1783" t="s">
        <v>23522</v>
      </c>
      <c r="F1783" t="s">
        <v>23653</v>
      </c>
      <c r="G1783" t="s">
        <v>23722</v>
      </c>
      <c r="H1783" t="s">
        <v>23736</v>
      </c>
      <c r="I1783" t="s">
        <v>2164</v>
      </c>
      <c r="J1783" t="s">
        <v>2164</v>
      </c>
      <c r="K1783" t="s">
        <v>2164</v>
      </c>
      <c r="M1783" t="str" cm="1">
        <f t="array" ref="M1783">LOOKUP(2,1/(C1783:L1783&lt;&gt;""),C1783:L1783)</f>
        <v>stall</v>
      </c>
      <c r="N1783" t="s">
        <v>23737</v>
      </c>
      <c r="O1783" t="s">
        <v>23738</v>
      </c>
      <c r="P1783" t="s">
        <v>2164</v>
      </c>
      <c r="Q1783" t="s">
        <v>2164</v>
      </c>
      <c r="R1783" t="s">
        <v>23739</v>
      </c>
      <c r="S1783" t="s">
        <v>2164</v>
      </c>
      <c r="T1783" t="s">
        <v>2164</v>
      </c>
      <c r="U1783" t="s">
        <v>2164</v>
      </c>
      <c r="V1783" t="s">
        <v>2164</v>
      </c>
      <c r="W1783" t="s">
        <v>2164</v>
      </c>
      <c r="X1783" t="s">
        <v>2164</v>
      </c>
      <c r="Y1783" t="s">
        <v>2164</v>
      </c>
      <c r="Z1783" t="s">
        <v>2164</v>
      </c>
      <c r="AA1783" t="s">
        <v>2164</v>
      </c>
      <c r="AB1783" t="s">
        <v>2164</v>
      </c>
      <c r="AC1783" t="s">
        <v>2164</v>
      </c>
      <c r="AD1783" t="str">
        <f>IFERROR(IF(COUNTIF(C1783:L1783,"Feed Ingredient")&gt;0,INDEX(ani_diet!V:V,MATCH(M1783,ani_diet!F:F,0)),""),"")</f>
        <v/>
      </c>
      <c r="AE1783" s="130" t="b">
        <f>IF(IFERROR(IF(MATCH("Feed Ingredient", AOM[[#This Row],[L1]:[L10]],0)&gt;0, TRUE, FALSE), FALSE)=TRUE,IFERROR(VLOOKUP(M1783, ani_diet!E:E, 1, FALSE), "No Match"),FALSE)</f>
        <v>0</v>
      </c>
    </row>
    <row r="1784" spans="1:31" ht="14.5" x14ac:dyDescent="0.35">
      <c r="A1784" t="s">
        <v>2164</v>
      </c>
      <c r="B1784" t="s">
        <v>23740</v>
      </c>
      <c r="C1784" t="s">
        <v>23518</v>
      </c>
      <c r="D1784" t="s">
        <v>23520</v>
      </c>
      <c r="E1784" t="s">
        <v>23522</v>
      </c>
      <c r="F1784" t="s">
        <v>23653</v>
      </c>
      <c r="G1784" t="s">
        <v>23722</v>
      </c>
      <c r="H1784" t="s">
        <v>23736</v>
      </c>
      <c r="I1784" t="s">
        <v>23741</v>
      </c>
      <c r="J1784" t="s">
        <v>2164</v>
      </c>
      <c r="K1784" t="s">
        <v>2164</v>
      </c>
      <c r="M1784" t="str" cm="1">
        <f t="array" ref="M1784">LOOKUP(2,1/(C1784:L1784&lt;&gt;""),C1784:L1784)</f>
        <v>semi-tied stall</v>
      </c>
      <c r="N1784" t="s">
        <v>2164</v>
      </c>
      <c r="O1784" t="s">
        <v>23742</v>
      </c>
      <c r="P1784" t="s">
        <v>2164</v>
      </c>
      <c r="Q1784" t="s">
        <v>2164</v>
      </c>
      <c r="R1784" t="s">
        <v>23743</v>
      </c>
      <c r="S1784" t="s">
        <v>2164</v>
      </c>
      <c r="T1784" t="s">
        <v>2164</v>
      </c>
      <c r="U1784" t="s">
        <v>2164</v>
      </c>
      <c r="V1784" t="s">
        <v>2164</v>
      </c>
      <c r="W1784" t="s">
        <v>2164</v>
      </c>
      <c r="X1784" t="s">
        <v>2164</v>
      </c>
      <c r="Y1784" t="s">
        <v>2164</v>
      </c>
      <c r="Z1784" t="s">
        <v>2164</v>
      </c>
      <c r="AA1784" t="s">
        <v>2164</v>
      </c>
      <c r="AB1784" t="s">
        <v>2164</v>
      </c>
      <c r="AC1784" t="s">
        <v>2164</v>
      </c>
      <c r="AD1784" t="str">
        <f>IFERROR(IF(COUNTIF(C1784:L1784,"Feed Ingredient")&gt;0,INDEX(ani_diet!V:V,MATCH(M1784,ani_diet!F:F,0)),""),"")</f>
        <v/>
      </c>
      <c r="AE1784" s="130" t="b">
        <f>IF(IFERROR(IF(MATCH("Feed Ingredient", AOM[[#This Row],[L1]:[L10]],0)&gt;0, TRUE, FALSE), FALSE)=TRUE,IFERROR(VLOOKUP(M1784, ani_diet!E:E, 1, FALSE), "No Match"),FALSE)</f>
        <v>0</v>
      </c>
    </row>
    <row r="1785" spans="1:31" ht="14.5" x14ac:dyDescent="0.35">
      <c r="A1785" t="s">
        <v>2164</v>
      </c>
      <c r="B1785" t="s">
        <v>23744</v>
      </c>
      <c r="C1785" t="s">
        <v>23518</v>
      </c>
      <c r="D1785" t="s">
        <v>23520</v>
      </c>
      <c r="E1785" t="s">
        <v>23522</v>
      </c>
      <c r="F1785" t="s">
        <v>23653</v>
      </c>
      <c r="G1785" t="s">
        <v>23722</v>
      </c>
      <c r="H1785" t="s">
        <v>23736</v>
      </c>
      <c r="I1785" t="s">
        <v>23745</v>
      </c>
      <c r="J1785" t="s">
        <v>2164</v>
      </c>
      <c r="K1785" t="s">
        <v>2164</v>
      </c>
      <c r="M1785" t="str" cm="1">
        <f t="array" ref="M1785">LOOKUP(2,1/(C1785:L1785&lt;&gt;""),C1785:L1785)</f>
        <v>tied stall</v>
      </c>
      <c r="N1785" t="s">
        <v>23746</v>
      </c>
      <c r="O1785" t="s">
        <v>23747</v>
      </c>
      <c r="P1785" t="s">
        <v>2164</v>
      </c>
      <c r="Q1785" t="s">
        <v>2164</v>
      </c>
      <c r="R1785" t="s">
        <v>23748</v>
      </c>
      <c r="S1785" t="s">
        <v>2164</v>
      </c>
      <c r="T1785" t="s">
        <v>2164</v>
      </c>
      <c r="U1785" t="s">
        <v>2164</v>
      </c>
      <c r="V1785" t="s">
        <v>2164</v>
      </c>
      <c r="W1785" t="s">
        <v>2164</v>
      </c>
      <c r="X1785" t="s">
        <v>2164</v>
      </c>
      <c r="Y1785" t="s">
        <v>2164</v>
      </c>
      <c r="Z1785" t="s">
        <v>2164</v>
      </c>
      <c r="AA1785" t="s">
        <v>2164</v>
      </c>
      <c r="AB1785" t="s">
        <v>2164</v>
      </c>
      <c r="AC1785" t="s">
        <v>2164</v>
      </c>
      <c r="AD1785" t="str">
        <f>IFERROR(IF(COUNTIF(C1785:L1785,"Feed Ingredient")&gt;0,INDEX(ani_diet!V:V,MATCH(M1785,ani_diet!F:F,0)),""),"")</f>
        <v/>
      </c>
      <c r="AE1785" s="130" t="b">
        <f>IF(IFERROR(IF(MATCH("Feed Ingredient", AOM[[#This Row],[L1]:[L10]],0)&gt;0, TRUE, FALSE), FALSE)=TRUE,IFERROR(VLOOKUP(M1785, ani_diet!E:E, 1, FALSE), "No Match"),FALSE)</f>
        <v>0</v>
      </c>
    </row>
    <row r="1786" spans="1:31" ht="14.5" x14ac:dyDescent="0.35">
      <c r="A1786" t="s">
        <v>2164</v>
      </c>
      <c r="B1786" t="s">
        <v>23749</v>
      </c>
      <c r="C1786" t="s">
        <v>23518</v>
      </c>
      <c r="D1786" t="s">
        <v>23520</v>
      </c>
      <c r="E1786" t="s">
        <v>23522</v>
      </c>
      <c r="F1786" t="s">
        <v>23653</v>
      </c>
      <c r="G1786" t="s">
        <v>23722</v>
      </c>
      <c r="H1786" t="s">
        <v>23736</v>
      </c>
      <c r="I1786" t="s">
        <v>23750</v>
      </c>
      <c r="J1786" t="s">
        <v>2164</v>
      </c>
      <c r="K1786" t="s">
        <v>2164</v>
      </c>
      <c r="M1786" t="str" cm="1">
        <f t="array" ref="M1786">LOOKUP(2,1/(C1786:L1786&lt;&gt;""),C1786:L1786)</f>
        <v>digestibility stall</v>
      </c>
      <c r="N1786" t="s">
        <v>23751</v>
      </c>
      <c r="O1786" t="s">
        <v>23752</v>
      </c>
      <c r="P1786" t="s">
        <v>2164</v>
      </c>
      <c r="Q1786" t="s">
        <v>2164</v>
      </c>
      <c r="R1786" t="s">
        <v>23753</v>
      </c>
      <c r="S1786" t="s">
        <v>2164</v>
      </c>
      <c r="T1786" t="s">
        <v>2164</v>
      </c>
      <c r="U1786" t="s">
        <v>2164</v>
      </c>
      <c r="V1786" t="s">
        <v>2164</v>
      </c>
      <c r="W1786" t="s">
        <v>2164</v>
      </c>
      <c r="X1786" t="s">
        <v>2164</v>
      </c>
      <c r="Y1786" t="s">
        <v>2164</v>
      </c>
      <c r="Z1786" t="s">
        <v>2164</v>
      </c>
      <c r="AA1786" t="s">
        <v>2164</v>
      </c>
      <c r="AB1786" t="s">
        <v>2164</v>
      </c>
      <c r="AC1786" t="s">
        <v>2164</v>
      </c>
      <c r="AD1786" t="str">
        <f>IFERROR(IF(COUNTIF(C1786:L1786,"Feed Ingredient")&gt;0,INDEX(ani_diet!V:V,MATCH(M1786,ani_diet!F:F,0)),""),"")</f>
        <v/>
      </c>
      <c r="AE1786" s="130" t="b">
        <f>IF(IFERROR(IF(MATCH("Feed Ingredient", AOM[[#This Row],[L1]:[L10]],0)&gt;0, TRUE, FALSE), FALSE)=TRUE,IFERROR(VLOOKUP(M1786, ani_diet!E:E, 1, FALSE), "No Match"),FALSE)</f>
        <v>0</v>
      </c>
    </row>
    <row r="1787" spans="1:31" ht="14.5" x14ac:dyDescent="0.35">
      <c r="A1787" t="s">
        <v>2164</v>
      </c>
      <c r="B1787" t="s">
        <v>23754</v>
      </c>
      <c r="C1787" t="s">
        <v>23518</v>
      </c>
      <c r="D1787" t="s">
        <v>23520</v>
      </c>
      <c r="E1787" t="s">
        <v>23522</v>
      </c>
      <c r="F1787" t="s">
        <v>23653</v>
      </c>
      <c r="G1787" t="s">
        <v>23722</v>
      </c>
      <c r="H1787" t="s">
        <v>23755</v>
      </c>
      <c r="I1787" t="s">
        <v>2164</v>
      </c>
      <c r="J1787" t="s">
        <v>2164</v>
      </c>
      <c r="K1787" t="s">
        <v>2164</v>
      </c>
      <c r="M1787" t="str" cm="1">
        <f t="array" ref="M1787">LOOKUP(2,1/(C1787:L1787&lt;&gt;""),C1787:L1787)</f>
        <v>larger space</v>
      </c>
      <c r="N1787" t="s">
        <v>2164</v>
      </c>
      <c r="O1787" t="s">
        <v>23756</v>
      </c>
      <c r="P1787" t="s">
        <v>2164</v>
      </c>
      <c r="Q1787" t="s">
        <v>2164</v>
      </c>
      <c r="R1787" t="s">
        <v>23757</v>
      </c>
      <c r="S1787" t="s">
        <v>2164</v>
      </c>
      <c r="T1787" t="s">
        <v>2164</v>
      </c>
      <c r="U1787" t="s">
        <v>2164</v>
      </c>
      <c r="V1787" t="s">
        <v>2164</v>
      </c>
      <c r="W1787" t="s">
        <v>2164</v>
      </c>
      <c r="X1787" t="s">
        <v>2164</v>
      </c>
      <c r="Y1787" t="s">
        <v>2164</v>
      </c>
      <c r="Z1787" t="s">
        <v>2164</v>
      </c>
      <c r="AA1787" t="s">
        <v>2164</v>
      </c>
      <c r="AB1787" t="s">
        <v>2164</v>
      </c>
      <c r="AC1787" t="s">
        <v>2164</v>
      </c>
      <c r="AD1787" t="str">
        <f>IFERROR(IF(COUNTIF(C1787:L1787,"Feed Ingredient")&gt;0,INDEX(ani_diet!V:V,MATCH(M1787,ani_diet!F:F,0)),""),"")</f>
        <v/>
      </c>
      <c r="AE1787" s="130" t="b">
        <f>IF(IFERROR(IF(MATCH("Feed Ingredient", AOM[[#This Row],[L1]:[L10]],0)&gt;0, TRUE, FALSE), FALSE)=TRUE,IFERROR(VLOOKUP(M1787, ani_diet!E:E, 1, FALSE), "No Match"),FALSE)</f>
        <v>0</v>
      </c>
    </row>
    <row r="1788" spans="1:31" ht="14.5" x14ac:dyDescent="0.35">
      <c r="A1788" t="s">
        <v>2164</v>
      </c>
      <c r="B1788" t="s">
        <v>23758</v>
      </c>
      <c r="C1788" t="s">
        <v>23518</v>
      </c>
      <c r="D1788" t="s">
        <v>23520</v>
      </c>
      <c r="E1788" t="s">
        <v>23522</v>
      </c>
      <c r="F1788" t="s">
        <v>23653</v>
      </c>
      <c r="G1788" t="s">
        <v>23722</v>
      </c>
      <c r="H1788" t="s">
        <v>23755</v>
      </c>
      <c r="I1788" t="s">
        <v>23759</v>
      </c>
      <c r="J1788" t="s">
        <v>2164</v>
      </c>
      <c r="K1788" t="s">
        <v>2164</v>
      </c>
      <c r="M1788" t="str" cm="1">
        <f t="array" ref="M1788">LOOKUP(2,1/(C1788:L1788&lt;&gt;""),C1788:L1788)</f>
        <v>aviary</v>
      </c>
      <c r="N1788" t="s">
        <v>23760</v>
      </c>
      <c r="O1788" t="s">
        <v>23761</v>
      </c>
      <c r="P1788" t="s">
        <v>2164</v>
      </c>
      <c r="Q1788" t="s">
        <v>2164</v>
      </c>
      <c r="R1788" t="s">
        <v>23762</v>
      </c>
      <c r="S1788" t="s">
        <v>2164</v>
      </c>
      <c r="T1788" t="s">
        <v>2164</v>
      </c>
      <c r="U1788" t="s">
        <v>2164</v>
      </c>
      <c r="V1788" t="s">
        <v>2164</v>
      </c>
      <c r="W1788" t="s">
        <v>2164</v>
      </c>
      <c r="X1788" t="s">
        <v>2164</v>
      </c>
      <c r="Y1788" t="s">
        <v>2164</v>
      </c>
      <c r="Z1788" t="s">
        <v>2164</v>
      </c>
      <c r="AA1788" t="s">
        <v>2164</v>
      </c>
      <c r="AB1788" t="s">
        <v>2164</v>
      </c>
      <c r="AC1788" t="s">
        <v>2164</v>
      </c>
      <c r="AD1788" t="str">
        <f>IFERROR(IF(COUNTIF(C1788:L1788,"Feed Ingredient")&gt;0,INDEX(ani_diet!V:V,MATCH(M1788,ani_diet!F:F,0)),""),"")</f>
        <v/>
      </c>
      <c r="AE1788" s="130" t="b">
        <f>IF(IFERROR(IF(MATCH("Feed Ingredient", AOM[[#This Row],[L1]:[L10]],0)&gt;0, TRUE, FALSE), FALSE)=TRUE,IFERROR(VLOOKUP(M1788, ani_diet!E:E, 1, FALSE), "No Match"),FALSE)</f>
        <v>0</v>
      </c>
    </row>
    <row r="1789" spans="1:31" ht="14.5" x14ac:dyDescent="0.35">
      <c r="A1789" t="s">
        <v>2164</v>
      </c>
      <c r="B1789" t="s">
        <v>23763</v>
      </c>
      <c r="C1789" t="s">
        <v>23518</v>
      </c>
      <c r="D1789" t="s">
        <v>23520</v>
      </c>
      <c r="E1789" t="s">
        <v>23522</v>
      </c>
      <c r="F1789" t="s">
        <v>23653</v>
      </c>
      <c r="G1789" t="s">
        <v>23722</v>
      </c>
      <c r="H1789" t="s">
        <v>23755</v>
      </c>
      <c r="I1789" t="s">
        <v>23764</v>
      </c>
      <c r="J1789" t="s">
        <v>2164</v>
      </c>
      <c r="K1789" t="s">
        <v>2164</v>
      </c>
      <c r="M1789" t="str" cm="1">
        <f t="array" ref="M1789">LOOKUP(2,1/(C1789:L1789&lt;&gt;""),C1789:L1789)</f>
        <v>barn</v>
      </c>
      <c r="N1789" t="s">
        <v>23765</v>
      </c>
      <c r="O1789" t="s">
        <v>23766</v>
      </c>
      <c r="P1789" t="s">
        <v>2164</v>
      </c>
      <c r="Q1789" t="s">
        <v>2164</v>
      </c>
      <c r="R1789" t="s">
        <v>23767</v>
      </c>
      <c r="S1789" t="s">
        <v>2164</v>
      </c>
      <c r="T1789" t="s">
        <v>2164</v>
      </c>
      <c r="U1789" t="s">
        <v>2164</v>
      </c>
      <c r="V1789" t="s">
        <v>2164</v>
      </c>
      <c r="W1789" t="s">
        <v>2164</v>
      </c>
      <c r="X1789" t="s">
        <v>2164</v>
      </c>
      <c r="Y1789" t="s">
        <v>2164</v>
      </c>
      <c r="Z1789" t="s">
        <v>2164</v>
      </c>
      <c r="AA1789" t="s">
        <v>2164</v>
      </c>
      <c r="AB1789" t="s">
        <v>2164</v>
      </c>
      <c r="AC1789" t="s">
        <v>2164</v>
      </c>
      <c r="AD1789" t="str">
        <f>IFERROR(IF(COUNTIF(C1789:L1789,"Feed Ingredient")&gt;0,INDEX(ani_diet!V:V,MATCH(M1789,ani_diet!F:F,0)),""),"")</f>
        <v/>
      </c>
      <c r="AE1789" s="130" t="b">
        <f>IF(IFERROR(IF(MATCH("Feed Ingredient", AOM[[#This Row],[L1]:[L10]],0)&gt;0, TRUE, FALSE), FALSE)=TRUE,IFERROR(VLOOKUP(M1789, ani_diet!E:E, 1, FALSE), "No Match"),FALSE)</f>
        <v>0</v>
      </c>
    </row>
    <row r="1790" spans="1:31" ht="14.5" x14ac:dyDescent="0.35">
      <c r="A1790" t="s">
        <v>2164</v>
      </c>
      <c r="B1790" t="s">
        <v>23768</v>
      </c>
      <c r="C1790" t="s">
        <v>23518</v>
      </c>
      <c r="D1790" t="s">
        <v>23520</v>
      </c>
      <c r="E1790" t="s">
        <v>23522</v>
      </c>
      <c r="F1790" t="s">
        <v>23653</v>
      </c>
      <c r="G1790" t="s">
        <v>23722</v>
      </c>
      <c r="H1790" t="s">
        <v>23755</v>
      </c>
      <c r="I1790" t="s">
        <v>23764</v>
      </c>
      <c r="J1790" t="s">
        <v>23769</v>
      </c>
      <c r="K1790" t="s">
        <v>2164</v>
      </c>
      <c r="M1790" t="str" cm="1">
        <f t="array" ref="M1790">LOOKUP(2,1/(C1790:L1790&lt;&gt;""),C1790:L1790)</f>
        <v>cubicle house</v>
      </c>
      <c r="N1790" t="s">
        <v>2164</v>
      </c>
      <c r="O1790" t="s">
        <v>23770</v>
      </c>
      <c r="P1790" t="s">
        <v>2164</v>
      </c>
      <c r="Q1790" t="s">
        <v>2164</v>
      </c>
      <c r="R1790" t="s">
        <v>23771</v>
      </c>
      <c r="S1790" t="s">
        <v>2164</v>
      </c>
      <c r="T1790" t="s">
        <v>2164</v>
      </c>
      <c r="U1790" t="s">
        <v>2164</v>
      </c>
      <c r="V1790" t="s">
        <v>2164</v>
      </c>
      <c r="W1790" t="s">
        <v>2164</v>
      </c>
      <c r="X1790" t="s">
        <v>2164</v>
      </c>
      <c r="Y1790" t="s">
        <v>2164</v>
      </c>
      <c r="Z1790" t="s">
        <v>2164</v>
      </c>
      <c r="AA1790" t="s">
        <v>2164</v>
      </c>
      <c r="AB1790" t="s">
        <v>2164</v>
      </c>
      <c r="AC1790" t="s">
        <v>2164</v>
      </c>
      <c r="AD1790" t="str">
        <f>IFERROR(IF(COUNTIF(C1790:L1790,"Feed Ingredient")&gt;0,INDEX(ani_diet!V:V,MATCH(M1790,ani_diet!F:F,0)),""),"")</f>
        <v/>
      </c>
      <c r="AE1790" s="130" t="b">
        <f>IF(IFERROR(IF(MATCH("Feed Ingredient", AOM[[#This Row],[L1]:[L10]],0)&gt;0, TRUE, FALSE), FALSE)=TRUE,IFERROR(VLOOKUP(M1790, ani_diet!E:E, 1, FALSE), "No Match"),FALSE)</f>
        <v>0</v>
      </c>
    </row>
    <row r="1791" spans="1:31" ht="14.5" x14ac:dyDescent="0.35">
      <c r="A1791" t="s">
        <v>2164</v>
      </c>
      <c r="B1791" t="s">
        <v>23772</v>
      </c>
      <c r="C1791" t="s">
        <v>23518</v>
      </c>
      <c r="D1791" t="s">
        <v>23520</v>
      </c>
      <c r="E1791" t="s">
        <v>23522</v>
      </c>
      <c r="F1791" t="s">
        <v>23653</v>
      </c>
      <c r="G1791" t="s">
        <v>23722</v>
      </c>
      <c r="H1791" t="s">
        <v>23755</v>
      </c>
      <c r="I1791" t="s">
        <v>23773</v>
      </c>
      <c r="J1791" t="s">
        <v>2164</v>
      </c>
      <c r="K1791" t="s">
        <v>2164</v>
      </c>
      <c r="M1791" t="str" cm="1">
        <f t="array" ref="M1791">LOOKUP(2,1/(C1791:L1791&lt;&gt;""),C1791:L1791)</f>
        <v>pen</v>
      </c>
      <c r="N1791" t="s">
        <v>2164</v>
      </c>
      <c r="O1791" t="s">
        <v>23774</v>
      </c>
      <c r="P1791" t="s">
        <v>2164</v>
      </c>
      <c r="Q1791" t="s">
        <v>2164</v>
      </c>
      <c r="R1791" t="s">
        <v>23775</v>
      </c>
      <c r="S1791" t="s">
        <v>2164</v>
      </c>
      <c r="T1791" t="s">
        <v>2164</v>
      </c>
      <c r="U1791" t="s">
        <v>2164</v>
      </c>
      <c r="V1791" t="s">
        <v>2164</v>
      </c>
      <c r="W1791" t="s">
        <v>2164</v>
      </c>
      <c r="X1791" t="s">
        <v>2164</v>
      </c>
      <c r="Y1791" t="s">
        <v>2164</v>
      </c>
      <c r="Z1791" t="s">
        <v>2164</v>
      </c>
      <c r="AA1791" t="s">
        <v>2164</v>
      </c>
      <c r="AB1791" t="s">
        <v>2164</v>
      </c>
      <c r="AC1791" t="s">
        <v>2164</v>
      </c>
      <c r="AD1791" t="str">
        <f>IFERROR(IF(COUNTIF(C1791:L1791,"Feed Ingredient")&gt;0,INDEX(ani_diet!V:V,MATCH(M1791,ani_diet!F:F,0)),""),"")</f>
        <v/>
      </c>
      <c r="AE1791" s="130" t="b">
        <f>IF(IFERROR(IF(MATCH("Feed Ingredient", AOM[[#This Row],[L1]:[L10]],0)&gt;0, TRUE, FALSE), FALSE)=TRUE,IFERROR(VLOOKUP(M1791, ani_diet!E:E, 1, FALSE), "No Match"),FALSE)</f>
        <v>0</v>
      </c>
    </row>
    <row r="1792" spans="1:31" ht="14.5" x14ac:dyDescent="0.35">
      <c r="A1792" t="s">
        <v>2164</v>
      </c>
      <c r="B1792" t="s">
        <v>23776</v>
      </c>
      <c r="C1792" t="s">
        <v>23518</v>
      </c>
      <c r="D1792" t="s">
        <v>23520</v>
      </c>
      <c r="E1792" t="s">
        <v>23522</v>
      </c>
      <c r="F1792" t="s">
        <v>23653</v>
      </c>
      <c r="G1792" t="s">
        <v>23722</v>
      </c>
      <c r="H1792" t="s">
        <v>23777</v>
      </c>
      <c r="I1792" t="s">
        <v>2164</v>
      </c>
      <c r="J1792" t="s">
        <v>2164</v>
      </c>
      <c r="K1792" t="s">
        <v>2164</v>
      </c>
      <c r="M1792" t="str" cm="1">
        <f t="array" ref="M1792">LOOKUP(2,1/(C1792:L1792&lt;&gt;""),C1792:L1792)</f>
        <v>open housing</v>
      </c>
      <c r="N1792" t="s">
        <v>23778</v>
      </c>
      <c r="O1792" t="s">
        <v>23779</v>
      </c>
      <c r="P1792" t="s">
        <v>2164</v>
      </c>
      <c r="Q1792" t="s">
        <v>2164</v>
      </c>
      <c r="R1792" t="s">
        <v>23780</v>
      </c>
      <c r="S1792" t="s">
        <v>2164</v>
      </c>
      <c r="T1792" t="s">
        <v>2164</v>
      </c>
      <c r="U1792" t="s">
        <v>2164</v>
      </c>
      <c r="V1792" t="s">
        <v>2164</v>
      </c>
      <c r="W1792" t="s">
        <v>2164</v>
      </c>
      <c r="X1792" t="s">
        <v>2164</v>
      </c>
      <c r="Y1792" t="s">
        <v>2164</v>
      </c>
      <c r="Z1792" t="s">
        <v>2164</v>
      </c>
      <c r="AA1792" t="s">
        <v>2164</v>
      </c>
      <c r="AB1792" t="s">
        <v>2164</v>
      </c>
      <c r="AC1792" t="s">
        <v>2164</v>
      </c>
      <c r="AD1792" t="str">
        <f>IFERROR(IF(COUNTIF(C1792:L1792,"Feed Ingredient")&gt;0,INDEX(ani_diet!V:V,MATCH(M1792,ani_diet!F:F,0)),""),"")</f>
        <v/>
      </c>
      <c r="AE1792" s="130" t="b">
        <f>IF(IFERROR(IF(MATCH("Feed Ingredient", AOM[[#This Row],[L1]:[L10]],0)&gt;0, TRUE, FALSE), FALSE)=TRUE,IFERROR(VLOOKUP(M1792, ani_diet!E:E, 1, FALSE), "No Match"),FALSE)</f>
        <v>0</v>
      </c>
    </row>
    <row r="1793" spans="1:31" ht="14.5" x14ac:dyDescent="0.35">
      <c r="A1793" t="s">
        <v>2164</v>
      </c>
      <c r="B1793" t="s">
        <v>23781</v>
      </c>
      <c r="C1793" t="s">
        <v>23518</v>
      </c>
      <c r="D1793" t="s">
        <v>23520</v>
      </c>
      <c r="E1793" t="s">
        <v>23522</v>
      </c>
      <c r="F1793" t="s">
        <v>23653</v>
      </c>
      <c r="G1793" t="s">
        <v>23782</v>
      </c>
      <c r="H1793" t="s">
        <v>2164</v>
      </c>
      <c r="I1793" t="s">
        <v>2164</v>
      </c>
      <c r="J1793" t="s">
        <v>2164</v>
      </c>
      <c r="K1793" t="s">
        <v>2164</v>
      </c>
      <c r="M1793" t="str" cm="1">
        <f t="array" ref="M1793">LOOKUP(2,1/(C1793:L1793&lt;&gt;""),C1793:L1793)</f>
        <v>migratory herding</v>
      </c>
      <c r="N1793" t="s">
        <v>2164</v>
      </c>
      <c r="O1793" t="s">
        <v>23783</v>
      </c>
      <c r="P1793" t="s">
        <v>2164</v>
      </c>
      <c r="Q1793" t="s">
        <v>2164</v>
      </c>
      <c r="R1793" t="s">
        <v>23784</v>
      </c>
      <c r="S1793" t="s">
        <v>2164</v>
      </c>
      <c r="T1793" t="s">
        <v>2164</v>
      </c>
      <c r="U1793" t="s">
        <v>2164</v>
      </c>
      <c r="V1793" t="s">
        <v>2164</v>
      </c>
      <c r="W1793" t="s">
        <v>2164</v>
      </c>
      <c r="X1793" t="s">
        <v>2164</v>
      </c>
      <c r="Y1793" t="s">
        <v>2164</v>
      </c>
      <c r="Z1793" t="s">
        <v>2164</v>
      </c>
      <c r="AA1793" t="s">
        <v>2164</v>
      </c>
      <c r="AB1793" t="s">
        <v>2164</v>
      </c>
      <c r="AC1793" t="s">
        <v>2164</v>
      </c>
      <c r="AD1793" t="str">
        <f>IFERROR(IF(COUNTIF(C1793:L1793,"Feed Ingredient")&gt;0,INDEX(ani_diet!V:V,MATCH(M1793,ani_diet!F:F,0)),""),"")</f>
        <v/>
      </c>
      <c r="AE1793" s="130" t="b">
        <f>IF(IFERROR(IF(MATCH("Feed Ingredient", AOM[[#This Row],[L1]:[L10]],0)&gt;0, TRUE, FALSE), FALSE)=TRUE,IFERROR(VLOOKUP(M1793, ani_diet!E:E, 1, FALSE), "No Match"),FALSE)</f>
        <v>0</v>
      </c>
    </row>
    <row r="1794" spans="1:31" ht="14.5" x14ac:dyDescent="0.35">
      <c r="A1794" t="s">
        <v>2164</v>
      </c>
      <c r="B1794" t="s">
        <v>23785</v>
      </c>
      <c r="C1794" t="s">
        <v>23518</v>
      </c>
      <c r="D1794" t="s">
        <v>23520</v>
      </c>
      <c r="E1794" t="s">
        <v>23522</v>
      </c>
      <c r="F1794" t="s">
        <v>23653</v>
      </c>
      <c r="G1794" t="s">
        <v>23782</v>
      </c>
      <c r="H1794" t="s">
        <v>23786</v>
      </c>
      <c r="I1794" t="s">
        <v>2164</v>
      </c>
      <c r="J1794" t="s">
        <v>2164</v>
      </c>
      <c r="K1794" t="s">
        <v>2164</v>
      </c>
      <c r="M1794" t="str" cm="1">
        <f t="array" ref="M1794">LOOKUP(2,1/(C1794:L1794&lt;&gt;""),C1794:L1794)</f>
        <v>pastoralism</v>
      </c>
      <c r="N1794" t="s">
        <v>2164</v>
      </c>
      <c r="O1794" t="s">
        <v>23787</v>
      </c>
      <c r="P1794" t="s">
        <v>2164</v>
      </c>
      <c r="Q1794" t="s">
        <v>2164</v>
      </c>
      <c r="R1794" t="s">
        <v>23788</v>
      </c>
      <c r="S1794" t="s">
        <v>2164</v>
      </c>
      <c r="T1794" t="s">
        <v>2164</v>
      </c>
      <c r="U1794" t="s">
        <v>2164</v>
      </c>
      <c r="V1794" t="s">
        <v>2164</v>
      </c>
      <c r="W1794" t="s">
        <v>2164</v>
      </c>
      <c r="X1794" t="s">
        <v>2164</v>
      </c>
      <c r="Y1794" t="s">
        <v>2164</v>
      </c>
      <c r="Z1794" t="s">
        <v>2164</v>
      </c>
      <c r="AA1794" t="s">
        <v>2164</v>
      </c>
      <c r="AB1794" t="s">
        <v>2164</v>
      </c>
      <c r="AC1794" t="s">
        <v>2164</v>
      </c>
      <c r="AD1794" t="str">
        <f>IFERROR(IF(COUNTIF(C1794:L1794,"Feed Ingredient")&gt;0,INDEX(ani_diet!V:V,MATCH(M1794,ani_diet!F:F,0)),""),"")</f>
        <v/>
      </c>
      <c r="AE1794" s="130" t="b">
        <f>IF(IFERROR(IF(MATCH("Feed Ingredient", AOM[[#This Row],[L1]:[L10]],0)&gt;0, TRUE, FALSE), FALSE)=TRUE,IFERROR(VLOOKUP(M1794, ani_diet!E:E, 1, FALSE), "No Match"),FALSE)</f>
        <v>0</v>
      </c>
    </row>
    <row r="1795" spans="1:31" ht="14.5" x14ac:dyDescent="0.35">
      <c r="A1795" t="s">
        <v>2164</v>
      </c>
      <c r="B1795" t="s">
        <v>23789</v>
      </c>
      <c r="C1795" t="s">
        <v>23518</v>
      </c>
      <c r="D1795" t="s">
        <v>23520</v>
      </c>
      <c r="E1795" t="s">
        <v>23522</v>
      </c>
      <c r="F1795" t="s">
        <v>23653</v>
      </c>
      <c r="G1795" t="s">
        <v>23782</v>
      </c>
      <c r="H1795" t="s">
        <v>23790</v>
      </c>
      <c r="I1795" t="s">
        <v>2164</v>
      </c>
      <c r="J1795" t="s">
        <v>2164</v>
      </c>
      <c r="K1795" t="s">
        <v>2164</v>
      </c>
      <c r="M1795" t="str" cm="1">
        <f t="array" ref="M1795">LOOKUP(2,1/(C1795:L1795&lt;&gt;""),C1795:L1795)</f>
        <v>pastoral nomadism</v>
      </c>
      <c r="N1795" t="s">
        <v>2164</v>
      </c>
      <c r="O1795" t="s">
        <v>23791</v>
      </c>
      <c r="P1795" t="s">
        <v>2164</v>
      </c>
      <c r="Q1795" t="s">
        <v>2164</v>
      </c>
      <c r="R1795" t="s">
        <v>23792</v>
      </c>
      <c r="S1795" t="s">
        <v>2164</v>
      </c>
      <c r="T1795" t="s">
        <v>2164</v>
      </c>
      <c r="U1795" t="s">
        <v>2164</v>
      </c>
      <c r="V1795" t="s">
        <v>2164</v>
      </c>
      <c r="W1795" t="s">
        <v>2164</v>
      </c>
      <c r="X1795" t="s">
        <v>2164</v>
      </c>
      <c r="Y1795" t="s">
        <v>2164</v>
      </c>
      <c r="Z1795" t="s">
        <v>2164</v>
      </c>
      <c r="AA1795" t="s">
        <v>2164</v>
      </c>
      <c r="AB1795" t="s">
        <v>2164</v>
      </c>
      <c r="AC1795" t="s">
        <v>2164</v>
      </c>
      <c r="AD1795" t="str">
        <f>IFERROR(IF(COUNTIF(C1795:L1795,"Feed Ingredient")&gt;0,INDEX(ani_diet!V:V,MATCH(M1795,ani_diet!F:F,0)),""),"")</f>
        <v/>
      </c>
      <c r="AE1795" s="130" t="b">
        <f>IF(IFERROR(IF(MATCH("Feed Ingredient", AOM[[#This Row],[L1]:[L10]],0)&gt;0, TRUE, FALSE), FALSE)=TRUE,IFERROR(VLOOKUP(M1795, ani_diet!E:E, 1, FALSE), "No Match"),FALSE)</f>
        <v>0</v>
      </c>
    </row>
    <row r="1796" spans="1:31" ht="14.5" x14ac:dyDescent="0.35">
      <c r="A1796" t="s">
        <v>2164</v>
      </c>
      <c r="B1796" t="s">
        <v>23793</v>
      </c>
      <c r="C1796" t="s">
        <v>23518</v>
      </c>
      <c r="D1796" t="s">
        <v>23520</v>
      </c>
      <c r="E1796" t="s">
        <v>23522</v>
      </c>
      <c r="F1796" t="s">
        <v>23653</v>
      </c>
      <c r="G1796" t="s">
        <v>23794</v>
      </c>
      <c r="H1796" t="s">
        <v>2164</v>
      </c>
      <c r="I1796" t="s">
        <v>2164</v>
      </c>
      <c r="J1796" t="s">
        <v>2164</v>
      </c>
      <c r="K1796" t="s">
        <v>2164</v>
      </c>
      <c r="M1796" t="str" cm="1">
        <f t="array" ref="M1796">LOOKUP(2,1/(C1796:L1796&lt;&gt;""),C1796:L1796)</f>
        <v>mixed indoor-outdoor</v>
      </c>
      <c r="N1796" t="s">
        <v>2164</v>
      </c>
      <c r="O1796" t="s">
        <v>23795</v>
      </c>
      <c r="P1796" t="s">
        <v>2164</v>
      </c>
      <c r="Q1796" t="s">
        <v>2164</v>
      </c>
      <c r="R1796" t="s">
        <v>23796</v>
      </c>
      <c r="S1796" t="s">
        <v>2164</v>
      </c>
      <c r="T1796" t="s">
        <v>2164</v>
      </c>
      <c r="U1796" t="s">
        <v>2164</v>
      </c>
      <c r="V1796" t="s">
        <v>2164</v>
      </c>
      <c r="W1796" t="s">
        <v>2164</v>
      </c>
      <c r="X1796" t="s">
        <v>2164</v>
      </c>
      <c r="Y1796" t="s">
        <v>2164</v>
      </c>
      <c r="Z1796" t="s">
        <v>2164</v>
      </c>
      <c r="AA1796" t="s">
        <v>2164</v>
      </c>
      <c r="AB1796" t="s">
        <v>2164</v>
      </c>
      <c r="AC1796" t="s">
        <v>2164</v>
      </c>
      <c r="AD1796" t="str">
        <f>IFERROR(IF(COUNTIF(C1796:L1796,"Feed Ingredient")&gt;0,INDEX(ani_diet!V:V,MATCH(M1796,ani_diet!F:F,0)),""),"")</f>
        <v/>
      </c>
      <c r="AE1796" s="130" t="b">
        <f>IF(IFERROR(IF(MATCH("Feed Ingredient", AOM[[#This Row],[L1]:[L10]],0)&gt;0, TRUE, FALSE), FALSE)=TRUE,IFERROR(VLOOKUP(M1796, ani_diet!E:E, 1, FALSE), "No Match"),FALSE)</f>
        <v>0</v>
      </c>
    </row>
    <row r="1797" spans="1:31" ht="14.5" x14ac:dyDescent="0.35">
      <c r="A1797" t="s">
        <v>2164</v>
      </c>
      <c r="B1797" t="s">
        <v>23797</v>
      </c>
      <c r="C1797" t="s">
        <v>23518</v>
      </c>
      <c r="D1797" t="s">
        <v>23520</v>
      </c>
      <c r="E1797" t="s">
        <v>23522</v>
      </c>
      <c r="F1797" t="s">
        <v>23653</v>
      </c>
      <c r="G1797" t="s">
        <v>23798</v>
      </c>
      <c r="H1797" t="s">
        <v>2164</v>
      </c>
      <c r="I1797" t="s">
        <v>2164</v>
      </c>
      <c r="J1797" t="s">
        <v>2164</v>
      </c>
      <c r="K1797" t="s">
        <v>2164</v>
      </c>
      <c r="M1797" t="str" cm="1">
        <f t="array" ref="M1797">LOOKUP(2,1/(C1797:L1797&lt;&gt;""),C1797:L1797)</f>
        <v>open-front housing system</v>
      </c>
      <c r="N1797" t="s">
        <v>2164</v>
      </c>
      <c r="O1797" t="s">
        <v>23799</v>
      </c>
      <c r="P1797" t="s">
        <v>2164</v>
      </c>
      <c r="Q1797" t="s">
        <v>2164</v>
      </c>
      <c r="R1797" t="s">
        <v>23800</v>
      </c>
      <c r="S1797" t="s">
        <v>2164</v>
      </c>
      <c r="T1797" t="s">
        <v>2164</v>
      </c>
      <c r="U1797" t="s">
        <v>2164</v>
      </c>
      <c r="V1797" t="s">
        <v>2164</v>
      </c>
      <c r="W1797" t="s">
        <v>2164</v>
      </c>
      <c r="X1797" t="s">
        <v>2164</v>
      </c>
      <c r="Y1797" t="s">
        <v>2164</v>
      </c>
      <c r="Z1797" t="s">
        <v>2164</v>
      </c>
      <c r="AA1797" t="s">
        <v>2164</v>
      </c>
      <c r="AB1797" t="s">
        <v>2164</v>
      </c>
      <c r="AC1797" t="s">
        <v>2164</v>
      </c>
      <c r="AD1797" t="str">
        <f>IFERROR(IF(COUNTIF(C1797:L1797,"Feed Ingredient")&gt;0,INDEX(ani_diet!V:V,MATCH(M1797,ani_diet!F:F,0)),""),"")</f>
        <v/>
      </c>
      <c r="AE1797" s="130" t="b">
        <f>IF(IFERROR(IF(MATCH("Feed Ingredient", AOM[[#This Row],[L1]:[L10]],0)&gt;0, TRUE, FALSE), FALSE)=TRUE,IFERROR(VLOOKUP(M1797, ani_diet!E:E, 1, FALSE), "No Match"),FALSE)</f>
        <v>0</v>
      </c>
    </row>
    <row r="1798" spans="1:31" ht="14.5" x14ac:dyDescent="0.35">
      <c r="A1798" t="s">
        <v>2164</v>
      </c>
      <c r="B1798" t="s">
        <v>23801</v>
      </c>
      <c r="C1798" t="s">
        <v>23518</v>
      </c>
      <c r="D1798" t="s">
        <v>23520</v>
      </c>
      <c r="E1798" t="s">
        <v>23522</v>
      </c>
      <c r="F1798" t="s">
        <v>23653</v>
      </c>
      <c r="G1798" t="s">
        <v>23802</v>
      </c>
      <c r="H1798" t="s">
        <v>2164</v>
      </c>
      <c r="I1798" t="s">
        <v>2164</v>
      </c>
      <c r="J1798" t="s">
        <v>2164</v>
      </c>
      <c r="K1798" t="s">
        <v>2164</v>
      </c>
      <c r="M1798" t="str" cm="1">
        <f t="array" ref="M1798">LOOKUP(2,1/(C1798:L1798&lt;&gt;""),C1798:L1798)</f>
        <v>outdoor</v>
      </c>
      <c r="N1798" t="s">
        <v>2164</v>
      </c>
      <c r="O1798" t="s">
        <v>23803</v>
      </c>
      <c r="P1798" t="s">
        <v>2164</v>
      </c>
      <c r="Q1798" t="s">
        <v>2164</v>
      </c>
      <c r="R1798" t="s">
        <v>23804</v>
      </c>
      <c r="S1798" t="s">
        <v>2164</v>
      </c>
      <c r="T1798" t="s">
        <v>2164</v>
      </c>
      <c r="U1798" t="s">
        <v>2164</v>
      </c>
      <c r="V1798" t="s">
        <v>2164</v>
      </c>
      <c r="W1798" t="s">
        <v>2164</v>
      </c>
      <c r="X1798" t="s">
        <v>2164</v>
      </c>
      <c r="Y1798" t="s">
        <v>2164</v>
      </c>
      <c r="Z1798" t="s">
        <v>2164</v>
      </c>
      <c r="AA1798" t="s">
        <v>2164</v>
      </c>
      <c r="AB1798" t="s">
        <v>2164</v>
      </c>
      <c r="AC1798" t="s">
        <v>2164</v>
      </c>
      <c r="AD1798" t="str">
        <f>IFERROR(IF(COUNTIF(C1798:L1798,"Feed Ingredient")&gt;0,INDEX(ani_diet!V:V,MATCH(M1798,ani_diet!F:F,0)),""),"")</f>
        <v/>
      </c>
      <c r="AE1798" s="130" t="b">
        <f>IF(IFERROR(IF(MATCH("Feed Ingredient", AOM[[#This Row],[L1]:[L10]],0)&gt;0, TRUE, FALSE), FALSE)=TRUE,IFERROR(VLOOKUP(M1798, ani_diet!E:E, 1, FALSE), "No Match"),FALSE)</f>
        <v>0</v>
      </c>
    </row>
    <row r="1799" spans="1:31" ht="14.5" x14ac:dyDescent="0.35">
      <c r="A1799" t="s">
        <v>2164</v>
      </c>
      <c r="B1799" t="s">
        <v>23805</v>
      </c>
      <c r="C1799" t="s">
        <v>23518</v>
      </c>
      <c r="D1799" t="s">
        <v>23520</v>
      </c>
      <c r="E1799" t="s">
        <v>23522</v>
      </c>
      <c r="F1799" t="s">
        <v>23653</v>
      </c>
      <c r="G1799" t="s">
        <v>23802</v>
      </c>
      <c r="H1799" t="s">
        <v>23806</v>
      </c>
      <c r="I1799" t="s">
        <v>2164</v>
      </c>
      <c r="J1799" t="s">
        <v>2164</v>
      </c>
      <c r="K1799" t="s">
        <v>2164</v>
      </c>
      <c r="M1799" t="str" cm="1">
        <f t="array" ref="M1799">LOOKUP(2,1/(C1799:L1799&lt;&gt;""),C1799:L1799)</f>
        <v>feedlot</v>
      </c>
      <c r="N1799" t="s">
        <v>23807</v>
      </c>
      <c r="O1799" t="s">
        <v>23808</v>
      </c>
      <c r="P1799" t="s">
        <v>2164</v>
      </c>
      <c r="Q1799" t="s">
        <v>2164</v>
      </c>
      <c r="R1799" t="s">
        <v>23809</v>
      </c>
      <c r="S1799" t="s">
        <v>2164</v>
      </c>
      <c r="T1799" t="s">
        <v>2164</v>
      </c>
      <c r="U1799" t="s">
        <v>2164</v>
      </c>
      <c r="V1799" t="s">
        <v>2164</v>
      </c>
      <c r="W1799" t="s">
        <v>2164</v>
      </c>
      <c r="X1799" t="s">
        <v>2164</v>
      </c>
      <c r="Y1799" t="s">
        <v>2164</v>
      </c>
      <c r="Z1799" t="s">
        <v>2164</v>
      </c>
      <c r="AA1799" t="s">
        <v>2164</v>
      </c>
      <c r="AB1799" t="s">
        <v>2164</v>
      </c>
      <c r="AC1799" t="s">
        <v>2164</v>
      </c>
      <c r="AD1799" t="str">
        <f>IFERROR(IF(COUNTIF(C1799:L1799,"Feed Ingredient")&gt;0,INDEX(ani_diet!V:V,MATCH(M1799,ani_diet!F:F,0)),""),"")</f>
        <v/>
      </c>
      <c r="AE1799" s="130" t="b">
        <f>IF(IFERROR(IF(MATCH("Feed Ingredient", AOM[[#This Row],[L1]:[L10]],0)&gt;0, TRUE, FALSE), FALSE)=TRUE,IFERROR(VLOOKUP(M1799, ani_diet!E:E, 1, FALSE), "No Match"),FALSE)</f>
        <v>0</v>
      </c>
    </row>
    <row r="1800" spans="1:31" ht="14.5" x14ac:dyDescent="0.35">
      <c r="A1800" t="s">
        <v>2164</v>
      </c>
      <c r="B1800" t="s">
        <v>23810</v>
      </c>
      <c r="C1800" t="s">
        <v>23518</v>
      </c>
      <c r="D1800" t="s">
        <v>23520</v>
      </c>
      <c r="E1800" t="s">
        <v>23522</v>
      </c>
      <c r="F1800" t="s">
        <v>23686</v>
      </c>
      <c r="G1800" t="s">
        <v>2164</v>
      </c>
      <c r="H1800" t="s">
        <v>2164</v>
      </c>
      <c r="I1800" t="s">
        <v>2164</v>
      </c>
      <c r="J1800" t="s">
        <v>2164</v>
      </c>
      <c r="K1800" t="s">
        <v>2164</v>
      </c>
      <c r="M1800" t="str" cm="1">
        <f t="array" ref="M1800">LOOKUP(2,1/(C1800:L1800&lt;&gt;""),C1800:L1800)</f>
        <v>species associations</v>
      </c>
      <c r="N1800" t="s">
        <v>2164</v>
      </c>
      <c r="O1800" t="s">
        <v>2164</v>
      </c>
      <c r="P1800" t="s">
        <v>2164</v>
      </c>
      <c r="Q1800" t="s">
        <v>2164</v>
      </c>
      <c r="R1800" t="s">
        <v>2164</v>
      </c>
      <c r="S1800" t="s">
        <v>2164</v>
      </c>
      <c r="T1800" t="s">
        <v>2164</v>
      </c>
      <c r="U1800" t="s">
        <v>2164</v>
      </c>
      <c r="V1800" t="s">
        <v>2164</v>
      </c>
      <c r="W1800" t="s">
        <v>2164</v>
      </c>
      <c r="X1800" t="s">
        <v>2164</v>
      </c>
      <c r="Y1800" t="s">
        <v>2164</v>
      </c>
      <c r="Z1800" t="s">
        <v>2164</v>
      </c>
      <c r="AA1800" t="s">
        <v>2164</v>
      </c>
      <c r="AB1800" t="s">
        <v>2164</v>
      </c>
      <c r="AC1800" t="s">
        <v>2164</v>
      </c>
      <c r="AD1800" t="str">
        <f>IFERROR(IF(COUNTIF(C1800:L1800,"Feed Ingredient")&gt;0,INDEX(ani_diet!V:V,MATCH(M1800,ani_diet!F:F,0)),""),"")</f>
        <v/>
      </c>
      <c r="AE1800" s="130" t="b">
        <f>IF(IFERROR(IF(MATCH("Feed Ingredient", AOM[[#This Row],[L1]:[L10]],0)&gt;0, TRUE, FALSE), FALSE)=TRUE,IFERROR(VLOOKUP(M1800, ani_diet!E:E, 1, FALSE), "No Match"),FALSE)</f>
        <v>0</v>
      </c>
    </row>
    <row r="1801" spans="1:31" ht="14.5" x14ac:dyDescent="0.35">
      <c r="A1801" t="s">
        <v>2164</v>
      </c>
      <c r="B1801" t="s">
        <v>23811</v>
      </c>
      <c r="C1801" t="s">
        <v>23518</v>
      </c>
      <c r="D1801" t="s">
        <v>23520</v>
      </c>
      <c r="E1801" t="s">
        <v>23522</v>
      </c>
      <c r="F1801" t="s">
        <v>23686</v>
      </c>
      <c r="G1801" t="s">
        <v>23688</v>
      </c>
      <c r="H1801" t="s">
        <v>2164</v>
      </c>
      <c r="I1801" t="s">
        <v>2164</v>
      </c>
      <c r="J1801" t="s">
        <v>2164</v>
      </c>
      <c r="K1801" t="s">
        <v>2164</v>
      </c>
      <c r="M1801" t="str" cm="1">
        <f t="array" ref="M1801">LOOKUP(2,1/(C1801:L1801&lt;&gt;""),C1801:L1801)</f>
        <v>mono-species</v>
      </c>
      <c r="N1801" t="s">
        <v>23689</v>
      </c>
      <c r="O1801" t="s">
        <v>23690</v>
      </c>
      <c r="P1801" t="s">
        <v>2164</v>
      </c>
      <c r="Q1801" t="s">
        <v>2164</v>
      </c>
      <c r="R1801" t="s">
        <v>23691</v>
      </c>
      <c r="S1801" t="s">
        <v>2164</v>
      </c>
      <c r="T1801" t="s">
        <v>2164</v>
      </c>
      <c r="U1801" t="s">
        <v>2164</v>
      </c>
      <c r="V1801" t="s">
        <v>2164</v>
      </c>
      <c r="W1801" t="s">
        <v>2164</v>
      </c>
      <c r="X1801" t="s">
        <v>2164</v>
      </c>
      <c r="Y1801" t="s">
        <v>2164</v>
      </c>
      <c r="Z1801" t="s">
        <v>2164</v>
      </c>
      <c r="AA1801" t="s">
        <v>2164</v>
      </c>
      <c r="AB1801" t="s">
        <v>2164</v>
      </c>
      <c r="AC1801" t="s">
        <v>2164</v>
      </c>
      <c r="AD1801" t="str">
        <f>IFERROR(IF(COUNTIF(C1801:L1801,"Feed Ingredient")&gt;0,INDEX(ani_diet!V:V,MATCH(M1801,ani_diet!F:F,0)),""),"")</f>
        <v/>
      </c>
      <c r="AE1801" s="130" t="b">
        <f>IF(IFERROR(IF(MATCH("Feed Ingredient", AOM[[#This Row],[L1]:[L10]],0)&gt;0, TRUE, FALSE), FALSE)=TRUE,IFERROR(VLOOKUP(M1801, ani_diet!E:E, 1, FALSE), "No Match"),FALSE)</f>
        <v>0</v>
      </c>
    </row>
    <row r="1802" spans="1:31" ht="14.5" x14ac:dyDescent="0.35">
      <c r="A1802" t="s">
        <v>2164</v>
      </c>
      <c r="B1802" t="s">
        <v>23812</v>
      </c>
      <c r="C1802" t="s">
        <v>23518</v>
      </c>
      <c r="D1802" t="s">
        <v>23520</v>
      </c>
      <c r="E1802" t="s">
        <v>23522</v>
      </c>
      <c r="F1802" t="s">
        <v>23686</v>
      </c>
      <c r="G1802" t="s">
        <v>23688</v>
      </c>
      <c r="H1802" t="s">
        <v>23693</v>
      </c>
      <c r="I1802" t="s">
        <v>2164</v>
      </c>
      <c r="J1802" t="s">
        <v>2164</v>
      </c>
      <c r="K1802" t="s">
        <v>2164</v>
      </c>
      <c r="M1802" t="str" cm="1">
        <f t="array" ref="M1802">LOOKUP(2,1/(C1802:L1802&lt;&gt;""),C1802:L1802)</f>
        <v>group-housing</v>
      </c>
      <c r="N1802" t="s">
        <v>2164</v>
      </c>
      <c r="O1802" t="s">
        <v>23694</v>
      </c>
      <c r="P1802" t="s">
        <v>2164</v>
      </c>
      <c r="Q1802" t="s">
        <v>2164</v>
      </c>
      <c r="R1802" t="s">
        <v>23695</v>
      </c>
      <c r="S1802" t="s">
        <v>2164</v>
      </c>
      <c r="T1802" t="s">
        <v>2164</v>
      </c>
      <c r="U1802" t="s">
        <v>2164</v>
      </c>
      <c r="V1802" t="s">
        <v>2164</v>
      </c>
      <c r="W1802" t="s">
        <v>2164</v>
      </c>
      <c r="X1802" t="s">
        <v>2164</v>
      </c>
      <c r="Y1802" t="s">
        <v>2164</v>
      </c>
      <c r="Z1802" t="s">
        <v>2164</v>
      </c>
      <c r="AA1802" t="s">
        <v>2164</v>
      </c>
      <c r="AB1802" t="s">
        <v>2164</v>
      </c>
      <c r="AC1802" t="s">
        <v>2164</v>
      </c>
      <c r="AD1802" t="str">
        <f>IFERROR(IF(COUNTIF(C1802:L1802,"Feed Ingredient")&gt;0,INDEX(ani_diet!V:V,MATCH(M1802,ani_diet!F:F,0)),""),"")</f>
        <v/>
      </c>
      <c r="AE1802" s="130" t="b">
        <f>IF(IFERROR(IF(MATCH("Feed Ingredient", AOM[[#This Row],[L1]:[L10]],0)&gt;0, TRUE, FALSE), FALSE)=TRUE,IFERROR(VLOOKUP(M1802, ani_diet!E:E, 1, FALSE), "No Match"),FALSE)</f>
        <v>0</v>
      </c>
    </row>
    <row r="1803" spans="1:31" ht="14.5" x14ac:dyDescent="0.35">
      <c r="A1803" t="s">
        <v>2164</v>
      </c>
      <c r="B1803" t="s">
        <v>23813</v>
      </c>
      <c r="C1803" t="s">
        <v>23518</v>
      </c>
      <c r="D1803" t="s">
        <v>23520</v>
      </c>
      <c r="E1803" t="s">
        <v>23522</v>
      </c>
      <c r="F1803" t="s">
        <v>23686</v>
      </c>
      <c r="G1803" t="s">
        <v>23688</v>
      </c>
      <c r="H1803" t="s">
        <v>23697</v>
      </c>
      <c r="I1803" t="s">
        <v>2164</v>
      </c>
      <c r="J1803" t="s">
        <v>2164</v>
      </c>
      <c r="K1803" t="s">
        <v>2164</v>
      </c>
      <c r="M1803" t="str" cm="1">
        <f t="array" ref="M1803">LOOKUP(2,1/(C1803:L1803&lt;&gt;""),C1803:L1803)</f>
        <v>individual housing</v>
      </c>
      <c r="N1803" t="s">
        <v>2164</v>
      </c>
      <c r="O1803" t="s">
        <v>23698</v>
      </c>
      <c r="P1803" t="s">
        <v>2164</v>
      </c>
      <c r="Q1803" t="s">
        <v>2164</v>
      </c>
      <c r="R1803" t="s">
        <v>23699</v>
      </c>
      <c r="S1803" t="s">
        <v>2164</v>
      </c>
      <c r="T1803" t="s">
        <v>2164</v>
      </c>
      <c r="U1803" t="s">
        <v>2164</v>
      </c>
      <c r="V1803" t="s">
        <v>2164</v>
      </c>
      <c r="W1803" t="s">
        <v>2164</v>
      </c>
      <c r="X1803" t="s">
        <v>2164</v>
      </c>
      <c r="Y1803" t="s">
        <v>2164</v>
      </c>
      <c r="Z1803" t="s">
        <v>2164</v>
      </c>
      <c r="AA1803" t="s">
        <v>2164</v>
      </c>
      <c r="AB1803" t="s">
        <v>2164</v>
      </c>
      <c r="AC1803" t="s">
        <v>2164</v>
      </c>
      <c r="AD1803" t="str">
        <f>IFERROR(IF(COUNTIF(C1803:L1803,"Feed Ingredient")&gt;0,INDEX(ani_diet!V:V,MATCH(M1803,ani_diet!F:F,0)),""),"")</f>
        <v/>
      </c>
      <c r="AE1803" s="130" t="b">
        <f>IF(IFERROR(IF(MATCH("Feed Ingredient", AOM[[#This Row],[L1]:[L10]],0)&gt;0, TRUE, FALSE), FALSE)=TRUE,IFERROR(VLOOKUP(M1803, ani_diet!E:E, 1, FALSE), "No Match"),FALSE)</f>
        <v>0</v>
      </c>
    </row>
    <row r="1804" spans="1:31" ht="14.5" x14ac:dyDescent="0.35">
      <c r="A1804" t="s">
        <v>2164</v>
      </c>
      <c r="B1804" t="s">
        <v>23814</v>
      </c>
      <c r="C1804" t="s">
        <v>23518</v>
      </c>
      <c r="D1804" t="s">
        <v>23520</v>
      </c>
      <c r="E1804" t="s">
        <v>23522</v>
      </c>
      <c r="F1804" t="s">
        <v>23686</v>
      </c>
      <c r="G1804" t="s">
        <v>23701</v>
      </c>
      <c r="H1804" t="s">
        <v>2164</v>
      </c>
      <c r="I1804" t="s">
        <v>2164</v>
      </c>
      <c r="J1804" t="s">
        <v>2164</v>
      </c>
      <c r="K1804" t="s">
        <v>2164</v>
      </c>
      <c r="M1804" t="str" cm="1">
        <f t="array" ref="M1804">LOOKUP(2,1/(C1804:L1804&lt;&gt;""),C1804:L1804)</f>
        <v>multi-species</v>
      </c>
      <c r="N1804" t="s">
        <v>23702</v>
      </c>
      <c r="O1804" t="s">
        <v>23703</v>
      </c>
      <c r="P1804" t="s">
        <v>2164</v>
      </c>
      <c r="Q1804" t="s">
        <v>2164</v>
      </c>
      <c r="R1804" t="s">
        <v>23704</v>
      </c>
      <c r="S1804" t="s">
        <v>2164</v>
      </c>
      <c r="T1804" t="s">
        <v>2164</v>
      </c>
      <c r="U1804" t="s">
        <v>2164</v>
      </c>
      <c r="V1804" t="s">
        <v>2164</v>
      </c>
      <c r="W1804" t="s">
        <v>2164</v>
      </c>
      <c r="X1804" t="s">
        <v>2164</v>
      </c>
      <c r="Y1804" t="s">
        <v>2164</v>
      </c>
      <c r="Z1804" t="s">
        <v>2164</v>
      </c>
      <c r="AA1804" t="s">
        <v>2164</v>
      </c>
      <c r="AB1804" t="s">
        <v>2164</v>
      </c>
      <c r="AC1804" t="s">
        <v>2164</v>
      </c>
      <c r="AD1804" t="str">
        <f>IFERROR(IF(COUNTIF(C1804:L1804,"Feed Ingredient")&gt;0,INDEX(ani_diet!V:V,MATCH(M1804,ani_diet!F:F,0)),""),"")</f>
        <v/>
      </c>
      <c r="AE1804" s="130" t="b">
        <f>IF(IFERROR(IF(MATCH("Feed Ingredient", AOM[[#This Row],[L1]:[L10]],0)&gt;0, TRUE, FALSE), FALSE)=TRUE,IFERROR(VLOOKUP(M1804, ani_diet!E:E, 1, FALSE), "No Match"),FALSE)</f>
        <v>0</v>
      </c>
    </row>
    <row r="1805" spans="1:31" ht="14.5" x14ac:dyDescent="0.35">
      <c r="A1805" t="s">
        <v>2164</v>
      </c>
      <c r="B1805" t="s">
        <v>23815</v>
      </c>
      <c r="C1805" t="s">
        <v>23518</v>
      </c>
      <c r="D1805" t="s">
        <v>23520</v>
      </c>
      <c r="E1805" t="s">
        <v>23522</v>
      </c>
      <c r="F1805" t="s">
        <v>23686</v>
      </c>
      <c r="G1805" t="s">
        <v>23701</v>
      </c>
      <c r="H1805" t="s">
        <v>23706</v>
      </c>
      <c r="I1805" t="s">
        <v>2164</v>
      </c>
      <c r="J1805" t="s">
        <v>2164</v>
      </c>
      <c r="K1805" t="s">
        <v>2164</v>
      </c>
      <c r="M1805" t="str" cm="1">
        <f t="array" ref="M1805">LOOKUP(2,1/(C1805:L1805&lt;&gt;""),C1805:L1805)</f>
        <v>integrated system</v>
      </c>
      <c r="N1805" t="s">
        <v>23707</v>
      </c>
      <c r="O1805" t="s">
        <v>23708</v>
      </c>
      <c r="P1805" t="s">
        <v>2164</v>
      </c>
      <c r="Q1805" t="s">
        <v>2164</v>
      </c>
      <c r="R1805" t="s">
        <v>23709</v>
      </c>
      <c r="S1805" t="s">
        <v>2164</v>
      </c>
      <c r="T1805" t="s">
        <v>2164</v>
      </c>
      <c r="U1805" t="s">
        <v>2164</v>
      </c>
      <c r="V1805" t="s">
        <v>2164</v>
      </c>
      <c r="W1805" t="s">
        <v>2164</v>
      </c>
      <c r="X1805" t="s">
        <v>2164</v>
      </c>
      <c r="Y1805" t="s">
        <v>2164</v>
      </c>
      <c r="Z1805" t="s">
        <v>2164</v>
      </c>
      <c r="AA1805" t="s">
        <v>2164</v>
      </c>
      <c r="AB1805" t="s">
        <v>2164</v>
      </c>
      <c r="AC1805" t="s">
        <v>2164</v>
      </c>
      <c r="AD1805" t="str">
        <f>IFERROR(IF(COUNTIF(C1805:L1805,"Feed Ingredient")&gt;0,INDEX(ani_diet!V:V,MATCH(M1805,ani_diet!F:F,0)),""),"")</f>
        <v/>
      </c>
      <c r="AE1805" s="130" t="b">
        <f>IF(IFERROR(IF(MATCH("Feed Ingredient", AOM[[#This Row],[L1]:[L10]],0)&gt;0, TRUE, FALSE), FALSE)=TRUE,IFERROR(VLOOKUP(M1805, ani_diet!E:E, 1, FALSE), "No Match"),FALSE)</f>
        <v>0</v>
      </c>
    </row>
    <row r="1806" spans="1:31" ht="14.5" x14ac:dyDescent="0.35">
      <c r="A1806" t="s">
        <v>2164</v>
      </c>
      <c r="B1806" t="s">
        <v>23816</v>
      </c>
      <c r="C1806" t="s">
        <v>23518</v>
      </c>
      <c r="D1806" t="s">
        <v>23520</v>
      </c>
      <c r="E1806" t="s">
        <v>23817</v>
      </c>
      <c r="F1806" t="s">
        <v>2164</v>
      </c>
      <c r="G1806" t="s">
        <v>2164</v>
      </c>
      <c r="H1806" t="s">
        <v>2164</v>
      </c>
      <c r="I1806" t="s">
        <v>2164</v>
      </c>
      <c r="J1806" t="s">
        <v>2164</v>
      </c>
      <c r="K1806" t="s">
        <v>2164</v>
      </c>
      <c r="M1806" t="str" cm="1">
        <f t="array" ref="M1806">LOOKUP(2,1/(C1806:L1806&lt;&gt;""),C1806:L1806)</f>
        <v>precision livestock farming</v>
      </c>
      <c r="N1806" t="s">
        <v>2164</v>
      </c>
      <c r="O1806" t="s">
        <v>23818</v>
      </c>
      <c r="P1806" t="s">
        <v>2164</v>
      </c>
      <c r="Q1806" t="s">
        <v>2164</v>
      </c>
      <c r="R1806" t="s">
        <v>23819</v>
      </c>
      <c r="S1806" t="s">
        <v>2164</v>
      </c>
      <c r="T1806" t="s">
        <v>2164</v>
      </c>
      <c r="U1806" t="s">
        <v>2164</v>
      </c>
      <c r="V1806" t="s">
        <v>2164</v>
      </c>
      <c r="W1806" t="s">
        <v>2164</v>
      </c>
      <c r="X1806" t="s">
        <v>2164</v>
      </c>
      <c r="Y1806" t="s">
        <v>2164</v>
      </c>
      <c r="Z1806" t="s">
        <v>2164</v>
      </c>
      <c r="AA1806" t="s">
        <v>2164</v>
      </c>
      <c r="AB1806" t="s">
        <v>2164</v>
      </c>
      <c r="AC1806" t="s">
        <v>2164</v>
      </c>
      <c r="AD1806" t="str">
        <f>IFERROR(IF(COUNTIF(C1806:L1806,"Feed Ingredient")&gt;0,INDEX(ani_diet!V:V,MATCH(M1806,ani_diet!F:F,0)),""),"")</f>
        <v/>
      </c>
      <c r="AE1806" s="130" t="b">
        <f>IF(IFERROR(IF(MATCH("Feed Ingredient", AOM[[#This Row],[L1]:[L10]],0)&gt;0, TRUE, FALSE), FALSE)=TRUE,IFERROR(VLOOKUP(M1806, ani_diet!E:E, 1, FALSE), "No Match"),FALSE)</f>
        <v>0</v>
      </c>
    </row>
    <row r="1807" spans="1:31" ht="14.5" x14ac:dyDescent="0.35">
      <c r="A1807" t="s">
        <v>2164</v>
      </c>
      <c r="B1807" t="s">
        <v>23820</v>
      </c>
      <c r="C1807" t="s">
        <v>23518</v>
      </c>
      <c r="D1807" t="s">
        <v>23520</v>
      </c>
      <c r="E1807" t="s">
        <v>23817</v>
      </c>
      <c r="F1807" t="s">
        <v>23821</v>
      </c>
      <c r="G1807" t="s">
        <v>2164</v>
      </c>
      <c r="H1807" t="s">
        <v>2164</v>
      </c>
      <c r="I1807" t="s">
        <v>2164</v>
      </c>
      <c r="J1807" t="s">
        <v>2164</v>
      </c>
      <c r="K1807" t="s">
        <v>2164</v>
      </c>
      <c r="M1807" t="str" cm="1">
        <f t="array" ref="M1807">LOOKUP(2,1/(C1807:L1807&lt;&gt;""),C1807:L1807)</f>
        <v>animal device</v>
      </c>
      <c r="N1807" t="s">
        <v>2164</v>
      </c>
      <c r="O1807" t="s">
        <v>23822</v>
      </c>
      <c r="P1807" t="s">
        <v>2164</v>
      </c>
      <c r="Q1807" t="s">
        <v>2164</v>
      </c>
      <c r="R1807" t="s">
        <v>23823</v>
      </c>
      <c r="S1807" t="s">
        <v>2164</v>
      </c>
      <c r="T1807" t="s">
        <v>2164</v>
      </c>
      <c r="U1807" t="s">
        <v>2164</v>
      </c>
      <c r="V1807" t="s">
        <v>2164</v>
      </c>
      <c r="W1807" t="s">
        <v>2164</v>
      </c>
      <c r="X1807" t="s">
        <v>2164</v>
      </c>
      <c r="Y1807" t="s">
        <v>2164</v>
      </c>
      <c r="Z1807" t="s">
        <v>2164</v>
      </c>
      <c r="AA1807" t="s">
        <v>2164</v>
      </c>
      <c r="AB1807" t="s">
        <v>2164</v>
      </c>
      <c r="AC1807" t="s">
        <v>2164</v>
      </c>
      <c r="AD1807" t="str">
        <f>IFERROR(IF(COUNTIF(C1807:L1807,"Feed Ingredient")&gt;0,INDEX(ani_diet!V:V,MATCH(M1807,ani_diet!F:F,0)),""),"")</f>
        <v/>
      </c>
      <c r="AE1807" s="130" t="b">
        <f>IF(IFERROR(IF(MATCH("Feed Ingredient", AOM[[#This Row],[L1]:[L10]],0)&gt;0, TRUE, FALSE), FALSE)=TRUE,IFERROR(VLOOKUP(M1807, ani_diet!E:E, 1, FALSE), "No Match"),FALSE)</f>
        <v>0</v>
      </c>
    </row>
    <row r="1808" spans="1:31" ht="14.5" x14ac:dyDescent="0.35">
      <c r="A1808" t="s">
        <v>2164</v>
      </c>
      <c r="B1808" t="s">
        <v>23824</v>
      </c>
      <c r="C1808" t="s">
        <v>23518</v>
      </c>
      <c r="D1808" t="s">
        <v>23520</v>
      </c>
      <c r="E1808" t="s">
        <v>23817</v>
      </c>
      <c r="F1808" t="s">
        <v>23821</v>
      </c>
      <c r="G1808" t="s">
        <v>23825</v>
      </c>
      <c r="H1808" t="s">
        <v>2164</v>
      </c>
      <c r="I1808" t="s">
        <v>2164</v>
      </c>
      <c r="J1808" t="s">
        <v>2164</v>
      </c>
      <c r="K1808" t="s">
        <v>2164</v>
      </c>
      <c r="M1808" t="str" cm="1">
        <f t="array" ref="M1808">LOOKUP(2,1/(C1808:L1808&lt;&gt;""),C1808:L1808)</f>
        <v>identification device</v>
      </c>
      <c r="N1808" t="s">
        <v>2164</v>
      </c>
      <c r="O1808" t="s">
        <v>23826</v>
      </c>
      <c r="P1808" t="s">
        <v>2164</v>
      </c>
      <c r="Q1808" t="s">
        <v>2164</v>
      </c>
      <c r="R1808" t="s">
        <v>23827</v>
      </c>
      <c r="S1808" t="s">
        <v>2164</v>
      </c>
      <c r="T1808" t="s">
        <v>2164</v>
      </c>
      <c r="U1808" t="s">
        <v>2164</v>
      </c>
      <c r="V1808" t="s">
        <v>2164</v>
      </c>
      <c r="W1808" t="s">
        <v>2164</v>
      </c>
      <c r="X1808" t="s">
        <v>2164</v>
      </c>
      <c r="Y1808" t="s">
        <v>2164</v>
      </c>
      <c r="Z1808" t="s">
        <v>2164</v>
      </c>
      <c r="AA1808" t="s">
        <v>2164</v>
      </c>
      <c r="AB1808" t="s">
        <v>2164</v>
      </c>
      <c r="AC1808" t="s">
        <v>2164</v>
      </c>
      <c r="AD1808" t="str">
        <f>IFERROR(IF(COUNTIF(C1808:L1808,"Feed Ingredient")&gt;0,INDEX(ani_diet!V:V,MATCH(M1808,ani_diet!F:F,0)),""),"")</f>
        <v/>
      </c>
      <c r="AE1808" s="130" t="b">
        <f>IF(IFERROR(IF(MATCH("Feed Ingredient", AOM[[#This Row],[L1]:[L10]],0)&gt;0, TRUE, FALSE), FALSE)=TRUE,IFERROR(VLOOKUP(M1808, ani_diet!E:E, 1, FALSE), "No Match"),FALSE)</f>
        <v>0</v>
      </c>
    </row>
    <row r="1809" spans="1:31" ht="14.5" x14ac:dyDescent="0.35">
      <c r="A1809" t="s">
        <v>2164</v>
      </c>
      <c r="B1809" t="s">
        <v>23828</v>
      </c>
      <c r="C1809" t="s">
        <v>23518</v>
      </c>
      <c r="D1809" t="s">
        <v>23520</v>
      </c>
      <c r="E1809" t="s">
        <v>23817</v>
      </c>
      <c r="F1809" t="s">
        <v>23821</v>
      </c>
      <c r="G1809" t="s">
        <v>23829</v>
      </c>
      <c r="H1809" t="s">
        <v>2164</v>
      </c>
      <c r="I1809" t="s">
        <v>2164</v>
      </c>
      <c r="J1809" t="s">
        <v>2164</v>
      </c>
      <c r="K1809" t="s">
        <v>2164</v>
      </c>
      <c r="M1809" t="str" cm="1">
        <f t="array" ref="M1809">LOOKUP(2,1/(C1809:L1809&lt;&gt;""),C1809:L1809)</f>
        <v>sensor</v>
      </c>
      <c r="N1809" t="s">
        <v>2164</v>
      </c>
      <c r="O1809" t="s">
        <v>23830</v>
      </c>
      <c r="P1809" t="s">
        <v>2164</v>
      </c>
      <c r="Q1809" t="s">
        <v>2164</v>
      </c>
      <c r="R1809" t="s">
        <v>23831</v>
      </c>
      <c r="S1809" t="s">
        <v>2164</v>
      </c>
      <c r="T1809" t="s">
        <v>2164</v>
      </c>
      <c r="U1809" t="s">
        <v>2164</v>
      </c>
      <c r="V1809" t="s">
        <v>2164</v>
      </c>
      <c r="W1809" t="s">
        <v>2164</v>
      </c>
      <c r="X1809" t="s">
        <v>2164</v>
      </c>
      <c r="Y1809" t="s">
        <v>2164</v>
      </c>
      <c r="Z1809" t="s">
        <v>2164</v>
      </c>
      <c r="AA1809" t="s">
        <v>2164</v>
      </c>
      <c r="AB1809" t="s">
        <v>2164</v>
      </c>
      <c r="AC1809" t="s">
        <v>2164</v>
      </c>
      <c r="AD1809" t="str">
        <f>IFERROR(IF(COUNTIF(C1809:L1809,"Feed Ingredient")&gt;0,INDEX(ani_diet!V:V,MATCH(M1809,ani_diet!F:F,0)),""),"")</f>
        <v/>
      </c>
      <c r="AE1809" s="130" t="b">
        <f>IF(IFERROR(IF(MATCH("Feed Ingredient", AOM[[#This Row],[L1]:[L10]],0)&gt;0, TRUE, FALSE), FALSE)=TRUE,IFERROR(VLOOKUP(M1809, ani_diet!E:E, 1, FALSE), "No Match"),FALSE)</f>
        <v>0</v>
      </c>
    </row>
    <row r="1810" spans="1:31" ht="14.5" x14ac:dyDescent="0.35">
      <c r="A1810" t="s">
        <v>2164</v>
      </c>
      <c r="B1810" t="s">
        <v>23832</v>
      </c>
      <c r="C1810" t="s">
        <v>23518</v>
      </c>
      <c r="D1810" t="s">
        <v>23520</v>
      </c>
      <c r="E1810" t="s">
        <v>23522</v>
      </c>
      <c r="F1810" t="s">
        <v>23833</v>
      </c>
      <c r="G1810" t="s">
        <v>2164</v>
      </c>
      <c r="H1810" t="s">
        <v>2164</v>
      </c>
      <c r="I1810" t="s">
        <v>2164</v>
      </c>
      <c r="J1810" t="s">
        <v>2164</v>
      </c>
      <c r="K1810" t="s">
        <v>2164</v>
      </c>
      <c r="M1810" t="str" cm="1">
        <f t="array" ref="M1810">LOOKUP(2,1/(C1810:L1810&lt;&gt;""),C1810:L1810)</f>
        <v>grazing</v>
      </c>
      <c r="N1810" t="s">
        <v>23834</v>
      </c>
      <c r="O1810" t="s">
        <v>23835</v>
      </c>
      <c r="P1810" t="s">
        <v>2164</v>
      </c>
      <c r="Q1810" t="s">
        <v>2164</v>
      </c>
      <c r="R1810" t="s">
        <v>23836</v>
      </c>
      <c r="S1810" t="s">
        <v>2164</v>
      </c>
      <c r="T1810" t="s">
        <v>2164</v>
      </c>
      <c r="U1810" t="s">
        <v>2164</v>
      </c>
      <c r="V1810" t="s">
        <v>2164</v>
      </c>
      <c r="W1810" t="s">
        <v>2164</v>
      </c>
      <c r="X1810" t="s">
        <v>2164</v>
      </c>
      <c r="Y1810" t="s">
        <v>2164</v>
      </c>
      <c r="Z1810" t="s">
        <v>2164</v>
      </c>
      <c r="AA1810" t="s">
        <v>2164</v>
      </c>
      <c r="AB1810" t="s">
        <v>2164</v>
      </c>
      <c r="AC1810" t="s">
        <v>2164</v>
      </c>
      <c r="AD1810" t="str">
        <f>IFERROR(IF(COUNTIF(C1810:L1810,"Feed Ingredient")&gt;0,INDEX(ani_diet!V:V,MATCH(M1810,ani_diet!F:F,0)),""),"")</f>
        <v/>
      </c>
      <c r="AE1810" s="130" t="b">
        <f>IF(IFERROR(IF(MATCH("Feed Ingredient", AOM[[#This Row],[L1]:[L10]],0)&gt;0, TRUE, FALSE), FALSE)=TRUE,IFERROR(VLOOKUP(M1810, ani_diet!E:E, 1, FALSE), "No Match"),FALSE)</f>
        <v>0</v>
      </c>
    </row>
    <row r="1811" spans="1:31" ht="14.5" x14ac:dyDescent="0.35">
      <c r="A1811" t="s">
        <v>2164</v>
      </c>
      <c r="B1811" t="s">
        <v>23837</v>
      </c>
      <c r="C1811" t="s">
        <v>23518</v>
      </c>
      <c r="D1811" t="s">
        <v>23520</v>
      </c>
      <c r="E1811" t="s">
        <v>23522</v>
      </c>
      <c r="F1811" t="s">
        <v>23833</v>
      </c>
      <c r="G1811" t="s">
        <v>23838</v>
      </c>
      <c r="H1811" t="s">
        <v>2164</v>
      </c>
      <c r="I1811" t="s">
        <v>2164</v>
      </c>
      <c r="J1811" t="s">
        <v>2164</v>
      </c>
      <c r="K1811" t="s">
        <v>2164</v>
      </c>
      <c r="M1811" t="str" cm="1">
        <f t="array" ref="M1811">LOOKUP(2,1/(C1811:L1811&lt;&gt;""),C1811:L1811)</f>
        <v>paddocks</v>
      </c>
      <c r="N1811" t="s">
        <v>23839</v>
      </c>
      <c r="O1811" t="s">
        <v>23840</v>
      </c>
      <c r="P1811" t="s">
        <v>2164</v>
      </c>
      <c r="Q1811" t="s">
        <v>2164</v>
      </c>
      <c r="R1811" t="s">
        <v>23841</v>
      </c>
      <c r="S1811" t="s">
        <v>2164</v>
      </c>
      <c r="T1811" t="s">
        <v>2164</v>
      </c>
      <c r="U1811" t="s">
        <v>2164</v>
      </c>
      <c r="V1811" t="s">
        <v>2164</v>
      </c>
      <c r="W1811" t="s">
        <v>2164</v>
      </c>
      <c r="X1811" t="s">
        <v>2164</v>
      </c>
      <c r="Y1811" t="s">
        <v>2164</v>
      </c>
      <c r="Z1811" t="s">
        <v>2164</v>
      </c>
      <c r="AA1811" t="s">
        <v>2164</v>
      </c>
      <c r="AB1811" t="s">
        <v>2164</v>
      </c>
      <c r="AC1811" t="s">
        <v>2164</v>
      </c>
      <c r="AD1811" t="str">
        <f>IFERROR(IF(COUNTIF(C1811:L1811,"Feed Ingredient")&gt;0,INDEX(ani_diet!V:V,MATCH(M1811,ani_diet!F:F,0)),""),"")</f>
        <v/>
      </c>
      <c r="AE1811" s="130" t="b">
        <f>IF(IFERROR(IF(MATCH("Feed Ingredient", AOM[[#This Row],[L1]:[L10]],0)&gt;0, TRUE, FALSE), FALSE)=TRUE,IFERROR(VLOOKUP(M1811, ani_diet!E:E, 1, FALSE), "No Match"),FALSE)</f>
        <v>0</v>
      </c>
    </row>
    <row r="1812" spans="1:31" ht="14.5" x14ac:dyDescent="0.35">
      <c r="A1812" t="s">
        <v>2164</v>
      </c>
      <c r="B1812" t="s">
        <v>23842</v>
      </c>
      <c r="C1812" t="s">
        <v>23518</v>
      </c>
      <c r="D1812" t="s">
        <v>23520</v>
      </c>
      <c r="E1812" t="s">
        <v>23522</v>
      </c>
      <c r="F1812" t="s">
        <v>23833</v>
      </c>
      <c r="G1812" t="s">
        <v>23843</v>
      </c>
      <c r="H1812" t="s">
        <v>2164</v>
      </c>
      <c r="I1812" t="s">
        <v>2164</v>
      </c>
      <c r="J1812" t="s">
        <v>2164</v>
      </c>
      <c r="K1812" t="s">
        <v>2164</v>
      </c>
      <c r="M1812" t="str" cm="1">
        <f t="array" ref="M1812">LOOKUP(2,1/(C1812:L1812&lt;&gt;""),C1812:L1812)</f>
        <v>set stocking</v>
      </c>
      <c r="N1812" t="s">
        <v>2164</v>
      </c>
      <c r="O1812" t="s">
        <v>23844</v>
      </c>
      <c r="P1812" t="s">
        <v>2164</v>
      </c>
      <c r="Q1812" t="s">
        <v>2164</v>
      </c>
      <c r="R1812" t="s">
        <v>23845</v>
      </c>
      <c r="S1812" t="s">
        <v>2164</v>
      </c>
      <c r="T1812" t="s">
        <v>2164</v>
      </c>
      <c r="U1812" t="s">
        <v>2164</v>
      </c>
      <c r="V1812" t="s">
        <v>2164</v>
      </c>
      <c r="W1812" t="s">
        <v>2164</v>
      </c>
      <c r="X1812" t="s">
        <v>2164</v>
      </c>
      <c r="Y1812" t="s">
        <v>2164</v>
      </c>
      <c r="Z1812" t="s">
        <v>2164</v>
      </c>
      <c r="AA1812" t="s">
        <v>2164</v>
      </c>
      <c r="AB1812" t="s">
        <v>2164</v>
      </c>
      <c r="AC1812" t="s">
        <v>2164</v>
      </c>
      <c r="AD1812" t="str">
        <f>IFERROR(IF(COUNTIF(C1812:L1812,"Feed Ingredient")&gt;0,INDEX(ani_diet!V:V,MATCH(M1812,ani_diet!F:F,0)),""),"")</f>
        <v/>
      </c>
      <c r="AE1812" s="130" t="b">
        <f>IF(IFERROR(IF(MATCH("Feed Ingredient", AOM[[#This Row],[L1]:[L10]],0)&gt;0, TRUE, FALSE), FALSE)=TRUE,IFERROR(VLOOKUP(M1812, ani_diet!E:E, 1, FALSE), "No Match"),FALSE)</f>
        <v>0</v>
      </c>
    </row>
    <row r="1813" spans="1:31" ht="14.5" x14ac:dyDescent="0.35">
      <c r="A1813" t="s">
        <v>2164</v>
      </c>
      <c r="B1813" t="s">
        <v>23846</v>
      </c>
      <c r="C1813" t="s">
        <v>23518</v>
      </c>
      <c r="D1813" t="s">
        <v>23520</v>
      </c>
      <c r="E1813" t="s">
        <v>23522</v>
      </c>
      <c r="F1813" t="s">
        <v>23833</v>
      </c>
      <c r="G1813" t="s">
        <v>23847</v>
      </c>
      <c r="H1813" t="s">
        <v>2164</v>
      </c>
      <c r="I1813" t="s">
        <v>2164</v>
      </c>
      <c r="J1813" t="s">
        <v>2164</v>
      </c>
      <c r="K1813" t="s">
        <v>2164</v>
      </c>
      <c r="M1813" t="str" cm="1">
        <f t="array" ref="M1813">LOOKUP(2,1/(C1813:L1813&lt;&gt;""),C1813:L1813)</f>
        <v>strip grazing</v>
      </c>
      <c r="N1813" t="s">
        <v>23848</v>
      </c>
      <c r="O1813" t="s">
        <v>23849</v>
      </c>
      <c r="P1813" t="s">
        <v>2164</v>
      </c>
      <c r="Q1813" t="s">
        <v>2164</v>
      </c>
      <c r="R1813" t="s">
        <v>23850</v>
      </c>
      <c r="S1813" t="s">
        <v>2164</v>
      </c>
      <c r="T1813" t="s">
        <v>2164</v>
      </c>
      <c r="U1813" t="s">
        <v>2164</v>
      </c>
      <c r="V1813" t="s">
        <v>2164</v>
      </c>
      <c r="W1813" t="s">
        <v>2164</v>
      </c>
      <c r="X1813" t="s">
        <v>2164</v>
      </c>
      <c r="Y1813" t="s">
        <v>2164</v>
      </c>
      <c r="Z1813" t="s">
        <v>2164</v>
      </c>
      <c r="AA1813" t="s">
        <v>2164</v>
      </c>
      <c r="AB1813" t="s">
        <v>2164</v>
      </c>
      <c r="AC1813" t="s">
        <v>2164</v>
      </c>
      <c r="AD1813" t="str">
        <f>IFERROR(IF(COUNTIF(C1813:L1813,"Feed Ingredient")&gt;0,INDEX(ani_diet!V:V,MATCH(M1813,ani_diet!F:F,0)),""),"")</f>
        <v/>
      </c>
      <c r="AE1813" s="130" t="b">
        <f>IF(IFERROR(IF(MATCH("Feed Ingredient", AOM[[#This Row],[L1]:[L10]],0)&gt;0, TRUE, FALSE), FALSE)=TRUE,IFERROR(VLOOKUP(M1813, ani_diet!E:E, 1, FALSE), "No Match"),FALSE)</f>
        <v>0</v>
      </c>
    </row>
    <row r="1814" spans="1:31" ht="14.5" x14ac:dyDescent="0.35">
      <c r="A1814" t="s">
        <v>2164</v>
      </c>
      <c r="B1814" t="s">
        <v>23851</v>
      </c>
      <c r="C1814" t="s">
        <v>19358</v>
      </c>
      <c r="D1814" t="s">
        <v>19360</v>
      </c>
      <c r="E1814" t="s">
        <v>23852</v>
      </c>
      <c r="F1814" t="s">
        <v>23853</v>
      </c>
      <c r="G1814" t="s">
        <v>2164</v>
      </c>
      <c r="H1814" t="s">
        <v>2164</v>
      </c>
      <c r="I1814" t="s">
        <v>2164</v>
      </c>
      <c r="J1814" t="s">
        <v>2164</v>
      </c>
      <c r="K1814" t="s">
        <v>2164</v>
      </c>
      <c r="M1814" t="str" cm="1">
        <f t="array" ref="M1814">LOOKUP(2,1/(C1814:L1814&lt;&gt;""),C1814:L1814)</f>
        <v>Grazing Intensity</v>
      </c>
      <c r="N1814" t="s">
        <v>2164</v>
      </c>
      <c r="O1814" t="s">
        <v>23854</v>
      </c>
      <c r="P1814" t="s">
        <v>2164</v>
      </c>
      <c r="Q1814" t="s">
        <v>2164</v>
      </c>
      <c r="R1814" t="s">
        <v>2164</v>
      </c>
      <c r="S1814" t="s">
        <v>2164</v>
      </c>
      <c r="T1814" t="s">
        <v>2164</v>
      </c>
      <c r="U1814" t="s">
        <v>2164</v>
      </c>
      <c r="V1814" t="s">
        <v>2164</v>
      </c>
      <c r="W1814" t="s">
        <v>2164</v>
      </c>
      <c r="X1814" t="s">
        <v>2164</v>
      </c>
      <c r="Y1814" t="s">
        <v>2164</v>
      </c>
      <c r="Z1814" t="s">
        <v>2164</v>
      </c>
      <c r="AA1814" t="s">
        <v>2164</v>
      </c>
      <c r="AB1814" t="s">
        <v>2164</v>
      </c>
      <c r="AC1814" t="s">
        <v>2164</v>
      </c>
      <c r="AD1814" t="str">
        <f>IFERROR(IF(COUNTIF(C1814:L1814,"Feed Ingredient")&gt;0,INDEX(ani_diet!V:V,MATCH(M1814,ani_diet!F:F,0)),""),"")</f>
        <v/>
      </c>
      <c r="AE1814" s="130" t="b">
        <f>IF(IFERROR(IF(MATCH("Feed Ingredient", AOM[[#This Row],[L1]:[L10]],0)&gt;0, TRUE, FALSE), FALSE)=TRUE,IFERROR(VLOOKUP(M1814, ani_diet!E:E, 1, FALSE), "No Match"),FALSE)</f>
        <v>0</v>
      </c>
    </row>
    <row r="1815" spans="1:31" ht="14.5" x14ac:dyDescent="0.35">
      <c r="A1815" t="s">
        <v>2164</v>
      </c>
      <c r="B1815" t="s">
        <v>23855</v>
      </c>
      <c r="C1815" t="s">
        <v>19358</v>
      </c>
      <c r="D1815" t="s">
        <v>19360</v>
      </c>
      <c r="E1815" t="s">
        <v>23856</v>
      </c>
      <c r="F1815" t="s">
        <v>23857</v>
      </c>
      <c r="G1815" t="s">
        <v>2164</v>
      </c>
      <c r="H1815" t="s">
        <v>2164</v>
      </c>
      <c r="I1815" t="s">
        <v>2164</v>
      </c>
      <c r="J1815" t="s">
        <v>2164</v>
      </c>
      <c r="K1815" t="s">
        <v>2164</v>
      </c>
      <c r="M1815" t="str" cm="1">
        <f t="array" ref="M1815">LOOKUP(2,1/(C1815:L1815&lt;&gt;""),C1815:L1815)</f>
        <v>animal biomass</v>
      </c>
      <c r="N1815" t="s">
        <v>2164</v>
      </c>
      <c r="O1815" t="s">
        <v>23858</v>
      </c>
      <c r="P1815" t="s">
        <v>2164</v>
      </c>
      <c r="Q1815" t="s">
        <v>2164</v>
      </c>
      <c r="R1815" t="s">
        <v>23859</v>
      </c>
      <c r="S1815" t="s">
        <v>2164</v>
      </c>
      <c r="T1815" t="s">
        <v>2164</v>
      </c>
      <c r="U1815" t="s">
        <v>2164</v>
      </c>
      <c r="V1815" t="s">
        <v>2164</v>
      </c>
      <c r="W1815" t="s">
        <v>2164</v>
      </c>
      <c r="X1815" t="s">
        <v>2164</v>
      </c>
      <c r="Y1815" t="s">
        <v>2164</v>
      </c>
      <c r="Z1815" t="s">
        <v>2164</v>
      </c>
      <c r="AA1815" t="s">
        <v>2164</v>
      </c>
      <c r="AB1815" t="s">
        <v>2164</v>
      </c>
      <c r="AC1815" t="s">
        <v>2164</v>
      </c>
      <c r="AD1815" t="str">
        <f>IFERROR(IF(COUNTIF(C1815:L1815,"Feed Ingredient")&gt;0,INDEX(ani_diet!V:V,MATCH(M1815,ani_diet!F:F,0)),""),"")</f>
        <v/>
      </c>
      <c r="AE1815" s="130" t="b">
        <f>IF(IFERROR(IF(MATCH("Feed Ingredient", AOM[[#This Row],[L1]:[L10]],0)&gt;0, TRUE, FALSE), FALSE)=TRUE,IFERROR(VLOOKUP(M1815, ani_diet!E:E, 1, FALSE), "No Match"),FALSE)</f>
        <v>0</v>
      </c>
    </row>
    <row r="1816" spans="1:31" ht="14.5" x14ac:dyDescent="0.35">
      <c r="A1816" t="s">
        <v>2164</v>
      </c>
      <c r="B1816" t="s">
        <v>23860</v>
      </c>
      <c r="C1816" t="s">
        <v>19358</v>
      </c>
      <c r="D1816" t="s">
        <v>19360</v>
      </c>
      <c r="E1816" t="s">
        <v>23856</v>
      </c>
      <c r="F1816" t="s">
        <v>23861</v>
      </c>
      <c r="G1816" t="s">
        <v>2164</v>
      </c>
      <c r="H1816" t="s">
        <v>2164</v>
      </c>
      <c r="I1816" t="s">
        <v>2164</v>
      </c>
      <c r="J1816" t="s">
        <v>2164</v>
      </c>
      <c r="K1816" t="s">
        <v>2164</v>
      </c>
      <c r="M1816" t="str" cm="1">
        <f t="array" ref="M1816">LOOKUP(2,1/(C1816:L1816&lt;&gt;""),C1816:L1816)</f>
        <v>stocking rate</v>
      </c>
      <c r="N1816" t="s">
        <v>23862</v>
      </c>
      <c r="O1816" t="s">
        <v>23863</v>
      </c>
      <c r="P1816" t="s">
        <v>2164</v>
      </c>
      <c r="Q1816" t="s">
        <v>2164</v>
      </c>
      <c r="R1816" t="s">
        <v>23864</v>
      </c>
      <c r="S1816" t="s">
        <v>2164</v>
      </c>
      <c r="T1816" t="s">
        <v>2164</v>
      </c>
      <c r="U1816" t="s">
        <v>2164</v>
      </c>
      <c r="V1816" t="s">
        <v>2164</v>
      </c>
      <c r="W1816" t="s">
        <v>2164</v>
      </c>
      <c r="X1816" t="s">
        <v>2164</v>
      </c>
      <c r="Y1816" t="s">
        <v>2164</v>
      </c>
      <c r="Z1816" t="s">
        <v>2164</v>
      </c>
      <c r="AA1816" t="s">
        <v>2164</v>
      </c>
      <c r="AB1816" t="s">
        <v>2164</v>
      </c>
      <c r="AC1816" t="s">
        <v>2164</v>
      </c>
      <c r="AD1816" t="str">
        <f>IFERROR(IF(COUNTIF(C1816:L1816,"Feed Ingredient")&gt;0,INDEX(ani_diet!V:V,MATCH(M1816,ani_diet!F:F,0)),""),"")</f>
        <v/>
      </c>
      <c r="AE1816" s="130" t="b">
        <f>IF(IFERROR(IF(MATCH("Feed Ingredient", AOM[[#This Row],[L1]:[L10]],0)&gt;0, TRUE, FALSE), FALSE)=TRUE,IFERROR(VLOOKUP(M1816, ani_diet!E:E, 1, FALSE), "No Match"),FALSE)</f>
        <v>0</v>
      </c>
    </row>
    <row r="1817" spans="1:31" ht="14.5" x14ac:dyDescent="0.35">
      <c r="A1817" t="s">
        <v>2164</v>
      </c>
      <c r="B1817" t="s">
        <v>23865</v>
      </c>
      <c r="C1817" t="s">
        <v>19358</v>
      </c>
      <c r="D1817" t="s">
        <v>19360</v>
      </c>
      <c r="E1817" t="s">
        <v>23856</v>
      </c>
      <c r="F1817" t="s">
        <v>23861</v>
      </c>
      <c r="G1817" t="s">
        <v>23866</v>
      </c>
      <c r="H1817" t="s">
        <v>2164</v>
      </c>
      <c r="I1817" t="s">
        <v>2164</v>
      </c>
      <c r="J1817" t="s">
        <v>2164</v>
      </c>
      <c r="K1817" t="s">
        <v>2164</v>
      </c>
      <c r="M1817" t="str" cm="1">
        <f t="array" ref="M1817">LOOKUP(2,1/(C1817:L1817&lt;&gt;""),C1817:L1817)</f>
        <v>stocking rate as livestock units</v>
      </c>
      <c r="N1817" t="s">
        <v>2164</v>
      </c>
      <c r="O1817" t="s">
        <v>23867</v>
      </c>
      <c r="P1817" t="s">
        <v>2164</v>
      </c>
      <c r="Q1817" t="s">
        <v>2164</v>
      </c>
      <c r="R1817" t="s">
        <v>23868</v>
      </c>
      <c r="S1817" t="s">
        <v>2164</v>
      </c>
      <c r="T1817" t="s">
        <v>2164</v>
      </c>
      <c r="U1817" t="s">
        <v>2164</v>
      </c>
      <c r="V1817" t="s">
        <v>2164</v>
      </c>
      <c r="W1817" t="s">
        <v>2164</v>
      </c>
      <c r="X1817" t="s">
        <v>2164</v>
      </c>
      <c r="Y1817" t="s">
        <v>2164</v>
      </c>
      <c r="Z1817" t="s">
        <v>2164</v>
      </c>
      <c r="AA1817" t="s">
        <v>2164</v>
      </c>
      <c r="AB1817" t="s">
        <v>2164</v>
      </c>
      <c r="AC1817" t="s">
        <v>2164</v>
      </c>
      <c r="AD1817" t="str">
        <f>IFERROR(IF(COUNTIF(C1817:L1817,"Feed Ingredient")&gt;0,INDEX(ani_diet!V:V,MATCH(M1817,ani_diet!F:F,0)),""),"")</f>
        <v/>
      </c>
      <c r="AE1817" s="130" t="b">
        <f>IF(IFERROR(IF(MATCH("Feed Ingredient", AOM[[#This Row],[L1]:[L10]],0)&gt;0, TRUE, FALSE), FALSE)=TRUE,IFERROR(VLOOKUP(M1817, ani_diet!E:E, 1, FALSE), "No Match"),FALSE)</f>
        <v>0</v>
      </c>
    </row>
    <row r="1818" spans="1:31" ht="14.5" x14ac:dyDescent="0.35">
      <c r="A1818" t="s">
        <v>2164</v>
      </c>
      <c r="B1818" t="s">
        <v>23869</v>
      </c>
      <c r="C1818" t="s">
        <v>19358</v>
      </c>
      <c r="D1818" t="s">
        <v>19360</v>
      </c>
      <c r="E1818" t="s">
        <v>23856</v>
      </c>
      <c r="F1818" t="s">
        <v>23870</v>
      </c>
      <c r="G1818" t="s">
        <v>2164</v>
      </c>
      <c r="H1818" t="s">
        <v>2164</v>
      </c>
      <c r="I1818" t="s">
        <v>2164</v>
      </c>
      <c r="J1818" t="s">
        <v>2164</v>
      </c>
      <c r="K1818" t="s">
        <v>2164</v>
      </c>
      <c r="M1818" t="str" cm="1">
        <f t="array" ref="M1818">LOOKUP(2,1/(C1818:L1818&lt;&gt;""),C1818:L1818)</f>
        <v>animal density</v>
      </c>
      <c r="N1818" t="s">
        <v>2164</v>
      </c>
      <c r="O1818" t="s">
        <v>23871</v>
      </c>
      <c r="P1818" t="s">
        <v>2164</v>
      </c>
      <c r="Q1818" t="s">
        <v>2164</v>
      </c>
      <c r="R1818" t="s">
        <v>23872</v>
      </c>
      <c r="S1818" t="s">
        <v>2164</v>
      </c>
      <c r="T1818" t="s">
        <v>2164</v>
      </c>
      <c r="U1818" t="s">
        <v>2164</v>
      </c>
      <c r="V1818" t="s">
        <v>2164</v>
      </c>
      <c r="W1818" t="s">
        <v>2164</v>
      </c>
      <c r="X1818" t="s">
        <v>2164</v>
      </c>
      <c r="Y1818" t="s">
        <v>2164</v>
      </c>
      <c r="Z1818" t="s">
        <v>2164</v>
      </c>
      <c r="AA1818" t="s">
        <v>2164</v>
      </c>
      <c r="AB1818" t="s">
        <v>2164</v>
      </c>
      <c r="AC1818" t="s">
        <v>2164</v>
      </c>
      <c r="AD1818" t="str">
        <f>IFERROR(IF(COUNTIF(C1818:L1818,"Feed Ingredient")&gt;0,INDEX(ani_diet!V:V,MATCH(M1818,ani_diet!F:F,0)),""),"")</f>
        <v/>
      </c>
      <c r="AE1818" s="130" t="b">
        <f>IF(IFERROR(IF(MATCH("Feed Ingredient", AOM[[#This Row],[L1]:[L10]],0)&gt;0, TRUE, FALSE), FALSE)=TRUE,IFERROR(VLOOKUP(M1818, ani_diet!E:E, 1, FALSE), "No Match"),FALSE)</f>
        <v>0</v>
      </c>
    </row>
    <row r="1819" spans="1:31" ht="14.5" x14ac:dyDescent="0.35">
      <c r="A1819" t="s">
        <v>2164</v>
      </c>
      <c r="B1819" t="s">
        <v>23873</v>
      </c>
      <c r="C1819" t="s">
        <v>19358</v>
      </c>
      <c r="D1819" t="s">
        <v>19360</v>
      </c>
      <c r="E1819" t="s">
        <v>23874</v>
      </c>
      <c r="F1819" t="s">
        <v>23875</v>
      </c>
      <c r="G1819" t="s">
        <v>2164</v>
      </c>
      <c r="H1819" t="s">
        <v>2164</v>
      </c>
      <c r="I1819" t="s">
        <v>2164</v>
      </c>
      <c r="J1819" t="s">
        <v>2164</v>
      </c>
      <c r="K1819" t="s">
        <v>2164</v>
      </c>
      <c r="M1819" t="str" cm="1">
        <f t="array" ref="M1819">LOOKUP(2,1/(C1819:L1819&lt;&gt;""),C1819:L1819)</f>
        <v>rearing stage group structure</v>
      </c>
      <c r="N1819" t="s">
        <v>2164</v>
      </c>
      <c r="O1819" t="s">
        <v>23876</v>
      </c>
      <c r="P1819" t="s">
        <v>2164</v>
      </c>
      <c r="Q1819" t="s">
        <v>2164</v>
      </c>
      <c r="R1819" t="s">
        <v>23877</v>
      </c>
      <c r="S1819" t="s">
        <v>2164</v>
      </c>
      <c r="T1819" t="s">
        <v>2164</v>
      </c>
      <c r="U1819" t="s">
        <v>2164</v>
      </c>
      <c r="V1819" t="s">
        <v>2164</v>
      </c>
      <c r="W1819" t="s">
        <v>2164</v>
      </c>
      <c r="X1819" t="s">
        <v>2164</v>
      </c>
      <c r="Y1819" t="s">
        <v>2164</v>
      </c>
      <c r="Z1819" t="s">
        <v>2164</v>
      </c>
      <c r="AA1819" t="s">
        <v>2164</v>
      </c>
      <c r="AB1819" t="s">
        <v>2164</v>
      </c>
      <c r="AC1819" t="s">
        <v>2164</v>
      </c>
      <c r="AD1819" t="str">
        <f>IFERROR(IF(COUNTIF(C1819:L1819,"Feed Ingredient")&gt;0,INDEX(ani_diet!V:V,MATCH(M1819,ani_diet!F:F,0)),""),"")</f>
        <v/>
      </c>
      <c r="AE1819" s="130" t="b">
        <f>IF(IFERROR(IF(MATCH("Feed Ingredient", AOM[[#This Row],[L1]:[L10]],0)&gt;0, TRUE, FALSE), FALSE)=TRUE,IFERROR(VLOOKUP(M1819, ani_diet!E:E, 1, FALSE), "No Match"),FALSE)</f>
        <v>0</v>
      </c>
    </row>
    <row r="1820" spans="1:31" ht="14.5" x14ac:dyDescent="0.35">
      <c r="A1820" t="s">
        <v>2164</v>
      </c>
      <c r="B1820" t="s">
        <v>23878</v>
      </c>
      <c r="C1820" t="s">
        <v>19358</v>
      </c>
      <c r="D1820" t="s">
        <v>19360</v>
      </c>
      <c r="E1820" t="s">
        <v>23874</v>
      </c>
      <c r="F1820" t="s">
        <v>23879</v>
      </c>
      <c r="G1820" t="s">
        <v>2164</v>
      </c>
      <c r="H1820" t="s">
        <v>2164</v>
      </c>
      <c r="I1820" t="s">
        <v>2164</v>
      </c>
      <c r="J1820" t="s">
        <v>2164</v>
      </c>
      <c r="K1820" t="s">
        <v>2164</v>
      </c>
      <c r="M1820" t="str" cm="1">
        <f t="array" ref="M1820">LOOKUP(2,1/(C1820:L1820&lt;&gt;""),C1820:L1820)</f>
        <v>sex group structure</v>
      </c>
      <c r="N1820" t="s">
        <v>2164</v>
      </c>
      <c r="O1820" t="s">
        <v>23880</v>
      </c>
      <c r="P1820" t="s">
        <v>2164</v>
      </c>
      <c r="Q1820" t="s">
        <v>2164</v>
      </c>
      <c r="R1820" t="s">
        <v>23881</v>
      </c>
      <c r="S1820" t="s">
        <v>2164</v>
      </c>
      <c r="T1820" t="s">
        <v>2164</v>
      </c>
      <c r="U1820" t="s">
        <v>2164</v>
      </c>
      <c r="V1820" t="s">
        <v>2164</v>
      </c>
      <c r="W1820" t="s">
        <v>2164</v>
      </c>
      <c r="X1820" t="s">
        <v>2164</v>
      </c>
      <c r="Y1820" t="s">
        <v>2164</v>
      </c>
      <c r="Z1820" t="s">
        <v>2164</v>
      </c>
      <c r="AA1820" t="s">
        <v>2164</v>
      </c>
      <c r="AB1820" t="s">
        <v>2164</v>
      </c>
      <c r="AC1820" t="s">
        <v>2164</v>
      </c>
      <c r="AD1820" t="str">
        <f>IFERROR(IF(COUNTIF(C1820:L1820,"Feed Ingredient")&gt;0,INDEX(ani_diet!V:V,MATCH(M1820,ani_diet!F:F,0)),""),"")</f>
        <v/>
      </c>
      <c r="AE1820" s="130" t="b">
        <f>IF(IFERROR(IF(MATCH("Feed Ingredient", AOM[[#This Row],[L1]:[L10]],0)&gt;0, TRUE, FALSE), FALSE)=TRUE,IFERROR(VLOOKUP(M1820, ani_diet!E:E, 1, FALSE), "No Match"),FALSE)</f>
        <v>0</v>
      </c>
    </row>
    <row r="1821" spans="1:31" ht="14.5" x14ac:dyDescent="0.35">
      <c r="A1821" t="s">
        <v>2164</v>
      </c>
      <c r="B1821" t="s">
        <v>23882</v>
      </c>
      <c r="C1821" t="s">
        <v>19358</v>
      </c>
      <c r="D1821" t="s">
        <v>19360</v>
      </c>
      <c r="E1821" t="s">
        <v>23874</v>
      </c>
      <c r="F1821" t="s">
        <v>23883</v>
      </c>
      <c r="G1821" t="s">
        <v>2164</v>
      </c>
      <c r="H1821" t="s">
        <v>2164</v>
      </c>
      <c r="I1821" t="s">
        <v>2164</v>
      </c>
      <c r="J1821" t="s">
        <v>2164</v>
      </c>
      <c r="K1821" t="s">
        <v>2164</v>
      </c>
      <c r="M1821" t="str" cm="1">
        <f t="array" ref="M1821">LOOKUP(2,1/(C1821:L1821&lt;&gt;""),C1821:L1821)</f>
        <v>genetic group structure</v>
      </c>
      <c r="N1821" t="s">
        <v>2164</v>
      </c>
      <c r="O1821" t="s">
        <v>23884</v>
      </c>
      <c r="P1821" t="s">
        <v>2164</v>
      </c>
      <c r="Q1821" t="s">
        <v>2164</v>
      </c>
      <c r="R1821" t="s">
        <v>23885</v>
      </c>
      <c r="S1821" t="s">
        <v>2164</v>
      </c>
      <c r="T1821" t="s">
        <v>2164</v>
      </c>
      <c r="U1821" t="s">
        <v>2164</v>
      </c>
      <c r="V1821" t="s">
        <v>2164</v>
      </c>
      <c r="W1821" t="s">
        <v>2164</v>
      </c>
      <c r="X1821" t="s">
        <v>2164</v>
      </c>
      <c r="Y1821" t="s">
        <v>2164</v>
      </c>
      <c r="Z1821" t="s">
        <v>2164</v>
      </c>
      <c r="AA1821" t="s">
        <v>2164</v>
      </c>
      <c r="AB1821" t="s">
        <v>2164</v>
      </c>
      <c r="AC1821" t="s">
        <v>2164</v>
      </c>
      <c r="AD1821" t="str">
        <f>IFERROR(IF(COUNTIF(C1821:L1821,"Feed Ingredient")&gt;0,INDEX(ani_diet!V:V,MATCH(M1821,ani_diet!F:F,0)),""),"")</f>
        <v/>
      </c>
      <c r="AE1821" s="130" t="b">
        <f>IF(IFERROR(IF(MATCH("Feed Ingredient", AOM[[#This Row],[L1]:[L10]],0)&gt;0, TRUE, FALSE), FALSE)=TRUE,IFERROR(VLOOKUP(M1821, ani_diet!E:E, 1, FALSE), "No Match"),FALSE)</f>
        <v>0</v>
      </c>
    </row>
    <row r="1822" spans="1:31" ht="14.5" x14ac:dyDescent="0.35">
      <c r="A1822" t="s">
        <v>2164</v>
      </c>
      <c r="B1822" t="s">
        <v>23886</v>
      </c>
      <c r="C1822" t="s">
        <v>19358</v>
      </c>
      <c r="D1822" t="s">
        <v>19360</v>
      </c>
      <c r="E1822" t="s">
        <v>23852</v>
      </c>
      <c r="F1822" t="s">
        <v>23887</v>
      </c>
      <c r="G1822" t="s">
        <v>2164</v>
      </c>
      <c r="H1822" t="s">
        <v>2164</v>
      </c>
      <c r="I1822" t="s">
        <v>2164</v>
      </c>
      <c r="J1822" t="s">
        <v>2164</v>
      </c>
      <c r="K1822" t="s">
        <v>2164</v>
      </c>
      <c r="M1822" t="str" cm="1">
        <f t="array" ref="M1822">LOOKUP(2,1/(C1822:L1822&lt;&gt;""),C1822:L1822)</f>
        <v>Number of fields per unit</v>
      </c>
      <c r="N1822" t="s">
        <v>2164</v>
      </c>
      <c r="O1822" t="s">
        <v>2164</v>
      </c>
      <c r="P1822" t="s">
        <v>2164</v>
      </c>
      <c r="Q1822" t="s">
        <v>2164</v>
      </c>
      <c r="R1822" t="s">
        <v>2164</v>
      </c>
      <c r="S1822" t="s">
        <v>2164</v>
      </c>
      <c r="T1822" t="s">
        <v>2164</v>
      </c>
      <c r="U1822" t="s">
        <v>2164</v>
      </c>
      <c r="V1822" t="s">
        <v>2164</v>
      </c>
      <c r="W1822" t="s">
        <v>2164</v>
      </c>
      <c r="X1822" t="s">
        <v>2164</v>
      </c>
      <c r="Y1822" t="s">
        <v>2164</v>
      </c>
      <c r="Z1822" t="s">
        <v>2164</v>
      </c>
      <c r="AA1822" t="s">
        <v>2164</v>
      </c>
      <c r="AB1822" t="s">
        <v>2164</v>
      </c>
      <c r="AC1822" t="s">
        <v>2164</v>
      </c>
      <c r="AD1822" t="str">
        <f>IFERROR(IF(COUNTIF(C1822:L1822,"Feed Ingredient")&gt;0,INDEX(ani_diet!V:V,MATCH(M1822,ani_diet!F:F,0)),""),"")</f>
        <v/>
      </c>
      <c r="AE1822" s="130" t="b">
        <f>IF(IFERROR(IF(MATCH("Feed Ingredient", AOM[[#This Row],[L1]:[L10]],0)&gt;0, TRUE, FALSE), FALSE)=TRUE,IFERROR(VLOOKUP(M1822, ani_diet!E:E, 1, FALSE), "No Match"),FALSE)</f>
        <v>0</v>
      </c>
    </row>
    <row r="1823" spans="1:31" ht="14.5" x14ac:dyDescent="0.35">
      <c r="A1823" t="s">
        <v>2164</v>
      </c>
      <c r="B1823" t="s">
        <v>23888</v>
      </c>
      <c r="C1823" t="s">
        <v>19358</v>
      </c>
      <c r="D1823" t="s">
        <v>19360</v>
      </c>
      <c r="E1823" t="s">
        <v>23852</v>
      </c>
      <c r="F1823" t="s">
        <v>23889</v>
      </c>
      <c r="G1823" t="s">
        <v>2164</v>
      </c>
      <c r="H1823" t="s">
        <v>2164</v>
      </c>
      <c r="I1823" t="s">
        <v>2164</v>
      </c>
      <c r="J1823" t="s">
        <v>2164</v>
      </c>
      <c r="K1823" t="s">
        <v>2164</v>
      </c>
      <c r="M1823" t="str" cm="1">
        <f t="array" ref="M1823">LOOKUP(2,1/(C1823:L1823&lt;&gt;""),C1823:L1823)</f>
        <v>Target sward height</v>
      </c>
      <c r="N1823" t="s">
        <v>2164</v>
      </c>
      <c r="O1823" t="s">
        <v>23890</v>
      </c>
      <c r="P1823" t="s">
        <v>2164</v>
      </c>
      <c r="Q1823" t="s">
        <v>2164</v>
      </c>
      <c r="R1823" t="s">
        <v>2164</v>
      </c>
      <c r="S1823" t="s">
        <v>2164</v>
      </c>
      <c r="T1823" t="s">
        <v>2164</v>
      </c>
      <c r="U1823" t="s">
        <v>2164</v>
      </c>
      <c r="V1823" t="s">
        <v>2164</v>
      </c>
      <c r="W1823" t="s">
        <v>2164</v>
      </c>
      <c r="X1823" t="s">
        <v>10809</v>
      </c>
      <c r="Y1823" t="s">
        <v>2164</v>
      </c>
      <c r="Z1823" t="s">
        <v>2164</v>
      </c>
      <c r="AA1823" t="s">
        <v>2164</v>
      </c>
      <c r="AB1823" t="s">
        <v>2164</v>
      </c>
      <c r="AC1823" t="s">
        <v>2164</v>
      </c>
      <c r="AD1823" t="str">
        <f>IFERROR(IF(COUNTIF(C1823:L1823,"Feed Ingredient")&gt;0,INDEX(ani_diet!V:V,MATCH(M1823,ani_diet!F:F,0)),""),"")</f>
        <v/>
      </c>
      <c r="AE1823" s="130" t="b">
        <f>IF(IFERROR(IF(MATCH("Feed Ingredient", AOM[[#This Row],[L1]:[L10]],0)&gt;0, TRUE, FALSE), FALSE)=TRUE,IFERROR(VLOOKUP(M1823, ani_diet!E:E, 1, FALSE), "No Match"),FALSE)</f>
        <v>0</v>
      </c>
    </row>
    <row r="1824" spans="1:31" ht="14.5" x14ac:dyDescent="0.35">
      <c r="A1824" t="s">
        <v>2164</v>
      </c>
      <c r="B1824" t="s">
        <v>23891</v>
      </c>
      <c r="C1824" t="s">
        <v>19358</v>
      </c>
      <c r="D1824" t="s">
        <v>19360</v>
      </c>
      <c r="E1824" t="s">
        <v>23852</v>
      </c>
      <c r="F1824" t="s">
        <v>23892</v>
      </c>
      <c r="G1824" t="s">
        <v>2164</v>
      </c>
      <c r="H1824" t="s">
        <v>2164</v>
      </c>
      <c r="I1824" t="s">
        <v>2164</v>
      </c>
      <c r="J1824" t="s">
        <v>2164</v>
      </c>
      <c r="K1824" t="s">
        <v>2164</v>
      </c>
      <c r="M1824" t="str" cm="1">
        <f t="array" ref="M1824">LOOKUP(2,1/(C1824:L1824&lt;&gt;""),C1824:L1824)</f>
        <v>Max sward height</v>
      </c>
      <c r="N1824" t="s">
        <v>23893</v>
      </c>
      <c r="O1824" t="s">
        <v>2164</v>
      </c>
      <c r="P1824" t="s">
        <v>2164</v>
      </c>
      <c r="Q1824" t="s">
        <v>2164</v>
      </c>
      <c r="R1824" t="s">
        <v>2164</v>
      </c>
      <c r="S1824" t="s">
        <v>2164</v>
      </c>
      <c r="T1824" t="s">
        <v>2164</v>
      </c>
      <c r="U1824" t="s">
        <v>2164</v>
      </c>
      <c r="V1824" t="s">
        <v>2164</v>
      </c>
      <c r="W1824" t="s">
        <v>2164</v>
      </c>
      <c r="X1824" t="s">
        <v>10809</v>
      </c>
      <c r="Y1824" t="s">
        <v>2164</v>
      </c>
      <c r="Z1824" t="s">
        <v>2164</v>
      </c>
      <c r="AA1824" t="s">
        <v>2164</v>
      </c>
      <c r="AB1824" t="s">
        <v>2164</v>
      </c>
      <c r="AC1824" t="s">
        <v>2164</v>
      </c>
      <c r="AD1824" t="str">
        <f>IFERROR(IF(COUNTIF(C1824:L1824,"Feed Ingredient")&gt;0,INDEX(ani_diet!V:V,MATCH(M1824,ani_diet!F:F,0)),""),"")</f>
        <v/>
      </c>
      <c r="AE1824" s="130" t="b">
        <f>IF(IFERROR(IF(MATCH("Feed Ingredient", AOM[[#This Row],[L1]:[L10]],0)&gt;0, TRUE, FALSE), FALSE)=TRUE,IFERROR(VLOOKUP(M1824, ani_diet!E:E, 1, FALSE), "No Match"),FALSE)</f>
        <v>0</v>
      </c>
    </row>
    <row r="1825" spans="1:31" ht="14.5" x14ac:dyDescent="0.35">
      <c r="A1825" t="s">
        <v>2164</v>
      </c>
      <c r="B1825" t="s">
        <v>23894</v>
      </c>
      <c r="C1825" t="s">
        <v>19358</v>
      </c>
      <c r="D1825" t="s">
        <v>19360</v>
      </c>
      <c r="E1825" t="s">
        <v>23852</v>
      </c>
      <c r="F1825" t="s">
        <v>23895</v>
      </c>
      <c r="G1825" t="s">
        <v>2164</v>
      </c>
      <c r="H1825" t="s">
        <v>2164</v>
      </c>
      <c r="I1825" t="s">
        <v>2164</v>
      </c>
      <c r="J1825" t="s">
        <v>2164</v>
      </c>
      <c r="K1825" t="s">
        <v>2164</v>
      </c>
      <c r="M1825" t="str" cm="1">
        <f t="array" ref="M1825">LOOKUP(2,1/(C1825:L1825&lt;&gt;""),C1825:L1825)</f>
        <v>Field Size</v>
      </c>
      <c r="N1825" t="s">
        <v>23896</v>
      </c>
      <c r="O1825" t="s">
        <v>23897</v>
      </c>
      <c r="P1825" t="s">
        <v>2164</v>
      </c>
      <c r="Q1825" t="s">
        <v>2164</v>
      </c>
      <c r="R1825" t="s">
        <v>2164</v>
      </c>
      <c r="S1825" t="s">
        <v>2164</v>
      </c>
      <c r="T1825" t="s">
        <v>2164</v>
      </c>
      <c r="U1825" t="s">
        <v>2164</v>
      </c>
      <c r="V1825" t="s">
        <v>2164</v>
      </c>
      <c r="W1825" t="s">
        <v>2164</v>
      </c>
      <c r="X1825" t="s">
        <v>10809</v>
      </c>
      <c r="Y1825" t="s">
        <v>2164</v>
      </c>
      <c r="Z1825" t="s">
        <v>2164</v>
      </c>
      <c r="AA1825" t="s">
        <v>2164</v>
      </c>
      <c r="AB1825" t="s">
        <v>2164</v>
      </c>
      <c r="AC1825" t="s">
        <v>2164</v>
      </c>
      <c r="AD1825" t="str">
        <f>IFERROR(IF(COUNTIF(C1825:L1825,"Feed Ingredient")&gt;0,INDEX(ani_diet!V:V,MATCH(M1825,ani_diet!F:F,0)),""),"")</f>
        <v/>
      </c>
      <c r="AE1825" s="130" t="b">
        <f>IF(IFERROR(IF(MATCH("Feed Ingredient", AOM[[#This Row],[L1]:[L10]],0)&gt;0, TRUE, FALSE), FALSE)=TRUE,IFERROR(VLOOKUP(M1825, ani_diet!E:E, 1, FALSE), "No Match"),FALSE)</f>
        <v>0</v>
      </c>
    </row>
    <row r="1826" spans="1:31" ht="14.5" x14ac:dyDescent="0.35">
      <c r="A1826" t="s">
        <v>2164</v>
      </c>
      <c r="B1826" t="s">
        <v>23898</v>
      </c>
      <c r="C1826" t="s">
        <v>19358</v>
      </c>
      <c r="D1826" t="s">
        <v>19360</v>
      </c>
      <c r="E1826" t="s">
        <v>23852</v>
      </c>
      <c r="F1826" t="s">
        <v>23899</v>
      </c>
      <c r="G1826" t="s">
        <v>2164</v>
      </c>
      <c r="H1826" t="s">
        <v>2164</v>
      </c>
      <c r="I1826" t="s">
        <v>2164</v>
      </c>
      <c r="J1826" t="s">
        <v>2164</v>
      </c>
      <c r="K1826" t="s">
        <v>2164</v>
      </c>
      <c r="M1826" t="str" cm="1">
        <f t="array" ref="M1826">LOOKUP(2,1/(C1826:L1826&lt;&gt;""),C1826:L1826)</f>
        <v>Division Size</v>
      </c>
      <c r="N1826" t="s">
        <v>2164</v>
      </c>
      <c r="O1826" t="s">
        <v>23900</v>
      </c>
      <c r="P1826" t="s">
        <v>2164</v>
      </c>
      <c r="Q1826" t="s">
        <v>2164</v>
      </c>
      <c r="R1826" t="s">
        <v>2164</v>
      </c>
      <c r="S1826" t="s">
        <v>2164</v>
      </c>
      <c r="T1826" t="s">
        <v>2164</v>
      </c>
      <c r="U1826" t="s">
        <v>2164</v>
      </c>
      <c r="V1826" t="s">
        <v>2164</v>
      </c>
      <c r="W1826" t="s">
        <v>2164</v>
      </c>
      <c r="X1826" t="s">
        <v>10809</v>
      </c>
      <c r="Y1826" t="s">
        <v>2164</v>
      </c>
      <c r="Z1826" t="s">
        <v>2164</v>
      </c>
      <c r="AA1826" t="s">
        <v>2164</v>
      </c>
      <c r="AB1826" t="s">
        <v>2164</v>
      </c>
      <c r="AC1826" t="s">
        <v>2164</v>
      </c>
      <c r="AD1826" t="str">
        <f>IFERROR(IF(COUNTIF(C1826:L1826,"Feed Ingredient")&gt;0,INDEX(ani_diet!V:V,MATCH(M1826,ani_diet!F:F,0)),""),"")</f>
        <v/>
      </c>
      <c r="AE1826" s="130" t="b">
        <f>IF(IFERROR(IF(MATCH("Feed Ingredient", AOM[[#This Row],[L1]:[L10]],0)&gt;0, TRUE, FALSE), FALSE)=TRUE,IFERROR(VLOOKUP(M1826, ani_diet!E:E, 1, FALSE), "No Match"),FALSE)</f>
        <v>0</v>
      </c>
    </row>
    <row r="1827" spans="1:31" ht="14.5" x14ac:dyDescent="0.35">
      <c r="A1827" t="s">
        <v>2164</v>
      </c>
      <c r="B1827" t="s">
        <v>23901</v>
      </c>
      <c r="C1827" t="s">
        <v>19358</v>
      </c>
      <c r="D1827" t="s">
        <v>19360</v>
      </c>
      <c r="E1827" t="s">
        <v>23852</v>
      </c>
      <c r="F1827" t="s">
        <v>23902</v>
      </c>
      <c r="G1827" t="s">
        <v>2164</v>
      </c>
      <c r="H1827" t="s">
        <v>2164</v>
      </c>
      <c r="I1827" t="s">
        <v>2164</v>
      </c>
      <c r="J1827" t="s">
        <v>2164</v>
      </c>
      <c r="K1827" t="s">
        <v>2164</v>
      </c>
      <c r="M1827" t="str" cm="1">
        <f t="array" ref="M1827">LOOKUP(2,1/(C1827:L1827&lt;&gt;""),C1827:L1827)</f>
        <v>Strip grazing</v>
      </c>
      <c r="N1827" t="s">
        <v>23848</v>
      </c>
      <c r="O1827" t="s">
        <v>2164</v>
      </c>
      <c r="P1827" t="s">
        <v>2164</v>
      </c>
      <c r="Q1827" t="s">
        <v>2164</v>
      </c>
      <c r="R1827" t="s">
        <v>23850</v>
      </c>
      <c r="S1827" t="s">
        <v>2164</v>
      </c>
      <c r="T1827" t="s">
        <v>2164</v>
      </c>
      <c r="U1827" t="s">
        <v>2164</v>
      </c>
      <c r="V1827" t="s">
        <v>2164</v>
      </c>
      <c r="W1827" t="s">
        <v>2164</v>
      </c>
      <c r="X1827" t="s">
        <v>2164</v>
      </c>
      <c r="Y1827" t="s">
        <v>2164</v>
      </c>
      <c r="Z1827" t="s">
        <v>2164</v>
      </c>
      <c r="AA1827" t="s">
        <v>2164</v>
      </c>
      <c r="AB1827" t="s">
        <v>2164</v>
      </c>
      <c r="AC1827" t="s">
        <v>2164</v>
      </c>
      <c r="AD1827" t="str">
        <f>IFERROR(IF(COUNTIF(C1827:L1827,"Feed Ingredient")&gt;0,INDEX(ani_diet!V:V,MATCH(M1827,ani_diet!F:F,0)),""),"")</f>
        <v/>
      </c>
      <c r="AE1827" s="130" t="b">
        <f>IF(IFERROR(IF(MATCH("Feed Ingredient", AOM[[#This Row],[L1]:[L10]],0)&gt;0, TRUE, FALSE), FALSE)=TRUE,IFERROR(VLOOKUP(M1827, ani_diet!E:E, 1, FALSE), "No Match"),FALSE)</f>
        <v>0</v>
      </c>
    </row>
    <row r="1828" spans="1:31" ht="14.5" x14ac:dyDescent="0.35">
      <c r="A1828" t="s">
        <v>2164</v>
      </c>
      <c r="B1828" t="s">
        <v>23903</v>
      </c>
      <c r="C1828" t="s">
        <v>19358</v>
      </c>
      <c r="D1828" t="s">
        <v>19360</v>
      </c>
      <c r="E1828" t="s">
        <v>23852</v>
      </c>
      <c r="F1828" t="s">
        <v>23904</v>
      </c>
      <c r="G1828" t="s">
        <v>2164</v>
      </c>
      <c r="H1828" t="s">
        <v>2164</v>
      </c>
      <c r="I1828" t="s">
        <v>2164</v>
      </c>
      <c r="J1828" t="s">
        <v>2164</v>
      </c>
      <c r="K1828" t="s">
        <v>2164</v>
      </c>
      <c r="M1828" t="str" cm="1">
        <f t="array" ref="M1828">LOOKUP(2,1/(C1828:L1828&lt;&gt;""),C1828:L1828)</f>
        <v>Cycle length</v>
      </c>
      <c r="N1828" t="s">
        <v>2164</v>
      </c>
      <c r="O1828" t="s">
        <v>2164</v>
      </c>
      <c r="P1828" t="s">
        <v>2164</v>
      </c>
      <c r="Q1828" t="s">
        <v>2164</v>
      </c>
      <c r="R1828" t="s">
        <v>2164</v>
      </c>
      <c r="S1828" t="s">
        <v>2164</v>
      </c>
      <c r="T1828" t="s">
        <v>2164</v>
      </c>
      <c r="U1828" t="s">
        <v>2164</v>
      </c>
      <c r="V1828" t="s">
        <v>2164</v>
      </c>
      <c r="W1828" t="s">
        <v>2164</v>
      </c>
      <c r="X1828" t="s">
        <v>2164</v>
      </c>
      <c r="Y1828" t="s">
        <v>2164</v>
      </c>
      <c r="Z1828" t="s">
        <v>2164</v>
      </c>
      <c r="AA1828" t="s">
        <v>2164</v>
      </c>
      <c r="AB1828" t="s">
        <v>2164</v>
      </c>
      <c r="AC1828" t="s">
        <v>2164</v>
      </c>
      <c r="AD1828" t="str">
        <f>IFERROR(IF(COUNTIF(C1828:L1828,"Feed Ingredient")&gt;0,INDEX(ani_diet!V:V,MATCH(M1828,ani_diet!F:F,0)),""),"")</f>
        <v/>
      </c>
      <c r="AE1828" s="130" t="b">
        <f>IF(IFERROR(IF(MATCH("Feed Ingredient", AOM[[#This Row],[L1]:[L10]],0)&gt;0, TRUE, FALSE), FALSE)=TRUE,IFERROR(VLOOKUP(M1828, ani_diet!E:E, 1, FALSE), "No Match"),FALSE)</f>
        <v>0</v>
      </c>
    </row>
    <row r="1829" spans="1:31" ht="14.5" x14ac:dyDescent="0.35">
      <c r="A1829" t="s">
        <v>2164</v>
      </c>
      <c r="B1829" t="s">
        <v>23905</v>
      </c>
      <c r="C1829" t="s">
        <v>19358</v>
      </c>
      <c r="D1829" t="s">
        <v>19360</v>
      </c>
      <c r="E1829" t="s">
        <v>23852</v>
      </c>
      <c r="F1829" t="s">
        <v>23906</v>
      </c>
      <c r="G1829" t="s">
        <v>2164</v>
      </c>
      <c r="H1829" t="s">
        <v>2164</v>
      </c>
      <c r="I1829" t="s">
        <v>2164</v>
      </c>
      <c r="J1829" t="s">
        <v>2164</v>
      </c>
      <c r="K1829" t="s">
        <v>2164</v>
      </c>
      <c r="M1829" t="str" cm="1">
        <f t="array" ref="M1829">LOOKUP(2,1/(C1829:L1829&lt;&gt;""),C1829:L1829)</f>
        <v>Rest period</v>
      </c>
      <c r="N1829" t="s">
        <v>2164</v>
      </c>
      <c r="O1829" t="s">
        <v>2164</v>
      </c>
      <c r="P1829" t="s">
        <v>2164</v>
      </c>
      <c r="Q1829" t="s">
        <v>2164</v>
      </c>
      <c r="R1829" t="s">
        <v>2164</v>
      </c>
      <c r="S1829" t="s">
        <v>2164</v>
      </c>
      <c r="T1829" t="s">
        <v>2164</v>
      </c>
      <c r="U1829" t="s">
        <v>2164</v>
      </c>
      <c r="V1829" t="s">
        <v>2164</v>
      </c>
      <c r="W1829" t="s">
        <v>2164</v>
      </c>
      <c r="X1829" t="s">
        <v>2164</v>
      </c>
      <c r="Y1829" t="s">
        <v>2164</v>
      </c>
      <c r="Z1829" t="s">
        <v>2164</v>
      </c>
      <c r="AA1829" t="s">
        <v>2164</v>
      </c>
      <c r="AB1829" t="s">
        <v>2164</v>
      </c>
      <c r="AC1829" t="s">
        <v>2164</v>
      </c>
      <c r="AD1829" t="str">
        <f>IFERROR(IF(COUNTIF(C1829:L1829,"Feed Ingredient")&gt;0,INDEX(ani_diet!V:V,MATCH(M1829,ani_diet!F:F,0)),""),"")</f>
        <v/>
      </c>
      <c r="AE1829" s="130" t="b">
        <f>IF(IFERROR(IF(MATCH("Feed Ingredient", AOM[[#This Row],[L1]:[L10]],0)&gt;0, TRUE, FALSE), FALSE)=TRUE,IFERROR(VLOOKUP(M1829, ani_diet!E:E, 1, FALSE), "No Match"),FALSE)</f>
        <v>0</v>
      </c>
    </row>
    <row r="1830" spans="1:31" ht="14.5" x14ac:dyDescent="0.35">
      <c r="A1830" t="s">
        <v>2164</v>
      </c>
      <c r="B1830" t="s">
        <v>23907</v>
      </c>
      <c r="C1830" t="s">
        <v>19358</v>
      </c>
      <c r="D1830" t="s">
        <v>19360</v>
      </c>
      <c r="E1830" t="s">
        <v>23852</v>
      </c>
      <c r="F1830" t="s">
        <v>23908</v>
      </c>
      <c r="G1830" t="s">
        <v>23909</v>
      </c>
      <c r="H1830" t="s">
        <v>2164</v>
      </c>
      <c r="I1830" t="s">
        <v>2164</v>
      </c>
      <c r="J1830" t="s">
        <v>2164</v>
      </c>
      <c r="K1830" t="s">
        <v>2164</v>
      </c>
      <c r="M1830" t="str" cm="1">
        <f t="array" ref="M1830">LOOKUP(2,1/(C1830:L1830&lt;&gt;""),C1830:L1830)</f>
        <v>per year</v>
      </c>
      <c r="N1830" t="s">
        <v>2164</v>
      </c>
      <c r="O1830" t="s">
        <v>23910</v>
      </c>
      <c r="P1830" t="s">
        <v>2164</v>
      </c>
      <c r="Q1830" t="s">
        <v>2164</v>
      </c>
      <c r="R1830" t="s">
        <v>23911</v>
      </c>
      <c r="S1830" t="s">
        <v>2164</v>
      </c>
      <c r="T1830" t="s">
        <v>2164</v>
      </c>
      <c r="U1830" t="s">
        <v>2164</v>
      </c>
      <c r="V1830" t="s">
        <v>2164</v>
      </c>
      <c r="W1830" t="s">
        <v>2164</v>
      </c>
      <c r="X1830" t="s">
        <v>2164</v>
      </c>
      <c r="Y1830" t="s">
        <v>2164</v>
      </c>
      <c r="Z1830" t="s">
        <v>2164</v>
      </c>
      <c r="AA1830" t="s">
        <v>2164</v>
      </c>
      <c r="AB1830" t="s">
        <v>2164</v>
      </c>
      <c r="AC1830" t="s">
        <v>2164</v>
      </c>
      <c r="AD1830" t="str">
        <f>IFERROR(IF(COUNTIF(C1830:L1830,"Feed Ingredient")&gt;0,INDEX(ani_diet!V:V,MATCH(M1830,ani_diet!F:F,0)),""),"")</f>
        <v/>
      </c>
      <c r="AE1830" s="130" t="b">
        <f>IF(IFERROR(IF(MATCH("Feed Ingredient", AOM[[#This Row],[L1]:[L10]],0)&gt;0, TRUE, FALSE), FALSE)=TRUE,IFERROR(VLOOKUP(M1830, ani_diet!E:E, 1, FALSE), "No Match"),FALSE)</f>
        <v>0</v>
      </c>
    </row>
    <row r="1831" spans="1:31" ht="14.5" x14ac:dyDescent="0.35">
      <c r="A1831" t="s">
        <v>2164</v>
      </c>
      <c r="B1831" t="s">
        <v>23912</v>
      </c>
      <c r="C1831" t="s">
        <v>19358</v>
      </c>
      <c r="D1831" t="s">
        <v>19360</v>
      </c>
      <c r="E1831" t="s">
        <v>23852</v>
      </c>
      <c r="F1831" t="s">
        <v>23908</v>
      </c>
      <c r="G1831" t="s">
        <v>23913</v>
      </c>
      <c r="H1831" t="s">
        <v>2164</v>
      </c>
      <c r="I1831" t="s">
        <v>2164</v>
      </c>
      <c r="J1831" t="s">
        <v>2164</v>
      </c>
      <c r="K1831" t="s">
        <v>2164</v>
      </c>
      <c r="M1831" t="str" cm="1">
        <f t="array" ref="M1831">LOOKUP(2,1/(C1831:L1831&lt;&gt;""),C1831:L1831)</f>
        <v>per cycle</v>
      </c>
      <c r="N1831" t="s">
        <v>2164</v>
      </c>
      <c r="O1831" t="s">
        <v>2164</v>
      </c>
      <c r="P1831" t="s">
        <v>2164</v>
      </c>
      <c r="Q1831" t="s">
        <v>2164</v>
      </c>
      <c r="R1831" t="s">
        <v>2164</v>
      </c>
      <c r="S1831" t="s">
        <v>2164</v>
      </c>
      <c r="T1831" t="s">
        <v>2164</v>
      </c>
      <c r="U1831" t="s">
        <v>2164</v>
      </c>
      <c r="V1831" t="s">
        <v>2164</v>
      </c>
      <c r="W1831" t="s">
        <v>2164</v>
      </c>
      <c r="X1831" t="s">
        <v>2164</v>
      </c>
      <c r="Y1831" t="s">
        <v>2164</v>
      </c>
      <c r="Z1831" t="s">
        <v>2164</v>
      </c>
      <c r="AA1831" t="s">
        <v>2164</v>
      </c>
      <c r="AB1831" t="s">
        <v>2164</v>
      </c>
      <c r="AC1831" t="s">
        <v>2164</v>
      </c>
      <c r="AD1831" t="str">
        <f>IFERROR(IF(COUNTIF(C1831:L1831,"Feed Ingredient")&gt;0,INDEX(ani_diet!V:V,MATCH(M1831,ani_diet!F:F,0)),""),"")</f>
        <v/>
      </c>
      <c r="AE1831" s="130" t="b">
        <f>IF(IFERROR(IF(MATCH("Feed Ingredient", AOM[[#This Row],[L1]:[L10]],0)&gt;0, TRUE, FALSE), FALSE)=TRUE,IFERROR(VLOOKUP(M1831, ani_diet!E:E, 1, FALSE), "No Match"),FALSE)</f>
        <v>0</v>
      </c>
    </row>
    <row r="1832" spans="1:31" ht="14.5" x14ac:dyDescent="0.35">
      <c r="A1832" t="s">
        <v>2164</v>
      </c>
      <c r="B1832" t="s">
        <v>23914</v>
      </c>
      <c r="C1832" t="s">
        <v>19358</v>
      </c>
      <c r="D1832" t="s">
        <v>19360</v>
      </c>
      <c r="E1832" t="s">
        <v>23852</v>
      </c>
      <c r="F1832" t="s">
        <v>23915</v>
      </c>
      <c r="G1832" t="s">
        <v>2164</v>
      </c>
      <c r="H1832" t="s">
        <v>2164</v>
      </c>
      <c r="I1832" t="s">
        <v>2164</v>
      </c>
      <c r="J1832" t="s">
        <v>2164</v>
      </c>
      <c r="K1832" t="s">
        <v>2164</v>
      </c>
      <c r="M1832" t="str" cm="1">
        <f t="array" ref="M1832">LOOKUP(2,1/(C1832:L1832&lt;&gt;""),C1832:L1832)</f>
        <v>Number of animals</v>
      </c>
      <c r="N1832" t="s">
        <v>2164</v>
      </c>
      <c r="O1832" t="s">
        <v>2164</v>
      </c>
      <c r="P1832" t="s">
        <v>2164</v>
      </c>
      <c r="Q1832" t="s">
        <v>2164</v>
      </c>
      <c r="R1832" t="s">
        <v>2164</v>
      </c>
      <c r="S1832" t="s">
        <v>2164</v>
      </c>
      <c r="T1832" t="s">
        <v>2164</v>
      </c>
      <c r="U1832" t="s">
        <v>2164</v>
      </c>
      <c r="V1832" t="s">
        <v>2164</v>
      </c>
      <c r="W1832" t="s">
        <v>2164</v>
      </c>
      <c r="X1832" t="s">
        <v>2164</v>
      </c>
      <c r="Y1832" t="s">
        <v>2164</v>
      </c>
      <c r="Z1832" t="s">
        <v>2164</v>
      </c>
      <c r="AA1832" t="s">
        <v>2164</v>
      </c>
      <c r="AB1832" t="s">
        <v>2164</v>
      </c>
      <c r="AC1832" t="s">
        <v>2164</v>
      </c>
      <c r="AD1832" t="str">
        <f>IFERROR(IF(COUNTIF(C1832:L1832,"Feed Ingredient")&gt;0,INDEX(ani_diet!V:V,MATCH(M1832,ani_diet!F:F,0)),""),"")</f>
        <v/>
      </c>
      <c r="AE1832" s="130" t="b">
        <f>IF(IFERROR(IF(MATCH("Feed Ingredient", AOM[[#This Row],[L1]:[L10]],0)&gt;0, TRUE, FALSE), FALSE)=TRUE,IFERROR(VLOOKUP(M1832, ani_diet!E:E, 1, FALSE), "No Match"),FALSE)</f>
        <v>0</v>
      </c>
    </row>
    <row r="1833" spans="1:31" ht="14.5" x14ac:dyDescent="0.35">
      <c r="A1833" t="s">
        <v>2164</v>
      </c>
      <c r="B1833" t="s">
        <v>23916</v>
      </c>
      <c r="C1833" t="s">
        <v>19358</v>
      </c>
      <c r="D1833" t="s">
        <v>19360</v>
      </c>
      <c r="E1833" t="s">
        <v>23874</v>
      </c>
      <c r="F1833" t="s">
        <v>23917</v>
      </c>
      <c r="G1833" t="s">
        <v>2164</v>
      </c>
      <c r="H1833" t="s">
        <v>2164</v>
      </c>
      <c r="I1833" t="s">
        <v>2164</v>
      </c>
      <c r="J1833" t="s">
        <v>2164</v>
      </c>
      <c r="K1833" t="s">
        <v>2164</v>
      </c>
      <c r="M1833" t="str" cm="1">
        <f t="array" ref="M1833">LOOKUP(2,1/(C1833:L1833&lt;&gt;""),C1833:L1833)</f>
        <v>Cattle;Buffalo</v>
      </c>
      <c r="O1833" t="s">
        <v>2164</v>
      </c>
      <c r="P1833" t="s">
        <v>2164</v>
      </c>
      <c r="Q1833" t="s">
        <v>2164</v>
      </c>
      <c r="R1833" t="s">
        <v>2164</v>
      </c>
      <c r="S1833" t="s">
        <v>2164</v>
      </c>
      <c r="T1833" t="s">
        <v>2164</v>
      </c>
      <c r="U1833" t="s">
        <v>2164</v>
      </c>
      <c r="V1833" t="s">
        <v>2164</v>
      </c>
      <c r="W1833" t="s">
        <v>2164</v>
      </c>
      <c r="X1833" t="s">
        <v>2164</v>
      </c>
      <c r="Y1833" t="s">
        <v>2164</v>
      </c>
      <c r="Z1833" t="s">
        <v>2164</v>
      </c>
      <c r="AA1833" t="s">
        <v>2164</v>
      </c>
      <c r="AB1833" t="s">
        <v>2164</v>
      </c>
      <c r="AC1833" t="s">
        <v>2164</v>
      </c>
      <c r="AD1833" t="str">
        <f>IFERROR(IF(COUNTIF(C1833:L1833,"Feed Ingredient")&gt;0,INDEX(ani_diet!V:V,MATCH(M1833,ani_diet!F:F,0)),""),"")</f>
        <v/>
      </c>
      <c r="AE1833" s="130" t="b">
        <f>IF(IFERROR(IF(MATCH("Feed Ingredient", AOM[[#This Row],[L1]:[L10]],0)&gt;0, TRUE, FALSE), FALSE)=TRUE,IFERROR(VLOOKUP(M1833, ani_diet!E:E, 1, FALSE), "No Match"),FALSE)</f>
        <v>0</v>
      </c>
    </row>
    <row r="1834" spans="1:31" ht="14.5" x14ac:dyDescent="0.35">
      <c r="A1834" t="s">
        <v>2164</v>
      </c>
      <c r="B1834" t="s">
        <v>23918</v>
      </c>
      <c r="C1834" t="s">
        <v>19358</v>
      </c>
      <c r="D1834" t="s">
        <v>19360</v>
      </c>
      <c r="E1834" t="s">
        <v>23874</v>
      </c>
      <c r="F1834" t="s">
        <v>23917</v>
      </c>
      <c r="G1834" t="s">
        <v>23919</v>
      </c>
      <c r="H1834" t="s">
        <v>2164</v>
      </c>
      <c r="I1834" t="s">
        <v>2164</v>
      </c>
      <c r="J1834" t="s">
        <v>2164</v>
      </c>
      <c r="K1834" t="s">
        <v>2164</v>
      </c>
      <c r="M1834" t="str" cm="1">
        <f t="array" ref="M1834">LOOKUP(2,1/(C1834:L1834&lt;&gt;""),C1834:L1834)</f>
        <v>Adult</v>
      </c>
      <c r="N1834" t="s">
        <v>2164</v>
      </c>
      <c r="O1834" t="s">
        <v>23920</v>
      </c>
      <c r="P1834" t="s">
        <v>2164</v>
      </c>
      <c r="Q1834" t="s">
        <v>2164</v>
      </c>
      <c r="R1834" t="s">
        <v>2164</v>
      </c>
      <c r="S1834" t="s">
        <v>2164</v>
      </c>
      <c r="T1834" t="s">
        <v>2164</v>
      </c>
      <c r="U1834" t="s">
        <v>2164</v>
      </c>
      <c r="V1834" t="s">
        <v>2164</v>
      </c>
      <c r="W1834" t="s">
        <v>2164</v>
      </c>
      <c r="X1834" t="s">
        <v>2164</v>
      </c>
      <c r="Y1834" t="s">
        <v>2164</v>
      </c>
      <c r="Z1834" t="s">
        <v>2164</v>
      </c>
      <c r="AA1834" t="s">
        <v>2164</v>
      </c>
      <c r="AB1834" t="s">
        <v>2164</v>
      </c>
      <c r="AC1834" t="s">
        <v>2164</v>
      </c>
      <c r="AD1834" t="str">
        <f>IFERROR(IF(COUNTIF(C1834:L1834,"Feed Ingredient")&gt;0,INDEX(ani_diet!V:V,MATCH(M1834,ani_diet!F:F,0)),""),"")</f>
        <v/>
      </c>
      <c r="AE1834" s="130" t="b">
        <f>IF(IFERROR(IF(MATCH("Feed Ingredient", AOM[[#This Row],[L1]:[L10]],0)&gt;0, TRUE, FALSE), FALSE)=TRUE,IFERROR(VLOOKUP(M1834, ani_diet!E:E, 1, FALSE), "No Match"),FALSE)</f>
        <v>0</v>
      </c>
    </row>
    <row r="1835" spans="1:31" ht="14.5" x14ac:dyDescent="0.35">
      <c r="A1835" t="s">
        <v>2164</v>
      </c>
      <c r="B1835" t="s">
        <v>23921</v>
      </c>
      <c r="C1835" t="s">
        <v>19358</v>
      </c>
      <c r="D1835" t="s">
        <v>19360</v>
      </c>
      <c r="E1835" t="s">
        <v>23874</v>
      </c>
      <c r="F1835" t="s">
        <v>23917</v>
      </c>
      <c r="G1835" t="s">
        <v>23919</v>
      </c>
      <c r="H1835" t="s">
        <v>23922</v>
      </c>
      <c r="I1835" t="s">
        <v>2164</v>
      </c>
      <c r="J1835" t="s">
        <v>2164</v>
      </c>
      <c r="K1835" t="s">
        <v>2164</v>
      </c>
      <c r="M1835" t="str" cm="1">
        <f t="array" ref="M1835">LOOKUP(2,1/(C1835:L1835&lt;&gt;""),C1835:L1835)</f>
        <v>Adult Female</v>
      </c>
      <c r="N1835" t="s">
        <v>23923</v>
      </c>
      <c r="O1835" t="s">
        <v>23924</v>
      </c>
      <c r="P1835" t="s">
        <v>2164</v>
      </c>
      <c r="Q1835" t="s">
        <v>2164</v>
      </c>
      <c r="R1835" t="s">
        <v>2164</v>
      </c>
      <c r="S1835" t="s">
        <v>2164</v>
      </c>
      <c r="T1835" t="s">
        <v>2164</v>
      </c>
      <c r="U1835" t="s">
        <v>2164</v>
      </c>
      <c r="V1835" t="s">
        <v>2164</v>
      </c>
      <c r="W1835" t="s">
        <v>2164</v>
      </c>
      <c r="X1835" t="s">
        <v>2164</v>
      </c>
      <c r="Y1835" t="s">
        <v>2164</v>
      </c>
      <c r="Z1835" t="s">
        <v>2164</v>
      </c>
      <c r="AA1835" t="s">
        <v>2164</v>
      </c>
      <c r="AB1835" t="s">
        <v>2164</v>
      </c>
      <c r="AC1835" t="s">
        <v>2164</v>
      </c>
      <c r="AD1835" t="str">
        <f>IFERROR(IF(COUNTIF(C1835:L1835,"Feed Ingredient")&gt;0,INDEX(ani_diet!V:V,MATCH(M1835,ani_diet!F:F,0)),""),"")</f>
        <v/>
      </c>
      <c r="AE1835" s="130" t="b">
        <f>IF(IFERROR(IF(MATCH("Feed Ingredient", AOM[[#This Row],[L1]:[L10]],0)&gt;0, TRUE, FALSE), FALSE)=TRUE,IFERROR(VLOOKUP(M1835, ani_diet!E:E, 1, FALSE), "No Match"),FALSE)</f>
        <v>0</v>
      </c>
    </row>
    <row r="1836" spans="1:31" ht="14.5" x14ac:dyDescent="0.35">
      <c r="A1836" t="s">
        <v>2164</v>
      </c>
      <c r="B1836" t="s">
        <v>23925</v>
      </c>
      <c r="C1836" t="s">
        <v>19358</v>
      </c>
      <c r="D1836" t="s">
        <v>19360</v>
      </c>
      <c r="E1836" t="s">
        <v>23874</v>
      </c>
      <c r="F1836" t="s">
        <v>23917</v>
      </c>
      <c r="G1836" t="s">
        <v>23919</v>
      </c>
      <c r="H1836" t="s">
        <v>23922</v>
      </c>
      <c r="I1836" t="s">
        <v>23926</v>
      </c>
      <c r="J1836" t="s">
        <v>2164</v>
      </c>
      <c r="K1836" t="s">
        <v>2164</v>
      </c>
      <c r="M1836" t="str" cm="1">
        <f t="array" ref="M1836">LOOKUP(2,1/(C1836:L1836&lt;&gt;""),C1836:L1836)</f>
        <v>Gestating Female</v>
      </c>
      <c r="N1836" t="s">
        <v>23927</v>
      </c>
      <c r="O1836" t="s">
        <v>2164</v>
      </c>
      <c r="P1836" t="s">
        <v>2164</v>
      </c>
      <c r="Q1836" t="s">
        <v>2164</v>
      </c>
      <c r="R1836" t="s">
        <v>2164</v>
      </c>
      <c r="S1836" t="s">
        <v>2164</v>
      </c>
      <c r="T1836" t="s">
        <v>2164</v>
      </c>
      <c r="U1836" t="s">
        <v>2164</v>
      </c>
      <c r="V1836" t="s">
        <v>2164</v>
      </c>
      <c r="W1836" t="s">
        <v>2164</v>
      </c>
      <c r="X1836" t="s">
        <v>2164</v>
      </c>
      <c r="Y1836" t="s">
        <v>2164</v>
      </c>
      <c r="Z1836" t="s">
        <v>2164</v>
      </c>
      <c r="AA1836" t="s">
        <v>2164</v>
      </c>
      <c r="AB1836" t="s">
        <v>2164</v>
      </c>
      <c r="AC1836" t="s">
        <v>2164</v>
      </c>
      <c r="AD1836" t="str">
        <f>IFERROR(IF(COUNTIF(C1836:L1836,"Feed Ingredient")&gt;0,INDEX(ani_diet!V:V,MATCH(M1836,ani_diet!F:F,0)),""),"")</f>
        <v/>
      </c>
      <c r="AE1836" s="130" t="b">
        <f>IF(IFERROR(IF(MATCH("Feed Ingredient", AOM[[#This Row],[L1]:[L10]],0)&gt;0, TRUE, FALSE), FALSE)=TRUE,IFERROR(VLOOKUP(M1836, ani_diet!E:E, 1, FALSE), "No Match"),FALSE)</f>
        <v>0</v>
      </c>
    </row>
    <row r="1837" spans="1:31" ht="14.5" x14ac:dyDescent="0.35">
      <c r="A1837" t="s">
        <v>2164</v>
      </c>
      <c r="B1837" t="s">
        <v>23928</v>
      </c>
      <c r="C1837" t="s">
        <v>19358</v>
      </c>
      <c r="D1837" t="s">
        <v>19360</v>
      </c>
      <c r="E1837" t="s">
        <v>23874</v>
      </c>
      <c r="F1837" t="s">
        <v>23917</v>
      </c>
      <c r="G1837" t="s">
        <v>23919</v>
      </c>
      <c r="H1837" t="s">
        <v>23922</v>
      </c>
      <c r="I1837" t="s">
        <v>23929</v>
      </c>
      <c r="J1837" t="s">
        <v>2164</v>
      </c>
      <c r="K1837" t="s">
        <v>2164</v>
      </c>
      <c r="M1837" t="str" cm="1">
        <f t="array" ref="M1837">LOOKUP(2,1/(C1837:L1837&lt;&gt;""),C1837:L1837)</f>
        <v>Lactating Female</v>
      </c>
      <c r="N1837" t="s">
        <v>23930</v>
      </c>
      <c r="O1837" t="s">
        <v>2164</v>
      </c>
      <c r="P1837" t="s">
        <v>2164</v>
      </c>
      <c r="Q1837" t="s">
        <v>2164</v>
      </c>
      <c r="R1837" t="s">
        <v>2164</v>
      </c>
      <c r="S1837" t="s">
        <v>2164</v>
      </c>
      <c r="T1837" t="s">
        <v>2164</v>
      </c>
      <c r="U1837" t="s">
        <v>2164</v>
      </c>
      <c r="V1837" t="s">
        <v>2164</v>
      </c>
      <c r="W1837" t="s">
        <v>2164</v>
      </c>
      <c r="X1837" t="s">
        <v>2164</v>
      </c>
      <c r="Y1837" t="s">
        <v>2164</v>
      </c>
      <c r="Z1837" t="s">
        <v>2164</v>
      </c>
      <c r="AA1837" t="s">
        <v>2164</v>
      </c>
      <c r="AB1837" t="s">
        <v>2164</v>
      </c>
      <c r="AC1837" t="s">
        <v>2164</v>
      </c>
      <c r="AD1837" t="str">
        <f>IFERROR(IF(COUNTIF(C1837:L1837,"Feed Ingredient")&gt;0,INDEX(ani_diet!V:V,MATCH(M1837,ani_diet!F:F,0)),""),"")</f>
        <v/>
      </c>
      <c r="AE1837" s="130" t="b">
        <f>IF(IFERROR(IF(MATCH("Feed Ingredient", AOM[[#This Row],[L1]:[L10]],0)&gt;0, TRUE, FALSE), FALSE)=TRUE,IFERROR(VLOOKUP(M1837, ani_diet!E:E, 1, FALSE), "No Match"),FALSE)</f>
        <v>0</v>
      </c>
    </row>
    <row r="1838" spans="1:31" ht="14.5" x14ac:dyDescent="0.35">
      <c r="A1838" t="s">
        <v>2164</v>
      </c>
      <c r="B1838" t="s">
        <v>23931</v>
      </c>
      <c r="C1838" t="s">
        <v>19358</v>
      </c>
      <c r="D1838" t="s">
        <v>19360</v>
      </c>
      <c r="E1838" t="s">
        <v>23874</v>
      </c>
      <c r="F1838" t="s">
        <v>23917</v>
      </c>
      <c r="G1838" t="s">
        <v>23919</v>
      </c>
      <c r="H1838" t="s">
        <v>23932</v>
      </c>
      <c r="I1838" t="s">
        <v>2164</v>
      </c>
      <c r="J1838" t="s">
        <v>2164</v>
      </c>
      <c r="K1838" t="s">
        <v>2164</v>
      </c>
      <c r="M1838" t="str" cm="1">
        <f t="array" ref="M1838">LOOKUP(2,1/(C1838:L1838&lt;&gt;""),C1838:L1838)</f>
        <v>Adult Male</v>
      </c>
      <c r="N1838" t="s">
        <v>23933</v>
      </c>
      <c r="O1838" t="s">
        <v>23934</v>
      </c>
      <c r="P1838" t="s">
        <v>2164</v>
      </c>
      <c r="Q1838" t="s">
        <v>2164</v>
      </c>
      <c r="R1838" t="s">
        <v>2164</v>
      </c>
      <c r="S1838" t="s">
        <v>2164</v>
      </c>
      <c r="T1838" t="s">
        <v>2164</v>
      </c>
      <c r="U1838" t="s">
        <v>2164</v>
      </c>
      <c r="V1838" t="s">
        <v>2164</v>
      </c>
      <c r="W1838" t="s">
        <v>2164</v>
      </c>
      <c r="X1838" t="s">
        <v>2164</v>
      </c>
      <c r="Y1838" t="s">
        <v>2164</v>
      </c>
      <c r="Z1838" t="s">
        <v>2164</v>
      </c>
      <c r="AA1838" t="s">
        <v>2164</v>
      </c>
      <c r="AB1838" t="s">
        <v>2164</v>
      </c>
      <c r="AC1838" t="s">
        <v>2164</v>
      </c>
      <c r="AD1838" t="str">
        <f>IFERROR(IF(COUNTIF(C1838:L1838,"Feed Ingredient")&gt;0,INDEX(ani_diet!V:V,MATCH(M1838,ani_diet!F:F,0)),""),"")</f>
        <v/>
      </c>
      <c r="AE1838" s="130" t="b">
        <f>IF(IFERROR(IF(MATCH("Feed Ingredient", AOM[[#This Row],[L1]:[L10]],0)&gt;0, TRUE, FALSE), FALSE)=TRUE,IFERROR(VLOOKUP(M1838, ani_diet!E:E, 1, FALSE), "No Match"),FALSE)</f>
        <v>0</v>
      </c>
    </row>
    <row r="1839" spans="1:31" ht="14.5" x14ac:dyDescent="0.35">
      <c r="A1839" t="s">
        <v>2164</v>
      </c>
      <c r="B1839" t="s">
        <v>23935</v>
      </c>
      <c r="C1839" t="s">
        <v>19358</v>
      </c>
      <c r="D1839" t="s">
        <v>19360</v>
      </c>
      <c r="E1839" t="s">
        <v>23874</v>
      </c>
      <c r="F1839" t="s">
        <v>23917</v>
      </c>
      <c r="G1839" t="s">
        <v>23936</v>
      </c>
      <c r="H1839" t="s">
        <v>2164</v>
      </c>
      <c r="I1839" t="s">
        <v>2164</v>
      </c>
      <c r="J1839" t="s">
        <v>2164</v>
      </c>
      <c r="K1839" t="s">
        <v>2164</v>
      </c>
      <c r="M1839" t="str" cm="1">
        <f t="array" ref="M1839">LOOKUP(2,1/(C1839:L1839&lt;&gt;""),C1839:L1839)</f>
        <v>Young</v>
      </c>
      <c r="N1839" t="s">
        <v>2164</v>
      </c>
      <c r="O1839" t="s">
        <v>23937</v>
      </c>
      <c r="P1839" t="s">
        <v>2164</v>
      </c>
      <c r="Q1839" t="s">
        <v>2164</v>
      </c>
      <c r="R1839" t="s">
        <v>2164</v>
      </c>
      <c r="S1839" t="s">
        <v>2164</v>
      </c>
      <c r="T1839" t="s">
        <v>2164</v>
      </c>
      <c r="U1839" t="s">
        <v>2164</v>
      </c>
      <c r="V1839" t="s">
        <v>2164</v>
      </c>
      <c r="W1839" t="s">
        <v>2164</v>
      </c>
      <c r="X1839" t="s">
        <v>2164</v>
      </c>
      <c r="Y1839" t="s">
        <v>2164</v>
      </c>
      <c r="Z1839" t="s">
        <v>2164</v>
      </c>
      <c r="AA1839" t="s">
        <v>2164</v>
      </c>
      <c r="AB1839" t="s">
        <v>2164</v>
      </c>
      <c r="AC1839" t="s">
        <v>2164</v>
      </c>
      <c r="AD1839" t="str">
        <f>IFERROR(IF(COUNTIF(C1839:L1839,"Feed Ingredient")&gt;0,INDEX(ani_diet!V:V,MATCH(M1839,ani_diet!F:F,0)),""),"")</f>
        <v/>
      </c>
      <c r="AE1839" s="130" t="b">
        <f>IF(IFERROR(IF(MATCH("Feed Ingredient", AOM[[#This Row],[L1]:[L10]],0)&gt;0, TRUE, FALSE), FALSE)=TRUE,IFERROR(VLOOKUP(M1839, ani_diet!E:E, 1, FALSE), "No Match"),FALSE)</f>
        <v>0</v>
      </c>
    </row>
    <row r="1840" spans="1:31" ht="14.5" x14ac:dyDescent="0.35">
      <c r="A1840" t="s">
        <v>2164</v>
      </c>
      <c r="B1840" t="s">
        <v>23938</v>
      </c>
      <c r="C1840" t="s">
        <v>19358</v>
      </c>
      <c r="D1840" t="s">
        <v>19360</v>
      </c>
      <c r="E1840" t="s">
        <v>23874</v>
      </c>
      <c r="F1840" t="s">
        <v>23917</v>
      </c>
      <c r="G1840" t="s">
        <v>23936</v>
      </c>
      <c r="H1840" t="s">
        <v>23939</v>
      </c>
      <c r="I1840" t="s">
        <v>2164</v>
      </c>
      <c r="J1840" t="s">
        <v>2164</v>
      </c>
      <c r="K1840" t="s">
        <v>2164</v>
      </c>
      <c r="M1840" t="str" cm="1">
        <f t="array" ref="M1840">LOOKUP(2,1/(C1840:L1840&lt;&gt;""),C1840:L1840)</f>
        <v>Grower</v>
      </c>
      <c r="N1840" t="s">
        <v>2164</v>
      </c>
      <c r="O1840" t="s">
        <v>2164</v>
      </c>
      <c r="P1840" t="s">
        <v>2164</v>
      </c>
      <c r="Q1840" t="s">
        <v>2164</v>
      </c>
      <c r="R1840" t="s">
        <v>2164</v>
      </c>
      <c r="S1840" t="s">
        <v>2164</v>
      </c>
      <c r="T1840" t="s">
        <v>2164</v>
      </c>
      <c r="U1840" t="s">
        <v>2164</v>
      </c>
      <c r="V1840" t="s">
        <v>2164</v>
      </c>
      <c r="W1840" t="s">
        <v>2164</v>
      </c>
      <c r="X1840" t="s">
        <v>2164</v>
      </c>
      <c r="Y1840" t="s">
        <v>2164</v>
      </c>
      <c r="Z1840" t="s">
        <v>2164</v>
      </c>
      <c r="AA1840" t="s">
        <v>2164</v>
      </c>
      <c r="AB1840" t="s">
        <v>2164</v>
      </c>
      <c r="AC1840" t="s">
        <v>2164</v>
      </c>
      <c r="AD1840" t="str">
        <f>IFERROR(IF(COUNTIF(C1840:L1840,"Feed Ingredient")&gt;0,INDEX(ani_diet!V:V,MATCH(M1840,ani_diet!F:F,0)),""),"")</f>
        <v/>
      </c>
      <c r="AE1840" s="130" t="b">
        <f>IF(IFERROR(IF(MATCH("Feed Ingredient", AOM[[#This Row],[L1]:[L10]],0)&gt;0, TRUE, FALSE), FALSE)=TRUE,IFERROR(VLOOKUP(M1840, ani_diet!E:E, 1, FALSE), "No Match"),FALSE)</f>
        <v>0</v>
      </c>
    </row>
    <row r="1841" spans="1:31" ht="14.5" x14ac:dyDescent="0.35">
      <c r="A1841" t="s">
        <v>2164</v>
      </c>
      <c r="B1841" t="s">
        <v>23940</v>
      </c>
      <c r="C1841" t="s">
        <v>19358</v>
      </c>
      <c r="D1841" t="s">
        <v>19360</v>
      </c>
      <c r="E1841" t="s">
        <v>23874</v>
      </c>
      <c r="F1841" t="s">
        <v>23917</v>
      </c>
      <c r="G1841" t="s">
        <v>23936</v>
      </c>
      <c r="H1841" t="s">
        <v>7215</v>
      </c>
      <c r="I1841" t="s">
        <v>2164</v>
      </c>
      <c r="J1841" t="s">
        <v>2164</v>
      </c>
      <c r="K1841" t="s">
        <v>2164</v>
      </c>
      <c r="M1841" t="str" cm="1">
        <f t="array" ref="M1841">LOOKUP(2,1/(C1841:L1841&lt;&gt;""),C1841:L1841)</f>
        <v>Finisher</v>
      </c>
      <c r="N1841" t="s">
        <v>2164</v>
      </c>
      <c r="O1841" t="s">
        <v>2164</v>
      </c>
      <c r="P1841" t="s">
        <v>2164</v>
      </c>
      <c r="Q1841" t="s">
        <v>2164</v>
      </c>
      <c r="R1841" t="s">
        <v>2164</v>
      </c>
      <c r="S1841" t="s">
        <v>2164</v>
      </c>
      <c r="T1841" t="s">
        <v>2164</v>
      </c>
      <c r="U1841" t="s">
        <v>2164</v>
      </c>
      <c r="V1841" t="s">
        <v>2164</v>
      </c>
      <c r="W1841" t="s">
        <v>2164</v>
      </c>
      <c r="X1841" t="s">
        <v>2164</v>
      </c>
      <c r="Y1841" t="s">
        <v>2164</v>
      </c>
      <c r="Z1841" t="s">
        <v>2164</v>
      </c>
      <c r="AA1841" t="s">
        <v>2164</v>
      </c>
      <c r="AB1841" t="s">
        <v>2164</v>
      </c>
      <c r="AC1841" t="s">
        <v>2164</v>
      </c>
      <c r="AD1841" t="str">
        <f>IFERROR(IF(COUNTIF(C1841:L1841,"Feed Ingredient")&gt;0,INDEX(ani_diet!V:V,MATCH(M1841,ani_diet!F:F,0)),""),"")</f>
        <v/>
      </c>
      <c r="AE1841" s="130" t="b">
        <f>IF(IFERROR(IF(MATCH("Feed Ingredient", AOM[[#This Row],[L1]:[L10]],0)&gt;0, TRUE, FALSE), FALSE)=TRUE,IFERROR(VLOOKUP(M1841, ani_diet!E:E, 1, FALSE), "No Match"),FALSE)</f>
        <v>0</v>
      </c>
    </row>
    <row r="1842" spans="1:31" ht="14.5" x14ac:dyDescent="0.35">
      <c r="A1842" t="s">
        <v>2164</v>
      </c>
      <c r="B1842" t="s">
        <v>23941</v>
      </c>
      <c r="C1842" t="s">
        <v>19358</v>
      </c>
      <c r="D1842" t="s">
        <v>19360</v>
      </c>
      <c r="E1842" t="s">
        <v>23874</v>
      </c>
      <c r="F1842" t="s">
        <v>23917</v>
      </c>
      <c r="G1842" t="s">
        <v>23936</v>
      </c>
      <c r="H1842" t="s">
        <v>23942</v>
      </c>
      <c r="I1842" t="s">
        <v>2164</v>
      </c>
      <c r="J1842" t="s">
        <v>2164</v>
      </c>
      <c r="K1842" t="s">
        <v>2164</v>
      </c>
      <c r="M1842" t="str" cm="1">
        <f t="array" ref="M1842">LOOKUP(2,1/(C1842:L1842&lt;&gt;""),C1842:L1842)</f>
        <v>Young Female</v>
      </c>
      <c r="N1842" t="s">
        <v>23943</v>
      </c>
      <c r="O1842" t="s">
        <v>23937</v>
      </c>
      <c r="P1842" t="s">
        <v>2164</v>
      </c>
      <c r="Q1842" t="s">
        <v>2164</v>
      </c>
      <c r="R1842" t="s">
        <v>2164</v>
      </c>
      <c r="S1842" t="s">
        <v>2164</v>
      </c>
      <c r="T1842" t="s">
        <v>2164</v>
      </c>
      <c r="U1842" t="s">
        <v>2164</v>
      </c>
      <c r="V1842" t="s">
        <v>2164</v>
      </c>
      <c r="W1842" t="s">
        <v>2164</v>
      </c>
      <c r="X1842" t="s">
        <v>2164</v>
      </c>
      <c r="Y1842" t="s">
        <v>2164</v>
      </c>
      <c r="Z1842" t="s">
        <v>2164</v>
      </c>
      <c r="AA1842" t="s">
        <v>2164</v>
      </c>
      <c r="AB1842" t="s">
        <v>2164</v>
      </c>
      <c r="AC1842" t="s">
        <v>2164</v>
      </c>
      <c r="AD1842" t="str">
        <f>IFERROR(IF(COUNTIF(C1842:L1842,"Feed Ingredient")&gt;0,INDEX(ani_diet!V:V,MATCH(M1842,ani_diet!F:F,0)),""),"")</f>
        <v/>
      </c>
      <c r="AE1842" s="130" t="b">
        <f>IF(IFERROR(IF(MATCH("Feed Ingredient", AOM[[#This Row],[L1]:[L10]],0)&gt;0, TRUE, FALSE), FALSE)=TRUE,IFERROR(VLOOKUP(M1842, ani_diet!E:E, 1, FALSE), "No Match"),FALSE)</f>
        <v>0</v>
      </c>
    </row>
    <row r="1843" spans="1:31" ht="14.5" x14ac:dyDescent="0.35">
      <c r="A1843" t="s">
        <v>2164</v>
      </c>
      <c r="B1843" t="s">
        <v>23944</v>
      </c>
      <c r="C1843" t="s">
        <v>19358</v>
      </c>
      <c r="D1843" t="s">
        <v>19360</v>
      </c>
      <c r="E1843" t="s">
        <v>23874</v>
      </c>
      <c r="F1843" t="s">
        <v>23917</v>
      </c>
      <c r="G1843" t="s">
        <v>23936</v>
      </c>
      <c r="H1843" t="s">
        <v>23939</v>
      </c>
      <c r="I1843" t="s">
        <v>23945</v>
      </c>
      <c r="J1843" t="s">
        <v>2164</v>
      </c>
      <c r="K1843" t="s">
        <v>2164</v>
      </c>
      <c r="M1843" t="str" cm="1">
        <f t="array" ref="M1843">LOOKUP(2,1/(C1843:L1843&lt;&gt;""),C1843:L1843)</f>
        <v>Grower Female</v>
      </c>
      <c r="N1843" t="s">
        <v>23946</v>
      </c>
      <c r="O1843" t="s">
        <v>23947</v>
      </c>
      <c r="P1843" t="s">
        <v>2164</v>
      </c>
      <c r="Q1843" t="s">
        <v>2164</v>
      </c>
      <c r="R1843" t="s">
        <v>2164</v>
      </c>
      <c r="S1843" t="s">
        <v>2164</v>
      </c>
      <c r="T1843" t="s">
        <v>2164</v>
      </c>
      <c r="U1843" t="s">
        <v>2164</v>
      </c>
      <c r="V1843" t="s">
        <v>2164</v>
      </c>
      <c r="W1843" t="s">
        <v>2164</v>
      </c>
      <c r="X1843" t="s">
        <v>2164</v>
      </c>
      <c r="Y1843" t="s">
        <v>2164</v>
      </c>
      <c r="Z1843" t="s">
        <v>2164</v>
      </c>
      <c r="AA1843" t="s">
        <v>2164</v>
      </c>
      <c r="AB1843" t="s">
        <v>2164</v>
      </c>
      <c r="AC1843" t="s">
        <v>2164</v>
      </c>
      <c r="AD1843" t="str">
        <f>IFERROR(IF(COUNTIF(C1843:L1843,"Feed Ingredient")&gt;0,INDEX(ani_diet!V:V,MATCH(M1843,ani_diet!F:F,0)),""),"")</f>
        <v/>
      </c>
      <c r="AE1843" s="130" t="b">
        <f>IF(IFERROR(IF(MATCH("Feed Ingredient", AOM[[#This Row],[L1]:[L10]],0)&gt;0, TRUE, FALSE), FALSE)=TRUE,IFERROR(VLOOKUP(M1843, ani_diet!E:E, 1, FALSE), "No Match"),FALSE)</f>
        <v>0</v>
      </c>
    </row>
    <row r="1844" spans="1:31" ht="14.5" x14ac:dyDescent="0.35">
      <c r="A1844" t="s">
        <v>2164</v>
      </c>
      <c r="B1844" t="s">
        <v>23948</v>
      </c>
      <c r="C1844" t="s">
        <v>19358</v>
      </c>
      <c r="D1844" t="s">
        <v>19360</v>
      </c>
      <c r="E1844" t="s">
        <v>23874</v>
      </c>
      <c r="F1844" t="s">
        <v>23917</v>
      </c>
      <c r="G1844" t="s">
        <v>23936</v>
      </c>
      <c r="H1844" t="s">
        <v>7215</v>
      </c>
      <c r="I1844" t="s">
        <v>23949</v>
      </c>
      <c r="J1844" t="s">
        <v>2164</v>
      </c>
      <c r="K1844" t="s">
        <v>2164</v>
      </c>
      <c r="M1844" t="str" cm="1">
        <f t="array" ref="M1844">LOOKUP(2,1/(C1844:L1844&lt;&gt;""),C1844:L1844)</f>
        <v>Finisher Female</v>
      </c>
      <c r="N1844" t="s">
        <v>23950</v>
      </c>
      <c r="O1844" t="s">
        <v>23947</v>
      </c>
      <c r="P1844" t="s">
        <v>2164</v>
      </c>
      <c r="Q1844" t="s">
        <v>2164</v>
      </c>
      <c r="R1844" t="s">
        <v>2164</v>
      </c>
      <c r="S1844" t="s">
        <v>2164</v>
      </c>
      <c r="T1844" t="s">
        <v>2164</v>
      </c>
      <c r="U1844" t="s">
        <v>2164</v>
      </c>
      <c r="V1844" t="s">
        <v>2164</v>
      </c>
      <c r="W1844" t="s">
        <v>2164</v>
      </c>
      <c r="X1844" t="s">
        <v>2164</v>
      </c>
      <c r="Y1844" t="s">
        <v>2164</v>
      </c>
      <c r="Z1844" t="s">
        <v>2164</v>
      </c>
      <c r="AA1844" t="s">
        <v>2164</v>
      </c>
      <c r="AB1844" t="s">
        <v>2164</v>
      </c>
      <c r="AC1844" t="s">
        <v>2164</v>
      </c>
      <c r="AD1844" t="str">
        <f>IFERROR(IF(COUNTIF(C1844:L1844,"Feed Ingredient")&gt;0,INDEX(ani_diet!V:V,MATCH(M1844,ani_diet!F:F,0)),""),"")</f>
        <v/>
      </c>
      <c r="AE1844" s="130" t="b">
        <f>IF(IFERROR(IF(MATCH("Feed Ingredient", AOM[[#This Row],[L1]:[L10]],0)&gt;0, TRUE, FALSE), FALSE)=TRUE,IFERROR(VLOOKUP(M1844, ani_diet!E:E, 1, FALSE), "No Match"),FALSE)</f>
        <v>0</v>
      </c>
    </row>
    <row r="1845" spans="1:31" ht="14.5" x14ac:dyDescent="0.35">
      <c r="A1845" t="s">
        <v>2164</v>
      </c>
      <c r="B1845" t="s">
        <v>23951</v>
      </c>
      <c r="C1845" t="s">
        <v>19358</v>
      </c>
      <c r="D1845" t="s">
        <v>19360</v>
      </c>
      <c r="E1845" t="s">
        <v>23874</v>
      </c>
      <c r="F1845" t="s">
        <v>23917</v>
      </c>
      <c r="G1845" t="s">
        <v>23936</v>
      </c>
      <c r="H1845" t="s">
        <v>23952</v>
      </c>
      <c r="I1845" t="s">
        <v>2164</v>
      </c>
      <c r="J1845" t="s">
        <v>2164</v>
      </c>
      <c r="K1845" t="s">
        <v>2164</v>
      </c>
      <c r="M1845" t="str" cm="1">
        <f t="array" ref="M1845">LOOKUP(2,1/(C1845:L1845&lt;&gt;""),C1845:L1845)</f>
        <v>Young Male</v>
      </c>
      <c r="N1845" t="s">
        <v>2164</v>
      </c>
      <c r="O1845" t="s">
        <v>2164</v>
      </c>
      <c r="P1845" t="s">
        <v>2164</v>
      </c>
      <c r="Q1845" t="s">
        <v>2164</v>
      </c>
      <c r="R1845" t="s">
        <v>2164</v>
      </c>
      <c r="S1845" t="s">
        <v>2164</v>
      </c>
      <c r="T1845" t="s">
        <v>2164</v>
      </c>
      <c r="U1845" t="s">
        <v>2164</v>
      </c>
      <c r="V1845" t="s">
        <v>2164</v>
      </c>
      <c r="W1845" t="s">
        <v>2164</v>
      </c>
      <c r="X1845" t="s">
        <v>2164</v>
      </c>
      <c r="Y1845" t="s">
        <v>2164</v>
      </c>
      <c r="Z1845" t="s">
        <v>2164</v>
      </c>
      <c r="AA1845" t="s">
        <v>2164</v>
      </c>
      <c r="AB1845" t="s">
        <v>2164</v>
      </c>
      <c r="AC1845" t="s">
        <v>2164</v>
      </c>
      <c r="AD1845" t="str">
        <f>IFERROR(IF(COUNTIF(C1845:L1845,"Feed Ingredient")&gt;0,INDEX(ani_diet!V:V,MATCH(M1845,ani_diet!F:F,0)),""),"")</f>
        <v/>
      </c>
      <c r="AE1845" s="130" t="b">
        <f>IF(IFERROR(IF(MATCH("Feed Ingredient", AOM[[#This Row],[L1]:[L10]],0)&gt;0, TRUE, FALSE), FALSE)=TRUE,IFERROR(VLOOKUP(M1845, ani_diet!E:E, 1, FALSE), "No Match"),FALSE)</f>
        <v>0</v>
      </c>
    </row>
    <row r="1846" spans="1:31" ht="14.5" x14ac:dyDescent="0.35">
      <c r="A1846" t="s">
        <v>2164</v>
      </c>
      <c r="B1846" t="s">
        <v>23953</v>
      </c>
      <c r="C1846" t="s">
        <v>19358</v>
      </c>
      <c r="D1846" t="s">
        <v>19360</v>
      </c>
      <c r="E1846" t="s">
        <v>23874</v>
      </c>
      <c r="F1846" t="s">
        <v>23917</v>
      </c>
      <c r="G1846" t="s">
        <v>23936</v>
      </c>
      <c r="H1846" t="s">
        <v>23952</v>
      </c>
      <c r="I1846" t="s">
        <v>23954</v>
      </c>
      <c r="J1846" t="s">
        <v>2164</v>
      </c>
      <c r="K1846" t="s">
        <v>2164</v>
      </c>
      <c r="M1846" t="str" cm="1">
        <f t="array" ref="M1846">LOOKUP(2,1/(C1846:L1846&lt;&gt;""),C1846:L1846)</f>
        <v>Young Intact Male</v>
      </c>
      <c r="N1846" t="s">
        <v>23955</v>
      </c>
      <c r="O1846" t="s">
        <v>23956</v>
      </c>
      <c r="P1846" t="s">
        <v>2164</v>
      </c>
      <c r="Q1846" t="s">
        <v>2164</v>
      </c>
      <c r="R1846" t="s">
        <v>2164</v>
      </c>
      <c r="S1846" t="s">
        <v>2164</v>
      </c>
      <c r="T1846" t="s">
        <v>2164</v>
      </c>
      <c r="U1846" t="s">
        <v>2164</v>
      </c>
      <c r="V1846" t="s">
        <v>2164</v>
      </c>
      <c r="W1846" t="s">
        <v>2164</v>
      </c>
      <c r="X1846" t="s">
        <v>2164</v>
      </c>
      <c r="Y1846" t="s">
        <v>2164</v>
      </c>
      <c r="Z1846" t="s">
        <v>2164</v>
      </c>
      <c r="AA1846" t="s">
        <v>2164</v>
      </c>
      <c r="AB1846" t="s">
        <v>2164</v>
      </c>
      <c r="AC1846" t="s">
        <v>2164</v>
      </c>
      <c r="AD1846" t="str">
        <f>IFERROR(IF(COUNTIF(C1846:L1846,"Feed Ingredient")&gt;0,INDEX(ani_diet!V:V,MATCH(M1846,ani_diet!F:F,0)),""),"")</f>
        <v/>
      </c>
      <c r="AE1846" s="130" t="b">
        <f>IF(IFERROR(IF(MATCH("Feed Ingredient", AOM[[#This Row],[L1]:[L10]],0)&gt;0, TRUE, FALSE), FALSE)=TRUE,IFERROR(VLOOKUP(M1846, ani_diet!E:E, 1, FALSE), "No Match"),FALSE)</f>
        <v>0</v>
      </c>
    </row>
    <row r="1847" spans="1:31" ht="14.5" x14ac:dyDescent="0.35">
      <c r="A1847" t="s">
        <v>2164</v>
      </c>
      <c r="B1847" t="s">
        <v>23957</v>
      </c>
      <c r="C1847" t="s">
        <v>19358</v>
      </c>
      <c r="D1847" t="s">
        <v>19360</v>
      </c>
      <c r="E1847" t="s">
        <v>23874</v>
      </c>
      <c r="F1847" t="s">
        <v>23917</v>
      </c>
      <c r="G1847" t="s">
        <v>23936</v>
      </c>
      <c r="H1847" t="s">
        <v>23939</v>
      </c>
      <c r="I1847" t="s">
        <v>23958</v>
      </c>
      <c r="J1847" t="s">
        <v>23959</v>
      </c>
      <c r="K1847" t="s">
        <v>2164</v>
      </c>
      <c r="M1847" t="str" cm="1">
        <f t="array" ref="M1847">LOOKUP(2,1/(C1847:L1847&lt;&gt;""),C1847:L1847)</f>
        <v>Intact Grower Male</v>
      </c>
      <c r="N1847" t="s">
        <v>23960</v>
      </c>
      <c r="O1847" t="s">
        <v>2164</v>
      </c>
      <c r="P1847" t="s">
        <v>2164</v>
      </c>
      <c r="Q1847" t="s">
        <v>2164</v>
      </c>
      <c r="R1847" t="s">
        <v>2164</v>
      </c>
      <c r="S1847" t="s">
        <v>2164</v>
      </c>
      <c r="T1847" t="s">
        <v>2164</v>
      </c>
      <c r="U1847" t="s">
        <v>2164</v>
      </c>
      <c r="V1847" t="s">
        <v>2164</v>
      </c>
      <c r="W1847" t="s">
        <v>2164</v>
      </c>
      <c r="X1847" t="s">
        <v>2164</v>
      </c>
      <c r="Y1847" t="s">
        <v>2164</v>
      </c>
      <c r="Z1847" t="s">
        <v>2164</v>
      </c>
      <c r="AA1847" t="s">
        <v>2164</v>
      </c>
      <c r="AB1847" t="s">
        <v>2164</v>
      </c>
      <c r="AC1847" t="s">
        <v>2164</v>
      </c>
      <c r="AD1847" t="str">
        <f>IFERROR(IF(COUNTIF(C1847:L1847,"Feed Ingredient")&gt;0,INDEX(ani_diet!V:V,MATCH(M1847,ani_diet!F:F,0)),""),"")</f>
        <v/>
      </c>
      <c r="AE1847" s="130" t="b">
        <f>IF(IFERROR(IF(MATCH("Feed Ingredient", AOM[[#This Row],[L1]:[L10]],0)&gt;0, TRUE, FALSE), FALSE)=TRUE,IFERROR(VLOOKUP(M1847, ani_diet!E:E, 1, FALSE), "No Match"),FALSE)</f>
        <v>0</v>
      </c>
    </row>
    <row r="1848" spans="1:31" ht="14.5" x14ac:dyDescent="0.35">
      <c r="A1848" t="s">
        <v>2164</v>
      </c>
      <c r="B1848" t="s">
        <v>23961</v>
      </c>
      <c r="C1848" t="s">
        <v>19358</v>
      </c>
      <c r="D1848" t="s">
        <v>19360</v>
      </c>
      <c r="E1848" t="s">
        <v>23874</v>
      </c>
      <c r="F1848" t="s">
        <v>23917</v>
      </c>
      <c r="G1848" t="s">
        <v>23936</v>
      </c>
      <c r="H1848" t="s">
        <v>7215</v>
      </c>
      <c r="I1848" t="s">
        <v>23962</v>
      </c>
      <c r="J1848" t="s">
        <v>23963</v>
      </c>
      <c r="K1848" t="s">
        <v>2164</v>
      </c>
      <c r="M1848" t="str" cm="1">
        <f t="array" ref="M1848">LOOKUP(2,1/(C1848:L1848&lt;&gt;""),C1848:L1848)</f>
        <v>Intact Finisher Male</v>
      </c>
      <c r="N1848" t="s">
        <v>23964</v>
      </c>
      <c r="O1848" t="s">
        <v>2164</v>
      </c>
      <c r="P1848" t="s">
        <v>2164</v>
      </c>
      <c r="Q1848" t="s">
        <v>2164</v>
      </c>
      <c r="R1848" t="s">
        <v>2164</v>
      </c>
      <c r="S1848" t="s">
        <v>2164</v>
      </c>
      <c r="T1848" t="s">
        <v>2164</v>
      </c>
      <c r="U1848" t="s">
        <v>2164</v>
      </c>
      <c r="V1848" t="s">
        <v>2164</v>
      </c>
      <c r="W1848" t="s">
        <v>2164</v>
      </c>
      <c r="X1848" t="s">
        <v>2164</v>
      </c>
      <c r="Y1848" t="s">
        <v>2164</v>
      </c>
      <c r="Z1848" t="s">
        <v>2164</v>
      </c>
      <c r="AA1848" t="s">
        <v>2164</v>
      </c>
      <c r="AB1848" t="s">
        <v>2164</v>
      </c>
      <c r="AC1848" t="s">
        <v>2164</v>
      </c>
      <c r="AD1848" t="str">
        <f>IFERROR(IF(COUNTIF(C1848:L1848,"Feed Ingredient")&gt;0,INDEX(ani_diet!V:V,MATCH(M1848,ani_diet!F:F,0)),""),"")</f>
        <v/>
      </c>
      <c r="AE1848" s="130" t="b">
        <f>IF(IFERROR(IF(MATCH("Feed Ingredient", AOM[[#This Row],[L1]:[L10]],0)&gt;0, TRUE, FALSE), FALSE)=TRUE,IFERROR(VLOOKUP(M1848, ani_diet!E:E, 1, FALSE), "No Match"),FALSE)</f>
        <v>0</v>
      </c>
    </row>
    <row r="1849" spans="1:31" ht="14.5" x14ac:dyDescent="0.35">
      <c r="A1849" t="s">
        <v>2164</v>
      </c>
      <c r="B1849" t="s">
        <v>23965</v>
      </c>
      <c r="C1849" t="s">
        <v>19358</v>
      </c>
      <c r="D1849" t="s">
        <v>19360</v>
      </c>
      <c r="E1849" t="s">
        <v>23874</v>
      </c>
      <c r="F1849" t="s">
        <v>23917</v>
      </c>
      <c r="G1849" t="s">
        <v>23936</v>
      </c>
      <c r="H1849" t="s">
        <v>23952</v>
      </c>
      <c r="I1849" t="s">
        <v>23966</v>
      </c>
      <c r="J1849" t="s">
        <v>2164</v>
      </c>
      <c r="K1849" t="s">
        <v>2164</v>
      </c>
      <c r="M1849" t="str" cm="1">
        <f t="array" ref="M1849">LOOKUP(2,1/(C1849:L1849&lt;&gt;""),C1849:L1849)</f>
        <v>Castrate</v>
      </c>
      <c r="N1849" t="s">
        <v>23967</v>
      </c>
      <c r="O1849" t="s">
        <v>23968</v>
      </c>
      <c r="P1849" t="s">
        <v>2164</v>
      </c>
      <c r="Q1849" t="s">
        <v>2164</v>
      </c>
      <c r="R1849" t="s">
        <v>2164</v>
      </c>
      <c r="S1849" t="s">
        <v>2164</v>
      </c>
      <c r="T1849" t="s">
        <v>2164</v>
      </c>
      <c r="U1849" t="s">
        <v>2164</v>
      </c>
      <c r="V1849" t="s">
        <v>2164</v>
      </c>
      <c r="W1849" t="s">
        <v>2164</v>
      </c>
      <c r="X1849" t="s">
        <v>2164</v>
      </c>
      <c r="Y1849" t="s">
        <v>2164</v>
      </c>
      <c r="Z1849" t="s">
        <v>2164</v>
      </c>
      <c r="AA1849" t="s">
        <v>2164</v>
      </c>
      <c r="AB1849" t="s">
        <v>2164</v>
      </c>
      <c r="AC1849" t="s">
        <v>2164</v>
      </c>
      <c r="AD1849" t="str">
        <f>IFERROR(IF(COUNTIF(C1849:L1849,"Feed Ingredient")&gt;0,INDEX(ani_diet!V:V,MATCH(M1849,ani_diet!F:F,0)),""),"")</f>
        <v/>
      </c>
      <c r="AE1849" s="130" t="b">
        <f>IF(IFERROR(IF(MATCH("Feed Ingredient", AOM[[#This Row],[L1]:[L10]],0)&gt;0, TRUE, FALSE), FALSE)=TRUE,IFERROR(VLOOKUP(M1849, ani_diet!E:E, 1, FALSE), "No Match"),FALSE)</f>
        <v>0</v>
      </c>
    </row>
    <row r="1850" spans="1:31" ht="14.5" x14ac:dyDescent="0.35">
      <c r="A1850" t="s">
        <v>2164</v>
      </c>
      <c r="B1850" t="s">
        <v>23969</v>
      </c>
      <c r="C1850" t="s">
        <v>19358</v>
      </c>
      <c r="D1850" t="s">
        <v>19360</v>
      </c>
      <c r="E1850" t="s">
        <v>23874</v>
      </c>
      <c r="F1850" t="s">
        <v>23917</v>
      </c>
      <c r="G1850" t="s">
        <v>23936</v>
      </c>
      <c r="H1850" t="s">
        <v>23939</v>
      </c>
      <c r="I1850" t="s">
        <v>23958</v>
      </c>
      <c r="J1850" t="s">
        <v>23970</v>
      </c>
      <c r="K1850" t="s">
        <v>2164</v>
      </c>
      <c r="M1850" t="str" cm="1">
        <f t="array" ref="M1850">LOOKUP(2,1/(C1850:L1850&lt;&gt;""),C1850:L1850)</f>
        <v xml:space="preserve">Castrate Grower Male </v>
      </c>
      <c r="N1850" t="s">
        <v>23971</v>
      </c>
      <c r="O1850" t="s">
        <v>2164</v>
      </c>
      <c r="P1850" t="s">
        <v>2164</v>
      </c>
      <c r="Q1850" t="s">
        <v>2164</v>
      </c>
      <c r="R1850" t="s">
        <v>2164</v>
      </c>
      <c r="S1850" t="s">
        <v>2164</v>
      </c>
      <c r="T1850" t="s">
        <v>2164</v>
      </c>
      <c r="U1850" t="s">
        <v>2164</v>
      </c>
      <c r="V1850" t="s">
        <v>2164</v>
      </c>
      <c r="W1850" t="s">
        <v>2164</v>
      </c>
      <c r="X1850" t="s">
        <v>2164</v>
      </c>
      <c r="Y1850" t="s">
        <v>2164</v>
      </c>
      <c r="Z1850" t="s">
        <v>2164</v>
      </c>
      <c r="AA1850" t="s">
        <v>2164</v>
      </c>
      <c r="AB1850" t="s">
        <v>2164</v>
      </c>
      <c r="AC1850" t="s">
        <v>2164</v>
      </c>
      <c r="AD1850" t="str">
        <f>IFERROR(IF(COUNTIF(C1850:L1850,"Feed Ingredient")&gt;0,INDEX(ani_diet!V:V,MATCH(M1850,ani_diet!F:F,0)),""),"")</f>
        <v/>
      </c>
      <c r="AE1850" s="130" t="b">
        <f>IF(IFERROR(IF(MATCH("Feed Ingredient", AOM[[#This Row],[L1]:[L10]],0)&gt;0, TRUE, FALSE), FALSE)=TRUE,IFERROR(VLOOKUP(M1850, ani_diet!E:E, 1, FALSE), "No Match"),FALSE)</f>
        <v>0</v>
      </c>
    </row>
    <row r="1851" spans="1:31" ht="14.5" x14ac:dyDescent="0.35">
      <c r="A1851" t="s">
        <v>2164</v>
      </c>
      <c r="B1851" t="s">
        <v>23972</v>
      </c>
      <c r="C1851" t="s">
        <v>19358</v>
      </c>
      <c r="D1851" t="s">
        <v>19360</v>
      </c>
      <c r="E1851" t="s">
        <v>23874</v>
      </c>
      <c r="F1851" t="s">
        <v>23917</v>
      </c>
      <c r="G1851" t="s">
        <v>23936</v>
      </c>
      <c r="H1851" t="s">
        <v>7215</v>
      </c>
      <c r="I1851" t="s">
        <v>23962</v>
      </c>
      <c r="J1851" t="s">
        <v>23973</v>
      </c>
      <c r="K1851" t="s">
        <v>2164</v>
      </c>
      <c r="M1851" t="str" cm="1">
        <f t="array" ref="M1851">LOOKUP(2,1/(C1851:L1851&lt;&gt;""),C1851:L1851)</f>
        <v xml:space="preserve">Castrate Finisher Male </v>
      </c>
      <c r="N1851" t="s">
        <v>23974</v>
      </c>
      <c r="O1851" t="s">
        <v>2164</v>
      </c>
      <c r="P1851" t="s">
        <v>2164</v>
      </c>
      <c r="Q1851" t="s">
        <v>2164</v>
      </c>
      <c r="R1851" t="s">
        <v>2164</v>
      </c>
      <c r="S1851" t="s">
        <v>2164</v>
      </c>
      <c r="T1851" t="s">
        <v>2164</v>
      </c>
      <c r="U1851" t="s">
        <v>2164</v>
      </c>
      <c r="V1851" t="s">
        <v>2164</v>
      </c>
      <c r="W1851" t="s">
        <v>2164</v>
      </c>
      <c r="X1851" t="s">
        <v>2164</v>
      </c>
      <c r="Y1851" t="s">
        <v>2164</v>
      </c>
      <c r="Z1851" t="s">
        <v>2164</v>
      </c>
      <c r="AA1851" t="s">
        <v>2164</v>
      </c>
      <c r="AB1851" t="s">
        <v>2164</v>
      </c>
      <c r="AC1851" t="s">
        <v>2164</v>
      </c>
      <c r="AD1851" t="str">
        <f>IFERROR(IF(COUNTIF(C1851:L1851,"Feed Ingredient")&gt;0,INDEX(ani_diet!V:V,MATCH(M1851,ani_diet!F:F,0)),""),"")</f>
        <v/>
      </c>
      <c r="AE1851" s="130" t="b">
        <f>IF(IFERROR(IF(MATCH("Feed Ingredient", AOM[[#This Row],[L1]:[L10]],0)&gt;0, TRUE, FALSE), FALSE)=TRUE,IFERROR(VLOOKUP(M1851, ani_diet!E:E, 1, FALSE), "No Match"),FALSE)</f>
        <v>0</v>
      </c>
    </row>
    <row r="1852" spans="1:31" ht="14.5" x14ac:dyDescent="0.35">
      <c r="A1852" t="s">
        <v>2164</v>
      </c>
      <c r="B1852" t="s">
        <v>23975</v>
      </c>
      <c r="C1852" t="s">
        <v>19358</v>
      </c>
      <c r="D1852" t="s">
        <v>19360</v>
      </c>
      <c r="E1852" t="s">
        <v>23874</v>
      </c>
      <c r="F1852" t="s">
        <v>23917</v>
      </c>
      <c r="G1852" t="s">
        <v>23936</v>
      </c>
      <c r="H1852" t="s">
        <v>23939</v>
      </c>
      <c r="I1852" t="s">
        <v>23958</v>
      </c>
      <c r="J1852" t="s">
        <v>2164</v>
      </c>
      <c r="K1852" t="s">
        <v>2164</v>
      </c>
      <c r="M1852" t="str" cm="1">
        <f t="array" ref="M1852">LOOKUP(2,1/(C1852:L1852&lt;&gt;""),C1852:L1852)</f>
        <v>Grower Male</v>
      </c>
      <c r="N1852" t="s">
        <v>2164</v>
      </c>
      <c r="O1852" t="s">
        <v>2164</v>
      </c>
      <c r="P1852" t="s">
        <v>2164</v>
      </c>
      <c r="Q1852" t="s">
        <v>2164</v>
      </c>
      <c r="R1852" t="s">
        <v>2164</v>
      </c>
      <c r="S1852" t="s">
        <v>2164</v>
      </c>
      <c r="T1852" t="s">
        <v>2164</v>
      </c>
      <c r="U1852" t="s">
        <v>2164</v>
      </c>
      <c r="V1852" t="s">
        <v>2164</v>
      </c>
      <c r="W1852" t="s">
        <v>2164</v>
      </c>
      <c r="X1852" t="s">
        <v>2164</v>
      </c>
      <c r="Y1852" t="s">
        <v>2164</v>
      </c>
      <c r="Z1852" t="s">
        <v>2164</v>
      </c>
      <c r="AA1852" t="s">
        <v>2164</v>
      </c>
      <c r="AB1852" t="s">
        <v>2164</v>
      </c>
      <c r="AC1852" t="s">
        <v>2164</v>
      </c>
      <c r="AD1852" t="str">
        <f>IFERROR(IF(COUNTIF(C1852:L1852,"Feed Ingredient")&gt;0,INDEX(ani_diet!V:V,MATCH(M1852,ani_diet!F:F,0)),""),"")</f>
        <v/>
      </c>
      <c r="AE1852" s="130" t="b">
        <f>IF(IFERROR(IF(MATCH("Feed Ingredient", AOM[[#This Row],[L1]:[L10]],0)&gt;0, TRUE, FALSE), FALSE)=TRUE,IFERROR(VLOOKUP(M1852, ani_diet!E:E, 1, FALSE), "No Match"),FALSE)</f>
        <v>0</v>
      </c>
    </row>
    <row r="1853" spans="1:31" ht="14.5" x14ac:dyDescent="0.35">
      <c r="A1853" t="s">
        <v>2164</v>
      </c>
      <c r="B1853" t="s">
        <v>23976</v>
      </c>
      <c r="C1853" t="s">
        <v>19358</v>
      </c>
      <c r="D1853" t="s">
        <v>19360</v>
      </c>
      <c r="E1853" t="s">
        <v>23874</v>
      </c>
      <c r="F1853" t="s">
        <v>23917</v>
      </c>
      <c r="G1853" t="s">
        <v>23936</v>
      </c>
      <c r="H1853" t="s">
        <v>7215</v>
      </c>
      <c r="I1853" t="s">
        <v>23962</v>
      </c>
      <c r="J1853" t="s">
        <v>2164</v>
      </c>
      <c r="K1853" t="s">
        <v>2164</v>
      </c>
      <c r="M1853" t="str" cm="1">
        <f t="array" ref="M1853">LOOKUP(2,1/(C1853:L1853&lt;&gt;""),C1853:L1853)</f>
        <v>Finisher Male</v>
      </c>
      <c r="N1853" t="s">
        <v>2164</v>
      </c>
      <c r="O1853" t="s">
        <v>2164</v>
      </c>
      <c r="P1853" t="s">
        <v>2164</v>
      </c>
      <c r="Q1853" t="s">
        <v>2164</v>
      </c>
      <c r="R1853" t="s">
        <v>2164</v>
      </c>
      <c r="S1853" t="s">
        <v>2164</v>
      </c>
      <c r="T1853" t="s">
        <v>2164</v>
      </c>
      <c r="U1853" t="s">
        <v>2164</v>
      </c>
      <c r="V1853" t="s">
        <v>2164</v>
      </c>
      <c r="W1853" t="s">
        <v>2164</v>
      </c>
      <c r="X1853" t="s">
        <v>2164</v>
      </c>
      <c r="Y1853" t="s">
        <v>2164</v>
      </c>
      <c r="Z1853" t="s">
        <v>2164</v>
      </c>
      <c r="AA1853" t="s">
        <v>2164</v>
      </c>
      <c r="AB1853" t="s">
        <v>2164</v>
      </c>
      <c r="AC1853" t="s">
        <v>2164</v>
      </c>
      <c r="AD1853" t="str">
        <f>IFERROR(IF(COUNTIF(C1853:L1853,"Feed Ingredient")&gt;0,INDEX(ani_diet!V:V,MATCH(M1853,ani_diet!F:F,0)),""),"")</f>
        <v/>
      </c>
      <c r="AE1853" s="130" t="b">
        <f>IF(IFERROR(IF(MATCH("Feed Ingredient", AOM[[#This Row],[L1]:[L10]],0)&gt;0, TRUE, FALSE), FALSE)=TRUE,IFERROR(VLOOKUP(M1853, ani_diet!E:E, 1, FALSE), "No Match"),FALSE)</f>
        <v>0</v>
      </c>
    </row>
    <row r="1854" spans="1:31" ht="14.5" x14ac:dyDescent="0.35">
      <c r="A1854" t="s">
        <v>2164</v>
      </c>
      <c r="B1854" t="s">
        <v>23977</v>
      </c>
      <c r="C1854" t="s">
        <v>19358</v>
      </c>
      <c r="D1854" t="s">
        <v>19360</v>
      </c>
      <c r="E1854" t="s">
        <v>23874</v>
      </c>
      <c r="F1854" t="s">
        <v>23917</v>
      </c>
      <c r="G1854" t="s">
        <v>23936</v>
      </c>
      <c r="H1854" t="s">
        <v>23978</v>
      </c>
      <c r="I1854" t="s">
        <v>2164</v>
      </c>
      <c r="J1854" t="s">
        <v>2164</v>
      </c>
      <c r="K1854" t="s">
        <v>2164</v>
      </c>
      <c r="M1854" t="str" cm="1">
        <f t="array" ref="M1854">LOOKUP(2,1/(C1854:L1854&lt;&gt;""),C1854:L1854)</f>
        <v>Calf</v>
      </c>
      <c r="N1854" t="s">
        <v>2164</v>
      </c>
      <c r="O1854" t="s">
        <v>23979</v>
      </c>
      <c r="P1854" t="s">
        <v>2164</v>
      </c>
      <c r="Q1854" t="s">
        <v>2164</v>
      </c>
      <c r="R1854" t="s">
        <v>2164</v>
      </c>
      <c r="S1854" t="s">
        <v>2164</v>
      </c>
      <c r="T1854" t="s">
        <v>2164</v>
      </c>
      <c r="U1854" t="s">
        <v>2164</v>
      </c>
      <c r="V1854" t="s">
        <v>2164</v>
      </c>
      <c r="W1854" t="s">
        <v>2164</v>
      </c>
      <c r="X1854" t="s">
        <v>2164</v>
      </c>
      <c r="Y1854" t="s">
        <v>2164</v>
      </c>
      <c r="Z1854" t="s">
        <v>2164</v>
      </c>
      <c r="AA1854" t="s">
        <v>2164</v>
      </c>
      <c r="AB1854" t="s">
        <v>2164</v>
      </c>
      <c r="AC1854" t="s">
        <v>2164</v>
      </c>
      <c r="AD1854" t="str">
        <f>IFERROR(IF(COUNTIF(C1854:L1854,"Feed Ingredient")&gt;0,INDEX(ani_diet!V:V,MATCH(M1854,ani_diet!F:F,0)),""),"")</f>
        <v/>
      </c>
      <c r="AE1854" s="130" t="b">
        <f>IF(IFERROR(IF(MATCH("Feed Ingredient", AOM[[#This Row],[L1]:[L10]],0)&gt;0, TRUE, FALSE), FALSE)=TRUE,IFERROR(VLOOKUP(M1854, ani_diet!E:E, 1, FALSE), "No Match"),FALSE)</f>
        <v>0</v>
      </c>
    </row>
    <row r="1855" spans="1:31" ht="14.5" x14ac:dyDescent="0.35">
      <c r="A1855" t="s">
        <v>2164</v>
      </c>
      <c r="B1855" t="s">
        <v>23980</v>
      </c>
      <c r="C1855" t="s">
        <v>19358</v>
      </c>
      <c r="D1855" t="s">
        <v>19360</v>
      </c>
      <c r="E1855" t="s">
        <v>23874</v>
      </c>
      <c r="F1855" t="s">
        <v>23917</v>
      </c>
      <c r="G1855" t="s">
        <v>23936</v>
      </c>
      <c r="H1855" t="s">
        <v>23978</v>
      </c>
      <c r="I1855" t="s">
        <v>23981</v>
      </c>
      <c r="J1855" t="s">
        <v>2164</v>
      </c>
      <c r="K1855" t="s">
        <v>2164</v>
      </c>
      <c r="M1855" t="str" cm="1">
        <f t="array" ref="M1855">LOOKUP(2,1/(C1855:L1855&lt;&gt;""),C1855:L1855)</f>
        <v>Calf Male</v>
      </c>
      <c r="N1855" t="s">
        <v>2164</v>
      </c>
      <c r="O1855" t="s">
        <v>2164</v>
      </c>
      <c r="P1855" t="s">
        <v>2164</v>
      </c>
      <c r="Q1855" t="s">
        <v>2164</v>
      </c>
      <c r="R1855" t="s">
        <v>2164</v>
      </c>
      <c r="S1855" t="s">
        <v>2164</v>
      </c>
      <c r="T1855" t="s">
        <v>2164</v>
      </c>
      <c r="U1855" t="s">
        <v>2164</v>
      </c>
      <c r="V1855" t="s">
        <v>2164</v>
      </c>
      <c r="W1855" t="s">
        <v>2164</v>
      </c>
      <c r="X1855" t="s">
        <v>2164</v>
      </c>
      <c r="Y1855" t="s">
        <v>2164</v>
      </c>
      <c r="Z1855" t="s">
        <v>2164</v>
      </c>
      <c r="AA1855" t="s">
        <v>2164</v>
      </c>
      <c r="AB1855" t="s">
        <v>2164</v>
      </c>
      <c r="AC1855" t="s">
        <v>2164</v>
      </c>
      <c r="AD1855" t="str">
        <f>IFERROR(IF(COUNTIF(C1855:L1855,"Feed Ingredient")&gt;0,INDEX(ani_diet!V:V,MATCH(M1855,ani_diet!F:F,0)),""),"")</f>
        <v/>
      </c>
      <c r="AE1855" s="130" t="b">
        <f>IF(IFERROR(IF(MATCH("Feed Ingredient", AOM[[#This Row],[L1]:[L10]],0)&gt;0, TRUE, FALSE), FALSE)=TRUE,IFERROR(VLOOKUP(M1855, ani_diet!E:E, 1, FALSE), "No Match"),FALSE)</f>
        <v>0</v>
      </c>
    </row>
    <row r="1856" spans="1:31" ht="14.5" x14ac:dyDescent="0.35">
      <c r="A1856" t="s">
        <v>2164</v>
      </c>
      <c r="B1856" t="s">
        <v>23982</v>
      </c>
      <c r="C1856" t="s">
        <v>19358</v>
      </c>
      <c r="D1856" t="s">
        <v>19360</v>
      </c>
      <c r="E1856" t="s">
        <v>23874</v>
      </c>
      <c r="F1856" t="s">
        <v>23917</v>
      </c>
      <c r="G1856" t="s">
        <v>23936</v>
      </c>
      <c r="H1856" t="s">
        <v>23978</v>
      </c>
      <c r="I1856" t="s">
        <v>23981</v>
      </c>
      <c r="J1856" t="s">
        <v>23983</v>
      </c>
      <c r="K1856" t="s">
        <v>2164</v>
      </c>
      <c r="M1856" t="str" cm="1">
        <f t="array" ref="M1856">LOOKUP(2,1/(C1856:L1856&lt;&gt;""),C1856:L1856)</f>
        <v>Suckling Calf Male</v>
      </c>
      <c r="N1856" t="s">
        <v>2164</v>
      </c>
      <c r="O1856" t="s">
        <v>23984</v>
      </c>
      <c r="P1856" t="s">
        <v>2164</v>
      </c>
      <c r="Q1856" t="s">
        <v>2164</v>
      </c>
      <c r="R1856" t="s">
        <v>2164</v>
      </c>
      <c r="S1856" t="s">
        <v>2164</v>
      </c>
      <c r="T1856" t="s">
        <v>2164</v>
      </c>
      <c r="U1856" t="s">
        <v>2164</v>
      </c>
      <c r="V1856" t="s">
        <v>2164</v>
      </c>
      <c r="W1856" t="s">
        <v>2164</v>
      </c>
      <c r="X1856" t="s">
        <v>2164</v>
      </c>
      <c r="Y1856" t="s">
        <v>2164</v>
      </c>
      <c r="Z1856" t="s">
        <v>2164</v>
      </c>
      <c r="AA1856" t="s">
        <v>2164</v>
      </c>
      <c r="AB1856" t="s">
        <v>2164</v>
      </c>
      <c r="AC1856" t="s">
        <v>2164</v>
      </c>
      <c r="AD1856" t="str">
        <f>IFERROR(IF(COUNTIF(C1856:L1856,"Feed Ingredient")&gt;0,INDEX(ani_diet!V:V,MATCH(M1856,ani_diet!F:F,0)),""),"")</f>
        <v/>
      </c>
      <c r="AE1856" s="130" t="b">
        <f>IF(IFERROR(IF(MATCH("Feed Ingredient", AOM[[#This Row],[L1]:[L10]],0)&gt;0, TRUE, FALSE), FALSE)=TRUE,IFERROR(VLOOKUP(M1856, ani_diet!E:E, 1, FALSE), "No Match"),FALSE)</f>
        <v>0</v>
      </c>
    </row>
    <row r="1857" spans="1:31" ht="14.5" x14ac:dyDescent="0.35">
      <c r="A1857" t="s">
        <v>2164</v>
      </c>
      <c r="B1857" t="s">
        <v>23985</v>
      </c>
      <c r="C1857" t="s">
        <v>19358</v>
      </c>
      <c r="D1857" t="s">
        <v>19360</v>
      </c>
      <c r="E1857" t="s">
        <v>23874</v>
      </c>
      <c r="F1857" t="s">
        <v>23917</v>
      </c>
      <c r="G1857" t="s">
        <v>23936</v>
      </c>
      <c r="H1857" t="s">
        <v>23978</v>
      </c>
      <c r="I1857" t="s">
        <v>23981</v>
      </c>
      <c r="J1857" t="s">
        <v>23986</v>
      </c>
      <c r="K1857" t="s">
        <v>2164</v>
      </c>
      <c r="M1857" t="str" cm="1">
        <f t="array" ref="M1857">LOOKUP(2,1/(C1857:L1857&lt;&gt;""),C1857:L1857)</f>
        <v>Weaned Calf Male</v>
      </c>
      <c r="N1857" t="s">
        <v>2164</v>
      </c>
      <c r="O1857" t="s">
        <v>23987</v>
      </c>
      <c r="P1857" t="s">
        <v>2164</v>
      </c>
      <c r="Q1857" t="s">
        <v>2164</v>
      </c>
      <c r="R1857" t="s">
        <v>2164</v>
      </c>
      <c r="S1857" t="s">
        <v>2164</v>
      </c>
      <c r="T1857" t="s">
        <v>2164</v>
      </c>
      <c r="U1857" t="s">
        <v>2164</v>
      </c>
      <c r="V1857" t="s">
        <v>2164</v>
      </c>
      <c r="W1857" t="s">
        <v>2164</v>
      </c>
      <c r="X1857" t="s">
        <v>2164</v>
      </c>
      <c r="Y1857" t="s">
        <v>2164</v>
      </c>
      <c r="Z1857" t="s">
        <v>2164</v>
      </c>
      <c r="AA1857" t="s">
        <v>2164</v>
      </c>
      <c r="AB1857" t="s">
        <v>2164</v>
      </c>
      <c r="AC1857" t="s">
        <v>2164</v>
      </c>
      <c r="AD1857" t="str">
        <f>IFERROR(IF(COUNTIF(C1857:L1857,"Feed Ingredient")&gt;0,INDEX(ani_diet!V:V,MATCH(M1857,ani_diet!F:F,0)),""),"")</f>
        <v/>
      </c>
      <c r="AE1857" s="130" t="b">
        <f>IF(IFERROR(IF(MATCH("Feed Ingredient", AOM[[#This Row],[L1]:[L10]],0)&gt;0, TRUE, FALSE), FALSE)=TRUE,IFERROR(VLOOKUP(M1857, ani_diet!E:E, 1, FALSE), "No Match"),FALSE)</f>
        <v>0</v>
      </c>
    </row>
    <row r="1858" spans="1:31" ht="14.5" x14ac:dyDescent="0.35">
      <c r="A1858" t="s">
        <v>2164</v>
      </c>
      <c r="B1858" t="s">
        <v>23988</v>
      </c>
      <c r="C1858" t="s">
        <v>19358</v>
      </c>
      <c r="D1858" t="s">
        <v>19360</v>
      </c>
      <c r="E1858" t="s">
        <v>23874</v>
      </c>
      <c r="F1858" t="s">
        <v>23917</v>
      </c>
      <c r="G1858" t="s">
        <v>23936</v>
      </c>
      <c r="H1858" t="s">
        <v>23978</v>
      </c>
      <c r="I1858" t="s">
        <v>23989</v>
      </c>
      <c r="J1858" t="s">
        <v>2164</v>
      </c>
      <c r="K1858" t="s">
        <v>2164</v>
      </c>
      <c r="M1858" t="str" cm="1">
        <f t="array" ref="M1858">LOOKUP(2,1/(C1858:L1858&lt;&gt;""),C1858:L1858)</f>
        <v>Calf Female</v>
      </c>
      <c r="N1858" t="s">
        <v>2164</v>
      </c>
      <c r="O1858" t="s">
        <v>2164</v>
      </c>
      <c r="P1858" t="s">
        <v>2164</v>
      </c>
      <c r="Q1858" t="s">
        <v>2164</v>
      </c>
      <c r="R1858" t="s">
        <v>2164</v>
      </c>
      <c r="S1858" t="s">
        <v>2164</v>
      </c>
      <c r="T1858" t="s">
        <v>2164</v>
      </c>
      <c r="U1858" t="s">
        <v>2164</v>
      </c>
      <c r="V1858" t="s">
        <v>2164</v>
      </c>
      <c r="W1858" t="s">
        <v>2164</v>
      </c>
      <c r="X1858" t="s">
        <v>2164</v>
      </c>
      <c r="Y1858" t="s">
        <v>2164</v>
      </c>
      <c r="Z1858" t="s">
        <v>2164</v>
      </c>
      <c r="AA1858" t="s">
        <v>2164</v>
      </c>
      <c r="AB1858" t="s">
        <v>2164</v>
      </c>
      <c r="AC1858" t="s">
        <v>2164</v>
      </c>
      <c r="AD1858" t="str">
        <f>IFERROR(IF(COUNTIF(C1858:L1858,"Feed Ingredient")&gt;0,INDEX(ani_diet!V:V,MATCH(M1858,ani_diet!F:F,0)),""),"")</f>
        <v/>
      </c>
      <c r="AE1858" s="130" t="b">
        <f>IF(IFERROR(IF(MATCH("Feed Ingredient", AOM[[#This Row],[L1]:[L10]],0)&gt;0, TRUE, FALSE), FALSE)=TRUE,IFERROR(VLOOKUP(M1858, ani_diet!E:E, 1, FALSE), "No Match"),FALSE)</f>
        <v>0</v>
      </c>
    </row>
    <row r="1859" spans="1:31" ht="14.5" x14ac:dyDescent="0.35">
      <c r="A1859" t="s">
        <v>2164</v>
      </c>
      <c r="B1859" t="s">
        <v>23990</v>
      </c>
      <c r="C1859" t="s">
        <v>19358</v>
      </c>
      <c r="D1859" t="s">
        <v>19360</v>
      </c>
      <c r="E1859" t="s">
        <v>23874</v>
      </c>
      <c r="F1859" t="s">
        <v>23917</v>
      </c>
      <c r="G1859" t="s">
        <v>23936</v>
      </c>
      <c r="H1859" t="s">
        <v>23978</v>
      </c>
      <c r="I1859" t="s">
        <v>23989</v>
      </c>
      <c r="J1859" t="s">
        <v>23991</v>
      </c>
      <c r="K1859" t="s">
        <v>2164</v>
      </c>
      <c r="M1859" t="str" cm="1">
        <f t="array" ref="M1859">LOOKUP(2,1/(C1859:L1859&lt;&gt;""),C1859:L1859)</f>
        <v>Suckling Calf Female</v>
      </c>
      <c r="N1859" t="s">
        <v>2164</v>
      </c>
      <c r="O1859" t="s">
        <v>23984</v>
      </c>
      <c r="P1859" t="s">
        <v>2164</v>
      </c>
      <c r="Q1859" t="s">
        <v>2164</v>
      </c>
      <c r="R1859" t="s">
        <v>2164</v>
      </c>
      <c r="S1859" t="s">
        <v>2164</v>
      </c>
      <c r="T1859" t="s">
        <v>2164</v>
      </c>
      <c r="U1859" t="s">
        <v>2164</v>
      </c>
      <c r="V1859" t="s">
        <v>2164</v>
      </c>
      <c r="W1859" t="s">
        <v>2164</v>
      </c>
      <c r="X1859" t="s">
        <v>2164</v>
      </c>
      <c r="Y1859" t="s">
        <v>2164</v>
      </c>
      <c r="Z1859" t="s">
        <v>2164</v>
      </c>
      <c r="AA1859" t="s">
        <v>2164</v>
      </c>
      <c r="AB1859" t="s">
        <v>2164</v>
      </c>
      <c r="AC1859" t="s">
        <v>2164</v>
      </c>
      <c r="AD1859" t="str">
        <f>IFERROR(IF(COUNTIF(C1859:L1859,"Feed Ingredient")&gt;0,INDEX(ani_diet!V:V,MATCH(M1859,ani_diet!F:F,0)),""),"")</f>
        <v/>
      </c>
      <c r="AE1859" s="130" t="b">
        <f>IF(IFERROR(IF(MATCH("Feed Ingredient", AOM[[#This Row],[L1]:[L10]],0)&gt;0, TRUE, FALSE), FALSE)=TRUE,IFERROR(VLOOKUP(M1859, ani_diet!E:E, 1, FALSE), "No Match"),FALSE)</f>
        <v>0</v>
      </c>
    </row>
    <row r="1860" spans="1:31" ht="14.5" x14ac:dyDescent="0.35">
      <c r="A1860" t="s">
        <v>2164</v>
      </c>
      <c r="B1860" t="s">
        <v>23992</v>
      </c>
      <c r="C1860" t="s">
        <v>19358</v>
      </c>
      <c r="D1860" t="s">
        <v>19360</v>
      </c>
      <c r="E1860" t="s">
        <v>23874</v>
      </c>
      <c r="F1860" t="s">
        <v>23917</v>
      </c>
      <c r="G1860" t="s">
        <v>23936</v>
      </c>
      <c r="H1860" t="s">
        <v>23978</v>
      </c>
      <c r="I1860" t="s">
        <v>23989</v>
      </c>
      <c r="J1860" t="s">
        <v>23993</v>
      </c>
      <c r="K1860" t="s">
        <v>2164</v>
      </c>
      <c r="M1860" t="str" cm="1">
        <f t="array" ref="M1860">LOOKUP(2,1/(C1860:L1860&lt;&gt;""),C1860:L1860)</f>
        <v>Weaned Calf Female</v>
      </c>
      <c r="N1860" t="s">
        <v>2164</v>
      </c>
      <c r="O1860" t="s">
        <v>23987</v>
      </c>
      <c r="P1860" t="s">
        <v>2164</v>
      </c>
      <c r="Q1860" t="s">
        <v>2164</v>
      </c>
      <c r="R1860" t="s">
        <v>2164</v>
      </c>
      <c r="S1860" t="s">
        <v>2164</v>
      </c>
      <c r="T1860" t="s">
        <v>2164</v>
      </c>
      <c r="U1860" t="s">
        <v>2164</v>
      </c>
      <c r="V1860" t="s">
        <v>2164</v>
      </c>
      <c r="W1860" t="s">
        <v>2164</v>
      </c>
      <c r="X1860" t="s">
        <v>2164</v>
      </c>
      <c r="Y1860" t="s">
        <v>2164</v>
      </c>
      <c r="Z1860" t="s">
        <v>2164</v>
      </c>
      <c r="AA1860" t="s">
        <v>2164</v>
      </c>
      <c r="AB1860" t="s">
        <v>2164</v>
      </c>
      <c r="AC1860" t="s">
        <v>2164</v>
      </c>
      <c r="AD1860" t="str">
        <f>IFERROR(IF(COUNTIF(C1860:L1860,"Feed Ingredient")&gt;0,INDEX(ani_diet!V:V,MATCH(M1860,ani_diet!F:F,0)),""),"")</f>
        <v/>
      </c>
      <c r="AE1860" s="130" t="b">
        <f>IF(IFERROR(IF(MATCH("Feed Ingredient", AOM[[#This Row],[L1]:[L10]],0)&gt;0, TRUE, FALSE), FALSE)=TRUE,IFERROR(VLOOKUP(M1860, ani_diet!E:E, 1, FALSE), "No Match"),FALSE)</f>
        <v>0</v>
      </c>
    </row>
    <row r="1861" spans="1:31" ht="14.5" x14ac:dyDescent="0.35">
      <c r="A1861" t="s">
        <v>2164</v>
      </c>
      <c r="B1861" t="s">
        <v>23994</v>
      </c>
      <c r="C1861" t="s">
        <v>19358</v>
      </c>
      <c r="D1861" t="s">
        <v>19360</v>
      </c>
      <c r="E1861" t="s">
        <v>23874</v>
      </c>
      <c r="F1861" t="s">
        <v>8801</v>
      </c>
      <c r="G1861" t="s">
        <v>2164</v>
      </c>
      <c r="H1861" t="s">
        <v>2164</v>
      </c>
      <c r="I1861" t="s">
        <v>2164</v>
      </c>
      <c r="J1861" t="s">
        <v>2164</v>
      </c>
      <c r="K1861" t="s">
        <v>2164</v>
      </c>
      <c r="M1861" t="str" cm="1">
        <f t="array" ref="M1861">LOOKUP(2,1/(C1861:L1861&lt;&gt;""),C1861:L1861)</f>
        <v>Sheep</v>
      </c>
      <c r="N1861" t="s">
        <v>2164</v>
      </c>
      <c r="O1861" t="s">
        <v>2164</v>
      </c>
      <c r="P1861" t="s">
        <v>2164</v>
      </c>
      <c r="Q1861" t="s">
        <v>2164</v>
      </c>
      <c r="R1861" t="s">
        <v>2164</v>
      </c>
      <c r="S1861" t="s">
        <v>2164</v>
      </c>
      <c r="T1861" t="s">
        <v>2164</v>
      </c>
      <c r="U1861" t="s">
        <v>2164</v>
      </c>
      <c r="V1861" t="s">
        <v>2164</v>
      </c>
      <c r="W1861" t="s">
        <v>2164</v>
      </c>
      <c r="X1861" t="s">
        <v>2164</v>
      </c>
      <c r="Y1861" t="s">
        <v>2164</v>
      </c>
      <c r="Z1861" t="s">
        <v>2164</v>
      </c>
      <c r="AA1861" t="s">
        <v>2164</v>
      </c>
      <c r="AB1861" t="s">
        <v>2164</v>
      </c>
      <c r="AC1861" t="s">
        <v>2164</v>
      </c>
      <c r="AD1861" t="str">
        <f>IFERROR(IF(COUNTIF(C1861:L1861,"Feed Ingredient")&gt;0,INDEX(ani_diet!V:V,MATCH(M1861,ani_diet!F:F,0)),""),"")</f>
        <v/>
      </c>
      <c r="AE1861" s="130" t="b">
        <f>IF(IFERROR(IF(MATCH("Feed Ingredient", AOM[[#This Row],[L1]:[L10]],0)&gt;0, TRUE, FALSE), FALSE)=TRUE,IFERROR(VLOOKUP(M1861, ani_diet!E:E, 1, FALSE), "No Match"),FALSE)</f>
        <v>0</v>
      </c>
    </row>
    <row r="1862" spans="1:31" ht="14.5" x14ac:dyDescent="0.35">
      <c r="A1862" t="s">
        <v>2164</v>
      </c>
      <c r="B1862" t="s">
        <v>23995</v>
      </c>
      <c r="C1862" t="s">
        <v>19358</v>
      </c>
      <c r="D1862" t="s">
        <v>19360</v>
      </c>
      <c r="E1862" t="s">
        <v>23874</v>
      </c>
      <c r="F1862" t="s">
        <v>8801</v>
      </c>
      <c r="G1862" t="s">
        <v>23919</v>
      </c>
      <c r="H1862" t="s">
        <v>2164</v>
      </c>
      <c r="I1862" t="s">
        <v>2164</v>
      </c>
      <c r="J1862" t="s">
        <v>2164</v>
      </c>
      <c r="K1862" t="s">
        <v>2164</v>
      </c>
      <c r="M1862" t="str" cm="1">
        <f t="array" ref="M1862">LOOKUP(2,1/(C1862:L1862&lt;&gt;""),C1862:L1862)</f>
        <v>Adult</v>
      </c>
      <c r="N1862" t="s">
        <v>2164</v>
      </c>
      <c r="O1862" t="s">
        <v>2164</v>
      </c>
      <c r="P1862" t="s">
        <v>2164</v>
      </c>
      <c r="Q1862" t="s">
        <v>2164</v>
      </c>
      <c r="R1862" t="s">
        <v>2164</v>
      </c>
      <c r="S1862" t="s">
        <v>2164</v>
      </c>
      <c r="T1862" t="s">
        <v>2164</v>
      </c>
      <c r="U1862" t="s">
        <v>2164</v>
      </c>
      <c r="V1862" t="s">
        <v>2164</v>
      </c>
      <c r="W1862" t="s">
        <v>2164</v>
      </c>
      <c r="X1862" t="s">
        <v>2164</v>
      </c>
      <c r="Y1862" t="s">
        <v>2164</v>
      </c>
      <c r="Z1862" t="s">
        <v>2164</v>
      </c>
      <c r="AA1862" t="s">
        <v>2164</v>
      </c>
      <c r="AB1862" t="s">
        <v>2164</v>
      </c>
      <c r="AC1862" t="s">
        <v>2164</v>
      </c>
      <c r="AD1862" t="str">
        <f>IFERROR(IF(COUNTIF(C1862:L1862,"Feed Ingredient")&gt;0,INDEX(ani_diet!V:V,MATCH(M1862,ani_diet!F:F,0)),""),"")</f>
        <v/>
      </c>
      <c r="AE1862" s="130" t="b">
        <f>IF(IFERROR(IF(MATCH("Feed Ingredient", AOM[[#This Row],[L1]:[L10]],0)&gt;0, TRUE, FALSE), FALSE)=TRUE,IFERROR(VLOOKUP(M1862, ani_diet!E:E, 1, FALSE), "No Match"),FALSE)</f>
        <v>0</v>
      </c>
    </row>
    <row r="1863" spans="1:31" ht="14.5" x14ac:dyDescent="0.35">
      <c r="A1863" t="s">
        <v>2164</v>
      </c>
      <c r="B1863" t="s">
        <v>23996</v>
      </c>
      <c r="C1863" t="s">
        <v>19358</v>
      </c>
      <c r="D1863" t="s">
        <v>19360</v>
      </c>
      <c r="E1863" t="s">
        <v>23874</v>
      </c>
      <c r="F1863" t="s">
        <v>8801</v>
      </c>
      <c r="G1863" t="s">
        <v>23919</v>
      </c>
      <c r="H1863" t="s">
        <v>23922</v>
      </c>
      <c r="I1863" t="s">
        <v>2164</v>
      </c>
      <c r="J1863" t="s">
        <v>2164</v>
      </c>
      <c r="K1863" t="s">
        <v>2164</v>
      </c>
      <c r="M1863" t="str" cm="1">
        <f t="array" ref="M1863">LOOKUP(2,1/(C1863:L1863&lt;&gt;""),C1863:L1863)</f>
        <v>Adult Female</v>
      </c>
      <c r="N1863" t="s">
        <v>23997</v>
      </c>
      <c r="O1863" t="s">
        <v>2164</v>
      </c>
      <c r="P1863" t="s">
        <v>2164</v>
      </c>
      <c r="Q1863" t="s">
        <v>2164</v>
      </c>
      <c r="R1863" t="s">
        <v>2164</v>
      </c>
      <c r="S1863" t="s">
        <v>2164</v>
      </c>
      <c r="T1863" t="s">
        <v>2164</v>
      </c>
      <c r="U1863" t="s">
        <v>2164</v>
      </c>
      <c r="V1863" t="s">
        <v>2164</v>
      </c>
      <c r="W1863" t="s">
        <v>2164</v>
      </c>
      <c r="X1863" t="s">
        <v>2164</v>
      </c>
      <c r="Y1863" t="s">
        <v>2164</v>
      </c>
      <c r="Z1863" t="s">
        <v>2164</v>
      </c>
      <c r="AA1863" t="s">
        <v>2164</v>
      </c>
      <c r="AB1863" t="s">
        <v>2164</v>
      </c>
      <c r="AC1863" t="s">
        <v>2164</v>
      </c>
      <c r="AD1863" t="str">
        <f>IFERROR(IF(COUNTIF(C1863:L1863,"Feed Ingredient")&gt;0,INDEX(ani_diet!V:V,MATCH(M1863,ani_diet!F:F,0)),""),"")</f>
        <v/>
      </c>
      <c r="AE1863" s="130" t="b">
        <f>IF(IFERROR(IF(MATCH("Feed Ingredient", AOM[[#This Row],[L1]:[L10]],0)&gt;0, TRUE, FALSE), FALSE)=TRUE,IFERROR(VLOOKUP(M1863, ani_diet!E:E, 1, FALSE), "No Match"),FALSE)</f>
        <v>0</v>
      </c>
    </row>
    <row r="1864" spans="1:31" ht="14.5" x14ac:dyDescent="0.35">
      <c r="A1864" t="s">
        <v>2164</v>
      </c>
      <c r="B1864" t="s">
        <v>23998</v>
      </c>
      <c r="C1864" t="s">
        <v>19358</v>
      </c>
      <c r="D1864" t="s">
        <v>19360</v>
      </c>
      <c r="E1864" t="s">
        <v>23874</v>
      </c>
      <c r="F1864" t="s">
        <v>8801</v>
      </c>
      <c r="G1864" t="s">
        <v>23919</v>
      </c>
      <c r="H1864" t="s">
        <v>23922</v>
      </c>
      <c r="I1864" t="s">
        <v>23926</v>
      </c>
      <c r="J1864" t="s">
        <v>2164</v>
      </c>
      <c r="K1864" t="s">
        <v>2164</v>
      </c>
      <c r="M1864" t="str" cm="1">
        <f t="array" ref="M1864">LOOKUP(2,1/(C1864:L1864&lt;&gt;""),C1864:L1864)</f>
        <v>Gestating Female</v>
      </c>
      <c r="N1864" t="s">
        <v>23999</v>
      </c>
      <c r="O1864" t="s">
        <v>2164</v>
      </c>
      <c r="P1864" t="s">
        <v>2164</v>
      </c>
      <c r="Q1864" t="s">
        <v>2164</v>
      </c>
      <c r="R1864" t="s">
        <v>2164</v>
      </c>
      <c r="S1864" t="s">
        <v>2164</v>
      </c>
      <c r="T1864" t="s">
        <v>2164</v>
      </c>
      <c r="U1864" t="s">
        <v>2164</v>
      </c>
      <c r="V1864" t="s">
        <v>2164</v>
      </c>
      <c r="W1864" t="s">
        <v>2164</v>
      </c>
      <c r="X1864" t="s">
        <v>2164</v>
      </c>
      <c r="Y1864" t="s">
        <v>2164</v>
      </c>
      <c r="Z1864" t="s">
        <v>2164</v>
      </c>
      <c r="AA1864" t="s">
        <v>2164</v>
      </c>
      <c r="AB1864" t="s">
        <v>2164</v>
      </c>
      <c r="AC1864" t="s">
        <v>2164</v>
      </c>
      <c r="AD1864" t="str">
        <f>IFERROR(IF(COUNTIF(C1864:L1864,"Feed Ingredient")&gt;0,INDEX(ani_diet!V:V,MATCH(M1864,ani_diet!F:F,0)),""),"")</f>
        <v/>
      </c>
      <c r="AE1864" s="130" t="b">
        <f>IF(IFERROR(IF(MATCH("Feed Ingredient", AOM[[#This Row],[L1]:[L10]],0)&gt;0, TRUE, FALSE), FALSE)=TRUE,IFERROR(VLOOKUP(M1864, ani_diet!E:E, 1, FALSE), "No Match"),FALSE)</f>
        <v>0</v>
      </c>
    </row>
    <row r="1865" spans="1:31" ht="14.5" x14ac:dyDescent="0.35">
      <c r="A1865" t="s">
        <v>2164</v>
      </c>
      <c r="B1865" t="s">
        <v>24000</v>
      </c>
      <c r="C1865" t="s">
        <v>19358</v>
      </c>
      <c r="D1865" t="s">
        <v>19360</v>
      </c>
      <c r="E1865" t="s">
        <v>23874</v>
      </c>
      <c r="F1865" t="s">
        <v>8801</v>
      </c>
      <c r="G1865" t="s">
        <v>23919</v>
      </c>
      <c r="H1865" t="s">
        <v>23922</v>
      </c>
      <c r="I1865" t="s">
        <v>23929</v>
      </c>
      <c r="J1865" t="s">
        <v>2164</v>
      </c>
      <c r="K1865" t="s">
        <v>2164</v>
      </c>
      <c r="M1865" t="str" cm="1">
        <f t="array" ref="M1865">LOOKUP(2,1/(C1865:L1865&lt;&gt;""),C1865:L1865)</f>
        <v>Lactating Female</v>
      </c>
      <c r="N1865" t="s">
        <v>24001</v>
      </c>
      <c r="O1865" t="s">
        <v>2164</v>
      </c>
      <c r="P1865" t="s">
        <v>2164</v>
      </c>
      <c r="Q1865" t="s">
        <v>2164</v>
      </c>
      <c r="R1865" t="s">
        <v>2164</v>
      </c>
      <c r="S1865" t="s">
        <v>2164</v>
      </c>
      <c r="T1865" t="s">
        <v>2164</v>
      </c>
      <c r="U1865" t="s">
        <v>2164</v>
      </c>
      <c r="V1865" t="s">
        <v>2164</v>
      </c>
      <c r="W1865" t="s">
        <v>2164</v>
      </c>
      <c r="X1865" t="s">
        <v>2164</v>
      </c>
      <c r="Y1865" t="s">
        <v>2164</v>
      </c>
      <c r="Z1865" t="s">
        <v>2164</v>
      </c>
      <c r="AA1865" t="s">
        <v>2164</v>
      </c>
      <c r="AB1865" t="s">
        <v>2164</v>
      </c>
      <c r="AC1865" t="s">
        <v>2164</v>
      </c>
      <c r="AD1865" t="str">
        <f>IFERROR(IF(COUNTIF(C1865:L1865,"Feed Ingredient")&gt;0,INDEX(ani_diet!V:V,MATCH(M1865,ani_diet!F:F,0)),""),"")</f>
        <v/>
      </c>
      <c r="AE1865" s="130" t="b">
        <f>IF(IFERROR(IF(MATCH("Feed Ingredient", AOM[[#This Row],[L1]:[L10]],0)&gt;0, TRUE, FALSE), FALSE)=TRUE,IFERROR(VLOOKUP(M1865, ani_diet!E:E, 1, FALSE), "No Match"),FALSE)</f>
        <v>0</v>
      </c>
    </row>
    <row r="1866" spans="1:31" ht="14.5" x14ac:dyDescent="0.35">
      <c r="A1866" t="s">
        <v>2164</v>
      </c>
      <c r="B1866" t="s">
        <v>24002</v>
      </c>
      <c r="C1866" t="s">
        <v>19358</v>
      </c>
      <c r="D1866" t="s">
        <v>19360</v>
      </c>
      <c r="E1866" t="s">
        <v>23874</v>
      </c>
      <c r="F1866" t="s">
        <v>8801</v>
      </c>
      <c r="G1866" t="s">
        <v>23919</v>
      </c>
      <c r="H1866" t="s">
        <v>23932</v>
      </c>
      <c r="I1866" t="s">
        <v>2164</v>
      </c>
      <c r="J1866" t="s">
        <v>2164</v>
      </c>
      <c r="K1866" t="s">
        <v>2164</v>
      </c>
      <c r="M1866" t="str" cm="1">
        <f t="array" ref="M1866">LOOKUP(2,1/(C1866:L1866&lt;&gt;""),C1866:L1866)</f>
        <v>Adult Male</v>
      </c>
      <c r="N1866" t="s">
        <v>9492</v>
      </c>
      <c r="O1866" t="s">
        <v>2164</v>
      </c>
      <c r="P1866" t="s">
        <v>2164</v>
      </c>
      <c r="Q1866" t="s">
        <v>2164</v>
      </c>
      <c r="R1866" t="s">
        <v>2164</v>
      </c>
      <c r="S1866" t="s">
        <v>2164</v>
      </c>
      <c r="T1866" t="s">
        <v>2164</v>
      </c>
      <c r="U1866" t="s">
        <v>2164</v>
      </c>
      <c r="V1866" t="s">
        <v>2164</v>
      </c>
      <c r="W1866" t="s">
        <v>2164</v>
      </c>
      <c r="X1866" t="s">
        <v>2164</v>
      </c>
      <c r="Y1866" t="s">
        <v>2164</v>
      </c>
      <c r="Z1866" t="s">
        <v>2164</v>
      </c>
      <c r="AA1866" t="s">
        <v>2164</v>
      </c>
      <c r="AB1866" t="s">
        <v>2164</v>
      </c>
      <c r="AC1866" t="s">
        <v>2164</v>
      </c>
      <c r="AD1866" t="str">
        <f>IFERROR(IF(COUNTIF(C1866:L1866,"Feed Ingredient")&gt;0,INDEX(ani_diet!V:V,MATCH(M1866,ani_diet!F:F,0)),""),"")</f>
        <v/>
      </c>
      <c r="AE1866" s="130" t="b">
        <f>IF(IFERROR(IF(MATCH("Feed Ingredient", AOM[[#This Row],[L1]:[L10]],0)&gt;0, TRUE, FALSE), FALSE)=TRUE,IFERROR(VLOOKUP(M1866, ani_diet!E:E, 1, FALSE), "No Match"),FALSE)</f>
        <v>0</v>
      </c>
    </row>
    <row r="1867" spans="1:31" ht="14.5" x14ac:dyDescent="0.35">
      <c r="A1867" t="s">
        <v>2164</v>
      </c>
      <c r="B1867" t="s">
        <v>24003</v>
      </c>
      <c r="C1867" t="s">
        <v>19358</v>
      </c>
      <c r="D1867" t="s">
        <v>19360</v>
      </c>
      <c r="E1867" t="s">
        <v>23874</v>
      </c>
      <c r="F1867" t="s">
        <v>8801</v>
      </c>
      <c r="G1867" t="s">
        <v>23936</v>
      </c>
      <c r="H1867" t="s">
        <v>2164</v>
      </c>
      <c r="I1867" t="s">
        <v>2164</v>
      </c>
      <c r="J1867" t="s">
        <v>2164</v>
      </c>
      <c r="K1867" t="s">
        <v>2164</v>
      </c>
      <c r="M1867" t="str" cm="1">
        <f t="array" ref="M1867">LOOKUP(2,1/(C1867:L1867&lt;&gt;""),C1867:L1867)</f>
        <v>Young</v>
      </c>
      <c r="N1867" t="s">
        <v>2164</v>
      </c>
      <c r="O1867" t="s">
        <v>2164</v>
      </c>
      <c r="P1867" t="s">
        <v>2164</v>
      </c>
      <c r="Q1867" t="s">
        <v>2164</v>
      </c>
      <c r="R1867" t="s">
        <v>2164</v>
      </c>
      <c r="S1867" t="s">
        <v>2164</v>
      </c>
      <c r="T1867" t="s">
        <v>2164</v>
      </c>
      <c r="U1867" t="s">
        <v>2164</v>
      </c>
      <c r="V1867" t="s">
        <v>2164</v>
      </c>
      <c r="W1867" t="s">
        <v>2164</v>
      </c>
      <c r="X1867" t="s">
        <v>2164</v>
      </c>
      <c r="Y1867" t="s">
        <v>2164</v>
      </c>
      <c r="Z1867" t="s">
        <v>2164</v>
      </c>
      <c r="AA1867" t="s">
        <v>2164</v>
      </c>
      <c r="AB1867" t="s">
        <v>2164</v>
      </c>
      <c r="AC1867" t="s">
        <v>2164</v>
      </c>
      <c r="AD1867" t="str">
        <f>IFERROR(IF(COUNTIF(C1867:L1867,"Feed Ingredient")&gt;0,INDEX(ani_diet!V:V,MATCH(M1867,ani_diet!F:F,0)),""),"")</f>
        <v/>
      </c>
      <c r="AE1867" s="130" t="b">
        <f>IF(IFERROR(IF(MATCH("Feed Ingredient", AOM[[#This Row],[L1]:[L10]],0)&gt;0, TRUE, FALSE), FALSE)=TRUE,IFERROR(VLOOKUP(M1867, ani_diet!E:E, 1, FALSE), "No Match"),FALSE)</f>
        <v>0</v>
      </c>
    </row>
    <row r="1868" spans="1:31" ht="14.5" x14ac:dyDescent="0.35">
      <c r="A1868" t="s">
        <v>2164</v>
      </c>
      <c r="B1868" t="s">
        <v>24004</v>
      </c>
      <c r="C1868" t="s">
        <v>19358</v>
      </c>
      <c r="D1868" t="s">
        <v>19360</v>
      </c>
      <c r="E1868" t="s">
        <v>23874</v>
      </c>
      <c r="F1868" t="s">
        <v>8801</v>
      </c>
      <c r="G1868" t="s">
        <v>23936</v>
      </c>
      <c r="H1868" t="s">
        <v>24005</v>
      </c>
      <c r="I1868" t="s">
        <v>2164</v>
      </c>
      <c r="J1868" t="s">
        <v>2164</v>
      </c>
      <c r="K1868" t="s">
        <v>2164</v>
      </c>
      <c r="M1868" t="str" cm="1">
        <f t="array" ref="M1868">LOOKUP(2,1/(C1868:L1868&lt;&gt;""),C1868:L1868)</f>
        <v>Lamb</v>
      </c>
      <c r="N1868" t="s">
        <v>2164</v>
      </c>
      <c r="O1868" t="s">
        <v>24006</v>
      </c>
      <c r="P1868" t="s">
        <v>2164</v>
      </c>
      <c r="Q1868" t="s">
        <v>2164</v>
      </c>
      <c r="R1868" t="s">
        <v>2164</v>
      </c>
      <c r="S1868" t="s">
        <v>2164</v>
      </c>
      <c r="T1868" t="s">
        <v>2164</v>
      </c>
      <c r="U1868" t="s">
        <v>2164</v>
      </c>
      <c r="V1868" t="s">
        <v>2164</v>
      </c>
      <c r="W1868" t="s">
        <v>2164</v>
      </c>
      <c r="X1868" t="s">
        <v>2164</v>
      </c>
      <c r="Y1868" t="s">
        <v>2164</v>
      </c>
      <c r="Z1868" t="s">
        <v>2164</v>
      </c>
      <c r="AA1868" t="s">
        <v>2164</v>
      </c>
      <c r="AB1868" t="s">
        <v>2164</v>
      </c>
      <c r="AC1868" t="s">
        <v>2164</v>
      </c>
      <c r="AD1868" t="str">
        <f>IFERROR(IF(COUNTIF(C1868:L1868,"Feed Ingredient")&gt;0,INDEX(ani_diet!V:V,MATCH(M1868,ani_diet!F:F,0)),""),"")</f>
        <v/>
      </c>
      <c r="AE1868" s="130" t="b">
        <f>IF(IFERROR(IF(MATCH("Feed Ingredient", AOM[[#This Row],[L1]:[L10]],0)&gt;0, TRUE, FALSE), FALSE)=TRUE,IFERROR(VLOOKUP(M1868, ani_diet!E:E, 1, FALSE), "No Match"),FALSE)</f>
        <v>0</v>
      </c>
    </row>
    <row r="1869" spans="1:31" ht="14.5" x14ac:dyDescent="0.35">
      <c r="A1869" t="s">
        <v>2164</v>
      </c>
      <c r="B1869" t="s">
        <v>24007</v>
      </c>
      <c r="C1869" t="s">
        <v>19358</v>
      </c>
      <c r="D1869" t="s">
        <v>19360</v>
      </c>
      <c r="E1869" t="s">
        <v>23874</v>
      </c>
      <c r="F1869" t="s">
        <v>8801</v>
      </c>
      <c r="G1869" t="s">
        <v>23936</v>
      </c>
      <c r="H1869" t="s">
        <v>24005</v>
      </c>
      <c r="I1869" t="s">
        <v>24008</v>
      </c>
      <c r="J1869" t="s">
        <v>2164</v>
      </c>
      <c r="K1869" t="s">
        <v>2164</v>
      </c>
      <c r="M1869" t="str" cm="1">
        <f t="array" ref="M1869">LOOKUP(2,1/(C1869:L1869&lt;&gt;""),C1869:L1869)</f>
        <v>Lamb Female</v>
      </c>
      <c r="N1869" t="s">
        <v>24009</v>
      </c>
      <c r="O1869" t="s">
        <v>2164</v>
      </c>
      <c r="P1869" t="s">
        <v>2164</v>
      </c>
      <c r="Q1869" t="s">
        <v>2164</v>
      </c>
      <c r="R1869" t="s">
        <v>2164</v>
      </c>
      <c r="S1869" t="s">
        <v>2164</v>
      </c>
      <c r="T1869" t="s">
        <v>2164</v>
      </c>
      <c r="U1869" t="s">
        <v>2164</v>
      </c>
      <c r="V1869" t="s">
        <v>2164</v>
      </c>
      <c r="W1869" t="s">
        <v>2164</v>
      </c>
      <c r="X1869" t="s">
        <v>2164</v>
      </c>
      <c r="Y1869" t="s">
        <v>2164</v>
      </c>
      <c r="Z1869" t="s">
        <v>2164</v>
      </c>
      <c r="AA1869" t="s">
        <v>2164</v>
      </c>
      <c r="AB1869" t="s">
        <v>2164</v>
      </c>
      <c r="AC1869" t="s">
        <v>2164</v>
      </c>
      <c r="AD1869" t="str">
        <f>IFERROR(IF(COUNTIF(C1869:L1869,"Feed Ingredient")&gt;0,INDEX(ani_diet!V:V,MATCH(M1869,ani_diet!F:F,0)),""),"")</f>
        <v/>
      </c>
      <c r="AE1869" s="130" t="b">
        <f>IF(IFERROR(IF(MATCH("Feed Ingredient", AOM[[#This Row],[L1]:[L10]],0)&gt;0, TRUE, FALSE), FALSE)=TRUE,IFERROR(VLOOKUP(M1869, ani_diet!E:E, 1, FALSE), "No Match"),FALSE)</f>
        <v>0</v>
      </c>
    </row>
    <row r="1870" spans="1:31" ht="14.5" x14ac:dyDescent="0.35">
      <c r="A1870" t="s">
        <v>2164</v>
      </c>
      <c r="B1870" t="s">
        <v>24010</v>
      </c>
      <c r="C1870" t="s">
        <v>19358</v>
      </c>
      <c r="D1870" t="s">
        <v>19360</v>
      </c>
      <c r="E1870" t="s">
        <v>23874</v>
      </c>
      <c r="F1870" t="s">
        <v>8801</v>
      </c>
      <c r="G1870" t="s">
        <v>23936</v>
      </c>
      <c r="H1870" t="s">
        <v>24005</v>
      </c>
      <c r="I1870" t="s">
        <v>24011</v>
      </c>
      <c r="J1870" t="s">
        <v>2164</v>
      </c>
      <c r="K1870" t="s">
        <v>2164</v>
      </c>
      <c r="M1870" t="str" cm="1">
        <f t="array" ref="M1870">LOOKUP(2,1/(C1870:L1870&lt;&gt;""),C1870:L1870)</f>
        <v>Lamb Male</v>
      </c>
      <c r="O1870" t="s">
        <v>2164</v>
      </c>
      <c r="P1870" t="s">
        <v>2164</v>
      </c>
      <c r="Q1870" t="s">
        <v>2164</v>
      </c>
      <c r="R1870" t="s">
        <v>2164</v>
      </c>
      <c r="S1870" t="s">
        <v>2164</v>
      </c>
      <c r="T1870" t="s">
        <v>2164</v>
      </c>
      <c r="U1870" t="s">
        <v>2164</v>
      </c>
      <c r="V1870" t="s">
        <v>2164</v>
      </c>
      <c r="W1870" t="s">
        <v>2164</v>
      </c>
      <c r="X1870" t="s">
        <v>2164</v>
      </c>
      <c r="Y1870" t="s">
        <v>2164</v>
      </c>
      <c r="Z1870" t="s">
        <v>2164</v>
      </c>
      <c r="AA1870" t="s">
        <v>2164</v>
      </c>
      <c r="AB1870" t="s">
        <v>2164</v>
      </c>
      <c r="AC1870" t="s">
        <v>2164</v>
      </c>
      <c r="AD1870" t="str">
        <f>IFERROR(IF(COUNTIF(C1870:L1870,"Feed Ingredient")&gt;0,INDEX(ani_diet!V:V,MATCH(M1870,ani_diet!F:F,0)),""),"")</f>
        <v/>
      </c>
      <c r="AE1870" s="130" t="b">
        <f>IF(IFERROR(IF(MATCH("Feed Ingredient", AOM[[#This Row],[L1]:[L10]],0)&gt;0, TRUE, FALSE), FALSE)=TRUE,IFERROR(VLOOKUP(M1870, ani_diet!E:E, 1, FALSE), "No Match"),FALSE)</f>
        <v>0</v>
      </c>
    </row>
    <row r="1871" spans="1:31" ht="14.5" x14ac:dyDescent="0.35">
      <c r="A1871" t="s">
        <v>2164</v>
      </c>
      <c r="B1871" t="s">
        <v>24012</v>
      </c>
      <c r="C1871" t="s">
        <v>19358</v>
      </c>
      <c r="D1871" t="s">
        <v>19360</v>
      </c>
      <c r="E1871" t="s">
        <v>23874</v>
      </c>
      <c r="F1871" t="s">
        <v>8801</v>
      </c>
      <c r="G1871" t="s">
        <v>23936</v>
      </c>
      <c r="H1871" t="s">
        <v>24005</v>
      </c>
      <c r="I1871" t="s">
        <v>24011</v>
      </c>
      <c r="J1871" t="s">
        <v>24013</v>
      </c>
      <c r="K1871" t="s">
        <v>2164</v>
      </c>
      <c r="M1871" t="str" cm="1">
        <f t="array" ref="M1871">LOOKUP(2,1/(C1871:L1871&lt;&gt;""),C1871:L1871)</f>
        <v>Intact Lamb Male</v>
      </c>
      <c r="N1871" t="s">
        <v>24014</v>
      </c>
      <c r="O1871" t="s">
        <v>2164</v>
      </c>
      <c r="P1871" t="s">
        <v>2164</v>
      </c>
      <c r="Q1871" t="s">
        <v>2164</v>
      </c>
      <c r="R1871" t="s">
        <v>2164</v>
      </c>
      <c r="S1871" t="s">
        <v>2164</v>
      </c>
      <c r="T1871" t="s">
        <v>2164</v>
      </c>
      <c r="U1871" t="s">
        <v>2164</v>
      </c>
      <c r="V1871" t="s">
        <v>2164</v>
      </c>
      <c r="W1871" t="s">
        <v>2164</v>
      </c>
      <c r="X1871" t="s">
        <v>2164</v>
      </c>
      <c r="Y1871" t="s">
        <v>2164</v>
      </c>
      <c r="Z1871" t="s">
        <v>2164</v>
      </c>
      <c r="AA1871" t="s">
        <v>2164</v>
      </c>
      <c r="AB1871" t="s">
        <v>2164</v>
      </c>
      <c r="AC1871" t="s">
        <v>2164</v>
      </c>
      <c r="AD1871" t="str">
        <f>IFERROR(IF(COUNTIF(C1871:L1871,"Feed Ingredient")&gt;0,INDEX(ani_diet!V:V,MATCH(M1871,ani_diet!F:F,0)),""),"")</f>
        <v/>
      </c>
      <c r="AE1871" s="130" t="b">
        <f>IF(IFERROR(IF(MATCH("Feed Ingredient", AOM[[#This Row],[L1]:[L10]],0)&gt;0, TRUE, FALSE), FALSE)=TRUE,IFERROR(VLOOKUP(M1871, ani_diet!E:E, 1, FALSE), "No Match"),FALSE)</f>
        <v>0</v>
      </c>
    </row>
    <row r="1872" spans="1:31" ht="14.5" x14ac:dyDescent="0.35">
      <c r="A1872" t="s">
        <v>2164</v>
      </c>
      <c r="B1872" t="s">
        <v>24015</v>
      </c>
      <c r="C1872" t="s">
        <v>19358</v>
      </c>
      <c r="D1872" t="s">
        <v>19360</v>
      </c>
      <c r="E1872" t="s">
        <v>23874</v>
      </c>
      <c r="F1872" t="s">
        <v>8801</v>
      </c>
      <c r="G1872" t="s">
        <v>23936</v>
      </c>
      <c r="H1872" t="s">
        <v>24005</v>
      </c>
      <c r="I1872" t="s">
        <v>24011</v>
      </c>
      <c r="J1872" t="s">
        <v>24016</v>
      </c>
      <c r="K1872" t="s">
        <v>2164</v>
      </c>
      <c r="M1872" t="str" cm="1">
        <f t="array" ref="M1872">LOOKUP(2,1/(C1872:L1872&lt;&gt;""),C1872:L1872)</f>
        <v>Castrate Lamb Male</v>
      </c>
      <c r="N1872" t="s">
        <v>24017</v>
      </c>
      <c r="O1872" t="s">
        <v>2164</v>
      </c>
      <c r="P1872" t="s">
        <v>2164</v>
      </c>
      <c r="Q1872" t="s">
        <v>2164</v>
      </c>
      <c r="R1872" t="s">
        <v>2164</v>
      </c>
      <c r="S1872" t="s">
        <v>2164</v>
      </c>
      <c r="T1872" t="s">
        <v>2164</v>
      </c>
      <c r="U1872" t="s">
        <v>2164</v>
      </c>
      <c r="V1872" t="s">
        <v>2164</v>
      </c>
      <c r="W1872" t="s">
        <v>2164</v>
      </c>
      <c r="X1872" t="s">
        <v>2164</v>
      </c>
      <c r="Y1872" t="s">
        <v>2164</v>
      </c>
      <c r="Z1872" t="s">
        <v>2164</v>
      </c>
      <c r="AA1872" t="s">
        <v>2164</v>
      </c>
      <c r="AB1872" t="s">
        <v>2164</v>
      </c>
      <c r="AC1872" t="s">
        <v>2164</v>
      </c>
      <c r="AD1872" t="str">
        <f>IFERROR(IF(COUNTIF(C1872:L1872,"Feed Ingredient")&gt;0,INDEX(ani_diet!V:V,MATCH(M1872,ani_diet!F:F,0)),""),"")</f>
        <v/>
      </c>
      <c r="AE1872" s="130" t="b">
        <f>IF(IFERROR(IF(MATCH("Feed Ingredient", AOM[[#This Row],[L1]:[L10]],0)&gt;0, TRUE, FALSE), FALSE)=TRUE,IFERROR(VLOOKUP(M1872, ani_diet!E:E, 1, FALSE), "No Match"),FALSE)</f>
        <v>0</v>
      </c>
    </row>
    <row r="1873" spans="1:31" ht="14.5" x14ac:dyDescent="0.35">
      <c r="A1873" t="s">
        <v>2164</v>
      </c>
      <c r="B1873" t="s">
        <v>24018</v>
      </c>
      <c r="C1873" t="s">
        <v>19358</v>
      </c>
      <c r="D1873" t="s">
        <v>19360</v>
      </c>
      <c r="E1873" t="s">
        <v>23874</v>
      </c>
      <c r="F1873" t="s">
        <v>8801</v>
      </c>
      <c r="G1873" t="s">
        <v>23936</v>
      </c>
      <c r="H1873" t="s">
        <v>24019</v>
      </c>
      <c r="I1873" t="s">
        <v>2164</v>
      </c>
      <c r="J1873" t="s">
        <v>2164</v>
      </c>
      <c r="K1873" t="s">
        <v>2164</v>
      </c>
      <c r="M1873" t="str" cm="1">
        <f t="array" ref="M1873">LOOKUP(2,1/(C1873:L1873&lt;&gt;""),C1873:L1873)</f>
        <v>Yearling</v>
      </c>
      <c r="N1873" t="s">
        <v>2164</v>
      </c>
      <c r="O1873" t="s">
        <v>24020</v>
      </c>
      <c r="P1873" t="s">
        <v>2164</v>
      </c>
      <c r="Q1873" t="s">
        <v>2164</v>
      </c>
      <c r="R1873" t="s">
        <v>2164</v>
      </c>
      <c r="S1873" t="s">
        <v>2164</v>
      </c>
      <c r="T1873" t="s">
        <v>2164</v>
      </c>
      <c r="U1873" t="s">
        <v>2164</v>
      </c>
      <c r="V1873" t="s">
        <v>2164</v>
      </c>
      <c r="W1873" t="s">
        <v>2164</v>
      </c>
      <c r="X1873" t="s">
        <v>2164</v>
      </c>
      <c r="Y1873" t="s">
        <v>2164</v>
      </c>
      <c r="Z1873" t="s">
        <v>2164</v>
      </c>
      <c r="AA1873" t="s">
        <v>2164</v>
      </c>
      <c r="AB1873" t="s">
        <v>2164</v>
      </c>
      <c r="AC1873" t="s">
        <v>2164</v>
      </c>
      <c r="AD1873" t="str">
        <f>IFERROR(IF(COUNTIF(C1873:L1873,"Feed Ingredient")&gt;0,INDEX(ani_diet!V:V,MATCH(M1873,ani_diet!F:F,0)),""),"")</f>
        <v/>
      </c>
      <c r="AE1873" s="130" t="b">
        <f>IF(IFERROR(IF(MATCH("Feed Ingredient", AOM[[#This Row],[L1]:[L10]],0)&gt;0, TRUE, FALSE), FALSE)=TRUE,IFERROR(VLOOKUP(M1873, ani_diet!E:E, 1, FALSE), "No Match"),FALSE)</f>
        <v>0</v>
      </c>
    </row>
    <row r="1874" spans="1:31" ht="14.5" x14ac:dyDescent="0.35">
      <c r="A1874" t="s">
        <v>2164</v>
      </c>
      <c r="B1874" t="s">
        <v>24021</v>
      </c>
      <c r="C1874" t="s">
        <v>19358</v>
      </c>
      <c r="D1874" t="s">
        <v>19360</v>
      </c>
      <c r="E1874" t="s">
        <v>23874</v>
      </c>
      <c r="F1874" t="s">
        <v>8801</v>
      </c>
      <c r="G1874" t="s">
        <v>23936</v>
      </c>
      <c r="H1874" t="s">
        <v>24019</v>
      </c>
      <c r="I1874" t="s">
        <v>24022</v>
      </c>
      <c r="J1874" t="s">
        <v>2164</v>
      </c>
      <c r="K1874" t="s">
        <v>2164</v>
      </c>
      <c r="M1874" t="str" cm="1">
        <f t="array" ref="M1874">LOOKUP(2,1/(C1874:L1874&lt;&gt;""),C1874:L1874)</f>
        <v>Yearling Female</v>
      </c>
      <c r="N1874" t="s">
        <v>24023</v>
      </c>
      <c r="O1874" t="s">
        <v>2164</v>
      </c>
      <c r="P1874" t="s">
        <v>2164</v>
      </c>
      <c r="Q1874" t="s">
        <v>2164</v>
      </c>
      <c r="R1874" t="s">
        <v>2164</v>
      </c>
      <c r="S1874" t="s">
        <v>2164</v>
      </c>
      <c r="T1874" t="s">
        <v>2164</v>
      </c>
      <c r="U1874" t="s">
        <v>2164</v>
      </c>
      <c r="V1874" t="s">
        <v>2164</v>
      </c>
      <c r="W1874" t="s">
        <v>2164</v>
      </c>
      <c r="X1874" t="s">
        <v>2164</v>
      </c>
      <c r="Y1874" t="s">
        <v>2164</v>
      </c>
      <c r="Z1874" t="s">
        <v>2164</v>
      </c>
      <c r="AA1874" t="s">
        <v>2164</v>
      </c>
      <c r="AB1874" t="s">
        <v>2164</v>
      </c>
      <c r="AC1874" t="s">
        <v>2164</v>
      </c>
      <c r="AD1874" t="str">
        <f>IFERROR(IF(COUNTIF(C1874:L1874,"Feed Ingredient")&gt;0,INDEX(ani_diet!V:V,MATCH(M1874,ani_diet!F:F,0)),""),"")</f>
        <v/>
      </c>
      <c r="AE1874" s="130" t="b">
        <f>IF(IFERROR(IF(MATCH("Feed Ingredient", AOM[[#This Row],[L1]:[L10]],0)&gt;0, TRUE, FALSE), FALSE)=TRUE,IFERROR(VLOOKUP(M1874, ani_diet!E:E, 1, FALSE), "No Match"),FALSE)</f>
        <v>0</v>
      </c>
    </row>
    <row r="1875" spans="1:31" ht="14.5" x14ac:dyDescent="0.35">
      <c r="A1875" t="s">
        <v>2164</v>
      </c>
      <c r="B1875" t="s">
        <v>24024</v>
      </c>
      <c r="C1875" t="s">
        <v>19358</v>
      </c>
      <c r="D1875" t="s">
        <v>19360</v>
      </c>
      <c r="E1875" t="s">
        <v>23874</v>
      </c>
      <c r="F1875" t="s">
        <v>8801</v>
      </c>
      <c r="G1875" t="s">
        <v>23936</v>
      </c>
      <c r="H1875" t="s">
        <v>24019</v>
      </c>
      <c r="I1875" t="s">
        <v>24025</v>
      </c>
      <c r="J1875" t="s">
        <v>2164</v>
      </c>
      <c r="K1875" t="s">
        <v>2164</v>
      </c>
      <c r="M1875" t="str" cm="1">
        <f t="array" ref="M1875">LOOKUP(2,1/(C1875:L1875&lt;&gt;""),C1875:L1875)</f>
        <v>Yearling Male</v>
      </c>
      <c r="O1875" t="s">
        <v>2164</v>
      </c>
      <c r="P1875" t="s">
        <v>2164</v>
      </c>
      <c r="Q1875" t="s">
        <v>2164</v>
      </c>
      <c r="R1875" t="s">
        <v>2164</v>
      </c>
      <c r="S1875" t="s">
        <v>2164</v>
      </c>
      <c r="T1875" t="s">
        <v>2164</v>
      </c>
      <c r="U1875" t="s">
        <v>2164</v>
      </c>
      <c r="V1875" t="s">
        <v>2164</v>
      </c>
      <c r="W1875" t="s">
        <v>2164</v>
      </c>
      <c r="X1875" t="s">
        <v>2164</v>
      </c>
      <c r="Y1875" t="s">
        <v>2164</v>
      </c>
      <c r="Z1875" t="s">
        <v>2164</v>
      </c>
      <c r="AA1875" t="s">
        <v>2164</v>
      </c>
      <c r="AB1875" t="s">
        <v>2164</v>
      </c>
      <c r="AC1875" t="s">
        <v>2164</v>
      </c>
      <c r="AD1875" t="str">
        <f>IFERROR(IF(COUNTIF(C1875:L1875,"Feed Ingredient")&gt;0,INDEX(ani_diet!V:V,MATCH(M1875,ani_diet!F:F,0)),""),"")</f>
        <v/>
      </c>
      <c r="AE1875" s="130" t="b">
        <f>IF(IFERROR(IF(MATCH("Feed Ingredient", AOM[[#This Row],[L1]:[L10]],0)&gt;0, TRUE, FALSE), FALSE)=TRUE,IFERROR(VLOOKUP(M1875, ani_diet!E:E, 1, FALSE), "No Match"),FALSE)</f>
        <v>0</v>
      </c>
    </row>
    <row r="1876" spans="1:31" ht="14.5" x14ac:dyDescent="0.35">
      <c r="A1876" t="s">
        <v>2164</v>
      </c>
      <c r="B1876" t="s">
        <v>24026</v>
      </c>
      <c r="C1876" t="s">
        <v>19358</v>
      </c>
      <c r="D1876" t="s">
        <v>19360</v>
      </c>
      <c r="E1876" t="s">
        <v>23874</v>
      </c>
      <c r="F1876" t="s">
        <v>8801</v>
      </c>
      <c r="G1876" t="s">
        <v>23936</v>
      </c>
      <c r="H1876" t="s">
        <v>24019</v>
      </c>
      <c r="I1876" t="s">
        <v>24025</v>
      </c>
      <c r="J1876" t="s">
        <v>24027</v>
      </c>
      <c r="K1876" t="s">
        <v>2164</v>
      </c>
      <c r="M1876" t="str" cm="1">
        <f t="array" ref="M1876">LOOKUP(2,1/(C1876:L1876&lt;&gt;""),C1876:L1876)</f>
        <v>Intact Yearling Male</v>
      </c>
      <c r="N1876" t="s">
        <v>24028</v>
      </c>
      <c r="O1876" t="s">
        <v>2164</v>
      </c>
      <c r="P1876" t="s">
        <v>2164</v>
      </c>
      <c r="Q1876" t="s">
        <v>2164</v>
      </c>
      <c r="R1876" t="s">
        <v>2164</v>
      </c>
      <c r="S1876" t="s">
        <v>2164</v>
      </c>
      <c r="T1876" t="s">
        <v>2164</v>
      </c>
      <c r="U1876" t="s">
        <v>2164</v>
      </c>
      <c r="V1876" t="s">
        <v>2164</v>
      </c>
      <c r="W1876" t="s">
        <v>2164</v>
      </c>
      <c r="X1876" t="s">
        <v>2164</v>
      </c>
      <c r="Y1876" t="s">
        <v>2164</v>
      </c>
      <c r="Z1876" t="s">
        <v>2164</v>
      </c>
      <c r="AA1876" t="s">
        <v>2164</v>
      </c>
      <c r="AB1876" t="s">
        <v>2164</v>
      </c>
      <c r="AC1876" t="s">
        <v>2164</v>
      </c>
      <c r="AD1876" t="str">
        <f>IFERROR(IF(COUNTIF(C1876:L1876,"Feed Ingredient")&gt;0,INDEX(ani_diet!V:V,MATCH(M1876,ani_diet!F:F,0)),""),"")</f>
        <v/>
      </c>
      <c r="AE1876" s="130" t="b">
        <f>IF(IFERROR(IF(MATCH("Feed Ingredient", AOM[[#This Row],[L1]:[L10]],0)&gt;0, TRUE, FALSE), FALSE)=TRUE,IFERROR(VLOOKUP(M1876, ani_diet!E:E, 1, FALSE), "No Match"),FALSE)</f>
        <v>0</v>
      </c>
    </row>
    <row r="1877" spans="1:31" ht="14.5" x14ac:dyDescent="0.35">
      <c r="A1877" t="s">
        <v>2164</v>
      </c>
      <c r="B1877" t="s">
        <v>24029</v>
      </c>
      <c r="C1877" t="s">
        <v>19358</v>
      </c>
      <c r="D1877" t="s">
        <v>19360</v>
      </c>
      <c r="E1877" t="s">
        <v>23874</v>
      </c>
      <c r="F1877" t="s">
        <v>8801</v>
      </c>
      <c r="G1877" t="s">
        <v>23936</v>
      </c>
      <c r="H1877" t="s">
        <v>24019</v>
      </c>
      <c r="I1877" t="s">
        <v>24025</v>
      </c>
      <c r="J1877" t="s">
        <v>24030</v>
      </c>
      <c r="K1877" t="s">
        <v>2164</v>
      </c>
      <c r="M1877" t="str" cm="1">
        <f t="array" ref="M1877">LOOKUP(2,1/(C1877:L1877&lt;&gt;""),C1877:L1877)</f>
        <v>Castrate Yearling Male</v>
      </c>
      <c r="N1877" t="s">
        <v>24031</v>
      </c>
      <c r="O1877" t="s">
        <v>2164</v>
      </c>
      <c r="P1877" t="s">
        <v>2164</v>
      </c>
      <c r="Q1877" t="s">
        <v>2164</v>
      </c>
      <c r="R1877" t="s">
        <v>2164</v>
      </c>
      <c r="S1877" t="s">
        <v>2164</v>
      </c>
      <c r="T1877" t="s">
        <v>2164</v>
      </c>
      <c r="U1877" t="s">
        <v>2164</v>
      </c>
      <c r="V1877" t="s">
        <v>2164</v>
      </c>
      <c r="W1877" t="s">
        <v>2164</v>
      </c>
      <c r="X1877" t="s">
        <v>2164</v>
      </c>
      <c r="Y1877" t="s">
        <v>2164</v>
      </c>
      <c r="Z1877" t="s">
        <v>2164</v>
      </c>
      <c r="AA1877" t="s">
        <v>2164</v>
      </c>
      <c r="AB1877" t="s">
        <v>2164</v>
      </c>
      <c r="AC1877" t="s">
        <v>2164</v>
      </c>
      <c r="AD1877" t="str">
        <f>IFERROR(IF(COUNTIF(C1877:L1877,"Feed Ingredient")&gt;0,INDEX(ani_diet!V:V,MATCH(M1877,ani_diet!F:F,0)),""),"")</f>
        <v/>
      </c>
      <c r="AE1877" s="130" t="b">
        <f>IF(IFERROR(IF(MATCH("Feed Ingredient", AOM[[#This Row],[L1]:[L10]],0)&gt;0, TRUE, FALSE), FALSE)=TRUE,IFERROR(VLOOKUP(M1877, ani_diet!E:E, 1, FALSE), "No Match"),FALSE)</f>
        <v>0</v>
      </c>
    </row>
    <row r="1878" spans="1:31" ht="14.5" x14ac:dyDescent="0.35">
      <c r="A1878" t="s">
        <v>2164</v>
      </c>
      <c r="B1878" t="s">
        <v>24032</v>
      </c>
      <c r="C1878" t="s">
        <v>19358</v>
      </c>
      <c r="D1878" t="s">
        <v>19360</v>
      </c>
      <c r="E1878" t="s">
        <v>23874</v>
      </c>
      <c r="F1878" t="s">
        <v>8791</v>
      </c>
      <c r="G1878" t="s">
        <v>2164</v>
      </c>
      <c r="H1878" t="s">
        <v>2164</v>
      </c>
      <c r="I1878" t="s">
        <v>2164</v>
      </c>
      <c r="J1878" t="s">
        <v>2164</v>
      </c>
      <c r="K1878" t="s">
        <v>2164</v>
      </c>
      <c r="M1878" t="str" cm="1">
        <f t="array" ref="M1878">LOOKUP(2,1/(C1878:L1878&lt;&gt;""),C1878:L1878)</f>
        <v>Goat</v>
      </c>
      <c r="N1878" t="s">
        <v>2164</v>
      </c>
      <c r="O1878" t="s">
        <v>2164</v>
      </c>
      <c r="P1878" t="s">
        <v>2164</v>
      </c>
      <c r="Q1878" t="s">
        <v>2164</v>
      </c>
      <c r="R1878" t="s">
        <v>2164</v>
      </c>
      <c r="S1878" t="s">
        <v>2164</v>
      </c>
      <c r="T1878" t="s">
        <v>2164</v>
      </c>
      <c r="U1878" t="s">
        <v>2164</v>
      </c>
      <c r="V1878" t="s">
        <v>2164</v>
      </c>
      <c r="W1878" t="s">
        <v>2164</v>
      </c>
      <c r="X1878" t="s">
        <v>2164</v>
      </c>
      <c r="Y1878" t="s">
        <v>2164</v>
      </c>
      <c r="Z1878" t="s">
        <v>2164</v>
      </c>
      <c r="AA1878" t="s">
        <v>2164</v>
      </c>
      <c r="AB1878" t="s">
        <v>2164</v>
      </c>
      <c r="AC1878" t="s">
        <v>2164</v>
      </c>
      <c r="AD1878" t="str">
        <f>IFERROR(IF(COUNTIF(C1878:L1878,"Feed Ingredient")&gt;0,INDEX(ani_diet!V:V,MATCH(M1878,ani_diet!F:F,0)),""),"")</f>
        <v/>
      </c>
      <c r="AE1878" s="130" t="b">
        <f>IF(IFERROR(IF(MATCH("Feed Ingredient", AOM[[#This Row],[L1]:[L10]],0)&gt;0, TRUE, FALSE), FALSE)=TRUE,IFERROR(VLOOKUP(M1878, ani_diet!E:E, 1, FALSE), "No Match"),FALSE)</f>
        <v>0</v>
      </c>
    </row>
    <row r="1879" spans="1:31" ht="14.5" x14ac:dyDescent="0.35">
      <c r="A1879" t="s">
        <v>2164</v>
      </c>
      <c r="B1879" t="s">
        <v>24033</v>
      </c>
      <c r="C1879" t="s">
        <v>19358</v>
      </c>
      <c r="D1879" t="s">
        <v>19360</v>
      </c>
      <c r="E1879" t="s">
        <v>23874</v>
      </c>
      <c r="F1879" t="s">
        <v>8791</v>
      </c>
      <c r="G1879" t="s">
        <v>23919</v>
      </c>
      <c r="H1879" t="s">
        <v>2164</v>
      </c>
      <c r="I1879" t="s">
        <v>2164</v>
      </c>
      <c r="J1879" t="s">
        <v>2164</v>
      </c>
      <c r="K1879" t="s">
        <v>2164</v>
      </c>
      <c r="M1879" t="str" cm="1">
        <f t="array" ref="M1879">LOOKUP(2,1/(C1879:L1879&lt;&gt;""),C1879:L1879)</f>
        <v>Adult</v>
      </c>
      <c r="N1879" t="s">
        <v>2164</v>
      </c>
      <c r="O1879" t="s">
        <v>2164</v>
      </c>
      <c r="P1879" t="s">
        <v>2164</v>
      </c>
      <c r="Q1879" t="s">
        <v>2164</v>
      </c>
      <c r="R1879" t="s">
        <v>2164</v>
      </c>
      <c r="S1879" t="s">
        <v>2164</v>
      </c>
      <c r="T1879" t="s">
        <v>2164</v>
      </c>
      <c r="U1879" t="s">
        <v>2164</v>
      </c>
      <c r="V1879" t="s">
        <v>2164</v>
      </c>
      <c r="W1879" t="s">
        <v>2164</v>
      </c>
      <c r="X1879" t="s">
        <v>2164</v>
      </c>
      <c r="Y1879" t="s">
        <v>2164</v>
      </c>
      <c r="Z1879" t="s">
        <v>2164</v>
      </c>
      <c r="AA1879" t="s">
        <v>2164</v>
      </c>
      <c r="AB1879" t="s">
        <v>2164</v>
      </c>
      <c r="AC1879" t="s">
        <v>2164</v>
      </c>
      <c r="AD1879" t="str">
        <f>IFERROR(IF(COUNTIF(C1879:L1879,"Feed Ingredient")&gt;0,INDEX(ani_diet!V:V,MATCH(M1879,ani_diet!F:F,0)),""),"")</f>
        <v/>
      </c>
      <c r="AE1879" s="130" t="b">
        <f>IF(IFERROR(IF(MATCH("Feed Ingredient", AOM[[#This Row],[L1]:[L10]],0)&gt;0, TRUE, FALSE), FALSE)=TRUE,IFERROR(VLOOKUP(M1879, ani_diet!E:E, 1, FALSE), "No Match"),FALSE)</f>
        <v>0</v>
      </c>
    </row>
    <row r="1880" spans="1:31" ht="14.5" x14ac:dyDescent="0.35">
      <c r="A1880" t="s">
        <v>2164</v>
      </c>
      <c r="B1880" t="s">
        <v>24034</v>
      </c>
      <c r="C1880" t="s">
        <v>19358</v>
      </c>
      <c r="D1880" t="s">
        <v>19360</v>
      </c>
      <c r="E1880" t="s">
        <v>23874</v>
      </c>
      <c r="F1880" t="s">
        <v>8791</v>
      </c>
      <c r="G1880" t="s">
        <v>23919</v>
      </c>
      <c r="H1880" t="s">
        <v>23922</v>
      </c>
      <c r="I1880" t="s">
        <v>2164</v>
      </c>
      <c r="J1880" t="s">
        <v>2164</v>
      </c>
      <c r="K1880" t="s">
        <v>2164</v>
      </c>
      <c r="M1880" t="str" cm="1">
        <f t="array" ref="M1880">LOOKUP(2,1/(C1880:L1880&lt;&gt;""),C1880:L1880)</f>
        <v>Adult Female</v>
      </c>
      <c r="N1880" t="s">
        <v>2164</v>
      </c>
      <c r="O1880" t="s">
        <v>2164</v>
      </c>
      <c r="P1880" t="s">
        <v>2164</v>
      </c>
      <c r="Q1880" t="s">
        <v>2164</v>
      </c>
      <c r="R1880" t="s">
        <v>2164</v>
      </c>
      <c r="S1880" t="s">
        <v>2164</v>
      </c>
      <c r="T1880" t="s">
        <v>2164</v>
      </c>
      <c r="U1880" t="s">
        <v>2164</v>
      </c>
      <c r="V1880" t="s">
        <v>2164</v>
      </c>
      <c r="W1880" t="s">
        <v>2164</v>
      </c>
      <c r="X1880" t="s">
        <v>2164</v>
      </c>
      <c r="Y1880" t="s">
        <v>2164</v>
      </c>
      <c r="Z1880" t="s">
        <v>2164</v>
      </c>
      <c r="AA1880" t="s">
        <v>2164</v>
      </c>
      <c r="AB1880" t="s">
        <v>2164</v>
      </c>
      <c r="AC1880" t="s">
        <v>2164</v>
      </c>
      <c r="AD1880" t="str">
        <f>IFERROR(IF(COUNTIF(C1880:L1880,"Feed Ingredient")&gt;0,INDEX(ani_diet!V:V,MATCH(M1880,ani_diet!F:F,0)),""),"")</f>
        <v/>
      </c>
      <c r="AE1880" s="130" t="b">
        <f>IF(IFERROR(IF(MATCH("Feed Ingredient", AOM[[#This Row],[L1]:[L10]],0)&gt;0, TRUE, FALSE), FALSE)=TRUE,IFERROR(VLOOKUP(M1880, ani_diet!E:E, 1, FALSE), "No Match"),FALSE)</f>
        <v>0</v>
      </c>
    </row>
    <row r="1881" spans="1:31" ht="14.5" x14ac:dyDescent="0.35">
      <c r="A1881" t="s">
        <v>2164</v>
      </c>
      <c r="B1881" t="s">
        <v>24035</v>
      </c>
      <c r="C1881" t="s">
        <v>19358</v>
      </c>
      <c r="D1881" t="s">
        <v>19360</v>
      </c>
      <c r="E1881" t="s">
        <v>23874</v>
      </c>
      <c r="F1881" t="s">
        <v>8791</v>
      </c>
      <c r="G1881" t="s">
        <v>23919</v>
      </c>
      <c r="H1881" t="s">
        <v>23922</v>
      </c>
      <c r="I1881" t="s">
        <v>23926</v>
      </c>
      <c r="J1881" t="s">
        <v>2164</v>
      </c>
      <c r="K1881" t="s">
        <v>2164</v>
      </c>
      <c r="M1881" t="str" cm="1">
        <f t="array" ref="M1881">LOOKUP(2,1/(C1881:L1881&lt;&gt;""),C1881:L1881)</f>
        <v>Gestating Female</v>
      </c>
      <c r="N1881" t="s">
        <v>2164</v>
      </c>
      <c r="O1881" t="s">
        <v>2164</v>
      </c>
      <c r="P1881" t="s">
        <v>2164</v>
      </c>
      <c r="Q1881" t="s">
        <v>2164</v>
      </c>
      <c r="R1881" t="s">
        <v>2164</v>
      </c>
      <c r="S1881" t="s">
        <v>2164</v>
      </c>
      <c r="T1881" t="s">
        <v>2164</v>
      </c>
      <c r="U1881" t="s">
        <v>2164</v>
      </c>
      <c r="V1881" t="s">
        <v>2164</v>
      </c>
      <c r="W1881" t="s">
        <v>2164</v>
      </c>
      <c r="X1881" t="s">
        <v>2164</v>
      </c>
      <c r="Y1881" t="s">
        <v>2164</v>
      </c>
      <c r="Z1881" t="s">
        <v>2164</v>
      </c>
      <c r="AA1881" t="s">
        <v>2164</v>
      </c>
      <c r="AB1881" t="s">
        <v>2164</v>
      </c>
      <c r="AC1881" t="s">
        <v>2164</v>
      </c>
      <c r="AD1881" t="str">
        <f>IFERROR(IF(COUNTIF(C1881:L1881,"Feed Ingredient")&gt;0,INDEX(ani_diet!V:V,MATCH(M1881,ani_diet!F:F,0)),""),"")</f>
        <v/>
      </c>
      <c r="AE1881" s="130" t="b">
        <f>IF(IFERROR(IF(MATCH("Feed Ingredient", AOM[[#This Row],[L1]:[L10]],0)&gt;0, TRUE, FALSE), FALSE)=TRUE,IFERROR(VLOOKUP(M1881, ani_diet!E:E, 1, FALSE), "No Match"),FALSE)</f>
        <v>0</v>
      </c>
    </row>
    <row r="1882" spans="1:31" ht="14.5" x14ac:dyDescent="0.35">
      <c r="A1882" t="s">
        <v>2164</v>
      </c>
      <c r="B1882" t="s">
        <v>24036</v>
      </c>
      <c r="C1882" t="s">
        <v>19358</v>
      </c>
      <c r="D1882" t="s">
        <v>19360</v>
      </c>
      <c r="E1882" t="s">
        <v>23874</v>
      </c>
      <c r="F1882" t="s">
        <v>8791</v>
      </c>
      <c r="G1882" t="s">
        <v>23919</v>
      </c>
      <c r="H1882" t="s">
        <v>23922</v>
      </c>
      <c r="I1882" t="s">
        <v>23929</v>
      </c>
      <c r="J1882" t="s">
        <v>2164</v>
      </c>
      <c r="K1882" t="s">
        <v>2164</v>
      </c>
      <c r="M1882" t="str" cm="1">
        <f t="array" ref="M1882">LOOKUP(2,1/(C1882:L1882&lt;&gt;""),C1882:L1882)</f>
        <v>Lactating Female</v>
      </c>
      <c r="N1882" t="s">
        <v>2164</v>
      </c>
      <c r="O1882" t="s">
        <v>2164</v>
      </c>
      <c r="P1882" t="s">
        <v>2164</v>
      </c>
      <c r="Q1882" t="s">
        <v>2164</v>
      </c>
      <c r="R1882" t="s">
        <v>2164</v>
      </c>
      <c r="S1882" t="s">
        <v>2164</v>
      </c>
      <c r="T1882" t="s">
        <v>2164</v>
      </c>
      <c r="U1882" t="s">
        <v>2164</v>
      </c>
      <c r="V1882" t="s">
        <v>2164</v>
      </c>
      <c r="W1882" t="s">
        <v>2164</v>
      </c>
      <c r="X1882" t="s">
        <v>2164</v>
      </c>
      <c r="Y1882" t="s">
        <v>2164</v>
      </c>
      <c r="Z1882" t="s">
        <v>2164</v>
      </c>
      <c r="AA1882" t="s">
        <v>2164</v>
      </c>
      <c r="AB1882" t="s">
        <v>2164</v>
      </c>
      <c r="AC1882" t="s">
        <v>2164</v>
      </c>
      <c r="AD1882" t="str">
        <f>IFERROR(IF(COUNTIF(C1882:L1882,"Feed Ingredient")&gt;0,INDEX(ani_diet!V:V,MATCH(M1882,ani_diet!F:F,0)),""),"")</f>
        <v/>
      </c>
      <c r="AE1882" s="130" t="b">
        <f>IF(IFERROR(IF(MATCH("Feed Ingredient", AOM[[#This Row],[L1]:[L10]],0)&gt;0, TRUE, FALSE), FALSE)=TRUE,IFERROR(VLOOKUP(M1882, ani_diet!E:E, 1, FALSE), "No Match"),FALSE)</f>
        <v>0</v>
      </c>
    </row>
    <row r="1883" spans="1:31" ht="14.5" x14ac:dyDescent="0.35">
      <c r="A1883" t="s">
        <v>2164</v>
      </c>
      <c r="B1883" t="s">
        <v>24037</v>
      </c>
      <c r="C1883" t="s">
        <v>19358</v>
      </c>
      <c r="D1883" t="s">
        <v>19360</v>
      </c>
      <c r="E1883" t="s">
        <v>23874</v>
      </c>
      <c r="F1883" t="s">
        <v>8791</v>
      </c>
      <c r="G1883" t="s">
        <v>23919</v>
      </c>
      <c r="H1883" t="s">
        <v>23932</v>
      </c>
      <c r="I1883" t="s">
        <v>2164</v>
      </c>
      <c r="J1883" t="s">
        <v>2164</v>
      </c>
      <c r="K1883" t="s">
        <v>2164</v>
      </c>
      <c r="M1883" t="str" cm="1">
        <f t="array" ref="M1883">LOOKUP(2,1/(C1883:L1883&lt;&gt;""),C1883:L1883)</f>
        <v>Adult Male</v>
      </c>
      <c r="N1883" t="s">
        <v>24038</v>
      </c>
      <c r="O1883" t="s">
        <v>2164</v>
      </c>
      <c r="P1883" t="s">
        <v>2164</v>
      </c>
      <c r="Q1883" t="s">
        <v>2164</v>
      </c>
      <c r="R1883" t="s">
        <v>2164</v>
      </c>
      <c r="S1883" t="s">
        <v>2164</v>
      </c>
      <c r="T1883" t="s">
        <v>2164</v>
      </c>
      <c r="U1883" t="s">
        <v>2164</v>
      </c>
      <c r="V1883" t="s">
        <v>2164</v>
      </c>
      <c r="W1883" t="s">
        <v>2164</v>
      </c>
      <c r="X1883" t="s">
        <v>2164</v>
      </c>
      <c r="Y1883" t="s">
        <v>2164</v>
      </c>
      <c r="Z1883" t="s">
        <v>2164</v>
      </c>
      <c r="AA1883" t="s">
        <v>2164</v>
      </c>
      <c r="AB1883" t="s">
        <v>2164</v>
      </c>
      <c r="AC1883" t="s">
        <v>2164</v>
      </c>
      <c r="AD1883" t="str">
        <f>IFERROR(IF(COUNTIF(C1883:L1883,"Feed Ingredient")&gt;0,INDEX(ani_diet!V:V,MATCH(M1883,ani_diet!F:F,0)),""),"")</f>
        <v/>
      </c>
      <c r="AE1883" s="130" t="b">
        <f>IF(IFERROR(IF(MATCH("Feed Ingredient", AOM[[#This Row],[L1]:[L10]],0)&gt;0, TRUE, FALSE), FALSE)=TRUE,IFERROR(VLOOKUP(M1883, ani_diet!E:E, 1, FALSE), "No Match"),FALSE)</f>
        <v>0</v>
      </c>
    </row>
    <row r="1884" spans="1:31" ht="14.5" x14ac:dyDescent="0.35">
      <c r="A1884" t="s">
        <v>2164</v>
      </c>
      <c r="B1884" t="s">
        <v>24039</v>
      </c>
      <c r="C1884" t="s">
        <v>19358</v>
      </c>
      <c r="D1884" t="s">
        <v>19360</v>
      </c>
      <c r="E1884" t="s">
        <v>23874</v>
      </c>
      <c r="F1884" t="s">
        <v>8791</v>
      </c>
      <c r="G1884" t="s">
        <v>23936</v>
      </c>
      <c r="H1884" t="s">
        <v>2164</v>
      </c>
      <c r="I1884" t="s">
        <v>2164</v>
      </c>
      <c r="J1884" t="s">
        <v>2164</v>
      </c>
      <c r="K1884" t="s">
        <v>2164</v>
      </c>
      <c r="M1884" t="str" cm="1">
        <f t="array" ref="M1884">LOOKUP(2,1/(C1884:L1884&lt;&gt;""),C1884:L1884)</f>
        <v>Young</v>
      </c>
      <c r="N1884" t="s">
        <v>2164</v>
      </c>
      <c r="O1884" t="s">
        <v>2164</v>
      </c>
      <c r="P1884" t="s">
        <v>2164</v>
      </c>
      <c r="Q1884" t="s">
        <v>2164</v>
      </c>
      <c r="R1884" t="s">
        <v>2164</v>
      </c>
      <c r="S1884" t="s">
        <v>2164</v>
      </c>
      <c r="T1884" t="s">
        <v>2164</v>
      </c>
      <c r="U1884" t="s">
        <v>2164</v>
      </c>
      <c r="V1884" t="s">
        <v>2164</v>
      </c>
      <c r="W1884" t="s">
        <v>2164</v>
      </c>
      <c r="X1884" t="s">
        <v>2164</v>
      </c>
      <c r="Y1884" t="s">
        <v>2164</v>
      </c>
      <c r="Z1884" t="s">
        <v>2164</v>
      </c>
      <c r="AA1884" t="s">
        <v>2164</v>
      </c>
      <c r="AB1884" t="s">
        <v>2164</v>
      </c>
      <c r="AC1884" t="s">
        <v>2164</v>
      </c>
      <c r="AD1884" t="str">
        <f>IFERROR(IF(COUNTIF(C1884:L1884,"Feed Ingredient")&gt;0,INDEX(ani_diet!V:V,MATCH(M1884,ani_diet!F:F,0)),""),"")</f>
        <v/>
      </c>
      <c r="AE1884" s="130" t="b">
        <f>IF(IFERROR(IF(MATCH("Feed Ingredient", AOM[[#This Row],[L1]:[L10]],0)&gt;0, TRUE, FALSE), FALSE)=TRUE,IFERROR(VLOOKUP(M1884, ani_diet!E:E, 1, FALSE), "No Match"),FALSE)</f>
        <v>0</v>
      </c>
    </row>
    <row r="1885" spans="1:31" ht="14.5" x14ac:dyDescent="0.35">
      <c r="A1885" t="s">
        <v>2164</v>
      </c>
      <c r="B1885" t="s">
        <v>24040</v>
      </c>
      <c r="C1885" t="s">
        <v>19358</v>
      </c>
      <c r="D1885" t="s">
        <v>19360</v>
      </c>
      <c r="E1885" t="s">
        <v>23874</v>
      </c>
      <c r="F1885" t="s">
        <v>8791</v>
      </c>
      <c r="G1885" t="s">
        <v>23936</v>
      </c>
      <c r="H1885" t="s">
        <v>24041</v>
      </c>
      <c r="I1885" t="s">
        <v>2164</v>
      </c>
      <c r="J1885" t="s">
        <v>2164</v>
      </c>
      <c r="K1885" t="s">
        <v>2164</v>
      </c>
      <c r="M1885" t="str" cm="1">
        <f t="array" ref="M1885">LOOKUP(2,1/(C1885:L1885&lt;&gt;""),C1885:L1885)</f>
        <v>Kid</v>
      </c>
      <c r="N1885" t="s">
        <v>2164</v>
      </c>
      <c r="O1885" t="s">
        <v>2164</v>
      </c>
      <c r="P1885" t="s">
        <v>2164</v>
      </c>
      <c r="Q1885" t="s">
        <v>2164</v>
      </c>
      <c r="R1885" t="s">
        <v>2164</v>
      </c>
      <c r="S1885" t="s">
        <v>2164</v>
      </c>
      <c r="T1885" t="s">
        <v>2164</v>
      </c>
      <c r="U1885" t="s">
        <v>2164</v>
      </c>
      <c r="V1885" t="s">
        <v>2164</v>
      </c>
      <c r="W1885" t="s">
        <v>2164</v>
      </c>
      <c r="X1885" t="s">
        <v>2164</v>
      </c>
      <c r="Y1885" t="s">
        <v>2164</v>
      </c>
      <c r="Z1885" t="s">
        <v>2164</v>
      </c>
      <c r="AA1885" t="s">
        <v>2164</v>
      </c>
      <c r="AB1885" t="s">
        <v>2164</v>
      </c>
      <c r="AC1885" t="s">
        <v>2164</v>
      </c>
      <c r="AD1885" t="str">
        <f>IFERROR(IF(COUNTIF(C1885:L1885,"Feed Ingredient")&gt;0,INDEX(ani_diet!V:V,MATCH(M1885,ani_diet!F:F,0)),""),"")</f>
        <v/>
      </c>
      <c r="AE1885" s="130" t="b">
        <f>IF(IFERROR(IF(MATCH("Feed Ingredient", AOM[[#This Row],[L1]:[L10]],0)&gt;0, TRUE, FALSE), FALSE)=TRUE,IFERROR(VLOOKUP(M1885, ani_diet!E:E, 1, FALSE), "No Match"),FALSE)</f>
        <v>0</v>
      </c>
    </row>
    <row r="1886" spans="1:31" ht="14.5" x14ac:dyDescent="0.35">
      <c r="A1886" t="s">
        <v>2164</v>
      </c>
      <c r="B1886" t="s">
        <v>24042</v>
      </c>
      <c r="C1886" t="s">
        <v>19358</v>
      </c>
      <c r="D1886" t="s">
        <v>19360</v>
      </c>
      <c r="E1886" t="s">
        <v>23874</v>
      </c>
      <c r="F1886" t="s">
        <v>8791</v>
      </c>
      <c r="G1886" t="s">
        <v>23936</v>
      </c>
      <c r="H1886" t="s">
        <v>24041</v>
      </c>
      <c r="I1886" t="s">
        <v>24043</v>
      </c>
      <c r="J1886" t="s">
        <v>2164</v>
      </c>
      <c r="K1886" t="s">
        <v>2164</v>
      </c>
      <c r="M1886" t="str" cm="1">
        <f t="array" ref="M1886">LOOKUP(2,1/(C1886:L1886&lt;&gt;""),C1886:L1886)</f>
        <v>Kid Female</v>
      </c>
      <c r="N1886" t="s">
        <v>2164</v>
      </c>
      <c r="O1886" t="s">
        <v>2164</v>
      </c>
      <c r="P1886" t="s">
        <v>2164</v>
      </c>
      <c r="Q1886" t="s">
        <v>2164</v>
      </c>
      <c r="R1886" t="s">
        <v>2164</v>
      </c>
      <c r="S1886" t="s">
        <v>2164</v>
      </c>
      <c r="T1886" t="s">
        <v>2164</v>
      </c>
      <c r="U1886" t="s">
        <v>2164</v>
      </c>
      <c r="V1886" t="s">
        <v>2164</v>
      </c>
      <c r="W1886" t="s">
        <v>2164</v>
      </c>
      <c r="X1886" t="s">
        <v>2164</v>
      </c>
      <c r="Y1886" t="s">
        <v>2164</v>
      </c>
      <c r="Z1886" t="s">
        <v>2164</v>
      </c>
      <c r="AA1886" t="s">
        <v>2164</v>
      </c>
      <c r="AB1886" t="s">
        <v>2164</v>
      </c>
      <c r="AC1886" t="s">
        <v>2164</v>
      </c>
      <c r="AD1886" t="str">
        <f>IFERROR(IF(COUNTIF(C1886:L1886,"Feed Ingredient")&gt;0,INDEX(ani_diet!V:V,MATCH(M1886,ani_diet!F:F,0)),""),"")</f>
        <v/>
      </c>
      <c r="AE1886" s="130" t="b">
        <f>IF(IFERROR(IF(MATCH("Feed Ingredient", AOM[[#This Row],[L1]:[L10]],0)&gt;0, TRUE, FALSE), FALSE)=TRUE,IFERROR(VLOOKUP(M1886, ani_diet!E:E, 1, FALSE), "No Match"),FALSE)</f>
        <v>0</v>
      </c>
    </row>
    <row r="1887" spans="1:31" ht="14.5" x14ac:dyDescent="0.35">
      <c r="A1887" t="s">
        <v>2164</v>
      </c>
      <c r="B1887" t="s">
        <v>24044</v>
      </c>
      <c r="C1887" t="s">
        <v>19358</v>
      </c>
      <c r="D1887" t="s">
        <v>19360</v>
      </c>
      <c r="E1887" t="s">
        <v>23874</v>
      </c>
      <c r="F1887" t="s">
        <v>8791</v>
      </c>
      <c r="G1887" t="s">
        <v>23936</v>
      </c>
      <c r="H1887" t="s">
        <v>24041</v>
      </c>
      <c r="I1887" t="s">
        <v>24045</v>
      </c>
      <c r="J1887" t="s">
        <v>2164</v>
      </c>
      <c r="K1887" t="s">
        <v>2164</v>
      </c>
      <c r="M1887" t="str" cm="1">
        <f t="array" ref="M1887">LOOKUP(2,1/(C1887:L1887&lt;&gt;""),C1887:L1887)</f>
        <v>Kid Male</v>
      </c>
      <c r="N1887" t="s">
        <v>2164</v>
      </c>
      <c r="O1887" t="s">
        <v>2164</v>
      </c>
      <c r="P1887" t="s">
        <v>2164</v>
      </c>
      <c r="Q1887" t="s">
        <v>2164</v>
      </c>
      <c r="R1887" t="s">
        <v>2164</v>
      </c>
      <c r="S1887" t="s">
        <v>2164</v>
      </c>
      <c r="T1887" t="s">
        <v>2164</v>
      </c>
      <c r="U1887" t="s">
        <v>2164</v>
      </c>
      <c r="V1887" t="s">
        <v>2164</v>
      </c>
      <c r="W1887" t="s">
        <v>2164</v>
      </c>
      <c r="X1887" t="s">
        <v>2164</v>
      </c>
      <c r="Y1887" t="s">
        <v>2164</v>
      </c>
      <c r="Z1887" t="s">
        <v>2164</v>
      </c>
      <c r="AA1887" t="s">
        <v>2164</v>
      </c>
      <c r="AB1887" t="s">
        <v>2164</v>
      </c>
      <c r="AC1887" t="s">
        <v>2164</v>
      </c>
      <c r="AD1887" t="str">
        <f>IFERROR(IF(COUNTIF(C1887:L1887,"Feed Ingredient")&gt;0,INDEX(ani_diet!V:V,MATCH(M1887,ani_diet!F:F,0)),""),"")</f>
        <v/>
      </c>
      <c r="AE1887" s="130" t="b">
        <f>IF(IFERROR(IF(MATCH("Feed Ingredient", AOM[[#This Row],[L1]:[L10]],0)&gt;0, TRUE, FALSE), FALSE)=TRUE,IFERROR(VLOOKUP(M1887, ani_diet!E:E, 1, FALSE), "No Match"),FALSE)</f>
        <v>0</v>
      </c>
    </row>
    <row r="1888" spans="1:31" ht="14.5" x14ac:dyDescent="0.35">
      <c r="A1888" t="s">
        <v>2164</v>
      </c>
      <c r="B1888" t="s">
        <v>24046</v>
      </c>
      <c r="C1888" t="s">
        <v>19358</v>
      </c>
      <c r="D1888" t="s">
        <v>19360</v>
      </c>
      <c r="E1888" t="s">
        <v>23874</v>
      </c>
      <c r="F1888" t="s">
        <v>8791</v>
      </c>
      <c r="G1888" t="s">
        <v>23936</v>
      </c>
      <c r="H1888" t="s">
        <v>24041</v>
      </c>
      <c r="I1888" t="s">
        <v>24045</v>
      </c>
      <c r="J1888" t="s">
        <v>24047</v>
      </c>
      <c r="K1888" t="s">
        <v>2164</v>
      </c>
      <c r="M1888" t="str" cm="1">
        <f t="array" ref="M1888">LOOKUP(2,1/(C1888:L1888&lt;&gt;""),C1888:L1888)</f>
        <v>Intact Kid Male</v>
      </c>
      <c r="N1888" t="s">
        <v>2164</v>
      </c>
      <c r="O1888" t="s">
        <v>2164</v>
      </c>
      <c r="P1888" t="s">
        <v>2164</v>
      </c>
      <c r="Q1888" t="s">
        <v>2164</v>
      </c>
      <c r="R1888" t="s">
        <v>2164</v>
      </c>
      <c r="S1888" t="s">
        <v>2164</v>
      </c>
      <c r="T1888" t="s">
        <v>2164</v>
      </c>
      <c r="U1888" t="s">
        <v>2164</v>
      </c>
      <c r="V1888" t="s">
        <v>2164</v>
      </c>
      <c r="W1888" t="s">
        <v>2164</v>
      </c>
      <c r="X1888" t="s">
        <v>2164</v>
      </c>
      <c r="Y1888" t="s">
        <v>2164</v>
      </c>
      <c r="Z1888" t="s">
        <v>2164</v>
      </c>
      <c r="AA1888" t="s">
        <v>2164</v>
      </c>
      <c r="AB1888" t="s">
        <v>2164</v>
      </c>
      <c r="AC1888" t="s">
        <v>2164</v>
      </c>
      <c r="AD1888" t="str">
        <f>IFERROR(IF(COUNTIF(C1888:L1888,"Feed Ingredient")&gt;0,INDEX(ani_diet!V:V,MATCH(M1888,ani_diet!F:F,0)),""),"")</f>
        <v/>
      </c>
      <c r="AE1888" s="130" t="b">
        <f>IF(IFERROR(IF(MATCH("Feed Ingredient", AOM[[#This Row],[L1]:[L10]],0)&gt;0, TRUE, FALSE), FALSE)=TRUE,IFERROR(VLOOKUP(M1888, ani_diet!E:E, 1, FALSE), "No Match"),FALSE)</f>
        <v>0</v>
      </c>
    </row>
    <row r="1889" spans="1:31" ht="14.5" x14ac:dyDescent="0.35">
      <c r="A1889" t="s">
        <v>2164</v>
      </c>
      <c r="B1889" t="s">
        <v>24048</v>
      </c>
      <c r="C1889" t="s">
        <v>19358</v>
      </c>
      <c r="D1889" t="s">
        <v>19360</v>
      </c>
      <c r="E1889" t="s">
        <v>23874</v>
      </c>
      <c r="F1889" t="s">
        <v>8791</v>
      </c>
      <c r="G1889" t="s">
        <v>23936</v>
      </c>
      <c r="H1889" t="s">
        <v>24041</v>
      </c>
      <c r="I1889" t="s">
        <v>24045</v>
      </c>
      <c r="J1889" t="s">
        <v>24049</v>
      </c>
      <c r="K1889" t="s">
        <v>2164</v>
      </c>
      <c r="M1889" t="str" cm="1">
        <f t="array" ref="M1889">LOOKUP(2,1/(C1889:L1889&lt;&gt;""),C1889:L1889)</f>
        <v>Castrate Kid Male</v>
      </c>
      <c r="N1889" t="s">
        <v>2164</v>
      </c>
      <c r="O1889" t="s">
        <v>2164</v>
      </c>
      <c r="P1889" t="s">
        <v>2164</v>
      </c>
      <c r="Q1889" t="s">
        <v>2164</v>
      </c>
      <c r="R1889" t="s">
        <v>2164</v>
      </c>
      <c r="S1889" t="s">
        <v>2164</v>
      </c>
      <c r="T1889" t="s">
        <v>2164</v>
      </c>
      <c r="U1889" t="s">
        <v>2164</v>
      </c>
      <c r="V1889" t="s">
        <v>2164</v>
      </c>
      <c r="W1889" t="s">
        <v>2164</v>
      </c>
      <c r="X1889" t="s">
        <v>2164</v>
      </c>
      <c r="Y1889" t="s">
        <v>2164</v>
      </c>
      <c r="Z1889" t="s">
        <v>2164</v>
      </c>
      <c r="AA1889" t="s">
        <v>2164</v>
      </c>
      <c r="AB1889" t="s">
        <v>2164</v>
      </c>
      <c r="AC1889" t="s">
        <v>2164</v>
      </c>
      <c r="AD1889" t="str">
        <f>IFERROR(IF(COUNTIF(C1889:L1889,"Feed Ingredient")&gt;0,INDEX(ani_diet!V:V,MATCH(M1889,ani_diet!F:F,0)),""),"")</f>
        <v/>
      </c>
      <c r="AE1889" s="130" t="b">
        <f>IF(IFERROR(IF(MATCH("Feed Ingredient", AOM[[#This Row],[L1]:[L10]],0)&gt;0, TRUE, FALSE), FALSE)=TRUE,IFERROR(VLOOKUP(M1889, ani_diet!E:E, 1, FALSE), "No Match"),FALSE)</f>
        <v>0</v>
      </c>
    </row>
    <row r="1890" spans="1:31" ht="14.5" x14ac:dyDescent="0.35">
      <c r="A1890" t="s">
        <v>2164</v>
      </c>
      <c r="B1890" t="s">
        <v>24050</v>
      </c>
      <c r="C1890" t="s">
        <v>19358</v>
      </c>
      <c r="D1890" t="s">
        <v>19360</v>
      </c>
      <c r="E1890" t="s">
        <v>23874</v>
      </c>
      <c r="F1890" t="s">
        <v>8791</v>
      </c>
      <c r="G1890" t="s">
        <v>23936</v>
      </c>
      <c r="H1890" t="s">
        <v>24019</v>
      </c>
      <c r="I1890" t="s">
        <v>2164</v>
      </c>
      <c r="J1890" t="s">
        <v>2164</v>
      </c>
      <c r="K1890" t="s">
        <v>2164</v>
      </c>
      <c r="M1890" t="str" cm="1">
        <f t="array" ref="M1890">LOOKUP(2,1/(C1890:L1890&lt;&gt;""),C1890:L1890)</f>
        <v>Yearling</v>
      </c>
      <c r="N1890" t="s">
        <v>2164</v>
      </c>
      <c r="O1890" t="s">
        <v>24020</v>
      </c>
      <c r="P1890" t="s">
        <v>2164</v>
      </c>
      <c r="Q1890" t="s">
        <v>2164</v>
      </c>
      <c r="R1890" t="s">
        <v>2164</v>
      </c>
      <c r="S1890" t="s">
        <v>2164</v>
      </c>
      <c r="T1890" t="s">
        <v>2164</v>
      </c>
      <c r="U1890" t="s">
        <v>2164</v>
      </c>
      <c r="V1890" t="s">
        <v>2164</v>
      </c>
      <c r="W1890" t="s">
        <v>2164</v>
      </c>
      <c r="X1890" t="s">
        <v>2164</v>
      </c>
      <c r="Y1890" t="s">
        <v>2164</v>
      </c>
      <c r="Z1890" t="s">
        <v>2164</v>
      </c>
      <c r="AA1890" t="s">
        <v>2164</v>
      </c>
      <c r="AB1890" t="s">
        <v>2164</v>
      </c>
      <c r="AC1890" t="s">
        <v>2164</v>
      </c>
      <c r="AD1890" t="str">
        <f>IFERROR(IF(COUNTIF(C1890:L1890,"Feed Ingredient")&gt;0,INDEX(ani_diet!V:V,MATCH(M1890,ani_diet!F:F,0)),""),"")</f>
        <v/>
      </c>
      <c r="AE1890" s="130" t="b">
        <f>IF(IFERROR(IF(MATCH("Feed Ingredient", AOM[[#This Row],[L1]:[L10]],0)&gt;0, TRUE, FALSE), FALSE)=TRUE,IFERROR(VLOOKUP(M1890, ani_diet!E:E, 1, FALSE), "No Match"),FALSE)</f>
        <v>0</v>
      </c>
    </row>
    <row r="1891" spans="1:31" ht="14.5" x14ac:dyDescent="0.35">
      <c r="A1891" t="s">
        <v>2164</v>
      </c>
      <c r="B1891" t="s">
        <v>24051</v>
      </c>
      <c r="C1891" t="s">
        <v>19358</v>
      </c>
      <c r="D1891" t="s">
        <v>19360</v>
      </c>
      <c r="E1891" t="s">
        <v>23874</v>
      </c>
      <c r="F1891" t="s">
        <v>8791</v>
      </c>
      <c r="G1891" t="s">
        <v>23936</v>
      </c>
      <c r="H1891" t="s">
        <v>24019</v>
      </c>
      <c r="I1891" t="s">
        <v>24022</v>
      </c>
      <c r="J1891" t="s">
        <v>2164</v>
      </c>
      <c r="K1891" t="s">
        <v>2164</v>
      </c>
      <c r="M1891" t="str" cm="1">
        <f t="array" ref="M1891">LOOKUP(2,1/(C1891:L1891&lt;&gt;""),C1891:L1891)</f>
        <v>Yearling Female</v>
      </c>
      <c r="N1891" t="s">
        <v>2164</v>
      </c>
      <c r="O1891" t="s">
        <v>2164</v>
      </c>
      <c r="P1891" t="s">
        <v>2164</v>
      </c>
      <c r="Q1891" t="s">
        <v>2164</v>
      </c>
      <c r="R1891" t="s">
        <v>2164</v>
      </c>
      <c r="S1891" t="s">
        <v>2164</v>
      </c>
      <c r="T1891" t="s">
        <v>2164</v>
      </c>
      <c r="U1891" t="s">
        <v>2164</v>
      </c>
      <c r="V1891" t="s">
        <v>2164</v>
      </c>
      <c r="W1891" t="s">
        <v>2164</v>
      </c>
      <c r="X1891" t="s">
        <v>2164</v>
      </c>
      <c r="Y1891" t="s">
        <v>2164</v>
      </c>
      <c r="Z1891" t="s">
        <v>2164</v>
      </c>
      <c r="AA1891" t="s">
        <v>2164</v>
      </c>
      <c r="AB1891" t="s">
        <v>2164</v>
      </c>
      <c r="AC1891" t="s">
        <v>2164</v>
      </c>
      <c r="AD1891" t="str">
        <f>IFERROR(IF(COUNTIF(C1891:L1891,"Feed Ingredient")&gt;0,INDEX(ani_diet!V:V,MATCH(M1891,ani_diet!F:F,0)),""),"")</f>
        <v/>
      </c>
      <c r="AE1891" s="130" t="b">
        <f>IF(IFERROR(IF(MATCH("Feed Ingredient", AOM[[#This Row],[L1]:[L10]],0)&gt;0, TRUE, FALSE), FALSE)=TRUE,IFERROR(VLOOKUP(M1891, ani_diet!E:E, 1, FALSE), "No Match"),FALSE)</f>
        <v>0</v>
      </c>
    </row>
    <row r="1892" spans="1:31" ht="14.5" x14ac:dyDescent="0.35">
      <c r="A1892" t="s">
        <v>2164</v>
      </c>
      <c r="B1892" t="s">
        <v>24052</v>
      </c>
      <c r="C1892" t="s">
        <v>19358</v>
      </c>
      <c r="D1892" t="s">
        <v>19360</v>
      </c>
      <c r="E1892" t="s">
        <v>23874</v>
      </c>
      <c r="F1892" t="s">
        <v>8791</v>
      </c>
      <c r="G1892" t="s">
        <v>23936</v>
      </c>
      <c r="H1892" t="s">
        <v>24019</v>
      </c>
      <c r="I1892" t="s">
        <v>24025</v>
      </c>
      <c r="J1892" t="s">
        <v>2164</v>
      </c>
      <c r="K1892" t="s">
        <v>2164</v>
      </c>
      <c r="M1892" t="str" cm="1">
        <f t="array" ref="M1892">LOOKUP(2,1/(C1892:L1892&lt;&gt;""),C1892:L1892)</f>
        <v>Yearling Male</v>
      </c>
      <c r="N1892" t="s">
        <v>2164</v>
      </c>
      <c r="O1892" t="s">
        <v>2164</v>
      </c>
      <c r="P1892" t="s">
        <v>2164</v>
      </c>
      <c r="Q1892" t="s">
        <v>2164</v>
      </c>
      <c r="R1892" t="s">
        <v>2164</v>
      </c>
      <c r="S1892" t="s">
        <v>2164</v>
      </c>
      <c r="T1892" t="s">
        <v>2164</v>
      </c>
      <c r="U1892" t="s">
        <v>2164</v>
      </c>
      <c r="V1892" t="s">
        <v>2164</v>
      </c>
      <c r="W1892" t="s">
        <v>2164</v>
      </c>
      <c r="X1892" t="s">
        <v>2164</v>
      </c>
      <c r="Y1892" t="s">
        <v>2164</v>
      </c>
      <c r="Z1892" t="s">
        <v>2164</v>
      </c>
      <c r="AA1892" t="s">
        <v>2164</v>
      </c>
      <c r="AB1892" t="s">
        <v>2164</v>
      </c>
      <c r="AC1892" t="s">
        <v>2164</v>
      </c>
      <c r="AD1892" t="str">
        <f>IFERROR(IF(COUNTIF(C1892:L1892,"Feed Ingredient")&gt;0,INDEX(ani_diet!V:V,MATCH(M1892,ani_diet!F:F,0)),""),"")</f>
        <v/>
      </c>
      <c r="AE1892" s="130" t="b">
        <f>IF(IFERROR(IF(MATCH("Feed Ingredient", AOM[[#This Row],[L1]:[L10]],0)&gt;0, TRUE, FALSE), FALSE)=TRUE,IFERROR(VLOOKUP(M1892, ani_diet!E:E, 1, FALSE), "No Match"),FALSE)</f>
        <v>0</v>
      </c>
    </row>
    <row r="1893" spans="1:31" ht="14.5" x14ac:dyDescent="0.35">
      <c r="A1893" t="s">
        <v>2164</v>
      </c>
      <c r="B1893" t="s">
        <v>24053</v>
      </c>
      <c r="C1893" t="s">
        <v>19358</v>
      </c>
      <c r="D1893" t="s">
        <v>19360</v>
      </c>
      <c r="E1893" t="s">
        <v>23874</v>
      </c>
      <c r="F1893" t="s">
        <v>8791</v>
      </c>
      <c r="G1893" t="s">
        <v>23936</v>
      </c>
      <c r="H1893" t="s">
        <v>24019</v>
      </c>
      <c r="I1893" t="s">
        <v>24025</v>
      </c>
      <c r="J1893" t="s">
        <v>24027</v>
      </c>
      <c r="K1893" t="s">
        <v>2164</v>
      </c>
      <c r="M1893" t="str" cm="1">
        <f t="array" ref="M1893">LOOKUP(2,1/(C1893:L1893&lt;&gt;""),C1893:L1893)</f>
        <v>Intact Yearling Male</v>
      </c>
      <c r="N1893" t="s">
        <v>2164</v>
      </c>
      <c r="O1893" t="s">
        <v>2164</v>
      </c>
      <c r="P1893" t="s">
        <v>2164</v>
      </c>
      <c r="Q1893" t="s">
        <v>2164</v>
      </c>
      <c r="R1893" t="s">
        <v>2164</v>
      </c>
      <c r="S1893" t="s">
        <v>2164</v>
      </c>
      <c r="T1893" t="s">
        <v>2164</v>
      </c>
      <c r="U1893" t="s">
        <v>2164</v>
      </c>
      <c r="V1893" t="s">
        <v>2164</v>
      </c>
      <c r="W1893" t="s">
        <v>2164</v>
      </c>
      <c r="X1893" t="s">
        <v>2164</v>
      </c>
      <c r="Y1893" t="s">
        <v>2164</v>
      </c>
      <c r="Z1893" t="s">
        <v>2164</v>
      </c>
      <c r="AA1893" t="s">
        <v>2164</v>
      </c>
      <c r="AB1893" t="s">
        <v>2164</v>
      </c>
      <c r="AC1893" t="s">
        <v>2164</v>
      </c>
      <c r="AD1893" t="str">
        <f>IFERROR(IF(COUNTIF(C1893:L1893,"Feed Ingredient")&gt;0,INDEX(ani_diet!V:V,MATCH(M1893,ani_diet!F:F,0)),""),"")</f>
        <v/>
      </c>
      <c r="AE1893" s="130" t="b">
        <f>IF(IFERROR(IF(MATCH("Feed Ingredient", AOM[[#This Row],[L1]:[L10]],0)&gt;0, TRUE, FALSE), FALSE)=TRUE,IFERROR(VLOOKUP(M1893, ani_diet!E:E, 1, FALSE), "No Match"),FALSE)</f>
        <v>0</v>
      </c>
    </row>
    <row r="1894" spans="1:31" ht="14.5" x14ac:dyDescent="0.35">
      <c r="A1894" t="s">
        <v>2164</v>
      </c>
      <c r="B1894" t="s">
        <v>24054</v>
      </c>
      <c r="C1894" t="s">
        <v>19358</v>
      </c>
      <c r="D1894" t="s">
        <v>19360</v>
      </c>
      <c r="E1894" t="s">
        <v>23874</v>
      </c>
      <c r="F1894" t="s">
        <v>8791</v>
      </c>
      <c r="G1894" t="s">
        <v>23936</v>
      </c>
      <c r="H1894" t="s">
        <v>24019</v>
      </c>
      <c r="I1894" t="s">
        <v>24025</v>
      </c>
      <c r="J1894" t="s">
        <v>24030</v>
      </c>
      <c r="K1894" t="s">
        <v>2164</v>
      </c>
      <c r="M1894" t="str" cm="1">
        <f t="array" ref="M1894">LOOKUP(2,1/(C1894:L1894&lt;&gt;""),C1894:L1894)</f>
        <v>Castrate Yearling Male</v>
      </c>
      <c r="N1894" t="s">
        <v>2164</v>
      </c>
      <c r="O1894" t="s">
        <v>2164</v>
      </c>
      <c r="P1894" t="s">
        <v>2164</v>
      </c>
      <c r="Q1894" t="s">
        <v>2164</v>
      </c>
      <c r="R1894" t="s">
        <v>2164</v>
      </c>
      <c r="S1894" t="s">
        <v>2164</v>
      </c>
      <c r="T1894" t="s">
        <v>2164</v>
      </c>
      <c r="U1894" t="s">
        <v>2164</v>
      </c>
      <c r="V1894" t="s">
        <v>2164</v>
      </c>
      <c r="W1894" t="s">
        <v>2164</v>
      </c>
      <c r="X1894" t="s">
        <v>2164</v>
      </c>
      <c r="Y1894" t="s">
        <v>2164</v>
      </c>
      <c r="Z1894" t="s">
        <v>2164</v>
      </c>
      <c r="AA1894" t="s">
        <v>2164</v>
      </c>
      <c r="AB1894" t="s">
        <v>2164</v>
      </c>
      <c r="AC1894" t="s">
        <v>2164</v>
      </c>
      <c r="AD1894" t="str">
        <f>IFERROR(IF(COUNTIF(C1894:L1894,"Feed Ingredient")&gt;0,INDEX(ani_diet!V:V,MATCH(M1894,ani_diet!F:F,0)),""),"")</f>
        <v/>
      </c>
      <c r="AE1894" s="130" t="b">
        <f>IF(IFERROR(IF(MATCH("Feed Ingredient", AOM[[#This Row],[L1]:[L10]],0)&gt;0, TRUE, FALSE), FALSE)=TRUE,IFERROR(VLOOKUP(M1894, ani_diet!E:E, 1, FALSE), "No Match"),FALSE)</f>
        <v>0</v>
      </c>
    </row>
    <row r="1895" spans="1:31" ht="14.5" x14ac:dyDescent="0.35">
      <c r="A1895" t="s">
        <v>2164</v>
      </c>
      <c r="B1895" t="s">
        <v>24055</v>
      </c>
      <c r="C1895" t="s">
        <v>19358</v>
      </c>
      <c r="D1895" t="s">
        <v>19360</v>
      </c>
      <c r="E1895" t="s">
        <v>23874</v>
      </c>
      <c r="F1895" t="s">
        <v>10559</v>
      </c>
      <c r="G1895" t="s">
        <v>2164</v>
      </c>
      <c r="H1895" t="s">
        <v>2164</v>
      </c>
      <c r="I1895" t="s">
        <v>2164</v>
      </c>
      <c r="J1895" t="s">
        <v>2164</v>
      </c>
      <c r="K1895" t="s">
        <v>2164</v>
      </c>
      <c r="M1895" t="str" cm="1">
        <f t="array" ref="M1895">LOOKUP(2,1/(C1895:L1895&lt;&gt;""),C1895:L1895)</f>
        <v>Pig</v>
      </c>
      <c r="O1895" t="s">
        <v>2164</v>
      </c>
      <c r="P1895" t="s">
        <v>2164</v>
      </c>
      <c r="Q1895" t="s">
        <v>2164</v>
      </c>
      <c r="R1895" t="s">
        <v>2164</v>
      </c>
      <c r="S1895" t="s">
        <v>2164</v>
      </c>
      <c r="T1895" t="s">
        <v>2164</v>
      </c>
      <c r="U1895" t="s">
        <v>2164</v>
      </c>
      <c r="V1895" t="s">
        <v>2164</v>
      </c>
      <c r="W1895" t="s">
        <v>2164</v>
      </c>
      <c r="X1895" t="s">
        <v>2164</v>
      </c>
      <c r="Y1895" t="s">
        <v>2164</v>
      </c>
      <c r="Z1895" t="s">
        <v>2164</v>
      </c>
      <c r="AA1895" t="s">
        <v>2164</v>
      </c>
      <c r="AB1895" t="s">
        <v>2164</v>
      </c>
      <c r="AC1895" t="s">
        <v>2164</v>
      </c>
      <c r="AD1895" t="str">
        <f>IFERROR(IF(COUNTIF(C1895:L1895,"Feed Ingredient")&gt;0,INDEX(ani_diet!V:V,MATCH(M1895,ani_diet!F:F,0)),""),"")</f>
        <v/>
      </c>
      <c r="AE1895" s="130" t="b">
        <f>IF(IFERROR(IF(MATCH("Feed Ingredient", AOM[[#This Row],[L1]:[L10]],0)&gt;0, TRUE, FALSE), FALSE)=TRUE,IFERROR(VLOOKUP(M1895, ani_diet!E:E, 1, FALSE), "No Match"),FALSE)</f>
        <v>0</v>
      </c>
    </row>
    <row r="1896" spans="1:31" ht="14.5" x14ac:dyDescent="0.35">
      <c r="A1896" t="s">
        <v>2164</v>
      </c>
      <c r="B1896" t="s">
        <v>24056</v>
      </c>
      <c r="C1896" t="s">
        <v>19358</v>
      </c>
      <c r="D1896" t="s">
        <v>19360</v>
      </c>
      <c r="E1896" t="s">
        <v>23874</v>
      </c>
      <c r="F1896" t="s">
        <v>10559</v>
      </c>
      <c r="G1896" t="s">
        <v>23919</v>
      </c>
      <c r="H1896" t="s">
        <v>2164</v>
      </c>
      <c r="I1896" t="s">
        <v>2164</v>
      </c>
      <c r="J1896" t="s">
        <v>2164</v>
      </c>
      <c r="K1896" t="s">
        <v>2164</v>
      </c>
      <c r="M1896" t="str" cm="1">
        <f t="array" ref="M1896">LOOKUP(2,1/(C1896:L1896&lt;&gt;""),C1896:L1896)</f>
        <v>Adult</v>
      </c>
      <c r="N1896" t="s">
        <v>2164</v>
      </c>
      <c r="O1896" t="s">
        <v>2164</v>
      </c>
      <c r="P1896" t="s">
        <v>2164</v>
      </c>
      <c r="Q1896" t="s">
        <v>2164</v>
      </c>
      <c r="R1896" t="s">
        <v>2164</v>
      </c>
      <c r="S1896" t="s">
        <v>2164</v>
      </c>
      <c r="T1896" t="s">
        <v>2164</v>
      </c>
      <c r="U1896" t="s">
        <v>2164</v>
      </c>
      <c r="V1896" t="s">
        <v>2164</v>
      </c>
      <c r="W1896" t="s">
        <v>2164</v>
      </c>
      <c r="X1896" t="s">
        <v>2164</v>
      </c>
      <c r="Y1896" t="s">
        <v>2164</v>
      </c>
      <c r="Z1896" t="s">
        <v>2164</v>
      </c>
      <c r="AA1896" t="s">
        <v>2164</v>
      </c>
      <c r="AB1896" t="s">
        <v>2164</v>
      </c>
      <c r="AC1896" t="s">
        <v>2164</v>
      </c>
      <c r="AD1896" t="str">
        <f>IFERROR(IF(COUNTIF(C1896:L1896,"Feed Ingredient")&gt;0,INDEX(ani_diet!V:V,MATCH(M1896,ani_diet!F:F,0)),""),"")</f>
        <v/>
      </c>
      <c r="AE1896" s="130" t="b">
        <f>IF(IFERROR(IF(MATCH("Feed Ingredient", AOM[[#This Row],[L1]:[L10]],0)&gt;0, TRUE, FALSE), FALSE)=TRUE,IFERROR(VLOOKUP(M1896, ani_diet!E:E, 1, FALSE), "No Match"),FALSE)</f>
        <v>0</v>
      </c>
    </row>
    <row r="1897" spans="1:31" ht="14.5" x14ac:dyDescent="0.35">
      <c r="A1897" t="s">
        <v>2164</v>
      </c>
      <c r="B1897" t="s">
        <v>24057</v>
      </c>
      <c r="C1897" t="s">
        <v>19358</v>
      </c>
      <c r="D1897" t="s">
        <v>19360</v>
      </c>
      <c r="E1897" t="s">
        <v>23874</v>
      </c>
      <c r="F1897" t="s">
        <v>10559</v>
      </c>
      <c r="G1897" t="s">
        <v>23919</v>
      </c>
      <c r="H1897" t="s">
        <v>23922</v>
      </c>
      <c r="I1897" t="s">
        <v>2164</v>
      </c>
      <c r="J1897" t="s">
        <v>2164</v>
      </c>
      <c r="K1897" t="s">
        <v>2164</v>
      </c>
      <c r="M1897" t="str" cm="1">
        <f t="array" ref="M1897">LOOKUP(2,1/(C1897:L1897&lt;&gt;""),C1897:L1897)</f>
        <v>Adult Female</v>
      </c>
      <c r="N1897" t="s">
        <v>24058</v>
      </c>
      <c r="O1897" t="s">
        <v>24059</v>
      </c>
      <c r="P1897" t="s">
        <v>2164</v>
      </c>
      <c r="Q1897" t="s">
        <v>2164</v>
      </c>
      <c r="R1897" t="s">
        <v>2164</v>
      </c>
      <c r="S1897" t="s">
        <v>2164</v>
      </c>
      <c r="T1897" t="s">
        <v>2164</v>
      </c>
      <c r="U1897" t="s">
        <v>2164</v>
      </c>
      <c r="V1897" t="s">
        <v>2164</v>
      </c>
      <c r="W1897" t="s">
        <v>2164</v>
      </c>
      <c r="X1897" t="s">
        <v>2164</v>
      </c>
      <c r="Y1897" t="s">
        <v>2164</v>
      </c>
      <c r="Z1897" t="s">
        <v>2164</v>
      </c>
      <c r="AA1897" t="s">
        <v>2164</v>
      </c>
      <c r="AB1897" t="s">
        <v>2164</v>
      </c>
      <c r="AC1897" t="s">
        <v>2164</v>
      </c>
      <c r="AD1897" t="str">
        <f>IFERROR(IF(COUNTIF(C1897:L1897,"Feed Ingredient")&gt;0,INDEX(ani_diet!V:V,MATCH(M1897,ani_diet!F:F,0)),""),"")</f>
        <v/>
      </c>
      <c r="AE1897" s="130" t="b">
        <f>IF(IFERROR(IF(MATCH("Feed Ingredient", AOM[[#This Row],[L1]:[L10]],0)&gt;0, TRUE, FALSE), FALSE)=TRUE,IFERROR(VLOOKUP(M1897, ani_diet!E:E, 1, FALSE), "No Match"),FALSE)</f>
        <v>0</v>
      </c>
    </row>
    <row r="1898" spans="1:31" ht="14.5" x14ac:dyDescent="0.35">
      <c r="A1898" t="s">
        <v>2164</v>
      </c>
      <c r="B1898" t="s">
        <v>24060</v>
      </c>
      <c r="C1898" t="s">
        <v>19358</v>
      </c>
      <c r="D1898" t="s">
        <v>19360</v>
      </c>
      <c r="E1898" t="s">
        <v>23874</v>
      </c>
      <c r="F1898" t="s">
        <v>10559</v>
      </c>
      <c r="G1898" t="s">
        <v>23919</v>
      </c>
      <c r="H1898" t="s">
        <v>23922</v>
      </c>
      <c r="I1898" t="s">
        <v>23926</v>
      </c>
      <c r="J1898" t="s">
        <v>2164</v>
      </c>
      <c r="K1898" t="s">
        <v>2164</v>
      </c>
      <c r="M1898" t="str" cm="1">
        <f t="array" ref="M1898">LOOKUP(2,1/(C1898:L1898&lt;&gt;""),C1898:L1898)</f>
        <v>Gestating Female</v>
      </c>
      <c r="N1898" t="s">
        <v>24061</v>
      </c>
      <c r="O1898" t="s">
        <v>2164</v>
      </c>
      <c r="P1898" t="s">
        <v>2164</v>
      </c>
      <c r="Q1898" t="s">
        <v>2164</v>
      </c>
      <c r="R1898" t="s">
        <v>2164</v>
      </c>
      <c r="S1898" t="s">
        <v>2164</v>
      </c>
      <c r="T1898" t="s">
        <v>2164</v>
      </c>
      <c r="U1898" t="s">
        <v>2164</v>
      </c>
      <c r="V1898" t="s">
        <v>2164</v>
      </c>
      <c r="W1898" t="s">
        <v>2164</v>
      </c>
      <c r="X1898" t="s">
        <v>2164</v>
      </c>
      <c r="Y1898" t="s">
        <v>2164</v>
      </c>
      <c r="Z1898" t="s">
        <v>2164</v>
      </c>
      <c r="AA1898" t="s">
        <v>2164</v>
      </c>
      <c r="AB1898" t="s">
        <v>2164</v>
      </c>
      <c r="AC1898" t="s">
        <v>2164</v>
      </c>
      <c r="AD1898" t="str">
        <f>IFERROR(IF(COUNTIF(C1898:L1898,"Feed Ingredient")&gt;0,INDEX(ani_diet!V:V,MATCH(M1898,ani_diet!F:F,0)),""),"")</f>
        <v/>
      </c>
      <c r="AE1898" s="130" t="b">
        <f>IF(IFERROR(IF(MATCH("Feed Ingredient", AOM[[#This Row],[L1]:[L10]],0)&gt;0, TRUE, FALSE), FALSE)=TRUE,IFERROR(VLOOKUP(M1898, ani_diet!E:E, 1, FALSE), "No Match"),FALSE)</f>
        <v>0</v>
      </c>
    </row>
    <row r="1899" spans="1:31" ht="14.5" x14ac:dyDescent="0.35">
      <c r="A1899" t="s">
        <v>2164</v>
      </c>
      <c r="B1899" t="s">
        <v>24062</v>
      </c>
      <c r="C1899" t="s">
        <v>19358</v>
      </c>
      <c r="D1899" t="s">
        <v>19360</v>
      </c>
      <c r="E1899" t="s">
        <v>23874</v>
      </c>
      <c r="F1899" t="s">
        <v>10559</v>
      </c>
      <c r="G1899" t="s">
        <v>23919</v>
      </c>
      <c r="H1899" t="s">
        <v>23922</v>
      </c>
      <c r="I1899" t="s">
        <v>23929</v>
      </c>
      <c r="J1899" t="s">
        <v>2164</v>
      </c>
      <c r="K1899" t="s">
        <v>2164</v>
      </c>
      <c r="M1899" t="str" cm="1">
        <f t="array" ref="M1899">LOOKUP(2,1/(C1899:L1899&lt;&gt;""),C1899:L1899)</f>
        <v>Lactating Female</v>
      </c>
      <c r="N1899" t="s">
        <v>24063</v>
      </c>
      <c r="O1899" t="s">
        <v>2164</v>
      </c>
      <c r="P1899" t="s">
        <v>2164</v>
      </c>
      <c r="Q1899" t="s">
        <v>2164</v>
      </c>
      <c r="R1899" t="s">
        <v>2164</v>
      </c>
      <c r="S1899" t="s">
        <v>2164</v>
      </c>
      <c r="T1899" t="s">
        <v>2164</v>
      </c>
      <c r="U1899" t="s">
        <v>2164</v>
      </c>
      <c r="V1899" t="s">
        <v>2164</v>
      </c>
      <c r="W1899" t="s">
        <v>2164</v>
      </c>
      <c r="X1899" t="s">
        <v>2164</v>
      </c>
      <c r="Y1899" t="s">
        <v>2164</v>
      </c>
      <c r="Z1899" t="s">
        <v>2164</v>
      </c>
      <c r="AA1899" t="s">
        <v>2164</v>
      </c>
      <c r="AB1899" t="s">
        <v>2164</v>
      </c>
      <c r="AC1899" t="s">
        <v>2164</v>
      </c>
      <c r="AD1899" t="str">
        <f>IFERROR(IF(COUNTIF(C1899:L1899,"Feed Ingredient")&gt;0,INDEX(ani_diet!V:V,MATCH(M1899,ani_diet!F:F,0)),""),"")</f>
        <v/>
      </c>
      <c r="AE1899" s="130" t="b">
        <f>IF(IFERROR(IF(MATCH("Feed Ingredient", AOM[[#This Row],[L1]:[L10]],0)&gt;0, TRUE, FALSE), FALSE)=TRUE,IFERROR(VLOOKUP(M1899, ani_diet!E:E, 1, FALSE), "No Match"),FALSE)</f>
        <v>0</v>
      </c>
    </row>
    <row r="1900" spans="1:31" ht="14.5" x14ac:dyDescent="0.35">
      <c r="A1900" t="s">
        <v>2164</v>
      </c>
      <c r="B1900" t="s">
        <v>24064</v>
      </c>
      <c r="C1900" t="s">
        <v>19358</v>
      </c>
      <c r="D1900" t="s">
        <v>19360</v>
      </c>
      <c r="E1900" t="s">
        <v>23874</v>
      </c>
      <c r="F1900" t="s">
        <v>10559</v>
      </c>
      <c r="G1900" t="s">
        <v>23919</v>
      </c>
      <c r="H1900" t="s">
        <v>23932</v>
      </c>
      <c r="I1900" t="s">
        <v>2164</v>
      </c>
      <c r="J1900" t="s">
        <v>2164</v>
      </c>
      <c r="K1900" t="s">
        <v>2164</v>
      </c>
      <c r="M1900" t="str" cm="1">
        <f t="array" ref="M1900">LOOKUP(2,1/(C1900:L1900&lt;&gt;""),C1900:L1900)</f>
        <v>Adult Male</v>
      </c>
      <c r="N1900" t="s">
        <v>24065</v>
      </c>
      <c r="O1900" t="s">
        <v>24066</v>
      </c>
      <c r="P1900" t="s">
        <v>2164</v>
      </c>
      <c r="Q1900" t="s">
        <v>2164</v>
      </c>
      <c r="R1900" t="s">
        <v>2164</v>
      </c>
      <c r="S1900" t="s">
        <v>2164</v>
      </c>
      <c r="T1900" t="s">
        <v>2164</v>
      </c>
      <c r="U1900" t="s">
        <v>2164</v>
      </c>
      <c r="V1900" t="s">
        <v>2164</v>
      </c>
      <c r="W1900" t="s">
        <v>2164</v>
      </c>
      <c r="X1900" t="s">
        <v>2164</v>
      </c>
      <c r="Y1900" t="s">
        <v>2164</v>
      </c>
      <c r="Z1900" t="s">
        <v>2164</v>
      </c>
      <c r="AA1900" t="s">
        <v>2164</v>
      </c>
      <c r="AB1900" t="s">
        <v>2164</v>
      </c>
      <c r="AC1900" t="s">
        <v>2164</v>
      </c>
      <c r="AD1900" t="str">
        <f>IFERROR(IF(COUNTIF(C1900:L1900,"Feed Ingredient")&gt;0,INDEX(ani_diet!V:V,MATCH(M1900,ani_diet!F:F,0)),""),"")</f>
        <v/>
      </c>
      <c r="AE1900" s="130" t="b">
        <f>IF(IFERROR(IF(MATCH("Feed Ingredient", AOM[[#This Row],[L1]:[L10]],0)&gt;0, TRUE, FALSE), FALSE)=TRUE,IFERROR(VLOOKUP(M1900, ani_diet!E:E, 1, FALSE), "No Match"),FALSE)</f>
        <v>0</v>
      </c>
    </row>
    <row r="1901" spans="1:31" ht="14.5" x14ac:dyDescent="0.35">
      <c r="A1901" t="s">
        <v>2164</v>
      </c>
      <c r="B1901" t="s">
        <v>24067</v>
      </c>
      <c r="C1901" t="s">
        <v>19358</v>
      </c>
      <c r="D1901" t="s">
        <v>19360</v>
      </c>
      <c r="E1901" t="s">
        <v>23874</v>
      </c>
      <c r="F1901" t="s">
        <v>10559</v>
      </c>
      <c r="G1901" t="s">
        <v>23919</v>
      </c>
      <c r="H1901" t="s">
        <v>23932</v>
      </c>
      <c r="I1901" t="s">
        <v>24068</v>
      </c>
      <c r="J1901" t="s">
        <v>2164</v>
      </c>
      <c r="K1901" t="s">
        <v>2164</v>
      </c>
      <c r="M1901" t="str" cm="1">
        <f t="array" ref="M1901">LOOKUP(2,1/(C1901:L1901&lt;&gt;""),C1901:L1901)</f>
        <v>Castrate Adult Male</v>
      </c>
      <c r="N1901" t="s">
        <v>24069</v>
      </c>
      <c r="O1901" t="s">
        <v>24070</v>
      </c>
      <c r="P1901" t="s">
        <v>2164</v>
      </c>
      <c r="Q1901" t="s">
        <v>2164</v>
      </c>
      <c r="R1901" t="s">
        <v>2164</v>
      </c>
      <c r="S1901" t="s">
        <v>2164</v>
      </c>
      <c r="T1901" t="s">
        <v>2164</v>
      </c>
      <c r="U1901" t="s">
        <v>2164</v>
      </c>
      <c r="V1901" t="s">
        <v>2164</v>
      </c>
      <c r="W1901" t="s">
        <v>2164</v>
      </c>
      <c r="X1901" t="s">
        <v>2164</v>
      </c>
      <c r="Y1901" t="s">
        <v>2164</v>
      </c>
      <c r="Z1901" t="s">
        <v>2164</v>
      </c>
      <c r="AA1901" t="s">
        <v>2164</v>
      </c>
      <c r="AB1901" t="s">
        <v>2164</v>
      </c>
      <c r="AC1901" t="s">
        <v>2164</v>
      </c>
      <c r="AD1901" t="str">
        <f>IFERROR(IF(COUNTIF(C1901:L1901,"Feed Ingredient")&gt;0,INDEX(ani_diet!V:V,MATCH(M1901,ani_diet!F:F,0)),""),"")</f>
        <v/>
      </c>
      <c r="AE1901" s="130" t="b">
        <f>IF(IFERROR(IF(MATCH("Feed Ingredient", AOM[[#This Row],[L1]:[L10]],0)&gt;0, TRUE, FALSE), FALSE)=TRUE,IFERROR(VLOOKUP(M1901, ani_diet!E:E, 1, FALSE), "No Match"),FALSE)</f>
        <v>0</v>
      </c>
    </row>
    <row r="1902" spans="1:31" ht="14.5" x14ac:dyDescent="0.35">
      <c r="A1902" t="s">
        <v>2164</v>
      </c>
      <c r="B1902" t="s">
        <v>24071</v>
      </c>
      <c r="C1902" t="s">
        <v>19358</v>
      </c>
      <c r="D1902" t="s">
        <v>19360</v>
      </c>
      <c r="E1902" t="s">
        <v>23874</v>
      </c>
      <c r="F1902" t="s">
        <v>10559</v>
      </c>
      <c r="G1902" t="s">
        <v>23936</v>
      </c>
      <c r="H1902" t="s">
        <v>2164</v>
      </c>
      <c r="I1902" t="s">
        <v>2164</v>
      </c>
      <c r="J1902" t="s">
        <v>2164</v>
      </c>
      <c r="K1902" t="s">
        <v>2164</v>
      </c>
      <c r="M1902" t="str" cm="1">
        <f t="array" ref="M1902">LOOKUP(2,1/(C1902:L1902&lt;&gt;""),C1902:L1902)</f>
        <v>Young</v>
      </c>
      <c r="N1902" t="s">
        <v>2164</v>
      </c>
      <c r="O1902" t="s">
        <v>2164</v>
      </c>
      <c r="P1902" t="s">
        <v>2164</v>
      </c>
      <c r="Q1902" t="s">
        <v>2164</v>
      </c>
      <c r="R1902" t="s">
        <v>2164</v>
      </c>
      <c r="S1902" t="s">
        <v>2164</v>
      </c>
      <c r="T1902" t="s">
        <v>2164</v>
      </c>
      <c r="U1902" t="s">
        <v>2164</v>
      </c>
      <c r="V1902" t="s">
        <v>2164</v>
      </c>
      <c r="W1902" t="s">
        <v>2164</v>
      </c>
      <c r="X1902" t="s">
        <v>2164</v>
      </c>
      <c r="Y1902" t="s">
        <v>2164</v>
      </c>
      <c r="Z1902" t="s">
        <v>2164</v>
      </c>
      <c r="AA1902" t="s">
        <v>2164</v>
      </c>
      <c r="AB1902" t="s">
        <v>2164</v>
      </c>
      <c r="AC1902" t="s">
        <v>2164</v>
      </c>
      <c r="AD1902" t="str">
        <f>IFERROR(IF(COUNTIF(C1902:L1902,"Feed Ingredient")&gt;0,INDEX(ani_diet!V:V,MATCH(M1902,ani_diet!F:F,0)),""),"")</f>
        <v/>
      </c>
      <c r="AE1902" s="130" t="b">
        <f>IF(IFERROR(IF(MATCH("Feed Ingredient", AOM[[#This Row],[L1]:[L10]],0)&gt;0, TRUE, FALSE), FALSE)=TRUE,IFERROR(VLOOKUP(M1902, ani_diet!E:E, 1, FALSE), "No Match"),FALSE)</f>
        <v>0</v>
      </c>
    </row>
    <row r="1903" spans="1:31" ht="14.5" x14ac:dyDescent="0.35">
      <c r="A1903" t="s">
        <v>2164</v>
      </c>
      <c r="B1903" t="s">
        <v>24072</v>
      </c>
      <c r="C1903" t="s">
        <v>19358</v>
      </c>
      <c r="D1903" t="s">
        <v>19360</v>
      </c>
      <c r="E1903" t="s">
        <v>23874</v>
      </c>
      <c r="F1903" t="s">
        <v>10559</v>
      </c>
      <c r="G1903" t="s">
        <v>23936</v>
      </c>
      <c r="H1903" t="s">
        <v>23939</v>
      </c>
      <c r="I1903" t="s">
        <v>2164</v>
      </c>
      <c r="J1903" t="s">
        <v>2164</v>
      </c>
      <c r="K1903" t="s">
        <v>2164</v>
      </c>
      <c r="M1903" t="str" cm="1">
        <f t="array" ref="M1903">LOOKUP(2,1/(C1903:L1903&lt;&gt;""),C1903:L1903)</f>
        <v>Grower</v>
      </c>
      <c r="N1903" t="s">
        <v>2164</v>
      </c>
      <c r="O1903" t="s">
        <v>2164</v>
      </c>
      <c r="P1903" t="s">
        <v>2164</v>
      </c>
      <c r="Q1903" t="s">
        <v>2164</v>
      </c>
      <c r="R1903" t="s">
        <v>2164</v>
      </c>
      <c r="S1903" t="s">
        <v>2164</v>
      </c>
      <c r="T1903" t="s">
        <v>2164</v>
      </c>
      <c r="U1903" t="s">
        <v>2164</v>
      </c>
      <c r="V1903" t="s">
        <v>2164</v>
      </c>
      <c r="W1903" t="s">
        <v>2164</v>
      </c>
      <c r="X1903" t="s">
        <v>2164</v>
      </c>
      <c r="Y1903" t="s">
        <v>2164</v>
      </c>
      <c r="Z1903" t="s">
        <v>2164</v>
      </c>
      <c r="AA1903" t="s">
        <v>2164</v>
      </c>
      <c r="AB1903" t="s">
        <v>2164</v>
      </c>
      <c r="AC1903" t="s">
        <v>2164</v>
      </c>
      <c r="AD1903" t="str">
        <f>IFERROR(IF(COUNTIF(C1903:L1903,"Feed Ingredient")&gt;0,INDEX(ani_diet!V:V,MATCH(M1903,ani_diet!F:F,0)),""),"")</f>
        <v/>
      </c>
      <c r="AE1903" s="130" t="b">
        <f>IF(IFERROR(IF(MATCH("Feed Ingredient", AOM[[#This Row],[L1]:[L10]],0)&gt;0, TRUE, FALSE), FALSE)=TRUE,IFERROR(VLOOKUP(M1903, ani_diet!E:E, 1, FALSE), "No Match"),FALSE)</f>
        <v>0</v>
      </c>
    </row>
    <row r="1904" spans="1:31" ht="14.5" x14ac:dyDescent="0.35">
      <c r="A1904" t="s">
        <v>2164</v>
      </c>
      <c r="B1904" t="s">
        <v>24073</v>
      </c>
      <c r="C1904" t="s">
        <v>19358</v>
      </c>
      <c r="D1904" t="s">
        <v>19360</v>
      </c>
      <c r="E1904" t="s">
        <v>23874</v>
      </c>
      <c r="F1904" t="s">
        <v>10559</v>
      </c>
      <c r="G1904" t="s">
        <v>23936</v>
      </c>
      <c r="H1904" t="s">
        <v>7215</v>
      </c>
      <c r="I1904" t="s">
        <v>2164</v>
      </c>
      <c r="J1904" t="s">
        <v>2164</v>
      </c>
      <c r="K1904" t="s">
        <v>2164</v>
      </c>
      <c r="M1904" t="str" cm="1">
        <f t="array" ref="M1904">LOOKUP(2,1/(C1904:L1904&lt;&gt;""),C1904:L1904)</f>
        <v>Finisher</v>
      </c>
      <c r="N1904" t="s">
        <v>2164</v>
      </c>
      <c r="O1904" t="s">
        <v>2164</v>
      </c>
      <c r="P1904" t="s">
        <v>2164</v>
      </c>
      <c r="Q1904" t="s">
        <v>2164</v>
      </c>
      <c r="R1904" t="s">
        <v>2164</v>
      </c>
      <c r="S1904" t="s">
        <v>2164</v>
      </c>
      <c r="T1904" t="s">
        <v>2164</v>
      </c>
      <c r="U1904" t="s">
        <v>2164</v>
      </c>
      <c r="V1904" t="s">
        <v>2164</v>
      </c>
      <c r="W1904" t="s">
        <v>2164</v>
      </c>
      <c r="X1904" t="s">
        <v>2164</v>
      </c>
      <c r="Y1904" t="s">
        <v>2164</v>
      </c>
      <c r="Z1904" t="s">
        <v>2164</v>
      </c>
      <c r="AA1904" t="s">
        <v>2164</v>
      </c>
      <c r="AB1904" t="s">
        <v>2164</v>
      </c>
      <c r="AC1904" t="s">
        <v>2164</v>
      </c>
      <c r="AD1904" t="str">
        <f>IFERROR(IF(COUNTIF(C1904:L1904,"Feed Ingredient")&gt;0,INDEX(ani_diet!V:V,MATCH(M1904,ani_diet!F:F,0)),""),"")</f>
        <v/>
      </c>
      <c r="AE1904" s="130" t="b">
        <f>IF(IFERROR(IF(MATCH("Feed Ingredient", AOM[[#This Row],[L1]:[L10]],0)&gt;0, TRUE, FALSE), FALSE)=TRUE,IFERROR(VLOOKUP(M1904, ani_diet!E:E, 1, FALSE), "No Match"),FALSE)</f>
        <v>0</v>
      </c>
    </row>
    <row r="1905" spans="1:31" ht="14.5" x14ac:dyDescent="0.35">
      <c r="A1905" t="s">
        <v>2164</v>
      </c>
      <c r="B1905" t="s">
        <v>24074</v>
      </c>
      <c r="C1905" t="s">
        <v>19358</v>
      </c>
      <c r="D1905" t="s">
        <v>19360</v>
      </c>
      <c r="E1905" t="s">
        <v>23874</v>
      </c>
      <c r="F1905" t="s">
        <v>10559</v>
      </c>
      <c r="G1905" t="s">
        <v>23936</v>
      </c>
      <c r="H1905" t="s">
        <v>23952</v>
      </c>
      <c r="I1905" t="s">
        <v>2164</v>
      </c>
      <c r="J1905" t="s">
        <v>2164</v>
      </c>
      <c r="K1905" t="s">
        <v>2164</v>
      </c>
      <c r="M1905" t="str" cm="1">
        <f t="array" ref="M1905">LOOKUP(2,1/(C1905:L1905&lt;&gt;""),C1905:L1905)</f>
        <v>Young Male</v>
      </c>
      <c r="N1905" t="s">
        <v>24075</v>
      </c>
      <c r="O1905" t="s">
        <v>24076</v>
      </c>
      <c r="P1905" t="s">
        <v>2164</v>
      </c>
      <c r="Q1905" t="s">
        <v>2164</v>
      </c>
      <c r="R1905" t="s">
        <v>2164</v>
      </c>
      <c r="S1905" t="s">
        <v>2164</v>
      </c>
      <c r="T1905" t="s">
        <v>2164</v>
      </c>
      <c r="U1905" t="s">
        <v>2164</v>
      </c>
      <c r="V1905" t="s">
        <v>2164</v>
      </c>
      <c r="W1905" t="s">
        <v>2164</v>
      </c>
      <c r="X1905" t="s">
        <v>2164</v>
      </c>
      <c r="Y1905" t="s">
        <v>2164</v>
      </c>
      <c r="Z1905" t="s">
        <v>2164</v>
      </c>
      <c r="AA1905" t="s">
        <v>2164</v>
      </c>
      <c r="AB1905" t="s">
        <v>2164</v>
      </c>
      <c r="AC1905" t="s">
        <v>2164</v>
      </c>
      <c r="AD1905" t="str">
        <f>IFERROR(IF(COUNTIF(C1905:L1905,"Feed Ingredient")&gt;0,INDEX(ani_diet!V:V,MATCH(M1905,ani_diet!F:F,0)),""),"")</f>
        <v/>
      </c>
      <c r="AE1905" s="130" t="b">
        <f>IF(IFERROR(IF(MATCH("Feed Ingredient", AOM[[#This Row],[L1]:[L10]],0)&gt;0, TRUE, FALSE), FALSE)=TRUE,IFERROR(VLOOKUP(M1905, ani_diet!E:E, 1, FALSE), "No Match"),FALSE)</f>
        <v>0</v>
      </c>
    </row>
    <row r="1906" spans="1:31" ht="14.5" x14ac:dyDescent="0.35">
      <c r="A1906" t="s">
        <v>2164</v>
      </c>
      <c r="B1906" t="s">
        <v>24077</v>
      </c>
      <c r="C1906" t="s">
        <v>19358</v>
      </c>
      <c r="D1906" t="s">
        <v>19360</v>
      </c>
      <c r="E1906" t="s">
        <v>23874</v>
      </c>
      <c r="F1906" t="s">
        <v>10559</v>
      </c>
      <c r="G1906" t="s">
        <v>23936</v>
      </c>
      <c r="H1906" t="s">
        <v>23952</v>
      </c>
      <c r="I1906" t="s">
        <v>24078</v>
      </c>
      <c r="J1906" t="s">
        <v>2164</v>
      </c>
      <c r="K1906" t="s">
        <v>2164</v>
      </c>
      <c r="M1906" t="str" cm="1">
        <f t="array" ref="M1906">LOOKUP(2,1/(C1906:L1906&lt;&gt;""),C1906:L1906)</f>
        <v>Castrate Young Male</v>
      </c>
      <c r="N1906" t="s">
        <v>24079</v>
      </c>
      <c r="O1906" t="s">
        <v>24080</v>
      </c>
      <c r="P1906" t="s">
        <v>2164</v>
      </c>
      <c r="Q1906" t="s">
        <v>2164</v>
      </c>
      <c r="R1906" t="s">
        <v>2164</v>
      </c>
      <c r="S1906" t="s">
        <v>2164</v>
      </c>
      <c r="T1906" t="s">
        <v>2164</v>
      </c>
      <c r="U1906" t="s">
        <v>2164</v>
      </c>
      <c r="V1906" t="s">
        <v>2164</v>
      </c>
      <c r="W1906" t="s">
        <v>2164</v>
      </c>
      <c r="X1906" t="s">
        <v>2164</v>
      </c>
      <c r="Y1906" t="s">
        <v>2164</v>
      </c>
      <c r="Z1906" t="s">
        <v>2164</v>
      </c>
      <c r="AA1906" t="s">
        <v>2164</v>
      </c>
      <c r="AB1906" t="s">
        <v>2164</v>
      </c>
      <c r="AC1906" t="s">
        <v>2164</v>
      </c>
      <c r="AD1906" t="str">
        <f>IFERROR(IF(COUNTIF(C1906:L1906,"Feed Ingredient")&gt;0,INDEX(ani_diet!V:V,MATCH(M1906,ani_diet!F:F,0)),""),"")</f>
        <v/>
      </c>
      <c r="AE1906" s="130" t="b">
        <f>IF(IFERROR(IF(MATCH("Feed Ingredient", AOM[[#This Row],[L1]:[L10]],0)&gt;0, TRUE, FALSE), FALSE)=TRUE,IFERROR(VLOOKUP(M1906, ani_diet!E:E, 1, FALSE), "No Match"),FALSE)</f>
        <v>0</v>
      </c>
    </row>
    <row r="1907" spans="1:31" ht="14.5" x14ac:dyDescent="0.35">
      <c r="A1907" t="s">
        <v>2164</v>
      </c>
      <c r="B1907" t="s">
        <v>24081</v>
      </c>
      <c r="C1907" t="s">
        <v>19358</v>
      </c>
      <c r="D1907" t="s">
        <v>19360</v>
      </c>
      <c r="E1907" t="s">
        <v>23874</v>
      </c>
      <c r="F1907" t="s">
        <v>10559</v>
      </c>
      <c r="G1907" t="s">
        <v>23936</v>
      </c>
      <c r="H1907" t="s">
        <v>23939</v>
      </c>
      <c r="I1907" t="s">
        <v>23958</v>
      </c>
      <c r="J1907" t="s">
        <v>2164</v>
      </c>
      <c r="K1907" t="s">
        <v>2164</v>
      </c>
      <c r="M1907" t="str" cm="1">
        <f t="array" ref="M1907">LOOKUP(2,1/(C1907:L1907&lt;&gt;""),C1907:L1907)</f>
        <v>Grower Male</v>
      </c>
      <c r="N1907" t="s">
        <v>24082</v>
      </c>
      <c r="O1907" t="s">
        <v>24076</v>
      </c>
      <c r="P1907" t="s">
        <v>2164</v>
      </c>
      <c r="Q1907" t="s">
        <v>2164</v>
      </c>
      <c r="R1907" t="s">
        <v>2164</v>
      </c>
      <c r="S1907" t="s">
        <v>2164</v>
      </c>
      <c r="T1907" t="s">
        <v>2164</v>
      </c>
      <c r="U1907" t="s">
        <v>2164</v>
      </c>
      <c r="V1907" t="s">
        <v>2164</v>
      </c>
      <c r="W1907" t="s">
        <v>2164</v>
      </c>
      <c r="X1907" t="s">
        <v>2164</v>
      </c>
      <c r="Y1907" t="s">
        <v>2164</v>
      </c>
      <c r="Z1907" t="s">
        <v>2164</v>
      </c>
      <c r="AA1907" t="s">
        <v>2164</v>
      </c>
      <c r="AB1907" t="s">
        <v>2164</v>
      </c>
      <c r="AC1907" t="s">
        <v>2164</v>
      </c>
      <c r="AD1907" t="str">
        <f>IFERROR(IF(COUNTIF(C1907:L1907,"Feed Ingredient")&gt;0,INDEX(ani_diet!V:V,MATCH(M1907,ani_diet!F:F,0)),""),"")</f>
        <v/>
      </c>
      <c r="AE1907" s="130" t="b">
        <f>IF(IFERROR(IF(MATCH("Feed Ingredient", AOM[[#This Row],[L1]:[L10]],0)&gt;0, TRUE, FALSE), FALSE)=TRUE,IFERROR(VLOOKUP(M1907, ani_diet!E:E, 1, FALSE), "No Match"),FALSE)</f>
        <v>0</v>
      </c>
    </row>
    <row r="1908" spans="1:31" ht="14.5" x14ac:dyDescent="0.35">
      <c r="A1908" t="s">
        <v>2164</v>
      </c>
      <c r="B1908" t="s">
        <v>24083</v>
      </c>
      <c r="C1908" t="s">
        <v>19358</v>
      </c>
      <c r="D1908" t="s">
        <v>19360</v>
      </c>
      <c r="E1908" t="s">
        <v>23874</v>
      </c>
      <c r="F1908" t="s">
        <v>10559</v>
      </c>
      <c r="G1908" t="s">
        <v>23936</v>
      </c>
      <c r="H1908" t="s">
        <v>7215</v>
      </c>
      <c r="I1908" t="s">
        <v>23962</v>
      </c>
      <c r="J1908" t="s">
        <v>2164</v>
      </c>
      <c r="K1908" t="s">
        <v>2164</v>
      </c>
      <c r="M1908" t="str" cm="1">
        <f t="array" ref="M1908">LOOKUP(2,1/(C1908:L1908&lt;&gt;""),C1908:L1908)</f>
        <v>Finisher Male</v>
      </c>
      <c r="N1908" t="s">
        <v>24084</v>
      </c>
      <c r="O1908" t="s">
        <v>24076</v>
      </c>
      <c r="P1908" t="s">
        <v>2164</v>
      </c>
      <c r="Q1908" t="s">
        <v>2164</v>
      </c>
      <c r="R1908" t="s">
        <v>2164</v>
      </c>
      <c r="S1908" t="s">
        <v>2164</v>
      </c>
      <c r="T1908" t="s">
        <v>2164</v>
      </c>
      <c r="U1908" t="s">
        <v>2164</v>
      </c>
      <c r="V1908" t="s">
        <v>2164</v>
      </c>
      <c r="W1908" t="s">
        <v>2164</v>
      </c>
      <c r="X1908" t="s">
        <v>2164</v>
      </c>
      <c r="Y1908" t="s">
        <v>2164</v>
      </c>
      <c r="Z1908" t="s">
        <v>2164</v>
      </c>
      <c r="AA1908" t="s">
        <v>2164</v>
      </c>
      <c r="AB1908" t="s">
        <v>2164</v>
      </c>
      <c r="AC1908" t="s">
        <v>2164</v>
      </c>
      <c r="AD1908" t="str">
        <f>IFERROR(IF(COUNTIF(C1908:L1908,"Feed Ingredient")&gt;0,INDEX(ani_diet!V:V,MATCH(M1908,ani_diet!F:F,0)),""),"")</f>
        <v/>
      </c>
      <c r="AE1908" s="130" t="b">
        <f>IF(IFERROR(IF(MATCH("Feed Ingredient", AOM[[#This Row],[L1]:[L10]],0)&gt;0, TRUE, FALSE), FALSE)=TRUE,IFERROR(VLOOKUP(M1908, ani_diet!E:E, 1, FALSE), "No Match"),FALSE)</f>
        <v>0</v>
      </c>
    </row>
    <row r="1909" spans="1:31" ht="14.5" x14ac:dyDescent="0.35">
      <c r="A1909" t="s">
        <v>2164</v>
      </c>
      <c r="B1909" t="s">
        <v>24085</v>
      </c>
      <c r="C1909" t="s">
        <v>19358</v>
      </c>
      <c r="D1909" t="s">
        <v>19360</v>
      </c>
      <c r="E1909" t="s">
        <v>23874</v>
      </c>
      <c r="F1909" t="s">
        <v>10559</v>
      </c>
      <c r="G1909" t="s">
        <v>23936</v>
      </c>
      <c r="H1909" t="s">
        <v>23939</v>
      </c>
      <c r="I1909" t="s">
        <v>23958</v>
      </c>
      <c r="J1909" t="s">
        <v>23970</v>
      </c>
      <c r="K1909" t="s">
        <v>2164</v>
      </c>
      <c r="M1909" t="str" cm="1">
        <f t="array" ref="M1909">LOOKUP(2,1/(C1909:L1909&lt;&gt;""),C1909:L1909)</f>
        <v xml:space="preserve">Castrate Grower Male </v>
      </c>
      <c r="N1909" t="s">
        <v>24086</v>
      </c>
      <c r="O1909" t="s">
        <v>24080</v>
      </c>
      <c r="P1909" t="s">
        <v>2164</v>
      </c>
      <c r="Q1909" t="s">
        <v>2164</v>
      </c>
      <c r="R1909" t="s">
        <v>2164</v>
      </c>
      <c r="S1909" t="s">
        <v>2164</v>
      </c>
      <c r="T1909" t="s">
        <v>2164</v>
      </c>
      <c r="U1909" t="s">
        <v>2164</v>
      </c>
      <c r="V1909" t="s">
        <v>2164</v>
      </c>
      <c r="W1909" t="s">
        <v>2164</v>
      </c>
      <c r="X1909" t="s">
        <v>2164</v>
      </c>
      <c r="Y1909" t="s">
        <v>2164</v>
      </c>
      <c r="Z1909" t="s">
        <v>2164</v>
      </c>
      <c r="AA1909" t="s">
        <v>2164</v>
      </c>
      <c r="AB1909" t="s">
        <v>2164</v>
      </c>
      <c r="AC1909" t="s">
        <v>2164</v>
      </c>
      <c r="AD1909" t="str">
        <f>IFERROR(IF(COUNTIF(C1909:L1909,"Feed Ingredient")&gt;0,INDEX(ani_diet!V:V,MATCH(M1909,ani_diet!F:F,0)),""),"")</f>
        <v/>
      </c>
      <c r="AE1909" s="130" t="b">
        <f>IF(IFERROR(IF(MATCH("Feed Ingredient", AOM[[#This Row],[L1]:[L10]],0)&gt;0, TRUE, FALSE), FALSE)=TRUE,IFERROR(VLOOKUP(M1909, ani_diet!E:E, 1, FALSE), "No Match"),FALSE)</f>
        <v>0</v>
      </c>
    </row>
    <row r="1910" spans="1:31" ht="14.5" x14ac:dyDescent="0.35">
      <c r="A1910" t="s">
        <v>2164</v>
      </c>
      <c r="B1910" t="s">
        <v>24087</v>
      </c>
      <c r="C1910" t="s">
        <v>19358</v>
      </c>
      <c r="D1910" t="s">
        <v>19360</v>
      </c>
      <c r="E1910" t="s">
        <v>23874</v>
      </c>
      <c r="F1910" t="s">
        <v>10559</v>
      </c>
      <c r="G1910" t="s">
        <v>23936</v>
      </c>
      <c r="H1910" t="s">
        <v>7215</v>
      </c>
      <c r="I1910" t="s">
        <v>23962</v>
      </c>
      <c r="J1910" t="s">
        <v>23973</v>
      </c>
      <c r="K1910" t="s">
        <v>2164</v>
      </c>
      <c r="M1910" t="str" cm="1">
        <f t="array" ref="M1910">LOOKUP(2,1/(C1910:L1910&lt;&gt;""),C1910:L1910)</f>
        <v xml:space="preserve">Castrate Finisher Male </v>
      </c>
      <c r="N1910" t="s">
        <v>24088</v>
      </c>
      <c r="O1910" t="s">
        <v>24080</v>
      </c>
      <c r="P1910" t="s">
        <v>2164</v>
      </c>
      <c r="Q1910" t="s">
        <v>2164</v>
      </c>
      <c r="R1910" t="s">
        <v>2164</v>
      </c>
      <c r="S1910" t="s">
        <v>2164</v>
      </c>
      <c r="T1910" t="s">
        <v>2164</v>
      </c>
      <c r="U1910" t="s">
        <v>2164</v>
      </c>
      <c r="V1910" t="s">
        <v>2164</v>
      </c>
      <c r="W1910" t="s">
        <v>2164</v>
      </c>
      <c r="X1910" t="s">
        <v>2164</v>
      </c>
      <c r="Y1910" t="s">
        <v>2164</v>
      </c>
      <c r="Z1910" t="s">
        <v>2164</v>
      </c>
      <c r="AA1910" t="s">
        <v>2164</v>
      </c>
      <c r="AB1910" t="s">
        <v>2164</v>
      </c>
      <c r="AC1910" t="s">
        <v>2164</v>
      </c>
      <c r="AD1910" t="str">
        <f>IFERROR(IF(COUNTIF(C1910:L1910,"Feed Ingredient")&gt;0,INDEX(ani_diet!V:V,MATCH(M1910,ani_diet!F:F,0)),""),"")</f>
        <v/>
      </c>
      <c r="AE1910" s="130" t="b">
        <f>IF(IFERROR(IF(MATCH("Feed Ingredient", AOM[[#This Row],[L1]:[L10]],0)&gt;0, TRUE, FALSE), FALSE)=TRUE,IFERROR(VLOOKUP(M1910, ani_diet!E:E, 1, FALSE), "No Match"),FALSE)</f>
        <v>0</v>
      </c>
    </row>
    <row r="1911" spans="1:31" ht="14.5" x14ac:dyDescent="0.35">
      <c r="A1911" t="s">
        <v>2164</v>
      </c>
      <c r="B1911" t="s">
        <v>24089</v>
      </c>
      <c r="C1911" t="s">
        <v>19358</v>
      </c>
      <c r="D1911" t="s">
        <v>19360</v>
      </c>
      <c r="E1911" t="s">
        <v>23874</v>
      </c>
      <c r="F1911" t="s">
        <v>10559</v>
      </c>
      <c r="G1911" t="s">
        <v>23936</v>
      </c>
      <c r="H1911" t="s">
        <v>23942</v>
      </c>
      <c r="I1911" t="s">
        <v>2164</v>
      </c>
      <c r="J1911" t="s">
        <v>2164</v>
      </c>
      <c r="K1911" t="s">
        <v>2164</v>
      </c>
      <c r="M1911" t="str" cm="1">
        <f t="array" ref="M1911">LOOKUP(2,1/(C1911:L1911&lt;&gt;""),C1911:L1911)</f>
        <v>Young Female</v>
      </c>
      <c r="N1911" t="s">
        <v>24090</v>
      </c>
      <c r="O1911" t="s">
        <v>24091</v>
      </c>
      <c r="P1911" t="s">
        <v>2164</v>
      </c>
      <c r="Q1911" t="s">
        <v>2164</v>
      </c>
      <c r="R1911" t="s">
        <v>2164</v>
      </c>
      <c r="S1911" t="s">
        <v>2164</v>
      </c>
      <c r="T1911" t="s">
        <v>2164</v>
      </c>
      <c r="U1911" t="s">
        <v>2164</v>
      </c>
      <c r="V1911" t="s">
        <v>2164</v>
      </c>
      <c r="W1911" t="s">
        <v>2164</v>
      </c>
      <c r="X1911" t="s">
        <v>2164</v>
      </c>
      <c r="Y1911" t="s">
        <v>2164</v>
      </c>
      <c r="Z1911" t="s">
        <v>2164</v>
      </c>
      <c r="AA1911" t="s">
        <v>2164</v>
      </c>
      <c r="AB1911" t="s">
        <v>2164</v>
      </c>
      <c r="AC1911" t="s">
        <v>2164</v>
      </c>
      <c r="AD1911" t="str">
        <f>IFERROR(IF(COUNTIF(C1911:L1911,"Feed Ingredient")&gt;0,INDEX(ani_diet!V:V,MATCH(M1911,ani_diet!F:F,0)),""),"")</f>
        <v/>
      </c>
      <c r="AE1911" s="130" t="b">
        <f>IF(IFERROR(IF(MATCH("Feed Ingredient", AOM[[#This Row],[L1]:[L10]],0)&gt;0, TRUE, FALSE), FALSE)=TRUE,IFERROR(VLOOKUP(M1911, ani_diet!E:E, 1, FALSE), "No Match"),FALSE)</f>
        <v>0</v>
      </c>
    </row>
    <row r="1912" spans="1:31" ht="14.5" x14ac:dyDescent="0.35">
      <c r="A1912" t="s">
        <v>2164</v>
      </c>
      <c r="B1912" t="s">
        <v>24092</v>
      </c>
      <c r="C1912" t="s">
        <v>19358</v>
      </c>
      <c r="D1912" t="s">
        <v>19360</v>
      </c>
      <c r="E1912" t="s">
        <v>23874</v>
      </c>
      <c r="F1912" t="s">
        <v>10559</v>
      </c>
      <c r="G1912" t="s">
        <v>23936</v>
      </c>
      <c r="H1912" t="s">
        <v>23939</v>
      </c>
      <c r="I1912" t="s">
        <v>24093</v>
      </c>
      <c r="J1912" t="s">
        <v>2164</v>
      </c>
      <c r="K1912" t="s">
        <v>2164</v>
      </c>
      <c r="M1912" t="str" cm="1">
        <f t="array" ref="M1912">LOOKUP(2,1/(C1912:L1912&lt;&gt;""),C1912:L1912)</f>
        <v>Female Grower</v>
      </c>
      <c r="N1912" t="s">
        <v>24094</v>
      </c>
      <c r="O1912" t="s">
        <v>24091</v>
      </c>
      <c r="P1912" t="s">
        <v>2164</v>
      </c>
      <c r="Q1912" t="s">
        <v>2164</v>
      </c>
      <c r="R1912" t="s">
        <v>2164</v>
      </c>
      <c r="S1912" t="s">
        <v>2164</v>
      </c>
      <c r="T1912" t="s">
        <v>2164</v>
      </c>
      <c r="U1912" t="s">
        <v>2164</v>
      </c>
      <c r="V1912" t="s">
        <v>2164</v>
      </c>
      <c r="W1912" t="s">
        <v>2164</v>
      </c>
      <c r="X1912" t="s">
        <v>2164</v>
      </c>
      <c r="Y1912" t="s">
        <v>2164</v>
      </c>
      <c r="Z1912" t="s">
        <v>2164</v>
      </c>
      <c r="AA1912" t="s">
        <v>2164</v>
      </c>
      <c r="AB1912" t="s">
        <v>2164</v>
      </c>
      <c r="AC1912" t="s">
        <v>2164</v>
      </c>
      <c r="AD1912" t="str">
        <f>IFERROR(IF(COUNTIF(C1912:L1912,"Feed Ingredient")&gt;0,INDEX(ani_diet!V:V,MATCH(M1912,ani_diet!F:F,0)),""),"")</f>
        <v/>
      </c>
      <c r="AE1912" s="130" t="b">
        <f>IF(IFERROR(IF(MATCH("Feed Ingredient", AOM[[#This Row],[L1]:[L10]],0)&gt;0, TRUE, FALSE), FALSE)=TRUE,IFERROR(VLOOKUP(M1912, ani_diet!E:E, 1, FALSE), "No Match"),FALSE)</f>
        <v>0</v>
      </c>
    </row>
    <row r="1913" spans="1:31" ht="14.5" x14ac:dyDescent="0.35">
      <c r="A1913" t="s">
        <v>2164</v>
      </c>
      <c r="B1913" t="s">
        <v>24095</v>
      </c>
      <c r="C1913" t="s">
        <v>19358</v>
      </c>
      <c r="D1913" t="s">
        <v>19360</v>
      </c>
      <c r="E1913" t="s">
        <v>23874</v>
      </c>
      <c r="F1913" t="s">
        <v>10559</v>
      </c>
      <c r="G1913" t="s">
        <v>23936</v>
      </c>
      <c r="H1913" t="s">
        <v>7215</v>
      </c>
      <c r="I1913" t="s">
        <v>24096</v>
      </c>
      <c r="J1913" t="s">
        <v>2164</v>
      </c>
      <c r="K1913" t="s">
        <v>2164</v>
      </c>
      <c r="M1913" t="str" cm="1">
        <f t="array" ref="M1913">LOOKUP(2,1/(C1913:L1913&lt;&gt;""),C1913:L1913)</f>
        <v>Female Finisher</v>
      </c>
      <c r="N1913" t="s">
        <v>24097</v>
      </c>
      <c r="O1913" t="s">
        <v>24091</v>
      </c>
      <c r="P1913" t="s">
        <v>2164</v>
      </c>
      <c r="Q1913" t="s">
        <v>2164</v>
      </c>
      <c r="R1913" t="s">
        <v>2164</v>
      </c>
      <c r="S1913" t="s">
        <v>2164</v>
      </c>
      <c r="T1913" t="s">
        <v>2164</v>
      </c>
      <c r="U1913" t="s">
        <v>2164</v>
      </c>
      <c r="V1913" t="s">
        <v>2164</v>
      </c>
      <c r="W1913" t="s">
        <v>2164</v>
      </c>
      <c r="X1913" t="s">
        <v>2164</v>
      </c>
      <c r="Y1913" t="s">
        <v>2164</v>
      </c>
      <c r="Z1913" t="s">
        <v>2164</v>
      </c>
      <c r="AA1913" t="s">
        <v>2164</v>
      </c>
      <c r="AB1913" t="s">
        <v>2164</v>
      </c>
      <c r="AC1913" t="s">
        <v>2164</v>
      </c>
      <c r="AD1913" t="str">
        <f>IFERROR(IF(COUNTIF(C1913:L1913,"Feed Ingredient")&gt;0,INDEX(ani_diet!V:V,MATCH(M1913,ani_diet!F:F,0)),""),"")</f>
        <v/>
      </c>
      <c r="AE1913" s="130" t="b">
        <f>IF(IFERROR(IF(MATCH("Feed Ingredient", AOM[[#This Row],[L1]:[L10]],0)&gt;0, TRUE, FALSE), FALSE)=TRUE,IFERROR(VLOOKUP(M1913, ani_diet!E:E, 1, FALSE), "No Match"),FALSE)</f>
        <v>0</v>
      </c>
    </row>
    <row r="1914" spans="1:31" ht="14.5" x14ac:dyDescent="0.35">
      <c r="A1914" t="s">
        <v>2164</v>
      </c>
      <c r="B1914" t="s">
        <v>24098</v>
      </c>
      <c r="C1914" t="s">
        <v>19358</v>
      </c>
      <c r="D1914" t="s">
        <v>19360</v>
      </c>
      <c r="E1914" t="s">
        <v>23874</v>
      </c>
      <c r="F1914" t="s">
        <v>10559</v>
      </c>
      <c r="G1914" t="s">
        <v>23936</v>
      </c>
      <c r="H1914" t="s">
        <v>24099</v>
      </c>
      <c r="I1914" t="s">
        <v>2164</v>
      </c>
      <c r="J1914" t="s">
        <v>2164</v>
      </c>
      <c r="K1914" t="s">
        <v>2164</v>
      </c>
      <c r="M1914" t="str" cm="1">
        <f t="array" ref="M1914">LOOKUP(2,1/(C1914:L1914&lt;&gt;""),C1914:L1914)</f>
        <v>Suckling</v>
      </c>
      <c r="N1914" t="s">
        <v>24100</v>
      </c>
      <c r="O1914" t="s">
        <v>24101</v>
      </c>
      <c r="P1914" t="s">
        <v>2164</v>
      </c>
      <c r="Q1914" t="s">
        <v>2164</v>
      </c>
      <c r="R1914" t="s">
        <v>2164</v>
      </c>
      <c r="S1914" t="s">
        <v>2164</v>
      </c>
      <c r="T1914" t="s">
        <v>2164</v>
      </c>
      <c r="U1914" t="s">
        <v>2164</v>
      </c>
      <c r="V1914" t="s">
        <v>2164</v>
      </c>
      <c r="W1914" t="s">
        <v>2164</v>
      </c>
      <c r="X1914" t="s">
        <v>2164</v>
      </c>
      <c r="Y1914" t="s">
        <v>2164</v>
      </c>
      <c r="Z1914" t="s">
        <v>2164</v>
      </c>
      <c r="AA1914" t="s">
        <v>2164</v>
      </c>
      <c r="AB1914" t="s">
        <v>2164</v>
      </c>
      <c r="AC1914" t="s">
        <v>2164</v>
      </c>
      <c r="AD1914" t="str">
        <f>IFERROR(IF(COUNTIF(C1914:L1914,"Feed Ingredient")&gt;0,INDEX(ani_diet!V:V,MATCH(M1914,ani_diet!F:F,0)),""),"")</f>
        <v/>
      </c>
      <c r="AE1914" s="130" t="b">
        <f>IF(IFERROR(IF(MATCH("Feed Ingredient", AOM[[#This Row],[L1]:[L10]],0)&gt;0, TRUE, FALSE), FALSE)=TRUE,IFERROR(VLOOKUP(M1914, ani_diet!E:E, 1, FALSE), "No Match"),FALSE)</f>
        <v>0</v>
      </c>
    </row>
    <row r="1915" spans="1:31" ht="14.5" x14ac:dyDescent="0.35">
      <c r="A1915" t="s">
        <v>2164</v>
      </c>
      <c r="B1915" t="s">
        <v>24102</v>
      </c>
      <c r="C1915" t="s">
        <v>19358</v>
      </c>
      <c r="D1915" t="s">
        <v>19360</v>
      </c>
      <c r="E1915" t="s">
        <v>23874</v>
      </c>
      <c r="F1915" t="s">
        <v>10559</v>
      </c>
      <c r="G1915" t="s">
        <v>23936</v>
      </c>
      <c r="H1915" t="s">
        <v>24099</v>
      </c>
      <c r="I1915" t="s">
        <v>24103</v>
      </c>
      <c r="J1915" t="s">
        <v>2164</v>
      </c>
      <c r="K1915" t="s">
        <v>2164</v>
      </c>
      <c r="M1915" t="str" cm="1">
        <f t="array" ref="M1915">LOOKUP(2,1/(C1915:L1915&lt;&gt;""),C1915:L1915)</f>
        <v>Suckling Female</v>
      </c>
      <c r="N1915" t="s">
        <v>24104</v>
      </c>
      <c r="O1915" t="s">
        <v>24101</v>
      </c>
      <c r="P1915" t="s">
        <v>2164</v>
      </c>
      <c r="Q1915" t="s">
        <v>2164</v>
      </c>
      <c r="R1915" t="s">
        <v>2164</v>
      </c>
      <c r="S1915" t="s">
        <v>2164</v>
      </c>
      <c r="T1915" t="s">
        <v>2164</v>
      </c>
      <c r="U1915" t="s">
        <v>2164</v>
      </c>
      <c r="V1915" t="s">
        <v>2164</v>
      </c>
      <c r="W1915" t="s">
        <v>2164</v>
      </c>
      <c r="X1915" t="s">
        <v>2164</v>
      </c>
      <c r="Y1915" t="s">
        <v>2164</v>
      </c>
      <c r="Z1915" t="s">
        <v>2164</v>
      </c>
      <c r="AA1915" t="s">
        <v>2164</v>
      </c>
      <c r="AB1915" t="s">
        <v>2164</v>
      </c>
      <c r="AC1915" t="s">
        <v>2164</v>
      </c>
      <c r="AD1915" t="str">
        <f>IFERROR(IF(COUNTIF(C1915:L1915,"Feed Ingredient")&gt;0,INDEX(ani_diet!V:V,MATCH(M1915,ani_diet!F:F,0)),""),"")</f>
        <v/>
      </c>
      <c r="AE1915" s="130" t="b">
        <f>IF(IFERROR(IF(MATCH("Feed Ingredient", AOM[[#This Row],[L1]:[L10]],0)&gt;0, TRUE, FALSE), FALSE)=TRUE,IFERROR(VLOOKUP(M1915, ani_diet!E:E, 1, FALSE), "No Match"),FALSE)</f>
        <v>0</v>
      </c>
    </row>
    <row r="1916" spans="1:31" ht="14.5" x14ac:dyDescent="0.35">
      <c r="A1916" t="s">
        <v>2164</v>
      </c>
      <c r="B1916" t="s">
        <v>24105</v>
      </c>
      <c r="C1916" t="s">
        <v>19358</v>
      </c>
      <c r="D1916" t="s">
        <v>19360</v>
      </c>
      <c r="E1916" t="s">
        <v>23874</v>
      </c>
      <c r="F1916" t="s">
        <v>10559</v>
      </c>
      <c r="G1916" t="s">
        <v>23936</v>
      </c>
      <c r="H1916" t="s">
        <v>24099</v>
      </c>
      <c r="I1916" t="s">
        <v>24106</v>
      </c>
      <c r="J1916" t="s">
        <v>2164</v>
      </c>
      <c r="K1916" t="s">
        <v>2164</v>
      </c>
      <c r="M1916" t="str" cm="1">
        <f t="array" ref="M1916">LOOKUP(2,1/(C1916:L1916&lt;&gt;""),C1916:L1916)</f>
        <v>Suckling Male</v>
      </c>
      <c r="N1916" t="s">
        <v>24107</v>
      </c>
      <c r="O1916" t="s">
        <v>24101</v>
      </c>
      <c r="P1916" t="s">
        <v>2164</v>
      </c>
      <c r="Q1916" t="s">
        <v>2164</v>
      </c>
      <c r="R1916" t="s">
        <v>2164</v>
      </c>
      <c r="S1916" t="s">
        <v>2164</v>
      </c>
      <c r="T1916" t="s">
        <v>2164</v>
      </c>
      <c r="U1916" t="s">
        <v>2164</v>
      </c>
      <c r="V1916" t="s">
        <v>2164</v>
      </c>
      <c r="W1916" t="s">
        <v>2164</v>
      </c>
      <c r="X1916" t="s">
        <v>2164</v>
      </c>
      <c r="Y1916" t="s">
        <v>2164</v>
      </c>
      <c r="Z1916" t="s">
        <v>2164</v>
      </c>
      <c r="AA1916" t="s">
        <v>2164</v>
      </c>
      <c r="AB1916" t="s">
        <v>2164</v>
      </c>
      <c r="AC1916" t="s">
        <v>2164</v>
      </c>
      <c r="AD1916" t="str">
        <f>IFERROR(IF(COUNTIF(C1916:L1916,"Feed Ingredient")&gt;0,INDEX(ani_diet!V:V,MATCH(M1916,ani_diet!F:F,0)),""),"")</f>
        <v/>
      </c>
      <c r="AE1916" s="130" t="b">
        <f>IF(IFERROR(IF(MATCH("Feed Ingredient", AOM[[#This Row],[L1]:[L10]],0)&gt;0, TRUE, FALSE), FALSE)=TRUE,IFERROR(VLOOKUP(M1916, ani_diet!E:E, 1, FALSE), "No Match"),FALSE)</f>
        <v>0</v>
      </c>
    </row>
    <row r="1917" spans="1:31" ht="14.5" x14ac:dyDescent="0.35">
      <c r="A1917" t="s">
        <v>2164</v>
      </c>
      <c r="B1917" t="s">
        <v>24108</v>
      </c>
      <c r="C1917" t="s">
        <v>19358</v>
      </c>
      <c r="D1917" t="s">
        <v>19360</v>
      </c>
      <c r="E1917" t="s">
        <v>23874</v>
      </c>
      <c r="F1917" t="s">
        <v>10568</v>
      </c>
      <c r="G1917" t="s">
        <v>2164</v>
      </c>
      <c r="H1917" t="s">
        <v>2164</v>
      </c>
      <c r="I1917" t="s">
        <v>2164</v>
      </c>
      <c r="J1917" t="s">
        <v>2164</v>
      </c>
      <c r="K1917" t="s">
        <v>2164</v>
      </c>
      <c r="M1917" t="str" cm="1">
        <f t="array" ref="M1917">LOOKUP(2,1/(C1917:L1917&lt;&gt;""),C1917:L1917)</f>
        <v>Chicken</v>
      </c>
      <c r="O1917" t="s">
        <v>2164</v>
      </c>
      <c r="P1917" t="s">
        <v>2164</v>
      </c>
      <c r="Q1917" t="s">
        <v>2164</v>
      </c>
      <c r="R1917" t="s">
        <v>2164</v>
      </c>
      <c r="S1917" t="s">
        <v>2164</v>
      </c>
      <c r="T1917" t="s">
        <v>2164</v>
      </c>
      <c r="U1917" t="s">
        <v>2164</v>
      </c>
      <c r="V1917" t="s">
        <v>2164</v>
      </c>
      <c r="W1917" t="s">
        <v>2164</v>
      </c>
      <c r="X1917" t="s">
        <v>2164</v>
      </c>
      <c r="Y1917" t="s">
        <v>2164</v>
      </c>
      <c r="Z1917" t="s">
        <v>2164</v>
      </c>
      <c r="AA1917" t="s">
        <v>2164</v>
      </c>
      <c r="AB1917" t="s">
        <v>2164</v>
      </c>
      <c r="AC1917" t="s">
        <v>2164</v>
      </c>
      <c r="AD1917" t="str">
        <f>IFERROR(IF(COUNTIF(C1917:L1917,"Feed Ingredient")&gt;0,INDEX(ani_diet!V:V,MATCH(M1917,ani_diet!F:F,0)),""),"")</f>
        <v/>
      </c>
      <c r="AE1917" s="130" t="b">
        <f>IF(IFERROR(IF(MATCH("Feed Ingredient", AOM[[#This Row],[L1]:[L10]],0)&gt;0, TRUE, FALSE), FALSE)=TRUE,IFERROR(VLOOKUP(M1917, ani_diet!E:E, 1, FALSE), "No Match"),FALSE)</f>
        <v>0</v>
      </c>
    </row>
    <row r="1918" spans="1:31" ht="14.5" x14ac:dyDescent="0.35">
      <c r="A1918" t="s">
        <v>2164</v>
      </c>
      <c r="B1918" t="s">
        <v>24109</v>
      </c>
      <c r="C1918" t="s">
        <v>19358</v>
      </c>
      <c r="D1918" t="s">
        <v>19360</v>
      </c>
      <c r="E1918" t="s">
        <v>23874</v>
      </c>
      <c r="F1918" t="s">
        <v>10568</v>
      </c>
      <c r="G1918" t="s">
        <v>23936</v>
      </c>
      <c r="H1918" t="s">
        <v>10569</v>
      </c>
      <c r="I1918" t="s">
        <v>2164</v>
      </c>
      <c r="J1918" t="s">
        <v>2164</v>
      </c>
      <c r="K1918" t="s">
        <v>2164</v>
      </c>
      <c r="M1918" t="str" cm="1">
        <f t="array" ref="M1918">LOOKUP(2,1/(C1918:L1918&lt;&gt;""),C1918:L1918)</f>
        <v>Chick</v>
      </c>
      <c r="N1918" t="s">
        <v>2164</v>
      </c>
      <c r="O1918" t="s">
        <v>24110</v>
      </c>
      <c r="P1918" t="s">
        <v>2164</v>
      </c>
      <c r="Q1918" t="s">
        <v>2164</v>
      </c>
      <c r="R1918" t="s">
        <v>2164</v>
      </c>
      <c r="S1918" t="s">
        <v>2164</v>
      </c>
      <c r="T1918" t="s">
        <v>2164</v>
      </c>
      <c r="U1918" t="s">
        <v>2164</v>
      </c>
      <c r="V1918" t="s">
        <v>2164</v>
      </c>
      <c r="W1918" t="s">
        <v>2164</v>
      </c>
      <c r="X1918" t="s">
        <v>2164</v>
      </c>
      <c r="Y1918" t="s">
        <v>2164</v>
      </c>
      <c r="Z1918" t="s">
        <v>2164</v>
      </c>
      <c r="AA1918" t="s">
        <v>2164</v>
      </c>
      <c r="AB1918" t="s">
        <v>2164</v>
      </c>
      <c r="AC1918" t="s">
        <v>2164</v>
      </c>
      <c r="AD1918" t="str">
        <f>IFERROR(IF(COUNTIF(C1918:L1918,"Feed Ingredient")&gt;0,INDEX(ani_diet!V:V,MATCH(M1918,ani_diet!F:F,0)),""),"")</f>
        <v/>
      </c>
      <c r="AE1918" s="130" t="b">
        <f>IF(IFERROR(IF(MATCH("Feed Ingredient", AOM[[#This Row],[L1]:[L10]],0)&gt;0, TRUE, FALSE), FALSE)=TRUE,IFERROR(VLOOKUP(M1918, ani_diet!E:E, 1, FALSE), "No Match"),FALSE)</f>
        <v>0</v>
      </c>
    </row>
    <row r="1919" spans="1:31" ht="14.5" x14ac:dyDescent="0.35">
      <c r="A1919" t="s">
        <v>2164</v>
      </c>
      <c r="B1919" t="s">
        <v>24111</v>
      </c>
      <c r="C1919" t="s">
        <v>19358</v>
      </c>
      <c r="D1919" t="s">
        <v>19360</v>
      </c>
      <c r="E1919" t="s">
        <v>23874</v>
      </c>
      <c r="F1919" t="s">
        <v>10568</v>
      </c>
      <c r="G1919" t="s">
        <v>23936</v>
      </c>
      <c r="H1919" t="s">
        <v>23942</v>
      </c>
      <c r="I1919" t="s">
        <v>2164</v>
      </c>
      <c r="J1919" t="s">
        <v>2164</v>
      </c>
      <c r="K1919" t="s">
        <v>2164</v>
      </c>
      <c r="M1919" t="str" cm="1">
        <f t="array" ref="M1919">LOOKUP(2,1/(C1919:L1919&lt;&gt;""),C1919:L1919)</f>
        <v>Young Female</v>
      </c>
      <c r="N1919" t="s">
        <v>24112</v>
      </c>
      <c r="O1919" t="s">
        <v>24113</v>
      </c>
      <c r="P1919" t="s">
        <v>2164</v>
      </c>
      <c r="Q1919" t="s">
        <v>2164</v>
      </c>
      <c r="R1919" t="s">
        <v>2164</v>
      </c>
      <c r="S1919" t="s">
        <v>2164</v>
      </c>
      <c r="T1919" t="s">
        <v>2164</v>
      </c>
      <c r="U1919" t="s">
        <v>2164</v>
      </c>
      <c r="V1919" t="s">
        <v>2164</v>
      </c>
      <c r="W1919" t="s">
        <v>2164</v>
      </c>
      <c r="X1919" t="s">
        <v>2164</v>
      </c>
      <c r="Y1919" t="s">
        <v>2164</v>
      </c>
      <c r="Z1919" t="s">
        <v>2164</v>
      </c>
      <c r="AA1919" t="s">
        <v>2164</v>
      </c>
      <c r="AB1919" t="s">
        <v>2164</v>
      </c>
      <c r="AC1919" t="s">
        <v>2164</v>
      </c>
      <c r="AD1919" t="str">
        <f>IFERROR(IF(COUNTIF(C1919:L1919,"Feed Ingredient")&gt;0,INDEX(ani_diet!V:V,MATCH(M1919,ani_diet!F:F,0)),""),"")</f>
        <v/>
      </c>
      <c r="AE1919" s="130" t="b">
        <f>IF(IFERROR(IF(MATCH("Feed Ingredient", AOM[[#This Row],[L1]:[L10]],0)&gt;0, TRUE, FALSE), FALSE)=TRUE,IFERROR(VLOOKUP(M1919, ani_diet!E:E, 1, FALSE), "No Match"),FALSE)</f>
        <v>0</v>
      </c>
    </row>
    <row r="1920" spans="1:31" ht="14.5" x14ac:dyDescent="0.35">
      <c r="A1920" t="s">
        <v>2164</v>
      </c>
      <c r="B1920" t="s">
        <v>24114</v>
      </c>
      <c r="C1920" t="s">
        <v>19358</v>
      </c>
      <c r="D1920" t="s">
        <v>19360</v>
      </c>
      <c r="E1920" t="s">
        <v>23874</v>
      </c>
      <c r="F1920" t="s">
        <v>10568</v>
      </c>
      <c r="G1920" t="s">
        <v>23936</v>
      </c>
      <c r="H1920" t="s">
        <v>23952</v>
      </c>
      <c r="I1920" t="s">
        <v>2164</v>
      </c>
      <c r="J1920" t="s">
        <v>2164</v>
      </c>
      <c r="K1920" t="s">
        <v>2164</v>
      </c>
      <c r="M1920" t="str" cm="1">
        <f t="array" ref="M1920">LOOKUP(2,1/(C1920:L1920&lt;&gt;""),C1920:L1920)</f>
        <v>Young Male</v>
      </c>
      <c r="N1920" t="s">
        <v>24115</v>
      </c>
      <c r="O1920" t="s">
        <v>24116</v>
      </c>
      <c r="P1920" t="s">
        <v>2164</v>
      </c>
      <c r="Q1920" t="s">
        <v>2164</v>
      </c>
      <c r="R1920" t="s">
        <v>2164</v>
      </c>
      <c r="S1920" t="s">
        <v>2164</v>
      </c>
      <c r="T1920" t="s">
        <v>2164</v>
      </c>
      <c r="U1920" t="s">
        <v>2164</v>
      </c>
      <c r="V1920" t="s">
        <v>2164</v>
      </c>
      <c r="W1920" t="s">
        <v>2164</v>
      </c>
      <c r="X1920" t="s">
        <v>2164</v>
      </c>
      <c r="Y1920" t="s">
        <v>2164</v>
      </c>
      <c r="Z1920" t="s">
        <v>2164</v>
      </c>
      <c r="AA1920" t="s">
        <v>2164</v>
      </c>
      <c r="AB1920" t="s">
        <v>2164</v>
      </c>
      <c r="AC1920" t="s">
        <v>2164</v>
      </c>
      <c r="AD1920" t="str">
        <f>IFERROR(IF(COUNTIF(C1920:L1920,"Feed Ingredient")&gt;0,INDEX(ani_diet!V:V,MATCH(M1920,ani_diet!F:F,0)),""),"")</f>
        <v/>
      </c>
      <c r="AE1920" s="130" t="b">
        <f>IF(IFERROR(IF(MATCH("Feed Ingredient", AOM[[#This Row],[L1]:[L10]],0)&gt;0, TRUE, FALSE), FALSE)=TRUE,IFERROR(VLOOKUP(M1920, ani_diet!E:E, 1, FALSE), "No Match"),FALSE)</f>
        <v>0</v>
      </c>
    </row>
    <row r="1921" spans="1:31" ht="14.5" x14ac:dyDescent="0.35">
      <c r="A1921" t="s">
        <v>2164</v>
      </c>
      <c r="B1921" t="s">
        <v>24117</v>
      </c>
      <c r="C1921" t="s">
        <v>19358</v>
      </c>
      <c r="D1921" t="s">
        <v>19360</v>
      </c>
      <c r="E1921" t="s">
        <v>23874</v>
      </c>
      <c r="F1921" t="s">
        <v>10568</v>
      </c>
      <c r="G1921" t="s">
        <v>23936</v>
      </c>
      <c r="H1921" t="s">
        <v>23952</v>
      </c>
      <c r="I1921" t="s">
        <v>24078</v>
      </c>
      <c r="J1921" t="s">
        <v>2164</v>
      </c>
      <c r="K1921" t="s">
        <v>2164</v>
      </c>
      <c r="M1921" t="str" cm="1">
        <f t="array" ref="M1921">LOOKUP(2,1/(C1921:L1921&lt;&gt;""),C1921:L1921)</f>
        <v>Castrate Young Male</v>
      </c>
      <c r="N1921" t="s">
        <v>24118</v>
      </c>
      <c r="O1921" t="s">
        <v>24119</v>
      </c>
      <c r="P1921" t="s">
        <v>2164</v>
      </c>
      <c r="Q1921" t="s">
        <v>2164</v>
      </c>
      <c r="R1921" t="s">
        <v>24120</v>
      </c>
      <c r="S1921" t="s">
        <v>2164</v>
      </c>
      <c r="T1921" t="s">
        <v>2164</v>
      </c>
      <c r="U1921" t="s">
        <v>2164</v>
      </c>
      <c r="V1921" t="s">
        <v>2164</v>
      </c>
      <c r="W1921" t="s">
        <v>2164</v>
      </c>
      <c r="X1921" t="s">
        <v>2164</v>
      </c>
      <c r="Y1921" t="s">
        <v>2164</v>
      </c>
      <c r="Z1921" t="s">
        <v>2164</v>
      </c>
      <c r="AA1921" t="s">
        <v>2164</v>
      </c>
      <c r="AB1921" t="s">
        <v>2164</v>
      </c>
      <c r="AC1921" t="s">
        <v>2164</v>
      </c>
      <c r="AD1921" t="str">
        <f>IFERROR(IF(COUNTIF(C1921:L1921,"Feed Ingredient")&gt;0,INDEX(ani_diet!V:V,MATCH(M1921,ani_diet!F:F,0)),""),"")</f>
        <v/>
      </c>
      <c r="AE1921" s="130" t="b">
        <f>IF(IFERROR(IF(MATCH("Feed Ingredient", AOM[[#This Row],[L1]:[L10]],0)&gt;0, TRUE, FALSE), FALSE)=TRUE,IFERROR(VLOOKUP(M1921, ani_diet!E:E, 1, FALSE), "No Match"),FALSE)</f>
        <v>0</v>
      </c>
    </row>
    <row r="1922" spans="1:31" ht="14.5" x14ac:dyDescent="0.35">
      <c r="A1922" t="s">
        <v>2164</v>
      </c>
      <c r="B1922" t="s">
        <v>24121</v>
      </c>
      <c r="C1922" t="s">
        <v>19358</v>
      </c>
      <c r="D1922" t="s">
        <v>19360</v>
      </c>
      <c r="E1922" t="s">
        <v>23874</v>
      </c>
      <c r="F1922" t="s">
        <v>10568</v>
      </c>
      <c r="G1922" t="s">
        <v>23919</v>
      </c>
      <c r="H1922" t="s">
        <v>2164</v>
      </c>
      <c r="I1922" t="s">
        <v>2164</v>
      </c>
      <c r="J1922" t="s">
        <v>2164</v>
      </c>
      <c r="K1922" t="s">
        <v>2164</v>
      </c>
      <c r="M1922" t="str" cm="1">
        <f t="array" ref="M1922">LOOKUP(2,1/(C1922:L1922&lt;&gt;""),C1922:L1922)</f>
        <v>Adult</v>
      </c>
      <c r="N1922" t="s">
        <v>2164</v>
      </c>
      <c r="O1922" t="s">
        <v>2164</v>
      </c>
      <c r="P1922" t="s">
        <v>2164</v>
      </c>
      <c r="Q1922" t="s">
        <v>2164</v>
      </c>
      <c r="R1922" t="s">
        <v>2164</v>
      </c>
      <c r="S1922" t="s">
        <v>2164</v>
      </c>
      <c r="T1922" t="s">
        <v>2164</v>
      </c>
      <c r="U1922" t="s">
        <v>2164</v>
      </c>
      <c r="V1922" t="s">
        <v>2164</v>
      </c>
      <c r="W1922" t="s">
        <v>2164</v>
      </c>
      <c r="X1922" t="s">
        <v>2164</v>
      </c>
      <c r="Y1922" t="s">
        <v>2164</v>
      </c>
      <c r="Z1922" t="s">
        <v>2164</v>
      </c>
      <c r="AA1922" t="s">
        <v>2164</v>
      </c>
      <c r="AB1922" t="s">
        <v>2164</v>
      </c>
      <c r="AC1922" t="s">
        <v>2164</v>
      </c>
      <c r="AD1922" t="str">
        <f>IFERROR(IF(COUNTIF(C1922:L1922,"Feed Ingredient")&gt;0,INDEX(ani_diet!V:V,MATCH(M1922,ani_diet!F:F,0)),""),"")</f>
        <v/>
      </c>
      <c r="AE1922" s="130" t="b">
        <f>IF(IFERROR(IF(MATCH("Feed Ingredient", AOM[[#This Row],[L1]:[L10]],0)&gt;0, TRUE, FALSE), FALSE)=TRUE,IFERROR(VLOOKUP(M1922, ani_diet!E:E, 1, FALSE), "No Match"),FALSE)</f>
        <v>0</v>
      </c>
    </row>
    <row r="1923" spans="1:31" ht="14.5" x14ac:dyDescent="0.35">
      <c r="A1923" t="s">
        <v>2164</v>
      </c>
      <c r="B1923" t="s">
        <v>24122</v>
      </c>
      <c r="C1923" t="s">
        <v>19358</v>
      </c>
      <c r="D1923" t="s">
        <v>19360</v>
      </c>
      <c r="E1923" t="s">
        <v>23874</v>
      </c>
      <c r="F1923" t="s">
        <v>10568</v>
      </c>
      <c r="G1923" t="s">
        <v>23919</v>
      </c>
      <c r="H1923" t="s">
        <v>23922</v>
      </c>
      <c r="I1923" t="s">
        <v>2164</v>
      </c>
      <c r="J1923" t="s">
        <v>2164</v>
      </c>
      <c r="K1923" t="s">
        <v>2164</v>
      </c>
      <c r="M1923" t="str" cm="1">
        <f t="array" ref="M1923">LOOKUP(2,1/(C1923:L1923&lt;&gt;""),C1923:L1923)</f>
        <v>Adult Female</v>
      </c>
      <c r="N1923" t="s">
        <v>24123</v>
      </c>
      <c r="O1923" t="s">
        <v>24124</v>
      </c>
      <c r="P1923" t="s">
        <v>2164</v>
      </c>
      <c r="Q1923" t="s">
        <v>2164</v>
      </c>
      <c r="R1923" t="s">
        <v>24125</v>
      </c>
      <c r="S1923" t="s">
        <v>2164</v>
      </c>
      <c r="T1923" t="s">
        <v>2164</v>
      </c>
      <c r="U1923" t="s">
        <v>2164</v>
      </c>
      <c r="V1923" t="s">
        <v>2164</v>
      </c>
      <c r="W1923" t="s">
        <v>2164</v>
      </c>
      <c r="X1923" t="s">
        <v>2164</v>
      </c>
      <c r="Y1923" t="s">
        <v>2164</v>
      </c>
      <c r="Z1923" t="s">
        <v>2164</v>
      </c>
      <c r="AA1923" t="s">
        <v>2164</v>
      </c>
      <c r="AB1923" t="s">
        <v>2164</v>
      </c>
      <c r="AC1923" t="s">
        <v>2164</v>
      </c>
      <c r="AD1923" t="str">
        <f>IFERROR(IF(COUNTIF(C1923:L1923,"Feed Ingredient")&gt;0,INDEX(ani_diet!V:V,MATCH(M1923,ani_diet!F:F,0)),""),"")</f>
        <v/>
      </c>
      <c r="AE1923" s="130" t="b">
        <f>IF(IFERROR(IF(MATCH("Feed Ingredient", AOM[[#This Row],[L1]:[L10]],0)&gt;0, TRUE, FALSE), FALSE)=TRUE,IFERROR(VLOOKUP(M1923, ani_diet!E:E, 1, FALSE), "No Match"),FALSE)</f>
        <v>0</v>
      </c>
    </row>
    <row r="1924" spans="1:31" ht="14.5" x14ac:dyDescent="0.35">
      <c r="A1924" t="s">
        <v>2164</v>
      </c>
      <c r="B1924" t="s">
        <v>24126</v>
      </c>
      <c r="C1924" t="s">
        <v>19358</v>
      </c>
      <c r="D1924" t="s">
        <v>19360</v>
      </c>
      <c r="E1924" t="s">
        <v>23874</v>
      </c>
      <c r="F1924" t="s">
        <v>10568</v>
      </c>
      <c r="G1924" t="s">
        <v>23919</v>
      </c>
      <c r="H1924" t="s">
        <v>23922</v>
      </c>
      <c r="I1924" t="s">
        <v>24127</v>
      </c>
      <c r="J1924" t="s">
        <v>2164</v>
      </c>
      <c r="K1924" t="s">
        <v>2164</v>
      </c>
      <c r="M1924" t="str" cm="1">
        <f t="array" ref="M1924">LOOKUP(2,1/(C1924:L1924&lt;&gt;""),C1924:L1924)</f>
        <v>Laying Female</v>
      </c>
      <c r="N1924" t="s">
        <v>24128</v>
      </c>
      <c r="O1924" t="s">
        <v>2164</v>
      </c>
      <c r="P1924" t="s">
        <v>2164</v>
      </c>
      <c r="Q1924" t="s">
        <v>2164</v>
      </c>
      <c r="R1924" t="s">
        <v>2164</v>
      </c>
      <c r="S1924" t="s">
        <v>2164</v>
      </c>
      <c r="T1924" t="s">
        <v>2164</v>
      </c>
      <c r="U1924" t="s">
        <v>2164</v>
      </c>
      <c r="V1924" t="s">
        <v>2164</v>
      </c>
      <c r="W1924" t="s">
        <v>2164</v>
      </c>
      <c r="X1924" t="s">
        <v>2164</v>
      </c>
      <c r="Y1924" t="s">
        <v>2164</v>
      </c>
      <c r="Z1924" t="s">
        <v>2164</v>
      </c>
      <c r="AA1924" t="s">
        <v>2164</v>
      </c>
      <c r="AB1924" t="s">
        <v>2164</v>
      </c>
      <c r="AC1924" t="s">
        <v>2164</v>
      </c>
      <c r="AD1924" t="str">
        <f>IFERROR(IF(COUNTIF(C1924:L1924,"Feed Ingredient")&gt;0,INDEX(ani_diet!V:V,MATCH(M1924,ani_diet!F:F,0)),""),"")</f>
        <v/>
      </c>
      <c r="AE1924" s="130" t="b">
        <f>IF(IFERROR(IF(MATCH("Feed Ingredient", AOM[[#This Row],[L1]:[L10]],0)&gt;0, TRUE, FALSE), FALSE)=TRUE,IFERROR(VLOOKUP(M1924, ani_diet!E:E, 1, FALSE), "No Match"),FALSE)</f>
        <v>0</v>
      </c>
    </row>
    <row r="1925" spans="1:31" ht="14.5" x14ac:dyDescent="0.35">
      <c r="A1925" t="s">
        <v>2164</v>
      </c>
      <c r="B1925" t="s">
        <v>24129</v>
      </c>
      <c r="C1925" t="s">
        <v>19358</v>
      </c>
      <c r="D1925" t="s">
        <v>19360</v>
      </c>
      <c r="E1925" t="s">
        <v>23874</v>
      </c>
      <c r="F1925" t="s">
        <v>10568</v>
      </c>
      <c r="G1925" t="s">
        <v>23919</v>
      </c>
      <c r="H1925" t="s">
        <v>23932</v>
      </c>
      <c r="I1925" t="s">
        <v>2164</v>
      </c>
      <c r="J1925" t="s">
        <v>2164</v>
      </c>
      <c r="K1925" t="s">
        <v>2164</v>
      </c>
      <c r="M1925" t="str" cm="1">
        <f t="array" ref="M1925">LOOKUP(2,1/(C1925:L1925&lt;&gt;""),C1925:L1925)</f>
        <v>Adult Male</v>
      </c>
      <c r="N1925" t="s">
        <v>24130</v>
      </c>
      <c r="O1925" t="s">
        <v>24131</v>
      </c>
      <c r="P1925" t="s">
        <v>2164</v>
      </c>
      <c r="Q1925" t="s">
        <v>2164</v>
      </c>
      <c r="R1925" t="s">
        <v>2164</v>
      </c>
      <c r="S1925" t="s">
        <v>2164</v>
      </c>
      <c r="T1925" t="s">
        <v>2164</v>
      </c>
      <c r="U1925" t="s">
        <v>2164</v>
      </c>
      <c r="V1925" t="s">
        <v>2164</v>
      </c>
      <c r="W1925" t="s">
        <v>2164</v>
      </c>
      <c r="X1925" t="s">
        <v>2164</v>
      </c>
      <c r="Y1925" t="s">
        <v>2164</v>
      </c>
      <c r="Z1925" t="s">
        <v>2164</v>
      </c>
      <c r="AA1925" t="s">
        <v>2164</v>
      </c>
      <c r="AB1925" t="s">
        <v>2164</v>
      </c>
      <c r="AC1925" t="s">
        <v>2164</v>
      </c>
      <c r="AD1925" t="str">
        <f>IFERROR(IF(COUNTIF(C1925:L1925,"Feed Ingredient")&gt;0,INDEX(ani_diet!V:V,MATCH(M1925,ani_diet!F:F,0)),""),"")</f>
        <v/>
      </c>
      <c r="AE1925" s="130" t="b">
        <f>IF(IFERROR(IF(MATCH("Feed Ingredient", AOM[[#This Row],[L1]:[L10]],0)&gt;0, TRUE, FALSE), FALSE)=TRUE,IFERROR(VLOOKUP(M1925, ani_diet!E:E, 1, FALSE), "No Match"),FALSE)</f>
        <v>0</v>
      </c>
    </row>
    <row r="1926" spans="1:31" ht="14.5" x14ac:dyDescent="0.35">
      <c r="A1926" t="s">
        <v>2164</v>
      </c>
      <c r="B1926" t="s">
        <v>24132</v>
      </c>
      <c r="C1926" t="s">
        <v>19358</v>
      </c>
      <c r="D1926" t="s">
        <v>19360</v>
      </c>
      <c r="E1926" t="s">
        <v>23874</v>
      </c>
      <c r="F1926" t="s">
        <v>10646</v>
      </c>
      <c r="G1926" t="s">
        <v>2164</v>
      </c>
      <c r="H1926" t="s">
        <v>2164</v>
      </c>
      <c r="I1926" t="s">
        <v>2164</v>
      </c>
      <c r="J1926" t="s">
        <v>2164</v>
      </c>
      <c r="K1926" t="s">
        <v>2164</v>
      </c>
      <c r="M1926" t="str" cm="1">
        <f t="array" ref="M1926">LOOKUP(2,1/(C1926:L1926&lt;&gt;""),C1926:L1926)</f>
        <v>Fish</v>
      </c>
      <c r="O1926" t="s">
        <v>2164</v>
      </c>
      <c r="P1926" t="s">
        <v>2164</v>
      </c>
      <c r="Q1926" t="s">
        <v>2164</v>
      </c>
      <c r="R1926" t="s">
        <v>2164</v>
      </c>
      <c r="S1926" t="s">
        <v>2164</v>
      </c>
      <c r="T1926" t="s">
        <v>2164</v>
      </c>
      <c r="U1926" t="s">
        <v>2164</v>
      </c>
      <c r="V1926" t="s">
        <v>2164</v>
      </c>
      <c r="W1926" t="s">
        <v>2164</v>
      </c>
      <c r="X1926" t="s">
        <v>2164</v>
      </c>
      <c r="Y1926" t="s">
        <v>2164</v>
      </c>
      <c r="Z1926" t="s">
        <v>2164</v>
      </c>
      <c r="AA1926" t="s">
        <v>2164</v>
      </c>
      <c r="AB1926" t="s">
        <v>2164</v>
      </c>
      <c r="AC1926" t="s">
        <v>2164</v>
      </c>
      <c r="AD1926" t="str">
        <f>IFERROR(IF(COUNTIF(C1926:L1926,"Feed Ingredient")&gt;0,INDEX(ani_diet!V:V,MATCH(M1926,ani_diet!F:F,0)),""),"")</f>
        <v/>
      </c>
      <c r="AE1926" s="130" t="b">
        <f>IF(IFERROR(IF(MATCH("Feed Ingredient", AOM[[#This Row],[L1]:[L10]],0)&gt;0, TRUE, FALSE), FALSE)=TRUE,IFERROR(VLOOKUP(M1926, ani_diet!E:E, 1, FALSE), "No Match"),FALSE)</f>
        <v>0</v>
      </c>
    </row>
    <row r="1927" spans="1:31" ht="14.5" x14ac:dyDescent="0.35">
      <c r="A1927" t="s">
        <v>2164</v>
      </c>
      <c r="B1927" t="s">
        <v>24133</v>
      </c>
      <c r="C1927" t="s">
        <v>19358</v>
      </c>
      <c r="D1927" t="s">
        <v>19360</v>
      </c>
      <c r="E1927" t="s">
        <v>23874</v>
      </c>
      <c r="F1927" t="s">
        <v>10646</v>
      </c>
      <c r="G1927" t="s">
        <v>23936</v>
      </c>
      <c r="H1927" t="s">
        <v>24134</v>
      </c>
      <c r="I1927" t="s">
        <v>2164</v>
      </c>
      <c r="J1927" t="s">
        <v>2164</v>
      </c>
      <c r="K1927" t="s">
        <v>2164</v>
      </c>
      <c r="M1927" t="str" cm="1">
        <f t="array" ref="M1927">LOOKUP(2,1/(C1927:L1927&lt;&gt;""),C1927:L1927)</f>
        <v>Fry</v>
      </c>
      <c r="N1927" t="s">
        <v>2164</v>
      </c>
      <c r="O1927" t="s">
        <v>24135</v>
      </c>
      <c r="P1927" t="s">
        <v>2164</v>
      </c>
      <c r="Q1927" t="s">
        <v>2164</v>
      </c>
      <c r="R1927" t="s">
        <v>2164</v>
      </c>
      <c r="S1927" t="s">
        <v>2164</v>
      </c>
      <c r="T1927" t="s">
        <v>2164</v>
      </c>
      <c r="U1927" t="s">
        <v>2164</v>
      </c>
      <c r="V1927" t="s">
        <v>2164</v>
      </c>
      <c r="W1927" t="s">
        <v>2164</v>
      </c>
      <c r="X1927" t="s">
        <v>2164</v>
      </c>
      <c r="Y1927" t="s">
        <v>2164</v>
      </c>
      <c r="Z1927" t="s">
        <v>2164</v>
      </c>
      <c r="AA1927" t="s">
        <v>2164</v>
      </c>
      <c r="AB1927" t="s">
        <v>2164</v>
      </c>
      <c r="AC1927" t="s">
        <v>2164</v>
      </c>
      <c r="AD1927" t="str">
        <f>IFERROR(IF(COUNTIF(C1927:L1927,"Feed Ingredient")&gt;0,INDEX(ani_diet!V:V,MATCH(M1927,ani_diet!F:F,0)),""),"")</f>
        <v/>
      </c>
      <c r="AE1927" s="130" t="b">
        <f>IF(IFERROR(IF(MATCH("Feed Ingredient", AOM[[#This Row],[L1]:[L10]],0)&gt;0, TRUE, FALSE), FALSE)=TRUE,IFERROR(VLOOKUP(M1927, ani_diet!E:E, 1, FALSE), "No Match"),FALSE)</f>
        <v>0</v>
      </c>
    </row>
    <row r="1928" spans="1:31" ht="14.5" x14ac:dyDescent="0.35">
      <c r="A1928" t="s">
        <v>2164</v>
      </c>
      <c r="B1928" t="s">
        <v>24136</v>
      </c>
      <c r="C1928" t="s">
        <v>19358</v>
      </c>
      <c r="D1928" t="s">
        <v>19360</v>
      </c>
      <c r="E1928" t="s">
        <v>23874</v>
      </c>
      <c r="F1928" t="s">
        <v>10646</v>
      </c>
      <c r="G1928" t="s">
        <v>23936</v>
      </c>
      <c r="H1928" t="s">
        <v>24137</v>
      </c>
      <c r="I1928" t="s">
        <v>2164</v>
      </c>
      <c r="J1928" t="s">
        <v>2164</v>
      </c>
      <c r="K1928" t="s">
        <v>2164</v>
      </c>
      <c r="M1928" t="str" cm="1">
        <f t="array" ref="M1928">LOOKUP(2,1/(C1928:L1928&lt;&gt;""),C1928:L1928)</f>
        <v>Fingerling</v>
      </c>
      <c r="N1928" t="s">
        <v>2164</v>
      </c>
      <c r="O1928" t="s">
        <v>24138</v>
      </c>
      <c r="P1928" t="s">
        <v>2164</v>
      </c>
      <c r="Q1928" t="s">
        <v>2164</v>
      </c>
      <c r="R1928" t="s">
        <v>2164</v>
      </c>
      <c r="S1928" t="s">
        <v>2164</v>
      </c>
      <c r="T1928" t="s">
        <v>2164</v>
      </c>
      <c r="U1928" t="s">
        <v>2164</v>
      </c>
      <c r="V1928" t="s">
        <v>2164</v>
      </c>
      <c r="W1928" t="s">
        <v>2164</v>
      </c>
      <c r="X1928" t="s">
        <v>2164</v>
      </c>
      <c r="Y1928" t="s">
        <v>2164</v>
      </c>
      <c r="Z1928" t="s">
        <v>2164</v>
      </c>
      <c r="AA1928" t="s">
        <v>2164</v>
      </c>
      <c r="AB1928" t="s">
        <v>2164</v>
      </c>
      <c r="AC1928" t="s">
        <v>2164</v>
      </c>
      <c r="AD1928" t="str">
        <f>IFERROR(IF(COUNTIF(C1928:L1928,"Feed Ingredient")&gt;0,INDEX(ani_diet!V:V,MATCH(M1928,ani_diet!F:F,0)),""),"")</f>
        <v/>
      </c>
      <c r="AE1928" s="130" t="b">
        <f>IF(IFERROR(IF(MATCH("Feed Ingredient", AOM[[#This Row],[L1]:[L10]],0)&gt;0, TRUE, FALSE), FALSE)=TRUE,IFERROR(VLOOKUP(M1928, ani_diet!E:E, 1, FALSE), "No Match"),FALSE)</f>
        <v>0</v>
      </c>
    </row>
    <row r="1929" spans="1:31" ht="14.5" x14ac:dyDescent="0.35">
      <c r="A1929" t="s">
        <v>2164</v>
      </c>
      <c r="B1929" t="s">
        <v>24139</v>
      </c>
      <c r="C1929" t="s">
        <v>19358</v>
      </c>
      <c r="D1929" t="s">
        <v>19360</v>
      </c>
      <c r="E1929" t="s">
        <v>23874</v>
      </c>
      <c r="F1929" t="s">
        <v>10646</v>
      </c>
      <c r="G1929" t="s">
        <v>23936</v>
      </c>
      <c r="H1929" t="s">
        <v>24140</v>
      </c>
      <c r="I1929" t="s">
        <v>2164</v>
      </c>
      <c r="J1929" t="s">
        <v>2164</v>
      </c>
      <c r="K1929" t="s">
        <v>2164</v>
      </c>
      <c r="M1929" t="str" cm="1">
        <f t="array" ref="M1929">LOOKUP(2,1/(C1929:L1929&lt;&gt;""),C1929:L1929)</f>
        <v>Juvenile</v>
      </c>
      <c r="N1929" t="s">
        <v>2164</v>
      </c>
      <c r="O1929" t="s">
        <v>24141</v>
      </c>
      <c r="P1929" t="s">
        <v>2164</v>
      </c>
      <c r="Q1929" t="s">
        <v>2164</v>
      </c>
      <c r="R1929" t="s">
        <v>2164</v>
      </c>
      <c r="S1929" t="s">
        <v>2164</v>
      </c>
      <c r="T1929" t="s">
        <v>2164</v>
      </c>
      <c r="U1929" t="s">
        <v>2164</v>
      </c>
      <c r="V1929" t="s">
        <v>2164</v>
      </c>
      <c r="W1929" t="s">
        <v>2164</v>
      </c>
      <c r="X1929" t="s">
        <v>2164</v>
      </c>
      <c r="Y1929" t="s">
        <v>2164</v>
      </c>
      <c r="Z1929" t="s">
        <v>2164</v>
      </c>
      <c r="AA1929" t="s">
        <v>2164</v>
      </c>
      <c r="AB1929" t="s">
        <v>2164</v>
      </c>
      <c r="AC1929" t="s">
        <v>2164</v>
      </c>
      <c r="AD1929" t="str">
        <f>IFERROR(IF(COUNTIF(C1929:L1929,"Feed Ingredient")&gt;0,INDEX(ani_diet!V:V,MATCH(M1929,ani_diet!F:F,0)),""),"")</f>
        <v/>
      </c>
      <c r="AE1929" s="130" t="b">
        <f>IF(IFERROR(IF(MATCH("Feed Ingredient", AOM[[#This Row],[L1]:[L10]],0)&gt;0, TRUE, FALSE), FALSE)=TRUE,IFERROR(VLOOKUP(M1929, ani_diet!E:E, 1, FALSE), "No Match"),FALSE)</f>
        <v>0</v>
      </c>
    </row>
    <row r="1930" spans="1:31" ht="14.5" x14ac:dyDescent="0.35">
      <c r="A1930" t="s">
        <v>2164</v>
      </c>
      <c r="B1930" t="s">
        <v>24142</v>
      </c>
      <c r="C1930" t="s">
        <v>19358</v>
      </c>
      <c r="D1930" t="s">
        <v>19360</v>
      </c>
      <c r="E1930" t="s">
        <v>23874</v>
      </c>
      <c r="F1930" t="s">
        <v>10646</v>
      </c>
      <c r="G1930" t="s">
        <v>23936</v>
      </c>
      <c r="H1930" t="s">
        <v>24143</v>
      </c>
      <c r="I1930" t="s">
        <v>2164</v>
      </c>
      <c r="J1930" t="s">
        <v>2164</v>
      </c>
      <c r="K1930" t="s">
        <v>2164</v>
      </c>
      <c r="M1930" t="str" cm="1">
        <f t="array" ref="M1930">LOOKUP(2,1/(C1930:L1930&lt;&gt;""),C1930:L1930)</f>
        <v>Sub-adult</v>
      </c>
      <c r="N1930" t="s">
        <v>2164</v>
      </c>
      <c r="O1930" t="s">
        <v>24144</v>
      </c>
      <c r="P1930" t="s">
        <v>2164</v>
      </c>
      <c r="Q1930" t="s">
        <v>2164</v>
      </c>
      <c r="R1930" t="s">
        <v>2164</v>
      </c>
      <c r="S1930" t="s">
        <v>2164</v>
      </c>
      <c r="T1930" t="s">
        <v>2164</v>
      </c>
      <c r="U1930" t="s">
        <v>2164</v>
      </c>
      <c r="V1930" t="s">
        <v>2164</v>
      </c>
      <c r="W1930" t="s">
        <v>2164</v>
      </c>
      <c r="X1930" t="s">
        <v>2164</v>
      </c>
      <c r="Y1930" t="s">
        <v>2164</v>
      </c>
      <c r="Z1930" t="s">
        <v>2164</v>
      </c>
      <c r="AA1930" t="s">
        <v>2164</v>
      </c>
      <c r="AB1930" t="s">
        <v>2164</v>
      </c>
      <c r="AC1930" t="s">
        <v>2164</v>
      </c>
      <c r="AD1930" t="str">
        <f>IFERROR(IF(COUNTIF(C1930:L1930,"Feed Ingredient")&gt;0,INDEX(ani_diet!V:V,MATCH(M1930,ani_diet!F:F,0)),""),"")</f>
        <v/>
      </c>
      <c r="AE1930" s="130" t="b">
        <f>IF(IFERROR(IF(MATCH("Feed Ingredient", AOM[[#This Row],[L1]:[L10]],0)&gt;0, TRUE, FALSE), FALSE)=TRUE,IFERROR(VLOOKUP(M1930, ani_diet!E:E, 1, FALSE), "No Match"),FALSE)</f>
        <v>0</v>
      </c>
    </row>
    <row r="1931" spans="1:31" ht="14.5" x14ac:dyDescent="0.35">
      <c r="A1931" t="s">
        <v>2164</v>
      </c>
      <c r="B1931" t="s">
        <v>24145</v>
      </c>
      <c r="C1931" t="s">
        <v>19358</v>
      </c>
      <c r="D1931" t="s">
        <v>19360</v>
      </c>
      <c r="E1931" t="s">
        <v>23874</v>
      </c>
      <c r="F1931" t="s">
        <v>10646</v>
      </c>
      <c r="G1931" t="s">
        <v>23936</v>
      </c>
      <c r="H1931" t="s">
        <v>24137</v>
      </c>
      <c r="I1931" t="s">
        <v>24146</v>
      </c>
      <c r="J1931" t="s">
        <v>2164</v>
      </c>
      <c r="K1931" t="s">
        <v>2164</v>
      </c>
      <c r="M1931" t="str" cm="1">
        <f t="array" ref="M1931">LOOKUP(2,1/(C1931:L1931&lt;&gt;""),C1931:L1931)</f>
        <v>Male Fingerling</v>
      </c>
      <c r="N1931" t="s">
        <v>2164</v>
      </c>
      <c r="O1931" t="s">
        <v>2164</v>
      </c>
      <c r="P1931" t="s">
        <v>2164</v>
      </c>
      <c r="Q1931" t="s">
        <v>2164</v>
      </c>
      <c r="R1931" t="s">
        <v>2164</v>
      </c>
      <c r="S1931" t="s">
        <v>2164</v>
      </c>
      <c r="T1931" t="s">
        <v>2164</v>
      </c>
      <c r="U1931" t="s">
        <v>2164</v>
      </c>
      <c r="V1931" t="s">
        <v>2164</v>
      </c>
      <c r="W1931" t="s">
        <v>2164</v>
      </c>
      <c r="X1931" t="s">
        <v>2164</v>
      </c>
      <c r="Y1931" t="s">
        <v>2164</v>
      </c>
      <c r="Z1931" t="s">
        <v>2164</v>
      </c>
      <c r="AA1931" t="s">
        <v>2164</v>
      </c>
      <c r="AB1931" t="s">
        <v>2164</v>
      </c>
      <c r="AC1931" t="s">
        <v>2164</v>
      </c>
      <c r="AD1931" t="str">
        <f>IFERROR(IF(COUNTIF(C1931:L1931,"Feed Ingredient")&gt;0,INDEX(ani_diet!V:V,MATCH(M1931,ani_diet!F:F,0)),""),"")</f>
        <v/>
      </c>
      <c r="AE1931" s="130" t="b">
        <f>IF(IFERROR(IF(MATCH("Feed Ingredient", AOM[[#This Row],[L1]:[L10]],0)&gt;0, TRUE, FALSE), FALSE)=TRUE,IFERROR(VLOOKUP(M1931, ani_diet!E:E, 1, FALSE), "No Match"),FALSE)</f>
        <v>0</v>
      </c>
    </row>
    <row r="1932" spans="1:31" ht="14.5" x14ac:dyDescent="0.35">
      <c r="A1932" t="s">
        <v>2164</v>
      </c>
      <c r="B1932" t="s">
        <v>24147</v>
      </c>
      <c r="C1932" t="s">
        <v>19358</v>
      </c>
      <c r="D1932" t="s">
        <v>19360</v>
      </c>
      <c r="E1932" t="s">
        <v>23874</v>
      </c>
      <c r="F1932" t="s">
        <v>10646</v>
      </c>
      <c r="G1932" t="s">
        <v>23936</v>
      </c>
      <c r="H1932" t="s">
        <v>24140</v>
      </c>
      <c r="I1932" t="s">
        <v>24148</v>
      </c>
      <c r="J1932" t="s">
        <v>2164</v>
      </c>
      <c r="K1932" t="s">
        <v>2164</v>
      </c>
      <c r="M1932" t="str" cm="1">
        <f t="array" ref="M1932">LOOKUP(2,1/(C1932:L1932&lt;&gt;""),C1932:L1932)</f>
        <v>Male Juvenile</v>
      </c>
      <c r="N1932" t="s">
        <v>2164</v>
      </c>
      <c r="O1932" t="s">
        <v>2164</v>
      </c>
      <c r="P1932" t="s">
        <v>2164</v>
      </c>
      <c r="Q1932" t="s">
        <v>2164</v>
      </c>
      <c r="R1932" t="s">
        <v>2164</v>
      </c>
      <c r="S1932" t="s">
        <v>2164</v>
      </c>
      <c r="T1932" t="s">
        <v>2164</v>
      </c>
      <c r="U1932" t="s">
        <v>2164</v>
      </c>
      <c r="V1932" t="s">
        <v>2164</v>
      </c>
      <c r="W1932" t="s">
        <v>2164</v>
      </c>
      <c r="X1932" t="s">
        <v>2164</v>
      </c>
      <c r="Y1932" t="s">
        <v>2164</v>
      </c>
      <c r="Z1932" t="s">
        <v>2164</v>
      </c>
      <c r="AA1932" t="s">
        <v>2164</v>
      </c>
      <c r="AB1932" t="s">
        <v>2164</v>
      </c>
      <c r="AC1932" t="s">
        <v>2164</v>
      </c>
      <c r="AD1932" t="str">
        <f>IFERROR(IF(COUNTIF(C1932:L1932,"Feed Ingredient")&gt;0,INDEX(ani_diet!V:V,MATCH(M1932,ani_diet!F:F,0)),""),"")</f>
        <v/>
      </c>
      <c r="AE1932" s="130" t="b">
        <f>IF(IFERROR(IF(MATCH("Feed Ingredient", AOM[[#This Row],[L1]:[L10]],0)&gt;0, TRUE, FALSE), FALSE)=TRUE,IFERROR(VLOOKUP(M1932, ani_diet!E:E, 1, FALSE), "No Match"),FALSE)</f>
        <v>0</v>
      </c>
    </row>
    <row r="1933" spans="1:31" ht="14.5" x14ac:dyDescent="0.35">
      <c r="A1933" t="s">
        <v>2164</v>
      </c>
      <c r="B1933" t="s">
        <v>24149</v>
      </c>
      <c r="C1933" t="s">
        <v>19358</v>
      </c>
      <c r="D1933" t="s">
        <v>19360</v>
      </c>
      <c r="E1933" t="s">
        <v>23874</v>
      </c>
      <c r="F1933" t="s">
        <v>10646</v>
      </c>
      <c r="G1933" t="s">
        <v>23936</v>
      </c>
      <c r="H1933" t="s">
        <v>24143</v>
      </c>
      <c r="I1933" t="s">
        <v>24150</v>
      </c>
      <c r="J1933" t="s">
        <v>2164</v>
      </c>
      <c r="K1933" t="s">
        <v>2164</v>
      </c>
      <c r="M1933" t="str" cm="1">
        <f t="array" ref="M1933">LOOKUP(2,1/(C1933:L1933&lt;&gt;""),C1933:L1933)</f>
        <v>Male Sub-adult</v>
      </c>
      <c r="N1933" t="s">
        <v>2164</v>
      </c>
      <c r="O1933" t="s">
        <v>2164</v>
      </c>
      <c r="P1933" t="s">
        <v>2164</v>
      </c>
      <c r="Q1933" t="s">
        <v>2164</v>
      </c>
      <c r="R1933" t="s">
        <v>2164</v>
      </c>
      <c r="S1933" t="s">
        <v>2164</v>
      </c>
      <c r="T1933" t="s">
        <v>2164</v>
      </c>
      <c r="U1933" t="s">
        <v>2164</v>
      </c>
      <c r="V1933" t="s">
        <v>2164</v>
      </c>
      <c r="W1933" t="s">
        <v>2164</v>
      </c>
      <c r="X1933" t="s">
        <v>2164</v>
      </c>
      <c r="Y1933" t="s">
        <v>2164</v>
      </c>
      <c r="Z1933" t="s">
        <v>2164</v>
      </c>
      <c r="AA1933" t="s">
        <v>2164</v>
      </c>
      <c r="AB1933" t="s">
        <v>2164</v>
      </c>
      <c r="AC1933" t="s">
        <v>2164</v>
      </c>
      <c r="AD1933" t="str">
        <f>IFERROR(IF(COUNTIF(C1933:L1933,"Feed Ingredient")&gt;0,INDEX(ani_diet!V:V,MATCH(M1933,ani_diet!F:F,0)),""),"")</f>
        <v/>
      </c>
      <c r="AE1933" s="130" t="b">
        <f>IF(IFERROR(IF(MATCH("Feed Ingredient", AOM[[#This Row],[L1]:[L10]],0)&gt;0, TRUE, FALSE), FALSE)=TRUE,IFERROR(VLOOKUP(M1933, ani_diet!E:E, 1, FALSE), "No Match"),FALSE)</f>
        <v>0</v>
      </c>
    </row>
    <row r="1934" spans="1:31" ht="14.5" x14ac:dyDescent="0.35">
      <c r="A1934" t="s">
        <v>2164</v>
      </c>
      <c r="B1934" t="s">
        <v>24151</v>
      </c>
      <c r="C1934" t="s">
        <v>19358</v>
      </c>
      <c r="D1934" t="s">
        <v>19360</v>
      </c>
      <c r="E1934" t="s">
        <v>23874</v>
      </c>
      <c r="F1934" t="s">
        <v>10646</v>
      </c>
      <c r="G1934" t="s">
        <v>23936</v>
      </c>
      <c r="H1934" t="s">
        <v>24137</v>
      </c>
      <c r="I1934" t="s">
        <v>24152</v>
      </c>
      <c r="J1934" t="s">
        <v>2164</v>
      </c>
      <c r="K1934" t="s">
        <v>2164</v>
      </c>
      <c r="M1934" t="str" cm="1">
        <f t="array" ref="M1934">LOOKUP(2,1/(C1934:L1934&lt;&gt;""),C1934:L1934)</f>
        <v>Female Fingerling</v>
      </c>
      <c r="N1934" t="s">
        <v>2164</v>
      </c>
      <c r="O1934" t="s">
        <v>2164</v>
      </c>
      <c r="P1934" t="s">
        <v>2164</v>
      </c>
      <c r="Q1934" t="s">
        <v>2164</v>
      </c>
      <c r="R1934" t="s">
        <v>2164</v>
      </c>
      <c r="S1934" t="s">
        <v>2164</v>
      </c>
      <c r="T1934" t="s">
        <v>2164</v>
      </c>
      <c r="U1934" t="s">
        <v>2164</v>
      </c>
      <c r="V1934" t="s">
        <v>2164</v>
      </c>
      <c r="W1934" t="s">
        <v>2164</v>
      </c>
      <c r="X1934" t="s">
        <v>2164</v>
      </c>
      <c r="Y1934" t="s">
        <v>2164</v>
      </c>
      <c r="Z1934" t="s">
        <v>2164</v>
      </c>
      <c r="AA1934" t="s">
        <v>2164</v>
      </c>
      <c r="AB1934" t="s">
        <v>2164</v>
      </c>
      <c r="AC1934" t="s">
        <v>2164</v>
      </c>
      <c r="AD1934" t="str">
        <f>IFERROR(IF(COUNTIF(C1934:L1934,"Feed Ingredient")&gt;0,INDEX(ani_diet!V:V,MATCH(M1934,ani_diet!F:F,0)),""),"")</f>
        <v/>
      </c>
      <c r="AE1934" s="130" t="b">
        <f>IF(IFERROR(IF(MATCH("Feed Ingredient", AOM[[#This Row],[L1]:[L10]],0)&gt;0, TRUE, FALSE), FALSE)=TRUE,IFERROR(VLOOKUP(M1934, ani_diet!E:E, 1, FALSE), "No Match"),FALSE)</f>
        <v>0</v>
      </c>
    </row>
    <row r="1935" spans="1:31" ht="14.5" x14ac:dyDescent="0.35">
      <c r="A1935" t="s">
        <v>2164</v>
      </c>
      <c r="B1935" t="s">
        <v>24153</v>
      </c>
      <c r="C1935" t="s">
        <v>19358</v>
      </c>
      <c r="D1935" t="s">
        <v>19360</v>
      </c>
      <c r="E1935" t="s">
        <v>23874</v>
      </c>
      <c r="F1935" t="s">
        <v>10646</v>
      </c>
      <c r="G1935" t="s">
        <v>23936</v>
      </c>
      <c r="H1935" t="s">
        <v>24140</v>
      </c>
      <c r="I1935" t="s">
        <v>24154</v>
      </c>
      <c r="J1935" t="s">
        <v>2164</v>
      </c>
      <c r="K1935" t="s">
        <v>2164</v>
      </c>
      <c r="M1935" t="str" cm="1">
        <f t="array" ref="M1935">LOOKUP(2,1/(C1935:L1935&lt;&gt;""),C1935:L1935)</f>
        <v>Female Juvenile</v>
      </c>
      <c r="N1935" t="s">
        <v>2164</v>
      </c>
      <c r="O1935" t="s">
        <v>2164</v>
      </c>
      <c r="P1935" t="s">
        <v>2164</v>
      </c>
      <c r="Q1935" t="s">
        <v>2164</v>
      </c>
      <c r="R1935" t="s">
        <v>2164</v>
      </c>
      <c r="S1935" t="s">
        <v>2164</v>
      </c>
      <c r="T1935" t="s">
        <v>2164</v>
      </c>
      <c r="U1935" t="s">
        <v>2164</v>
      </c>
      <c r="V1935" t="s">
        <v>2164</v>
      </c>
      <c r="W1935" t="s">
        <v>2164</v>
      </c>
      <c r="X1935" t="s">
        <v>2164</v>
      </c>
      <c r="Y1935" t="s">
        <v>2164</v>
      </c>
      <c r="Z1935" t="s">
        <v>2164</v>
      </c>
      <c r="AA1935" t="s">
        <v>2164</v>
      </c>
      <c r="AB1935" t="s">
        <v>2164</v>
      </c>
      <c r="AC1935" t="s">
        <v>2164</v>
      </c>
      <c r="AD1935" t="str">
        <f>IFERROR(IF(COUNTIF(C1935:L1935,"Feed Ingredient")&gt;0,INDEX(ani_diet!V:V,MATCH(M1935,ani_diet!F:F,0)),""),"")</f>
        <v/>
      </c>
      <c r="AE1935" s="130" t="b">
        <f>IF(IFERROR(IF(MATCH("Feed Ingredient", AOM[[#This Row],[L1]:[L10]],0)&gt;0, TRUE, FALSE), FALSE)=TRUE,IFERROR(VLOOKUP(M1935, ani_diet!E:E, 1, FALSE), "No Match"),FALSE)</f>
        <v>0</v>
      </c>
    </row>
    <row r="1936" spans="1:31" ht="14.5" x14ac:dyDescent="0.35">
      <c r="A1936" t="s">
        <v>2164</v>
      </c>
      <c r="B1936" t="s">
        <v>24155</v>
      </c>
      <c r="C1936" t="s">
        <v>19358</v>
      </c>
      <c r="D1936" t="s">
        <v>19360</v>
      </c>
      <c r="E1936" t="s">
        <v>23874</v>
      </c>
      <c r="F1936" t="s">
        <v>10646</v>
      </c>
      <c r="G1936" t="s">
        <v>23936</v>
      </c>
      <c r="H1936" t="s">
        <v>24143</v>
      </c>
      <c r="I1936" t="s">
        <v>24156</v>
      </c>
      <c r="J1936" t="s">
        <v>2164</v>
      </c>
      <c r="K1936" t="s">
        <v>2164</v>
      </c>
      <c r="M1936" t="str" cm="1">
        <f t="array" ref="M1936">LOOKUP(2,1/(C1936:L1936&lt;&gt;""),C1936:L1936)</f>
        <v>Female Sub-adult</v>
      </c>
      <c r="N1936" t="s">
        <v>2164</v>
      </c>
      <c r="O1936" t="s">
        <v>2164</v>
      </c>
      <c r="P1936" t="s">
        <v>2164</v>
      </c>
      <c r="Q1936" t="s">
        <v>2164</v>
      </c>
      <c r="R1936" t="s">
        <v>2164</v>
      </c>
      <c r="S1936" t="s">
        <v>2164</v>
      </c>
      <c r="T1936" t="s">
        <v>2164</v>
      </c>
      <c r="U1936" t="s">
        <v>2164</v>
      </c>
      <c r="V1936" t="s">
        <v>2164</v>
      </c>
      <c r="W1936" t="s">
        <v>2164</v>
      </c>
      <c r="X1936" t="s">
        <v>2164</v>
      </c>
      <c r="Y1936" t="s">
        <v>2164</v>
      </c>
      <c r="Z1936" t="s">
        <v>2164</v>
      </c>
      <c r="AA1936" t="s">
        <v>2164</v>
      </c>
      <c r="AB1936" t="s">
        <v>2164</v>
      </c>
      <c r="AC1936" t="s">
        <v>2164</v>
      </c>
      <c r="AD1936" t="str">
        <f>IFERROR(IF(COUNTIF(C1936:L1936,"Feed Ingredient")&gt;0,INDEX(ani_diet!V:V,MATCH(M1936,ani_diet!F:F,0)),""),"")</f>
        <v/>
      </c>
      <c r="AE1936" s="130" t="b">
        <f>IF(IFERROR(IF(MATCH("Feed Ingredient", AOM[[#This Row],[L1]:[L10]],0)&gt;0, TRUE, FALSE), FALSE)=TRUE,IFERROR(VLOOKUP(M1936, ani_diet!E:E, 1, FALSE), "No Match"),FALSE)</f>
        <v>0</v>
      </c>
    </row>
    <row r="1937" spans="1:31" ht="14.5" x14ac:dyDescent="0.35">
      <c r="A1937" t="s">
        <v>2164</v>
      </c>
      <c r="B1937" t="s">
        <v>24157</v>
      </c>
      <c r="C1937" t="s">
        <v>19358</v>
      </c>
      <c r="D1937" t="s">
        <v>19360</v>
      </c>
      <c r="E1937" t="s">
        <v>23874</v>
      </c>
      <c r="F1937" t="s">
        <v>10646</v>
      </c>
      <c r="G1937" t="s">
        <v>23919</v>
      </c>
      <c r="H1937" t="s">
        <v>2164</v>
      </c>
      <c r="I1937" t="s">
        <v>2164</v>
      </c>
      <c r="J1937" t="s">
        <v>2164</v>
      </c>
      <c r="K1937" t="s">
        <v>2164</v>
      </c>
      <c r="M1937" t="str" cm="1">
        <f t="array" ref="M1937">LOOKUP(2,1/(C1937:L1937&lt;&gt;""),C1937:L1937)</f>
        <v>Adult</v>
      </c>
      <c r="N1937" t="s">
        <v>2164</v>
      </c>
      <c r="O1937" t="s">
        <v>24158</v>
      </c>
      <c r="P1937" t="s">
        <v>2164</v>
      </c>
      <c r="Q1937" t="s">
        <v>2164</v>
      </c>
      <c r="R1937" t="s">
        <v>2164</v>
      </c>
      <c r="S1937" t="s">
        <v>2164</v>
      </c>
      <c r="T1937" t="s">
        <v>2164</v>
      </c>
      <c r="V1937" t="s">
        <v>2164</v>
      </c>
      <c r="W1937" t="s">
        <v>2164</v>
      </c>
      <c r="X1937" t="s">
        <v>2164</v>
      </c>
      <c r="Y1937" t="s">
        <v>2164</v>
      </c>
      <c r="Z1937" t="s">
        <v>2164</v>
      </c>
      <c r="AA1937" t="s">
        <v>2164</v>
      </c>
      <c r="AB1937" t="s">
        <v>2164</v>
      </c>
      <c r="AC1937" t="s">
        <v>2164</v>
      </c>
      <c r="AD1937" t="str">
        <f>IFERROR(IF(COUNTIF(C1937:L1937,"Feed Ingredient")&gt;0,INDEX(ani_diet!V:V,MATCH(M1937,ani_diet!F:F,0)),""),"")</f>
        <v/>
      </c>
      <c r="AE1937" s="130" t="b">
        <f>IF(IFERROR(IF(MATCH("Feed Ingredient", AOM[[#This Row],[L1]:[L10]],0)&gt;0, TRUE, FALSE), FALSE)=TRUE,IFERROR(VLOOKUP(M1937, ani_diet!E:E, 1, FALSE), "No Match"),FALSE)</f>
        <v>0</v>
      </c>
    </row>
    <row r="1938" spans="1:31" ht="14.5" x14ac:dyDescent="0.35">
      <c r="A1938" t="s">
        <v>2164</v>
      </c>
      <c r="B1938" t="s">
        <v>24159</v>
      </c>
      <c r="C1938" t="s">
        <v>19358</v>
      </c>
      <c r="D1938" t="s">
        <v>19360</v>
      </c>
      <c r="E1938" t="s">
        <v>23874</v>
      </c>
      <c r="F1938" t="s">
        <v>10646</v>
      </c>
      <c r="G1938" t="s">
        <v>23919</v>
      </c>
      <c r="H1938" t="s">
        <v>23932</v>
      </c>
      <c r="I1938" t="s">
        <v>2164</v>
      </c>
      <c r="J1938" t="s">
        <v>2164</v>
      </c>
      <c r="K1938" t="s">
        <v>2164</v>
      </c>
      <c r="M1938" t="str" cm="1">
        <f t="array" ref="M1938">LOOKUP(2,1/(C1938:L1938&lt;&gt;""),C1938:L1938)</f>
        <v>Adult Male</v>
      </c>
      <c r="N1938" t="s">
        <v>2164</v>
      </c>
      <c r="O1938" t="s">
        <v>2164</v>
      </c>
      <c r="P1938" t="s">
        <v>2164</v>
      </c>
      <c r="Q1938" t="s">
        <v>2164</v>
      </c>
      <c r="R1938" t="s">
        <v>2164</v>
      </c>
      <c r="S1938" t="s">
        <v>2164</v>
      </c>
      <c r="T1938" t="s">
        <v>2164</v>
      </c>
      <c r="V1938" t="s">
        <v>2164</v>
      </c>
      <c r="W1938" t="s">
        <v>2164</v>
      </c>
      <c r="X1938" t="s">
        <v>2164</v>
      </c>
      <c r="Y1938" t="s">
        <v>2164</v>
      </c>
      <c r="Z1938" t="s">
        <v>2164</v>
      </c>
      <c r="AA1938" t="s">
        <v>2164</v>
      </c>
      <c r="AB1938" t="s">
        <v>2164</v>
      </c>
      <c r="AC1938" t="s">
        <v>2164</v>
      </c>
      <c r="AD1938" t="str">
        <f>IFERROR(IF(COUNTIF(C1938:L1938,"Feed Ingredient")&gt;0,INDEX(ani_diet!V:V,MATCH(M1938,ani_diet!F:F,0)),""),"")</f>
        <v/>
      </c>
      <c r="AE1938" s="130" t="b">
        <f>IF(IFERROR(IF(MATCH("Feed Ingredient", AOM[[#This Row],[L1]:[L10]],0)&gt;0, TRUE, FALSE), FALSE)=TRUE,IFERROR(VLOOKUP(M1938, ani_diet!E:E, 1, FALSE), "No Match"),FALSE)</f>
        <v>0</v>
      </c>
    </row>
    <row r="1939" spans="1:31" ht="14.5" x14ac:dyDescent="0.35">
      <c r="A1939" t="s">
        <v>2164</v>
      </c>
      <c r="B1939" t="s">
        <v>24160</v>
      </c>
      <c r="C1939" t="s">
        <v>19358</v>
      </c>
      <c r="D1939" t="s">
        <v>19360</v>
      </c>
      <c r="E1939" t="s">
        <v>23874</v>
      </c>
      <c r="F1939" t="s">
        <v>10646</v>
      </c>
      <c r="G1939" t="s">
        <v>23919</v>
      </c>
      <c r="H1939" t="s">
        <v>23922</v>
      </c>
      <c r="I1939" t="s">
        <v>2164</v>
      </c>
      <c r="J1939" t="s">
        <v>2164</v>
      </c>
      <c r="K1939" t="s">
        <v>2164</v>
      </c>
      <c r="M1939" t="str" cm="1">
        <f t="array" ref="M1939">LOOKUP(2,1/(C1939:L1939&lt;&gt;""),C1939:L1939)</f>
        <v>Adult Female</v>
      </c>
      <c r="N1939" t="s">
        <v>2164</v>
      </c>
      <c r="O1939" t="s">
        <v>2164</v>
      </c>
      <c r="P1939" t="s">
        <v>2164</v>
      </c>
      <c r="Q1939" t="s">
        <v>2164</v>
      </c>
      <c r="R1939" t="s">
        <v>2164</v>
      </c>
      <c r="S1939" t="s">
        <v>2164</v>
      </c>
      <c r="T1939" t="s">
        <v>2164</v>
      </c>
      <c r="V1939" t="s">
        <v>2164</v>
      </c>
      <c r="W1939" t="s">
        <v>2164</v>
      </c>
      <c r="X1939" t="s">
        <v>2164</v>
      </c>
      <c r="Y1939" t="s">
        <v>2164</v>
      </c>
      <c r="Z1939" t="s">
        <v>2164</v>
      </c>
      <c r="AA1939" t="s">
        <v>2164</v>
      </c>
      <c r="AB1939" t="s">
        <v>2164</v>
      </c>
      <c r="AC1939" t="s">
        <v>2164</v>
      </c>
      <c r="AD1939" t="str">
        <f>IFERROR(IF(COUNTIF(C1939:L1939,"Feed Ingredient")&gt;0,INDEX(ani_diet!V:V,MATCH(M1939,ani_diet!F:F,0)),""),"")</f>
        <v/>
      </c>
      <c r="AE1939" s="130" t="b">
        <f>IF(IFERROR(IF(MATCH("Feed Ingredient", AOM[[#This Row],[L1]:[L10]],0)&gt;0, TRUE, FALSE), FALSE)=TRUE,IFERROR(VLOOKUP(M1939, ani_diet!E:E, 1, FALSE), "No Match"),FALSE)</f>
        <v>0</v>
      </c>
    </row>
    <row r="1940" spans="1:31" ht="14.5" x14ac:dyDescent="0.35">
      <c r="A1940" t="s">
        <v>2164</v>
      </c>
      <c r="B1940" t="s">
        <v>24161</v>
      </c>
      <c r="C1940" t="s">
        <v>1174</v>
      </c>
      <c r="D1940" t="s">
        <v>7341</v>
      </c>
      <c r="E1940" t="s">
        <v>18898</v>
      </c>
      <c r="F1940" t="s">
        <v>19014</v>
      </c>
      <c r="G1940" t="s">
        <v>10568</v>
      </c>
      <c r="H1940" t="s">
        <v>24162</v>
      </c>
      <c r="I1940" t="s">
        <v>2164</v>
      </c>
      <c r="J1940" t="s">
        <v>2164</v>
      </c>
      <c r="K1940" t="s">
        <v>2164</v>
      </c>
      <c r="M1940" t="str" cm="1">
        <f t="array" ref="M1940">LOOKUP(2,1/(C1940:L1940&lt;&gt;""),C1940:L1940)</f>
        <v>Layer</v>
      </c>
      <c r="N1940" t="s">
        <v>2164</v>
      </c>
      <c r="O1940" t="s">
        <v>24163</v>
      </c>
      <c r="P1940" t="s">
        <v>2164</v>
      </c>
      <c r="Q1940" t="s">
        <v>2164</v>
      </c>
      <c r="R1940" t="s">
        <v>2164</v>
      </c>
      <c r="S1940" t="s">
        <v>2164</v>
      </c>
      <c r="T1940" t="s">
        <v>2164</v>
      </c>
      <c r="V1940" t="s">
        <v>2164</v>
      </c>
      <c r="W1940" t="s">
        <v>2164</v>
      </c>
      <c r="X1940" t="s">
        <v>2164</v>
      </c>
      <c r="Y1940" t="s">
        <v>2164</v>
      </c>
      <c r="Z1940" t="s">
        <v>2164</v>
      </c>
      <c r="AA1940" t="s">
        <v>2164</v>
      </c>
      <c r="AB1940" t="s">
        <v>2164</v>
      </c>
      <c r="AC1940" t="s">
        <v>2164</v>
      </c>
      <c r="AD1940" t="str">
        <f>IFERROR(IF(COUNTIF(C1940:L1940,"Feed Ingredient")&gt;0,INDEX(ani_diet!V:V,MATCH(M1940,ani_diet!F:F,0)),""),"")</f>
        <v/>
      </c>
      <c r="AE1940" s="130" t="b">
        <f>IF(IFERROR(IF(MATCH("Feed Ingredient", AOM[[#This Row],[L1]:[L10]],0)&gt;0, TRUE, FALSE), FALSE)=TRUE,IFERROR(VLOOKUP(M1940, ani_diet!E:E, 1, FALSE), "No Match"),FALSE)</f>
        <v>0</v>
      </c>
    </row>
    <row r="1941" spans="1:31" ht="14.5" x14ac:dyDescent="0.35">
      <c r="A1941" t="s">
        <v>2164</v>
      </c>
      <c r="B1941" t="s">
        <v>24164</v>
      </c>
      <c r="C1941" t="s">
        <v>1174</v>
      </c>
      <c r="D1941" t="s">
        <v>7341</v>
      </c>
      <c r="E1941" t="s">
        <v>18898</v>
      </c>
      <c r="F1941" t="s">
        <v>19014</v>
      </c>
      <c r="G1941" t="s">
        <v>10568</v>
      </c>
      <c r="H1941" t="s">
        <v>24165</v>
      </c>
      <c r="I1941" t="s">
        <v>2164</v>
      </c>
      <c r="J1941" t="s">
        <v>2164</v>
      </c>
      <c r="K1941" t="s">
        <v>2164</v>
      </c>
      <c r="M1941" t="str" cm="1">
        <f t="array" ref="M1941">LOOKUP(2,1/(C1941:L1941&lt;&gt;""),C1941:L1941)</f>
        <v>Dual purpose</v>
      </c>
      <c r="N1941" t="s">
        <v>2164</v>
      </c>
      <c r="O1941" t="s">
        <v>2164</v>
      </c>
      <c r="P1941" t="s">
        <v>2164</v>
      </c>
      <c r="Q1941" t="s">
        <v>2164</v>
      </c>
      <c r="R1941" t="s">
        <v>2164</v>
      </c>
      <c r="S1941" t="s">
        <v>2164</v>
      </c>
      <c r="T1941" t="s">
        <v>2164</v>
      </c>
      <c r="V1941" t="s">
        <v>2164</v>
      </c>
      <c r="W1941" t="s">
        <v>2164</v>
      </c>
      <c r="X1941" t="s">
        <v>2164</v>
      </c>
      <c r="Y1941" t="s">
        <v>2164</v>
      </c>
      <c r="Z1941" t="s">
        <v>2164</v>
      </c>
      <c r="AA1941" t="s">
        <v>2164</v>
      </c>
      <c r="AB1941" t="s">
        <v>2164</v>
      </c>
      <c r="AC1941" t="s">
        <v>2164</v>
      </c>
      <c r="AD1941" t="str">
        <f>IFERROR(IF(COUNTIF(C1941:L1941,"Feed Ingredient")&gt;0,INDEX(ani_diet!V:V,MATCH(M1941,ani_diet!F:F,0)),""),"")</f>
        <v/>
      </c>
      <c r="AE1941" s="130" t="b">
        <f>IF(IFERROR(IF(MATCH("Feed Ingredient", AOM[[#This Row],[L1]:[L10]],0)&gt;0, TRUE, FALSE), FALSE)=TRUE,IFERROR(VLOOKUP(M1941, ani_diet!E:E, 1, FALSE), "No Match"),FALSE)</f>
        <v>0</v>
      </c>
    </row>
    <row r="1942" spans="1:31" ht="14.5" x14ac:dyDescent="0.35">
      <c r="A1942" t="s">
        <v>2164</v>
      </c>
      <c r="B1942" t="s">
        <v>24166</v>
      </c>
      <c r="C1942" t="s">
        <v>1174</v>
      </c>
      <c r="D1942" t="s">
        <v>7341</v>
      </c>
      <c r="E1942" t="s">
        <v>18898</v>
      </c>
      <c r="F1942" t="s">
        <v>19014</v>
      </c>
      <c r="G1942" t="s">
        <v>10568</v>
      </c>
      <c r="H1942" t="s">
        <v>14839</v>
      </c>
      <c r="I1942" t="s">
        <v>2164</v>
      </c>
      <c r="J1942" t="s">
        <v>2164</v>
      </c>
      <c r="K1942" t="s">
        <v>2164</v>
      </c>
      <c r="M1942" t="str" cm="1">
        <f t="array" ref="M1942">LOOKUP(2,1/(C1942:L1942&lt;&gt;""),C1942:L1942)</f>
        <v>Broiler</v>
      </c>
      <c r="N1942" t="s">
        <v>2164</v>
      </c>
      <c r="O1942" t="s">
        <v>24167</v>
      </c>
      <c r="P1942" t="s">
        <v>2164</v>
      </c>
      <c r="Q1942" t="s">
        <v>2164</v>
      </c>
      <c r="R1942" t="s">
        <v>24168</v>
      </c>
      <c r="S1942" t="s">
        <v>2164</v>
      </c>
      <c r="T1942" t="s">
        <v>2164</v>
      </c>
      <c r="V1942" t="s">
        <v>2164</v>
      </c>
      <c r="W1942" t="s">
        <v>2164</v>
      </c>
      <c r="X1942" t="s">
        <v>2164</v>
      </c>
      <c r="Y1942" t="s">
        <v>2164</v>
      </c>
      <c r="Z1942" t="s">
        <v>2164</v>
      </c>
      <c r="AA1942" t="s">
        <v>2164</v>
      </c>
      <c r="AB1942" t="s">
        <v>2164</v>
      </c>
      <c r="AC1942" t="s">
        <v>2164</v>
      </c>
      <c r="AD1942" t="str">
        <f>IFERROR(IF(COUNTIF(C1942:L1942,"Feed Ingredient")&gt;0,INDEX(ani_diet!V:V,MATCH(M1942,ani_diet!F:F,0)),""),"")</f>
        <v/>
      </c>
      <c r="AE1942" s="130" t="b">
        <f>IF(IFERROR(IF(MATCH("Feed Ingredient", AOM[[#This Row],[L1]:[L10]],0)&gt;0, TRUE, FALSE), FALSE)=TRUE,IFERROR(VLOOKUP(M1942, ani_diet!E:E, 1, FALSE), "No Match"),FALSE)</f>
        <v>0</v>
      </c>
    </row>
  </sheetData>
  <sheetProtection formatCells="0" formatColumns="0" formatRows="0" insertColumns="0" insertRows="0" insertHyperlinks="0" deleteColumns="0" deleteRows="0" autoFilter="0" pivotTables="0"/>
  <phoneticPr fontId="15" type="noConversion"/>
  <conditionalFormatting sqref="B1:B1048576">
    <cfRule type="expression" dxfId="31" priority="10">
      <formula>COUNTIF(B:B,B1)&gt;1</formula>
    </cfRule>
  </conditionalFormatting>
  <conditionalFormatting sqref="N1:N1048576">
    <cfRule type="expression" dxfId="30" priority="11">
      <formula>IFERROR(FIND(",",N1)&gt;0,FALSE)</formula>
    </cfRule>
    <cfRule type="expression" dxfId="29" priority="12">
      <formula>AND(COUNTIF(N:N,N1)&gt;1,N1&lt;&gt;"")</formula>
    </cfRule>
  </conditionalFormatting>
  <hyperlinks>
    <hyperlink ref="AB701" r:id="rId1" display="https://www.feedipedia.org/node/60" xr:uid="{69EED71D-C9E6-4D40-845E-75AC57CF9555}"/>
    <hyperlink ref="AB890" r:id="rId2" display="https://www.feedipedia.org/node/726" xr:uid="{55B0087B-98C7-477E-A8D5-6F35CD829DA8}"/>
    <hyperlink ref="AB726" r:id="rId3" xr:uid="{3C1D9C1F-4D04-406E-96C8-59DDFE133AF7}"/>
    <hyperlink ref="AB779" r:id="rId4" xr:uid="{19613F52-CD8D-4DA4-A379-938CC2D235B0}"/>
    <hyperlink ref="AB797" r:id="rId5" xr:uid="{0CB2D161-6062-410E-804C-5DAD401E99D1}"/>
    <hyperlink ref="AB798" r:id="rId6" xr:uid="{A0FDFE40-E44A-4BBE-A5DD-571FD42FEE41}"/>
    <hyperlink ref="AB799" r:id="rId7" xr:uid="{F68B1F02-4B35-457B-B536-BD6AB753F947}"/>
    <hyperlink ref="AB781" r:id="rId8" xr:uid="{FB52A0CB-78A2-4824-846E-38BCD5859D8E}"/>
    <hyperlink ref="AB870" r:id="rId9" xr:uid="{1402FB15-D080-492D-BF81-B4376D8685F0}"/>
    <hyperlink ref="AB1017" r:id="rId10" xr:uid="{6963A918-6AF9-46F5-9AF1-D5350CBF19B1}"/>
    <hyperlink ref="AB761" r:id="rId11" xr:uid="{F1DA5CC7-1C95-42C5-BE36-A6DA3A1866AB}"/>
    <hyperlink ref="AB673" r:id="rId12" xr:uid="{C65CDCD1-D92D-4507-8904-036B62716ABA}"/>
    <hyperlink ref="AB838" r:id="rId13" xr:uid="{36E6C2A2-9D09-4977-A3F4-677ADC4AA50B}"/>
    <hyperlink ref="AB1021" r:id="rId14" xr:uid="{35408AA6-BAF3-450B-86AD-C5FB2EA318C1}"/>
    <hyperlink ref="AB774" r:id="rId15" xr:uid="{FDB67136-9CB1-4526-881E-29069B36DD8F}"/>
    <hyperlink ref="AB830" r:id="rId16" xr:uid="{2FD1040D-81DD-42A4-B9AF-4C0078FCBD74}"/>
    <hyperlink ref="AB828" r:id="rId17" xr:uid="{85D88547-25DF-42C3-AAC6-03D7FDDB895C}"/>
    <hyperlink ref="AB780" r:id="rId18" xr:uid="{90F58513-E0A3-48DF-8F26-55D6D29DC6DA}"/>
    <hyperlink ref="AB865" r:id="rId19" xr:uid="{09F41875-498E-4F5E-B9A9-3BDC98600EDF}"/>
    <hyperlink ref="AB1016" r:id="rId20" xr:uid="{89344884-2F88-41A5-A5A9-55BF1D8A2F61}"/>
    <hyperlink ref="AB860" r:id="rId21" xr:uid="{C604931A-23AE-4D6A-BBED-285CC62735B8}"/>
    <hyperlink ref="AB941" r:id="rId22" xr:uid="{1B82225D-6D24-49D8-94DC-4810EF07CD95}"/>
    <hyperlink ref="AB871" r:id="rId23" xr:uid="{22DC3DAE-4303-44E0-BE2F-83E41AAEE287}"/>
    <hyperlink ref="AB832" r:id="rId24" xr:uid="{715CBA14-7FB4-45DD-A982-2DE731D090DA}"/>
    <hyperlink ref="AB831" r:id="rId25" xr:uid="{BFB37462-E15F-45D5-8D70-E20C959C683F}"/>
    <hyperlink ref="R44" r:id="rId26" xr:uid="{E158DDB6-F75F-4C24-8651-CBBFC55FFBD3}"/>
    <hyperlink ref="V592" r:id="rId27" xr:uid="{181C6468-7B49-4B05-9BD7-2358D8F026AF}"/>
    <hyperlink ref="V1204" r:id="rId28" xr:uid="{C80C92D3-516A-4F67-82ED-7F7CC14674DC}"/>
    <hyperlink ref="V1342" r:id="rId29" xr:uid="{3B44649D-ACB2-4802-9777-D254A5F739C1}"/>
    <hyperlink ref="V1496" r:id="rId30" xr:uid="{DA153472-FA40-4643-86DD-1F81890C2371}"/>
    <hyperlink ref="V1628" r:id="rId31" xr:uid="{46E83406-7118-4FFE-94CE-73F567418684}"/>
  </hyperlinks>
  <pageMargins left="0.7" right="0.7" top="0.75" bottom="0.75" header="0.3" footer="0.3"/>
  <tableParts count="1">
    <tablePart r:id="rId32"/>
  </tableParts>
  <extLst>
    <ext xmlns:x14="http://schemas.microsoft.com/office/spreadsheetml/2009/9/main" uri="{78C0D931-6437-407d-A8EE-F0AAD7539E65}">
      <x14:conditionalFormattings>
        <x14:conditionalFormatting xmlns:xm="http://schemas.microsoft.com/office/excel/2006/main">
          <x14:cfRule type="expression" priority="5" id="{37293DBD-266D-4188-887B-AED8942BE273}">
            <xm:f>(COUNTIF(C1:L1,"Feed Ingredient")&gt;0)*(IFERROR(MATCH(M1,ani_diet!$F:$F,0)&lt;1,TRUE))</xm:f>
            <x14:dxf>
              <fill>
                <patternFill>
                  <bgColor rgb="FFFFFF00"/>
                </patternFill>
              </fill>
            </x14:dxf>
          </x14:cfRule>
          <xm:sqref>M1:M1048516</xm:sqref>
        </x14:conditionalFormatting>
        <x14:conditionalFormatting xmlns:xm="http://schemas.microsoft.com/office/excel/2006/main">
          <x14:cfRule type="expression" priority="119" id="{37293DBD-266D-4188-887B-AED8942BE273}">
            <xm:f>(COUNTIF(C1048517:L1048518,"Feed Ingredient")&gt;0)*(IFERROR(MATCH(M1048517,ani_diet!$F:$F,0)&lt;1,TRUE))</xm:f>
            <x14:dxf>
              <fill>
                <patternFill>
                  <bgColor rgb="FFFFFF00"/>
                </patternFill>
              </fill>
            </x14:dxf>
          </x14:cfRule>
          <xm:sqref>M1048517:M1048576</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dimension ref="A1:W1173"/>
  <sheetViews>
    <sheetView topLeftCell="G1" zoomScale="70" zoomScaleNormal="70" workbookViewId="0">
      <pane ySplit="1" topLeftCell="A1104" activePane="bottomLeft" state="frozen"/>
      <selection pane="bottomLeft" activeCell="U1131" sqref="U1131"/>
    </sheetView>
  </sheetViews>
  <sheetFormatPr defaultColWidth="9.1796875" defaultRowHeight="15" customHeight="1" x14ac:dyDescent="0.35"/>
  <cols>
    <col min="1" max="1" width="17.453125" customWidth="1"/>
    <col min="2" max="2" width="55.7265625" style="86" customWidth="1"/>
    <col min="3" max="3" width="39.26953125" style="121" customWidth="1"/>
    <col min="4" max="4" width="17.54296875" style="120" customWidth="1"/>
    <col min="5" max="6" width="57.54296875" style="120" customWidth="1"/>
    <col min="7" max="7" width="44.26953125" style="120" customWidth="1"/>
    <col min="8" max="8" width="20.81640625" style="120" bestFit="1" customWidth="1"/>
    <col min="9" max="9" width="28.453125" style="120" customWidth="1"/>
    <col min="10" max="11" width="20.1796875" style="120" customWidth="1"/>
    <col min="12" max="12" width="23.81640625" style="120" customWidth="1"/>
    <col min="13" max="13" width="15.54296875" style="88" hidden="1" customWidth="1"/>
    <col min="14" max="14" width="25.1796875" style="88" hidden="1" customWidth="1"/>
    <col min="15" max="15" width="22.81640625" style="88" hidden="1" customWidth="1"/>
    <col min="16" max="16" width="7.54296875" hidden="1" customWidth="1"/>
    <col min="17" max="17" width="7.81640625" hidden="1" customWidth="1"/>
    <col min="18" max="19" width="15.54296875" hidden="1" customWidth="1"/>
    <col min="20" max="20" width="15.54296875" customWidth="1"/>
    <col min="21" max="21" width="30.7265625" customWidth="1"/>
    <col min="22" max="22" width="27" customWidth="1"/>
    <col min="23" max="23" width="15.54296875" customWidth="1"/>
  </cols>
  <sheetData>
    <row r="1" spans="1:23" ht="14.5" x14ac:dyDescent="0.35">
      <c r="A1" t="s">
        <v>716</v>
      </c>
      <c r="B1" s="86" t="s">
        <v>2086</v>
      </c>
      <c r="C1" s="121" t="s">
        <v>24169</v>
      </c>
      <c r="D1" s="120" t="s">
        <v>24170</v>
      </c>
      <c r="E1" s="122" t="s">
        <v>24171</v>
      </c>
      <c r="F1" s="122" t="s">
        <v>24172</v>
      </c>
      <c r="G1" s="122" t="s">
        <v>24173</v>
      </c>
      <c r="H1" s="120" t="s">
        <v>24174</v>
      </c>
      <c r="I1" s="120" t="s">
        <v>24175</v>
      </c>
      <c r="J1" s="120" t="s">
        <v>24176</v>
      </c>
      <c r="K1" s="120" t="s">
        <v>24177</v>
      </c>
      <c r="L1" s="120" t="s">
        <v>24178</v>
      </c>
      <c r="M1" s="88" t="s">
        <v>24179</v>
      </c>
      <c r="N1" s="88" t="s">
        <v>24180</v>
      </c>
      <c r="O1" s="88" t="s">
        <v>24181</v>
      </c>
      <c r="P1" t="s">
        <v>24182</v>
      </c>
      <c r="Q1" t="s">
        <v>24183</v>
      </c>
      <c r="R1" t="s">
        <v>24184</v>
      </c>
      <c r="S1" t="s">
        <v>24185</v>
      </c>
      <c r="T1" s="151" t="s">
        <v>24186</v>
      </c>
      <c r="U1" t="s">
        <v>24187</v>
      </c>
      <c r="V1" t="s">
        <v>24188</v>
      </c>
      <c r="W1" t="s">
        <v>24189</v>
      </c>
    </row>
    <row r="2" spans="1:23" ht="14.5" x14ac:dyDescent="0.35">
      <c r="A2" t="s">
        <v>24190</v>
      </c>
      <c r="B2" s="86" t="s">
        <v>24191</v>
      </c>
      <c r="D2" s="120" t="s">
        <v>10310</v>
      </c>
      <c r="E2" s="122" t="str">
        <f t="shared" ref="E2:E65" si="0">_xlfn.TEXTJOIN(" ",TRUE,D2,IF(ISBLANK(L2),"",_xlfn.TEXTSPLIT(L2,";")))</f>
        <v>Mucuna pruriens</v>
      </c>
      <c r="F2" s="122" t="str">
        <f t="shared" ref="F2:F65" si="1">_xlfn.TEXTJOIN(" ",TRUE,D2,IF(ISBLANK(L2),"",_xlfn.TEXTSPLIT(L2,";")),IF(ISBLANK(J2),"",_xlfn.TEXTSPLIT(J2,";")))</f>
        <v>Mucuna pruriens Dried</v>
      </c>
      <c r="G2" s="122" t="str">
        <f t="shared" ref="G2:G65" si="2">_xlfn.TEXTJOIN(" ",TRUE,D2,H2,IF(ISBLANK(L2),"",_xlfn.TEXTSPLIT(L2,";")),IF(ISBLANK(I2),"",_xlfn.TEXTSPLIT(I2,";")))</f>
        <v>Mucuna pruriens Utilis Cut(hand shears) Dried(Sun-24-48h) Dried(shade) Dried(Air) Chopped</v>
      </c>
      <c r="H2" s="120" t="s">
        <v>18460</v>
      </c>
      <c r="I2" s="120" t="s">
        <v>24192</v>
      </c>
      <c r="J2" s="120" t="s">
        <v>24193</v>
      </c>
      <c r="K2" s="120" t="s">
        <v>6715</v>
      </c>
      <c r="T2" t="str" cm="1">
        <f t="array" ref="T2">IFERROR(INDEX(AOM[AOM], MATCH(1, (AOM[Edge_Value]=ani_diet!F2)*(AOM[Is_Ani_Diet_Ingredient]&lt;&gt;FALSE), 0)), "No Match in AOM")</f>
        <v>AOM_001697</v>
      </c>
      <c r="U2" t="str" cm="1">
        <f t="array" ref="U2">IFERROR(IF(INDEX(AOM[Scientific Name], MATCH(1, (AOM[Edge_Value]=ani_diet!F2)*(AOM[Is_Ani_Diet_Ingredient]&lt;&gt;FALSE), 0))=0, "", INDEX(AOM[Scientific Name], MATCH(1, (AOM[Edge_Value]=ani_diet!F2)*(AOM[Is_Ani_Diet_Ingredient]&lt;&gt;FALSE), 0))), "No Match in AOM")</f>
        <v>Mucuna pruriens</v>
      </c>
      <c r="V2" t="str" cm="1">
        <f t="array" ref="V2">IF((U2&lt;&gt;"")*(U2&lt;&gt;"No Match in AOM"),IF(L2&lt;&gt;"",_xlfn.TEXTJOIN(";",TRUE,CONCATENATE(_xlfn.TEXTSPLIT(U2,";",TRUE,FALSE)," ",L2)),U2),"")</f>
        <v>Mucuna pruriens</v>
      </c>
    </row>
    <row r="3" spans="1:23" ht="14.5" x14ac:dyDescent="0.35">
      <c r="A3" t="s">
        <v>24194</v>
      </c>
      <c r="B3" s="86" t="s">
        <v>24195</v>
      </c>
      <c r="D3" s="120" t="s">
        <v>10310</v>
      </c>
      <c r="E3" s="122" t="str">
        <f t="shared" si="0"/>
        <v>Mucuna pruriens</v>
      </c>
      <c r="F3" s="122" t="str">
        <f t="shared" si="1"/>
        <v>Mucuna pruriens Dried</v>
      </c>
      <c r="G3" s="122" t="str">
        <f t="shared" si="2"/>
        <v>Mucuna pruriens Cut(hand shears) Dried(Sun-24-48h) Dried(shade) Dried(Air) Chopped</v>
      </c>
      <c r="I3" s="120" t="s">
        <v>24192</v>
      </c>
      <c r="J3" s="120" t="s">
        <v>24193</v>
      </c>
      <c r="T3" t="str" cm="1">
        <f t="array" ref="T3">IFERROR(INDEX(AOM[AOM], MATCH(1, (AOM[Edge_Value]=ani_diet!F3)*(AOM[Is_Ani_Diet_Ingredient]&lt;&gt;FALSE), 0)), "No Match in AOM")</f>
        <v>AOM_001697</v>
      </c>
      <c r="U3" t="str" cm="1">
        <f t="array" ref="U3">IFERROR(IF(INDEX(AOM[Scientific Name], MATCH(1, (AOM[Edge_Value]=ani_diet!F3)*(AOM[Is_Ani_Diet_Ingredient]&lt;&gt;FALSE), 0))=0, "", INDEX(AOM[Scientific Name], MATCH(1, (AOM[Edge_Value]=ani_diet!F3)*(AOM[Is_Ani_Diet_Ingredient]&lt;&gt;FALSE), 0))), "No Match in AOM")</f>
        <v>Mucuna pruriens</v>
      </c>
      <c r="V3" t="str" cm="1">
        <f t="array" ref="V3">IF((U3&lt;&gt;"")*(U3&lt;&gt;"No Match in AOM"),IF(L3&lt;&gt;"",_xlfn.TEXTJOIN(";",TRUE,CONCATENATE(_xlfn.TEXTSPLIT(U3,";",TRUE,FALSE)," ",L3)),U3),"")</f>
        <v>Mucuna pruriens</v>
      </c>
    </row>
    <row r="4" spans="1:23" ht="14.5" x14ac:dyDescent="0.35">
      <c r="A4" t="s">
        <v>24196</v>
      </c>
      <c r="B4" s="86" t="s">
        <v>24197</v>
      </c>
      <c r="C4" s="121" t="s">
        <v>24198</v>
      </c>
      <c r="D4" s="120" t="s">
        <v>8892</v>
      </c>
      <c r="E4" s="122" t="str">
        <f t="shared" si="0"/>
        <v>Acacia senegal Pods</v>
      </c>
      <c r="F4" s="122" t="str">
        <f t="shared" si="1"/>
        <v>Acacia senegal Pods</v>
      </c>
      <c r="G4" s="122" t="str">
        <f t="shared" si="2"/>
        <v>Acacia senegal Pods</v>
      </c>
      <c r="L4" s="120" t="s">
        <v>8843</v>
      </c>
      <c r="T4" t="str" cm="1">
        <f t="array" ref="T4">IFERROR(INDEX(AOM[AOM], MATCH(1, (AOM[Edge_Value]=ani_diet!F4)*(AOM[Is_Ani_Diet_Ingredient]&lt;&gt;FALSE), 0)), "No Match in AOM")</f>
        <v>AOM_001122</v>
      </c>
      <c r="U4" t="str" cm="1">
        <f t="array" ref="U4">IFERROR(IF(INDEX(AOM[Scientific Name], MATCH(1, (AOM[Edge_Value]=ani_diet!F4)*(AOM[Is_Ani_Diet_Ingredient]&lt;&gt;FALSE), 0))=0, "", INDEX(AOM[Scientific Name], MATCH(1, (AOM[Edge_Value]=ani_diet!F4)*(AOM[Is_Ani_Diet_Ingredient]&lt;&gt;FALSE), 0))), "No Match in AOM")</f>
        <v>Acacia senegal</v>
      </c>
      <c r="V4" t="str" cm="1">
        <f t="array" ref="V4">IF((U4&lt;&gt;"")*(U4&lt;&gt;"No Match in AOM"),IF(L4&lt;&gt;"",_xlfn.TEXTJOIN(";",TRUE,CONCATENATE(_xlfn.TEXTSPLIT(U4,";",TRUE,FALSE)," ",L4)),U4),"")</f>
        <v>Acacia senegal Pods</v>
      </c>
    </row>
    <row r="5" spans="1:23" ht="14.5" x14ac:dyDescent="0.35">
      <c r="A5" t="s">
        <v>24196</v>
      </c>
      <c r="B5" s="86" t="s">
        <v>24199</v>
      </c>
      <c r="D5" s="120" t="s">
        <v>8892</v>
      </c>
      <c r="E5" s="122" t="str">
        <f t="shared" si="0"/>
        <v>Acacia senegal Pods</v>
      </c>
      <c r="F5" s="122" t="str">
        <f t="shared" si="1"/>
        <v>Acacia senegal Pods Dried</v>
      </c>
      <c r="G5" s="122" t="str">
        <f t="shared" si="2"/>
        <v>Acacia senegal Pods Dried(Sun)</v>
      </c>
      <c r="I5" s="120" t="s">
        <v>24200</v>
      </c>
      <c r="J5" s="120" t="s">
        <v>24193</v>
      </c>
      <c r="L5" s="120" t="s">
        <v>8843</v>
      </c>
      <c r="T5" t="str" cm="1">
        <f t="array" ref="T5">IFERROR(INDEX(AOM[AOM], MATCH(1, (AOM[Edge_Value]=ani_diet!F5)*(AOM[Is_Ani_Diet_Ingredient]&lt;&gt;FALSE), 0)), "No Match in AOM")</f>
        <v>AOM_001598</v>
      </c>
      <c r="U5" t="str" cm="1">
        <f t="array" ref="U5">IFERROR(IF(INDEX(AOM[Scientific Name], MATCH(1, (AOM[Edge_Value]=ani_diet!F5)*(AOM[Is_Ani_Diet_Ingredient]&lt;&gt;FALSE), 0))=0, "", INDEX(AOM[Scientific Name], MATCH(1, (AOM[Edge_Value]=ani_diet!F5)*(AOM[Is_Ani_Diet_Ingredient]&lt;&gt;FALSE), 0))), "No Match in AOM")</f>
        <v>Acacia senegal</v>
      </c>
      <c r="V5" t="str" cm="1">
        <f t="array" ref="V5">IF((U5&lt;&gt;"")*(U5&lt;&gt;"No Match in AOM"),IF(L5&lt;&gt;"",_xlfn.TEXTJOIN(";",TRUE,CONCATENATE(_xlfn.TEXTSPLIT(U5,";",TRUE,FALSE)," ",L5)),U5),"")</f>
        <v>Acacia senegal Pods</v>
      </c>
    </row>
    <row r="6" spans="1:23" ht="14.5" x14ac:dyDescent="0.35">
      <c r="A6" t="s">
        <v>24201</v>
      </c>
      <c r="B6" s="86" t="s">
        <v>24202</v>
      </c>
      <c r="D6" s="120" t="s">
        <v>13682</v>
      </c>
      <c r="E6" s="122" t="str">
        <f t="shared" si="0"/>
        <v>Acacia karroo Leaves</v>
      </c>
      <c r="F6" s="122" t="str">
        <f t="shared" si="1"/>
        <v>Acacia karroo Leaves Dried Ground</v>
      </c>
      <c r="G6" s="122" t="str">
        <f t="shared" si="2"/>
        <v>Acacia karroo Leaves Dried Ground</v>
      </c>
      <c r="I6" s="120" t="s">
        <v>24203</v>
      </c>
      <c r="J6" s="120" t="s">
        <v>24203</v>
      </c>
      <c r="L6" s="120" t="s">
        <v>6705</v>
      </c>
      <c r="T6" t="str" cm="1">
        <f t="array" ref="T6">IFERROR(INDEX(AOM[AOM], MATCH(1, (AOM[Edge_Value]=ani_diet!F6)*(AOM[Is_Ani_Diet_Ingredient]&lt;&gt;FALSE), 0)), "No Match in AOM")</f>
        <v>AOM_001765</v>
      </c>
      <c r="U6" t="str" cm="1">
        <f t="array" ref="U6">IFERROR(IF(INDEX(AOM[Scientific Name], MATCH(1, (AOM[Edge_Value]=ani_diet!F6)*(AOM[Is_Ani_Diet_Ingredient]&lt;&gt;FALSE), 0))=0, "", INDEX(AOM[Scientific Name], MATCH(1, (AOM[Edge_Value]=ani_diet!F6)*(AOM[Is_Ani_Diet_Ingredient]&lt;&gt;FALSE), 0))), "No Match in AOM")</f>
        <v>Acacia karroo</v>
      </c>
      <c r="V6" t="str" cm="1">
        <f t="array" ref="V6">IF((U6&lt;&gt;"")*(U6&lt;&gt;"No Match in AOM"),IF(L6&lt;&gt;"",_xlfn.TEXTJOIN(";",TRUE,CONCATENATE(_xlfn.TEXTSPLIT(U6,";",TRUE,FALSE)," ",L6)),U6),"")</f>
        <v>Acacia karroo Leaves</v>
      </c>
    </row>
    <row r="7" spans="1:23" ht="14.5" x14ac:dyDescent="0.35">
      <c r="A7" t="s">
        <v>24204</v>
      </c>
      <c r="B7" s="86" t="s">
        <v>24205</v>
      </c>
      <c r="C7" s="121" t="s">
        <v>24206</v>
      </c>
      <c r="D7" s="120" t="s">
        <v>8892</v>
      </c>
      <c r="E7" s="122" t="str">
        <f t="shared" si="0"/>
        <v>Acacia senegal Leaves</v>
      </c>
      <c r="F7" s="122" t="str">
        <f t="shared" si="1"/>
        <v>Acacia senegal Leaves</v>
      </c>
      <c r="G7" s="122" t="str">
        <f t="shared" si="2"/>
        <v>Acacia senegal Leaves</v>
      </c>
      <c r="L7" s="120" t="s">
        <v>6705</v>
      </c>
      <c r="T7" t="str" cm="1">
        <f t="array" ref="T7">IFERROR(INDEX(AOM[AOM], MATCH(1, (AOM[Edge_Value]=ani_diet!F7)*(AOM[Is_Ani_Diet_Ingredient]&lt;&gt;FALSE), 0)), "No Match in AOM")</f>
        <v>AOM_001123</v>
      </c>
      <c r="U7" t="str" cm="1">
        <f t="array" ref="U7">IFERROR(IF(INDEX(AOM[Scientific Name], MATCH(1, (AOM[Edge_Value]=ani_diet!F7)*(AOM[Is_Ani_Diet_Ingredient]&lt;&gt;FALSE), 0))=0, "", INDEX(AOM[Scientific Name], MATCH(1, (AOM[Edge_Value]=ani_diet!F7)*(AOM[Is_Ani_Diet_Ingredient]&lt;&gt;FALSE), 0))), "No Match in AOM")</f>
        <v>Acacia senegal</v>
      </c>
      <c r="V7" t="str" cm="1">
        <f t="array" ref="V7">IF((U7&lt;&gt;"")*(U7&lt;&gt;"No Match in AOM"),IF(L7&lt;&gt;"",_xlfn.TEXTJOIN(";",TRUE,CONCATENATE(_xlfn.TEXTSPLIT(U7,";",TRUE,FALSE)," ",L7)),U7),"")</f>
        <v>Acacia senegal Leaves</v>
      </c>
    </row>
    <row r="8" spans="1:23" ht="14.5" x14ac:dyDescent="0.35">
      <c r="A8" t="s">
        <v>24204</v>
      </c>
      <c r="B8" s="86" t="s">
        <v>24207</v>
      </c>
      <c r="D8" s="120" t="s">
        <v>8892</v>
      </c>
      <c r="E8" s="122" t="str">
        <f t="shared" si="0"/>
        <v>Acacia senegal Leaves</v>
      </c>
      <c r="F8" s="122" t="str">
        <f t="shared" si="1"/>
        <v>Acacia senegal Leaves Dried</v>
      </c>
      <c r="G8" s="122" t="str">
        <f t="shared" si="2"/>
        <v>Acacia senegal Leaves Dried(Shade)</v>
      </c>
      <c r="I8" s="120" t="s">
        <v>24208</v>
      </c>
      <c r="J8" s="120" t="s">
        <v>24193</v>
      </c>
      <c r="L8" s="120" t="s">
        <v>6705</v>
      </c>
      <c r="T8" t="str" cm="1">
        <f t="array" ref="T8">IFERROR(INDEX(AOM[AOM], MATCH(1, (AOM[Edge_Value]=ani_diet!F8)*(AOM[Is_Ani_Diet_Ingredient]&lt;&gt;FALSE), 0)), "No Match in AOM")</f>
        <v>AOM_001597</v>
      </c>
      <c r="U8" t="str" cm="1">
        <f t="array" ref="U8">IFERROR(IF(INDEX(AOM[Scientific Name], MATCH(1, (AOM[Edge_Value]=ani_diet!F8)*(AOM[Is_Ani_Diet_Ingredient]&lt;&gt;FALSE), 0))=0, "", INDEX(AOM[Scientific Name], MATCH(1, (AOM[Edge_Value]=ani_diet!F8)*(AOM[Is_Ani_Diet_Ingredient]&lt;&gt;FALSE), 0))), "No Match in AOM")</f>
        <v>Acacia senegal</v>
      </c>
      <c r="V8" t="str" cm="1">
        <f t="array" ref="V8">IF((U8&lt;&gt;"")*(U8&lt;&gt;"No Match in AOM"),IF(L8&lt;&gt;"",_xlfn.TEXTJOIN(";",TRUE,CONCATENATE(_xlfn.TEXTSPLIT(U8,";",TRUE,FALSE)," ",L8)),U8),"")</f>
        <v>Acacia senegal Leaves</v>
      </c>
    </row>
    <row r="9" spans="1:23" ht="14.5" x14ac:dyDescent="0.35">
      <c r="A9" t="s">
        <v>24209</v>
      </c>
      <c r="B9" s="86" t="s">
        <v>13680</v>
      </c>
      <c r="C9" s="121" t="s">
        <v>13680</v>
      </c>
      <c r="D9" s="120" t="s">
        <v>13680</v>
      </c>
      <c r="E9" s="122" t="str">
        <f t="shared" si="0"/>
        <v>Acacia albida</v>
      </c>
      <c r="F9" s="122" t="str">
        <f t="shared" si="1"/>
        <v>Acacia albida</v>
      </c>
      <c r="G9" s="122" t="str">
        <f t="shared" si="2"/>
        <v>Acacia albida</v>
      </c>
      <c r="P9" t="s">
        <v>12993</v>
      </c>
      <c r="Q9" t="s">
        <v>12961</v>
      </c>
      <c r="R9" t="s">
        <v>12993</v>
      </c>
      <c r="S9" t="s">
        <v>12961</v>
      </c>
      <c r="T9" t="str" cm="1">
        <f t="array" ref="T9">IFERROR(INDEX(AOM[AOM], MATCH(1, (AOM[Edge_Value]=ani_diet!F9)*(AOM[Is_Ani_Diet_Ingredient]&lt;&gt;FALSE), 0)), "No Match in AOM")</f>
        <v>AOM_000702</v>
      </c>
      <c r="U9" t="str" cm="1">
        <f t="array" ref="U9">IFERROR(IF(INDEX(AOM[Scientific Name], MATCH(1, (AOM[Edge_Value]=ani_diet!F9)*(AOM[Is_Ani_Diet_Ingredient]&lt;&gt;FALSE), 0))=0, "", INDEX(AOM[Scientific Name], MATCH(1, (AOM[Edge_Value]=ani_diet!F9)*(AOM[Is_Ani_Diet_Ingredient]&lt;&gt;FALSE), 0))), "No Match in AOM")</f>
        <v>Faidherbia albida</v>
      </c>
      <c r="V9" t="str" cm="1">
        <f t="array" ref="V9">IF((U9&lt;&gt;"")*(U9&lt;&gt;"No Match in AOM"),IF(L9&lt;&gt;"",_xlfn.TEXTJOIN(";",TRUE,CONCATENATE(_xlfn.TEXTSPLIT(U9,";",TRUE,FALSE)," ",L9)),U9),"")</f>
        <v>Faidherbia albida</v>
      </c>
    </row>
    <row r="10" spans="1:23" ht="14.5" x14ac:dyDescent="0.35">
      <c r="A10" t="s">
        <v>24210</v>
      </c>
      <c r="B10" s="86" t="s">
        <v>24211</v>
      </c>
      <c r="D10" s="120" t="s">
        <v>24212</v>
      </c>
      <c r="E10" s="122" t="str">
        <f t="shared" si="0"/>
        <v>Acacia angusitissima Leaves</v>
      </c>
      <c r="F10" s="122" t="str">
        <f t="shared" si="1"/>
        <v>Acacia angusitissima Leaves Dried Ensiled</v>
      </c>
      <c r="G10" s="122" t="str">
        <f t="shared" si="2"/>
        <v>Acacia angusitissima Leaves Dried Ensiled</v>
      </c>
      <c r="I10" s="120" t="str">
        <f>J10</f>
        <v>Dried;Ensiled</v>
      </c>
      <c r="J10" s="120" t="s">
        <v>24213</v>
      </c>
      <c r="L10" s="120" t="s">
        <v>6705</v>
      </c>
      <c r="T10" t="str" cm="1">
        <f t="array" ref="T10">IFERROR(INDEX(AOM[AOM], MATCH(1, (AOM[Edge_Value]=ani_diet!F10)*(AOM[Is_Ani_Diet_Ingredient]&lt;&gt;FALSE), 0)), "No Match in AOM")</f>
        <v>AOM_001592</v>
      </c>
      <c r="U10" t="str" cm="1">
        <f t="array" ref="U10">IFERROR(IF(INDEX(AOM[Scientific Name], MATCH(1, (AOM[Edge_Value]=ani_diet!F10)*(AOM[Is_Ani_Diet_Ingredient]&lt;&gt;FALSE), 0))=0, "", INDEX(AOM[Scientific Name], MATCH(1, (AOM[Edge_Value]=ani_diet!F10)*(AOM[Is_Ani_Diet_Ingredient]&lt;&gt;FALSE), 0))), "No Match in AOM")</f>
        <v>Acacia angustissima</v>
      </c>
      <c r="V10" t="str" cm="1">
        <f t="array" ref="V10">IF((U10&lt;&gt;"")*(U10&lt;&gt;"No Match in AOM"),IF(L10&lt;&gt;"",_xlfn.TEXTJOIN(";",TRUE,CONCATENATE(_xlfn.TEXTSPLIT(U10,";",TRUE,FALSE)," ",L10)),U10),"")</f>
        <v>Acacia angustissima Leaves</v>
      </c>
    </row>
    <row r="11" spans="1:23" ht="14.5" x14ac:dyDescent="0.35">
      <c r="A11" t="s">
        <v>24214</v>
      </c>
      <c r="B11" s="86" t="s">
        <v>24215</v>
      </c>
      <c r="D11" s="120" t="s">
        <v>13925</v>
      </c>
      <c r="E11" s="122" t="str">
        <f t="shared" si="0"/>
        <v>Acacia angustissima</v>
      </c>
      <c r="F11" s="122" t="str">
        <f t="shared" si="1"/>
        <v>Acacia angustissima Dried</v>
      </c>
      <c r="G11" s="122" t="str">
        <f t="shared" si="2"/>
        <v>Acacia angustissima Hay Dried(Air)</v>
      </c>
      <c r="I11" s="120" t="s">
        <v>24216</v>
      </c>
      <c r="J11" s="120" t="s">
        <v>24193</v>
      </c>
      <c r="T11" t="str" cm="1">
        <f t="array" ref="T11">IFERROR(INDEX(AOM[AOM], MATCH(1, (AOM[Edge_Value]=ani_diet!F11)*(AOM[Is_Ani_Diet_Ingredient]&lt;&gt;FALSE), 0)), "No Match in AOM")</f>
        <v>AOM_001590</v>
      </c>
      <c r="U11" t="str" cm="1">
        <f t="array" ref="U11">IFERROR(IF(INDEX(AOM[Scientific Name], MATCH(1, (AOM[Edge_Value]=ani_diet!F11)*(AOM[Is_Ani_Diet_Ingredient]&lt;&gt;FALSE), 0))=0, "", INDEX(AOM[Scientific Name], MATCH(1, (AOM[Edge_Value]=ani_diet!F11)*(AOM[Is_Ani_Diet_Ingredient]&lt;&gt;FALSE), 0))), "No Match in AOM")</f>
        <v>Acacia angustissima</v>
      </c>
      <c r="V11" t="str" cm="1">
        <f t="array" ref="V11">IF((U11&lt;&gt;"")*(U11&lt;&gt;"No Match in AOM"),IF(L11&lt;&gt;"",_xlfn.TEXTJOIN(";",TRUE,CONCATENATE(_xlfn.TEXTSPLIT(U11,";",TRUE,FALSE)," ",L11)),U11),"")</f>
        <v>Acacia angustissima</v>
      </c>
    </row>
    <row r="12" spans="1:23" ht="14.5" x14ac:dyDescent="0.35">
      <c r="A12" t="s">
        <v>24217</v>
      </c>
      <c r="B12" s="86" t="s">
        <v>24218</v>
      </c>
      <c r="C12" s="121" t="s">
        <v>13925</v>
      </c>
      <c r="D12" s="120" t="s">
        <v>13925</v>
      </c>
      <c r="E12" s="122" t="str">
        <f t="shared" si="0"/>
        <v>Acacia angustissima</v>
      </c>
      <c r="F12" s="122" t="str">
        <f t="shared" si="1"/>
        <v>Acacia angustissima</v>
      </c>
      <c r="G12" s="122" t="str">
        <f t="shared" si="2"/>
        <v>Acacia angustissima 15132</v>
      </c>
      <c r="H12" s="120">
        <v>15132</v>
      </c>
      <c r="P12" t="s">
        <v>12993</v>
      </c>
      <c r="Q12" t="s">
        <v>12961</v>
      </c>
      <c r="R12" t="s">
        <v>12993</v>
      </c>
      <c r="S12" t="s">
        <v>12961</v>
      </c>
      <c r="T12" t="str" cm="1">
        <f t="array" ref="T12">IFERROR(INDEX(AOM[AOM], MATCH(1, (AOM[Edge_Value]=ani_diet!F12)*(AOM[Is_Ani_Diet_Ingredient]&lt;&gt;FALSE), 0)), "No Match in AOM")</f>
        <v>AOM_000703</v>
      </c>
      <c r="U12" t="str" cm="1">
        <f t="array" ref="U12">IFERROR(IF(INDEX(AOM[Scientific Name], MATCH(1, (AOM[Edge_Value]=ani_diet!F12)*(AOM[Is_Ani_Diet_Ingredient]&lt;&gt;FALSE), 0))=0, "", INDEX(AOM[Scientific Name], MATCH(1, (AOM[Edge_Value]=ani_diet!F12)*(AOM[Is_Ani_Diet_Ingredient]&lt;&gt;FALSE), 0))), "No Match in AOM")</f>
        <v>Acacia angustissima</v>
      </c>
      <c r="V12" t="str" cm="1">
        <f t="array" ref="V12">IF((U12&lt;&gt;"")*(U12&lt;&gt;"No Match in AOM"),IF(L12&lt;&gt;"",_xlfn.TEXTJOIN(";",TRUE,CONCATENATE(_xlfn.TEXTSPLIT(U12,";",TRUE,FALSE)," ",L12)),U12),"")</f>
        <v>Acacia angustissima</v>
      </c>
    </row>
    <row r="13" spans="1:23" ht="14.5" x14ac:dyDescent="0.35">
      <c r="A13" t="s">
        <v>24217</v>
      </c>
      <c r="B13" s="86" t="s">
        <v>13925</v>
      </c>
      <c r="C13" s="121" t="s">
        <v>13925</v>
      </c>
      <c r="D13" s="120" t="s">
        <v>13925</v>
      </c>
      <c r="E13" s="122" t="str">
        <f t="shared" si="0"/>
        <v>Acacia angustissima</v>
      </c>
      <c r="F13" s="122" t="str">
        <f t="shared" si="1"/>
        <v>Acacia angustissima</v>
      </c>
      <c r="G13" s="122" t="str">
        <f t="shared" si="2"/>
        <v>Acacia angustissima</v>
      </c>
      <c r="P13" t="s">
        <v>12993</v>
      </c>
      <c r="Q13" t="s">
        <v>12961</v>
      </c>
      <c r="R13" t="s">
        <v>12993</v>
      </c>
      <c r="S13" t="s">
        <v>12961</v>
      </c>
      <c r="T13" t="str" cm="1">
        <f t="array" ref="T13">IFERROR(INDEX(AOM[AOM], MATCH(1, (AOM[Edge_Value]=ani_diet!F13)*(AOM[Is_Ani_Diet_Ingredient]&lt;&gt;FALSE), 0)), "No Match in AOM")</f>
        <v>AOM_000703</v>
      </c>
      <c r="U13" t="str" cm="1">
        <f t="array" ref="U13">IFERROR(IF(INDEX(AOM[Scientific Name], MATCH(1, (AOM[Edge_Value]=ani_diet!F13)*(AOM[Is_Ani_Diet_Ingredient]&lt;&gt;FALSE), 0))=0, "", INDEX(AOM[Scientific Name], MATCH(1, (AOM[Edge_Value]=ani_diet!F13)*(AOM[Is_Ani_Diet_Ingredient]&lt;&gt;FALSE), 0))), "No Match in AOM")</f>
        <v>Acacia angustissima</v>
      </c>
      <c r="V13" t="str" cm="1">
        <f t="array" ref="V13">IF((U13&lt;&gt;"")*(U13&lt;&gt;"No Match in AOM"),IF(L13&lt;&gt;"",_xlfn.TEXTJOIN(";",TRUE,CONCATENATE(_xlfn.TEXTSPLIT(U13,";",TRUE,FALSE)," ",L13)),U13),"")</f>
        <v>Acacia angustissima</v>
      </c>
    </row>
    <row r="14" spans="1:23" ht="14.5" x14ac:dyDescent="0.35">
      <c r="A14" t="s">
        <v>24219</v>
      </c>
      <c r="B14" s="86" t="s">
        <v>24220</v>
      </c>
      <c r="D14" s="120" t="s">
        <v>14156</v>
      </c>
      <c r="E14" s="122" t="str">
        <f t="shared" si="0"/>
        <v>Acacia brevispica Leaves</v>
      </c>
      <c r="F14" s="122" t="str">
        <f t="shared" si="1"/>
        <v>Acacia brevispica Leaves Dried</v>
      </c>
      <c r="G14" s="122" t="str">
        <f t="shared" si="2"/>
        <v>Acacia brevispica Leaves Dried(Air)</v>
      </c>
      <c r="I14" s="120" t="s">
        <v>24221</v>
      </c>
      <c r="J14" s="120" t="s">
        <v>24193</v>
      </c>
      <c r="L14" s="120" t="s">
        <v>6705</v>
      </c>
      <c r="T14" t="str" cm="1">
        <f t="array" ref="T14">IFERROR(INDEX(AOM[AOM], MATCH(1, (AOM[Edge_Value]=ani_diet!F14)*(AOM[Is_Ani_Diet_Ingredient]&lt;&gt;FALSE), 0)), "No Match in AOM")</f>
        <v>AOM_001757</v>
      </c>
      <c r="U14" t="str" cm="1">
        <f t="array" ref="U14">IFERROR(IF(INDEX(AOM[Scientific Name], MATCH(1, (AOM[Edge_Value]=ani_diet!F14)*(AOM[Is_Ani_Diet_Ingredient]&lt;&gt;FALSE), 0))=0, "", INDEX(AOM[Scientific Name], MATCH(1, (AOM[Edge_Value]=ani_diet!F14)*(AOM[Is_Ani_Diet_Ingredient]&lt;&gt;FALSE), 0))), "No Match in AOM")</f>
        <v>Acacia brevispica</v>
      </c>
      <c r="V14" t="str" cm="1">
        <f t="array" ref="V14">IF((U14&lt;&gt;"")*(U14&lt;&gt;"No Match in AOM"),IF(L14&lt;&gt;"",_xlfn.TEXTJOIN(";",TRUE,CONCATENATE(_xlfn.TEXTSPLIT(U14,";",TRUE,FALSE)," ",L14)),U14),"")</f>
        <v>Acacia brevispica Leaves</v>
      </c>
    </row>
    <row r="15" spans="1:23" ht="14.5" x14ac:dyDescent="0.35">
      <c r="B15" s="86" t="s">
        <v>24222</v>
      </c>
      <c r="D15" s="120" t="s">
        <v>14156</v>
      </c>
      <c r="E15" s="122" t="str">
        <f t="shared" si="0"/>
        <v>Acacia brevispica Pods</v>
      </c>
      <c r="F15" s="122" t="str">
        <f t="shared" si="1"/>
        <v>Acacia brevispica Pods Dried</v>
      </c>
      <c r="G15" s="122" t="str">
        <f t="shared" si="2"/>
        <v>Acacia brevispica Pods Dried (Sun - 2 days)</v>
      </c>
      <c r="I15" s="120" t="s">
        <v>24223</v>
      </c>
      <c r="J15" s="120" t="s">
        <v>24193</v>
      </c>
      <c r="L15" s="120" t="s">
        <v>8843</v>
      </c>
      <c r="T15" t="str" cm="1">
        <f t="array" ref="T15">IFERROR(INDEX(AOM[AOM], MATCH(1, (AOM[Edge_Value]=ani_diet!F15)*(AOM[Is_Ani_Diet_Ingredient]&lt;&gt;FALSE), 0)), "No Match in AOM")</f>
        <v>AOM_001759</v>
      </c>
      <c r="U15" t="str" cm="1">
        <f t="array" ref="U15">IFERROR(IF(INDEX(AOM[Scientific Name], MATCH(1, (AOM[Edge_Value]=ani_diet!F15)*(AOM[Is_Ani_Diet_Ingredient]&lt;&gt;FALSE), 0))=0, "", INDEX(AOM[Scientific Name], MATCH(1, (AOM[Edge_Value]=ani_diet!F15)*(AOM[Is_Ani_Diet_Ingredient]&lt;&gt;FALSE), 0))), "No Match in AOM")</f>
        <v>Acacia brevispica</v>
      </c>
      <c r="V15" t="str" cm="1">
        <f t="array" ref="V15">IF((U15&lt;&gt;"")*(U15&lt;&gt;"No Match in AOM"),IF(L15&lt;&gt;"",_xlfn.TEXTJOIN(";",TRUE,CONCATENATE(_xlfn.TEXTSPLIT(U15,";",TRUE,FALSE)," ",L15)),U15),"")</f>
        <v>Acacia brevispica Pods</v>
      </c>
    </row>
    <row r="16" spans="1:23" ht="14.5" x14ac:dyDescent="0.35">
      <c r="A16" t="s">
        <v>24224</v>
      </c>
      <c r="B16" s="86" t="s">
        <v>14241</v>
      </c>
      <c r="C16" s="121" t="s">
        <v>14241</v>
      </c>
      <c r="D16" s="120" t="s">
        <v>14241</v>
      </c>
      <c r="E16" s="122" t="str">
        <f t="shared" si="0"/>
        <v>Acacia cyanophylla</v>
      </c>
      <c r="F16" s="122" t="str">
        <f t="shared" si="1"/>
        <v>Acacia cyanophylla</v>
      </c>
      <c r="G16" s="122" t="str">
        <f t="shared" si="2"/>
        <v>Acacia cyanophylla</v>
      </c>
      <c r="T16" t="str" cm="1">
        <f t="array" ref="T16">IFERROR(INDEX(AOM[AOM], MATCH(1, (AOM[Edge_Value]=ani_diet!F16)*(AOM[Is_Ani_Diet_Ingredient]&lt;&gt;FALSE), 0)), "No Match in AOM")</f>
        <v>AOM_001118</v>
      </c>
      <c r="U16" t="str" cm="1">
        <f t="array" ref="U16">IFERROR(IF(INDEX(AOM[Scientific Name], MATCH(1, (AOM[Edge_Value]=ani_diet!F16)*(AOM[Is_Ani_Diet_Ingredient]&lt;&gt;FALSE), 0))=0, "", INDEX(AOM[Scientific Name], MATCH(1, (AOM[Edge_Value]=ani_diet!F16)*(AOM[Is_Ani_Diet_Ingredient]&lt;&gt;FALSE), 0))), "No Match in AOM")</f>
        <v>Acacia cyanophylla</v>
      </c>
      <c r="V16" t="str" cm="1">
        <f t="array" ref="V16">IF((U16&lt;&gt;"")*(U16&lt;&gt;"No Match in AOM"),IF(L16&lt;&gt;"",_xlfn.TEXTJOIN(";",TRUE,CONCATENATE(_xlfn.TEXTSPLIT(U16,";",TRUE,FALSE)," ",L16)),U16),"")</f>
        <v>Acacia cyanophylla</v>
      </c>
    </row>
    <row r="17" spans="1:22" ht="14.5" x14ac:dyDescent="0.35">
      <c r="A17" t="s">
        <v>24225</v>
      </c>
      <c r="B17" s="86" t="s">
        <v>24226</v>
      </c>
      <c r="D17" s="120" t="s">
        <v>22324</v>
      </c>
      <c r="E17" s="122" t="str">
        <f t="shared" si="0"/>
        <v>Acacia etbaica Fruits</v>
      </c>
      <c r="F17" s="122" t="str">
        <f t="shared" si="1"/>
        <v>Acacia etbaica Fruits Dried</v>
      </c>
      <c r="G17" s="122" t="str">
        <f t="shared" si="2"/>
        <v>Acacia etbaica Fruits Dried(Shade)</v>
      </c>
      <c r="I17" s="120" t="s">
        <v>24208</v>
      </c>
      <c r="J17" s="120" t="s">
        <v>24193</v>
      </c>
      <c r="L17" s="120" t="s">
        <v>9837</v>
      </c>
      <c r="T17" t="str" cm="1">
        <f t="array" ref="T17">IFERROR(INDEX(AOM[AOM], MATCH(1, (AOM[Edge_Value]=ani_diet!F17)*(AOM[Is_Ani_Diet_Ingredient]&lt;&gt;FALSE), 0)), "No Match in AOM")</f>
        <v>AOM_001762</v>
      </c>
      <c r="U17" t="str" cm="1">
        <f t="array" ref="U17">IFERROR(IF(INDEX(AOM[Scientific Name], MATCH(1, (AOM[Edge_Value]=ani_diet!F17)*(AOM[Is_Ani_Diet_Ingredient]&lt;&gt;FALSE), 0))=0, "", INDEX(AOM[Scientific Name], MATCH(1, (AOM[Edge_Value]=ani_diet!F17)*(AOM[Is_Ani_Diet_Ingredient]&lt;&gt;FALSE), 0))), "No Match in AOM")</f>
        <v>Acacia etbaica</v>
      </c>
      <c r="V17" t="str" cm="1">
        <f t="array" ref="V17">IF((U17&lt;&gt;"")*(U17&lt;&gt;"No Match in AOM"),IF(L17&lt;&gt;"",_xlfn.TEXTJOIN(";",TRUE,CONCATENATE(_xlfn.TEXTSPLIT(U17,";",TRUE,FALSE)," ",L17)),U17),"")</f>
        <v>Acacia etbaica Fruits</v>
      </c>
    </row>
    <row r="18" spans="1:22" ht="14.5" x14ac:dyDescent="0.35">
      <c r="A18" t="s">
        <v>24209</v>
      </c>
      <c r="B18" s="86" t="s">
        <v>13768</v>
      </c>
      <c r="C18" s="121" t="s">
        <v>13768</v>
      </c>
      <c r="D18" s="120" t="s">
        <v>13768</v>
      </c>
      <c r="E18" s="122" t="str">
        <f t="shared" si="0"/>
        <v>Acacia nilotica</v>
      </c>
      <c r="F18" s="122" t="str">
        <f t="shared" si="1"/>
        <v>Acacia nilotica</v>
      </c>
      <c r="G18" s="122" t="str">
        <f t="shared" si="2"/>
        <v>Acacia nilotica</v>
      </c>
      <c r="P18" t="s">
        <v>12993</v>
      </c>
      <c r="Q18" t="s">
        <v>12961</v>
      </c>
      <c r="R18" t="s">
        <v>12993</v>
      </c>
      <c r="S18" t="s">
        <v>12961</v>
      </c>
      <c r="T18" t="str" cm="1">
        <f t="array" ref="T18">IFERROR(INDEX(AOM[AOM], MATCH(1, (AOM[Edge_Value]=ani_diet!F18)*(AOM[Is_Ani_Diet_Ingredient]&lt;&gt;FALSE), 0)), "No Match in AOM")</f>
        <v>AOM_000704</v>
      </c>
      <c r="U18" t="str" cm="1">
        <f t="array" ref="U18">IFERROR(IF(INDEX(AOM[Scientific Name], MATCH(1, (AOM[Edge_Value]=ani_diet!F18)*(AOM[Is_Ani_Diet_Ingredient]&lt;&gt;FALSE), 0))=0, "", INDEX(AOM[Scientific Name], MATCH(1, (AOM[Edge_Value]=ani_diet!F18)*(AOM[Is_Ani_Diet_Ingredient]&lt;&gt;FALSE), 0))), "No Match in AOM")</f>
        <v>Vachellia nilotica</v>
      </c>
      <c r="V18" t="str" cm="1">
        <f t="array" ref="V18">IF((U18&lt;&gt;"")*(U18&lt;&gt;"No Match in AOM"),IF(L18&lt;&gt;"",_xlfn.TEXTJOIN(";",TRUE,CONCATENATE(_xlfn.TEXTSPLIT(U18,";",TRUE,FALSE)," ",L18)),U18),"")</f>
        <v>Vachellia nilotica</v>
      </c>
    </row>
    <row r="19" spans="1:22" ht="14.5" x14ac:dyDescent="0.35">
      <c r="A19" t="s">
        <v>24227</v>
      </c>
      <c r="B19" s="86" t="s">
        <v>24228</v>
      </c>
      <c r="D19" s="120" t="s">
        <v>13768</v>
      </c>
      <c r="E19" s="122" t="str">
        <f t="shared" si="0"/>
        <v>Acacia nilotica Leaves</v>
      </c>
      <c r="F19" s="122" t="str">
        <f t="shared" si="1"/>
        <v>Acacia nilotica Leaves Dried Ground</v>
      </c>
      <c r="G19" s="122" t="str">
        <f t="shared" si="2"/>
        <v>Acacia nilotica Leaves Dried(Shade) Meal Milled</v>
      </c>
      <c r="I19" s="120" t="s">
        <v>24229</v>
      </c>
      <c r="J19" s="120" t="s">
        <v>24203</v>
      </c>
      <c r="L19" s="120" t="s">
        <v>6705</v>
      </c>
      <c r="T19" t="str" cm="1">
        <f t="array" ref="T19">IFERROR(INDEX(AOM[AOM], MATCH(1, (AOM[Edge_Value]=ani_diet!F19)*(AOM[Is_Ani_Diet_Ingredient]&lt;&gt;FALSE), 0)), "No Match in AOM")</f>
        <v>AOM_001804</v>
      </c>
      <c r="U19" t="str" cm="1">
        <f t="array" ref="U19">IFERROR(IF(INDEX(AOM[Scientific Name], MATCH(1, (AOM[Edge_Value]=ani_diet!F19)*(AOM[Is_Ani_Diet_Ingredient]&lt;&gt;FALSE), 0))=0, "", INDEX(AOM[Scientific Name], MATCH(1, (AOM[Edge_Value]=ani_diet!F19)*(AOM[Is_Ani_Diet_Ingredient]&lt;&gt;FALSE), 0))), "No Match in AOM")</f>
        <v>Vachellia nilotica</v>
      </c>
      <c r="V19" t="str" cm="1">
        <f t="array" ref="V19">IF((U19&lt;&gt;"")*(U19&lt;&gt;"No Match in AOM"),IF(L19&lt;&gt;"",_xlfn.TEXTJOIN(";",TRUE,CONCATENATE(_xlfn.TEXTSPLIT(U19,";",TRUE,FALSE)," ",L19)),U19),"")</f>
        <v>Vachellia nilotica Leaves</v>
      </c>
    </row>
    <row r="20" spans="1:22" ht="14.5" x14ac:dyDescent="0.35">
      <c r="A20" t="s">
        <v>24230</v>
      </c>
      <c r="B20" s="86" t="s">
        <v>24231</v>
      </c>
      <c r="D20" s="120" t="s">
        <v>13768</v>
      </c>
      <c r="E20" s="122" t="str">
        <f t="shared" si="0"/>
        <v>Acacia nilotica Pods</v>
      </c>
      <c r="F20" s="122" t="str">
        <f t="shared" si="1"/>
        <v>Acacia nilotica Pods Dried</v>
      </c>
      <c r="G20" s="122" t="str">
        <f t="shared" si="2"/>
        <v>Acacia nilotica Pods Dried (Sun - 2 days)</v>
      </c>
      <c r="I20" s="120" t="s">
        <v>24223</v>
      </c>
      <c r="J20" s="120" t="s">
        <v>24193</v>
      </c>
      <c r="L20" s="120" t="s">
        <v>8843</v>
      </c>
      <c r="T20" t="str" cm="1">
        <f t="array" ref="T20">IFERROR(INDEX(AOM[AOM], MATCH(1, (AOM[Edge_Value]=ani_diet!F20)*(AOM[Is_Ani_Diet_Ingredient]&lt;&gt;FALSE), 0)), "No Match in AOM")</f>
        <v>AOM_001596</v>
      </c>
      <c r="U20" t="str" cm="1">
        <f t="array" ref="U20">IFERROR(IF(INDEX(AOM[Scientific Name], MATCH(1, (AOM[Edge_Value]=ani_diet!F20)*(AOM[Is_Ani_Diet_Ingredient]&lt;&gt;FALSE), 0))=0, "", INDEX(AOM[Scientific Name], MATCH(1, (AOM[Edge_Value]=ani_diet!F20)*(AOM[Is_Ani_Diet_Ingredient]&lt;&gt;FALSE), 0))), "No Match in AOM")</f>
        <v>Vachellia nilotica</v>
      </c>
      <c r="V20" t="str" cm="1">
        <f t="array" ref="V20">IF((U20&lt;&gt;"")*(U20&lt;&gt;"No Match in AOM"),IF(L20&lt;&gt;"",_xlfn.TEXTJOIN(";",TRUE,CONCATENATE(_xlfn.TEXTSPLIT(U20,";",TRUE,FALSE)," ",L20)),U20),"")</f>
        <v>Vachellia nilotica Pods</v>
      </c>
    </row>
    <row r="21" spans="1:22" ht="14.5" x14ac:dyDescent="0.35">
      <c r="A21" t="s">
        <v>24227</v>
      </c>
      <c r="B21" s="86" t="s">
        <v>24232</v>
      </c>
      <c r="D21" s="120" t="s">
        <v>13803</v>
      </c>
      <c r="E21" s="122" t="str">
        <f t="shared" si="0"/>
        <v>Acacia polyacantha Leaves</v>
      </c>
      <c r="F21" s="122" t="str">
        <f t="shared" si="1"/>
        <v>Acacia polyacantha Leaves Dried Ground</v>
      </c>
      <c r="G21" s="122" t="str">
        <f t="shared" si="2"/>
        <v>Acacia polyacantha Leaves Dried(Shade) Meal Milled</v>
      </c>
      <c r="I21" s="120" t="s">
        <v>24229</v>
      </c>
      <c r="J21" s="120" t="s">
        <v>24203</v>
      </c>
      <c r="L21" s="120" t="s">
        <v>6705</v>
      </c>
      <c r="T21" t="str" cm="1">
        <f t="array" ref="T21">IFERROR(INDEX(AOM[AOM], MATCH(1, (AOM[Edge_Value]=ani_diet!F21)*(AOM[Is_Ani_Diet_Ingredient]&lt;&gt;FALSE), 0)), "No Match in AOM")</f>
        <v>AOM_001768</v>
      </c>
      <c r="U21" t="str" cm="1">
        <f t="array" ref="U21">IFERROR(IF(INDEX(AOM[Scientific Name], MATCH(1, (AOM[Edge_Value]=ani_diet!F21)*(AOM[Is_Ani_Diet_Ingredient]&lt;&gt;FALSE), 0))=0, "", INDEX(AOM[Scientific Name], MATCH(1, (AOM[Edge_Value]=ani_diet!F21)*(AOM[Is_Ani_Diet_Ingredient]&lt;&gt;FALSE), 0))), "No Match in AOM")</f>
        <v>Acacia polyacantha</v>
      </c>
      <c r="V21" t="str" cm="1">
        <f t="array" ref="V21">IF((U21&lt;&gt;"")*(U21&lt;&gt;"No Match in AOM"),IF(L21&lt;&gt;"",_xlfn.TEXTJOIN(";",TRUE,CONCATENATE(_xlfn.TEXTSPLIT(U21,";",TRUE,FALSE)," ",L21)),U21),"")</f>
        <v>Acacia polyacantha Leaves</v>
      </c>
    </row>
    <row r="22" spans="1:22" ht="14.5" x14ac:dyDescent="0.35">
      <c r="A22" t="s">
        <v>24233</v>
      </c>
      <c r="B22" s="86" t="s">
        <v>24234</v>
      </c>
      <c r="D22" s="120" t="s">
        <v>9370</v>
      </c>
      <c r="E22" s="122" t="str">
        <f t="shared" si="0"/>
        <v>Acacia saligna</v>
      </c>
      <c r="F22" s="122" t="str">
        <f t="shared" si="1"/>
        <v>Acacia saligna Dried</v>
      </c>
      <c r="G22" s="122" t="str">
        <f t="shared" si="2"/>
        <v>Acacia saligna Dried</v>
      </c>
      <c r="I22" s="120" t="s">
        <v>24193</v>
      </c>
      <c r="J22" s="120" t="s">
        <v>24193</v>
      </c>
      <c r="K22" s="120" t="s">
        <v>6715</v>
      </c>
      <c r="T22" t="str" cm="1">
        <f t="array" ref="T22">IFERROR(INDEX(AOM[AOM], MATCH(1, (AOM[Edge_Value]=ani_diet!F22)*(AOM[Is_Ani_Diet_Ingredient]&lt;&gt;FALSE), 0)), "No Match in AOM")</f>
        <v>AOM_001857</v>
      </c>
      <c r="U22" t="str" cm="1">
        <f t="array" ref="U22">IFERROR(IF(INDEX(AOM[Scientific Name], MATCH(1, (AOM[Edge_Value]=ani_diet!F22)*(AOM[Is_Ani_Diet_Ingredient]&lt;&gt;FALSE), 0))=0, "", INDEX(AOM[Scientific Name], MATCH(1, (AOM[Edge_Value]=ani_diet!F22)*(AOM[Is_Ani_Diet_Ingredient]&lt;&gt;FALSE), 0))), "No Match in AOM")</f>
        <v>Acacia saligna</v>
      </c>
      <c r="V22" t="str" cm="1">
        <f t="array" ref="V22">IF((U22&lt;&gt;"")*(U22&lt;&gt;"No Match in AOM"),IF(L22&lt;&gt;"",_xlfn.TEXTJOIN(";",TRUE,CONCATENATE(_xlfn.TEXTSPLIT(U22,";",TRUE,FALSE)," ",L22)),U22),"")</f>
        <v>Acacia saligna</v>
      </c>
    </row>
    <row r="23" spans="1:22" ht="14.5" x14ac:dyDescent="0.35">
      <c r="A23" t="s">
        <v>24209</v>
      </c>
      <c r="B23" s="86" t="s">
        <v>13888</v>
      </c>
      <c r="C23" s="121" t="s">
        <v>13888</v>
      </c>
      <c r="D23" s="120" t="s">
        <v>13888</v>
      </c>
      <c r="E23" s="122" t="str">
        <f t="shared" si="0"/>
        <v>Acacia sieberiana</v>
      </c>
      <c r="F23" s="122" t="str">
        <f t="shared" si="1"/>
        <v>Acacia sieberiana</v>
      </c>
      <c r="G23" s="122" t="str">
        <f t="shared" si="2"/>
        <v>Acacia sieberiana</v>
      </c>
      <c r="P23" t="s">
        <v>12993</v>
      </c>
      <c r="Q23" t="s">
        <v>12961</v>
      </c>
      <c r="R23" t="s">
        <v>12993</v>
      </c>
      <c r="S23" t="s">
        <v>12961</v>
      </c>
      <c r="T23" t="str" cm="1">
        <f t="array" ref="T23">IFERROR(INDEX(AOM[AOM], MATCH(1, (AOM[Edge_Value]=ani_diet!F23)*(AOM[Is_Ani_Diet_Ingredient]&lt;&gt;FALSE), 0)), "No Match in AOM")</f>
        <v>AOM_000705</v>
      </c>
      <c r="U23" t="str" cm="1">
        <f t="array" ref="U23">IFERROR(IF(INDEX(AOM[Scientific Name], MATCH(1, (AOM[Edge_Value]=ani_diet!F23)*(AOM[Is_Ani_Diet_Ingredient]&lt;&gt;FALSE), 0))=0, "", INDEX(AOM[Scientific Name], MATCH(1, (AOM[Edge_Value]=ani_diet!F23)*(AOM[Is_Ani_Diet_Ingredient]&lt;&gt;FALSE), 0))), "No Match in AOM")</f>
        <v>Vachellia sieberiana</v>
      </c>
      <c r="V23" t="str" cm="1">
        <f t="array" ref="V23">IF((U23&lt;&gt;"")*(U23&lt;&gt;"No Match in AOM"),IF(L23&lt;&gt;"",_xlfn.TEXTJOIN(";",TRUE,CONCATENATE(_xlfn.TEXTSPLIT(U23,";",TRUE,FALSE)," ",L23)),U23),"")</f>
        <v>Vachellia sieberiana</v>
      </c>
    </row>
    <row r="24" spans="1:22" ht="14.5" x14ac:dyDescent="0.35">
      <c r="A24" t="s">
        <v>24235</v>
      </c>
      <c r="B24" s="86" t="s">
        <v>22380</v>
      </c>
      <c r="D24" s="120" t="s">
        <v>13888</v>
      </c>
      <c r="E24" s="122" t="str">
        <f t="shared" si="0"/>
        <v>Acacia sieberiana Pods</v>
      </c>
      <c r="F24" s="122" t="str">
        <f t="shared" si="1"/>
        <v>Acacia sieberiana Pods</v>
      </c>
      <c r="G24" s="122" t="str">
        <f t="shared" si="2"/>
        <v>Acacia sieberiana Pods</v>
      </c>
      <c r="L24" s="120" t="s">
        <v>8843</v>
      </c>
      <c r="T24" t="str" cm="1">
        <f t="array" ref="T24">IFERROR(INDEX(AOM[AOM], MATCH(1, (AOM[Edge_Value]=ani_diet!F24)*(AOM[Is_Ani_Diet_Ingredient]&lt;&gt;FALSE), 0)), "No Match in AOM")</f>
        <v>AOM_002041</v>
      </c>
      <c r="U24" t="str" cm="1">
        <f t="array" ref="U24">IFERROR(IF(INDEX(AOM[Scientific Name], MATCH(1, (AOM[Edge_Value]=ani_diet!F24)*(AOM[Is_Ani_Diet_Ingredient]&lt;&gt;FALSE), 0))=0, "", INDEX(AOM[Scientific Name], MATCH(1, (AOM[Edge_Value]=ani_diet!F24)*(AOM[Is_Ani_Diet_Ingredient]&lt;&gt;FALSE), 0))), "No Match in AOM")</f>
        <v>Vachellia sieberiana</v>
      </c>
      <c r="V24" t="str" cm="1">
        <f t="array" ref="V24">IF((U24&lt;&gt;"")*(U24&lt;&gt;"No Match in AOM"),IF(L24&lt;&gt;"",_xlfn.TEXTJOIN(";",TRUE,CONCATENATE(_xlfn.TEXTSPLIT(U24,";",TRUE,FALSE)," ",L24)),U24),"")</f>
        <v>Vachellia sieberiana Pods</v>
      </c>
    </row>
    <row r="25" spans="1:22" ht="14.5" x14ac:dyDescent="0.35">
      <c r="A25" t="s">
        <v>24235</v>
      </c>
      <c r="B25" s="86" t="s">
        <v>24236</v>
      </c>
      <c r="D25" s="120" t="s">
        <v>13888</v>
      </c>
      <c r="E25" s="122" t="str">
        <f t="shared" si="0"/>
        <v>Acacia sieberiana Pods</v>
      </c>
      <c r="F25" s="122" t="str">
        <f t="shared" si="1"/>
        <v>Acacia sieberiana Pods Dried</v>
      </c>
      <c r="G25" s="122" t="str">
        <f t="shared" si="2"/>
        <v>Acacia sieberiana Pods Dried</v>
      </c>
      <c r="I25" s="120" t="s">
        <v>24193</v>
      </c>
      <c r="J25" s="120" t="s">
        <v>24193</v>
      </c>
      <c r="L25" s="120" t="s">
        <v>8843</v>
      </c>
      <c r="T25" t="str" cm="1">
        <f t="array" ref="T25">IFERROR(INDEX(AOM[AOM], MATCH(1, (AOM[Edge_Value]=ani_diet!F25)*(AOM[Is_Ani_Diet_Ingredient]&lt;&gt;FALSE), 0)), "No Match in AOM")</f>
        <v>AOM_002042</v>
      </c>
      <c r="U25" t="str" cm="1">
        <f t="array" ref="U25">IFERROR(IF(INDEX(AOM[Scientific Name], MATCH(1, (AOM[Edge_Value]=ani_diet!F25)*(AOM[Is_Ani_Diet_Ingredient]&lt;&gt;FALSE), 0))=0, "", INDEX(AOM[Scientific Name], MATCH(1, (AOM[Edge_Value]=ani_diet!F25)*(AOM[Is_Ani_Diet_Ingredient]&lt;&gt;FALSE), 0))), "No Match in AOM")</f>
        <v>Vachellia sieberiana</v>
      </c>
      <c r="V25" t="str" cm="1">
        <f t="array" ref="V25">IF((U25&lt;&gt;"")*(U25&lt;&gt;"No Match in AOM"),IF(L25&lt;&gt;"",_xlfn.TEXTJOIN(";",TRUE,CONCATENATE(_xlfn.TEXTSPLIT(U25,";",TRUE,FALSE)," ",L25)),U25),"")</f>
        <v>Vachellia sieberiana Pods</v>
      </c>
    </row>
    <row r="26" spans="1:22" ht="14.5" x14ac:dyDescent="0.35">
      <c r="A26" t="s">
        <v>24237</v>
      </c>
      <c r="B26" s="86" t="s">
        <v>24238</v>
      </c>
      <c r="D26" s="120" t="s">
        <v>13888</v>
      </c>
      <c r="E26" s="122" t="str">
        <f t="shared" si="0"/>
        <v>Acacia sieberiana Pods</v>
      </c>
      <c r="F26" s="122" t="str">
        <f t="shared" si="1"/>
        <v>Acacia sieberiana Pods Dried Ground</v>
      </c>
      <c r="G26" s="122" t="str">
        <f t="shared" si="2"/>
        <v>Acacia sieberiana Pods Dried Ground</v>
      </c>
      <c r="I26" s="120" t="s">
        <v>24203</v>
      </c>
      <c r="J26" s="120" t="s">
        <v>24203</v>
      </c>
      <c r="L26" s="120" t="s">
        <v>8843</v>
      </c>
      <c r="T26" t="str" cm="1">
        <f t="array" ref="T26">IFERROR(INDEX(AOM[AOM], MATCH(1, (AOM[Edge_Value]=ani_diet!F26)*(AOM[Is_Ani_Diet_Ingredient]&lt;&gt;FALSE), 0)), "No Match in AOM")</f>
        <v>AOM_002043</v>
      </c>
      <c r="U26" t="str" cm="1">
        <f t="array" ref="U26">IFERROR(IF(INDEX(AOM[Scientific Name], MATCH(1, (AOM[Edge_Value]=ani_diet!F26)*(AOM[Is_Ani_Diet_Ingredient]&lt;&gt;FALSE), 0))=0, "", INDEX(AOM[Scientific Name], MATCH(1, (AOM[Edge_Value]=ani_diet!F26)*(AOM[Is_Ani_Diet_Ingredient]&lt;&gt;FALSE), 0))), "No Match in AOM")</f>
        <v>Vachellia sieberiana</v>
      </c>
      <c r="V26" t="str" cm="1">
        <f t="array" ref="V26">IF((U26&lt;&gt;"")*(U26&lt;&gt;"No Match in AOM"),IF(L26&lt;&gt;"",_xlfn.TEXTJOIN(";",TRUE,CONCATENATE(_xlfn.TEXTSPLIT(U26,";",TRUE,FALSE)," ",L26)),U26),"")</f>
        <v>Vachellia sieberiana Pods</v>
      </c>
    </row>
    <row r="27" spans="1:22" ht="14.5" x14ac:dyDescent="0.35">
      <c r="A27" t="s">
        <v>24237</v>
      </c>
      <c r="B27" s="86" t="s">
        <v>24239</v>
      </c>
      <c r="D27" s="120" t="s">
        <v>24240</v>
      </c>
      <c r="E27" s="122" t="str">
        <f t="shared" si="0"/>
        <v>Acacia Sieberiana</v>
      </c>
      <c r="F27" s="122" t="str">
        <f t="shared" si="1"/>
        <v>Acacia Sieberiana Dried Ensiled Ground</v>
      </c>
      <c r="G27" s="122" t="str">
        <f t="shared" si="2"/>
        <v>Acacia Sieberiana Dried(Sun) Ground Ensiled</v>
      </c>
      <c r="I27" s="120" t="s">
        <v>24241</v>
      </c>
      <c r="J27" s="120" t="s">
        <v>24242</v>
      </c>
      <c r="T27" t="str" cm="1">
        <f t="array" ref="T27">IFERROR(INDEX(AOM[AOM], MATCH(1, (AOM[Edge_Value]=ani_diet!F27)*(AOM[Is_Ani_Diet_Ingredient]&lt;&gt;FALSE), 0)), "No Match in AOM")</f>
        <v>AOM_001599</v>
      </c>
      <c r="U27" t="str" cm="1">
        <f t="array" ref="U27">IFERROR(IF(INDEX(AOM[Scientific Name], MATCH(1, (AOM[Edge_Value]=ani_diet!F27)*(AOM[Is_Ani_Diet_Ingredient]&lt;&gt;FALSE), 0))=0, "", INDEX(AOM[Scientific Name], MATCH(1, (AOM[Edge_Value]=ani_diet!F27)*(AOM[Is_Ani_Diet_Ingredient]&lt;&gt;FALSE), 0))), "No Match in AOM")</f>
        <v>Vachellia sieberiana</v>
      </c>
      <c r="V27" t="str" cm="1">
        <f t="array" ref="V27">IF((U27&lt;&gt;"")*(U27&lt;&gt;"No Match in AOM"),IF(L27&lt;&gt;"",_xlfn.TEXTJOIN(";",TRUE,CONCATENATE(_xlfn.TEXTSPLIT(U27,";",TRUE,FALSE)," ",L27)),U27),"")</f>
        <v>Vachellia sieberiana</v>
      </c>
    </row>
    <row r="28" spans="1:22" ht="14.5" x14ac:dyDescent="0.35">
      <c r="A28" t="s">
        <v>24209</v>
      </c>
      <c r="B28" s="86" t="s">
        <v>13835</v>
      </c>
      <c r="C28" s="121" t="s">
        <v>13835</v>
      </c>
      <c r="D28" s="120" t="s">
        <v>13835</v>
      </c>
      <c r="E28" s="122" t="str">
        <f t="shared" si="0"/>
        <v>Acacia tortilis</v>
      </c>
      <c r="F28" s="122" t="str">
        <f t="shared" si="1"/>
        <v>Acacia tortilis</v>
      </c>
      <c r="G28" s="122" t="str">
        <f t="shared" si="2"/>
        <v>Acacia tortilis</v>
      </c>
      <c r="P28" t="s">
        <v>12993</v>
      </c>
      <c r="Q28" t="s">
        <v>12961</v>
      </c>
      <c r="R28" t="s">
        <v>12993</v>
      </c>
      <c r="S28" t="s">
        <v>12961</v>
      </c>
      <c r="T28" t="str" cm="1">
        <f t="array" ref="T28">IFERROR(INDEX(AOM[AOM], MATCH(1, (AOM[Edge_Value]=ani_diet!F28)*(AOM[Is_Ani_Diet_Ingredient]&lt;&gt;FALSE), 0)), "No Match in AOM")</f>
        <v>AOM_000706</v>
      </c>
      <c r="U28" t="str" cm="1">
        <f t="array" ref="U28">IFERROR(IF(INDEX(AOM[Scientific Name], MATCH(1, (AOM[Edge_Value]=ani_diet!F28)*(AOM[Is_Ani_Diet_Ingredient]&lt;&gt;FALSE), 0))=0, "", INDEX(AOM[Scientific Name], MATCH(1, (AOM[Edge_Value]=ani_diet!F28)*(AOM[Is_Ani_Diet_Ingredient]&lt;&gt;FALSE), 0))), "No Match in AOM")</f>
        <v>Vachellia tortilis</v>
      </c>
      <c r="V28" t="str" cm="1">
        <f t="array" ref="V28">IF((U28&lt;&gt;"")*(U28&lt;&gt;"No Match in AOM"),IF(L28&lt;&gt;"",_xlfn.TEXTJOIN(";",TRUE,CONCATENATE(_xlfn.TEXTSPLIT(U28,";",TRUE,FALSE)," ",L28)),U28),"")</f>
        <v>Vachellia tortilis</v>
      </c>
    </row>
    <row r="29" spans="1:22" ht="14.5" x14ac:dyDescent="0.35">
      <c r="A29" t="s">
        <v>24219</v>
      </c>
      <c r="B29" s="86" t="s">
        <v>24243</v>
      </c>
      <c r="D29" s="120" t="s">
        <v>13835</v>
      </c>
      <c r="E29" s="122" t="str">
        <f t="shared" si="0"/>
        <v>Acacia tortilis Fruits</v>
      </c>
      <c r="F29" s="122" t="str">
        <f t="shared" si="1"/>
        <v>Acacia tortilis Fruits Dried</v>
      </c>
      <c r="G29" s="122" t="str">
        <f t="shared" si="2"/>
        <v>Acacia tortilis Fruits Dried(Air)</v>
      </c>
      <c r="I29" s="120" t="s">
        <v>24221</v>
      </c>
      <c r="J29" s="120" t="s">
        <v>24193</v>
      </c>
      <c r="L29" s="120" t="s">
        <v>9837</v>
      </c>
      <c r="T29" t="str" cm="1">
        <f t="array" ref="T29">IFERROR(INDEX(AOM[AOM], MATCH(1, (AOM[Edge_Value]=ani_diet!F29)*(AOM[Is_Ani_Diet_Ingredient]&lt;&gt;FALSE), 0)), "No Match in AOM")</f>
        <v>AOM_001604</v>
      </c>
      <c r="U29" t="str" cm="1">
        <f t="array" ref="U29">IFERROR(IF(INDEX(AOM[Scientific Name], MATCH(1, (AOM[Edge_Value]=ani_diet!F29)*(AOM[Is_Ani_Diet_Ingredient]&lt;&gt;FALSE), 0))=0, "", INDEX(AOM[Scientific Name], MATCH(1, (AOM[Edge_Value]=ani_diet!F29)*(AOM[Is_Ani_Diet_Ingredient]&lt;&gt;FALSE), 0))), "No Match in AOM")</f>
        <v>Vachellia tortilis</v>
      </c>
      <c r="V29" t="str" cm="1">
        <f t="array" ref="V29">IF((U29&lt;&gt;"")*(U29&lt;&gt;"No Match in AOM"),IF(L29&lt;&gt;"",_xlfn.TEXTJOIN(";",TRUE,CONCATENATE(_xlfn.TEXTSPLIT(U29,";",TRUE,FALSE)," ",L29)),U29),"")</f>
        <v>Vachellia tortilis Fruits</v>
      </c>
    </row>
    <row r="30" spans="1:22" ht="14.5" x14ac:dyDescent="0.35">
      <c r="A30" t="s">
        <v>24244</v>
      </c>
      <c r="B30" s="86" t="s">
        <v>24245</v>
      </c>
      <c r="D30" s="120" t="s">
        <v>13835</v>
      </c>
      <c r="E30" s="122" t="str">
        <f t="shared" si="0"/>
        <v>Acacia tortilis Leaves</v>
      </c>
      <c r="F30" s="122" t="str">
        <f t="shared" si="1"/>
        <v>Acacia tortilis Leaves Dried Ground</v>
      </c>
      <c r="G30" s="122" t="str">
        <f t="shared" si="2"/>
        <v>Acacia tortilis Leaves Dried Ground</v>
      </c>
      <c r="I30" s="120" t="s">
        <v>24203</v>
      </c>
      <c r="J30" s="120" t="s">
        <v>24203</v>
      </c>
      <c r="L30" s="120" t="s">
        <v>6705</v>
      </c>
      <c r="T30" t="str" cm="1">
        <f t="array" ref="T30">IFERROR(INDEX(AOM[AOM], MATCH(1, (AOM[Edge_Value]=ani_diet!F30)*(AOM[Is_Ani_Diet_Ingredient]&lt;&gt;FALSE), 0)), "No Match in AOM")</f>
        <v>AOM_002044</v>
      </c>
      <c r="U30" t="str" cm="1">
        <f t="array" ref="U30">IFERROR(IF(INDEX(AOM[Scientific Name], MATCH(1, (AOM[Edge_Value]=ani_diet!F30)*(AOM[Is_Ani_Diet_Ingredient]&lt;&gt;FALSE), 0))=0, "", INDEX(AOM[Scientific Name], MATCH(1, (AOM[Edge_Value]=ani_diet!F30)*(AOM[Is_Ani_Diet_Ingredient]&lt;&gt;FALSE), 0))), "No Match in AOM")</f>
        <v>Acacia tortilis</v>
      </c>
      <c r="V30" t="str" cm="1">
        <f t="array" ref="V30">IF((U30&lt;&gt;"")*(U30&lt;&gt;"No Match in AOM"),IF(L30&lt;&gt;"",_xlfn.TEXTJOIN(";",TRUE,CONCATENATE(_xlfn.TEXTSPLIT(U30,";",TRUE,FALSE)," ",L30)),U30),"")</f>
        <v>Acacia tortilis Leaves</v>
      </c>
    </row>
    <row r="31" spans="1:22" ht="14.5" x14ac:dyDescent="0.35">
      <c r="A31" t="s">
        <v>24246</v>
      </c>
      <c r="B31" s="86" t="s">
        <v>24247</v>
      </c>
      <c r="D31" s="120" t="s">
        <v>13835</v>
      </c>
      <c r="E31" s="122" t="str">
        <f t="shared" si="0"/>
        <v>Acacia tortilis Leaves</v>
      </c>
      <c r="F31" s="122" t="str">
        <f t="shared" si="1"/>
        <v>Acacia tortilis Leaves Dried Ground</v>
      </c>
      <c r="G31" s="122" t="str">
        <f t="shared" si="2"/>
        <v>Acacia tortilis Leaves Dried Ground</v>
      </c>
      <c r="I31" s="120" t="s">
        <v>24203</v>
      </c>
      <c r="J31" s="120" t="s">
        <v>24203</v>
      </c>
      <c r="L31" s="120" t="s">
        <v>6705</v>
      </c>
      <c r="T31" t="str" cm="1">
        <f t="array" ref="T31">IFERROR(INDEX(AOM[AOM], MATCH(1, (AOM[Edge_Value]=ani_diet!F31)*(AOM[Is_Ani_Diet_Ingredient]&lt;&gt;FALSE), 0)), "No Match in AOM")</f>
        <v>AOM_002044</v>
      </c>
      <c r="U31" t="str" cm="1">
        <f t="array" ref="U31">IFERROR(IF(INDEX(AOM[Scientific Name], MATCH(1, (AOM[Edge_Value]=ani_diet!F31)*(AOM[Is_Ani_Diet_Ingredient]&lt;&gt;FALSE), 0))=0, "", INDEX(AOM[Scientific Name], MATCH(1, (AOM[Edge_Value]=ani_diet!F31)*(AOM[Is_Ani_Diet_Ingredient]&lt;&gt;FALSE), 0))), "No Match in AOM")</f>
        <v>Acacia tortilis</v>
      </c>
      <c r="V31" t="str" cm="1">
        <f t="array" ref="V31">IF((U31&lt;&gt;"")*(U31&lt;&gt;"No Match in AOM"),IF(L31&lt;&gt;"",_xlfn.TEXTJOIN(";",TRUE,CONCATENATE(_xlfn.TEXTSPLIT(U31,";",TRUE,FALSE)," ",L31)),U31),"")</f>
        <v>Acacia tortilis Leaves</v>
      </c>
    </row>
    <row r="32" spans="1:22" ht="14.5" x14ac:dyDescent="0.35">
      <c r="A32" t="s">
        <v>24248</v>
      </c>
      <c r="B32" s="86" t="s">
        <v>22395</v>
      </c>
      <c r="C32" s="121" t="s">
        <v>24249</v>
      </c>
      <c r="D32" s="120" t="s">
        <v>13835</v>
      </c>
      <c r="E32" s="122" t="str">
        <f t="shared" si="0"/>
        <v>Acacia tortilis Leaves</v>
      </c>
      <c r="F32" s="122" t="str">
        <f t="shared" si="1"/>
        <v>Acacia tortilis Leaves</v>
      </c>
      <c r="G32" s="122" t="str">
        <f t="shared" si="2"/>
        <v>Acacia tortilis Leaves</v>
      </c>
      <c r="L32" s="120" t="s">
        <v>6705</v>
      </c>
      <c r="T32" t="str" cm="1">
        <f t="array" ref="T32">IFERROR(INDEX(AOM[AOM], MATCH(1, (AOM[Edge_Value]=ani_diet!F32)*(AOM[Is_Ani_Diet_Ingredient]&lt;&gt;FALSE), 0)), "No Match in AOM")</f>
        <v>AOM_001125</v>
      </c>
      <c r="U32" t="str" cm="1">
        <f t="array" ref="U32">IFERROR(IF(INDEX(AOM[Scientific Name], MATCH(1, (AOM[Edge_Value]=ani_diet!F32)*(AOM[Is_Ani_Diet_Ingredient]&lt;&gt;FALSE), 0))=0, "", INDEX(AOM[Scientific Name], MATCH(1, (AOM[Edge_Value]=ani_diet!F32)*(AOM[Is_Ani_Diet_Ingredient]&lt;&gt;FALSE), 0))), "No Match in AOM")</f>
        <v>Acacia tortilis</v>
      </c>
      <c r="V32" t="str" cm="1">
        <f t="array" ref="V32">IF((U32&lt;&gt;"")*(U32&lt;&gt;"No Match in AOM"),IF(L32&lt;&gt;"",_xlfn.TEXTJOIN(";",TRUE,CONCATENATE(_xlfn.TEXTSPLIT(U32,";",TRUE,FALSE)," ",L32)),U32),"")</f>
        <v>Acacia tortilis Leaves</v>
      </c>
    </row>
    <row r="33" spans="1:23" ht="14.5" x14ac:dyDescent="0.35">
      <c r="A33" t="s">
        <v>24230</v>
      </c>
      <c r="B33" s="86" t="s">
        <v>24250</v>
      </c>
      <c r="D33" s="120" t="s">
        <v>13835</v>
      </c>
      <c r="E33" s="122" t="str">
        <f t="shared" si="0"/>
        <v>Acacia tortilis Pods</v>
      </c>
      <c r="F33" s="122" t="str">
        <f t="shared" si="1"/>
        <v>Acacia tortilis Pods Dried</v>
      </c>
      <c r="G33" s="122" t="str">
        <f t="shared" si="2"/>
        <v>Acacia tortilis Pods Dried (Sun - 2 days)</v>
      </c>
      <c r="I33" s="120" t="s">
        <v>24223</v>
      </c>
      <c r="J33" s="120" t="s">
        <v>24193</v>
      </c>
      <c r="L33" s="120" t="s">
        <v>8843</v>
      </c>
      <c r="T33" t="str" cm="1">
        <f t="array" ref="T33">IFERROR(INDEX(AOM[AOM], MATCH(1, (AOM[Edge_Value]=ani_diet!F33)*(AOM[Is_Ani_Diet_Ingredient]&lt;&gt;FALSE), 0)), "No Match in AOM")</f>
        <v>AOM_001602</v>
      </c>
      <c r="U33" t="str" cm="1">
        <f t="array" ref="U33">IFERROR(IF(INDEX(AOM[Scientific Name], MATCH(1, (AOM[Edge_Value]=ani_diet!F33)*(AOM[Is_Ani_Diet_Ingredient]&lt;&gt;FALSE), 0))=0, "", INDEX(AOM[Scientific Name], MATCH(1, (AOM[Edge_Value]=ani_diet!F33)*(AOM[Is_Ani_Diet_Ingredient]&lt;&gt;FALSE), 0))), "No Match in AOM")</f>
        <v>Vachellia tortilis</v>
      </c>
      <c r="V33" t="str" cm="1">
        <f t="array" ref="V33">IF((U33&lt;&gt;"")*(U33&lt;&gt;"No Match in AOM"),IF(L33&lt;&gt;"",_xlfn.TEXTJOIN(";",TRUE,CONCATENATE(_xlfn.TEXTSPLIT(U33,";",TRUE,FALSE)," ",L33)),U33),"")</f>
        <v>Vachellia tortilis Pods</v>
      </c>
    </row>
    <row r="34" spans="1:23" ht="14.5" x14ac:dyDescent="0.35">
      <c r="A34" t="s">
        <v>24251</v>
      </c>
      <c r="B34" s="86" t="s">
        <v>24252</v>
      </c>
      <c r="D34" s="120" t="s">
        <v>13835</v>
      </c>
      <c r="E34" s="122" t="str">
        <f t="shared" si="0"/>
        <v>Acacia tortilis Pods</v>
      </c>
      <c r="F34" s="122" t="str">
        <f t="shared" si="1"/>
        <v>Acacia tortilis Pods Ground</v>
      </c>
      <c r="G34" s="122" t="str">
        <f t="shared" si="2"/>
        <v>Acacia tortilis Pods Ground</v>
      </c>
      <c r="I34" s="120" t="s">
        <v>6571</v>
      </c>
      <c r="J34" s="120" t="s">
        <v>6571</v>
      </c>
      <c r="L34" s="120" t="s">
        <v>8843</v>
      </c>
      <c r="T34" t="str" cm="1">
        <f t="array" ref="T34">IFERROR(INDEX(AOM[AOM], MATCH(1, (AOM[Edge_Value]=ani_diet!F34)*(AOM[Is_Ani_Diet_Ingredient]&lt;&gt;FALSE), 0)), "No Match in AOM")</f>
        <v>AOM_001601</v>
      </c>
      <c r="U34" t="str" cm="1">
        <f t="array" ref="U34">IFERROR(IF(INDEX(AOM[Scientific Name], MATCH(1, (AOM[Edge_Value]=ani_diet!F34)*(AOM[Is_Ani_Diet_Ingredient]&lt;&gt;FALSE), 0))=0, "", INDEX(AOM[Scientific Name], MATCH(1, (AOM[Edge_Value]=ani_diet!F34)*(AOM[Is_Ani_Diet_Ingredient]&lt;&gt;FALSE), 0))), "No Match in AOM")</f>
        <v>Vachellia tortilis</v>
      </c>
      <c r="V34" t="str" cm="1">
        <f t="array" ref="V34">IF((U34&lt;&gt;"")*(U34&lt;&gt;"No Match in AOM"),IF(L34&lt;&gt;"",_xlfn.TEXTJOIN(";",TRUE,CONCATENATE(_xlfn.TEXTSPLIT(U34,";",TRUE,FALSE)," ",L34)),U34),"")</f>
        <v>Vachellia tortilis Pods</v>
      </c>
    </row>
    <row r="35" spans="1:23" ht="14.5" x14ac:dyDescent="0.35">
      <c r="A35" t="s">
        <v>24253</v>
      </c>
      <c r="B35" s="86" t="s">
        <v>23182</v>
      </c>
      <c r="C35" s="121" t="s">
        <v>24254</v>
      </c>
      <c r="D35" s="120" t="s">
        <v>23182</v>
      </c>
      <c r="E35" s="122" t="str">
        <f t="shared" si="0"/>
        <v>ACTIPAL HP 1</v>
      </c>
      <c r="F35" s="122" t="str">
        <f t="shared" si="1"/>
        <v>ACTIPAL HP 1</v>
      </c>
      <c r="G35" s="122" t="str">
        <f t="shared" si="2"/>
        <v>ACTIPAL HP 1</v>
      </c>
      <c r="T35" t="str" cm="1">
        <f t="array" ref="T35">IFERROR(INDEX(AOM[AOM], MATCH(1, (AOM[Edge_Value]=ani_diet!F35)*(AOM[Is_Ani_Diet_Ingredient]&lt;&gt;FALSE), 0)), "No Match in AOM")</f>
        <v>AOM_001500</v>
      </c>
      <c r="U35" t="str" cm="1">
        <f t="array" ref="U35">IFERROR(IF(INDEX(AOM[Scientific Name], MATCH(1, (AOM[Edge_Value]=ani_diet!F35)*(AOM[Is_Ani_Diet_Ingredient]&lt;&gt;FALSE), 0))=0, "", INDEX(AOM[Scientific Name], MATCH(1, (AOM[Edge_Value]=ani_diet!F35)*(AOM[Is_Ani_Diet_Ingredient]&lt;&gt;FALSE), 0))), "No Match in AOM")</f>
        <v/>
      </c>
      <c r="V35" t="str" cm="1">
        <f t="array" ref="V35">IF((U35&lt;&gt;"")*(U35&lt;&gt;"No Match in AOM"),IF(L35&lt;&gt;"",_xlfn.TEXTJOIN(";",TRUE,CONCATENATE(_xlfn.TEXTSPLIT(U35,";",TRUE,FALSE)," ",L35)),U35),"")</f>
        <v/>
      </c>
    </row>
    <row r="36" spans="1:23" ht="14.5" x14ac:dyDescent="0.35">
      <c r="A36" t="s">
        <v>24255</v>
      </c>
      <c r="B36" s="86" t="s">
        <v>24256</v>
      </c>
      <c r="C36" s="121" t="s">
        <v>23417</v>
      </c>
      <c r="D36" s="120" t="s">
        <v>23417</v>
      </c>
      <c r="E36" s="122" t="str">
        <f t="shared" si="0"/>
        <v>Vitamin AD3E</v>
      </c>
      <c r="F36" s="122" t="str">
        <f t="shared" si="1"/>
        <v>Vitamin AD3E</v>
      </c>
      <c r="G36" s="122" t="str">
        <f t="shared" si="2"/>
        <v>Vitamin AD3E</v>
      </c>
      <c r="T36" t="str" cm="1">
        <f t="array" ref="T36">IFERROR(INDEX(AOM[AOM], MATCH(1, (AOM[Edge_Value]=ani_diet!F36)*(AOM[Is_Ani_Diet_Ingredient]&lt;&gt;FALSE), 0)), "No Match in AOM")</f>
        <v>AOM_001839</v>
      </c>
      <c r="U36" t="str" cm="1">
        <f t="array" ref="U36">IFERROR(IF(INDEX(AOM[Scientific Name], MATCH(1, (AOM[Edge_Value]=ani_diet!F36)*(AOM[Is_Ani_Diet_Ingredient]&lt;&gt;FALSE), 0))=0, "", INDEX(AOM[Scientific Name], MATCH(1, (AOM[Edge_Value]=ani_diet!F36)*(AOM[Is_Ani_Diet_Ingredient]&lt;&gt;FALSE), 0))), "No Match in AOM")</f>
        <v/>
      </c>
      <c r="V36" t="str" cm="1">
        <f t="array" ref="V36">IF((U36&lt;&gt;"")*(U36&lt;&gt;"No Match in AOM"),IF(L36&lt;&gt;"",_xlfn.TEXTJOIN(";",TRUE,CONCATENATE(_xlfn.TEXTSPLIT(U36,";",TRUE,FALSE)," ",L36)),U36),"")</f>
        <v/>
      </c>
    </row>
    <row r="37" spans="1:23" ht="14.5" x14ac:dyDescent="0.35">
      <c r="A37" t="s">
        <v>24257</v>
      </c>
      <c r="B37" s="86" t="s">
        <v>9672</v>
      </c>
      <c r="C37" s="121" t="s">
        <v>9672</v>
      </c>
      <c r="D37" s="120" t="s">
        <v>9672</v>
      </c>
      <c r="E37" s="122" t="str">
        <f t="shared" si="0"/>
        <v>Aeschynomene histrix</v>
      </c>
      <c r="F37" s="122" t="str">
        <f t="shared" si="1"/>
        <v>Aeschynomene histrix</v>
      </c>
      <c r="G37" s="122" t="str">
        <f t="shared" si="2"/>
        <v>Aeschynomene histrix</v>
      </c>
      <c r="T37" t="str" cm="1">
        <f t="array" ref="T37">IFERROR(INDEX(AOM[AOM], MATCH(1, (AOM[Edge_Value]=ani_diet!F37)*(AOM[Is_Ani_Diet_Ingredient]&lt;&gt;FALSE), 0)), "No Match in AOM")</f>
        <v>AOM_001205</v>
      </c>
      <c r="U37" t="str" cm="1">
        <f t="array" ref="U37">IFERROR(IF(INDEX(AOM[Scientific Name], MATCH(1, (AOM[Edge_Value]=ani_diet!F37)*(AOM[Is_Ani_Diet_Ingredient]&lt;&gt;FALSE), 0))=0, "", INDEX(AOM[Scientific Name], MATCH(1, (AOM[Edge_Value]=ani_diet!F37)*(AOM[Is_Ani_Diet_Ingredient]&lt;&gt;FALSE), 0))), "No Match in AOM")</f>
        <v>Aeschynomene histrix</v>
      </c>
      <c r="V37" t="str" cm="1">
        <f t="array" ref="V37">IF((U37&lt;&gt;"")*(U37&lt;&gt;"No Match in AOM"),IF(L37&lt;&gt;"",_xlfn.TEXTJOIN(";",TRUE,CONCATENATE(_xlfn.TEXTSPLIT(U37,";",TRUE,FALSE)," ",L37)),U37),"")</f>
        <v>Aeschynomene histrix</v>
      </c>
    </row>
    <row r="38" spans="1:23" ht="14.5" x14ac:dyDescent="0.35">
      <c r="A38" t="s">
        <v>24258</v>
      </c>
      <c r="B38" s="86" t="s">
        <v>14056</v>
      </c>
      <c r="D38" s="120" t="s">
        <v>14056</v>
      </c>
      <c r="E38" s="122" t="str">
        <f t="shared" si="0"/>
        <v>Afzelia africana</v>
      </c>
      <c r="F38" s="122" t="str">
        <f t="shared" si="1"/>
        <v>Afzelia africana</v>
      </c>
      <c r="G38" s="122" t="str">
        <f t="shared" si="2"/>
        <v>Afzelia africana</v>
      </c>
      <c r="T38" t="str" cm="1">
        <f t="array" ref="T38">IFERROR(INDEX(AOM[AOM], MATCH(1, (AOM[Edge_Value]=ani_diet!F38)*(AOM[Is_Ani_Diet_Ingredient]&lt;&gt;FALSE), 0)), "No Match in AOM")</f>
        <v>AOM_001126</v>
      </c>
      <c r="U38" t="str" cm="1">
        <f t="array" ref="U38">IFERROR(IF(INDEX(AOM[Scientific Name], MATCH(1, (AOM[Edge_Value]=ani_diet!F38)*(AOM[Is_Ani_Diet_Ingredient]&lt;&gt;FALSE), 0))=0, "", INDEX(AOM[Scientific Name], MATCH(1, (AOM[Edge_Value]=ani_diet!F38)*(AOM[Is_Ani_Diet_Ingredient]&lt;&gt;FALSE), 0))), "No Match in AOM")</f>
        <v>Afzelia africana</v>
      </c>
      <c r="V38" t="str" cm="1">
        <f t="array" ref="V38">IF((U38&lt;&gt;"")*(U38&lt;&gt;"No Match in AOM"),IF(L38&lt;&gt;"",_xlfn.TEXTJOIN(";",TRUE,CONCATENATE(_xlfn.TEXTSPLIT(U38,";",TRUE,FALSE)," ",L38)),U38),"")</f>
        <v>Afzelia africana</v>
      </c>
    </row>
    <row r="39" spans="1:23" ht="14.5" x14ac:dyDescent="0.35">
      <c r="A39" t="s">
        <v>24259</v>
      </c>
      <c r="B39" s="86" t="s">
        <v>24260</v>
      </c>
      <c r="D39" s="120" t="s">
        <v>14056</v>
      </c>
      <c r="E39" s="122" t="str">
        <f t="shared" si="0"/>
        <v>Afzelia africana Leaves</v>
      </c>
      <c r="F39" s="122" t="str">
        <f t="shared" si="1"/>
        <v>Afzelia africana Leaves Wilted</v>
      </c>
      <c r="G39" s="122" t="str">
        <f t="shared" si="2"/>
        <v>Afzelia africana Leaves Wilted</v>
      </c>
      <c r="I39" s="120" t="s">
        <v>24261</v>
      </c>
      <c r="J39" s="120" t="s">
        <v>24261</v>
      </c>
      <c r="L39" s="120" t="s">
        <v>6705</v>
      </c>
      <c r="T39" t="str" cm="1">
        <f t="array" ref="T39">IFERROR(INDEX(AOM[AOM], MATCH(1, (AOM[Edge_Value]=ani_diet!F39)*(AOM[Is_Ani_Diet_Ingredient]&lt;&gt;FALSE), 0)), "No Match in AOM")</f>
        <v>AOM_001127</v>
      </c>
      <c r="U39" t="str" cm="1">
        <f t="array" ref="U39">IFERROR(IF(INDEX(AOM[Scientific Name], MATCH(1, (AOM[Edge_Value]=ani_diet!F39)*(AOM[Is_Ani_Diet_Ingredient]&lt;&gt;FALSE), 0))=0, "", INDEX(AOM[Scientific Name], MATCH(1, (AOM[Edge_Value]=ani_diet!F39)*(AOM[Is_Ani_Diet_Ingredient]&lt;&gt;FALSE), 0))), "No Match in AOM")</f>
        <v>Afzelia africana</v>
      </c>
      <c r="V39" t="str" cm="1">
        <f t="array" ref="V39">IF((U39&lt;&gt;"")*(U39&lt;&gt;"No Match in AOM"),IF(L39&lt;&gt;"",_xlfn.TEXTJOIN(";",TRUE,CONCATENATE(_xlfn.TEXTSPLIT(U39,";",TRUE,FALSE)," ",L39)),U39),"")</f>
        <v>Afzelia africana Leaves</v>
      </c>
    </row>
    <row r="40" spans="1:23" ht="14.5" x14ac:dyDescent="0.35">
      <c r="A40" t="s">
        <v>24262</v>
      </c>
      <c r="B40" s="86" t="s">
        <v>24263</v>
      </c>
      <c r="C40" s="121" t="s">
        <v>14056</v>
      </c>
      <c r="D40" s="120" t="s">
        <v>14056</v>
      </c>
      <c r="E40" s="122" t="str">
        <f t="shared" si="0"/>
        <v>Afzelia africana Leaves</v>
      </c>
      <c r="F40" s="122" t="str">
        <f t="shared" si="1"/>
        <v>Afzelia africana Leaves</v>
      </c>
      <c r="G40" s="122" t="str">
        <f t="shared" si="2"/>
        <v>Afzelia africana Leaves</v>
      </c>
      <c r="L40" s="120" t="s">
        <v>6705</v>
      </c>
      <c r="T40" t="str" cm="1">
        <f t="array" ref="T40">IFERROR(INDEX(AOM[AOM], MATCH(1, (AOM[Edge_Value]=ani_diet!F40)*(AOM[Is_Ani_Diet_Ingredient]&lt;&gt;FALSE), 0)), "No Match in AOM")</f>
        <v>AOM_001699</v>
      </c>
      <c r="U40" t="str" cm="1">
        <f t="array" ref="U40">IFERROR(IF(INDEX(AOM[Scientific Name], MATCH(1, (AOM[Edge_Value]=ani_diet!F40)*(AOM[Is_Ani_Diet_Ingredient]&lt;&gt;FALSE), 0))=0, "", INDEX(AOM[Scientific Name], MATCH(1, (AOM[Edge_Value]=ani_diet!F40)*(AOM[Is_Ani_Diet_Ingredient]&lt;&gt;FALSE), 0))), "No Match in AOM")</f>
        <v>Afzelia africana</v>
      </c>
      <c r="V40" t="str" cm="1">
        <f t="array" ref="V40">IF((U40&lt;&gt;"")*(U40&lt;&gt;"No Match in AOM"),IF(L40&lt;&gt;"",_xlfn.TEXTJOIN(";",TRUE,CONCATENATE(_xlfn.TEXTSPLIT(U40,";",TRUE,FALSE)," ",L40)),U40),"")</f>
        <v>Afzelia africana Leaves</v>
      </c>
    </row>
    <row r="41" spans="1:23" ht="14.5" x14ac:dyDescent="0.35">
      <c r="A41" t="s">
        <v>24262</v>
      </c>
      <c r="B41" s="86" t="s">
        <v>24264</v>
      </c>
      <c r="D41" s="120" t="s">
        <v>14056</v>
      </c>
      <c r="E41" s="122" t="str">
        <f t="shared" si="0"/>
        <v>Afzelia africana</v>
      </c>
      <c r="F41" s="122" t="str">
        <f t="shared" si="1"/>
        <v>Afzelia africana Dried</v>
      </c>
      <c r="G41" s="122" t="str">
        <f t="shared" si="2"/>
        <v>Afzelia africana Dried</v>
      </c>
      <c r="I41" s="120" t="s">
        <v>24193</v>
      </c>
      <c r="J41" s="120" t="s">
        <v>24193</v>
      </c>
      <c r="T41" t="str" cm="1">
        <f t="array" ref="T41">IFERROR(INDEX(AOM[AOM], MATCH(1, (AOM[Edge_Value]=ani_diet!F41)*(AOM[Is_Ani_Diet_Ingredient]&lt;&gt;FALSE), 0)), "No Match in AOM")</f>
        <v>AOM_002046</v>
      </c>
      <c r="U41" t="str" cm="1">
        <f t="array" ref="U41">IFERROR(IF(INDEX(AOM[Scientific Name], MATCH(1, (AOM[Edge_Value]=ani_diet!F41)*(AOM[Is_Ani_Diet_Ingredient]&lt;&gt;FALSE), 0))=0, "", INDEX(AOM[Scientific Name], MATCH(1, (AOM[Edge_Value]=ani_diet!F41)*(AOM[Is_Ani_Diet_Ingredient]&lt;&gt;FALSE), 0))), "No Match in AOM")</f>
        <v>Afzelia africana</v>
      </c>
      <c r="V41" t="str" cm="1">
        <f t="array" ref="V41">IF((U41&lt;&gt;"")*(U41&lt;&gt;"No Match in AOM"),IF(L41&lt;&gt;"",_xlfn.TEXTJOIN(";",TRUE,CONCATENATE(_xlfn.TEXTSPLIT(U41,";",TRUE,FALSE)," ",L41)),U41),"")</f>
        <v>Afzelia africana</v>
      </c>
    </row>
    <row r="42" spans="1:23" ht="14.5" x14ac:dyDescent="0.35">
      <c r="A42" t="s">
        <v>24265</v>
      </c>
      <c r="B42" s="86" t="s">
        <v>24266</v>
      </c>
      <c r="D42" s="120" t="s">
        <v>14111</v>
      </c>
      <c r="E42" s="122" t="str">
        <f t="shared" si="0"/>
        <v>Albizia gummifera</v>
      </c>
      <c r="F42" s="122" t="str">
        <f t="shared" si="1"/>
        <v>Albizia gummifera Dried</v>
      </c>
      <c r="G42" s="122" t="str">
        <f t="shared" si="2"/>
        <v>Albizia gummifera Dried</v>
      </c>
      <c r="I42" s="120" t="s">
        <v>24193</v>
      </c>
      <c r="J42" s="120" t="s">
        <v>24193</v>
      </c>
      <c r="T42" t="str" cm="1">
        <f t="array" ref="T42">IFERROR(INDEX(AOM[AOM], MATCH(1, (AOM[Edge_Value]=ani_diet!F42)*(AOM[Is_Ani_Diet_Ingredient]&lt;&gt;FALSE), 0)), "No Match in AOM")</f>
        <v>AOM_002062</v>
      </c>
      <c r="U42" t="str" cm="1">
        <f t="array" ref="U42">IFERROR(IF(INDEX(AOM[Scientific Name], MATCH(1, (AOM[Edge_Value]=ani_diet!F42)*(AOM[Is_Ani_Diet_Ingredient]&lt;&gt;FALSE), 0))=0, "", INDEX(AOM[Scientific Name], MATCH(1, (AOM[Edge_Value]=ani_diet!F42)*(AOM[Is_Ani_Diet_Ingredient]&lt;&gt;FALSE), 0))), "No Match in AOM")</f>
        <v>Albizia gummifera</v>
      </c>
      <c r="V42" t="str" cm="1">
        <f t="array" ref="V42">IF((U42&lt;&gt;"")*(U42&lt;&gt;"No Match in AOM"),IF(L42&lt;&gt;"",_xlfn.TEXTJOIN(";",TRUE,CONCATENATE(_xlfn.TEXTSPLIT(U42,";",TRUE,FALSE)," ",L42)),U42),"")</f>
        <v>Albizia gummifera</v>
      </c>
    </row>
    <row r="43" spans="1:23" ht="14.5" x14ac:dyDescent="0.35">
      <c r="A43" t="s">
        <v>24267</v>
      </c>
      <c r="B43" s="86" t="s">
        <v>24268</v>
      </c>
      <c r="D43" s="120" t="s">
        <v>13913</v>
      </c>
      <c r="E43" s="122" t="str">
        <f t="shared" si="0"/>
        <v>Albizia harveyi</v>
      </c>
      <c r="F43" s="122" t="str">
        <f t="shared" si="1"/>
        <v>Albizia harveyi Dried</v>
      </c>
      <c r="G43" s="122" t="str">
        <f t="shared" si="2"/>
        <v>Albizia harveyi Dried(Air)</v>
      </c>
      <c r="I43" s="120" t="s">
        <v>24221</v>
      </c>
      <c r="J43" s="120" t="s">
        <v>24193</v>
      </c>
      <c r="T43" t="str" cm="1">
        <f t="array" ref="T43">IFERROR(INDEX(AOM[AOM], MATCH(1, (AOM[Edge_Value]=ani_diet!F43)*(AOM[Is_Ani_Diet_Ingredient]&lt;&gt;FALSE), 0)), "No Match in AOM")</f>
        <v>AOM_001794</v>
      </c>
      <c r="U43" t="str" cm="1">
        <f t="array" ref="U43">IFERROR(IF(INDEX(AOM[Scientific Name], MATCH(1, (AOM[Edge_Value]=ani_diet!F43)*(AOM[Is_Ani_Diet_Ingredient]&lt;&gt;FALSE), 0))=0, "", INDEX(AOM[Scientific Name], MATCH(1, (AOM[Edge_Value]=ani_diet!F43)*(AOM[Is_Ani_Diet_Ingredient]&lt;&gt;FALSE), 0))), "No Match in AOM")</f>
        <v>Albizia harveyi</v>
      </c>
      <c r="V43" t="str" cm="1">
        <f t="array" ref="V43">IF((U43&lt;&gt;"")*(U43&lt;&gt;"No Match in AOM"),IF(L43&lt;&gt;"",_xlfn.TEXTJOIN(";",TRUE,CONCATENATE(_xlfn.TEXTSPLIT(U43,";",TRUE,FALSE)," ",L43)),U43),"")</f>
        <v>Albizia harveyi</v>
      </c>
    </row>
    <row r="44" spans="1:23" ht="14.5" x14ac:dyDescent="0.35">
      <c r="A44" t="s">
        <v>24269</v>
      </c>
      <c r="B44" s="86" t="s">
        <v>24270</v>
      </c>
      <c r="D44" s="120" t="s">
        <v>14114</v>
      </c>
      <c r="E44" s="122" t="str">
        <f t="shared" si="0"/>
        <v>Albizia lebbeck Leaves</v>
      </c>
      <c r="F44" s="122" t="str">
        <f t="shared" si="1"/>
        <v>Albizia lebbeck Leaves Ground</v>
      </c>
      <c r="G44" s="122" t="str">
        <f t="shared" si="2"/>
        <v>Albizia lebbeck Leaves Ground</v>
      </c>
      <c r="I44" s="120" t="s">
        <v>6571</v>
      </c>
      <c r="J44" s="120" t="s">
        <v>6571</v>
      </c>
      <c r="L44" s="120" t="s">
        <v>6705</v>
      </c>
      <c r="T44" t="str" cm="1">
        <f t="array" ref="T44">IFERROR(INDEX(AOM[AOM], MATCH(1, (AOM[Edge_Value]=ani_diet!F44)*(AOM[Is_Ani_Diet_Ingredient]&lt;&gt;FALSE), 0)), "No Match in AOM")</f>
        <v>AOM_002065</v>
      </c>
      <c r="U44" t="str" cm="1">
        <f t="array" ref="U44">IFERROR(IF(INDEX(AOM[Scientific Name], MATCH(1, (AOM[Edge_Value]=ani_diet!F44)*(AOM[Is_Ani_Diet_Ingredient]&lt;&gt;FALSE), 0))=0, "", INDEX(AOM[Scientific Name], MATCH(1, (AOM[Edge_Value]=ani_diet!F44)*(AOM[Is_Ani_Diet_Ingredient]&lt;&gt;FALSE), 0))), "No Match in AOM")</f>
        <v>Albizia lebbeck</v>
      </c>
      <c r="V44" t="str" cm="1">
        <f t="array" ref="V44">IF((U44&lt;&gt;"")*(U44&lt;&gt;"No Match in AOM"),IF(L44&lt;&gt;"",_xlfn.TEXTJOIN(";",TRUE,CONCATENATE(_xlfn.TEXTSPLIT(U44,";",TRUE,FALSE)," ",L44)),U44),"")</f>
        <v>Albizia lebbeck Leaves</v>
      </c>
    </row>
    <row r="45" spans="1:23" ht="14.5" x14ac:dyDescent="0.35">
      <c r="A45" t="s">
        <v>24271</v>
      </c>
      <c r="B45" s="86" t="s">
        <v>24272</v>
      </c>
      <c r="C45" s="121" t="s">
        <v>24273</v>
      </c>
      <c r="D45" s="120" t="s">
        <v>9533</v>
      </c>
      <c r="E45" s="122" t="str">
        <f t="shared" si="0"/>
        <v>Medicago sativa</v>
      </c>
      <c r="F45" s="122" t="str">
        <f t="shared" si="1"/>
        <v>Medicago sativa Dried</v>
      </c>
      <c r="G45" s="122" t="str">
        <f t="shared" si="2"/>
        <v>Medicago sativa Hay</v>
      </c>
      <c r="I45" s="120" t="s">
        <v>19595</v>
      </c>
      <c r="J45" s="120" t="s">
        <v>24193</v>
      </c>
      <c r="N45" s="88" t="s">
        <v>252</v>
      </c>
      <c r="P45" t="s">
        <v>12987</v>
      </c>
      <c r="Q45" t="s">
        <v>12955</v>
      </c>
      <c r="R45" t="s">
        <v>12987</v>
      </c>
      <c r="S45" t="s">
        <v>12955</v>
      </c>
      <c r="T45" t="str" cm="1">
        <f t="array" ref="T45">IFERROR(INDEX(AOM[AOM], MATCH(1, (AOM[Edge_Value]=ani_diet!F45)*(AOM[Is_Ani_Diet_Ingredient]&lt;&gt;FALSE), 0)), "No Match in AOM")</f>
        <v>No Match in AOM</v>
      </c>
      <c r="U45" t="str" cm="1">
        <f t="array" ref="U45">IFERROR(IF(INDEX(AOM[Scientific Name], MATCH(1, (AOM[Edge_Value]=ani_diet!F45)*(AOM[Is_Ani_Diet_Ingredient]&lt;&gt;FALSE), 0))=0, "", INDEX(AOM[Scientific Name], MATCH(1, (AOM[Edge_Value]=ani_diet!F45)*(AOM[Is_Ani_Diet_Ingredient]&lt;&gt;FALSE), 0))), "No Match in AOM")</f>
        <v>No Match in AOM</v>
      </c>
      <c r="V45" t="str" cm="1">
        <f t="array" ref="V45">IF((U45&lt;&gt;"")*(U45&lt;&gt;"No Match in AOM"),IF(L45&lt;&gt;"",_xlfn.TEXTJOIN(";",TRUE,CONCATENATE(_xlfn.TEXTSPLIT(U45,";",TRUE,FALSE)," ",L45)),U45),"")</f>
        <v/>
      </c>
      <c r="W45" t="s">
        <v>22823</v>
      </c>
    </row>
    <row r="46" spans="1:23" ht="14.5" x14ac:dyDescent="0.35">
      <c r="A46" t="s">
        <v>24219</v>
      </c>
      <c r="B46" s="86" t="s">
        <v>24274</v>
      </c>
      <c r="D46" s="120" t="s">
        <v>9531</v>
      </c>
      <c r="E46" s="122" t="str">
        <f t="shared" si="0"/>
        <v>Alfalfa</v>
      </c>
      <c r="F46" s="122" t="str">
        <f t="shared" si="1"/>
        <v>Alfalfa Baled Dried</v>
      </c>
      <c r="G46" s="122" t="str">
        <f t="shared" si="2"/>
        <v>Alfalfa Hay Dried (Sun) Baled Chopped</v>
      </c>
      <c r="I46" s="120" t="s">
        <v>24275</v>
      </c>
      <c r="J46" s="120" t="s">
        <v>24276</v>
      </c>
      <c r="K46" s="120" t="s">
        <v>6715</v>
      </c>
      <c r="T46" t="str" cm="1">
        <f t="array" ref="T46">IFERROR(INDEX(AOM[AOM], MATCH(1, (AOM[Edge_Value]=ani_diet!F46)*(AOM[Is_Ani_Diet_Ingredient]&lt;&gt;FALSE), 0)), "No Match in AOM")</f>
        <v>AOM_001204</v>
      </c>
      <c r="U46" t="str" cm="1">
        <f t="array" ref="U46">IFERROR(IF(INDEX(AOM[Scientific Name], MATCH(1, (AOM[Edge_Value]=ani_diet!F46)*(AOM[Is_Ani_Diet_Ingredient]&lt;&gt;FALSE), 0))=0, "", INDEX(AOM[Scientific Name], MATCH(1, (AOM[Edge_Value]=ani_diet!F46)*(AOM[Is_Ani_Diet_Ingredient]&lt;&gt;FALSE), 0))), "No Match in AOM")</f>
        <v/>
      </c>
      <c r="V46" t="str" cm="1">
        <f t="array" ref="V46">IF((U46&lt;&gt;"")*(U46&lt;&gt;"No Match in AOM"),IF(L46&lt;&gt;"",_xlfn.TEXTJOIN(";",TRUE,CONCATENATE(_xlfn.TEXTSPLIT(U46,";",TRUE,FALSE)," ",L46)),U46),"")</f>
        <v/>
      </c>
    </row>
    <row r="47" spans="1:23" ht="14.5" x14ac:dyDescent="0.35">
      <c r="A47" t="s">
        <v>24255</v>
      </c>
      <c r="B47" s="86" t="s">
        <v>24277</v>
      </c>
      <c r="D47" s="120" t="s">
        <v>9531</v>
      </c>
      <c r="E47" s="122" t="str">
        <f t="shared" si="0"/>
        <v>Alfalfa</v>
      </c>
      <c r="F47" s="122" t="str">
        <f t="shared" si="1"/>
        <v>Alfalfa Dried Ground</v>
      </c>
      <c r="G47" s="122" t="str">
        <f t="shared" si="2"/>
        <v>Alfalfa Hay Ground</v>
      </c>
      <c r="I47" s="120" t="s">
        <v>24278</v>
      </c>
      <c r="J47" s="120" t="s">
        <v>24203</v>
      </c>
      <c r="T47" t="str" cm="1">
        <f t="array" ref="T47">IFERROR(INDEX(AOM[AOM], MATCH(1, (AOM[Edge_Value]=ani_diet!F47)*(AOM[Is_Ani_Diet_Ingredient]&lt;&gt;FALSE), 0)), "No Match in AOM")</f>
        <v>AOM_001774</v>
      </c>
      <c r="U47" t="str" cm="1">
        <f t="array" ref="U47">IFERROR(IF(INDEX(AOM[Scientific Name], MATCH(1, (AOM[Edge_Value]=ani_diet!F47)*(AOM[Is_Ani_Diet_Ingredient]&lt;&gt;FALSE), 0))=0, "", INDEX(AOM[Scientific Name], MATCH(1, (AOM[Edge_Value]=ani_diet!F47)*(AOM[Is_Ani_Diet_Ingredient]&lt;&gt;FALSE), 0))), "No Match in AOM")</f>
        <v>Medicago sativa</v>
      </c>
      <c r="V47" t="str" cm="1">
        <f t="array" ref="V47">IF((U47&lt;&gt;"")*(U47&lt;&gt;"No Match in AOM"),IF(L47&lt;&gt;"",_xlfn.TEXTJOIN(";",TRUE,CONCATENATE(_xlfn.TEXTSPLIT(U47,";",TRUE,FALSE)," ",L47)),U47),"")</f>
        <v>Medicago sativa</v>
      </c>
    </row>
    <row r="48" spans="1:23" ht="14.5" x14ac:dyDescent="0.35">
      <c r="A48" t="s">
        <v>24279</v>
      </c>
      <c r="B48" s="86" t="s">
        <v>24280</v>
      </c>
      <c r="C48" s="121" t="s">
        <v>24281</v>
      </c>
      <c r="D48" s="120" t="s">
        <v>9533</v>
      </c>
      <c r="E48" s="122" t="str">
        <f t="shared" si="0"/>
        <v>Medicago sativa</v>
      </c>
      <c r="F48" s="122" t="str">
        <f t="shared" si="1"/>
        <v>Medicago sativa Ground</v>
      </c>
      <c r="G48" s="122" t="str">
        <f t="shared" si="2"/>
        <v>Medicago sativa Meal</v>
      </c>
      <c r="I48" s="120" t="s">
        <v>24282</v>
      </c>
      <c r="J48" s="120" t="s">
        <v>6571</v>
      </c>
      <c r="N48" s="88" t="s">
        <v>252</v>
      </c>
      <c r="P48" t="s">
        <v>12987</v>
      </c>
      <c r="Q48" t="s">
        <v>12955</v>
      </c>
      <c r="R48" t="s">
        <v>24283</v>
      </c>
      <c r="S48" t="s">
        <v>24284</v>
      </c>
      <c r="T48" t="str" cm="1">
        <f t="array" ref="T48">IFERROR(INDEX(AOM[AOM], MATCH(1, (AOM[Edge_Value]=ani_diet!F48)*(AOM[Is_Ani_Diet_Ingredient]&lt;&gt;FALSE), 0)), "No Match in AOM")</f>
        <v>No Match in AOM</v>
      </c>
      <c r="U48" t="str" cm="1">
        <f t="array" ref="U48">IFERROR(IF(INDEX(AOM[Scientific Name], MATCH(1, (AOM[Edge_Value]=ani_diet!F48)*(AOM[Is_Ani_Diet_Ingredient]&lt;&gt;FALSE), 0))=0, "", INDEX(AOM[Scientific Name], MATCH(1, (AOM[Edge_Value]=ani_diet!F48)*(AOM[Is_Ani_Diet_Ingredient]&lt;&gt;FALSE), 0))), "No Match in AOM")</f>
        <v>No Match in AOM</v>
      </c>
      <c r="V48" t="str" cm="1">
        <f t="array" ref="V48">IF((U48&lt;&gt;"")*(U48&lt;&gt;"No Match in AOM"),IF(L48&lt;&gt;"",_xlfn.TEXTJOIN(";",TRUE,CONCATENATE(_xlfn.TEXTSPLIT(U48,";",TRUE,FALSE)," ",L48)),U48),"")</f>
        <v/>
      </c>
      <c r="W48" t="s">
        <v>22826</v>
      </c>
    </row>
    <row r="49" spans="1:23" ht="14.5" x14ac:dyDescent="0.35">
      <c r="A49" t="s">
        <v>24285</v>
      </c>
      <c r="B49" s="86" t="s">
        <v>24286</v>
      </c>
      <c r="C49" s="121" t="s">
        <v>9531</v>
      </c>
      <c r="D49" s="120" t="s">
        <v>9531</v>
      </c>
      <c r="E49" s="122" t="str">
        <f t="shared" si="0"/>
        <v>Alfalfa</v>
      </c>
      <c r="F49" s="122" t="str">
        <f t="shared" si="1"/>
        <v>Alfalfa</v>
      </c>
      <c r="G49" s="122" t="str">
        <f t="shared" si="2"/>
        <v>Alfalfa</v>
      </c>
      <c r="P49" t="s">
        <v>12987</v>
      </c>
      <c r="Q49" t="s">
        <v>12955</v>
      </c>
      <c r="R49" t="s">
        <v>12987</v>
      </c>
      <c r="S49" t="s">
        <v>12955</v>
      </c>
      <c r="T49" t="str" cm="1">
        <f t="array" ref="T49">IFERROR(INDEX(AOM[AOM], MATCH(1, (AOM[Edge_Value]=ani_diet!F49)*(AOM[Is_Ani_Diet_Ingredient]&lt;&gt;FALSE), 0)), "No Match in AOM")</f>
        <v>AOM_000719</v>
      </c>
      <c r="U49" t="str" cm="1">
        <f t="array" ref="U49">IFERROR(IF(INDEX(AOM[Scientific Name], MATCH(1, (AOM[Edge_Value]=ani_diet!F49)*(AOM[Is_Ani_Diet_Ingredient]&lt;&gt;FALSE), 0))=0, "", INDEX(AOM[Scientific Name], MATCH(1, (AOM[Edge_Value]=ani_diet!F49)*(AOM[Is_Ani_Diet_Ingredient]&lt;&gt;FALSE), 0))), "No Match in AOM")</f>
        <v>Medicago sativa</v>
      </c>
      <c r="V49" t="str" cm="1">
        <f t="array" ref="V49">IF((U49&lt;&gt;"")*(U49&lt;&gt;"No Match in AOM"),IF(L49&lt;&gt;"",_xlfn.TEXTJOIN(";",TRUE,CONCATENATE(_xlfn.TEXTSPLIT(U49,";",TRUE,FALSE)," ",L49)),U49),"")</f>
        <v>Medicago sativa</v>
      </c>
    </row>
    <row r="50" spans="1:23" ht="14.5" x14ac:dyDescent="0.35">
      <c r="A50" t="s">
        <v>24287</v>
      </c>
      <c r="B50" s="86" t="s">
        <v>23305</v>
      </c>
      <c r="C50" s="121" t="s">
        <v>23305</v>
      </c>
      <c r="D50" s="120" t="s">
        <v>23305</v>
      </c>
      <c r="E50" s="122" t="str">
        <f t="shared" si="0"/>
        <v>Alkali</v>
      </c>
      <c r="F50" s="122" t="str">
        <f t="shared" si="1"/>
        <v>Alkali</v>
      </c>
      <c r="G50" s="122" t="str">
        <f t="shared" si="2"/>
        <v>Alkali</v>
      </c>
      <c r="T50" t="str" cm="1">
        <f t="array" ref="T50">IFERROR(INDEX(AOM[AOM], MATCH(1, (AOM[Edge_Value]=ani_diet!F50)*(AOM[Is_Ani_Diet_Ingredient]&lt;&gt;FALSE), 0)), "No Match in AOM")</f>
        <v>AOM_001872</v>
      </c>
      <c r="U50" t="str" cm="1">
        <f t="array" ref="U50">IFERROR(IF(INDEX(AOM[Scientific Name], MATCH(1, (AOM[Edge_Value]=ani_diet!F50)*(AOM[Is_Ani_Diet_Ingredient]&lt;&gt;FALSE), 0))=0, "", INDEX(AOM[Scientific Name], MATCH(1, (AOM[Edge_Value]=ani_diet!F50)*(AOM[Is_Ani_Diet_Ingredient]&lt;&gt;FALSE), 0))), "No Match in AOM")</f>
        <v/>
      </c>
      <c r="V50" t="str" cm="1">
        <f t="array" ref="V50">IF((U50&lt;&gt;"")*(U50&lt;&gt;"No Match in AOM"),IF(L50&lt;&gt;"",_xlfn.TEXTJOIN(";",TRUE,CONCATENATE(_xlfn.TEXTSPLIT(U50,";",TRUE,FALSE)," ",L50)),U50),"")</f>
        <v/>
      </c>
    </row>
    <row r="51" spans="1:23" ht="14.5" x14ac:dyDescent="0.35">
      <c r="A51" t="s">
        <v>24288</v>
      </c>
      <c r="B51" s="123" t="s">
        <v>24289</v>
      </c>
      <c r="C51" s="121" t="s">
        <v>24290</v>
      </c>
      <c r="D51" s="120" t="s">
        <v>22995</v>
      </c>
      <c r="E51" s="122" t="str">
        <f t="shared" si="0"/>
        <v>Amaranthus cruentus Leaves</v>
      </c>
      <c r="F51" s="122" t="str">
        <f t="shared" si="1"/>
        <v>Amaranthus cruentus Leaves Ground</v>
      </c>
      <c r="G51" s="122" t="str">
        <f t="shared" si="2"/>
        <v>Amaranthus cruentus Leaves Meal</v>
      </c>
      <c r="I51" s="120" t="s">
        <v>24282</v>
      </c>
      <c r="J51" s="120" t="s">
        <v>6571</v>
      </c>
      <c r="L51" s="120" t="s">
        <v>6705</v>
      </c>
      <c r="N51" s="88" t="s">
        <v>252</v>
      </c>
      <c r="T51" t="str" cm="1">
        <f t="array" ref="T51">IFERROR(INDEX(AOM[AOM], MATCH(1, (AOM[Edge_Value]=ani_diet!F51)*(AOM[Is_Ani_Diet_Ingredient]&lt;&gt;FALSE), 0)), "No Match in AOM")</f>
        <v>AOM_001534</v>
      </c>
      <c r="U51" t="str" cm="1">
        <f t="array" ref="U51">IFERROR(IF(INDEX(AOM[Scientific Name], MATCH(1, (AOM[Edge_Value]=ani_diet!F51)*(AOM[Is_Ani_Diet_Ingredient]&lt;&gt;FALSE), 0))=0, "", INDEX(AOM[Scientific Name], MATCH(1, (AOM[Edge_Value]=ani_diet!F51)*(AOM[Is_Ani_Diet_Ingredient]&lt;&gt;FALSE), 0))), "No Match in AOM")</f>
        <v>Amaranthus cruentus</v>
      </c>
      <c r="V51" t="str" cm="1">
        <f t="array" ref="V51">IF((U51&lt;&gt;"")*(U51&lt;&gt;"No Match in AOM"),IF(L51&lt;&gt;"",_xlfn.TEXTJOIN(";",TRUE,CONCATENATE(_xlfn.TEXTSPLIT(U51,";",TRUE,FALSE)," ",L51)),U51),"")</f>
        <v>Amaranthus cruentus Leaves</v>
      </c>
    </row>
    <row r="52" spans="1:23" ht="14.5" x14ac:dyDescent="0.35">
      <c r="A52" t="s">
        <v>24288</v>
      </c>
      <c r="B52" s="123" t="s">
        <v>24291</v>
      </c>
      <c r="D52" s="120" t="s">
        <v>22995</v>
      </c>
      <c r="E52" s="122" t="str">
        <f t="shared" si="0"/>
        <v>Amaranthus cruentus Leaves</v>
      </c>
      <c r="F52" s="122" t="str">
        <f t="shared" si="1"/>
        <v>Amaranthus cruentus Leaves Ground</v>
      </c>
      <c r="G52" s="122" t="str">
        <f t="shared" si="2"/>
        <v>Amaranthus cruentus Leaves Ground</v>
      </c>
      <c r="I52" s="120" t="s">
        <v>6571</v>
      </c>
      <c r="J52" s="120" t="s">
        <v>6571</v>
      </c>
      <c r="L52" s="120" t="s">
        <v>6705</v>
      </c>
      <c r="T52" t="str" cm="1">
        <f t="array" ref="T52">IFERROR(INDEX(AOM[AOM], MATCH(1, (AOM[Edge_Value]=ani_diet!F52)*(AOM[Is_Ani_Diet_Ingredient]&lt;&gt;FALSE), 0)), "No Match in AOM")</f>
        <v>AOM_001534</v>
      </c>
      <c r="U52" t="str" cm="1">
        <f t="array" ref="U52">IFERROR(IF(INDEX(AOM[Scientific Name], MATCH(1, (AOM[Edge_Value]=ani_diet!F52)*(AOM[Is_Ani_Diet_Ingredient]&lt;&gt;FALSE), 0))=0, "", INDEX(AOM[Scientific Name], MATCH(1, (AOM[Edge_Value]=ani_diet!F52)*(AOM[Is_Ani_Diet_Ingredient]&lt;&gt;FALSE), 0))), "No Match in AOM")</f>
        <v>Amaranthus cruentus</v>
      </c>
      <c r="V52" t="str" cm="1">
        <f t="array" ref="V52">IF((U52&lt;&gt;"")*(U52&lt;&gt;"No Match in AOM"),IF(L52&lt;&gt;"",_xlfn.TEXTJOIN(";",TRUE,CONCATENATE(_xlfn.TEXTSPLIT(U52,";",TRUE,FALSE)," ",L52)),U52),"")</f>
        <v>Amaranthus cruentus Leaves</v>
      </c>
    </row>
    <row r="53" spans="1:23" ht="14.5" x14ac:dyDescent="0.35">
      <c r="A53" t="s">
        <v>24292</v>
      </c>
      <c r="B53" s="86" t="s">
        <v>23307</v>
      </c>
      <c r="C53" s="121" t="s">
        <v>23307</v>
      </c>
      <c r="D53" s="120" t="s">
        <v>23307</v>
      </c>
      <c r="E53" s="122" t="str">
        <f t="shared" si="0"/>
        <v>Ammonium Chloride</v>
      </c>
      <c r="F53" s="122" t="str">
        <f t="shared" si="1"/>
        <v>Ammonium Chloride</v>
      </c>
      <c r="G53" s="122" t="str">
        <f t="shared" si="2"/>
        <v>Ammonium Chloride</v>
      </c>
      <c r="O53" s="88" t="s">
        <v>252</v>
      </c>
      <c r="T53" t="str" cm="1">
        <f t="array" ref="T53">IFERROR(INDEX(AOM[AOM], MATCH(1, (AOM[Edge_Value]=ani_diet!F53)*(AOM[Is_Ani_Diet_Ingredient]&lt;&gt;FALSE), 0)), "No Match in AOM")</f>
        <v>AOM_001367</v>
      </c>
      <c r="U53" t="str" cm="1">
        <f t="array" ref="U53">IFERROR(IF(INDEX(AOM[Scientific Name], MATCH(1, (AOM[Edge_Value]=ani_diet!F53)*(AOM[Is_Ani_Diet_Ingredient]&lt;&gt;FALSE), 0))=0, "", INDEX(AOM[Scientific Name], MATCH(1, (AOM[Edge_Value]=ani_diet!F53)*(AOM[Is_Ani_Diet_Ingredient]&lt;&gt;FALSE), 0))), "No Match in AOM")</f>
        <v/>
      </c>
      <c r="V53" t="str" cm="1">
        <f t="array" ref="V53">IF((U53&lt;&gt;"")*(U53&lt;&gt;"No Match in AOM"),IF(L53&lt;&gt;"",_xlfn.TEXTJOIN(";",TRUE,CONCATENATE(_xlfn.TEXTSPLIT(U53,";",TRUE,FALSE)," ",L53)),U53),"")</f>
        <v/>
      </c>
    </row>
    <row r="54" spans="1:23" ht="14.5" x14ac:dyDescent="0.35">
      <c r="A54" t="s">
        <v>24293</v>
      </c>
      <c r="B54" s="86" t="s">
        <v>24294</v>
      </c>
      <c r="C54" s="121" t="s">
        <v>258</v>
      </c>
      <c r="D54" s="120" t="s">
        <v>258</v>
      </c>
      <c r="E54" s="122" t="str">
        <f t="shared" si="0"/>
        <v>Ammonium Sulphate</v>
      </c>
      <c r="F54" s="122" t="str">
        <f t="shared" si="1"/>
        <v>Ammonium Sulphate</v>
      </c>
      <c r="G54" s="122" t="str">
        <f t="shared" si="2"/>
        <v>Ammonium Sulphate</v>
      </c>
      <c r="O54" s="88" t="s">
        <v>252</v>
      </c>
      <c r="T54" t="str" cm="1">
        <f t="array" ref="T54">IFERROR(INDEX(AOM[AOM], MATCH(1, (AOM[Edge_Value]=ani_diet!F54)*(AOM[Is_Ani_Diet_Ingredient]&lt;&gt;FALSE), 0)), "No Match in AOM")</f>
        <v>AOM_001368</v>
      </c>
      <c r="U54" t="str" cm="1">
        <f t="array" ref="U54">IFERROR(IF(INDEX(AOM[Scientific Name], MATCH(1, (AOM[Edge_Value]=ani_diet!F54)*(AOM[Is_Ani_Diet_Ingredient]&lt;&gt;FALSE), 0))=0, "", INDEX(AOM[Scientific Name], MATCH(1, (AOM[Edge_Value]=ani_diet!F54)*(AOM[Is_Ani_Diet_Ingredient]&lt;&gt;FALSE), 0))), "No Match in AOM")</f>
        <v/>
      </c>
      <c r="V54" t="str" cm="1">
        <f t="array" ref="V54">IF((U54&lt;&gt;"")*(U54&lt;&gt;"No Match in AOM"),IF(L54&lt;&gt;"",_xlfn.TEXTJOIN(";",TRUE,CONCATENATE(_xlfn.TEXTSPLIT(U54,";",TRUE,FALSE)," ",L54)),U54),"")</f>
        <v/>
      </c>
    </row>
    <row r="55" spans="1:23" ht="14.5" x14ac:dyDescent="0.35">
      <c r="A55" t="s">
        <v>24295</v>
      </c>
      <c r="B55" s="86" t="s">
        <v>21999</v>
      </c>
      <c r="C55" s="121" t="s">
        <v>21999</v>
      </c>
      <c r="D55" s="120" t="s">
        <v>21999</v>
      </c>
      <c r="E55" s="122" t="str">
        <f t="shared" si="0"/>
        <v>Andropogon abyssinica</v>
      </c>
      <c r="F55" s="122" t="str">
        <f t="shared" si="1"/>
        <v>Andropogon abyssinica</v>
      </c>
      <c r="G55" s="122" t="str">
        <f t="shared" si="2"/>
        <v>Andropogon abyssinica</v>
      </c>
      <c r="T55" t="str" cm="1">
        <f t="array" ref="T55">IFERROR(INDEX(AOM[AOM], MATCH(1, (AOM[Edge_Value]=ani_diet!F55)*(AOM[Is_Ani_Diet_Ingredient]&lt;&gt;FALSE), 0)), "No Match in AOM")</f>
        <v>AOM_001382</v>
      </c>
      <c r="U55" t="str" cm="1">
        <f t="array" ref="U55">IFERROR(IF(INDEX(AOM[Scientific Name], MATCH(1, (AOM[Edge_Value]=ani_diet!F55)*(AOM[Is_Ani_Diet_Ingredient]&lt;&gt;FALSE), 0))=0, "", INDEX(AOM[Scientific Name], MATCH(1, (AOM[Edge_Value]=ani_diet!F55)*(AOM[Is_Ani_Diet_Ingredient]&lt;&gt;FALSE), 0))), "No Match in AOM")</f>
        <v>Andropogon abyssinica</v>
      </c>
      <c r="V55" t="str" cm="1">
        <f t="array" ref="V55">IF((U55&lt;&gt;"")*(U55&lt;&gt;"No Match in AOM"),IF(L55&lt;&gt;"",_xlfn.TEXTJOIN(";",TRUE,CONCATENATE(_xlfn.TEXTSPLIT(U55,";",TRUE,FALSE)," ",L55)),U55),"")</f>
        <v>Andropogon abyssinica</v>
      </c>
    </row>
    <row r="56" spans="1:23" ht="14.5" x14ac:dyDescent="0.35">
      <c r="B56" s="86" t="s">
        <v>24296</v>
      </c>
      <c r="C56" s="121" t="s">
        <v>24297</v>
      </c>
      <c r="D56" s="120" t="s">
        <v>9539</v>
      </c>
      <c r="E56" s="122" t="str">
        <f t="shared" si="0"/>
        <v>Andropogon gayanus</v>
      </c>
      <c r="F56" s="122" t="str">
        <f t="shared" si="1"/>
        <v>Andropogon gayanus Dried</v>
      </c>
      <c r="G56" s="122" t="str">
        <f t="shared" si="2"/>
        <v>Andropogon gayanus Hay Chopped</v>
      </c>
      <c r="I56" s="120" t="s">
        <v>24298</v>
      </c>
      <c r="J56" s="120" t="s">
        <v>24193</v>
      </c>
      <c r="K56" s="120" t="s">
        <v>6715</v>
      </c>
      <c r="T56" t="str" cm="1">
        <f t="array" ref="T56">IFERROR(INDEX(AOM[AOM], MATCH(1, (AOM[Edge_Value]=ani_diet!F56)*(AOM[Is_Ani_Diet_Ingredient]&lt;&gt;FALSE), 0)), "No Match in AOM")</f>
        <v>AOM_001581</v>
      </c>
      <c r="U56" t="str" cm="1">
        <f t="array" ref="U56">IFERROR(IF(INDEX(AOM[Scientific Name], MATCH(1, (AOM[Edge_Value]=ani_diet!F56)*(AOM[Is_Ani_Diet_Ingredient]&lt;&gt;FALSE), 0))=0, "", INDEX(AOM[Scientific Name], MATCH(1, (AOM[Edge_Value]=ani_diet!F56)*(AOM[Is_Ani_Diet_Ingredient]&lt;&gt;FALSE), 0))), "No Match in AOM")</f>
        <v>Andropogon gayanus</v>
      </c>
      <c r="V56" t="str" cm="1">
        <f t="array" ref="V56">IF((U56&lt;&gt;"")*(U56&lt;&gt;"No Match in AOM"),IF(L56&lt;&gt;"",_xlfn.TEXTJOIN(";",TRUE,CONCATENATE(_xlfn.TEXTSPLIT(U56,";",TRUE,FALSE)," ",L56)),U56),"")</f>
        <v>Andropogon gayanus</v>
      </c>
    </row>
    <row r="57" spans="1:23" ht="14.5" x14ac:dyDescent="0.35">
      <c r="A57" t="s">
        <v>24262</v>
      </c>
      <c r="B57" s="86" t="s">
        <v>24299</v>
      </c>
      <c r="C57" s="121" t="s">
        <v>24297</v>
      </c>
      <c r="D57" s="120" t="s">
        <v>9539</v>
      </c>
      <c r="E57" s="122" t="str">
        <f t="shared" si="0"/>
        <v>Andropogon gayanus</v>
      </c>
      <c r="F57" s="122" t="str">
        <f t="shared" si="1"/>
        <v>Andropogon gayanus Dried</v>
      </c>
      <c r="G57" s="122" t="str">
        <f t="shared" si="2"/>
        <v>Andropogon gayanus Hay</v>
      </c>
      <c r="I57" s="120" t="s">
        <v>19595</v>
      </c>
      <c r="J57" s="120" t="s">
        <v>24193</v>
      </c>
      <c r="N57" s="88" t="s">
        <v>252</v>
      </c>
      <c r="T57" t="str" cm="1">
        <f t="array" ref="T57">IFERROR(INDEX(AOM[AOM], MATCH(1, (AOM[Edge_Value]=ani_diet!F57)*(AOM[Is_Ani_Diet_Ingredient]&lt;&gt;FALSE), 0)), "No Match in AOM")</f>
        <v>AOM_001581</v>
      </c>
      <c r="U57" t="str" cm="1">
        <f t="array" ref="U57">IFERROR(IF(INDEX(AOM[Scientific Name], MATCH(1, (AOM[Edge_Value]=ani_diet!F57)*(AOM[Is_Ani_Diet_Ingredient]&lt;&gt;FALSE), 0))=0, "", INDEX(AOM[Scientific Name], MATCH(1, (AOM[Edge_Value]=ani_diet!F57)*(AOM[Is_Ani_Diet_Ingredient]&lt;&gt;FALSE), 0))), "No Match in AOM")</f>
        <v>Andropogon gayanus</v>
      </c>
      <c r="V57" t="str" cm="1">
        <f t="array" ref="V57">IF((U57&lt;&gt;"")*(U57&lt;&gt;"No Match in AOM"),IF(L57&lt;&gt;"",_xlfn.TEXTJOIN(";",TRUE,CONCATENATE(_xlfn.TEXTSPLIT(U57,";",TRUE,FALSE)," ",L57)),U57),"")</f>
        <v>Andropogon gayanus</v>
      </c>
    </row>
    <row r="58" spans="1:23" ht="14.5" x14ac:dyDescent="0.35">
      <c r="A58" t="s">
        <v>24258</v>
      </c>
      <c r="B58" s="86" t="s">
        <v>24300</v>
      </c>
      <c r="C58" s="121" t="s">
        <v>9539</v>
      </c>
      <c r="D58" s="120" t="s">
        <v>9539</v>
      </c>
      <c r="E58" s="122" t="str">
        <f t="shared" si="0"/>
        <v>Andropogon gayanus</v>
      </c>
      <c r="F58" s="122" t="str">
        <f t="shared" si="1"/>
        <v>Andropogon gayanus</v>
      </c>
      <c r="G58" s="122" t="str">
        <f t="shared" si="2"/>
        <v>Andropogon gayanus</v>
      </c>
      <c r="T58" t="str" cm="1">
        <f t="array" ref="T58">IFERROR(INDEX(AOM[AOM], MATCH(1, (AOM[Edge_Value]=ani_diet!F58)*(AOM[Is_Ani_Diet_Ingredient]&lt;&gt;FALSE), 0)), "No Match in AOM")</f>
        <v>AOM_001380</v>
      </c>
      <c r="U58" t="str" cm="1">
        <f t="array" ref="U58">IFERROR(IF(INDEX(AOM[Scientific Name], MATCH(1, (AOM[Edge_Value]=ani_diet!F58)*(AOM[Is_Ani_Diet_Ingredient]&lt;&gt;FALSE), 0))=0, "", INDEX(AOM[Scientific Name], MATCH(1, (AOM[Edge_Value]=ani_diet!F58)*(AOM[Is_Ani_Diet_Ingredient]&lt;&gt;FALSE), 0))), "No Match in AOM")</f>
        <v>Andropogon gayanus</v>
      </c>
      <c r="V58" t="str" cm="1">
        <f t="array" ref="V58">IF((U58&lt;&gt;"")*(U58&lt;&gt;"No Match in AOM"),IF(L58&lt;&gt;"",_xlfn.TEXTJOIN(";",TRUE,CONCATENATE(_xlfn.TEXTSPLIT(U58,";",TRUE,FALSE)," ",L58)),U58),"")</f>
        <v>Andropogon gayanus</v>
      </c>
    </row>
    <row r="59" spans="1:23" ht="14.5" x14ac:dyDescent="0.35">
      <c r="A59" t="s">
        <v>24301</v>
      </c>
      <c r="B59" s="86" t="s">
        <v>24302</v>
      </c>
      <c r="D59" s="120" t="s">
        <v>9539</v>
      </c>
      <c r="E59" s="122" t="str">
        <f t="shared" si="0"/>
        <v>Andropogon gayanus</v>
      </c>
      <c r="F59" s="122" t="str">
        <f t="shared" si="1"/>
        <v>Andropogon gayanus Ensiled</v>
      </c>
      <c r="G59" s="122" t="str">
        <f t="shared" si="2"/>
        <v>Andropogon gayanus Chopped Ensiled</v>
      </c>
      <c r="I59" s="120" t="s">
        <v>24303</v>
      </c>
      <c r="J59" s="120" t="s">
        <v>24304</v>
      </c>
      <c r="K59" s="120" t="s">
        <v>6715</v>
      </c>
      <c r="T59" t="str" cm="1">
        <f t="array" ref="T59">IFERROR(INDEX(AOM[AOM], MATCH(1, (AOM[Edge_Value]=ani_diet!F59)*(AOM[Is_Ani_Diet_Ingredient]&lt;&gt;FALSE), 0)), "No Match in AOM")</f>
        <v>AOM_001381</v>
      </c>
      <c r="U59" t="str" cm="1">
        <f t="array" ref="U59">IFERROR(IF(INDEX(AOM[Scientific Name], MATCH(1, (AOM[Edge_Value]=ani_diet!F59)*(AOM[Is_Ani_Diet_Ingredient]&lt;&gt;FALSE), 0))=0, "", INDEX(AOM[Scientific Name], MATCH(1, (AOM[Edge_Value]=ani_diet!F59)*(AOM[Is_Ani_Diet_Ingredient]&lt;&gt;FALSE), 0))), "No Match in AOM")</f>
        <v>Andropogon gayanus</v>
      </c>
      <c r="V59" t="str" cm="1">
        <f t="array" ref="V59">IF((U59&lt;&gt;"")*(U59&lt;&gt;"No Match in AOM"),IF(L59&lt;&gt;"",_xlfn.TEXTJOIN(";",TRUE,CONCATENATE(_xlfn.TEXTSPLIT(U59,";",TRUE,FALSE)," ",L59)),U59),"")</f>
        <v>Andropogon gayanus</v>
      </c>
    </row>
    <row r="60" spans="1:23" ht="14.5" x14ac:dyDescent="0.35">
      <c r="A60" t="s">
        <v>24305</v>
      </c>
      <c r="B60" s="86" t="s">
        <v>24306</v>
      </c>
      <c r="C60" s="121" t="s">
        <v>22001</v>
      </c>
      <c r="D60" s="120" t="s">
        <v>22001</v>
      </c>
      <c r="E60" s="122" t="str">
        <f t="shared" si="0"/>
        <v>Andropogon guianensis</v>
      </c>
      <c r="F60" s="122" t="str">
        <f t="shared" si="1"/>
        <v>Andropogon guianensis</v>
      </c>
      <c r="G60" s="122" t="str">
        <f t="shared" si="2"/>
        <v>Andropogon guianensis</v>
      </c>
      <c r="T60" t="str" cm="1">
        <f t="array" ref="T60">IFERROR(INDEX(AOM[AOM], MATCH(1, (AOM[Edge_Value]=ani_diet!F60)*(AOM[Is_Ani_Diet_Ingredient]&lt;&gt;FALSE), 0)), "No Match in AOM")</f>
        <v>AOM_001383</v>
      </c>
      <c r="U60" t="str" cm="1">
        <f t="array" ref="U60">IFERROR(IF(INDEX(AOM[Scientific Name], MATCH(1, (AOM[Edge_Value]=ani_diet!F60)*(AOM[Is_Ani_Diet_Ingredient]&lt;&gt;FALSE), 0))=0, "", INDEX(AOM[Scientific Name], MATCH(1, (AOM[Edge_Value]=ani_diet!F60)*(AOM[Is_Ani_Diet_Ingredient]&lt;&gt;FALSE), 0))), "No Match in AOM")</f>
        <v>Andropogon guianensis</v>
      </c>
      <c r="V60" t="str" cm="1">
        <f t="array" ref="V60">IF((U60&lt;&gt;"")*(U60&lt;&gt;"No Match in AOM"),IF(L60&lt;&gt;"",_xlfn.TEXTJOIN(";",TRUE,CONCATENATE(_xlfn.TEXTSPLIT(U60,";",TRUE,FALSE)," ",L60)),U60),"")</f>
        <v>Andropogon guianensis</v>
      </c>
    </row>
    <row r="61" spans="1:23" ht="14.5" x14ac:dyDescent="0.35">
      <c r="A61" t="s">
        <v>24307</v>
      </c>
      <c r="B61" s="86" t="s">
        <v>24308</v>
      </c>
      <c r="C61" s="121" t="s">
        <v>24309</v>
      </c>
      <c r="D61" s="120" t="s">
        <v>21990</v>
      </c>
      <c r="E61" s="122" t="str">
        <f t="shared" si="0"/>
        <v>Andropogon</v>
      </c>
      <c r="F61" s="122" t="str">
        <f t="shared" si="1"/>
        <v>Andropogon</v>
      </c>
      <c r="G61" s="122" t="str">
        <f t="shared" si="2"/>
        <v>Andropogon</v>
      </c>
      <c r="T61" t="str" cm="1">
        <f t="array" ref="T61">IFERROR(INDEX(AOM[AOM], MATCH(1, (AOM[Edge_Value]=ani_diet!F61)*(AOM[Is_Ani_Diet_Ingredient]&lt;&gt;FALSE), 0)), "No Match in AOM")</f>
        <v>AOM_001379</v>
      </c>
      <c r="U61" t="str" cm="1">
        <f t="array" ref="U61">IFERROR(IF(INDEX(AOM[Scientific Name], MATCH(1, (AOM[Edge_Value]=ani_diet!F61)*(AOM[Is_Ani_Diet_Ingredient]&lt;&gt;FALSE), 0))=0, "", INDEX(AOM[Scientific Name], MATCH(1, (AOM[Edge_Value]=ani_diet!F61)*(AOM[Is_Ani_Diet_Ingredient]&lt;&gt;FALSE), 0))), "No Match in AOM")</f>
        <v/>
      </c>
      <c r="V61" t="str" cm="1">
        <f t="array" ref="V61">IF((U61&lt;&gt;"")*(U61&lt;&gt;"No Match in AOM"),IF(L61&lt;&gt;"",_xlfn.TEXTJOIN(";",TRUE,CONCATENATE(_xlfn.TEXTSPLIT(U61,";",TRUE,FALSE)," ",L61)),U61),"")</f>
        <v/>
      </c>
    </row>
    <row r="62" spans="1:23" ht="14.5" x14ac:dyDescent="0.35">
      <c r="A62" t="s">
        <v>24259</v>
      </c>
      <c r="B62" s="86" t="s">
        <v>24310</v>
      </c>
      <c r="C62" s="121" t="s">
        <v>24311</v>
      </c>
      <c r="D62" s="120" t="s">
        <v>22435</v>
      </c>
      <c r="E62" s="122" t="str">
        <f t="shared" si="0"/>
        <v>Annona senegalensis Leaves</v>
      </c>
      <c r="F62" s="122" t="str">
        <f t="shared" si="1"/>
        <v>Annona senegalensis Leaves</v>
      </c>
      <c r="G62" s="122" t="str">
        <f t="shared" si="2"/>
        <v>Annona senegalensis Leaves</v>
      </c>
      <c r="L62" s="120" t="s">
        <v>6705</v>
      </c>
      <c r="T62" t="str" cm="1">
        <f t="array" ref="T62">IFERROR(INDEX(AOM[AOM], MATCH(1, (AOM[Edge_Value]=ani_diet!F62)*(AOM[Is_Ani_Diet_Ingredient]&lt;&gt;FALSE), 0)), "No Match in AOM")</f>
        <v>AOM_001129</v>
      </c>
      <c r="U62" t="str" cm="1">
        <f t="array" ref="U62">IFERROR(IF(INDEX(AOM[Scientific Name], MATCH(1, (AOM[Edge_Value]=ani_diet!F62)*(AOM[Is_Ani_Diet_Ingredient]&lt;&gt;FALSE), 0))=0, "", INDEX(AOM[Scientific Name], MATCH(1, (AOM[Edge_Value]=ani_diet!F62)*(AOM[Is_Ani_Diet_Ingredient]&lt;&gt;FALSE), 0))), "No Match in AOM")</f>
        <v>Annona senegalensis</v>
      </c>
      <c r="V62" t="str" cm="1">
        <f t="array" ref="V62">IF((U62&lt;&gt;"")*(U62&lt;&gt;"No Match in AOM"),IF(L62&lt;&gt;"",_xlfn.TEXTJOIN(";",TRUE,CONCATENATE(_xlfn.TEXTSPLIT(U62,";",TRUE,FALSE)," ",L62)),U62),"")</f>
        <v>Annona senegalensis Leaves</v>
      </c>
    </row>
    <row r="63" spans="1:23" ht="14.5" x14ac:dyDescent="0.35">
      <c r="A63" t="s">
        <v>24259</v>
      </c>
      <c r="B63" s="86" t="s">
        <v>24312</v>
      </c>
      <c r="D63" s="120" t="s">
        <v>22435</v>
      </c>
      <c r="E63" s="122" t="str">
        <f t="shared" si="0"/>
        <v>Annona senegalensis Leaves</v>
      </c>
      <c r="F63" s="122" t="str">
        <f t="shared" si="1"/>
        <v>Annona senegalensis Leaves Wilted</v>
      </c>
      <c r="G63" s="122" t="str">
        <f t="shared" si="2"/>
        <v>Annona senegalensis Leaves Wilted</v>
      </c>
      <c r="I63" s="120" t="s">
        <v>24261</v>
      </c>
      <c r="J63" s="120" t="s">
        <v>24261</v>
      </c>
      <c r="L63" s="120" t="s">
        <v>6705</v>
      </c>
      <c r="T63" t="str" cm="1">
        <f t="array" ref="T63">IFERROR(INDEX(AOM[AOM], MATCH(1, (AOM[Edge_Value]=ani_diet!F63)*(AOM[Is_Ani_Diet_Ingredient]&lt;&gt;FALSE), 0)), "No Match in AOM")</f>
        <v>AOM_001609</v>
      </c>
      <c r="U63" t="str" cm="1">
        <f t="array" ref="U63">IFERROR(IF(INDEX(AOM[Scientific Name], MATCH(1, (AOM[Edge_Value]=ani_diet!F63)*(AOM[Is_Ani_Diet_Ingredient]&lt;&gt;FALSE), 0))=0, "", INDEX(AOM[Scientific Name], MATCH(1, (AOM[Edge_Value]=ani_diet!F63)*(AOM[Is_Ani_Diet_Ingredient]&lt;&gt;FALSE), 0))), "No Match in AOM")</f>
        <v>Annona senegalensis</v>
      </c>
      <c r="V63" t="str" cm="1">
        <f t="array" ref="V63">IF((U63&lt;&gt;"")*(U63&lt;&gt;"No Match in AOM"),IF(L63&lt;&gt;"",_xlfn.TEXTJOIN(";",TRUE,CONCATENATE(_xlfn.TEXTSPLIT(U63,";",TRUE,FALSE)," ",L63)),U63),"")</f>
        <v>Annona senegalensis Leaves</v>
      </c>
    </row>
    <row r="64" spans="1:23" ht="14.5" x14ac:dyDescent="0.35">
      <c r="A64" t="s">
        <v>24313</v>
      </c>
      <c r="B64" s="86" t="s">
        <v>24314</v>
      </c>
      <c r="D64" s="120" t="s">
        <v>24314</v>
      </c>
      <c r="E64" s="122" t="str">
        <f t="shared" si="0"/>
        <v>Annual Ryegrass/oats</v>
      </c>
      <c r="F64" s="122" t="str">
        <f t="shared" si="1"/>
        <v>Annual Ryegrass/oats</v>
      </c>
      <c r="G64" s="122" t="str">
        <f t="shared" si="2"/>
        <v>Annual Ryegrass/oats</v>
      </c>
      <c r="T64" t="str" cm="1">
        <f t="array" ref="T64">IFERROR(INDEX(AOM[AOM], MATCH(1, (AOM[Edge_Value]=ani_diet!F64)*(AOM[Is_Ani_Diet_Ingredient]&lt;&gt;FALSE), 0)), "No Match in AOM")</f>
        <v>No Match in AOM</v>
      </c>
      <c r="U64" t="str" cm="1">
        <f t="array" ref="U64">IFERROR(IF(INDEX(AOM[Scientific Name], MATCH(1, (AOM[Edge_Value]=ani_diet!F64)*(AOM[Is_Ani_Diet_Ingredient]&lt;&gt;FALSE), 0))=0, "", INDEX(AOM[Scientific Name], MATCH(1, (AOM[Edge_Value]=ani_diet!F64)*(AOM[Is_Ani_Diet_Ingredient]&lt;&gt;FALSE), 0))), "No Match in AOM")</f>
        <v>No Match in AOM</v>
      </c>
      <c r="V64" t="str" cm="1">
        <f t="array" ref="V64">IF((U64&lt;&gt;"")*(U64&lt;&gt;"No Match in AOM"),IF(L64&lt;&gt;"",_xlfn.TEXTJOIN(";",TRUE,CONCATENATE(_xlfn.TEXTSPLIT(U64,";",TRUE,FALSE)," ",L64)),U64),"")</f>
        <v/>
      </c>
      <c r="W64" t="s">
        <v>24315</v>
      </c>
    </row>
    <row r="65" spans="1:23" ht="14.5" x14ac:dyDescent="0.35">
      <c r="A65" t="s">
        <v>24224</v>
      </c>
      <c r="B65" s="86" t="s">
        <v>22836</v>
      </c>
      <c r="C65" s="121" t="s">
        <v>22836</v>
      </c>
      <c r="D65" s="120" t="s">
        <v>22836</v>
      </c>
      <c r="E65" s="122" t="str">
        <f t="shared" si="0"/>
        <v>Anthyllis tetraphylla</v>
      </c>
      <c r="F65" s="122" t="str">
        <f t="shared" si="1"/>
        <v>Anthyllis tetraphylla</v>
      </c>
      <c r="G65" s="122" t="str">
        <f t="shared" si="2"/>
        <v>Anthyllis tetraphylla</v>
      </c>
      <c r="T65" t="str" cm="1">
        <f t="array" ref="T65">IFERROR(INDEX(AOM[AOM], MATCH(1, (AOM[Edge_Value]=ani_diet!F65)*(AOM[Is_Ani_Diet_Ingredient]&lt;&gt;FALSE), 0)), "No Match in AOM")</f>
        <v>AOM_001206</v>
      </c>
      <c r="U65" t="str" cm="1">
        <f t="array" ref="U65">IFERROR(IF(INDEX(AOM[Scientific Name], MATCH(1, (AOM[Edge_Value]=ani_diet!F65)*(AOM[Is_Ani_Diet_Ingredient]&lt;&gt;FALSE), 0))=0, "", INDEX(AOM[Scientific Name], MATCH(1, (AOM[Edge_Value]=ani_diet!F65)*(AOM[Is_Ani_Diet_Ingredient]&lt;&gt;FALSE), 0))), "No Match in AOM")</f>
        <v>Anthyllis tetraphylla</v>
      </c>
      <c r="V65" t="str" cm="1">
        <f t="array" ref="V65">IF((U65&lt;&gt;"")*(U65&lt;&gt;"No Match in AOM"),IF(L65&lt;&gt;"",_xlfn.TEXTJOIN(";",TRUE,CONCATENATE(_xlfn.TEXTSPLIT(U65,";",TRUE,FALSE)," ",L65)),U65),"")</f>
        <v>Anthyllis tetraphylla</v>
      </c>
    </row>
    <row r="66" spans="1:23" ht="14.5" x14ac:dyDescent="0.35">
      <c r="A66" t="s">
        <v>24316</v>
      </c>
      <c r="B66" s="86" t="s">
        <v>23068</v>
      </c>
      <c r="C66" s="121" t="s">
        <v>23068</v>
      </c>
      <c r="D66" s="120" t="s">
        <v>23068</v>
      </c>
      <c r="E66" s="122" t="str">
        <f t="shared" ref="E66:E129" si="3">_xlfn.TEXTJOIN(" ",TRUE,D66,IF(ISBLANK(L66),"",_xlfn.TEXTSPLIT(L66,";")))</f>
        <v>Antitoxins</v>
      </c>
      <c r="F66" s="122" t="str">
        <f t="shared" ref="F66:F129" si="4">_xlfn.TEXTJOIN(" ",TRUE,D66,IF(ISBLANK(L66),"",_xlfn.TEXTSPLIT(L66,";")),IF(ISBLANK(J66),"",_xlfn.TEXTSPLIT(J66,";")))</f>
        <v>Antitoxins</v>
      </c>
      <c r="G66" s="122" t="str">
        <f t="shared" ref="G66:G129" si="5">_xlfn.TEXTJOIN(" ",TRUE,D66,H66,IF(ISBLANK(L66),"",_xlfn.TEXTSPLIT(L66,";")),IF(ISBLANK(I66),"",_xlfn.TEXTSPLIT(I66,";")))</f>
        <v>Antitoxins</v>
      </c>
      <c r="T66" t="str" cm="1">
        <f t="array" ref="T66">IFERROR(INDEX(AOM[AOM], MATCH(1, (AOM[Edge_Value]=ani_diet!F66)*(AOM[Is_Ani_Diet_Ingredient]&lt;&gt;FALSE), 0)), "No Match in AOM")</f>
        <v>AOM_000782</v>
      </c>
      <c r="U66" t="str" cm="1">
        <f t="array" ref="U66">IFERROR(IF(INDEX(AOM[Scientific Name], MATCH(1, (AOM[Edge_Value]=ani_diet!F66)*(AOM[Is_Ani_Diet_Ingredient]&lt;&gt;FALSE), 0))=0, "", INDEX(AOM[Scientific Name], MATCH(1, (AOM[Edge_Value]=ani_diet!F66)*(AOM[Is_Ani_Diet_Ingredient]&lt;&gt;FALSE), 0))), "No Match in AOM")</f>
        <v/>
      </c>
      <c r="V66" t="str" cm="1">
        <f t="array" ref="V66">IF((U66&lt;&gt;"")*(U66&lt;&gt;"No Match in AOM"),IF(L66&lt;&gt;"",_xlfn.TEXTJOIN(";",TRUE,CONCATENATE(_xlfn.TEXTSPLIT(U66,";",TRUE,FALSE)," ",L66)),U66),"")</f>
        <v/>
      </c>
    </row>
    <row r="67" spans="1:23" ht="14.5" x14ac:dyDescent="0.35">
      <c r="A67" t="s">
        <v>24253</v>
      </c>
      <c r="B67" s="86" t="s">
        <v>23184</v>
      </c>
      <c r="C67" s="121" t="s">
        <v>24317</v>
      </c>
      <c r="D67" s="120" t="s">
        <v>23184</v>
      </c>
      <c r="E67" s="122" t="str">
        <f t="shared" si="3"/>
        <v>AquaNutro Abalone Grower</v>
      </c>
      <c r="F67" s="122" t="str">
        <f t="shared" si="4"/>
        <v>AquaNutro Abalone Grower</v>
      </c>
      <c r="G67" s="122" t="str">
        <f t="shared" si="5"/>
        <v>AquaNutro Abalone Grower</v>
      </c>
      <c r="T67" t="str" cm="1">
        <f t="array" ref="T67">IFERROR(INDEX(AOM[AOM], MATCH(1, (AOM[Edge_Value]=ani_diet!F67)*(AOM[Is_Ani_Diet_Ingredient]&lt;&gt;FALSE), 0)), "No Match in AOM")</f>
        <v>AOM_001501</v>
      </c>
      <c r="U67" t="str" cm="1">
        <f t="array" ref="U67">IFERROR(IF(INDEX(AOM[Scientific Name], MATCH(1, (AOM[Edge_Value]=ani_diet!F67)*(AOM[Is_Ani_Diet_Ingredient]&lt;&gt;FALSE), 0))=0, "", INDEX(AOM[Scientific Name], MATCH(1, (AOM[Edge_Value]=ani_diet!F67)*(AOM[Is_Ani_Diet_Ingredient]&lt;&gt;FALSE), 0))), "No Match in AOM")</f>
        <v/>
      </c>
      <c r="V67" t="str" cm="1">
        <f t="array" ref="V67">IF((U67&lt;&gt;"")*(U67&lt;&gt;"No Match in AOM"),IF(L67&lt;&gt;"",_xlfn.TEXTJOIN(";",TRUE,CONCATENATE(_xlfn.TEXTSPLIT(U67,";",TRUE,FALSE)," ",L67)),U67),"")</f>
        <v/>
      </c>
    </row>
    <row r="68" spans="1:23" ht="14.5" x14ac:dyDescent="0.35">
      <c r="A68" t="s">
        <v>24295</v>
      </c>
      <c r="B68" s="86" t="s">
        <v>22003</v>
      </c>
      <c r="C68" s="121" t="s">
        <v>22003</v>
      </c>
      <c r="D68" s="120" t="s">
        <v>22003</v>
      </c>
      <c r="E68" s="122" t="str">
        <f t="shared" si="3"/>
        <v>Aristida adscensionis</v>
      </c>
      <c r="F68" s="122" t="str">
        <f t="shared" si="4"/>
        <v>Aristida adscensionis</v>
      </c>
      <c r="G68" s="122" t="str">
        <f t="shared" si="5"/>
        <v>Aristida adscensionis</v>
      </c>
      <c r="T68" t="str" cm="1">
        <f t="array" ref="T68">IFERROR(INDEX(AOM[AOM], MATCH(1, (AOM[Edge_Value]=ani_diet!F68)*(AOM[Is_Ani_Diet_Ingredient]&lt;&gt;FALSE), 0)), "No Match in AOM")</f>
        <v>AOM_001457</v>
      </c>
      <c r="U68" t="str" cm="1">
        <f t="array" ref="U68">IFERROR(IF(INDEX(AOM[Scientific Name], MATCH(1, (AOM[Edge_Value]=ani_diet!F68)*(AOM[Is_Ani_Diet_Ingredient]&lt;&gt;FALSE), 0))=0, "", INDEX(AOM[Scientific Name], MATCH(1, (AOM[Edge_Value]=ani_diet!F68)*(AOM[Is_Ani_Diet_Ingredient]&lt;&gt;FALSE), 0))), "No Match in AOM")</f>
        <v>Aristida adscensionis</v>
      </c>
      <c r="V68" t="str" cm="1">
        <f t="array" ref="V68">IF((U68&lt;&gt;"")*(U68&lt;&gt;"No Match in AOM"),IF(L68&lt;&gt;"",_xlfn.TEXTJOIN(";",TRUE,CONCATENATE(_xlfn.TEXTSPLIT(U68,";",TRUE,FALSE)," ",L68)),U68),"")</f>
        <v>Aristida adscensionis</v>
      </c>
    </row>
    <row r="69" spans="1:23" ht="14.5" x14ac:dyDescent="0.35">
      <c r="A69" t="s">
        <v>24318</v>
      </c>
      <c r="B69" s="86" t="s">
        <v>24319</v>
      </c>
      <c r="C69" s="121" t="s">
        <v>24320</v>
      </c>
      <c r="D69" s="120" t="s">
        <v>22005</v>
      </c>
      <c r="E69" s="122" t="str">
        <f t="shared" si="3"/>
        <v>Aristida spp.</v>
      </c>
      <c r="F69" s="122" t="str">
        <f t="shared" si="4"/>
        <v>Aristida spp.</v>
      </c>
      <c r="G69" s="122" t="str">
        <f t="shared" si="5"/>
        <v>Aristida spp.</v>
      </c>
      <c r="T69" t="str" cm="1">
        <f t="array" ref="T69">IFERROR(INDEX(AOM[AOM], MATCH(1, (AOM[Edge_Value]=ani_diet!F69)*(AOM[Is_Ani_Diet_Ingredient]&lt;&gt;FALSE), 0)), "No Match in AOM")</f>
        <v>AOM_001456</v>
      </c>
      <c r="U69" t="str" cm="1">
        <f t="array" ref="U69">IFERROR(IF(INDEX(AOM[Scientific Name], MATCH(1, (AOM[Edge_Value]=ani_diet!F69)*(AOM[Is_Ani_Diet_Ingredient]&lt;&gt;FALSE), 0))=0, "", INDEX(AOM[Scientific Name], MATCH(1, (AOM[Edge_Value]=ani_diet!F69)*(AOM[Is_Ani_Diet_Ingredient]&lt;&gt;FALSE), 0))), "No Match in AOM")</f>
        <v/>
      </c>
      <c r="V69" t="str" cm="1">
        <f t="array" ref="V69">IF((U69&lt;&gt;"")*(U69&lt;&gt;"No Match in AOM"),IF(L69&lt;&gt;"",_xlfn.TEXTJOIN(";",TRUE,CONCATENATE(_xlfn.TEXTSPLIT(U69,";",TRUE,FALSE)," ",L69)),U69),"")</f>
        <v/>
      </c>
    </row>
    <row r="70" spans="1:23" ht="14.5" x14ac:dyDescent="0.35">
      <c r="A70" t="s">
        <v>24321</v>
      </c>
      <c r="B70" s="86" t="s">
        <v>24322</v>
      </c>
      <c r="C70" s="121" t="s">
        <v>24323</v>
      </c>
      <c r="D70" s="120" t="s">
        <v>21683</v>
      </c>
      <c r="E70" s="122" t="str">
        <f t="shared" si="3"/>
        <v>Breadfruit</v>
      </c>
      <c r="F70" s="122" t="str">
        <f t="shared" si="4"/>
        <v>Breadfruit Ground</v>
      </c>
      <c r="G70" s="122" t="str">
        <f t="shared" si="5"/>
        <v>Breadfruit Meal</v>
      </c>
      <c r="I70" s="120" t="s">
        <v>24282</v>
      </c>
      <c r="J70" s="120" t="s">
        <v>6571</v>
      </c>
      <c r="N70" s="88" t="s">
        <v>252</v>
      </c>
      <c r="T70" t="str" cm="1">
        <f t="array" ref="T70">IFERROR(INDEX(AOM[AOM], MATCH(1, (AOM[Edge_Value]=ani_diet!F70)*(AOM[Is_Ani_Diet_Ingredient]&lt;&gt;FALSE), 0)), "No Match in AOM")</f>
        <v>AOM_001200</v>
      </c>
      <c r="U70" t="str" cm="1">
        <f t="array" ref="U70">IFERROR(IF(INDEX(AOM[Scientific Name], MATCH(1, (AOM[Edge_Value]=ani_diet!F70)*(AOM[Is_Ani_Diet_Ingredient]&lt;&gt;FALSE), 0))=0, "", INDEX(AOM[Scientific Name], MATCH(1, (AOM[Edge_Value]=ani_diet!F70)*(AOM[Is_Ani_Diet_Ingredient]&lt;&gt;FALSE), 0))), "No Match in AOM")</f>
        <v>Artocarpus incisus</v>
      </c>
      <c r="V70" t="str" cm="1">
        <f t="array" ref="V70">IF((U70&lt;&gt;"")*(U70&lt;&gt;"No Match in AOM"),IF(L70&lt;&gt;"",_xlfn.TEXTJOIN(";",TRUE,CONCATENATE(_xlfn.TEXTSPLIT(U70,";",TRUE,FALSE)," ",L70)),U70),"")</f>
        <v>Artocarpus incisus</v>
      </c>
    </row>
    <row r="71" spans="1:23" ht="14.5" x14ac:dyDescent="0.35">
      <c r="A71" t="s">
        <v>24321</v>
      </c>
      <c r="B71" s="86" t="s">
        <v>24324</v>
      </c>
      <c r="D71" s="120" t="s">
        <v>14141</v>
      </c>
      <c r="E71" s="122" t="str">
        <f t="shared" si="3"/>
        <v>Artocarpus incisus</v>
      </c>
      <c r="F71" s="122" t="str">
        <f t="shared" si="4"/>
        <v>Artocarpus incisus Dried Ground</v>
      </c>
      <c r="G71" s="122" t="str">
        <f t="shared" si="5"/>
        <v>Artocarpus incisus Dried Ground</v>
      </c>
      <c r="I71" s="120" t="s">
        <v>24203</v>
      </c>
      <c r="J71" s="120" t="s">
        <v>24203</v>
      </c>
      <c r="K71" s="120" t="s">
        <v>6715</v>
      </c>
      <c r="T71" t="str" cm="1">
        <f t="array" ref="T71">IFERROR(INDEX(AOM[AOM], MATCH(1, (AOM[Edge_Value]=ani_diet!F71)*(AOM[Is_Ani_Diet_Ingredient]&lt;&gt;FALSE), 0)), "No Match in AOM")</f>
        <v>No Match in AOM</v>
      </c>
      <c r="U71" t="str" cm="1">
        <f t="array" ref="U71">IFERROR(IF(INDEX(AOM[Scientific Name], MATCH(1, (AOM[Edge_Value]=ani_diet!F71)*(AOM[Is_Ani_Diet_Ingredient]&lt;&gt;FALSE), 0))=0, "", INDEX(AOM[Scientific Name], MATCH(1, (AOM[Edge_Value]=ani_diet!F71)*(AOM[Is_Ani_Diet_Ingredient]&lt;&gt;FALSE), 0))), "No Match in AOM")</f>
        <v>No Match in AOM</v>
      </c>
      <c r="V71" t="str" cm="1">
        <f t="array" ref="V71">IF((U71&lt;&gt;"")*(U71&lt;&gt;"No Match in AOM"),IF(L71&lt;&gt;"",_xlfn.TEXTJOIN(";",TRUE,CONCATENATE(_xlfn.TEXTSPLIT(U71,";",TRUE,FALSE)," ",L71)),U71),"")</f>
        <v/>
      </c>
      <c r="W71" s="132" t="s">
        <v>21686</v>
      </c>
    </row>
    <row r="72" spans="1:23" ht="14.5" x14ac:dyDescent="0.35">
      <c r="A72" t="s">
        <v>24325</v>
      </c>
      <c r="B72" s="86" t="s">
        <v>24326</v>
      </c>
      <c r="C72" s="121" t="s">
        <v>584</v>
      </c>
      <c r="D72" s="120" t="s">
        <v>584</v>
      </c>
      <c r="E72" s="122" t="str">
        <f t="shared" si="3"/>
        <v>Ascorbic Acid</v>
      </c>
      <c r="F72" s="122" t="str">
        <f t="shared" si="4"/>
        <v>Ascorbic Acid</v>
      </c>
      <c r="G72" s="122" t="str">
        <f t="shared" si="5"/>
        <v>Ascorbic Acid</v>
      </c>
      <c r="T72" t="str" cm="1">
        <f t="array" ref="T72">IFERROR(INDEX(AOM[AOM], MATCH(1, (AOM[Edge_Value]=ani_diet!F72)*(AOM[Is_Ani_Diet_Ingredient]&lt;&gt;FALSE), 0)), "No Match in AOM")</f>
        <v>AOM_000789</v>
      </c>
      <c r="U72" t="str" cm="1">
        <f t="array" ref="U72">IFERROR(IF(INDEX(AOM[Scientific Name], MATCH(1, (AOM[Edge_Value]=ani_diet!F72)*(AOM[Is_Ani_Diet_Ingredient]&lt;&gt;FALSE), 0))=0, "", INDEX(AOM[Scientific Name], MATCH(1, (AOM[Edge_Value]=ani_diet!F72)*(AOM[Is_Ani_Diet_Ingredient]&lt;&gt;FALSE), 0))), "No Match in AOM")</f>
        <v/>
      </c>
      <c r="V72" t="str" cm="1">
        <f t="array" ref="V72">IF((U72&lt;&gt;"")*(U72&lt;&gt;"No Match in AOM"),IF(L72&lt;&gt;"",_xlfn.TEXTJOIN(";",TRUE,CONCATENATE(_xlfn.TEXTSPLIT(U72,";",TRUE,FALSE)," ",L72)),U72),"")</f>
        <v/>
      </c>
    </row>
    <row r="73" spans="1:23" ht="14.5" x14ac:dyDescent="0.35">
      <c r="A73" t="s">
        <v>24327</v>
      </c>
      <c r="B73" s="86" t="s">
        <v>24328</v>
      </c>
      <c r="C73" s="121" t="s">
        <v>24329</v>
      </c>
      <c r="D73" s="120" t="s">
        <v>23281</v>
      </c>
      <c r="E73" s="122" t="str">
        <f t="shared" si="3"/>
        <v>Asperozym Fibrolytic</v>
      </c>
      <c r="F73" s="122" t="str">
        <f t="shared" si="4"/>
        <v>Asperozym Fibrolytic</v>
      </c>
      <c r="G73" s="122" t="str">
        <f t="shared" si="5"/>
        <v>Asperozym Fibrolytic</v>
      </c>
      <c r="T73" t="str" cm="1">
        <f t="array" ref="T73">IFERROR(INDEX(AOM[AOM], MATCH(1, (AOM[Edge_Value]=ani_diet!F73)*(AOM[Is_Ani_Diet_Ingredient]&lt;&gt;FALSE), 0)), "No Match in AOM")</f>
        <v>No Match in AOM</v>
      </c>
      <c r="U73" t="str" cm="1">
        <f t="array" ref="U73">IFERROR(IF(INDEX(AOM[Scientific Name], MATCH(1, (AOM[Edge_Value]=ani_diet!F73)*(AOM[Is_Ani_Diet_Ingredient]&lt;&gt;FALSE), 0))=0, "", INDEX(AOM[Scientific Name], MATCH(1, (AOM[Edge_Value]=ani_diet!F73)*(AOM[Is_Ani_Diet_Ingredient]&lt;&gt;FALSE), 0))), "No Match in AOM")</f>
        <v>No Match in AOM</v>
      </c>
      <c r="V73" t="str" cm="1">
        <f t="array" ref="V73">IF((U73&lt;&gt;"")*(U73&lt;&gt;"No Match in AOM"),IF(L73&lt;&gt;"",_xlfn.TEXTJOIN(";",TRUE,CONCATENATE(_xlfn.TEXTSPLIT(U73,";",TRUE,FALSE)," ",L73)),U73),"")</f>
        <v/>
      </c>
      <c r="W73" t="s">
        <v>23279</v>
      </c>
    </row>
    <row r="74" spans="1:23" ht="14.5" x14ac:dyDescent="0.35">
      <c r="A74" t="s">
        <v>24265</v>
      </c>
      <c r="B74" s="86" t="s">
        <v>24330</v>
      </c>
      <c r="C74" s="121" t="s">
        <v>24331</v>
      </c>
      <c r="D74" s="120" t="s">
        <v>23288</v>
      </c>
      <c r="E74" s="122" t="str">
        <f t="shared" si="3"/>
        <v xml:space="preserve">Asteraceae spp. </v>
      </c>
      <c r="F74" s="122" t="str">
        <f t="shared" si="4"/>
        <v xml:space="preserve">Asteraceae spp. </v>
      </c>
      <c r="G74" s="122" t="str">
        <f t="shared" si="5"/>
        <v xml:space="preserve">Asteraceae spp. </v>
      </c>
      <c r="T74" t="str" cm="1">
        <f t="array" ref="T74">IFERROR(INDEX(AOM[AOM], MATCH(1, (AOM[Edge_Value]=ani_diet!F74)*(AOM[Is_Ani_Diet_Ingredient]&lt;&gt;FALSE), 0)), "No Match in AOM")</f>
        <v>AOM_001903</v>
      </c>
      <c r="U74" t="str" cm="1">
        <f t="array" ref="U74">IFERROR(IF(INDEX(AOM[Scientific Name], MATCH(1, (AOM[Edge_Value]=ani_diet!F74)*(AOM[Is_Ani_Diet_Ingredient]&lt;&gt;FALSE), 0))=0, "", INDEX(AOM[Scientific Name], MATCH(1, (AOM[Edge_Value]=ani_diet!F74)*(AOM[Is_Ani_Diet_Ingredient]&lt;&gt;FALSE), 0))), "No Match in AOM")</f>
        <v/>
      </c>
      <c r="V74" t="str" cm="1">
        <f t="array" ref="V74">IF((U74&lt;&gt;"")*(U74&lt;&gt;"No Match in AOM"),IF(L74&lt;&gt;"",_xlfn.TEXTJOIN(";",TRUE,CONCATENATE(_xlfn.TEXTSPLIT(U74,";",TRUE,FALSE)," ",L74)),U74),"")</f>
        <v/>
      </c>
    </row>
    <row r="75" spans="1:23" ht="14.5" x14ac:dyDescent="0.35">
      <c r="A75" t="s">
        <v>24224</v>
      </c>
      <c r="B75" s="86" t="s">
        <v>23000</v>
      </c>
      <c r="C75" s="121" t="s">
        <v>23000</v>
      </c>
      <c r="D75" s="120" t="s">
        <v>23000</v>
      </c>
      <c r="E75" s="122" t="str">
        <f t="shared" si="3"/>
        <v>Asteriscus maritimus</v>
      </c>
      <c r="F75" s="122" t="str">
        <f t="shared" si="4"/>
        <v>Asteriscus maritimus</v>
      </c>
      <c r="G75" s="122" t="str">
        <f t="shared" si="5"/>
        <v>Asteriscus maritimus</v>
      </c>
      <c r="T75" t="str" cm="1">
        <f t="array" ref="T75">IFERROR(INDEX(AOM[AOM], MATCH(1, (AOM[Edge_Value]=ani_diet!F75)*(AOM[Is_Ani_Diet_Ingredient]&lt;&gt;FALSE), 0)), "No Match in AOM")</f>
        <v>AOM_001569</v>
      </c>
      <c r="U75" t="str" cm="1">
        <f t="array" ref="U75">IFERROR(IF(INDEX(AOM[Scientific Name], MATCH(1, (AOM[Edge_Value]=ani_diet!F75)*(AOM[Is_Ani_Diet_Ingredient]&lt;&gt;FALSE), 0))=0, "", INDEX(AOM[Scientific Name], MATCH(1, (AOM[Edge_Value]=ani_diet!F75)*(AOM[Is_Ani_Diet_Ingredient]&lt;&gt;FALSE), 0))), "No Match in AOM")</f>
        <v/>
      </c>
      <c r="V75" t="str" cm="1">
        <f t="array" ref="V75">IF((U75&lt;&gt;"")*(U75&lt;&gt;"No Match in AOM"),IF(L75&lt;&gt;"",_xlfn.TEXTJOIN(";",TRUE,CONCATENATE(_xlfn.TEXTSPLIT(U75,";",TRUE,FALSE)," ",L75)),U75),"")</f>
        <v/>
      </c>
    </row>
    <row r="76" spans="1:23" ht="14.5" x14ac:dyDescent="0.35">
      <c r="A76" t="s">
        <v>24285</v>
      </c>
      <c r="B76" s="86" t="s">
        <v>24332</v>
      </c>
      <c r="C76" s="121" t="s">
        <v>20803</v>
      </c>
      <c r="D76" s="120" t="s">
        <v>20803</v>
      </c>
      <c r="E76" s="122" t="str">
        <f t="shared" si="3"/>
        <v>Atella</v>
      </c>
      <c r="F76" s="122" t="str">
        <f t="shared" si="4"/>
        <v>Atella</v>
      </c>
      <c r="G76" s="122" t="str">
        <f t="shared" si="5"/>
        <v>Atella</v>
      </c>
      <c r="M76" s="88" t="s">
        <v>252</v>
      </c>
      <c r="O76" s="88" t="s">
        <v>252</v>
      </c>
      <c r="P76" t="s">
        <v>12978</v>
      </c>
      <c r="Q76" t="s">
        <v>12945</v>
      </c>
      <c r="R76" t="s">
        <v>24333</v>
      </c>
      <c r="S76" t="s">
        <v>24334</v>
      </c>
      <c r="T76" t="str" cm="1">
        <f t="array" ref="T76">IFERROR(INDEX(AOM[AOM], MATCH(1, (AOM[Edge_Value]=ani_diet!F76)*(AOM[Is_Ani_Diet_Ingredient]&lt;&gt;FALSE), 0)), "No Match in AOM")</f>
        <v>AOM_001876</v>
      </c>
      <c r="U76" t="str" cm="1">
        <f t="array" ref="U76">IFERROR(IF(INDEX(AOM[Scientific Name], MATCH(1, (AOM[Edge_Value]=ani_diet!F76)*(AOM[Is_Ani_Diet_Ingredient]&lt;&gt;FALSE), 0))=0, "", INDEX(AOM[Scientific Name], MATCH(1, (AOM[Edge_Value]=ani_diet!F76)*(AOM[Is_Ani_Diet_Ingredient]&lt;&gt;FALSE), 0))), "No Match in AOM")</f>
        <v/>
      </c>
      <c r="V76" t="str" cm="1">
        <f t="array" ref="V76">IF((U76&lt;&gt;"")*(U76&lt;&gt;"No Match in AOM"),IF(L76&lt;&gt;"",_xlfn.TEXTJOIN(";",TRUE,CONCATENATE(_xlfn.TEXTSPLIT(U76,";",TRUE,FALSE)," ",L76)),U76),"")</f>
        <v/>
      </c>
    </row>
    <row r="77" spans="1:23" ht="14.5" x14ac:dyDescent="0.35">
      <c r="A77" t="s">
        <v>24335</v>
      </c>
      <c r="B77" s="86" t="s">
        <v>24336</v>
      </c>
      <c r="D77" s="120" t="s">
        <v>20803</v>
      </c>
      <c r="E77" s="122" t="str">
        <f t="shared" si="3"/>
        <v>Atella</v>
      </c>
      <c r="F77" s="122" t="str">
        <f t="shared" si="4"/>
        <v>Atella Fermented</v>
      </c>
      <c r="G77" s="122" t="str">
        <f t="shared" si="5"/>
        <v>Atella Fermented</v>
      </c>
      <c r="I77" s="120" t="s">
        <v>24337</v>
      </c>
      <c r="J77" s="120" t="s">
        <v>24337</v>
      </c>
      <c r="T77" t="str" cm="1">
        <f t="array" ref="T77">IFERROR(INDEX(AOM[AOM], MATCH(1, (AOM[Edge_Value]=ani_diet!F77)*(AOM[Is_Ani_Diet_Ingredient]&lt;&gt;FALSE), 0)), "No Match in AOM")</f>
        <v>AOM_001611</v>
      </c>
      <c r="U77" t="str" cm="1">
        <f t="array" ref="U77">IFERROR(IF(INDEX(AOM[Scientific Name], MATCH(1, (AOM[Edge_Value]=ani_diet!F77)*(AOM[Is_Ani_Diet_Ingredient]&lt;&gt;FALSE), 0))=0, "", INDEX(AOM[Scientific Name], MATCH(1, (AOM[Edge_Value]=ani_diet!F77)*(AOM[Is_Ani_Diet_Ingredient]&lt;&gt;FALSE), 0))), "No Match in AOM")</f>
        <v/>
      </c>
      <c r="V77" t="str" cm="1">
        <f t="array" ref="V77">IF((U77&lt;&gt;"")*(U77&lt;&gt;"No Match in AOM"),IF(L77&lt;&gt;"",_xlfn.TEXTJOIN(";",TRUE,CONCATENATE(_xlfn.TEXTSPLIT(U77,";",TRUE,FALSE)," ",L77)),U77),"")</f>
        <v/>
      </c>
    </row>
    <row r="78" spans="1:23" ht="14.5" x14ac:dyDescent="0.35">
      <c r="A78" t="s">
        <v>24224</v>
      </c>
      <c r="B78" s="86" t="s">
        <v>23003</v>
      </c>
      <c r="C78" s="121" t="s">
        <v>23003</v>
      </c>
      <c r="D78" s="120" t="s">
        <v>23003</v>
      </c>
      <c r="E78" s="122" t="str">
        <f t="shared" si="3"/>
        <v>Atractylis cancellata</v>
      </c>
      <c r="F78" s="122" t="str">
        <f t="shared" si="4"/>
        <v>Atractylis cancellata</v>
      </c>
      <c r="G78" s="122" t="str">
        <f t="shared" si="5"/>
        <v>Atractylis cancellata</v>
      </c>
      <c r="T78" t="str" cm="1">
        <f t="array" ref="T78">IFERROR(INDEX(AOM[AOM], MATCH(1, (AOM[Edge_Value]=ani_diet!F78)*(AOM[Is_Ani_Diet_Ingredient]&lt;&gt;FALSE), 0)), "No Match in AOM")</f>
        <v>AOM_001570</v>
      </c>
      <c r="U78" t="str" cm="1">
        <f t="array" ref="U78">IFERROR(IF(INDEX(AOM[Scientific Name], MATCH(1, (AOM[Edge_Value]=ani_diet!F78)*(AOM[Is_Ani_Diet_Ingredient]&lt;&gt;FALSE), 0))=0, "", INDEX(AOM[Scientific Name], MATCH(1, (AOM[Edge_Value]=ani_diet!F78)*(AOM[Is_Ani_Diet_Ingredient]&lt;&gt;FALSE), 0))), "No Match in AOM")</f>
        <v>Atractylis cancellata</v>
      </c>
      <c r="V78" t="str" cm="1">
        <f t="array" ref="V78">IF((U78&lt;&gt;"")*(U78&lt;&gt;"No Match in AOM"),IF(L78&lt;&gt;"",_xlfn.TEXTJOIN(";",TRUE,CONCATENATE(_xlfn.TEXTSPLIT(U78,";",TRUE,FALSE)," ",L78)),U78),"")</f>
        <v>Atractylis cancellata</v>
      </c>
    </row>
    <row r="79" spans="1:23" ht="14.5" x14ac:dyDescent="0.35">
      <c r="A79" t="s">
        <v>24224</v>
      </c>
      <c r="B79" s="86" t="s">
        <v>23005</v>
      </c>
      <c r="C79" s="121" t="s">
        <v>23005</v>
      </c>
      <c r="D79" s="120" t="s">
        <v>23005</v>
      </c>
      <c r="E79" s="122" t="str">
        <f t="shared" si="3"/>
        <v>Atriplex halimus</v>
      </c>
      <c r="F79" s="122" t="str">
        <f t="shared" si="4"/>
        <v>Atriplex halimus</v>
      </c>
      <c r="G79" s="122" t="str">
        <f t="shared" si="5"/>
        <v>Atriplex halimus</v>
      </c>
      <c r="T79" t="str" cm="1">
        <f t="array" ref="T79">IFERROR(INDEX(AOM[AOM], MATCH(1, (AOM[Edge_Value]=ani_diet!F79)*(AOM[Is_Ani_Diet_Ingredient]&lt;&gt;FALSE), 0)), "No Match in AOM")</f>
        <v>AOM_001535</v>
      </c>
      <c r="U79" t="str" cm="1">
        <f t="array" ref="U79">IFERROR(IF(INDEX(AOM[Scientific Name], MATCH(1, (AOM[Edge_Value]=ani_diet!F79)*(AOM[Is_Ani_Diet_Ingredient]&lt;&gt;FALSE), 0))=0, "", INDEX(AOM[Scientific Name], MATCH(1, (AOM[Edge_Value]=ani_diet!F79)*(AOM[Is_Ani_Diet_Ingredient]&lt;&gt;FALSE), 0))), "No Match in AOM")</f>
        <v>Atriplex halimus</v>
      </c>
      <c r="V79" t="str" cm="1">
        <f t="array" ref="V79">IF((U79&lt;&gt;"")*(U79&lt;&gt;"No Match in AOM"),IF(L79&lt;&gt;"",_xlfn.TEXTJOIN(";",TRUE,CONCATENATE(_xlfn.TEXTSPLIT(U79,";",TRUE,FALSE)," ",L79)),U79),"")</f>
        <v>Atriplex halimus</v>
      </c>
    </row>
    <row r="80" spans="1:23" ht="14.5" x14ac:dyDescent="0.35">
      <c r="A80" t="s">
        <v>24338</v>
      </c>
      <c r="B80" s="86" t="s">
        <v>14144</v>
      </c>
      <c r="C80" s="121" t="s">
        <v>14144</v>
      </c>
      <c r="D80" s="120" t="s">
        <v>14144</v>
      </c>
      <c r="E80" s="122" t="str">
        <f t="shared" si="3"/>
        <v>Atriplex nummularia</v>
      </c>
      <c r="F80" s="122" t="str">
        <f t="shared" si="4"/>
        <v>Atriplex nummularia</v>
      </c>
      <c r="G80" s="122" t="str">
        <f t="shared" si="5"/>
        <v>Atriplex nummularia</v>
      </c>
      <c r="P80" t="s">
        <v>12993</v>
      </c>
      <c r="Q80" t="s">
        <v>12961</v>
      </c>
      <c r="R80" t="s">
        <v>12993</v>
      </c>
      <c r="S80" t="s">
        <v>12961</v>
      </c>
      <c r="T80" t="str" cm="1">
        <f t="array" ref="T80">IFERROR(INDEX(AOM[AOM], MATCH(1, (AOM[Edge_Value]=ani_diet!F80)*(AOM[Is_Ani_Diet_Ingredient]&lt;&gt;FALSE), 0)), "No Match in AOM")</f>
        <v>AOM_001901</v>
      </c>
      <c r="U80" t="str" cm="1">
        <f t="array" ref="U80">IFERROR(IF(INDEX(AOM[Scientific Name], MATCH(1, (AOM[Edge_Value]=ani_diet!F80)*(AOM[Is_Ani_Diet_Ingredient]&lt;&gt;FALSE), 0))=0, "", INDEX(AOM[Scientific Name], MATCH(1, (AOM[Edge_Value]=ani_diet!F80)*(AOM[Is_Ani_Diet_Ingredient]&lt;&gt;FALSE), 0))), "No Match in AOM")</f>
        <v>Atriplex nummularia</v>
      </c>
      <c r="V80" t="str" cm="1">
        <f t="array" ref="V80">IF((U80&lt;&gt;"")*(U80&lt;&gt;"No Match in AOM"),IF(L80&lt;&gt;"",_xlfn.TEXTJOIN(";",TRUE,CONCATENATE(_xlfn.TEXTSPLIT(U80,";",TRUE,FALSE)," ",L80)),U80),"")</f>
        <v>Atriplex nummularia</v>
      </c>
    </row>
    <row r="81" spans="1:23" ht="14.5" x14ac:dyDescent="0.35">
      <c r="A81" t="s">
        <v>24233</v>
      </c>
      <c r="B81" s="86" t="s">
        <v>24339</v>
      </c>
      <c r="D81" s="120" t="s">
        <v>14144</v>
      </c>
      <c r="E81" s="122" t="str">
        <f t="shared" si="3"/>
        <v>Atriplex nummularia</v>
      </c>
      <c r="F81" s="122" t="str">
        <f t="shared" si="4"/>
        <v>Atriplex nummularia Dried</v>
      </c>
      <c r="G81" s="122" t="str">
        <f t="shared" si="5"/>
        <v>Atriplex nummularia Dried</v>
      </c>
      <c r="I81" s="120" t="s">
        <v>24193</v>
      </c>
      <c r="J81" s="120" t="s">
        <v>24193</v>
      </c>
      <c r="K81" s="120" t="s">
        <v>6715</v>
      </c>
      <c r="T81" t="str" cm="1">
        <f t="array" ref="T81">IFERROR(INDEX(AOM[AOM], MATCH(1, (AOM[Edge_Value]=ani_diet!F81)*(AOM[Is_Ani_Diet_Ingredient]&lt;&gt;FALSE), 0)), "No Match in AOM")</f>
        <v>AOM_001859</v>
      </c>
      <c r="U81" t="str" cm="1">
        <f t="array" ref="U81">IFERROR(IF(INDEX(AOM[Scientific Name], MATCH(1, (AOM[Edge_Value]=ani_diet!F81)*(AOM[Is_Ani_Diet_Ingredient]&lt;&gt;FALSE), 0))=0, "", INDEX(AOM[Scientific Name], MATCH(1, (AOM[Edge_Value]=ani_diet!F81)*(AOM[Is_Ani_Diet_Ingredient]&lt;&gt;FALSE), 0))), "No Match in AOM")</f>
        <v>Atriplex nummularia</v>
      </c>
      <c r="V81" t="str" cm="1">
        <f t="array" ref="V81">IF((U81&lt;&gt;"")*(U81&lt;&gt;"No Match in AOM"),IF(L81&lt;&gt;"",_xlfn.TEXTJOIN(";",TRUE,CONCATENATE(_xlfn.TEXTSPLIT(U81,";",TRUE,FALSE)," ",L81)),U81),"")</f>
        <v>Atriplex nummularia</v>
      </c>
    </row>
    <row r="82" spans="1:23" ht="14.5" x14ac:dyDescent="0.35">
      <c r="A82" t="s">
        <v>24340</v>
      </c>
      <c r="B82" s="132" t="s">
        <v>24341</v>
      </c>
      <c r="C82" s="121" t="s">
        <v>24342</v>
      </c>
      <c r="D82" s="120" t="s">
        <v>14144</v>
      </c>
      <c r="E82" s="122" t="str">
        <f t="shared" si="3"/>
        <v>Atriplex nummularia Foliage</v>
      </c>
      <c r="F82" s="122" t="str">
        <f t="shared" si="4"/>
        <v>Atriplex nummularia Foliage</v>
      </c>
      <c r="G82" s="122" t="str">
        <f t="shared" si="5"/>
        <v>Atriplex nummularia Foliage</v>
      </c>
      <c r="L82" s="120" t="s">
        <v>24343</v>
      </c>
      <c r="T82" t="str" cm="1">
        <f t="array" ref="T82">IFERROR(INDEX(AOM[AOM], MATCH(1, (AOM[Edge_Value]=ani_diet!F82)*(AOM[Is_Ani_Diet_Ingredient]&lt;&gt;FALSE), 0)), "No Match in AOM")</f>
        <v>No Match in AOM</v>
      </c>
      <c r="U82" t="str" cm="1">
        <f t="array" ref="U82">IFERROR(IF(INDEX(AOM[Scientific Name], MATCH(1, (AOM[Edge_Value]=ani_diet!F82)*(AOM[Is_Ani_Diet_Ingredient]&lt;&gt;FALSE), 0))=0, "", INDEX(AOM[Scientific Name], MATCH(1, (AOM[Edge_Value]=ani_diet!F82)*(AOM[Is_Ani_Diet_Ingredient]&lt;&gt;FALSE), 0))), "No Match in AOM")</f>
        <v>No Match in AOM</v>
      </c>
      <c r="V82" t="str" cm="1">
        <f t="array" ref="V82">IF((U82&lt;&gt;"")*(U82&lt;&gt;"No Match in AOM"),IF(L82&lt;&gt;"",_xlfn.TEXTJOIN(";",TRUE,CONCATENATE(_xlfn.TEXTSPLIT(U82,";",TRUE,FALSE)," ",L82)),U82),"")</f>
        <v/>
      </c>
      <c r="W82" t="s">
        <v>22451</v>
      </c>
    </row>
    <row r="83" spans="1:23" ht="14.5" x14ac:dyDescent="0.35">
      <c r="A83" t="s">
        <v>24338</v>
      </c>
      <c r="B83" s="86" t="s">
        <v>24344</v>
      </c>
      <c r="D83" s="120" t="s">
        <v>14144</v>
      </c>
      <c r="E83" s="122" t="str">
        <f t="shared" si="3"/>
        <v>Atriplex nummularia</v>
      </c>
      <c r="F83" s="122" t="str">
        <f t="shared" si="4"/>
        <v>Atriplex nummularia Dried Ground</v>
      </c>
      <c r="G83" s="122" t="str">
        <f t="shared" si="5"/>
        <v>Atriplex nummularia Dried Ground</v>
      </c>
      <c r="I83" s="120" t="s">
        <v>24203</v>
      </c>
      <c r="J83" s="120" t="s">
        <v>24203</v>
      </c>
      <c r="T83" t="str" cm="1">
        <f t="array" ref="T83">IFERROR(INDEX(AOM[AOM], MATCH(1, (AOM[Edge_Value]=ani_diet!F83)*(AOM[Is_Ani_Diet_Ingredient]&lt;&gt;FALSE), 0)), "No Match in AOM")</f>
        <v>AOM_002047</v>
      </c>
      <c r="U83" t="str" cm="1">
        <f t="array" ref="U83">IFERROR(IF(INDEX(AOM[Scientific Name], MATCH(1, (AOM[Edge_Value]=ani_diet!F83)*(AOM[Is_Ani_Diet_Ingredient]&lt;&gt;FALSE), 0))=0, "", INDEX(AOM[Scientific Name], MATCH(1, (AOM[Edge_Value]=ani_diet!F83)*(AOM[Is_Ani_Diet_Ingredient]&lt;&gt;FALSE), 0))), "No Match in AOM")</f>
        <v>Atriplex nummularia</v>
      </c>
      <c r="V83" t="str" cm="1">
        <f t="array" ref="V83">IF((U83&lt;&gt;"")*(U83&lt;&gt;"No Match in AOM"),IF(L83&lt;&gt;"",_xlfn.TEXTJOIN(";",TRUE,CONCATENATE(_xlfn.TEXTSPLIT(U83,";",TRUE,FALSE)," ",L83)),U83),"")</f>
        <v>Atriplex nummularia</v>
      </c>
    </row>
    <row r="84" spans="1:23" ht="14.5" x14ac:dyDescent="0.35">
      <c r="A84" t="s">
        <v>24345</v>
      </c>
      <c r="B84" s="86" t="s">
        <v>24346</v>
      </c>
      <c r="C84" s="121" t="s">
        <v>24347</v>
      </c>
      <c r="D84" s="120" t="s">
        <v>21786</v>
      </c>
      <c r="E84" s="122" t="str">
        <f t="shared" si="3"/>
        <v>Winged Bean</v>
      </c>
      <c r="F84" s="122" t="str">
        <f t="shared" si="4"/>
        <v>Winged Bean Autoclaved Ground</v>
      </c>
      <c r="G84" s="122" t="str">
        <f t="shared" si="5"/>
        <v>Winged Bean Meal Autoclaved</v>
      </c>
      <c r="I84" s="120" t="s">
        <v>24348</v>
      </c>
      <c r="J84" s="120" t="s">
        <v>24349</v>
      </c>
      <c r="M84" s="88" t="s">
        <v>252</v>
      </c>
      <c r="N84" s="88" t="s">
        <v>252</v>
      </c>
      <c r="O84" s="88" t="s">
        <v>252</v>
      </c>
      <c r="T84" t="str" cm="1">
        <f t="array" ref="T84">IFERROR(INDEX(AOM[AOM], MATCH(1, (AOM[Edge_Value]=ani_diet!F84)*(AOM[Is_Ani_Diet_Ingredient]&lt;&gt;FALSE), 0)), "No Match in AOM")</f>
        <v>AOM_001347</v>
      </c>
      <c r="U84" t="str" cm="1">
        <f t="array" ref="U84">IFERROR(IF(INDEX(AOM[Scientific Name], MATCH(1, (AOM[Edge_Value]=ani_diet!F84)*(AOM[Is_Ani_Diet_Ingredient]&lt;&gt;FALSE), 0))=0, "", INDEX(AOM[Scientific Name], MATCH(1, (AOM[Edge_Value]=ani_diet!F84)*(AOM[Is_Ani_Diet_Ingredient]&lt;&gt;FALSE), 0))), "No Match in AOM")</f>
        <v>Psophocarpus tetragonolobus</v>
      </c>
      <c r="V84" t="str" cm="1">
        <f t="array" ref="V84">IF((U84&lt;&gt;"")*(U84&lt;&gt;"No Match in AOM"),IF(L84&lt;&gt;"",_xlfn.TEXTJOIN(";",TRUE,CONCATENATE(_xlfn.TEXTSPLIT(U84,";",TRUE,FALSE)," ",L84)),U84),"")</f>
        <v>Psophocarpus tetragonolobus</v>
      </c>
    </row>
    <row r="85" spans="1:23" ht="14.5" x14ac:dyDescent="0.35">
      <c r="A85" t="s">
        <v>24345</v>
      </c>
      <c r="B85" s="86" t="s">
        <v>24350</v>
      </c>
      <c r="D85" s="120" t="s">
        <v>21786</v>
      </c>
      <c r="E85" s="122" t="str">
        <f t="shared" si="3"/>
        <v>Winged Bean</v>
      </c>
      <c r="F85" s="122" t="str">
        <f t="shared" si="4"/>
        <v>Winged Bean Autoclaved Ground</v>
      </c>
      <c r="G85" s="122" t="str">
        <f t="shared" si="5"/>
        <v>Winged Bean Autoclaved Ground</v>
      </c>
      <c r="I85" s="120" t="s">
        <v>24349</v>
      </c>
      <c r="J85" s="120" t="s">
        <v>24349</v>
      </c>
      <c r="T85" t="str" cm="1">
        <f t="array" ref="T85">IFERROR(INDEX(AOM[AOM], MATCH(1, (AOM[Edge_Value]=ani_diet!F85)*(AOM[Is_Ani_Diet_Ingredient]&lt;&gt;FALSE), 0)), "No Match in AOM")</f>
        <v>AOM_001347</v>
      </c>
      <c r="U85" t="str" cm="1">
        <f t="array" ref="U85">IFERROR(IF(INDEX(AOM[Scientific Name], MATCH(1, (AOM[Edge_Value]=ani_diet!F85)*(AOM[Is_Ani_Diet_Ingredient]&lt;&gt;FALSE), 0))=0, "", INDEX(AOM[Scientific Name], MATCH(1, (AOM[Edge_Value]=ani_diet!F85)*(AOM[Is_Ani_Diet_Ingredient]&lt;&gt;FALSE), 0))), "No Match in AOM")</f>
        <v>Psophocarpus tetragonolobus</v>
      </c>
      <c r="V85" t="str" cm="1">
        <f t="array" ref="V85">IF((U85&lt;&gt;"")*(U85&lt;&gt;"No Match in AOM"),IF(L85&lt;&gt;"",_xlfn.TEXTJOIN(";",TRUE,CONCATENATE(_xlfn.TEXTSPLIT(U85,";",TRUE,FALSE)," ",L85)),U85),"")</f>
        <v>Psophocarpus tetragonolobus</v>
      </c>
    </row>
    <row r="86" spans="1:23" ht="14.5" x14ac:dyDescent="0.35">
      <c r="A86" t="s">
        <v>24351</v>
      </c>
      <c r="B86" s="86" t="s">
        <v>23283</v>
      </c>
      <c r="C86" s="121" t="s">
        <v>24352</v>
      </c>
      <c r="D86" s="120" t="s">
        <v>23283</v>
      </c>
      <c r="E86" s="122" t="str">
        <f t="shared" si="3"/>
        <v>Axtra XAP</v>
      </c>
      <c r="F86" s="122" t="str">
        <f t="shared" si="4"/>
        <v>Axtra XAP</v>
      </c>
      <c r="G86" s="122" t="str">
        <f t="shared" si="5"/>
        <v>Axtra XAP</v>
      </c>
      <c r="T86" t="str" cm="1">
        <f t="array" ref="T86">IFERROR(INDEX(AOM[AOM], MATCH(1, (AOM[Edge_Value]=ani_diet!F86)*(AOM[Is_Ani_Diet_Ingredient]&lt;&gt;FALSE), 0)), "No Match in AOM")</f>
        <v>AOM_000749</v>
      </c>
      <c r="U86" t="str" cm="1">
        <f t="array" ref="U86">IFERROR(IF(INDEX(AOM[Scientific Name], MATCH(1, (AOM[Edge_Value]=ani_diet!F86)*(AOM[Is_Ani_Diet_Ingredient]&lt;&gt;FALSE), 0))=0, "", INDEX(AOM[Scientific Name], MATCH(1, (AOM[Edge_Value]=ani_diet!F86)*(AOM[Is_Ani_Diet_Ingredient]&lt;&gt;FALSE), 0))), "No Match in AOM")</f>
        <v/>
      </c>
      <c r="V86" t="str" cm="1">
        <f t="array" ref="V86">IF((U86&lt;&gt;"")*(U86&lt;&gt;"No Match in AOM"),IF(L86&lt;&gt;"",_xlfn.TEXTJOIN(";",TRUE,CONCATENATE(_xlfn.TEXTSPLIT(U86,";",TRUE,FALSE)," ",L86)),U86),"")</f>
        <v/>
      </c>
    </row>
    <row r="87" spans="1:23" ht="14.5" x14ac:dyDescent="0.35">
      <c r="A87" t="s">
        <v>24353</v>
      </c>
      <c r="B87" s="86" t="s">
        <v>24354</v>
      </c>
      <c r="C87" s="121" t="s">
        <v>20851</v>
      </c>
      <c r="D87" s="120" t="s">
        <v>24355</v>
      </c>
      <c r="E87" s="122" t="str">
        <f t="shared" si="3"/>
        <v>Baby Corn Stalk</v>
      </c>
      <c r="F87" s="122" t="str">
        <f t="shared" si="4"/>
        <v>Baby Corn Stalk</v>
      </c>
      <c r="G87" s="122" t="str">
        <f t="shared" si="5"/>
        <v>Baby Corn Pacific 421 Stalk</v>
      </c>
      <c r="H87" s="120" t="s">
        <v>24356</v>
      </c>
      <c r="L87" s="120" t="s">
        <v>24357</v>
      </c>
      <c r="M87" s="88" t="s">
        <v>252</v>
      </c>
      <c r="T87" t="str" cm="1">
        <f t="array" ref="T87">IFERROR(INDEX(AOM[AOM], MATCH(1, (AOM[Edge_Value]=ani_diet!F87)*(AOM[Is_Ani_Diet_Ingredient]&lt;&gt;FALSE), 0)), "No Match in AOM")</f>
        <v>No Match in AOM</v>
      </c>
      <c r="U87" t="str" cm="1">
        <f t="array" ref="U87">IFERROR(IF(INDEX(AOM[Scientific Name], MATCH(1, (AOM[Edge_Value]=ani_diet!F87)*(AOM[Is_Ani_Diet_Ingredient]&lt;&gt;FALSE), 0))=0, "", INDEX(AOM[Scientific Name], MATCH(1, (AOM[Edge_Value]=ani_diet!F87)*(AOM[Is_Ani_Diet_Ingredient]&lt;&gt;FALSE), 0))), "No Match in AOM")</f>
        <v>No Match in AOM</v>
      </c>
      <c r="V87" t="str" cm="1">
        <f t="array" ref="V87">IF((U87&lt;&gt;"")*(U87&lt;&gt;"No Match in AOM"),IF(L87&lt;&gt;"",_xlfn.TEXTJOIN(";",TRUE,CONCATENATE(_xlfn.TEXTSPLIT(U87,";",TRUE,FALSE)," ",L87)),U87),"")</f>
        <v/>
      </c>
      <c r="W87" t="s">
        <v>20850</v>
      </c>
    </row>
    <row r="88" spans="1:23" ht="14.5" x14ac:dyDescent="0.35">
      <c r="A88" t="s">
        <v>24353</v>
      </c>
      <c r="B88" s="86" t="s">
        <v>24358</v>
      </c>
      <c r="D88" s="120" t="s">
        <v>24355</v>
      </c>
      <c r="E88" s="122" t="str">
        <f t="shared" si="3"/>
        <v>Baby Corn Stalk</v>
      </c>
      <c r="F88" s="122" t="str">
        <f t="shared" si="4"/>
        <v>Baby Corn Stalk Dried Wilted</v>
      </c>
      <c r="G88" s="122" t="str">
        <f t="shared" si="5"/>
        <v>Baby Corn Pacific 422 Stalk Cut Wilted Dried(Sun) Chopped</v>
      </c>
      <c r="H88" s="120" t="s">
        <v>24359</v>
      </c>
      <c r="I88" s="120" t="s">
        <v>24360</v>
      </c>
      <c r="J88" s="120" t="s">
        <v>24361</v>
      </c>
      <c r="K88" s="120" t="s">
        <v>6715</v>
      </c>
      <c r="L88" s="120" t="s">
        <v>24357</v>
      </c>
      <c r="T88" t="str" cm="1">
        <f t="array" ref="T88">IFERROR(INDEX(AOM[AOM], MATCH(1, (AOM[Edge_Value]=ani_diet!F88)*(AOM[Is_Ani_Diet_Ingredient]&lt;&gt;FALSE), 0)), "No Match in AOM")</f>
        <v>No Match in AOM</v>
      </c>
      <c r="U88" t="str" cm="1">
        <f t="array" ref="U88">IFERROR(IF(INDEX(AOM[Scientific Name], MATCH(1, (AOM[Edge_Value]=ani_diet!F88)*(AOM[Is_Ani_Diet_Ingredient]&lt;&gt;FALSE), 0))=0, "", INDEX(AOM[Scientific Name], MATCH(1, (AOM[Edge_Value]=ani_diet!F88)*(AOM[Is_Ani_Diet_Ingredient]&lt;&gt;FALSE), 0))), "No Match in AOM")</f>
        <v>No Match in AOM</v>
      </c>
      <c r="V88" t="str" cm="1">
        <f t="array" ref="V88">IF((U88&lt;&gt;"")*(U88&lt;&gt;"No Match in AOM"),IF(L88&lt;&gt;"",_xlfn.TEXTJOIN(";",TRUE,CONCATENATE(_xlfn.TEXTSPLIT(U88,";",TRUE,FALSE)," ",L88)),U88),"")</f>
        <v/>
      </c>
      <c r="W88" t="s">
        <v>20843</v>
      </c>
    </row>
    <row r="89" spans="1:23" ht="14.5" x14ac:dyDescent="0.35">
      <c r="A89" t="s">
        <v>24362</v>
      </c>
      <c r="B89" s="86" t="s">
        <v>24363</v>
      </c>
      <c r="C89" s="121" t="s">
        <v>24364</v>
      </c>
      <c r="D89" s="120" t="s">
        <v>22013</v>
      </c>
      <c r="E89" s="122" t="str">
        <f t="shared" si="3"/>
        <v>Bracharia</v>
      </c>
      <c r="F89" s="122" t="str">
        <f t="shared" si="4"/>
        <v>Bracharia</v>
      </c>
      <c r="G89" s="122" t="str">
        <f t="shared" si="5"/>
        <v>Bracharia</v>
      </c>
      <c r="T89" t="str" cm="1">
        <f t="array" ref="T89">IFERROR(INDEX(AOM[AOM], MATCH(1, (AOM[Edge_Value]=ani_diet!F89)*(AOM[Is_Ani_Diet_Ingredient]&lt;&gt;FALSE), 0)), "No Match in AOM")</f>
        <v>AOM_001395</v>
      </c>
      <c r="U89" t="str" cm="1">
        <f t="array" ref="U89">IFERROR(IF(INDEX(AOM[Scientific Name], MATCH(1, (AOM[Edge_Value]=ani_diet!F89)*(AOM[Is_Ani_Diet_Ingredient]&lt;&gt;FALSE), 0))=0, "", INDEX(AOM[Scientific Name], MATCH(1, (AOM[Edge_Value]=ani_diet!F89)*(AOM[Is_Ani_Diet_Ingredient]&lt;&gt;FALSE), 0))), "No Match in AOM")</f>
        <v/>
      </c>
      <c r="V89" t="str" cm="1">
        <f t="array" ref="V89">IF((U89&lt;&gt;"")*(U89&lt;&gt;"No Match in AOM"),IF(L89&lt;&gt;"",_xlfn.TEXTJOIN(";",TRUE,CONCATENATE(_xlfn.TEXTSPLIT(U89,";",TRUE,FALSE)," ",L89)),U89),"")</f>
        <v/>
      </c>
    </row>
    <row r="90" spans="1:23" ht="14.5" x14ac:dyDescent="0.35">
      <c r="A90" t="s">
        <v>24365</v>
      </c>
      <c r="B90" s="86" t="s">
        <v>24366</v>
      </c>
      <c r="C90" s="121" t="s">
        <v>24367</v>
      </c>
      <c r="D90" s="120" t="s">
        <v>23169</v>
      </c>
      <c r="E90" s="122" t="str">
        <f t="shared" si="3"/>
        <v>Saccharomyces cerevisiae</v>
      </c>
      <c r="F90" s="122" t="str">
        <f t="shared" si="4"/>
        <v>Saccharomyces cerevisiae</v>
      </c>
      <c r="G90" s="122" t="str">
        <f t="shared" si="5"/>
        <v>Saccharomyces cerevisiae</v>
      </c>
      <c r="T90" t="str" cm="1">
        <f t="array" ref="T90">IFERROR(INDEX(AOM[AOM], MATCH(1, (AOM[Edge_Value]=ani_diet!F90)*(AOM[Is_Ani_Diet_Ingredient]&lt;&gt;FALSE), 0)), "No Match in AOM")</f>
        <v>AOM_001420</v>
      </c>
      <c r="U90" t="str" cm="1">
        <f t="array" ref="U90">IFERROR(IF(INDEX(AOM[Scientific Name], MATCH(1, (AOM[Edge_Value]=ani_diet!F90)*(AOM[Is_Ani_Diet_Ingredient]&lt;&gt;FALSE), 0))=0, "", INDEX(AOM[Scientific Name], MATCH(1, (AOM[Edge_Value]=ani_diet!F90)*(AOM[Is_Ani_Diet_Ingredient]&lt;&gt;FALSE), 0))), "No Match in AOM")</f>
        <v>Saccharomyces cerevisiae</v>
      </c>
      <c r="V90" t="str" cm="1">
        <f t="array" ref="V90">IF((U90&lt;&gt;"")*(U90&lt;&gt;"No Match in AOM"),IF(L90&lt;&gt;"",_xlfn.TEXTJOIN(";",TRUE,CONCATENATE(_xlfn.TEXTSPLIT(U90,";",TRUE,FALSE)," ",L90)),U90),"")</f>
        <v>Saccharomyces cerevisiae</v>
      </c>
    </row>
    <row r="91" spans="1:23" ht="14.5" x14ac:dyDescent="0.35">
      <c r="A91" t="s">
        <v>24214</v>
      </c>
      <c r="B91" s="86" t="s">
        <v>24368</v>
      </c>
      <c r="C91" s="121" t="s">
        <v>24369</v>
      </c>
      <c r="D91" s="120" t="s">
        <v>9686</v>
      </c>
      <c r="E91" s="122" t="str">
        <f t="shared" si="3"/>
        <v>Pennisetum purpureum</v>
      </c>
      <c r="F91" s="122" t="str">
        <f t="shared" si="4"/>
        <v>Pennisetum purpureum Dried</v>
      </c>
      <c r="G91" s="122" t="str">
        <f t="shared" si="5"/>
        <v>Pennisetum purpureum Hay</v>
      </c>
      <c r="I91" s="120" t="s">
        <v>19595</v>
      </c>
      <c r="J91" s="120" t="s">
        <v>24193</v>
      </c>
      <c r="N91" s="88" t="s">
        <v>252</v>
      </c>
      <c r="T91" t="str" cm="1">
        <f t="array" ref="T91">IFERROR(INDEX(AOM[AOM], MATCH(1, (AOM[Edge_Value]=ani_diet!F91)*(AOM[Is_Ani_Diet_Ingredient]&lt;&gt;FALSE), 0)), "No Match in AOM")</f>
        <v>AOM_001721</v>
      </c>
      <c r="U91" t="str" cm="1">
        <f t="array" ref="U91">IFERROR(IF(INDEX(AOM[Scientific Name], MATCH(1, (AOM[Edge_Value]=ani_diet!F91)*(AOM[Is_Ani_Diet_Ingredient]&lt;&gt;FALSE), 0))=0, "", INDEX(AOM[Scientific Name], MATCH(1, (AOM[Edge_Value]=ani_diet!F91)*(AOM[Is_Ani_Diet_Ingredient]&lt;&gt;FALSE), 0))), "No Match in AOM")</f>
        <v>Pennisetum purpureum</v>
      </c>
      <c r="V91" t="str" cm="1">
        <f t="array" ref="V91">IF((U91&lt;&gt;"")*(U91&lt;&gt;"No Match in AOM"),IF(L91&lt;&gt;"",_xlfn.TEXTJOIN(";",TRUE,CONCATENATE(_xlfn.TEXTSPLIT(U91,";",TRUE,FALSE)," ",L91)),U91),"")</f>
        <v>Pennisetum purpureum</v>
      </c>
    </row>
    <row r="92" spans="1:23" ht="14.5" x14ac:dyDescent="0.35">
      <c r="B92" s="86" t="s">
        <v>24370</v>
      </c>
      <c r="C92" s="121" t="s">
        <v>24369</v>
      </c>
      <c r="D92" s="120" t="s">
        <v>9686</v>
      </c>
      <c r="E92" s="122" t="str">
        <f t="shared" si="3"/>
        <v>Pennisetum purpureum</v>
      </c>
      <c r="F92" s="122" t="str">
        <f t="shared" si="4"/>
        <v>Pennisetum purpureum Dried Ground</v>
      </c>
      <c r="G92" s="122" t="str">
        <f t="shared" si="5"/>
        <v>Pennisetum purpureum Chopped Dried (Air, Shade) Milled</v>
      </c>
      <c r="I92" s="120" t="s">
        <v>24371</v>
      </c>
      <c r="J92" s="120" t="s">
        <v>24203</v>
      </c>
      <c r="N92" s="88" t="s">
        <v>252</v>
      </c>
      <c r="T92" t="str" cm="1">
        <f t="array" ref="T92">IFERROR(INDEX(AOM[AOM], MATCH(1, (AOM[Edge_Value]=ani_diet!F92)*(AOM[Is_Ani_Diet_Ingredient]&lt;&gt;FALSE), 0)), "No Match in AOM")</f>
        <v>AOM_001681</v>
      </c>
      <c r="U92" t="str" cm="1">
        <f t="array" ref="U92">IFERROR(IF(INDEX(AOM[Scientific Name], MATCH(1, (AOM[Edge_Value]=ani_diet!F92)*(AOM[Is_Ani_Diet_Ingredient]&lt;&gt;FALSE), 0))=0, "", INDEX(AOM[Scientific Name], MATCH(1, (AOM[Edge_Value]=ani_diet!F92)*(AOM[Is_Ani_Diet_Ingredient]&lt;&gt;FALSE), 0))), "No Match in AOM")</f>
        <v>Pennisetum purpureum</v>
      </c>
      <c r="V92" t="str" cm="1">
        <f t="array" ref="V92">IF((U92&lt;&gt;"")*(U92&lt;&gt;"No Match in AOM"),IF(L92&lt;&gt;"",_xlfn.TEXTJOIN(";",TRUE,CONCATENATE(_xlfn.TEXTSPLIT(U92,";",TRUE,FALSE)," ",L92)),U92),"")</f>
        <v>Pennisetum purpureum</v>
      </c>
    </row>
    <row r="93" spans="1:23" ht="14.5" x14ac:dyDescent="0.35">
      <c r="A93" t="s">
        <v>24372</v>
      </c>
      <c r="B93" s="86" t="s">
        <v>24373</v>
      </c>
      <c r="C93" s="121" t="s">
        <v>24374</v>
      </c>
      <c r="D93" s="120" t="s">
        <v>21081</v>
      </c>
      <c r="E93" s="122" t="str">
        <f t="shared" si="3"/>
        <v>Banana Leaves</v>
      </c>
      <c r="F93" s="122" t="str">
        <f t="shared" si="4"/>
        <v>Banana Leaves</v>
      </c>
      <c r="G93" s="122" t="str">
        <f t="shared" si="5"/>
        <v>Banana Leaves</v>
      </c>
      <c r="L93" s="120" t="s">
        <v>6705</v>
      </c>
      <c r="P93" t="s">
        <v>12978</v>
      </c>
      <c r="Q93" t="s">
        <v>12945</v>
      </c>
      <c r="R93" t="s">
        <v>12978</v>
      </c>
      <c r="S93" t="s">
        <v>12945</v>
      </c>
      <c r="T93" t="str" cm="1">
        <f t="array" ref="T93">IFERROR(INDEX(AOM[AOM], MATCH(1, (AOM[Edge_Value]=ani_diet!F93)*(AOM[Is_Ani_Diet_Ingredient]&lt;&gt;FALSE), 0)), "No Match in AOM")</f>
        <v>AOM_000595</v>
      </c>
      <c r="U93" t="str" cm="1">
        <f t="array" ref="U93">IFERROR(IF(INDEX(AOM[Scientific Name], MATCH(1, (AOM[Edge_Value]=ani_diet!F93)*(AOM[Is_Ani_Diet_Ingredient]&lt;&gt;FALSE), 0))=0, "", INDEX(AOM[Scientific Name], MATCH(1, (AOM[Edge_Value]=ani_diet!F93)*(AOM[Is_Ani_Diet_Ingredient]&lt;&gt;FALSE), 0))), "No Match in AOM")</f>
        <v xml:space="preserve">Musa </v>
      </c>
      <c r="V93" t="str" cm="1">
        <f t="array" ref="V93">IF((U93&lt;&gt;"")*(U93&lt;&gt;"No Match in AOM"),IF(L93&lt;&gt;"",_xlfn.TEXTJOIN(";",TRUE,CONCATENATE(_xlfn.TEXTSPLIT(U93,";",TRUE,FALSE)," ",L93)),U93),"")</f>
        <v>Musa  Leaves</v>
      </c>
    </row>
    <row r="94" spans="1:23" ht="14.5" x14ac:dyDescent="0.35">
      <c r="A94" t="s">
        <v>24375</v>
      </c>
      <c r="B94" s="86" t="s">
        <v>24376</v>
      </c>
      <c r="C94" s="121" t="s">
        <v>24377</v>
      </c>
      <c r="D94" s="120" t="s">
        <v>21081</v>
      </c>
      <c r="E94" s="122" t="str">
        <f t="shared" si="3"/>
        <v>Banana Peel</v>
      </c>
      <c r="F94" s="122" t="str">
        <f t="shared" si="4"/>
        <v>Banana Peel</v>
      </c>
      <c r="G94" s="122" t="str">
        <f t="shared" si="5"/>
        <v>Banana Peel</v>
      </c>
      <c r="L94" s="120" t="s">
        <v>24378</v>
      </c>
      <c r="T94" t="str" cm="1">
        <f t="array" ref="T94">IFERROR(INDEX(AOM[AOM], MATCH(1, (AOM[Edge_Value]=ani_diet!F94)*(AOM[Is_Ani_Diet_Ingredient]&lt;&gt;FALSE), 0)), "No Match in AOM")</f>
        <v>AOM_001176</v>
      </c>
      <c r="U94" t="str" cm="1">
        <f t="array" ref="U94">IFERROR(IF(INDEX(AOM[Scientific Name], MATCH(1, (AOM[Edge_Value]=ani_diet!F94)*(AOM[Is_Ani_Diet_Ingredient]&lt;&gt;FALSE), 0))=0, "", INDEX(AOM[Scientific Name], MATCH(1, (AOM[Edge_Value]=ani_diet!F94)*(AOM[Is_Ani_Diet_Ingredient]&lt;&gt;FALSE), 0))), "No Match in AOM")</f>
        <v xml:space="preserve">Musa </v>
      </c>
      <c r="V94" t="str" cm="1">
        <f t="array" ref="V94">IF((U94&lt;&gt;"")*(U94&lt;&gt;"No Match in AOM"),IF(L94&lt;&gt;"",_xlfn.TEXTJOIN(";",TRUE,CONCATENATE(_xlfn.TEXTSPLIT(U94,";",TRUE,FALSE)," ",L94)),U94),"")</f>
        <v>Musa  Peel</v>
      </c>
    </row>
    <row r="95" spans="1:23" ht="14.5" x14ac:dyDescent="0.35">
      <c r="A95" t="s">
        <v>24379</v>
      </c>
      <c r="B95" s="86" t="s">
        <v>24380</v>
      </c>
      <c r="C95" s="121" t="s">
        <v>24381</v>
      </c>
      <c r="D95" s="120" t="s">
        <v>21081</v>
      </c>
      <c r="E95" s="122" t="str">
        <f t="shared" si="3"/>
        <v>Banana Pseudo-stem</v>
      </c>
      <c r="F95" s="122" t="str">
        <f t="shared" si="4"/>
        <v>Banana Pseudo-stem</v>
      </c>
      <c r="G95" s="122" t="str">
        <f t="shared" si="5"/>
        <v>Banana Pseudo-stem</v>
      </c>
      <c r="L95" s="120" t="s">
        <v>24382</v>
      </c>
      <c r="T95" t="str" cm="1">
        <f t="array" ref="T95">IFERROR(INDEX(AOM[AOM], MATCH(1, (AOM[Edge_Value]=ani_diet!F95)*(AOM[Is_Ani_Diet_Ingredient]&lt;&gt;FALSE), 0)), "No Match in AOM")</f>
        <v>AOM_001177</v>
      </c>
      <c r="U95" t="str" cm="1">
        <f t="array" ref="U95">IFERROR(IF(INDEX(AOM[Scientific Name], MATCH(1, (AOM[Edge_Value]=ani_diet!F95)*(AOM[Is_Ani_Diet_Ingredient]&lt;&gt;FALSE), 0))=0, "", INDEX(AOM[Scientific Name], MATCH(1, (AOM[Edge_Value]=ani_diet!F95)*(AOM[Is_Ani_Diet_Ingredient]&lt;&gt;FALSE), 0))), "No Match in AOM")</f>
        <v xml:space="preserve">Musa </v>
      </c>
      <c r="V95" t="str" cm="1">
        <f t="array" ref="V95">IF((U95&lt;&gt;"")*(U95&lt;&gt;"No Match in AOM"),IF(L95&lt;&gt;"",_xlfn.TEXTJOIN(";",TRUE,CONCATENATE(_xlfn.TEXTSPLIT(U95,";",TRUE,FALSE)," ",L95)),U95),"")</f>
        <v>Musa  Pseudo-stem</v>
      </c>
    </row>
    <row r="96" spans="1:23" ht="14.5" x14ac:dyDescent="0.35">
      <c r="A96" t="s">
        <v>24383</v>
      </c>
      <c r="B96" s="86" t="s">
        <v>24384</v>
      </c>
      <c r="C96" s="121" t="s">
        <v>24385</v>
      </c>
      <c r="D96" s="120" t="s">
        <v>14028</v>
      </c>
      <c r="E96" s="122" t="str">
        <f t="shared" si="3"/>
        <v>Adansonia digitata Seed Cake</v>
      </c>
      <c r="F96" s="122" t="str">
        <f t="shared" si="4"/>
        <v>Adansonia digitata Seed Cake</v>
      </c>
      <c r="G96" s="122" t="str">
        <f t="shared" si="5"/>
        <v>Adansonia digitata Seed Cake</v>
      </c>
      <c r="L96" s="120" t="s">
        <v>24386</v>
      </c>
      <c r="N96" s="88" t="s">
        <v>252</v>
      </c>
      <c r="T96" t="str" cm="1">
        <f t="array" ref="T96">IFERROR(INDEX(AOM[AOM], MATCH(1, (AOM[Edge_Value]=ani_diet!F96)*(AOM[Is_Ani_Diet_Ingredient]&lt;&gt;FALSE), 0)), "No Match in AOM")</f>
        <v>AOM_001568</v>
      </c>
      <c r="U96" t="str" cm="1">
        <f t="array" ref="U96">IFERROR(IF(INDEX(AOM[Scientific Name], MATCH(1, (AOM[Edge_Value]=ani_diet!F96)*(AOM[Is_Ani_Diet_Ingredient]&lt;&gt;FALSE), 0))=0, "", INDEX(AOM[Scientific Name], MATCH(1, (AOM[Edge_Value]=ani_diet!F96)*(AOM[Is_Ani_Diet_Ingredient]&lt;&gt;FALSE), 0))), "No Match in AOM")</f>
        <v>Adansonia digitata</v>
      </c>
      <c r="V96" t="str" cm="1">
        <f t="array" ref="V96">IF((U96&lt;&gt;"")*(U96&lt;&gt;"No Match in AOM"),IF(L96&lt;&gt;"",_xlfn.TEXTJOIN(";",TRUE,CONCATENATE(_xlfn.TEXTSPLIT(U96,";",TRUE,FALSE)," ",L96)),U96),"")</f>
        <v>Adansonia digitata Seed Cake</v>
      </c>
    </row>
    <row r="97" spans="1:23" ht="14.5" x14ac:dyDescent="0.35">
      <c r="A97" t="s">
        <v>24387</v>
      </c>
      <c r="B97" s="86" t="s">
        <v>24388</v>
      </c>
      <c r="D97" s="120" t="s">
        <v>24389</v>
      </c>
      <c r="E97" s="122" t="str">
        <f t="shared" si="3"/>
        <v>Baobab Seed Cake</v>
      </c>
      <c r="F97" s="122" t="str">
        <f t="shared" si="4"/>
        <v>Baobab Seed Cake Ground</v>
      </c>
      <c r="G97" s="122" t="str">
        <f t="shared" si="5"/>
        <v>Baobab Seed Cake Oilcake Ground</v>
      </c>
      <c r="I97" s="120" t="s">
        <v>24390</v>
      </c>
      <c r="J97" s="120" t="s">
        <v>6571</v>
      </c>
      <c r="L97" s="120" t="s">
        <v>24386</v>
      </c>
      <c r="T97" t="str" cm="1">
        <f t="array" ref="T97">IFERROR(INDEX(AOM[AOM], MATCH(1, (AOM[Edge_Value]=ani_diet!F97)*(AOM[Is_Ani_Diet_Ingredient]&lt;&gt;FALSE), 0)), "No Match in AOM")</f>
        <v>No Match in AOM</v>
      </c>
      <c r="U97" t="str" cm="1">
        <f t="array" ref="U97">IFERROR(IF(INDEX(AOM[Scientific Name], MATCH(1, (AOM[Edge_Value]=ani_diet!F97)*(AOM[Is_Ani_Diet_Ingredient]&lt;&gt;FALSE), 0))=0, "", INDEX(AOM[Scientific Name], MATCH(1, (AOM[Edge_Value]=ani_diet!F97)*(AOM[Is_Ani_Diet_Ingredient]&lt;&gt;FALSE), 0))), "No Match in AOM")</f>
        <v>No Match in AOM</v>
      </c>
      <c r="V97" t="str" cm="1">
        <f t="array" ref="V97">IF((U97&lt;&gt;"")*(U97&lt;&gt;"No Match in AOM"),IF(L97&lt;&gt;"",_xlfn.TEXTJOIN(";",TRUE,CONCATENATE(_xlfn.TEXTSPLIT(U97,";",TRUE,FALSE)," ",L97)),U97),"")</f>
        <v/>
      </c>
      <c r="W97" t="s">
        <v>22406</v>
      </c>
    </row>
    <row r="98" spans="1:23" ht="14.5" x14ac:dyDescent="0.35">
      <c r="A98" t="s">
        <v>24391</v>
      </c>
      <c r="B98" s="86" t="s">
        <v>9030</v>
      </c>
      <c r="C98" s="121" t="s">
        <v>9030</v>
      </c>
      <c r="D98" s="120" t="s">
        <v>9030</v>
      </c>
      <c r="E98" s="122" t="str">
        <f t="shared" si="3"/>
        <v>Barley</v>
      </c>
      <c r="F98" s="122" t="str">
        <f t="shared" si="4"/>
        <v>Barley</v>
      </c>
      <c r="G98" s="122" t="str">
        <f t="shared" si="5"/>
        <v>Barley</v>
      </c>
      <c r="M98" s="88" t="s">
        <v>252</v>
      </c>
      <c r="P98" t="s">
        <v>12978</v>
      </c>
      <c r="Q98" t="s">
        <v>12945</v>
      </c>
      <c r="R98" t="s">
        <v>24392</v>
      </c>
      <c r="S98" t="s">
        <v>24393</v>
      </c>
      <c r="T98" t="str" cm="1">
        <f t="array" ref="T98">IFERROR(INDEX(AOM[AOM], MATCH(1, (AOM[Edge_Value]=ani_diet!F98)*(AOM[Is_Ani_Diet_Ingredient]&lt;&gt;FALSE), 0)), "No Match in AOM")</f>
        <v>AOM_001202</v>
      </c>
      <c r="U98" t="str" cm="1">
        <f t="array" ref="U98">IFERROR(IF(INDEX(AOM[Scientific Name], MATCH(1, (AOM[Edge_Value]=ani_diet!F98)*(AOM[Is_Ani_Diet_Ingredient]&lt;&gt;FALSE), 0))=0, "", INDEX(AOM[Scientific Name], MATCH(1, (AOM[Edge_Value]=ani_diet!F98)*(AOM[Is_Ani_Diet_Ingredient]&lt;&gt;FALSE), 0))), "No Match in AOM")</f>
        <v>Hordeum vulgare</v>
      </c>
      <c r="V98" t="str" cm="1">
        <f t="array" ref="V98">IF((U98&lt;&gt;"")*(U98&lt;&gt;"No Match in AOM"),IF(L98&lt;&gt;"",_xlfn.TEXTJOIN(";",TRUE,CONCATENATE(_xlfn.TEXTSPLIT(U98,";",TRUE,FALSE)," ",L98)),U98),"")</f>
        <v>Hordeum vulgare</v>
      </c>
    </row>
    <row r="99" spans="1:23" ht="14.5" x14ac:dyDescent="0.35">
      <c r="A99" t="s">
        <v>24394</v>
      </c>
      <c r="B99" s="86" t="s">
        <v>20809</v>
      </c>
      <c r="C99" s="121" t="s">
        <v>24395</v>
      </c>
      <c r="D99" s="120" t="s">
        <v>9030</v>
      </c>
      <c r="E99" s="122" t="str">
        <f t="shared" si="3"/>
        <v>Barley Bran</v>
      </c>
      <c r="F99" s="122" t="str">
        <f t="shared" si="4"/>
        <v>Barley Bran</v>
      </c>
      <c r="G99" s="122" t="str">
        <f t="shared" si="5"/>
        <v>Barley Bran</v>
      </c>
      <c r="L99" s="120" t="s">
        <v>20824</v>
      </c>
      <c r="M99" s="88" t="s">
        <v>252</v>
      </c>
      <c r="N99" s="88" t="s">
        <v>252</v>
      </c>
      <c r="T99" t="str" cm="1">
        <f t="array" ref="T99">IFERROR(INDEX(AOM[AOM], MATCH(1, (AOM[Edge_Value]=ani_diet!F99)*(AOM[Is_Ani_Diet_Ingredient]&lt;&gt;FALSE), 0)), "No Match in AOM")</f>
        <v>AOM_001806</v>
      </c>
      <c r="U99" t="str" cm="1">
        <f t="array" ref="U99">IFERROR(IF(INDEX(AOM[Scientific Name], MATCH(1, (AOM[Edge_Value]=ani_diet!F99)*(AOM[Is_Ani_Diet_Ingredient]&lt;&gt;FALSE), 0))=0, "", INDEX(AOM[Scientific Name], MATCH(1, (AOM[Edge_Value]=ani_diet!F99)*(AOM[Is_Ani_Diet_Ingredient]&lt;&gt;FALSE), 0))), "No Match in AOM")</f>
        <v>Hordeum vulgare</v>
      </c>
      <c r="V99" t="str" cm="1">
        <f t="array" ref="V99">IF((U99&lt;&gt;"")*(U99&lt;&gt;"No Match in AOM"),IF(L99&lt;&gt;"",_xlfn.TEXTJOIN(";",TRUE,CONCATENATE(_xlfn.TEXTSPLIT(U99,";",TRUE,FALSE)," ",L99)),U99),"")</f>
        <v>Hordeum vulgare Bran</v>
      </c>
    </row>
    <row r="100" spans="1:23" ht="14.5" x14ac:dyDescent="0.35">
      <c r="A100" t="s">
        <v>24396</v>
      </c>
      <c r="B100" s="86" t="s">
        <v>24397</v>
      </c>
      <c r="C100" s="121" t="s">
        <v>24398</v>
      </c>
      <c r="D100" s="120" t="s">
        <v>9030</v>
      </c>
      <c r="E100" s="122" t="str">
        <f t="shared" si="3"/>
        <v>Barley Grain</v>
      </c>
      <c r="F100" s="122" t="str">
        <f t="shared" si="4"/>
        <v>Barley Grain</v>
      </c>
      <c r="G100" s="122" t="str">
        <f t="shared" si="5"/>
        <v>Barley Grain</v>
      </c>
      <c r="L100" s="120" t="s">
        <v>24399</v>
      </c>
      <c r="M100" s="88" t="s">
        <v>252</v>
      </c>
      <c r="P100" t="s">
        <v>12978</v>
      </c>
      <c r="Q100" t="s">
        <v>12945</v>
      </c>
      <c r="R100" t="s">
        <v>24392</v>
      </c>
      <c r="S100" t="s">
        <v>24400</v>
      </c>
      <c r="T100" t="str" cm="1">
        <f t="array" ref="T100">IFERROR(INDEX(AOM[AOM], MATCH(1, (AOM[Edge_Value]=ani_diet!F100)*(AOM[Is_Ani_Diet_Ingredient]&lt;&gt;FALSE), 0)), "No Match in AOM")</f>
        <v>AOM_000647</v>
      </c>
      <c r="U100" t="str" cm="1">
        <f t="array" ref="U100">IFERROR(IF(INDEX(AOM[Scientific Name], MATCH(1, (AOM[Edge_Value]=ani_diet!F100)*(AOM[Is_Ani_Diet_Ingredient]&lt;&gt;FALSE), 0))=0, "", INDEX(AOM[Scientific Name], MATCH(1, (AOM[Edge_Value]=ani_diet!F100)*(AOM[Is_Ani_Diet_Ingredient]&lt;&gt;FALSE), 0))), "No Match in AOM")</f>
        <v>Hordeum vulgare</v>
      </c>
      <c r="V100" t="str" cm="1">
        <f t="array" ref="V100">IF((U100&lt;&gt;"")*(U100&lt;&gt;"No Match in AOM"),IF(L100&lt;&gt;"",_xlfn.TEXTJOIN(";",TRUE,CONCATENATE(_xlfn.TEXTSPLIT(U100,";",TRUE,FALSE)," ",L100)),U100),"")</f>
        <v>Hordeum vulgare Grain</v>
      </c>
    </row>
    <row r="101" spans="1:23" ht="14.5" x14ac:dyDescent="0.35">
      <c r="A101" t="s">
        <v>24401</v>
      </c>
      <c r="B101" s="86" t="s">
        <v>20815</v>
      </c>
      <c r="C101" s="121" t="s">
        <v>24402</v>
      </c>
      <c r="D101" s="120" t="s">
        <v>9030</v>
      </c>
      <c r="E101" s="122" t="str">
        <f t="shared" si="3"/>
        <v>Barley</v>
      </c>
      <c r="F101" s="122" t="str">
        <f t="shared" si="4"/>
        <v>Barley Dried</v>
      </c>
      <c r="G101" s="122" t="str">
        <f t="shared" si="5"/>
        <v>Barley Hay</v>
      </c>
      <c r="I101" s="120" t="s">
        <v>19595</v>
      </c>
      <c r="J101" s="120" t="s">
        <v>24193</v>
      </c>
      <c r="M101" s="88" t="s">
        <v>252</v>
      </c>
      <c r="N101" s="88" t="s">
        <v>252</v>
      </c>
      <c r="T101" t="str" cm="1">
        <f t="array" ref="T101">IFERROR(INDEX(AOM[AOM], MATCH(1, (AOM[Edge_Value]=ani_diet!F101)*(AOM[Is_Ani_Diet_Ingredient]&lt;&gt;FALSE), 0)), "No Match in AOM")</f>
        <v>AOM_001178</v>
      </c>
      <c r="U101" t="str" cm="1">
        <f t="array" ref="U101">IFERROR(IF(INDEX(AOM[Scientific Name], MATCH(1, (AOM[Edge_Value]=ani_diet!F101)*(AOM[Is_Ani_Diet_Ingredient]&lt;&gt;FALSE), 0))=0, "", INDEX(AOM[Scientific Name], MATCH(1, (AOM[Edge_Value]=ani_diet!F101)*(AOM[Is_Ani_Diet_Ingredient]&lt;&gt;FALSE), 0))), "No Match in AOM")</f>
        <v>Hordeum vulgare</v>
      </c>
      <c r="V101" t="str" cm="1">
        <f t="array" ref="V101">IF((U101&lt;&gt;"")*(U101&lt;&gt;"No Match in AOM"),IF(L101&lt;&gt;"",_xlfn.TEXTJOIN(";",TRUE,CONCATENATE(_xlfn.TEXTSPLIT(U101,";",TRUE,FALSE)," ",L101)),U101),"")</f>
        <v>Hordeum vulgare</v>
      </c>
    </row>
    <row r="102" spans="1:23" ht="14.5" x14ac:dyDescent="0.35">
      <c r="A102" t="s">
        <v>24340</v>
      </c>
      <c r="B102" s="86" t="s">
        <v>24403</v>
      </c>
      <c r="C102" s="121" t="s">
        <v>24404</v>
      </c>
      <c r="D102" s="120" t="s">
        <v>9030</v>
      </c>
      <c r="E102" s="122" t="str">
        <f t="shared" si="3"/>
        <v>Barley Straw</v>
      </c>
      <c r="F102" s="122" t="str">
        <f t="shared" si="4"/>
        <v>Barley Straw</v>
      </c>
      <c r="G102" s="122" t="str">
        <f t="shared" si="5"/>
        <v>Barley Straw</v>
      </c>
      <c r="L102" s="120" t="s">
        <v>11193</v>
      </c>
      <c r="M102" s="88" t="s">
        <v>252</v>
      </c>
      <c r="N102" s="88" t="s">
        <v>252</v>
      </c>
      <c r="T102" t="str" cm="1">
        <f t="array" ref="T102">IFERROR(INDEX(AOM[AOM], MATCH(1, (AOM[Edge_Value]=ani_diet!F102)*(AOM[Is_Ani_Diet_Ingredient]&lt;&gt;FALSE), 0)), "No Match in AOM")</f>
        <v>AOM_000584</v>
      </c>
      <c r="U102" t="str" cm="1">
        <f t="array" ref="U102">IFERROR(IF(INDEX(AOM[Scientific Name], MATCH(1, (AOM[Edge_Value]=ani_diet!F102)*(AOM[Is_Ani_Diet_Ingredient]&lt;&gt;FALSE), 0))=0, "", INDEX(AOM[Scientific Name], MATCH(1, (AOM[Edge_Value]=ani_diet!F102)*(AOM[Is_Ani_Diet_Ingredient]&lt;&gt;FALSE), 0))), "No Match in AOM")</f>
        <v>Hordeum vulgare</v>
      </c>
      <c r="V102" t="str" cm="1">
        <f t="array" ref="V102">IF((U102&lt;&gt;"")*(U102&lt;&gt;"No Match in AOM"),IF(L102&lt;&gt;"",_xlfn.TEXTJOIN(";",TRUE,CONCATENATE(_xlfn.TEXTSPLIT(U102,";",TRUE,FALSE)," ",L102)),U102),"")</f>
        <v>Hordeum vulgare Straw</v>
      </c>
    </row>
    <row r="103" spans="1:23" ht="14.5" x14ac:dyDescent="0.35">
      <c r="A103" t="s">
        <v>24405</v>
      </c>
      <c r="B103" s="86" t="s">
        <v>24406</v>
      </c>
      <c r="D103" s="120" t="s">
        <v>9030</v>
      </c>
      <c r="E103" s="122" t="str">
        <f t="shared" si="3"/>
        <v>Barley</v>
      </c>
      <c r="F103" s="122" t="str">
        <f t="shared" si="4"/>
        <v>Barley Dried Ground</v>
      </c>
      <c r="G103" s="122" t="str">
        <f t="shared" si="5"/>
        <v>Barley Dried Ground</v>
      </c>
      <c r="I103" s="120" t="s">
        <v>24203</v>
      </c>
      <c r="J103" s="120" t="s">
        <v>24203</v>
      </c>
      <c r="T103" t="str" cm="1">
        <f t="array" ref="T103">IFERROR(INDEX(AOM[AOM], MATCH(1, (AOM[Edge_Value]=ani_diet!F103)*(AOM[Is_Ani_Diet_Ingredient]&lt;&gt;FALSE), 0)), "No Match in AOM")</f>
        <v>AOM_002013</v>
      </c>
      <c r="U103" t="str" cm="1">
        <f t="array" ref="U103">IFERROR(IF(INDEX(AOM[Scientific Name], MATCH(1, (AOM[Edge_Value]=ani_diet!F103)*(AOM[Is_Ani_Diet_Ingredient]&lt;&gt;FALSE), 0))=0, "", INDEX(AOM[Scientific Name], MATCH(1, (AOM[Edge_Value]=ani_diet!F103)*(AOM[Is_Ani_Diet_Ingredient]&lt;&gt;FALSE), 0))), "No Match in AOM")</f>
        <v>Hordeum vulgare</v>
      </c>
      <c r="V103" t="str" cm="1">
        <f t="array" ref="V103">IF((U103&lt;&gt;"")*(U103&lt;&gt;"No Match in AOM"),IF(L103&lt;&gt;"",_xlfn.TEXTJOIN(";",TRUE,CONCATENATE(_xlfn.TEXTSPLIT(U103,";",TRUE,FALSE)," ",L103)),U103),"")</f>
        <v>Hordeum vulgare</v>
      </c>
    </row>
    <row r="104" spans="1:23" ht="14.5" x14ac:dyDescent="0.35">
      <c r="A104" t="s">
        <v>24407</v>
      </c>
      <c r="B104" s="86" t="s">
        <v>24408</v>
      </c>
      <c r="D104" s="120" t="s">
        <v>9030</v>
      </c>
      <c r="E104" s="122" t="str">
        <f t="shared" si="3"/>
        <v>Barley</v>
      </c>
      <c r="F104" s="122" t="str">
        <f t="shared" si="4"/>
        <v>Barley Ground</v>
      </c>
      <c r="G104" s="122" t="str">
        <f t="shared" si="5"/>
        <v>Barley Ground</v>
      </c>
      <c r="I104" s="120" t="s">
        <v>6571</v>
      </c>
      <c r="J104" s="120" t="s">
        <v>6571</v>
      </c>
      <c r="T104" t="str" cm="1">
        <f t="array" ref="T104">IFERROR(INDEX(AOM[AOM], MATCH(1, (AOM[Edge_Value]=ani_diet!F104)*(AOM[Is_Ani_Diet_Ingredient]&lt;&gt;FALSE), 0)), "No Match in AOM")</f>
        <v>AOM_001613</v>
      </c>
      <c r="U104" t="str" cm="1">
        <f t="array" ref="U104">IFERROR(IF(INDEX(AOM[Scientific Name], MATCH(1, (AOM[Edge_Value]=ani_diet!F104)*(AOM[Is_Ani_Diet_Ingredient]&lt;&gt;FALSE), 0))=0, "", INDEX(AOM[Scientific Name], MATCH(1, (AOM[Edge_Value]=ani_diet!F104)*(AOM[Is_Ani_Diet_Ingredient]&lt;&gt;FALSE), 0))), "No Match in AOM")</f>
        <v>Hordeum vulgare</v>
      </c>
      <c r="V104" t="str" cm="1">
        <f t="array" ref="V104">IF((U104&lt;&gt;"")*(U104&lt;&gt;"No Match in AOM"),IF(L104&lt;&gt;"",_xlfn.TEXTJOIN(";",TRUE,CONCATENATE(_xlfn.TEXTSPLIT(U104,";",TRUE,FALSE)," ",L104)),U104),"")</f>
        <v>Hordeum vulgare</v>
      </c>
    </row>
    <row r="105" spans="1:23" ht="14.5" x14ac:dyDescent="0.35">
      <c r="A105" t="s">
        <v>24409</v>
      </c>
      <c r="B105" s="86" t="s">
        <v>24410</v>
      </c>
      <c r="D105" s="120" t="s">
        <v>9030</v>
      </c>
      <c r="E105" s="122" t="str">
        <f t="shared" si="3"/>
        <v>Barley</v>
      </c>
      <c r="F105" s="122" t="str">
        <f t="shared" si="4"/>
        <v>Barley Ground</v>
      </c>
      <c r="G105" s="122" t="str">
        <f t="shared" si="5"/>
        <v>Barley Ground</v>
      </c>
      <c r="I105" s="120" t="s">
        <v>6571</v>
      </c>
      <c r="J105" s="120" t="s">
        <v>6571</v>
      </c>
      <c r="T105" t="str" cm="1">
        <f t="array" ref="T105">IFERROR(INDEX(AOM[AOM], MATCH(1, (AOM[Edge_Value]=ani_diet!F105)*(AOM[Is_Ani_Diet_Ingredient]&lt;&gt;FALSE), 0)), "No Match in AOM")</f>
        <v>AOM_001613</v>
      </c>
      <c r="U105" t="str" cm="1">
        <f t="array" ref="U105">IFERROR(IF(INDEX(AOM[Scientific Name], MATCH(1, (AOM[Edge_Value]=ani_diet!F105)*(AOM[Is_Ani_Diet_Ingredient]&lt;&gt;FALSE), 0))=0, "", INDEX(AOM[Scientific Name], MATCH(1, (AOM[Edge_Value]=ani_diet!F105)*(AOM[Is_Ani_Diet_Ingredient]&lt;&gt;FALSE), 0))), "No Match in AOM")</f>
        <v>Hordeum vulgare</v>
      </c>
      <c r="V105" t="str" cm="1">
        <f t="array" ref="V105">IF((U105&lt;&gt;"")*(U105&lt;&gt;"No Match in AOM"),IF(L105&lt;&gt;"",_xlfn.TEXTJOIN(";",TRUE,CONCATENATE(_xlfn.TEXTSPLIT(U105,";",TRUE,FALSE)," ",L105)),U105),"")</f>
        <v>Hordeum vulgare</v>
      </c>
    </row>
    <row r="106" spans="1:23" ht="14.5" x14ac:dyDescent="0.35">
      <c r="A106" t="s">
        <v>24411</v>
      </c>
      <c r="B106" s="86" t="s">
        <v>24412</v>
      </c>
      <c r="C106" s="121" t="s">
        <v>24413</v>
      </c>
      <c r="D106" s="120" t="s">
        <v>21151</v>
      </c>
      <c r="E106" s="122" t="str">
        <f t="shared" si="3"/>
        <v>Bean</v>
      </c>
      <c r="F106" s="122" t="str">
        <f t="shared" si="4"/>
        <v>Bean Crushed</v>
      </c>
      <c r="G106" s="122" t="str">
        <f t="shared" si="5"/>
        <v>Bean Mashed</v>
      </c>
      <c r="I106" s="120" t="s">
        <v>24414</v>
      </c>
      <c r="J106" s="120" t="s">
        <v>24415</v>
      </c>
      <c r="M106" s="88" t="s">
        <v>252</v>
      </c>
      <c r="N106" s="88" t="s">
        <v>252</v>
      </c>
      <c r="T106" t="str" cm="1">
        <f t="array" ref="T106">IFERROR(INDEX(AOM[AOM], MATCH(1, (AOM[Edge_Value]=ani_diet!F106)*(AOM[Is_Ani_Diet_Ingredient]&lt;&gt;FALSE), 0)), "No Match in AOM")</f>
        <v>AOM_001320</v>
      </c>
      <c r="U106" t="str" cm="1">
        <f t="array" ref="U106">IFERROR(IF(INDEX(AOM[Scientific Name], MATCH(1, (AOM[Edge_Value]=ani_diet!F106)*(AOM[Is_Ani_Diet_Ingredient]&lt;&gt;FALSE), 0))=0, "", INDEX(AOM[Scientific Name], MATCH(1, (AOM[Edge_Value]=ani_diet!F106)*(AOM[Is_Ani_Diet_Ingredient]&lt;&gt;FALSE), 0))), "No Match in AOM")</f>
        <v>Phaseolus vulgaris</v>
      </c>
      <c r="V106" t="str" cm="1">
        <f t="array" ref="V106">IF((U106&lt;&gt;"")*(U106&lt;&gt;"No Match in AOM"),IF(L106&lt;&gt;"",_xlfn.TEXTJOIN(";",TRUE,CONCATENATE(_xlfn.TEXTSPLIT(U106,";",TRUE,FALSE)," ",L106)),U106),"")</f>
        <v>Phaseolus vulgaris</v>
      </c>
    </row>
    <row r="107" spans="1:23" ht="14.5" x14ac:dyDescent="0.35">
      <c r="A107" t="s">
        <v>24416</v>
      </c>
      <c r="B107" s="86" t="s">
        <v>21158</v>
      </c>
      <c r="C107" s="121" t="s">
        <v>24417</v>
      </c>
      <c r="D107" s="120" t="s">
        <v>21151</v>
      </c>
      <c r="E107" s="122" t="str">
        <f t="shared" si="3"/>
        <v>Bean Straw</v>
      </c>
      <c r="F107" s="122" t="str">
        <f t="shared" si="4"/>
        <v>Bean Straw</v>
      </c>
      <c r="G107" s="122" t="str">
        <f t="shared" si="5"/>
        <v>Bean Straw</v>
      </c>
      <c r="L107" s="120" t="s">
        <v>11193</v>
      </c>
      <c r="M107" s="88" t="s">
        <v>252</v>
      </c>
      <c r="N107" s="88" t="s">
        <v>252</v>
      </c>
      <c r="T107" t="str" cm="1">
        <f t="array" ref="T107">IFERROR(INDEX(AOM[AOM], MATCH(1, (AOM[Edge_Value]=ani_diet!F107)*(AOM[Is_Ani_Diet_Ingredient]&lt;&gt;FALSE), 0)), "No Match in AOM")</f>
        <v>AOM_001179</v>
      </c>
      <c r="U107" t="str" cm="1">
        <f t="array" ref="U107">IFERROR(IF(INDEX(AOM[Scientific Name], MATCH(1, (AOM[Edge_Value]=ani_diet!F107)*(AOM[Is_Ani_Diet_Ingredient]&lt;&gt;FALSE), 0))=0, "", INDEX(AOM[Scientific Name], MATCH(1, (AOM[Edge_Value]=ani_diet!F107)*(AOM[Is_Ani_Diet_Ingredient]&lt;&gt;FALSE), 0))), "No Match in AOM")</f>
        <v>Phaseolus vulgaris</v>
      </c>
      <c r="V107" t="str" cm="1">
        <f t="array" ref="V107">IF((U107&lt;&gt;"")*(U107&lt;&gt;"No Match in AOM"),IF(L107&lt;&gt;"",_xlfn.TEXTJOIN(";",TRUE,CONCATENATE(_xlfn.TEXTSPLIT(U107,";",TRUE,FALSE)," ",L107)),U107),"")</f>
        <v>Phaseolus vulgaris Straw</v>
      </c>
    </row>
    <row r="108" spans="1:23" ht="14.5" x14ac:dyDescent="0.35">
      <c r="A108" t="s">
        <v>24418</v>
      </c>
      <c r="B108" s="86" t="s">
        <v>24419</v>
      </c>
      <c r="C108" s="121" t="s">
        <v>24420</v>
      </c>
      <c r="D108" s="120" t="s">
        <v>21151</v>
      </c>
      <c r="E108" s="122" t="str">
        <f t="shared" si="3"/>
        <v>Bean Tops</v>
      </c>
      <c r="F108" s="122" t="str">
        <f t="shared" si="4"/>
        <v>Bean Tops</v>
      </c>
      <c r="G108" s="122" t="str">
        <f t="shared" si="5"/>
        <v>Bean Tops</v>
      </c>
      <c r="L108" s="120" t="s">
        <v>11263</v>
      </c>
      <c r="M108" s="88" t="s">
        <v>252</v>
      </c>
      <c r="T108" t="str" cm="1">
        <f t="array" ref="T108">IFERROR(INDEX(AOM[AOM], MATCH(1, (AOM[Edge_Value]=ani_diet!F108)*(AOM[Is_Ani_Diet_Ingredient]&lt;&gt;FALSE), 0)), "No Match in AOM")</f>
        <v>AOM_001180</v>
      </c>
      <c r="U108" t="str" cm="1">
        <f t="array" ref="U108">IFERROR(IF(INDEX(AOM[Scientific Name], MATCH(1, (AOM[Edge_Value]=ani_diet!F108)*(AOM[Is_Ani_Diet_Ingredient]&lt;&gt;FALSE), 0))=0, "", INDEX(AOM[Scientific Name], MATCH(1, (AOM[Edge_Value]=ani_diet!F108)*(AOM[Is_Ani_Diet_Ingredient]&lt;&gt;FALSE), 0))), "No Match in AOM")</f>
        <v>Phaseolus vulgaris</v>
      </c>
      <c r="V108" t="str" cm="1">
        <f t="array" ref="V108">IF((U108&lt;&gt;"")*(U108&lt;&gt;"No Match in AOM"),IF(L108&lt;&gt;"",_xlfn.TEXTJOIN(";",TRUE,CONCATENATE(_xlfn.TEXTSPLIT(U108,";",TRUE,FALSE)," ",L108)),U108),"")</f>
        <v>Phaseolus vulgaris Tops</v>
      </c>
    </row>
    <row r="109" spans="1:23" ht="14.5" x14ac:dyDescent="0.35">
      <c r="A109" t="s">
        <v>24421</v>
      </c>
      <c r="B109" s="86" t="s">
        <v>24422</v>
      </c>
      <c r="C109" s="121" t="s">
        <v>24423</v>
      </c>
      <c r="D109" s="120" t="s">
        <v>24424</v>
      </c>
      <c r="E109" s="122" t="str">
        <f t="shared" si="3"/>
        <v>Beef Survival Meal</v>
      </c>
      <c r="F109" s="122" t="str">
        <f t="shared" si="4"/>
        <v>Beef Survival Meal</v>
      </c>
      <c r="G109" s="122" t="str">
        <f t="shared" si="5"/>
        <v>Beef Survival Meal</v>
      </c>
      <c r="L109" s="120" t="s">
        <v>24282</v>
      </c>
      <c r="M109" s="88" t="s">
        <v>252</v>
      </c>
      <c r="P109" t="s">
        <v>13005</v>
      </c>
      <c r="Q109" t="s">
        <v>12972</v>
      </c>
      <c r="R109" t="s">
        <v>24425</v>
      </c>
      <c r="S109" t="s">
        <v>24426</v>
      </c>
      <c r="T109" t="str" cm="1">
        <f t="array" ref="T109">IFERROR(INDEX(AOM[AOM], MATCH(1, (AOM[Edge_Value]=ani_diet!F109)*(AOM[Is_Ani_Diet_Ingredient]&lt;&gt;FALSE), 0)), "No Match in AOM")</f>
        <v>AOM_000798</v>
      </c>
      <c r="U109" t="str" cm="1">
        <f t="array" ref="U109">IFERROR(IF(INDEX(AOM[Scientific Name], MATCH(1, (AOM[Edge_Value]=ani_diet!F109)*(AOM[Is_Ani_Diet_Ingredient]&lt;&gt;FALSE), 0))=0, "", INDEX(AOM[Scientific Name], MATCH(1, (AOM[Edge_Value]=ani_diet!F109)*(AOM[Is_Ani_Diet_Ingredient]&lt;&gt;FALSE), 0))), "No Match in AOM")</f>
        <v/>
      </c>
      <c r="V109" t="str" cm="1">
        <f t="array" ref="V109">IF((U109&lt;&gt;"")*(U109&lt;&gt;"No Match in AOM"),IF(L109&lt;&gt;"",_xlfn.TEXTJOIN(";",TRUE,CONCATENATE(_xlfn.TEXTSPLIT(U109,";",TRUE,FALSE)," ",L109)),U109),"")</f>
        <v/>
      </c>
    </row>
    <row r="110" spans="1:23" ht="14.5" x14ac:dyDescent="0.35">
      <c r="A110" t="s">
        <v>24396</v>
      </c>
      <c r="B110" s="86" t="s">
        <v>24427</v>
      </c>
      <c r="C110" s="121" t="s">
        <v>24428</v>
      </c>
      <c r="D110" s="120" t="s">
        <v>21437</v>
      </c>
      <c r="E110" s="122" t="str">
        <f t="shared" si="3"/>
        <v>Beet Pulp</v>
      </c>
      <c r="F110" s="122" t="str">
        <f t="shared" si="4"/>
        <v>Beet Pulp Dried</v>
      </c>
      <c r="G110" s="122" t="str">
        <f t="shared" si="5"/>
        <v>Beet Pulp Dried</v>
      </c>
      <c r="I110" s="120" t="s">
        <v>24193</v>
      </c>
      <c r="J110" s="120" t="s">
        <v>24193</v>
      </c>
      <c r="L110" s="120" t="s">
        <v>24429</v>
      </c>
      <c r="N110" s="88" t="s">
        <v>252</v>
      </c>
      <c r="T110" t="str" cm="1">
        <f t="array" ref="T110">IFERROR(INDEX(AOM[AOM], MATCH(1, (AOM[Edge_Value]=ani_diet!F110)*(AOM[Is_Ani_Diet_Ingredient]&lt;&gt;FALSE), 0)), "No Match in AOM")</f>
        <v>AOM_000633</v>
      </c>
      <c r="U110" t="str" cm="1">
        <f t="array" ref="U110">IFERROR(IF(INDEX(AOM[Scientific Name], MATCH(1, (AOM[Edge_Value]=ani_diet!F110)*(AOM[Is_Ani_Diet_Ingredient]&lt;&gt;FALSE), 0))=0, "", INDEX(AOM[Scientific Name], MATCH(1, (AOM[Edge_Value]=ani_diet!F110)*(AOM[Is_Ani_Diet_Ingredient]&lt;&gt;FALSE), 0))), "No Match in AOM")</f>
        <v/>
      </c>
      <c r="V110" t="str" cm="1">
        <f t="array" ref="V110">IF((U110&lt;&gt;"")*(U110&lt;&gt;"No Match in AOM"),IF(L110&lt;&gt;"",_xlfn.TEXTJOIN(";",TRUE,CONCATENATE(_xlfn.TEXTSPLIT(U110,";",TRUE,FALSE)," ",L110)),U110),"")</f>
        <v/>
      </c>
    </row>
    <row r="111" spans="1:23" ht="14.5" x14ac:dyDescent="0.35">
      <c r="A111" t="s">
        <v>24430</v>
      </c>
      <c r="B111" s="86" t="s">
        <v>24431</v>
      </c>
      <c r="C111" s="121" t="s">
        <v>24432</v>
      </c>
      <c r="D111" s="120" t="s">
        <v>10512</v>
      </c>
      <c r="E111" s="122" t="str">
        <f t="shared" si="3"/>
        <v>Sesamum indicum Seed</v>
      </c>
      <c r="F111" s="122" t="str">
        <f t="shared" si="4"/>
        <v>Sesamum indicum Seed</v>
      </c>
      <c r="G111" s="122" t="str">
        <f t="shared" si="5"/>
        <v>Sesamum indicum Seed</v>
      </c>
      <c r="L111" s="120" t="s">
        <v>8831</v>
      </c>
      <c r="M111" s="88" t="s">
        <v>252</v>
      </c>
      <c r="N111" s="88" t="s">
        <v>252</v>
      </c>
      <c r="T111" t="str" cm="1">
        <f t="array" ref="T111">IFERROR(INDEX(AOM[AOM], MATCH(1, (AOM[Edge_Value]=ani_diet!F111)*(AOM[Is_Ani_Diet_Ingredient]&lt;&gt;FALSE), 0)), "No Match in AOM")</f>
        <v>No Match in AOM</v>
      </c>
      <c r="U111" t="str" cm="1">
        <f t="array" ref="U111">IFERROR(IF(INDEX(AOM[Scientific Name], MATCH(1, (AOM[Edge_Value]=ani_diet!F111)*(AOM[Is_Ani_Diet_Ingredient]&lt;&gt;FALSE), 0))=0, "", INDEX(AOM[Scientific Name], MATCH(1, (AOM[Edge_Value]=ani_diet!F111)*(AOM[Is_Ani_Diet_Ingredient]&lt;&gt;FALSE), 0))), "No Match in AOM")</f>
        <v>No Match in AOM</v>
      </c>
      <c r="V111" t="str" cm="1">
        <f t="array" ref="V111">IF((U111&lt;&gt;"")*(U111&lt;&gt;"No Match in AOM"),IF(L111&lt;&gt;"",_xlfn.TEXTJOIN(";",TRUE,CONCATENATE(_xlfn.TEXTSPLIT(U111,";",TRUE,FALSE)," ",L111)),U111),"")</f>
        <v/>
      </c>
      <c r="W111" s="132" t="s">
        <v>21392</v>
      </c>
    </row>
    <row r="112" spans="1:23" ht="14.5" x14ac:dyDescent="0.35">
      <c r="A112" t="s">
        <v>24430</v>
      </c>
      <c r="B112" s="86" t="s">
        <v>24433</v>
      </c>
      <c r="D112" s="120" t="s">
        <v>9759</v>
      </c>
      <c r="E112" s="122" t="str">
        <f t="shared" si="3"/>
        <v>Stylosanthes hamata Cake</v>
      </c>
      <c r="F112" s="122" t="str">
        <f t="shared" si="4"/>
        <v>Stylosanthes hamata Cake Ground Roasted</v>
      </c>
      <c r="G112" s="122" t="str">
        <f t="shared" si="5"/>
        <v>Stylosanthes hamata Cake Toasted Ground</v>
      </c>
      <c r="I112" s="120" t="s">
        <v>24434</v>
      </c>
      <c r="J112" s="120" t="s">
        <v>24435</v>
      </c>
      <c r="L112" s="120" t="s">
        <v>24436</v>
      </c>
      <c r="T112" t="str" cm="1">
        <f t="array" ref="T112">IFERROR(INDEX(AOM[AOM], MATCH(1, (AOM[Edge_Value]=ani_diet!F112)*(AOM[Is_Ani_Diet_Ingredient]&lt;&gt;FALSE), 0)), "No Match in AOM")</f>
        <v>AOM_001737</v>
      </c>
      <c r="U112" t="str" cm="1">
        <f t="array" ref="U112">IFERROR(IF(INDEX(AOM[Scientific Name], MATCH(1, (AOM[Edge_Value]=ani_diet!F112)*(AOM[Is_Ani_Diet_Ingredient]&lt;&gt;FALSE), 0))=0, "", INDEX(AOM[Scientific Name], MATCH(1, (AOM[Edge_Value]=ani_diet!F112)*(AOM[Is_Ani_Diet_Ingredient]&lt;&gt;FALSE), 0))), "No Match in AOM")</f>
        <v>Stylosanthes hamata</v>
      </c>
      <c r="V112" t="str" cm="1">
        <f t="array" ref="V112">IF((U112&lt;&gt;"")*(U112&lt;&gt;"No Match in AOM"),IF(L112&lt;&gt;"",_xlfn.TEXTJOIN(";",TRUE,CONCATENATE(_xlfn.TEXTSPLIT(U112,";",TRUE,FALSE)," ",L112)),U112),"")</f>
        <v>Stylosanthes hamata Cake</v>
      </c>
    </row>
    <row r="113" spans="1:23" ht="14.5" x14ac:dyDescent="0.35">
      <c r="A113" t="s">
        <v>24437</v>
      </c>
      <c r="B113" s="86" t="s">
        <v>24438</v>
      </c>
      <c r="C113" s="121" t="s">
        <v>23076</v>
      </c>
      <c r="D113" s="120" t="s">
        <v>23076</v>
      </c>
      <c r="E113" s="122" t="str">
        <f t="shared" si="3"/>
        <v xml:space="preserve">Bentonite </v>
      </c>
      <c r="F113" s="122" t="str">
        <f t="shared" si="4"/>
        <v xml:space="preserve">Bentonite </v>
      </c>
      <c r="G113" s="122" t="str">
        <f t="shared" si="5"/>
        <v xml:space="preserve">Bentonite </v>
      </c>
      <c r="T113" t="str" cm="1">
        <f t="array" ref="T113">IFERROR(INDEX(AOM[AOM], MATCH(1, (AOM[Edge_Value]=ani_diet!F113)*(AOM[Is_Ani_Diet_Ingredient]&lt;&gt;FALSE), 0)), "No Match in AOM")</f>
        <v>AOM_001423</v>
      </c>
      <c r="U113" t="str" cm="1">
        <f t="array" ref="U113">IFERROR(IF(INDEX(AOM[Scientific Name], MATCH(1, (AOM[Edge_Value]=ani_diet!F113)*(AOM[Is_Ani_Diet_Ingredient]&lt;&gt;FALSE), 0))=0, "", INDEX(AOM[Scientific Name], MATCH(1, (AOM[Edge_Value]=ani_diet!F113)*(AOM[Is_Ani_Diet_Ingredient]&lt;&gt;FALSE), 0))), "No Match in AOM")</f>
        <v/>
      </c>
      <c r="V113" t="str" cm="1">
        <f t="array" ref="V113">IF((U113&lt;&gt;"")*(U113&lt;&gt;"No Match in AOM"),IF(L113&lt;&gt;"",_xlfn.TEXTJOIN(";",TRUE,CONCATENATE(_xlfn.TEXTSPLIT(U113,";",TRUE,FALSE)," ",L113)),U113),"")</f>
        <v/>
      </c>
    </row>
    <row r="114" spans="1:23" ht="14.5" x14ac:dyDescent="0.35">
      <c r="A114" t="s">
        <v>24230</v>
      </c>
      <c r="B114" s="86" t="s">
        <v>24439</v>
      </c>
      <c r="D114" s="120" t="s">
        <v>14153</v>
      </c>
      <c r="E114" s="122" t="str">
        <f t="shared" si="3"/>
        <v>Berchemia discolor Leaves</v>
      </c>
      <c r="F114" s="122" t="str">
        <f t="shared" si="4"/>
        <v>Berchemia discolor Leaves Dried</v>
      </c>
      <c r="G114" s="122" t="str">
        <f t="shared" si="5"/>
        <v>Berchemia discolor Leaves Dried (Sun - 2 days)</v>
      </c>
      <c r="I114" s="120" t="s">
        <v>24223</v>
      </c>
      <c r="J114" s="120" t="s">
        <v>24193</v>
      </c>
      <c r="L114" s="120" t="s">
        <v>6705</v>
      </c>
      <c r="T114" t="str" cm="1">
        <f t="array" ref="T114">IFERROR(INDEX(AOM[AOM], MATCH(1, (AOM[Edge_Value]=ani_diet!F114)*(AOM[Is_Ani_Diet_Ingredient]&lt;&gt;FALSE), 0)), "No Match in AOM")</f>
        <v>AOM_001862</v>
      </c>
      <c r="U114" t="str" cm="1">
        <f t="array" ref="U114">IFERROR(IF(INDEX(AOM[Scientific Name], MATCH(1, (AOM[Edge_Value]=ani_diet!F114)*(AOM[Is_Ani_Diet_Ingredient]&lt;&gt;FALSE), 0))=0, "", INDEX(AOM[Scientific Name], MATCH(1, (AOM[Edge_Value]=ani_diet!F114)*(AOM[Is_Ani_Diet_Ingredient]&lt;&gt;FALSE), 0))), "No Match in AOM")</f>
        <v>Berchemia discolor</v>
      </c>
      <c r="V114" t="str" cm="1">
        <f t="array" ref="V114">IF((U114&lt;&gt;"")*(U114&lt;&gt;"No Match in AOM"),IF(L114&lt;&gt;"",_xlfn.TEXTJOIN(";",TRUE,CONCATENATE(_xlfn.TEXTSPLIT(U114,";",TRUE,FALSE)," ",L114)),U114),"")</f>
        <v>Berchemia discolor Leaves</v>
      </c>
    </row>
    <row r="115" spans="1:23" ht="14.5" x14ac:dyDescent="0.35">
      <c r="A115" t="s">
        <v>24440</v>
      </c>
      <c r="B115" s="86" t="s">
        <v>24441</v>
      </c>
      <c r="C115" s="121" t="s">
        <v>24442</v>
      </c>
      <c r="D115" s="120" t="s">
        <v>9626</v>
      </c>
      <c r="E115" s="122" t="str">
        <f t="shared" si="3"/>
        <v>Trifolium alexandrinum</v>
      </c>
      <c r="F115" s="122" t="str">
        <f t="shared" si="4"/>
        <v>Trifolium alexandrinum Dried</v>
      </c>
      <c r="G115" s="122" t="str">
        <f t="shared" si="5"/>
        <v>Trifolium alexandrinum Hay</v>
      </c>
      <c r="I115" s="120" t="s">
        <v>19595</v>
      </c>
      <c r="J115" s="120" t="s">
        <v>24193</v>
      </c>
      <c r="N115" s="88" t="s">
        <v>252</v>
      </c>
      <c r="T115" t="str" cm="1">
        <f t="array" ref="T115">IFERROR(INDEX(AOM[AOM], MATCH(1, (AOM[Edge_Value]=ani_diet!F115)*(AOM[Is_Ani_Diet_Ingredient]&lt;&gt;FALSE), 0)), "No Match in AOM")</f>
        <v>AOM_001738</v>
      </c>
      <c r="U115" t="str" cm="1">
        <f t="array" ref="U115">IFERROR(IF(INDEX(AOM[Scientific Name], MATCH(1, (AOM[Edge_Value]=ani_diet!F115)*(AOM[Is_Ani_Diet_Ingredient]&lt;&gt;FALSE), 0))=0, "", INDEX(AOM[Scientific Name], MATCH(1, (AOM[Edge_Value]=ani_diet!F115)*(AOM[Is_Ani_Diet_Ingredient]&lt;&gt;FALSE), 0))), "No Match in AOM")</f>
        <v>Trifolium alexandrinum</v>
      </c>
      <c r="V115" t="str" cm="1">
        <f t="array" ref="V115">IF((U115&lt;&gt;"")*(U115&lt;&gt;"No Match in AOM"),IF(L115&lt;&gt;"",_xlfn.TEXTJOIN(";",TRUE,CONCATENATE(_xlfn.TEXTSPLIT(U115,";",TRUE,FALSE)," ",L115)),U115),"")</f>
        <v>Trifolium alexandrinum</v>
      </c>
    </row>
    <row r="116" spans="1:23" ht="14.5" x14ac:dyDescent="0.35">
      <c r="A116" t="s">
        <v>24443</v>
      </c>
      <c r="B116" s="86" t="s">
        <v>24444</v>
      </c>
      <c r="C116" s="121" t="s">
        <v>24445</v>
      </c>
      <c r="D116" s="120" t="s">
        <v>9626</v>
      </c>
      <c r="E116" s="122" t="str">
        <f t="shared" si="3"/>
        <v>Trifolium alexandrinum Straw</v>
      </c>
      <c r="F116" s="122" t="str">
        <f t="shared" si="4"/>
        <v>Trifolium alexandrinum Straw</v>
      </c>
      <c r="G116" s="122" t="str">
        <f t="shared" si="5"/>
        <v>Trifolium alexandrinum Straw</v>
      </c>
      <c r="L116" s="120" t="s">
        <v>11193</v>
      </c>
      <c r="T116" t="str" cm="1">
        <f t="array" ref="T116">IFERROR(INDEX(AOM[AOM], MATCH(1, (AOM[Edge_Value]=ani_diet!F116)*(AOM[Is_Ani_Diet_Ingredient]&lt;&gt;FALSE), 0)), "No Match in AOM")</f>
        <v>AOM_001241</v>
      </c>
      <c r="U116" t="str" cm="1">
        <f t="array" ref="U116">IFERROR(IF(INDEX(AOM[Scientific Name], MATCH(1, (AOM[Edge_Value]=ani_diet!F116)*(AOM[Is_Ani_Diet_Ingredient]&lt;&gt;FALSE), 0))=0, "", INDEX(AOM[Scientific Name], MATCH(1, (AOM[Edge_Value]=ani_diet!F116)*(AOM[Is_Ani_Diet_Ingredient]&lt;&gt;FALSE), 0))), "No Match in AOM")</f>
        <v>Trifolium alexandrinum</v>
      </c>
      <c r="V116" t="str" cm="1">
        <f t="array" ref="V116">IF((U116&lt;&gt;"")*(U116&lt;&gt;"No Match in AOM"),IF(L116&lt;&gt;"",_xlfn.TEXTJOIN(";",TRUE,CONCATENATE(_xlfn.TEXTSPLIT(U116,";",TRUE,FALSE)," ",L116)),U116),"")</f>
        <v>Trifolium alexandrinum Straw</v>
      </c>
    </row>
    <row r="117" spans="1:23" ht="14.5" x14ac:dyDescent="0.35">
      <c r="A117" t="s">
        <v>24446</v>
      </c>
      <c r="B117" s="86" t="s">
        <v>3343</v>
      </c>
      <c r="C117" s="121" t="s">
        <v>3343</v>
      </c>
      <c r="D117" s="120" t="s">
        <v>3343</v>
      </c>
      <c r="E117" s="122" t="str">
        <f t="shared" si="3"/>
        <v>Binder</v>
      </c>
      <c r="F117" s="122" t="str">
        <f t="shared" si="4"/>
        <v>Binder</v>
      </c>
      <c r="G117" s="122" t="str">
        <f t="shared" si="5"/>
        <v>Binder</v>
      </c>
      <c r="T117" t="str" cm="1">
        <f t="array" ref="T117">IFERROR(INDEX(AOM[AOM], MATCH(1, (AOM[Edge_Value]=ani_diet!F117)*(AOM[Is_Ani_Diet_Ingredient]&lt;&gt;FALSE), 0)), "No Match in AOM")</f>
        <v>AOM_000745</v>
      </c>
      <c r="U117" t="str" cm="1">
        <f t="array" ref="U117">IFERROR(IF(INDEX(AOM[Scientific Name], MATCH(1, (AOM[Edge_Value]=ani_diet!F117)*(AOM[Is_Ani_Diet_Ingredient]&lt;&gt;FALSE), 0))=0, "", INDEX(AOM[Scientific Name], MATCH(1, (AOM[Edge_Value]=ani_diet!F117)*(AOM[Is_Ani_Diet_Ingredient]&lt;&gt;FALSE), 0))), "No Match in AOM")</f>
        <v/>
      </c>
      <c r="V117" t="str" cm="1">
        <f t="array" ref="V117">IF((U117&lt;&gt;"")*(U117&lt;&gt;"No Match in AOM"),IF(L117&lt;&gt;"",_xlfn.TEXTJOIN(";",TRUE,CONCATENATE(_xlfn.TEXTSPLIT(U117,";",TRUE,FALSE)," ",L117)),U117),"")</f>
        <v/>
      </c>
    </row>
    <row r="118" spans="1:23" ht="14.5" x14ac:dyDescent="0.35">
      <c r="A118" t="s">
        <v>24447</v>
      </c>
      <c r="B118" s="86" t="s">
        <v>24448</v>
      </c>
      <c r="C118" s="121" t="s">
        <v>24449</v>
      </c>
      <c r="D118" s="120" t="s">
        <v>23077</v>
      </c>
      <c r="E118" s="122" t="str">
        <f t="shared" si="3"/>
        <v>Carboxymethyl Cellulose</v>
      </c>
      <c r="F118" s="122" t="str">
        <f t="shared" si="4"/>
        <v>Carboxymethyl Cellulose</v>
      </c>
      <c r="G118" s="122" t="str">
        <f t="shared" si="5"/>
        <v>Carboxymethyl Cellulose</v>
      </c>
      <c r="T118" t="str" cm="1">
        <f t="array" ref="T118">IFERROR(INDEX(AOM[AOM], MATCH(1, (AOM[Edge_Value]=ani_diet!F118)*(AOM[Is_Ani_Diet_Ingredient]&lt;&gt;FALSE), 0)), "No Match in AOM")</f>
        <v>AOM_000743</v>
      </c>
      <c r="U118" t="str" cm="1">
        <f t="array" ref="U118">IFERROR(IF(INDEX(AOM[Scientific Name], MATCH(1, (AOM[Edge_Value]=ani_diet!F118)*(AOM[Is_Ani_Diet_Ingredient]&lt;&gt;FALSE), 0))=0, "", INDEX(AOM[Scientific Name], MATCH(1, (AOM[Edge_Value]=ani_diet!F118)*(AOM[Is_Ani_Diet_Ingredient]&lt;&gt;FALSE), 0))), "No Match in AOM")</f>
        <v>sodium carboxymethyl cellulose</v>
      </c>
      <c r="V118" t="str" cm="1">
        <f t="array" ref="V118">IF((U118&lt;&gt;"")*(U118&lt;&gt;"No Match in AOM"),IF(L118&lt;&gt;"",_xlfn.TEXTJOIN(";",TRUE,CONCATENATE(_xlfn.TEXTSPLIT(U118,";",TRUE,FALSE)," ",L118)),U118),"")</f>
        <v>sodium carboxymethyl cellulose</v>
      </c>
    </row>
    <row r="119" spans="1:23" ht="14.5" x14ac:dyDescent="0.35">
      <c r="A119" t="s">
        <v>24450</v>
      </c>
      <c r="B119" s="86" t="s">
        <v>24451</v>
      </c>
      <c r="C119" s="121" t="s">
        <v>3343</v>
      </c>
      <c r="D119" s="120" t="s">
        <v>23096</v>
      </c>
      <c r="E119" s="122" t="str">
        <f t="shared" si="3"/>
        <v>ChemBind</v>
      </c>
      <c r="F119" s="122" t="str">
        <f t="shared" si="4"/>
        <v>ChemBind</v>
      </c>
      <c r="G119" s="122" t="str">
        <f t="shared" si="5"/>
        <v>ChemBind</v>
      </c>
      <c r="T119" t="str" cm="1">
        <f t="array" ref="T119">IFERROR(INDEX(AOM[AOM], MATCH(1, (AOM[Edge_Value]=ani_diet!F119)*(AOM[Is_Ani_Diet_Ingredient]&lt;&gt;FALSE), 0)), "No Match in AOM")</f>
        <v>AOM_001826</v>
      </c>
      <c r="U119" t="str" cm="1">
        <f t="array" ref="U119">IFERROR(IF(INDEX(AOM[Scientific Name], MATCH(1, (AOM[Edge_Value]=ani_diet!F119)*(AOM[Is_Ani_Diet_Ingredient]&lt;&gt;FALSE), 0))=0, "", INDEX(AOM[Scientific Name], MATCH(1, (AOM[Edge_Value]=ani_diet!F119)*(AOM[Is_Ani_Diet_Ingredient]&lt;&gt;FALSE), 0))), "No Match in AOM")</f>
        <v/>
      </c>
      <c r="V119" t="str" cm="1">
        <f t="array" ref="V119">IF((U119&lt;&gt;"")*(U119&lt;&gt;"No Match in AOM"),IF(L119&lt;&gt;"",_xlfn.TEXTJOIN(";",TRUE,CONCATENATE(_xlfn.TEXTSPLIT(U119,";",TRUE,FALSE)," ",L119)),U119),"")</f>
        <v/>
      </c>
    </row>
    <row r="120" spans="1:23" ht="14.5" x14ac:dyDescent="0.35">
      <c r="A120" t="s">
        <v>24387</v>
      </c>
      <c r="B120" s="86" t="s">
        <v>24452</v>
      </c>
      <c r="C120" s="121" t="s">
        <v>24453</v>
      </c>
      <c r="D120" s="120" t="s">
        <v>23232</v>
      </c>
      <c r="E120" s="122" t="str">
        <f t="shared" si="3"/>
        <v>Biolysine</v>
      </c>
      <c r="F120" s="122" t="str">
        <f t="shared" si="4"/>
        <v>Biolysine</v>
      </c>
      <c r="G120" s="122" t="str">
        <f t="shared" si="5"/>
        <v>Biolysine</v>
      </c>
      <c r="T120" t="str" cm="1">
        <f t="array" ref="T120">IFERROR(INDEX(AOM[AOM], MATCH(1, (AOM[Edge_Value]=ani_diet!F120)*(AOM[Is_Ani_Diet_Ingredient]&lt;&gt;FALSE), 0)), "No Match in AOM")</f>
        <v>AOM_001424</v>
      </c>
      <c r="U120" t="str" cm="1">
        <f t="array" ref="U120">IFERROR(IF(INDEX(AOM[Scientific Name], MATCH(1, (AOM[Edge_Value]=ani_diet!F120)*(AOM[Is_Ani_Diet_Ingredient]&lt;&gt;FALSE), 0))=0, "", INDEX(AOM[Scientific Name], MATCH(1, (AOM[Edge_Value]=ani_diet!F120)*(AOM[Is_Ani_Diet_Ingredient]&lt;&gt;FALSE), 0))), "No Match in AOM")</f>
        <v/>
      </c>
      <c r="V120" t="str" cm="1">
        <f t="array" ref="V120">IF((U120&lt;&gt;"")*(U120&lt;&gt;"No Match in AOM"),IF(L120&lt;&gt;"",_xlfn.TEXTJOIN(";",TRUE,CONCATENATE(_xlfn.TEXTSPLIT(U120,";",TRUE,FALSE)," ",L120)),U120),"")</f>
        <v/>
      </c>
    </row>
    <row r="121" spans="1:23" ht="14.5" x14ac:dyDescent="0.35">
      <c r="A121" t="s">
        <v>24454</v>
      </c>
      <c r="B121" s="86" t="s">
        <v>24455</v>
      </c>
      <c r="C121" s="121" t="s">
        <v>24456</v>
      </c>
      <c r="D121" s="120" t="s">
        <v>23134</v>
      </c>
      <c r="E121" s="122" t="str">
        <f t="shared" si="3"/>
        <v>Biscuit Waste</v>
      </c>
      <c r="F121" s="122" t="str">
        <f t="shared" si="4"/>
        <v>Biscuit Waste Ground</v>
      </c>
      <c r="G121" s="122" t="str">
        <f t="shared" si="5"/>
        <v>Biscuit Waste Meal</v>
      </c>
      <c r="I121" s="120" t="s">
        <v>24282</v>
      </c>
      <c r="J121" s="120" t="s">
        <v>6571</v>
      </c>
      <c r="N121" s="88" t="s">
        <v>252</v>
      </c>
      <c r="T121" t="str" cm="1">
        <f t="array" ref="T121">IFERROR(INDEX(AOM[AOM], MATCH(1, (AOM[Edge_Value]=ani_diet!F121)*(AOM[Is_Ani_Diet_Ingredient]&lt;&gt;FALSE), 0)), "No Match in AOM")</f>
        <v>AOM_001829</v>
      </c>
      <c r="U121" t="str" cm="1">
        <f t="array" ref="U121">IFERROR(IF(INDEX(AOM[Scientific Name], MATCH(1, (AOM[Edge_Value]=ani_diet!F121)*(AOM[Is_Ani_Diet_Ingredient]&lt;&gt;FALSE), 0))=0, "", INDEX(AOM[Scientific Name], MATCH(1, (AOM[Edge_Value]=ani_diet!F121)*(AOM[Is_Ani_Diet_Ingredient]&lt;&gt;FALSE), 0))), "No Match in AOM")</f>
        <v/>
      </c>
      <c r="V121" t="str" cm="1">
        <f t="array" ref="V121">IF((U121&lt;&gt;"")*(U121&lt;&gt;"No Match in AOM"),IF(L121&lt;&gt;"",_xlfn.TEXTJOIN(";",TRUE,CONCATENATE(_xlfn.TEXTSPLIT(U121,";",TRUE,FALSE)," ",L121)),U121),"")</f>
        <v/>
      </c>
    </row>
    <row r="122" spans="1:23" ht="14.5" x14ac:dyDescent="0.35">
      <c r="A122" t="s">
        <v>24454</v>
      </c>
      <c r="B122" s="86" t="s">
        <v>24457</v>
      </c>
      <c r="D122" s="120" t="s">
        <v>23134</v>
      </c>
      <c r="E122" s="122" t="str">
        <f t="shared" si="3"/>
        <v>Biscuit Waste</v>
      </c>
      <c r="F122" s="122" t="str">
        <f t="shared" si="4"/>
        <v>Biscuit Waste Dried Ground</v>
      </c>
      <c r="G122" s="122" t="str">
        <f t="shared" si="5"/>
        <v>Biscuit Waste Meal Dried(Sun)</v>
      </c>
      <c r="I122" s="120" t="s">
        <v>24458</v>
      </c>
      <c r="J122" s="120" t="s">
        <v>24203</v>
      </c>
      <c r="T122" t="str" cm="1">
        <f t="array" ref="T122">IFERROR(INDEX(AOM[AOM], MATCH(1, (AOM[Edge_Value]=ani_diet!F122)*(AOM[Is_Ani_Diet_Ingredient]&lt;&gt;FALSE), 0)), "No Match in AOM")</f>
        <v>AOM_001830</v>
      </c>
      <c r="U122" t="str" cm="1">
        <f t="array" ref="U122">IFERROR(IF(INDEX(AOM[Scientific Name], MATCH(1, (AOM[Edge_Value]=ani_diet!F122)*(AOM[Is_Ani_Diet_Ingredient]&lt;&gt;FALSE), 0))=0, "", INDEX(AOM[Scientific Name], MATCH(1, (AOM[Edge_Value]=ani_diet!F122)*(AOM[Is_Ani_Diet_Ingredient]&lt;&gt;FALSE), 0))), "No Match in AOM")</f>
        <v/>
      </c>
      <c r="V122" t="str" cm="1">
        <f t="array" ref="V122">IF((U122&lt;&gt;"")*(U122&lt;&gt;"No Match in AOM"),IF(L122&lt;&gt;"",_xlfn.TEXTJOIN(";",TRUE,CONCATENATE(_xlfn.TEXTSPLIT(U122,";",TRUE,FALSE)," ",L122)),U122),"")</f>
        <v/>
      </c>
    </row>
    <row r="123" spans="1:23" ht="14.5" x14ac:dyDescent="0.35">
      <c r="A123" t="s">
        <v>24459</v>
      </c>
      <c r="B123" s="86" t="s">
        <v>20631</v>
      </c>
      <c r="C123" s="121" t="s">
        <v>24460</v>
      </c>
      <c r="D123" s="120" t="s">
        <v>24461</v>
      </c>
      <c r="E123" s="122" t="str">
        <f t="shared" si="3"/>
        <v>Black Soldier Fly Larvae</v>
      </c>
      <c r="F123" s="122" t="str">
        <f t="shared" si="4"/>
        <v>Black Soldier Fly Larvae</v>
      </c>
      <c r="G123" s="122" t="str">
        <f t="shared" si="5"/>
        <v>Black Soldier Fly Larvae</v>
      </c>
      <c r="L123" s="120" t="s">
        <v>24462</v>
      </c>
      <c r="M123" s="88" t="s">
        <v>252</v>
      </c>
      <c r="P123" t="s">
        <v>13005</v>
      </c>
      <c r="Q123" t="s">
        <v>12972</v>
      </c>
      <c r="R123" t="s">
        <v>24425</v>
      </c>
      <c r="S123" t="s">
        <v>24426</v>
      </c>
      <c r="T123" t="str" cm="1">
        <f t="array" ref="T123">IFERROR(INDEX(AOM[AOM], MATCH(1, (AOM[Edge_Value]=ani_diet!F123)*(AOM[Is_Ani_Diet_Ingredient]&lt;&gt;FALSE), 0)), "No Match in AOM")</f>
        <v>AOM_000551</v>
      </c>
      <c r="U123" t="str" cm="1">
        <f t="array" ref="U123">IFERROR(IF(INDEX(AOM[Scientific Name], MATCH(1, (AOM[Edge_Value]=ani_diet!F123)*(AOM[Is_Ani_Diet_Ingredient]&lt;&gt;FALSE), 0))=0, "", INDEX(AOM[Scientific Name], MATCH(1, (AOM[Edge_Value]=ani_diet!F123)*(AOM[Is_Ani_Diet_Ingredient]&lt;&gt;FALSE), 0))), "No Match in AOM")</f>
        <v>Hermetia illucens</v>
      </c>
      <c r="V123" t="str" cm="1">
        <f t="array" ref="V123">IF((U123&lt;&gt;"")*(U123&lt;&gt;"No Match in AOM"),IF(L123&lt;&gt;"",_xlfn.TEXTJOIN(";",TRUE,CONCATENATE(_xlfn.TEXTSPLIT(U123,";",TRUE,FALSE)," ",L123)),U123),"")</f>
        <v>Hermetia illucens Larvae</v>
      </c>
    </row>
    <row r="124" spans="1:23" ht="14.5" x14ac:dyDescent="0.35">
      <c r="A124" t="s">
        <v>24463</v>
      </c>
      <c r="B124" s="86" t="s">
        <v>24464</v>
      </c>
      <c r="C124" s="121" t="s">
        <v>24465</v>
      </c>
      <c r="D124" s="120" t="s">
        <v>20486</v>
      </c>
      <c r="E124" s="122" t="str">
        <f t="shared" si="3"/>
        <v>Blood</v>
      </c>
      <c r="F124" s="122" t="str">
        <f t="shared" si="4"/>
        <v>Blood Ground</v>
      </c>
      <c r="G124" s="122" t="str">
        <f t="shared" si="5"/>
        <v>Blood Meal</v>
      </c>
      <c r="I124" s="120" t="s">
        <v>24282</v>
      </c>
      <c r="J124" s="120" t="s">
        <v>6571</v>
      </c>
      <c r="M124" s="88" t="s">
        <v>252</v>
      </c>
      <c r="N124" s="88" t="s">
        <v>252</v>
      </c>
      <c r="P124" t="s">
        <v>13005</v>
      </c>
      <c r="Q124" t="s">
        <v>12972</v>
      </c>
      <c r="R124" t="s">
        <v>24425</v>
      </c>
      <c r="S124" t="s">
        <v>24426</v>
      </c>
      <c r="T124" t="str" cm="1">
        <f t="array" ref="T124">IFERROR(INDEX(AOM[AOM], MATCH(1, (AOM[Edge_Value]=ani_diet!F124)*(AOM[Is_Ani_Diet_Ingredient]&lt;&gt;FALSE), 0)), "No Match in AOM")</f>
        <v>AOM_000536</v>
      </c>
      <c r="U124" t="str" cm="1">
        <f t="array" ref="U124">IFERROR(IF(INDEX(AOM[Scientific Name], MATCH(1, (AOM[Edge_Value]=ani_diet!F124)*(AOM[Is_Ani_Diet_Ingredient]&lt;&gt;FALSE), 0))=0, "", INDEX(AOM[Scientific Name], MATCH(1, (AOM[Edge_Value]=ani_diet!F124)*(AOM[Is_Ani_Diet_Ingredient]&lt;&gt;FALSE), 0))), "No Match in AOM")</f>
        <v/>
      </c>
      <c r="V124" t="str" cm="1">
        <f t="array" ref="V124">IF((U124&lt;&gt;"")*(U124&lt;&gt;"No Match in AOM"),IF(L124&lt;&gt;"",_xlfn.TEXTJOIN(";",TRUE,CONCATENATE(_xlfn.TEXTSPLIT(U124,";",TRUE,FALSE)," ",L124)),U124),"")</f>
        <v/>
      </c>
    </row>
    <row r="125" spans="1:23" ht="14.5" x14ac:dyDescent="0.35">
      <c r="A125" t="s">
        <v>24466</v>
      </c>
      <c r="B125" s="86" t="s">
        <v>24467</v>
      </c>
      <c r="D125" s="120" t="s">
        <v>20486</v>
      </c>
      <c r="E125" s="122" t="str">
        <f t="shared" si="3"/>
        <v>Blood</v>
      </c>
      <c r="F125" s="122" t="str">
        <f t="shared" si="4"/>
        <v>Blood Dried Ground Heated</v>
      </c>
      <c r="G125" s="122" t="str">
        <f t="shared" si="5"/>
        <v>Blood Meal Cooked Dried (Sun) Ground</v>
      </c>
      <c r="I125" s="120" t="s">
        <v>24468</v>
      </c>
      <c r="J125" s="120" t="s">
        <v>24469</v>
      </c>
      <c r="T125" t="str" cm="1">
        <f t="array" ref="T125">IFERROR(INDEX(AOM[AOM], MATCH(1, (AOM[Edge_Value]=ani_diet!F125)*(AOM[Is_Ani_Diet_Ingredient]&lt;&gt;FALSE), 0)), "No Match in AOM")</f>
        <v>AOM_000537</v>
      </c>
      <c r="U125" t="str" cm="1">
        <f t="array" ref="U125">IFERROR(IF(INDEX(AOM[Scientific Name], MATCH(1, (AOM[Edge_Value]=ani_diet!F125)*(AOM[Is_Ani_Diet_Ingredient]&lt;&gt;FALSE), 0))=0, "", INDEX(AOM[Scientific Name], MATCH(1, (AOM[Edge_Value]=ani_diet!F125)*(AOM[Is_Ani_Diet_Ingredient]&lt;&gt;FALSE), 0))), "No Match in AOM")</f>
        <v/>
      </c>
      <c r="V125" t="str" cm="1">
        <f t="array" ref="V125">IF((U125&lt;&gt;"")*(U125&lt;&gt;"No Match in AOM"),IF(L125&lt;&gt;"",_xlfn.TEXTJOIN(";",TRUE,CONCATENATE(_xlfn.TEXTSPLIT(U125,";",TRUE,FALSE)," ",L125)),U125),"")</f>
        <v/>
      </c>
    </row>
    <row r="126" spans="1:23" ht="14.5" x14ac:dyDescent="0.35">
      <c r="A126" t="s">
        <v>24255</v>
      </c>
      <c r="B126" s="86" t="s">
        <v>24470</v>
      </c>
      <c r="D126" s="120" t="s">
        <v>24471</v>
      </c>
      <c r="E126" s="122" t="str">
        <f t="shared" si="3"/>
        <v>Blue wattle</v>
      </c>
      <c r="F126" s="122" t="str">
        <f t="shared" si="4"/>
        <v>Blue wattle Dried</v>
      </c>
      <c r="G126" s="122" t="str">
        <f t="shared" si="5"/>
        <v>Blue wattle Dried(Sun)</v>
      </c>
      <c r="I126" s="120" t="s">
        <v>24200</v>
      </c>
      <c r="J126" s="120" t="s">
        <v>24193</v>
      </c>
      <c r="T126" t="str" cm="1">
        <f t="array" ref="T126">IFERROR(INDEX(AOM[AOM], MATCH(1, (AOM[Edge_Value]=ani_diet!F126)*(AOM[Is_Ani_Diet_Ingredient]&lt;&gt;FALSE), 0)), "No Match in AOM")</f>
        <v>No Match in AOM</v>
      </c>
      <c r="U126" t="str" cm="1">
        <f t="array" ref="U126">IFERROR(IF(INDEX(AOM[Scientific Name], MATCH(1, (AOM[Edge_Value]=ani_diet!F126)*(AOM[Is_Ani_Diet_Ingredient]&lt;&gt;FALSE), 0))=0, "", INDEX(AOM[Scientific Name], MATCH(1, (AOM[Edge_Value]=ani_diet!F126)*(AOM[Is_Ani_Diet_Ingredient]&lt;&gt;FALSE), 0))), "No Match in AOM")</f>
        <v>No Match in AOM</v>
      </c>
      <c r="V126" t="str" cm="1">
        <f t="array" ref="V126">IF((U126&lt;&gt;"")*(U126&lt;&gt;"No Match in AOM"),IF(L126&lt;&gt;"",_xlfn.TEXTJOIN(";",TRUE,CONCATENATE(_xlfn.TEXTSPLIT(U126,";",TRUE,FALSE)," ",L126)),U126),"")</f>
        <v/>
      </c>
      <c r="W126" t="s">
        <v>22357</v>
      </c>
    </row>
    <row r="127" spans="1:23" ht="14.5" x14ac:dyDescent="0.35">
      <c r="A127" t="s">
        <v>24472</v>
      </c>
      <c r="B127" s="86" t="s">
        <v>20699</v>
      </c>
      <c r="C127" s="121" t="s">
        <v>20699</v>
      </c>
      <c r="D127" s="120" t="s">
        <v>20497</v>
      </c>
      <c r="E127" s="122" t="str">
        <f t="shared" si="3"/>
        <v>Bone Ash</v>
      </c>
      <c r="F127" s="122" t="str">
        <f t="shared" si="4"/>
        <v>Bone Ash</v>
      </c>
      <c r="G127" s="122" t="str">
        <f t="shared" si="5"/>
        <v>Bone Ash</v>
      </c>
      <c r="L127" s="120" t="s">
        <v>19</v>
      </c>
      <c r="N127" s="88" t="s">
        <v>252</v>
      </c>
      <c r="T127" t="str" cm="1">
        <f t="array" ref="T127">IFERROR(INDEX(AOM[AOM], MATCH(1, (AOM[Edge_Value]=ani_diet!F127)*(AOM[Is_Ani_Diet_Ingredient]&lt;&gt;FALSE), 0)), "No Match in AOM")</f>
        <v>AOM_000538</v>
      </c>
      <c r="U127" t="str" cm="1">
        <f t="array" ref="U127">IFERROR(IF(INDEX(AOM[Scientific Name], MATCH(1, (AOM[Edge_Value]=ani_diet!F127)*(AOM[Is_Ani_Diet_Ingredient]&lt;&gt;FALSE), 0))=0, "", INDEX(AOM[Scientific Name], MATCH(1, (AOM[Edge_Value]=ani_diet!F127)*(AOM[Is_Ani_Diet_Ingredient]&lt;&gt;FALSE), 0))), "No Match in AOM")</f>
        <v/>
      </c>
      <c r="V127" t="str" cm="1">
        <f t="array" ref="V127">IF((U127&lt;&gt;"")*(U127&lt;&gt;"No Match in AOM"),IF(L127&lt;&gt;"",_xlfn.TEXTJOIN(";",TRUE,CONCATENATE(_xlfn.TEXTSPLIT(U127,";",TRUE,FALSE)," ",L127)),U127),"")</f>
        <v/>
      </c>
    </row>
    <row r="128" spans="1:23" ht="14.5" x14ac:dyDescent="0.35">
      <c r="A128" t="s">
        <v>24473</v>
      </c>
      <c r="B128" s="86" t="s">
        <v>24474</v>
      </c>
      <c r="C128" s="121" t="s">
        <v>24475</v>
      </c>
      <c r="D128" s="120" t="s">
        <v>20497</v>
      </c>
      <c r="E128" s="122" t="str">
        <f t="shared" si="3"/>
        <v>Bone</v>
      </c>
      <c r="F128" s="122" t="str">
        <f t="shared" si="4"/>
        <v>Bone Ground</v>
      </c>
      <c r="G128" s="122" t="str">
        <f t="shared" si="5"/>
        <v>Bone Meal</v>
      </c>
      <c r="I128" s="120" t="s">
        <v>24282</v>
      </c>
      <c r="J128" s="120" t="s">
        <v>6571</v>
      </c>
      <c r="N128" s="88" t="s">
        <v>252</v>
      </c>
      <c r="P128" t="s">
        <v>13005</v>
      </c>
      <c r="Q128" t="s">
        <v>12972</v>
      </c>
      <c r="R128" t="s">
        <v>13005</v>
      </c>
      <c r="S128" t="s">
        <v>12972</v>
      </c>
      <c r="T128" t="str" cm="1">
        <f t="array" ref="T128">IFERROR(INDEX(AOM[AOM], MATCH(1, (AOM[Edge_Value]=ani_diet!F128)*(AOM[Is_Ani_Diet_Ingredient]&lt;&gt;FALSE), 0)), "No Match in AOM")</f>
        <v>AOM_000539</v>
      </c>
      <c r="U128" t="str" cm="1">
        <f t="array" ref="U128">IFERROR(IF(INDEX(AOM[Scientific Name], MATCH(1, (AOM[Edge_Value]=ani_diet!F128)*(AOM[Is_Ani_Diet_Ingredient]&lt;&gt;FALSE), 0))=0, "", INDEX(AOM[Scientific Name], MATCH(1, (AOM[Edge_Value]=ani_diet!F128)*(AOM[Is_Ani_Diet_Ingredient]&lt;&gt;FALSE), 0))), "No Match in AOM")</f>
        <v/>
      </c>
      <c r="V128" t="str" cm="1">
        <f t="array" ref="V128">IF((U128&lt;&gt;"")*(U128&lt;&gt;"No Match in AOM"),IF(L128&lt;&gt;"",_xlfn.TEXTJOIN(";",TRUE,CONCATENATE(_xlfn.TEXTSPLIT(U128,";",TRUE,FALSE)," ",L128)),U128),"")</f>
        <v/>
      </c>
    </row>
    <row r="129" spans="1:23" ht="14.5" x14ac:dyDescent="0.35">
      <c r="A129" t="s">
        <v>24476</v>
      </c>
      <c r="B129" s="86" t="s">
        <v>24477</v>
      </c>
      <c r="D129" s="120" t="s">
        <v>20497</v>
      </c>
      <c r="E129" s="122" t="str">
        <f t="shared" si="3"/>
        <v>Bone</v>
      </c>
      <c r="F129" s="122" t="str">
        <f t="shared" si="4"/>
        <v>Bone Ground</v>
      </c>
      <c r="G129" s="122" t="str">
        <f t="shared" si="5"/>
        <v>Bone Ground</v>
      </c>
      <c r="I129" s="120" t="s">
        <v>6571</v>
      </c>
      <c r="J129" s="120" t="s">
        <v>6571</v>
      </c>
      <c r="T129" t="str" cm="1">
        <f t="array" ref="T129">IFERROR(INDEX(AOM[AOM], MATCH(1, (AOM[Edge_Value]=ani_diet!F129)*(AOM[Is_Ani_Diet_Ingredient]&lt;&gt;FALSE), 0)), "No Match in AOM")</f>
        <v>AOM_000539</v>
      </c>
      <c r="U129" t="str" cm="1">
        <f t="array" ref="U129">IFERROR(IF(INDEX(AOM[Scientific Name], MATCH(1, (AOM[Edge_Value]=ani_diet!F129)*(AOM[Is_Ani_Diet_Ingredient]&lt;&gt;FALSE), 0))=0, "", INDEX(AOM[Scientific Name], MATCH(1, (AOM[Edge_Value]=ani_diet!F129)*(AOM[Is_Ani_Diet_Ingredient]&lt;&gt;FALSE), 0))), "No Match in AOM")</f>
        <v/>
      </c>
      <c r="V129" t="str" cm="1">
        <f t="array" ref="V129">IF((U129&lt;&gt;"")*(U129&lt;&gt;"No Match in AOM"),IF(L129&lt;&gt;"",_xlfn.TEXTJOIN(";",TRUE,CONCATENATE(_xlfn.TEXTSPLIT(U129,";",TRUE,FALSE)," ",L129)),U129),"")</f>
        <v/>
      </c>
    </row>
    <row r="130" spans="1:23" ht="14.5" x14ac:dyDescent="0.35">
      <c r="A130" t="s">
        <v>24478</v>
      </c>
      <c r="B130" s="86" t="s">
        <v>22011</v>
      </c>
      <c r="C130" s="121" t="s">
        <v>22011</v>
      </c>
      <c r="D130" s="120" t="s">
        <v>22011</v>
      </c>
      <c r="E130" s="122" t="str">
        <f t="shared" ref="E130:E193" si="6">_xlfn.TEXTJOIN(" ",TRUE,D130,IF(ISBLANK(L130),"",_xlfn.TEXTSPLIT(L130,";")))</f>
        <v>Bothriochloa insculpta</v>
      </c>
      <c r="F130" s="122" t="str">
        <f t="shared" ref="F130:F193" si="7">_xlfn.TEXTJOIN(" ",TRUE,D130,IF(ISBLANK(L130),"",_xlfn.TEXTSPLIT(L130,";")),IF(ISBLANK(J130),"",_xlfn.TEXTSPLIT(J130,";")))</f>
        <v>Bothriochloa insculpta</v>
      </c>
      <c r="G130" s="122" t="str">
        <f t="shared" ref="G130:G193" si="8">_xlfn.TEXTJOIN(" ",TRUE,D130,H130,IF(ISBLANK(L130),"",_xlfn.TEXTSPLIT(L130,";")),IF(ISBLANK(I130),"",_xlfn.TEXTSPLIT(I130,";")))</f>
        <v>Bothriochloa insculpta</v>
      </c>
      <c r="T130" t="str" cm="1">
        <f t="array" ref="T130">IFERROR(INDEX(AOM[AOM], MATCH(1, (AOM[Edge_Value]=ani_diet!F130)*(AOM[Is_Ani_Diet_Ingredient]&lt;&gt;FALSE), 0)), "No Match in AOM")</f>
        <v>AOM_001460</v>
      </c>
      <c r="U130" t="str" cm="1">
        <f t="array" ref="U130">IFERROR(IF(INDEX(AOM[Scientific Name], MATCH(1, (AOM[Edge_Value]=ani_diet!F130)*(AOM[Is_Ani_Diet_Ingredient]&lt;&gt;FALSE), 0))=0, "", INDEX(AOM[Scientific Name], MATCH(1, (AOM[Edge_Value]=ani_diet!F130)*(AOM[Is_Ani_Diet_Ingredient]&lt;&gt;FALSE), 0))), "No Match in AOM")</f>
        <v/>
      </c>
      <c r="V130" t="str" cm="1">
        <f t="array" ref="V130">IF((U130&lt;&gt;"")*(U130&lt;&gt;"No Match in AOM"),IF(L130&lt;&gt;"",_xlfn.TEXTJOIN(";",TRUE,CONCATENATE(_xlfn.TEXTSPLIT(U130,";",TRUE,FALSE)," ",L130)),U130),"")</f>
        <v/>
      </c>
    </row>
    <row r="131" spans="1:23" ht="14.5" x14ac:dyDescent="0.35">
      <c r="A131" t="s">
        <v>24479</v>
      </c>
      <c r="B131" s="86" t="s">
        <v>24480</v>
      </c>
      <c r="C131" s="121" t="s">
        <v>24481</v>
      </c>
      <c r="D131" s="120" t="s">
        <v>22007</v>
      </c>
      <c r="E131" s="122" t="str">
        <f t="shared" si="6"/>
        <v>Bothriochloa</v>
      </c>
      <c r="F131" s="122" t="str">
        <f t="shared" si="7"/>
        <v>Bothriochloa</v>
      </c>
      <c r="G131" s="122" t="str">
        <f t="shared" si="8"/>
        <v>Bothriochloa</v>
      </c>
      <c r="T131" t="str" cm="1">
        <f t="array" ref="T131">IFERROR(INDEX(AOM[AOM], MATCH(1, (AOM[Edge_Value]=ani_diet!F131)*(AOM[Is_Ani_Diet_Ingredient]&lt;&gt;FALSE), 0)), "No Match in AOM")</f>
        <v>AOM_001458</v>
      </c>
      <c r="U131" t="str" cm="1">
        <f t="array" ref="U131">IFERROR(IF(INDEX(AOM[Scientific Name], MATCH(1, (AOM[Edge_Value]=ani_diet!F131)*(AOM[Is_Ani_Diet_Ingredient]&lt;&gt;FALSE), 0))=0, "", INDEX(AOM[Scientific Name], MATCH(1, (AOM[Edge_Value]=ani_diet!F131)*(AOM[Is_Ani_Diet_Ingredient]&lt;&gt;FALSE), 0))), "No Match in AOM")</f>
        <v/>
      </c>
      <c r="V131" t="str" cm="1">
        <f t="array" ref="V131">IF((U131&lt;&gt;"")*(U131&lt;&gt;"No Match in AOM"),IF(L131&lt;&gt;"",_xlfn.TEXTJOIN(";",TRUE,CONCATENATE(_xlfn.TEXTSPLIT(U131,";",TRUE,FALSE)," ",L131)),U131),"")</f>
        <v/>
      </c>
    </row>
    <row r="132" spans="1:23" ht="14.5" x14ac:dyDescent="0.35">
      <c r="A132" t="s">
        <v>24482</v>
      </c>
      <c r="B132" s="86" t="s">
        <v>24483</v>
      </c>
      <c r="D132" s="120" t="s">
        <v>22031</v>
      </c>
      <c r="E132" s="122" t="str">
        <f t="shared" si="6"/>
        <v>Bothriocloa</v>
      </c>
      <c r="F132" s="122" t="str">
        <f t="shared" si="7"/>
        <v>Bothriocloa</v>
      </c>
      <c r="G132" s="122" t="str">
        <f t="shared" si="8"/>
        <v>Bothriocloa</v>
      </c>
      <c r="T132" t="str" cm="1">
        <f t="array" ref="T132">IFERROR(INDEX(AOM[AOM], MATCH(1, (AOM[Edge_Value]=ani_diet!F132)*(AOM[Is_Ani_Diet_Ingredient]&lt;&gt;FALSE), 0)), "No Match in AOM")</f>
        <v>AOM_001899</v>
      </c>
      <c r="U132" t="str" cm="1">
        <f t="array" ref="U132">IFERROR(IF(INDEX(AOM[Scientific Name], MATCH(1, (AOM[Edge_Value]=ani_diet!F132)*(AOM[Is_Ani_Diet_Ingredient]&lt;&gt;FALSE), 0))=0, "", INDEX(AOM[Scientific Name], MATCH(1, (AOM[Edge_Value]=ani_diet!F132)*(AOM[Is_Ani_Diet_Ingredient]&lt;&gt;FALSE), 0))), "No Match in AOM")</f>
        <v/>
      </c>
      <c r="V132" t="str" cm="1">
        <f t="array" ref="V132">IF((U132&lt;&gt;"")*(U132&lt;&gt;"No Match in AOM"),IF(L132&lt;&gt;"",_xlfn.TEXTJOIN(";",TRUE,CONCATENATE(_xlfn.TEXTSPLIT(U132,";",TRUE,FALSE)," ",L132)),U132),"")</f>
        <v/>
      </c>
    </row>
    <row r="133" spans="1:23" ht="14.5" x14ac:dyDescent="0.35">
      <c r="A133" t="s">
        <v>24362</v>
      </c>
      <c r="B133" s="86" t="s">
        <v>24484</v>
      </c>
      <c r="C133" s="121" t="s">
        <v>24364</v>
      </c>
      <c r="D133" s="120" t="s">
        <v>22013</v>
      </c>
      <c r="E133" s="122" t="str">
        <f t="shared" si="6"/>
        <v>Bracharia</v>
      </c>
      <c r="F133" s="122" t="str">
        <f t="shared" si="7"/>
        <v>Bracharia</v>
      </c>
      <c r="G133" s="122" t="str">
        <f t="shared" si="8"/>
        <v>Bracharia Mulato II</v>
      </c>
      <c r="H133" s="120" t="s">
        <v>14434</v>
      </c>
      <c r="T133" t="str" cm="1">
        <f t="array" ref="T133">IFERROR(INDEX(AOM[AOM], MATCH(1, (AOM[Edge_Value]=ani_diet!F133)*(AOM[Is_Ani_Diet_Ingredient]&lt;&gt;FALSE), 0)), "No Match in AOM")</f>
        <v>AOM_001395</v>
      </c>
      <c r="U133" t="str" cm="1">
        <f t="array" ref="U133">IFERROR(IF(INDEX(AOM[Scientific Name], MATCH(1, (AOM[Edge_Value]=ani_diet!F133)*(AOM[Is_Ani_Diet_Ingredient]&lt;&gt;FALSE), 0))=0, "", INDEX(AOM[Scientific Name], MATCH(1, (AOM[Edge_Value]=ani_diet!F133)*(AOM[Is_Ani_Diet_Ingredient]&lt;&gt;FALSE), 0))), "No Match in AOM")</f>
        <v/>
      </c>
      <c r="V133" t="str" cm="1">
        <f t="array" ref="V133">IF((U133&lt;&gt;"")*(U133&lt;&gt;"No Match in AOM"),IF(L133&lt;&gt;"",_xlfn.TEXTJOIN(";",TRUE,CONCATENATE(_xlfn.TEXTSPLIT(U133,";",TRUE,FALSE)," ",L133)),U133),"")</f>
        <v/>
      </c>
    </row>
    <row r="134" spans="1:23" ht="14.5" x14ac:dyDescent="0.35">
      <c r="A134" t="s">
        <v>24362</v>
      </c>
      <c r="B134" s="86" t="s">
        <v>24485</v>
      </c>
      <c r="D134" s="120" t="s">
        <v>24486</v>
      </c>
      <c r="E134" s="122" t="str">
        <f t="shared" si="6"/>
        <v>Brachairia Hybrid</v>
      </c>
      <c r="F134" s="122" t="str">
        <f t="shared" si="7"/>
        <v>Brachairia Hybrid</v>
      </c>
      <c r="G134" s="122" t="str">
        <f t="shared" si="8"/>
        <v>Brachairia Hybrid Mulato II Chopped</v>
      </c>
      <c r="H134" s="120" t="s">
        <v>14434</v>
      </c>
      <c r="I134" s="120" t="s">
        <v>6715</v>
      </c>
      <c r="K134" s="120" t="s">
        <v>6715</v>
      </c>
      <c r="T134" t="str" cm="1">
        <f t="array" ref="T134">IFERROR(INDEX(AOM[AOM], MATCH(1, (AOM[Edge_Value]=ani_diet!F134)*(AOM[Is_Ani_Diet_Ingredient]&lt;&gt;FALSE), 0)), "No Match in AOM")</f>
        <v>No Match in AOM</v>
      </c>
      <c r="U134" t="str" cm="1">
        <f t="array" ref="U134">IFERROR(IF(INDEX(AOM[Scientific Name], MATCH(1, (AOM[Edge_Value]=ani_diet!F134)*(AOM[Is_Ani_Diet_Ingredient]&lt;&gt;FALSE), 0))=0, "", INDEX(AOM[Scientific Name], MATCH(1, (AOM[Edge_Value]=ani_diet!F134)*(AOM[Is_Ani_Diet_Ingredient]&lt;&gt;FALSE), 0))), "No Match in AOM")</f>
        <v>No Match in AOM</v>
      </c>
      <c r="V134" t="str" cm="1">
        <f t="array" ref="V134">IF((U134&lt;&gt;"")*(U134&lt;&gt;"No Match in AOM"),IF(L134&lt;&gt;"",_xlfn.TEXTJOIN(";",TRUE,CONCATENATE(_xlfn.TEXTSPLIT(U134,";",TRUE,FALSE)," ",L134)),U134),"")</f>
        <v/>
      </c>
      <c r="W134" t="s">
        <v>22016</v>
      </c>
    </row>
    <row r="135" spans="1:23" ht="14.5" x14ac:dyDescent="0.35">
      <c r="A135" t="s">
        <v>24301</v>
      </c>
      <c r="B135" s="86" t="s">
        <v>22018</v>
      </c>
      <c r="C135" s="121" t="s">
        <v>22018</v>
      </c>
      <c r="D135" s="120" t="s">
        <v>22018</v>
      </c>
      <c r="E135" s="122" t="str">
        <f t="shared" si="6"/>
        <v>Bracharia decumbens</v>
      </c>
      <c r="F135" s="122" t="str">
        <f t="shared" si="7"/>
        <v>Bracharia decumbens</v>
      </c>
      <c r="G135" s="122" t="str">
        <f t="shared" si="8"/>
        <v>Bracharia decumbens</v>
      </c>
      <c r="T135" t="str" cm="1">
        <f t="array" ref="T135">IFERROR(INDEX(AOM[AOM], MATCH(1, (AOM[Edge_Value]=ani_diet!F135)*(AOM[Is_Ani_Diet_Ingredient]&lt;&gt;FALSE), 0)), "No Match in AOM")</f>
        <v>AOM_001397</v>
      </c>
      <c r="U135" t="str" cm="1">
        <f t="array" ref="U135">IFERROR(IF(INDEX(AOM[Scientific Name], MATCH(1, (AOM[Edge_Value]=ani_diet!F135)*(AOM[Is_Ani_Diet_Ingredient]&lt;&gt;FALSE), 0))=0, "", INDEX(AOM[Scientific Name], MATCH(1, (AOM[Edge_Value]=ani_diet!F135)*(AOM[Is_Ani_Diet_Ingredient]&lt;&gt;FALSE), 0))), "No Match in AOM")</f>
        <v>Bracharia decumbens</v>
      </c>
      <c r="V135" t="str" cm="1">
        <f t="array" ref="V135">IF((U135&lt;&gt;"")*(U135&lt;&gt;"No Match in AOM"),IF(L135&lt;&gt;"",_xlfn.TEXTJOIN(";",TRUE,CONCATENATE(_xlfn.TEXTSPLIT(U135,";",TRUE,FALSE)," ",L135)),U135),"")</f>
        <v>Bracharia decumbens</v>
      </c>
    </row>
    <row r="136" spans="1:23" ht="14.5" x14ac:dyDescent="0.35">
      <c r="A136" t="s">
        <v>24301</v>
      </c>
      <c r="B136" s="86" t="s">
        <v>24487</v>
      </c>
      <c r="D136" s="120" t="s">
        <v>22018</v>
      </c>
      <c r="E136" s="122" t="str">
        <f t="shared" si="6"/>
        <v>Bracharia decumbens</v>
      </c>
      <c r="F136" s="122" t="str">
        <f t="shared" si="7"/>
        <v>Bracharia decumbens Ensiled</v>
      </c>
      <c r="G136" s="122" t="str">
        <f t="shared" si="8"/>
        <v>Bracharia decumbens Chopped Ensiled</v>
      </c>
      <c r="I136" s="120" t="s">
        <v>24303</v>
      </c>
      <c r="J136" s="120" t="s">
        <v>24304</v>
      </c>
      <c r="K136" s="120" t="s">
        <v>6715</v>
      </c>
      <c r="T136" t="str" cm="1">
        <f t="array" ref="T136">IFERROR(INDEX(AOM[AOM], MATCH(1, (AOM[Edge_Value]=ani_diet!F136)*(AOM[Is_Ani_Diet_Ingredient]&lt;&gt;FALSE), 0)), "No Match in AOM")</f>
        <v>AOM_001620</v>
      </c>
      <c r="U136" t="str" cm="1">
        <f t="array" ref="U136">IFERROR(IF(INDEX(AOM[Scientific Name], MATCH(1, (AOM[Edge_Value]=ani_diet!F136)*(AOM[Is_Ani_Diet_Ingredient]&lt;&gt;FALSE), 0))=0, "", INDEX(AOM[Scientific Name], MATCH(1, (AOM[Edge_Value]=ani_diet!F136)*(AOM[Is_Ani_Diet_Ingredient]&lt;&gt;FALSE), 0))), "No Match in AOM")</f>
        <v>Bracharia decumbens</v>
      </c>
      <c r="V136" t="str" cm="1">
        <f t="array" ref="V136">IF((U136&lt;&gt;"")*(U136&lt;&gt;"No Match in AOM"),IF(L136&lt;&gt;"",_xlfn.TEXTJOIN(";",TRUE,CONCATENATE(_xlfn.TEXTSPLIT(U136,";",TRUE,FALSE)," ",L136)),U136),"")</f>
        <v>Bracharia decumbens</v>
      </c>
    </row>
    <row r="137" spans="1:23" ht="14.5" x14ac:dyDescent="0.35">
      <c r="A137" t="s">
        <v>24488</v>
      </c>
      <c r="B137" s="86" t="s">
        <v>24489</v>
      </c>
      <c r="C137" s="121" t="s">
        <v>9549</v>
      </c>
      <c r="D137" s="120" t="s">
        <v>9549</v>
      </c>
      <c r="E137" s="122" t="str">
        <f t="shared" si="6"/>
        <v>Brachiaria brizantha</v>
      </c>
      <c r="F137" s="122" t="str">
        <f t="shared" si="7"/>
        <v>Brachiaria brizantha</v>
      </c>
      <c r="G137" s="122" t="str">
        <f t="shared" si="8"/>
        <v>Brachiaria brizantha</v>
      </c>
      <c r="T137" t="str" cm="1">
        <f t="array" ref="T137">IFERROR(INDEX(AOM[AOM], MATCH(1, (AOM[Edge_Value]=ani_diet!F137)*(AOM[Is_Ani_Diet_Ingredient]&lt;&gt;FALSE), 0)), "No Match in AOM")</f>
        <v>AOM_001385</v>
      </c>
      <c r="U137" t="str" cm="1">
        <f t="array" ref="U137">IFERROR(IF(INDEX(AOM[Scientific Name], MATCH(1, (AOM[Edge_Value]=ani_diet!F137)*(AOM[Is_Ani_Diet_Ingredient]&lt;&gt;FALSE), 0))=0, "", INDEX(AOM[Scientific Name], MATCH(1, (AOM[Edge_Value]=ani_diet!F137)*(AOM[Is_Ani_Diet_Ingredient]&lt;&gt;FALSE), 0))), "No Match in AOM")</f>
        <v>Brachiaria brizantha</v>
      </c>
      <c r="V137" t="str" cm="1">
        <f t="array" ref="V137">IF((U137&lt;&gt;"")*(U137&lt;&gt;"No Match in AOM"),IF(L137&lt;&gt;"",_xlfn.TEXTJOIN(";",TRUE,CONCATENATE(_xlfn.TEXTSPLIT(U137,";",TRUE,FALSE)," ",L137)),U137),"")</f>
        <v>Brachiaria brizantha</v>
      </c>
    </row>
    <row r="138" spans="1:23" ht="14.5" x14ac:dyDescent="0.35">
      <c r="A138" t="s">
        <v>24490</v>
      </c>
      <c r="B138" s="86" t="s">
        <v>24491</v>
      </c>
      <c r="D138" s="120" t="s">
        <v>9549</v>
      </c>
      <c r="E138" s="122" t="str">
        <f t="shared" si="6"/>
        <v>Brachiaria brizantha</v>
      </c>
      <c r="F138" s="122" t="str">
        <f t="shared" si="7"/>
        <v>Brachiaria brizantha</v>
      </c>
      <c r="G138" s="122" t="str">
        <f t="shared" si="8"/>
        <v>Brachiaria brizantha Chopped</v>
      </c>
      <c r="I138" s="120" t="s">
        <v>6715</v>
      </c>
      <c r="K138" s="120" t="s">
        <v>6715</v>
      </c>
      <c r="T138" t="str" cm="1">
        <f t="array" ref="T138">IFERROR(INDEX(AOM[AOM], MATCH(1, (AOM[Edge_Value]=ani_diet!F138)*(AOM[Is_Ani_Diet_Ingredient]&lt;&gt;FALSE), 0)), "No Match in AOM")</f>
        <v>AOM_001385</v>
      </c>
      <c r="U138" t="str" cm="1">
        <f t="array" ref="U138">IFERROR(IF(INDEX(AOM[Scientific Name], MATCH(1, (AOM[Edge_Value]=ani_diet!F138)*(AOM[Is_Ani_Diet_Ingredient]&lt;&gt;FALSE), 0))=0, "", INDEX(AOM[Scientific Name], MATCH(1, (AOM[Edge_Value]=ani_diet!F138)*(AOM[Is_Ani_Diet_Ingredient]&lt;&gt;FALSE), 0))), "No Match in AOM")</f>
        <v>Brachiaria brizantha</v>
      </c>
      <c r="V138" t="str" cm="1">
        <f t="array" ref="V138">IF((U138&lt;&gt;"")*(U138&lt;&gt;"No Match in AOM"),IF(L138&lt;&gt;"",_xlfn.TEXTJOIN(";",TRUE,CONCATENATE(_xlfn.TEXTSPLIT(U138,";",TRUE,FALSE)," ",L138)),U138),"")</f>
        <v>Brachiaria brizantha</v>
      </c>
    </row>
    <row r="139" spans="1:23" ht="14.5" x14ac:dyDescent="0.35">
      <c r="A139" t="s">
        <v>24492</v>
      </c>
      <c r="B139" s="86" t="s">
        <v>24493</v>
      </c>
      <c r="C139" s="121" t="s">
        <v>9600</v>
      </c>
      <c r="D139" s="120" t="s">
        <v>9600</v>
      </c>
      <c r="E139" s="122" t="str">
        <f t="shared" si="6"/>
        <v>Brachiaria ruziziensis</v>
      </c>
      <c r="F139" s="122" t="str">
        <f t="shared" si="7"/>
        <v>Brachiaria ruziziensis</v>
      </c>
      <c r="G139" s="122" t="str">
        <f t="shared" si="8"/>
        <v>Brachiaria ruziziensis dry season</v>
      </c>
      <c r="H139" s="120" t="s">
        <v>24494</v>
      </c>
      <c r="T139" t="str" cm="1">
        <f t="array" ref="T139">IFERROR(INDEX(AOM[AOM], MATCH(1, (AOM[Edge_Value]=ani_diet!F139)*(AOM[Is_Ani_Diet_Ingredient]&lt;&gt;FALSE), 0)), "No Match in AOM")</f>
        <v>AOM_001398</v>
      </c>
      <c r="U139" t="str" cm="1">
        <f t="array" ref="U139">IFERROR(IF(INDEX(AOM[Scientific Name], MATCH(1, (AOM[Edge_Value]=ani_diet!F139)*(AOM[Is_Ani_Diet_Ingredient]&lt;&gt;FALSE), 0))=0, "", INDEX(AOM[Scientific Name], MATCH(1, (AOM[Edge_Value]=ani_diet!F139)*(AOM[Is_Ani_Diet_Ingredient]&lt;&gt;FALSE), 0))), "No Match in AOM")</f>
        <v>Brachiaria ruziziensis</v>
      </c>
      <c r="V139" t="str" cm="1">
        <f t="array" ref="V139">IF((U139&lt;&gt;"")*(U139&lt;&gt;"No Match in AOM"),IF(L139&lt;&gt;"",_xlfn.TEXTJOIN(";",TRUE,CONCATENATE(_xlfn.TEXTSPLIT(U139,";",TRUE,FALSE)," ",L139)),U139),"")</f>
        <v>Brachiaria ruziziensis</v>
      </c>
    </row>
    <row r="140" spans="1:23" ht="14.5" x14ac:dyDescent="0.35">
      <c r="A140" t="s">
        <v>24495</v>
      </c>
      <c r="B140" s="86" t="s">
        <v>24496</v>
      </c>
      <c r="C140" s="121" t="s">
        <v>9600</v>
      </c>
      <c r="D140" s="120" t="s">
        <v>9600</v>
      </c>
      <c r="E140" s="122" t="str">
        <f t="shared" si="6"/>
        <v>Brachiaria ruziziensis</v>
      </c>
      <c r="F140" s="122" t="str">
        <f t="shared" si="7"/>
        <v>Brachiaria ruziziensis</v>
      </c>
      <c r="G140" s="122" t="str">
        <f t="shared" si="8"/>
        <v>Brachiaria ruziziensis rainy season</v>
      </c>
      <c r="H140" s="120" t="s">
        <v>24497</v>
      </c>
      <c r="T140" t="str" cm="1">
        <f t="array" ref="T140">IFERROR(INDEX(AOM[AOM], MATCH(1, (AOM[Edge_Value]=ani_diet!F140)*(AOM[Is_Ani_Diet_Ingredient]&lt;&gt;FALSE), 0)), "No Match in AOM")</f>
        <v>AOM_001398</v>
      </c>
      <c r="U140" t="str" cm="1">
        <f t="array" ref="U140">IFERROR(IF(INDEX(AOM[Scientific Name], MATCH(1, (AOM[Edge_Value]=ani_diet!F140)*(AOM[Is_Ani_Diet_Ingredient]&lt;&gt;FALSE), 0))=0, "", INDEX(AOM[Scientific Name], MATCH(1, (AOM[Edge_Value]=ani_diet!F140)*(AOM[Is_Ani_Diet_Ingredient]&lt;&gt;FALSE), 0))), "No Match in AOM")</f>
        <v>Brachiaria ruziziensis</v>
      </c>
      <c r="V140" t="str" cm="1">
        <f t="array" ref="V140">IF((U140&lt;&gt;"")*(U140&lt;&gt;"No Match in AOM"),IF(L140&lt;&gt;"",_xlfn.TEXTJOIN(";",TRUE,CONCATENATE(_xlfn.TEXTSPLIT(U140,";",TRUE,FALSE)," ",L140)),U140),"")</f>
        <v>Brachiaria ruziziensis</v>
      </c>
    </row>
    <row r="141" spans="1:23" ht="14.5" x14ac:dyDescent="0.35">
      <c r="A141" t="s">
        <v>24318</v>
      </c>
      <c r="B141" s="86" t="s">
        <v>22029</v>
      </c>
      <c r="C141" s="121" t="s">
        <v>22029</v>
      </c>
      <c r="D141" s="120" t="s">
        <v>22029</v>
      </c>
      <c r="E141" s="122" t="str">
        <f t="shared" si="6"/>
        <v>Brachiaria serrata</v>
      </c>
      <c r="F141" s="122" t="str">
        <f t="shared" si="7"/>
        <v>Brachiaria serrata</v>
      </c>
      <c r="G141" s="122" t="str">
        <f t="shared" si="8"/>
        <v>Brachiaria serrata</v>
      </c>
      <c r="T141" t="str" cm="1">
        <f t="array" ref="T141">IFERROR(INDEX(AOM[AOM], MATCH(1, (AOM[Edge_Value]=ani_diet!F141)*(AOM[Is_Ani_Diet_Ingredient]&lt;&gt;FALSE), 0)), "No Match in AOM")</f>
        <v>AOM_001399</v>
      </c>
      <c r="U141" t="str" cm="1">
        <f t="array" ref="U141">IFERROR(IF(INDEX(AOM[Scientific Name], MATCH(1, (AOM[Edge_Value]=ani_diet!F141)*(AOM[Is_Ani_Diet_Ingredient]&lt;&gt;FALSE), 0))=0, "", INDEX(AOM[Scientific Name], MATCH(1, (AOM[Edge_Value]=ani_diet!F141)*(AOM[Is_Ani_Diet_Ingredient]&lt;&gt;FALSE), 0))), "No Match in AOM")</f>
        <v>Brachiaria serrata</v>
      </c>
      <c r="V141" t="str" cm="1">
        <f t="array" ref="V141">IF((U141&lt;&gt;"")*(U141&lt;&gt;"No Match in AOM"),IF(L141&lt;&gt;"",_xlfn.TEXTJOIN(";",TRUE,CONCATENATE(_xlfn.TEXTSPLIT(U141,";",TRUE,FALSE)," ",L141)),U141),"")</f>
        <v>Brachiaria serrata</v>
      </c>
    </row>
    <row r="142" spans="1:23" ht="14.5" x14ac:dyDescent="0.35">
      <c r="A142" t="s">
        <v>24479</v>
      </c>
      <c r="B142" s="86" t="s">
        <v>24498</v>
      </c>
      <c r="C142" s="121" t="s">
        <v>24499</v>
      </c>
      <c r="D142" s="120" t="s">
        <v>24499</v>
      </c>
      <c r="E142" s="122" t="str">
        <f t="shared" si="6"/>
        <v>Brachiaria sp.</v>
      </c>
      <c r="F142" s="122" t="str">
        <f t="shared" si="7"/>
        <v>Brachiaria sp.</v>
      </c>
      <c r="G142" s="122" t="str">
        <f t="shared" si="8"/>
        <v>Brachiaria sp.</v>
      </c>
      <c r="T142" t="str" cm="1">
        <f t="array" ref="T142">IFERROR(INDEX(AOM[AOM], MATCH(1, (AOM[Edge_Value]=ani_diet!F142)*(AOM[Is_Ani_Diet_Ingredient]&lt;&gt;FALSE), 0)), "No Match in AOM")</f>
        <v>No Match in AOM</v>
      </c>
      <c r="U142" t="str" cm="1">
        <f t="array" ref="U142">IFERROR(IF(INDEX(AOM[Scientific Name], MATCH(1, (AOM[Edge_Value]=ani_diet!F142)*(AOM[Is_Ani_Diet_Ingredient]&lt;&gt;FALSE), 0))=0, "", INDEX(AOM[Scientific Name], MATCH(1, (AOM[Edge_Value]=ani_diet!F142)*(AOM[Is_Ani_Diet_Ingredient]&lt;&gt;FALSE), 0))), "No Match in AOM")</f>
        <v>No Match in AOM</v>
      </c>
      <c r="V142" t="str" cm="1">
        <f t="array" ref="V142">IF((U142&lt;&gt;"")*(U142&lt;&gt;"No Match in AOM"),IF(L142&lt;&gt;"",_xlfn.TEXTJOIN(";",TRUE,CONCATENATE(_xlfn.TEXTSPLIT(U142,";",TRUE,FALSE)," ",L142)),U142),"")</f>
        <v/>
      </c>
      <c r="W142" t="s">
        <v>22016</v>
      </c>
    </row>
    <row r="143" spans="1:23" ht="14.5" x14ac:dyDescent="0.35">
      <c r="A143" t="s">
        <v>24500</v>
      </c>
      <c r="B143" s="86" t="s">
        <v>20824</v>
      </c>
      <c r="C143" s="121" t="s">
        <v>24501</v>
      </c>
      <c r="D143" s="120" t="s">
        <v>20823</v>
      </c>
      <c r="E143" s="122" t="str">
        <f t="shared" si="6"/>
        <v>Unspecified Bran</v>
      </c>
      <c r="F143" s="122" t="str">
        <f t="shared" si="7"/>
        <v>Unspecified Bran</v>
      </c>
      <c r="G143" s="122" t="str">
        <f t="shared" si="8"/>
        <v>Unspecified Bran</v>
      </c>
      <c r="M143" s="88" t="s">
        <v>252</v>
      </c>
      <c r="N143" s="88" t="s">
        <v>252</v>
      </c>
      <c r="P143" t="s">
        <v>12978</v>
      </c>
      <c r="Q143" t="s">
        <v>12945</v>
      </c>
      <c r="R143" t="s">
        <v>24392</v>
      </c>
      <c r="S143" t="s">
        <v>24393</v>
      </c>
      <c r="T143" t="str" cm="1">
        <f t="array" ref="T143">IFERROR(INDEX(AOM[AOM], MATCH(1, (AOM[Edge_Value]=ani_diet!F143)*(AOM[Is_Ani_Diet_Ingredient]&lt;&gt;FALSE), 0)), "No Match in AOM")</f>
        <v>AOM_000563</v>
      </c>
      <c r="U143" t="str" cm="1">
        <f t="array" ref="U143">IFERROR(IF(INDEX(AOM[Scientific Name], MATCH(1, (AOM[Edge_Value]=ani_diet!F143)*(AOM[Is_Ani_Diet_Ingredient]&lt;&gt;FALSE), 0))=0, "", INDEX(AOM[Scientific Name], MATCH(1, (AOM[Edge_Value]=ani_diet!F143)*(AOM[Is_Ani_Diet_Ingredient]&lt;&gt;FALSE), 0))), "No Match in AOM")</f>
        <v/>
      </c>
      <c r="V143" t="str" cm="1">
        <f t="array" ref="V143">IF((U143&lt;&gt;"")*(U143&lt;&gt;"No Match in AOM"),IF(L143&lt;&gt;"",_xlfn.TEXTJOIN(";",TRUE,CONCATENATE(_xlfn.TEXTSPLIT(U143,";",TRUE,FALSE)," ",L143)),U143),"")</f>
        <v/>
      </c>
    </row>
    <row r="144" spans="1:23" ht="14.5" x14ac:dyDescent="0.35">
      <c r="A144" t="s">
        <v>24405</v>
      </c>
      <c r="B144" s="86" t="s">
        <v>24502</v>
      </c>
      <c r="D144" s="120" t="s">
        <v>20823</v>
      </c>
      <c r="E144" s="122" t="str">
        <f t="shared" si="6"/>
        <v>Unspecified Bran</v>
      </c>
      <c r="F144" s="122" t="str">
        <f t="shared" si="7"/>
        <v>Unspecified Bran Dried Ground</v>
      </c>
      <c r="G144" s="122" t="str">
        <f t="shared" si="8"/>
        <v>Unspecified Bran Dried Ground</v>
      </c>
      <c r="I144" s="120" t="s">
        <v>24203</v>
      </c>
      <c r="J144" s="120" t="s">
        <v>24203</v>
      </c>
      <c r="T144" t="str" cm="1">
        <f t="array" ref="T144">IFERROR(INDEX(AOM[AOM], MATCH(1, (AOM[Edge_Value]=ani_diet!F144)*(AOM[Is_Ani_Diet_Ingredient]&lt;&gt;FALSE), 0)), "No Match in AOM")</f>
        <v>AOM_002015</v>
      </c>
      <c r="U144" t="str" cm="1">
        <f t="array" ref="U144">IFERROR(IF(INDEX(AOM[Scientific Name], MATCH(1, (AOM[Edge_Value]=ani_diet!F144)*(AOM[Is_Ani_Diet_Ingredient]&lt;&gt;FALSE), 0))=0, "", INDEX(AOM[Scientific Name], MATCH(1, (AOM[Edge_Value]=ani_diet!F144)*(AOM[Is_Ani_Diet_Ingredient]&lt;&gt;FALSE), 0))), "No Match in AOM")</f>
        <v/>
      </c>
      <c r="V144" t="str" cm="1">
        <f t="array" ref="V144">IF((U144&lt;&gt;"")*(U144&lt;&gt;"No Match in AOM"),IF(L144&lt;&gt;"",_xlfn.TEXTJOIN(";",TRUE,CONCATENATE(_xlfn.TEXTSPLIT(U144,";",TRUE,FALSE)," ",L144)),U144),"")</f>
        <v/>
      </c>
    </row>
    <row r="145" spans="1:23" ht="14.5" x14ac:dyDescent="0.35">
      <c r="A145" t="s">
        <v>24503</v>
      </c>
      <c r="B145" s="86" t="s">
        <v>10907</v>
      </c>
      <c r="C145" s="121" t="s">
        <v>10908</v>
      </c>
      <c r="D145" s="120" t="s">
        <v>21898</v>
      </c>
      <c r="E145" s="122" t="str">
        <f t="shared" si="6"/>
        <v>Brassica oleracea spp.</v>
      </c>
      <c r="F145" s="122" t="str">
        <f t="shared" si="7"/>
        <v>Brassica oleracea spp.</v>
      </c>
      <c r="G145" s="122" t="str">
        <f t="shared" si="8"/>
        <v>Brassica oleracea spp.</v>
      </c>
      <c r="T145" t="str" cm="1">
        <f t="array" ref="T145">IFERROR(INDEX(AOM[AOM], MATCH(1, (AOM[Edge_Value]=ani_diet!F145)*(AOM[Is_Ani_Diet_Ingredient]&lt;&gt;FALSE), 0)), "No Match in AOM")</f>
        <v>AOM_001850</v>
      </c>
      <c r="U145" t="str" cm="1">
        <f t="array" ref="U145">IFERROR(IF(INDEX(AOM[Scientific Name], MATCH(1, (AOM[Edge_Value]=ani_diet!F145)*(AOM[Is_Ani_Diet_Ingredient]&lt;&gt;FALSE), 0))=0, "", INDEX(AOM[Scientific Name], MATCH(1, (AOM[Edge_Value]=ani_diet!F145)*(AOM[Is_Ani_Diet_Ingredient]&lt;&gt;FALSE), 0))), "No Match in AOM")</f>
        <v>Brassica oleracea sp.</v>
      </c>
      <c r="V145" t="str" cm="1">
        <f t="array" ref="V145">IF((U145&lt;&gt;"")*(U145&lt;&gt;"No Match in AOM"),IF(L145&lt;&gt;"",_xlfn.TEXTJOIN(";",TRUE,CONCATENATE(_xlfn.TEXTSPLIT(U145,";",TRUE,FALSE)," ",L145)),U145),"")</f>
        <v>Brassica oleracea sp.</v>
      </c>
    </row>
    <row r="146" spans="1:23" ht="14.5" x14ac:dyDescent="0.35">
      <c r="A146" t="s">
        <v>24503</v>
      </c>
      <c r="B146" s="86" t="s">
        <v>24504</v>
      </c>
      <c r="D146" s="120" t="s">
        <v>21898</v>
      </c>
      <c r="E146" s="122" t="str">
        <f t="shared" si="6"/>
        <v>Brassica oleracea spp.</v>
      </c>
      <c r="F146" s="122" t="str">
        <f t="shared" si="7"/>
        <v>Brassica oleracea spp.</v>
      </c>
      <c r="G146" s="122" t="str">
        <f t="shared" si="8"/>
        <v>Brassica oleracea spp. Chopped</v>
      </c>
      <c r="I146" s="120" t="s">
        <v>6715</v>
      </c>
      <c r="K146" s="120" t="s">
        <v>6715</v>
      </c>
      <c r="T146" t="str" cm="1">
        <f t="array" ref="T146">IFERROR(INDEX(AOM[AOM], MATCH(1, (AOM[Edge_Value]=ani_diet!F146)*(AOM[Is_Ani_Diet_Ingredient]&lt;&gt;FALSE), 0)), "No Match in AOM")</f>
        <v>AOM_001850</v>
      </c>
      <c r="U146" t="str" cm="1">
        <f t="array" ref="U146">IFERROR(IF(INDEX(AOM[Scientific Name], MATCH(1, (AOM[Edge_Value]=ani_diet!F146)*(AOM[Is_Ani_Diet_Ingredient]&lt;&gt;FALSE), 0))=0, "", INDEX(AOM[Scientific Name], MATCH(1, (AOM[Edge_Value]=ani_diet!F146)*(AOM[Is_Ani_Diet_Ingredient]&lt;&gt;FALSE), 0))), "No Match in AOM")</f>
        <v>Brassica oleracea sp.</v>
      </c>
      <c r="V146" t="str" cm="1">
        <f t="array" ref="V146">IF((U146&lt;&gt;"")*(U146&lt;&gt;"No Match in AOM"),IF(L146&lt;&gt;"",_xlfn.TEXTJOIN(";",TRUE,CONCATENATE(_xlfn.TEXTSPLIT(U146,";",TRUE,FALSE)," ",L146)),U146),"")</f>
        <v>Brassica oleracea sp.</v>
      </c>
    </row>
    <row r="147" spans="1:23" ht="14.5" x14ac:dyDescent="0.35">
      <c r="A147" t="s">
        <v>24473</v>
      </c>
      <c r="B147" s="86" t="s">
        <v>24505</v>
      </c>
      <c r="C147" s="121" t="s">
        <v>24506</v>
      </c>
      <c r="D147" s="120" t="s">
        <v>20832</v>
      </c>
      <c r="E147" s="122" t="str">
        <f t="shared" si="6"/>
        <v>Brewers Grain</v>
      </c>
      <c r="F147" s="122" t="str">
        <f t="shared" si="7"/>
        <v>Brewers Grain Dried</v>
      </c>
      <c r="G147" s="122" t="str">
        <f t="shared" si="8"/>
        <v>Brewers Grain Dried</v>
      </c>
      <c r="I147" s="120" t="s">
        <v>24193</v>
      </c>
      <c r="J147" s="120" t="s">
        <v>24193</v>
      </c>
      <c r="M147" s="88" t="s">
        <v>252</v>
      </c>
      <c r="N147" s="88" t="s">
        <v>252</v>
      </c>
      <c r="O147" s="88" t="s">
        <v>252</v>
      </c>
      <c r="P147" t="s">
        <v>12978</v>
      </c>
      <c r="Q147" t="s">
        <v>12945</v>
      </c>
      <c r="R147" t="s">
        <v>24333</v>
      </c>
      <c r="S147" t="s">
        <v>24334</v>
      </c>
      <c r="T147" t="str" cm="1">
        <f t="array" ref="T147">IFERROR(INDEX(AOM[AOM], MATCH(1, (AOM[Edge_Value]=ani_diet!F147)*(AOM[Is_Ani_Diet_Ingredient]&lt;&gt;FALSE), 0)), "No Match in AOM")</f>
        <v>AOM_000564</v>
      </c>
      <c r="U147" t="str" cm="1">
        <f t="array" ref="U147">IFERROR(IF(INDEX(AOM[Scientific Name], MATCH(1, (AOM[Edge_Value]=ani_diet!F147)*(AOM[Is_Ani_Diet_Ingredient]&lt;&gt;FALSE), 0))=0, "", INDEX(AOM[Scientific Name], MATCH(1, (AOM[Edge_Value]=ani_diet!F147)*(AOM[Is_Ani_Diet_Ingredient]&lt;&gt;FALSE), 0))), "No Match in AOM")</f>
        <v/>
      </c>
      <c r="V147" t="str" cm="1">
        <f t="array" ref="V147">IF((U147&lt;&gt;"")*(U147&lt;&gt;"No Match in AOM"),IF(L147&lt;&gt;"",_xlfn.TEXTJOIN(";",TRUE,CONCATENATE(_xlfn.TEXTSPLIT(U147,";",TRUE,FALSE)," ",L147)),U147),"")</f>
        <v/>
      </c>
    </row>
    <row r="148" spans="1:23" ht="14.5" x14ac:dyDescent="0.35">
      <c r="A148" t="s">
        <v>24507</v>
      </c>
      <c r="B148" s="86" t="s">
        <v>24508</v>
      </c>
      <c r="C148" s="121" t="s">
        <v>24509</v>
      </c>
      <c r="D148" s="120" t="s">
        <v>20832</v>
      </c>
      <c r="E148" s="122" t="str">
        <f t="shared" si="6"/>
        <v>Brewers Grain</v>
      </c>
      <c r="F148" s="122" t="str">
        <f t="shared" si="7"/>
        <v>Brewers Grain</v>
      </c>
      <c r="G148" s="122" t="str">
        <f t="shared" si="8"/>
        <v>Brewers Grain</v>
      </c>
      <c r="M148" s="88" t="s">
        <v>252</v>
      </c>
      <c r="P148" t="s">
        <v>12978</v>
      </c>
      <c r="Q148" t="s">
        <v>12945</v>
      </c>
      <c r="R148" t="s">
        <v>24333</v>
      </c>
      <c r="S148" t="s">
        <v>24334</v>
      </c>
      <c r="T148" t="str" cm="1">
        <f t="array" ref="T148">IFERROR(INDEX(AOM[AOM], MATCH(1, (AOM[Edge_Value]=ani_diet!F148)*(AOM[Is_Ani_Diet_Ingredient]&lt;&gt;FALSE), 0)), "No Match in AOM")</f>
        <v>AOM_001884</v>
      </c>
      <c r="U148" t="str" cm="1">
        <f t="array" ref="U148">IFERROR(IF(INDEX(AOM[Scientific Name], MATCH(1, (AOM[Edge_Value]=ani_diet!F148)*(AOM[Is_Ani_Diet_Ingredient]&lt;&gt;FALSE), 0))=0, "", INDEX(AOM[Scientific Name], MATCH(1, (AOM[Edge_Value]=ani_diet!F148)*(AOM[Is_Ani_Diet_Ingredient]&lt;&gt;FALSE), 0))), "No Match in AOM")</f>
        <v/>
      </c>
      <c r="V148" t="str" cm="1">
        <f t="array" ref="V148">IF((U148&lt;&gt;"")*(U148&lt;&gt;"No Match in AOM"),IF(L148&lt;&gt;"",_xlfn.TEXTJOIN(";",TRUE,CONCATENATE(_xlfn.TEXTSPLIT(U148,";",TRUE,FALSE)," ",L148)),U148),"")</f>
        <v/>
      </c>
    </row>
    <row r="149" spans="1:23" ht="14.5" x14ac:dyDescent="0.35">
      <c r="A149" t="s">
        <v>24510</v>
      </c>
      <c r="B149" s="86" t="s">
        <v>24511</v>
      </c>
      <c r="C149" s="121" t="s">
        <v>24512</v>
      </c>
      <c r="D149" s="120" t="s">
        <v>23169</v>
      </c>
      <c r="E149" s="122" t="str">
        <f t="shared" si="6"/>
        <v>Saccharomyces cerevisiae Slurry</v>
      </c>
      <c r="F149" s="122" t="str">
        <f t="shared" si="7"/>
        <v>Saccharomyces cerevisiae Slurry</v>
      </c>
      <c r="G149" s="122" t="str">
        <f t="shared" si="8"/>
        <v>Saccharomyces cerevisiae Carlsberg Slurry</v>
      </c>
      <c r="H149" s="120" t="s">
        <v>24513</v>
      </c>
      <c r="L149" s="120" t="s">
        <v>24514</v>
      </c>
      <c r="O149" s="88" t="s">
        <v>252</v>
      </c>
      <c r="T149" t="str" cm="1">
        <f t="array" ref="T149">IFERROR(INDEX(AOM[AOM], MATCH(1, (AOM[Edge_Value]=ani_diet!F149)*(AOM[Is_Ani_Diet_Ingredient]&lt;&gt;FALSE), 0)), "No Match in AOM")</f>
        <v>AOM_001421</v>
      </c>
      <c r="U149" t="str" cm="1">
        <f t="array" ref="U149">IFERROR(IF(INDEX(AOM[Scientific Name], MATCH(1, (AOM[Edge_Value]=ani_diet!F149)*(AOM[Is_Ani_Diet_Ingredient]&lt;&gt;FALSE), 0))=0, "", INDEX(AOM[Scientific Name], MATCH(1, (AOM[Edge_Value]=ani_diet!F149)*(AOM[Is_Ani_Diet_Ingredient]&lt;&gt;FALSE), 0))), "No Match in AOM")</f>
        <v>Saccharomyces cerevisiae</v>
      </c>
      <c r="V149" t="str" cm="1">
        <f t="array" ref="V149">IF((U149&lt;&gt;"")*(U149&lt;&gt;"No Match in AOM"),IF(L149&lt;&gt;"",_xlfn.TEXTJOIN(";",TRUE,CONCATENATE(_xlfn.TEXTSPLIT(U149,";",TRUE,FALSE)," ",L149)),U149),"")</f>
        <v>Saccharomyces cerevisiae Slurry</v>
      </c>
    </row>
    <row r="150" spans="1:23" ht="14.5" x14ac:dyDescent="0.35">
      <c r="A150" t="s">
        <v>24510</v>
      </c>
      <c r="B150" s="86" t="s">
        <v>24515</v>
      </c>
      <c r="D150" s="120" t="s">
        <v>23171</v>
      </c>
      <c r="E150" s="122" t="str">
        <f t="shared" si="6"/>
        <v>Brewers Yeast</v>
      </c>
      <c r="F150" s="122" t="str">
        <f t="shared" si="7"/>
        <v>Brewers Yeast Dried</v>
      </c>
      <c r="G150" s="122" t="str">
        <f t="shared" si="8"/>
        <v>Brewers Yeast Dried</v>
      </c>
      <c r="I150" s="120" t="s">
        <v>24193</v>
      </c>
      <c r="J150" s="120" t="s">
        <v>24193</v>
      </c>
      <c r="T150" t="str" cm="1">
        <f t="array" ref="T150">IFERROR(INDEX(AOM[AOM], MATCH(1, (AOM[Edge_Value]=ani_diet!F150)*(AOM[Is_Ani_Diet_Ingredient]&lt;&gt;FALSE), 0)), "No Match in AOM")</f>
        <v>No Match in AOM</v>
      </c>
      <c r="U150" t="str" cm="1">
        <f t="array" ref="U150">IFERROR(IF(INDEX(AOM[Scientific Name], MATCH(1, (AOM[Edge_Value]=ani_diet!F150)*(AOM[Is_Ani_Diet_Ingredient]&lt;&gt;FALSE), 0))=0, "", INDEX(AOM[Scientific Name], MATCH(1, (AOM[Edge_Value]=ani_diet!F150)*(AOM[Is_Ani_Diet_Ingredient]&lt;&gt;FALSE), 0))), "No Match in AOM")</f>
        <v>No Match in AOM</v>
      </c>
      <c r="V150" t="str" cm="1">
        <f t="array" ref="V150">IF((U150&lt;&gt;"")*(U150&lt;&gt;"No Match in AOM"),IF(L150&lt;&gt;"",_xlfn.TEXTJOIN(";",TRUE,CONCATENATE(_xlfn.TEXTSPLIT(U150,";",TRUE,FALSE)," ",L150)),U150),"")</f>
        <v/>
      </c>
      <c r="W150" t="s">
        <v>23172</v>
      </c>
    </row>
    <row r="151" spans="1:23" ht="14.5" x14ac:dyDescent="0.35">
      <c r="A151" t="s">
        <v>24500</v>
      </c>
      <c r="B151" s="86" t="s">
        <v>24516</v>
      </c>
      <c r="C151" s="121" t="s">
        <v>24517</v>
      </c>
      <c r="D151" s="120" t="s">
        <v>9071</v>
      </c>
      <c r="E151" s="122" t="str">
        <f t="shared" si="6"/>
        <v>Maize</v>
      </c>
      <c r="F151" s="122" t="str">
        <f t="shared" si="7"/>
        <v>Maize</v>
      </c>
      <c r="G151" s="122" t="str">
        <f t="shared" si="8"/>
        <v>Maize Yellow Broken</v>
      </c>
      <c r="H151" s="120" t="s">
        <v>24518</v>
      </c>
      <c r="I151" s="120" t="s">
        <v>24519</v>
      </c>
      <c r="M151" s="88" t="s">
        <v>252</v>
      </c>
      <c r="P151" t="s">
        <v>12978</v>
      </c>
      <c r="Q151" t="s">
        <v>12945</v>
      </c>
      <c r="R151" t="s">
        <v>24392</v>
      </c>
      <c r="S151" t="s">
        <v>24393</v>
      </c>
      <c r="T151" t="str" cm="1">
        <f t="array" ref="T151">IFERROR(INDEX(AOM[AOM], MATCH(1, (AOM[Edge_Value]=ani_diet!F151)*(AOM[Is_Ani_Diet_Ingredient]&lt;&gt;FALSE), 0)), "No Match in AOM")</f>
        <v>AOM_000648</v>
      </c>
      <c r="U151" t="str" cm="1">
        <f t="array" ref="U151">IFERROR(IF(INDEX(AOM[Scientific Name], MATCH(1, (AOM[Edge_Value]=ani_diet!F151)*(AOM[Is_Ani_Diet_Ingredient]&lt;&gt;FALSE), 0))=0, "", INDEX(AOM[Scientific Name], MATCH(1, (AOM[Edge_Value]=ani_diet!F151)*(AOM[Is_Ani_Diet_Ingredient]&lt;&gt;FALSE), 0))), "No Match in AOM")</f>
        <v>Zea mays</v>
      </c>
      <c r="V151" t="str" cm="1">
        <f t="array" ref="V151">IF((U151&lt;&gt;"")*(U151&lt;&gt;"No Match in AOM"),IF(L151&lt;&gt;"",_xlfn.TEXTJOIN(";",TRUE,CONCATENATE(_xlfn.TEXTSPLIT(U151,";",TRUE,FALSE)," ",L151)),U151),"")</f>
        <v>Zea mays</v>
      </c>
    </row>
    <row r="152" spans="1:23" ht="14.5" x14ac:dyDescent="0.35">
      <c r="A152" t="s">
        <v>24520</v>
      </c>
      <c r="B152" s="86" t="s">
        <v>24521</v>
      </c>
      <c r="D152" s="120" t="s">
        <v>24522</v>
      </c>
      <c r="E152" s="122" t="str">
        <f t="shared" si="6"/>
        <v>Brown Fish</v>
      </c>
      <c r="F152" s="122" t="str">
        <f t="shared" si="7"/>
        <v>Brown Fish Ground</v>
      </c>
      <c r="G152" s="122" t="str">
        <f t="shared" si="8"/>
        <v>Brown Fish Ground</v>
      </c>
      <c r="I152" s="120" t="s">
        <v>6571</v>
      </c>
      <c r="J152" s="120" t="s">
        <v>6571</v>
      </c>
      <c r="T152" t="str" cm="1">
        <f t="array" ref="T152">IFERROR(INDEX(AOM[AOM], MATCH(1, (AOM[Edge_Value]=ani_diet!F152)*(AOM[Is_Ani_Diet_Ingredient]&lt;&gt;FALSE), 0)), "No Match in AOM")</f>
        <v>AOM_002240</v>
      </c>
      <c r="U152" t="str" cm="1">
        <f t="array" ref="U152">IFERROR(IF(INDEX(AOM[Scientific Name], MATCH(1, (AOM[Edge_Value]=ani_diet!F152)*(AOM[Is_Ani_Diet_Ingredient]&lt;&gt;FALSE), 0))=0, "", INDEX(AOM[Scientific Name], MATCH(1, (AOM[Edge_Value]=ani_diet!F152)*(AOM[Is_Ani_Diet_Ingredient]&lt;&gt;FALSE), 0))), "No Match in AOM")</f>
        <v/>
      </c>
      <c r="V152" t="str" cm="1">
        <f t="array" ref="V152">IF((U152&lt;&gt;"")*(U152&lt;&gt;"No Match in AOM"),IF(L152&lt;&gt;"",_xlfn.TEXTJOIN(";",TRUE,CONCATENATE(_xlfn.TEXTSPLIT(U152,";",TRUE,FALSE)," ",L152)),U152),"")</f>
        <v/>
      </c>
    </row>
    <row r="153" spans="1:23" ht="14.5" x14ac:dyDescent="0.35">
      <c r="A153" t="s">
        <v>24523</v>
      </c>
      <c r="B153" s="88" t="s">
        <v>10175</v>
      </c>
      <c r="E153" s="122" t="str">
        <f t="shared" si="6"/>
        <v/>
      </c>
      <c r="F153" s="122" t="str">
        <f t="shared" si="7"/>
        <v/>
      </c>
      <c r="G153" s="122" t="str">
        <f t="shared" si="8"/>
        <v/>
      </c>
      <c r="T153" t="str" cm="1">
        <f t="array" ref="T153">IFERROR(INDEX(AOM[AOM], MATCH(1, (AOM[Edge_Value]=ani_diet!F153)*(AOM[Is_Ani_Diet_Ingredient]&lt;&gt;FALSE), 0)), "No Match in AOM")</f>
        <v>No Match in AOM</v>
      </c>
      <c r="U153" t="str" cm="1">
        <f t="array" ref="U153">IFERROR(IF(INDEX(AOM[Scientific Name], MATCH(1, (AOM[Edge_Value]=ani_diet!F153)*(AOM[Is_Ani_Diet_Ingredient]&lt;&gt;FALSE), 0))=0, "", INDEX(AOM[Scientific Name], MATCH(1, (AOM[Edge_Value]=ani_diet!F153)*(AOM[Is_Ani_Diet_Ingredient]&lt;&gt;FALSE), 0))), "No Match in AOM")</f>
        <v>No Match in AOM</v>
      </c>
      <c r="V153" t="str" cm="1">
        <f t="array" ref="V153">IF((U153&lt;&gt;"")*(U153&lt;&gt;"No Match in AOM"),IF(L153&lt;&gt;"",_xlfn.TEXTJOIN(";",TRUE,CONCATENATE(_xlfn.TEXTSPLIT(U153,";",TRUE,FALSE)," ",L153)),U153),"")</f>
        <v/>
      </c>
    </row>
    <row r="154" spans="1:23" ht="14.5" x14ac:dyDescent="0.35">
      <c r="A154" t="s">
        <v>24524</v>
      </c>
      <c r="B154" s="86" t="s">
        <v>24525</v>
      </c>
      <c r="D154" s="120" t="s">
        <v>8851</v>
      </c>
      <c r="E154" s="122" t="str">
        <f t="shared" si="6"/>
        <v>Cocoa Pods Husk</v>
      </c>
      <c r="F154" s="122" t="str">
        <f t="shared" si="7"/>
        <v>Cocoa Pods Husk Boiled Dried Ground</v>
      </c>
      <c r="G154" s="122" t="str">
        <f t="shared" si="8"/>
        <v>Cocoa Pods Husk Boiled Dried Ground</v>
      </c>
      <c r="I154" s="120" t="s">
        <v>24526</v>
      </c>
      <c r="J154" s="120" t="s">
        <v>24526</v>
      </c>
      <c r="K154" s="120" t="s">
        <v>24527</v>
      </c>
      <c r="L154" s="120" t="s">
        <v>24528</v>
      </c>
      <c r="T154" t="str" cm="1">
        <f t="array" ref="T154">IFERROR(INDEX(AOM[AOM], MATCH(1, (AOM[Edge_Value]=ani_diet!F154)*(AOM[Is_Ani_Diet_Ingredient]&lt;&gt;FALSE), 0)), "No Match in AOM")</f>
        <v>AOM_002012</v>
      </c>
      <c r="U154" t="str" cm="1">
        <f t="array" ref="U154">IFERROR(IF(INDEX(AOM[Scientific Name], MATCH(1, (AOM[Edge_Value]=ani_diet!F154)*(AOM[Is_Ani_Diet_Ingredient]&lt;&gt;FALSE), 0))=0, "", INDEX(AOM[Scientific Name], MATCH(1, (AOM[Edge_Value]=ani_diet!F154)*(AOM[Is_Ani_Diet_Ingredient]&lt;&gt;FALSE), 0))), "No Match in AOM")</f>
        <v>Theobroma cacao</v>
      </c>
      <c r="V154" t="str" cm="1">
        <f t="array" ref="V154">IF((U154&lt;&gt;"")*(U154&lt;&gt;"No Match in AOM"),IF(L154&lt;&gt;"",_xlfn.TEXTJOIN(";",TRUE,CONCATENATE(_xlfn.TEXTSPLIT(U154,";",TRUE,FALSE)," ",L154)),U154),"")</f>
        <v>Theobroma cacao Pods Husk</v>
      </c>
    </row>
    <row r="155" spans="1:23" ht="14.5" x14ac:dyDescent="0.35">
      <c r="A155" t="s">
        <v>24529</v>
      </c>
      <c r="B155" s="86" t="s">
        <v>24530</v>
      </c>
      <c r="C155" s="121" t="s">
        <v>24531</v>
      </c>
      <c r="D155" s="120" t="s">
        <v>8851</v>
      </c>
      <c r="E155" s="122" t="str">
        <f t="shared" si="6"/>
        <v>Cocoa Pods Husk</v>
      </c>
      <c r="F155" s="122" t="str">
        <f t="shared" si="7"/>
        <v>Cocoa Pods Husk Ground</v>
      </c>
      <c r="G155" s="122" t="str">
        <f t="shared" si="8"/>
        <v>Cocoa Pods Husk Meal</v>
      </c>
      <c r="I155" s="120" t="s">
        <v>24282</v>
      </c>
      <c r="J155" s="120" t="s">
        <v>6571</v>
      </c>
      <c r="L155" s="120" t="s">
        <v>24528</v>
      </c>
      <c r="N155" s="88" t="s">
        <v>252</v>
      </c>
      <c r="T155" t="str" cm="1">
        <f t="array" ref="T155">IFERROR(INDEX(AOM[AOM], MATCH(1, (AOM[Edge_Value]=ani_diet!F155)*(AOM[Is_Ani_Diet_Ingredient]&lt;&gt;FALSE), 0)), "No Match in AOM")</f>
        <v>AOM_001184</v>
      </c>
      <c r="U155" t="str" cm="1">
        <f t="array" ref="U155">IFERROR(IF(INDEX(AOM[Scientific Name], MATCH(1, (AOM[Edge_Value]=ani_diet!F155)*(AOM[Is_Ani_Diet_Ingredient]&lt;&gt;FALSE), 0))=0, "", INDEX(AOM[Scientific Name], MATCH(1, (AOM[Edge_Value]=ani_diet!F155)*(AOM[Is_Ani_Diet_Ingredient]&lt;&gt;FALSE), 0))), "No Match in AOM")</f>
        <v>Theobroma cacao</v>
      </c>
      <c r="V155" t="str" cm="1">
        <f t="array" ref="V155">IF((U155&lt;&gt;"")*(U155&lt;&gt;"No Match in AOM"),IF(L155&lt;&gt;"",_xlfn.TEXTJOIN(";",TRUE,CONCATENATE(_xlfn.TEXTSPLIT(U155,";",TRUE,FALSE)," ",L155)),U155),"")</f>
        <v>Theobroma cacao Pods Husk</v>
      </c>
    </row>
    <row r="156" spans="1:23" ht="14.5" x14ac:dyDescent="0.35">
      <c r="A156" t="s">
        <v>24532</v>
      </c>
      <c r="B156" s="86" t="s">
        <v>24533</v>
      </c>
      <c r="C156" s="121" t="s">
        <v>24534</v>
      </c>
      <c r="D156" s="120" t="s">
        <v>22700</v>
      </c>
      <c r="E156" s="122" t="str">
        <f t="shared" si="6"/>
        <v>Opuntia ficus indica Fruits</v>
      </c>
      <c r="F156" s="122" t="str">
        <f t="shared" si="7"/>
        <v>Opuntia ficus indica Fruits</v>
      </c>
      <c r="G156" s="122" t="str">
        <f t="shared" si="8"/>
        <v>Opuntia ficus indica var algerian Fruits</v>
      </c>
      <c r="H156" s="120" t="s">
        <v>24535</v>
      </c>
      <c r="L156" s="120" t="s">
        <v>9837</v>
      </c>
      <c r="T156" t="str" cm="1">
        <f t="array" ref="T156">IFERROR(INDEX(AOM[AOM], MATCH(1, (AOM[Edge_Value]=ani_diet!F156)*(AOM[Is_Ani_Diet_Ingredient]&lt;&gt;FALSE), 0)), "No Match in AOM")</f>
        <v>AOM_02111</v>
      </c>
      <c r="U156" t="str" cm="1">
        <f t="array" ref="U156">IFERROR(IF(INDEX(AOM[Scientific Name], MATCH(1, (AOM[Edge_Value]=ani_diet!F156)*(AOM[Is_Ani_Diet_Ingredient]&lt;&gt;FALSE), 0))=0, "", INDEX(AOM[Scientific Name], MATCH(1, (AOM[Edge_Value]=ani_diet!F156)*(AOM[Is_Ani_Diet_Ingredient]&lt;&gt;FALSE), 0))), "No Match in AOM")</f>
        <v>Opuntia ficus indica</v>
      </c>
      <c r="V156" t="str" cm="1">
        <f t="array" ref="V156">IF((U156&lt;&gt;"")*(U156&lt;&gt;"No Match in AOM"),IF(L156&lt;&gt;"",_xlfn.TEXTJOIN(";",TRUE,CONCATENATE(_xlfn.TEXTSPLIT(U156,";",TRUE,FALSE)," ",L156)),U156),"")</f>
        <v>Opuntia ficus indica Fruits</v>
      </c>
    </row>
    <row r="157" spans="1:23" ht="14.5" x14ac:dyDescent="0.35">
      <c r="B157" s="86" t="s">
        <v>24536</v>
      </c>
      <c r="D157" s="120" t="s">
        <v>22700</v>
      </c>
      <c r="E157" s="122" t="str">
        <f t="shared" si="6"/>
        <v>Opuntia ficus indica Fruits</v>
      </c>
      <c r="F157" s="122" t="str">
        <f t="shared" si="7"/>
        <v>Opuntia ficus indica Fruits</v>
      </c>
      <c r="G157" s="122" t="str">
        <f t="shared" si="8"/>
        <v>Opuntia ficus indica Fruits</v>
      </c>
      <c r="L157" s="120" t="s">
        <v>9837</v>
      </c>
      <c r="T157" t="str" cm="1">
        <f t="array" ref="T157">IFERROR(INDEX(AOM[AOM], MATCH(1, (AOM[Edge_Value]=ani_diet!F157)*(AOM[Is_Ani_Diet_Ingredient]&lt;&gt;FALSE), 0)), "No Match in AOM")</f>
        <v>AOM_02111</v>
      </c>
      <c r="U157" t="str" cm="1">
        <f t="array" ref="U157">IFERROR(IF(INDEX(AOM[Scientific Name], MATCH(1, (AOM[Edge_Value]=ani_diet!F157)*(AOM[Is_Ani_Diet_Ingredient]&lt;&gt;FALSE), 0))=0, "", INDEX(AOM[Scientific Name], MATCH(1, (AOM[Edge_Value]=ani_diet!F157)*(AOM[Is_Ani_Diet_Ingredient]&lt;&gt;FALSE), 0))), "No Match in AOM")</f>
        <v>Opuntia ficus indica</v>
      </c>
      <c r="V157" t="str" cm="1">
        <f t="array" ref="V157">IF((U157&lt;&gt;"")*(U157&lt;&gt;"No Match in AOM"),IF(L157&lt;&gt;"",_xlfn.TEXTJOIN(";",TRUE,CONCATENATE(_xlfn.TEXTSPLIT(U157,";",TRUE,FALSE)," ",L157)),U157),"")</f>
        <v>Opuntia ficus indica Fruits</v>
      </c>
    </row>
    <row r="158" spans="1:23" ht="14.5" x14ac:dyDescent="0.35">
      <c r="A158" t="s">
        <v>24407</v>
      </c>
      <c r="B158" s="86" t="s">
        <v>24537</v>
      </c>
      <c r="C158" s="121" t="s">
        <v>24534</v>
      </c>
      <c r="D158" s="120" t="s">
        <v>22700</v>
      </c>
      <c r="E158" s="122" t="str">
        <f t="shared" si="6"/>
        <v>Opuntia ficus indica</v>
      </c>
      <c r="F158" s="122" t="str">
        <f t="shared" si="7"/>
        <v>Opuntia ficus indica</v>
      </c>
      <c r="G158" s="122" t="str">
        <f t="shared" si="8"/>
        <v>Opuntia ficus indica</v>
      </c>
      <c r="T158" t="str" cm="1">
        <f t="array" ref="T158">IFERROR(INDEX(AOM[AOM], MATCH(1, (AOM[Edge_Value]=ani_diet!F158)*(AOM[Is_Ani_Diet_Ingredient]&lt;&gt;FALSE), 0)), "No Match in AOM")</f>
        <v>AOM_001166</v>
      </c>
      <c r="U158" t="str" cm="1">
        <f t="array" ref="U158">IFERROR(IF(INDEX(AOM[Scientific Name], MATCH(1, (AOM[Edge_Value]=ani_diet!F158)*(AOM[Is_Ani_Diet_Ingredient]&lt;&gt;FALSE), 0))=0, "", INDEX(AOM[Scientific Name], MATCH(1, (AOM[Edge_Value]=ani_diet!F158)*(AOM[Is_Ani_Diet_Ingredient]&lt;&gt;FALSE), 0))), "No Match in AOM")</f>
        <v>Opuntia ficus indica</v>
      </c>
      <c r="V158" t="str" cm="1">
        <f t="array" ref="V158">IF((U158&lt;&gt;"")*(U158&lt;&gt;"No Match in AOM"),IF(L158&lt;&gt;"",_xlfn.TEXTJOIN(";",TRUE,CONCATENATE(_xlfn.TEXTSPLIT(U158,";",TRUE,FALSE)," ",L158)),U158),"")</f>
        <v>Opuntia ficus indica</v>
      </c>
    </row>
    <row r="159" spans="1:23" ht="14.5" x14ac:dyDescent="0.35">
      <c r="A159" t="s">
        <v>24407</v>
      </c>
      <c r="B159" s="86" t="s">
        <v>24538</v>
      </c>
      <c r="D159" s="120" t="s">
        <v>22700</v>
      </c>
      <c r="E159" s="122" t="str">
        <f t="shared" si="6"/>
        <v>Opuntia ficus indica</v>
      </c>
      <c r="F159" s="122" t="str">
        <f t="shared" si="7"/>
        <v>Opuntia ficus indica</v>
      </c>
      <c r="G159" s="122" t="str">
        <f t="shared" si="8"/>
        <v>Opuntia ficus indica Chopped</v>
      </c>
      <c r="I159" s="120" t="s">
        <v>6715</v>
      </c>
      <c r="K159" s="120" t="s">
        <v>6715</v>
      </c>
      <c r="T159" t="str" cm="1">
        <f t="array" ref="T159">IFERROR(INDEX(AOM[AOM], MATCH(1, (AOM[Edge_Value]=ani_diet!F159)*(AOM[Is_Ani_Diet_Ingredient]&lt;&gt;FALSE), 0)), "No Match in AOM")</f>
        <v>AOM_001166</v>
      </c>
      <c r="U159" t="str" cm="1">
        <f t="array" ref="U159">IFERROR(IF(INDEX(AOM[Scientific Name], MATCH(1, (AOM[Edge_Value]=ani_diet!F159)*(AOM[Is_Ani_Diet_Ingredient]&lt;&gt;FALSE), 0))=0, "", INDEX(AOM[Scientific Name], MATCH(1, (AOM[Edge_Value]=ani_diet!F159)*(AOM[Is_Ani_Diet_Ingredient]&lt;&gt;FALSE), 0))), "No Match in AOM")</f>
        <v>Opuntia ficus indica</v>
      </c>
      <c r="V159" t="str" cm="1">
        <f t="array" ref="V159">IF((U159&lt;&gt;"")*(U159&lt;&gt;"No Match in AOM"),IF(L159&lt;&gt;"",_xlfn.TEXTJOIN(";",TRUE,CONCATENATE(_xlfn.TEXTSPLIT(U159,";",TRUE,FALSE)," ",L159)),U159),"")</f>
        <v>Opuntia ficus indica</v>
      </c>
    </row>
    <row r="160" spans="1:23" ht="14.5" x14ac:dyDescent="0.35">
      <c r="A160" t="s">
        <v>24210</v>
      </c>
      <c r="B160" s="86" t="s">
        <v>24539</v>
      </c>
      <c r="D160" s="120" t="s">
        <v>24540</v>
      </c>
      <c r="E160" s="122" t="str">
        <f t="shared" si="6"/>
        <v>Cactus Cladode</v>
      </c>
      <c r="F160" s="122" t="str">
        <f t="shared" si="7"/>
        <v>Cactus Cladode Ensiled Singed</v>
      </c>
      <c r="G160" s="122" t="str">
        <f t="shared" si="8"/>
        <v>Cactus Cladode Singed(Open Fire remove spines) Chopped Ensiled</v>
      </c>
      <c r="I160" s="120" t="s">
        <v>24541</v>
      </c>
      <c r="J160" s="120" t="s">
        <v>24542</v>
      </c>
      <c r="K160" s="120" t="s">
        <v>6715</v>
      </c>
      <c r="L160" s="120" t="s">
        <v>24543</v>
      </c>
      <c r="T160" t="str" cm="1">
        <f t="array" ref="T160">IFERROR(INDEX(AOM[AOM], MATCH(1, (AOM[Edge_Value]=ani_diet!F160)*(AOM[Is_Ani_Diet_Ingredient]&lt;&gt;FALSE), 0)), "No Match in AOM")</f>
        <v>No Match in AOM</v>
      </c>
      <c r="U160" t="str" cm="1">
        <f t="array" ref="U160">IFERROR(IF(INDEX(AOM[Scientific Name], MATCH(1, (AOM[Edge_Value]=ani_diet!F160)*(AOM[Is_Ani_Diet_Ingredient]&lt;&gt;FALSE), 0))=0, "", INDEX(AOM[Scientific Name], MATCH(1, (AOM[Edge_Value]=ani_diet!F160)*(AOM[Is_Ani_Diet_Ingredient]&lt;&gt;FALSE), 0))), "No Match in AOM")</f>
        <v>No Match in AOM</v>
      </c>
      <c r="V160" t="str" cm="1">
        <f t="array" ref="V160">IF((U160&lt;&gt;"")*(U160&lt;&gt;"No Match in AOM"),IF(L160&lt;&gt;"",_xlfn.TEXTJOIN(";",TRUE,CONCATENATE(_xlfn.TEXTSPLIT(U160,";",TRUE,FALSE)," ",L160)),U160),"")</f>
        <v/>
      </c>
      <c r="W160" t="s">
        <v>22705</v>
      </c>
    </row>
    <row r="161" spans="1:22" ht="14.5" x14ac:dyDescent="0.35">
      <c r="A161" t="s">
        <v>24396</v>
      </c>
      <c r="B161" s="86" t="s">
        <v>24544</v>
      </c>
      <c r="D161" s="120" t="s">
        <v>22700</v>
      </c>
      <c r="E161" s="122" t="str">
        <f t="shared" si="6"/>
        <v>Opuntia ficus indica Juice</v>
      </c>
      <c r="F161" s="122" t="str">
        <f t="shared" si="7"/>
        <v>Opuntia ficus indica Juice</v>
      </c>
      <c r="G161" s="122" t="str">
        <f t="shared" si="8"/>
        <v>Opuntia ficus indica Juice Crushed</v>
      </c>
      <c r="I161" s="120" t="s">
        <v>24415</v>
      </c>
      <c r="K161" s="120" t="s">
        <v>24415</v>
      </c>
      <c r="L161" s="120" t="s">
        <v>11226</v>
      </c>
      <c r="T161" t="str" cm="1">
        <f t="array" ref="T161">IFERROR(INDEX(AOM[AOM], MATCH(1, (AOM[Edge_Value]=ani_diet!F161)*(AOM[Is_Ani_Diet_Ingredient]&lt;&gt;FALSE), 0)), "No Match in AOM")</f>
        <v>AOM_001167</v>
      </c>
      <c r="U161" t="str" cm="1">
        <f t="array" ref="U161">IFERROR(IF(INDEX(AOM[Scientific Name], MATCH(1, (AOM[Edge_Value]=ani_diet!F161)*(AOM[Is_Ani_Diet_Ingredient]&lt;&gt;FALSE), 0))=0, "", INDEX(AOM[Scientific Name], MATCH(1, (AOM[Edge_Value]=ani_diet!F161)*(AOM[Is_Ani_Diet_Ingredient]&lt;&gt;FALSE), 0))), "No Match in AOM")</f>
        <v>Opuntia ficus indica</v>
      </c>
      <c r="V161" t="str" cm="1">
        <f t="array" ref="V161">IF((U161&lt;&gt;"")*(U161&lt;&gt;"No Match in AOM"),IF(L161&lt;&gt;"",_xlfn.TEXTJOIN(";",TRUE,CONCATENATE(_xlfn.TEXTSPLIT(U161,";",TRUE,FALSE)," ",L161)),U161),"")</f>
        <v>Opuntia ficus indica Juice</v>
      </c>
    </row>
    <row r="162" spans="1:22" ht="14.5" x14ac:dyDescent="0.35">
      <c r="A162" t="s">
        <v>24396</v>
      </c>
      <c r="B162" s="86" t="s">
        <v>24545</v>
      </c>
      <c r="C162" s="121" t="s">
        <v>24546</v>
      </c>
      <c r="D162" s="120" t="s">
        <v>22700</v>
      </c>
      <c r="E162" s="122" t="str">
        <f t="shared" si="6"/>
        <v>Opuntia ficus indica</v>
      </c>
      <c r="F162" s="122" t="str">
        <f t="shared" si="7"/>
        <v>Opuntia ficus indica Ground</v>
      </c>
      <c r="G162" s="122" t="str">
        <f t="shared" si="8"/>
        <v>Opuntia ficus indica Meal</v>
      </c>
      <c r="I162" s="120" t="s">
        <v>24282</v>
      </c>
      <c r="J162" s="120" t="s">
        <v>6571</v>
      </c>
      <c r="N162" s="88" t="s">
        <v>252</v>
      </c>
      <c r="P162" t="s">
        <v>12993</v>
      </c>
      <c r="Q162" t="s">
        <v>12961</v>
      </c>
      <c r="R162" t="s">
        <v>24547</v>
      </c>
      <c r="S162" t="s">
        <v>24548</v>
      </c>
      <c r="T162" t="str" cm="1">
        <f t="array" ref="T162">IFERROR(INDEX(AOM[AOM], MATCH(1, (AOM[Edge_Value]=ani_diet!F162)*(AOM[Is_Ani_Diet_Ingredient]&lt;&gt;FALSE), 0)), "No Match in AOM")</f>
        <v>AOM_001168</v>
      </c>
      <c r="U162" t="str" cm="1">
        <f t="array" ref="U162">IFERROR(IF(INDEX(AOM[Scientific Name], MATCH(1, (AOM[Edge_Value]=ani_diet!F162)*(AOM[Is_Ani_Diet_Ingredient]&lt;&gt;FALSE), 0))=0, "", INDEX(AOM[Scientific Name], MATCH(1, (AOM[Edge_Value]=ani_diet!F162)*(AOM[Is_Ani_Diet_Ingredient]&lt;&gt;FALSE), 0))), "No Match in AOM")</f>
        <v>Opuntia ficus indica</v>
      </c>
      <c r="V162" t="str" cm="1">
        <f t="array" ref="V162">IF((U162&lt;&gt;"")*(U162&lt;&gt;"No Match in AOM"),IF(L162&lt;&gt;"",_xlfn.TEXTJOIN(";",TRUE,CONCATENATE(_xlfn.TEXTSPLIT(U162,";",TRUE,FALSE)," ",L162)),U162),"")</f>
        <v>Opuntia ficus indica</v>
      </c>
    </row>
    <row r="163" spans="1:22" ht="14.5" x14ac:dyDescent="0.35">
      <c r="A163" t="s">
        <v>24549</v>
      </c>
      <c r="B163" s="86" t="s">
        <v>24550</v>
      </c>
      <c r="D163" s="120" t="s">
        <v>22700</v>
      </c>
      <c r="E163" s="122" t="str">
        <f t="shared" si="6"/>
        <v>Opuntia ficus indica Cladode</v>
      </c>
      <c r="F163" s="122" t="str">
        <f t="shared" si="7"/>
        <v>Opuntia ficus indica Cladode Ground</v>
      </c>
      <c r="G163" s="122" t="str">
        <f t="shared" si="8"/>
        <v>Opuntia ficus indica Cladode Ground</v>
      </c>
      <c r="I163" s="120" t="s">
        <v>6571</v>
      </c>
      <c r="J163" s="120" t="s">
        <v>6571</v>
      </c>
      <c r="K163" s="120" t="s">
        <v>6715</v>
      </c>
      <c r="L163" s="120" t="s">
        <v>24543</v>
      </c>
      <c r="T163" t="str" cm="1">
        <f t="array" ref="T163">IFERROR(INDEX(AOM[AOM], MATCH(1, (AOM[Edge_Value]=ani_diet!F163)*(AOM[Is_Ani_Diet_Ingredient]&lt;&gt;FALSE), 0)), "No Match in AOM")</f>
        <v>AOM_002056</v>
      </c>
      <c r="U163" t="str" cm="1">
        <f t="array" ref="U163">IFERROR(IF(INDEX(AOM[Scientific Name], MATCH(1, (AOM[Edge_Value]=ani_diet!F163)*(AOM[Is_Ani_Diet_Ingredient]&lt;&gt;FALSE), 0))=0, "", INDEX(AOM[Scientific Name], MATCH(1, (AOM[Edge_Value]=ani_diet!F163)*(AOM[Is_Ani_Diet_Ingredient]&lt;&gt;FALSE), 0))), "No Match in AOM")</f>
        <v>Opuntia ficus indica</v>
      </c>
      <c r="V163" t="str" cm="1">
        <f t="array" ref="V163">IF((U163&lt;&gt;"")*(U163&lt;&gt;"No Match in AOM"),IF(L163&lt;&gt;"",_xlfn.TEXTJOIN(";",TRUE,CONCATENATE(_xlfn.TEXTSPLIT(U163,";",TRUE,FALSE)," ",L163)),U163),"")</f>
        <v>Opuntia ficus indica Cladode</v>
      </c>
    </row>
    <row r="164" spans="1:22" ht="14.5" x14ac:dyDescent="0.35">
      <c r="A164" t="s">
        <v>24396</v>
      </c>
      <c r="B164" s="86" t="s">
        <v>24551</v>
      </c>
      <c r="D164" s="120" t="s">
        <v>22700</v>
      </c>
      <c r="E164" s="122" t="str">
        <f t="shared" si="6"/>
        <v>Opuntia ficus indica Cladode</v>
      </c>
      <c r="F164" s="122" t="str">
        <f t="shared" si="7"/>
        <v>Opuntia ficus indica Cladode Dried Ground</v>
      </c>
      <c r="G164" s="122" t="str">
        <f t="shared" si="8"/>
        <v>Opuntia ficus indica Cladode Dried Ground</v>
      </c>
      <c r="I164" s="120" t="s">
        <v>24203</v>
      </c>
      <c r="J164" s="120" t="s">
        <v>24203</v>
      </c>
      <c r="K164" s="120" t="s">
        <v>6715</v>
      </c>
      <c r="L164" s="120" t="s">
        <v>24543</v>
      </c>
      <c r="T164" t="str" cm="1">
        <f t="array" ref="T164">IFERROR(INDEX(AOM[AOM], MATCH(1, (AOM[Edge_Value]=ani_diet!F164)*(AOM[Is_Ani_Diet_Ingredient]&lt;&gt;FALSE), 0)), "No Match in AOM")</f>
        <v>AOM_002057</v>
      </c>
      <c r="U164" t="str" cm="1">
        <f t="array" ref="U164">IFERROR(IF(INDEX(AOM[Scientific Name], MATCH(1, (AOM[Edge_Value]=ani_diet!F164)*(AOM[Is_Ani_Diet_Ingredient]&lt;&gt;FALSE), 0))=0, "", INDEX(AOM[Scientific Name], MATCH(1, (AOM[Edge_Value]=ani_diet!F164)*(AOM[Is_Ani_Diet_Ingredient]&lt;&gt;FALSE), 0))), "No Match in AOM")</f>
        <v>Opuntia ficus indica</v>
      </c>
      <c r="V164" t="str" cm="1">
        <f t="array" ref="V164">IF((U164&lt;&gt;"")*(U164&lt;&gt;"No Match in AOM"),IF(L164&lt;&gt;"",_xlfn.TEXTJOIN(";",TRUE,CONCATENATE(_xlfn.TEXTSPLIT(U164,";",TRUE,FALSE)," ",L164)),U164),"")</f>
        <v>Opuntia ficus indica Cladode</v>
      </c>
    </row>
    <row r="165" spans="1:22" ht="14.5" x14ac:dyDescent="0.35">
      <c r="A165" t="s">
        <v>24552</v>
      </c>
      <c r="B165" s="86" t="s">
        <v>596</v>
      </c>
      <c r="C165" s="121" t="s">
        <v>596</v>
      </c>
      <c r="D165" s="120" t="s">
        <v>268</v>
      </c>
      <c r="E165" s="122" t="str">
        <f t="shared" si="6"/>
        <v>Calcium</v>
      </c>
      <c r="F165" s="122" t="str">
        <f t="shared" si="7"/>
        <v>Calcium</v>
      </c>
      <c r="G165" s="122" t="str">
        <f t="shared" si="8"/>
        <v>Calcium</v>
      </c>
      <c r="T165" t="str" cm="1">
        <f t="array" ref="T165">IFERROR(INDEX(AOM[AOM], MATCH(1, (AOM[Edge_Value]=ani_diet!F165)*(AOM[Is_Ani_Diet_Ingredient]&lt;&gt;FALSE), 0)), "No Match in AOM")</f>
        <v>AOM_000754</v>
      </c>
      <c r="U165" t="str" cm="1">
        <f t="array" ref="U165">IFERROR(IF(INDEX(AOM[Scientific Name], MATCH(1, (AOM[Edge_Value]=ani_diet!F165)*(AOM[Is_Ani_Diet_Ingredient]&lt;&gt;FALSE), 0))=0, "", INDEX(AOM[Scientific Name], MATCH(1, (AOM[Edge_Value]=ani_diet!F165)*(AOM[Is_Ani_Diet_Ingredient]&lt;&gt;FALSE), 0))), "No Match in AOM")</f>
        <v/>
      </c>
      <c r="V165" t="str" cm="1">
        <f t="array" ref="V165">IF((U165&lt;&gt;"")*(U165&lt;&gt;"No Match in AOM"),IF(L165&lt;&gt;"",_xlfn.TEXTJOIN(";",TRUE,CONCATENATE(_xlfn.TEXTSPLIT(U165,";",TRUE,FALSE)," ",L165)),U165),"")</f>
        <v/>
      </c>
    </row>
    <row r="166" spans="1:22" ht="14.5" x14ac:dyDescent="0.35">
      <c r="A166" t="s">
        <v>24553</v>
      </c>
      <c r="B166" s="86" t="s">
        <v>23311</v>
      </c>
      <c r="C166" s="121" t="s">
        <v>23311</v>
      </c>
      <c r="D166" s="120" t="s">
        <v>23311</v>
      </c>
      <c r="E166" s="122" t="str">
        <f t="shared" si="6"/>
        <v>Calcium Bicarbonate</v>
      </c>
      <c r="F166" s="122" t="str">
        <f t="shared" si="7"/>
        <v>Calcium Bicarbonate</v>
      </c>
      <c r="G166" s="122" t="str">
        <f t="shared" si="8"/>
        <v>Calcium Bicarbonate</v>
      </c>
      <c r="T166" t="str" cm="1">
        <f t="array" ref="T166">IFERROR(INDEX(AOM[AOM], MATCH(1, (AOM[Edge_Value]=ani_diet!F166)*(AOM[Is_Ani_Diet_Ingredient]&lt;&gt;FALSE), 0)), "No Match in AOM")</f>
        <v>AOM_001369</v>
      </c>
      <c r="U166" t="str" cm="1">
        <f t="array" ref="U166">IFERROR(IF(INDEX(AOM[Scientific Name], MATCH(1, (AOM[Edge_Value]=ani_diet!F166)*(AOM[Is_Ani_Diet_Ingredient]&lt;&gt;FALSE), 0))=0, "", INDEX(AOM[Scientific Name], MATCH(1, (AOM[Edge_Value]=ani_diet!F166)*(AOM[Is_Ani_Diet_Ingredient]&lt;&gt;FALSE), 0))), "No Match in AOM")</f>
        <v/>
      </c>
      <c r="V166" t="str" cm="1">
        <f t="array" ref="V166">IF((U166&lt;&gt;"")*(U166&lt;&gt;"No Match in AOM"),IF(L166&lt;&gt;"",_xlfn.TEXTJOIN(";",TRUE,CONCATENATE(_xlfn.TEXTSPLIT(U166,";",TRUE,FALSE)," ",L166)),U166),"")</f>
        <v/>
      </c>
    </row>
    <row r="167" spans="1:22" ht="14.5" x14ac:dyDescent="0.35">
      <c r="A167" t="s">
        <v>24554</v>
      </c>
      <c r="B167" s="86" t="s">
        <v>24555</v>
      </c>
      <c r="C167" s="121" t="s">
        <v>278</v>
      </c>
      <c r="D167" s="120" t="s">
        <v>278</v>
      </c>
      <c r="E167" s="122" t="str">
        <f t="shared" si="6"/>
        <v>Calcium Carbonate</v>
      </c>
      <c r="F167" s="122" t="str">
        <f t="shared" si="7"/>
        <v>Calcium Carbonate</v>
      </c>
      <c r="G167" s="122" t="str">
        <f t="shared" si="8"/>
        <v>Calcium Carbonate</v>
      </c>
      <c r="T167" t="str" cm="1">
        <f t="array" ref="T167">IFERROR(INDEX(AOM[AOM], MATCH(1, (AOM[Edge_Value]=ani_diet!F167)*(AOM[Is_Ani_Diet_Ingredient]&lt;&gt;FALSE), 0)), "No Match in AOM")</f>
        <v>AOM_001370</v>
      </c>
      <c r="U167" t="str" cm="1">
        <f t="array" ref="U167">IFERROR(IF(INDEX(AOM[Scientific Name], MATCH(1, (AOM[Edge_Value]=ani_diet!F167)*(AOM[Is_Ani_Diet_Ingredient]&lt;&gt;FALSE), 0))=0, "", INDEX(AOM[Scientific Name], MATCH(1, (AOM[Edge_Value]=ani_diet!F167)*(AOM[Is_Ani_Diet_Ingredient]&lt;&gt;FALSE), 0))), "No Match in AOM")</f>
        <v/>
      </c>
      <c r="V167" t="str" cm="1">
        <f t="array" ref="V167">IF((U167&lt;&gt;"")*(U167&lt;&gt;"No Match in AOM"),IF(L167&lt;&gt;"",_xlfn.TEXTJOIN(";",TRUE,CONCATENATE(_xlfn.TEXTSPLIT(U167,";",TRUE,FALSE)," ",L167)),U167),"")</f>
        <v/>
      </c>
    </row>
    <row r="168" spans="1:22" ht="14.5" x14ac:dyDescent="0.35">
      <c r="A168" t="s">
        <v>24556</v>
      </c>
      <c r="B168" s="86" t="s">
        <v>23314</v>
      </c>
      <c r="C168" s="121" t="s">
        <v>23314</v>
      </c>
      <c r="D168" s="120" t="s">
        <v>23314</v>
      </c>
      <c r="E168" s="122" t="str">
        <f t="shared" si="6"/>
        <v>Calcium Oxide</v>
      </c>
      <c r="F168" s="122" t="str">
        <f t="shared" si="7"/>
        <v>Calcium Oxide</v>
      </c>
      <c r="G168" s="122" t="str">
        <f t="shared" si="8"/>
        <v>Calcium Oxide</v>
      </c>
      <c r="T168" t="str" cm="1">
        <f t="array" ref="T168">IFERROR(INDEX(AOM[AOM], MATCH(1, (AOM[Edge_Value]=ani_diet!F168)*(AOM[Is_Ani_Diet_Ingredient]&lt;&gt;FALSE), 0)), "No Match in AOM")</f>
        <v>AOM_001371</v>
      </c>
      <c r="U168" t="str" cm="1">
        <f t="array" ref="U168">IFERROR(IF(INDEX(AOM[Scientific Name], MATCH(1, (AOM[Edge_Value]=ani_diet!F168)*(AOM[Is_Ani_Diet_Ingredient]&lt;&gt;FALSE), 0))=0, "", INDEX(AOM[Scientific Name], MATCH(1, (AOM[Edge_Value]=ani_diet!F168)*(AOM[Is_Ani_Diet_Ingredient]&lt;&gt;FALSE), 0))), "No Match in AOM")</f>
        <v/>
      </c>
      <c r="V168" t="str" cm="1">
        <f t="array" ref="V168">IF((U168&lt;&gt;"")*(U168&lt;&gt;"No Match in AOM"),IF(L168&lt;&gt;"",_xlfn.TEXTJOIN(";",TRUE,CONCATENATE(_xlfn.TEXTSPLIT(U168,";",TRUE,FALSE)," ",L168)),U168),"")</f>
        <v/>
      </c>
    </row>
    <row r="169" spans="1:22" ht="14.5" x14ac:dyDescent="0.35">
      <c r="A169" t="s">
        <v>24557</v>
      </c>
      <c r="B169" s="86" t="s">
        <v>288</v>
      </c>
      <c r="C169" s="121" t="s">
        <v>288</v>
      </c>
      <c r="D169" s="120" t="s">
        <v>288</v>
      </c>
      <c r="E169" s="122" t="str">
        <f t="shared" si="6"/>
        <v>Calcium Phosphate</v>
      </c>
      <c r="F169" s="122" t="str">
        <f t="shared" si="7"/>
        <v>Calcium Phosphate</v>
      </c>
      <c r="G169" s="122" t="str">
        <f t="shared" si="8"/>
        <v>Calcium Phosphate</v>
      </c>
      <c r="T169" t="str" cm="1">
        <f t="array" ref="T169">IFERROR(INDEX(AOM[AOM], MATCH(1, (AOM[Edge_Value]=ani_diet!F169)*(AOM[Is_Ani_Diet_Ingredient]&lt;&gt;FALSE), 0)), "No Match in AOM")</f>
        <v>AOM_001372</v>
      </c>
      <c r="U169" t="str" cm="1">
        <f t="array" ref="U169">IFERROR(IF(INDEX(AOM[Scientific Name], MATCH(1, (AOM[Edge_Value]=ani_diet!F169)*(AOM[Is_Ani_Diet_Ingredient]&lt;&gt;FALSE), 0))=0, "", INDEX(AOM[Scientific Name], MATCH(1, (AOM[Edge_Value]=ani_diet!F169)*(AOM[Is_Ani_Diet_Ingredient]&lt;&gt;FALSE), 0))), "No Match in AOM")</f>
        <v/>
      </c>
      <c r="V169" t="str" cm="1">
        <f t="array" ref="V169">IF((U169&lt;&gt;"")*(U169&lt;&gt;"No Match in AOM"),IF(L169&lt;&gt;"",_xlfn.TEXTJOIN(";",TRUE,CONCATENATE(_xlfn.TEXTSPLIT(U169,";",TRUE,FALSE)," ",L169)),U169),"")</f>
        <v/>
      </c>
    </row>
    <row r="170" spans="1:22" ht="14.5" x14ac:dyDescent="0.35">
      <c r="A170" t="s">
        <v>24558</v>
      </c>
      <c r="B170" s="86" t="s">
        <v>24559</v>
      </c>
      <c r="C170" s="121" t="s">
        <v>14165</v>
      </c>
      <c r="D170" s="120" t="s">
        <v>14165</v>
      </c>
      <c r="E170" s="122" t="str">
        <f t="shared" si="6"/>
        <v>Calliandra calothyrsus</v>
      </c>
      <c r="F170" s="122" t="str">
        <f t="shared" si="7"/>
        <v>Calliandra calothyrsus</v>
      </c>
      <c r="G170" s="122" t="str">
        <f t="shared" si="8"/>
        <v>Calliandra calothyrsus</v>
      </c>
      <c r="T170" t="str" cm="1">
        <f t="array" ref="T170">IFERROR(INDEX(AOM[AOM], MATCH(1, (AOM[Edge_Value]=ani_diet!F170)*(AOM[Is_Ani_Diet_Ingredient]&lt;&gt;FALSE), 0)), "No Match in AOM")</f>
        <v>AOM_001133</v>
      </c>
      <c r="U170" t="str" cm="1">
        <f t="array" ref="U170">IFERROR(IF(INDEX(AOM[Scientific Name], MATCH(1, (AOM[Edge_Value]=ani_diet!F170)*(AOM[Is_Ani_Diet_Ingredient]&lt;&gt;FALSE), 0))=0, "", INDEX(AOM[Scientific Name], MATCH(1, (AOM[Edge_Value]=ani_diet!F170)*(AOM[Is_Ani_Diet_Ingredient]&lt;&gt;FALSE), 0))), "No Match in AOM")</f>
        <v>Calliandra calothyrsus</v>
      </c>
      <c r="V170" t="str" cm="1">
        <f t="array" ref="V170">IF((U170&lt;&gt;"")*(U170&lt;&gt;"No Match in AOM"),IF(L170&lt;&gt;"",_xlfn.TEXTJOIN(";",TRUE,CONCATENATE(_xlfn.TEXTSPLIT(U170,";",TRUE,FALSE)," ",L170)),U170),"")</f>
        <v>Calliandra calothyrsus</v>
      </c>
    </row>
    <row r="171" spans="1:22" ht="14.5" x14ac:dyDescent="0.35">
      <c r="A171" t="s">
        <v>24560</v>
      </c>
      <c r="B171" s="86" t="s">
        <v>24561</v>
      </c>
      <c r="C171" s="121" t="s">
        <v>14165</v>
      </c>
      <c r="D171" s="120" t="s">
        <v>14165</v>
      </c>
      <c r="E171" s="122" t="str">
        <f t="shared" si="6"/>
        <v>Calliandra calothyrsus</v>
      </c>
      <c r="F171" s="122" t="str">
        <f t="shared" si="7"/>
        <v>Calliandra calothyrsus</v>
      </c>
      <c r="G171" s="122" t="str">
        <f t="shared" si="8"/>
        <v>Calliandra calothyrsus dry season</v>
      </c>
      <c r="H171" s="120" t="s">
        <v>24494</v>
      </c>
      <c r="T171" t="str" cm="1">
        <f t="array" ref="T171">IFERROR(INDEX(AOM[AOM], MATCH(1, (AOM[Edge_Value]=ani_diet!F171)*(AOM[Is_Ani_Diet_Ingredient]&lt;&gt;FALSE), 0)), "No Match in AOM")</f>
        <v>AOM_001133</v>
      </c>
      <c r="U171" t="str" cm="1">
        <f t="array" ref="U171">IFERROR(IF(INDEX(AOM[Scientific Name], MATCH(1, (AOM[Edge_Value]=ani_diet!F171)*(AOM[Is_Ani_Diet_Ingredient]&lt;&gt;FALSE), 0))=0, "", INDEX(AOM[Scientific Name], MATCH(1, (AOM[Edge_Value]=ani_diet!F171)*(AOM[Is_Ani_Diet_Ingredient]&lt;&gt;FALSE), 0))), "No Match in AOM")</f>
        <v>Calliandra calothyrsus</v>
      </c>
      <c r="V171" t="str" cm="1">
        <f t="array" ref="V171">IF((U171&lt;&gt;"")*(U171&lt;&gt;"No Match in AOM"),IF(L171&lt;&gt;"",_xlfn.TEXTJOIN(";",TRUE,CONCATENATE(_xlfn.TEXTSPLIT(U171,";",TRUE,FALSE)," ",L171)),U171),"")</f>
        <v>Calliandra calothyrsus</v>
      </c>
    </row>
    <row r="172" spans="1:22" ht="14.5" x14ac:dyDescent="0.35">
      <c r="A172" t="s">
        <v>24562</v>
      </c>
      <c r="B172" s="86" t="s">
        <v>24563</v>
      </c>
      <c r="C172" s="121" t="s">
        <v>14165</v>
      </c>
      <c r="D172" s="120" t="s">
        <v>14165</v>
      </c>
      <c r="E172" s="122" t="str">
        <f t="shared" si="6"/>
        <v>Calliandra calothyrsus</v>
      </c>
      <c r="F172" s="122" t="str">
        <f t="shared" si="7"/>
        <v>Calliandra calothyrsus</v>
      </c>
      <c r="G172" s="122" t="str">
        <f t="shared" si="8"/>
        <v>Calliandra calothyrsus rainy season</v>
      </c>
      <c r="H172" s="120" t="s">
        <v>24497</v>
      </c>
      <c r="T172" t="str" cm="1">
        <f t="array" ref="T172">IFERROR(INDEX(AOM[AOM], MATCH(1, (AOM[Edge_Value]=ani_diet!F172)*(AOM[Is_Ani_Diet_Ingredient]&lt;&gt;FALSE), 0)), "No Match in AOM")</f>
        <v>AOM_001133</v>
      </c>
      <c r="U172" t="str" cm="1">
        <f t="array" ref="U172">IFERROR(IF(INDEX(AOM[Scientific Name], MATCH(1, (AOM[Edge_Value]=ani_diet!F172)*(AOM[Is_Ani_Diet_Ingredient]&lt;&gt;FALSE), 0))=0, "", INDEX(AOM[Scientific Name], MATCH(1, (AOM[Edge_Value]=ani_diet!F172)*(AOM[Is_Ani_Diet_Ingredient]&lt;&gt;FALSE), 0))), "No Match in AOM")</f>
        <v>Calliandra calothyrsus</v>
      </c>
      <c r="V172" t="str" cm="1">
        <f t="array" ref="V172">IF((U172&lt;&gt;"")*(U172&lt;&gt;"No Match in AOM"),IF(L172&lt;&gt;"",_xlfn.TEXTJOIN(";",TRUE,CONCATENATE(_xlfn.TEXTSPLIT(U172,";",TRUE,FALSE)," ",L172)),U172),"")</f>
        <v>Calliandra calothyrsus</v>
      </c>
    </row>
    <row r="173" spans="1:22" ht="14.5" x14ac:dyDescent="0.35">
      <c r="A173" t="s">
        <v>24564</v>
      </c>
      <c r="B173" s="86" t="s">
        <v>24565</v>
      </c>
      <c r="C173" s="121" t="s">
        <v>24566</v>
      </c>
      <c r="D173" s="120" t="s">
        <v>14165</v>
      </c>
      <c r="E173" s="122" t="str">
        <f t="shared" si="6"/>
        <v>Calliandra calothyrsus Leaves</v>
      </c>
      <c r="F173" s="122" t="str">
        <f t="shared" si="7"/>
        <v>Calliandra calothyrsus Leaves</v>
      </c>
      <c r="G173" s="122" t="str">
        <f t="shared" si="8"/>
        <v>Calliandra calothyrsus Leaves</v>
      </c>
      <c r="L173" s="120" t="s">
        <v>6705</v>
      </c>
      <c r="T173" t="str" cm="1">
        <f t="array" ref="T173">IFERROR(INDEX(AOM[AOM], MATCH(1, (AOM[Edge_Value]=ani_diet!F173)*(AOM[Is_Ani_Diet_Ingredient]&lt;&gt;FALSE), 0)), "No Match in AOM")</f>
        <v>AOM_001134</v>
      </c>
      <c r="U173" t="str" cm="1">
        <f t="array" ref="U173">IFERROR(IF(INDEX(AOM[Scientific Name], MATCH(1, (AOM[Edge_Value]=ani_diet!F173)*(AOM[Is_Ani_Diet_Ingredient]&lt;&gt;FALSE), 0))=0, "", INDEX(AOM[Scientific Name], MATCH(1, (AOM[Edge_Value]=ani_diet!F173)*(AOM[Is_Ani_Diet_Ingredient]&lt;&gt;FALSE), 0))), "No Match in AOM")</f>
        <v>Calliandra calothyrsus</v>
      </c>
      <c r="V173" t="str" cm="1">
        <f t="array" ref="V173">IF((U173&lt;&gt;"")*(U173&lt;&gt;"No Match in AOM"),IF(L173&lt;&gt;"",_xlfn.TEXTJOIN(";",TRUE,CONCATENATE(_xlfn.TEXTSPLIT(U173,";",TRUE,FALSE)," ",L173)),U173),"")</f>
        <v>Calliandra calothyrsus Leaves</v>
      </c>
    </row>
    <row r="174" spans="1:22" ht="14.5" x14ac:dyDescent="0.35">
      <c r="A174" t="s">
        <v>24564</v>
      </c>
      <c r="B174" s="86" t="s">
        <v>24567</v>
      </c>
      <c r="D174" s="120" t="s">
        <v>14165</v>
      </c>
      <c r="E174" s="122" t="str">
        <f t="shared" si="6"/>
        <v>Calliandra calothyrsus Leaves</v>
      </c>
      <c r="F174" s="122" t="str">
        <f t="shared" si="7"/>
        <v>Calliandra calothyrsus Leaves Dried Ground</v>
      </c>
      <c r="G174" s="122" t="str">
        <f t="shared" si="8"/>
        <v>Calliandra calothyrsus Leaves Dried(Air,Shade) Ground</v>
      </c>
      <c r="I174" s="120" t="s">
        <v>24568</v>
      </c>
      <c r="J174" s="120" t="s">
        <v>24203</v>
      </c>
      <c r="L174" s="120" t="s">
        <v>6705</v>
      </c>
      <c r="T174" t="str" cm="1">
        <f t="array" ref="T174">IFERROR(INDEX(AOM[AOM], MATCH(1, (AOM[Edge_Value]=ani_diet!F174)*(AOM[Is_Ani_Diet_Ingredient]&lt;&gt;FALSE), 0)), "No Match in AOM")</f>
        <v>AOM_001701</v>
      </c>
      <c r="U174" t="str" cm="1">
        <f t="array" ref="U174">IFERROR(IF(INDEX(AOM[Scientific Name], MATCH(1, (AOM[Edge_Value]=ani_diet!F174)*(AOM[Is_Ani_Diet_Ingredient]&lt;&gt;FALSE), 0))=0, "", INDEX(AOM[Scientific Name], MATCH(1, (AOM[Edge_Value]=ani_diet!F174)*(AOM[Is_Ani_Diet_Ingredient]&lt;&gt;FALSE), 0))), "No Match in AOM")</f>
        <v>Calliandra calothyrsus</v>
      </c>
      <c r="V174" t="str" cm="1">
        <f t="array" ref="V174">IF((U174&lt;&gt;"")*(U174&lt;&gt;"No Match in AOM"),IF(L174&lt;&gt;"",_xlfn.TEXTJOIN(";",TRUE,CONCATENATE(_xlfn.TEXTSPLIT(U174,";",TRUE,FALSE)," ",L174)),U174),"")</f>
        <v>Calliandra calothyrsus Leaves</v>
      </c>
    </row>
    <row r="175" spans="1:22" ht="14.5" x14ac:dyDescent="0.35">
      <c r="A175" t="s">
        <v>24210</v>
      </c>
      <c r="B175" s="86" t="s">
        <v>24569</v>
      </c>
      <c r="D175" s="120" t="s">
        <v>24570</v>
      </c>
      <c r="E175" s="122" t="str">
        <f t="shared" si="6"/>
        <v>Calliandra Calothyrsus Leaves</v>
      </c>
      <c r="F175" s="122" t="str">
        <f t="shared" si="7"/>
        <v>Calliandra Calothyrsus Leaves Dried Ensiled</v>
      </c>
      <c r="G175" s="122" t="str">
        <f t="shared" si="8"/>
        <v>Calliandra Calothyrsus Leaves Dried Ensiled</v>
      </c>
      <c r="I175" s="120" t="s">
        <v>24213</v>
      </c>
      <c r="J175" s="120" t="s">
        <v>24213</v>
      </c>
      <c r="L175" s="120" t="s">
        <v>6705</v>
      </c>
      <c r="T175" t="str" cm="1">
        <f t="array" ref="T175">IFERROR(INDEX(AOM[AOM], MATCH(1, (AOM[Edge_Value]=ani_diet!F175)*(AOM[Is_Ani_Diet_Ingredient]&lt;&gt;FALSE), 0)), "No Match in AOM")</f>
        <v>AOM_002048</v>
      </c>
      <c r="U175" t="str" cm="1">
        <f t="array" ref="U175">IFERROR(IF(INDEX(AOM[Scientific Name], MATCH(1, (AOM[Edge_Value]=ani_diet!F175)*(AOM[Is_Ani_Diet_Ingredient]&lt;&gt;FALSE), 0))=0, "", INDEX(AOM[Scientific Name], MATCH(1, (AOM[Edge_Value]=ani_diet!F175)*(AOM[Is_Ani_Diet_Ingredient]&lt;&gt;FALSE), 0))), "No Match in AOM")</f>
        <v>Calliandra calothyrsus</v>
      </c>
      <c r="V175" t="str" cm="1">
        <f t="array" ref="V175">IF((U175&lt;&gt;"")*(U175&lt;&gt;"No Match in AOM"),IF(L175&lt;&gt;"",_xlfn.TEXTJOIN(";",TRUE,CONCATENATE(_xlfn.TEXTSPLIT(U175,";",TRUE,FALSE)," ",L175)),U175),"")</f>
        <v>Calliandra calothyrsus Leaves</v>
      </c>
    </row>
    <row r="176" spans="1:22" ht="14.5" x14ac:dyDescent="0.35">
      <c r="A176" t="s">
        <v>24224</v>
      </c>
      <c r="B176" s="86" t="s">
        <v>22474</v>
      </c>
      <c r="C176" s="121" t="s">
        <v>22474</v>
      </c>
      <c r="D176" s="120" t="s">
        <v>22474</v>
      </c>
      <c r="E176" s="122" t="str">
        <f t="shared" si="6"/>
        <v>Calycotome villosa</v>
      </c>
      <c r="F176" s="122" t="str">
        <f t="shared" si="7"/>
        <v>Calycotome villosa</v>
      </c>
      <c r="G176" s="122" t="str">
        <f t="shared" si="8"/>
        <v>Calycotome villosa</v>
      </c>
      <c r="T176" t="str" cm="1">
        <f t="array" ref="T176">IFERROR(INDEX(AOM[AOM], MATCH(1, (AOM[Edge_Value]=ani_diet!F176)*(AOM[Is_Ani_Diet_Ingredient]&lt;&gt;FALSE), 0)), "No Match in AOM")</f>
        <v>AOM_001135</v>
      </c>
      <c r="U176" t="str" cm="1">
        <f t="array" ref="U176">IFERROR(IF(INDEX(AOM[Scientific Name], MATCH(1, (AOM[Edge_Value]=ani_diet!F176)*(AOM[Is_Ani_Diet_Ingredient]&lt;&gt;FALSE), 0))=0, "", INDEX(AOM[Scientific Name], MATCH(1, (AOM[Edge_Value]=ani_diet!F176)*(AOM[Is_Ani_Diet_Ingredient]&lt;&gt;FALSE), 0))), "No Match in AOM")</f>
        <v>Calycotome villosa</v>
      </c>
      <c r="V176" t="str" cm="1">
        <f t="array" ref="V176">IF((U176&lt;&gt;"")*(U176&lt;&gt;"No Match in AOM"),IF(L176&lt;&gt;"",_xlfn.TEXTJOIN(";",TRUE,CONCATENATE(_xlfn.TEXTSPLIT(U176,";",TRUE,FALSE)," ",L176)),U176),"")</f>
        <v>Calycotome villosa</v>
      </c>
    </row>
    <row r="177" spans="1:23" ht="14.5" x14ac:dyDescent="0.35">
      <c r="A177" t="s">
        <v>24379</v>
      </c>
      <c r="B177" s="86" t="s">
        <v>22838</v>
      </c>
      <c r="C177" s="121" t="s">
        <v>22838</v>
      </c>
      <c r="D177" s="120" t="s">
        <v>22838</v>
      </c>
      <c r="E177" s="122" t="str">
        <f t="shared" si="6"/>
        <v>Canavalia gladiata</v>
      </c>
      <c r="F177" s="122" t="str">
        <f t="shared" si="7"/>
        <v>Canavalia gladiata</v>
      </c>
      <c r="G177" s="122" t="str">
        <f t="shared" si="8"/>
        <v>Canavalia gladiata</v>
      </c>
      <c r="T177" t="str" cm="1">
        <f t="array" ref="T177">IFERROR(INDEX(AOM[AOM], MATCH(1, (AOM[Edge_Value]=ani_diet!F177)*(AOM[Is_Ani_Diet_Ingredient]&lt;&gt;FALSE), 0)), "No Match in AOM")</f>
        <v>AOM_001207</v>
      </c>
      <c r="U177" t="str" cm="1">
        <f t="array" ref="U177">IFERROR(IF(INDEX(AOM[Scientific Name], MATCH(1, (AOM[Edge_Value]=ani_diet!F177)*(AOM[Is_Ani_Diet_Ingredient]&lt;&gt;FALSE), 0))=0, "", INDEX(AOM[Scientific Name], MATCH(1, (AOM[Edge_Value]=ani_diet!F177)*(AOM[Is_Ani_Diet_Ingredient]&lt;&gt;FALSE), 0))), "No Match in AOM")</f>
        <v>Canavalia gladiata</v>
      </c>
      <c r="V177" t="str" cm="1">
        <f t="array" ref="V177">IF((U177&lt;&gt;"")*(U177&lt;&gt;"No Match in AOM"),IF(L177&lt;&gt;"",_xlfn.TEXTJOIN(";",TRUE,CONCATENATE(_xlfn.TEXTSPLIT(U177,";",TRUE,FALSE)," ",L177)),U177),"")</f>
        <v>Canavalia gladiata</v>
      </c>
    </row>
    <row r="178" spans="1:23" ht="14.5" x14ac:dyDescent="0.35">
      <c r="A178" t="s">
        <v>24450</v>
      </c>
      <c r="B178" s="86" t="s">
        <v>24571</v>
      </c>
      <c r="C178" s="121" t="s">
        <v>24572</v>
      </c>
      <c r="D178" s="120" t="s">
        <v>10423</v>
      </c>
      <c r="E178" s="122" t="str">
        <f t="shared" si="6"/>
        <v>Canola</v>
      </c>
      <c r="F178" s="122" t="str">
        <f t="shared" si="7"/>
        <v>Canola Ground</v>
      </c>
      <c r="G178" s="122" t="str">
        <f t="shared" si="8"/>
        <v>Canola Meal</v>
      </c>
      <c r="I178" s="120" t="s">
        <v>24282</v>
      </c>
      <c r="J178" s="120" t="s">
        <v>6571</v>
      </c>
      <c r="M178" s="88" t="s">
        <v>252</v>
      </c>
      <c r="N178" s="88" t="s">
        <v>252</v>
      </c>
      <c r="T178" t="str" cm="1">
        <f t="array" ref="T178">IFERROR(INDEX(AOM[AOM], MATCH(1, (AOM[Edge_Value]=ani_diet!F178)*(AOM[Is_Ani_Diet_Ingredient]&lt;&gt;FALSE), 0)), "No Match in AOM")</f>
        <v>AOM_001307</v>
      </c>
      <c r="U178" t="str" cm="1">
        <f t="array" ref="U178">IFERROR(IF(INDEX(AOM[Scientific Name], MATCH(1, (AOM[Edge_Value]=ani_diet!F178)*(AOM[Is_Ani_Diet_Ingredient]&lt;&gt;FALSE), 0))=0, "", INDEX(AOM[Scientific Name], MATCH(1, (AOM[Edge_Value]=ani_diet!F178)*(AOM[Is_Ani_Diet_Ingredient]&lt;&gt;FALSE), 0))), "No Match in AOM")</f>
        <v>Brassica napus</v>
      </c>
      <c r="V178" t="str" cm="1">
        <f t="array" ref="V178">IF((U178&lt;&gt;"")*(U178&lt;&gt;"No Match in AOM"),IF(L178&lt;&gt;"",_xlfn.TEXTJOIN(";",TRUE,CONCATENATE(_xlfn.TEXTSPLIT(U178,";",TRUE,FALSE)," ",L178)),U178),"")</f>
        <v>Brassica napus</v>
      </c>
    </row>
    <row r="179" spans="1:23" ht="14.5" x14ac:dyDescent="0.35">
      <c r="A179" t="s">
        <v>24450</v>
      </c>
      <c r="B179" s="86" t="s">
        <v>24573</v>
      </c>
      <c r="C179" s="121" t="s">
        <v>24574</v>
      </c>
      <c r="D179" s="120" t="s">
        <v>10423</v>
      </c>
      <c r="E179" s="122" t="str">
        <f t="shared" si="6"/>
        <v>Canola Oil</v>
      </c>
      <c r="F179" s="122" t="str">
        <f t="shared" si="7"/>
        <v>Canola Oil</v>
      </c>
      <c r="G179" s="122" t="str">
        <f t="shared" si="8"/>
        <v>Canola Oil</v>
      </c>
      <c r="L179" s="120" t="s">
        <v>8863</v>
      </c>
      <c r="M179" s="88" t="s">
        <v>252</v>
      </c>
      <c r="N179" s="88" t="s">
        <v>252</v>
      </c>
      <c r="T179" t="str" cm="1">
        <f t="array" ref="T179">IFERROR(INDEX(AOM[AOM], MATCH(1, (AOM[Edge_Value]=ani_diet!F179)*(AOM[Is_Ani_Diet_Ingredient]&lt;&gt;FALSE), 0)), "No Match in AOM")</f>
        <v>AOM_001308</v>
      </c>
      <c r="U179" t="str" cm="1">
        <f t="array" ref="U179">IFERROR(IF(INDEX(AOM[Scientific Name], MATCH(1, (AOM[Edge_Value]=ani_diet!F179)*(AOM[Is_Ani_Diet_Ingredient]&lt;&gt;FALSE), 0))=0, "", INDEX(AOM[Scientific Name], MATCH(1, (AOM[Edge_Value]=ani_diet!F179)*(AOM[Is_Ani_Diet_Ingredient]&lt;&gt;FALSE), 0))), "No Match in AOM")</f>
        <v>Brassica napus</v>
      </c>
      <c r="V179" t="str" cm="1">
        <f t="array" ref="V179">IF((U179&lt;&gt;"")*(U179&lt;&gt;"No Match in AOM"),IF(L179&lt;&gt;"",_xlfn.TEXTJOIN(";",TRUE,CONCATENATE(_xlfn.TEXTSPLIT(U179,";",TRUE,FALSE)," ",L179)),U179),"")</f>
        <v>Brassica napus Oil</v>
      </c>
    </row>
    <row r="180" spans="1:23" ht="14.5" x14ac:dyDescent="0.35">
      <c r="A180" t="s">
        <v>24351</v>
      </c>
      <c r="B180" s="86" t="s">
        <v>24575</v>
      </c>
      <c r="C180" s="121" t="s">
        <v>24576</v>
      </c>
      <c r="D180" s="120" t="s">
        <v>10423</v>
      </c>
      <c r="E180" s="122" t="str">
        <f t="shared" si="6"/>
        <v>Canola Cake</v>
      </c>
      <c r="F180" s="122" t="str">
        <f t="shared" si="7"/>
        <v>Canola Cake</v>
      </c>
      <c r="G180" s="122" t="str">
        <f t="shared" si="8"/>
        <v>Canola Cake</v>
      </c>
      <c r="L180" s="120" t="s">
        <v>24436</v>
      </c>
      <c r="M180" s="88" t="s">
        <v>252</v>
      </c>
      <c r="N180" s="88" t="s">
        <v>252</v>
      </c>
      <c r="P180" t="s">
        <v>12978</v>
      </c>
      <c r="Q180" t="s">
        <v>12945</v>
      </c>
      <c r="R180" t="s">
        <v>24392</v>
      </c>
      <c r="S180" t="s">
        <v>24393</v>
      </c>
      <c r="T180" t="str" cm="1">
        <f t="array" ref="T180">IFERROR(INDEX(AOM[AOM], MATCH(1, (AOM[Edge_Value]=ani_diet!F180)*(AOM[Is_Ani_Diet_Ingredient]&lt;&gt;FALSE), 0)), "No Match in AOM")</f>
        <v>AOM_000616</v>
      </c>
      <c r="U180" t="str" cm="1">
        <f t="array" ref="U180">IFERROR(IF(INDEX(AOM[Scientific Name], MATCH(1, (AOM[Edge_Value]=ani_diet!F180)*(AOM[Is_Ani_Diet_Ingredient]&lt;&gt;FALSE), 0))=0, "", INDEX(AOM[Scientific Name], MATCH(1, (AOM[Edge_Value]=ani_diet!F180)*(AOM[Is_Ani_Diet_Ingredient]&lt;&gt;FALSE), 0))), "No Match in AOM")</f>
        <v>Brassica napus</v>
      </c>
      <c r="V180" t="str" cm="1">
        <f t="array" ref="V180">IF((U180&lt;&gt;"")*(U180&lt;&gt;"No Match in AOM"),IF(L180&lt;&gt;"",_xlfn.TEXTJOIN(";",TRUE,CONCATENATE(_xlfn.TEXTSPLIT(U180,";",TRUE,FALSE)," ",L180)),U180),"")</f>
        <v>Brassica napus Cake</v>
      </c>
    </row>
    <row r="181" spans="1:23" ht="14.5" x14ac:dyDescent="0.35">
      <c r="A181" t="s">
        <v>24466</v>
      </c>
      <c r="B181" s="86" t="s">
        <v>24577</v>
      </c>
      <c r="D181" s="120" t="s">
        <v>23077</v>
      </c>
      <c r="E181" s="122" t="str">
        <f t="shared" si="6"/>
        <v>Carboxymethyl Cellulose</v>
      </c>
      <c r="F181" s="122" t="str">
        <f t="shared" si="7"/>
        <v>Carboxymethyl Cellulose Dried Ground Heated</v>
      </c>
      <c r="G181" s="122" t="str">
        <f t="shared" si="8"/>
        <v>Carboxymethyl Cellulose Dried Ground Heated</v>
      </c>
      <c r="I181" s="120" t="s">
        <v>24469</v>
      </c>
      <c r="J181" s="120" t="s">
        <v>24469</v>
      </c>
      <c r="T181" t="str" cm="1">
        <f t="array" ref="T181">IFERROR(INDEX(AOM[AOM], MATCH(1, (AOM[Edge_Value]=ani_diet!F181)*(AOM[Is_Ani_Diet_Ingredient]&lt;&gt;FALSE), 0)), "No Match in AOM")</f>
        <v>AOM_001994</v>
      </c>
      <c r="U181" t="str" cm="1">
        <f t="array" ref="U181">IFERROR(IF(INDEX(AOM[Scientific Name], MATCH(1, (AOM[Edge_Value]=ani_diet!F181)*(AOM[Is_Ani_Diet_Ingredient]&lt;&gt;FALSE), 0))=0, "", INDEX(AOM[Scientific Name], MATCH(1, (AOM[Edge_Value]=ani_diet!F181)*(AOM[Is_Ani_Diet_Ingredient]&lt;&gt;FALSE), 0))), "No Match in AOM")</f>
        <v/>
      </c>
      <c r="V181" t="str" cm="1">
        <f t="array" ref="V181">IF((U181&lt;&gt;"")*(U181&lt;&gt;"No Match in AOM"),IF(L181&lt;&gt;"",_xlfn.TEXTJOIN(";",TRUE,CONCATENATE(_xlfn.TEXTSPLIT(U181,";",TRUE,FALSE)," ",L181)),U181),"")</f>
        <v/>
      </c>
    </row>
    <row r="182" spans="1:23" ht="14.5" x14ac:dyDescent="0.35">
      <c r="A182" t="s">
        <v>24578</v>
      </c>
      <c r="B182" s="86" t="s">
        <v>22476</v>
      </c>
      <c r="C182" s="121" t="s">
        <v>22476</v>
      </c>
      <c r="D182" s="120" t="s">
        <v>22476</v>
      </c>
      <c r="E182" s="122" t="str">
        <f t="shared" si="6"/>
        <v>Carissa edulis</v>
      </c>
      <c r="F182" s="122" t="str">
        <f t="shared" si="7"/>
        <v>Carissa edulis</v>
      </c>
      <c r="G182" s="122" t="str">
        <f t="shared" si="8"/>
        <v>Carissa edulis</v>
      </c>
      <c r="T182" t="str" cm="1">
        <f t="array" ref="T182">IFERROR(INDEX(AOM[AOM], MATCH(1, (AOM[Edge_Value]=ani_diet!F182)*(AOM[Is_Ani_Diet_Ingredient]&lt;&gt;FALSE), 0)), "No Match in AOM")</f>
        <v>AOM_001136</v>
      </c>
      <c r="U182" t="str" cm="1">
        <f t="array" ref="U182">IFERROR(IF(INDEX(AOM[Scientific Name], MATCH(1, (AOM[Edge_Value]=ani_diet!F182)*(AOM[Is_Ani_Diet_Ingredient]&lt;&gt;FALSE), 0))=0, "", INDEX(AOM[Scientific Name], MATCH(1, (AOM[Edge_Value]=ani_diet!F182)*(AOM[Is_Ani_Diet_Ingredient]&lt;&gt;FALSE), 0))), "No Match in AOM")</f>
        <v>Carissa edulis</v>
      </c>
      <c r="V182" t="str" cm="1">
        <f t="array" ref="V182">IF((U182&lt;&gt;"")*(U182&lt;&gt;"No Match in AOM"),IF(L182&lt;&gt;"",_xlfn.TEXTJOIN(";",TRUE,CONCATENATE(_xlfn.TEXTSPLIT(U182,";",TRUE,FALSE)," ",L182)),U182),"")</f>
        <v>Carissa edulis</v>
      </c>
    </row>
    <row r="183" spans="1:23" ht="14.5" x14ac:dyDescent="0.35">
      <c r="A183" t="s">
        <v>24579</v>
      </c>
      <c r="B183" s="86" t="s">
        <v>24580</v>
      </c>
      <c r="C183" s="121" t="s">
        <v>24581</v>
      </c>
      <c r="D183" s="120" t="s">
        <v>10503</v>
      </c>
      <c r="E183" s="122" t="str">
        <f t="shared" si="6"/>
        <v>Carthamus tinctorius</v>
      </c>
      <c r="F183" s="122" t="str">
        <f t="shared" si="7"/>
        <v>Carthamus tinctorius Ground</v>
      </c>
      <c r="G183" s="122" t="str">
        <f t="shared" si="8"/>
        <v>Carthamus tinctorius Meal</v>
      </c>
      <c r="I183" s="120" t="s">
        <v>24282</v>
      </c>
      <c r="J183" s="120" t="s">
        <v>6571</v>
      </c>
      <c r="M183" s="88" t="s">
        <v>252</v>
      </c>
      <c r="N183" s="88" t="s">
        <v>252</v>
      </c>
      <c r="T183" t="str" cm="1">
        <f t="array" ref="T183">IFERROR(INDEX(AOM[AOM], MATCH(1, (AOM[Edge_Value]=ani_diet!F183)*(AOM[Is_Ani_Diet_Ingredient]&lt;&gt;FALSE), 0)), "No Match in AOM")</f>
        <v>No Match in AOM</v>
      </c>
      <c r="U183" t="str" cm="1">
        <f t="array" ref="U183">IFERROR(IF(INDEX(AOM[Scientific Name], MATCH(1, (AOM[Edge_Value]=ani_diet!F183)*(AOM[Is_Ani_Diet_Ingredient]&lt;&gt;FALSE), 0))=0, "", INDEX(AOM[Scientific Name], MATCH(1, (AOM[Edge_Value]=ani_diet!F183)*(AOM[Is_Ani_Diet_Ingredient]&lt;&gt;FALSE), 0))), "No Match in AOM")</f>
        <v>No Match in AOM</v>
      </c>
      <c r="V183" t="str" cm="1">
        <f t="array" ref="V183">IF((U183&lt;&gt;"")*(U183&lt;&gt;"No Match in AOM"),IF(L183&lt;&gt;"",_xlfn.TEXTJOIN(";",TRUE,CONCATENATE(_xlfn.TEXTSPLIT(U183,";",TRUE,FALSE)," ",L183)),U183),"")</f>
        <v/>
      </c>
      <c r="W183" s="132" t="s">
        <v>21818</v>
      </c>
    </row>
    <row r="184" spans="1:23" ht="14.5" x14ac:dyDescent="0.35">
      <c r="A184" t="s">
        <v>24582</v>
      </c>
      <c r="B184" s="86" t="s">
        <v>23391</v>
      </c>
      <c r="C184" s="121" t="s">
        <v>23391</v>
      </c>
      <c r="D184" s="120" t="s">
        <v>23391</v>
      </c>
      <c r="E184" s="122" t="str">
        <f t="shared" si="6"/>
        <v>Casein</v>
      </c>
      <c r="F184" s="122" t="str">
        <f t="shared" si="7"/>
        <v>Casein</v>
      </c>
      <c r="G184" s="122" t="str">
        <f t="shared" si="8"/>
        <v>Casein</v>
      </c>
      <c r="T184" t="str" cm="1">
        <f t="array" ref="T184">IFERROR(INDEX(AOM[AOM], MATCH(1, (AOM[Edge_Value]=ani_diet!F184)*(AOM[Is_Ani_Diet_Ingredient]&lt;&gt;FALSE), 0)), "No Match in AOM")</f>
        <v>AOM_001572</v>
      </c>
      <c r="U184" t="str" cm="1">
        <f t="array" ref="U184">IFERROR(IF(INDEX(AOM[Scientific Name], MATCH(1, (AOM[Edge_Value]=ani_diet!F184)*(AOM[Is_Ani_Diet_Ingredient]&lt;&gt;FALSE), 0))=0, "", INDEX(AOM[Scientific Name], MATCH(1, (AOM[Edge_Value]=ani_diet!F184)*(AOM[Is_Ani_Diet_Ingredient]&lt;&gt;FALSE), 0))), "No Match in AOM")</f>
        <v/>
      </c>
      <c r="V184" t="str" cm="1">
        <f t="array" ref="V184">IF((U184&lt;&gt;"")*(U184&lt;&gt;"No Match in AOM"),IF(L184&lt;&gt;"",_xlfn.TEXTJOIN(";",TRUE,CONCATENATE(_xlfn.TEXTSPLIT(U184,";",TRUE,FALSE)," ",L184)),U184),"")</f>
        <v/>
      </c>
    </row>
    <row r="185" spans="1:23" ht="14.5" x14ac:dyDescent="0.35">
      <c r="A185" t="s">
        <v>24583</v>
      </c>
      <c r="B185" s="86" t="s">
        <v>24584</v>
      </c>
      <c r="D185" s="120" t="s">
        <v>10789</v>
      </c>
      <c r="E185" s="122" t="str">
        <f t="shared" si="6"/>
        <v>Cassava Binder</v>
      </c>
      <c r="F185" s="122" t="str">
        <f t="shared" si="7"/>
        <v>Cassava Binder</v>
      </c>
      <c r="G185" s="122" t="str">
        <f t="shared" si="8"/>
        <v>Cassava Binder</v>
      </c>
      <c r="L185" s="120" t="s">
        <v>3343</v>
      </c>
      <c r="T185" t="str" cm="1">
        <f t="array" ref="T185">IFERROR(INDEX(AOM[AOM], MATCH(1, (AOM[Edge_Value]=ani_diet!F185)*(AOM[Is_Ani_Diet_Ingredient]&lt;&gt;FALSE), 0)), "No Match in AOM")</f>
        <v>AOM_002091</v>
      </c>
      <c r="U185" t="str" cm="1">
        <f t="array" ref="U185">IFERROR(IF(INDEX(AOM[Scientific Name], MATCH(1, (AOM[Edge_Value]=ani_diet!F185)*(AOM[Is_Ani_Diet_Ingredient]&lt;&gt;FALSE), 0))=0, "", INDEX(AOM[Scientific Name], MATCH(1, (AOM[Edge_Value]=ani_diet!F185)*(AOM[Is_Ani_Diet_Ingredient]&lt;&gt;FALSE), 0))), "No Match in AOM")</f>
        <v>Manihot esculenta</v>
      </c>
      <c r="V185" t="str" cm="1">
        <f t="array" ref="V185">IF((U185&lt;&gt;"")*(U185&lt;&gt;"No Match in AOM"),IF(L185&lt;&gt;"",_xlfn.TEXTJOIN(";",TRUE,CONCATENATE(_xlfn.TEXTSPLIT(U185,";",TRUE,FALSE)," ",L185)),U185),"")</f>
        <v>Manihot esculenta Binder</v>
      </c>
    </row>
    <row r="186" spans="1:23" ht="14.5" x14ac:dyDescent="0.35">
      <c r="A186" t="s">
        <v>24585</v>
      </c>
      <c r="B186" s="86" t="s">
        <v>24586</v>
      </c>
      <c r="C186" s="121" t="s">
        <v>24587</v>
      </c>
      <c r="D186" s="120" t="s">
        <v>10789</v>
      </c>
      <c r="E186" s="122" t="str">
        <f t="shared" si="6"/>
        <v>Cassava Bran</v>
      </c>
      <c r="F186" s="122" t="str">
        <f t="shared" si="7"/>
        <v>Cassava Bran</v>
      </c>
      <c r="G186" s="122" t="str">
        <f t="shared" si="8"/>
        <v>Cassava Bran</v>
      </c>
      <c r="L186" s="120" t="s">
        <v>20824</v>
      </c>
      <c r="M186" s="88" t="s">
        <v>252</v>
      </c>
      <c r="N186" s="88" t="s">
        <v>252</v>
      </c>
      <c r="P186" t="s">
        <v>12978</v>
      </c>
      <c r="Q186" t="s">
        <v>12945</v>
      </c>
      <c r="R186" t="s">
        <v>24392</v>
      </c>
      <c r="S186" t="s">
        <v>24393</v>
      </c>
      <c r="T186" t="str" cm="1">
        <f t="array" ref="T186">IFERROR(INDEX(AOM[AOM], MATCH(1, (AOM[Edge_Value]=ani_diet!F186)*(AOM[Is_Ani_Diet_Ingredient]&lt;&gt;FALSE), 0)), "No Match in AOM")</f>
        <v>AOM_000634</v>
      </c>
      <c r="U186" t="str" cm="1">
        <f t="array" ref="U186">IFERROR(IF(INDEX(AOM[Scientific Name], MATCH(1, (AOM[Edge_Value]=ani_diet!F186)*(AOM[Is_Ani_Diet_Ingredient]&lt;&gt;FALSE), 0))=0, "", INDEX(AOM[Scientific Name], MATCH(1, (AOM[Edge_Value]=ani_diet!F186)*(AOM[Is_Ani_Diet_Ingredient]&lt;&gt;FALSE), 0))), "No Match in AOM")</f>
        <v>Manihot esculenta</v>
      </c>
      <c r="V186" t="str" cm="1">
        <f t="array" ref="V186">IF((U186&lt;&gt;"")*(U186&lt;&gt;"No Match in AOM"),IF(L186&lt;&gt;"",_xlfn.TEXTJOIN(";",TRUE,CONCATENATE(_xlfn.TEXTSPLIT(U186,";",TRUE,FALSE)," ",L186)),U186),"")</f>
        <v>Manihot esculenta Bran</v>
      </c>
    </row>
    <row r="187" spans="1:23" ht="14.5" x14ac:dyDescent="0.35">
      <c r="A187" t="s">
        <v>24588</v>
      </c>
      <c r="B187" s="86" t="s">
        <v>24589</v>
      </c>
      <c r="C187" s="121" t="s">
        <v>24590</v>
      </c>
      <c r="D187" s="120" t="s">
        <v>10789</v>
      </c>
      <c r="E187" s="122" t="str">
        <f t="shared" si="6"/>
        <v>Cassava Flour</v>
      </c>
      <c r="F187" s="122" t="str">
        <f t="shared" si="7"/>
        <v>Cassava Flour</v>
      </c>
      <c r="G187" s="122" t="str">
        <f t="shared" si="8"/>
        <v>Cassava Flour</v>
      </c>
      <c r="L187" s="120" t="s">
        <v>11228</v>
      </c>
      <c r="N187" s="88" t="s">
        <v>252</v>
      </c>
      <c r="T187" t="str" cm="1">
        <f t="array" ref="T187">IFERROR(INDEX(AOM[AOM], MATCH(1, (AOM[Edge_Value]=ani_diet!F187)*(AOM[Is_Ani_Diet_Ingredient]&lt;&gt;FALSE), 0)), "No Match in AOM")</f>
        <v>No Match in AOM</v>
      </c>
      <c r="U187" t="str" cm="1">
        <f t="array" ref="U187">IFERROR(IF(INDEX(AOM[Scientific Name], MATCH(1, (AOM[Edge_Value]=ani_diet!F187)*(AOM[Is_Ani_Diet_Ingredient]&lt;&gt;FALSE), 0))=0, "", INDEX(AOM[Scientific Name], MATCH(1, (AOM[Edge_Value]=ani_diet!F187)*(AOM[Is_Ani_Diet_Ingredient]&lt;&gt;FALSE), 0))), "No Match in AOM")</f>
        <v>No Match in AOM</v>
      </c>
      <c r="V187" t="str" cm="1">
        <f t="array" ref="V187">IF((U187&lt;&gt;"")*(U187&lt;&gt;"No Match in AOM"),IF(L187&lt;&gt;"",_xlfn.TEXTJOIN(";",TRUE,CONCATENATE(_xlfn.TEXTSPLIT(U187,";",TRUE,FALSE)," ",L187)),U187),"")</f>
        <v/>
      </c>
      <c r="W187" t="s">
        <v>21840</v>
      </c>
    </row>
    <row r="188" spans="1:23" ht="14.5" x14ac:dyDescent="0.35">
      <c r="A188" t="s">
        <v>24591</v>
      </c>
      <c r="B188" s="86" t="s">
        <v>24592</v>
      </c>
      <c r="D188" s="120" t="s">
        <v>10789</v>
      </c>
      <c r="E188" s="122" t="str">
        <f t="shared" si="6"/>
        <v>Cassava Leaves</v>
      </c>
      <c r="F188" s="122" t="str">
        <f t="shared" si="7"/>
        <v>Cassava Leaves Dried</v>
      </c>
      <c r="G188" s="122" t="str">
        <f t="shared" si="8"/>
        <v>Cassava Leaves Dried</v>
      </c>
      <c r="I188" s="120" t="s">
        <v>24193</v>
      </c>
      <c r="J188" s="120" t="s">
        <v>24193</v>
      </c>
      <c r="L188" s="120" t="s">
        <v>6705</v>
      </c>
      <c r="T188" t="str" cm="1">
        <f t="array" ref="T188">IFERROR(INDEX(AOM[AOM], MATCH(1, (AOM[Edge_Value]=ani_diet!F188)*(AOM[Is_Ani_Diet_Ingredient]&lt;&gt;FALSE), 0)), "No Match in AOM")</f>
        <v>AOM_001626</v>
      </c>
      <c r="U188" t="str" cm="1">
        <f t="array" ref="U188">IFERROR(IF(INDEX(AOM[Scientific Name], MATCH(1, (AOM[Edge_Value]=ani_diet!F188)*(AOM[Is_Ani_Diet_Ingredient]&lt;&gt;FALSE), 0))=0, "", INDEX(AOM[Scientific Name], MATCH(1, (AOM[Edge_Value]=ani_diet!F188)*(AOM[Is_Ani_Diet_Ingredient]&lt;&gt;FALSE), 0))), "No Match in AOM")</f>
        <v>Manihot esculenta</v>
      </c>
      <c r="V188" t="str" cm="1">
        <f t="array" ref="V188">IF((U188&lt;&gt;"")*(U188&lt;&gt;"No Match in AOM"),IF(L188&lt;&gt;"",_xlfn.TEXTJOIN(";",TRUE,CONCATENATE(_xlfn.TEXTSPLIT(U188,";",TRUE,FALSE)," ",L188)),U188),"")</f>
        <v>Manihot esculenta Leaves</v>
      </c>
    </row>
    <row r="189" spans="1:23" ht="14.5" x14ac:dyDescent="0.35">
      <c r="A189" t="s">
        <v>24593</v>
      </c>
      <c r="B189" s="86" t="s">
        <v>24594</v>
      </c>
      <c r="D189" s="120" t="s">
        <v>10789</v>
      </c>
      <c r="E189" s="122" t="str">
        <f t="shared" si="6"/>
        <v>Cassava Foliage</v>
      </c>
      <c r="F189" s="122" t="str">
        <f t="shared" si="7"/>
        <v>Cassava Foliage Dried</v>
      </c>
      <c r="G189" s="122" t="str">
        <f t="shared" si="8"/>
        <v>Cassava Foliage Chopped Dried(Sun)</v>
      </c>
      <c r="I189" s="120" t="s">
        <v>24595</v>
      </c>
      <c r="J189" s="120" t="s">
        <v>24193</v>
      </c>
      <c r="K189" s="120" t="s">
        <v>6715</v>
      </c>
      <c r="L189" s="120" t="s">
        <v>24343</v>
      </c>
      <c r="T189" t="str" cm="1">
        <f t="array" ref="T189">IFERROR(INDEX(AOM[AOM], MATCH(1, (AOM[Edge_Value]=ani_diet!F189)*(AOM[Is_Ani_Diet_Ingredient]&lt;&gt;FALSE), 0)), "No Match in AOM")</f>
        <v>No Match in AOM</v>
      </c>
      <c r="U189" t="str" cm="1">
        <f t="array" ref="U189">IFERROR(IF(INDEX(AOM[Scientific Name], MATCH(1, (AOM[Edge_Value]=ani_diet!F189)*(AOM[Is_Ani_Diet_Ingredient]&lt;&gt;FALSE), 0))=0, "", INDEX(AOM[Scientific Name], MATCH(1, (AOM[Edge_Value]=ani_diet!F189)*(AOM[Is_Ani_Diet_Ingredient]&lt;&gt;FALSE), 0))), "No Match in AOM")</f>
        <v>No Match in AOM</v>
      </c>
      <c r="V189" t="str" cm="1">
        <f t="array" ref="V189">IF((U189&lt;&gt;"")*(U189&lt;&gt;"No Match in AOM"),IF(L189&lt;&gt;"",_xlfn.TEXTJOIN(";",TRUE,CONCATENATE(_xlfn.TEXTSPLIT(U189,";",TRUE,FALSE)," ",L189)),U189),"")</f>
        <v/>
      </c>
      <c r="W189" t="s">
        <v>21449</v>
      </c>
    </row>
    <row r="190" spans="1:23" ht="14.5" x14ac:dyDescent="0.35">
      <c r="A190" t="s">
        <v>24596</v>
      </c>
      <c r="B190" s="86" t="s">
        <v>24597</v>
      </c>
      <c r="C190" s="121" t="s">
        <v>24598</v>
      </c>
      <c r="D190" s="120" t="s">
        <v>10789</v>
      </c>
      <c r="E190" s="122" t="str">
        <f t="shared" si="6"/>
        <v>Cassava Leaves</v>
      </c>
      <c r="F190" s="122" t="str">
        <f t="shared" si="7"/>
        <v>Cassava Leaves Ground</v>
      </c>
      <c r="G190" s="122" t="str">
        <f t="shared" si="8"/>
        <v>Cassava Leaves Ground</v>
      </c>
      <c r="I190" s="120" t="s">
        <v>6571</v>
      </c>
      <c r="J190" s="120" t="s">
        <v>6571</v>
      </c>
      <c r="L190" s="120" t="s">
        <v>6705</v>
      </c>
      <c r="N190" s="88" t="s">
        <v>252</v>
      </c>
      <c r="T190" t="str" cm="1">
        <f t="array" ref="T190">IFERROR(INDEX(AOM[AOM], MATCH(1, (AOM[Edge_Value]=ani_diet!F190)*(AOM[Is_Ani_Diet_Ingredient]&lt;&gt;FALSE), 0)), "No Match in AOM")</f>
        <v>AOM_002026</v>
      </c>
      <c r="U190" t="str" cm="1">
        <f t="array" ref="U190">IFERROR(IF(INDEX(AOM[Scientific Name], MATCH(1, (AOM[Edge_Value]=ani_diet!F190)*(AOM[Is_Ani_Diet_Ingredient]&lt;&gt;FALSE), 0))=0, "", INDEX(AOM[Scientific Name], MATCH(1, (AOM[Edge_Value]=ani_diet!F190)*(AOM[Is_Ani_Diet_Ingredient]&lt;&gt;FALSE), 0))), "No Match in AOM")</f>
        <v>Manihot esculenta</v>
      </c>
      <c r="V190" t="str" cm="1">
        <f t="array" ref="V190">IF((U190&lt;&gt;"")*(U190&lt;&gt;"No Match in AOM"),IF(L190&lt;&gt;"",_xlfn.TEXTJOIN(";",TRUE,CONCATENATE(_xlfn.TEXTSPLIT(U190,";",TRUE,FALSE)," ",L190)),U190),"")</f>
        <v>Manihot esculenta Leaves</v>
      </c>
    </row>
    <row r="191" spans="1:23" ht="14.5" x14ac:dyDescent="0.35">
      <c r="A191" t="s">
        <v>24372</v>
      </c>
      <c r="B191" s="86" t="s">
        <v>24599</v>
      </c>
      <c r="C191" s="121" t="s">
        <v>24600</v>
      </c>
      <c r="D191" s="120" t="s">
        <v>10789</v>
      </c>
      <c r="E191" s="122" t="str">
        <f t="shared" si="6"/>
        <v>Cassava Leaves</v>
      </c>
      <c r="F191" s="122" t="str">
        <f t="shared" si="7"/>
        <v>Cassava Leaves</v>
      </c>
      <c r="G191" s="122" t="str">
        <f t="shared" si="8"/>
        <v>Cassava Leaves</v>
      </c>
      <c r="L191" s="120" t="s">
        <v>6705</v>
      </c>
      <c r="P191" t="s">
        <v>12978</v>
      </c>
      <c r="Q191" t="s">
        <v>12945</v>
      </c>
      <c r="R191" t="s">
        <v>12978</v>
      </c>
      <c r="S191" t="s">
        <v>12945</v>
      </c>
      <c r="T191" t="str" cm="1">
        <f t="array" ref="T191">IFERROR(INDEX(AOM[AOM], MATCH(1, (AOM[Edge_Value]=ani_diet!F191)*(AOM[Is_Ani_Diet_Ingredient]&lt;&gt;FALSE), 0)), "No Match in AOM")</f>
        <v>AOM_000635</v>
      </c>
      <c r="U191" t="str" cm="1">
        <f t="array" ref="U191">IFERROR(IF(INDEX(AOM[Scientific Name], MATCH(1, (AOM[Edge_Value]=ani_diet!F191)*(AOM[Is_Ani_Diet_Ingredient]&lt;&gt;FALSE), 0))=0, "", INDEX(AOM[Scientific Name], MATCH(1, (AOM[Edge_Value]=ani_diet!F191)*(AOM[Is_Ani_Diet_Ingredient]&lt;&gt;FALSE), 0))), "No Match in AOM")</f>
        <v>Manihot esculenta</v>
      </c>
      <c r="V191" t="str" cm="1">
        <f t="array" ref="V191">IF((U191&lt;&gt;"")*(U191&lt;&gt;"No Match in AOM"),IF(L191&lt;&gt;"",_xlfn.TEXTJOIN(";",TRUE,CONCATENATE(_xlfn.TEXTSPLIT(U191,";",TRUE,FALSE)," ",L191)),U191),"")</f>
        <v>Manihot esculenta Leaves</v>
      </c>
    </row>
    <row r="192" spans="1:23" ht="14.5" x14ac:dyDescent="0.35">
      <c r="A192" t="s">
        <v>24601</v>
      </c>
      <c r="B192" s="86" t="s">
        <v>24602</v>
      </c>
      <c r="D192" s="120" t="s">
        <v>10789</v>
      </c>
      <c r="E192" s="122" t="str">
        <f t="shared" si="6"/>
        <v>Cassava Leaves</v>
      </c>
      <c r="F192" s="122" t="str">
        <f t="shared" si="7"/>
        <v>Cassava Leaves Dried Ground</v>
      </c>
      <c r="G192" s="122" t="str">
        <f t="shared" si="8"/>
        <v>Cassava Leaves Dried (Sun) Ground</v>
      </c>
      <c r="I192" s="120" t="s">
        <v>24603</v>
      </c>
      <c r="J192" s="120" t="s">
        <v>24203</v>
      </c>
      <c r="L192" s="120" t="s">
        <v>6705</v>
      </c>
      <c r="T192" t="str" cm="1">
        <f t="array" ref="T192">IFERROR(INDEX(AOM[AOM], MATCH(1, (AOM[Edge_Value]=ani_diet!F192)*(AOM[Is_Ani_Diet_Ingredient]&lt;&gt;FALSE), 0)), "No Match in AOM")</f>
        <v>AOM_001647</v>
      </c>
      <c r="U192" t="str" cm="1">
        <f t="array" ref="U192">IFERROR(IF(INDEX(AOM[Scientific Name], MATCH(1, (AOM[Edge_Value]=ani_diet!F192)*(AOM[Is_Ani_Diet_Ingredient]&lt;&gt;FALSE), 0))=0, "", INDEX(AOM[Scientific Name], MATCH(1, (AOM[Edge_Value]=ani_diet!F192)*(AOM[Is_Ani_Diet_Ingredient]&lt;&gt;FALSE), 0))), "No Match in AOM")</f>
        <v>Manihot esculenta</v>
      </c>
      <c r="V192" t="str" cm="1">
        <f t="array" ref="V192">IF((U192&lt;&gt;"")*(U192&lt;&gt;"No Match in AOM"),IF(L192&lt;&gt;"",_xlfn.TEXTJOIN(";",TRUE,CONCATENATE(_xlfn.TEXTSPLIT(U192,";",TRUE,FALSE)," ",L192)),U192),"")</f>
        <v>Manihot esculenta Leaves</v>
      </c>
    </row>
    <row r="193" spans="1:22" ht="14.5" x14ac:dyDescent="0.35">
      <c r="A193" t="s">
        <v>24604</v>
      </c>
      <c r="B193" s="86" t="s">
        <v>24605</v>
      </c>
      <c r="C193" s="121" t="s">
        <v>24606</v>
      </c>
      <c r="D193" s="120" t="s">
        <v>10789</v>
      </c>
      <c r="E193" s="122" t="str">
        <f t="shared" si="6"/>
        <v>Cassava</v>
      </c>
      <c r="F193" s="122" t="str">
        <f t="shared" si="7"/>
        <v>Cassava Ground</v>
      </c>
      <c r="G193" s="122" t="str">
        <f t="shared" si="8"/>
        <v>Cassava Meal</v>
      </c>
      <c r="I193" s="120" t="s">
        <v>24282</v>
      </c>
      <c r="J193" s="120" t="s">
        <v>6571</v>
      </c>
      <c r="N193" s="88" t="s">
        <v>252</v>
      </c>
      <c r="T193" t="str" cm="1">
        <f t="array" ref="T193">IFERROR(INDEX(AOM[AOM], MATCH(1, (AOM[Edge_Value]=ani_diet!F193)*(AOM[Is_Ani_Diet_Ingredient]&lt;&gt;FALSE), 0)), "No Match in AOM")</f>
        <v>AOM_001322</v>
      </c>
      <c r="U193" t="str" cm="1">
        <f t="array" ref="U193">IFERROR(IF(INDEX(AOM[Scientific Name], MATCH(1, (AOM[Edge_Value]=ani_diet!F193)*(AOM[Is_Ani_Diet_Ingredient]&lt;&gt;FALSE), 0))=0, "", INDEX(AOM[Scientific Name], MATCH(1, (AOM[Edge_Value]=ani_diet!F193)*(AOM[Is_Ani_Diet_Ingredient]&lt;&gt;FALSE), 0))), "No Match in AOM")</f>
        <v>Manihot esculenta</v>
      </c>
      <c r="V193" t="str" cm="1">
        <f t="array" ref="V193">IF((U193&lt;&gt;"")*(U193&lt;&gt;"No Match in AOM"),IF(L193&lt;&gt;"",_xlfn.TEXTJOIN(";",TRUE,CONCATENATE(_xlfn.TEXTSPLIT(U193,";",TRUE,FALSE)," ",L193)),U193),"")</f>
        <v>Manihot esculenta</v>
      </c>
    </row>
    <row r="194" spans="1:22" ht="14.5" x14ac:dyDescent="0.35">
      <c r="A194" t="s">
        <v>24607</v>
      </c>
      <c r="B194" s="86" t="s">
        <v>24608</v>
      </c>
      <c r="C194" s="121" t="s">
        <v>24606</v>
      </c>
      <c r="D194" s="120" t="s">
        <v>10789</v>
      </c>
      <c r="E194" s="122" t="str">
        <f t="shared" ref="E194:E257" si="9">_xlfn.TEXTJOIN(" ",TRUE,D194,IF(ISBLANK(L194),"",_xlfn.TEXTSPLIT(L194,";")))</f>
        <v>Cassava Peel</v>
      </c>
      <c r="F194" s="122" t="str">
        <f t="shared" ref="F194:F257" si="10">_xlfn.TEXTJOIN(" ",TRUE,D194,IF(ISBLANK(L194),"",_xlfn.TEXTSPLIT(L194,";")),IF(ISBLANK(J194),"",_xlfn.TEXTSPLIT(J194,";")))</f>
        <v>Cassava Peel Ground</v>
      </c>
      <c r="G194" s="122" t="str">
        <f t="shared" ref="G194:G257" si="11">_xlfn.TEXTJOIN(" ",TRUE,D194,H194,IF(ISBLANK(L194),"",_xlfn.TEXTSPLIT(L194,";")),IF(ISBLANK(I194),"",_xlfn.TEXTSPLIT(I194,";")))</f>
        <v>Cassava Peel Meal</v>
      </c>
      <c r="I194" s="120" t="s">
        <v>24282</v>
      </c>
      <c r="J194" s="120" t="s">
        <v>6571</v>
      </c>
      <c r="L194" s="120" t="s">
        <v>24378</v>
      </c>
      <c r="N194" s="88" t="s">
        <v>252</v>
      </c>
      <c r="T194" t="str" cm="1">
        <f t="array" ref="T194">IFERROR(INDEX(AOM[AOM], MATCH(1, (AOM[Edge_Value]=ani_diet!F194)*(AOM[Is_Ani_Diet_Ingredient]&lt;&gt;FALSE), 0)), "No Match in AOM")</f>
        <v>AOM_002027</v>
      </c>
      <c r="U194" t="str" cm="1">
        <f t="array" ref="U194">IFERROR(IF(INDEX(AOM[Scientific Name], MATCH(1, (AOM[Edge_Value]=ani_diet!F194)*(AOM[Is_Ani_Diet_Ingredient]&lt;&gt;FALSE), 0))=0, "", INDEX(AOM[Scientific Name], MATCH(1, (AOM[Edge_Value]=ani_diet!F194)*(AOM[Is_Ani_Diet_Ingredient]&lt;&gt;FALSE), 0))), "No Match in AOM")</f>
        <v>Manihot esculenta</v>
      </c>
      <c r="V194" t="str" cm="1">
        <f t="array" ref="V194">IF((U194&lt;&gt;"")*(U194&lt;&gt;"No Match in AOM"),IF(L194&lt;&gt;"",_xlfn.TEXTJOIN(";",TRUE,CONCATENATE(_xlfn.TEXTSPLIT(U194,";",TRUE,FALSE)," ",L194)),U194),"")</f>
        <v>Manihot esculenta Peel</v>
      </c>
    </row>
    <row r="195" spans="1:22" ht="14.5" x14ac:dyDescent="0.35">
      <c r="A195" t="s">
        <v>24604</v>
      </c>
      <c r="B195" s="86" t="s">
        <v>24609</v>
      </c>
      <c r="C195" s="121" t="s">
        <v>24606</v>
      </c>
      <c r="D195" s="120" t="s">
        <v>10789</v>
      </c>
      <c r="E195" s="122" t="str">
        <f t="shared" si="9"/>
        <v>Cassava Root</v>
      </c>
      <c r="F195" s="122" t="str">
        <f t="shared" si="10"/>
        <v>Cassava Root Ground</v>
      </c>
      <c r="G195" s="122" t="str">
        <f t="shared" si="11"/>
        <v>Cassava Root Meal</v>
      </c>
      <c r="I195" s="120" t="s">
        <v>24282</v>
      </c>
      <c r="J195" s="120" t="s">
        <v>6571</v>
      </c>
      <c r="L195" s="120" t="s">
        <v>24610</v>
      </c>
      <c r="N195" s="88" t="s">
        <v>252</v>
      </c>
      <c r="T195" t="str" cm="1">
        <f t="array" ref="T195">IFERROR(INDEX(AOM[AOM], MATCH(1, (AOM[Edge_Value]=ani_diet!F195)*(AOM[Is_Ani_Diet_Ingredient]&lt;&gt;FALSE), 0)), "No Match in AOM")</f>
        <v>AOM_000636</v>
      </c>
      <c r="U195" t="str" cm="1">
        <f t="array" ref="U195">IFERROR(IF(INDEX(AOM[Scientific Name], MATCH(1, (AOM[Edge_Value]=ani_diet!F195)*(AOM[Is_Ani_Diet_Ingredient]&lt;&gt;FALSE), 0))=0, "", INDEX(AOM[Scientific Name], MATCH(1, (AOM[Edge_Value]=ani_diet!F195)*(AOM[Is_Ani_Diet_Ingredient]&lt;&gt;FALSE), 0))), "No Match in AOM")</f>
        <v>Manihot esculenta</v>
      </c>
      <c r="V195" t="str" cm="1">
        <f t="array" ref="V195">IF((U195&lt;&gt;"")*(U195&lt;&gt;"No Match in AOM"),IF(L195&lt;&gt;"",_xlfn.TEXTJOIN(";",TRUE,CONCATENATE(_xlfn.TEXTSPLIT(U195,";",TRUE,FALSE)," ",L195)),U195),"")</f>
        <v>Manihot esculenta Root</v>
      </c>
    </row>
    <row r="196" spans="1:22" ht="14.5" x14ac:dyDescent="0.35">
      <c r="A196" t="s">
        <v>24611</v>
      </c>
      <c r="B196" s="86" t="s">
        <v>24612</v>
      </c>
      <c r="C196" s="121" t="s">
        <v>24613</v>
      </c>
      <c r="D196" s="120" t="s">
        <v>9071</v>
      </c>
      <c r="E196" s="122" t="str">
        <f t="shared" si="9"/>
        <v>Maize</v>
      </c>
      <c r="F196" s="122" t="str">
        <f t="shared" si="10"/>
        <v>Maize Ground</v>
      </c>
      <c r="G196" s="122" t="str">
        <f t="shared" si="11"/>
        <v>Maize White Grade 2 Meal</v>
      </c>
      <c r="H196" s="120" t="s">
        <v>24614</v>
      </c>
      <c r="I196" s="120" t="s">
        <v>24282</v>
      </c>
      <c r="J196" s="120" t="s">
        <v>6571</v>
      </c>
      <c r="M196" s="88" t="s">
        <v>252</v>
      </c>
      <c r="N196" s="88" t="s">
        <v>252</v>
      </c>
      <c r="P196" t="s">
        <v>12978</v>
      </c>
      <c r="Q196" t="s">
        <v>12945</v>
      </c>
      <c r="R196" t="s">
        <v>24392</v>
      </c>
      <c r="S196" t="s">
        <v>24393</v>
      </c>
      <c r="T196" t="str" cm="1">
        <f t="array" ref="T196">IFERROR(INDEX(AOM[AOM], MATCH(1, (AOM[Edge_Value]=ani_diet!F196)*(AOM[Is_Ani_Diet_Ingredient]&lt;&gt;FALSE), 0)), "No Match in AOM")</f>
        <v>AOM_001674</v>
      </c>
      <c r="U196" t="str" cm="1">
        <f t="array" ref="U196">IFERROR(IF(INDEX(AOM[Scientific Name], MATCH(1, (AOM[Edge_Value]=ani_diet!F196)*(AOM[Is_Ani_Diet_Ingredient]&lt;&gt;FALSE), 0))=0, "", INDEX(AOM[Scientific Name], MATCH(1, (AOM[Edge_Value]=ani_diet!F196)*(AOM[Is_Ani_Diet_Ingredient]&lt;&gt;FALSE), 0))), "No Match in AOM")</f>
        <v>Zea mays</v>
      </c>
      <c r="V196" t="str" cm="1">
        <f t="array" ref="V196">IF((U196&lt;&gt;"")*(U196&lt;&gt;"No Match in AOM"),IF(L196&lt;&gt;"",_xlfn.TEXTJOIN(";",TRUE,CONCATENATE(_xlfn.TEXTSPLIT(U196,";",TRUE,FALSE)," ",L196)),U196),"")</f>
        <v>Zea mays</v>
      </c>
    </row>
    <row r="197" spans="1:22" ht="14.5" x14ac:dyDescent="0.35">
      <c r="A197" t="s">
        <v>24473</v>
      </c>
      <c r="B197" s="86" t="s">
        <v>24615</v>
      </c>
      <c r="D197" s="120" t="s">
        <v>10789</v>
      </c>
      <c r="E197" s="122" t="str">
        <f t="shared" si="9"/>
        <v>Cassava Peel</v>
      </c>
      <c r="F197" s="122" t="str">
        <f t="shared" si="10"/>
        <v>Cassava Peel Ground</v>
      </c>
      <c r="G197" s="122" t="str">
        <f t="shared" si="11"/>
        <v>Cassava Peel Ground</v>
      </c>
      <c r="I197" s="120" t="s">
        <v>6571</v>
      </c>
      <c r="J197" s="120" t="s">
        <v>6571</v>
      </c>
      <c r="L197" s="120" t="s">
        <v>24378</v>
      </c>
      <c r="T197" t="str" cm="1">
        <f t="array" ref="T197">IFERROR(INDEX(AOM[AOM], MATCH(1, (AOM[Edge_Value]=ani_diet!F197)*(AOM[Is_Ani_Diet_Ingredient]&lt;&gt;FALSE), 0)), "No Match in AOM")</f>
        <v>AOM_002027</v>
      </c>
      <c r="U197" t="str" cm="1">
        <f t="array" ref="U197">IFERROR(IF(INDEX(AOM[Scientific Name], MATCH(1, (AOM[Edge_Value]=ani_diet!F197)*(AOM[Is_Ani_Diet_Ingredient]&lt;&gt;FALSE), 0))=0, "", INDEX(AOM[Scientific Name], MATCH(1, (AOM[Edge_Value]=ani_diet!F197)*(AOM[Is_Ani_Diet_Ingredient]&lt;&gt;FALSE), 0))), "No Match in AOM")</f>
        <v>Manihot esculenta</v>
      </c>
      <c r="V197" t="str" cm="1">
        <f t="array" ref="V197">IF((U197&lt;&gt;"")*(U197&lt;&gt;"No Match in AOM"),IF(L197&lt;&gt;"",_xlfn.TEXTJOIN(";",TRUE,CONCATENATE(_xlfn.TEXTSPLIT(U197,";",TRUE,FALSE)," ",L197)),U197),"")</f>
        <v>Manihot esculenta Peel</v>
      </c>
    </row>
    <row r="198" spans="1:22" ht="14.5" x14ac:dyDescent="0.35">
      <c r="A198" t="s">
        <v>24616</v>
      </c>
      <c r="B198" s="86" t="s">
        <v>24617</v>
      </c>
      <c r="C198" s="121" t="s">
        <v>24618</v>
      </c>
      <c r="D198" s="120" t="s">
        <v>10789</v>
      </c>
      <c r="E198" s="122" t="str">
        <f t="shared" si="9"/>
        <v>Cassava Peel</v>
      </c>
      <c r="F198" s="122" t="str">
        <f t="shared" si="10"/>
        <v>Cassava Peel</v>
      </c>
      <c r="G198" s="122" t="str">
        <f t="shared" si="11"/>
        <v>Cassava Peel</v>
      </c>
      <c r="L198" s="120" t="s">
        <v>24378</v>
      </c>
      <c r="P198" t="s">
        <v>12978</v>
      </c>
      <c r="Q198" t="s">
        <v>12945</v>
      </c>
      <c r="R198" t="s">
        <v>12978</v>
      </c>
      <c r="S198" t="s">
        <v>12945</v>
      </c>
      <c r="T198" t="str" cm="1">
        <f t="array" ref="T198">IFERROR(INDEX(AOM[AOM], MATCH(1, (AOM[Edge_Value]=ani_diet!F198)*(AOM[Is_Ani_Diet_Ingredient]&lt;&gt;FALSE), 0)), "No Match in AOM")</f>
        <v>AOM_002112</v>
      </c>
      <c r="U198" t="str" cm="1">
        <f t="array" ref="U198">IFERROR(IF(INDEX(AOM[Scientific Name], MATCH(1, (AOM[Edge_Value]=ani_diet!F198)*(AOM[Is_Ani_Diet_Ingredient]&lt;&gt;FALSE), 0))=0, "", INDEX(AOM[Scientific Name], MATCH(1, (AOM[Edge_Value]=ani_diet!F198)*(AOM[Is_Ani_Diet_Ingredient]&lt;&gt;FALSE), 0))), "No Match in AOM")</f>
        <v>Manihot esculenta</v>
      </c>
      <c r="V198" t="str" cm="1">
        <f t="array" ref="V198">IF((U198&lt;&gt;"")*(U198&lt;&gt;"No Match in AOM"),IF(L198&lt;&gt;"",_xlfn.TEXTJOIN(";",TRUE,CONCATENATE(_xlfn.TEXTSPLIT(U198,";",TRUE,FALSE)," ",L198)),U198),"")</f>
        <v>Manihot esculenta Peel</v>
      </c>
    </row>
    <row r="199" spans="1:22" ht="14.5" x14ac:dyDescent="0.35">
      <c r="A199" t="s">
        <v>24601</v>
      </c>
      <c r="B199" s="86" t="s">
        <v>24619</v>
      </c>
      <c r="D199" s="120" t="s">
        <v>10789</v>
      </c>
      <c r="E199" s="122" t="str">
        <f t="shared" si="9"/>
        <v>Cassava Peel</v>
      </c>
      <c r="F199" s="122" t="str">
        <f t="shared" si="10"/>
        <v>Cassava Peel Dried Ground</v>
      </c>
      <c r="G199" s="122" t="str">
        <f t="shared" si="11"/>
        <v>Cassava Peel Dried (Sun) Ground</v>
      </c>
      <c r="I199" s="120" t="s">
        <v>24603</v>
      </c>
      <c r="J199" s="120" t="s">
        <v>24203</v>
      </c>
      <c r="L199" s="120" t="s">
        <v>24378</v>
      </c>
      <c r="T199" t="str" cm="1">
        <f t="array" ref="T199">IFERROR(INDEX(AOM[AOM], MATCH(1, (AOM[Edge_Value]=ani_diet!F199)*(AOM[Is_Ani_Diet_Ingredient]&lt;&gt;FALSE), 0)), "No Match in AOM")</f>
        <v>AOM_001803</v>
      </c>
      <c r="U199" t="str" cm="1">
        <f t="array" ref="U199">IFERROR(IF(INDEX(AOM[Scientific Name], MATCH(1, (AOM[Edge_Value]=ani_diet!F199)*(AOM[Is_Ani_Diet_Ingredient]&lt;&gt;FALSE), 0))=0, "", INDEX(AOM[Scientific Name], MATCH(1, (AOM[Edge_Value]=ani_diet!F199)*(AOM[Is_Ani_Diet_Ingredient]&lt;&gt;FALSE), 0))), "No Match in AOM")</f>
        <v>Manihot esculenta</v>
      </c>
      <c r="V199" t="str" cm="1">
        <f t="array" ref="V199">IF((U199&lt;&gt;"")*(U199&lt;&gt;"No Match in AOM"),IF(L199&lt;&gt;"",_xlfn.TEXTJOIN(";",TRUE,CONCATENATE(_xlfn.TEXTSPLIT(U199,";",TRUE,FALSE)," ",L199)),U199),"")</f>
        <v>Manihot esculenta Peel</v>
      </c>
    </row>
    <row r="200" spans="1:22" ht="14.5" x14ac:dyDescent="0.35">
      <c r="A200" t="s">
        <v>24620</v>
      </c>
      <c r="B200" s="86" t="s">
        <v>24621</v>
      </c>
      <c r="D200" s="120" t="s">
        <v>10789</v>
      </c>
      <c r="E200" s="122" t="str">
        <f t="shared" si="9"/>
        <v>Cassava Peel</v>
      </c>
      <c r="F200" s="122" t="str">
        <f t="shared" si="10"/>
        <v>Cassava Peel Dried Ground</v>
      </c>
      <c r="G200" s="122" t="str">
        <f t="shared" si="11"/>
        <v>Cassava Peel Dried Ground</v>
      </c>
      <c r="I200" s="120" t="s">
        <v>24203</v>
      </c>
      <c r="J200" s="120" t="s">
        <v>24203</v>
      </c>
      <c r="L200" s="120" t="s">
        <v>24378</v>
      </c>
      <c r="T200" t="str" cm="1">
        <f t="array" ref="T200">IFERROR(INDEX(AOM[AOM], MATCH(1, (AOM[Edge_Value]=ani_diet!F200)*(AOM[Is_Ani_Diet_Ingredient]&lt;&gt;FALSE), 0)), "No Match in AOM")</f>
        <v>AOM_001803</v>
      </c>
      <c r="U200" t="str" cm="1">
        <f t="array" ref="U200">IFERROR(IF(INDEX(AOM[Scientific Name], MATCH(1, (AOM[Edge_Value]=ani_diet!F200)*(AOM[Is_Ani_Diet_Ingredient]&lt;&gt;FALSE), 0))=0, "", INDEX(AOM[Scientific Name], MATCH(1, (AOM[Edge_Value]=ani_diet!F200)*(AOM[Is_Ani_Diet_Ingredient]&lt;&gt;FALSE), 0))), "No Match in AOM")</f>
        <v>Manihot esculenta</v>
      </c>
      <c r="V200" t="str" cm="1">
        <f t="array" ref="V200">IF((U200&lt;&gt;"")*(U200&lt;&gt;"No Match in AOM"),IF(L200&lt;&gt;"",_xlfn.TEXTJOIN(";",TRUE,CONCATENATE(_xlfn.TEXTSPLIT(U200,";",TRUE,FALSE)," ",L200)),U200),"")</f>
        <v>Manihot esculenta Peel</v>
      </c>
    </row>
    <row r="201" spans="1:22" ht="14.5" x14ac:dyDescent="0.35">
      <c r="A201" t="s">
        <v>24585</v>
      </c>
      <c r="B201" s="86" t="s">
        <v>24622</v>
      </c>
      <c r="D201" s="120" t="s">
        <v>10789</v>
      </c>
      <c r="E201" s="122" t="str">
        <f t="shared" si="9"/>
        <v>Cassava Peel</v>
      </c>
      <c r="F201" s="122" t="str">
        <f t="shared" si="10"/>
        <v>Cassava Peel Dried</v>
      </c>
      <c r="G201" s="122" t="str">
        <f t="shared" si="11"/>
        <v>Cassava Peel Dried</v>
      </c>
      <c r="I201" s="120" t="s">
        <v>24193</v>
      </c>
      <c r="J201" s="120" t="s">
        <v>24193</v>
      </c>
      <c r="L201" s="120" t="s">
        <v>24378</v>
      </c>
      <c r="T201" t="str" cm="1">
        <f t="array" ref="T201">IFERROR(INDEX(AOM[AOM], MATCH(1, (AOM[Edge_Value]=ani_diet!F201)*(AOM[Is_Ani_Diet_Ingredient]&lt;&gt;FALSE), 0)), "No Match in AOM")</f>
        <v>AOM_001627</v>
      </c>
      <c r="U201" t="str" cm="1">
        <f t="array" ref="U201">IFERROR(IF(INDEX(AOM[Scientific Name], MATCH(1, (AOM[Edge_Value]=ani_diet!F201)*(AOM[Is_Ani_Diet_Ingredient]&lt;&gt;FALSE), 0))=0, "", INDEX(AOM[Scientific Name], MATCH(1, (AOM[Edge_Value]=ani_diet!F201)*(AOM[Is_Ani_Diet_Ingredient]&lt;&gt;FALSE), 0))), "No Match in AOM")</f>
        <v>Manihot esculenta</v>
      </c>
      <c r="V201" t="str" cm="1">
        <f t="array" ref="V201">IF((U201&lt;&gt;"")*(U201&lt;&gt;"No Match in AOM"),IF(L201&lt;&gt;"",_xlfn.TEXTJOIN(";",TRUE,CONCATENATE(_xlfn.TEXTSPLIT(U201,";",TRUE,FALSE)," ",L201)),U201),"")</f>
        <v>Manihot esculenta Peel</v>
      </c>
    </row>
    <row r="202" spans="1:22" ht="14.5" x14ac:dyDescent="0.35">
      <c r="A202" t="s">
        <v>24611</v>
      </c>
      <c r="B202" s="86" t="s">
        <v>24623</v>
      </c>
      <c r="D202" s="120" t="s">
        <v>10789</v>
      </c>
      <c r="E202" s="122" t="str">
        <f t="shared" si="9"/>
        <v>Cassava Shaft</v>
      </c>
      <c r="F202" s="122" t="str">
        <f t="shared" si="10"/>
        <v>Cassava Shaft Ground</v>
      </c>
      <c r="G202" s="122" t="str">
        <f t="shared" si="11"/>
        <v>Cassava Shaft Ground</v>
      </c>
      <c r="I202" s="120" t="s">
        <v>6571</v>
      </c>
      <c r="J202" s="120" t="s">
        <v>6571</v>
      </c>
      <c r="L202" s="120" t="s">
        <v>24624</v>
      </c>
      <c r="T202" t="str" cm="1">
        <f t="array" ref="T202">IFERROR(INDEX(AOM[AOM], MATCH(1, (AOM[Edge_Value]=ani_diet!F202)*(AOM[Is_Ani_Diet_Ingredient]&lt;&gt;FALSE), 0)), "No Match in AOM")</f>
        <v>AOM_002029</v>
      </c>
      <c r="U202" t="str" cm="1">
        <f t="array" ref="U202">IFERROR(IF(INDEX(AOM[Scientific Name], MATCH(1, (AOM[Edge_Value]=ani_diet!F202)*(AOM[Is_Ani_Diet_Ingredient]&lt;&gt;FALSE), 0))=0, "", INDEX(AOM[Scientific Name], MATCH(1, (AOM[Edge_Value]=ani_diet!F202)*(AOM[Is_Ani_Diet_Ingredient]&lt;&gt;FALSE), 0))), "No Match in AOM")</f>
        <v>Manihot esculenta</v>
      </c>
      <c r="V202" t="str" cm="1">
        <f t="array" ref="V202">IF((U202&lt;&gt;"")*(U202&lt;&gt;"No Match in AOM"),IF(L202&lt;&gt;"",_xlfn.TEXTJOIN(";",TRUE,CONCATENATE(_xlfn.TEXTSPLIT(U202,";",TRUE,FALSE)," ",L202)),U202),"")</f>
        <v>Manihot esculenta Shaft</v>
      </c>
    </row>
    <row r="203" spans="1:22" ht="14.5" x14ac:dyDescent="0.35">
      <c r="A203" t="s">
        <v>24611</v>
      </c>
      <c r="B203" s="86" t="s">
        <v>24625</v>
      </c>
      <c r="C203" s="121" t="s">
        <v>24626</v>
      </c>
      <c r="D203" s="120" t="s">
        <v>10789</v>
      </c>
      <c r="E203" s="122" t="str">
        <f t="shared" si="9"/>
        <v>Cassava Starch</v>
      </c>
      <c r="F203" s="122" t="str">
        <f t="shared" si="10"/>
        <v>Cassava Starch</v>
      </c>
      <c r="G203" s="122" t="str">
        <f t="shared" si="11"/>
        <v>Cassava Starch</v>
      </c>
      <c r="L203" s="120" t="s">
        <v>23135</v>
      </c>
      <c r="M203" s="88" t="s">
        <v>252</v>
      </c>
      <c r="N203" s="88" t="s">
        <v>252</v>
      </c>
      <c r="P203" t="s">
        <v>12978</v>
      </c>
      <c r="Q203" t="s">
        <v>12945</v>
      </c>
      <c r="R203" t="s">
        <v>24392</v>
      </c>
      <c r="S203" t="s">
        <v>24393</v>
      </c>
      <c r="T203" t="str" cm="1">
        <f t="array" ref="T203">IFERROR(INDEX(AOM[AOM], MATCH(1, (AOM[Edge_Value]=ani_diet!F203)*(AOM[Is_Ani_Diet_Ingredient]&lt;&gt;FALSE), 0)), "No Match in AOM")</f>
        <v>AOM_000678</v>
      </c>
      <c r="U203" t="str" cm="1">
        <f t="array" ref="U203">IFERROR(IF(INDEX(AOM[Scientific Name], MATCH(1, (AOM[Edge_Value]=ani_diet!F203)*(AOM[Is_Ani_Diet_Ingredient]&lt;&gt;FALSE), 0))=0, "", INDEX(AOM[Scientific Name], MATCH(1, (AOM[Edge_Value]=ani_diet!F203)*(AOM[Is_Ani_Diet_Ingredient]&lt;&gt;FALSE), 0))), "No Match in AOM")</f>
        <v>Manihot esculenta</v>
      </c>
      <c r="V203" t="str" cm="1">
        <f t="array" ref="V203">IF((U203&lt;&gt;"")*(U203&lt;&gt;"No Match in AOM"),IF(L203&lt;&gt;"",_xlfn.TEXTJOIN(";",TRUE,CONCATENATE(_xlfn.TEXTSPLIT(U203,";",TRUE,FALSE)," ",L203)),U203),"")</f>
        <v>Manihot esculenta Starch</v>
      </c>
    </row>
    <row r="204" spans="1:22" ht="14.5" x14ac:dyDescent="0.35">
      <c r="A204" t="s">
        <v>24611</v>
      </c>
      <c r="B204" s="86" t="s">
        <v>24627</v>
      </c>
      <c r="D204" s="120" t="s">
        <v>10789</v>
      </c>
      <c r="E204" s="122" t="str">
        <f t="shared" si="9"/>
        <v>Cassava Starch</v>
      </c>
      <c r="F204" s="122" t="str">
        <f t="shared" si="10"/>
        <v>Cassava Starch</v>
      </c>
      <c r="G204" s="122" t="str">
        <f t="shared" si="11"/>
        <v>Cassava Starch Chopped</v>
      </c>
      <c r="I204" s="120" t="s">
        <v>6715</v>
      </c>
      <c r="K204" s="120" t="s">
        <v>6715</v>
      </c>
      <c r="L204" s="120" t="s">
        <v>23135</v>
      </c>
      <c r="T204" t="str" cm="1">
        <f t="array" ref="T204">IFERROR(INDEX(AOM[AOM], MATCH(1, (AOM[Edge_Value]=ani_diet!F204)*(AOM[Is_Ani_Diet_Ingredient]&lt;&gt;FALSE), 0)), "No Match in AOM")</f>
        <v>AOM_000678</v>
      </c>
      <c r="U204" t="str" cm="1">
        <f t="array" ref="U204">IFERROR(IF(INDEX(AOM[Scientific Name], MATCH(1, (AOM[Edge_Value]=ani_diet!F204)*(AOM[Is_Ani_Diet_Ingredient]&lt;&gt;FALSE), 0))=0, "", INDEX(AOM[Scientific Name], MATCH(1, (AOM[Edge_Value]=ani_diet!F204)*(AOM[Is_Ani_Diet_Ingredient]&lt;&gt;FALSE), 0))), "No Match in AOM")</f>
        <v>Manihot esculenta</v>
      </c>
      <c r="V204" t="str" cm="1">
        <f t="array" ref="V204">IF((U204&lt;&gt;"")*(U204&lt;&gt;"No Match in AOM"),IF(L204&lt;&gt;"",_xlfn.TEXTJOIN(";",TRUE,CONCATENATE(_xlfn.TEXTSPLIT(U204,";",TRUE,FALSE)," ",L204)),U204),"")</f>
        <v>Manihot esculenta Starch</v>
      </c>
    </row>
    <row r="205" spans="1:22" ht="14.5" x14ac:dyDescent="0.35">
      <c r="A205" t="s">
        <v>24611</v>
      </c>
      <c r="B205" s="86" t="s">
        <v>24628</v>
      </c>
      <c r="D205" s="120" t="s">
        <v>10789</v>
      </c>
      <c r="E205" s="122" t="str">
        <f t="shared" si="9"/>
        <v>Cassava Tuber</v>
      </c>
      <c r="F205" s="122" t="str">
        <f t="shared" si="10"/>
        <v>Cassava Tuber Boiled Dried Ground</v>
      </c>
      <c r="G205" s="122" t="str">
        <f t="shared" si="11"/>
        <v>Cassava Tuber Boiled Dried Ground</v>
      </c>
      <c r="I205" s="120" t="s">
        <v>24526</v>
      </c>
      <c r="J205" s="120" t="s">
        <v>24526</v>
      </c>
      <c r="K205" s="120" t="s">
        <v>6715</v>
      </c>
      <c r="L205" s="120" t="s">
        <v>24629</v>
      </c>
      <c r="T205" t="str" cm="1">
        <f t="array" ref="T205">IFERROR(INDEX(AOM[AOM], MATCH(1, (AOM[Edge_Value]=ani_diet!F205)*(AOM[Is_Ani_Diet_Ingredient]&lt;&gt;FALSE), 0)), "No Match in AOM")</f>
        <v>AOM_002035</v>
      </c>
      <c r="U205" t="str" cm="1">
        <f t="array" ref="U205">IFERROR(IF(INDEX(AOM[Scientific Name], MATCH(1, (AOM[Edge_Value]=ani_diet!F205)*(AOM[Is_Ani_Diet_Ingredient]&lt;&gt;FALSE), 0))=0, "", INDEX(AOM[Scientific Name], MATCH(1, (AOM[Edge_Value]=ani_diet!F205)*(AOM[Is_Ani_Diet_Ingredient]&lt;&gt;FALSE), 0))), "No Match in AOM")</f>
        <v>Manihot esculenta</v>
      </c>
      <c r="V205" t="str" cm="1">
        <f t="array" ref="V205">IF((U205&lt;&gt;"")*(U205&lt;&gt;"No Match in AOM"),IF(L205&lt;&gt;"",_xlfn.TEXTJOIN(";",TRUE,CONCATENATE(_xlfn.TEXTSPLIT(U205,";",TRUE,FALSE)," ",L205)),U205),"")</f>
        <v>Manihot esculenta Tuber</v>
      </c>
    </row>
    <row r="206" spans="1:22" ht="14.5" x14ac:dyDescent="0.35">
      <c r="A206" t="s">
        <v>24630</v>
      </c>
      <c r="B206" s="86" t="s">
        <v>24631</v>
      </c>
      <c r="D206" s="120" t="s">
        <v>10789</v>
      </c>
      <c r="E206" s="122" t="str">
        <f t="shared" si="9"/>
        <v>Cassava Tuber</v>
      </c>
      <c r="F206" s="122" t="str">
        <f t="shared" si="10"/>
        <v>Cassava Tuber Dried Grated Fermented Peeled</v>
      </c>
      <c r="G206" s="122" t="str">
        <f t="shared" si="11"/>
        <v>Cassava Tuber Dried Grated Fermented Peeled</v>
      </c>
      <c r="I206" s="120" t="s">
        <v>24632</v>
      </c>
      <c r="J206" s="120" t="s">
        <v>24632</v>
      </c>
      <c r="L206" s="120" t="s">
        <v>24629</v>
      </c>
      <c r="T206" t="str" cm="1">
        <f t="array" ref="T206">IFERROR(INDEX(AOM[AOM], MATCH(1, (AOM[Edge_Value]=ani_diet!F206)*(AOM[Is_Ani_Diet_Ingredient]&lt;&gt;FALSE), 0)), "No Match in AOM")</f>
        <v>AOM_002034</v>
      </c>
      <c r="U206" t="str" cm="1">
        <f t="array" ref="U206">IFERROR(IF(INDEX(AOM[Scientific Name], MATCH(1, (AOM[Edge_Value]=ani_diet!F206)*(AOM[Is_Ani_Diet_Ingredient]&lt;&gt;FALSE), 0))=0, "", INDEX(AOM[Scientific Name], MATCH(1, (AOM[Edge_Value]=ani_diet!F206)*(AOM[Is_Ani_Diet_Ingredient]&lt;&gt;FALSE), 0))), "No Match in AOM")</f>
        <v>Manihot esculenta</v>
      </c>
      <c r="V206" t="str" cm="1">
        <f t="array" ref="V206">IF((U206&lt;&gt;"")*(U206&lt;&gt;"No Match in AOM"),IF(L206&lt;&gt;"",_xlfn.TEXTJOIN(";",TRUE,CONCATENATE(_xlfn.TEXTSPLIT(U206,";",TRUE,FALSE)," ",L206)),U206),"")</f>
        <v>Manihot esculenta Tuber</v>
      </c>
    </row>
    <row r="207" spans="1:22" ht="14.5" x14ac:dyDescent="0.35">
      <c r="A207" t="s">
        <v>24633</v>
      </c>
      <c r="B207" s="86" t="s">
        <v>24634</v>
      </c>
      <c r="C207" s="121" t="s">
        <v>24635</v>
      </c>
      <c r="D207" s="120" t="s">
        <v>10789</v>
      </c>
      <c r="E207" s="122" t="str">
        <f t="shared" si="9"/>
        <v>Cassava Waste</v>
      </c>
      <c r="F207" s="122" t="str">
        <f t="shared" si="10"/>
        <v>Cassava Waste</v>
      </c>
      <c r="G207" s="122" t="str">
        <f t="shared" si="11"/>
        <v>Cassava Waste</v>
      </c>
      <c r="L207" s="120" t="s">
        <v>24636</v>
      </c>
      <c r="T207" t="str" cm="1">
        <f t="array" ref="T207">IFERROR(INDEX(AOM[AOM], MATCH(1, (AOM[Edge_Value]=ani_diet!F207)*(AOM[Is_Ani_Diet_Ingredient]&lt;&gt;FALSE), 0)), "No Match in AOM")</f>
        <v>AOM_001251</v>
      </c>
      <c r="U207" t="str" cm="1">
        <f t="array" ref="U207">IFERROR(IF(INDEX(AOM[Scientific Name], MATCH(1, (AOM[Edge_Value]=ani_diet!F207)*(AOM[Is_Ani_Diet_Ingredient]&lt;&gt;FALSE), 0))=0, "", INDEX(AOM[Scientific Name], MATCH(1, (AOM[Edge_Value]=ani_diet!F207)*(AOM[Is_Ani_Diet_Ingredient]&lt;&gt;FALSE), 0))), "No Match in AOM")</f>
        <v>Manihot esculenta</v>
      </c>
      <c r="V207" t="str" cm="1">
        <f t="array" ref="V207">IF((U207&lt;&gt;"")*(U207&lt;&gt;"No Match in AOM"),IF(L207&lt;&gt;"",_xlfn.TEXTJOIN(";",TRUE,CONCATENATE(_xlfn.TEXTSPLIT(U207,";",TRUE,FALSE)," ",L207)),U207),"")</f>
        <v>Manihot esculenta Waste</v>
      </c>
    </row>
    <row r="208" spans="1:22" ht="14.5" x14ac:dyDescent="0.35">
      <c r="A208" t="s">
        <v>24637</v>
      </c>
      <c r="B208" s="86" t="s">
        <v>24638</v>
      </c>
      <c r="C208" s="121" t="s">
        <v>24639</v>
      </c>
      <c r="D208" s="120" t="s">
        <v>10789</v>
      </c>
      <c r="E208" s="122" t="str">
        <f t="shared" si="9"/>
        <v>Cassava Tuber</v>
      </c>
      <c r="F208" s="122" t="str">
        <f t="shared" si="10"/>
        <v>Cassava Tuber</v>
      </c>
      <c r="G208" s="122" t="str">
        <f t="shared" si="11"/>
        <v>Cassava Tuber</v>
      </c>
      <c r="L208" s="120" t="s">
        <v>24629</v>
      </c>
      <c r="M208" s="88" t="s">
        <v>252</v>
      </c>
      <c r="P208" t="s">
        <v>12978</v>
      </c>
      <c r="Q208" t="s">
        <v>12945</v>
      </c>
      <c r="R208" t="s">
        <v>24392</v>
      </c>
      <c r="S208" t="s">
        <v>24393</v>
      </c>
      <c r="T208" t="str" cm="1">
        <f t="array" ref="T208">IFERROR(INDEX(AOM[AOM], MATCH(1, (AOM[Edge_Value]=ani_diet!F208)*(AOM[Is_Ani_Diet_Ingredient]&lt;&gt;FALSE), 0)), "No Match in AOM")</f>
        <v>AOM_000679</v>
      </c>
      <c r="U208" t="str" cm="1">
        <f t="array" ref="U208">IFERROR(IF(INDEX(AOM[Scientific Name], MATCH(1, (AOM[Edge_Value]=ani_diet!F208)*(AOM[Is_Ani_Diet_Ingredient]&lt;&gt;FALSE), 0))=0, "", INDEX(AOM[Scientific Name], MATCH(1, (AOM[Edge_Value]=ani_diet!F208)*(AOM[Is_Ani_Diet_Ingredient]&lt;&gt;FALSE), 0))), "No Match in AOM")</f>
        <v>Manihot esculenta</v>
      </c>
      <c r="V208" t="str" cm="1">
        <f t="array" ref="V208">IF((U208&lt;&gt;"")*(U208&lt;&gt;"No Match in AOM"),IF(L208&lt;&gt;"",_xlfn.TEXTJOIN(";",TRUE,CONCATENATE(_xlfn.TEXTSPLIT(U208,";",TRUE,FALSE)," ",L208)),U208),"")</f>
        <v>Manihot esculenta Tuber</v>
      </c>
    </row>
    <row r="209" spans="1:23" ht="14.5" x14ac:dyDescent="0.35">
      <c r="A209" t="s">
        <v>24640</v>
      </c>
      <c r="B209" s="86" t="s">
        <v>528</v>
      </c>
      <c r="C209" s="121" t="s">
        <v>24641</v>
      </c>
      <c r="D209" s="120" t="s">
        <v>8769</v>
      </c>
      <c r="E209" s="122" t="str">
        <f t="shared" si="9"/>
        <v>Cattle Manure</v>
      </c>
      <c r="F209" s="122" t="str">
        <f t="shared" si="10"/>
        <v>Cattle Manure</v>
      </c>
      <c r="G209" s="122" t="str">
        <f t="shared" si="11"/>
        <v>Cattle Manure</v>
      </c>
      <c r="L209" s="120" t="s">
        <v>520</v>
      </c>
      <c r="T209" t="str" cm="1">
        <f t="array" ref="T209">IFERROR(INDEX(AOM[AOM], MATCH(1, (AOM[Edge_Value]=ani_diet!F209)*(AOM[Is_Ani_Diet_Ingredient]&lt;&gt;FALSE), 0)), "No Match in AOM")</f>
        <v>AOM_001095</v>
      </c>
      <c r="U209" t="str" cm="1">
        <f t="array" ref="U209">IFERROR(IF(INDEX(AOM[Scientific Name], MATCH(1, (AOM[Edge_Value]=ani_diet!F209)*(AOM[Is_Ani_Diet_Ingredient]&lt;&gt;FALSE), 0))=0, "", INDEX(AOM[Scientific Name], MATCH(1, (AOM[Edge_Value]=ani_diet!F209)*(AOM[Is_Ani_Diet_Ingredient]&lt;&gt;FALSE), 0))), "No Match in AOM")</f>
        <v/>
      </c>
      <c r="V209" t="str" cm="1">
        <f t="array" ref="V209">IF((U209&lt;&gt;"")*(U209&lt;&gt;"No Match in AOM"),IF(L209&lt;&gt;"",_xlfn.TEXTJOIN(";",TRUE,CONCATENATE(_xlfn.TEXTSPLIT(U209,";",TRUE,FALSE)," ",L209)),U209),"")</f>
        <v/>
      </c>
    </row>
    <row r="210" spans="1:23" ht="14.5" x14ac:dyDescent="0.35">
      <c r="A210" t="s">
        <v>24642</v>
      </c>
      <c r="B210" s="86" t="s">
        <v>24643</v>
      </c>
      <c r="C210" s="121" t="s">
        <v>23086</v>
      </c>
      <c r="D210" s="120" t="s">
        <v>23086</v>
      </c>
      <c r="E210" s="122" t="str">
        <f t="shared" si="9"/>
        <v>Cellulose</v>
      </c>
      <c r="F210" s="122" t="str">
        <f t="shared" si="10"/>
        <v>Cellulose</v>
      </c>
      <c r="G210" s="122" t="str">
        <f t="shared" si="11"/>
        <v>Cellulose</v>
      </c>
      <c r="T210" t="str" cm="1">
        <f t="array" ref="T210">IFERROR(INDEX(AOM[AOM], MATCH(1, (AOM[Edge_Value]=ani_diet!F210)*(AOM[Is_Ani_Diet_Ingredient]&lt;&gt;FALSE), 0)), "No Match in AOM")</f>
        <v>AOM_001373</v>
      </c>
      <c r="U210" t="str" cm="1">
        <f t="array" ref="U210">IFERROR(IF(INDEX(AOM[Scientific Name], MATCH(1, (AOM[Edge_Value]=ani_diet!F210)*(AOM[Is_Ani_Diet_Ingredient]&lt;&gt;FALSE), 0))=0, "", INDEX(AOM[Scientific Name], MATCH(1, (AOM[Edge_Value]=ani_diet!F210)*(AOM[Is_Ani_Diet_Ingredient]&lt;&gt;FALSE), 0))), "No Match in AOM")</f>
        <v/>
      </c>
      <c r="V210" t="str" cm="1">
        <f t="array" ref="V210">IF((U210&lt;&gt;"")*(U210&lt;&gt;"No Match in AOM"),IF(L210&lt;&gt;"",_xlfn.TEXTJOIN(";",TRUE,CONCATENATE(_xlfn.TEXTSPLIT(U210,";",TRUE,FALSE)," ",L210)),U210),"")</f>
        <v/>
      </c>
    </row>
    <row r="211" spans="1:23" ht="14.5" x14ac:dyDescent="0.35">
      <c r="A211" t="s">
        <v>24466</v>
      </c>
      <c r="B211" s="86" t="s">
        <v>24644</v>
      </c>
      <c r="D211" s="120" t="s">
        <v>23086</v>
      </c>
      <c r="E211" s="122" t="str">
        <f t="shared" si="9"/>
        <v>Cellulose</v>
      </c>
      <c r="F211" s="122" t="str">
        <f t="shared" si="10"/>
        <v>Cellulose Dried Ground Heated</v>
      </c>
      <c r="G211" s="122" t="str">
        <f t="shared" si="11"/>
        <v>Cellulose Dried Ground Heated</v>
      </c>
      <c r="I211" s="120" t="s">
        <v>24469</v>
      </c>
      <c r="J211" s="120" t="s">
        <v>24469</v>
      </c>
      <c r="T211" t="str" cm="1">
        <f t="array" ref="T211">IFERROR(INDEX(AOM[AOM], MATCH(1, (AOM[Edge_Value]=ani_diet!F211)*(AOM[Is_Ani_Diet_Ingredient]&lt;&gt;FALSE), 0)), "No Match in AOM")</f>
        <v>AOM_002071</v>
      </c>
      <c r="U211" t="str" cm="1">
        <f t="array" ref="U211">IFERROR(IF(INDEX(AOM[Scientific Name], MATCH(1, (AOM[Edge_Value]=ani_diet!F211)*(AOM[Is_Ani_Diet_Ingredient]&lt;&gt;FALSE), 0))=0, "", INDEX(AOM[Scientific Name], MATCH(1, (AOM[Edge_Value]=ani_diet!F211)*(AOM[Is_Ani_Diet_Ingredient]&lt;&gt;FALSE), 0))), "No Match in AOM")</f>
        <v/>
      </c>
      <c r="V211" t="str" cm="1">
        <f t="array" ref="V211">IF((U211&lt;&gt;"")*(U211&lt;&gt;"No Match in AOM"),IF(L211&lt;&gt;"",_xlfn.TEXTJOIN(";",TRUE,CONCATENATE(_xlfn.TEXTSPLIT(U211,";",TRUE,FALSE)," ",L211)),U211),"")</f>
        <v/>
      </c>
    </row>
    <row r="212" spans="1:23" ht="14.5" x14ac:dyDescent="0.35">
      <c r="A212" t="s">
        <v>24645</v>
      </c>
      <c r="B212" s="86" t="s">
        <v>24646</v>
      </c>
      <c r="D212" s="120" t="s">
        <v>23086</v>
      </c>
      <c r="E212" s="122" t="str">
        <f t="shared" si="9"/>
        <v>Cellulose</v>
      </c>
      <c r="F212" s="122" t="str">
        <f t="shared" si="10"/>
        <v>Cellulose Ground</v>
      </c>
      <c r="G212" s="122" t="str">
        <f t="shared" si="11"/>
        <v>Cellulose Ground</v>
      </c>
      <c r="I212" s="120" t="s">
        <v>6571</v>
      </c>
      <c r="J212" s="120" t="s">
        <v>6571</v>
      </c>
      <c r="T212" t="str" cm="1">
        <f t="array" ref="T212">IFERROR(INDEX(AOM[AOM], MATCH(1, (AOM[Edge_Value]=ani_diet!F212)*(AOM[Is_Ani_Diet_Ingredient]&lt;&gt;FALSE), 0)), "No Match in AOM")</f>
        <v>AOM_002070</v>
      </c>
      <c r="U212" t="str" cm="1">
        <f t="array" ref="U212">IFERROR(IF(INDEX(AOM[Scientific Name], MATCH(1, (AOM[Edge_Value]=ani_diet!F212)*(AOM[Is_Ani_Diet_Ingredient]&lt;&gt;FALSE), 0))=0, "", INDEX(AOM[Scientific Name], MATCH(1, (AOM[Edge_Value]=ani_diet!F212)*(AOM[Is_Ani_Diet_Ingredient]&lt;&gt;FALSE), 0))), "No Match in AOM")</f>
        <v/>
      </c>
      <c r="V212" t="str" cm="1">
        <f t="array" ref="V212">IF((U212&lt;&gt;"")*(U212&lt;&gt;"No Match in AOM"),IF(L212&lt;&gt;"",_xlfn.TEXTJOIN(";",TRUE,CONCATENATE(_xlfn.TEXTSPLIT(U212,";",TRUE,FALSE)," ",L212)),U212),"")</f>
        <v/>
      </c>
    </row>
    <row r="213" spans="1:23" ht="14.5" x14ac:dyDescent="0.35">
      <c r="A213" t="s">
        <v>24647</v>
      </c>
      <c r="B213" s="86" t="s">
        <v>23094</v>
      </c>
      <c r="C213" s="121" t="s">
        <v>23094</v>
      </c>
      <c r="D213" s="120" t="s">
        <v>23094</v>
      </c>
      <c r="E213" s="122" t="str">
        <f t="shared" si="9"/>
        <v>Cement</v>
      </c>
      <c r="F213" s="122" t="str">
        <f t="shared" si="10"/>
        <v>Cement</v>
      </c>
      <c r="G213" s="122" t="str">
        <f t="shared" si="11"/>
        <v>Cement</v>
      </c>
      <c r="T213" t="str" cm="1">
        <f t="array" ref="T213">IFERROR(INDEX(AOM[AOM], MATCH(1, (AOM[Edge_Value]=ani_diet!F213)*(AOM[Is_Ani_Diet_Ingredient]&lt;&gt;FALSE), 0)), "No Match in AOM")</f>
        <v>AOM_000744</v>
      </c>
      <c r="U213" t="str" cm="1">
        <f t="array" ref="U213">IFERROR(IF(INDEX(AOM[Scientific Name], MATCH(1, (AOM[Edge_Value]=ani_diet!F213)*(AOM[Is_Ani_Diet_Ingredient]&lt;&gt;FALSE), 0))=0, "", INDEX(AOM[Scientific Name], MATCH(1, (AOM[Edge_Value]=ani_diet!F213)*(AOM[Is_Ani_Diet_Ingredient]&lt;&gt;FALSE), 0))), "No Match in AOM")</f>
        <v/>
      </c>
      <c r="V213" t="str" cm="1">
        <f t="array" ref="V213">IF((U213&lt;&gt;"")*(U213&lt;&gt;"No Match in AOM"),IF(L213&lt;&gt;"",_xlfn.TEXTJOIN(";",TRUE,CONCATENATE(_xlfn.TEXTSPLIT(U213,";",TRUE,FALSE)," ",L213)),U213),"")</f>
        <v/>
      </c>
    </row>
    <row r="214" spans="1:23" ht="14.5" x14ac:dyDescent="0.35">
      <c r="A214" t="s">
        <v>24251</v>
      </c>
      <c r="B214" s="86" t="s">
        <v>24648</v>
      </c>
      <c r="C214" s="121" t="s">
        <v>24649</v>
      </c>
      <c r="D214" s="120" t="s">
        <v>9569</v>
      </c>
      <c r="E214" s="122" t="str">
        <f t="shared" si="9"/>
        <v>Cenchrus ciliaris</v>
      </c>
      <c r="F214" s="122" t="str">
        <f t="shared" si="10"/>
        <v>Cenchrus ciliaris Dried</v>
      </c>
      <c r="G214" s="122" t="str">
        <f t="shared" si="11"/>
        <v>Cenchrus ciliaris Hay</v>
      </c>
      <c r="I214" s="120" t="s">
        <v>19595</v>
      </c>
      <c r="J214" s="120" t="s">
        <v>24193</v>
      </c>
      <c r="N214" s="88" t="s">
        <v>252</v>
      </c>
      <c r="T214" t="str" cm="1">
        <f t="array" ref="T214">IFERROR(INDEX(AOM[AOM], MATCH(1, (AOM[Edge_Value]=ani_diet!F214)*(AOM[Is_Ani_Diet_Ingredient]&lt;&gt;FALSE), 0)), "No Match in AOM")</f>
        <v>AOM_001400</v>
      </c>
      <c r="U214" t="str" cm="1">
        <f t="array" ref="U214">IFERROR(IF(INDEX(AOM[Scientific Name], MATCH(1, (AOM[Edge_Value]=ani_diet!F214)*(AOM[Is_Ani_Diet_Ingredient]&lt;&gt;FALSE), 0))=0, "", INDEX(AOM[Scientific Name], MATCH(1, (AOM[Edge_Value]=ani_diet!F214)*(AOM[Is_Ani_Diet_Ingredient]&lt;&gt;FALSE), 0))), "No Match in AOM")</f>
        <v>Cenchrus ciliaris</v>
      </c>
      <c r="V214" t="str" cm="1">
        <f t="array" ref="V214">IF((U214&lt;&gt;"")*(U214&lt;&gt;"No Match in AOM"),IF(L214&lt;&gt;"",_xlfn.TEXTJOIN(";",TRUE,CONCATENATE(_xlfn.TEXTSPLIT(U214,";",TRUE,FALSE)," ",L214)),U214),"")</f>
        <v>Cenchrus ciliaris</v>
      </c>
    </row>
    <row r="215" spans="1:23" ht="14.5" x14ac:dyDescent="0.35">
      <c r="A215" t="s">
        <v>24650</v>
      </c>
      <c r="B215" s="86" t="s">
        <v>24651</v>
      </c>
      <c r="C215" s="121" t="s">
        <v>24652</v>
      </c>
      <c r="D215" s="120" t="s">
        <v>9569</v>
      </c>
      <c r="E215" s="122" t="str">
        <f t="shared" si="9"/>
        <v>Cenchrus ciliaris</v>
      </c>
      <c r="F215" s="122" t="str">
        <f t="shared" si="10"/>
        <v>Cenchrus ciliaris</v>
      </c>
      <c r="G215" s="122" t="str">
        <f t="shared" si="11"/>
        <v>Cenchrus ciliaris</v>
      </c>
      <c r="T215" t="str" cm="1">
        <f t="array" ref="T215">IFERROR(INDEX(AOM[AOM], MATCH(1, (AOM[Edge_Value]=ani_diet!F215)*(AOM[Is_Ani_Diet_Ingredient]&lt;&gt;FALSE), 0)), "No Match in AOM")</f>
        <v>AOM_000686</v>
      </c>
      <c r="U215" t="str" cm="1">
        <f t="array" ref="U215">IFERROR(IF(INDEX(AOM[Scientific Name], MATCH(1, (AOM[Edge_Value]=ani_diet!F215)*(AOM[Is_Ani_Diet_Ingredient]&lt;&gt;FALSE), 0))=0, "", INDEX(AOM[Scientific Name], MATCH(1, (AOM[Edge_Value]=ani_diet!F215)*(AOM[Is_Ani_Diet_Ingredient]&lt;&gt;FALSE), 0))), "No Match in AOM")</f>
        <v>Cenchrus ciliaris</v>
      </c>
      <c r="V215" t="str" cm="1">
        <f t="array" ref="V215">IF((U215&lt;&gt;"")*(U215&lt;&gt;"No Match in AOM"),IF(L215&lt;&gt;"",_xlfn.TEXTJOIN(";",TRUE,CONCATENATE(_xlfn.TEXTSPLIT(U215,";",TRUE,FALSE)," ",L215)),U215),"")</f>
        <v>Cenchrus ciliaris</v>
      </c>
    </row>
    <row r="216" spans="1:23" ht="14.5" x14ac:dyDescent="0.35">
      <c r="A216" t="s">
        <v>24633</v>
      </c>
      <c r="B216" s="86" t="s">
        <v>24653</v>
      </c>
      <c r="C216" s="121" t="s">
        <v>9170</v>
      </c>
      <c r="D216" s="120" t="s">
        <v>9170</v>
      </c>
      <c r="E216" s="122" t="str">
        <f t="shared" si="9"/>
        <v>Centrosema pubescens</v>
      </c>
      <c r="F216" s="122" t="str">
        <f t="shared" si="10"/>
        <v>Centrosema pubescens</v>
      </c>
      <c r="G216" s="122" t="str">
        <f t="shared" si="11"/>
        <v>Centrosema pubescens</v>
      </c>
      <c r="T216" t="str" cm="1">
        <f t="array" ref="T216">IFERROR(INDEX(AOM[AOM], MATCH(1, (AOM[Edge_Value]=ani_diet!F216)*(AOM[Is_Ani_Diet_Ingredient]&lt;&gt;FALSE), 0)), "No Match in AOM")</f>
        <v>AOM_001208</v>
      </c>
      <c r="U216" t="str" cm="1">
        <f t="array" ref="U216">IFERROR(IF(INDEX(AOM[Scientific Name], MATCH(1, (AOM[Edge_Value]=ani_diet!F216)*(AOM[Is_Ani_Diet_Ingredient]&lt;&gt;FALSE), 0))=0, "", INDEX(AOM[Scientific Name], MATCH(1, (AOM[Edge_Value]=ani_diet!F216)*(AOM[Is_Ani_Diet_Ingredient]&lt;&gt;FALSE), 0))), "No Match in AOM")</f>
        <v>Centrosema pubescens</v>
      </c>
      <c r="V216" t="str" cm="1">
        <f t="array" ref="V216">IF((U216&lt;&gt;"")*(U216&lt;&gt;"No Match in AOM"),IF(L216&lt;&gt;"",_xlfn.TEXTJOIN(";",TRUE,CONCATENATE(_xlfn.TEXTSPLIT(U216,";",TRUE,FALSE)," ",L216)),U216),"")</f>
        <v>Centrosema pubescens</v>
      </c>
    </row>
    <row r="217" spans="1:23" ht="14.5" x14ac:dyDescent="0.35">
      <c r="A217" t="s">
        <v>24633</v>
      </c>
      <c r="B217" s="86" t="s">
        <v>24654</v>
      </c>
      <c r="D217" s="120" t="s">
        <v>21732</v>
      </c>
      <c r="E217" s="122" t="str">
        <f t="shared" si="9"/>
        <v>Centorsema pubescens</v>
      </c>
      <c r="F217" s="122" t="str">
        <f t="shared" si="10"/>
        <v>Centorsema pubescens</v>
      </c>
      <c r="G217" s="122" t="str">
        <f t="shared" si="11"/>
        <v>Centorsema pubescens Chopped</v>
      </c>
      <c r="I217" s="120" t="s">
        <v>6715</v>
      </c>
      <c r="K217" s="120" t="s">
        <v>6715</v>
      </c>
      <c r="T217" t="str" cm="1">
        <f t="array" ref="T217">IFERROR(INDEX(AOM[AOM], MATCH(1, (AOM[Edge_Value]=ani_diet!F217)*(AOM[Is_Ani_Diet_Ingredient]&lt;&gt;FALSE), 0)), "No Match in AOM")</f>
        <v>No Match in AOM</v>
      </c>
      <c r="U217" t="str" cm="1">
        <f t="array" ref="U217">IFERROR(IF(INDEX(AOM[Scientific Name], MATCH(1, (AOM[Edge_Value]=ani_diet!F217)*(AOM[Is_Ani_Diet_Ingredient]&lt;&gt;FALSE), 0))=0, "", INDEX(AOM[Scientific Name], MATCH(1, (AOM[Edge_Value]=ani_diet!F217)*(AOM[Is_Ani_Diet_Ingredient]&lt;&gt;FALSE), 0))), "No Match in AOM")</f>
        <v>No Match in AOM</v>
      </c>
      <c r="V217" t="str" cm="1">
        <f t="array" ref="V217">IF((U217&lt;&gt;"")*(U217&lt;&gt;"No Match in AOM"),IF(L217&lt;&gt;"",_xlfn.TEXTJOIN(";",TRUE,CONCATENATE(_xlfn.TEXTSPLIT(U217,";",TRUE,FALSE)," ",L217)),U217),"")</f>
        <v/>
      </c>
      <c r="W217" s="132" t="s">
        <v>21729</v>
      </c>
    </row>
    <row r="218" spans="1:23" ht="14.5" x14ac:dyDescent="0.35">
      <c r="A218" t="s">
        <v>24655</v>
      </c>
      <c r="B218" s="86" t="s">
        <v>24656</v>
      </c>
      <c r="D218" s="120" t="s">
        <v>9170</v>
      </c>
      <c r="E218" s="122" t="str">
        <f t="shared" si="9"/>
        <v>Centrosema pubescens</v>
      </c>
      <c r="F218" s="122" t="str">
        <f t="shared" si="10"/>
        <v>Centrosema pubescens Dried Ground</v>
      </c>
      <c r="G218" s="122" t="str">
        <f t="shared" si="11"/>
        <v>Centrosema pubescens Dried Ground</v>
      </c>
      <c r="I218" s="120" t="s">
        <v>24203</v>
      </c>
      <c r="J218" s="120" t="s">
        <v>24203</v>
      </c>
      <c r="T218" t="str" cm="1">
        <f t="array" ref="T218">IFERROR(INDEX(AOM[AOM], MATCH(1, (AOM[Edge_Value]=ani_diet!F218)*(AOM[Is_Ani_Diet_Ingredient]&lt;&gt;FALSE), 0)), "No Match in AOM")</f>
        <v>AOM_002066</v>
      </c>
      <c r="U218" t="str" cm="1">
        <f t="array" ref="U218">IFERROR(IF(INDEX(AOM[Scientific Name], MATCH(1, (AOM[Edge_Value]=ani_diet!F218)*(AOM[Is_Ani_Diet_Ingredient]&lt;&gt;FALSE), 0))=0, "", INDEX(AOM[Scientific Name], MATCH(1, (AOM[Edge_Value]=ani_diet!F218)*(AOM[Is_Ani_Diet_Ingredient]&lt;&gt;FALSE), 0))), "No Match in AOM")</f>
        <v>Centrosema pubescens</v>
      </c>
      <c r="V218" t="str" cm="1">
        <f t="array" ref="V218">IF((U218&lt;&gt;"")*(U218&lt;&gt;"No Match in AOM"),IF(L218&lt;&gt;"",_xlfn.TEXTJOIN(";",TRUE,CONCATENATE(_xlfn.TEXTSPLIT(U218,";",TRUE,FALSE)," ",L218)),U218),"")</f>
        <v>Centrosema pubescens</v>
      </c>
    </row>
    <row r="219" spans="1:23" ht="14.5" x14ac:dyDescent="0.35">
      <c r="A219" t="s">
        <v>24301</v>
      </c>
      <c r="B219" s="86" t="s">
        <v>24657</v>
      </c>
      <c r="D219" s="120" t="s">
        <v>9170</v>
      </c>
      <c r="E219" s="122" t="str">
        <f t="shared" si="9"/>
        <v>Centrosema pubescens</v>
      </c>
      <c r="F219" s="122" t="str">
        <f t="shared" si="10"/>
        <v>Centrosema pubescens Ensiled</v>
      </c>
      <c r="G219" s="122" t="str">
        <f t="shared" si="11"/>
        <v>Centrosema pubescens Chopped Ensiled</v>
      </c>
      <c r="I219" s="120" t="s">
        <v>24303</v>
      </c>
      <c r="J219" s="120" t="s">
        <v>24304</v>
      </c>
      <c r="K219" s="120" t="s">
        <v>6715</v>
      </c>
      <c r="T219" t="str" cm="1">
        <f t="array" ref="T219">IFERROR(INDEX(AOM[AOM], MATCH(1, (AOM[Edge_Value]=ani_diet!F219)*(AOM[Is_Ani_Diet_Ingredient]&lt;&gt;FALSE), 0)), "No Match in AOM")</f>
        <v>AOM_001727</v>
      </c>
      <c r="U219" t="str" cm="1">
        <f t="array" ref="U219">IFERROR(IF(INDEX(AOM[Scientific Name], MATCH(1, (AOM[Edge_Value]=ani_diet!F219)*(AOM[Is_Ani_Diet_Ingredient]&lt;&gt;FALSE), 0))=0, "", INDEX(AOM[Scientific Name], MATCH(1, (AOM[Edge_Value]=ani_diet!F219)*(AOM[Is_Ani_Diet_Ingredient]&lt;&gt;FALSE), 0))), "No Match in AOM")</f>
        <v>Centrosema pubescens</v>
      </c>
      <c r="V219" t="str" cm="1">
        <f t="array" ref="V219">IF((U219&lt;&gt;"")*(U219&lt;&gt;"No Match in AOM"),IF(L219&lt;&gt;"",_xlfn.TEXTJOIN(";",TRUE,CONCATENATE(_xlfn.TEXTSPLIT(U219,";",TRUE,FALSE)," ",L219)),U219),"")</f>
        <v>Centrosema pubescens</v>
      </c>
    </row>
    <row r="220" spans="1:23" ht="14.5" x14ac:dyDescent="0.35">
      <c r="A220" t="s">
        <v>24658</v>
      </c>
      <c r="B220" s="86" t="s">
        <v>6598</v>
      </c>
      <c r="C220" s="121" t="s">
        <v>6598</v>
      </c>
      <c r="D220" s="120" t="s">
        <v>6598</v>
      </c>
      <c r="E220" s="122" t="str">
        <f t="shared" si="9"/>
        <v>Chalk</v>
      </c>
      <c r="F220" s="122" t="str">
        <f t="shared" si="10"/>
        <v>Chalk</v>
      </c>
      <c r="G220" s="122" t="str">
        <f t="shared" si="11"/>
        <v>Chalk</v>
      </c>
      <c r="T220" t="str" cm="1">
        <f t="array" ref="T220">IFERROR(INDEX(AOM[AOM], MATCH(1, (AOM[Edge_Value]=ani_diet!F220)*(AOM[Is_Ani_Diet_Ingredient]&lt;&gt;FALSE), 0)), "No Match in AOM")</f>
        <v>AOM_000755</v>
      </c>
      <c r="U220" t="str" cm="1">
        <f t="array" ref="U220">IFERROR(IF(INDEX(AOM[Scientific Name], MATCH(1, (AOM[Edge_Value]=ani_diet!F220)*(AOM[Is_Ani_Diet_Ingredient]&lt;&gt;FALSE), 0))=0, "", INDEX(AOM[Scientific Name], MATCH(1, (AOM[Edge_Value]=ani_diet!F220)*(AOM[Is_Ani_Diet_Ingredient]&lt;&gt;FALSE), 0))), "No Match in AOM")</f>
        <v/>
      </c>
      <c r="V220" t="str" cm="1">
        <f t="array" ref="V220">IF((U220&lt;&gt;"")*(U220&lt;&gt;"No Match in AOM"),IF(L220&lt;&gt;"",_xlfn.TEXTJOIN(";",TRUE,CONCATENATE(_xlfn.TEXTSPLIT(U220,";",TRUE,FALSE)," ",L220)),U220),"")</f>
        <v/>
      </c>
    </row>
    <row r="221" spans="1:23" ht="14.5" x14ac:dyDescent="0.35">
      <c r="A221" t="s">
        <v>24659</v>
      </c>
      <c r="B221" s="86" t="s">
        <v>24660</v>
      </c>
      <c r="D221" s="120" t="s">
        <v>13947</v>
      </c>
      <c r="E221" s="122" t="str">
        <f t="shared" si="9"/>
        <v>Chamaecytisus palmensis Leaves</v>
      </c>
      <c r="F221" s="122" t="str">
        <f t="shared" si="10"/>
        <v>Chamaecytisus palmensis Leaves Dried</v>
      </c>
      <c r="G221" s="122" t="str">
        <f t="shared" si="11"/>
        <v>Chamaecytisus palmensis Leaves Dried(Air)</v>
      </c>
      <c r="I221" s="120" t="s">
        <v>24221</v>
      </c>
      <c r="J221" s="120" t="s">
        <v>24193</v>
      </c>
      <c r="L221" s="120" t="s">
        <v>6705</v>
      </c>
      <c r="T221" t="str" cm="1">
        <f t="array" ref="T221">IFERROR(INDEX(AOM[AOM], MATCH(1, (AOM[Edge_Value]=ani_diet!F221)*(AOM[Is_Ani_Diet_Ingredient]&lt;&gt;FALSE), 0)), "No Match in AOM")</f>
        <v>AOM_001631</v>
      </c>
      <c r="U221" t="str" cm="1">
        <f t="array" ref="U221">IFERROR(IF(INDEX(AOM[Scientific Name], MATCH(1, (AOM[Edge_Value]=ani_diet!F221)*(AOM[Is_Ani_Diet_Ingredient]&lt;&gt;FALSE), 0))=0, "", INDEX(AOM[Scientific Name], MATCH(1, (AOM[Edge_Value]=ani_diet!F221)*(AOM[Is_Ani_Diet_Ingredient]&lt;&gt;FALSE), 0))), "No Match in AOM")</f>
        <v>Chamaecytisus palmensis</v>
      </c>
      <c r="V221" t="str" cm="1">
        <f t="array" ref="V221">IF((U221&lt;&gt;"")*(U221&lt;&gt;"No Match in AOM"),IF(L221&lt;&gt;"",_xlfn.TEXTJOIN(";",TRUE,CONCATENATE(_xlfn.TEXTSPLIT(U221,";",TRUE,FALSE)," ",L221)),U221),"")</f>
        <v>Chamaecytisus palmensis Leaves</v>
      </c>
    </row>
    <row r="222" spans="1:23" ht="14.5" x14ac:dyDescent="0.35">
      <c r="A222" t="s">
        <v>24661</v>
      </c>
      <c r="B222" s="86" t="s">
        <v>24662</v>
      </c>
      <c r="D222" s="120" t="s">
        <v>534</v>
      </c>
      <c r="E222" s="122" t="str">
        <f t="shared" si="9"/>
        <v>Chicken Manure</v>
      </c>
      <c r="F222" s="122" t="str">
        <f t="shared" si="10"/>
        <v>Chicken Manure Dried Ground</v>
      </c>
      <c r="G222" s="122" t="str">
        <f t="shared" si="11"/>
        <v>Chicken Manure Dried Ground</v>
      </c>
      <c r="I222" s="120" t="s">
        <v>24203</v>
      </c>
      <c r="J222" s="120" t="s">
        <v>24203</v>
      </c>
      <c r="T222" t="str" cm="1">
        <f t="array" ref="T222">IFERROR(INDEX(AOM[AOM], MATCH(1, (AOM[Edge_Value]=ani_diet!F222)*(AOM[Is_Ani_Diet_Ingredient]&lt;&gt;FALSE), 0)), "No Match in AOM")</f>
        <v>AOM_001940</v>
      </c>
      <c r="U222" t="str" cm="1">
        <f t="array" ref="U222">IFERROR(IF(INDEX(AOM[Scientific Name], MATCH(1, (AOM[Edge_Value]=ani_diet!F222)*(AOM[Is_Ani_Diet_Ingredient]&lt;&gt;FALSE), 0))=0, "", INDEX(AOM[Scientific Name], MATCH(1, (AOM[Edge_Value]=ani_diet!F222)*(AOM[Is_Ani_Diet_Ingredient]&lt;&gt;FALSE), 0))), "No Match in AOM")</f>
        <v/>
      </c>
      <c r="V222" t="str" cm="1">
        <f t="array" ref="V222">IF((U222&lt;&gt;"")*(U222&lt;&gt;"No Match in AOM"),IF(L222&lt;&gt;"",_xlfn.TEXTJOIN(";",TRUE,CONCATENATE(_xlfn.TEXTSPLIT(U222,";",TRUE,FALSE)," ",L222)),U222),"")</f>
        <v/>
      </c>
    </row>
    <row r="223" spans="1:23" ht="14.5" x14ac:dyDescent="0.35">
      <c r="A223" t="s">
        <v>24663</v>
      </c>
      <c r="B223" s="86" t="s">
        <v>24664</v>
      </c>
      <c r="D223" s="120" t="s">
        <v>20694</v>
      </c>
      <c r="E223" s="122" t="str">
        <f t="shared" si="9"/>
        <v>Chicken Offal</v>
      </c>
      <c r="F223" s="122" t="str">
        <f t="shared" si="10"/>
        <v>Chicken Offal Dried Ground</v>
      </c>
      <c r="G223" s="122" t="str">
        <f t="shared" si="11"/>
        <v>Chicken Offal Dried Ground</v>
      </c>
      <c r="I223" s="120" t="s">
        <v>24203</v>
      </c>
      <c r="J223" s="120" t="s">
        <v>24203</v>
      </c>
      <c r="T223" t="str" cm="1">
        <f t="array" ref="T223">IFERROR(INDEX(AOM[AOM], MATCH(1, (AOM[Edge_Value]=ani_diet!F223)*(AOM[Is_Ani_Diet_Ingredient]&lt;&gt;FALSE), 0)), "No Match in AOM")</f>
        <v>AOM_001938</v>
      </c>
      <c r="U223" t="str" cm="1">
        <f t="array" ref="U223">IFERROR(IF(INDEX(AOM[Scientific Name], MATCH(1, (AOM[Edge_Value]=ani_diet!F223)*(AOM[Is_Ani_Diet_Ingredient]&lt;&gt;FALSE), 0))=0, "", INDEX(AOM[Scientific Name], MATCH(1, (AOM[Edge_Value]=ani_diet!F223)*(AOM[Is_Ani_Diet_Ingredient]&lt;&gt;FALSE), 0))), "No Match in AOM")</f>
        <v/>
      </c>
      <c r="V223" t="str" cm="1">
        <f t="array" ref="V223">IF((U223&lt;&gt;"")*(U223&lt;&gt;"No Match in AOM"),IF(L223&lt;&gt;"",_xlfn.TEXTJOIN(";",TRUE,CONCATENATE(_xlfn.TEXTSPLIT(U223,";",TRUE,FALSE)," ",L223)),U223),"")</f>
        <v/>
      </c>
    </row>
    <row r="224" spans="1:23" ht="14.5" x14ac:dyDescent="0.35">
      <c r="A224" t="s">
        <v>24466</v>
      </c>
      <c r="B224" s="86" t="s">
        <v>24665</v>
      </c>
      <c r="D224" s="120" t="s">
        <v>24666</v>
      </c>
      <c r="E224" s="122" t="str">
        <f t="shared" si="9"/>
        <v>Chicken Viscera</v>
      </c>
      <c r="F224" s="122" t="str">
        <f t="shared" si="10"/>
        <v>Chicken Viscera Dried Ground</v>
      </c>
      <c r="G224" s="122" t="str">
        <f t="shared" si="11"/>
        <v>Chicken Viscera Dried Ground</v>
      </c>
      <c r="I224" s="120" t="s">
        <v>24203</v>
      </c>
      <c r="J224" s="120" t="s">
        <v>24203</v>
      </c>
      <c r="T224" t="str" cm="1">
        <f t="array" ref="T224">IFERROR(INDEX(AOM[AOM], MATCH(1, (AOM[Edge_Value]=ani_diet!F224)*(AOM[Is_Ani_Diet_Ingredient]&lt;&gt;FALSE), 0)), "No Match in AOM")</f>
        <v>No Match in AOM</v>
      </c>
      <c r="U224" t="str" cm="1">
        <f t="array" ref="U224">IFERROR(IF(INDEX(AOM[Scientific Name], MATCH(1, (AOM[Edge_Value]=ani_diet!F224)*(AOM[Is_Ani_Diet_Ingredient]&lt;&gt;FALSE), 0))=0, "", INDEX(AOM[Scientific Name], MATCH(1, (AOM[Edge_Value]=ani_diet!F224)*(AOM[Is_Ani_Diet_Ingredient]&lt;&gt;FALSE), 0))), "No Match in AOM")</f>
        <v>No Match in AOM</v>
      </c>
      <c r="V224" t="str" cm="1">
        <f t="array" ref="V224">IF((U224&lt;&gt;"")*(U224&lt;&gt;"No Match in AOM"),IF(L224&lt;&gt;"",_xlfn.TEXTJOIN(";",TRUE,CONCATENATE(_xlfn.TEXTSPLIT(U224,";",TRUE,FALSE)," ",L224)),U224),"")</f>
        <v/>
      </c>
      <c r="W224" t="s">
        <v>20693</v>
      </c>
    </row>
    <row r="225" spans="1:23" ht="14.5" x14ac:dyDescent="0.35">
      <c r="A225" t="s">
        <v>24667</v>
      </c>
      <c r="B225" s="86" t="s">
        <v>21162</v>
      </c>
      <c r="C225" s="121" t="s">
        <v>24668</v>
      </c>
      <c r="D225" s="120" t="s">
        <v>10180</v>
      </c>
      <c r="E225" s="122" t="str">
        <f t="shared" si="9"/>
        <v>Chickpea Haulm</v>
      </c>
      <c r="F225" s="122" t="str">
        <f t="shared" si="10"/>
        <v>Chickpea Haulm</v>
      </c>
      <c r="G225" s="122" t="str">
        <f t="shared" si="11"/>
        <v>Chickpea Haulm</v>
      </c>
      <c r="L225" s="120" t="s">
        <v>11223</v>
      </c>
      <c r="N225" s="88" t="s">
        <v>252</v>
      </c>
      <c r="T225" t="str" cm="1">
        <f t="array" ref="T225">IFERROR(INDEX(AOM[AOM], MATCH(1, (AOM[Edge_Value]=ani_diet!F225)*(AOM[Is_Ani_Diet_Ingredient]&lt;&gt;FALSE), 0)), "No Match in AOM")</f>
        <v>AOM_001181</v>
      </c>
      <c r="U225" t="str" cm="1">
        <f t="array" ref="U225">IFERROR(IF(INDEX(AOM[Scientific Name], MATCH(1, (AOM[Edge_Value]=ani_diet!F225)*(AOM[Is_Ani_Diet_Ingredient]&lt;&gt;FALSE), 0))=0, "", INDEX(AOM[Scientific Name], MATCH(1, (AOM[Edge_Value]=ani_diet!F225)*(AOM[Is_Ani_Diet_Ingredient]&lt;&gt;FALSE), 0))), "No Match in AOM")</f>
        <v>Cicer arietinum</v>
      </c>
      <c r="V225" t="str" cm="1">
        <f t="array" ref="V225">IF((U225&lt;&gt;"")*(U225&lt;&gt;"No Match in AOM"),IF(L225&lt;&gt;"",_xlfn.TEXTJOIN(";",TRUE,CONCATENATE(_xlfn.TEXTSPLIT(U225,";",TRUE,FALSE)," ",L225)),U225),"")</f>
        <v>Cicer arietinum Haulm</v>
      </c>
    </row>
    <row r="226" spans="1:23" ht="14.5" x14ac:dyDescent="0.35">
      <c r="A226" t="s">
        <v>24669</v>
      </c>
      <c r="B226" s="86" t="s">
        <v>9586</v>
      </c>
      <c r="C226" s="121" t="s">
        <v>9586</v>
      </c>
      <c r="D226" s="120" t="s">
        <v>9586</v>
      </c>
      <c r="E226" s="122" t="str">
        <f t="shared" si="9"/>
        <v>Chloris gayana</v>
      </c>
      <c r="F226" s="122" t="str">
        <f t="shared" si="10"/>
        <v>Chloris gayana</v>
      </c>
      <c r="G226" s="122" t="str">
        <f t="shared" si="11"/>
        <v>Chloris gayana</v>
      </c>
      <c r="T226" t="str" cm="1">
        <f t="array" ref="T226">IFERROR(INDEX(AOM[AOM], MATCH(1, (AOM[Edge_Value]=ani_diet!F226)*(AOM[Is_Ani_Diet_Ingredient]&lt;&gt;FALSE), 0)), "No Match in AOM")</f>
        <v>AOM_001402</v>
      </c>
      <c r="U226" t="str" cm="1">
        <f t="array" ref="U226">IFERROR(IF(INDEX(AOM[Scientific Name], MATCH(1, (AOM[Edge_Value]=ani_diet!F226)*(AOM[Is_Ani_Diet_Ingredient]&lt;&gt;FALSE), 0))=0, "", INDEX(AOM[Scientific Name], MATCH(1, (AOM[Edge_Value]=ani_diet!F226)*(AOM[Is_Ani_Diet_Ingredient]&lt;&gt;FALSE), 0))), "No Match in AOM")</f>
        <v>Chloris gayana</v>
      </c>
      <c r="V226" t="str" cm="1">
        <f t="array" ref="V226">IF((U226&lt;&gt;"")*(U226&lt;&gt;"No Match in AOM"),IF(L226&lt;&gt;"",_xlfn.TEXTJOIN(";",TRUE,CONCATENATE(_xlfn.TEXTSPLIT(U226,";",TRUE,FALSE)," ",L226)),U226),"")</f>
        <v>Chloris gayana</v>
      </c>
    </row>
    <row r="227" spans="1:23" ht="14.5" x14ac:dyDescent="0.35">
      <c r="A227" t="s">
        <v>24670</v>
      </c>
      <c r="B227" s="86" t="s">
        <v>24671</v>
      </c>
      <c r="C227" s="121" t="s">
        <v>24672</v>
      </c>
      <c r="D227" s="120" t="s">
        <v>9586</v>
      </c>
      <c r="E227" s="122" t="str">
        <f t="shared" si="9"/>
        <v>Chloris gayana</v>
      </c>
      <c r="F227" s="122" t="str">
        <f t="shared" si="10"/>
        <v>Chloris gayana Dried</v>
      </c>
      <c r="G227" s="122" t="str">
        <f t="shared" si="11"/>
        <v>Chloris gayana Hay</v>
      </c>
      <c r="I227" s="120" t="s">
        <v>19595</v>
      </c>
      <c r="J227" s="120" t="s">
        <v>24193</v>
      </c>
      <c r="N227" s="88" t="s">
        <v>252</v>
      </c>
      <c r="T227" t="str" cm="1">
        <f t="array" ref="T227">IFERROR(INDEX(AOM[AOM], MATCH(1, (AOM[Edge_Value]=ani_diet!F227)*(AOM[Is_Ani_Diet_Ingredient]&lt;&gt;FALSE), 0)), "No Match in AOM")</f>
        <v>AOM_001633</v>
      </c>
      <c r="U227" t="str" cm="1">
        <f t="array" ref="U227">IFERROR(IF(INDEX(AOM[Scientific Name], MATCH(1, (AOM[Edge_Value]=ani_diet!F227)*(AOM[Is_Ani_Diet_Ingredient]&lt;&gt;FALSE), 0))=0, "", INDEX(AOM[Scientific Name], MATCH(1, (AOM[Edge_Value]=ani_diet!F227)*(AOM[Is_Ani_Diet_Ingredient]&lt;&gt;FALSE), 0))), "No Match in AOM")</f>
        <v>Chloris gayana</v>
      </c>
      <c r="V227" t="str" cm="1">
        <f t="array" ref="V227">IF((U227&lt;&gt;"")*(U227&lt;&gt;"No Match in AOM"),IF(L227&lt;&gt;"",_xlfn.TEXTJOIN(";",TRUE,CONCATENATE(_xlfn.TEXTSPLIT(U227,";",TRUE,FALSE)," ",L227)),U227),"")</f>
        <v>Chloris gayana</v>
      </c>
    </row>
    <row r="228" spans="1:23" ht="14.5" x14ac:dyDescent="0.35">
      <c r="A228" t="s">
        <v>24673</v>
      </c>
      <c r="B228" s="86" t="s">
        <v>24674</v>
      </c>
      <c r="D228" s="120" t="s">
        <v>9586</v>
      </c>
      <c r="E228" s="122" t="str">
        <f t="shared" si="9"/>
        <v>Chloris gayana</v>
      </c>
      <c r="F228" s="122" t="str">
        <f t="shared" si="10"/>
        <v>Chloris gayana Dried</v>
      </c>
      <c r="G228" s="122" t="str">
        <f t="shared" si="11"/>
        <v>Chloris gayana Hay Chopped</v>
      </c>
      <c r="I228" s="120" t="s">
        <v>24298</v>
      </c>
      <c r="J228" s="120" t="s">
        <v>24193</v>
      </c>
      <c r="K228" s="120" t="s">
        <v>6715</v>
      </c>
      <c r="T228" t="str" cm="1">
        <f t="array" ref="T228">IFERROR(INDEX(AOM[AOM], MATCH(1, (AOM[Edge_Value]=ani_diet!F228)*(AOM[Is_Ani_Diet_Ingredient]&lt;&gt;FALSE), 0)), "No Match in AOM")</f>
        <v>AOM_001633</v>
      </c>
      <c r="U228" t="str" cm="1">
        <f t="array" ref="U228">IFERROR(IF(INDEX(AOM[Scientific Name], MATCH(1, (AOM[Edge_Value]=ani_diet!F228)*(AOM[Is_Ani_Diet_Ingredient]&lt;&gt;FALSE), 0))=0, "", INDEX(AOM[Scientific Name], MATCH(1, (AOM[Edge_Value]=ani_diet!F228)*(AOM[Is_Ani_Diet_Ingredient]&lt;&gt;FALSE), 0))), "No Match in AOM")</f>
        <v>Chloris gayana</v>
      </c>
      <c r="V228" t="str" cm="1">
        <f t="array" ref="V228">IF((U228&lt;&gt;"")*(U228&lt;&gt;"No Match in AOM"),IF(L228&lt;&gt;"",_xlfn.TEXTJOIN(";",TRUE,CONCATENATE(_xlfn.TEXTSPLIT(U228,";",TRUE,FALSE)," ",L228)),U228),"")</f>
        <v>Chloris gayana</v>
      </c>
    </row>
    <row r="229" spans="1:23" ht="14.5" x14ac:dyDescent="0.35">
      <c r="A229" t="s">
        <v>24675</v>
      </c>
      <c r="B229" s="86" t="s">
        <v>24676</v>
      </c>
      <c r="D229" s="120" t="s">
        <v>9586</v>
      </c>
      <c r="E229" s="122" t="str">
        <f t="shared" si="9"/>
        <v>Chloris gayana</v>
      </c>
      <c r="F229" s="122" t="str">
        <f t="shared" si="10"/>
        <v>Chloris gayana Dried Wilted</v>
      </c>
      <c r="G229" s="122" t="str">
        <f t="shared" si="11"/>
        <v>Chloris gayana Hay Cut(Chopper) Wilted(Sun) Dried(barn)</v>
      </c>
      <c r="I229" s="120" t="s">
        <v>24677</v>
      </c>
      <c r="J229" s="120" t="s">
        <v>24361</v>
      </c>
      <c r="K229" s="120" t="s">
        <v>6715</v>
      </c>
      <c r="T229" t="str" cm="1">
        <f t="array" ref="T229">IFERROR(INDEX(AOM[AOM], MATCH(1, (AOM[Edge_Value]=ani_diet!F229)*(AOM[Is_Ani_Diet_Ingredient]&lt;&gt;FALSE), 0)), "No Match in AOM")</f>
        <v>AOM_001634</v>
      </c>
      <c r="U229" t="str" cm="1">
        <f t="array" ref="U229">IFERROR(IF(INDEX(AOM[Scientific Name], MATCH(1, (AOM[Edge_Value]=ani_diet!F229)*(AOM[Is_Ani_Diet_Ingredient]&lt;&gt;FALSE), 0))=0, "", INDEX(AOM[Scientific Name], MATCH(1, (AOM[Edge_Value]=ani_diet!F229)*(AOM[Is_Ani_Diet_Ingredient]&lt;&gt;FALSE), 0))), "No Match in AOM")</f>
        <v>Chloris gayana</v>
      </c>
      <c r="V229" t="str" cm="1">
        <f t="array" ref="V229">IF((U229&lt;&gt;"")*(U229&lt;&gt;"No Match in AOM"),IF(L229&lt;&gt;"",_xlfn.TEXTJOIN(";",TRUE,CONCATENATE(_xlfn.TEXTSPLIT(U229,";",TRUE,FALSE)," ",L229)),U229),"")</f>
        <v>Chloris gayana</v>
      </c>
    </row>
    <row r="230" spans="1:23" ht="14.5" x14ac:dyDescent="0.35">
      <c r="A230" t="s">
        <v>24678</v>
      </c>
      <c r="B230" s="86" t="s">
        <v>24679</v>
      </c>
      <c r="C230" s="121" t="s">
        <v>9586</v>
      </c>
      <c r="D230" s="120" t="s">
        <v>22041</v>
      </c>
      <c r="E230" s="122" t="str">
        <f t="shared" si="9"/>
        <v>Chloris spp.</v>
      </c>
      <c r="F230" s="122" t="str">
        <f t="shared" si="10"/>
        <v>Chloris spp.</v>
      </c>
      <c r="G230" s="122" t="str">
        <f t="shared" si="11"/>
        <v>Chloris spp.</v>
      </c>
      <c r="T230" t="str" cm="1">
        <f t="array" ref="T230">IFERROR(INDEX(AOM[AOM], MATCH(1, (AOM[Edge_Value]=ani_diet!F230)*(AOM[Is_Ani_Diet_Ingredient]&lt;&gt;FALSE), 0)), "No Match in AOM")</f>
        <v>AOM_001401</v>
      </c>
      <c r="U230" t="str" cm="1">
        <f t="array" ref="U230">IFERROR(IF(INDEX(AOM[Scientific Name], MATCH(1, (AOM[Edge_Value]=ani_diet!F230)*(AOM[Is_Ani_Diet_Ingredient]&lt;&gt;FALSE), 0))=0, "", INDEX(AOM[Scientific Name], MATCH(1, (AOM[Edge_Value]=ani_diet!F230)*(AOM[Is_Ani_Diet_Ingredient]&lt;&gt;FALSE), 0))), "No Match in AOM")</f>
        <v/>
      </c>
      <c r="V230" t="str" cm="1">
        <f t="array" ref="V230">IF((U230&lt;&gt;"")*(U230&lt;&gt;"No Match in AOM"),IF(L230&lt;&gt;"",_xlfn.TEXTJOIN(";",TRUE,CONCATENATE(_xlfn.TEXTSPLIT(U230,";",TRUE,FALSE)," ",L230)),U230),"")</f>
        <v/>
      </c>
    </row>
    <row r="231" spans="1:23" ht="14.5" x14ac:dyDescent="0.35">
      <c r="A231" t="s">
        <v>24680</v>
      </c>
      <c r="B231" s="86" t="s">
        <v>24681</v>
      </c>
      <c r="C231" s="121" t="s">
        <v>24681</v>
      </c>
      <c r="D231" s="120" t="s">
        <v>23404</v>
      </c>
      <c r="E231" s="122" t="str">
        <f t="shared" si="9"/>
        <v>Choline Cloride</v>
      </c>
      <c r="F231" s="122" t="str">
        <f t="shared" si="10"/>
        <v>Choline Cloride</v>
      </c>
      <c r="G231" s="122" t="str">
        <f t="shared" si="11"/>
        <v>Choline Cloride</v>
      </c>
      <c r="T231" t="str" cm="1">
        <f t="array" ref="T231">IFERROR(INDEX(AOM[AOM], MATCH(1, (AOM[Edge_Value]=ani_diet!F231)*(AOM[Is_Ani_Diet_Ingredient]&lt;&gt;FALSE), 0)), "No Match in AOM")</f>
        <v>AOM_000787</v>
      </c>
      <c r="U231" t="str" cm="1">
        <f t="array" ref="U231">IFERROR(IF(INDEX(AOM[Scientific Name], MATCH(1, (AOM[Edge_Value]=ani_diet!F231)*(AOM[Is_Ani_Diet_Ingredient]&lt;&gt;FALSE), 0))=0, "", INDEX(AOM[Scientific Name], MATCH(1, (AOM[Edge_Value]=ani_diet!F231)*(AOM[Is_Ani_Diet_Ingredient]&lt;&gt;FALSE), 0))), "No Match in AOM")</f>
        <v/>
      </c>
      <c r="V231" t="str" cm="1">
        <f t="array" ref="V231">IF((U231&lt;&gt;"")*(U231&lt;&gt;"No Match in AOM"),IF(L231&lt;&gt;"",_xlfn.TEXTJOIN(";",TRUE,CONCATENATE(_xlfn.TEXTSPLIT(U231,";",TRUE,FALSE)," ",L231)),U231),"")</f>
        <v/>
      </c>
    </row>
    <row r="232" spans="1:23" ht="14.5" x14ac:dyDescent="0.35">
      <c r="A232" t="s">
        <v>24351</v>
      </c>
      <c r="B232" s="86" t="s">
        <v>24682</v>
      </c>
      <c r="C232" s="121" t="s">
        <v>24683</v>
      </c>
      <c r="D232" s="120" t="s">
        <v>23404</v>
      </c>
      <c r="E232" s="122" t="str">
        <f t="shared" si="9"/>
        <v>Choline Cloride</v>
      </c>
      <c r="F232" s="122" t="str">
        <f t="shared" si="10"/>
        <v>Choline Cloride Ground</v>
      </c>
      <c r="G232" s="122" t="str">
        <f t="shared" si="11"/>
        <v>Choline Cloride Ground</v>
      </c>
      <c r="I232" s="120" t="s">
        <v>6571</v>
      </c>
      <c r="J232" s="120" t="s">
        <v>6571</v>
      </c>
      <c r="N232" s="88" t="s">
        <v>252</v>
      </c>
      <c r="T232" t="str" cm="1">
        <f t="array" ref="T232">IFERROR(INDEX(AOM[AOM], MATCH(1, (AOM[Edge_Value]=ani_diet!F232)*(AOM[Is_Ani_Diet_Ingredient]&lt;&gt;FALSE), 0)), "No Match in AOM")</f>
        <v>AOM_001375</v>
      </c>
      <c r="U232" t="str" cm="1">
        <f t="array" ref="U232">IFERROR(IF(INDEX(AOM[Scientific Name], MATCH(1, (AOM[Edge_Value]=ani_diet!F232)*(AOM[Is_Ani_Diet_Ingredient]&lt;&gt;FALSE), 0))=0, "", INDEX(AOM[Scientific Name], MATCH(1, (AOM[Edge_Value]=ani_diet!F232)*(AOM[Is_Ani_Diet_Ingredient]&lt;&gt;FALSE), 0))), "No Match in AOM")</f>
        <v/>
      </c>
      <c r="V232" t="str" cm="1">
        <f t="array" ref="V232">IF((U232&lt;&gt;"")*(U232&lt;&gt;"No Match in AOM"),IF(L232&lt;&gt;"",_xlfn.TEXTJOIN(";",TRUE,CONCATENATE(_xlfn.TEXTSPLIT(U232,";",TRUE,FALSE)," ",L232)),U232),"")</f>
        <v/>
      </c>
    </row>
    <row r="233" spans="1:23" ht="14.5" x14ac:dyDescent="0.35">
      <c r="A233" t="s">
        <v>24396</v>
      </c>
      <c r="B233" s="86" t="s">
        <v>24684</v>
      </c>
      <c r="C233" s="121" t="s">
        <v>24685</v>
      </c>
      <c r="D233" s="120" t="s">
        <v>11193</v>
      </c>
      <c r="E233" s="122" t="str">
        <f t="shared" si="9"/>
        <v>Straw</v>
      </c>
      <c r="F233" s="122" t="str">
        <f t="shared" si="10"/>
        <v>Straw</v>
      </c>
      <c r="G233" s="122" t="str">
        <f t="shared" si="11"/>
        <v>Straw Chopped</v>
      </c>
      <c r="I233" s="120" t="s">
        <v>6715</v>
      </c>
      <c r="K233" s="120" t="s">
        <v>6715</v>
      </c>
      <c r="N233" s="88" t="s">
        <v>252</v>
      </c>
      <c r="P233" t="s">
        <v>12978</v>
      </c>
      <c r="Q233" t="s">
        <v>12945</v>
      </c>
      <c r="R233" t="s">
        <v>24686</v>
      </c>
      <c r="S233" t="s">
        <v>24687</v>
      </c>
      <c r="T233" t="str" cm="1">
        <f t="array" ref="T233">IFERROR(INDEX(AOM[AOM], MATCH(1, (AOM[Edge_Value]=ani_diet!F233)*(AOM[Is_Ani_Diet_Ingredient]&lt;&gt;FALSE), 0)), "No Match in AOM")</f>
        <v>AOM_000582</v>
      </c>
      <c r="U233" t="str" cm="1">
        <f t="array" ref="U233">IFERROR(IF(INDEX(AOM[Scientific Name], MATCH(1, (AOM[Edge_Value]=ani_diet!F233)*(AOM[Is_Ani_Diet_Ingredient]&lt;&gt;FALSE), 0))=0, "", INDEX(AOM[Scientific Name], MATCH(1, (AOM[Edge_Value]=ani_diet!F233)*(AOM[Is_Ani_Diet_Ingredient]&lt;&gt;FALSE), 0))), "No Match in AOM")</f>
        <v/>
      </c>
      <c r="V233" t="str" cm="1">
        <f t="array" ref="V233">IF((U233&lt;&gt;"")*(U233&lt;&gt;"No Match in AOM"),IF(L233&lt;&gt;"",_xlfn.TEXTJOIN(";",TRUE,CONCATENATE(_xlfn.TEXTSPLIT(U233,";",TRUE,FALSE)," ",L233)),U233),"")</f>
        <v/>
      </c>
    </row>
    <row r="234" spans="1:23" ht="14.5" x14ac:dyDescent="0.35">
      <c r="A234" t="s">
        <v>24688</v>
      </c>
      <c r="B234" s="86" t="s">
        <v>24689</v>
      </c>
      <c r="C234" s="121" t="s">
        <v>24690</v>
      </c>
      <c r="D234" s="120" t="s">
        <v>23111</v>
      </c>
      <c r="E234" s="122" t="str">
        <f t="shared" si="9"/>
        <v>Chromic Oxide</v>
      </c>
      <c r="F234" s="122" t="str">
        <f t="shared" si="10"/>
        <v>Chromic Oxide</v>
      </c>
      <c r="G234" s="122" t="str">
        <f t="shared" si="11"/>
        <v>Chromic Oxide</v>
      </c>
      <c r="T234" t="str" cm="1">
        <f t="array" ref="T234">IFERROR(INDEX(AOM[AOM], MATCH(1, (AOM[Edge_Value]=ani_diet!F234)*(AOM[Is_Ani_Diet_Ingredient]&lt;&gt;FALSE), 0)), "No Match in AOM")</f>
        <v>No Match in AOM</v>
      </c>
      <c r="U234" t="str" cm="1">
        <f t="array" ref="U234">IFERROR(IF(INDEX(AOM[Scientific Name], MATCH(1, (AOM[Edge_Value]=ani_diet!F234)*(AOM[Is_Ani_Diet_Ingredient]&lt;&gt;FALSE), 0))=0, "", INDEX(AOM[Scientific Name], MATCH(1, (AOM[Edge_Value]=ani_diet!F234)*(AOM[Is_Ani_Diet_Ingredient]&lt;&gt;FALSE), 0))), "No Match in AOM")</f>
        <v>No Match in AOM</v>
      </c>
      <c r="V234" t="str" cm="1">
        <f t="array" ref="V234">IF((U234&lt;&gt;"")*(U234&lt;&gt;"No Match in AOM"),IF(L234&lt;&gt;"",_xlfn.TEXTJOIN(";",TRUE,CONCATENATE(_xlfn.TEXTSPLIT(U234,";",TRUE,FALSE)," ",L234)),U234),"")</f>
        <v/>
      </c>
      <c r="W234" t="s">
        <v>23109</v>
      </c>
    </row>
    <row r="235" spans="1:23" ht="14.5" x14ac:dyDescent="0.35">
      <c r="A235" t="s">
        <v>24645</v>
      </c>
      <c r="B235" s="86" t="s">
        <v>24691</v>
      </c>
      <c r="D235" s="120" t="s">
        <v>23110</v>
      </c>
      <c r="E235" s="122" t="str">
        <f t="shared" si="9"/>
        <v>Chromium Oxide</v>
      </c>
      <c r="F235" s="122" t="str">
        <f t="shared" si="10"/>
        <v>Chromium Oxide Ground</v>
      </c>
      <c r="G235" s="122" t="str">
        <f t="shared" si="11"/>
        <v>Chromium Oxide Ground</v>
      </c>
      <c r="I235" s="120" t="s">
        <v>6571</v>
      </c>
      <c r="J235" s="120" t="s">
        <v>6571</v>
      </c>
      <c r="T235" t="str" cm="1">
        <f t="array" ref="T235">IFERROR(INDEX(AOM[AOM], MATCH(1, (AOM[Edge_Value]=ani_diet!F235)*(AOM[Is_Ani_Diet_Ingredient]&lt;&gt;FALSE), 0)), "No Match in AOM")</f>
        <v>AOM_002072</v>
      </c>
      <c r="U235" t="str" cm="1">
        <f t="array" ref="U235">IFERROR(IF(INDEX(AOM[Scientific Name], MATCH(1, (AOM[Edge_Value]=ani_diet!F235)*(AOM[Is_Ani_Diet_Ingredient]&lt;&gt;FALSE), 0))=0, "", INDEX(AOM[Scientific Name], MATCH(1, (AOM[Edge_Value]=ani_diet!F235)*(AOM[Is_Ani_Diet_Ingredient]&lt;&gt;FALSE), 0))), "No Match in AOM")</f>
        <v/>
      </c>
      <c r="V235" t="str" cm="1">
        <f t="array" ref="V235">IF((U235&lt;&gt;"")*(U235&lt;&gt;"No Match in AOM"),IF(L235&lt;&gt;"",_xlfn.TEXTJOIN(";",TRUE,CONCATENATE(_xlfn.TEXTSPLIT(U235,";",TRUE,FALSE)," ",L235)),U235),"")</f>
        <v/>
      </c>
    </row>
    <row r="236" spans="1:23" ht="14.5" x14ac:dyDescent="0.35">
      <c r="A236" t="s">
        <v>24692</v>
      </c>
      <c r="B236" s="86" t="s">
        <v>24693</v>
      </c>
      <c r="C236" s="121" t="s">
        <v>24694</v>
      </c>
      <c r="D236" s="120" t="s">
        <v>14199</v>
      </c>
      <c r="E236" s="122" t="str">
        <f t="shared" si="9"/>
        <v>Chromolaena odorata Leaves</v>
      </c>
      <c r="F236" s="122" t="str">
        <f t="shared" si="10"/>
        <v>Chromolaena odorata Leaves Ground</v>
      </c>
      <c r="G236" s="122" t="str">
        <f t="shared" si="11"/>
        <v>Chromolaena odorata Leaves Ground</v>
      </c>
      <c r="I236" s="120" t="s">
        <v>6571</v>
      </c>
      <c r="J236" s="120" t="s">
        <v>6571</v>
      </c>
      <c r="L236" s="120" t="s">
        <v>6705</v>
      </c>
      <c r="N236" s="88" t="s">
        <v>252</v>
      </c>
      <c r="O236" s="88" t="s">
        <v>252</v>
      </c>
      <c r="T236" t="str" cm="1">
        <f t="array" ref="T236">IFERROR(INDEX(AOM[AOM], MATCH(1, (AOM[Edge_Value]=ani_diet!F236)*(AOM[Is_Ani_Diet_Ingredient]&lt;&gt;FALSE), 0)), "No Match in AOM")</f>
        <v>AOM_001863</v>
      </c>
      <c r="U236" t="str" cm="1">
        <f t="array" ref="U236">IFERROR(IF(INDEX(AOM[Scientific Name], MATCH(1, (AOM[Edge_Value]=ani_diet!F236)*(AOM[Is_Ani_Diet_Ingredient]&lt;&gt;FALSE), 0))=0, "", INDEX(AOM[Scientific Name], MATCH(1, (AOM[Edge_Value]=ani_diet!F236)*(AOM[Is_Ani_Diet_Ingredient]&lt;&gt;FALSE), 0))), "No Match in AOM")</f>
        <v>Chromolaena odorata</v>
      </c>
      <c r="V236" t="str" cm="1">
        <f t="array" ref="V236">IF((U236&lt;&gt;"")*(U236&lt;&gt;"No Match in AOM"),IF(L236&lt;&gt;"",_xlfn.TEXTJOIN(";",TRUE,CONCATENATE(_xlfn.TEXTSPLIT(U236,";",TRUE,FALSE)," ",L236)),U236),"")</f>
        <v>Chromolaena odorata Leaves</v>
      </c>
    </row>
    <row r="237" spans="1:23" ht="14.5" x14ac:dyDescent="0.35">
      <c r="A237" t="s">
        <v>24692</v>
      </c>
      <c r="B237" s="86" t="s">
        <v>24695</v>
      </c>
      <c r="D237" s="120" t="s">
        <v>14199</v>
      </c>
      <c r="E237" s="122" t="str">
        <f t="shared" si="9"/>
        <v>Chromolaena odorata Leaves</v>
      </c>
      <c r="F237" s="122" t="str">
        <f t="shared" si="10"/>
        <v>Chromolaena odorata Leaves Dried Ground</v>
      </c>
      <c r="G237" s="122" t="str">
        <f t="shared" si="11"/>
        <v>Chromolaena odorata Leaves Powder Dried(Air) Ground</v>
      </c>
      <c r="I237" s="120" t="s">
        <v>24696</v>
      </c>
      <c r="J237" s="120" t="s">
        <v>24203</v>
      </c>
      <c r="L237" s="120" t="s">
        <v>6705</v>
      </c>
      <c r="T237" t="str" cm="1">
        <f t="array" ref="T237">IFERROR(INDEX(AOM[AOM], MATCH(1, (AOM[Edge_Value]=ani_diet!F237)*(AOM[Is_Ani_Diet_Ingredient]&lt;&gt;FALSE), 0)), "No Match in AOM")</f>
        <v>AOM_001637</v>
      </c>
      <c r="U237" t="str" cm="1">
        <f t="array" ref="U237">IFERROR(IF(INDEX(AOM[Scientific Name], MATCH(1, (AOM[Edge_Value]=ani_diet!F237)*(AOM[Is_Ani_Diet_Ingredient]&lt;&gt;FALSE), 0))=0, "", INDEX(AOM[Scientific Name], MATCH(1, (AOM[Edge_Value]=ani_diet!F237)*(AOM[Is_Ani_Diet_Ingredient]&lt;&gt;FALSE), 0))), "No Match in AOM")</f>
        <v>Chromolaena odorata</v>
      </c>
      <c r="V237" t="str" cm="1">
        <f t="array" ref="V237">IF((U237&lt;&gt;"")*(U237&lt;&gt;"No Match in AOM"),IF(L237&lt;&gt;"",_xlfn.TEXTJOIN(";",TRUE,CONCATENATE(_xlfn.TEXTSPLIT(U237,";",TRUE,FALSE)," ",L237)),U237),"")</f>
        <v>Chromolaena odorata Leaves</v>
      </c>
    </row>
    <row r="238" spans="1:23" ht="14.5" x14ac:dyDescent="0.35">
      <c r="A238" t="s">
        <v>24583</v>
      </c>
      <c r="B238" s="86" t="s">
        <v>24697</v>
      </c>
      <c r="C238" s="121" t="s">
        <v>24698</v>
      </c>
      <c r="D238" s="120" t="s">
        <v>9987</v>
      </c>
      <c r="E238" s="122" t="str">
        <f t="shared" si="9"/>
        <v>Lemon Essential Oil</v>
      </c>
      <c r="F238" s="122" t="str">
        <f t="shared" si="10"/>
        <v>Lemon Essential Oil</v>
      </c>
      <c r="G238" s="122" t="str">
        <f t="shared" si="11"/>
        <v>Lemon Essential Oil</v>
      </c>
      <c r="L238" s="120" t="s">
        <v>24699</v>
      </c>
      <c r="O238" s="88" t="s">
        <v>252</v>
      </c>
      <c r="T238" t="str" cm="1">
        <f t="array" ref="T238">IFERROR(INDEX(AOM[AOM], MATCH(1, (AOM[Edge_Value]=ani_diet!F238)*(AOM[Is_Ani_Diet_Ingredient]&lt;&gt;FALSE), 0)), "No Match in AOM")</f>
        <v>AOM_001259</v>
      </c>
      <c r="U238" t="str" cm="1">
        <f t="array" ref="U238">IFERROR(IF(INDEX(AOM[Scientific Name], MATCH(1, (AOM[Edge_Value]=ani_diet!F238)*(AOM[Is_Ani_Diet_Ingredient]&lt;&gt;FALSE), 0))=0, "", INDEX(AOM[Scientific Name], MATCH(1, (AOM[Edge_Value]=ani_diet!F238)*(AOM[Is_Ani_Diet_Ingredient]&lt;&gt;FALSE), 0))), "No Match in AOM")</f>
        <v>Citrus limon</v>
      </c>
      <c r="V238" t="str" cm="1">
        <f t="array" ref="V238">IF((U238&lt;&gt;"")*(U238&lt;&gt;"No Match in AOM"),IF(L238&lt;&gt;"",_xlfn.TEXTJOIN(";",TRUE,CONCATENATE(_xlfn.TEXTSPLIT(U238,";",TRUE,FALSE)," ",L238)),U238),"")</f>
        <v>Citrus limon Essential Oil</v>
      </c>
    </row>
    <row r="239" spans="1:23" ht="14.5" x14ac:dyDescent="0.35">
      <c r="A239" t="s">
        <v>24583</v>
      </c>
      <c r="B239" s="86" t="s">
        <v>24700</v>
      </c>
      <c r="D239" s="120" t="s">
        <v>24701</v>
      </c>
      <c r="E239" s="122" t="str">
        <f t="shared" si="9"/>
        <v>Citrus Limon Peel Essential Oil</v>
      </c>
      <c r="F239" s="122" t="str">
        <f t="shared" si="10"/>
        <v>Citrus Limon Peel Essential Oil</v>
      </c>
      <c r="G239" s="122" t="str">
        <f t="shared" si="11"/>
        <v>Citrus Limon Peel Essential Oil</v>
      </c>
      <c r="L239" s="120" t="s">
        <v>24702</v>
      </c>
      <c r="T239" t="str" cm="1">
        <f t="array" ref="T239">IFERROR(INDEX(AOM[AOM], MATCH(1, (AOM[Edge_Value]=ani_diet!F239)*(AOM[Is_Ani_Diet_Ingredient]&lt;&gt;FALSE), 0)), "No Match in AOM")</f>
        <v>No Match in AOM</v>
      </c>
      <c r="U239" t="str" cm="1">
        <f t="array" ref="U239">IFERROR(IF(INDEX(AOM[Scientific Name], MATCH(1, (AOM[Edge_Value]=ani_diet!F239)*(AOM[Is_Ani_Diet_Ingredient]&lt;&gt;FALSE), 0))=0, "", INDEX(AOM[Scientific Name], MATCH(1, (AOM[Edge_Value]=ani_diet!F239)*(AOM[Is_Ani_Diet_Ingredient]&lt;&gt;FALSE), 0))), "No Match in AOM")</f>
        <v>No Match in AOM</v>
      </c>
      <c r="V239" t="str" cm="1">
        <f t="array" ref="V239">IF((U239&lt;&gt;"")*(U239&lt;&gt;"No Match in AOM"),IF(L239&lt;&gt;"",_xlfn.TEXTJOIN(";",TRUE,CONCATENATE(_xlfn.TEXTSPLIT(U239,";",TRUE,FALSE)," ",L239)),U239),"")</f>
        <v/>
      </c>
      <c r="W239" s="132" t="s">
        <v>21703</v>
      </c>
    </row>
    <row r="240" spans="1:23" ht="14.5" x14ac:dyDescent="0.35">
      <c r="A240" t="s">
        <v>24703</v>
      </c>
      <c r="B240" s="86" t="s">
        <v>24704</v>
      </c>
      <c r="C240" s="121" t="s">
        <v>24705</v>
      </c>
      <c r="D240" s="120" t="s">
        <v>24706</v>
      </c>
      <c r="E240" s="122" t="str">
        <f t="shared" si="9"/>
        <v>Clove Basil Leaves Extract</v>
      </c>
      <c r="F240" s="122" t="str">
        <f t="shared" si="10"/>
        <v>Clove Basil Leaves Extract</v>
      </c>
      <c r="G240" s="122" t="str">
        <f t="shared" si="11"/>
        <v>Clove Basil Leaves Extract Extract</v>
      </c>
      <c r="I240" s="120" t="s">
        <v>24707</v>
      </c>
      <c r="L240" s="120" t="s">
        <v>24708</v>
      </c>
      <c r="O240" s="88" t="s">
        <v>252</v>
      </c>
      <c r="T240" t="str" cm="1">
        <f t="array" ref="T240">IFERROR(INDEX(AOM[AOM], MATCH(1, (AOM[Edge_Value]=ani_diet!F240)*(AOM[Is_Ani_Diet_Ingredient]&lt;&gt;FALSE), 0)), "No Match in AOM")</f>
        <v>AOM_000752</v>
      </c>
      <c r="U240" t="str" cm="1">
        <f t="array" ref="U240">IFERROR(IF(INDEX(AOM[Scientific Name], MATCH(1, (AOM[Edge_Value]=ani_diet!F240)*(AOM[Is_Ani_Diet_Ingredient]&lt;&gt;FALSE), 0))=0, "", INDEX(AOM[Scientific Name], MATCH(1, (AOM[Edge_Value]=ani_diet!F240)*(AOM[Is_Ani_Diet_Ingredient]&lt;&gt;FALSE), 0))), "No Match in AOM")</f>
        <v>Ocimum gratissimum</v>
      </c>
      <c r="V240" t="str" cm="1">
        <f t="array" ref="V240">IF((U240&lt;&gt;"")*(U240&lt;&gt;"No Match in AOM"),IF(L240&lt;&gt;"",_xlfn.TEXTJOIN(";",TRUE,CONCATENATE(_xlfn.TEXTSPLIT(U240,";",TRUE,FALSE)," ",L240)),U240),"")</f>
        <v>Ocimum gratissimum Leaves Extract</v>
      </c>
    </row>
    <row r="241" spans="1:22" ht="14.5" x14ac:dyDescent="0.35">
      <c r="A241" t="s">
        <v>24703</v>
      </c>
      <c r="B241" s="86" t="s">
        <v>24709</v>
      </c>
      <c r="D241" s="120" t="s">
        <v>24706</v>
      </c>
      <c r="E241" s="122" t="str">
        <f t="shared" si="9"/>
        <v>Clove Basil Leaves Extract</v>
      </c>
      <c r="F241" s="122" t="str">
        <f t="shared" si="10"/>
        <v>Clove Basil Leaves Extract Dried Ethanol Treated Ground</v>
      </c>
      <c r="G241" s="122" t="str">
        <f t="shared" si="11"/>
        <v>Clove Basil Leaves Extract Dried Ethanol Treated Ground</v>
      </c>
      <c r="I241" s="120" t="s">
        <v>24710</v>
      </c>
      <c r="J241" s="120" t="s">
        <v>24710</v>
      </c>
      <c r="L241" s="120" t="s">
        <v>24708</v>
      </c>
      <c r="T241" t="str" cm="1">
        <f t="array" ref="T241">IFERROR(INDEX(AOM[AOM], MATCH(1, (AOM[Edge_Value]=ani_diet!F241)*(AOM[Is_Ani_Diet_Ingredient]&lt;&gt;FALSE), 0)), "No Match in AOM")</f>
        <v>AOM_002001</v>
      </c>
      <c r="U241" t="str" cm="1">
        <f t="array" ref="U241">IFERROR(IF(INDEX(AOM[Scientific Name], MATCH(1, (AOM[Edge_Value]=ani_diet!F241)*(AOM[Is_Ani_Diet_Ingredient]&lt;&gt;FALSE), 0))=0, "", INDEX(AOM[Scientific Name], MATCH(1, (AOM[Edge_Value]=ani_diet!F241)*(AOM[Is_Ani_Diet_Ingredient]&lt;&gt;FALSE), 0))), "No Match in AOM")</f>
        <v/>
      </c>
      <c r="V241" t="str" cm="1">
        <f t="array" ref="V241">IF((U241&lt;&gt;"")*(U241&lt;&gt;"No Match in AOM"),IF(L241&lt;&gt;"",_xlfn.TEXTJOIN(";",TRUE,CONCATENATE(_xlfn.TEXTSPLIT(U241,";",TRUE,FALSE)," ",L241)),U241),"")</f>
        <v/>
      </c>
    </row>
    <row r="242" spans="1:22" ht="14.5" x14ac:dyDescent="0.35">
      <c r="A242" t="s">
        <v>24711</v>
      </c>
      <c r="B242" s="86" t="s">
        <v>24712</v>
      </c>
      <c r="C242" s="121" t="s">
        <v>24713</v>
      </c>
      <c r="D242" s="120" t="s">
        <v>20514</v>
      </c>
      <c r="E242" s="122" t="str">
        <f t="shared" si="9"/>
        <v>Clupeid Fish</v>
      </c>
      <c r="F242" s="122" t="str">
        <f t="shared" si="10"/>
        <v>Clupeid Fish Ground</v>
      </c>
      <c r="G242" s="122" t="str">
        <f t="shared" si="11"/>
        <v>Clupeid Fish Meal</v>
      </c>
      <c r="I242" s="120" t="s">
        <v>24282</v>
      </c>
      <c r="J242" s="120" t="s">
        <v>6571</v>
      </c>
      <c r="N242" s="88" t="s">
        <v>252</v>
      </c>
      <c r="T242" t="str" cm="1">
        <f t="array" ref="T242">IFERROR(INDEX(AOM[AOM], MATCH(1, (AOM[Edge_Value]=ani_diet!F242)*(AOM[Is_Ani_Diet_Ingredient]&lt;&gt;FALSE), 0)), "No Match in AOM")</f>
        <v>AOM_001878</v>
      </c>
      <c r="U242" t="str" cm="1">
        <f t="array" ref="U242">IFERROR(IF(INDEX(AOM[Scientific Name], MATCH(1, (AOM[Edge_Value]=ani_diet!F242)*(AOM[Is_Ani_Diet_Ingredient]&lt;&gt;FALSE), 0))=0, "", INDEX(AOM[Scientific Name], MATCH(1, (AOM[Edge_Value]=ani_diet!F242)*(AOM[Is_Ani_Diet_Ingredient]&lt;&gt;FALSE), 0))), "No Match in AOM")</f>
        <v/>
      </c>
      <c r="V242" t="str" cm="1">
        <f t="array" ref="V242">IF((U242&lt;&gt;"")*(U242&lt;&gt;"No Match in AOM"),IF(L242&lt;&gt;"",_xlfn.TEXTJOIN(";",TRUE,CONCATENATE(_xlfn.TEXTSPLIT(U242,";",TRUE,FALSE)," ",L242)),U242),"")</f>
        <v/>
      </c>
    </row>
    <row r="243" spans="1:22" ht="14.5" x14ac:dyDescent="0.35">
      <c r="A243" t="s">
        <v>24714</v>
      </c>
      <c r="B243" s="86" t="s">
        <v>599</v>
      </c>
      <c r="C243" s="121" t="s">
        <v>24715</v>
      </c>
      <c r="D243" s="120" t="s">
        <v>599</v>
      </c>
      <c r="E243" s="122" t="str">
        <f t="shared" si="9"/>
        <v>Cobalt</v>
      </c>
      <c r="F243" s="122" t="str">
        <f t="shared" si="10"/>
        <v>Cobalt</v>
      </c>
      <c r="G243" s="122" t="str">
        <f t="shared" si="11"/>
        <v>Cobalt</v>
      </c>
      <c r="T243" t="str" cm="1">
        <f t="array" ref="T243">IFERROR(INDEX(AOM[AOM], MATCH(1, (AOM[Edge_Value]=ani_diet!F243)*(AOM[Is_Ani_Diet_Ingredient]&lt;&gt;FALSE), 0)), "No Match in AOM")</f>
        <v>AOM_001066</v>
      </c>
      <c r="U243" t="str" cm="1">
        <f t="array" ref="U243">IFERROR(IF(INDEX(AOM[Scientific Name], MATCH(1, (AOM[Edge_Value]=ani_diet!F243)*(AOM[Is_Ani_Diet_Ingredient]&lt;&gt;FALSE), 0))=0, "", INDEX(AOM[Scientific Name], MATCH(1, (AOM[Edge_Value]=ani_diet!F243)*(AOM[Is_Ani_Diet_Ingredient]&lt;&gt;FALSE), 0))), "No Match in AOM")</f>
        <v/>
      </c>
      <c r="V243" t="str" cm="1">
        <f t="array" ref="V243">IF((U243&lt;&gt;"")*(U243&lt;&gt;"No Match in AOM"),IF(L243&lt;&gt;"",_xlfn.TEXTJOIN(";",TRUE,CONCATENATE(_xlfn.TEXTSPLIT(U243,";",TRUE,FALSE)," ",L243)),U243),"")</f>
        <v/>
      </c>
    </row>
    <row r="244" spans="1:22" ht="14.5" x14ac:dyDescent="0.35">
      <c r="A244" t="s">
        <v>24716</v>
      </c>
      <c r="B244" s="86" t="s">
        <v>24717</v>
      </c>
      <c r="C244" s="121" t="s">
        <v>24718</v>
      </c>
      <c r="D244" s="120" t="s">
        <v>9897</v>
      </c>
      <c r="E244" s="122" t="str">
        <f t="shared" si="9"/>
        <v>Coconut Oil</v>
      </c>
      <c r="F244" s="122" t="str">
        <f t="shared" si="10"/>
        <v>Coconut Oil</v>
      </c>
      <c r="G244" s="122" t="str">
        <f t="shared" si="11"/>
        <v>Coconut Oil</v>
      </c>
      <c r="L244" s="120" t="s">
        <v>8863</v>
      </c>
      <c r="N244" s="88" t="s">
        <v>252</v>
      </c>
      <c r="T244" t="str" cm="1">
        <f t="array" ref="T244">IFERROR(INDEX(AOM[AOM], MATCH(1, (AOM[Edge_Value]=ani_diet!F244)*(AOM[Is_Ani_Diet_Ingredient]&lt;&gt;FALSE), 0)), "No Match in AOM")</f>
        <v>AOM_001185</v>
      </c>
      <c r="U244" t="str" cm="1">
        <f t="array" ref="U244">IFERROR(IF(INDEX(AOM[Scientific Name], MATCH(1, (AOM[Edge_Value]=ani_diet!F244)*(AOM[Is_Ani_Diet_Ingredient]&lt;&gt;FALSE), 0))=0, "", INDEX(AOM[Scientific Name], MATCH(1, (AOM[Edge_Value]=ani_diet!F244)*(AOM[Is_Ani_Diet_Ingredient]&lt;&gt;FALSE), 0))), "No Match in AOM")</f>
        <v>Cocos nucifera</v>
      </c>
      <c r="V244" t="str" cm="1">
        <f t="array" ref="V244">IF((U244&lt;&gt;"")*(U244&lt;&gt;"No Match in AOM"),IF(L244&lt;&gt;"",_xlfn.TEXTJOIN(";",TRUE,CONCATENATE(_xlfn.TEXTSPLIT(U244,";",TRUE,FALSE)," ",L244)),U244),"")</f>
        <v>Cocos nucifera Oil</v>
      </c>
    </row>
    <row r="245" spans="1:22" ht="14.5" x14ac:dyDescent="0.35">
      <c r="A245" t="s">
        <v>24719</v>
      </c>
      <c r="B245" s="86" t="s">
        <v>21553</v>
      </c>
      <c r="C245" s="121" t="s">
        <v>24720</v>
      </c>
      <c r="D245" s="120" t="s">
        <v>8851</v>
      </c>
      <c r="E245" s="122" t="str">
        <f t="shared" si="9"/>
        <v>Cocoa Bean Cake</v>
      </c>
      <c r="F245" s="122" t="str">
        <f t="shared" si="10"/>
        <v>Cocoa Bean Cake</v>
      </c>
      <c r="G245" s="122" t="str">
        <f t="shared" si="11"/>
        <v>Cocoa Bean Cake</v>
      </c>
      <c r="L245" s="120" t="s">
        <v>24721</v>
      </c>
      <c r="N245" s="88" t="s">
        <v>252</v>
      </c>
      <c r="T245" t="str" cm="1">
        <f t="array" ref="T245">IFERROR(INDEX(AOM[AOM], MATCH(1, (AOM[Edge_Value]=ani_diet!F245)*(AOM[Is_Ani_Diet_Ingredient]&lt;&gt;FALSE), 0)), "No Match in AOM")</f>
        <v>AOM_002106</v>
      </c>
      <c r="U245" t="str" cm="1">
        <f t="array" ref="U245">IFERROR(IF(INDEX(AOM[Scientific Name], MATCH(1, (AOM[Edge_Value]=ani_diet!F245)*(AOM[Is_Ani_Diet_Ingredient]&lt;&gt;FALSE), 0))=0, "", INDEX(AOM[Scientific Name], MATCH(1, (AOM[Edge_Value]=ani_diet!F245)*(AOM[Is_Ani_Diet_Ingredient]&lt;&gt;FALSE), 0))), "No Match in AOM")</f>
        <v>Theobroma cacao</v>
      </c>
      <c r="V245" t="str" cm="1">
        <f t="array" ref="V245">IF((U245&lt;&gt;"")*(U245&lt;&gt;"No Match in AOM"),IF(L245&lt;&gt;"",_xlfn.TEXTJOIN(";",TRUE,CONCATENATE(_xlfn.TEXTSPLIT(U245,";",TRUE,FALSE)," ",L245)),U245),"")</f>
        <v>Theobroma cacao Bean Cake</v>
      </c>
    </row>
    <row r="246" spans="1:22" ht="14.5" x14ac:dyDescent="0.35">
      <c r="A246" t="s">
        <v>24722</v>
      </c>
      <c r="B246" s="86" t="s">
        <v>24723</v>
      </c>
      <c r="C246" s="121" t="s">
        <v>24724</v>
      </c>
      <c r="D246" s="120" t="s">
        <v>8851</v>
      </c>
      <c r="E246" s="122" t="str">
        <f t="shared" si="9"/>
        <v>Cocoa Bean Shell</v>
      </c>
      <c r="F246" s="122" t="str">
        <f t="shared" si="10"/>
        <v>Cocoa Bean Shell</v>
      </c>
      <c r="G246" s="122" t="str">
        <f t="shared" si="11"/>
        <v>Cocoa Bean Shell</v>
      </c>
      <c r="L246" s="120" t="s">
        <v>24725</v>
      </c>
      <c r="P246" t="s">
        <v>12978</v>
      </c>
      <c r="Q246" t="s">
        <v>12945</v>
      </c>
      <c r="R246" t="s">
        <v>12978</v>
      </c>
      <c r="S246" t="s">
        <v>12945</v>
      </c>
      <c r="T246" t="str" cm="1">
        <f t="array" ref="T246">IFERROR(INDEX(AOM[AOM], MATCH(1, (AOM[Edge_Value]=ani_diet!F246)*(AOM[Is_Ani_Diet_Ingredient]&lt;&gt;FALSE), 0)), "No Match in AOM")</f>
        <v>AOM_000617</v>
      </c>
      <c r="U246" t="str" cm="1">
        <f t="array" ref="U246">IFERROR(IF(INDEX(AOM[Scientific Name], MATCH(1, (AOM[Edge_Value]=ani_diet!F246)*(AOM[Is_Ani_Diet_Ingredient]&lt;&gt;FALSE), 0))=0, "", INDEX(AOM[Scientific Name], MATCH(1, (AOM[Edge_Value]=ani_diet!F246)*(AOM[Is_Ani_Diet_Ingredient]&lt;&gt;FALSE), 0))), "No Match in AOM")</f>
        <v>Theobroma cacao</v>
      </c>
      <c r="V246" t="str" cm="1">
        <f t="array" ref="V246">IF((U246&lt;&gt;"")*(U246&lt;&gt;"No Match in AOM"),IF(L246&lt;&gt;"",_xlfn.TEXTJOIN(";",TRUE,CONCATENATE(_xlfn.TEXTSPLIT(U246,";",TRUE,FALSE)," ",L246)),U246),"")</f>
        <v>Theobroma cacao Bean Shell</v>
      </c>
    </row>
    <row r="247" spans="1:22" ht="14.5" x14ac:dyDescent="0.35">
      <c r="A247" t="s">
        <v>24722</v>
      </c>
      <c r="B247" s="86" t="s">
        <v>24726</v>
      </c>
      <c r="D247" s="120" t="s">
        <v>8851</v>
      </c>
      <c r="E247" s="122" t="str">
        <f t="shared" si="9"/>
        <v>Cocoa Bean Shell</v>
      </c>
      <c r="F247" s="122" t="str">
        <f t="shared" si="10"/>
        <v>Cocoa Bean Shell Dried Ground</v>
      </c>
      <c r="G247" s="122" t="str">
        <f t="shared" si="11"/>
        <v>Cocoa Bean Shell Dried Ground</v>
      </c>
      <c r="I247" s="120" t="s">
        <v>24203</v>
      </c>
      <c r="J247" s="120" t="s">
        <v>24203</v>
      </c>
      <c r="L247" s="120" t="s">
        <v>24725</v>
      </c>
      <c r="T247" t="str" cm="1">
        <f t="array" ref="T247">IFERROR(INDEX(AOM[AOM], MATCH(1, (AOM[Edge_Value]=ani_diet!F247)*(AOM[Is_Ani_Diet_Ingredient]&lt;&gt;FALSE), 0)), "No Match in AOM")</f>
        <v>AOM_002011</v>
      </c>
      <c r="U247" t="str" cm="1">
        <f t="array" ref="U247">IFERROR(IF(INDEX(AOM[Scientific Name], MATCH(1, (AOM[Edge_Value]=ani_diet!F247)*(AOM[Is_Ani_Diet_Ingredient]&lt;&gt;FALSE), 0))=0, "", INDEX(AOM[Scientific Name], MATCH(1, (AOM[Edge_Value]=ani_diet!F247)*(AOM[Is_Ani_Diet_Ingredient]&lt;&gt;FALSE), 0))), "No Match in AOM")</f>
        <v>Theobroma cacao</v>
      </c>
      <c r="V247" t="str" cm="1">
        <f t="array" ref="V247">IF((U247&lt;&gt;"")*(U247&lt;&gt;"No Match in AOM"),IF(L247&lt;&gt;"",_xlfn.TEXTJOIN(";",TRUE,CONCATENATE(_xlfn.TEXTSPLIT(U247,";",TRUE,FALSE)," ",L247)),U247),"")</f>
        <v>Theobroma cacao Bean Shell</v>
      </c>
    </row>
    <row r="248" spans="1:22" ht="14.5" x14ac:dyDescent="0.35">
      <c r="A248" t="s">
        <v>24727</v>
      </c>
      <c r="B248" s="86" t="s">
        <v>24728</v>
      </c>
      <c r="C248" s="121" t="s">
        <v>24729</v>
      </c>
      <c r="D248" s="120" t="s">
        <v>8851</v>
      </c>
      <c r="E248" s="122" t="str">
        <f t="shared" si="9"/>
        <v>Cocoa Pods Husk</v>
      </c>
      <c r="F248" s="122" t="str">
        <f t="shared" si="10"/>
        <v>Cocoa Pods Husk</v>
      </c>
      <c r="G248" s="122" t="str">
        <f t="shared" si="11"/>
        <v>Cocoa Pods Husk</v>
      </c>
      <c r="L248" s="120" t="s">
        <v>24528</v>
      </c>
      <c r="T248" t="str" cm="1">
        <f t="array" ref="T248">IFERROR(INDEX(AOM[AOM], MATCH(1, (AOM[Edge_Value]=ani_diet!F248)*(AOM[Is_Ani_Diet_Ingredient]&lt;&gt;FALSE), 0)), "No Match in AOM")</f>
        <v>AOM_001183</v>
      </c>
      <c r="U248" t="str" cm="1">
        <f t="array" ref="U248">IFERROR(IF(INDEX(AOM[Scientific Name], MATCH(1, (AOM[Edge_Value]=ani_diet!F248)*(AOM[Is_Ani_Diet_Ingredient]&lt;&gt;FALSE), 0))=0, "", INDEX(AOM[Scientific Name], MATCH(1, (AOM[Edge_Value]=ani_diet!F248)*(AOM[Is_Ani_Diet_Ingredient]&lt;&gt;FALSE), 0))), "No Match in AOM")</f>
        <v>Theobroma cacao</v>
      </c>
      <c r="V248" t="str" cm="1">
        <f t="array" ref="V248">IF((U248&lt;&gt;"")*(U248&lt;&gt;"No Match in AOM"),IF(L248&lt;&gt;"",_xlfn.TEXTJOIN(";",TRUE,CONCATENATE(_xlfn.TEXTSPLIT(U248,";",TRUE,FALSE)," ",L248)),U248),"")</f>
        <v>Theobroma cacao Pods Husk</v>
      </c>
    </row>
    <row r="249" spans="1:22" ht="14.5" x14ac:dyDescent="0.35">
      <c r="A249" t="s">
        <v>24722</v>
      </c>
      <c r="B249" s="86" t="s">
        <v>24730</v>
      </c>
      <c r="C249" s="121" t="s">
        <v>24731</v>
      </c>
      <c r="D249" s="120" t="s">
        <v>9897</v>
      </c>
      <c r="E249" s="122" t="str">
        <f t="shared" si="9"/>
        <v>Coconut Cake</v>
      </c>
      <c r="F249" s="122" t="str">
        <f t="shared" si="10"/>
        <v>Coconut Cake</v>
      </c>
      <c r="G249" s="122" t="str">
        <f t="shared" si="11"/>
        <v>Coconut Cake</v>
      </c>
      <c r="L249" s="120" t="s">
        <v>24436</v>
      </c>
      <c r="M249" s="88" t="s">
        <v>252</v>
      </c>
      <c r="N249" s="88" t="s">
        <v>252</v>
      </c>
      <c r="P249" t="s">
        <v>12978</v>
      </c>
      <c r="Q249" t="s">
        <v>12945</v>
      </c>
      <c r="R249" t="s">
        <v>24392</v>
      </c>
      <c r="S249" t="s">
        <v>24393</v>
      </c>
      <c r="T249" t="str" cm="1">
        <f t="array" ref="T249">IFERROR(INDEX(AOM[AOM], MATCH(1, (AOM[Edge_Value]=ani_diet!F249)*(AOM[Is_Ani_Diet_Ingredient]&lt;&gt;FALSE), 0)), "No Match in AOM")</f>
        <v>AOM_002102</v>
      </c>
      <c r="U249" t="str" cm="1">
        <f t="array" ref="U249">IFERROR(IF(INDEX(AOM[Scientific Name], MATCH(1, (AOM[Edge_Value]=ani_diet!F249)*(AOM[Is_Ani_Diet_Ingredient]&lt;&gt;FALSE), 0))=0, "", INDEX(AOM[Scientific Name], MATCH(1, (AOM[Edge_Value]=ani_diet!F249)*(AOM[Is_Ani_Diet_Ingredient]&lt;&gt;FALSE), 0))), "No Match in AOM")</f>
        <v>Cocos nucifera</v>
      </c>
      <c r="V249" t="str" cm="1">
        <f t="array" ref="V249">IF((U249&lt;&gt;"")*(U249&lt;&gt;"No Match in AOM"),IF(L249&lt;&gt;"",_xlfn.TEXTJOIN(";",TRUE,CONCATENATE(_xlfn.TEXTSPLIT(U249,";",TRUE,FALSE)," ",L249)),U249),"")</f>
        <v>Cocos nucifera Cake</v>
      </c>
    </row>
    <row r="250" spans="1:22" ht="14.5" x14ac:dyDescent="0.35">
      <c r="A250" t="s">
        <v>24722</v>
      </c>
      <c r="B250" s="86" t="s">
        <v>24732</v>
      </c>
      <c r="D250" s="120" t="s">
        <v>9897</v>
      </c>
      <c r="E250" s="122" t="str">
        <f t="shared" si="9"/>
        <v>Coconut Cake</v>
      </c>
      <c r="F250" s="122" t="str">
        <f t="shared" si="10"/>
        <v>Coconut Cake Ground</v>
      </c>
      <c r="G250" s="122" t="str">
        <f t="shared" si="11"/>
        <v>Coconut Cake Ground</v>
      </c>
      <c r="I250" s="120" t="s">
        <v>6571</v>
      </c>
      <c r="J250" s="120" t="s">
        <v>6571</v>
      </c>
      <c r="L250" s="120" t="s">
        <v>24436</v>
      </c>
      <c r="T250" t="str" cm="1">
        <f t="array" ref="T250">IFERROR(INDEX(AOM[AOM], MATCH(1, (AOM[Edge_Value]=ani_diet!F250)*(AOM[Is_Ani_Diet_Ingredient]&lt;&gt;FALSE), 0)), "No Match in AOM")</f>
        <v>AOM_002103</v>
      </c>
      <c r="U250" t="str" cm="1">
        <f t="array" ref="U250">IFERROR(IF(INDEX(AOM[Scientific Name], MATCH(1, (AOM[Edge_Value]=ani_diet!F250)*(AOM[Is_Ani_Diet_Ingredient]&lt;&gt;FALSE), 0))=0, "", INDEX(AOM[Scientific Name], MATCH(1, (AOM[Edge_Value]=ani_diet!F250)*(AOM[Is_Ani_Diet_Ingredient]&lt;&gt;FALSE), 0))), "No Match in AOM")</f>
        <v>Cocos nucifera</v>
      </c>
      <c r="V250" t="str" cm="1">
        <f t="array" ref="V250">IF((U250&lt;&gt;"")*(U250&lt;&gt;"No Match in AOM"),IF(L250&lt;&gt;"",_xlfn.TEXTJOIN(";",TRUE,CONCATENATE(_xlfn.TEXTSPLIT(U250,";",TRUE,FALSE)," ",L250)),U250),"")</f>
        <v>Cocos nucifera Cake</v>
      </c>
    </row>
    <row r="251" spans="1:22" ht="14.5" x14ac:dyDescent="0.35">
      <c r="A251" t="s">
        <v>24733</v>
      </c>
      <c r="B251" s="86" t="s">
        <v>24734</v>
      </c>
      <c r="C251" s="121" t="s">
        <v>24735</v>
      </c>
      <c r="D251" s="120" t="s">
        <v>24736</v>
      </c>
      <c r="E251" s="122" t="str">
        <f t="shared" si="9"/>
        <v>Cod Liver Oil</v>
      </c>
      <c r="F251" s="122" t="str">
        <f t="shared" si="10"/>
        <v>Cod Liver Oil</v>
      </c>
      <c r="G251" s="122" t="str">
        <f t="shared" si="11"/>
        <v>Cod Liver Oil</v>
      </c>
      <c r="L251" s="120" t="s">
        <v>8863</v>
      </c>
      <c r="M251" s="88" t="s">
        <v>252</v>
      </c>
      <c r="T251" t="str" cm="1">
        <f t="array" ref="T251">IFERROR(INDEX(AOM[AOM], MATCH(1, (AOM[Edge_Value]=ani_diet!F251)*(AOM[Is_Ani_Diet_Ingredient]&lt;&gt;FALSE), 0)), "No Match in AOM")</f>
        <v>AOM_001880</v>
      </c>
      <c r="U251" t="str" cm="1">
        <f t="array" ref="U251">IFERROR(IF(INDEX(AOM[Scientific Name], MATCH(1, (AOM[Edge_Value]=ani_diet!F251)*(AOM[Is_Ani_Diet_Ingredient]&lt;&gt;FALSE), 0))=0, "", INDEX(AOM[Scientific Name], MATCH(1, (AOM[Edge_Value]=ani_diet!F251)*(AOM[Is_Ani_Diet_Ingredient]&lt;&gt;FALSE), 0))), "No Match in AOM")</f>
        <v/>
      </c>
      <c r="V251" t="str" cm="1">
        <f t="array" ref="V251">IF((U251&lt;&gt;"")*(U251&lt;&gt;"No Match in AOM"),IF(L251&lt;&gt;"",_xlfn.TEXTJOIN(";",TRUE,CONCATENATE(_xlfn.TEXTSPLIT(U251,";",TRUE,FALSE)," ",L251)),U251),"")</f>
        <v/>
      </c>
    </row>
    <row r="252" spans="1:22" ht="14.5" x14ac:dyDescent="0.35">
      <c r="A252" t="s">
        <v>24737</v>
      </c>
      <c r="B252" s="86" t="s">
        <v>660</v>
      </c>
      <c r="C252" s="121" t="s">
        <v>24738</v>
      </c>
      <c r="D252" s="120" t="s">
        <v>8869</v>
      </c>
      <c r="E252" s="122" t="str">
        <f t="shared" si="9"/>
        <v>Coffee Pulp</v>
      </c>
      <c r="F252" s="122" t="str">
        <f t="shared" si="10"/>
        <v>Coffee Pulp</v>
      </c>
      <c r="G252" s="122" t="str">
        <f t="shared" si="11"/>
        <v>Coffee Pulp</v>
      </c>
      <c r="L252" s="120" t="s">
        <v>24429</v>
      </c>
      <c r="T252" t="str" cm="1">
        <f t="array" ref="T252">IFERROR(INDEX(AOM[AOM], MATCH(1, (AOM[Edge_Value]=ani_diet!F252)*(AOM[Is_Ani_Diet_Ingredient]&lt;&gt;FALSE), 0)), "No Match in AOM")</f>
        <v>AOM_001186</v>
      </c>
      <c r="U252" t="str" cm="1">
        <f t="array" ref="U252">IFERROR(IF(INDEX(AOM[Scientific Name], MATCH(1, (AOM[Edge_Value]=ani_diet!F252)*(AOM[Is_Ani_Diet_Ingredient]&lt;&gt;FALSE), 0))=0, "", INDEX(AOM[Scientific Name], MATCH(1, (AOM[Edge_Value]=ani_diet!F252)*(AOM[Is_Ani_Diet_Ingredient]&lt;&gt;FALSE), 0))), "No Match in AOM")</f>
        <v>Coffea</v>
      </c>
      <c r="V252" t="str" cm="1">
        <f t="array" ref="V252">IF((U252&lt;&gt;"")*(U252&lt;&gt;"No Match in AOM"),IF(L252&lt;&gt;"",_xlfn.TEXTJOIN(";",TRUE,CONCATENATE(_xlfn.TEXTSPLIT(U252,";",TRUE,FALSE)," ",L252)),U252),"")</f>
        <v>Coffea Pulp</v>
      </c>
    </row>
    <row r="253" spans="1:22" ht="14.5" x14ac:dyDescent="0.35">
      <c r="A253" t="s">
        <v>24739</v>
      </c>
      <c r="B253" s="86" t="s">
        <v>24740</v>
      </c>
      <c r="C253" s="121" t="s">
        <v>24741</v>
      </c>
      <c r="D253" s="120" t="s">
        <v>10297</v>
      </c>
      <c r="E253" s="122" t="str">
        <f t="shared" si="9"/>
        <v>Soybean Oil</v>
      </c>
      <c r="F253" s="122" t="str">
        <f t="shared" si="10"/>
        <v>Soybean Oil</v>
      </c>
      <c r="G253" s="122" t="str">
        <f t="shared" si="11"/>
        <v>Soybean Oil Cold Pressed</v>
      </c>
      <c r="I253" s="120" t="s">
        <v>24742</v>
      </c>
      <c r="L253" s="120" t="s">
        <v>8863</v>
      </c>
      <c r="M253" s="88" t="s">
        <v>252</v>
      </c>
      <c r="N253" s="88" t="s">
        <v>252</v>
      </c>
      <c r="T253" t="str" cm="1">
        <f t="array" ref="T253">IFERROR(INDEX(AOM[AOM], MATCH(1, (AOM[Edge_Value]=ani_diet!F253)*(AOM[Is_Ani_Diet_Ingredient]&lt;&gt;FALSE), 0)), "No Match in AOM")</f>
        <v>AOM_001586</v>
      </c>
      <c r="U253" t="str" cm="1">
        <f t="array" ref="U253">IFERROR(IF(INDEX(AOM[Scientific Name], MATCH(1, (AOM[Edge_Value]=ani_diet!F253)*(AOM[Is_Ani_Diet_Ingredient]&lt;&gt;FALSE), 0))=0, "", INDEX(AOM[Scientific Name], MATCH(1, (AOM[Edge_Value]=ani_diet!F253)*(AOM[Is_Ani_Diet_Ingredient]&lt;&gt;FALSE), 0))), "No Match in AOM")</f>
        <v>Glycine max</v>
      </c>
      <c r="V253" t="str" cm="1">
        <f t="array" ref="V253">IF((U253&lt;&gt;"")*(U253&lt;&gt;"No Match in AOM"),IF(L253&lt;&gt;"",_xlfn.TEXTJOIN(";",TRUE,CONCATENATE(_xlfn.TEXTSPLIT(U253,";",TRUE,FALSE)," ",L253)),U253),"")</f>
        <v>Glycine max Oil</v>
      </c>
    </row>
    <row r="254" spans="1:22" ht="14.5" x14ac:dyDescent="0.35">
      <c r="A254" t="s">
        <v>24743</v>
      </c>
      <c r="B254" s="86" t="s">
        <v>22051</v>
      </c>
      <c r="D254" s="120" t="s">
        <v>22051</v>
      </c>
      <c r="E254" s="122" t="str">
        <f t="shared" si="9"/>
        <v>Combretum aculeatum</v>
      </c>
      <c r="F254" s="122" t="str">
        <f t="shared" si="10"/>
        <v>Combretum aculeatum</v>
      </c>
      <c r="G254" s="122" t="str">
        <f t="shared" si="11"/>
        <v>Combretum aculeatum</v>
      </c>
      <c r="T254" t="str" cm="1">
        <f t="array" ref="T254">IFERROR(INDEX(AOM[AOM], MATCH(1, (AOM[Edge_Value]=ani_diet!F254)*(AOM[Is_Ani_Diet_Ingredient]&lt;&gt;FALSE), 0)), "No Match in AOM")</f>
        <v>AOM_002038</v>
      </c>
      <c r="U254" t="str" cm="1">
        <f t="array" ref="U254">IFERROR(IF(INDEX(AOM[Scientific Name], MATCH(1, (AOM[Edge_Value]=ani_diet!F254)*(AOM[Is_Ani_Diet_Ingredient]&lt;&gt;FALSE), 0))=0, "", INDEX(AOM[Scientific Name], MATCH(1, (AOM[Edge_Value]=ani_diet!F254)*(AOM[Is_Ani_Diet_Ingredient]&lt;&gt;FALSE), 0))), "No Match in AOM")</f>
        <v>Combretum aculeatum</v>
      </c>
      <c r="V254" t="str" cm="1">
        <f t="array" ref="V254">IF((U254&lt;&gt;"")*(U254&lt;&gt;"No Match in AOM"),IF(L254&lt;&gt;"",_xlfn.TEXTJOIN(";",TRUE,CONCATENATE(_xlfn.TEXTSPLIT(U254,";",TRUE,FALSE)," ",L254)),U254),"")</f>
        <v>Combretum aculeatum</v>
      </c>
    </row>
    <row r="255" spans="1:22" ht="14.5" x14ac:dyDescent="0.35">
      <c r="A255" t="s">
        <v>24744</v>
      </c>
      <c r="B255" s="86" t="s">
        <v>14205</v>
      </c>
      <c r="C255" s="121" t="s">
        <v>14205</v>
      </c>
      <c r="D255" s="120" t="s">
        <v>14205</v>
      </c>
      <c r="E255" s="122" t="str">
        <f t="shared" si="9"/>
        <v>Combretum apiculatum</v>
      </c>
      <c r="F255" s="122" t="str">
        <f t="shared" si="10"/>
        <v>Combretum apiculatum</v>
      </c>
      <c r="G255" s="122" t="str">
        <f t="shared" si="11"/>
        <v>Combretum apiculatum</v>
      </c>
      <c r="T255" t="str" cm="1">
        <f t="array" ref="T255">IFERROR(INDEX(AOM[AOM], MATCH(1, (AOM[Edge_Value]=ani_diet!F255)*(AOM[Is_Ani_Diet_Ingredient]&lt;&gt;FALSE), 0)), "No Match in AOM")</f>
        <v>AOM_001138</v>
      </c>
      <c r="U255" t="str" cm="1">
        <f t="array" ref="U255">IFERROR(IF(INDEX(AOM[Scientific Name], MATCH(1, (AOM[Edge_Value]=ani_diet!F255)*(AOM[Is_Ani_Diet_Ingredient]&lt;&gt;FALSE), 0))=0, "", INDEX(AOM[Scientific Name], MATCH(1, (AOM[Edge_Value]=ani_diet!F255)*(AOM[Is_Ani_Diet_Ingredient]&lt;&gt;FALSE), 0))), "No Match in AOM")</f>
        <v>Combretum apiculatum</v>
      </c>
      <c r="V255" t="str" cm="1">
        <f t="array" ref="V255">IF((U255&lt;&gt;"")*(U255&lt;&gt;"No Match in AOM"),IF(L255&lt;&gt;"",_xlfn.TEXTJOIN(";",TRUE,CONCATENATE(_xlfn.TEXTSPLIT(U255,";",TRUE,FALSE)," ",L255)),U255),"")</f>
        <v>Combretum apiculatum</v>
      </c>
    </row>
    <row r="256" spans="1:22" ht="14.5" x14ac:dyDescent="0.35">
      <c r="A256" t="s">
        <v>24745</v>
      </c>
      <c r="B256" s="86" t="s">
        <v>24746</v>
      </c>
      <c r="C256" s="121" t="s">
        <v>23189</v>
      </c>
      <c r="D256" s="120" t="s">
        <v>23188</v>
      </c>
      <c r="E256" s="122" t="str">
        <f t="shared" si="9"/>
        <v>Chick Mash</v>
      </c>
      <c r="F256" s="122" t="str">
        <f t="shared" si="10"/>
        <v>Chick Mash</v>
      </c>
      <c r="G256" s="122" t="str">
        <f t="shared" si="11"/>
        <v>Chick Mash</v>
      </c>
      <c r="M256" s="88" t="s">
        <v>252</v>
      </c>
      <c r="N256" s="88" t="s">
        <v>252</v>
      </c>
      <c r="T256" t="str" cm="1">
        <f t="array" ref="T256">IFERROR(INDEX(AOM[AOM], MATCH(1, (AOM[Edge_Value]=ani_diet!F256)*(AOM[Is_Ani_Diet_Ingredient]&lt;&gt;FALSE), 0)), "No Match in AOM")</f>
        <v>AOM_02110</v>
      </c>
      <c r="U256" t="str" cm="1">
        <f t="array" ref="U256">IFERROR(IF(INDEX(AOM[Scientific Name], MATCH(1, (AOM[Edge_Value]=ani_diet!F256)*(AOM[Is_Ani_Diet_Ingredient]&lt;&gt;FALSE), 0))=0, "", INDEX(AOM[Scientific Name], MATCH(1, (AOM[Edge_Value]=ani_diet!F256)*(AOM[Is_Ani_Diet_Ingredient]&lt;&gt;FALSE), 0))), "No Match in AOM")</f>
        <v/>
      </c>
      <c r="V256" t="str" cm="1">
        <f t="array" ref="V256">IF((U256&lt;&gt;"")*(U256&lt;&gt;"No Match in AOM"),IF(L256&lt;&gt;"",_xlfn.TEXTJOIN(";",TRUE,CONCATENATE(_xlfn.TEXTSPLIT(U256,";",TRUE,FALSE)," ",L256)),U256),"")</f>
        <v/>
      </c>
    </row>
    <row r="257" spans="1:23" ht="14.5" x14ac:dyDescent="0.35">
      <c r="A257" t="s">
        <v>24190</v>
      </c>
      <c r="B257" s="86" t="s">
        <v>24747</v>
      </c>
      <c r="C257" s="121" t="s">
        <v>24748</v>
      </c>
      <c r="D257" s="120" t="s">
        <v>23203</v>
      </c>
      <c r="E257" s="122" t="str">
        <f t="shared" si="9"/>
        <v>Dairy Meal</v>
      </c>
      <c r="F257" s="122" t="str">
        <f t="shared" si="10"/>
        <v>Dairy Meal</v>
      </c>
      <c r="G257" s="122" t="str">
        <f t="shared" si="11"/>
        <v>Dairy Meal</v>
      </c>
      <c r="M257" s="88" t="s">
        <v>252</v>
      </c>
      <c r="N257" s="88" t="s">
        <v>252</v>
      </c>
      <c r="T257" t="str" cm="1">
        <f t="array" ref="T257">IFERROR(INDEX(AOM[AOM], MATCH(1, (AOM[Edge_Value]=ani_diet!F257)*(AOM[Is_Ani_Diet_Ingredient]&lt;&gt;FALSE), 0)), "No Match in AOM")</f>
        <v>AOM_000801</v>
      </c>
      <c r="U257" t="str" cm="1">
        <f t="array" ref="U257">IFERROR(IF(INDEX(AOM[Scientific Name], MATCH(1, (AOM[Edge_Value]=ani_diet!F257)*(AOM[Is_Ani_Diet_Ingredient]&lt;&gt;FALSE), 0))=0, "", INDEX(AOM[Scientific Name], MATCH(1, (AOM[Edge_Value]=ani_diet!F257)*(AOM[Is_Ani_Diet_Ingredient]&lt;&gt;FALSE), 0))), "No Match in AOM")</f>
        <v/>
      </c>
      <c r="V257" t="str" cm="1">
        <f t="array" ref="V257">IF((U257&lt;&gt;"")*(U257&lt;&gt;"No Match in AOM"),IF(L257&lt;&gt;"",_xlfn.TEXTJOIN(";",TRUE,CONCATENATE(_xlfn.TEXTSPLIT(U257,";",TRUE,FALSE)," ",L257)),U257),"")</f>
        <v/>
      </c>
    </row>
    <row r="258" spans="1:23" ht="14.5" x14ac:dyDescent="0.35">
      <c r="A258" t="s">
        <v>24749</v>
      </c>
      <c r="B258" s="86" t="s">
        <v>24750</v>
      </c>
      <c r="C258" s="121" t="s">
        <v>23189</v>
      </c>
      <c r="D258" s="120" t="s">
        <v>23168</v>
      </c>
      <c r="E258" s="122" t="str">
        <f t="shared" ref="E258:E278" si="12">_xlfn.TEXTJOIN(" ",TRUE,D258,IF(ISBLANK(L258),"",_xlfn.TEXTSPLIT(L258,";")))</f>
        <v>Dry Yeast</v>
      </c>
      <c r="F258" s="122" t="str">
        <f t="shared" ref="F258:F320" si="13">_xlfn.TEXTJOIN(" ",TRUE,D258,IF(ISBLANK(L258),"",_xlfn.TEXTSPLIT(L258,";")),IF(ISBLANK(J258),"",_xlfn.TEXTSPLIT(J258,";")))</f>
        <v>Dry Yeast</v>
      </c>
      <c r="G258" s="122" t="str">
        <f t="shared" ref="G258:G309" si="14">_xlfn.TEXTJOIN(" ",TRUE,D258,H258,IF(ISBLANK(L258),"",_xlfn.TEXTSPLIT(L258,";")),IF(ISBLANK(I258),"",_xlfn.TEXTSPLIT(I258,";")))</f>
        <v>Dry Yeast</v>
      </c>
      <c r="M258" s="88" t="s">
        <v>252</v>
      </c>
      <c r="N258" s="88" t="s">
        <v>252</v>
      </c>
      <c r="T258" t="str" cm="1">
        <f t="array" ref="T258">IFERROR(INDEX(AOM[AOM], MATCH(1, (AOM[Edge_Value]=ani_diet!F258)*(AOM[Is_Ani_Diet_Ingredient]&lt;&gt;FALSE), 0)), "No Match in AOM")</f>
        <v>AOM_002099</v>
      </c>
      <c r="U258" t="str" cm="1">
        <f t="array" ref="U258">IFERROR(IF(INDEX(AOM[Scientific Name], MATCH(1, (AOM[Edge_Value]=ani_diet!F258)*(AOM[Is_Ani_Diet_Ingredient]&lt;&gt;FALSE), 0))=0, "", INDEX(AOM[Scientific Name], MATCH(1, (AOM[Edge_Value]=ani_diet!F258)*(AOM[Is_Ani_Diet_Ingredient]&lt;&gt;FALSE), 0))), "No Match in AOM")</f>
        <v>Saccharomyces cerevisiae</v>
      </c>
      <c r="V258" t="str" cm="1">
        <f t="array" ref="V258">IF((U258&lt;&gt;"")*(U258&lt;&gt;"No Match in AOM"),IF(L258&lt;&gt;"",_xlfn.TEXTJOIN(";",TRUE,CONCATENATE(_xlfn.TEXTSPLIT(U258,";",TRUE,FALSE)," ",L258)),U258),"")</f>
        <v>Saccharomyces cerevisiae</v>
      </c>
    </row>
    <row r="259" spans="1:23" ht="14.5" x14ac:dyDescent="0.35">
      <c r="A259" t="s">
        <v>24372</v>
      </c>
      <c r="B259" s="86" t="s">
        <v>24751</v>
      </c>
      <c r="C259" s="121" t="s">
        <v>23189</v>
      </c>
      <c r="D259" s="120" t="s">
        <v>23189</v>
      </c>
      <c r="E259" s="122" t="str">
        <f t="shared" si="12"/>
        <v>Commercial Feed</v>
      </c>
      <c r="F259" s="122" t="str">
        <f t="shared" si="13"/>
        <v>Commercial Feed</v>
      </c>
      <c r="G259" s="122" t="str">
        <f t="shared" si="14"/>
        <v>Commercial Feed</v>
      </c>
      <c r="M259" s="88" t="s">
        <v>252</v>
      </c>
      <c r="N259" s="88" t="s">
        <v>252</v>
      </c>
      <c r="P259" t="s">
        <v>13005</v>
      </c>
      <c r="Q259" t="s">
        <v>12972</v>
      </c>
      <c r="R259" t="s">
        <v>24425</v>
      </c>
      <c r="S259" t="s">
        <v>24426</v>
      </c>
      <c r="T259" t="str" cm="1">
        <f t="array" ref="T259">IFERROR(INDEX(AOM[AOM], MATCH(1, (AOM[Edge_Value]=ani_diet!F259)*(AOM[Is_Ani_Diet_Ingredient]&lt;&gt;FALSE), 0)), "No Match in AOM")</f>
        <v>AOM_000799</v>
      </c>
      <c r="U259" t="str" cm="1">
        <f t="array" ref="U259">IFERROR(IF(INDEX(AOM[Scientific Name], MATCH(1, (AOM[Edge_Value]=ani_diet!F259)*(AOM[Is_Ani_Diet_Ingredient]&lt;&gt;FALSE), 0))=0, "", INDEX(AOM[Scientific Name], MATCH(1, (AOM[Edge_Value]=ani_diet!F259)*(AOM[Is_Ani_Diet_Ingredient]&lt;&gt;FALSE), 0))), "No Match in AOM")</f>
        <v/>
      </c>
      <c r="V259" t="str" cm="1">
        <f t="array" ref="V259">IF((U259&lt;&gt;"")*(U259&lt;&gt;"No Match in AOM"),IF(L259&lt;&gt;"",_xlfn.TEXTJOIN(";",TRUE,CONCATENATE(_xlfn.TEXTSPLIT(U259,";",TRUE,FALSE)," ",L259)),U259),"")</f>
        <v/>
      </c>
    </row>
    <row r="260" spans="1:23" ht="14.5" x14ac:dyDescent="0.35">
      <c r="A260" t="s">
        <v>24564</v>
      </c>
      <c r="B260" s="86" t="s">
        <v>24752</v>
      </c>
      <c r="C260" s="121" t="s">
        <v>24753</v>
      </c>
      <c r="D260" s="120" t="s">
        <v>23213</v>
      </c>
      <c r="E260" s="122" t="str">
        <f t="shared" si="12"/>
        <v>Layer's Meal</v>
      </c>
      <c r="F260" s="122" t="str">
        <f t="shared" si="13"/>
        <v>Layer's Meal</v>
      </c>
      <c r="G260" s="122" t="str">
        <f t="shared" si="14"/>
        <v>Layer's Meal</v>
      </c>
      <c r="M260" s="88" t="s">
        <v>252</v>
      </c>
      <c r="N260" s="88" t="s">
        <v>252</v>
      </c>
      <c r="T260" t="str" cm="1">
        <f t="array" ref="T260">IFERROR(INDEX(AOM[AOM], MATCH(1, (AOM[Edge_Value]=ani_diet!F260)*(AOM[Is_Ani_Diet_Ingredient]&lt;&gt;FALSE), 0)), "No Match in AOM")</f>
        <v>AOM_002109</v>
      </c>
      <c r="U260" t="str" cm="1">
        <f t="array" ref="U260">IFERROR(IF(INDEX(AOM[Scientific Name], MATCH(1, (AOM[Edge_Value]=ani_diet!F260)*(AOM[Is_Ani_Diet_Ingredient]&lt;&gt;FALSE), 0))=0, "", INDEX(AOM[Scientific Name], MATCH(1, (AOM[Edge_Value]=ani_diet!F260)*(AOM[Is_Ani_Diet_Ingredient]&lt;&gt;FALSE), 0))), "No Match in AOM")</f>
        <v/>
      </c>
      <c r="V260" t="str" cm="1">
        <f t="array" ref="V260">IF((U260&lt;&gt;"")*(U260&lt;&gt;"No Match in AOM"),IF(L260&lt;&gt;"",_xlfn.TEXTJOIN(";",TRUE,CONCATENATE(_xlfn.TEXTSPLIT(U260,";",TRUE,FALSE)," ",L260)),U260),"")</f>
        <v/>
      </c>
    </row>
    <row r="261" spans="1:23" ht="14.5" x14ac:dyDescent="0.35">
      <c r="A261" t="s">
        <v>24716</v>
      </c>
      <c r="B261" s="86" t="s">
        <v>24754</v>
      </c>
      <c r="C261" s="121" t="s">
        <v>24755</v>
      </c>
      <c r="D261" s="120" t="s">
        <v>23219</v>
      </c>
      <c r="E261" s="122" t="str">
        <f t="shared" si="12"/>
        <v>Poultry Feed</v>
      </c>
      <c r="F261" s="122" t="str">
        <f t="shared" si="13"/>
        <v>Poultry Feed</v>
      </c>
      <c r="G261" s="122" t="str">
        <f t="shared" si="14"/>
        <v>Poultry Feed</v>
      </c>
      <c r="M261" s="88" t="s">
        <v>252</v>
      </c>
      <c r="N261" s="88" t="s">
        <v>252</v>
      </c>
      <c r="T261" t="str" cm="1">
        <f t="array" ref="T261">IFERROR(INDEX(AOM[AOM], MATCH(1, (AOM[Edge_Value]=ani_diet!F261)*(AOM[Is_Ani_Diet_Ingredient]&lt;&gt;FALSE), 0)), "No Match in AOM")</f>
        <v>AOM_002098</v>
      </c>
      <c r="U261" t="str" cm="1">
        <f t="array" ref="U261">IFERROR(IF(INDEX(AOM[Scientific Name], MATCH(1, (AOM[Edge_Value]=ani_diet!F261)*(AOM[Is_Ani_Diet_Ingredient]&lt;&gt;FALSE), 0))=0, "", INDEX(AOM[Scientific Name], MATCH(1, (AOM[Edge_Value]=ani_diet!F261)*(AOM[Is_Ani_Diet_Ingredient]&lt;&gt;FALSE), 0))), "No Match in AOM")</f>
        <v/>
      </c>
      <c r="V261" t="str" cm="1">
        <f t="array" ref="V261">IF((U261&lt;&gt;"")*(U261&lt;&gt;"No Match in AOM"),IF(L261&lt;&gt;"",_xlfn.TEXTJOIN(";",TRUE,CONCATENATE(_xlfn.TEXTSPLIT(U261,";",TRUE,FALSE)," ",L261)),U261),"")</f>
        <v/>
      </c>
    </row>
    <row r="262" spans="1:23" ht="14.5" x14ac:dyDescent="0.35">
      <c r="A262" t="s">
        <v>24214</v>
      </c>
      <c r="B262" s="86" t="s">
        <v>24756</v>
      </c>
      <c r="C262" s="121" t="s">
        <v>24757</v>
      </c>
      <c r="D262" s="120" t="s">
        <v>23221</v>
      </c>
      <c r="E262" s="122" t="str">
        <f t="shared" si="12"/>
        <v>Sheep Meal</v>
      </c>
      <c r="F262" s="122" t="str">
        <f t="shared" si="13"/>
        <v>Sheep Meal</v>
      </c>
      <c r="G262" s="122" t="str">
        <f t="shared" si="14"/>
        <v>Sheep Meal</v>
      </c>
      <c r="M262" s="88" t="s">
        <v>252</v>
      </c>
      <c r="N262" s="88" t="s">
        <v>252</v>
      </c>
      <c r="T262" t="str" cm="1">
        <f t="array" ref="T262">IFERROR(INDEX(AOM[AOM], MATCH(1, (AOM[Edge_Value]=ani_diet!F262)*(AOM[Is_Ani_Diet_Ingredient]&lt;&gt;FALSE), 0)), "No Match in AOM")</f>
        <v>AOM_001498</v>
      </c>
      <c r="U262" t="str" cm="1">
        <f t="array" ref="U262">IFERROR(IF(INDEX(AOM[Scientific Name], MATCH(1, (AOM[Edge_Value]=ani_diet!F262)*(AOM[Is_Ani_Diet_Ingredient]&lt;&gt;FALSE), 0))=0, "", INDEX(AOM[Scientific Name], MATCH(1, (AOM[Edge_Value]=ani_diet!F262)*(AOM[Is_Ani_Diet_Ingredient]&lt;&gt;FALSE), 0))), "No Match in AOM")</f>
        <v/>
      </c>
      <c r="V262" t="str" cm="1">
        <f t="array" ref="V262">IF((U262&lt;&gt;"")*(U262&lt;&gt;"No Match in AOM"),IF(L262&lt;&gt;"",_xlfn.TEXTJOIN(";",TRUE,CONCATENATE(_xlfn.TEXTSPLIT(U262,";",TRUE,FALSE)," ",L262)),U262),"")</f>
        <v/>
      </c>
    </row>
    <row r="263" spans="1:23" ht="14.5" x14ac:dyDescent="0.35">
      <c r="A263" t="s">
        <v>24749</v>
      </c>
      <c r="B263" s="86" t="s">
        <v>24758</v>
      </c>
      <c r="C263" s="121" t="s">
        <v>24759</v>
      </c>
      <c r="D263" s="120" t="s">
        <v>10297</v>
      </c>
      <c r="E263" s="122" t="str">
        <f t="shared" si="12"/>
        <v>Soybean</v>
      </c>
      <c r="F263" s="122" t="str">
        <f t="shared" si="13"/>
        <v>Soybean Ground</v>
      </c>
      <c r="G263" s="122" t="str">
        <f t="shared" si="14"/>
        <v>Soybean Meal Defatted</v>
      </c>
      <c r="I263" s="120" t="s">
        <v>24760</v>
      </c>
      <c r="J263" s="120" t="s">
        <v>6571</v>
      </c>
      <c r="M263" s="88" t="s">
        <v>252</v>
      </c>
      <c r="N263" s="88" t="s">
        <v>252</v>
      </c>
      <c r="T263" t="str" cm="1">
        <f t="array" ref="T263">IFERROR(INDEX(AOM[AOM], MATCH(1, (AOM[Edge_Value]=ani_diet!F263)*(AOM[Is_Ani_Diet_Ingredient]&lt;&gt;FALSE), 0)), "No Match in AOM")</f>
        <v>AOM_000613</v>
      </c>
      <c r="U263" t="str" cm="1">
        <f t="array" ref="U263">IFERROR(IF(INDEX(AOM[Scientific Name], MATCH(1, (AOM[Edge_Value]=ani_diet!F263)*(AOM[Is_Ani_Diet_Ingredient]&lt;&gt;FALSE), 0))=0, "", INDEX(AOM[Scientific Name], MATCH(1, (AOM[Edge_Value]=ani_diet!F263)*(AOM[Is_Ani_Diet_Ingredient]&lt;&gt;FALSE), 0))), "No Match in AOM")</f>
        <v>Glycine max</v>
      </c>
      <c r="V263" t="str" cm="1">
        <f t="array" ref="V263">IF((U263&lt;&gt;"")*(U263&lt;&gt;"No Match in AOM"),IF(L263&lt;&gt;"",_xlfn.TEXTJOIN(";",TRUE,CONCATENATE(_xlfn.TEXTSPLIT(U263,";",TRUE,FALSE)," ",L263)),U263),"")</f>
        <v>Glycine max</v>
      </c>
    </row>
    <row r="264" spans="1:23" ht="14.5" x14ac:dyDescent="0.35">
      <c r="A264" t="s">
        <v>24761</v>
      </c>
      <c r="B264" s="86" t="s">
        <v>24762</v>
      </c>
      <c r="C264" s="121" t="s">
        <v>24763</v>
      </c>
      <c r="D264" s="120" t="s">
        <v>23124</v>
      </c>
      <c r="E264" s="122" t="str">
        <f t="shared" si="12"/>
        <v>Salt</v>
      </c>
      <c r="F264" s="122" t="str">
        <f t="shared" si="13"/>
        <v>Salt</v>
      </c>
      <c r="G264" s="122" t="str">
        <f t="shared" si="14"/>
        <v>Salt Lick</v>
      </c>
      <c r="I264" s="120" t="s">
        <v>24764</v>
      </c>
      <c r="T264" t="str" cm="1">
        <f t="array" ref="T264">IFERROR(INDEX(AOM[AOM], MATCH(1, (AOM[Edge_Value]=ani_diet!F264)*(AOM[Is_Ani_Diet_Ingredient]&lt;&gt;FALSE), 0)), "No Match in AOM")</f>
        <v>AOM_000772</v>
      </c>
      <c r="U264" t="str" cm="1">
        <f t="array" ref="U264">IFERROR(IF(INDEX(AOM[Scientific Name], MATCH(1, (AOM[Edge_Value]=ani_diet!F264)*(AOM[Is_Ani_Diet_Ingredient]&lt;&gt;FALSE), 0))=0, "", INDEX(AOM[Scientific Name], MATCH(1, (AOM[Edge_Value]=ani_diet!F264)*(AOM[Is_Ani_Diet_Ingredient]&lt;&gt;FALSE), 0))), "No Match in AOM")</f>
        <v/>
      </c>
      <c r="V264" t="str" cm="1">
        <f t="array" ref="V264">IF((U264&lt;&gt;"")*(U264&lt;&gt;"No Match in AOM"),IF(L264&lt;&gt;"",_xlfn.TEXTJOIN(";",TRUE,CONCATENATE(_xlfn.TEXTSPLIT(U264,";",TRUE,FALSE)," ",L264)),U264),"")</f>
        <v/>
      </c>
    </row>
    <row r="265" spans="1:23" ht="14.5" x14ac:dyDescent="0.35">
      <c r="A265" t="s">
        <v>24765</v>
      </c>
      <c r="B265" s="86" t="s">
        <v>24766</v>
      </c>
      <c r="C265" s="121" t="s">
        <v>24767</v>
      </c>
      <c r="D265" s="120" t="s">
        <v>23193</v>
      </c>
      <c r="E265" s="122" t="str">
        <f t="shared" si="12"/>
        <v>Concentrate</v>
      </c>
      <c r="F265" s="122" t="str">
        <f t="shared" si="13"/>
        <v>Concentrate</v>
      </c>
      <c r="G265" s="122" t="str">
        <f t="shared" si="14"/>
        <v>Concentrate</v>
      </c>
      <c r="M265" s="88" t="s">
        <v>252</v>
      </c>
      <c r="P265" t="s">
        <v>13005</v>
      </c>
      <c r="Q265" t="s">
        <v>12972</v>
      </c>
      <c r="R265" t="s">
        <v>24425</v>
      </c>
      <c r="S265" t="s">
        <v>24426</v>
      </c>
      <c r="T265" t="str" cm="1">
        <f t="array" ref="T265">IFERROR(INDEX(AOM[AOM], MATCH(1, (AOM[Edge_Value]=ani_diet!F265)*(AOM[Is_Ani_Diet_Ingredient]&lt;&gt;FALSE), 0)), "No Match in AOM")</f>
        <v>AOM_000800</v>
      </c>
      <c r="U265" t="str" cm="1">
        <f t="array" ref="U265">IFERROR(IF(INDEX(AOM[Scientific Name], MATCH(1, (AOM[Edge_Value]=ani_diet!F265)*(AOM[Is_Ani_Diet_Ingredient]&lt;&gt;FALSE), 0))=0, "", INDEX(AOM[Scientific Name], MATCH(1, (AOM[Edge_Value]=ani_diet!F265)*(AOM[Is_Ani_Diet_Ingredient]&lt;&gt;FALSE), 0))), "No Match in AOM")</f>
        <v/>
      </c>
      <c r="V265" t="str" cm="1">
        <f t="array" ref="V265">IF((U265&lt;&gt;"")*(U265&lt;&gt;"No Match in AOM"),IF(L265&lt;&gt;"",_xlfn.TEXTJOIN(";",TRUE,CONCATENATE(_xlfn.TEXTSPLIT(U265,";",TRUE,FALSE)," ",L265)),U265),"")</f>
        <v/>
      </c>
    </row>
    <row r="266" spans="1:23" ht="14.5" x14ac:dyDescent="0.35">
      <c r="A266" t="s">
        <v>24446</v>
      </c>
      <c r="B266" s="86" t="s">
        <v>24768</v>
      </c>
      <c r="C266" s="121" t="s">
        <v>24769</v>
      </c>
      <c r="D266" s="120" t="s">
        <v>10423</v>
      </c>
      <c r="E266" s="122" t="str">
        <f t="shared" si="12"/>
        <v>Canola</v>
      </c>
      <c r="F266" s="122" t="str">
        <f t="shared" si="13"/>
        <v>Canola</v>
      </c>
      <c r="G266" s="122" t="str">
        <f t="shared" si="14"/>
        <v>Canola</v>
      </c>
      <c r="M266" s="88" t="s">
        <v>252</v>
      </c>
      <c r="T266" t="str" cm="1">
        <f t="array" ref="T266">IFERROR(INDEX(AOM[AOM], MATCH(1, (AOM[Edge_Value]=ani_diet!F266)*(AOM[Is_Ani_Diet_Ingredient]&lt;&gt;FALSE), 0)), "No Match in AOM")</f>
        <v>AOM_001309</v>
      </c>
      <c r="U266" t="str" cm="1">
        <f t="array" ref="U266">IFERROR(IF(INDEX(AOM[Scientific Name], MATCH(1, (AOM[Edge_Value]=ani_diet!F266)*(AOM[Is_Ani_Diet_Ingredient]&lt;&gt;FALSE), 0))=0, "", INDEX(AOM[Scientific Name], MATCH(1, (AOM[Edge_Value]=ani_diet!F266)*(AOM[Is_Ani_Diet_Ingredient]&lt;&gt;FALSE), 0))), "No Match in AOM")</f>
        <v>Brassica napus</v>
      </c>
      <c r="V266" t="str" cm="1">
        <f t="array" ref="V266">IF((U266&lt;&gt;"")*(U266&lt;&gt;"No Match in AOM"),IF(L266&lt;&gt;"",_xlfn.TEXTJOIN(";",TRUE,CONCATENATE(_xlfn.TEXTSPLIT(U266,";",TRUE,FALSE)," ",L266)),U266),"")</f>
        <v>Brassica napus</v>
      </c>
    </row>
    <row r="267" spans="1:23" ht="14.5" x14ac:dyDescent="0.35">
      <c r="A267" t="s">
        <v>24770</v>
      </c>
      <c r="B267" s="86" t="s">
        <v>24771</v>
      </c>
      <c r="D267" s="120" t="s">
        <v>10297</v>
      </c>
      <c r="E267" s="122" t="str">
        <f t="shared" si="12"/>
        <v>Soybean Full Fat</v>
      </c>
      <c r="F267" s="122" t="str">
        <f t="shared" si="13"/>
        <v>Soybean Full Fat Heated</v>
      </c>
      <c r="G267" s="122" t="str">
        <f t="shared" si="14"/>
        <v>Soybean Full Fat Heated</v>
      </c>
      <c r="I267" s="120" t="s">
        <v>24772</v>
      </c>
      <c r="J267" s="120" t="s">
        <v>24772</v>
      </c>
      <c r="L267" s="120" t="s">
        <v>24773</v>
      </c>
      <c r="T267" t="str" cm="1">
        <f t="array" ref="T267">IFERROR(INDEX(AOM[AOM], MATCH(1, (AOM[Edge_Value]=ani_diet!F267)*(AOM[Is_Ani_Diet_Ingredient]&lt;&gt;FALSE), 0)), "No Match in AOM")</f>
        <v>AOM_001960</v>
      </c>
      <c r="U267" t="str" cm="1">
        <f t="array" ref="U267">IFERROR(IF(INDEX(AOM[Scientific Name], MATCH(1, (AOM[Edge_Value]=ani_diet!F267)*(AOM[Is_Ani_Diet_Ingredient]&lt;&gt;FALSE), 0))=0, "", INDEX(AOM[Scientific Name], MATCH(1, (AOM[Edge_Value]=ani_diet!F267)*(AOM[Is_Ani_Diet_Ingredient]&lt;&gt;FALSE), 0))), "No Match in AOM")</f>
        <v>Glycine max</v>
      </c>
      <c r="V267" t="str" cm="1">
        <f t="array" ref="V267">IF((U267&lt;&gt;"")*(U267&lt;&gt;"No Match in AOM"),IF(L267&lt;&gt;"",_xlfn.TEXTJOIN(";",TRUE,CONCATENATE(_xlfn.TEXTSPLIT(U267,";",TRUE,FALSE)," ",L267)),U267),"")</f>
        <v>Glycine max Full Fat</v>
      </c>
    </row>
    <row r="268" spans="1:23" ht="14.5" x14ac:dyDescent="0.35">
      <c r="A268" t="s">
        <v>24552</v>
      </c>
      <c r="B268" s="86" t="s">
        <v>602</v>
      </c>
      <c r="C268" s="121" t="s">
        <v>602</v>
      </c>
      <c r="D268" s="120" t="s">
        <v>602</v>
      </c>
      <c r="E268" s="122" t="str">
        <f t="shared" si="12"/>
        <v>Copper</v>
      </c>
      <c r="F268" s="122" t="str">
        <f t="shared" si="13"/>
        <v>Copper</v>
      </c>
      <c r="G268" s="122" t="str">
        <f t="shared" si="14"/>
        <v>Copper</v>
      </c>
      <c r="T268" t="str" cm="1">
        <f t="array" ref="T268">IFERROR(INDEX(AOM[AOM], MATCH(1, (AOM[Edge_Value]=ani_diet!F268)*(AOM[Is_Ani_Diet_Ingredient]&lt;&gt;FALSE), 0)), "No Match in AOM")</f>
        <v>AOM_000756</v>
      </c>
      <c r="U268" t="str" cm="1">
        <f t="array" ref="U268">IFERROR(IF(INDEX(AOM[Scientific Name], MATCH(1, (AOM[Edge_Value]=ani_diet!F268)*(AOM[Is_Ani_Diet_Ingredient]&lt;&gt;FALSE), 0))=0, "", INDEX(AOM[Scientific Name], MATCH(1, (AOM[Edge_Value]=ani_diet!F268)*(AOM[Is_Ani_Diet_Ingredient]&lt;&gt;FALSE), 0))), "No Match in AOM")</f>
        <v/>
      </c>
      <c r="V268" t="str" cm="1">
        <f t="array" ref="V268">IF((U268&lt;&gt;"")*(U268&lt;&gt;"No Match in AOM"),IF(L268&lt;&gt;"",_xlfn.TEXTJOIN(";",TRUE,CONCATENATE(_xlfn.TEXTSPLIT(U268,";",TRUE,FALSE)," ",L268)),U268),"")</f>
        <v/>
      </c>
    </row>
    <row r="269" spans="1:23" ht="14.5" x14ac:dyDescent="0.35">
      <c r="A269" t="s">
        <v>24774</v>
      </c>
      <c r="B269" s="86" t="s">
        <v>21486</v>
      </c>
      <c r="C269" s="121" t="s">
        <v>24775</v>
      </c>
      <c r="D269" s="120" t="s">
        <v>24776</v>
      </c>
      <c r="E269" s="122" t="str">
        <f t="shared" si="12"/>
        <v>Copra</v>
      </c>
      <c r="F269" s="122" t="str">
        <f t="shared" si="13"/>
        <v>Copra Ground</v>
      </c>
      <c r="G269" s="122" t="str">
        <f t="shared" si="14"/>
        <v>Copra Meal</v>
      </c>
      <c r="I269" s="120" t="s">
        <v>24282</v>
      </c>
      <c r="J269" s="120" t="s">
        <v>6571</v>
      </c>
      <c r="M269" s="88" t="s">
        <v>252</v>
      </c>
      <c r="N269" s="88" t="s">
        <v>252</v>
      </c>
      <c r="P269" t="s">
        <v>12978</v>
      </c>
      <c r="Q269" t="s">
        <v>12945</v>
      </c>
      <c r="R269" t="s">
        <v>24392</v>
      </c>
      <c r="S269" t="s">
        <v>24393</v>
      </c>
      <c r="T269" t="str" cm="1">
        <f t="array" ref="T269">IFERROR(INDEX(AOM[AOM], MATCH(1, (AOM[Edge_Value]=ani_diet!F269)*(AOM[Is_Ani_Diet_Ingredient]&lt;&gt;FALSE), 0)), "No Match in AOM")</f>
        <v>No Match in AOM</v>
      </c>
      <c r="U269" t="str" cm="1">
        <f t="array" ref="U269">IFERROR(IF(INDEX(AOM[Scientific Name], MATCH(1, (AOM[Edge_Value]=ani_diet!F269)*(AOM[Is_Ani_Diet_Ingredient]&lt;&gt;FALSE), 0))=0, "", INDEX(AOM[Scientific Name], MATCH(1, (AOM[Edge_Value]=ani_diet!F269)*(AOM[Is_Ani_Diet_Ingredient]&lt;&gt;FALSE), 0))), "No Match in AOM")</f>
        <v>No Match in AOM</v>
      </c>
      <c r="V269" t="str" cm="1">
        <f t="array" ref="V269">IF((U269&lt;&gt;"")*(U269&lt;&gt;"No Match in AOM"),IF(L269&lt;&gt;"",_xlfn.TEXTJOIN(";",TRUE,CONCATENATE(_xlfn.TEXTSPLIT(U269,";",TRUE,FALSE)," ",L269)),U269),"")</f>
        <v/>
      </c>
      <c r="W269" t="s">
        <v>21300</v>
      </c>
    </row>
    <row r="270" spans="1:23" ht="14.5" x14ac:dyDescent="0.35">
      <c r="A270" t="s">
        <v>24722</v>
      </c>
      <c r="B270" s="86" t="s">
        <v>24777</v>
      </c>
      <c r="C270" s="121" t="s">
        <v>24778</v>
      </c>
      <c r="D270" s="120" t="s">
        <v>9071</v>
      </c>
      <c r="E270" s="122" t="str">
        <f t="shared" si="12"/>
        <v>Maize Bran</v>
      </c>
      <c r="F270" s="122" t="str">
        <f t="shared" si="13"/>
        <v>Maize Bran</v>
      </c>
      <c r="G270" s="122" t="str">
        <f t="shared" si="14"/>
        <v>Maize Bran</v>
      </c>
      <c r="L270" s="120" t="s">
        <v>20824</v>
      </c>
      <c r="M270" s="88" t="s">
        <v>252</v>
      </c>
      <c r="N270" s="88" t="s">
        <v>252</v>
      </c>
      <c r="P270" t="s">
        <v>12978</v>
      </c>
      <c r="Q270" t="s">
        <v>12945</v>
      </c>
      <c r="R270" t="s">
        <v>24392</v>
      </c>
      <c r="S270" t="s">
        <v>24393</v>
      </c>
      <c r="T270" t="str" cm="1">
        <f t="array" ref="T270">IFERROR(INDEX(AOM[AOM], MATCH(1, (AOM[Edge_Value]=ani_diet!F270)*(AOM[Is_Ani_Diet_Ingredient]&lt;&gt;FALSE), 0)), "No Match in AOM")</f>
        <v>AOM_001614</v>
      </c>
      <c r="U270" t="str" cm="1">
        <f t="array" ref="U270">IFERROR(IF(INDEX(AOM[Scientific Name], MATCH(1, (AOM[Edge_Value]=ani_diet!F270)*(AOM[Is_Ani_Diet_Ingredient]&lt;&gt;FALSE), 0))=0, "", INDEX(AOM[Scientific Name], MATCH(1, (AOM[Edge_Value]=ani_diet!F270)*(AOM[Is_Ani_Diet_Ingredient]&lt;&gt;FALSE), 0))), "No Match in AOM")</f>
        <v>Zea mays</v>
      </c>
      <c r="V270" t="str" cm="1">
        <f t="array" ref="V270">IF((U270&lt;&gt;"")*(U270&lt;&gt;"No Match in AOM"),IF(L270&lt;&gt;"",_xlfn.TEXTJOIN(";",TRUE,CONCATENATE(_xlfn.TEXTSPLIT(U270,";",TRUE,FALSE)," ",L270)),U270),"")</f>
        <v>Zea mays Bran</v>
      </c>
    </row>
    <row r="271" spans="1:23" ht="14.5" x14ac:dyDescent="0.35">
      <c r="A271" t="s">
        <v>24722</v>
      </c>
      <c r="B271" s="86" t="s">
        <v>24779</v>
      </c>
      <c r="D271" s="120" t="s">
        <v>9071</v>
      </c>
      <c r="E271" s="122" t="str">
        <f t="shared" si="12"/>
        <v>Maize Bran</v>
      </c>
      <c r="F271" s="122" t="str">
        <f t="shared" si="13"/>
        <v>Maize Bran Dried Ground</v>
      </c>
      <c r="G271" s="122" t="str">
        <f t="shared" si="14"/>
        <v>Maize Bran Dried Ground</v>
      </c>
      <c r="I271" s="120" t="s">
        <v>24203</v>
      </c>
      <c r="J271" s="120" t="s">
        <v>24203</v>
      </c>
      <c r="L271" s="120" t="s">
        <v>20824</v>
      </c>
      <c r="T271" t="str" cm="1">
        <f t="array" ref="T271">IFERROR(INDEX(AOM[AOM], MATCH(1, (AOM[Edge_Value]=ani_diet!F271)*(AOM[Is_Ani_Diet_Ingredient]&lt;&gt;FALSE), 0)), "No Match in AOM")</f>
        <v>AOM_002016</v>
      </c>
      <c r="U271" t="str" cm="1">
        <f t="array" ref="U271">IFERROR(IF(INDEX(AOM[Scientific Name], MATCH(1, (AOM[Edge_Value]=ani_diet!F271)*(AOM[Is_Ani_Diet_Ingredient]&lt;&gt;FALSE), 0))=0, "", INDEX(AOM[Scientific Name], MATCH(1, (AOM[Edge_Value]=ani_diet!F271)*(AOM[Is_Ani_Diet_Ingredient]&lt;&gt;FALSE), 0))), "No Match in AOM")</f>
        <v>Zea mays</v>
      </c>
      <c r="V271" t="str" cm="1">
        <f t="array" ref="V271">IF((U271&lt;&gt;"")*(U271&lt;&gt;"No Match in AOM"),IF(L271&lt;&gt;"",_xlfn.TEXTJOIN(";",TRUE,CONCATENATE(_xlfn.TEXTSPLIT(U271,";",TRUE,FALSE)," ",L271)),U271),"")</f>
        <v>Zea mays Bran</v>
      </c>
    </row>
    <row r="272" spans="1:23" ht="14.5" x14ac:dyDescent="0.35">
      <c r="A272" t="s">
        <v>24780</v>
      </c>
      <c r="B272" s="86" t="s">
        <v>24781</v>
      </c>
      <c r="C272" s="121" t="s">
        <v>24782</v>
      </c>
      <c r="D272" s="120" t="s">
        <v>9071</v>
      </c>
      <c r="E272" s="122" t="str">
        <f t="shared" si="12"/>
        <v>Maize</v>
      </c>
      <c r="F272" s="122" t="str">
        <f t="shared" si="13"/>
        <v>Maize Ground</v>
      </c>
      <c r="G272" s="122" t="str">
        <f t="shared" si="14"/>
        <v>Maize Flour</v>
      </c>
      <c r="I272" s="120" t="s">
        <v>11228</v>
      </c>
      <c r="J272" s="120" t="s">
        <v>6571</v>
      </c>
      <c r="M272" s="88" t="s">
        <v>252</v>
      </c>
      <c r="N272" s="88" t="s">
        <v>252</v>
      </c>
      <c r="T272" t="str" cm="1">
        <f t="array" ref="T272">IFERROR(INDEX(AOM[AOM], MATCH(1, (AOM[Edge_Value]=ani_diet!F272)*(AOM[Is_Ani_Diet_Ingredient]&lt;&gt;FALSE), 0)), "No Match in AOM")</f>
        <v>AOM_001674</v>
      </c>
      <c r="U272" t="str" cm="1">
        <f t="array" ref="U272">IFERROR(IF(INDEX(AOM[Scientific Name], MATCH(1, (AOM[Edge_Value]=ani_diet!F272)*(AOM[Is_Ani_Diet_Ingredient]&lt;&gt;FALSE), 0))=0, "", INDEX(AOM[Scientific Name], MATCH(1, (AOM[Edge_Value]=ani_diet!F272)*(AOM[Is_Ani_Diet_Ingredient]&lt;&gt;FALSE), 0))), "No Match in AOM")</f>
        <v>Zea mays</v>
      </c>
      <c r="V272" t="str" cm="1">
        <f t="array" ref="V272">IF((U272&lt;&gt;"")*(U272&lt;&gt;"No Match in AOM"),IF(L272&lt;&gt;"",_xlfn.TEXTJOIN(";",TRUE,CONCATENATE(_xlfn.TEXTSPLIT(U272,";",TRUE,FALSE)," ",L272)),U272),"")</f>
        <v>Zea mays</v>
      </c>
    </row>
    <row r="273" spans="1:23" ht="14.5" x14ac:dyDescent="0.35">
      <c r="A273" t="s">
        <v>24783</v>
      </c>
      <c r="B273" s="86" t="s">
        <v>24784</v>
      </c>
      <c r="C273" s="121" t="s">
        <v>24785</v>
      </c>
      <c r="D273" s="120" t="s">
        <v>9071</v>
      </c>
      <c r="E273" s="122" t="str">
        <f t="shared" si="12"/>
        <v>Maize Gluten</v>
      </c>
      <c r="F273" s="122" t="str">
        <f t="shared" si="13"/>
        <v>Maize Gluten Ground</v>
      </c>
      <c r="G273" s="122" t="str">
        <f t="shared" si="14"/>
        <v>Maize Gluten Meal</v>
      </c>
      <c r="I273" s="120" t="s">
        <v>24282</v>
      </c>
      <c r="J273" s="120" t="s">
        <v>6571</v>
      </c>
      <c r="L273" s="120" t="s">
        <v>24786</v>
      </c>
      <c r="M273" s="88" t="s">
        <v>252</v>
      </c>
      <c r="N273" s="88" t="s">
        <v>252</v>
      </c>
      <c r="T273" t="str" cm="1">
        <f t="array" ref="T273">IFERROR(INDEX(AOM[AOM], MATCH(1, (AOM[Edge_Value]=ani_diet!F273)*(AOM[Is_Ani_Diet_Ingredient]&lt;&gt;FALSE), 0)), "No Match in AOM")</f>
        <v>AOM_001293</v>
      </c>
      <c r="U273" t="str" cm="1">
        <f t="array" ref="U273">IFERROR(IF(INDEX(AOM[Scientific Name], MATCH(1, (AOM[Edge_Value]=ani_diet!F273)*(AOM[Is_Ani_Diet_Ingredient]&lt;&gt;FALSE), 0))=0, "", INDEX(AOM[Scientific Name], MATCH(1, (AOM[Edge_Value]=ani_diet!F273)*(AOM[Is_Ani_Diet_Ingredient]&lt;&gt;FALSE), 0))), "No Match in AOM")</f>
        <v>Zea mays</v>
      </c>
      <c r="V273" t="str" cm="1">
        <f t="array" ref="V273">IF((U273&lt;&gt;"")*(U273&lt;&gt;"No Match in AOM"),IF(L273&lt;&gt;"",_xlfn.TEXTJOIN(";",TRUE,CONCATENATE(_xlfn.TEXTSPLIT(U273,";",TRUE,FALSE)," ",L273)),U273),"")</f>
        <v>Zea mays Gluten</v>
      </c>
    </row>
    <row r="274" spans="1:23" ht="14.5" x14ac:dyDescent="0.35">
      <c r="A274" t="s">
        <v>24411</v>
      </c>
      <c r="B274" s="86" t="s">
        <v>24787</v>
      </c>
      <c r="C274" s="121" t="s">
        <v>24788</v>
      </c>
      <c r="D274" s="120" t="s">
        <v>9071</v>
      </c>
      <c r="E274" s="122" t="str">
        <f t="shared" si="12"/>
        <v>Maize Grain</v>
      </c>
      <c r="F274" s="122" t="str">
        <f t="shared" si="13"/>
        <v>Maize Grain</v>
      </c>
      <c r="G274" s="122" t="str">
        <f t="shared" si="14"/>
        <v>Maize Grain</v>
      </c>
      <c r="L274" s="120" t="s">
        <v>24399</v>
      </c>
      <c r="M274" s="88" t="s">
        <v>252</v>
      </c>
      <c r="T274" t="str" cm="1">
        <f t="array" ref="T274">IFERROR(INDEX(AOM[AOM], MATCH(1, (AOM[Edge_Value]=ani_diet!F274)*(AOM[Is_Ani_Diet_Ingredient]&lt;&gt;FALSE), 0)), "No Match in AOM")</f>
        <v>AOM_000649</v>
      </c>
      <c r="U274" t="str" cm="1">
        <f t="array" ref="U274">IFERROR(IF(INDEX(AOM[Scientific Name], MATCH(1, (AOM[Edge_Value]=ani_diet!F274)*(AOM[Is_Ani_Diet_Ingredient]&lt;&gt;FALSE), 0))=0, "", INDEX(AOM[Scientific Name], MATCH(1, (AOM[Edge_Value]=ani_diet!F274)*(AOM[Is_Ani_Diet_Ingredient]&lt;&gt;FALSE), 0))), "No Match in AOM")</f>
        <v>Zea mays</v>
      </c>
      <c r="V274" t="str" cm="1">
        <f t="array" ref="V274">IF((U274&lt;&gt;"")*(U274&lt;&gt;"No Match in AOM"),IF(L274&lt;&gt;"",_xlfn.TEXTJOIN(";",TRUE,CONCATENATE(_xlfn.TEXTSPLIT(U274,";",TRUE,FALSE)," ",L274)),U274),"")</f>
        <v>Zea mays Grain</v>
      </c>
    </row>
    <row r="275" spans="1:23" ht="14.5" x14ac:dyDescent="0.35">
      <c r="A275" t="s">
        <v>24611</v>
      </c>
      <c r="B275" s="86" t="s">
        <v>24789</v>
      </c>
      <c r="C275" s="121" t="s">
        <v>24613</v>
      </c>
      <c r="D275" s="120" t="s">
        <v>9071</v>
      </c>
      <c r="E275" s="122" t="str">
        <f t="shared" si="12"/>
        <v>Maize</v>
      </c>
      <c r="F275" s="122" t="str">
        <f t="shared" si="13"/>
        <v>Maize Ground</v>
      </c>
      <c r="G275" s="122" t="str">
        <f t="shared" si="14"/>
        <v>Maize Meal</v>
      </c>
      <c r="I275" s="120" t="s">
        <v>24282</v>
      </c>
      <c r="J275" s="120" t="s">
        <v>6571</v>
      </c>
      <c r="M275" s="88" t="s">
        <v>252</v>
      </c>
      <c r="N275" s="88" t="s">
        <v>252</v>
      </c>
      <c r="P275" t="s">
        <v>12978</v>
      </c>
      <c r="Q275" t="s">
        <v>12945</v>
      </c>
      <c r="R275" t="s">
        <v>24392</v>
      </c>
      <c r="S275" t="s">
        <v>24393</v>
      </c>
      <c r="T275" t="str" cm="1">
        <f t="array" ref="T275">IFERROR(INDEX(AOM[AOM], MATCH(1, (AOM[Edge_Value]=ani_diet!F275)*(AOM[Is_Ani_Diet_Ingredient]&lt;&gt;FALSE), 0)), "No Match in AOM")</f>
        <v>AOM_001674</v>
      </c>
      <c r="U275" t="str" cm="1">
        <f t="array" ref="U275">IFERROR(IF(INDEX(AOM[Scientific Name], MATCH(1, (AOM[Edge_Value]=ani_diet!F275)*(AOM[Is_Ani_Diet_Ingredient]&lt;&gt;FALSE), 0))=0, "", INDEX(AOM[Scientific Name], MATCH(1, (AOM[Edge_Value]=ani_diet!F275)*(AOM[Is_Ani_Diet_Ingredient]&lt;&gt;FALSE), 0))), "No Match in AOM")</f>
        <v>Zea mays</v>
      </c>
      <c r="V275" t="str" cm="1">
        <f t="array" ref="V275">IF((U275&lt;&gt;"")*(U275&lt;&gt;"No Match in AOM"),IF(L275&lt;&gt;"",_xlfn.TEXTJOIN(";",TRUE,CONCATENATE(_xlfn.TEXTSPLIT(U275,";",TRUE,FALSE)," ",L275)),U275),"")</f>
        <v>Zea mays</v>
      </c>
    </row>
    <row r="276" spans="1:23" ht="14.5" x14ac:dyDescent="0.35">
      <c r="A276" t="s">
        <v>24790</v>
      </c>
      <c r="B276" s="86" t="s">
        <v>24791</v>
      </c>
      <c r="C276" s="121" t="s">
        <v>24792</v>
      </c>
      <c r="D276" s="120" t="s">
        <v>9071</v>
      </c>
      <c r="E276" s="122" t="str">
        <f t="shared" si="12"/>
        <v>Maize Offal</v>
      </c>
      <c r="F276" s="122" t="str">
        <f t="shared" si="13"/>
        <v>Maize Offal</v>
      </c>
      <c r="G276" s="122" t="str">
        <f t="shared" si="14"/>
        <v>Maize Offal</v>
      </c>
      <c r="L276" s="120" t="s">
        <v>24793</v>
      </c>
      <c r="M276" s="88" t="s">
        <v>252</v>
      </c>
      <c r="N276" s="88" t="s">
        <v>252</v>
      </c>
      <c r="P276" t="s">
        <v>12978</v>
      </c>
      <c r="Q276" t="s">
        <v>12945</v>
      </c>
      <c r="R276" t="s">
        <v>24392</v>
      </c>
      <c r="S276" t="s">
        <v>24393</v>
      </c>
      <c r="T276" t="str" cm="1">
        <f t="array" ref="T276">IFERROR(INDEX(AOM[AOM], MATCH(1, (AOM[Edge_Value]=ani_diet!F276)*(AOM[Is_Ani_Diet_Ingredient]&lt;&gt;FALSE), 0)), "No Match in AOM")</f>
        <v>AOM_000571</v>
      </c>
      <c r="U276" t="str" cm="1">
        <f t="array" ref="U276">IFERROR(IF(INDEX(AOM[Scientific Name], MATCH(1, (AOM[Edge_Value]=ani_diet!F276)*(AOM[Is_Ani_Diet_Ingredient]&lt;&gt;FALSE), 0))=0, "", INDEX(AOM[Scientific Name], MATCH(1, (AOM[Edge_Value]=ani_diet!F276)*(AOM[Is_Ani_Diet_Ingredient]&lt;&gt;FALSE), 0))), "No Match in AOM")</f>
        <v>Zea mays</v>
      </c>
      <c r="V276" t="str" cm="1">
        <f t="array" ref="V276">IF((U276&lt;&gt;"")*(U276&lt;&gt;"No Match in AOM"),IF(L276&lt;&gt;"",_xlfn.TEXTJOIN(";",TRUE,CONCATENATE(_xlfn.TEXTSPLIT(U276,";",TRUE,FALSE)," ",L276)),U276),"")</f>
        <v>Zea mays Offal</v>
      </c>
    </row>
    <row r="277" spans="1:23" ht="14.5" x14ac:dyDescent="0.35">
      <c r="A277" t="s">
        <v>24325</v>
      </c>
      <c r="B277" s="86" t="s">
        <v>24794</v>
      </c>
      <c r="C277" s="121" t="s">
        <v>24795</v>
      </c>
      <c r="D277" s="120" t="s">
        <v>9071</v>
      </c>
      <c r="E277" s="122" t="str">
        <f t="shared" si="12"/>
        <v>Maize Oil</v>
      </c>
      <c r="F277" s="122" t="str">
        <f t="shared" si="13"/>
        <v>Maize Oil</v>
      </c>
      <c r="G277" s="122" t="str">
        <f t="shared" si="14"/>
        <v>Maize Oil</v>
      </c>
      <c r="L277" s="120" t="s">
        <v>8863</v>
      </c>
      <c r="M277" s="88" t="s">
        <v>252</v>
      </c>
      <c r="N277" s="88" t="s">
        <v>252</v>
      </c>
      <c r="P277" t="s">
        <v>12978</v>
      </c>
      <c r="Q277" t="s">
        <v>12945</v>
      </c>
      <c r="R277" t="s">
        <v>24392</v>
      </c>
      <c r="S277" t="s">
        <v>24393</v>
      </c>
      <c r="T277" t="str" cm="1">
        <f t="array" ref="T277">IFERROR(INDEX(AOM[AOM], MATCH(1, (AOM[Edge_Value]=ani_diet!F277)*(AOM[Is_Ani_Diet_Ingredient]&lt;&gt;FALSE), 0)), "No Match in AOM")</f>
        <v>AOM_000651</v>
      </c>
      <c r="U277" t="str" cm="1">
        <f t="array" ref="U277">IFERROR(IF(INDEX(AOM[Scientific Name], MATCH(1, (AOM[Edge_Value]=ani_diet!F277)*(AOM[Is_Ani_Diet_Ingredient]&lt;&gt;FALSE), 0))=0, "", INDEX(AOM[Scientific Name], MATCH(1, (AOM[Edge_Value]=ani_diet!F277)*(AOM[Is_Ani_Diet_Ingredient]&lt;&gt;FALSE), 0))), "No Match in AOM")</f>
        <v>Zea mays</v>
      </c>
      <c r="V277" t="str" cm="1">
        <f t="array" ref="V277">IF((U277&lt;&gt;"")*(U277&lt;&gt;"No Match in AOM"),IF(L277&lt;&gt;"",_xlfn.TEXTJOIN(";",TRUE,CONCATENATE(_xlfn.TEXTSPLIT(U277,";",TRUE,FALSE)," ",L277)),U277),"")</f>
        <v>Zea mays Oil</v>
      </c>
    </row>
    <row r="278" spans="1:23" ht="14.5" x14ac:dyDescent="0.35">
      <c r="A278" t="s">
        <v>24796</v>
      </c>
      <c r="B278" s="86" t="s">
        <v>24797</v>
      </c>
      <c r="C278" s="121" t="s">
        <v>24798</v>
      </c>
      <c r="D278" s="120" t="s">
        <v>9071</v>
      </c>
      <c r="E278" s="122" t="str">
        <f t="shared" si="12"/>
        <v>Maize Starch</v>
      </c>
      <c r="F278" s="122" t="str">
        <f t="shared" si="13"/>
        <v>Maize Starch</v>
      </c>
      <c r="G278" s="122" t="str">
        <f t="shared" si="14"/>
        <v>Maize Starch</v>
      </c>
      <c r="L278" s="120" t="s">
        <v>23135</v>
      </c>
      <c r="T278" t="str" cm="1">
        <f t="array" ref="T278">IFERROR(INDEX(AOM[AOM], MATCH(1, (AOM[Edge_Value]=ani_diet!F278)*(AOM[Is_Ani_Diet_Ingredient]&lt;&gt;FALSE), 0)), "No Match in AOM")</f>
        <v>AOM_001289</v>
      </c>
      <c r="U278" t="str" cm="1">
        <f t="array" ref="U278">IFERROR(IF(INDEX(AOM[Scientific Name], MATCH(1, (AOM[Edge_Value]=ani_diet!F278)*(AOM[Is_Ani_Diet_Ingredient]&lt;&gt;FALSE), 0))=0, "", INDEX(AOM[Scientific Name], MATCH(1, (AOM[Edge_Value]=ani_diet!F278)*(AOM[Is_Ani_Diet_Ingredient]&lt;&gt;FALSE), 0))), "No Match in AOM")</f>
        <v>Zea mays</v>
      </c>
      <c r="V278" t="str" cm="1">
        <f t="array" ref="V278">IF((U278&lt;&gt;"")*(U278&lt;&gt;"No Match in AOM"),IF(L278&lt;&gt;"",_xlfn.TEXTJOIN(";",TRUE,CONCATENATE(_xlfn.TEXTSPLIT(U278,";",TRUE,FALSE)," ",L278)),U278),"")</f>
        <v>Zea mays Starch</v>
      </c>
    </row>
    <row r="279" spans="1:23" ht="14.5" x14ac:dyDescent="0.35">
      <c r="A279" t="s">
        <v>24799</v>
      </c>
      <c r="B279" s="86" t="s">
        <v>24800</v>
      </c>
      <c r="C279" s="86" t="s">
        <v>9071</v>
      </c>
      <c r="D279" s="120" t="s">
        <v>9071</v>
      </c>
      <c r="E279" s="122" t="s">
        <v>180</v>
      </c>
      <c r="F279" s="122" t="str">
        <f t="shared" si="13"/>
        <v>Maize Stover</v>
      </c>
      <c r="G279" s="122" t="str">
        <f t="shared" si="14"/>
        <v>Maize Stover</v>
      </c>
      <c r="K279" s="120" t="s">
        <v>11191</v>
      </c>
      <c r="L279" s="120" t="s">
        <v>11191</v>
      </c>
      <c r="M279" t="s">
        <v>24801</v>
      </c>
      <c r="N279"/>
      <c r="O279" t="s">
        <v>20935</v>
      </c>
      <c r="T279" t="str" cm="1">
        <f t="array" ref="T279">IFERROR(INDEX(AOM[AOM], MATCH(1, (AOM[Edge_Value]=ani_diet!F279)*(AOM[Is_Ani_Diet_Ingredient]&lt;&gt;FALSE), 0)), "No Match in AOM")</f>
        <v>No Match in AOM</v>
      </c>
      <c r="U279" t="str" cm="1">
        <f t="array" ref="U279">IFERROR(IF(INDEX(AOM[Scientific Name], MATCH(1, (AOM[Edge_Value]=ani_diet!F279)*(AOM[Is_Ani_Diet_Ingredient]&lt;&gt;FALSE), 0))=0, "", INDEX(AOM[Scientific Name], MATCH(1, (AOM[Edge_Value]=ani_diet!F279)*(AOM[Is_Ani_Diet_Ingredient]&lt;&gt;FALSE), 0))), "No Match in AOM")</f>
        <v>No Match in AOM</v>
      </c>
      <c r="V279" t="str" cm="1">
        <f t="array" ref="V279">IF((U279&lt;&gt;"")*(U279&lt;&gt;"No Match in AOM"),IF(L279&lt;&gt;"",_xlfn.TEXTJOIN(";",TRUE,CONCATENATE(_xlfn.TEXTSPLIT(U279,";",TRUE,FALSE)," ",L279)),U279),"")</f>
        <v/>
      </c>
      <c r="W279" t="s">
        <v>20935</v>
      </c>
    </row>
    <row r="280" spans="1:23" ht="14.5" x14ac:dyDescent="0.35">
      <c r="A280" t="s">
        <v>24802</v>
      </c>
      <c r="B280" s="86" t="s">
        <v>24803</v>
      </c>
      <c r="C280" s="121" t="s">
        <v>9071</v>
      </c>
      <c r="D280" s="120" t="s">
        <v>9071</v>
      </c>
      <c r="E280" s="122" t="str">
        <f t="shared" ref="E280:E311" si="15">_xlfn.TEXTJOIN(" ",TRUE,D280,IF(ISBLANK(L280),"",_xlfn.TEXTSPLIT(L280,";")))</f>
        <v>Maize</v>
      </c>
      <c r="F280" s="122" t="str">
        <f t="shared" si="13"/>
        <v>Maize Crushed</v>
      </c>
      <c r="G280" s="122" t="str">
        <f t="shared" si="14"/>
        <v>Maize Crushed</v>
      </c>
      <c r="I280" s="120" t="s">
        <v>24415</v>
      </c>
      <c r="J280" s="120" t="s">
        <v>24415</v>
      </c>
      <c r="M280" t="str" cm="1">
        <f t="array" ref="M280">IFERROR(IF(NOT(ISBLANK(#REF!)),_xlfn._xlws.FILTER(AOM[AOM],(AOM[Edge_Value]=#REF!)*(AOM[L5]="Feed Ingredient")),""),"No Match in AOM")</f>
        <v>No Match in AOM</v>
      </c>
      <c r="N280"/>
      <c r="O280"/>
      <c r="T280" t="str" cm="1">
        <f t="array" ref="T280">IFERROR(INDEX(AOM[AOM], MATCH(1, (AOM[Edge_Value]=ani_diet!F280)*(AOM[Is_Ani_Diet_Ingredient]&lt;&gt;FALSE), 0)), "No Match in AOM")</f>
        <v>AOM_002119</v>
      </c>
      <c r="U280" t="str" cm="1">
        <f t="array" ref="U280">IFERROR(IF(INDEX(AOM[Scientific Name], MATCH(1, (AOM[Edge_Value]=ani_diet!F280)*(AOM[Is_Ani_Diet_Ingredient]&lt;&gt;FALSE), 0))=0, "", INDEX(AOM[Scientific Name], MATCH(1, (AOM[Edge_Value]=ani_diet!F280)*(AOM[Is_Ani_Diet_Ingredient]&lt;&gt;FALSE), 0))), "No Match in AOM")</f>
        <v/>
      </c>
      <c r="V280" t="str" cm="1">
        <f t="array" ref="V280">IF((U280&lt;&gt;"")*(U280&lt;&gt;"No Match in AOM"),IF(L280&lt;&gt;"",_xlfn.TEXTJOIN(";",TRUE,CONCATENATE(_xlfn.TEXTSPLIT(U280,";",TRUE,FALSE)," ",L280)),U280),"")</f>
        <v/>
      </c>
    </row>
    <row r="281" spans="1:23" ht="14.5" x14ac:dyDescent="0.35">
      <c r="A281" t="s">
        <v>24802</v>
      </c>
      <c r="B281" s="86" t="s">
        <v>24804</v>
      </c>
      <c r="C281" s="121" t="s">
        <v>9071</v>
      </c>
      <c r="D281" s="120" t="s">
        <v>9071</v>
      </c>
      <c r="E281" s="122" t="str">
        <f t="shared" si="15"/>
        <v>Maize</v>
      </c>
      <c r="F281" s="122" t="str">
        <f t="shared" si="13"/>
        <v>Maize</v>
      </c>
      <c r="G281" s="122" t="str">
        <f t="shared" si="14"/>
        <v>Maize</v>
      </c>
      <c r="M281" s="88" t="s">
        <v>252</v>
      </c>
      <c r="P281" t="s">
        <v>12978</v>
      </c>
      <c r="Q281" t="s">
        <v>12945</v>
      </c>
      <c r="R281" t="s">
        <v>24392</v>
      </c>
      <c r="S281" t="s">
        <v>24393</v>
      </c>
      <c r="T281" t="str" cm="1">
        <f t="array" ref="T281">IFERROR(INDEX(AOM[AOM], MATCH(1, (AOM[Edge_Value]=ani_diet!F281)*(AOM[Is_Ani_Diet_Ingredient]&lt;&gt;FALSE), 0)), "No Match in AOM")</f>
        <v>AOM_000648</v>
      </c>
      <c r="U281" t="str" cm="1">
        <f t="array" ref="U281">IFERROR(IF(INDEX(AOM[Scientific Name], MATCH(1, (AOM[Edge_Value]=ani_diet!F281)*(AOM[Is_Ani_Diet_Ingredient]&lt;&gt;FALSE), 0))=0, "", INDEX(AOM[Scientific Name], MATCH(1, (AOM[Edge_Value]=ani_diet!F281)*(AOM[Is_Ani_Diet_Ingredient]&lt;&gt;FALSE), 0))), "No Match in AOM")</f>
        <v>Zea mays</v>
      </c>
      <c r="V281" t="str" cm="1">
        <f t="array" ref="V281">IF((U281&lt;&gt;"")*(U281&lt;&gt;"No Match in AOM"),IF(L281&lt;&gt;"",_xlfn.TEXTJOIN(";",TRUE,CONCATENATE(_xlfn.TEXTSPLIT(U281,";",TRUE,FALSE)," ",L281)),U281),"")</f>
        <v>Zea mays</v>
      </c>
    </row>
    <row r="282" spans="1:23" ht="14.5" x14ac:dyDescent="0.35">
      <c r="A282" t="s">
        <v>24805</v>
      </c>
      <c r="B282" s="86" t="s">
        <v>24806</v>
      </c>
      <c r="C282" s="121" t="s">
        <v>24807</v>
      </c>
      <c r="D282" s="120" t="s">
        <v>9071</v>
      </c>
      <c r="E282" s="122" t="str">
        <f t="shared" si="15"/>
        <v>Maize Cob</v>
      </c>
      <c r="F282" s="122" t="str">
        <f t="shared" si="13"/>
        <v>Maize Cob</v>
      </c>
      <c r="G282" s="122" t="str">
        <f t="shared" si="14"/>
        <v>Maize Cob</v>
      </c>
      <c r="L282" s="120" t="s">
        <v>24808</v>
      </c>
      <c r="P282" t="s">
        <v>12978</v>
      </c>
      <c r="Q282" t="s">
        <v>12945</v>
      </c>
      <c r="R282" t="s">
        <v>12978</v>
      </c>
      <c r="S282" t="s">
        <v>12945</v>
      </c>
      <c r="T282" t="str" cm="1">
        <f t="array" ref="T282">IFERROR(INDEX(AOM[AOM], MATCH(1, (AOM[Edge_Value]=ani_diet!F282)*(AOM[Is_Ani_Diet_Ingredient]&lt;&gt;FALSE), 0)), "No Match in AOM")</f>
        <v>AOM_000569</v>
      </c>
      <c r="U282" t="str" cm="1">
        <f t="array" ref="U282">IFERROR(IF(INDEX(AOM[Scientific Name], MATCH(1, (AOM[Edge_Value]=ani_diet!F282)*(AOM[Is_Ani_Diet_Ingredient]&lt;&gt;FALSE), 0))=0, "", INDEX(AOM[Scientific Name], MATCH(1, (AOM[Edge_Value]=ani_diet!F282)*(AOM[Is_Ani_Diet_Ingredient]&lt;&gt;FALSE), 0))), "No Match in AOM")</f>
        <v>Zea mays</v>
      </c>
      <c r="V282" t="str" cm="1">
        <f t="array" ref="V282">IF((U282&lt;&gt;"")*(U282&lt;&gt;"No Match in AOM"),IF(L282&lt;&gt;"",_xlfn.TEXTJOIN(";",TRUE,CONCATENATE(_xlfn.TEXTSPLIT(U282,";",TRUE,FALSE)," ",L282)),U282),"")</f>
        <v>Zea mays Cob</v>
      </c>
    </row>
    <row r="283" spans="1:23" ht="14.5" x14ac:dyDescent="0.35">
      <c r="A283" t="s">
        <v>24805</v>
      </c>
      <c r="B283" s="86" t="s">
        <v>24809</v>
      </c>
      <c r="D283" s="120" t="s">
        <v>9071</v>
      </c>
      <c r="E283" s="122" t="str">
        <f t="shared" si="15"/>
        <v>Maize Cob</v>
      </c>
      <c r="F283" s="122" t="str">
        <f t="shared" si="13"/>
        <v>Maize Cob Ensiled</v>
      </c>
      <c r="G283" s="122" t="str">
        <f t="shared" si="14"/>
        <v>Maize Cob Ensiled</v>
      </c>
      <c r="I283" s="120" t="s">
        <v>24304</v>
      </c>
      <c r="J283" s="120" t="s">
        <v>24304</v>
      </c>
      <c r="L283" s="120" t="s">
        <v>24808</v>
      </c>
      <c r="T283" t="str" cm="1">
        <f t="array" ref="T283">IFERROR(INDEX(AOM[AOM], MATCH(1, (AOM[Edge_Value]=ani_diet!F283)*(AOM[Is_Ani_Diet_Ingredient]&lt;&gt;FALSE), 0)), "No Match in AOM")</f>
        <v>AOM_001943</v>
      </c>
      <c r="U283" t="str" cm="1">
        <f t="array" ref="U283">IFERROR(IF(INDEX(AOM[Scientific Name], MATCH(1, (AOM[Edge_Value]=ani_diet!F283)*(AOM[Is_Ani_Diet_Ingredient]&lt;&gt;FALSE), 0))=0, "", INDEX(AOM[Scientific Name], MATCH(1, (AOM[Edge_Value]=ani_diet!F283)*(AOM[Is_Ani_Diet_Ingredient]&lt;&gt;FALSE), 0))), "No Match in AOM")</f>
        <v>Zea mays</v>
      </c>
      <c r="V283" t="str" cm="1">
        <f t="array" ref="V283">IF((U283&lt;&gt;"")*(U283&lt;&gt;"No Match in AOM"),IF(L283&lt;&gt;"",_xlfn.TEXTJOIN(";",TRUE,CONCATENATE(_xlfn.TEXTSPLIT(U283,";",TRUE,FALSE)," ",L283)),U283),"")</f>
        <v>Zea mays Cob</v>
      </c>
    </row>
    <row r="284" spans="1:23" ht="14.5" x14ac:dyDescent="0.35">
      <c r="A284" t="s">
        <v>24810</v>
      </c>
      <c r="B284" s="86" t="s">
        <v>24811</v>
      </c>
      <c r="C284" s="121" t="s">
        <v>24812</v>
      </c>
      <c r="D284" s="120" t="s">
        <v>9408</v>
      </c>
      <c r="E284" s="122" t="str">
        <f t="shared" si="15"/>
        <v>Cotton Seed Cake</v>
      </c>
      <c r="F284" s="122" t="str">
        <f t="shared" si="13"/>
        <v>Cotton Seed Cake</v>
      </c>
      <c r="G284" s="122" t="str">
        <f t="shared" si="14"/>
        <v>Cotton Seed Cake</v>
      </c>
      <c r="L284" s="120" t="s">
        <v>24386</v>
      </c>
      <c r="M284" s="88" t="s">
        <v>252</v>
      </c>
      <c r="N284" s="88" t="s">
        <v>252</v>
      </c>
      <c r="P284" t="s">
        <v>12978</v>
      </c>
      <c r="Q284" t="s">
        <v>12945</v>
      </c>
      <c r="R284" t="s">
        <v>24392</v>
      </c>
      <c r="S284" t="s">
        <v>24393</v>
      </c>
      <c r="T284" t="str" cm="1">
        <f t="array" ref="T284">IFERROR(INDEX(AOM[AOM], MATCH(1, (AOM[Edge_Value]=ani_diet!F284)*(AOM[Is_Ani_Diet_Ingredient]&lt;&gt;FALSE), 0)), "No Match in AOM")</f>
        <v>AOM_000620</v>
      </c>
      <c r="U284" t="str" cm="1">
        <f t="array" ref="U284">IFERROR(IF(INDEX(AOM[Scientific Name], MATCH(1, (AOM[Edge_Value]=ani_diet!F284)*(AOM[Is_Ani_Diet_Ingredient]&lt;&gt;FALSE), 0))=0, "", INDEX(AOM[Scientific Name], MATCH(1, (AOM[Edge_Value]=ani_diet!F284)*(AOM[Is_Ani_Diet_Ingredient]&lt;&gt;FALSE), 0))), "No Match in AOM")</f>
        <v>Gossypium</v>
      </c>
      <c r="V284" t="str" cm="1">
        <f t="array" ref="V284">IF((U284&lt;&gt;"")*(U284&lt;&gt;"No Match in AOM"),IF(L284&lt;&gt;"",_xlfn.TEXTJOIN(";",TRUE,CONCATENATE(_xlfn.TEXTSPLIT(U284,";",TRUE,FALSE)," ",L284)),U284),"")</f>
        <v>Gossypium Seed Cake</v>
      </c>
    </row>
    <row r="285" spans="1:23" ht="14.5" x14ac:dyDescent="0.35">
      <c r="A285" t="s">
        <v>24196</v>
      </c>
      <c r="B285" s="86" t="s">
        <v>24813</v>
      </c>
      <c r="D285" s="120" t="s">
        <v>9408</v>
      </c>
      <c r="E285" s="122" t="str">
        <f t="shared" si="15"/>
        <v>Cotton Seed Cake</v>
      </c>
      <c r="F285" s="122" t="str">
        <f t="shared" si="13"/>
        <v>Cotton Seed Cake Dried</v>
      </c>
      <c r="G285" s="122" t="str">
        <f t="shared" si="14"/>
        <v>Cotton Seed Cake Dried(Sun)</v>
      </c>
      <c r="I285" s="120" t="s">
        <v>24200</v>
      </c>
      <c r="J285" s="120" t="s">
        <v>24193</v>
      </c>
      <c r="L285" s="120" t="s">
        <v>24386</v>
      </c>
      <c r="T285" t="str" cm="1">
        <f t="array" ref="T285">IFERROR(INDEX(AOM[AOM], MATCH(1, (AOM[Edge_Value]=ani_diet!F285)*(AOM[Is_Ani_Diet_Ingredient]&lt;&gt;FALSE), 0)), "No Match in AOM")</f>
        <v>AOM_001641</v>
      </c>
      <c r="U285" t="str" cm="1">
        <f t="array" ref="U285">IFERROR(IF(INDEX(AOM[Scientific Name], MATCH(1, (AOM[Edge_Value]=ani_diet!F285)*(AOM[Is_Ani_Diet_Ingredient]&lt;&gt;FALSE), 0))=0, "", INDEX(AOM[Scientific Name], MATCH(1, (AOM[Edge_Value]=ani_diet!F285)*(AOM[Is_Ani_Diet_Ingredient]&lt;&gt;FALSE), 0))), "No Match in AOM")</f>
        <v>Gossypium</v>
      </c>
      <c r="V285" t="str" cm="1">
        <f t="array" ref="V285">IF((U285&lt;&gt;"")*(U285&lt;&gt;"No Match in AOM"),IF(L285&lt;&gt;"",_xlfn.TEXTJOIN(";",TRUE,CONCATENATE(_xlfn.TEXTSPLIT(U285,";",TRUE,FALSE)," ",L285)),U285),"")</f>
        <v>Gossypium Seed Cake</v>
      </c>
    </row>
    <row r="286" spans="1:23" ht="14.5" x14ac:dyDescent="0.35">
      <c r="A286" t="s">
        <v>24761</v>
      </c>
      <c r="B286" s="86" t="s">
        <v>24814</v>
      </c>
      <c r="D286" s="120" t="s">
        <v>9408</v>
      </c>
      <c r="E286" s="122" t="str">
        <f t="shared" si="15"/>
        <v>Cotton Seed Cake</v>
      </c>
      <c r="F286" s="122" t="str">
        <f t="shared" si="13"/>
        <v>Cotton Seed Cake Ground</v>
      </c>
      <c r="G286" s="122" t="str">
        <f t="shared" si="14"/>
        <v>Cotton Seed Cake Ground</v>
      </c>
      <c r="I286" s="120" t="s">
        <v>6571</v>
      </c>
      <c r="J286" s="120" t="s">
        <v>6571</v>
      </c>
      <c r="L286" s="120" t="s">
        <v>24386</v>
      </c>
      <c r="T286" t="str" cm="1">
        <f t="array" ref="T286">IFERROR(INDEX(AOM[AOM], MATCH(1, (AOM[Edge_Value]=ani_diet!F286)*(AOM[Is_Ani_Diet_Ingredient]&lt;&gt;FALSE), 0)), "No Match in AOM")</f>
        <v>AOM_001644</v>
      </c>
      <c r="U286" t="str" cm="1">
        <f t="array" ref="U286">IFERROR(IF(INDEX(AOM[Scientific Name], MATCH(1, (AOM[Edge_Value]=ani_diet!F286)*(AOM[Is_Ani_Diet_Ingredient]&lt;&gt;FALSE), 0))=0, "", INDEX(AOM[Scientific Name], MATCH(1, (AOM[Edge_Value]=ani_diet!F286)*(AOM[Is_Ani_Diet_Ingredient]&lt;&gt;FALSE), 0))), "No Match in AOM")</f>
        <v>Gossypium</v>
      </c>
      <c r="V286" t="str" cm="1">
        <f t="array" ref="V286">IF((U286&lt;&gt;"")*(U286&lt;&gt;"No Match in AOM"),IF(L286&lt;&gt;"",_xlfn.TEXTJOIN(";",TRUE,CONCATENATE(_xlfn.TEXTSPLIT(U286,";",TRUE,FALSE)," ",L286)),U286),"")</f>
        <v>Gossypium Seed Cake</v>
      </c>
    </row>
    <row r="287" spans="1:23" ht="14.5" x14ac:dyDescent="0.35">
      <c r="A287" t="s">
        <v>24815</v>
      </c>
      <c r="B287" s="86" t="s">
        <v>24816</v>
      </c>
      <c r="C287" s="121" t="s">
        <v>24817</v>
      </c>
      <c r="D287" s="120" t="s">
        <v>9408</v>
      </c>
      <c r="E287" s="122" t="str">
        <f t="shared" si="15"/>
        <v>Cotton Seed Hull</v>
      </c>
      <c r="F287" s="122" t="str">
        <f t="shared" si="13"/>
        <v>Cotton Seed Hull</v>
      </c>
      <c r="G287" s="122" t="str">
        <f t="shared" si="14"/>
        <v>Cotton Seed Hull</v>
      </c>
      <c r="L287" s="120" t="s">
        <v>24818</v>
      </c>
      <c r="M287" s="88" t="s">
        <v>252</v>
      </c>
      <c r="T287" t="str" cm="1">
        <f t="array" ref="T287">IFERROR(INDEX(AOM[AOM], MATCH(1, (AOM[Edge_Value]=ani_diet!F287)*(AOM[Is_Ani_Diet_Ingredient]&lt;&gt;FALSE), 0)), "No Match in AOM")</f>
        <v>AOM_001187</v>
      </c>
      <c r="U287" t="str" cm="1">
        <f t="array" ref="U287">IFERROR(IF(INDEX(AOM[Scientific Name], MATCH(1, (AOM[Edge_Value]=ani_diet!F287)*(AOM[Is_Ani_Diet_Ingredient]&lt;&gt;FALSE), 0))=0, "", INDEX(AOM[Scientific Name], MATCH(1, (AOM[Edge_Value]=ani_diet!F287)*(AOM[Is_Ani_Diet_Ingredient]&lt;&gt;FALSE), 0))), "No Match in AOM")</f>
        <v>Gossypium</v>
      </c>
      <c r="V287" t="str" cm="1">
        <f t="array" ref="V287">IF((U287&lt;&gt;"")*(U287&lt;&gt;"No Match in AOM"),IF(L287&lt;&gt;"",_xlfn.TEXTJOIN(";",TRUE,CONCATENATE(_xlfn.TEXTSPLIT(U287,";",TRUE,FALSE)," ",L287)),U287),"")</f>
        <v>Gossypium Seed Hull</v>
      </c>
    </row>
    <row r="288" spans="1:23" ht="14.5" x14ac:dyDescent="0.35">
      <c r="A288" t="s">
        <v>24819</v>
      </c>
      <c r="B288" s="86" t="s">
        <v>24820</v>
      </c>
      <c r="C288" s="121" t="s">
        <v>24821</v>
      </c>
      <c r="D288" s="120" t="s">
        <v>9408</v>
      </c>
      <c r="E288" s="122" t="str">
        <f t="shared" si="15"/>
        <v>Cotton Seed</v>
      </c>
      <c r="F288" s="122" t="str">
        <f t="shared" si="13"/>
        <v>Cotton Seed Ground</v>
      </c>
      <c r="G288" s="122" t="str">
        <f t="shared" si="14"/>
        <v>Cotton Seed Meal</v>
      </c>
      <c r="I288" s="120" t="s">
        <v>24282</v>
      </c>
      <c r="J288" s="120" t="s">
        <v>6571</v>
      </c>
      <c r="L288" s="120" t="s">
        <v>8831</v>
      </c>
      <c r="M288" s="88" t="s">
        <v>252</v>
      </c>
      <c r="N288" s="88" t="s">
        <v>252</v>
      </c>
      <c r="P288" t="s">
        <v>12978</v>
      </c>
      <c r="Q288" t="s">
        <v>12945</v>
      </c>
      <c r="R288" t="s">
        <v>24392</v>
      </c>
      <c r="S288" t="s">
        <v>24393</v>
      </c>
      <c r="T288" t="str" cm="1">
        <f t="array" ref="T288">IFERROR(INDEX(AOM[AOM], MATCH(1, (AOM[Edge_Value]=ani_diet!F288)*(AOM[Is_Ani_Diet_Ingredient]&lt;&gt;FALSE), 0)), "No Match in AOM")</f>
        <v>AOM_001643</v>
      </c>
      <c r="U288" t="str" cm="1">
        <f t="array" ref="U288">IFERROR(IF(INDEX(AOM[Scientific Name], MATCH(1, (AOM[Edge_Value]=ani_diet!F288)*(AOM[Is_Ani_Diet_Ingredient]&lt;&gt;FALSE), 0))=0, "", INDEX(AOM[Scientific Name], MATCH(1, (AOM[Edge_Value]=ani_diet!F288)*(AOM[Is_Ani_Diet_Ingredient]&lt;&gt;FALSE), 0))), "No Match in AOM")</f>
        <v>Gossypium</v>
      </c>
      <c r="V288" t="str" cm="1">
        <f t="array" ref="V288">IF((U288&lt;&gt;"")*(U288&lt;&gt;"No Match in AOM"),IF(L288&lt;&gt;"",_xlfn.TEXTJOIN(";",TRUE,CONCATENATE(_xlfn.TEXTSPLIT(U288,";",TRUE,FALSE)," ",L288)),U288),"")</f>
        <v>Gossypium Seed</v>
      </c>
    </row>
    <row r="289" spans="1:23" ht="14.5" x14ac:dyDescent="0.35">
      <c r="A289" t="s">
        <v>24440</v>
      </c>
      <c r="B289" s="86" t="s">
        <v>24822</v>
      </c>
      <c r="D289" s="120" t="s">
        <v>9408</v>
      </c>
      <c r="E289" s="122" t="str">
        <f t="shared" si="15"/>
        <v>Cotton Seed</v>
      </c>
      <c r="F289" s="122" t="str">
        <f t="shared" si="13"/>
        <v>Cotton Seed Decorticated Ground</v>
      </c>
      <c r="G289" s="122" t="str">
        <f t="shared" si="14"/>
        <v>Cotton Seed Meal Decorticated</v>
      </c>
      <c r="I289" s="120" t="s">
        <v>24823</v>
      </c>
      <c r="J289" s="120" t="s">
        <v>24824</v>
      </c>
      <c r="L289" s="120" t="s">
        <v>8831</v>
      </c>
      <c r="T289" t="str" cm="1">
        <f t="array" ref="T289">IFERROR(INDEX(AOM[AOM], MATCH(1, (AOM[Edge_Value]=ani_diet!F289)*(AOM[Is_Ani_Diet_Ingredient]&lt;&gt;FALSE), 0)), "No Match in AOM")</f>
        <v>AOM_001642</v>
      </c>
      <c r="U289" t="str" cm="1">
        <f t="array" ref="U289">IFERROR(IF(INDEX(AOM[Scientific Name], MATCH(1, (AOM[Edge_Value]=ani_diet!F289)*(AOM[Is_Ani_Diet_Ingredient]&lt;&gt;FALSE), 0))=0, "", INDEX(AOM[Scientific Name], MATCH(1, (AOM[Edge_Value]=ani_diet!F289)*(AOM[Is_Ani_Diet_Ingredient]&lt;&gt;FALSE), 0))), "No Match in AOM")</f>
        <v>Gossypium</v>
      </c>
      <c r="V289" t="str" cm="1">
        <f t="array" ref="V289">IF((U289&lt;&gt;"")*(U289&lt;&gt;"No Match in AOM"),IF(L289&lt;&gt;"",_xlfn.TEXTJOIN(";",TRUE,CONCATENATE(_xlfn.TEXTSPLIT(U289,";",TRUE,FALSE)," ",L289)),U289),"")</f>
        <v>Gossypium Seed</v>
      </c>
    </row>
    <row r="290" spans="1:23" ht="14.5" x14ac:dyDescent="0.35">
      <c r="A290" t="s">
        <v>24405</v>
      </c>
      <c r="B290" s="86" t="s">
        <v>24825</v>
      </c>
      <c r="D290" s="120" t="s">
        <v>9408</v>
      </c>
      <c r="E290" s="122" t="str">
        <f t="shared" si="15"/>
        <v>Cotton Seed Cake</v>
      </c>
      <c r="F290" s="122" t="str">
        <f t="shared" si="13"/>
        <v>Cotton Seed Cake Dried Ground</v>
      </c>
      <c r="G290" s="122" t="str">
        <f t="shared" si="14"/>
        <v>Cotton Seed Cake Dried Ground</v>
      </c>
      <c r="I290" s="120" t="s">
        <v>24203</v>
      </c>
      <c r="J290" s="120" t="s">
        <v>24203</v>
      </c>
      <c r="L290" s="120" t="s">
        <v>24386</v>
      </c>
      <c r="T290" t="str" cm="1">
        <f t="array" ref="T290">IFERROR(INDEX(AOM[AOM], MATCH(1, (AOM[Edge_Value]=ani_diet!F290)*(AOM[Is_Ani_Diet_Ingredient]&lt;&gt;FALSE), 0)), "No Match in AOM")</f>
        <v>AOM_001253</v>
      </c>
      <c r="U290" t="str" cm="1">
        <f t="array" ref="U290">IFERROR(IF(INDEX(AOM[Scientific Name], MATCH(1, (AOM[Edge_Value]=ani_diet!F290)*(AOM[Is_Ani_Diet_Ingredient]&lt;&gt;FALSE), 0))=0, "", INDEX(AOM[Scientific Name], MATCH(1, (AOM[Edge_Value]=ani_diet!F290)*(AOM[Is_Ani_Diet_Ingredient]&lt;&gt;FALSE), 0))), "No Match in AOM")</f>
        <v>Gossypium</v>
      </c>
      <c r="V290" t="str" cm="1">
        <f t="array" ref="V290">IF((U290&lt;&gt;"")*(U290&lt;&gt;"No Match in AOM"),IF(L290&lt;&gt;"",_xlfn.TEXTJOIN(";",TRUE,CONCATENATE(_xlfn.TEXTSPLIT(U290,";",TRUE,FALSE)," ",L290)),U290),"")</f>
        <v>Gossypium Seed Cake</v>
      </c>
    </row>
    <row r="291" spans="1:23" ht="14.5" x14ac:dyDescent="0.35">
      <c r="A291" t="s">
        <v>24826</v>
      </c>
      <c r="B291" s="86" t="s">
        <v>24827</v>
      </c>
      <c r="C291" s="121" t="s">
        <v>24828</v>
      </c>
      <c r="D291" s="120" t="s">
        <v>9408</v>
      </c>
      <c r="E291" s="122" t="str">
        <f t="shared" si="15"/>
        <v>Cotton Seed</v>
      </c>
      <c r="F291" s="122" t="str">
        <f t="shared" si="13"/>
        <v>Cotton Seed</v>
      </c>
      <c r="G291" s="122" t="str">
        <f t="shared" si="14"/>
        <v>Cotton Seed</v>
      </c>
      <c r="L291" s="120" t="s">
        <v>8831</v>
      </c>
      <c r="M291" s="88" t="s">
        <v>252</v>
      </c>
      <c r="T291" t="str" cm="1">
        <f t="array" ref="T291">IFERROR(INDEX(AOM[AOM], MATCH(1, (AOM[Edge_Value]=ani_diet!F291)*(AOM[Is_Ani_Diet_Ingredient]&lt;&gt;FALSE), 0)), "No Match in AOM")</f>
        <v>AOM_001312</v>
      </c>
      <c r="U291" t="str" cm="1">
        <f t="array" ref="U291">IFERROR(IF(INDEX(AOM[Scientific Name], MATCH(1, (AOM[Edge_Value]=ani_diet!F291)*(AOM[Is_Ani_Diet_Ingredient]&lt;&gt;FALSE), 0))=0, "", INDEX(AOM[Scientific Name], MATCH(1, (AOM[Edge_Value]=ani_diet!F291)*(AOM[Is_Ani_Diet_Ingredient]&lt;&gt;FALSE), 0))), "No Match in AOM")</f>
        <v>Gossypium</v>
      </c>
      <c r="V291" t="str" cm="1">
        <f t="array" ref="V291">IF((U291&lt;&gt;"")*(U291&lt;&gt;"No Match in AOM"),IF(L291&lt;&gt;"",_xlfn.TEXTJOIN(";",TRUE,CONCATENATE(_xlfn.TEXTSPLIT(U291,";",TRUE,FALSE)," ",L291)),U291),"")</f>
        <v>Gossypium Seed</v>
      </c>
    </row>
    <row r="292" spans="1:23" ht="14.5" x14ac:dyDescent="0.35">
      <c r="A292" t="s">
        <v>24829</v>
      </c>
      <c r="B292" s="86" t="s">
        <v>24830</v>
      </c>
      <c r="C292" s="121" t="s">
        <v>24831</v>
      </c>
      <c r="D292" s="120" t="s">
        <v>10197</v>
      </c>
      <c r="E292" s="122" t="str">
        <f t="shared" si="15"/>
        <v>Cowpea Haulm</v>
      </c>
      <c r="F292" s="122" t="str">
        <f t="shared" si="13"/>
        <v>Cowpea Haulm</v>
      </c>
      <c r="G292" s="122" t="str">
        <f t="shared" si="14"/>
        <v>Cowpea Haulm</v>
      </c>
      <c r="L292" s="120" t="s">
        <v>11223</v>
      </c>
      <c r="P292" t="s">
        <v>12978</v>
      </c>
      <c r="Q292" t="s">
        <v>12945</v>
      </c>
      <c r="R292" t="s">
        <v>12978</v>
      </c>
      <c r="S292" t="s">
        <v>12945</v>
      </c>
      <c r="T292" t="str" cm="1">
        <f t="array" ref="T292">IFERROR(INDEX(AOM[AOM], MATCH(1, (AOM[Edge_Value]=ani_diet!F292)*(AOM[Is_Ani_Diet_Ingredient]&lt;&gt;FALSE), 0)), "No Match in AOM")</f>
        <v>AOM_000601</v>
      </c>
      <c r="U292" t="str" cm="1">
        <f t="array" ref="U292">IFERROR(IF(INDEX(AOM[Scientific Name], MATCH(1, (AOM[Edge_Value]=ani_diet!F292)*(AOM[Is_Ani_Diet_Ingredient]&lt;&gt;FALSE), 0))=0, "", INDEX(AOM[Scientific Name], MATCH(1, (AOM[Edge_Value]=ani_diet!F292)*(AOM[Is_Ani_Diet_Ingredient]&lt;&gt;FALSE), 0))), "No Match in AOM")</f>
        <v>Vigna unguiculata</v>
      </c>
      <c r="V292" t="str" cm="1">
        <f t="array" ref="V292">IF((U292&lt;&gt;"")*(U292&lt;&gt;"No Match in AOM"),IF(L292&lt;&gt;"",_xlfn.TEXTJOIN(";",TRUE,CONCATENATE(_xlfn.TEXTSPLIT(U292,";",TRUE,FALSE)," ",L292)),U292),"")</f>
        <v>Vigna unguiculata Haulm</v>
      </c>
    </row>
    <row r="293" spans="1:23" ht="14.5" x14ac:dyDescent="0.35">
      <c r="A293" t="s">
        <v>24601</v>
      </c>
      <c r="B293" s="86" t="s">
        <v>24832</v>
      </c>
      <c r="D293" s="120" t="s">
        <v>10197</v>
      </c>
      <c r="E293" s="122" t="str">
        <f t="shared" si="15"/>
        <v>Cowpea Haulm</v>
      </c>
      <c r="F293" s="122" t="str">
        <f t="shared" si="13"/>
        <v>Cowpea Haulm Dried Ground</v>
      </c>
      <c r="G293" s="122" t="str">
        <f t="shared" si="14"/>
        <v>Cowpea Haulm Dried Ground</v>
      </c>
      <c r="I293" s="120" t="s">
        <v>24203</v>
      </c>
      <c r="J293" s="120" t="s">
        <v>24203</v>
      </c>
      <c r="L293" s="120" t="s">
        <v>11223</v>
      </c>
      <c r="T293" t="str" cm="1">
        <f t="array" ref="T293">IFERROR(INDEX(AOM[AOM], MATCH(1, (AOM[Edge_Value]=ani_diet!F293)*(AOM[Is_Ani_Diet_Ingredient]&lt;&gt;FALSE), 0)), "No Match in AOM")</f>
        <v>AOM_002018</v>
      </c>
      <c r="U293" t="str" cm="1">
        <f t="array" ref="U293">IFERROR(IF(INDEX(AOM[Scientific Name], MATCH(1, (AOM[Edge_Value]=ani_diet!F293)*(AOM[Is_Ani_Diet_Ingredient]&lt;&gt;FALSE), 0))=0, "", INDEX(AOM[Scientific Name], MATCH(1, (AOM[Edge_Value]=ani_diet!F293)*(AOM[Is_Ani_Diet_Ingredient]&lt;&gt;FALSE), 0))), "No Match in AOM")</f>
        <v>Vigna unguiculata</v>
      </c>
      <c r="V293" t="str" cm="1">
        <f t="array" ref="V293">IF((U293&lt;&gt;"")*(U293&lt;&gt;"No Match in AOM"),IF(L293&lt;&gt;"",_xlfn.TEXTJOIN(";",TRUE,CONCATENATE(_xlfn.TEXTSPLIT(U293,";",TRUE,FALSE)," ",L293)),U293),"")</f>
        <v>Vigna unguiculata Haulm</v>
      </c>
    </row>
    <row r="294" spans="1:23" ht="14.5" x14ac:dyDescent="0.35">
      <c r="A294" t="s">
        <v>24219</v>
      </c>
      <c r="B294" s="86" t="s">
        <v>24833</v>
      </c>
      <c r="D294" s="120" t="s">
        <v>10197</v>
      </c>
      <c r="E294" s="122" t="str">
        <f t="shared" si="15"/>
        <v>Cowpea</v>
      </c>
      <c r="F294" s="122" t="str">
        <f t="shared" si="13"/>
        <v>Cowpea Dried</v>
      </c>
      <c r="G294" s="122" t="str">
        <f t="shared" si="14"/>
        <v>Cowpea Hay Dried (Air) Chopped</v>
      </c>
      <c r="I294" s="120" t="s">
        <v>24834</v>
      </c>
      <c r="J294" s="120" t="s">
        <v>24193</v>
      </c>
      <c r="K294" s="120" t="s">
        <v>6715</v>
      </c>
      <c r="T294" t="str" cm="1">
        <f t="array" ref="T294">IFERROR(INDEX(AOM[AOM], MATCH(1, (AOM[Edge_Value]=ani_diet!F294)*(AOM[Is_Ani_Diet_Ingredient]&lt;&gt;FALSE), 0)), "No Match in AOM")</f>
        <v>AOM_001646</v>
      </c>
      <c r="U294" t="str" cm="1">
        <f t="array" ref="U294">IFERROR(IF(INDEX(AOM[Scientific Name], MATCH(1, (AOM[Edge_Value]=ani_diet!F294)*(AOM[Is_Ani_Diet_Ingredient]&lt;&gt;FALSE), 0))=0, "", INDEX(AOM[Scientific Name], MATCH(1, (AOM[Edge_Value]=ani_diet!F294)*(AOM[Is_Ani_Diet_Ingredient]&lt;&gt;FALSE), 0))), "No Match in AOM")</f>
        <v>Vigna unguiculata</v>
      </c>
      <c r="V294" t="str" cm="1">
        <f t="array" ref="V294">IF((U294&lt;&gt;"")*(U294&lt;&gt;"No Match in AOM"),IF(L294&lt;&gt;"",_xlfn.TEXTJOIN(";",TRUE,CONCATENATE(_xlfn.TEXTSPLIT(U294,";",TRUE,FALSE)," ",L294)),U294),"")</f>
        <v>Vigna unguiculata</v>
      </c>
    </row>
    <row r="295" spans="1:23" ht="14.5" x14ac:dyDescent="0.35">
      <c r="A295" t="s">
        <v>24835</v>
      </c>
      <c r="B295" s="86" t="s">
        <v>21177</v>
      </c>
      <c r="C295" s="121" t="s">
        <v>24836</v>
      </c>
      <c r="D295" s="120" t="s">
        <v>10197</v>
      </c>
      <c r="E295" s="122" t="str">
        <f t="shared" si="15"/>
        <v>Cowpea Husk</v>
      </c>
      <c r="F295" s="122" t="str">
        <f t="shared" si="13"/>
        <v>Cowpea Husk</v>
      </c>
      <c r="G295" s="122" t="str">
        <f t="shared" si="14"/>
        <v>Cowpea Husk</v>
      </c>
      <c r="L295" s="120" t="s">
        <v>24837</v>
      </c>
      <c r="P295" t="s">
        <v>12978</v>
      </c>
      <c r="Q295" t="s">
        <v>12945</v>
      </c>
      <c r="R295" t="s">
        <v>12978</v>
      </c>
      <c r="S295" t="s">
        <v>12945</v>
      </c>
      <c r="T295" t="str" cm="1">
        <f t="array" ref="T295">IFERROR(INDEX(AOM[AOM], MATCH(1, (AOM[Edge_Value]=ani_diet!F295)*(AOM[Is_Ani_Diet_Ingredient]&lt;&gt;FALSE), 0)), "No Match in AOM")</f>
        <v>AOM_000602</v>
      </c>
      <c r="U295" t="str" cm="1">
        <f t="array" ref="U295">IFERROR(IF(INDEX(AOM[Scientific Name], MATCH(1, (AOM[Edge_Value]=ani_diet!F295)*(AOM[Is_Ani_Diet_Ingredient]&lt;&gt;FALSE), 0))=0, "", INDEX(AOM[Scientific Name], MATCH(1, (AOM[Edge_Value]=ani_diet!F295)*(AOM[Is_Ani_Diet_Ingredient]&lt;&gt;FALSE), 0))), "No Match in AOM")</f>
        <v>Vigna unguiculata</v>
      </c>
      <c r="V295" t="str" cm="1">
        <f t="array" ref="V295">IF((U295&lt;&gt;"")*(U295&lt;&gt;"No Match in AOM"),IF(L295&lt;&gt;"",_xlfn.TEXTJOIN(";",TRUE,CONCATENATE(_xlfn.TEXTSPLIT(U295,";",TRUE,FALSE)," ",L295)),U295),"")</f>
        <v>Vigna unguiculata Husk</v>
      </c>
    </row>
    <row r="296" spans="1:23" ht="14.5" x14ac:dyDescent="0.35">
      <c r="A296" t="s">
        <v>24838</v>
      </c>
      <c r="B296" s="86" t="s">
        <v>24839</v>
      </c>
      <c r="D296" s="120" t="s">
        <v>10197</v>
      </c>
      <c r="E296" s="122" t="str">
        <f t="shared" si="15"/>
        <v>Cowpea Husk</v>
      </c>
      <c r="F296" s="122" t="str">
        <f t="shared" si="13"/>
        <v>Cowpea Husk Ground</v>
      </c>
      <c r="G296" s="122" t="str">
        <f t="shared" si="14"/>
        <v>Cowpea Husk Ground</v>
      </c>
      <c r="I296" s="120" t="s">
        <v>6571</v>
      </c>
      <c r="J296" s="120" t="s">
        <v>6571</v>
      </c>
      <c r="L296" s="120" t="s">
        <v>24837</v>
      </c>
      <c r="T296" t="str" cm="1">
        <f t="array" ref="T296">IFERROR(INDEX(AOM[AOM], MATCH(1, (AOM[Edge_Value]=ani_diet!F296)*(AOM[Is_Ani_Diet_Ingredient]&lt;&gt;FALSE), 0)), "No Match in AOM")</f>
        <v>AOM_002019</v>
      </c>
      <c r="U296" t="str" cm="1">
        <f t="array" ref="U296">IFERROR(IF(INDEX(AOM[Scientific Name], MATCH(1, (AOM[Edge_Value]=ani_diet!F296)*(AOM[Is_Ani_Diet_Ingredient]&lt;&gt;FALSE), 0))=0, "", INDEX(AOM[Scientific Name], MATCH(1, (AOM[Edge_Value]=ani_diet!F296)*(AOM[Is_Ani_Diet_Ingredient]&lt;&gt;FALSE), 0))), "No Match in AOM")</f>
        <v>Vigna unguiculata</v>
      </c>
      <c r="V296" t="str" cm="1">
        <f t="array" ref="V296">IF((U296&lt;&gt;"")*(U296&lt;&gt;"No Match in AOM"),IF(L296&lt;&gt;"",_xlfn.TEXTJOIN(";",TRUE,CONCATENATE(_xlfn.TEXTSPLIT(U296,";",TRUE,FALSE)," ",L296)),U296),"")</f>
        <v>Vigna unguiculata Husk</v>
      </c>
    </row>
    <row r="297" spans="1:23" ht="14.5" x14ac:dyDescent="0.35">
      <c r="A297" t="s">
        <v>24840</v>
      </c>
      <c r="B297" s="86" t="s">
        <v>24841</v>
      </c>
      <c r="C297" s="121" t="s">
        <v>24842</v>
      </c>
      <c r="D297" s="120" t="s">
        <v>10197</v>
      </c>
      <c r="E297" s="122" t="str">
        <f t="shared" si="15"/>
        <v>Cowpea Vine</v>
      </c>
      <c r="F297" s="122" t="str">
        <f t="shared" si="13"/>
        <v>Cowpea Vine</v>
      </c>
      <c r="G297" s="122" t="str">
        <f t="shared" si="14"/>
        <v>Cowpea Vine</v>
      </c>
      <c r="L297" s="120" t="s">
        <v>24843</v>
      </c>
      <c r="T297" t="str" cm="1">
        <f t="array" ref="T297">IFERROR(INDEX(AOM[AOM], MATCH(1, (AOM[Edge_Value]=ani_diet!F297)*(AOM[Is_Ani_Diet_Ingredient]&lt;&gt;FALSE), 0)), "No Match in AOM")</f>
        <v>AOM_001189</v>
      </c>
      <c r="U297" t="str" cm="1">
        <f t="array" ref="U297">IFERROR(IF(INDEX(AOM[Scientific Name], MATCH(1, (AOM[Edge_Value]=ani_diet!F297)*(AOM[Is_Ani_Diet_Ingredient]&lt;&gt;FALSE), 0))=0, "", INDEX(AOM[Scientific Name], MATCH(1, (AOM[Edge_Value]=ani_diet!F297)*(AOM[Is_Ani_Diet_Ingredient]&lt;&gt;FALSE), 0))), "No Match in AOM")</f>
        <v>Vigna unguiculata</v>
      </c>
      <c r="V297" t="str" cm="1">
        <f t="array" ref="V297">IF((U297&lt;&gt;"")*(U297&lt;&gt;"No Match in AOM"),IF(L297&lt;&gt;"",_xlfn.TEXTJOIN(";",TRUE,CONCATENATE(_xlfn.TEXTSPLIT(U297,";",TRUE,FALSE)," ",L297)),U297),"")</f>
        <v>Vigna unguiculata Vine</v>
      </c>
    </row>
    <row r="298" spans="1:23" ht="14.5" x14ac:dyDescent="0.35">
      <c r="A298" t="s">
        <v>24840</v>
      </c>
      <c r="B298" s="86" t="s">
        <v>24844</v>
      </c>
      <c r="D298" s="120" t="s">
        <v>10197</v>
      </c>
      <c r="E298" s="122" t="str">
        <f t="shared" si="15"/>
        <v>Cowpea Vine</v>
      </c>
      <c r="F298" s="122" t="str">
        <f t="shared" si="13"/>
        <v>Cowpea Vine</v>
      </c>
      <c r="G298" s="122" t="str">
        <f t="shared" si="14"/>
        <v>Cowpea Vine Chopped</v>
      </c>
      <c r="I298" s="120" t="s">
        <v>6715</v>
      </c>
      <c r="K298" s="120" t="s">
        <v>6715</v>
      </c>
      <c r="L298" s="120" t="s">
        <v>24843</v>
      </c>
      <c r="T298" t="str" cm="1">
        <f t="array" ref="T298">IFERROR(INDEX(AOM[AOM], MATCH(1, (AOM[Edge_Value]=ani_diet!F298)*(AOM[Is_Ani_Diet_Ingredient]&lt;&gt;FALSE), 0)), "No Match in AOM")</f>
        <v>AOM_001189</v>
      </c>
      <c r="U298" t="str" cm="1">
        <f t="array" ref="U298">IFERROR(IF(INDEX(AOM[Scientific Name], MATCH(1, (AOM[Edge_Value]=ani_diet!F298)*(AOM[Is_Ani_Diet_Ingredient]&lt;&gt;FALSE), 0))=0, "", INDEX(AOM[Scientific Name], MATCH(1, (AOM[Edge_Value]=ani_diet!F298)*(AOM[Is_Ani_Diet_Ingredient]&lt;&gt;FALSE), 0))), "No Match in AOM")</f>
        <v>Vigna unguiculata</v>
      </c>
      <c r="V298" t="str" cm="1">
        <f t="array" ref="V298">IF((U298&lt;&gt;"")*(U298&lt;&gt;"No Match in AOM"),IF(L298&lt;&gt;"",_xlfn.TEXTJOIN(";",TRUE,CONCATENATE(_xlfn.TEXTSPLIT(U298,";",TRUE,FALSE)," ",L298)),U298),"")</f>
        <v>Vigna unguiculata Vine</v>
      </c>
    </row>
    <row r="299" spans="1:23" ht="14.5" x14ac:dyDescent="0.35">
      <c r="A299" t="s">
        <v>24258</v>
      </c>
      <c r="B299" s="86" t="s">
        <v>23023</v>
      </c>
      <c r="C299" s="121" t="s">
        <v>23023</v>
      </c>
      <c r="D299" s="120" t="s">
        <v>23023</v>
      </c>
      <c r="E299" s="122" t="str">
        <f t="shared" si="15"/>
        <v>Crossopterix febrifuga</v>
      </c>
      <c r="F299" s="122" t="str">
        <f t="shared" si="13"/>
        <v>Crossopterix febrifuga</v>
      </c>
      <c r="G299" s="122" t="str">
        <f t="shared" si="14"/>
        <v>Crossopterix febrifuga</v>
      </c>
      <c r="T299" t="str" cm="1">
        <f t="array" ref="T299">IFERROR(INDEX(AOM[AOM], MATCH(1, (AOM[Edge_Value]=ani_diet!F299)*(AOM[Is_Ani_Diet_Ingredient]&lt;&gt;FALSE), 0)), "No Match in AOM")</f>
        <v>AOM_001538</v>
      </c>
      <c r="U299" t="str" cm="1">
        <f t="array" ref="U299">IFERROR(IF(INDEX(AOM[Scientific Name], MATCH(1, (AOM[Edge_Value]=ani_diet!F299)*(AOM[Is_Ani_Diet_Ingredient]&lt;&gt;FALSE), 0))=0, "", INDEX(AOM[Scientific Name], MATCH(1, (AOM[Edge_Value]=ani_diet!F299)*(AOM[Is_Ani_Diet_Ingredient]&lt;&gt;FALSE), 0))), "No Match in AOM")</f>
        <v>Crossopterix febrifuga</v>
      </c>
      <c r="V299" t="str" cm="1">
        <f t="array" ref="V299">IF((U299&lt;&gt;"")*(U299&lt;&gt;"No Match in AOM"),IF(L299&lt;&gt;"",_xlfn.TEXTJOIN(";",TRUE,CONCATENATE(_xlfn.TEXTSPLIT(U299,";",TRUE,FALSE)," ",L299)),U299),"")</f>
        <v>Crossopterix febrifuga</v>
      </c>
    </row>
    <row r="300" spans="1:23" ht="14.5" x14ac:dyDescent="0.35">
      <c r="A300" t="s">
        <v>24845</v>
      </c>
      <c r="B300" s="86" t="s">
        <v>24846</v>
      </c>
      <c r="C300" s="121" t="s">
        <v>23119</v>
      </c>
      <c r="D300" s="120" t="s">
        <v>23119</v>
      </c>
      <c r="E300" s="122" t="str">
        <f t="shared" si="15"/>
        <v>Glycerol</v>
      </c>
      <c r="F300" s="122" t="str">
        <f t="shared" si="13"/>
        <v>Glycerol</v>
      </c>
      <c r="G300" s="122" t="str">
        <f t="shared" si="14"/>
        <v>Glycerol</v>
      </c>
      <c r="T300" t="str" cm="1">
        <f t="array" ref="T300">IFERROR(INDEX(AOM[AOM], MATCH(1, (AOM[Edge_Value]=ani_diet!F300)*(AOM[Is_Ani_Diet_Ingredient]&lt;&gt;FALSE), 0)), "No Match in AOM")</f>
        <v>AOM_001866</v>
      </c>
      <c r="U300" t="str" cm="1">
        <f t="array" ref="U300">IFERROR(IF(INDEX(AOM[Scientific Name], MATCH(1, (AOM[Edge_Value]=ani_diet!F300)*(AOM[Is_Ani_Diet_Ingredient]&lt;&gt;FALSE), 0))=0, "", INDEX(AOM[Scientific Name], MATCH(1, (AOM[Edge_Value]=ani_diet!F300)*(AOM[Is_Ani_Diet_Ingredient]&lt;&gt;FALSE), 0))), "No Match in AOM")</f>
        <v/>
      </c>
      <c r="V300" t="str" cm="1">
        <f t="array" ref="V300">IF((U300&lt;&gt;"")*(U300&lt;&gt;"No Match in AOM"),IF(L300&lt;&gt;"",_xlfn.TEXTJOIN(";",TRUE,CONCATENATE(_xlfn.TEXTSPLIT(U300,";",TRUE,FALSE)," ",L300)),U300),"")</f>
        <v/>
      </c>
    </row>
    <row r="301" spans="1:23" ht="14.5" x14ac:dyDescent="0.35">
      <c r="A301" t="s">
        <v>24722</v>
      </c>
      <c r="B301" s="86" t="s">
        <v>24847</v>
      </c>
      <c r="D301" s="120" t="s">
        <v>13741</v>
      </c>
      <c r="E301" s="122" t="str">
        <f t="shared" si="15"/>
        <v>Palm Oil Crude</v>
      </c>
      <c r="F301" s="122" t="str">
        <f t="shared" si="13"/>
        <v>Palm Oil Crude Ground</v>
      </c>
      <c r="G301" s="122" t="str">
        <f t="shared" si="14"/>
        <v>Palm Oil Crude Ground</v>
      </c>
      <c r="I301" s="120" t="s">
        <v>6571</v>
      </c>
      <c r="J301" s="120" t="s">
        <v>6571</v>
      </c>
      <c r="L301" s="120" t="s">
        <v>24848</v>
      </c>
      <c r="T301" t="str" cm="1">
        <f t="array" ref="T301">IFERROR(INDEX(AOM[AOM], MATCH(1, (AOM[Edge_Value]=ani_diet!F301)*(AOM[Is_Ani_Diet_Ingredient]&lt;&gt;FALSE), 0)), "No Match in AOM")</f>
        <v>AOM_001961</v>
      </c>
      <c r="U301" t="str" cm="1">
        <f t="array" ref="U301">IFERROR(IF(INDEX(AOM[Scientific Name], MATCH(1, (AOM[Edge_Value]=ani_diet!F301)*(AOM[Is_Ani_Diet_Ingredient]&lt;&gt;FALSE), 0))=0, "", INDEX(AOM[Scientific Name], MATCH(1, (AOM[Edge_Value]=ani_diet!F301)*(AOM[Is_Ani_Diet_Ingredient]&lt;&gt;FALSE), 0))), "No Match in AOM")</f>
        <v>Arecaceae</v>
      </c>
      <c r="V301" t="str" cm="1">
        <f t="array" ref="V301">IF((U301&lt;&gt;"")*(U301&lt;&gt;"No Match in AOM"),IF(L301&lt;&gt;"",_xlfn.TEXTJOIN(";",TRUE,CONCATENATE(_xlfn.TEXTSPLIT(U301,";",TRUE,FALSE)," ",L301)),U301),"")</f>
        <v>Arecaceae Oil Crude</v>
      </c>
    </row>
    <row r="302" spans="1:23" s="123" customFormat="1" ht="14.5" x14ac:dyDescent="0.35">
      <c r="A302" t="s">
        <v>24443</v>
      </c>
      <c r="B302" s="86" t="s">
        <v>24849</v>
      </c>
      <c r="C302" s="121" t="s">
        <v>24850</v>
      </c>
      <c r="D302" s="120" t="s">
        <v>21092</v>
      </c>
      <c r="E302" s="122" t="str">
        <f t="shared" si="15"/>
        <v>Date Cull</v>
      </c>
      <c r="F302" s="122" t="str">
        <f t="shared" si="13"/>
        <v>Date Cull</v>
      </c>
      <c r="G302" s="122" t="str">
        <f t="shared" si="14"/>
        <v>Date Cull</v>
      </c>
      <c r="H302" s="120"/>
      <c r="I302" s="120"/>
      <c r="J302" s="120"/>
      <c r="K302" s="120"/>
      <c r="L302" s="120"/>
      <c r="M302" s="88"/>
      <c r="N302" s="88"/>
      <c r="O302" s="88"/>
      <c r="P302"/>
      <c r="Q302"/>
      <c r="R302"/>
      <c r="S302"/>
      <c r="T302" t="str" cm="1">
        <f t="array" ref="T302">IFERROR(INDEX(AOM[AOM], MATCH(1, (AOM[Edge_Value]=ani_diet!F302)*(AOM[Is_Ani_Diet_Ingredient]&lt;&gt;FALSE), 0)), "No Match in AOM")</f>
        <v>AOM_001815</v>
      </c>
      <c r="U302" t="str" cm="1">
        <f t="array" ref="U302">IFERROR(IF(INDEX(AOM[Scientific Name], MATCH(1, (AOM[Edge_Value]=ani_diet!F302)*(AOM[Is_Ani_Diet_Ingredient]&lt;&gt;FALSE), 0))=0, "", INDEX(AOM[Scientific Name], MATCH(1, (AOM[Edge_Value]=ani_diet!F302)*(AOM[Is_Ani_Diet_Ingredient]&lt;&gt;FALSE), 0))), "No Match in AOM")</f>
        <v>Phoenix dactylifera</v>
      </c>
      <c r="V302" t="str" cm="1">
        <f t="array" ref="V302">IF((U302&lt;&gt;"")*(U302&lt;&gt;"No Match in AOM"),IF(L302&lt;&gt;"",_xlfn.TEXTJOIN(";",TRUE,CONCATENATE(_xlfn.TEXTSPLIT(U302,";",TRUE,FALSE)," ",L302)),U302),"")</f>
        <v>Phoenix dactylifera</v>
      </c>
    </row>
    <row r="303" spans="1:23" s="123" customFormat="1" ht="14.5" x14ac:dyDescent="0.35">
      <c r="A303" t="s">
        <v>24443</v>
      </c>
      <c r="B303" s="86" t="s">
        <v>24851</v>
      </c>
      <c r="C303" s="121"/>
      <c r="D303" s="120" t="s">
        <v>21092</v>
      </c>
      <c r="E303" s="122" t="str">
        <f t="shared" si="15"/>
        <v>Date Cull</v>
      </c>
      <c r="F303" s="122" t="str">
        <f t="shared" si="13"/>
        <v>Date Cull Dried Ground</v>
      </c>
      <c r="G303" s="122" t="str">
        <f t="shared" si="14"/>
        <v>Date Cull Ground Dried</v>
      </c>
      <c r="H303" s="120"/>
      <c r="I303" s="120" t="s">
        <v>24852</v>
      </c>
      <c r="J303" s="120" t="s">
        <v>24203</v>
      </c>
      <c r="K303" s="120"/>
      <c r="L303" s="120"/>
      <c r="M303" s="88"/>
      <c r="N303" s="88"/>
      <c r="O303" s="88"/>
      <c r="P303"/>
      <c r="Q303"/>
      <c r="R303"/>
      <c r="S303"/>
      <c r="T303" t="str" cm="1">
        <f t="array" ref="T303">IFERROR(INDEX(AOM[AOM], MATCH(1, (AOM[Edge_Value]=ani_diet!F303)*(AOM[Is_Ani_Diet_Ingredient]&lt;&gt;FALSE), 0)), "No Match in AOM")</f>
        <v>AOM_001816</v>
      </c>
      <c r="U303" t="str" cm="1">
        <f t="array" ref="U303">IFERROR(IF(INDEX(AOM[Scientific Name], MATCH(1, (AOM[Edge_Value]=ani_diet!F303)*(AOM[Is_Ani_Diet_Ingredient]&lt;&gt;FALSE), 0))=0, "", INDEX(AOM[Scientific Name], MATCH(1, (AOM[Edge_Value]=ani_diet!F303)*(AOM[Is_Ani_Diet_Ingredient]&lt;&gt;FALSE), 0))), "No Match in AOM")</f>
        <v>Phoenix dactylifera</v>
      </c>
      <c r="V303" t="str" cm="1">
        <f t="array" ref="V303">IF((U303&lt;&gt;"")*(U303&lt;&gt;"No Match in AOM"),IF(L303&lt;&gt;"",_xlfn.TEXTJOIN(";",TRUE,CONCATENATE(_xlfn.TEXTSPLIT(U303,";",TRUE,FALSE)," ",L303)),U303),"")</f>
        <v>Phoenix dactylifera</v>
      </c>
    </row>
    <row r="304" spans="1:23" ht="14.5" x14ac:dyDescent="0.35">
      <c r="A304" t="s">
        <v>24853</v>
      </c>
      <c r="B304" s="86" t="s">
        <v>24854</v>
      </c>
      <c r="C304" s="121" t="s">
        <v>24855</v>
      </c>
      <c r="D304" s="120" t="s">
        <v>10772</v>
      </c>
      <c r="E304" s="122" t="str">
        <f t="shared" si="15"/>
        <v>Curcuma longa</v>
      </c>
      <c r="F304" s="122" t="str">
        <f t="shared" si="13"/>
        <v>Curcuma longa</v>
      </c>
      <c r="G304" s="122" t="str">
        <f t="shared" si="14"/>
        <v>Curcuma longa</v>
      </c>
      <c r="T304" t="str" cm="1">
        <f t="array" ref="T304">IFERROR(INDEX(AOM[AOM], MATCH(1, (AOM[Edge_Value]=ani_diet!F304)*(AOM[Is_Ani_Diet_Ingredient]&lt;&gt;FALSE), 0)), "No Match in AOM")</f>
        <v>No Match in AOM</v>
      </c>
      <c r="U304" t="str" cm="1">
        <f t="array" ref="U304">IFERROR(IF(INDEX(AOM[Scientific Name], MATCH(1, (AOM[Edge_Value]=ani_diet!F304)*(AOM[Is_Ani_Diet_Ingredient]&lt;&gt;FALSE), 0))=0, "", INDEX(AOM[Scientific Name], MATCH(1, (AOM[Edge_Value]=ani_diet!F304)*(AOM[Is_Ani_Diet_Ingredient]&lt;&gt;FALSE), 0))), "No Match in AOM")</f>
        <v>No Match in AOM</v>
      </c>
      <c r="V304" t="str" cm="1">
        <f t="array" ref="V304">IF((U304&lt;&gt;"")*(U304&lt;&gt;"No Match in AOM"),IF(L304&lt;&gt;"",_xlfn.TEXTJOIN(";",TRUE,CONCATENATE(_xlfn.TEXTSPLIT(U304,";",TRUE,FALSE)," ",L304)),U304),"")</f>
        <v/>
      </c>
      <c r="W304" s="132" t="s">
        <v>21895</v>
      </c>
    </row>
    <row r="305" spans="1:23" ht="14.5" x14ac:dyDescent="0.35">
      <c r="A305" t="s">
        <v>24856</v>
      </c>
      <c r="B305" s="86" t="s">
        <v>24857</v>
      </c>
      <c r="C305" s="121" t="s">
        <v>22053</v>
      </c>
      <c r="D305" s="120" t="s">
        <v>22053</v>
      </c>
      <c r="E305" s="122" t="str">
        <f t="shared" si="15"/>
        <v>Cynadon dactylon</v>
      </c>
      <c r="F305" s="122" t="str">
        <f t="shared" si="13"/>
        <v>Cynadon dactylon</v>
      </c>
      <c r="G305" s="122" t="str">
        <f t="shared" si="14"/>
        <v>Cynadon dactylon</v>
      </c>
      <c r="T305" t="str" cm="1">
        <f t="array" ref="T305">IFERROR(INDEX(AOM[AOM], MATCH(1, (AOM[Edge_Value]=ani_diet!F305)*(AOM[Is_Ani_Diet_Ingredient]&lt;&gt;FALSE), 0)), "No Match in AOM")</f>
        <v>AOM_001462</v>
      </c>
      <c r="U305" t="str" cm="1">
        <f t="array" ref="U305">IFERROR(IF(INDEX(AOM[Scientific Name], MATCH(1, (AOM[Edge_Value]=ani_diet!F305)*(AOM[Is_Ani_Diet_Ingredient]&lt;&gt;FALSE), 0))=0, "", INDEX(AOM[Scientific Name], MATCH(1, (AOM[Edge_Value]=ani_diet!F305)*(AOM[Is_Ani_Diet_Ingredient]&lt;&gt;FALSE), 0))), "No Match in AOM")</f>
        <v>Cynadon dactylon</v>
      </c>
      <c r="V305" t="str" cm="1">
        <f t="array" ref="V305">IF((U305&lt;&gt;"")*(U305&lt;&gt;"No Match in AOM"),IF(L305&lt;&gt;"",_xlfn.TEXTJOIN(";",TRUE,CONCATENATE(_xlfn.TEXTSPLIT(U305,";",TRUE,FALSE)," ",L305)),U305),"")</f>
        <v>Cynadon dactylon</v>
      </c>
    </row>
    <row r="306" spans="1:23" ht="14.5" x14ac:dyDescent="0.35">
      <c r="A306" t="s">
        <v>24858</v>
      </c>
      <c r="B306" s="86" t="s">
        <v>22058</v>
      </c>
      <c r="C306" s="121" t="s">
        <v>22058</v>
      </c>
      <c r="D306" s="120" t="s">
        <v>22058</v>
      </c>
      <c r="E306" s="122" t="str">
        <f t="shared" si="15"/>
        <v>Cynadon plectostachyus</v>
      </c>
      <c r="F306" s="122" t="str">
        <f t="shared" si="13"/>
        <v>Cynadon plectostachyus</v>
      </c>
      <c r="G306" s="122" t="str">
        <f t="shared" si="14"/>
        <v>Cynadon plectostachyus</v>
      </c>
      <c r="T306" t="str" cm="1">
        <f t="array" ref="T306">IFERROR(INDEX(AOM[AOM], MATCH(1, (AOM[Edge_Value]=ani_diet!F306)*(AOM[Is_Ani_Diet_Ingredient]&lt;&gt;FALSE), 0)), "No Match in AOM")</f>
        <v>AOM_001464</v>
      </c>
      <c r="U306" t="str" cm="1">
        <f t="array" ref="U306">IFERROR(IF(INDEX(AOM[Scientific Name], MATCH(1, (AOM[Edge_Value]=ani_diet!F306)*(AOM[Is_Ani_Diet_Ingredient]&lt;&gt;FALSE), 0))=0, "", INDEX(AOM[Scientific Name], MATCH(1, (AOM[Edge_Value]=ani_diet!F306)*(AOM[Is_Ani_Diet_Ingredient]&lt;&gt;FALSE), 0))), "No Match in AOM")</f>
        <v>Cynadon plectostachyus</v>
      </c>
      <c r="V306" t="str" cm="1">
        <f t="array" ref="V306">IF((U306&lt;&gt;"")*(U306&lt;&gt;"No Match in AOM"),IF(L306&lt;&gt;"",_xlfn.TEXTJOIN(";",TRUE,CONCATENATE(_xlfn.TEXTSPLIT(U306,";",TRUE,FALSE)," ",L306)),U306),"")</f>
        <v>Cynadon plectostachyus</v>
      </c>
    </row>
    <row r="307" spans="1:23" ht="14.5" x14ac:dyDescent="0.35">
      <c r="A307" t="s">
        <v>24859</v>
      </c>
      <c r="B307" s="86" t="s">
        <v>24860</v>
      </c>
      <c r="C307" s="121" t="s">
        <v>24861</v>
      </c>
      <c r="D307" s="120" t="s">
        <v>22053</v>
      </c>
      <c r="E307" s="122" t="str">
        <f t="shared" si="15"/>
        <v>Cynadon dactylon</v>
      </c>
      <c r="F307" s="122" t="str">
        <f t="shared" si="13"/>
        <v>Cynadon dactylon Dried</v>
      </c>
      <c r="G307" s="122" t="str">
        <f t="shared" si="14"/>
        <v>Cynadon dactylon Hay</v>
      </c>
      <c r="I307" s="120" t="s">
        <v>19595</v>
      </c>
      <c r="J307" s="120" t="s">
        <v>24193</v>
      </c>
      <c r="N307" s="88" t="s">
        <v>252</v>
      </c>
      <c r="T307" t="str" cm="1">
        <f t="array" ref="T307">IFERROR(INDEX(AOM[AOM], MATCH(1, (AOM[Edge_Value]=ani_diet!F307)*(AOM[Is_Ani_Diet_Ingredient]&lt;&gt;FALSE), 0)), "No Match in AOM")</f>
        <v>AOM_001649</v>
      </c>
      <c r="U307" t="str" cm="1">
        <f t="array" ref="U307">IFERROR(IF(INDEX(AOM[Scientific Name], MATCH(1, (AOM[Edge_Value]=ani_diet!F307)*(AOM[Is_Ani_Diet_Ingredient]&lt;&gt;FALSE), 0))=0, "", INDEX(AOM[Scientific Name], MATCH(1, (AOM[Edge_Value]=ani_diet!F307)*(AOM[Is_Ani_Diet_Ingredient]&lt;&gt;FALSE), 0))), "No Match in AOM")</f>
        <v>Cynadon dactylon</v>
      </c>
      <c r="V307" t="str" cm="1">
        <f t="array" ref="V307">IF((U307&lt;&gt;"")*(U307&lt;&gt;"No Match in AOM"),IF(L307&lt;&gt;"",_xlfn.TEXTJOIN(";",TRUE,CONCATENATE(_xlfn.TEXTSPLIT(U307,";",TRUE,FALSE)," ",L307)),U307),"")</f>
        <v>Cynadon dactylon</v>
      </c>
    </row>
    <row r="308" spans="1:23" ht="14.5" x14ac:dyDescent="0.35">
      <c r="A308" t="s">
        <v>24862</v>
      </c>
      <c r="B308" s="86" t="s">
        <v>22062</v>
      </c>
      <c r="C308" s="121" t="s">
        <v>22062</v>
      </c>
      <c r="D308" s="120" t="s">
        <v>22062</v>
      </c>
      <c r="E308" s="122" t="str">
        <f t="shared" si="15"/>
        <v>Cynodon nlemfuensis</v>
      </c>
      <c r="F308" s="122" t="str">
        <f t="shared" si="13"/>
        <v>Cynodon nlemfuensis</v>
      </c>
      <c r="G308" s="122" t="str">
        <f t="shared" si="14"/>
        <v>Cynodon nlemfuensis</v>
      </c>
      <c r="T308" t="str" cm="1">
        <f t="array" ref="T308">IFERROR(INDEX(AOM[AOM], MATCH(1, (AOM[Edge_Value]=ani_diet!F308)*(AOM[Is_Ani_Diet_Ingredient]&lt;&gt;FALSE), 0)), "No Match in AOM")</f>
        <v>AOM_001465</v>
      </c>
      <c r="U308" t="str" cm="1">
        <f t="array" ref="U308">IFERROR(IF(INDEX(AOM[Scientific Name], MATCH(1, (AOM[Edge_Value]=ani_diet!F308)*(AOM[Is_Ani_Diet_Ingredient]&lt;&gt;FALSE), 0))=0, "", INDEX(AOM[Scientific Name], MATCH(1, (AOM[Edge_Value]=ani_diet!F308)*(AOM[Is_Ani_Diet_Ingredient]&lt;&gt;FALSE), 0))), "No Match in AOM")</f>
        <v>Cynodon nlemfuensis</v>
      </c>
      <c r="V308" t="str" cm="1">
        <f t="array" ref="V308">IF((U308&lt;&gt;"")*(U308&lt;&gt;"No Match in AOM"),IF(L308&lt;&gt;"",_xlfn.TEXTJOIN(";",TRUE,CONCATENATE(_xlfn.TEXTSPLIT(U308,";",TRUE,FALSE)," ",L308)),U308),"")</f>
        <v>Cynodon nlemfuensis</v>
      </c>
    </row>
    <row r="309" spans="1:23" ht="14.5" x14ac:dyDescent="0.35">
      <c r="A309" t="s">
        <v>24678</v>
      </c>
      <c r="B309" s="86" t="s">
        <v>24863</v>
      </c>
      <c r="C309" s="121" t="s">
        <v>24864</v>
      </c>
      <c r="D309" s="120" t="s">
        <v>22060</v>
      </c>
      <c r="E309" s="122" t="str">
        <f t="shared" si="15"/>
        <v>Cynodon</v>
      </c>
      <c r="F309" s="122" t="str">
        <f t="shared" si="13"/>
        <v>Cynodon</v>
      </c>
      <c r="G309" s="122" t="str">
        <f t="shared" si="14"/>
        <v>Cynodon</v>
      </c>
      <c r="T309" t="str" cm="1">
        <f t="array" ref="T309">IFERROR(INDEX(AOM[AOM], MATCH(1, (AOM[Edge_Value]=ani_diet!F309)*(AOM[Is_Ani_Diet_Ingredient]&lt;&gt;FALSE), 0)), "No Match in AOM")</f>
        <v>AOM_001461</v>
      </c>
      <c r="U309" t="str" cm="1">
        <f t="array" ref="U309">IFERROR(IF(INDEX(AOM[Scientific Name], MATCH(1, (AOM[Edge_Value]=ani_diet!F309)*(AOM[Is_Ani_Diet_Ingredient]&lt;&gt;FALSE), 0))=0, "", INDEX(AOM[Scientific Name], MATCH(1, (AOM[Edge_Value]=ani_diet!F309)*(AOM[Is_Ani_Diet_Ingredient]&lt;&gt;FALSE), 0))), "No Match in AOM")</f>
        <v/>
      </c>
      <c r="V309" t="str" cm="1">
        <f t="array" ref="V309">IF((U309&lt;&gt;"")*(U309&lt;&gt;"No Match in AOM"),IF(L309&lt;&gt;"",_xlfn.TEXTJOIN(";",TRUE,CONCATENATE(_xlfn.TEXTSPLIT(U309,";",TRUE,FALSE)," ",L309)),U309),"")</f>
        <v/>
      </c>
    </row>
    <row r="310" spans="1:23" ht="14.5" x14ac:dyDescent="0.35">
      <c r="A310" t="s">
        <v>24265</v>
      </c>
      <c r="B310" s="86" t="s">
        <v>24865</v>
      </c>
      <c r="C310" s="121" t="s">
        <v>22140</v>
      </c>
      <c r="E310" s="122" t="str">
        <f t="shared" si="15"/>
        <v/>
      </c>
      <c r="F310" s="122" t="str">
        <f t="shared" si="13"/>
        <v/>
      </c>
      <c r="G310" s="122"/>
      <c r="T310" t="str" cm="1">
        <f t="array" ref="T310">IFERROR(INDEX(AOM[AOM], MATCH(1, (AOM[Edge_Value]=ani_diet!F310)*(AOM[Is_Ani_Diet_Ingredient]&lt;&gt;FALSE), 0)), "No Match in AOM")</f>
        <v>No Match in AOM</v>
      </c>
      <c r="U310" t="str" cm="1">
        <f t="array" ref="U310">IFERROR(IF(INDEX(AOM[Scientific Name], MATCH(1, (AOM[Edge_Value]=ani_diet!F310)*(AOM[Is_Ani_Diet_Ingredient]&lt;&gt;FALSE), 0))=0, "", INDEX(AOM[Scientific Name], MATCH(1, (AOM[Edge_Value]=ani_diet!F310)*(AOM[Is_Ani_Diet_Ingredient]&lt;&gt;FALSE), 0))), "No Match in AOM")</f>
        <v>No Match in AOM</v>
      </c>
      <c r="V310" t="str" cm="1">
        <f t="array" ref="V310">IF((U310&lt;&gt;"")*(U310&lt;&gt;"No Match in AOM"),IF(L310&lt;&gt;"",_xlfn.TEXTJOIN(";",TRUE,CONCATENATE(_xlfn.TEXTSPLIT(U310,";",TRUE,FALSE)," ",L310)),U310),"")</f>
        <v/>
      </c>
      <c r="W310" t="s">
        <v>24866</v>
      </c>
    </row>
    <row r="311" spans="1:23" ht="14.5" x14ac:dyDescent="0.35">
      <c r="A311" t="s">
        <v>24295</v>
      </c>
      <c r="B311" s="86" t="s">
        <v>23027</v>
      </c>
      <c r="C311" s="121" t="s">
        <v>23027</v>
      </c>
      <c r="D311" s="120" t="s">
        <v>23027</v>
      </c>
      <c r="E311" s="122" t="str">
        <f t="shared" si="15"/>
        <v>Cyperus elegantulus</v>
      </c>
      <c r="F311" s="122" t="str">
        <f t="shared" si="13"/>
        <v>Cyperus elegantulus</v>
      </c>
      <c r="G311" s="122" t="str">
        <f t="shared" ref="G311:G355" si="16">_xlfn.TEXTJOIN(" ",TRUE,D311,H311,IF(ISBLANK(L311),"",_xlfn.TEXTSPLIT(L311,";")),IF(ISBLANK(I311),"",_xlfn.TEXTSPLIT(I311,";")))</f>
        <v>Cyperus elegantulus</v>
      </c>
      <c r="T311" t="str" cm="1">
        <f t="array" ref="T311">IFERROR(INDEX(AOM[AOM], MATCH(1, (AOM[Edge_Value]=ani_diet!F311)*(AOM[Is_Ani_Diet_Ingredient]&lt;&gt;FALSE), 0)), "No Match in AOM")</f>
        <v>AOM_001540</v>
      </c>
      <c r="U311" t="str" cm="1">
        <f t="array" ref="U311">IFERROR(IF(INDEX(AOM[Scientific Name], MATCH(1, (AOM[Edge_Value]=ani_diet!F311)*(AOM[Is_Ani_Diet_Ingredient]&lt;&gt;FALSE), 0))=0, "", INDEX(AOM[Scientific Name], MATCH(1, (AOM[Edge_Value]=ani_diet!F311)*(AOM[Is_Ani_Diet_Ingredient]&lt;&gt;FALSE), 0))), "No Match in AOM")</f>
        <v>Cyperus elegantulus</v>
      </c>
      <c r="V311" t="str" cm="1">
        <f t="array" ref="V311">IF((U311&lt;&gt;"")*(U311&lt;&gt;"No Match in AOM"),IF(L311&lt;&gt;"",_xlfn.TEXTJOIN(";",TRUE,CONCATENATE(_xlfn.TEXTSPLIT(U311,";",TRUE,FALSE)," ",L311)),U311),"")</f>
        <v>Cyperus elegantulus</v>
      </c>
    </row>
    <row r="312" spans="1:23" ht="14.5" x14ac:dyDescent="0.35">
      <c r="A312" t="s">
        <v>24478</v>
      </c>
      <c r="B312" s="86" t="s">
        <v>23029</v>
      </c>
      <c r="C312" s="121" t="s">
        <v>23029</v>
      </c>
      <c r="D312" s="120" t="s">
        <v>23029</v>
      </c>
      <c r="E312" s="122" t="str">
        <f t="shared" ref="E312:E343" si="17">_xlfn.TEXTJOIN(" ",TRUE,D312,IF(ISBLANK(L312),"",_xlfn.TEXTSPLIT(L312,";")))</f>
        <v>Cyperus rotundus</v>
      </c>
      <c r="F312" s="122" t="str">
        <f t="shared" si="13"/>
        <v>Cyperus rotundus</v>
      </c>
      <c r="G312" s="122" t="str">
        <f t="shared" si="16"/>
        <v>Cyperus rotundus</v>
      </c>
      <c r="T312" t="str" cm="1">
        <f t="array" ref="T312">IFERROR(INDEX(AOM[AOM], MATCH(1, (AOM[Edge_Value]=ani_diet!F312)*(AOM[Is_Ani_Diet_Ingredient]&lt;&gt;FALSE), 0)), "No Match in AOM")</f>
        <v>AOM_001541</v>
      </c>
      <c r="U312" t="str" cm="1">
        <f t="array" ref="U312">IFERROR(IF(INDEX(AOM[Scientific Name], MATCH(1, (AOM[Edge_Value]=ani_diet!F312)*(AOM[Is_Ani_Diet_Ingredient]&lt;&gt;FALSE), 0))=0, "", INDEX(AOM[Scientific Name], MATCH(1, (AOM[Edge_Value]=ani_diet!F312)*(AOM[Is_Ani_Diet_Ingredient]&lt;&gt;FALSE), 0))), "No Match in AOM")</f>
        <v>Cyperus rotundus</v>
      </c>
      <c r="V312" t="str" cm="1">
        <f t="array" ref="V312">IF((U312&lt;&gt;"")*(U312&lt;&gt;"No Match in AOM"),IF(L312&lt;&gt;"",_xlfn.TEXTJOIN(";",TRUE,CONCATENATE(_xlfn.TEXTSPLIT(U312,";",TRUE,FALSE)," ",L312)),U312),"")</f>
        <v>Cyperus rotundus</v>
      </c>
    </row>
    <row r="313" spans="1:23" ht="14.5" x14ac:dyDescent="0.35">
      <c r="A313" t="s">
        <v>24867</v>
      </c>
      <c r="B313" s="86" t="s">
        <v>24868</v>
      </c>
      <c r="C313" s="121" t="s">
        <v>23236</v>
      </c>
      <c r="D313" s="120" t="s">
        <v>23236</v>
      </c>
      <c r="E313" s="122" t="str">
        <f t="shared" si="17"/>
        <v>DL-Methionine</v>
      </c>
      <c r="F313" s="122" t="str">
        <f t="shared" si="13"/>
        <v>DL-Methionine</v>
      </c>
      <c r="G313" s="122" t="str">
        <f t="shared" si="16"/>
        <v>DL-Methionine</v>
      </c>
      <c r="T313" t="str" cm="1">
        <f t="array" ref="T313">IFERROR(INDEX(AOM[AOM], MATCH(1, (AOM[Edge_Value]=ani_diet!F313)*(AOM[Is_Ani_Diet_Ingredient]&lt;&gt;FALSE), 0)), "No Match in AOM")</f>
        <v>AOM_001377</v>
      </c>
      <c r="U313" t="str" cm="1">
        <f t="array" ref="U313">IFERROR(IF(INDEX(AOM[Scientific Name], MATCH(1, (AOM[Edge_Value]=ani_diet!F313)*(AOM[Is_Ani_Diet_Ingredient]&lt;&gt;FALSE), 0))=0, "", INDEX(AOM[Scientific Name], MATCH(1, (AOM[Edge_Value]=ani_diet!F313)*(AOM[Is_Ani_Diet_Ingredient]&lt;&gt;FALSE), 0))), "No Match in AOM")</f>
        <v/>
      </c>
      <c r="V313" t="str" cm="1">
        <f t="array" ref="V313">IF((U313&lt;&gt;"")*(U313&lt;&gt;"No Match in AOM"),IF(L313&lt;&gt;"",_xlfn.TEXTJOIN(";",TRUE,CONCATENATE(_xlfn.TEXTSPLIT(U313,";",TRUE,FALSE)," ",L313)),U313),"")</f>
        <v/>
      </c>
    </row>
    <row r="314" spans="1:23" ht="14.5" x14ac:dyDescent="0.35">
      <c r="A314" t="s">
        <v>24869</v>
      </c>
      <c r="B314" s="86" t="s">
        <v>24870</v>
      </c>
      <c r="C314" s="121" t="s">
        <v>23359</v>
      </c>
      <c r="D314" s="120" t="s">
        <v>23123</v>
      </c>
      <c r="E314" s="122" t="str">
        <f t="shared" si="17"/>
        <v>Mineral Lick</v>
      </c>
      <c r="F314" s="122" t="str">
        <f t="shared" si="13"/>
        <v>Mineral Lick</v>
      </c>
      <c r="G314" s="122" t="str">
        <f t="shared" si="16"/>
        <v>Mineral Lick</v>
      </c>
      <c r="L314" s="120" t="s">
        <v>24764</v>
      </c>
      <c r="T314" t="str" cm="1">
        <f t="array" ref="T314">IFERROR(INDEX(AOM[AOM], MATCH(1, (AOM[Edge_Value]=ani_diet!F314)*(AOM[Is_Ani_Diet_Ingredient]&lt;&gt;FALSE), 0)), "No Match in AOM")</f>
        <v>AOM_000766</v>
      </c>
      <c r="U314" t="str" cm="1">
        <f t="array" ref="U314">IFERROR(IF(INDEX(AOM[Scientific Name], MATCH(1, (AOM[Edge_Value]=ani_diet!F314)*(AOM[Is_Ani_Diet_Ingredient]&lt;&gt;FALSE), 0))=0, "", INDEX(AOM[Scientific Name], MATCH(1, (AOM[Edge_Value]=ani_diet!F314)*(AOM[Is_Ani_Diet_Ingredient]&lt;&gt;FALSE), 0))), "No Match in AOM")</f>
        <v/>
      </c>
      <c r="V314" t="str" cm="1">
        <f t="array" ref="V314">IF((U314&lt;&gt;"")*(U314&lt;&gt;"No Match in AOM"),IF(L314&lt;&gt;"",_xlfn.TEXTJOIN(";",TRUE,CONCATENATE(_xlfn.TEXTSPLIT(U314,";",TRUE,FALSE)," ",L314)),U314),"")</f>
        <v/>
      </c>
    </row>
    <row r="315" spans="1:23" ht="14.5" x14ac:dyDescent="0.35">
      <c r="A315" t="s">
        <v>24258</v>
      </c>
      <c r="B315" s="86" t="s">
        <v>22488</v>
      </c>
      <c r="D315" s="120" t="s">
        <v>22488</v>
      </c>
      <c r="E315" s="122" t="str">
        <f t="shared" si="17"/>
        <v>Daniellia oliveri</v>
      </c>
      <c r="F315" s="122" t="str">
        <f t="shared" si="13"/>
        <v>Daniellia oliveri</v>
      </c>
      <c r="G315" s="122" t="str">
        <f t="shared" si="16"/>
        <v>Daniellia oliveri</v>
      </c>
      <c r="T315" t="str" cm="1">
        <f t="array" ref="T315">IFERROR(INDEX(AOM[AOM], MATCH(1, (AOM[Edge_Value]=ani_diet!F315)*(AOM[Is_Ani_Diet_Ingredient]&lt;&gt;FALSE), 0)), "No Match in AOM")</f>
        <v>AOM_001139</v>
      </c>
      <c r="U315" t="str" cm="1">
        <f t="array" ref="U315">IFERROR(IF(INDEX(AOM[Scientific Name], MATCH(1, (AOM[Edge_Value]=ani_diet!F315)*(AOM[Is_Ani_Diet_Ingredient]&lt;&gt;FALSE), 0))=0, "", INDEX(AOM[Scientific Name], MATCH(1, (AOM[Edge_Value]=ani_diet!F315)*(AOM[Is_Ani_Diet_Ingredient]&lt;&gt;FALSE), 0))), "No Match in AOM")</f>
        <v>Daniellia oliveri</v>
      </c>
      <c r="V315" t="str" cm="1">
        <f t="array" ref="V315">IF((U315&lt;&gt;"")*(U315&lt;&gt;"No Match in AOM"),IF(L315&lt;&gt;"",_xlfn.TEXTJOIN(";",TRUE,CONCATENATE(_xlfn.TEXTSPLIT(U315,";",TRUE,FALSE)," ",L315)),U315),"")</f>
        <v>Daniellia oliveri</v>
      </c>
    </row>
    <row r="316" spans="1:23" ht="14.5" x14ac:dyDescent="0.35">
      <c r="A316" t="s">
        <v>24259</v>
      </c>
      <c r="B316" s="86" t="s">
        <v>24871</v>
      </c>
      <c r="C316" s="121" t="s">
        <v>24872</v>
      </c>
      <c r="D316" s="120" t="s">
        <v>22488</v>
      </c>
      <c r="E316" s="122" t="str">
        <f t="shared" si="17"/>
        <v>Daniellia oliveri Foliage</v>
      </c>
      <c r="F316" s="122" t="str">
        <f t="shared" si="13"/>
        <v>Daniellia oliveri Foliage</v>
      </c>
      <c r="G316" s="122" t="str">
        <f t="shared" si="16"/>
        <v>Daniellia oliveri Foliage</v>
      </c>
      <c r="L316" s="120" t="s">
        <v>24343</v>
      </c>
      <c r="T316" t="str" cm="1">
        <f t="array" ref="T316">IFERROR(INDEX(AOM[AOM], MATCH(1, (AOM[Edge_Value]=ani_diet!F316)*(AOM[Is_Ani_Diet_Ingredient]&lt;&gt;FALSE), 0)), "No Match in AOM")</f>
        <v>No Match in AOM</v>
      </c>
      <c r="U316" t="str" cm="1">
        <f t="array" ref="U316">IFERROR(IF(INDEX(AOM[Scientific Name], MATCH(1, (AOM[Edge_Value]=ani_diet!F316)*(AOM[Is_Ani_Diet_Ingredient]&lt;&gt;FALSE), 0))=0, "", INDEX(AOM[Scientific Name], MATCH(1, (AOM[Edge_Value]=ani_diet!F316)*(AOM[Is_Ani_Diet_Ingredient]&lt;&gt;FALSE), 0))), "No Match in AOM")</f>
        <v>No Match in AOM</v>
      </c>
      <c r="V316" t="str" cm="1">
        <f t="array" ref="V316">IF((U316&lt;&gt;"")*(U316&lt;&gt;"No Match in AOM"),IF(L316&lt;&gt;"",_xlfn.TEXTJOIN(";",TRUE,CONCATENATE(_xlfn.TEXTSPLIT(U316,";",TRUE,FALSE)," ",L316)),U316),"")</f>
        <v/>
      </c>
      <c r="W316" s="132" t="s">
        <v>22491</v>
      </c>
    </row>
    <row r="317" spans="1:23" ht="14.5" x14ac:dyDescent="0.35">
      <c r="A317" t="s">
        <v>24259</v>
      </c>
      <c r="B317" s="86" t="s">
        <v>24873</v>
      </c>
      <c r="D317" s="120" t="s">
        <v>22488</v>
      </c>
      <c r="E317" s="122" t="str">
        <f t="shared" si="17"/>
        <v>Daniellia oliveri Foliage</v>
      </c>
      <c r="F317" s="122" t="str">
        <f t="shared" si="13"/>
        <v>Daniellia oliveri Foliage Wilted</v>
      </c>
      <c r="G317" s="122" t="str">
        <f t="shared" si="16"/>
        <v>Daniellia oliveri Foliage Wilted</v>
      </c>
      <c r="I317" s="120" t="s">
        <v>24261</v>
      </c>
      <c r="J317" s="120" t="s">
        <v>24261</v>
      </c>
      <c r="L317" s="120" t="s">
        <v>24343</v>
      </c>
      <c r="T317" t="str" cm="1">
        <f t="array" ref="T317">IFERROR(INDEX(AOM[AOM], MATCH(1, (AOM[Edge_Value]=ani_diet!F317)*(AOM[Is_Ani_Diet_Ingredient]&lt;&gt;FALSE), 0)), "No Match in AOM")</f>
        <v>No Match in AOM</v>
      </c>
      <c r="U317" t="str" cm="1">
        <f t="array" ref="U317">IFERROR(IF(INDEX(AOM[Scientific Name], MATCH(1, (AOM[Edge_Value]=ani_diet!F317)*(AOM[Is_Ani_Diet_Ingredient]&lt;&gt;FALSE), 0))=0, "", INDEX(AOM[Scientific Name], MATCH(1, (AOM[Edge_Value]=ani_diet!F317)*(AOM[Is_Ani_Diet_Ingredient]&lt;&gt;FALSE), 0))), "No Match in AOM")</f>
        <v>No Match in AOM</v>
      </c>
      <c r="V317" t="str" cm="1">
        <f t="array" ref="V317">IF((U317&lt;&gt;"")*(U317&lt;&gt;"No Match in AOM"),IF(L317&lt;&gt;"",_xlfn.TEXTJOIN(";",TRUE,CONCATENATE(_xlfn.TEXTSPLIT(U317,";",TRUE,FALSE)," ",L317)),U317),"")</f>
        <v/>
      </c>
      <c r="W317" s="132" t="s">
        <v>22487</v>
      </c>
    </row>
    <row r="318" spans="1:23" ht="14.5" x14ac:dyDescent="0.35">
      <c r="A318" t="s">
        <v>24582</v>
      </c>
      <c r="B318" s="86" t="s">
        <v>24874</v>
      </c>
      <c r="D318" s="120" t="s">
        <v>20523</v>
      </c>
      <c r="E318" s="122" t="str">
        <f t="shared" si="17"/>
        <v>Danish Fish</v>
      </c>
      <c r="F318" s="122" t="str">
        <f t="shared" si="13"/>
        <v>Danish Fish Ground</v>
      </c>
      <c r="G318" s="122" t="str">
        <f t="shared" si="16"/>
        <v>Danish Fish Ground</v>
      </c>
      <c r="I318" s="120" t="s">
        <v>6571</v>
      </c>
      <c r="J318" s="120" t="s">
        <v>6571</v>
      </c>
      <c r="T318" t="str" cm="1">
        <f t="array" ref="T318">IFERROR(INDEX(AOM[AOM], MATCH(1, (AOM[Edge_Value]=ani_diet!F318)*(AOM[Is_Ani_Diet_Ingredient]&lt;&gt;FALSE), 0)), "No Match in AOM")</f>
        <v>AOM_002005</v>
      </c>
      <c r="U318" t="str" cm="1">
        <f t="array" ref="U318">IFERROR(IF(INDEX(AOM[Scientific Name], MATCH(1, (AOM[Edge_Value]=ani_diet!F318)*(AOM[Is_Ani_Diet_Ingredient]&lt;&gt;FALSE), 0))=0, "", INDEX(AOM[Scientific Name], MATCH(1, (AOM[Edge_Value]=ani_diet!F318)*(AOM[Is_Ani_Diet_Ingredient]&lt;&gt;FALSE), 0))), "No Match in AOM")</f>
        <v/>
      </c>
      <c r="V318" t="str" cm="1">
        <f t="array" ref="V318">IF((U318&lt;&gt;"")*(U318&lt;&gt;"No Match in AOM"),IF(L318&lt;&gt;"",_xlfn.TEXTJOIN(";",TRUE,CONCATENATE(_xlfn.TEXTSPLIT(U318,";",TRUE,FALSE)," ",L318)),U318),"")</f>
        <v/>
      </c>
    </row>
    <row r="319" spans="1:23" ht="14.5" x14ac:dyDescent="0.35">
      <c r="A319" t="s">
        <v>24327</v>
      </c>
      <c r="B319" s="86" t="s">
        <v>24875</v>
      </c>
      <c r="C319" s="121" t="s">
        <v>24876</v>
      </c>
      <c r="D319" s="120" t="s">
        <v>1529</v>
      </c>
      <c r="E319" s="122" t="str">
        <f t="shared" si="17"/>
        <v>Date Seed</v>
      </c>
      <c r="F319" s="122" t="str">
        <f t="shared" si="13"/>
        <v>Date Seed Ground</v>
      </c>
      <c r="G319" s="122" t="str">
        <f t="shared" si="16"/>
        <v>Date Seed Ground</v>
      </c>
      <c r="I319" s="120" t="s">
        <v>6571</v>
      </c>
      <c r="J319" s="120" t="s">
        <v>6571</v>
      </c>
      <c r="L319" s="120" t="s">
        <v>8831</v>
      </c>
      <c r="N319" s="88" t="s">
        <v>252</v>
      </c>
      <c r="P319" t="s">
        <v>12978</v>
      </c>
      <c r="Q319" t="s">
        <v>12945</v>
      </c>
      <c r="R319" t="s">
        <v>24686</v>
      </c>
      <c r="S319" t="s">
        <v>24687</v>
      </c>
      <c r="T319" t="str" cm="1">
        <f t="array" ref="T319">IFERROR(INDEX(AOM[AOM], MATCH(1, (AOM[Edge_Value]=ani_diet!F319)*(AOM[Is_Ani_Diet_Ingredient]&lt;&gt;FALSE), 0)), "No Match in AOM")</f>
        <v>AOM_000596</v>
      </c>
      <c r="U319" t="str" cm="1">
        <f t="array" ref="U319">IFERROR(IF(INDEX(AOM[Scientific Name], MATCH(1, (AOM[Edge_Value]=ani_diet!F319)*(AOM[Is_Ani_Diet_Ingredient]&lt;&gt;FALSE), 0))=0, "", INDEX(AOM[Scientific Name], MATCH(1, (AOM[Edge_Value]=ani_diet!F319)*(AOM[Is_Ani_Diet_Ingredient]&lt;&gt;FALSE), 0))), "No Match in AOM")</f>
        <v>Phoenix dactylifera</v>
      </c>
      <c r="V319" t="str" cm="1">
        <f t="array" ref="V319">IF((U319&lt;&gt;"")*(U319&lt;&gt;"No Match in AOM"),IF(L319&lt;&gt;"",_xlfn.TEXTJOIN(";",TRUE,CONCATENATE(_xlfn.TEXTSPLIT(U319,";",TRUE,FALSE)," ",L319)),U319),"")</f>
        <v>Phoenix dactylifera Seed</v>
      </c>
    </row>
    <row r="320" spans="1:23" ht="14.5" x14ac:dyDescent="0.35">
      <c r="A320" t="s">
        <v>24877</v>
      </c>
      <c r="B320" s="86" t="s">
        <v>24878</v>
      </c>
      <c r="C320" s="121" t="s">
        <v>1529</v>
      </c>
      <c r="D320" s="120" t="s">
        <v>1529</v>
      </c>
      <c r="E320" s="122" t="str">
        <f t="shared" si="17"/>
        <v>Date</v>
      </c>
      <c r="F320" s="122" t="str">
        <f t="shared" si="13"/>
        <v>Date</v>
      </c>
      <c r="G320" s="122" t="str">
        <f t="shared" si="16"/>
        <v>Date</v>
      </c>
      <c r="T320" t="str" cm="1">
        <f t="array" ref="T320">IFERROR(INDEX(AOM[AOM], MATCH(1, (AOM[Edge_Value]=ani_diet!F320)*(AOM[Is_Ani_Diet_Ingredient]&lt;&gt;FALSE), 0)), "No Match in AOM")</f>
        <v>AOM_001311</v>
      </c>
      <c r="U320" t="str" cm="1">
        <f t="array" ref="U320">IFERROR(IF(INDEX(AOM[Scientific Name], MATCH(1, (AOM[Edge_Value]=ani_diet!F320)*(AOM[Is_Ani_Diet_Ingredient]&lt;&gt;FALSE), 0))=0, "", INDEX(AOM[Scientific Name], MATCH(1, (AOM[Edge_Value]=ani_diet!F320)*(AOM[Is_Ani_Diet_Ingredient]&lt;&gt;FALSE), 0))), "No Match in AOM")</f>
        <v>Phoenix dactylifera</v>
      </c>
      <c r="V320" t="str" cm="1">
        <f t="array" ref="V320">IF((U320&lt;&gt;"")*(U320&lt;&gt;"No Match in AOM"),IF(L320&lt;&gt;"",_xlfn.TEXTJOIN(";",TRUE,CONCATENATE(_xlfn.TEXTSPLIT(U320,";",TRUE,FALSE)," ",L320)),U320),"")</f>
        <v>Phoenix dactylifera</v>
      </c>
    </row>
    <row r="321" spans="1:23" ht="14.5" x14ac:dyDescent="0.35">
      <c r="A321" t="s">
        <v>24879</v>
      </c>
      <c r="B321" s="86" t="s">
        <v>24880</v>
      </c>
      <c r="C321" s="121" t="s">
        <v>23323</v>
      </c>
      <c r="D321" s="120" t="s">
        <v>23323</v>
      </c>
      <c r="E321" s="122" t="str">
        <f t="shared" si="17"/>
        <v>Dicalcium Phosphate</v>
      </c>
      <c r="F321" s="122" t="str">
        <f t="shared" ref="F321:F384" si="18">_xlfn.TEXTJOIN(" ",TRUE,D321,IF(ISBLANK(L321),"",_xlfn.TEXTSPLIT(L321,";")),IF(ISBLANK(J321),"",_xlfn.TEXTSPLIT(J321,";")))</f>
        <v>Dicalcium Phosphate</v>
      </c>
      <c r="G321" s="122" t="str">
        <f t="shared" si="16"/>
        <v>Dicalcium Phosphate</v>
      </c>
      <c r="T321" t="str" cm="1">
        <f t="array" ref="T321">IFERROR(INDEX(AOM[AOM], MATCH(1, (AOM[Edge_Value]=ani_diet!F321)*(AOM[Is_Ani_Diet_Ingredient]&lt;&gt;FALSE), 0)), "No Match in AOM")</f>
        <v>AOM_000757</v>
      </c>
      <c r="U321" t="str" cm="1">
        <f t="array" ref="U321">IFERROR(IF(INDEX(AOM[Scientific Name], MATCH(1, (AOM[Edge_Value]=ani_diet!F321)*(AOM[Is_Ani_Diet_Ingredient]&lt;&gt;FALSE), 0))=0, "", INDEX(AOM[Scientific Name], MATCH(1, (AOM[Edge_Value]=ani_diet!F321)*(AOM[Is_Ani_Diet_Ingredient]&lt;&gt;FALSE), 0))), "No Match in AOM")</f>
        <v/>
      </c>
      <c r="V321" t="str" cm="1">
        <f t="array" ref="V321">IF((U321&lt;&gt;"")*(U321&lt;&gt;"No Match in AOM"),IF(L321&lt;&gt;"",_xlfn.TEXTJOIN(";",TRUE,CONCATENATE(_xlfn.TEXTSPLIT(U321,";",TRUE,FALSE)," ",L321)),U321),"")</f>
        <v/>
      </c>
    </row>
    <row r="322" spans="1:23" ht="14.5" x14ac:dyDescent="0.35">
      <c r="A322" t="s">
        <v>24881</v>
      </c>
      <c r="B322" s="86" t="s">
        <v>24882</v>
      </c>
      <c r="C322" s="121" t="s">
        <v>24883</v>
      </c>
      <c r="D322" s="120" t="s">
        <v>20765</v>
      </c>
      <c r="E322" s="122" t="str">
        <f t="shared" si="17"/>
        <v>Poultry Litter</v>
      </c>
      <c r="F322" s="122" t="str">
        <f t="shared" si="18"/>
        <v>Poultry Litter</v>
      </c>
      <c r="G322" s="122" t="str">
        <f t="shared" si="16"/>
        <v>Poultry Litter</v>
      </c>
      <c r="N322" s="88" t="s">
        <v>252</v>
      </c>
      <c r="T322" t="str" cm="1">
        <f t="array" ref="T322">IFERROR(INDEX(AOM[AOM], MATCH(1, (AOM[Edge_Value]=ani_diet!F322)*(AOM[Is_Ani_Diet_Ingredient]&lt;&gt;FALSE), 0)), "No Match in AOM")</f>
        <v>AOM_001146</v>
      </c>
      <c r="U322" t="str" cm="1">
        <f t="array" ref="U322">IFERROR(IF(INDEX(AOM[Scientific Name], MATCH(1, (AOM[Edge_Value]=ani_diet!F322)*(AOM[Is_Ani_Diet_Ingredient]&lt;&gt;FALSE), 0))=0, "", INDEX(AOM[Scientific Name], MATCH(1, (AOM[Edge_Value]=ani_diet!F322)*(AOM[Is_Ani_Diet_Ingredient]&lt;&gt;FALSE), 0))), "No Match in AOM")</f>
        <v/>
      </c>
      <c r="V322" t="str" cm="1">
        <f t="array" ref="V322">IF((U322&lt;&gt;"")*(U322&lt;&gt;"No Match in AOM"),IF(L322&lt;&gt;"",_xlfn.TEXTJOIN(";",TRUE,CONCATENATE(_xlfn.TEXTSPLIT(U322,";",TRUE,FALSE)," ",L322)),U322),"")</f>
        <v/>
      </c>
    </row>
    <row r="323" spans="1:23" ht="14.5" x14ac:dyDescent="0.35">
      <c r="A323" t="s">
        <v>24884</v>
      </c>
      <c r="B323" s="86" t="s">
        <v>24885</v>
      </c>
      <c r="C323" s="121" t="s">
        <v>24883</v>
      </c>
      <c r="D323" s="120" t="s">
        <v>20765</v>
      </c>
      <c r="E323" s="122" t="str">
        <f t="shared" si="17"/>
        <v>Poultry Litter</v>
      </c>
      <c r="F323" s="122" t="str">
        <f t="shared" si="18"/>
        <v>Poultry Litter Deep Stacked</v>
      </c>
      <c r="G323" s="122" t="str">
        <f t="shared" si="16"/>
        <v>Poultry Litter Deep Stacked</v>
      </c>
      <c r="I323" s="120" t="s">
        <v>24886</v>
      </c>
      <c r="J323" s="120" t="s">
        <v>24886</v>
      </c>
      <c r="N323" s="88" t="s">
        <v>252</v>
      </c>
      <c r="T323" t="str" cm="1">
        <f t="array" ref="T323">IFERROR(INDEX(AOM[AOM], MATCH(1, (AOM[Edge_Value]=ani_diet!F323)*(AOM[Is_Ani_Diet_Ingredient]&lt;&gt;FALSE), 0)), "No Match in AOM")</f>
        <v>AOM_002120</v>
      </c>
      <c r="U323" t="str" cm="1">
        <f t="array" ref="U323">IFERROR(IF(INDEX(AOM[Scientific Name], MATCH(1, (AOM[Edge_Value]=ani_diet!F323)*(AOM[Is_Ani_Diet_Ingredient]&lt;&gt;FALSE), 0))=0, "", INDEX(AOM[Scientific Name], MATCH(1, (AOM[Edge_Value]=ani_diet!F323)*(AOM[Is_Ani_Diet_Ingredient]&lt;&gt;FALSE), 0))), "No Match in AOM")</f>
        <v/>
      </c>
      <c r="V323" t="str" cm="1">
        <f t="array" ref="V323">IF((U323&lt;&gt;"")*(U323&lt;&gt;"No Match in AOM"),IF(L323&lt;&gt;"",_xlfn.TEXTJOIN(";",TRUE,CONCATENATE(_xlfn.TEXTSPLIT(U323,";",TRUE,FALSE)," ",L323)),U323),"")</f>
        <v/>
      </c>
    </row>
    <row r="324" spans="1:23" ht="14.5" x14ac:dyDescent="0.35">
      <c r="A324" t="s">
        <v>24510</v>
      </c>
      <c r="B324" s="86" t="s">
        <v>24887</v>
      </c>
      <c r="C324" s="121" t="s">
        <v>24888</v>
      </c>
      <c r="D324" s="120" t="s">
        <v>10297</v>
      </c>
      <c r="E324" s="122" t="str">
        <f t="shared" si="17"/>
        <v>Soybean Flakes Defatted</v>
      </c>
      <c r="F324" s="122" t="str">
        <f t="shared" si="18"/>
        <v>Soybean Flakes Defatted Extruded</v>
      </c>
      <c r="G324" s="122" t="str">
        <f t="shared" si="16"/>
        <v>Soybean Flakes Defatted Extruded</v>
      </c>
      <c r="I324" s="120" t="s">
        <v>24889</v>
      </c>
      <c r="J324" s="120" t="s">
        <v>24889</v>
      </c>
      <c r="L324" s="120" t="s">
        <v>24890</v>
      </c>
      <c r="N324" s="88" t="s">
        <v>252</v>
      </c>
      <c r="T324" t="str" cm="1">
        <f t="array" ref="T324">IFERROR(INDEX(AOM[AOM], MATCH(1, (AOM[Edge_Value]=ani_diet!F324)*(AOM[Is_Ani_Diet_Ingredient]&lt;&gt;FALSE), 0)), "No Match in AOM")</f>
        <v>AOM_001362</v>
      </c>
      <c r="U324" t="str" cm="1">
        <f t="array" ref="U324">IFERROR(IF(INDEX(AOM[Scientific Name], MATCH(1, (AOM[Edge_Value]=ani_diet!F324)*(AOM[Is_Ani_Diet_Ingredient]&lt;&gt;FALSE), 0))=0, "", INDEX(AOM[Scientific Name], MATCH(1, (AOM[Edge_Value]=ani_diet!F324)*(AOM[Is_Ani_Diet_Ingredient]&lt;&gt;FALSE), 0))), "No Match in AOM")</f>
        <v>Glycine max</v>
      </c>
      <c r="V324" t="str" cm="1">
        <f t="array" ref="V324">IF((U324&lt;&gt;"")*(U324&lt;&gt;"No Match in AOM"),IF(L324&lt;&gt;"",_xlfn.TEXTJOIN(";",TRUE,CONCATENATE(_xlfn.TEXTSPLIT(U324,";",TRUE,FALSE)," ",L324)),U324),"")</f>
        <v>Glycine max Flakes Defatted</v>
      </c>
    </row>
    <row r="325" spans="1:23" ht="14.5" x14ac:dyDescent="0.35">
      <c r="A325" t="s">
        <v>24510</v>
      </c>
      <c r="B325" s="86" t="s">
        <v>24891</v>
      </c>
      <c r="D325" s="120" t="s">
        <v>10297</v>
      </c>
      <c r="E325" s="122" t="str">
        <f t="shared" si="17"/>
        <v>Soybean Flakes Defatted</v>
      </c>
      <c r="F325" s="122" t="str">
        <f t="shared" si="18"/>
        <v>Soybean Flakes Defatted Crushed Dehulled Heated</v>
      </c>
      <c r="G325" s="122" t="str">
        <f t="shared" si="16"/>
        <v>Soybean Flakes Defatted Crushed/Dehulled/Heated/Flaked/Defatted (Hexane solvent)</v>
      </c>
      <c r="I325" s="120" t="s">
        <v>24892</v>
      </c>
      <c r="J325" s="120" t="s">
        <v>24893</v>
      </c>
      <c r="L325" s="120" t="s">
        <v>24890</v>
      </c>
      <c r="T325" t="str" cm="1">
        <f t="array" ref="T325">IFERROR(INDEX(AOM[AOM], MATCH(1, (AOM[Edge_Value]=ani_diet!F325)*(AOM[Is_Ani_Diet_Ingredient]&lt;&gt;FALSE), 0)), "No Match in AOM")</f>
        <v>AOM_002121</v>
      </c>
      <c r="U325" t="str" cm="1">
        <f t="array" ref="U325">IFERROR(IF(INDEX(AOM[Scientific Name], MATCH(1, (AOM[Edge_Value]=ani_diet!F325)*(AOM[Is_Ani_Diet_Ingredient]&lt;&gt;FALSE), 0))=0, "", INDEX(AOM[Scientific Name], MATCH(1, (AOM[Edge_Value]=ani_diet!F325)*(AOM[Is_Ani_Diet_Ingredient]&lt;&gt;FALSE), 0))), "No Match in AOM")</f>
        <v/>
      </c>
      <c r="V325" t="str" cm="1">
        <f t="array" ref="V325">IF((U325&lt;&gt;"")*(U325&lt;&gt;"No Match in AOM"),IF(L325&lt;&gt;"",_xlfn.TEXTJOIN(";",TRUE,CONCATENATE(_xlfn.TEXTSPLIT(U325,";",TRUE,FALSE)," ",L325)),U325),"")</f>
        <v/>
      </c>
    </row>
    <row r="326" spans="1:23" ht="14.5" x14ac:dyDescent="0.35">
      <c r="B326" s="86" t="s">
        <v>24894</v>
      </c>
      <c r="D326" s="120" t="s">
        <v>10297</v>
      </c>
      <c r="E326" s="122" t="str">
        <f t="shared" si="17"/>
        <v>Soybean Flakes Defatted</v>
      </c>
      <c r="F326" s="122" t="str">
        <f t="shared" si="18"/>
        <v>Soybean Flakes Defatted</v>
      </c>
      <c r="G326" s="122" t="str">
        <f t="shared" si="16"/>
        <v>Soybean Flakes Defatted</v>
      </c>
      <c r="L326" s="120" t="s">
        <v>24890</v>
      </c>
      <c r="T326" t="str" cm="1">
        <f t="array" ref="T326">IFERROR(INDEX(AOM[AOM], MATCH(1, (AOM[Edge_Value]=ani_diet!F326)*(AOM[Is_Ani_Diet_Ingredient]&lt;&gt;FALSE), 0)), "No Match in AOM")</f>
        <v>AOM_001361</v>
      </c>
      <c r="U326" t="str" cm="1">
        <f t="array" ref="U326">IFERROR(IF(INDEX(AOM[Scientific Name], MATCH(1, (AOM[Edge_Value]=ani_diet!F326)*(AOM[Is_Ani_Diet_Ingredient]&lt;&gt;FALSE), 0))=0, "", INDEX(AOM[Scientific Name], MATCH(1, (AOM[Edge_Value]=ani_diet!F326)*(AOM[Is_Ani_Diet_Ingredient]&lt;&gt;FALSE), 0))), "No Match in AOM")</f>
        <v>Glycine max</v>
      </c>
      <c r="V326" t="str" cm="1">
        <f t="array" ref="V326">IF((U326&lt;&gt;"")*(U326&lt;&gt;"No Match in AOM"),IF(L326&lt;&gt;"",_xlfn.TEXTJOIN(";",TRUE,CONCATENATE(_xlfn.TEXTSPLIT(U326,";",TRUE,FALSE)," ",L326)),U326),"")</f>
        <v>Glycine max Flakes Defatted</v>
      </c>
    </row>
    <row r="327" spans="1:23" ht="14.5" x14ac:dyDescent="0.35">
      <c r="A327" t="s">
        <v>24510</v>
      </c>
      <c r="B327" s="86" t="s">
        <v>24895</v>
      </c>
      <c r="D327" s="120" t="s">
        <v>10297</v>
      </c>
      <c r="E327" s="122" t="str">
        <f t="shared" si="17"/>
        <v>Soybean Flakes Defatted</v>
      </c>
      <c r="F327" s="122" t="str">
        <f t="shared" si="18"/>
        <v>Soybean Flakes Defatted Crushed Dehulled Dried Extruded Heated Ground</v>
      </c>
      <c r="G327" s="122" t="str">
        <f t="shared" si="16"/>
        <v>Soybean Flakes Defatted Crushed/Dehulled/Heated/Flaked/Defatted (Hexane solvent)/Ground/Extruded/Ground/Dried</v>
      </c>
      <c r="I327" s="120" t="s">
        <v>24896</v>
      </c>
      <c r="J327" s="120" t="s">
        <v>24897</v>
      </c>
      <c r="L327" s="120" t="s">
        <v>24890</v>
      </c>
      <c r="T327" t="str" cm="1">
        <f t="array" ref="T327">IFERROR(INDEX(AOM[AOM], MATCH(1, (AOM[Edge_Value]=ani_diet!F327)*(AOM[Is_Ani_Diet_Ingredient]&lt;&gt;FALSE), 0)), "No Match in AOM")</f>
        <v>AOM_002122</v>
      </c>
      <c r="U327" t="str" cm="1">
        <f t="array" ref="U327">IFERROR(IF(INDEX(AOM[Scientific Name], MATCH(1, (AOM[Edge_Value]=ani_diet!F327)*(AOM[Is_Ani_Diet_Ingredient]&lt;&gt;FALSE), 0))=0, "", INDEX(AOM[Scientific Name], MATCH(1, (AOM[Edge_Value]=ani_diet!F327)*(AOM[Is_Ani_Diet_Ingredient]&lt;&gt;FALSE), 0))), "No Match in AOM")</f>
        <v/>
      </c>
      <c r="V327" t="str" cm="1">
        <f t="array" ref="V327">IF((U327&lt;&gt;"")*(U327&lt;&gt;"No Match in AOM"),IF(L327&lt;&gt;"",_xlfn.TEXTJOIN(";",TRUE,CONCATENATE(_xlfn.TEXTSPLIT(U327,";",TRUE,FALSE)," ",L327)),U327),"")</f>
        <v/>
      </c>
    </row>
    <row r="328" spans="1:23" ht="14.5" x14ac:dyDescent="0.35">
      <c r="A328" t="s">
        <v>24898</v>
      </c>
      <c r="B328" s="86" t="s">
        <v>24899</v>
      </c>
      <c r="C328" s="121" t="s">
        <v>24900</v>
      </c>
      <c r="D328" s="120" t="s">
        <v>10568</v>
      </c>
      <c r="E328" s="122" t="str">
        <f t="shared" si="17"/>
        <v>Chicken Manure</v>
      </c>
      <c r="F328" s="122" t="str">
        <f t="shared" si="18"/>
        <v>Chicken Manure</v>
      </c>
      <c r="G328" s="122" t="str">
        <f t="shared" si="16"/>
        <v>Chicken Manure Dehydrated</v>
      </c>
      <c r="I328" s="120" t="s">
        <v>24901</v>
      </c>
      <c r="L328" s="120" t="s">
        <v>520</v>
      </c>
      <c r="N328" s="88" t="s">
        <v>252</v>
      </c>
      <c r="T328" t="str" cm="1">
        <f t="array" ref="T328">IFERROR(INDEX(AOM[AOM], MATCH(1, (AOM[Edge_Value]=ani_diet!F328)*(AOM[Is_Ani_Diet_Ingredient]&lt;&gt;FALSE), 0)), "No Match in AOM")</f>
        <v>No Match in AOM</v>
      </c>
      <c r="U328" t="str" cm="1">
        <f t="array" ref="U328">IFERROR(IF(INDEX(AOM[Scientific Name], MATCH(1, (AOM[Edge_Value]=ani_diet!F328)*(AOM[Is_Ani_Diet_Ingredient]&lt;&gt;FALSE), 0))=0, "", INDEX(AOM[Scientific Name], MATCH(1, (AOM[Edge_Value]=ani_diet!F328)*(AOM[Is_Ani_Diet_Ingredient]&lt;&gt;FALSE), 0))), "No Match in AOM")</f>
        <v>No Match in AOM</v>
      </c>
      <c r="V328" t="str" cm="1">
        <f t="array" ref="V328">IF((U328&lt;&gt;"")*(U328&lt;&gt;"No Match in AOM"),IF(L328&lt;&gt;"",_xlfn.TEXTJOIN(";",TRUE,CONCATENATE(_xlfn.TEXTSPLIT(U328,";",TRUE,FALSE)," ",L328)),U328),"")</f>
        <v/>
      </c>
      <c r="W328" t="s">
        <v>20776</v>
      </c>
    </row>
    <row r="329" spans="1:23" ht="14.5" x14ac:dyDescent="0.35">
      <c r="A329" t="s">
        <v>24898</v>
      </c>
      <c r="B329" s="86" t="s">
        <v>24902</v>
      </c>
      <c r="D329" s="120" t="s">
        <v>10568</v>
      </c>
      <c r="E329" s="122" t="str">
        <f t="shared" si="17"/>
        <v>Chicken Manure</v>
      </c>
      <c r="F329" s="122" t="str">
        <f t="shared" si="18"/>
        <v>Chicken Manure Dried Ground</v>
      </c>
      <c r="G329" s="122" t="str">
        <f t="shared" si="16"/>
        <v>Chicken Manure Dried Ground</v>
      </c>
      <c r="I329" s="120" t="s">
        <v>24203</v>
      </c>
      <c r="J329" s="120" t="s">
        <v>24203</v>
      </c>
      <c r="L329" s="120" t="s">
        <v>520</v>
      </c>
      <c r="T329" t="str" cm="1">
        <f t="array" ref="T329">IFERROR(INDEX(AOM[AOM], MATCH(1, (AOM[Edge_Value]=ani_diet!F329)*(AOM[Is_Ani_Diet_Ingredient]&lt;&gt;FALSE), 0)), "No Match in AOM")</f>
        <v>AOM_001940</v>
      </c>
      <c r="U329" t="str" cm="1">
        <f t="array" ref="U329">IFERROR(IF(INDEX(AOM[Scientific Name], MATCH(1, (AOM[Edge_Value]=ani_diet!F329)*(AOM[Is_Ani_Diet_Ingredient]&lt;&gt;FALSE), 0))=0, "", INDEX(AOM[Scientific Name], MATCH(1, (AOM[Edge_Value]=ani_diet!F329)*(AOM[Is_Ani_Diet_Ingredient]&lt;&gt;FALSE), 0))), "No Match in AOM")</f>
        <v/>
      </c>
      <c r="V329" t="str" cm="1">
        <f t="array" ref="V329">IF((U329&lt;&gt;"")*(U329&lt;&gt;"No Match in AOM"),IF(L329&lt;&gt;"",_xlfn.TEXTJOIN(";",TRUE,CONCATENATE(_xlfn.TEXTSPLIT(U329,";",TRUE,FALSE)," ",L329)),U329),"")</f>
        <v/>
      </c>
    </row>
    <row r="330" spans="1:23" ht="14.5" x14ac:dyDescent="0.35">
      <c r="A330" t="s">
        <v>24267</v>
      </c>
      <c r="B330" s="86" t="s">
        <v>24903</v>
      </c>
      <c r="D330" s="120" t="s">
        <v>22494</v>
      </c>
      <c r="E330" s="122" t="str">
        <f t="shared" si="17"/>
        <v>Delonix elata</v>
      </c>
      <c r="F330" s="122" t="str">
        <f t="shared" si="18"/>
        <v>Delonix elata Dried</v>
      </c>
      <c r="G330" s="122" t="str">
        <f t="shared" si="16"/>
        <v>Delonix elata Dried</v>
      </c>
      <c r="I330" s="120" t="s">
        <v>24193</v>
      </c>
      <c r="J330" s="120" t="s">
        <v>24193</v>
      </c>
      <c r="T330" t="str" cm="1">
        <f t="array" ref="T330">IFERROR(INDEX(AOM[AOM], MATCH(1, (AOM[Edge_Value]=ani_diet!F330)*(AOM[Is_Ani_Diet_Ingredient]&lt;&gt;FALSE), 0)), "No Match in AOM")</f>
        <v>AOM_002067</v>
      </c>
      <c r="U330" t="str" cm="1">
        <f t="array" ref="U330">IFERROR(IF(INDEX(AOM[Scientific Name], MATCH(1, (AOM[Edge_Value]=ani_diet!F330)*(AOM[Is_Ani_Diet_Ingredient]&lt;&gt;FALSE), 0))=0, "", INDEX(AOM[Scientific Name], MATCH(1, (AOM[Edge_Value]=ani_diet!F330)*(AOM[Is_Ani_Diet_Ingredient]&lt;&gt;FALSE), 0))), "No Match in AOM")</f>
        <v>Delonix elata</v>
      </c>
      <c r="V330" t="str" cm="1">
        <f t="array" ref="V330">IF((U330&lt;&gt;"")*(U330&lt;&gt;"No Match in AOM"),IF(L330&lt;&gt;"",_xlfn.TEXTJOIN(";",TRUE,CONCATENATE(_xlfn.TEXTSPLIT(U330,";",TRUE,FALSE)," ",L330)),U330),"")</f>
        <v>Delonix elata</v>
      </c>
    </row>
    <row r="331" spans="1:23" ht="14.5" x14ac:dyDescent="0.35">
      <c r="A331" t="s">
        <v>24904</v>
      </c>
      <c r="B331" s="86" t="s">
        <v>24905</v>
      </c>
      <c r="C331" s="121" t="s">
        <v>24906</v>
      </c>
      <c r="D331" s="120" t="s">
        <v>9620</v>
      </c>
      <c r="E331" s="122" t="str">
        <f t="shared" si="17"/>
        <v>Pennisetum pedicellatum</v>
      </c>
      <c r="F331" s="122" t="str">
        <f t="shared" si="18"/>
        <v>Pennisetum pedicellatum Dried</v>
      </c>
      <c r="G331" s="122" t="str">
        <f t="shared" si="16"/>
        <v>Pennisetum pedicellatum Hay</v>
      </c>
      <c r="I331" s="120" t="s">
        <v>19595</v>
      </c>
      <c r="J331" s="120" t="s">
        <v>24193</v>
      </c>
      <c r="N331" s="88" t="s">
        <v>252</v>
      </c>
      <c r="T331" t="str" cm="1">
        <f t="array" ref="T331">IFERROR(INDEX(AOM[AOM], MATCH(1, (AOM[Edge_Value]=ani_diet!F331)*(AOM[Is_Ani_Diet_Ingredient]&lt;&gt;FALSE), 0)), "No Match in AOM")</f>
        <v>AOM_001717</v>
      </c>
      <c r="U331" t="str" cm="1">
        <f t="array" ref="U331">IFERROR(IF(INDEX(AOM[Scientific Name], MATCH(1, (AOM[Edge_Value]=ani_diet!F331)*(AOM[Is_Ani_Diet_Ingredient]&lt;&gt;FALSE), 0))=0, "", INDEX(AOM[Scientific Name], MATCH(1, (AOM[Edge_Value]=ani_diet!F331)*(AOM[Is_Ani_Diet_Ingredient]&lt;&gt;FALSE), 0))), "No Match in AOM")</f>
        <v>Pennisetum pedicellatum</v>
      </c>
      <c r="V331" t="str" cm="1">
        <f t="array" ref="V331">IF((U331&lt;&gt;"")*(U331&lt;&gt;"No Match in AOM"),IF(L331&lt;&gt;"",_xlfn.TEXTJOIN(";",TRUE,CONCATENATE(_xlfn.TEXTSPLIT(U331,";",TRUE,FALSE)," ",L331)),U331),"")</f>
        <v>Pennisetum pedicellatum</v>
      </c>
    </row>
    <row r="332" spans="1:23" ht="14.5" x14ac:dyDescent="0.35">
      <c r="A332" t="s">
        <v>24490</v>
      </c>
      <c r="B332" s="86" t="s">
        <v>22859</v>
      </c>
      <c r="C332" s="121" t="s">
        <v>22859</v>
      </c>
      <c r="D332" s="120" t="s">
        <v>22859</v>
      </c>
      <c r="E332" s="122" t="str">
        <f t="shared" si="17"/>
        <v>Desmodium distortum</v>
      </c>
      <c r="F332" s="122" t="str">
        <f t="shared" si="18"/>
        <v>Desmodium distortum</v>
      </c>
      <c r="G332" s="122" t="str">
        <f t="shared" si="16"/>
        <v>Desmodium distortum</v>
      </c>
      <c r="P332" t="s">
        <v>12987</v>
      </c>
      <c r="Q332" t="s">
        <v>12955</v>
      </c>
      <c r="R332" t="s">
        <v>12987</v>
      </c>
      <c r="S332" t="s">
        <v>12955</v>
      </c>
      <c r="T332" t="str" cm="1">
        <f t="array" ref="T332">IFERROR(INDEX(AOM[AOM], MATCH(1, (AOM[Edge_Value]=ani_diet!F332)*(AOM[Is_Ani_Diet_Ingredient]&lt;&gt;FALSE), 0)), "No Match in AOM")</f>
        <v>AOM_001211</v>
      </c>
      <c r="U332" t="str" cm="1">
        <f t="array" ref="U332">IFERROR(IF(INDEX(AOM[Scientific Name], MATCH(1, (AOM[Edge_Value]=ani_diet!F332)*(AOM[Is_Ani_Diet_Ingredient]&lt;&gt;FALSE), 0))=0, "", INDEX(AOM[Scientific Name], MATCH(1, (AOM[Edge_Value]=ani_diet!F332)*(AOM[Is_Ani_Diet_Ingredient]&lt;&gt;FALSE), 0))), "No Match in AOM")</f>
        <v>Desmodium distortum</v>
      </c>
      <c r="V332" t="str" cm="1">
        <f t="array" ref="V332">IF((U332&lt;&gt;"")*(U332&lt;&gt;"No Match in AOM"),IF(L332&lt;&gt;"",_xlfn.TEXTJOIN(";",TRUE,CONCATENATE(_xlfn.TEXTSPLIT(U332,";",TRUE,FALSE)," ",L332)),U332),"")</f>
        <v>Desmodium distortum</v>
      </c>
    </row>
    <row r="333" spans="1:23" ht="14.5" x14ac:dyDescent="0.35">
      <c r="A333" t="s">
        <v>24490</v>
      </c>
      <c r="B333" s="86" t="s">
        <v>24907</v>
      </c>
      <c r="D333" s="120" t="s">
        <v>22859</v>
      </c>
      <c r="E333" s="122" t="str">
        <f t="shared" si="17"/>
        <v>Desmodium distortum</v>
      </c>
      <c r="F333" s="122" t="str">
        <f t="shared" si="18"/>
        <v>Desmodium distortum</v>
      </c>
      <c r="G333" s="122" t="str">
        <f t="shared" si="16"/>
        <v>Desmodium distortum Chopped</v>
      </c>
      <c r="I333" s="120" t="s">
        <v>6715</v>
      </c>
      <c r="K333" s="120" t="s">
        <v>6715</v>
      </c>
      <c r="T333" t="str" cm="1">
        <f t="array" ref="T333">IFERROR(INDEX(AOM[AOM], MATCH(1, (AOM[Edge_Value]=ani_diet!F333)*(AOM[Is_Ani_Diet_Ingredient]&lt;&gt;FALSE), 0)), "No Match in AOM")</f>
        <v>AOM_001211</v>
      </c>
      <c r="U333" t="str" cm="1">
        <f t="array" ref="U333">IFERROR(IF(INDEX(AOM[Scientific Name], MATCH(1, (AOM[Edge_Value]=ani_diet!F333)*(AOM[Is_Ani_Diet_Ingredient]&lt;&gt;FALSE), 0))=0, "", INDEX(AOM[Scientific Name], MATCH(1, (AOM[Edge_Value]=ani_diet!F333)*(AOM[Is_Ani_Diet_Ingredient]&lt;&gt;FALSE), 0))), "No Match in AOM")</f>
        <v>Desmodium distortum</v>
      </c>
      <c r="V333" t="str" cm="1">
        <f t="array" ref="V333">IF((U333&lt;&gt;"")*(U333&lt;&gt;"No Match in AOM"),IF(L333&lt;&gt;"",_xlfn.TEXTJOIN(";",TRUE,CONCATENATE(_xlfn.TEXTSPLIT(U333,";",TRUE,FALSE)," ",L333)),U333),"")</f>
        <v>Desmodium distortum</v>
      </c>
    </row>
    <row r="334" spans="1:23" ht="14.5" x14ac:dyDescent="0.35">
      <c r="A334" t="s">
        <v>24908</v>
      </c>
      <c r="B334" s="86" t="s">
        <v>22856</v>
      </c>
      <c r="C334" s="121" t="s">
        <v>24909</v>
      </c>
      <c r="D334" s="120" t="s">
        <v>22854</v>
      </c>
      <c r="E334" s="122" t="str">
        <f t="shared" si="17"/>
        <v>Desmodium</v>
      </c>
      <c r="F334" s="122" t="str">
        <f t="shared" si="18"/>
        <v>Desmodium Dried</v>
      </c>
      <c r="G334" s="122" t="str">
        <f t="shared" si="16"/>
        <v>Desmodium Hay</v>
      </c>
      <c r="I334" s="120" t="s">
        <v>19595</v>
      </c>
      <c r="J334" s="120" t="s">
        <v>24193</v>
      </c>
      <c r="N334" s="88" t="s">
        <v>252</v>
      </c>
      <c r="T334" t="str" cm="1">
        <f t="array" ref="T334">IFERROR(INDEX(AOM[AOM], MATCH(1, (AOM[Edge_Value]=ani_diet!F334)*(AOM[Is_Ani_Diet_Ingredient]&lt;&gt;FALSE), 0)), "No Match in AOM")</f>
        <v>AOM_001210</v>
      </c>
      <c r="U334" t="str" cm="1">
        <f t="array" ref="U334">IFERROR(IF(INDEX(AOM[Scientific Name], MATCH(1, (AOM[Edge_Value]=ani_diet!F334)*(AOM[Is_Ani_Diet_Ingredient]&lt;&gt;FALSE), 0))=0, "", INDEX(AOM[Scientific Name], MATCH(1, (AOM[Edge_Value]=ani_diet!F334)*(AOM[Is_Ani_Diet_Ingredient]&lt;&gt;FALSE), 0))), "No Match in AOM")</f>
        <v/>
      </c>
      <c r="V334" t="str" cm="1">
        <f t="array" ref="V334">IF((U334&lt;&gt;"")*(U334&lt;&gt;"No Match in AOM"),IF(L334&lt;&gt;"",_xlfn.TEXTJOIN(";",TRUE,CONCATENATE(_xlfn.TEXTSPLIT(U334,";",TRUE,FALSE)," ",L334)),U334),"")</f>
        <v/>
      </c>
    </row>
    <row r="335" spans="1:23" ht="14.5" x14ac:dyDescent="0.35">
      <c r="A335" t="s">
        <v>24908</v>
      </c>
      <c r="B335" s="86" t="s">
        <v>24910</v>
      </c>
      <c r="D335" s="120" t="s">
        <v>22854</v>
      </c>
      <c r="E335" s="122" t="str">
        <f t="shared" si="17"/>
        <v>Desmodium</v>
      </c>
      <c r="F335" s="122" t="str">
        <f t="shared" si="18"/>
        <v>Desmodium Dried</v>
      </c>
      <c r="G335" s="122" t="str">
        <f t="shared" si="16"/>
        <v>Desmodium Hay Chopped</v>
      </c>
      <c r="I335" s="120" t="s">
        <v>24298</v>
      </c>
      <c r="J335" s="120" t="s">
        <v>24193</v>
      </c>
      <c r="K335" s="120" t="s">
        <v>6715</v>
      </c>
      <c r="T335" t="str" cm="1">
        <f t="array" ref="T335">IFERROR(INDEX(AOM[AOM], MATCH(1, (AOM[Edge_Value]=ani_diet!F335)*(AOM[Is_Ani_Diet_Ingredient]&lt;&gt;FALSE), 0)), "No Match in AOM")</f>
        <v>AOM_001210</v>
      </c>
      <c r="U335" t="str" cm="1">
        <f t="array" ref="U335">IFERROR(IF(INDEX(AOM[Scientific Name], MATCH(1, (AOM[Edge_Value]=ani_diet!F335)*(AOM[Is_Ani_Diet_Ingredient]&lt;&gt;FALSE), 0))=0, "", INDEX(AOM[Scientific Name], MATCH(1, (AOM[Edge_Value]=ani_diet!F335)*(AOM[Is_Ani_Diet_Ingredient]&lt;&gt;FALSE), 0))), "No Match in AOM")</f>
        <v/>
      </c>
      <c r="V335" t="str" cm="1">
        <f t="array" ref="V335">IF((U335&lt;&gt;"")*(U335&lt;&gt;"No Match in AOM"),IF(L335&lt;&gt;"",_xlfn.TEXTJOIN(";",TRUE,CONCATENATE(_xlfn.TEXTSPLIT(U335,";",TRUE,FALSE)," ",L335)),U335),"")</f>
        <v/>
      </c>
    </row>
    <row r="336" spans="1:23" ht="14.5" x14ac:dyDescent="0.35">
      <c r="A336" t="s">
        <v>24911</v>
      </c>
      <c r="B336" s="86" t="s">
        <v>9204</v>
      </c>
      <c r="C336" s="121" t="s">
        <v>9204</v>
      </c>
      <c r="D336" s="120" t="s">
        <v>9204</v>
      </c>
      <c r="E336" s="122" t="str">
        <f t="shared" si="17"/>
        <v>Desmodium intortum</v>
      </c>
      <c r="F336" s="122" t="str">
        <f t="shared" si="18"/>
        <v>Desmodium intortum</v>
      </c>
      <c r="G336" s="122" t="str">
        <f t="shared" si="16"/>
        <v>Desmodium intortum</v>
      </c>
      <c r="T336" t="str" cm="1">
        <f t="array" ref="T336">IFERROR(INDEX(AOM[AOM], MATCH(1, (AOM[Edge_Value]=ani_diet!F336)*(AOM[Is_Ani_Diet_Ingredient]&lt;&gt;FALSE), 0)), "No Match in AOM")</f>
        <v>AOM_001212</v>
      </c>
      <c r="U336" t="str" cm="1">
        <f t="array" ref="U336">IFERROR(IF(INDEX(AOM[Scientific Name], MATCH(1, (AOM[Edge_Value]=ani_diet!F336)*(AOM[Is_Ani_Diet_Ingredient]&lt;&gt;FALSE), 0))=0, "", INDEX(AOM[Scientific Name], MATCH(1, (AOM[Edge_Value]=ani_diet!F336)*(AOM[Is_Ani_Diet_Ingredient]&lt;&gt;FALSE), 0))), "No Match in AOM")</f>
        <v>Desmodium intortum</v>
      </c>
      <c r="V336" t="str" cm="1">
        <f t="array" ref="V336">IF((U336&lt;&gt;"")*(U336&lt;&gt;"No Match in AOM"),IF(L336&lt;&gt;"",_xlfn.TEXTJOIN(";",TRUE,CONCATENATE(_xlfn.TEXTSPLIT(U336,";",TRUE,FALSE)," ",L336)),U336),"")</f>
        <v>Desmodium intortum</v>
      </c>
    </row>
    <row r="337" spans="1:22" ht="14.5" x14ac:dyDescent="0.35">
      <c r="A337" t="s">
        <v>24799</v>
      </c>
      <c r="B337" s="86" t="s">
        <v>24912</v>
      </c>
      <c r="C337" s="121" t="s">
        <v>24913</v>
      </c>
      <c r="D337" s="120" t="s">
        <v>9204</v>
      </c>
      <c r="E337" s="122" t="str">
        <f t="shared" si="17"/>
        <v>Desmodium intortum</v>
      </c>
      <c r="F337" s="122" t="str">
        <f t="shared" si="18"/>
        <v>Desmodium intortum Dried</v>
      </c>
      <c r="G337" s="122" t="str">
        <f t="shared" si="16"/>
        <v>Desmodium intortum Hay</v>
      </c>
      <c r="I337" s="120" t="s">
        <v>19595</v>
      </c>
      <c r="J337" s="120" t="s">
        <v>24193</v>
      </c>
      <c r="N337" s="88" t="s">
        <v>252</v>
      </c>
      <c r="T337" t="str" cm="1">
        <f t="array" ref="T337">IFERROR(INDEX(AOM[AOM], MATCH(1, (AOM[Edge_Value]=ani_diet!F337)*(AOM[Is_Ani_Diet_Ingredient]&lt;&gt;FALSE), 0)), "No Match in AOM")</f>
        <v>AOM_001729</v>
      </c>
      <c r="U337" t="str" cm="1">
        <f t="array" ref="U337">IFERROR(IF(INDEX(AOM[Scientific Name], MATCH(1, (AOM[Edge_Value]=ani_diet!F337)*(AOM[Is_Ani_Diet_Ingredient]&lt;&gt;FALSE), 0))=0, "", INDEX(AOM[Scientific Name], MATCH(1, (AOM[Edge_Value]=ani_diet!F337)*(AOM[Is_Ani_Diet_Ingredient]&lt;&gt;FALSE), 0))), "No Match in AOM")</f>
        <v>Desmodium intortum</v>
      </c>
      <c r="V337" t="str" cm="1">
        <f t="array" ref="V337">IF((U337&lt;&gt;"")*(U337&lt;&gt;"No Match in AOM"),IF(L337&lt;&gt;"",_xlfn.TEXTJOIN(";",TRUE,CONCATENATE(_xlfn.TEXTSPLIT(U337,";",TRUE,FALSE)," ",L337)),U337),"")</f>
        <v>Desmodium intortum</v>
      </c>
    </row>
    <row r="338" spans="1:22" ht="14.5" x14ac:dyDescent="0.35">
      <c r="A338" t="s">
        <v>24799</v>
      </c>
      <c r="B338" s="86" t="s">
        <v>24914</v>
      </c>
      <c r="D338" s="120" t="s">
        <v>9204</v>
      </c>
      <c r="E338" s="122" t="str">
        <f t="shared" si="17"/>
        <v>Desmodium intortum</v>
      </c>
      <c r="F338" s="122" t="str">
        <f t="shared" si="18"/>
        <v>Desmodium intortum Dried</v>
      </c>
      <c r="G338" s="122" t="str">
        <f t="shared" si="16"/>
        <v>Desmodium intortum Hay Chopped</v>
      </c>
      <c r="I338" s="120" t="s">
        <v>24298</v>
      </c>
      <c r="J338" s="120" t="s">
        <v>24193</v>
      </c>
      <c r="K338" s="120" t="s">
        <v>6715</v>
      </c>
      <c r="T338" t="str" cm="1">
        <f t="array" ref="T338">IFERROR(INDEX(AOM[AOM], MATCH(1, (AOM[Edge_Value]=ani_diet!F338)*(AOM[Is_Ani_Diet_Ingredient]&lt;&gt;FALSE), 0)), "No Match in AOM")</f>
        <v>AOM_001729</v>
      </c>
      <c r="U338" t="str" cm="1">
        <f t="array" ref="U338">IFERROR(IF(INDEX(AOM[Scientific Name], MATCH(1, (AOM[Edge_Value]=ani_diet!F338)*(AOM[Is_Ani_Diet_Ingredient]&lt;&gt;FALSE), 0))=0, "", INDEX(AOM[Scientific Name], MATCH(1, (AOM[Edge_Value]=ani_diet!F338)*(AOM[Is_Ani_Diet_Ingredient]&lt;&gt;FALSE), 0))), "No Match in AOM")</f>
        <v>Desmodium intortum</v>
      </c>
      <c r="V338" t="str" cm="1">
        <f t="array" ref="V338">IF((U338&lt;&gt;"")*(U338&lt;&gt;"No Match in AOM"),IF(L338&lt;&gt;"",_xlfn.TEXTJOIN(";",TRUE,CONCATENATE(_xlfn.TEXTSPLIT(U338,";",TRUE,FALSE)," ",L338)),U338),"")</f>
        <v>Desmodium intortum</v>
      </c>
    </row>
    <row r="339" spans="1:22" ht="14.5" x14ac:dyDescent="0.35">
      <c r="A339" t="s">
        <v>24225</v>
      </c>
      <c r="B339" s="86" t="s">
        <v>23411</v>
      </c>
      <c r="C339" s="121" t="s">
        <v>23411</v>
      </c>
      <c r="D339" s="120" t="s">
        <v>23411</v>
      </c>
      <c r="E339" s="122" t="str">
        <f t="shared" si="17"/>
        <v>Dexapanthenol</v>
      </c>
      <c r="F339" s="122" t="str">
        <f t="shared" si="18"/>
        <v>Dexapanthenol</v>
      </c>
      <c r="G339" s="122" t="str">
        <f t="shared" si="16"/>
        <v>Dexapanthenol</v>
      </c>
      <c r="T339" t="str" cm="1">
        <f t="array" ref="T339">IFERROR(INDEX(AOM[AOM], MATCH(1, (AOM[Edge_Value]=ani_diet!F339)*(AOM[Is_Ani_Diet_Ingredient]&lt;&gt;FALSE), 0)), "No Match in AOM")</f>
        <v>AOM_001376</v>
      </c>
      <c r="U339" t="str" cm="1">
        <f t="array" ref="U339">IFERROR(IF(INDEX(AOM[Scientific Name], MATCH(1, (AOM[Edge_Value]=ani_diet!F339)*(AOM[Is_Ani_Diet_Ingredient]&lt;&gt;FALSE), 0))=0, "", INDEX(AOM[Scientific Name], MATCH(1, (AOM[Edge_Value]=ani_diet!F339)*(AOM[Is_Ani_Diet_Ingredient]&lt;&gt;FALSE), 0))), "No Match in AOM")</f>
        <v/>
      </c>
      <c r="V339" t="str" cm="1">
        <f t="array" ref="V339">IF((U339&lt;&gt;"")*(U339&lt;&gt;"No Match in AOM"),IF(L339&lt;&gt;"",_xlfn.TEXTJOIN(";",TRUE,CONCATENATE(_xlfn.TEXTSPLIT(U339,";",TRUE,FALSE)," ",L339)),U339),"")</f>
        <v/>
      </c>
    </row>
    <row r="340" spans="1:22" ht="14.5" x14ac:dyDescent="0.35">
      <c r="A340" t="s">
        <v>24582</v>
      </c>
      <c r="B340" s="86" t="s">
        <v>23271</v>
      </c>
      <c r="C340" s="121" t="s">
        <v>23271</v>
      </c>
      <c r="D340" s="120" t="s">
        <v>23271</v>
      </c>
      <c r="E340" s="122" t="str">
        <f t="shared" si="17"/>
        <v>Dextrin</v>
      </c>
      <c r="F340" s="122" t="str">
        <f t="shared" si="18"/>
        <v>Dextrin</v>
      </c>
      <c r="G340" s="122" t="str">
        <f t="shared" si="16"/>
        <v>Dextrin</v>
      </c>
      <c r="T340" t="str" cm="1">
        <f t="array" ref="T340">IFERROR(INDEX(AOM[AOM], MATCH(1, (AOM[Edge_Value]=ani_diet!F340)*(AOM[Is_Ani_Diet_Ingredient]&lt;&gt;FALSE), 0)), "No Match in AOM")</f>
        <v>AOM_001578</v>
      </c>
      <c r="U340" t="str" cm="1">
        <f t="array" ref="U340">IFERROR(IF(INDEX(AOM[Scientific Name], MATCH(1, (AOM[Edge_Value]=ani_diet!F340)*(AOM[Is_Ani_Diet_Ingredient]&lt;&gt;FALSE), 0))=0, "", INDEX(AOM[Scientific Name], MATCH(1, (AOM[Edge_Value]=ani_diet!F340)*(AOM[Is_Ani_Diet_Ingredient]&lt;&gt;FALSE), 0))), "No Match in AOM")</f>
        <v/>
      </c>
      <c r="V340" t="str" cm="1">
        <f t="array" ref="V340">IF((U340&lt;&gt;"")*(U340&lt;&gt;"No Match in AOM"),IF(L340&lt;&gt;"",_xlfn.TEXTJOIN(";",TRUE,CONCATENATE(_xlfn.TEXTSPLIT(U340,";",TRUE,FALSE)," ",L340)),U340),"")</f>
        <v/>
      </c>
    </row>
    <row r="341" spans="1:22" ht="14.5" x14ac:dyDescent="0.35">
      <c r="A341" t="s">
        <v>24405</v>
      </c>
      <c r="B341" s="86" t="s">
        <v>24915</v>
      </c>
      <c r="D341" s="120" t="s">
        <v>23323</v>
      </c>
      <c r="E341" s="122" t="str">
        <f t="shared" si="17"/>
        <v>Dicalcium Phosphate</v>
      </c>
      <c r="F341" s="122" t="str">
        <f t="shared" si="18"/>
        <v>Dicalcium Phosphate Dried Ground</v>
      </c>
      <c r="G341" s="122" t="str">
        <f t="shared" si="16"/>
        <v>Dicalcium Phosphate Dried Ground</v>
      </c>
      <c r="I341" s="120" t="s">
        <v>24203</v>
      </c>
      <c r="J341" s="120" t="s">
        <v>24203</v>
      </c>
      <c r="T341" t="str" cm="1">
        <f t="array" ref="T341">IFERROR(INDEX(AOM[AOM], MATCH(1, (AOM[Edge_Value]=ani_diet!F341)*(AOM[Is_Ani_Diet_Ingredient]&lt;&gt;FALSE), 0)), "No Match in AOM")</f>
        <v>AOM_001746</v>
      </c>
      <c r="U341" t="str" cm="1">
        <f t="array" ref="U341">IFERROR(IF(INDEX(AOM[Scientific Name], MATCH(1, (AOM[Edge_Value]=ani_diet!F341)*(AOM[Is_Ani_Diet_Ingredient]&lt;&gt;FALSE), 0))=0, "", INDEX(AOM[Scientific Name], MATCH(1, (AOM[Edge_Value]=ani_diet!F341)*(AOM[Is_Ani_Diet_Ingredient]&lt;&gt;FALSE), 0))), "No Match in AOM")</f>
        <v/>
      </c>
      <c r="V341" t="str" cm="1">
        <f t="array" ref="V341">IF((U341&lt;&gt;"")*(U341&lt;&gt;"No Match in AOM"),IF(L341&lt;&gt;"",_xlfn.TEXTJOIN(";",TRUE,CONCATENATE(_xlfn.TEXTSPLIT(U341,";",TRUE,FALSE)," ",L341)),U341),"")</f>
        <v/>
      </c>
    </row>
    <row r="342" spans="1:22" ht="14.5" x14ac:dyDescent="0.35">
      <c r="A342" t="s">
        <v>24645</v>
      </c>
      <c r="B342" s="86" t="s">
        <v>24916</v>
      </c>
      <c r="D342" s="120" t="s">
        <v>23323</v>
      </c>
      <c r="E342" s="122" t="str">
        <f t="shared" si="17"/>
        <v>Dicalcium Phosphate</v>
      </c>
      <c r="F342" s="122" t="str">
        <f t="shared" si="18"/>
        <v>Dicalcium Phosphate Ground</v>
      </c>
      <c r="G342" s="122" t="str">
        <f t="shared" si="16"/>
        <v>Dicalcium Phosphate Ground</v>
      </c>
      <c r="I342" s="120" t="s">
        <v>6571</v>
      </c>
      <c r="J342" s="120" t="s">
        <v>6571</v>
      </c>
      <c r="T342" t="str" cm="1">
        <f t="array" ref="T342">IFERROR(INDEX(AOM[AOM], MATCH(1, (AOM[Edge_Value]=ani_diet!F342)*(AOM[Is_Ani_Diet_Ingredient]&lt;&gt;FALSE), 0)), "No Match in AOM")</f>
        <v>AOM_002074</v>
      </c>
      <c r="U342" t="str" cm="1">
        <f t="array" ref="U342">IFERROR(IF(INDEX(AOM[Scientific Name], MATCH(1, (AOM[Edge_Value]=ani_diet!F342)*(AOM[Is_Ani_Diet_Ingredient]&lt;&gt;FALSE), 0))=0, "", INDEX(AOM[Scientific Name], MATCH(1, (AOM[Edge_Value]=ani_diet!F342)*(AOM[Is_Ani_Diet_Ingredient]&lt;&gt;FALSE), 0))), "No Match in AOM")</f>
        <v/>
      </c>
      <c r="V342" t="str" cm="1">
        <f t="array" ref="V342">IF((U342&lt;&gt;"")*(U342&lt;&gt;"No Match in AOM"),IF(L342&lt;&gt;"",_xlfn.TEXTJOIN(";",TRUE,CONCATENATE(_xlfn.TEXTSPLIT(U342,";",TRUE,FALSE)," ",L342)),U342),"")</f>
        <v/>
      </c>
    </row>
    <row r="343" spans="1:22" ht="14.5" x14ac:dyDescent="0.35">
      <c r="A343" t="s">
        <v>24578</v>
      </c>
      <c r="B343" s="86" t="s">
        <v>22497</v>
      </c>
      <c r="C343" s="121" t="s">
        <v>22497</v>
      </c>
      <c r="D343" s="120" t="s">
        <v>22497</v>
      </c>
      <c r="E343" s="122" t="str">
        <f t="shared" si="17"/>
        <v>Dichrostachys cinerea</v>
      </c>
      <c r="F343" s="122" t="str">
        <f t="shared" si="18"/>
        <v>Dichrostachys cinerea</v>
      </c>
      <c r="G343" s="122" t="str">
        <f t="shared" si="16"/>
        <v>Dichrostachys cinerea</v>
      </c>
      <c r="T343" t="str" cm="1">
        <f t="array" ref="T343">IFERROR(INDEX(AOM[AOM], MATCH(1, (AOM[Edge_Value]=ani_diet!F343)*(AOM[Is_Ani_Diet_Ingredient]&lt;&gt;FALSE), 0)), "No Match in AOM")</f>
        <v>AOM_001141</v>
      </c>
      <c r="U343" t="str" cm="1">
        <f t="array" ref="U343">IFERROR(IF(INDEX(AOM[Scientific Name], MATCH(1, (AOM[Edge_Value]=ani_diet!F343)*(AOM[Is_Ani_Diet_Ingredient]&lt;&gt;FALSE), 0))=0, "", INDEX(AOM[Scientific Name], MATCH(1, (AOM[Edge_Value]=ani_diet!F343)*(AOM[Is_Ani_Diet_Ingredient]&lt;&gt;FALSE), 0))), "No Match in AOM")</f>
        <v>Dichrostachys cinerea</v>
      </c>
      <c r="V343" t="str" cm="1">
        <f t="array" ref="V343">IF((U343&lt;&gt;"")*(U343&lt;&gt;"No Match in AOM"),IF(L343&lt;&gt;"",_xlfn.TEXTJOIN(";",TRUE,CONCATENATE(_xlfn.TEXTSPLIT(U343,";",TRUE,FALSE)," ",L343)),U343),"")</f>
        <v>Dichrostachys cinerea</v>
      </c>
    </row>
    <row r="344" spans="1:22" ht="14.5" x14ac:dyDescent="0.35">
      <c r="A344" t="s">
        <v>24225</v>
      </c>
      <c r="B344" s="86" t="s">
        <v>24917</v>
      </c>
      <c r="D344" s="120" t="s">
        <v>22497</v>
      </c>
      <c r="E344" s="122" t="str">
        <f t="shared" ref="E344:E353" si="19">_xlfn.TEXTJOIN(" ",TRUE,D344,IF(ISBLANK(L344),"",_xlfn.TEXTSPLIT(L344,";")))</f>
        <v>Dichrostachys cinerea Fruits</v>
      </c>
      <c r="F344" s="122" t="str">
        <f t="shared" si="18"/>
        <v>Dichrostachys cinerea Fruits Dried</v>
      </c>
      <c r="G344" s="122" t="str">
        <f t="shared" si="16"/>
        <v>Dichrostachys cinerea Fruits Dried(Shade)</v>
      </c>
      <c r="I344" s="120" t="s">
        <v>24208</v>
      </c>
      <c r="J344" s="120" t="s">
        <v>24193</v>
      </c>
      <c r="L344" s="120" t="s">
        <v>9837</v>
      </c>
      <c r="T344" t="str" cm="1">
        <f t="array" ref="T344">IFERROR(INDEX(AOM[AOM], MATCH(1, (AOM[Edge_Value]=ani_diet!F344)*(AOM[Is_Ani_Diet_Ingredient]&lt;&gt;FALSE), 0)), "No Match in AOM")</f>
        <v>AOM_001655</v>
      </c>
      <c r="U344" t="str" cm="1">
        <f t="array" ref="U344">IFERROR(IF(INDEX(AOM[Scientific Name], MATCH(1, (AOM[Edge_Value]=ani_diet!F344)*(AOM[Is_Ani_Diet_Ingredient]&lt;&gt;FALSE), 0))=0, "", INDEX(AOM[Scientific Name], MATCH(1, (AOM[Edge_Value]=ani_diet!F344)*(AOM[Is_Ani_Diet_Ingredient]&lt;&gt;FALSE), 0))), "No Match in AOM")</f>
        <v>Dichrostachys cinerea</v>
      </c>
      <c r="V344" t="str" cm="1">
        <f t="array" ref="V344">IF((U344&lt;&gt;"")*(U344&lt;&gt;"No Match in AOM"),IF(L344&lt;&gt;"",_xlfn.TEXTJOIN(";",TRUE,CONCATENATE(_xlfn.TEXTSPLIT(U344,";",TRUE,FALSE)," ",L344)),U344),"")</f>
        <v>Dichrostachys cinerea Fruits</v>
      </c>
    </row>
    <row r="345" spans="1:22" ht="14.5" x14ac:dyDescent="0.35">
      <c r="A345" t="s">
        <v>24295</v>
      </c>
      <c r="B345" s="86" t="s">
        <v>22076</v>
      </c>
      <c r="C345" s="121" t="s">
        <v>22076</v>
      </c>
      <c r="D345" s="120" t="s">
        <v>22076</v>
      </c>
      <c r="E345" s="122" t="str">
        <f t="shared" si="19"/>
        <v>Digitaria abyssinica</v>
      </c>
      <c r="F345" s="122" t="str">
        <f t="shared" si="18"/>
        <v>Digitaria abyssinica</v>
      </c>
      <c r="G345" s="122" t="str">
        <f t="shared" si="16"/>
        <v>Digitaria abyssinica</v>
      </c>
      <c r="T345" t="str" cm="1">
        <f t="array" ref="T345">IFERROR(INDEX(AOM[AOM], MATCH(1, (AOM[Edge_Value]=ani_diet!F345)*(AOM[Is_Ani_Diet_Ingredient]&lt;&gt;FALSE), 0)), "No Match in AOM")</f>
        <v>AOM_001388</v>
      </c>
      <c r="U345" t="str" cm="1">
        <f t="array" ref="U345">IFERROR(IF(INDEX(AOM[Scientific Name], MATCH(1, (AOM[Edge_Value]=ani_diet!F345)*(AOM[Is_Ani_Diet_Ingredient]&lt;&gt;FALSE), 0))=0, "", INDEX(AOM[Scientific Name], MATCH(1, (AOM[Edge_Value]=ani_diet!F345)*(AOM[Is_Ani_Diet_Ingredient]&lt;&gt;FALSE), 0))), "No Match in AOM")</f>
        <v>Digitaria abyssinica</v>
      </c>
      <c r="V345" t="str" cm="1">
        <f t="array" ref="V345">IF((U345&lt;&gt;"")*(U345&lt;&gt;"No Match in AOM"),IF(L345&lt;&gt;"",_xlfn.TEXTJOIN(";",TRUE,CONCATENATE(_xlfn.TEXTSPLIT(U345,";",TRUE,FALSE)," ",L345)),U345),"")</f>
        <v>Digitaria abyssinica</v>
      </c>
    </row>
    <row r="346" spans="1:22" ht="14.5" x14ac:dyDescent="0.35">
      <c r="A346" t="s">
        <v>24898</v>
      </c>
      <c r="B346" s="86" t="s">
        <v>22078</v>
      </c>
      <c r="C346" s="121" t="s">
        <v>22078</v>
      </c>
      <c r="D346" s="120" t="s">
        <v>22078</v>
      </c>
      <c r="E346" s="122" t="str">
        <f t="shared" si="19"/>
        <v>Digitaria decumbens</v>
      </c>
      <c r="F346" s="122" t="str">
        <f t="shared" si="18"/>
        <v>Digitaria decumbens</v>
      </c>
      <c r="G346" s="122" t="str">
        <f t="shared" si="16"/>
        <v>Digitaria decumbens</v>
      </c>
      <c r="T346" t="str" cm="1">
        <f t="array" ref="T346">IFERROR(INDEX(AOM[AOM], MATCH(1, (AOM[Edge_Value]=ani_diet!F346)*(AOM[Is_Ani_Diet_Ingredient]&lt;&gt;FALSE), 0)), "No Match in AOM")</f>
        <v>AOM_001389</v>
      </c>
      <c r="U346" t="str" cm="1">
        <f t="array" ref="U346">IFERROR(IF(INDEX(AOM[Scientific Name], MATCH(1, (AOM[Edge_Value]=ani_diet!F346)*(AOM[Is_Ani_Diet_Ingredient]&lt;&gt;FALSE), 0))=0, "", INDEX(AOM[Scientific Name], MATCH(1, (AOM[Edge_Value]=ani_diet!F346)*(AOM[Is_Ani_Diet_Ingredient]&lt;&gt;FALSE), 0))), "No Match in AOM")</f>
        <v>Digitaria decumbens</v>
      </c>
      <c r="V346" t="str" cm="1">
        <f t="array" ref="V346">IF((U346&lt;&gt;"")*(U346&lt;&gt;"No Match in AOM"),IF(L346&lt;&gt;"",_xlfn.TEXTJOIN(";",TRUE,CONCATENATE(_xlfn.TEXTSPLIT(U346,";",TRUE,FALSE)," ",L346)),U346),"")</f>
        <v>Digitaria decumbens</v>
      </c>
    </row>
    <row r="347" spans="1:22" ht="14.5" x14ac:dyDescent="0.35">
      <c r="A347" t="s">
        <v>24835</v>
      </c>
      <c r="B347" s="86" t="s">
        <v>22071</v>
      </c>
      <c r="C347" s="121" t="s">
        <v>24918</v>
      </c>
      <c r="D347" s="120" t="s">
        <v>22069</v>
      </c>
      <c r="E347" s="122" t="str">
        <f t="shared" si="19"/>
        <v>Digitaria</v>
      </c>
      <c r="F347" s="122" t="str">
        <f t="shared" si="18"/>
        <v>Digitaria Dried</v>
      </c>
      <c r="G347" s="122" t="str">
        <f t="shared" si="16"/>
        <v>Digitaria Hay</v>
      </c>
      <c r="I347" s="120" t="s">
        <v>19595</v>
      </c>
      <c r="J347" s="120" t="s">
        <v>24193</v>
      </c>
      <c r="N347" s="88" t="s">
        <v>252</v>
      </c>
      <c r="P347" t="s">
        <v>12987</v>
      </c>
      <c r="Q347" t="s">
        <v>12955</v>
      </c>
      <c r="R347" t="s">
        <v>12987</v>
      </c>
      <c r="S347" t="s">
        <v>12955</v>
      </c>
      <c r="T347" t="str" cm="1">
        <f t="array" ref="T347">IFERROR(INDEX(AOM[AOM], MATCH(1, (AOM[Edge_Value]=ani_diet!F347)*(AOM[Is_Ani_Diet_Ingredient]&lt;&gt;FALSE), 0)), "No Match in AOM")</f>
        <v>AOM_000688</v>
      </c>
      <c r="U347" t="str" cm="1">
        <f t="array" ref="U347">IFERROR(IF(INDEX(AOM[Scientific Name], MATCH(1, (AOM[Edge_Value]=ani_diet!F347)*(AOM[Is_Ani_Diet_Ingredient]&lt;&gt;FALSE), 0))=0, "", INDEX(AOM[Scientific Name], MATCH(1, (AOM[Edge_Value]=ani_diet!F347)*(AOM[Is_Ani_Diet_Ingredient]&lt;&gt;FALSE), 0))), "No Match in AOM")</f>
        <v xml:space="preserve">Digitaria </v>
      </c>
      <c r="V347" t="str" cm="1">
        <f t="array" ref="V347">IF((U347&lt;&gt;"")*(U347&lt;&gt;"No Match in AOM"),IF(L347&lt;&gt;"",_xlfn.TEXTJOIN(";",TRUE,CONCATENATE(_xlfn.TEXTSPLIT(U347,";",TRUE,FALSE)," ",L347)),U347),"")</f>
        <v xml:space="preserve">Digitaria </v>
      </c>
    </row>
    <row r="348" spans="1:22" ht="14.5" x14ac:dyDescent="0.35">
      <c r="A348" t="s">
        <v>24919</v>
      </c>
      <c r="B348" s="86" t="s">
        <v>22080</v>
      </c>
      <c r="C348" s="121" t="s">
        <v>22080</v>
      </c>
      <c r="D348" s="120" t="s">
        <v>22080</v>
      </c>
      <c r="E348" s="122" t="str">
        <f t="shared" si="19"/>
        <v>Digitaria nodosa</v>
      </c>
      <c r="F348" s="122" t="str">
        <f t="shared" si="18"/>
        <v>Digitaria nodosa</v>
      </c>
      <c r="G348" s="122" t="str">
        <f t="shared" si="16"/>
        <v>Digitaria nodosa</v>
      </c>
      <c r="T348" t="str" cm="1">
        <f t="array" ref="T348">IFERROR(INDEX(AOM[AOM], MATCH(1, (AOM[Edge_Value]=ani_diet!F348)*(AOM[Is_Ani_Diet_Ingredient]&lt;&gt;FALSE), 0)), "No Match in AOM")</f>
        <v>AOM_001390</v>
      </c>
      <c r="U348" t="str" cm="1">
        <f t="array" ref="U348">IFERROR(IF(INDEX(AOM[Scientific Name], MATCH(1, (AOM[Edge_Value]=ani_diet!F348)*(AOM[Is_Ani_Diet_Ingredient]&lt;&gt;FALSE), 0))=0, "", INDEX(AOM[Scientific Name], MATCH(1, (AOM[Edge_Value]=ani_diet!F348)*(AOM[Is_Ani_Diet_Ingredient]&lt;&gt;FALSE), 0))), "No Match in AOM")</f>
        <v>Digitaria nodosa</v>
      </c>
      <c r="V348" t="str" cm="1">
        <f t="array" ref="V348">IF((U348&lt;&gt;"")*(U348&lt;&gt;"No Match in AOM"),IF(L348&lt;&gt;"",_xlfn.TEXTJOIN(";",TRUE,CONCATENATE(_xlfn.TEXTSPLIT(U348,";",TRUE,FALSE)," ",L348)),U348),"")</f>
        <v>Digitaria nodosa</v>
      </c>
    </row>
    <row r="349" spans="1:22" ht="14.5" x14ac:dyDescent="0.35">
      <c r="A349" t="s">
        <v>24920</v>
      </c>
      <c r="B349" s="86" t="s">
        <v>24921</v>
      </c>
      <c r="C349" s="121" t="s">
        <v>22082</v>
      </c>
      <c r="D349" s="120" t="s">
        <v>22082</v>
      </c>
      <c r="E349" s="122" t="str">
        <f t="shared" si="19"/>
        <v>Digitaria smutsii</v>
      </c>
      <c r="F349" s="122" t="str">
        <f t="shared" si="18"/>
        <v>Digitaria smutsii</v>
      </c>
      <c r="G349" s="122" t="str">
        <f t="shared" si="16"/>
        <v>Digitaria smutsii</v>
      </c>
      <c r="T349" t="str" cm="1">
        <f t="array" ref="T349">IFERROR(INDEX(AOM[AOM], MATCH(1, (AOM[Edge_Value]=ani_diet!F349)*(AOM[Is_Ani_Diet_Ingredient]&lt;&gt;FALSE), 0)), "No Match in AOM")</f>
        <v>AOM_001391</v>
      </c>
      <c r="U349" t="str" cm="1">
        <f t="array" ref="U349">IFERROR(IF(INDEX(AOM[Scientific Name], MATCH(1, (AOM[Edge_Value]=ani_diet!F349)*(AOM[Is_Ani_Diet_Ingredient]&lt;&gt;FALSE), 0))=0, "", INDEX(AOM[Scientific Name], MATCH(1, (AOM[Edge_Value]=ani_diet!F349)*(AOM[Is_Ani_Diet_Ingredient]&lt;&gt;FALSE), 0))), "No Match in AOM")</f>
        <v>Digitaria smutsii</v>
      </c>
      <c r="V349" t="str" cm="1">
        <f t="array" ref="V349">IF((U349&lt;&gt;"")*(U349&lt;&gt;"No Match in AOM"),IF(L349&lt;&gt;"",_xlfn.TEXTJOIN(";",TRUE,CONCATENATE(_xlfn.TEXTSPLIT(U349,";",TRUE,FALSE)," ",L349)),U349),"")</f>
        <v>Digitaria smutsii</v>
      </c>
    </row>
    <row r="350" spans="1:22" ht="14.5" x14ac:dyDescent="0.35">
      <c r="A350" t="s">
        <v>24295</v>
      </c>
      <c r="B350" s="86" t="s">
        <v>22084</v>
      </c>
      <c r="C350" s="121" t="s">
        <v>22084</v>
      </c>
      <c r="D350" s="120" t="s">
        <v>22084</v>
      </c>
      <c r="E350" s="122" t="str">
        <f t="shared" si="19"/>
        <v>Digitaria ternota</v>
      </c>
      <c r="F350" s="122" t="str">
        <f t="shared" si="18"/>
        <v>Digitaria ternota</v>
      </c>
      <c r="G350" s="122" t="str">
        <f t="shared" si="16"/>
        <v>Digitaria ternota</v>
      </c>
      <c r="T350" t="str" cm="1">
        <f t="array" ref="T350">IFERROR(INDEX(AOM[AOM], MATCH(1, (AOM[Edge_Value]=ani_diet!F350)*(AOM[Is_Ani_Diet_Ingredient]&lt;&gt;FALSE), 0)), "No Match in AOM")</f>
        <v>AOM_001392</v>
      </c>
      <c r="U350" t="str" cm="1">
        <f t="array" ref="U350">IFERROR(IF(INDEX(AOM[Scientific Name], MATCH(1, (AOM[Edge_Value]=ani_diet!F350)*(AOM[Is_Ani_Diet_Ingredient]&lt;&gt;FALSE), 0))=0, "", INDEX(AOM[Scientific Name], MATCH(1, (AOM[Edge_Value]=ani_diet!F350)*(AOM[Is_Ani_Diet_Ingredient]&lt;&gt;FALSE), 0))), "No Match in AOM")</f>
        <v>Digitaria ternota</v>
      </c>
      <c r="V350" t="str" cm="1">
        <f t="array" ref="V350">IF((U350&lt;&gt;"")*(U350&lt;&gt;"No Match in AOM"),IF(L350&lt;&gt;"",_xlfn.TEXTJOIN(";",TRUE,CONCATENATE(_xlfn.TEXTSPLIT(U350,";",TRUE,FALSE)," ",L350)),U350),"")</f>
        <v>Digitaria ternota</v>
      </c>
    </row>
    <row r="351" spans="1:22" ht="14.5" x14ac:dyDescent="0.35">
      <c r="A351" t="s">
        <v>24318</v>
      </c>
      <c r="B351" s="86" t="s">
        <v>22086</v>
      </c>
      <c r="C351" s="121" t="s">
        <v>22086</v>
      </c>
      <c r="D351" s="120" t="s">
        <v>22086</v>
      </c>
      <c r="E351" s="122" t="str">
        <f t="shared" si="19"/>
        <v>Diheteropogon amplectens</v>
      </c>
      <c r="F351" s="122" t="str">
        <f t="shared" si="18"/>
        <v>Diheteropogon amplectens</v>
      </c>
      <c r="G351" s="122" t="str">
        <f t="shared" si="16"/>
        <v>Diheteropogon amplectens</v>
      </c>
      <c r="T351" t="str" cm="1">
        <f t="array" ref="T351">IFERROR(INDEX(AOM[AOM], MATCH(1, (AOM[Edge_Value]=ani_diet!F351)*(AOM[Is_Ani_Diet_Ingredient]&lt;&gt;FALSE), 0)), "No Match in AOM")</f>
        <v>AOM_001466</v>
      </c>
      <c r="U351" t="str" cm="1">
        <f t="array" ref="U351">IFERROR(IF(INDEX(AOM[Scientific Name], MATCH(1, (AOM[Edge_Value]=ani_diet!F351)*(AOM[Is_Ani_Diet_Ingredient]&lt;&gt;FALSE), 0))=0, "", INDEX(AOM[Scientific Name], MATCH(1, (AOM[Edge_Value]=ani_diet!F351)*(AOM[Is_Ani_Diet_Ingredient]&lt;&gt;FALSE), 0))), "No Match in AOM")</f>
        <v>Diheteropogon amplectens</v>
      </c>
      <c r="V351" t="str" cm="1">
        <f t="array" ref="V351">IF((U351&lt;&gt;"")*(U351&lt;&gt;"No Match in AOM"),IF(L351&lt;&gt;"",_xlfn.TEXTJOIN(";",TRUE,CONCATENATE(_xlfn.TEXTSPLIT(U351,";",TRUE,FALSE)," ",L351)),U351),"")</f>
        <v>Diheteropogon amplectens</v>
      </c>
    </row>
    <row r="352" spans="1:22" ht="14.5" x14ac:dyDescent="0.35">
      <c r="A352" t="s">
        <v>24316</v>
      </c>
      <c r="B352" s="86" t="s">
        <v>24922</v>
      </c>
      <c r="C352" s="121" t="s">
        <v>24923</v>
      </c>
      <c r="D352" s="120" t="s">
        <v>10646</v>
      </c>
      <c r="E352" s="122" t="str">
        <f t="shared" si="19"/>
        <v>Fish</v>
      </c>
      <c r="F352" s="122" t="str">
        <f t="shared" si="18"/>
        <v>Fish Boiled Ground</v>
      </c>
      <c r="G352" s="122" t="str">
        <f t="shared" si="16"/>
        <v>Fish Meal Boiled</v>
      </c>
      <c r="I352" s="120" t="s">
        <v>24924</v>
      </c>
      <c r="J352" s="120" t="s">
        <v>24925</v>
      </c>
      <c r="N352" s="88" t="s">
        <v>252</v>
      </c>
      <c r="T352" t="str" cm="1">
        <f t="array" ref="T352">IFERROR(INDEX(AOM[AOM], MATCH(1, (AOM[Edge_Value]=ani_diet!F352)*(AOM[Is_Ani_Diet_Ingredient]&lt;&gt;FALSE), 0)), "No Match in AOM")</f>
        <v>AOM_001098</v>
      </c>
      <c r="U352" t="str" cm="1">
        <f t="array" ref="U352">IFERROR(IF(INDEX(AOM[Scientific Name], MATCH(1, (AOM[Edge_Value]=ani_diet!F352)*(AOM[Is_Ani_Diet_Ingredient]&lt;&gt;FALSE), 0))=0, "", INDEX(AOM[Scientific Name], MATCH(1, (AOM[Edge_Value]=ani_diet!F352)*(AOM[Is_Ani_Diet_Ingredient]&lt;&gt;FALSE), 0))), "No Match in AOM")</f>
        <v/>
      </c>
      <c r="V352" t="str" cm="1">
        <f t="array" ref="V352">IF((U352&lt;&gt;"")*(U352&lt;&gt;"No Match in AOM"),IF(L352&lt;&gt;"",_xlfn.TEXTJOIN(";",TRUE,CONCATENATE(_xlfn.TEXTSPLIT(U352,";",TRUE,FALSE)," ",L352)),U352),"")</f>
        <v/>
      </c>
    </row>
    <row r="353" spans="1:23" ht="14.5" x14ac:dyDescent="0.35">
      <c r="A353" t="s">
        <v>24293</v>
      </c>
      <c r="B353" s="86" t="s">
        <v>24926</v>
      </c>
      <c r="C353" s="121" t="s">
        <v>24926</v>
      </c>
      <c r="D353" s="120" t="s">
        <v>10890</v>
      </c>
      <c r="E353" s="122" t="str">
        <f t="shared" si="19"/>
        <v>Beetroot Discards</v>
      </c>
      <c r="F353" s="122" t="str">
        <f t="shared" si="18"/>
        <v>Beetroot Discards</v>
      </c>
      <c r="G353" s="122" t="str">
        <f t="shared" si="16"/>
        <v>Beetroot Discards</v>
      </c>
      <c r="L353" s="120" t="s">
        <v>24927</v>
      </c>
      <c r="T353" t="str" cm="1">
        <f t="array" ref="T353">IFERROR(INDEX(AOM[AOM], MATCH(1, (AOM[Edge_Value]=ani_diet!F353)*(AOM[Is_Ani_Diet_Ingredient]&lt;&gt;FALSE), 0)), "No Match in AOM")</f>
        <v>AOM_001439</v>
      </c>
      <c r="U353" t="str" cm="1">
        <f t="array" ref="U353">IFERROR(IF(INDEX(AOM[Scientific Name], MATCH(1, (AOM[Edge_Value]=ani_diet!F353)*(AOM[Is_Ani_Diet_Ingredient]&lt;&gt;FALSE), 0))=0, "", INDEX(AOM[Scientific Name], MATCH(1, (AOM[Edge_Value]=ani_diet!F353)*(AOM[Is_Ani_Diet_Ingredient]&lt;&gt;FALSE), 0))), "No Match in AOM")</f>
        <v>Beta vulgaris</v>
      </c>
      <c r="V353" t="str" cm="1">
        <f t="array" ref="V353">IF((U353&lt;&gt;"")*(U353&lt;&gt;"No Match in AOM"),IF(L353&lt;&gt;"",_xlfn.TEXTJOIN(";",TRUE,CONCATENATE(_xlfn.TEXTSPLIT(U353,";",TRUE,FALSE)," ",L353)),U353),"")</f>
        <v>Beta vulgaris Discards</v>
      </c>
    </row>
    <row r="354" spans="1:23" ht="14.5" x14ac:dyDescent="0.35">
      <c r="A354" t="s">
        <v>24293</v>
      </c>
      <c r="B354" s="86" t="s">
        <v>24928</v>
      </c>
      <c r="D354" s="120" t="s">
        <v>10890</v>
      </c>
      <c r="E354" s="122"/>
      <c r="F354" s="122" t="str">
        <f t="shared" si="18"/>
        <v>Beetroot Discards Dried</v>
      </c>
      <c r="G354" s="122" t="str">
        <f t="shared" si="16"/>
        <v>Beetroot Discards Dried</v>
      </c>
      <c r="I354" s="120" t="s">
        <v>24193</v>
      </c>
      <c r="J354" s="120" t="s">
        <v>24193</v>
      </c>
      <c r="L354" s="120" t="s">
        <v>24927</v>
      </c>
      <c r="T354" t="str" cm="1">
        <f t="array" ref="T354">IFERROR(INDEX(AOM[AOM], MATCH(1, (AOM[Edge_Value]=ani_diet!F354)*(AOM[Is_Ani_Diet_Ingredient]&lt;&gt;FALSE), 0)), "No Match in AOM")</f>
        <v>AOM_001952</v>
      </c>
      <c r="U354" t="str" cm="1">
        <f t="array" ref="U354">IFERROR(IF(INDEX(AOM[Scientific Name], MATCH(1, (AOM[Edge_Value]=ani_diet!F354)*(AOM[Is_Ani_Diet_Ingredient]&lt;&gt;FALSE), 0))=0, "", INDEX(AOM[Scientific Name], MATCH(1, (AOM[Edge_Value]=ani_diet!F354)*(AOM[Is_Ani_Diet_Ingredient]&lt;&gt;FALSE), 0))), "No Match in AOM")</f>
        <v>Beta vulgaris</v>
      </c>
      <c r="V354" t="str" cm="1">
        <f t="array" ref="V354">IF((U354&lt;&gt;"")*(U354&lt;&gt;"No Match in AOM"),IF(L354&lt;&gt;"",_xlfn.TEXTJOIN(";",TRUE,CONCATENATE(_xlfn.TEXTSPLIT(U354,";",TRUE,FALSE)," ",L354)),U354),"")</f>
        <v>Beta vulgaris Discards</v>
      </c>
    </row>
    <row r="355" spans="1:23" ht="14.5" x14ac:dyDescent="0.35">
      <c r="A355" t="s">
        <v>24929</v>
      </c>
      <c r="B355" s="86" t="s">
        <v>24930</v>
      </c>
      <c r="C355" s="121" t="s">
        <v>24930</v>
      </c>
      <c r="D355" s="120" t="s">
        <v>10905</v>
      </c>
      <c r="E355" s="122" t="str">
        <f>_xlfn.TEXTJOIN(" ",TRUE,D355,IF(ISBLANK(L355),"",_xlfn.TEXTSPLIT(L355,";")))</f>
        <v>Cabbage Discards</v>
      </c>
      <c r="F355" s="122" t="str">
        <f t="shared" si="18"/>
        <v>Cabbage Discards</v>
      </c>
      <c r="G355" s="122" t="str">
        <f t="shared" si="16"/>
        <v>Cabbage Discards</v>
      </c>
      <c r="L355" s="120" t="s">
        <v>24927</v>
      </c>
      <c r="T355" t="str" cm="1">
        <f t="array" ref="T355">IFERROR(INDEX(AOM[AOM], MATCH(1, (AOM[Edge_Value]=ani_diet!F355)*(AOM[Is_Ani_Diet_Ingredient]&lt;&gt;FALSE), 0)), "No Match in AOM")</f>
        <v>AOM_001842</v>
      </c>
      <c r="U355" t="str" cm="1">
        <f t="array" ref="U355">IFERROR(IF(INDEX(AOM[Scientific Name], MATCH(1, (AOM[Edge_Value]=ani_diet!F355)*(AOM[Is_Ani_Diet_Ingredient]&lt;&gt;FALSE), 0))=0, "", INDEX(AOM[Scientific Name], MATCH(1, (AOM[Edge_Value]=ani_diet!F355)*(AOM[Is_Ani_Diet_Ingredient]&lt;&gt;FALSE), 0))), "No Match in AOM")</f>
        <v>Brassica oleracea</v>
      </c>
      <c r="V355" t="str" cm="1">
        <f t="array" ref="V355">IF((U355&lt;&gt;"")*(U355&lt;&gt;"No Match in AOM"),IF(L355&lt;&gt;"",_xlfn.TEXTJOIN(";",TRUE,CONCATENATE(_xlfn.TEXTSPLIT(U355,";",TRUE,FALSE)," ",L355)),U355),"")</f>
        <v>Brassica oleracea Discards</v>
      </c>
    </row>
    <row r="356" spans="1:23" ht="14.5" x14ac:dyDescent="0.35">
      <c r="A356" t="s">
        <v>24929</v>
      </c>
      <c r="B356" s="86" t="s">
        <v>24931</v>
      </c>
      <c r="D356" s="120" t="s">
        <v>10905</v>
      </c>
      <c r="E356" s="122" t="s">
        <v>21541</v>
      </c>
      <c r="F356" s="122" t="str">
        <f t="shared" si="18"/>
        <v>Cabbage Discards Dried</v>
      </c>
      <c r="G356" s="122" t="s">
        <v>21543</v>
      </c>
      <c r="I356" s="120" t="s">
        <v>24193</v>
      </c>
      <c r="J356" s="120" t="s">
        <v>24193</v>
      </c>
      <c r="L356" s="120" t="s">
        <v>24927</v>
      </c>
      <c r="T356" t="str" cm="1">
        <f t="array" ref="T356">IFERROR(INDEX(AOM[AOM], MATCH(1, (AOM[Edge_Value]=ani_diet!F356)*(AOM[Is_Ani_Diet_Ingredient]&lt;&gt;FALSE), 0)), "No Match in AOM")</f>
        <v>AOM_001955</v>
      </c>
      <c r="U356" t="str" cm="1">
        <f t="array" ref="U356">IFERROR(IF(INDEX(AOM[Scientific Name], MATCH(1, (AOM[Edge_Value]=ani_diet!F356)*(AOM[Is_Ani_Diet_Ingredient]&lt;&gt;FALSE), 0))=0, "", INDEX(AOM[Scientific Name], MATCH(1, (AOM[Edge_Value]=ani_diet!F356)*(AOM[Is_Ani_Diet_Ingredient]&lt;&gt;FALSE), 0))), "No Match in AOM")</f>
        <v>Brassica oleracea</v>
      </c>
      <c r="V356" t="str" cm="1">
        <f t="array" ref="V356">IF((U356&lt;&gt;"")*(U356&lt;&gt;"No Match in AOM"),IF(L356&lt;&gt;"",_xlfn.TEXTJOIN(";",TRUE,CONCATENATE(_xlfn.TEXTSPLIT(U356,";",TRUE,FALSE)," ",L356)),U356),"")</f>
        <v>Brassica oleracea Discards</v>
      </c>
    </row>
    <row r="357" spans="1:23" ht="14.5" x14ac:dyDescent="0.35">
      <c r="B357" s="86" t="s">
        <v>24932</v>
      </c>
      <c r="C357" s="121" t="s">
        <v>24933</v>
      </c>
      <c r="D357" s="120" t="s">
        <v>20765</v>
      </c>
      <c r="E357" s="122" t="str">
        <f t="shared" ref="E357:E388" si="20">_xlfn.TEXTJOIN(" ",TRUE,D357,IF(ISBLANK(L357),"",_xlfn.TEXTSPLIT(L357,";")))</f>
        <v>Poultry Litter</v>
      </c>
      <c r="F357" s="122" t="str">
        <f t="shared" si="18"/>
        <v>Poultry Litter Deep Stacked Dried</v>
      </c>
      <c r="G357" s="122" t="str">
        <f t="shared" ref="G357:G388" si="21">_xlfn.TEXTJOIN(" ",TRUE,D357,H357,IF(ISBLANK(L357),"",_xlfn.TEXTSPLIT(L357,";")),IF(ISBLANK(I357),"",_xlfn.TEXTSPLIT(I357,";")))</f>
        <v>Poultry Litter Deep Stacked Dried</v>
      </c>
      <c r="I357" s="120" t="s">
        <v>24934</v>
      </c>
      <c r="J357" s="120" t="s">
        <v>24934</v>
      </c>
      <c r="N357" s="88" t="s">
        <v>252</v>
      </c>
      <c r="T357" t="str" cm="1">
        <f t="array" ref="T357">IFERROR(INDEX(AOM[AOM], MATCH(1, (AOM[Edge_Value]=ani_diet!F357)*(AOM[Is_Ani_Diet_Ingredient]&lt;&gt;FALSE), 0)), "No Match in AOM")</f>
        <v>AOM_002123</v>
      </c>
      <c r="U357" t="str" cm="1">
        <f t="array" ref="U357">IFERROR(IF(INDEX(AOM[Scientific Name], MATCH(1, (AOM[Edge_Value]=ani_diet!F357)*(AOM[Is_Ani_Diet_Ingredient]&lt;&gt;FALSE), 0))=0, "", INDEX(AOM[Scientific Name], MATCH(1, (AOM[Edge_Value]=ani_diet!F357)*(AOM[Is_Ani_Diet_Ingredient]&lt;&gt;FALSE), 0))), "No Match in AOM")</f>
        <v/>
      </c>
      <c r="V357" t="str" cm="1">
        <f t="array" ref="V357">IF((U357&lt;&gt;"")*(U357&lt;&gt;"No Match in AOM"),IF(L357&lt;&gt;"",_xlfn.TEXTJOIN(";",TRUE,CONCATENATE(_xlfn.TEXTSPLIT(U357,";",TRUE,FALSE)," ",L357)),U357),"")</f>
        <v/>
      </c>
    </row>
    <row r="358" spans="1:23" ht="14.5" x14ac:dyDescent="0.35">
      <c r="A358" t="s">
        <v>24935</v>
      </c>
      <c r="B358" s="86" t="s">
        <v>24936</v>
      </c>
      <c r="C358" s="121" t="s">
        <v>24933</v>
      </c>
      <c r="D358" s="120" t="s">
        <v>20765</v>
      </c>
      <c r="E358" s="122" t="str">
        <f t="shared" si="20"/>
        <v>Poultry Litter</v>
      </c>
      <c r="F358" s="122" t="str">
        <f t="shared" si="18"/>
        <v>Poultry Litter Dried</v>
      </c>
      <c r="G358" s="122" t="str">
        <f t="shared" si="21"/>
        <v>Poultry Litter Dried</v>
      </c>
      <c r="I358" s="120" t="s">
        <v>24193</v>
      </c>
      <c r="J358" s="120" t="s">
        <v>24193</v>
      </c>
      <c r="N358" s="88" t="s">
        <v>252</v>
      </c>
      <c r="T358" t="str" cm="1">
        <f t="array" ref="T358">IFERROR(INDEX(AOM[AOM], MATCH(1, (AOM[Edge_Value]=ani_diet!F358)*(AOM[Is_Ani_Diet_Ingredient]&lt;&gt;FALSE), 0)), "No Match in AOM")</f>
        <v>AOM_001109</v>
      </c>
      <c r="U358" t="str" cm="1">
        <f t="array" ref="U358">IFERROR(IF(INDEX(AOM[Scientific Name], MATCH(1, (AOM[Edge_Value]=ani_diet!F358)*(AOM[Is_Ani_Diet_Ingredient]&lt;&gt;FALSE), 0))=0, "", INDEX(AOM[Scientific Name], MATCH(1, (AOM[Edge_Value]=ani_diet!F358)*(AOM[Is_Ani_Diet_Ingredient]&lt;&gt;FALSE), 0))), "No Match in AOM")</f>
        <v/>
      </c>
      <c r="V358" t="str" cm="1">
        <f t="array" ref="V358">IF((U358&lt;&gt;"")*(U358&lt;&gt;"No Match in AOM"),IF(L358&lt;&gt;"",_xlfn.TEXTJOIN(";",TRUE,CONCATENATE(_xlfn.TEXTSPLIT(U358,";",TRUE,FALSE)," ",L358)),U358),"")</f>
        <v/>
      </c>
    </row>
    <row r="359" spans="1:23" ht="14.5" x14ac:dyDescent="0.35">
      <c r="A359" t="s">
        <v>24745</v>
      </c>
      <c r="B359" s="86" t="s">
        <v>24937</v>
      </c>
      <c r="C359" s="121" t="s">
        <v>24938</v>
      </c>
      <c r="D359" s="120" t="s">
        <v>20728</v>
      </c>
      <c r="E359" s="122" t="str">
        <f t="shared" si="20"/>
        <v>Fish Processing Waste</v>
      </c>
      <c r="F359" s="122" t="str">
        <f t="shared" si="18"/>
        <v>Fish Processing Waste Dried</v>
      </c>
      <c r="G359" s="122" t="str">
        <f t="shared" si="21"/>
        <v>Fish Processing Waste Dried</v>
      </c>
      <c r="I359" s="120" t="s">
        <v>24193</v>
      </c>
      <c r="J359" s="120" t="s">
        <v>24193</v>
      </c>
      <c r="N359" s="88" t="s">
        <v>252</v>
      </c>
      <c r="T359" t="str" cm="1">
        <f t="array" ref="T359">IFERROR(INDEX(AOM[AOM], MATCH(1, (AOM[Edge_Value]=ani_diet!F359)*(AOM[Is_Ani_Diet_Ingredient]&lt;&gt;FALSE), 0)), "No Match in AOM")</f>
        <v>AOM_001104</v>
      </c>
      <c r="U359" t="str" cm="1">
        <f t="array" ref="U359">IFERROR(IF(INDEX(AOM[Scientific Name], MATCH(1, (AOM[Edge_Value]=ani_diet!F359)*(AOM[Is_Ani_Diet_Ingredient]&lt;&gt;FALSE), 0))=0, "", INDEX(AOM[Scientific Name], MATCH(1, (AOM[Edge_Value]=ani_diet!F359)*(AOM[Is_Ani_Diet_Ingredient]&lt;&gt;FALSE), 0))), "No Match in AOM")</f>
        <v/>
      </c>
      <c r="V359" t="str" cm="1">
        <f t="array" ref="V359">IF((U359&lt;&gt;"")*(U359&lt;&gt;"No Match in AOM"),IF(L359&lt;&gt;"",_xlfn.TEXTJOIN(";",TRUE,CONCATENATE(_xlfn.TEXTSPLIT(U359,";",TRUE,FALSE)," ",L359)),U359),"")</f>
        <v/>
      </c>
    </row>
    <row r="360" spans="1:23" ht="14.5" x14ac:dyDescent="0.35">
      <c r="A360" t="s">
        <v>24939</v>
      </c>
      <c r="B360" s="86" t="s">
        <v>24940</v>
      </c>
      <c r="C360" s="121" t="s">
        <v>24941</v>
      </c>
      <c r="D360" s="120" t="s">
        <v>9995</v>
      </c>
      <c r="E360" s="122" t="str">
        <f t="shared" si="20"/>
        <v>Mango Peel</v>
      </c>
      <c r="F360" s="122" t="str">
        <f t="shared" si="18"/>
        <v>Mango Peel Dried</v>
      </c>
      <c r="G360" s="122" t="str">
        <f t="shared" si="21"/>
        <v>Mango Peel Dried</v>
      </c>
      <c r="I360" s="120" t="s">
        <v>24193</v>
      </c>
      <c r="J360" s="120" t="s">
        <v>24193</v>
      </c>
      <c r="L360" s="120" t="s">
        <v>24378</v>
      </c>
      <c r="N360" s="88" t="s">
        <v>252</v>
      </c>
      <c r="T360" t="str" cm="1">
        <f t="array" ref="T360">IFERROR(INDEX(AOM[AOM], MATCH(1, (AOM[Edge_Value]=ani_diet!F360)*(AOM[Is_Ani_Diet_Ingredient]&lt;&gt;FALSE), 0)), "No Match in AOM")</f>
        <v>AOM_001195</v>
      </c>
      <c r="U360" t="str" cm="1">
        <f t="array" ref="U360">IFERROR(IF(INDEX(AOM[Scientific Name], MATCH(1, (AOM[Edge_Value]=ani_diet!F360)*(AOM[Is_Ani_Diet_Ingredient]&lt;&gt;FALSE), 0))=0, "", INDEX(AOM[Scientific Name], MATCH(1, (AOM[Edge_Value]=ani_diet!F360)*(AOM[Is_Ani_Diet_Ingredient]&lt;&gt;FALSE), 0))), "No Match in AOM")</f>
        <v>Mangifera indica</v>
      </c>
      <c r="V360" t="str" cm="1">
        <f t="array" ref="V360">IF((U360&lt;&gt;"")*(U360&lt;&gt;"No Match in AOM"),IF(L360&lt;&gt;"",_xlfn.TEXTJOIN(";",TRUE,CONCATENATE(_xlfn.TEXTSPLIT(U360,";",TRUE,FALSE)," ",L360)),U360),"")</f>
        <v>Mangifera indica Peel</v>
      </c>
    </row>
    <row r="361" spans="1:23" ht="14.5" x14ac:dyDescent="0.35">
      <c r="A361" t="s">
        <v>24942</v>
      </c>
      <c r="B361" s="86" t="s">
        <v>24943</v>
      </c>
      <c r="C361" s="121" t="s">
        <v>24944</v>
      </c>
      <c r="D361" s="120" t="s">
        <v>10565</v>
      </c>
      <c r="E361" s="122" t="str">
        <f t="shared" si="20"/>
        <v>Poultry Waste</v>
      </c>
      <c r="F361" s="122" t="str">
        <f t="shared" si="18"/>
        <v>Poultry Waste</v>
      </c>
      <c r="G361" s="122" t="str">
        <f t="shared" si="21"/>
        <v>Poultry Waste</v>
      </c>
      <c r="L361" s="120" t="s">
        <v>24636</v>
      </c>
      <c r="N361" s="88" t="s">
        <v>252</v>
      </c>
      <c r="T361" t="str" cm="1">
        <f t="array" ref="T361">IFERROR(INDEX(AOM[AOM], MATCH(1, (AOM[Edge_Value]=ani_diet!F361)*(AOM[Is_Ani_Diet_Ingredient]&lt;&gt;FALSE), 0)), "No Match in AOM")</f>
        <v>No Match in AOM</v>
      </c>
      <c r="U361" t="str" cm="1">
        <f t="array" ref="U361">IFERROR(IF(INDEX(AOM[Scientific Name], MATCH(1, (AOM[Edge_Value]=ani_diet!F361)*(AOM[Is_Ani_Diet_Ingredient]&lt;&gt;FALSE), 0))=0, "", INDEX(AOM[Scientific Name], MATCH(1, (AOM[Edge_Value]=ani_diet!F361)*(AOM[Is_Ani_Diet_Ingredient]&lt;&gt;FALSE), 0))), "No Match in AOM")</f>
        <v>No Match in AOM</v>
      </c>
      <c r="V361" t="str" cm="1">
        <f t="array" ref="V361">IF((U361&lt;&gt;"")*(U361&lt;&gt;"No Match in AOM"),IF(L361&lt;&gt;"",_xlfn.TEXTJOIN(";",TRUE,CONCATENATE(_xlfn.TEXTSPLIT(U361,";",TRUE,FALSE)," ",L361)),U361),"")</f>
        <v/>
      </c>
      <c r="W361" t="s">
        <v>20776</v>
      </c>
    </row>
    <row r="362" spans="1:23" ht="14.5" x14ac:dyDescent="0.35">
      <c r="A362" t="s">
        <v>24942</v>
      </c>
      <c r="B362" s="86" t="s">
        <v>24945</v>
      </c>
      <c r="D362" s="120" t="s">
        <v>10565</v>
      </c>
      <c r="E362" s="122" t="str">
        <f t="shared" si="20"/>
        <v>Poultry Waste</v>
      </c>
      <c r="F362" s="122" t="str">
        <f t="shared" si="18"/>
        <v>Poultry Waste Deep Stacked Dried</v>
      </c>
      <c r="G362" s="122" t="str">
        <f t="shared" si="21"/>
        <v>Poultry Waste Dried(Sun) Deep Stacked</v>
      </c>
      <c r="I362" s="120" t="s">
        <v>24946</v>
      </c>
      <c r="J362" s="120" t="s">
        <v>24934</v>
      </c>
      <c r="L362" s="120" t="s">
        <v>24636</v>
      </c>
      <c r="M362" t="str" cm="1">
        <f t="array" ref="M362">IFERROR(IF(NOT(ISBLANK(#REF!)),_xlfn._xlws.FILTER(AOM[AOM],(AOM[Edge_Value]=#REF!)*(AOM[L5]="Feed Ingredient")),""),"No Match in AOM")</f>
        <v>No Match in AOM</v>
      </c>
      <c r="N362" t="str" cm="1">
        <f t="array" ref="N362">IFERROR(IF(NOT(ISBLANK(#REF!)),_xlfn._xlws.FILTER(AOM[Scientific Name],(AOM[Edge_Value]=#REF!)*(AOM[L5]="Feed Ingredient")),""),"No Match in AOM")</f>
        <v>No Match in AOM</v>
      </c>
      <c r="O362"/>
      <c r="P362" t="s">
        <v>20768</v>
      </c>
      <c r="T362" t="str" cm="1">
        <f t="array" ref="T362">IFERROR(INDEX(AOM[AOM], MATCH(1, (AOM[Edge_Value]=ani_diet!F362)*(AOM[Is_Ani_Diet_Ingredient]&lt;&gt;FALSE), 0)), "No Match in AOM")</f>
        <v>No Match in AOM</v>
      </c>
      <c r="U362" t="str" cm="1">
        <f t="array" ref="U362">IFERROR(IF(INDEX(AOM[Scientific Name], MATCH(1, (AOM[Edge_Value]=ani_diet!F362)*(AOM[Is_Ani_Diet_Ingredient]&lt;&gt;FALSE), 0))=0, "", INDEX(AOM[Scientific Name], MATCH(1, (AOM[Edge_Value]=ani_diet!F362)*(AOM[Is_Ani_Diet_Ingredient]&lt;&gt;FALSE), 0))), "No Match in AOM")</f>
        <v>No Match in AOM</v>
      </c>
      <c r="V362" t="str" cm="1">
        <f t="array" ref="V362">IF((U362&lt;&gt;"")*(U362&lt;&gt;"No Match in AOM"),IF(L362&lt;&gt;"",_xlfn.TEXTJOIN(";",TRUE,CONCATENATE(_xlfn.TEXTSPLIT(U362,";",TRUE,FALSE)," ",L362)),U362),"")</f>
        <v/>
      </c>
      <c r="W362" t="s">
        <v>20770</v>
      </c>
    </row>
    <row r="363" spans="1:23" ht="14.5" x14ac:dyDescent="0.35">
      <c r="A363" t="s">
        <v>24942</v>
      </c>
      <c r="B363" s="86" t="s">
        <v>24947</v>
      </c>
      <c r="D363" s="120" t="s">
        <v>10565</v>
      </c>
      <c r="E363" s="122" t="str">
        <f t="shared" si="20"/>
        <v>Poultry Waste</v>
      </c>
      <c r="F363" s="122" t="str">
        <f t="shared" si="18"/>
        <v>Poultry Waste Dried</v>
      </c>
      <c r="G363" s="122" t="str">
        <f t="shared" si="21"/>
        <v>Poultry Waste Dried(Sun)</v>
      </c>
      <c r="I363" s="120" t="s">
        <v>24200</v>
      </c>
      <c r="J363" s="120" t="s">
        <v>24193</v>
      </c>
      <c r="L363" s="120" t="s">
        <v>24636</v>
      </c>
      <c r="T363" t="str" cm="1">
        <f t="array" ref="T363">IFERROR(INDEX(AOM[AOM], MATCH(1, (AOM[Edge_Value]=ani_diet!F363)*(AOM[Is_Ani_Diet_Ingredient]&lt;&gt;FALSE), 0)), "No Match in AOM")</f>
        <v>No Match in AOM</v>
      </c>
      <c r="U363" t="str" cm="1">
        <f t="array" ref="U363">IFERROR(IF(INDEX(AOM[Scientific Name], MATCH(1, (AOM[Edge_Value]=ani_diet!F363)*(AOM[Is_Ani_Diet_Ingredient]&lt;&gt;FALSE), 0))=0, "", INDEX(AOM[Scientific Name], MATCH(1, (AOM[Edge_Value]=ani_diet!F363)*(AOM[Is_Ani_Diet_Ingredient]&lt;&gt;FALSE), 0))), "No Match in AOM")</f>
        <v>No Match in AOM</v>
      </c>
      <c r="V363" t="str" cm="1">
        <f t="array" ref="V363">IF((U363&lt;&gt;"")*(U363&lt;&gt;"No Match in AOM"),IF(L363&lt;&gt;"",_xlfn.TEXTJOIN(";",TRUE,CONCATENATE(_xlfn.TEXTSPLIT(U363,";",TRUE,FALSE)," ",L363)),U363),"")</f>
        <v/>
      </c>
      <c r="W363" t="s">
        <v>20768</v>
      </c>
    </row>
    <row r="364" spans="1:23" ht="14.5" x14ac:dyDescent="0.35">
      <c r="A364" t="s">
        <v>24948</v>
      </c>
      <c r="B364" s="86" t="s">
        <v>24949</v>
      </c>
      <c r="C364" s="121" t="s">
        <v>24950</v>
      </c>
      <c r="D364" s="120" t="s">
        <v>23169</v>
      </c>
      <c r="E364" s="122" t="str">
        <f t="shared" si="20"/>
        <v>Saccharomyces cerevisiae</v>
      </c>
      <c r="F364" s="122" t="str">
        <f t="shared" si="18"/>
        <v>Saccharomyces cerevisiae Dried</v>
      </c>
      <c r="G364" s="122" t="str">
        <f t="shared" si="21"/>
        <v>Saccharomyces cerevisiae Dried</v>
      </c>
      <c r="I364" s="120" t="s">
        <v>24193</v>
      </c>
      <c r="J364" s="120" t="s">
        <v>24193</v>
      </c>
      <c r="T364" t="str" cm="1">
        <f t="array" ref="T364">IFERROR(INDEX(AOM[AOM], MATCH(1, (AOM[Edge_Value]=ani_diet!F364)*(AOM[Is_Ani_Diet_Ingredient]&lt;&gt;FALSE), 0)), "No Match in AOM")</f>
        <v>AOM_001419</v>
      </c>
      <c r="U364" t="str" cm="1">
        <f t="array" ref="U364">IFERROR(IF(INDEX(AOM[Scientific Name], MATCH(1, (AOM[Edge_Value]=ani_diet!F364)*(AOM[Is_Ani_Diet_Ingredient]&lt;&gt;FALSE), 0))=0, "", INDEX(AOM[Scientific Name], MATCH(1, (AOM[Edge_Value]=ani_diet!F364)*(AOM[Is_Ani_Diet_Ingredient]&lt;&gt;FALSE), 0))), "No Match in AOM")</f>
        <v>Saccharomyces cerevisiae</v>
      </c>
      <c r="V364" t="str" cm="1">
        <f t="array" ref="V364">IF((U364&lt;&gt;"")*(U364&lt;&gt;"No Match in AOM"),IF(L364&lt;&gt;"",_xlfn.TEXTJOIN(";",TRUE,CONCATENATE(_xlfn.TEXTSPLIT(U364,";",TRUE,FALSE)," ",L364)),U364),"")</f>
        <v>Saccharomyces cerevisiae</v>
      </c>
    </row>
    <row r="365" spans="1:23" ht="14.5" x14ac:dyDescent="0.35">
      <c r="A365" t="s">
        <v>24633</v>
      </c>
      <c r="B365" s="86" t="s">
        <v>24951</v>
      </c>
      <c r="C365" s="121" t="s">
        <v>24952</v>
      </c>
      <c r="D365" s="120" t="s">
        <v>9123</v>
      </c>
      <c r="E365" s="122" t="str">
        <f t="shared" si="20"/>
        <v>Sorghum Brewers Grain</v>
      </c>
      <c r="F365" s="122" t="str">
        <f t="shared" si="18"/>
        <v>Sorghum Brewers Grain Dried</v>
      </c>
      <c r="G365" s="122" t="str">
        <f t="shared" si="21"/>
        <v>Sorghum Brewers Grain Dried</v>
      </c>
      <c r="I365" s="120" t="s">
        <v>24193</v>
      </c>
      <c r="J365" s="120" t="s">
        <v>24193</v>
      </c>
      <c r="L365" s="120" t="s">
        <v>20832</v>
      </c>
      <c r="N365" s="88" t="s">
        <v>252</v>
      </c>
      <c r="T365" t="str" cm="1">
        <f t="array" ref="T365">IFERROR(INDEX(AOM[AOM], MATCH(1, (AOM[Edge_Value]=ani_diet!F365)*(AOM[Is_Ani_Diet_Ingredient]&lt;&gt;FALSE), 0)), "No Match in AOM")</f>
        <v>AOM_001814</v>
      </c>
      <c r="U365" t="str" cm="1">
        <f t="array" ref="U365">IFERROR(IF(INDEX(AOM[Scientific Name], MATCH(1, (AOM[Edge_Value]=ani_diet!F365)*(AOM[Is_Ani_Diet_Ingredient]&lt;&gt;FALSE), 0))=0, "", INDEX(AOM[Scientific Name], MATCH(1, (AOM[Edge_Value]=ani_diet!F365)*(AOM[Is_Ani_Diet_Ingredient]&lt;&gt;FALSE), 0))), "No Match in AOM")</f>
        <v>Sorghum bicolor</v>
      </c>
      <c r="V365" t="str" cm="1">
        <f t="array" ref="V365">IF((U365&lt;&gt;"")*(U365&lt;&gt;"No Match in AOM"),IF(L365&lt;&gt;"",_xlfn.TEXTJOIN(";",TRUE,CONCATENATE(_xlfn.TEXTSPLIT(U365,";",TRUE,FALSE)," ",L365)),U365),"")</f>
        <v>Sorghum bicolor Brewers Grain</v>
      </c>
    </row>
    <row r="366" spans="1:23" ht="14.5" x14ac:dyDescent="0.35">
      <c r="A366" t="s">
        <v>24953</v>
      </c>
      <c r="B366" s="86" t="s">
        <v>24954</v>
      </c>
      <c r="D366" s="120" t="s">
        <v>10197</v>
      </c>
      <c r="E366" s="122" t="str">
        <f t="shared" si="20"/>
        <v>Cowpea Haulm</v>
      </c>
      <c r="F366" s="122" t="str">
        <f t="shared" si="18"/>
        <v>Cowpea Haulm Dried</v>
      </c>
      <c r="G366" s="122" t="str">
        <f t="shared" si="21"/>
        <v>Cowpea Dual-purpose Haulm Dried Chopped</v>
      </c>
      <c r="H366" s="120" t="s">
        <v>24955</v>
      </c>
      <c r="I366" s="120" t="s">
        <v>24956</v>
      </c>
      <c r="J366" s="120" t="s">
        <v>24193</v>
      </c>
      <c r="K366" s="120" t="s">
        <v>6715</v>
      </c>
      <c r="L366" s="120" t="s">
        <v>11223</v>
      </c>
      <c r="T366" t="str" cm="1">
        <f t="array" ref="T366">IFERROR(INDEX(AOM[AOM], MATCH(1, (AOM[Edge_Value]=ani_diet!F366)*(AOM[Is_Ani_Diet_Ingredient]&lt;&gt;FALSE), 0)), "No Match in AOM")</f>
        <v>AOM_001754</v>
      </c>
      <c r="U366" t="str" cm="1">
        <f t="array" ref="U366">IFERROR(IF(INDEX(AOM[Scientific Name], MATCH(1, (AOM[Edge_Value]=ani_diet!F366)*(AOM[Is_Ani_Diet_Ingredient]&lt;&gt;FALSE), 0))=0, "", INDEX(AOM[Scientific Name], MATCH(1, (AOM[Edge_Value]=ani_diet!F366)*(AOM[Is_Ani_Diet_Ingredient]&lt;&gt;FALSE), 0))), "No Match in AOM")</f>
        <v>Vigna unguiculata</v>
      </c>
      <c r="V366" t="str" cm="1">
        <f t="array" ref="V366">IF((U366&lt;&gt;"")*(U366&lt;&gt;"No Match in AOM"),IF(L366&lt;&gt;"",_xlfn.TEXTJOIN(";",TRUE,CONCATENATE(_xlfn.TEXTSPLIT(U366,";",TRUE,FALSE)," ",L366)),U366),"")</f>
        <v>Vigna unguiculata Haulm</v>
      </c>
    </row>
    <row r="367" spans="1:23" ht="14.5" x14ac:dyDescent="0.35">
      <c r="A367" t="s">
        <v>24520</v>
      </c>
      <c r="B367" s="86" t="s">
        <v>21951</v>
      </c>
      <c r="C367" s="121" t="s">
        <v>21951</v>
      </c>
      <c r="D367" s="120" t="s">
        <v>21950</v>
      </c>
      <c r="E367" s="122" t="str">
        <f t="shared" si="20"/>
        <v>Lemna</v>
      </c>
      <c r="F367" s="122" t="str">
        <f t="shared" si="18"/>
        <v>Lemna</v>
      </c>
      <c r="G367" s="122" t="str">
        <f t="shared" si="21"/>
        <v>Lemna</v>
      </c>
      <c r="T367" t="str" cm="1">
        <f t="array" ref="T367">IFERROR(INDEX(AOM[AOM], MATCH(1, (AOM[Edge_Value]=ani_diet!F367)*(AOM[Is_Ani_Diet_Ingredient]&lt;&gt;FALSE), 0)), "No Match in AOM")</f>
        <v>AOM_001556</v>
      </c>
      <c r="U367" t="str" cm="1">
        <f t="array" ref="U367">IFERROR(IF(INDEX(AOM[Scientific Name], MATCH(1, (AOM[Edge_Value]=ani_diet!F367)*(AOM[Is_Ani_Diet_Ingredient]&lt;&gt;FALSE), 0))=0, "", INDEX(AOM[Scientific Name], MATCH(1, (AOM[Edge_Value]=ani_diet!F367)*(AOM[Is_Ani_Diet_Ingredient]&lt;&gt;FALSE), 0))), "No Match in AOM")</f>
        <v/>
      </c>
      <c r="V367" t="str" cm="1">
        <f t="array" ref="V367">IF((U367&lt;&gt;"")*(U367&lt;&gt;"No Match in AOM"),IF(L367&lt;&gt;"",_xlfn.TEXTJOIN(";",TRUE,CONCATENATE(_xlfn.TEXTSPLIT(U367,";",TRUE,FALSE)," ",L367)),U367),"")</f>
        <v/>
      </c>
    </row>
    <row r="368" spans="1:23" ht="14.5" x14ac:dyDescent="0.35">
      <c r="A368" t="s">
        <v>24520</v>
      </c>
      <c r="B368" s="86" t="s">
        <v>24957</v>
      </c>
      <c r="D368" s="120" t="s">
        <v>21951</v>
      </c>
      <c r="E368" s="122" t="str">
        <f t="shared" si="20"/>
        <v>Duckweed</v>
      </c>
      <c r="F368" s="122" t="str">
        <f t="shared" si="18"/>
        <v>Duckweed Dried</v>
      </c>
      <c r="G368" s="122" t="str">
        <f t="shared" si="21"/>
        <v>Duckweed Dried</v>
      </c>
      <c r="I368" s="120" t="s">
        <v>24193</v>
      </c>
      <c r="J368" s="120" t="s">
        <v>24193</v>
      </c>
      <c r="T368" t="str" cm="1">
        <f t="array" ref="T368">IFERROR(INDEX(AOM[AOM], MATCH(1, (AOM[Edge_Value]=ani_diet!F368)*(AOM[Is_Ani_Diet_Ingredient]&lt;&gt;FALSE), 0)), "No Match in AOM")</f>
        <v>No Match in AOM</v>
      </c>
      <c r="U368" t="str" cm="1">
        <f t="array" ref="U368">IFERROR(IF(INDEX(AOM[Scientific Name], MATCH(1, (AOM[Edge_Value]=ani_diet!F368)*(AOM[Is_Ani_Diet_Ingredient]&lt;&gt;FALSE), 0))=0, "", INDEX(AOM[Scientific Name], MATCH(1, (AOM[Edge_Value]=ani_diet!F368)*(AOM[Is_Ani_Diet_Ingredient]&lt;&gt;FALSE), 0))), "No Match in AOM")</f>
        <v>No Match in AOM</v>
      </c>
      <c r="V368" t="str" cm="1">
        <f t="array" ref="V368">IF((U368&lt;&gt;"")*(U368&lt;&gt;"No Match in AOM"),IF(L368&lt;&gt;"",_xlfn.TEXTJOIN(";",TRUE,CONCATENATE(_xlfn.TEXTSPLIT(U368,";",TRUE,FALSE)," ",L368)),U368),"")</f>
        <v/>
      </c>
      <c r="W368" t="s">
        <v>21952</v>
      </c>
    </row>
    <row r="369" spans="1:22" ht="14.5" x14ac:dyDescent="0.35">
      <c r="A369" t="s">
        <v>24958</v>
      </c>
      <c r="B369" s="86" t="s">
        <v>24959</v>
      </c>
      <c r="C369" s="121" t="s">
        <v>22096</v>
      </c>
      <c r="D369" s="120" t="s">
        <v>22096</v>
      </c>
      <c r="E369" s="122" t="str">
        <f t="shared" si="20"/>
        <v>Eragrostis curvula</v>
      </c>
      <c r="F369" s="122" t="str">
        <f t="shared" si="18"/>
        <v>Eragrostis curvula</v>
      </c>
      <c r="G369" s="122" t="str">
        <f t="shared" si="21"/>
        <v>Eragrostis curvula</v>
      </c>
      <c r="T369" t="str" cm="1">
        <f t="array" ref="T369">IFERROR(INDEX(AOM[AOM], MATCH(1, (AOM[Edge_Value]=ani_diet!F369)*(AOM[Is_Ani_Diet_Ingredient]&lt;&gt;FALSE), 0)), "No Match in AOM")</f>
        <v>AOM_001393</v>
      </c>
      <c r="U369" t="str" cm="1">
        <f t="array" ref="U369">IFERROR(IF(INDEX(AOM[Scientific Name], MATCH(1, (AOM[Edge_Value]=ani_diet!F369)*(AOM[Is_Ani_Diet_Ingredient]&lt;&gt;FALSE), 0))=0, "", INDEX(AOM[Scientific Name], MATCH(1, (AOM[Edge_Value]=ani_diet!F369)*(AOM[Is_Ani_Diet_Ingredient]&lt;&gt;FALSE), 0))), "No Match in AOM")</f>
        <v>Eragrostis curvula</v>
      </c>
      <c r="V369" t="str" cm="1">
        <f t="array" ref="V369">IF((U369&lt;&gt;"")*(U369&lt;&gt;"No Match in AOM"),IF(L369&lt;&gt;"",_xlfn.TEXTJOIN(";",TRUE,CONCATENATE(_xlfn.TEXTSPLIT(U369,";",TRUE,FALSE)," ",L369)),U369),"")</f>
        <v>Eragrostis curvula</v>
      </c>
    </row>
    <row r="370" spans="1:22" ht="14.5" x14ac:dyDescent="0.35">
      <c r="A370" t="s">
        <v>24500</v>
      </c>
      <c r="B370" s="86" t="s">
        <v>24960</v>
      </c>
      <c r="C370" s="121" t="s">
        <v>21267</v>
      </c>
      <c r="D370" s="120" t="s">
        <v>10297</v>
      </c>
      <c r="E370" s="122" t="str">
        <f t="shared" si="20"/>
        <v>Soybean Residue</v>
      </c>
      <c r="F370" s="122" t="str">
        <f t="shared" si="18"/>
        <v>Soybean Residue</v>
      </c>
      <c r="G370" s="122" t="str">
        <f t="shared" si="21"/>
        <v>Soybean Earn Residue</v>
      </c>
      <c r="H370" s="120" t="s">
        <v>24960</v>
      </c>
      <c r="L370" s="120" t="s">
        <v>24961</v>
      </c>
      <c r="P370" t="s">
        <v>12978</v>
      </c>
      <c r="Q370" t="s">
        <v>12945</v>
      </c>
      <c r="R370" t="s">
        <v>12978</v>
      </c>
      <c r="S370" t="s">
        <v>12945</v>
      </c>
      <c r="T370" t="str" cm="1">
        <f t="array" ref="T370">IFERROR(INDEX(AOM[AOM], MATCH(1, (AOM[Edge_Value]=ani_diet!F370)*(AOM[Is_Ani_Diet_Ingredient]&lt;&gt;FALSE), 0)), "No Match in AOM")</f>
        <v>AOM_000614</v>
      </c>
      <c r="U370" t="str" cm="1">
        <f t="array" ref="U370">IFERROR(IF(INDEX(AOM[Scientific Name], MATCH(1, (AOM[Edge_Value]=ani_diet!F370)*(AOM[Is_Ani_Diet_Ingredient]&lt;&gt;FALSE), 0))=0, "", INDEX(AOM[Scientific Name], MATCH(1, (AOM[Edge_Value]=ani_diet!F370)*(AOM[Is_Ani_Diet_Ingredient]&lt;&gt;FALSE), 0))), "No Match in AOM")</f>
        <v>Glycine max</v>
      </c>
      <c r="V370" t="str" cm="1">
        <f t="array" ref="V370">IF((U370&lt;&gt;"")*(U370&lt;&gt;"No Match in AOM"),IF(L370&lt;&gt;"",_xlfn.TEXTJOIN(";",TRUE,CONCATENATE(_xlfn.TEXTSPLIT(U370,";",TRUE,FALSE)," ",L370)),U370),"")</f>
        <v>Glycine max Residue</v>
      </c>
    </row>
    <row r="371" spans="1:22" ht="14.5" x14ac:dyDescent="0.35">
      <c r="A371" t="s">
        <v>24962</v>
      </c>
      <c r="B371" s="86" t="s">
        <v>24963</v>
      </c>
      <c r="C371" s="121" t="s">
        <v>9626</v>
      </c>
      <c r="D371" s="120" t="s">
        <v>9626</v>
      </c>
      <c r="E371" s="122" t="str">
        <f t="shared" si="20"/>
        <v>Trifolium alexandrinum</v>
      </c>
      <c r="F371" s="122" t="str">
        <f t="shared" si="18"/>
        <v>Trifolium alexandrinum</v>
      </c>
      <c r="G371" s="122" t="str">
        <f t="shared" si="21"/>
        <v>Trifolium alexandrinum</v>
      </c>
      <c r="T371" t="str" cm="1">
        <f t="array" ref="T371">IFERROR(INDEX(AOM[AOM], MATCH(1, (AOM[Edge_Value]=ani_diet!F371)*(AOM[Is_Ani_Diet_Ingredient]&lt;&gt;FALSE), 0)), "No Match in AOM")</f>
        <v>AOM_001240</v>
      </c>
      <c r="U371" t="str" cm="1">
        <f t="array" ref="U371">IFERROR(IF(INDEX(AOM[Scientific Name], MATCH(1, (AOM[Edge_Value]=ani_diet!F371)*(AOM[Is_Ani_Diet_Ingredient]&lt;&gt;FALSE), 0))=0, "", INDEX(AOM[Scientific Name], MATCH(1, (AOM[Edge_Value]=ani_diet!F371)*(AOM[Is_Ani_Diet_Ingredient]&lt;&gt;FALSE), 0))), "No Match in AOM")</f>
        <v>Trifolium alexandrinum</v>
      </c>
      <c r="V371" t="str" cm="1">
        <f t="array" ref="V371">IF((U371&lt;&gt;"")*(U371&lt;&gt;"No Match in AOM"),IF(L371&lt;&gt;"",_xlfn.TEXTJOIN(";",TRUE,CONCATENATE(_xlfn.TEXTSPLIT(U371,";",TRUE,FALSE)," ",L371)),U371),"")</f>
        <v>Trifolium alexandrinum</v>
      </c>
    </row>
    <row r="372" spans="1:22" ht="14.5" x14ac:dyDescent="0.35">
      <c r="A372" t="s">
        <v>24964</v>
      </c>
      <c r="B372" s="86" t="s">
        <v>21929</v>
      </c>
      <c r="C372" s="121" t="s">
        <v>21929</v>
      </c>
      <c r="D372" s="120" t="s">
        <v>21929</v>
      </c>
      <c r="E372" s="122" t="str">
        <f t="shared" si="20"/>
        <v>Eichhornia crassipes</v>
      </c>
      <c r="F372" s="122" t="str">
        <f t="shared" si="18"/>
        <v>Eichhornia crassipes</v>
      </c>
      <c r="G372" s="122" t="str">
        <f t="shared" si="21"/>
        <v>Eichhornia crassipes</v>
      </c>
      <c r="P372" t="s">
        <v>12987</v>
      </c>
      <c r="Q372" t="s">
        <v>12955</v>
      </c>
      <c r="R372" t="s">
        <v>12987</v>
      </c>
      <c r="S372" t="s">
        <v>12955</v>
      </c>
      <c r="T372" t="str" cm="1">
        <f t="array" ref="T372">IFERROR(INDEX(AOM[AOM], MATCH(1, (AOM[Edge_Value]=ani_diet!F372)*(AOM[Is_Ani_Diet_Ingredient]&lt;&gt;FALSE), 0)), "No Match in AOM")</f>
        <v>AOM_000682</v>
      </c>
      <c r="U372" t="str" cm="1">
        <f t="array" ref="U372">IFERROR(IF(INDEX(AOM[Scientific Name], MATCH(1, (AOM[Edge_Value]=ani_diet!F372)*(AOM[Is_Ani_Diet_Ingredient]&lt;&gt;FALSE), 0))=0, "", INDEX(AOM[Scientific Name], MATCH(1, (AOM[Edge_Value]=ani_diet!F372)*(AOM[Is_Ani_Diet_Ingredient]&lt;&gt;FALSE), 0))), "No Match in AOM")</f>
        <v>Eichhornia crassipes</v>
      </c>
      <c r="V372" t="str" cm="1">
        <f t="array" ref="V372">IF((U372&lt;&gt;"")*(U372&lt;&gt;"No Match in AOM"),IF(L372&lt;&gt;"",_xlfn.TEXTJOIN(";",TRUE,CONCATENATE(_xlfn.TEXTSPLIT(U372,";",TRUE,FALSE)," ",L372)),U372),"")</f>
        <v>Eichhornia crassipes</v>
      </c>
    </row>
    <row r="373" spans="1:22" ht="14.5" x14ac:dyDescent="0.35">
      <c r="A373" t="s">
        <v>24387</v>
      </c>
      <c r="B373" s="86" t="s">
        <v>23205</v>
      </c>
      <c r="C373" s="121" t="s">
        <v>24965</v>
      </c>
      <c r="D373" s="120" t="s">
        <v>23205</v>
      </c>
      <c r="E373" s="122" t="str">
        <f t="shared" si="20"/>
        <v>Elancoban</v>
      </c>
      <c r="F373" s="122" t="str">
        <f t="shared" si="18"/>
        <v>Elancoban</v>
      </c>
      <c r="G373" s="122" t="str">
        <f t="shared" si="21"/>
        <v>Elancoban</v>
      </c>
      <c r="T373" t="str" cm="1">
        <f t="array" ref="T373">IFERROR(INDEX(AOM[AOM], MATCH(1, (AOM[Edge_Value]=ani_diet!F373)*(AOM[Is_Ani_Diet_Ingredient]&lt;&gt;FALSE), 0)), "No Match in AOM")</f>
        <v>AOM_001579</v>
      </c>
      <c r="U373" t="str" cm="1">
        <f t="array" ref="U373">IFERROR(IF(INDEX(AOM[Scientific Name], MATCH(1, (AOM[Edge_Value]=ani_diet!F373)*(AOM[Is_Ani_Diet_Ingredient]&lt;&gt;FALSE), 0))=0, "", INDEX(AOM[Scientific Name], MATCH(1, (AOM[Edge_Value]=ani_diet!F373)*(AOM[Is_Ani_Diet_Ingredient]&lt;&gt;FALSE), 0))), "No Match in AOM")</f>
        <v/>
      </c>
      <c r="V373" t="str" cm="1">
        <f t="array" ref="V373">IF((U373&lt;&gt;"")*(U373&lt;&gt;"No Match in AOM"),IF(L373&lt;&gt;"",_xlfn.TEXTJOIN(";",TRUE,CONCATENATE(_xlfn.TEXTSPLIT(U373,";",TRUE,FALSE)," ",L373)),U373),"")</f>
        <v/>
      </c>
    </row>
    <row r="374" spans="1:22" ht="14.5" x14ac:dyDescent="0.35">
      <c r="A374" t="s">
        <v>24285</v>
      </c>
      <c r="B374" s="86" t="s">
        <v>24966</v>
      </c>
      <c r="C374" s="121" t="s">
        <v>9686</v>
      </c>
      <c r="D374" s="120" t="s">
        <v>9686</v>
      </c>
      <c r="E374" s="122" t="str">
        <f t="shared" si="20"/>
        <v>Pennisetum purpureum</v>
      </c>
      <c r="F374" s="122" t="str">
        <f t="shared" si="18"/>
        <v>Pennisetum purpureum</v>
      </c>
      <c r="G374" s="122" t="str">
        <f t="shared" si="21"/>
        <v>Pennisetum purpureum</v>
      </c>
      <c r="P374" t="s">
        <v>12987</v>
      </c>
      <c r="Q374" t="s">
        <v>12955</v>
      </c>
      <c r="R374" t="s">
        <v>12987</v>
      </c>
      <c r="S374" t="s">
        <v>12955</v>
      </c>
      <c r="T374" t="str" cm="1">
        <f t="array" ref="T374">IFERROR(INDEX(AOM[AOM], MATCH(1, (AOM[Edge_Value]=ani_diet!F374)*(AOM[Is_Ani_Diet_Ingredient]&lt;&gt;FALSE), 0)), "No Match in AOM")</f>
        <v>AOM_000689</v>
      </c>
      <c r="U374" t="str" cm="1">
        <f t="array" ref="U374">IFERROR(IF(INDEX(AOM[Scientific Name], MATCH(1, (AOM[Edge_Value]=ani_diet!F374)*(AOM[Is_Ani_Diet_Ingredient]&lt;&gt;FALSE), 0))=0, "", INDEX(AOM[Scientific Name], MATCH(1, (AOM[Edge_Value]=ani_diet!F374)*(AOM[Is_Ani_Diet_Ingredient]&lt;&gt;FALSE), 0))), "No Match in AOM")</f>
        <v>Pennisetum purpureum</v>
      </c>
      <c r="V374" t="str" cm="1">
        <f t="array" ref="V374">IF((U374&lt;&gt;"")*(U374&lt;&gt;"No Match in AOM"),IF(L374&lt;&gt;"",_xlfn.TEXTJOIN(";",TRUE,CONCATENATE(_xlfn.TEXTSPLIT(U374,";",TRUE,FALSE)," ",L374)),U374),"")</f>
        <v>Pennisetum purpureum</v>
      </c>
    </row>
    <row r="375" spans="1:22" ht="14.5" x14ac:dyDescent="0.35">
      <c r="A375" t="s">
        <v>24362</v>
      </c>
      <c r="B375" s="86" t="s">
        <v>24967</v>
      </c>
      <c r="D375" s="120" t="s">
        <v>9686</v>
      </c>
      <c r="E375" s="122" t="str">
        <f t="shared" si="20"/>
        <v>Pennisetum purpureum</v>
      </c>
      <c r="F375" s="122" t="str">
        <f t="shared" si="18"/>
        <v>Pennisetum purpureum</v>
      </c>
      <c r="G375" s="122" t="str">
        <f t="shared" si="21"/>
        <v>Pennisetum purpureum Chopped</v>
      </c>
      <c r="I375" s="120" t="s">
        <v>6715</v>
      </c>
      <c r="K375" s="120" t="s">
        <v>6715</v>
      </c>
      <c r="T375" t="str" cm="1">
        <f t="array" ref="T375">IFERROR(INDEX(AOM[AOM], MATCH(1, (AOM[Edge_Value]=ani_diet!F375)*(AOM[Is_Ani_Diet_Ingredient]&lt;&gt;FALSE), 0)), "No Match in AOM")</f>
        <v>AOM_000689</v>
      </c>
      <c r="U375" t="str" cm="1">
        <f t="array" ref="U375">IFERROR(IF(INDEX(AOM[Scientific Name], MATCH(1, (AOM[Edge_Value]=ani_diet!F375)*(AOM[Is_Ani_Diet_Ingredient]&lt;&gt;FALSE), 0))=0, "", INDEX(AOM[Scientific Name], MATCH(1, (AOM[Edge_Value]=ani_diet!F375)*(AOM[Is_Ani_Diet_Ingredient]&lt;&gt;FALSE), 0))), "No Match in AOM")</f>
        <v>Pennisetum purpureum</v>
      </c>
      <c r="V375" t="str" cm="1">
        <f t="array" ref="V375">IF((U375&lt;&gt;"")*(U375&lt;&gt;"No Match in AOM"),IF(L375&lt;&gt;"",_xlfn.TEXTJOIN(";",TRUE,CONCATENATE(_xlfn.TEXTSPLIT(U375,";",TRUE,FALSE)," ",L375)),U375),"")</f>
        <v>Pennisetum purpureum</v>
      </c>
    </row>
    <row r="376" spans="1:22" ht="14.5" x14ac:dyDescent="0.35">
      <c r="A376" t="s">
        <v>24968</v>
      </c>
      <c r="B376" s="86" t="s">
        <v>24969</v>
      </c>
      <c r="D376" s="120" t="s">
        <v>9686</v>
      </c>
      <c r="E376" s="122" t="str">
        <f t="shared" si="20"/>
        <v>Pennisetum purpureum</v>
      </c>
      <c r="F376" s="122" t="str">
        <f t="shared" si="18"/>
        <v>Pennisetum purpureum Dried</v>
      </c>
      <c r="G376" s="122" t="str">
        <f t="shared" si="21"/>
        <v>Pennisetum purpureum Wilted(4d in the field) Chopped Dried(Shade)</v>
      </c>
      <c r="I376" s="120" t="s">
        <v>24970</v>
      </c>
      <c r="J376" s="120" t="s">
        <v>24193</v>
      </c>
      <c r="K376" s="120" t="s">
        <v>6715</v>
      </c>
      <c r="T376" t="str" cm="1">
        <f t="array" ref="T376">IFERROR(INDEX(AOM[AOM], MATCH(1, (AOM[Edge_Value]=ani_diet!F376)*(AOM[Is_Ani_Diet_Ingredient]&lt;&gt;FALSE), 0)), "No Match in AOM")</f>
        <v>AOM_001721</v>
      </c>
      <c r="U376" t="str" cm="1">
        <f t="array" ref="U376">IFERROR(IF(INDEX(AOM[Scientific Name], MATCH(1, (AOM[Edge_Value]=ani_diet!F376)*(AOM[Is_Ani_Diet_Ingredient]&lt;&gt;FALSE), 0))=0, "", INDEX(AOM[Scientific Name], MATCH(1, (AOM[Edge_Value]=ani_diet!F376)*(AOM[Is_Ani_Diet_Ingredient]&lt;&gt;FALSE), 0))), "No Match in AOM")</f>
        <v>Pennisetum purpureum</v>
      </c>
      <c r="V376" t="str" cm="1">
        <f t="array" ref="V376">IF((U376&lt;&gt;"")*(U376&lt;&gt;"No Match in AOM"),IF(L376&lt;&gt;"",_xlfn.TEXTJOIN(";",TRUE,CONCATENATE(_xlfn.TEXTSPLIT(U376,";",TRUE,FALSE)," ",L376)),U376),"")</f>
        <v>Pennisetum purpureum</v>
      </c>
    </row>
    <row r="377" spans="1:22" ht="14.5" x14ac:dyDescent="0.35">
      <c r="A377" t="s">
        <v>24295</v>
      </c>
      <c r="B377" s="86" t="s">
        <v>22088</v>
      </c>
      <c r="C377" s="121" t="s">
        <v>22088</v>
      </c>
      <c r="D377" s="120" t="s">
        <v>22088</v>
      </c>
      <c r="E377" s="122" t="str">
        <f t="shared" si="20"/>
        <v>Eleusine floccifolia</v>
      </c>
      <c r="F377" s="122" t="str">
        <f t="shared" si="18"/>
        <v>Eleusine floccifolia</v>
      </c>
      <c r="G377" s="122" t="str">
        <f t="shared" si="21"/>
        <v>Eleusine floccifolia</v>
      </c>
      <c r="T377" t="str" cm="1">
        <f t="array" ref="T377">IFERROR(INDEX(AOM[AOM], MATCH(1, (AOM[Edge_Value]=ani_diet!F377)*(AOM[Is_Ani_Diet_Ingredient]&lt;&gt;FALSE), 0)), "No Match in AOM")</f>
        <v>AOM_001467</v>
      </c>
      <c r="U377" t="str" cm="1">
        <f t="array" ref="U377">IFERROR(IF(INDEX(AOM[Scientific Name], MATCH(1, (AOM[Edge_Value]=ani_diet!F377)*(AOM[Is_Ani_Diet_Ingredient]&lt;&gt;FALSE), 0))=0, "", INDEX(AOM[Scientific Name], MATCH(1, (AOM[Edge_Value]=ani_diet!F377)*(AOM[Is_Ani_Diet_Ingredient]&lt;&gt;FALSE), 0))), "No Match in AOM")</f>
        <v>Eleusine floccifolia</v>
      </c>
      <c r="V377" t="str" cm="1">
        <f t="array" ref="V377">IF((U377&lt;&gt;"")*(U377&lt;&gt;"No Match in AOM"),IF(L377&lt;&gt;"",_xlfn.TEXTJOIN(";",TRUE,CONCATENATE(_xlfn.TEXTSPLIT(U377,";",TRUE,FALSE)," ",L377)),U377),"")</f>
        <v>Eleusine floccifolia</v>
      </c>
    </row>
    <row r="378" spans="1:22" ht="14.5" x14ac:dyDescent="0.35">
      <c r="A378" t="s">
        <v>24318</v>
      </c>
      <c r="B378" s="86" t="s">
        <v>22090</v>
      </c>
      <c r="C378" s="121" t="s">
        <v>22090</v>
      </c>
      <c r="D378" s="120" t="s">
        <v>22090</v>
      </c>
      <c r="E378" s="122" t="str">
        <f t="shared" si="20"/>
        <v>Elionurus muticus</v>
      </c>
      <c r="F378" s="122" t="str">
        <f t="shared" si="18"/>
        <v>Elionurus muticus</v>
      </c>
      <c r="G378" s="122" t="str">
        <f t="shared" si="21"/>
        <v>Elionurus muticus</v>
      </c>
      <c r="T378" t="str" cm="1">
        <f t="array" ref="T378">IFERROR(INDEX(AOM[AOM], MATCH(1, (AOM[Edge_Value]=ani_diet!F378)*(AOM[Is_Ani_Diet_Ingredient]&lt;&gt;FALSE), 0)), "No Match in AOM")</f>
        <v>AOM_001785</v>
      </c>
      <c r="U378" t="str" cm="1">
        <f t="array" ref="U378">IFERROR(IF(INDEX(AOM[Scientific Name], MATCH(1, (AOM[Edge_Value]=ani_diet!F378)*(AOM[Is_Ani_Diet_Ingredient]&lt;&gt;FALSE), 0))=0, "", INDEX(AOM[Scientific Name], MATCH(1, (AOM[Edge_Value]=ani_diet!F378)*(AOM[Is_Ani_Diet_Ingredient]&lt;&gt;FALSE), 0))), "No Match in AOM")</f>
        <v>Elionurus muticus</v>
      </c>
      <c r="V378" t="str" cm="1">
        <f t="array" ref="V378">IF((U378&lt;&gt;"")*(U378&lt;&gt;"No Match in AOM"),IF(L378&lt;&gt;"",_xlfn.TEXTJOIN(";",TRUE,CONCATENATE(_xlfn.TEXTSPLIT(U378,";",TRUE,FALSE)," ",L378)),U378),"")</f>
        <v>Elionurus muticus</v>
      </c>
    </row>
    <row r="379" spans="1:22" ht="14.5" x14ac:dyDescent="0.35">
      <c r="A379" t="s">
        <v>24971</v>
      </c>
      <c r="B379" s="86" t="s">
        <v>24972</v>
      </c>
      <c r="C379" s="121" t="s">
        <v>24973</v>
      </c>
      <c r="D379" s="120" t="s">
        <v>10805</v>
      </c>
      <c r="E379" s="122" t="str">
        <f t="shared" si="20"/>
        <v>Ensete ventricosum Corm</v>
      </c>
      <c r="F379" s="122" t="str">
        <f t="shared" si="18"/>
        <v>Ensete ventricosum Corm</v>
      </c>
      <c r="G379" s="122" t="str">
        <f t="shared" si="21"/>
        <v>Ensete ventricosum Corm</v>
      </c>
      <c r="L379" s="120" t="s">
        <v>11206</v>
      </c>
      <c r="T379" t="str" cm="1">
        <f t="array" ref="T379">IFERROR(INDEX(AOM[AOM], MATCH(1, (AOM[Edge_Value]=ani_diet!F379)*(AOM[Is_Ani_Diet_Ingredient]&lt;&gt;FALSE), 0)), "No Match in AOM")</f>
        <v>AOM_001818</v>
      </c>
      <c r="U379" t="str" cm="1">
        <f t="array" ref="U379">IFERROR(IF(INDEX(AOM[Scientific Name], MATCH(1, (AOM[Edge_Value]=ani_diet!F379)*(AOM[Is_Ani_Diet_Ingredient]&lt;&gt;FALSE), 0))=0, "", INDEX(AOM[Scientific Name], MATCH(1, (AOM[Edge_Value]=ani_diet!F379)*(AOM[Is_Ani_Diet_Ingredient]&lt;&gt;FALSE), 0))), "No Match in AOM")</f>
        <v>Ensete ventricosum</v>
      </c>
      <c r="V379" t="str" cm="1">
        <f t="array" ref="V379">IF((U379&lt;&gt;"")*(U379&lt;&gt;"No Match in AOM"),IF(L379&lt;&gt;"",_xlfn.TEXTJOIN(";",TRUE,CONCATENATE(_xlfn.TEXTSPLIT(U379,";",TRUE,FALSE)," ",L379)),U379),"")</f>
        <v>Ensete ventricosum Corm</v>
      </c>
    </row>
    <row r="380" spans="1:22" ht="14.5" x14ac:dyDescent="0.35">
      <c r="A380" t="s">
        <v>24974</v>
      </c>
      <c r="B380" s="86" t="s">
        <v>24975</v>
      </c>
      <c r="C380" s="121" t="s">
        <v>24976</v>
      </c>
      <c r="D380" s="120" t="s">
        <v>10805</v>
      </c>
      <c r="E380" s="122" t="str">
        <f t="shared" si="20"/>
        <v>Ensete ventricosum Leaves</v>
      </c>
      <c r="F380" s="122" t="str">
        <f t="shared" si="18"/>
        <v>Ensete ventricosum Leaves</v>
      </c>
      <c r="G380" s="122" t="str">
        <f t="shared" si="21"/>
        <v>Ensete ventricosum Leaves</v>
      </c>
      <c r="L380" s="120" t="s">
        <v>6705</v>
      </c>
      <c r="T380" t="str" cm="1">
        <f t="array" ref="T380">IFERROR(INDEX(AOM[AOM], MATCH(1, (AOM[Edge_Value]=ani_diet!F380)*(AOM[Is_Ani_Diet_Ingredient]&lt;&gt;FALSE), 0)), "No Match in AOM")</f>
        <v>AOM_001819</v>
      </c>
      <c r="U380" t="str" cm="1">
        <f t="array" ref="U380">IFERROR(IF(INDEX(AOM[Scientific Name], MATCH(1, (AOM[Edge_Value]=ani_diet!F380)*(AOM[Is_Ani_Diet_Ingredient]&lt;&gt;FALSE), 0))=0, "", INDEX(AOM[Scientific Name], MATCH(1, (AOM[Edge_Value]=ani_diet!F380)*(AOM[Is_Ani_Diet_Ingredient]&lt;&gt;FALSE), 0))), "No Match in AOM")</f>
        <v>Ensete ventricosum</v>
      </c>
      <c r="V380" t="str" cm="1">
        <f t="array" ref="V380">IF((U380&lt;&gt;"")*(U380&lt;&gt;"No Match in AOM"),IF(L380&lt;&gt;"",_xlfn.TEXTJOIN(";",TRUE,CONCATENATE(_xlfn.TEXTSPLIT(U380,";",TRUE,FALSE)," ",L380)),U380),"")</f>
        <v>Ensete ventricosum Leaves</v>
      </c>
    </row>
    <row r="381" spans="1:22" ht="14.5" x14ac:dyDescent="0.35">
      <c r="A381" t="s">
        <v>24974</v>
      </c>
      <c r="B381" s="86" t="s">
        <v>24977</v>
      </c>
      <c r="D381" s="120" t="s">
        <v>10805</v>
      </c>
      <c r="E381" s="122" t="str">
        <f t="shared" si="20"/>
        <v>Ensete ventricosum Leaves</v>
      </c>
      <c r="F381" s="122" t="str">
        <f t="shared" si="18"/>
        <v>Ensete ventricosum Leaves</v>
      </c>
      <c r="G381" s="122" t="str">
        <f t="shared" si="21"/>
        <v>Ensete ventricosum Leaves Chopped</v>
      </c>
      <c r="I381" s="120" t="s">
        <v>6715</v>
      </c>
      <c r="K381" s="120" t="s">
        <v>6715</v>
      </c>
      <c r="L381" s="120" t="s">
        <v>6705</v>
      </c>
      <c r="T381" t="str" cm="1">
        <f t="array" ref="T381">IFERROR(INDEX(AOM[AOM], MATCH(1, (AOM[Edge_Value]=ani_diet!F381)*(AOM[Is_Ani_Diet_Ingredient]&lt;&gt;FALSE), 0)), "No Match in AOM")</f>
        <v>AOM_001819</v>
      </c>
      <c r="U381" t="str" cm="1">
        <f t="array" ref="U381">IFERROR(IF(INDEX(AOM[Scientific Name], MATCH(1, (AOM[Edge_Value]=ani_diet!F381)*(AOM[Is_Ani_Diet_Ingredient]&lt;&gt;FALSE), 0))=0, "", INDEX(AOM[Scientific Name], MATCH(1, (AOM[Edge_Value]=ani_diet!F381)*(AOM[Is_Ani_Diet_Ingredient]&lt;&gt;FALSE), 0))), "No Match in AOM")</f>
        <v>Ensete ventricosum</v>
      </c>
      <c r="V381" t="str" cm="1">
        <f t="array" ref="V381">IF((U381&lt;&gt;"")*(U381&lt;&gt;"No Match in AOM"),IF(L381&lt;&gt;"",_xlfn.TEXTJOIN(";",TRUE,CONCATENATE(_xlfn.TEXTSPLIT(U381,";",TRUE,FALSE)," ",L381)),U381),"")</f>
        <v>Ensete ventricosum Leaves</v>
      </c>
    </row>
    <row r="382" spans="1:22" ht="14.5" x14ac:dyDescent="0.35">
      <c r="A382" t="s">
        <v>24476</v>
      </c>
      <c r="B382" s="86" t="s">
        <v>23274</v>
      </c>
      <c r="C382" s="121" t="s">
        <v>23274</v>
      </c>
      <c r="D382" s="120" t="s">
        <v>23274</v>
      </c>
      <c r="E382" s="122" t="str">
        <f t="shared" si="20"/>
        <v>Enzyme</v>
      </c>
      <c r="F382" s="122" t="str">
        <f t="shared" si="18"/>
        <v>Enzyme</v>
      </c>
      <c r="G382" s="122" t="str">
        <f t="shared" si="21"/>
        <v>Enzyme</v>
      </c>
      <c r="T382" t="str" cm="1">
        <f t="array" ref="T382">IFERROR(INDEX(AOM[AOM], MATCH(1, (AOM[Edge_Value]=ani_diet!F382)*(AOM[Is_Ani_Diet_Ingredient]&lt;&gt;FALSE), 0)), "No Match in AOM")</f>
        <v>AOM_000751</v>
      </c>
      <c r="U382" t="str" cm="1">
        <f t="array" ref="U382">IFERROR(IF(INDEX(AOM[Scientific Name], MATCH(1, (AOM[Edge_Value]=ani_diet!F382)*(AOM[Is_Ani_Diet_Ingredient]&lt;&gt;FALSE), 0))=0, "", INDEX(AOM[Scientific Name], MATCH(1, (AOM[Edge_Value]=ani_diet!F382)*(AOM[Is_Ani_Diet_Ingredient]&lt;&gt;FALSE), 0))), "No Match in AOM")</f>
        <v/>
      </c>
      <c r="V382" t="str" cm="1">
        <f t="array" ref="V382">IF((U382&lt;&gt;"")*(U382&lt;&gt;"No Match in AOM"),IF(L382&lt;&gt;"",_xlfn.TEXTJOIN(";",TRUE,CONCATENATE(_xlfn.TEXTSPLIT(U382,";",TRUE,FALSE)," ",L382)),U382),"")</f>
        <v/>
      </c>
    </row>
    <row r="383" spans="1:22" ht="14.5" x14ac:dyDescent="0.35">
      <c r="A383" t="s">
        <v>24476</v>
      </c>
      <c r="B383" s="86" t="s">
        <v>24978</v>
      </c>
      <c r="D383" s="120" t="s">
        <v>23274</v>
      </c>
      <c r="E383" s="122" t="str">
        <f t="shared" si="20"/>
        <v>Enzyme</v>
      </c>
      <c r="F383" s="122" t="str">
        <f t="shared" si="18"/>
        <v>Enzyme Ground</v>
      </c>
      <c r="G383" s="122" t="str">
        <f t="shared" si="21"/>
        <v>Enzyme Ground</v>
      </c>
      <c r="I383" s="120" t="s">
        <v>6571</v>
      </c>
      <c r="J383" s="120" t="s">
        <v>6571</v>
      </c>
      <c r="T383" t="str" cm="1">
        <f t="array" ref="T383">IFERROR(INDEX(AOM[AOM], MATCH(1, (AOM[Edge_Value]=ani_diet!F383)*(AOM[Is_Ani_Diet_Ingredient]&lt;&gt;FALSE), 0)), "No Match in AOM")</f>
        <v>AOM_002073</v>
      </c>
      <c r="U383" t="str" cm="1">
        <f t="array" ref="U383">IFERROR(IF(INDEX(AOM[Scientific Name], MATCH(1, (AOM[Edge_Value]=ani_diet!F383)*(AOM[Is_Ani_Diet_Ingredient]&lt;&gt;FALSE), 0))=0, "", INDEX(AOM[Scientific Name], MATCH(1, (AOM[Edge_Value]=ani_diet!F383)*(AOM[Is_Ani_Diet_Ingredient]&lt;&gt;FALSE), 0))), "No Match in AOM")</f>
        <v/>
      </c>
      <c r="V383" t="str" cm="1">
        <f t="array" ref="V383">IF((U383&lt;&gt;"")*(U383&lt;&gt;"No Match in AOM"),IF(L383&lt;&gt;"",_xlfn.TEXTJOIN(";",TRUE,CONCATENATE(_xlfn.TEXTSPLIT(U383,";",TRUE,FALSE)," ",L383)),U383),"")</f>
        <v/>
      </c>
    </row>
    <row r="384" spans="1:22" ht="14.5" x14ac:dyDescent="0.35">
      <c r="A384" t="s">
        <v>24258</v>
      </c>
      <c r="B384" s="86" t="s">
        <v>22092</v>
      </c>
      <c r="C384" s="121" t="s">
        <v>22092</v>
      </c>
      <c r="D384" s="120" t="s">
        <v>22092</v>
      </c>
      <c r="E384" s="122" t="str">
        <f t="shared" si="20"/>
        <v>Eragotris tremula</v>
      </c>
      <c r="F384" s="122" t="str">
        <f t="shared" si="18"/>
        <v>Eragotris tremula</v>
      </c>
      <c r="G384" s="122" t="str">
        <f t="shared" si="21"/>
        <v>Eragotris tremula</v>
      </c>
      <c r="T384" t="str" cm="1">
        <f t="array" ref="T384">IFERROR(INDEX(AOM[AOM], MATCH(1, (AOM[Edge_Value]=ani_diet!F384)*(AOM[Is_Ani_Diet_Ingredient]&lt;&gt;FALSE), 0)), "No Match in AOM")</f>
        <v>AOM_001786</v>
      </c>
      <c r="U384" t="str" cm="1">
        <f t="array" ref="U384">IFERROR(IF(INDEX(AOM[Scientific Name], MATCH(1, (AOM[Edge_Value]=ani_diet!F384)*(AOM[Is_Ani_Diet_Ingredient]&lt;&gt;FALSE), 0))=0, "", INDEX(AOM[Scientific Name], MATCH(1, (AOM[Edge_Value]=ani_diet!F384)*(AOM[Is_Ani_Diet_Ingredient]&lt;&gt;FALSE), 0))), "No Match in AOM")</f>
        <v>Eragotris tremula</v>
      </c>
      <c r="V384" t="str" cm="1">
        <f t="array" ref="V384">IF((U384&lt;&gt;"")*(U384&lt;&gt;"No Match in AOM"),IF(L384&lt;&gt;"",_xlfn.TEXTJOIN(";",TRUE,CONCATENATE(_xlfn.TEXTSPLIT(U384,";",TRUE,FALSE)," ",L384)),U384),"")</f>
        <v>Eragotris tremula</v>
      </c>
    </row>
    <row r="385" spans="1:23" ht="14.5" x14ac:dyDescent="0.35">
      <c r="A385" t="s">
        <v>24318</v>
      </c>
      <c r="B385" s="86" t="s">
        <v>22094</v>
      </c>
      <c r="C385" s="121" t="s">
        <v>22094</v>
      </c>
      <c r="D385" s="120" t="s">
        <v>22094</v>
      </c>
      <c r="E385" s="122" t="str">
        <f t="shared" si="20"/>
        <v>Eragrostis capensis</v>
      </c>
      <c r="F385" s="122" t="str">
        <f t="shared" ref="F385:F448" si="22">_xlfn.TEXTJOIN(" ",TRUE,D385,IF(ISBLANK(L385),"",_xlfn.TEXTSPLIT(L385,";")),IF(ISBLANK(J385),"",_xlfn.TEXTSPLIT(J385,";")))</f>
        <v>Eragrostis capensis</v>
      </c>
      <c r="G385" s="122" t="str">
        <f t="shared" si="21"/>
        <v>Eragrostis capensis</v>
      </c>
      <c r="T385" t="str" cm="1">
        <f t="array" ref="T385">IFERROR(INDEX(AOM[AOM], MATCH(1, (AOM[Edge_Value]=ani_diet!F385)*(AOM[Is_Ani_Diet_Ingredient]&lt;&gt;FALSE), 0)), "No Match in AOM")</f>
        <v>AOM_001468</v>
      </c>
      <c r="U385" t="str" cm="1">
        <f t="array" ref="U385">IFERROR(IF(INDEX(AOM[Scientific Name], MATCH(1, (AOM[Edge_Value]=ani_diet!F385)*(AOM[Is_Ani_Diet_Ingredient]&lt;&gt;FALSE), 0))=0, "", INDEX(AOM[Scientific Name], MATCH(1, (AOM[Edge_Value]=ani_diet!F385)*(AOM[Is_Ani_Diet_Ingredient]&lt;&gt;FALSE), 0))), "No Match in AOM")</f>
        <v>Eragrostis capensis</v>
      </c>
      <c r="V385" t="str" cm="1">
        <f t="array" ref="V385">IF((U385&lt;&gt;"")*(U385&lt;&gt;"No Match in AOM"),IF(L385&lt;&gt;"",_xlfn.TEXTJOIN(";",TRUE,CONCATENATE(_xlfn.TEXTSPLIT(U385,";",TRUE,FALSE)," ",L385)),U385),"")</f>
        <v>Eragrostis capensis</v>
      </c>
    </row>
    <row r="386" spans="1:23" ht="14.5" x14ac:dyDescent="0.35">
      <c r="A386" t="s">
        <v>24929</v>
      </c>
      <c r="B386" s="86" t="s">
        <v>24979</v>
      </c>
      <c r="C386" s="121" t="s">
        <v>24980</v>
      </c>
      <c r="D386" s="120" t="s">
        <v>22096</v>
      </c>
      <c r="E386" s="122" t="str">
        <f t="shared" si="20"/>
        <v>Eragrostis curvula</v>
      </c>
      <c r="F386" s="122" t="str">
        <f t="shared" si="22"/>
        <v>Eragrostis curvula Dried</v>
      </c>
      <c r="G386" s="122" t="str">
        <f t="shared" si="21"/>
        <v>Eragrostis curvula Hay</v>
      </c>
      <c r="I386" s="120" t="s">
        <v>19595</v>
      </c>
      <c r="J386" s="120" t="s">
        <v>24193</v>
      </c>
      <c r="N386" s="88" t="s">
        <v>252</v>
      </c>
      <c r="T386" t="str" cm="1">
        <f t="array" ref="T386">IFERROR(INDEX(AOM[AOM], MATCH(1, (AOM[Edge_Value]=ani_diet!F386)*(AOM[Is_Ani_Diet_Ingredient]&lt;&gt;FALSE), 0)), "No Match in AOM")</f>
        <v>AOM_001787</v>
      </c>
      <c r="U386" t="str" cm="1">
        <f t="array" ref="U386">IFERROR(IF(INDEX(AOM[Scientific Name], MATCH(1, (AOM[Edge_Value]=ani_diet!F386)*(AOM[Is_Ani_Diet_Ingredient]&lt;&gt;FALSE), 0))=0, "", INDEX(AOM[Scientific Name], MATCH(1, (AOM[Edge_Value]=ani_diet!F386)*(AOM[Is_Ani_Diet_Ingredient]&lt;&gt;FALSE), 0))), "No Match in AOM")</f>
        <v>Eragrostis curvula</v>
      </c>
      <c r="V386" t="str" cm="1">
        <f t="array" ref="V386">IF((U386&lt;&gt;"")*(U386&lt;&gt;"No Match in AOM"),IF(L386&lt;&gt;"",_xlfn.TEXTJOIN(";",TRUE,CONCATENATE(_xlfn.TEXTSPLIT(U386,";",TRUE,FALSE)," ",L386)),U386),"")</f>
        <v>Eragrostis curvula</v>
      </c>
    </row>
    <row r="387" spans="1:23" ht="14.5" x14ac:dyDescent="0.35">
      <c r="A387" t="s">
        <v>24981</v>
      </c>
      <c r="B387" s="86" t="s">
        <v>24982</v>
      </c>
      <c r="D387" s="120" t="s">
        <v>22096</v>
      </c>
      <c r="E387" s="122" t="str">
        <f t="shared" si="20"/>
        <v>Eragrostis curvula</v>
      </c>
      <c r="F387" s="122" t="str">
        <f t="shared" si="22"/>
        <v>Eragrostis curvula Dried</v>
      </c>
      <c r="G387" s="122" t="str">
        <f t="shared" si="21"/>
        <v>Eragrostis curvula Hay Chopped(Hammer Mill)</v>
      </c>
      <c r="I387" s="120" t="s">
        <v>24983</v>
      </c>
      <c r="J387" s="120" t="s">
        <v>24193</v>
      </c>
      <c r="K387" s="120" t="s">
        <v>6715</v>
      </c>
      <c r="T387" t="str" cm="1">
        <f t="array" ref="T387">IFERROR(INDEX(AOM[AOM], MATCH(1, (AOM[Edge_Value]=ani_diet!F387)*(AOM[Is_Ani_Diet_Ingredient]&lt;&gt;FALSE), 0)), "No Match in AOM")</f>
        <v>AOM_001787</v>
      </c>
      <c r="U387" t="str" cm="1">
        <f t="array" ref="U387">IFERROR(IF(INDEX(AOM[Scientific Name], MATCH(1, (AOM[Edge_Value]=ani_diet!F387)*(AOM[Is_Ani_Diet_Ingredient]&lt;&gt;FALSE), 0))=0, "", INDEX(AOM[Scientific Name], MATCH(1, (AOM[Edge_Value]=ani_diet!F387)*(AOM[Is_Ani_Diet_Ingredient]&lt;&gt;FALSE), 0))), "No Match in AOM")</f>
        <v>Eragrostis curvula</v>
      </c>
      <c r="V387" t="str" cm="1">
        <f t="array" ref="V387">IF((U387&lt;&gt;"")*(U387&lt;&gt;"No Match in AOM"),IF(L387&lt;&gt;"",_xlfn.TEXTJOIN(";",TRUE,CONCATENATE(_xlfn.TEXTSPLIT(U387,";",TRUE,FALSE)," ",L387)),U387),"")</f>
        <v>Eragrostis curvula</v>
      </c>
    </row>
    <row r="388" spans="1:23" ht="14.5" x14ac:dyDescent="0.35">
      <c r="A388" t="s">
        <v>24919</v>
      </c>
      <c r="B388" s="86" t="s">
        <v>22101</v>
      </c>
      <c r="C388" s="121" t="s">
        <v>22101</v>
      </c>
      <c r="D388" s="120" t="s">
        <v>22101</v>
      </c>
      <c r="E388" s="122" t="str">
        <f t="shared" si="20"/>
        <v>Eragrostis papposa</v>
      </c>
      <c r="F388" s="122" t="str">
        <f t="shared" si="22"/>
        <v>Eragrostis papposa</v>
      </c>
      <c r="G388" s="122" t="str">
        <f t="shared" si="21"/>
        <v>Eragrostis papposa</v>
      </c>
      <c r="T388" t="str" cm="1">
        <f t="array" ref="T388">IFERROR(INDEX(AOM[AOM], MATCH(1, (AOM[Edge_Value]=ani_diet!F388)*(AOM[Is_Ani_Diet_Ingredient]&lt;&gt;FALSE), 0)), "No Match in AOM")</f>
        <v>AOM_001469</v>
      </c>
      <c r="U388" t="str" cm="1">
        <f t="array" ref="U388">IFERROR(IF(INDEX(AOM[Scientific Name], MATCH(1, (AOM[Edge_Value]=ani_diet!F388)*(AOM[Is_Ani_Diet_Ingredient]&lt;&gt;FALSE), 0))=0, "", INDEX(AOM[Scientific Name], MATCH(1, (AOM[Edge_Value]=ani_diet!F388)*(AOM[Is_Ani_Diet_Ingredient]&lt;&gt;FALSE), 0))), "No Match in AOM")</f>
        <v>Eragrostis papposa</v>
      </c>
      <c r="V388" t="str" cm="1">
        <f t="array" ref="V388">IF((U388&lt;&gt;"")*(U388&lt;&gt;"No Match in AOM"),IF(L388&lt;&gt;"",_xlfn.TEXTJOIN(";",TRUE,CONCATENATE(_xlfn.TEXTSPLIT(U388,";",TRUE,FALSE)," ",L388)),U388),"")</f>
        <v>Eragrostis papposa</v>
      </c>
    </row>
    <row r="389" spans="1:23" ht="14.5" x14ac:dyDescent="0.35">
      <c r="A389" t="s">
        <v>24318</v>
      </c>
      <c r="B389" s="86" t="s">
        <v>22103</v>
      </c>
      <c r="C389" s="121" t="s">
        <v>22103</v>
      </c>
      <c r="D389" s="120" t="s">
        <v>22103</v>
      </c>
      <c r="E389" s="122" t="str">
        <f t="shared" ref="E389:E420" si="23">_xlfn.TEXTJOIN(" ",TRUE,D389,IF(ISBLANK(L389),"",_xlfn.TEXTSPLIT(L389,";")))</f>
        <v>Eragrostis rigidior</v>
      </c>
      <c r="F389" s="122" t="str">
        <f t="shared" si="22"/>
        <v>Eragrostis rigidior</v>
      </c>
      <c r="G389" s="122" t="str">
        <f t="shared" ref="G389:G420" si="24">_xlfn.TEXTJOIN(" ",TRUE,D389,H389,IF(ISBLANK(L389),"",_xlfn.TEXTSPLIT(L389,";")),IF(ISBLANK(I389),"",_xlfn.TEXTSPLIT(I389,";")))</f>
        <v>Eragrostis rigidior</v>
      </c>
      <c r="T389" t="str" cm="1">
        <f t="array" ref="T389">IFERROR(INDEX(AOM[AOM], MATCH(1, (AOM[Edge_Value]=ani_diet!F389)*(AOM[Is_Ani_Diet_Ingredient]&lt;&gt;FALSE), 0)), "No Match in AOM")</f>
        <v>AOM_001470</v>
      </c>
      <c r="U389" t="str" cm="1">
        <f t="array" ref="U389">IFERROR(IF(INDEX(AOM[Scientific Name], MATCH(1, (AOM[Edge_Value]=ani_diet!F389)*(AOM[Is_Ani_Diet_Ingredient]&lt;&gt;FALSE), 0))=0, "", INDEX(AOM[Scientific Name], MATCH(1, (AOM[Edge_Value]=ani_diet!F389)*(AOM[Is_Ani_Diet_Ingredient]&lt;&gt;FALSE), 0))), "No Match in AOM")</f>
        <v>Eragrostis rigidior</v>
      </c>
      <c r="V389" t="str" cm="1">
        <f t="array" ref="V389">IF((U389&lt;&gt;"")*(U389&lt;&gt;"No Match in AOM"),IF(L389&lt;&gt;"",_xlfn.TEXTJOIN(";",TRUE,CONCATENATE(_xlfn.TEXTSPLIT(U389,";",TRUE,FALSE)," ",L389)),U389),"")</f>
        <v>Eragrostis rigidior</v>
      </c>
    </row>
    <row r="390" spans="1:23" ht="14.5" x14ac:dyDescent="0.35">
      <c r="A390" t="s">
        <v>24984</v>
      </c>
      <c r="B390" s="86" t="s">
        <v>24985</v>
      </c>
      <c r="C390" s="121" t="s">
        <v>24986</v>
      </c>
      <c r="D390" s="120" t="s">
        <v>21539</v>
      </c>
      <c r="E390" s="122" t="str">
        <f t="shared" si="23"/>
        <v>Eruca sativa Seed</v>
      </c>
      <c r="F390" s="122" t="str">
        <f t="shared" si="22"/>
        <v>Eruca sativa Seed Ground</v>
      </c>
      <c r="G390" s="122" t="str">
        <f t="shared" si="24"/>
        <v>Eruca sativa Seed Meal</v>
      </c>
      <c r="I390" s="120" t="s">
        <v>24282</v>
      </c>
      <c r="J390" s="120" t="s">
        <v>6571</v>
      </c>
      <c r="L390" s="120" t="s">
        <v>8831</v>
      </c>
      <c r="N390" s="88" t="s">
        <v>252</v>
      </c>
      <c r="T390" t="str" cm="1">
        <f t="array" ref="T390">IFERROR(INDEX(AOM[AOM], MATCH(1, (AOM[Edge_Value]=ani_diet!F390)*(AOM[Is_Ani_Diet_Ingredient]&lt;&gt;FALSE), 0)), "No Match in AOM")</f>
        <v>No Match in AOM</v>
      </c>
      <c r="U390" t="str" cm="1">
        <f t="array" ref="U390">IFERROR(IF(INDEX(AOM[Scientific Name], MATCH(1, (AOM[Edge_Value]=ani_diet!F390)*(AOM[Is_Ani_Diet_Ingredient]&lt;&gt;FALSE), 0))=0, "", INDEX(AOM[Scientific Name], MATCH(1, (AOM[Edge_Value]=ani_diet!F390)*(AOM[Is_Ani_Diet_Ingredient]&lt;&gt;FALSE), 0))), "No Match in AOM")</f>
        <v>No Match in AOM</v>
      </c>
      <c r="V390" t="str" cm="1">
        <f t="array" ref="V390">IF((U390&lt;&gt;"")*(U390&lt;&gt;"No Match in AOM"),IF(L390&lt;&gt;"",_xlfn.TEXTJOIN(";",TRUE,CONCATENATE(_xlfn.TEXTSPLIT(U390,";",TRUE,FALSE)," ",L390)),U390),"")</f>
        <v/>
      </c>
      <c r="W390" s="132" t="s">
        <v>21534</v>
      </c>
    </row>
    <row r="391" spans="1:23" ht="14.5" x14ac:dyDescent="0.35">
      <c r="A391" t="s">
        <v>24987</v>
      </c>
      <c r="B391" s="86" t="s">
        <v>24988</v>
      </c>
      <c r="D391" s="120" t="s">
        <v>14252</v>
      </c>
      <c r="E391" s="122" t="str">
        <f t="shared" si="23"/>
        <v>Erythrina abyssinica</v>
      </c>
      <c r="F391" s="122" t="str">
        <f t="shared" si="22"/>
        <v>Erythrina abyssinica Wilted</v>
      </c>
      <c r="G391" s="122" t="str">
        <f t="shared" si="24"/>
        <v>Erythrina abyssinica Chopped Wilted</v>
      </c>
      <c r="I391" s="120" t="s">
        <v>24989</v>
      </c>
      <c r="J391" s="120" t="s">
        <v>24261</v>
      </c>
      <c r="K391" s="120" t="s">
        <v>6715</v>
      </c>
      <c r="T391" t="str" cm="1">
        <f t="array" ref="T391">IFERROR(INDEX(AOM[AOM], MATCH(1, (AOM[Edge_Value]=ani_diet!F391)*(AOM[Is_Ani_Diet_Ingredient]&lt;&gt;FALSE), 0)), "No Match in AOM")</f>
        <v>AOM_001796</v>
      </c>
      <c r="U391" t="str" cm="1">
        <f t="array" ref="U391">IFERROR(IF(INDEX(AOM[Scientific Name], MATCH(1, (AOM[Edge_Value]=ani_diet!F391)*(AOM[Is_Ani_Diet_Ingredient]&lt;&gt;FALSE), 0))=0, "", INDEX(AOM[Scientific Name], MATCH(1, (AOM[Edge_Value]=ani_diet!F391)*(AOM[Is_Ani_Diet_Ingredient]&lt;&gt;FALSE), 0))), "No Match in AOM")</f>
        <v>Erythrina abyssinica</v>
      </c>
      <c r="V391" t="str" cm="1">
        <f t="array" ref="V391">IF((U391&lt;&gt;"")*(U391&lt;&gt;"No Match in AOM"),IF(L391&lt;&gt;"",_xlfn.TEXTJOIN(";",TRUE,CONCATENATE(_xlfn.TEXTSPLIT(U391,";",TRUE,FALSE)," ",L391)),U391),"")</f>
        <v>Erythrina abyssinica</v>
      </c>
    </row>
    <row r="392" spans="1:23" ht="14.5" x14ac:dyDescent="0.35">
      <c r="A392" t="s">
        <v>24990</v>
      </c>
      <c r="B392" s="86" t="s">
        <v>22504</v>
      </c>
      <c r="C392" s="121" t="s">
        <v>24991</v>
      </c>
      <c r="D392" s="120" t="s">
        <v>22503</v>
      </c>
      <c r="E392" s="122" t="str">
        <f t="shared" si="23"/>
        <v>Erythrina brucei Leaves</v>
      </c>
      <c r="F392" s="122" t="str">
        <f t="shared" si="22"/>
        <v>Erythrina brucei Leaves</v>
      </c>
      <c r="G392" s="122" t="str">
        <f t="shared" si="24"/>
        <v>Erythrina brucei Leaves</v>
      </c>
      <c r="L392" s="120" t="s">
        <v>6705</v>
      </c>
      <c r="T392" t="str" cm="1">
        <f t="array" ref="T392">IFERROR(INDEX(AOM[AOM], MATCH(1, (AOM[Edge_Value]=ani_diet!F392)*(AOM[Is_Ani_Diet_Ingredient]&lt;&gt;FALSE), 0)), "No Match in AOM")</f>
        <v>AOM_001143</v>
      </c>
      <c r="U392" t="str" cm="1">
        <f t="array" ref="U392">IFERROR(IF(INDEX(AOM[Scientific Name], MATCH(1, (AOM[Edge_Value]=ani_diet!F392)*(AOM[Is_Ani_Diet_Ingredient]&lt;&gt;FALSE), 0))=0, "", INDEX(AOM[Scientific Name], MATCH(1, (AOM[Edge_Value]=ani_diet!F392)*(AOM[Is_Ani_Diet_Ingredient]&lt;&gt;FALSE), 0))), "No Match in AOM")</f>
        <v>Erythrina brucei</v>
      </c>
      <c r="V392" t="str" cm="1">
        <f t="array" ref="V392">IF((U392&lt;&gt;"")*(U392&lt;&gt;"No Match in AOM"),IF(L392&lt;&gt;"",_xlfn.TEXTJOIN(";",TRUE,CONCATENATE(_xlfn.TEXTSPLIT(U392,";",TRUE,FALSE)," ",L392)),U392),"")</f>
        <v>Erythrina brucei Leaves</v>
      </c>
    </row>
    <row r="393" spans="1:23" ht="14.5" x14ac:dyDescent="0.35">
      <c r="A393" t="s">
        <v>24990</v>
      </c>
      <c r="B393" s="86" t="s">
        <v>24992</v>
      </c>
      <c r="D393" s="120" t="s">
        <v>22503</v>
      </c>
      <c r="E393" s="122" t="str">
        <f t="shared" si="23"/>
        <v>Erythrina brucei Leaves</v>
      </c>
      <c r="F393" s="122" t="str">
        <f t="shared" si="22"/>
        <v>Erythrina brucei Leaves Dried</v>
      </c>
      <c r="G393" s="122" t="str">
        <f t="shared" si="24"/>
        <v>Erythrina brucei Leaves Dried(Shade)</v>
      </c>
      <c r="I393" s="120" t="s">
        <v>24208</v>
      </c>
      <c r="J393" s="120" t="s">
        <v>24193</v>
      </c>
      <c r="L393" s="120" t="s">
        <v>6705</v>
      </c>
      <c r="T393" t="str" cm="1">
        <f t="array" ref="T393">IFERROR(INDEX(AOM[AOM], MATCH(1, (AOM[Edge_Value]=ani_diet!F393)*(AOM[Is_Ani_Diet_Ingredient]&lt;&gt;FALSE), 0)), "No Match in AOM")</f>
        <v>AOM_001705</v>
      </c>
      <c r="U393" t="str" cm="1">
        <f t="array" ref="U393">IFERROR(IF(INDEX(AOM[Scientific Name], MATCH(1, (AOM[Edge_Value]=ani_diet!F393)*(AOM[Is_Ani_Diet_Ingredient]&lt;&gt;FALSE), 0))=0, "", INDEX(AOM[Scientific Name], MATCH(1, (AOM[Edge_Value]=ani_diet!F393)*(AOM[Is_Ani_Diet_Ingredient]&lt;&gt;FALSE), 0))), "No Match in AOM")</f>
        <v>Erythrina brucei</v>
      </c>
      <c r="V393" t="str" cm="1">
        <f t="array" ref="V393">IF((U393&lt;&gt;"")*(U393&lt;&gt;"No Match in AOM"),IF(L393&lt;&gt;"",_xlfn.TEXTJOIN(";",TRUE,CONCATENATE(_xlfn.TEXTSPLIT(U393,";",TRUE,FALSE)," ",L393)),U393),"")</f>
        <v>Erythrina brucei Leaves</v>
      </c>
    </row>
    <row r="394" spans="1:23" ht="14.5" x14ac:dyDescent="0.35">
      <c r="A394" t="s">
        <v>24993</v>
      </c>
      <c r="B394" s="86" t="s">
        <v>14259</v>
      </c>
      <c r="D394" s="120" t="s">
        <v>14259</v>
      </c>
      <c r="E394" s="122" t="str">
        <f t="shared" si="23"/>
        <v>Eucalyptus alba</v>
      </c>
      <c r="F394" s="122" t="str">
        <f t="shared" si="22"/>
        <v>Eucalyptus alba</v>
      </c>
      <c r="G394" s="122" t="str">
        <f t="shared" si="24"/>
        <v>Eucalyptus alba</v>
      </c>
      <c r="T394" t="str" cm="1">
        <f t="array" ref="T394">IFERROR(INDEX(AOM[AOM], MATCH(1, (AOM[Edge_Value]=ani_diet!F394)*(AOM[Is_Ani_Diet_Ingredient]&lt;&gt;FALSE), 0)), "No Match in AOM")</f>
        <v>AOM_002069</v>
      </c>
      <c r="U394" t="str" cm="1">
        <f t="array" ref="U394">IFERROR(IF(INDEX(AOM[Scientific Name], MATCH(1, (AOM[Edge_Value]=ani_diet!F394)*(AOM[Is_Ani_Diet_Ingredient]&lt;&gt;FALSE), 0))=0, "", INDEX(AOM[Scientific Name], MATCH(1, (AOM[Edge_Value]=ani_diet!F394)*(AOM[Is_Ani_Diet_Ingredient]&lt;&gt;FALSE), 0))), "No Match in AOM")</f>
        <v>Eucalyptus alba</v>
      </c>
      <c r="V394" t="str" cm="1">
        <f t="array" ref="V394">IF((U394&lt;&gt;"")*(U394&lt;&gt;"No Match in AOM"),IF(L394&lt;&gt;"",_xlfn.TEXTJOIN(";",TRUE,CONCATENATE(_xlfn.TEXTSPLIT(U394,";",TRUE,FALSE)," ",L394)),U394),"")</f>
        <v>Eucalyptus alba</v>
      </c>
    </row>
    <row r="395" spans="1:23" ht="14.5" x14ac:dyDescent="0.35">
      <c r="A395" t="s">
        <v>24744</v>
      </c>
      <c r="B395" s="86" t="s">
        <v>13975</v>
      </c>
      <c r="C395" s="121" t="s">
        <v>13975</v>
      </c>
      <c r="D395" s="120" t="s">
        <v>13975</v>
      </c>
      <c r="E395" s="122" t="str">
        <f t="shared" si="23"/>
        <v>Euclea schimperi</v>
      </c>
      <c r="F395" s="122" t="str">
        <f t="shared" si="22"/>
        <v>Euclea schimperi</v>
      </c>
      <c r="G395" s="122" t="str">
        <f t="shared" si="24"/>
        <v>Euclea schimperi</v>
      </c>
      <c r="T395" t="str" cm="1">
        <f t="array" ref="T395">IFERROR(INDEX(AOM[AOM], MATCH(1, (AOM[Edge_Value]=ani_diet!F395)*(AOM[Is_Ani_Diet_Ingredient]&lt;&gt;FALSE), 0)), "No Match in AOM")</f>
        <v>AOM_001144</v>
      </c>
      <c r="U395" t="str" cm="1">
        <f t="array" ref="U395">IFERROR(IF(INDEX(AOM[Scientific Name], MATCH(1, (AOM[Edge_Value]=ani_diet!F395)*(AOM[Is_Ani_Diet_Ingredient]&lt;&gt;FALSE), 0))=0, "", INDEX(AOM[Scientific Name], MATCH(1, (AOM[Edge_Value]=ani_diet!F395)*(AOM[Is_Ani_Diet_Ingredient]&lt;&gt;FALSE), 0))), "No Match in AOM")</f>
        <v>Euclea schimperi</v>
      </c>
      <c r="V395" t="str" cm="1">
        <f t="array" ref="V395">IF((U395&lt;&gt;"")*(U395&lt;&gt;"No Match in AOM"),IF(L395&lt;&gt;"",_xlfn.TEXTJOIN(";",TRUE,CONCATENATE(_xlfn.TEXTSPLIT(U395,";",TRUE,FALSE)," ",L395)),U395),"")</f>
        <v>Euclea schimperi</v>
      </c>
    </row>
    <row r="396" spans="1:23" ht="14.5" x14ac:dyDescent="0.35">
      <c r="A396" t="s">
        <v>24994</v>
      </c>
      <c r="B396" s="86" t="s">
        <v>23032</v>
      </c>
      <c r="C396" s="121" t="s">
        <v>23032</v>
      </c>
      <c r="D396" s="120" t="s">
        <v>23032</v>
      </c>
      <c r="E396" s="122" t="str">
        <f t="shared" si="23"/>
        <v>Euphorbia heterophylla</v>
      </c>
      <c r="F396" s="122" t="str">
        <f t="shared" si="22"/>
        <v>Euphorbia heterophylla</v>
      </c>
      <c r="G396" s="122" t="str">
        <f t="shared" si="24"/>
        <v>Euphorbia heterophylla</v>
      </c>
      <c r="P396" t="s">
        <v>12987</v>
      </c>
      <c r="Q396" t="s">
        <v>12955</v>
      </c>
      <c r="R396" t="s">
        <v>12987</v>
      </c>
      <c r="S396" t="s">
        <v>12955</v>
      </c>
      <c r="T396" t="str" cm="1">
        <f t="array" ref="T396">IFERROR(INDEX(AOM[AOM], MATCH(1, (AOM[Edge_Value]=ani_diet!F396)*(AOM[Is_Ani_Diet_Ingredient]&lt;&gt;FALSE), 0)), "No Match in AOM")</f>
        <v>AOM_001542</v>
      </c>
      <c r="U396" t="str" cm="1">
        <f t="array" ref="U396">IFERROR(IF(INDEX(AOM[Scientific Name], MATCH(1, (AOM[Edge_Value]=ani_diet!F396)*(AOM[Is_Ani_Diet_Ingredient]&lt;&gt;FALSE), 0))=0, "", INDEX(AOM[Scientific Name], MATCH(1, (AOM[Edge_Value]=ani_diet!F396)*(AOM[Is_Ani_Diet_Ingredient]&lt;&gt;FALSE), 0))), "No Match in AOM")</f>
        <v>Euphorbia heterophylla</v>
      </c>
      <c r="V396" t="str" cm="1">
        <f t="array" ref="V396">IF((U396&lt;&gt;"")*(U396&lt;&gt;"No Match in AOM"),IF(L396&lt;&gt;"",_xlfn.TEXTJOIN(";",TRUE,CONCATENATE(_xlfn.TEXTSPLIT(U396,";",TRUE,FALSE)," ",L396)),U396),"")</f>
        <v>Euphorbia heterophylla</v>
      </c>
    </row>
    <row r="397" spans="1:23" ht="14.5" x14ac:dyDescent="0.35">
      <c r="A397" t="s">
        <v>24853</v>
      </c>
      <c r="B397" s="86" t="s">
        <v>24995</v>
      </c>
      <c r="C397" s="121" t="s">
        <v>24996</v>
      </c>
      <c r="D397" s="120" t="s">
        <v>20968</v>
      </c>
      <c r="E397" s="122" t="str">
        <f t="shared" si="23"/>
        <v>Rice Bran Solvent</v>
      </c>
      <c r="F397" s="122" t="str">
        <f t="shared" si="22"/>
        <v>Rice Bran Solvent</v>
      </c>
      <c r="G397" s="122" t="str">
        <f t="shared" si="24"/>
        <v>Rice Bran Solvent Solvent Extraction</v>
      </c>
      <c r="I397" s="120" t="s">
        <v>24997</v>
      </c>
      <c r="T397" t="str" cm="1">
        <f t="array" ref="T397">IFERROR(INDEX(AOM[AOM], MATCH(1, (AOM[Edge_Value]=ani_diet!F397)*(AOM[Is_Ani_Diet_Ingredient]&lt;&gt;FALSE), 0)), "No Match in AOM")</f>
        <v>AOM_002114</v>
      </c>
      <c r="U397" t="str" cm="1">
        <f t="array" ref="U397">IFERROR(IF(INDEX(AOM[Scientific Name], MATCH(1, (AOM[Edge_Value]=ani_diet!F397)*(AOM[Is_Ani_Diet_Ingredient]&lt;&gt;FALSE), 0))=0, "", INDEX(AOM[Scientific Name], MATCH(1, (AOM[Edge_Value]=ani_diet!F397)*(AOM[Is_Ani_Diet_Ingredient]&lt;&gt;FALSE), 0))), "No Match in AOM")</f>
        <v xml:space="preserve">Oryza sativa </v>
      </c>
      <c r="V397" t="str" cm="1">
        <f t="array" ref="V397">IF((U397&lt;&gt;"")*(U397&lt;&gt;"No Match in AOM"),IF(L397&lt;&gt;"",_xlfn.TEXTJOIN(";",TRUE,CONCATENATE(_xlfn.TEXTSPLIT(U397,";",TRUE,FALSE)," ",L397)),U397),"")</f>
        <v xml:space="preserve">Oryza sativa </v>
      </c>
      <c r="W397" t="s">
        <v>20967</v>
      </c>
    </row>
    <row r="398" spans="1:23" ht="14.5" x14ac:dyDescent="0.35">
      <c r="A398" t="s">
        <v>24394</v>
      </c>
      <c r="B398" s="86" t="s">
        <v>24998</v>
      </c>
      <c r="C398" s="121" t="s">
        <v>24999</v>
      </c>
      <c r="D398" s="120" t="s">
        <v>10210</v>
      </c>
      <c r="E398" s="122" t="str">
        <f t="shared" si="23"/>
        <v>Fava Bean Haulm</v>
      </c>
      <c r="F398" s="122" t="str">
        <f t="shared" si="22"/>
        <v>Fava Bean Haulm</v>
      </c>
      <c r="G398" s="122" t="str">
        <f t="shared" si="24"/>
        <v>Fava Bean Haulm</v>
      </c>
      <c r="L398" s="120" t="s">
        <v>11223</v>
      </c>
      <c r="T398" t="str" cm="1">
        <f t="array" ref="T398">IFERROR(INDEX(AOM[AOM], MATCH(1, (AOM[Edge_Value]=ani_diet!F398)*(AOM[Is_Ani_Diet_Ingredient]&lt;&gt;FALSE), 0)), "No Match in AOM")</f>
        <v>AOM_000603</v>
      </c>
      <c r="U398" t="str" cm="1">
        <f t="array" ref="U398">IFERROR(IF(INDEX(AOM[Scientific Name], MATCH(1, (AOM[Edge_Value]=ani_diet!F398)*(AOM[Is_Ani_Diet_Ingredient]&lt;&gt;FALSE), 0))=0, "", INDEX(AOM[Scientific Name], MATCH(1, (AOM[Edge_Value]=ani_diet!F398)*(AOM[Is_Ani_Diet_Ingredient]&lt;&gt;FALSE), 0))), "No Match in AOM")</f>
        <v>Vicia faba</v>
      </c>
      <c r="V398" t="str" cm="1">
        <f t="array" ref="V398">IF((U398&lt;&gt;"")*(U398&lt;&gt;"No Match in AOM"),IF(L398&lt;&gt;"",_xlfn.TEXTJOIN(";",TRUE,CONCATENATE(_xlfn.TEXTSPLIT(U398,";",TRUE,FALSE)," ",L398)),U398),"")</f>
        <v>Vicia faba Haulm</v>
      </c>
    </row>
    <row r="399" spans="1:23" ht="14.5" x14ac:dyDescent="0.35">
      <c r="A399" t="s">
        <v>24394</v>
      </c>
      <c r="B399" s="86" t="s">
        <v>25000</v>
      </c>
      <c r="D399" s="120" t="s">
        <v>10210</v>
      </c>
      <c r="E399" s="122" t="str">
        <f t="shared" si="23"/>
        <v>Fava Bean Haulm</v>
      </c>
      <c r="F399" s="122" t="str">
        <f t="shared" si="22"/>
        <v>Fava Bean Haulm</v>
      </c>
      <c r="G399" s="122" t="str">
        <f t="shared" si="24"/>
        <v>Fava Bean Haulm Chopped</v>
      </c>
      <c r="I399" s="120" t="s">
        <v>6715</v>
      </c>
      <c r="K399" s="120" t="s">
        <v>6715</v>
      </c>
      <c r="L399" s="120" t="s">
        <v>11223</v>
      </c>
      <c r="T399" t="str" cm="1">
        <f t="array" ref="T399">IFERROR(INDEX(AOM[AOM], MATCH(1, (AOM[Edge_Value]=ani_diet!F399)*(AOM[Is_Ani_Diet_Ingredient]&lt;&gt;FALSE), 0)), "No Match in AOM")</f>
        <v>AOM_000603</v>
      </c>
      <c r="U399" t="str" cm="1">
        <f t="array" ref="U399">IFERROR(IF(INDEX(AOM[Scientific Name], MATCH(1, (AOM[Edge_Value]=ani_diet!F399)*(AOM[Is_Ani_Diet_Ingredient]&lt;&gt;FALSE), 0))=0, "", INDEX(AOM[Scientific Name], MATCH(1, (AOM[Edge_Value]=ani_diet!F399)*(AOM[Is_Ani_Diet_Ingredient]&lt;&gt;FALSE), 0))), "No Match in AOM")</f>
        <v>Vicia faba</v>
      </c>
      <c r="V399" t="str" cm="1">
        <f t="array" ref="V399">IF((U399&lt;&gt;"")*(U399&lt;&gt;"No Match in AOM"),IF(L399&lt;&gt;"",_xlfn.TEXTJOIN(";",TRUE,CONCATENATE(_xlfn.TEXTSPLIT(U399,";",TRUE,FALSE)," ",L399)),U399),"")</f>
        <v>Vicia faba Haulm</v>
      </c>
    </row>
    <row r="400" spans="1:23" ht="14.5" x14ac:dyDescent="0.35">
      <c r="A400" t="s">
        <v>24265</v>
      </c>
      <c r="B400" s="86" t="s">
        <v>19170</v>
      </c>
      <c r="C400" s="121" t="s">
        <v>25001</v>
      </c>
      <c r="D400" s="120" t="s">
        <v>23034</v>
      </c>
      <c r="E400" s="122" t="str">
        <f t="shared" si="23"/>
        <v>Fabaceae spp.</v>
      </c>
      <c r="F400" s="122" t="str">
        <f t="shared" si="22"/>
        <v>Fabaceae spp.</v>
      </c>
      <c r="G400" s="122" t="str">
        <f t="shared" si="24"/>
        <v>Fabaceae spp.</v>
      </c>
      <c r="T400" t="str" cm="1">
        <f t="array" ref="T400">IFERROR(INDEX(AOM[AOM], MATCH(1, (AOM[Edge_Value]=ani_diet!F400)*(AOM[Is_Ani_Diet_Ingredient]&lt;&gt;FALSE), 0)), "No Match in AOM")</f>
        <v>AOM_001543</v>
      </c>
      <c r="U400" t="str" cm="1">
        <f t="array" ref="U400">IFERROR(IF(INDEX(AOM[Scientific Name], MATCH(1, (AOM[Edge_Value]=ani_diet!F400)*(AOM[Is_Ani_Diet_Ingredient]&lt;&gt;FALSE), 0))=0, "", INDEX(AOM[Scientific Name], MATCH(1, (AOM[Edge_Value]=ani_diet!F400)*(AOM[Is_Ani_Diet_Ingredient]&lt;&gt;FALSE), 0))), "No Match in AOM")</f>
        <v/>
      </c>
      <c r="V400" t="str" cm="1">
        <f t="array" ref="V400">IF((U400&lt;&gt;"")*(U400&lt;&gt;"No Match in AOM"),IF(L400&lt;&gt;"",_xlfn.TEXTJOIN(";",TRUE,CONCATENATE(_xlfn.TEXTSPLIT(U400,";",TRUE,FALSE)," ",L400)),U400),"")</f>
        <v/>
      </c>
    </row>
    <row r="401" spans="1:23" ht="14.5" x14ac:dyDescent="0.35">
      <c r="A401" t="s">
        <v>24578</v>
      </c>
      <c r="B401" s="86" t="s">
        <v>9426</v>
      </c>
      <c r="C401" s="121" t="s">
        <v>9426</v>
      </c>
      <c r="D401" s="120" t="s">
        <v>9426</v>
      </c>
      <c r="E401" s="122" t="str">
        <f t="shared" si="23"/>
        <v>Faidherbia albida</v>
      </c>
      <c r="F401" s="122" t="str">
        <f t="shared" si="22"/>
        <v>Faidherbia albida</v>
      </c>
      <c r="G401" s="122" t="str">
        <f t="shared" si="24"/>
        <v>Faidherbia albida</v>
      </c>
      <c r="T401" t="str" cm="1">
        <f t="array" ref="T401">IFERROR(INDEX(AOM[AOM], MATCH(1, (AOM[Edge_Value]=ani_diet!F401)*(AOM[Is_Ani_Diet_Ingredient]&lt;&gt;FALSE), 0)), "No Match in AOM")</f>
        <v>AOM_001145</v>
      </c>
      <c r="U401" t="str" cm="1">
        <f t="array" ref="U401">IFERROR(IF(INDEX(AOM[Scientific Name], MATCH(1, (AOM[Edge_Value]=ani_diet!F401)*(AOM[Is_Ani_Diet_Ingredient]&lt;&gt;FALSE), 0))=0, "", INDEX(AOM[Scientific Name], MATCH(1, (AOM[Edge_Value]=ani_diet!F401)*(AOM[Is_Ani_Diet_Ingredient]&lt;&gt;FALSE), 0))), "No Match in AOM")</f>
        <v>Faidherbia albida</v>
      </c>
      <c r="V401" t="str" cm="1">
        <f t="array" ref="V401">IF((U401&lt;&gt;"")*(U401&lt;&gt;"No Match in AOM"),IF(L401&lt;&gt;"",_xlfn.TEXTJOIN(";",TRUE,CONCATENATE(_xlfn.TEXTSPLIT(U401,";",TRUE,FALSE)," ",L401)),U401),"")</f>
        <v>Faidherbia albida</v>
      </c>
    </row>
    <row r="402" spans="1:23" ht="14.5" x14ac:dyDescent="0.35">
      <c r="A402" t="s">
        <v>25002</v>
      </c>
      <c r="B402" s="86" t="s">
        <v>25003</v>
      </c>
      <c r="D402" s="120" t="s">
        <v>9426</v>
      </c>
      <c r="E402" s="122" t="str">
        <f t="shared" si="23"/>
        <v>Faidherbia albida Pods</v>
      </c>
      <c r="F402" s="122" t="str">
        <f t="shared" si="22"/>
        <v>Faidherbia albida Pods Ground</v>
      </c>
      <c r="G402" s="122" t="str">
        <f t="shared" si="24"/>
        <v>Faidherbia albida Pods Ground</v>
      </c>
      <c r="I402" s="120" t="s">
        <v>6571</v>
      </c>
      <c r="J402" s="120" t="s">
        <v>6571</v>
      </c>
      <c r="L402" s="120" t="s">
        <v>8843</v>
      </c>
      <c r="T402" t="str" cm="1">
        <f t="array" ref="T402">IFERROR(INDEX(AOM[AOM], MATCH(1, (AOM[Edge_Value]=ani_diet!F402)*(AOM[Is_Ani_Diet_Ingredient]&lt;&gt;FALSE), 0)), "No Match in AOM")</f>
        <v>AOM_002050</v>
      </c>
      <c r="U402" t="str" cm="1">
        <f t="array" ref="U402">IFERROR(IF(INDEX(AOM[Scientific Name], MATCH(1, (AOM[Edge_Value]=ani_diet!F402)*(AOM[Is_Ani_Diet_Ingredient]&lt;&gt;FALSE), 0))=0, "", INDEX(AOM[Scientific Name], MATCH(1, (AOM[Edge_Value]=ani_diet!F402)*(AOM[Is_Ani_Diet_Ingredient]&lt;&gt;FALSE), 0))), "No Match in AOM")</f>
        <v>Faidherbia albida</v>
      </c>
      <c r="V402" t="str" cm="1">
        <f t="array" ref="V402">IF((U402&lt;&gt;"")*(U402&lt;&gt;"No Match in AOM"),IF(L402&lt;&gt;"",_xlfn.TEXTJOIN(";",TRUE,CONCATENATE(_xlfn.TEXTSPLIT(U402,";",TRUE,FALSE)," ",L402)),U402),"")</f>
        <v>Faidherbia albida Pods</v>
      </c>
    </row>
    <row r="403" spans="1:23" ht="14.5" x14ac:dyDescent="0.35">
      <c r="A403" t="s">
        <v>25002</v>
      </c>
      <c r="B403" s="86" t="s">
        <v>25004</v>
      </c>
      <c r="D403" s="120" t="s">
        <v>9426</v>
      </c>
      <c r="E403" s="122" t="str">
        <f t="shared" si="23"/>
        <v>Faidherbia albida Pods</v>
      </c>
      <c r="F403" s="122" t="str">
        <f t="shared" si="22"/>
        <v>Faidherbia albida Pods Dried Ground Soaked</v>
      </c>
      <c r="G403" s="122" t="str">
        <f t="shared" si="24"/>
        <v>Faidherbia albida Pods Dried Ground Soaked</v>
      </c>
      <c r="I403" s="120" t="s">
        <v>25005</v>
      </c>
      <c r="J403" s="120" t="s">
        <v>25005</v>
      </c>
      <c r="L403" s="120" t="s">
        <v>8843</v>
      </c>
      <c r="T403" t="str" cm="1">
        <f t="array" ref="T403">IFERROR(INDEX(AOM[AOM], MATCH(1, (AOM[Edge_Value]=ani_diet!F403)*(AOM[Is_Ani_Diet_Ingredient]&lt;&gt;FALSE), 0)), "No Match in AOM")</f>
        <v>AOM_002051</v>
      </c>
      <c r="U403" t="str" cm="1">
        <f t="array" ref="U403">IFERROR(IF(INDEX(AOM[Scientific Name], MATCH(1, (AOM[Edge_Value]=ani_diet!F403)*(AOM[Is_Ani_Diet_Ingredient]&lt;&gt;FALSE), 0))=0, "", INDEX(AOM[Scientific Name], MATCH(1, (AOM[Edge_Value]=ani_diet!F403)*(AOM[Is_Ani_Diet_Ingredient]&lt;&gt;FALSE), 0))), "No Match in AOM")</f>
        <v>Faidherbia albida</v>
      </c>
      <c r="V403" t="str" cm="1">
        <f t="array" ref="V403">IF((U403&lt;&gt;"")*(U403&lt;&gt;"No Match in AOM"),IF(L403&lt;&gt;"",_xlfn.TEXTJOIN(";",TRUE,CONCATENATE(_xlfn.TEXTSPLIT(U403,";",TRUE,FALSE)," ",L403)),U403),"")</f>
        <v>Faidherbia albida Pods</v>
      </c>
    </row>
    <row r="404" spans="1:23" ht="14.5" x14ac:dyDescent="0.35">
      <c r="A404" t="s">
        <v>24663</v>
      </c>
      <c r="B404" s="86" t="s">
        <v>25006</v>
      </c>
      <c r="D404" s="120" t="s">
        <v>20721</v>
      </c>
      <c r="E404" s="122" t="str">
        <f t="shared" si="23"/>
        <v>Feather</v>
      </c>
      <c r="F404" s="122" t="str">
        <f t="shared" si="22"/>
        <v>Feather Boiled Dried Ground</v>
      </c>
      <c r="G404" s="122" t="str">
        <f t="shared" si="24"/>
        <v>Feather Boiled Dried Ground</v>
      </c>
      <c r="I404" s="120" t="s">
        <v>24526</v>
      </c>
      <c r="J404" s="120" t="s">
        <v>24526</v>
      </c>
      <c r="T404" t="str" cm="1">
        <f t="array" ref="T404">IFERROR(INDEX(AOM[AOM], MATCH(1, (AOM[Edge_Value]=ani_diet!F404)*(AOM[Is_Ani_Diet_Ingredient]&lt;&gt;FALSE), 0)), "No Match in AOM")</f>
        <v>AOM_002009</v>
      </c>
      <c r="U404" t="str" cm="1">
        <f t="array" ref="U404">IFERROR(IF(INDEX(AOM[Scientific Name], MATCH(1, (AOM[Edge_Value]=ani_diet!F404)*(AOM[Is_Ani_Diet_Ingredient]&lt;&gt;FALSE), 0))=0, "", INDEX(AOM[Scientific Name], MATCH(1, (AOM[Edge_Value]=ani_diet!F404)*(AOM[Is_Ani_Diet_Ingredient]&lt;&gt;FALSE), 0))), "No Match in AOM")</f>
        <v/>
      </c>
      <c r="V404" t="str" cm="1">
        <f t="array" ref="V404">IF((U404&lt;&gt;"")*(U404&lt;&gt;"No Match in AOM"),IF(L404&lt;&gt;"",_xlfn.TEXTJOIN(";",TRUE,CONCATENATE(_xlfn.TEXTSPLIT(U404,";",TRUE,FALSE)," ",L404)),U404),"")</f>
        <v/>
      </c>
    </row>
    <row r="405" spans="1:23" ht="14.5" x14ac:dyDescent="0.35">
      <c r="A405" t="s">
        <v>25007</v>
      </c>
      <c r="B405" s="86" t="s">
        <v>25008</v>
      </c>
      <c r="C405" s="121" t="s">
        <v>25009</v>
      </c>
      <c r="D405" s="120" t="s">
        <v>25009</v>
      </c>
      <c r="E405" s="122" t="str">
        <f t="shared" si="23"/>
        <v>Feed Lime</v>
      </c>
      <c r="F405" s="122" t="str">
        <f t="shared" si="22"/>
        <v>Feed Lime</v>
      </c>
      <c r="G405" s="122" t="str">
        <f t="shared" si="24"/>
        <v>Feed Lime</v>
      </c>
      <c r="T405" t="str" cm="1">
        <f t="array" ref="T405">IFERROR(INDEX(AOM[AOM], MATCH(1, (AOM[Edge_Value]=ani_diet!F405)*(AOM[Is_Ani_Diet_Ingredient]&lt;&gt;FALSE), 0)), "No Match in AOM")</f>
        <v>No Match in AOM</v>
      </c>
      <c r="U405" t="str" cm="1">
        <f t="array" ref="U405">IFERROR(IF(INDEX(AOM[Scientific Name], MATCH(1, (AOM[Edge_Value]=ani_diet!F405)*(AOM[Is_Ani_Diet_Ingredient]&lt;&gt;FALSE), 0))=0, "", INDEX(AOM[Scientific Name], MATCH(1, (AOM[Edge_Value]=ani_diet!F405)*(AOM[Is_Ani_Diet_Ingredient]&lt;&gt;FALSE), 0))), "No Match in AOM")</f>
        <v>No Match in AOM</v>
      </c>
      <c r="V405" t="str" cm="1">
        <f t="array" ref="V405">IF((U405&lt;&gt;"")*(U405&lt;&gt;"No Match in AOM"),IF(L405&lt;&gt;"",_xlfn.TEXTJOIN(";",TRUE,CONCATENATE(_xlfn.TEXTSPLIT(U405,";",TRUE,FALSE)," ",L405)),U405),"")</f>
        <v/>
      </c>
      <c r="W405" t="s">
        <v>23345</v>
      </c>
    </row>
    <row r="406" spans="1:23" ht="14.5" x14ac:dyDescent="0.35">
      <c r="A406" t="s">
        <v>25010</v>
      </c>
      <c r="B406" s="86" t="s">
        <v>25011</v>
      </c>
      <c r="C406" s="121" t="s">
        <v>25012</v>
      </c>
      <c r="D406" s="120" t="s">
        <v>10510</v>
      </c>
      <c r="E406" s="122" t="str">
        <f t="shared" si="23"/>
        <v>Sesame</v>
      </c>
      <c r="F406" s="122" t="str">
        <f t="shared" si="22"/>
        <v>Sesame Fermented</v>
      </c>
      <c r="G406" s="122" t="str">
        <f t="shared" si="24"/>
        <v>Sesame Fermented</v>
      </c>
      <c r="I406" s="120" t="s">
        <v>24337</v>
      </c>
      <c r="J406" s="120" t="s">
        <v>24337</v>
      </c>
      <c r="O406" s="88" t="s">
        <v>252</v>
      </c>
      <c r="T406" t="str" cm="1">
        <f t="array" ref="T406">IFERROR(INDEX(AOM[AOM], MATCH(1, (AOM[Edge_Value]=ani_diet!F406)*(AOM[Is_Ani_Diet_Ingredient]&lt;&gt;FALSE), 0)), "No Match in AOM")</f>
        <v>AOM_001776</v>
      </c>
      <c r="U406" t="str" cm="1">
        <f t="array" ref="U406">IFERROR(IF(INDEX(AOM[Scientific Name], MATCH(1, (AOM[Edge_Value]=ani_diet!F406)*(AOM[Is_Ani_Diet_Ingredient]&lt;&gt;FALSE), 0))=0, "", INDEX(AOM[Scientific Name], MATCH(1, (AOM[Edge_Value]=ani_diet!F406)*(AOM[Is_Ani_Diet_Ingredient]&lt;&gt;FALSE), 0))), "No Match in AOM")</f>
        <v>Sesamum indicum</v>
      </c>
      <c r="V406" t="str" cm="1">
        <f t="array" ref="V406">IF((U406&lt;&gt;"")*(U406&lt;&gt;"No Match in AOM"),IF(L406&lt;&gt;"",_xlfn.TEXTJOIN(";",TRUE,CONCATENATE(_xlfn.TEXTSPLIT(U406,";",TRUE,FALSE)," ",L406)),U406),"")</f>
        <v>Sesamum indicum</v>
      </c>
    </row>
    <row r="407" spans="1:23" ht="14.5" x14ac:dyDescent="0.35">
      <c r="A407" t="s">
        <v>25013</v>
      </c>
      <c r="B407" s="86" t="s">
        <v>25014</v>
      </c>
      <c r="D407" s="120" t="s">
        <v>14276</v>
      </c>
      <c r="E407" s="122" t="str">
        <f t="shared" si="23"/>
        <v>Ficus natalensis Leaves</v>
      </c>
      <c r="F407" s="122" t="str">
        <f t="shared" si="22"/>
        <v>Ficus natalensis Leaves</v>
      </c>
      <c r="G407" s="122" t="str">
        <f t="shared" si="24"/>
        <v>Ficus natalensis Leaves</v>
      </c>
      <c r="L407" s="120" t="s">
        <v>6705</v>
      </c>
      <c r="T407" t="str" cm="1">
        <f t="array" ref="T407">IFERROR(INDEX(AOM[AOM], MATCH(1, (AOM[Edge_Value]=ani_diet!F407)*(AOM[Is_Ani_Diet_Ingredient]&lt;&gt;FALSE), 0)), "No Match in AOM")</f>
        <v>AOM_002053</v>
      </c>
      <c r="U407" t="str" cm="1">
        <f t="array" ref="U407">IFERROR(IF(INDEX(AOM[Scientific Name], MATCH(1, (AOM[Edge_Value]=ani_diet!F407)*(AOM[Is_Ani_Diet_Ingredient]&lt;&gt;FALSE), 0))=0, "", INDEX(AOM[Scientific Name], MATCH(1, (AOM[Edge_Value]=ani_diet!F407)*(AOM[Is_Ani_Diet_Ingredient]&lt;&gt;FALSE), 0))), "No Match in AOM")</f>
        <v>Ficus natalensis</v>
      </c>
      <c r="V407" t="str" cm="1">
        <f t="array" ref="V407">IF((U407&lt;&gt;"")*(U407&lt;&gt;"No Match in AOM"),IF(L407&lt;&gt;"",_xlfn.TEXTJOIN(";",TRUE,CONCATENATE(_xlfn.TEXTSPLIT(U407,";",TRUE,FALSE)," ",L407)),U407),"")</f>
        <v>Ficus natalensis Leaves</v>
      </c>
    </row>
    <row r="408" spans="1:23" ht="14.5" x14ac:dyDescent="0.35">
      <c r="A408" t="s">
        <v>25015</v>
      </c>
      <c r="B408" s="86" t="s">
        <v>14284</v>
      </c>
      <c r="D408" s="120" t="s">
        <v>14284</v>
      </c>
      <c r="E408" s="122" t="str">
        <f t="shared" si="23"/>
        <v>Ficus polita</v>
      </c>
      <c r="F408" s="122" t="str">
        <f t="shared" si="22"/>
        <v>Ficus polita</v>
      </c>
      <c r="G408" s="122" t="str">
        <f t="shared" si="24"/>
        <v>Ficus polita</v>
      </c>
      <c r="T408" t="str" cm="1">
        <f t="array" ref="T408">IFERROR(INDEX(AOM[AOM], MATCH(1, (AOM[Edge_Value]=ani_diet!F408)*(AOM[Is_Ani_Diet_Ingredient]&lt;&gt;FALSE), 0)), "No Match in AOM")</f>
        <v>AOM_002054</v>
      </c>
      <c r="U408" t="str" cm="1">
        <f t="array" ref="U408">IFERROR(IF(INDEX(AOM[Scientific Name], MATCH(1, (AOM[Edge_Value]=ani_diet!F408)*(AOM[Is_Ani_Diet_Ingredient]&lt;&gt;FALSE), 0))=0, "", INDEX(AOM[Scientific Name], MATCH(1, (AOM[Edge_Value]=ani_diet!F408)*(AOM[Is_Ani_Diet_Ingredient]&lt;&gt;FALSE), 0))), "No Match in AOM")</f>
        <v>Ficus polita</v>
      </c>
      <c r="V408" t="str" cm="1">
        <f t="array" ref="V408">IF((U408&lt;&gt;"")*(U408&lt;&gt;"No Match in AOM"),IF(L408&lt;&gt;"",_xlfn.TEXTJOIN(";",TRUE,CONCATENATE(_xlfn.TEXTSPLIT(U408,";",TRUE,FALSE)," ",L408)),U408),"")</f>
        <v>Ficus polita</v>
      </c>
    </row>
    <row r="409" spans="1:23" ht="14.5" x14ac:dyDescent="0.35">
      <c r="A409" t="s">
        <v>24258</v>
      </c>
      <c r="B409" s="86" t="s">
        <v>25016</v>
      </c>
      <c r="C409" s="121" t="s">
        <v>25016</v>
      </c>
      <c r="D409" s="120" t="s">
        <v>22521</v>
      </c>
      <c r="E409" s="122" t="str">
        <f t="shared" si="23"/>
        <v>Ficus spp</v>
      </c>
      <c r="F409" s="122" t="str">
        <f t="shared" si="22"/>
        <v>Ficus spp</v>
      </c>
      <c r="G409" s="122" t="str">
        <f t="shared" si="24"/>
        <v>Ficus spp</v>
      </c>
      <c r="T409" t="str" cm="1">
        <f t="array" ref="T409">IFERROR(INDEX(AOM[AOM], MATCH(1, (AOM[Edge_Value]=ani_diet!F409)*(AOM[Is_Ani_Diet_Ingredient]&lt;&gt;FALSE), 0)), "No Match in AOM")</f>
        <v>AOM_001588</v>
      </c>
      <c r="U409" t="str" cm="1">
        <f t="array" ref="U409">IFERROR(IF(INDEX(AOM[Scientific Name], MATCH(1, (AOM[Edge_Value]=ani_diet!F409)*(AOM[Is_Ani_Diet_Ingredient]&lt;&gt;FALSE), 0))=0, "", INDEX(AOM[Scientific Name], MATCH(1, (AOM[Edge_Value]=ani_diet!F409)*(AOM[Is_Ani_Diet_Ingredient]&lt;&gt;FALSE), 0))), "No Match in AOM")</f>
        <v>Ficus spp</v>
      </c>
      <c r="V409" t="str" cm="1">
        <f t="array" ref="V409">IF((U409&lt;&gt;"")*(U409&lt;&gt;"No Match in AOM"),IF(L409&lt;&gt;"",_xlfn.TEXTJOIN(";",TRUE,CONCATENATE(_xlfn.TEXTSPLIT(U409,";",TRUE,FALSE)," ",L409)),U409),"")</f>
        <v>Ficus spp</v>
      </c>
    </row>
    <row r="410" spans="1:23" ht="14.5" x14ac:dyDescent="0.35">
      <c r="A410" t="s">
        <v>25017</v>
      </c>
      <c r="B410" s="86" t="s">
        <v>25018</v>
      </c>
      <c r="D410" s="120" t="s">
        <v>14287</v>
      </c>
      <c r="E410" s="122" t="str">
        <f t="shared" si="23"/>
        <v>Ficus sur Fruits</v>
      </c>
      <c r="F410" s="122" t="str">
        <f t="shared" si="22"/>
        <v>Ficus sur Fruits Dried Ground</v>
      </c>
      <c r="G410" s="122" t="str">
        <f t="shared" si="24"/>
        <v>Ficus sur Fruits Dried(Sun) Ground</v>
      </c>
      <c r="I410" s="120" t="s">
        <v>25019</v>
      </c>
      <c r="J410" s="120" t="s">
        <v>24203</v>
      </c>
      <c r="L410" s="120" t="s">
        <v>9837</v>
      </c>
      <c r="T410" t="str" cm="1">
        <f t="array" ref="T410">IFERROR(INDEX(AOM[AOM], MATCH(1, (AOM[Edge_Value]=ani_diet!F410)*(AOM[Is_Ani_Diet_Ingredient]&lt;&gt;FALSE), 0)), "No Match in AOM")</f>
        <v>AOM_001849</v>
      </c>
      <c r="U410" t="str" cm="1">
        <f t="array" ref="U410">IFERROR(IF(INDEX(AOM[Scientific Name], MATCH(1, (AOM[Edge_Value]=ani_diet!F410)*(AOM[Is_Ani_Diet_Ingredient]&lt;&gt;FALSE), 0))=0, "", INDEX(AOM[Scientific Name], MATCH(1, (AOM[Edge_Value]=ani_diet!F410)*(AOM[Is_Ani_Diet_Ingredient]&lt;&gt;FALSE), 0))), "No Match in AOM")</f>
        <v>Ficus sur</v>
      </c>
      <c r="V410" t="str" cm="1">
        <f t="array" ref="V410">IF((U410&lt;&gt;"")*(U410&lt;&gt;"No Match in AOM"),IF(L410&lt;&gt;"",_xlfn.TEXTJOIN(";",TRUE,CONCATENATE(_xlfn.TEXTSPLIT(U410,";",TRUE,FALSE)," ",L410)),U410),"")</f>
        <v>Ficus sur Fruits</v>
      </c>
    </row>
    <row r="411" spans="1:23" ht="14.5" x14ac:dyDescent="0.35">
      <c r="A411" t="s">
        <v>25020</v>
      </c>
      <c r="B411" s="86" t="s">
        <v>25021</v>
      </c>
      <c r="C411" s="121" t="s">
        <v>25022</v>
      </c>
      <c r="D411" s="120" t="s">
        <v>13978</v>
      </c>
      <c r="E411" s="122" t="str">
        <f t="shared" si="23"/>
        <v>Ficus thonningii Leaves</v>
      </c>
      <c r="F411" s="122" t="str">
        <f t="shared" si="22"/>
        <v>Ficus thonningii Leaves Ground</v>
      </c>
      <c r="G411" s="122" t="str">
        <f t="shared" si="24"/>
        <v>Ficus thonningii Leaves Meal</v>
      </c>
      <c r="I411" s="120" t="s">
        <v>24282</v>
      </c>
      <c r="J411" s="120" t="s">
        <v>6571</v>
      </c>
      <c r="L411" s="120" t="s">
        <v>6705</v>
      </c>
      <c r="N411" s="88" t="s">
        <v>252</v>
      </c>
      <c r="T411" t="str" cm="1">
        <f t="array" ref="T411">IFERROR(INDEX(AOM[AOM], MATCH(1, (AOM[Edge_Value]=ani_diet!F411)*(AOM[Is_Ani_Diet_Ingredient]&lt;&gt;FALSE), 0)), "No Match in AOM")</f>
        <v>AOM_001657</v>
      </c>
      <c r="U411" t="str" cm="1">
        <f t="array" ref="U411">IFERROR(IF(INDEX(AOM[Scientific Name], MATCH(1, (AOM[Edge_Value]=ani_diet!F411)*(AOM[Is_Ani_Diet_Ingredient]&lt;&gt;FALSE), 0))=0, "", INDEX(AOM[Scientific Name], MATCH(1, (AOM[Edge_Value]=ani_diet!F411)*(AOM[Is_Ani_Diet_Ingredient]&lt;&gt;FALSE), 0))), "No Match in AOM")</f>
        <v>Ficus thonningii</v>
      </c>
      <c r="V411" t="str" cm="1">
        <f t="array" ref="V411">IF((U411&lt;&gt;"")*(U411&lt;&gt;"No Match in AOM"),IF(L411&lt;&gt;"",_xlfn.TEXTJOIN(";",TRUE,CONCATENATE(_xlfn.TEXTSPLIT(U411,";",TRUE,FALSE)," ",L411)),U411),"")</f>
        <v>Ficus thonningii Leaves</v>
      </c>
    </row>
    <row r="412" spans="1:23" ht="14.5" x14ac:dyDescent="0.35">
      <c r="A412" t="s">
        <v>25023</v>
      </c>
      <c r="B412" s="86" t="s">
        <v>25024</v>
      </c>
      <c r="C412" s="121" t="s">
        <v>23153</v>
      </c>
      <c r="D412" s="120" t="s">
        <v>23153</v>
      </c>
      <c r="E412" s="122" t="str">
        <f t="shared" si="23"/>
        <v>Unspecified Filler</v>
      </c>
      <c r="F412" s="122" t="str">
        <f t="shared" si="22"/>
        <v>Unspecified Filler</v>
      </c>
      <c r="G412" s="122" t="str">
        <f t="shared" si="24"/>
        <v>Unspecified Filler</v>
      </c>
      <c r="T412" t="str" cm="1">
        <f t="array" ref="T412">IFERROR(INDEX(AOM[AOM], MATCH(1, (AOM[Edge_Value]=ani_diet!F412)*(AOM[Is_Ani_Diet_Ingredient]&lt;&gt;FALSE), 0)), "No Match in AOM")</f>
        <v>AOM_001917</v>
      </c>
      <c r="U412" t="str" cm="1">
        <f t="array" ref="U412">IFERROR(IF(INDEX(AOM[Scientific Name], MATCH(1, (AOM[Edge_Value]=ani_diet!F412)*(AOM[Is_Ani_Diet_Ingredient]&lt;&gt;FALSE), 0))=0, "", INDEX(AOM[Scientific Name], MATCH(1, (AOM[Edge_Value]=ani_diet!F412)*(AOM[Is_Ani_Diet_Ingredient]&lt;&gt;FALSE), 0))), "No Match in AOM")</f>
        <v/>
      </c>
      <c r="V412" t="str" cm="1">
        <f t="array" ref="V412">IF((U412&lt;&gt;"")*(U412&lt;&gt;"No Match in AOM"),IF(L412&lt;&gt;"",_xlfn.TEXTJOIN(";",TRUE,CONCATENATE(_xlfn.TEXTSPLIT(U412,";",TRUE,FALSE)," ",L412)),U412),"")</f>
        <v/>
      </c>
    </row>
    <row r="413" spans="1:23" ht="14.5" x14ac:dyDescent="0.35">
      <c r="A413" t="s">
        <v>25025</v>
      </c>
      <c r="B413" s="86" t="s">
        <v>25026</v>
      </c>
      <c r="C413" s="121" t="s">
        <v>25027</v>
      </c>
      <c r="D413" s="120" t="s">
        <v>20823</v>
      </c>
      <c r="E413" s="122" t="str">
        <f t="shared" si="23"/>
        <v>Unspecified Bran</v>
      </c>
      <c r="F413" s="122" t="str">
        <f t="shared" si="22"/>
        <v>Unspecified Bran Ground</v>
      </c>
      <c r="G413" s="122" t="str">
        <f t="shared" si="24"/>
        <v>Unspecified Bran Fine Ground</v>
      </c>
      <c r="I413" s="120" t="s">
        <v>25028</v>
      </c>
      <c r="J413" s="120" t="s">
        <v>6571</v>
      </c>
      <c r="N413" s="88" t="s">
        <v>252</v>
      </c>
      <c r="T413" t="str" cm="1">
        <f t="array" ref="T413">IFERROR(INDEX(AOM[AOM], MATCH(1, (AOM[Edge_Value]=ani_diet!F413)*(AOM[Is_Ani_Diet_Ingredient]&lt;&gt;FALSE), 0)), "No Match in AOM")</f>
        <v>AOM_001883</v>
      </c>
      <c r="U413" t="str" cm="1">
        <f t="array" ref="U413">IFERROR(IF(INDEX(AOM[Scientific Name], MATCH(1, (AOM[Edge_Value]=ani_diet!F413)*(AOM[Is_Ani_Diet_Ingredient]&lt;&gt;FALSE), 0))=0, "", INDEX(AOM[Scientific Name], MATCH(1, (AOM[Edge_Value]=ani_diet!F413)*(AOM[Is_Ani_Diet_Ingredient]&lt;&gt;FALSE), 0))), "No Match in AOM")</f>
        <v/>
      </c>
      <c r="V413" t="str" cm="1">
        <f t="array" ref="V413">IF((U413&lt;&gt;"")*(U413&lt;&gt;"No Match in AOM"),IF(L413&lt;&gt;"",_xlfn.TEXTJOIN(";",TRUE,CONCATENATE(_xlfn.TEXTSPLIT(U413,";",TRUE,FALSE)," ",L413)),U413),"")</f>
        <v/>
      </c>
    </row>
    <row r="414" spans="1:23" ht="14.5" x14ac:dyDescent="0.35">
      <c r="A414" t="s">
        <v>24680</v>
      </c>
      <c r="B414" s="86" t="s">
        <v>25029</v>
      </c>
      <c r="C414" s="121" t="s">
        <v>25030</v>
      </c>
      <c r="D414" s="120" t="s">
        <v>23207</v>
      </c>
      <c r="E414" s="122" t="str">
        <f t="shared" si="23"/>
        <v>Finisher Diet</v>
      </c>
      <c r="F414" s="122" t="str">
        <f t="shared" si="22"/>
        <v>Finisher Diet</v>
      </c>
      <c r="G414" s="122" t="str">
        <f t="shared" si="24"/>
        <v>Finisher Diet</v>
      </c>
      <c r="M414" s="88" t="s">
        <v>252</v>
      </c>
      <c r="T414" t="str" cm="1">
        <f t="array" ref="T414">IFERROR(INDEX(AOM[AOM], MATCH(1, (AOM[Edge_Value]=ani_diet!F414)*(AOM[Is_Ani_Diet_Ingredient]&lt;&gt;FALSE), 0)), "No Match in AOM")</f>
        <v>AOM_001494</v>
      </c>
      <c r="U414" t="str" cm="1">
        <f t="array" ref="U414">IFERROR(IF(INDEX(AOM[Scientific Name], MATCH(1, (AOM[Edge_Value]=ani_diet!F414)*(AOM[Is_Ani_Diet_Ingredient]&lt;&gt;FALSE), 0))=0, "", INDEX(AOM[Scientific Name], MATCH(1, (AOM[Edge_Value]=ani_diet!F414)*(AOM[Is_Ani_Diet_Ingredient]&lt;&gt;FALSE), 0))), "No Match in AOM")</f>
        <v/>
      </c>
      <c r="V414" t="str" cm="1">
        <f t="array" ref="V414">IF((U414&lt;&gt;"")*(U414&lt;&gt;"No Match in AOM"),IF(L414&lt;&gt;"",_xlfn.TEXTJOIN(";",TRUE,CONCATENATE(_xlfn.TEXTSPLIT(U414,";",TRUE,FALSE)," ",L414)),U414),"")</f>
        <v/>
      </c>
    </row>
    <row r="415" spans="1:23" ht="14.5" x14ac:dyDescent="0.35">
      <c r="A415" t="s">
        <v>24316</v>
      </c>
      <c r="B415" s="86" t="s">
        <v>25031</v>
      </c>
      <c r="C415" s="121" t="s">
        <v>20541</v>
      </c>
      <c r="D415" s="120" t="s">
        <v>10646</v>
      </c>
      <c r="E415" s="122" t="str">
        <f t="shared" si="23"/>
        <v>Fish</v>
      </c>
      <c r="F415" s="122" t="str">
        <f t="shared" si="22"/>
        <v>Fish Ground</v>
      </c>
      <c r="G415" s="122" t="str">
        <f t="shared" si="24"/>
        <v>Fish Meal</v>
      </c>
      <c r="I415" s="120" t="s">
        <v>24282</v>
      </c>
      <c r="J415" s="120" t="s">
        <v>6571</v>
      </c>
      <c r="M415" s="88" t="s">
        <v>252</v>
      </c>
      <c r="N415" s="88" t="s">
        <v>252</v>
      </c>
      <c r="P415" t="s">
        <v>13005</v>
      </c>
      <c r="Q415" t="s">
        <v>12972</v>
      </c>
      <c r="R415" t="s">
        <v>24425</v>
      </c>
      <c r="S415" t="s">
        <v>24426</v>
      </c>
      <c r="T415" t="str" cm="1">
        <f t="array" ref="T415">IFERROR(INDEX(AOM[AOM], MATCH(1, (AOM[Edge_Value]=ani_diet!F415)*(AOM[Is_Ani_Diet_Ingredient]&lt;&gt;FALSE), 0)), "No Match in AOM")</f>
        <v>AOM_000543</v>
      </c>
      <c r="U415" t="str" cm="1">
        <f t="array" ref="U415">IFERROR(IF(INDEX(AOM[Scientific Name], MATCH(1, (AOM[Edge_Value]=ani_diet!F415)*(AOM[Is_Ani_Diet_Ingredient]&lt;&gt;FALSE), 0))=0, "", INDEX(AOM[Scientific Name], MATCH(1, (AOM[Edge_Value]=ani_diet!F415)*(AOM[Is_Ani_Diet_Ingredient]&lt;&gt;FALSE), 0))), "No Match in AOM")</f>
        <v/>
      </c>
      <c r="V415" t="str" cm="1">
        <f t="array" ref="V415">IF((U415&lt;&gt;"")*(U415&lt;&gt;"No Match in AOM"),IF(L415&lt;&gt;"",_xlfn.TEXTJOIN(";",TRUE,CONCATENATE(_xlfn.TEXTSPLIT(U415,";",TRUE,FALSE)," ",L415)),U415),"")</f>
        <v/>
      </c>
    </row>
    <row r="416" spans="1:23" ht="14.5" x14ac:dyDescent="0.35">
      <c r="A416" t="s">
        <v>25032</v>
      </c>
      <c r="B416" s="86" t="s">
        <v>25033</v>
      </c>
      <c r="D416" s="120" t="s">
        <v>10646</v>
      </c>
      <c r="E416" s="122" t="str">
        <f t="shared" si="23"/>
        <v>Fish</v>
      </c>
      <c r="F416" s="122" t="str">
        <f t="shared" si="22"/>
        <v>Fish Boiled Broken Dried Ground</v>
      </c>
      <c r="G416" s="122" t="str">
        <f t="shared" si="24"/>
        <v>Fish Boiled Broken Dried Ground</v>
      </c>
      <c r="I416" s="120" t="s">
        <v>25034</v>
      </c>
      <c r="J416" s="120" t="s">
        <v>25034</v>
      </c>
      <c r="T416" t="str" cm="1">
        <f t="array" ref="T416">IFERROR(INDEX(AOM[AOM], MATCH(1, (AOM[Edge_Value]=ani_diet!F416)*(AOM[Is_Ani_Diet_Ingredient]&lt;&gt;FALSE), 0)), "No Match in AOM")</f>
        <v>AOM_001925</v>
      </c>
      <c r="U416" t="str" cm="1">
        <f t="array" ref="U416">IFERROR(IF(INDEX(AOM[Scientific Name], MATCH(1, (AOM[Edge_Value]=ani_diet!F416)*(AOM[Is_Ani_Diet_Ingredient]&lt;&gt;FALSE), 0))=0, "", INDEX(AOM[Scientific Name], MATCH(1, (AOM[Edge_Value]=ani_diet!F416)*(AOM[Is_Ani_Diet_Ingredient]&lt;&gt;FALSE), 0))), "No Match in AOM")</f>
        <v/>
      </c>
      <c r="V416" t="str" cm="1">
        <f t="array" ref="V416">IF((U416&lt;&gt;"")*(U416&lt;&gt;"No Match in AOM"),IF(L416&lt;&gt;"",_xlfn.TEXTJOIN(";",TRUE,CONCATENATE(_xlfn.TEXTSPLIT(U416,";",TRUE,FALSE)," ",L416)),U416),"")</f>
        <v/>
      </c>
    </row>
    <row r="417" spans="1:22" ht="14.5" x14ac:dyDescent="0.35">
      <c r="A417" t="s">
        <v>24466</v>
      </c>
      <c r="B417" s="86" t="s">
        <v>25035</v>
      </c>
      <c r="D417" s="120" t="s">
        <v>10646</v>
      </c>
      <c r="E417" s="122" t="str">
        <f t="shared" si="23"/>
        <v>Fish</v>
      </c>
      <c r="F417" s="122" t="str">
        <f t="shared" si="22"/>
        <v>Fish Dried Ground Heated</v>
      </c>
      <c r="G417" s="122" t="str">
        <f t="shared" si="24"/>
        <v>Fish Meal Cooked Dried (Sun) Ground</v>
      </c>
      <c r="I417" s="120" t="s">
        <v>24468</v>
      </c>
      <c r="J417" s="120" t="s">
        <v>24469</v>
      </c>
      <c r="T417" t="str" cm="1">
        <f t="array" ref="T417">IFERROR(INDEX(AOM[AOM], MATCH(1, (AOM[Edge_Value]=ani_diet!F417)*(AOM[Is_Ani_Diet_Ingredient]&lt;&gt;FALSE), 0)), "No Match in AOM")</f>
        <v>AOM_001658</v>
      </c>
      <c r="U417" t="str" cm="1">
        <f t="array" ref="U417">IFERROR(IF(INDEX(AOM[Scientific Name], MATCH(1, (AOM[Edge_Value]=ani_diet!F417)*(AOM[Is_Ani_Diet_Ingredient]&lt;&gt;FALSE), 0))=0, "", INDEX(AOM[Scientific Name], MATCH(1, (AOM[Edge_Value]=ani_diet!F417)*(AOM[Is_Ani_Diet_Ingredient]&lt;&gt;FALSE), 0))), "No Match in AOM")</f>
        <v/>
      </c>
      <c r="V417" t="str" cm="1">
        <f t="array" ref="V417">IF((U417&lt;&gt;"")*(U417&lt;&gt;"No Match in AOM"),IF(L417&lt;&gt;"",_xlfn.TEXTJOIN(";",TRUE,CONCATENATE(_xlfn.TEXTSPLIT(U417,";",TRUE,FALSE)," ",L417)),U417),"")</f>
        <v/>
      </c>
    </row>
    <row r="418" spans="1:22" ht="14.5" x14ac:dyDescent="0.35">
      <c r="A418" t="s">
        <v>25036</v>
      </c>
      <c r="B418" s="86" t="s">
        <v>25037</v>
      </c>
      <c r="D418" s="120" t="s">
        <v>10646</v>
      </c>
      <c r="E418" s="122" t="str">
        <f t="shared" si="23"/>
        <v>Fish</v>
      </c>
      <c r="F418" s="122" t="str">
        <f t="shared" si="22"/>
        <v>Fish Ground</v>
      </c>
      <c r="G418" s="122" t="str">
        <f t="shared" si="24"/>
        <v>Fish Meal Ground Sieved</v>
      </c>
      <c r="I418" s="120" t="s">
        <v>25038</v>
      </c>
      <c r="J418" s="120" t="s">
        <v>6571</v>
      </c>
      <c r="K418" s="120" t="s">
        <v>25039</v>
      </c>
      <c r="T418" t="str" cm="1">
        <f t="array" ref="T418">IFERROR(INDEX(AOM[AOM], MATCH(1, (AOM[Edge_Value]=ani_diet!F418)*(AOM[Is_Ani_Diet_Ingredient]&lt;&gt;FALSE), 0)), "No Match in AOM")</f>
        <v>AOM_000543</v>
      </c>
      <c r="U418" t="str" cm="1">
        <f t="array" ref="U418">IFERROR(IF(INDEX(AOM[Scientific Name], MATCH(1, (AOM[Edge_Value]=ani_diet!F418)*(AOM[Is_Ani_Diet_Ingredient]&lt;&gt;FALSE), 0))=0, "", INDEX(AOM[Scientific Name], MATCH(1, (AOM[Edge_Value]=ani_diet!F418)*(AOM[Is_Ani_Diet_Ingredient]&lt;&gt;FALSE), 0))), "No Match in AOM")</f>
        <v/>
      </c>
      <c r="V418" t="str" cm="1">
        <f t="array" ref="V418">IF((U418&lt;&gt;"")*(U418&lt;&gt;"No Match in AOM"),IF(L418&lt;&gt;"",_xlfn.TEXTJOIN(";",TRUE,CONCATENATE(_xlfn.TEXTSPLIT(U418,";",TRUE,FALSE)," ",L418)),U418),"")</f>
        <v/>
      </c>
    </row>
    <row r="419" spans="1:22" ht="14.5" x14ac:dyDescent="0.35">
      <c r="A419" t="s">
        <v>24503</v>
      </c>
      <c r="B419" s="86" t="s">
        <v>25040</v>
      </c>
      <c r="D419" s="120" t="s">
        <v>10646</v>
      </c>
      <c r="E419" s="122" t="str">
        <f t="shared" si="23"/>
        <v>Fish</v>
      </c>
      <c r="F419" s="122" t="str">
        <f t="shared" si="22"/>
        <v>Fish Ground</v>
      </c>
      <c r="G419" s="122" t="str">
        <f t="shared" si="24"/>
        <v>Fish Meal Pelleted</v>
      </c>
      <c r="I419" s="120" t="s">
        <v>25041</v>
      </c>
      <c r="J419" s="120" t="s">
        <v>6571</v>
      </c>
      <c r="K419" s="120" t="s">
        <v>6426</v>
      </c>
      <c r="T419" t="str" cm="1">
        <f t="array" ref="T419">IFERROR(INDEX(AOM[AOM], MATCH(1, (AOM[Edge_Value]=ani_diet!F419)*(AOM[Is_Ani_Diet_Ingredient]&lt;&gt;FALSE), 0)), "No Match in AOM")</f>
        <v>AOM_000543</v>
      </c>
      <c r="U419" t="str" cm="1">
        <f t="array" ref="U419">IFERROR(IF(INDEX(AOM[Scientific Name], MATCH(1, (AOM[Edge_Value]=ani_diet!F419)*(AOM[Is_Ani_Diet_Ingredient]&lt;&gt;FALSE), 0))=0, "", INDEX(AOM[Scientific Name], MATCH(1, (AOM[Edge_Value]=ani_diet!F419)*(AOM[Is_Ani_Diet_Ingredient]&lt;&gt;FALSE), 0))), "No Match in AOM")</f>
        <v/>
      </c>
      <c r="V419" t="str" cm="1">
        <f t="array" ref="V419">IF((U419&lt;&gt;"")*(U419&lt;&gt;"No Match in AOM"),IF(L419&lt;&gt;"",_xlfn.TEXTJOIN(";",TRUE,CONCATENATE(_xlfn.TEXTSPLIT(U419,";",TRUE,FALSE)," ",L419)),U419),"")</f>
        <v/>
      </c>
    </row>
    <row r="420" spans="1:22" ht="14.5" x14ac:dyDescent="0.35">
      <c r="A420" t="s">
        <v>25042</v>
      </c>
      <c r="B420" s="86" t="s">
        <v>25043</v>
      </c>
      <c r="C420" s="121" t="s">
        <v>25044</v>
      </c>
      <c r="D420" s="120" t="s">
        <v>10646</v>
      </c>
      <c r="E420" s="122" t="str">
        <f t="shared" si="23"/>
        <v>Fish Oil</v>
      </c>
      <c r="F420" s="122" t="str">
        <f t="shared" si="22"/>
        <v>Fish Oil</v>
      </c>
      <c r="G420" s="122" t="str">
        <f t="shared" si="24"/>
        <v>Fish Oil</v>
      </c>
      <c r="L420" s="120" t="s">
        <v>8863</v>
      </c>
      <c r="M420" s="88" t="s">
        <v>252</v>
      </c>
      <c r="P420" t="s">
        <v>13005</v>
      </c>
      <c r="Q420" t="s">
        <v>12972</v>
      </c>
      <c r="R420" t="s">
        <v>24425</v>
      </c>
      <c r="S420" t="s">
        <v>24426</v>
      </c>
      <c r="T420" t="str" cm="1">
        <f t="array" ref="T420">IFERROR(INDEX(AOM[AOM], MATCH(1, (AOM[Edge_Value]=ani_diet!F420)*(AOM[Is_Ani_Diet_Ingredient]&lt;&gt;FALSE), 0)), "No Match in AOM")</f>
        <v>AOM_000544</v>
      </c>
      <c r="U420" t="str" cm="1">
        <f t="array" ref="U420">IFERROR(IF(INDEX(AOM[Scientific Name], MATCH(1, (AOM[Edge_Value]=ani_diet!F420)*(AOM[Is_Ani_Diet_Ingredient]&lt;&gt;FALSE), 0))=0, "", INDEX(AOM[Scientific Name], MATCH(1, (AOM[Edge_Value]=ani_diet!F420)*(AOM[Is_Ani_Diet_Ingredient]&lt;&gt;FALSE), 0))), "No Match in AOM")</f>
        <v/>
      </c>
      <c r="V420" t="str" cm="1">
        <f t="array" ref="V420">IF((U420&lt;&gt;"")*(U420&lt;&gt;"No Match in AOM"),IF(L420&lt;&gt;"",_xlfn.TEXTJOIN(";",TRUE,CONCATENATE(_xlfn.TEXTSPLIT(U420,";",TRUE,FALSE)," ",L420)),U420),"")</f>
        <v/>
      </c>
    </row>
    <row r="421" spans="1:22" ht="14.5" x14ac:dyDescent="0.35">
      <c r="A421" t="s">
        <v>24510</v>
      </c>
      <c r="B421" s="86" t="s">
        <v>25045</v>
      </c>
      <c r="D421" s="120" t="s">
        <v>10646</v>
      </c>
      <c r="E421" s="122" t="str">
        <f t="shared" ref="E421:E452" si="25">_xlfn.TEXTJOIN(" ",TRUE,D421,IF(ISBLANK(L421),"",_xlfn.TEXTSPLIT(L421,";")))</f>
        <v>Fish Oil</v>
      </c>
      <c r="F421" s="122" t="str">
        <f t="shared" si="22"/>
        <v>Fish Oil Heated</v>
      </c>
      <c r="G421" s="122" t="str">
        <f t="shared" ref="G421:G452" si="26">_xlfn.TEXTJOIN(" ",TRUE,D421,H421,IF(ISBLANK(L421),"",_xlfn.TEXTSPLIT(L421,";")),IF(ISBLANK(I421),"",_xlfn.TEXTSPLIT(I421,";")))</f>
        <v>Fish Oil Heated</v>
      </c>
      <c r="I421" s="120" t="s">
        <v>24772</v>
      </c>
      <c r="J421" s="120" t="s">
        <v>24772</v>
      </c>
      <c r="L421" s="120" t="s">
        <v>8863</v>
      </c>
      <c r="T421" t="str" cm="1">
        <f t="array" ref="T421">IFERROR(INDEX(AOM[AOM], MATCH(1, (AOM[Edge_Value]=ani_diet!F421)*(AOM[Is_Ani_Diet_Ingredient]&lt;&gt;FALSE), 0)), "No Match in AOM")</f>
        <v>AOM_002007</v>
      </c>
      <c r="U421" t="str" cm="1">
        <f t="array" ref="U421">IFERROR(IF(INDEX(AOM[Scientific Name], MATCH(1, (AOM[Edge_Value]=ani_diet!F421)*(AOM[Is_Ani_Diet_Ingredient]&lt;&gt;FALSE), 0))=0, "", INDEX(AOM[Scientific Name], MATCH(1, (AOM[Edge_Value]=ani_diet!F421)*(AOM[Is_Ani_Diet_Ingredient]&lt;&gt;FALSE), 0))), "No Match in AOM")</f>
        <v/>
      </c>
      <c r="V421" t="str" cm="1">
        <f t="array" ref="V421">IF((U421&lt;&gt;"")*(U421&lt;&gt;"No Match in AOM"),IF(L421&lt;&gt;"",_xlfn.TEXTJOIN(";",TRUE,CONCATENATE(_xlfn.TEXTSPLIT(U421,";",TRUE,FALSE)," ",L421)),U421),"")</f>
        <v/>
      </c>
    </row>
    <row r="422" spans="1:22" ht="14.5" x14ac:dyDescent="0.35">
      <c r="A422" t="s">
        <v>24466</v>
      </c>
      <c r="B422" s="86" t="s">
        <v>25046</v>
      </c>
      <c r="D422" s="120" t="s">
        <v>10646</v>
      </c>
      <c r="E422" s="122" t="str">
        <f t="shared" si="25"/>
        <v>Fish Oil</v>
      </c>
      <c r="F422" s="122" t="str">
        <f t="shared" si="22"/>
        <v>Fish Oil Dried Ground Heated</v>
      </c>
      <c r="G422" s="122" t="str">
        <f t="shared" si="26"/>
        <v>Fish Oil Dried Ground Heated</v>
      </c>
      <c r="I422" s="120" t="s">
        <v>24469</v>
      </c>
      <c r="J422" s="120" t="s">
        <v>24469</v>
      </c>
      <c r="L422" s="120" t="s">
        <v>8863</v>
      </c>
      <c r="T422" t="str" cm="1">
        <f t="array" ref="T422">IFERROR(INDEX(AOM[AOM], MATCH(1, (AOM[Edge_Value]=ani_diet!F422)*(AOM[Is_Ani_Diet_Ingredient]&lt;&gt;FALSE), 0)), "No Match in AOM")</f>
        <v>AOM_002008</v>
      </c>
      <c r="U422" t="str" cm="1">
        <f t="array" ref="U422">IFERROR(IF(INDEX(AOM[Scientific Name], MATCH(1, (AOM[Edge_Value]=ani_diet!F422)*(AOM[Is_Ani_Diet_Ingredient]&lt;&gt;FALSE), 0))=0, "", INDEX(AOM[Scientific Name], MATCH(1, (AOM[Edge_Value]=ani_diet!F422)*(AOM[Is_Ani_Diet_Ingredient]&lt;&gt;FALSE), 0))), "No Match in AOM")</f>
        <v/>
      </c>
      <c r="V422" t="str" cm="1">
        <f t="array" ref="V422">IF((U422&lt;&gt;"")*(U422&lt;&gt;"No Match in AOM"),IF(L422&lt;&gt;"",_xlfn.TEXTJOIN(";",TRUE,CONCATENATE(_xlfn.TEXTSPLIT(U422,";",TRUE,FALSE)," ",L422)),U422),"")</f>
        <v/>
      </c>
    </row>
    <row r="423" spans="1:22" ht="14.5" x14ac:dyDescent="0.35">
      <c r="A423" t="s">
        <v>25047</v>
      </c>
      <c r="B423" s="86" t="s">
        <v>25048</v>
      </c>
      <c r="D423" s="120" t="s">
        <v>10646</v>
      </c>
      <c r="E423" s="122" t="str">
        <f t="shared" si="25"/>
        <v>Fish Oil</v>
      </c>
      <c r="F423" s="122" t="str">
        <f t="shared" si="22"/>
        <v>Fish Oil</v>
      </c>
      <c r="G423" s="122" t="str">
        <f t="shared" si="26"/>
        <v>Fish Oil Pelleted</v>
      </c>
      <c r="I423" s="120" t="s">
        <v>6426</v>
      </c>
      <c r="K423" s="120" t="s">
        <v>6426</v>
      </c>
      <c r="L423" s="120" t="s">
        <v>8863</v>
      </c>
      <c r="T423" t="str" cm="1">
        <f t="array" ref="T423">IFERROR(INDEX(AOM[AOM], MATCH(1, (AOM[Edge_Value]=ani_diet!F423)*(AOM[Is_Ani_Diet_Ingredient]&lt;&gt;FALSE), 0)), "No Match in AOM")</f>
        <v>AOM_000544</v>
      </c>
      <c r="U423" t="str" cm="1">
        <f t="array" ref="U423">IFERROR(IF(INDEX(AOM[Scientific Name], MATCH(1, (AOM[Edge_Value]=ani_diet!F423)*(AOM[Is_Ani_Diet_Ingredient]&lt;&gt;FALSE), 0))=0, "", INDEX(AOM[Scientific Name], MATCH(1, (AOM[Edge_Value]=ani_diet!F423)*(AOM[Is_Ani_Diet_Ingredient]&lt;&gt;FALSE), 0))), "No Match in AOM")</f>
        <v/>
      </c>
      <c r="V423" t="str" cm="1">
        <f t="array" ref="V423">IF((U423&lt;&gt;"")*(U423&lt;&gt;"No Match in AOM"),IF(L423&lt;&gt;"",_xlfn.TEXTJOIN(";",TRUE,CONCATENATE(_xlfn.TEXTSPLIT(U423,";",TRUE,FALSE)," ",L423)),U423),"")</f>
        <v/>
      </c>
    </row>
    <row r="424" spans="1:22" s="88" customFormat="1" ht="14.5" x14ac:dyDescent="0.35">
      <c r="A424" t="s">
        <v>24611</v>
      </c>
      <c r="B424" s="86" t="s">
        <v>25049</v>
      </c>
      <c r="C424" s="121" t="s">
        <v>25050</v>
      </c>
      <c r="D424" s="120" t="s">
        <v>23209</v>
      </c>
      <c r="E424" s="122" t="str">
        <f t="shared" si="25"/>
        <v>Fish Mix</v>
      </c>
      <c r="F424" s="122" t="str">
        <f t="shared" si="22"/>
        <v>Fish Mix</v>
      </c>
      <c r="G424" s="122" t="str">
        <f t="shared" si="26"/>
        <v>Fish Mix</v>
      </c>
      <c r="H424" s="120"/>
      <c r="I424" s="120"/>
      <c r="J424" s="120"/>
      <c r="K424" s="120"/>
      <c r="L424" s="120"/>
      <c r="M424" s="88" t="s">
        <v>252</v>
      </c>
      <c r="P424" t="s">
        <v>13005</v>
      </c>
      <c r="Q424" t="s">
        <v>12972</v>
      </c>
      <c r="R424" t="s">
        <v>24425</v>
      </c>
      <c r="S424" t="s">
        <v>24426</v>
      </c>
      <c r="T424" t="str" cm="1">
        <f t="array" ref="T424">IFERROR(INDEX(AOM[AOM], MATCH(1, (AOM[Edge_Value]=ani_diet!F424)*(AOM[Is_Ani_Diet_Ingredient]&lt;&gt;FALSE), 0)), "No Match in AOM")</f>
        <v>AOM_002097</v>
      </c>
      <c r="U424" t="str" cm="1">
        <f t="array" ref="U424">IFERROR(IF(INDEX(AOM[Scientific Name], MATCH(1, (AOM[Edge_Value]=ani_diet!F424)*(AOM[Is_Ani_Diet_Ingredient]&lt;&gt;FALSE), 0))=0, "", INDEX(AOM[Scientific Name], MATCH(1, (AOM[Edge_Value]=ani_diet!F424)*(AOM[Is_Ani_Diet_Ingredient]&lt;&gt;FALSE), 0))), "No Match in AOM")</f>
        <v/>
      </c>
      <c r="V424" t="str" cm="1">
        <f t="array" ref="V424">IF((U424&lt;&gt;"")*(U424&lt;&gt;"No Match in AOM"),IF(L424&lt;&gt;"",_xlfn.TEXTJOIN(";",TRUE,CONCATENATE(_xlfn.TEXTSPLIT(U424,";",TRUE,FALSE)," ",L424)),U424),"")</f>
        <v/>
      </c>
    </row>
    <row r="425" spans="1:22" ht="14.5" x14ac:dyDescent="0.35">
      <c r="A425" t="s">
        <v>24585</v>
      </c>
      <c r="B425" s="86" t="s">
        <v>25051</v>
      </c>
      <c r="C425" s="121" t="s">
        <v>20728</v>
      </c>
      <c r="D425" s="120" t="s">
        <v>20728</v>
      </c>
      <c r="E425" s="122" t="str">
        <f t="shared" si="25"/>
        <v>Fish Processing Waste</v>
      </c>
      <c r="F425" s="122" t="str">
        <f t="shared" si="22"/>
        <v>Fish Processing Waste</v>
      </c>
      <c r="G425" s="122" t="str">
        <f t="shared" si="26"/>
        <v>Fish Processing Waste</v>
      </c>
      <c r="M425" s="88" t="s">
        <v>252</v>
      </c>
      <c r="P425" t="s">
        <v>13005</v>
      </c>
      <c r="Q425" t="s">
        <v>12972</v>
      </c>
      <c r="R425" t="s">
        <v>24425</v>
      </c>
      <c r="S425" t="s">
        <v>24426</v>
      </c>
      <c r="T425" t="str" cm="1">
        <f t="array" ref="T425">IFERROR(INDEX(AOM[AOM], MATCH(1, (AOM[Edge_Value]=ani_diet!F425)*(AOM[Is_Ani_Diet_Ingredient]&lt;&gt;FALSE), 0)), "No Match in AOM")</f>
        <v>AOM_000545</v>
      </c>
      <c r="U425" t="str" cm="1">
        <f t="array" ref="U425">IFERROR(IF(INDEX(AOM[Scientific Name], MATCH(1, (AOM[Edge_Value]=ani_diet!F425)*(AOM[Is_Ani_Diet_Ingredient]&lt;&gt;FALSE), 0))=0, "", INDEX(AOM[Scientific Name], MATCH(1, (AOM[Edge_Value]=ani_diet!F425)*(AOM[Is_Ani_Diet_Ingredient]&lt;&gt;FALSE), 0))), "No Match in AOM")</f>
        <v/>
      </c>
      <c r="V425" t="str" cm="1">
        <f t="array" ref="V425">IF((U425&lt;&gt;"")*(U425&lt;&gt;"No Match in AOM"),IF(L425&lt;&gt;"",_xlfn.TEXTJOIN(";",TRUE,CONCATENATE(_xlfn.TEXTSPLIT(U425,";",TRUE,FALSE)," ",L425)),U425),"")</f>
        <v/>
      </c>
    </row>
    <row r="426" spans="1:22" ht="14.5" x14ac:dyDescent="0.35">
      <c r="A426" t="s">
        <v>24948</v>
      </c>
      <c r="B426" s="86" t="s">
        <v>20535</v>
      </c>
      <c r="D426" s="120" t="s">
        <v>10646</v>
      </c>
      <c r="E426" s="122" t="str">
        <f t="shared" si="25"/>
        <v>Fish</v>
      </c>
      <c r="F426" s="122" t="str">
        <f t="shared" si="22"/>
        <v>Fish Ensiled</v>
      </c>
      <c r="G426" s="122" t="str">
        <f t="shared" si="26"/>
        <v>Fish Ensiled</v>
      </c>
      <c r="I426" s="120" t="s">
        <v>24304</v>
      </c>
      <c r="J426" s="120" t="s">
        <v>24304</v>
      </c>
      <c r="T426" t="str" cm="1">
        <f t="array" ref="T426">IFERROR(INDEX(AOM[AOM], MATCH(1, (AOM[Edge_Value]=ani_diet!F426)*(AOM[Is_Ani_Diet_Ingredient]&lt;&gt;FALSE), 0)), "No Match in AOM")</f>
        <v>AOM_002006</v>
      </c>
      <c r="U426" t="str" cm="1">
        <f t="array" ref="U426">IFERROR(IF(INDEX(AOM[Scientific Name], MATCH(1, (AOM[Edge_Value]=ani_diet!F426)*(AOM[Is_Ani_Diet_Ingredient]&lt;&gt;FALSE), 0))=0, "", INDEX(AOM[Scientific Name], MATCH(1, (AOM[Edge_Value]=ani_diet!F426)*(AOM[Is_Ani_Diet_Ingredient]&lt;&gt;FALSE), 0))), "No Match in AOM")</f>
        <v/>
      </c>
      <c r="V426" t="str" cm="1">
        <f t="array" ref="V426">IF((U426&lt;&gt;"")*(U426&lt;&gt;"No Match in AOM"),IF(L426&lt;&gt;"",_xlfn.TEXTJOIN(";",TRUE,CONCATENATE(_xlfn.TEXTSPLIT(U426,";",TRUE,FALSE)," ",L426)),U426),"")</f>
        <v/>
      </c>
    </row>
    <row r="427" spans="1:22" ht="14.5" x14ac:dyDescent="0.35">
      <c r="A427" t="s">
        <v>24553</v>
      </c>
      <c r="B427" s="86" t="s">
        <v>21337</v>
      </c>
      <c r="C427" s="121" t="s">
        <v>25052</v>
      </c>
      <c r="D427" s="120" t="s">
        <v>21336</v>
      </c>
      <c r="E427" s="122" t="str">
        <f t="shared" si="25"/>
        <v>Flaxseed Oil</v>
      </c>
      <c r="F427" s="122" t="str">
        <f t="shared" si="22"/>
        <v>Flaxseed Oil</v>
      </c>
      <c r="G427" s="122" t="str">
        <f t="shared" si="26"/>
        <v>Flaxseed Oil</v>
      </c>
      <c r="L427" s="120" t="s">
        <v>8863</v>
      </c>
      <c r="T427" t="str" cm="1">
        <f t="array" ref="T427">IFERROR(INDEX(AOM[AOM], MATCH(1, (AOM[Edge_Value]=ani_diet!F427)*(AOM[Is_Ani_Diet_Ingredient]&lt;&gt;FALSE), 0)), "No Match in AOM")</f>
        <v>AOM_001255</v>
      </c>
      <c r="U427" t="str" cm="1">
        <f t="array" ref="U427">IFERROR(IF(INDEX(AOM[Scientific Name], MATCH(1, (AOM[Edge_Value]=ani_diet!F427)*(AOM[Is_Ani_Diet_Ingredient]&lt;&gt;FALSE), 0))=0, "", INDEX(AOM[Scientific Name], MATCH(1, (AOM[Edge_Value]=ani_diet!F427)*(AOM[Is_Ani_Diet_Ingredient]&lt;&gt;FALSE), 0))), "No Match in AOM")</f>
        <v>Linum usitatissimum</v>
      </c>
      <c r="V427" t="str" cm="1">
        <f t="array" ref="V427">IF((U427&lt;&gt;"")*(U427&lt;&gt;"No Match in AOM"),IF(L427&lt;&gt;"",_xlfn.TEXTJOIN(";",TRUE,CONCATENATE(_xlfn.TEXTSPLIT(U427,";",TRUE,FALSE)," ",L427)),U427),"")</f>
        <v>Linum usitatissimum Oil</v>
      </c>
    </row>
    <row r="428" spans="1:22" ht="14.5" x14ac:dyDescent="0.35">
      <c r="A428" t="s">
        <v>25053</v>
      </c>
      <c r="B428" s="86" t="s">
        <v>25054</v>
      </c>
      <c r="C428" s="121" t="s">
        <v>25055</v>
      </c>
      <c r="D428" s="120" t="s">
        <v>10999</v>
      </c>
      <c r="E428" s="122" t="str">
        <f t="shared" si="25"/>
        <v>Fluted Pumpkin Leaves</v>
      </c>
      <c r="F428" s="122" t="str">
        <f t="shared" si="22"/>
        <v>Fluted Pumpkin Leaves Ground</v>
      </c>
      <c r="G428" s="122" t="str">
        <f t="shared" si="26"/>
        <v>Fluted Pumpkin Leaves Ground</v>
      </c>
      <c r="I428" s="120" t="s">
        <v>6571</v>
      </c>
      <c r="J428" s="120" t="s">
        <v>6571</v>
      </c>
      <c r="L428" s="120" t="s">
        <v>6705</v>
      </c>
      <c r="N428" s="88" t="s">
        <v>252</v>
      </c>
      <c r="T428" t="str" cm="1">
        <f t="array" ref="T428">IFERROR(INDEX(AOM[AOM], MATCH(1, (AOM[Edge_Value]=ani_diet!F428)*(AOM[Is_Ani_Diet_Ingredient]&lt;&gt;FALSE), 0)), "No Match in AOM")</f>
        <v>AOM_001257</v>
      </c>
      <c r="U428" t="str" cm="1">
        <f t="array" ref="U428">IFERROR(IF(INDEX(AOM[Scientific Name], MATCH(1, (AOM[Edge_Value]=ani_diet!F428)*(AOM[Is_Ani_Diet_Ingredient]&lt;&gt;FALSE), 0))=0, "", INDEX(AOM[Scientific Name], MATCH(1, (AOM[Edge_Value]=ani_diet!F428)*(AOM[Is_Ani_Diet_Ingredient]&lt;&gt;FALSE), 0))), "No Match in AOM")</f>
        <v>Telfairia occidentalis</v>
      </c>
      <c r="V428" t="str" cm="1">
        <f t="array" ref="V428">IF((U428&lt;&gt;"")*(U428&lt;&gt;"No Match in AOM"),IF(L428&lt;&gt;"",_xlfn.TEXTJOIN(";",TRUE,CONCATENATE(_xlfn.TEXTSPLIT(U428,";",TRUE,FALSE)," ",L428)),U428),"")</f>
        <v>Telfairia occidentalis Leaves</v>
      </c>
    </row>
    <row r="429" spans="1:22" ht="14.5" x14ac:dyDescent="0.35">
      <c r="A429" t="s">
        <v>25056</v>
      </c>
      <c r="B429" s="86" t="s">
        <v>21900</v>
      </c>
      <c r="C429" s="121" t="s">
        <v>25057</v>
      </c>
      <c r="D429" s="120" t="s">
        <v>10999</v>
      </c>
      <c r="E429" s="122" t="str">
        <f t="shared" si="25"/>
        <v>Fluted Pumpkin Leaves</v>
      </c>
      <c r="F429" s="122" t="str">
        <f t="shared" si="22"/>
        <v>Fluted Pumpkin Leaves</v>
      </c>
      <c r="G429" s="122" t="str">
        <f t="shared" si="26"/>
        <v>Fluted Pumpkin Leaves</v>
      </c>
      <c r="L429" s="120" t="s">
        <v>6705</v>
      </c>
      <c r="T429" t="str" cm="1">
        <f t="array" ref="T429">IFERROR(INDEX(AOM[AOM], MATCH(1, (AOM[Edge_Value]=ani_diet!F429)*(AOM[Is_Ani_Diet_Ingredient]&lt;&gt;FALSE), 0)), "No Match in AOM")</f>
        <v>AOM_001256</v>
      </c>
      <c r="U429" t="str" cm="1">
        <f t="array" ref="U429">IFERROR(IF(INDEX(AOM[Scientific Name], MATCH(1, (AOM[Edge_Value]=ani_diet!F429)*(AOM[Is_Ani_Diet_Ingredient]&lt;&gt;FALSE), 0))=0, "", INDEX(AOM[Scientific Name], MATCH(1, (AOM[Edge_Value]=ani_diet!F429)*(AOM[Is_Ani_Diet_Ingredient]&lt;&gt;FALSE), 0))), "No Match in AOM")</f>
        <v>Telfairia occidentalis</v>
      </c>
      <c r="V429" t="str" cm="1">
        <f t="array" ref="V429">IF((U429&lt;&gt;"")*(U429&lt;&gt;"No Match in AOM"),IF(L429&lt;&gt;"",_xlfn.TEXTJOIN(";",TRUE,CONCATENATE(_xlfn.TEXTSPLIT(U429,";",TRUE,FALSE)," ",L429)),U429),"")</f>
        <v>Telfairia occidentalis Leaves</v>
      </c>
    </row>
    <row r="430" spans="1:22" ht="14.5" x14ac:dyDescent="0.35">
      <c r="A430" t="s">
        <v>25056</v>
      </c>
      <c r="B430" s="86" t="s">
        <v>25058</v>
      </c>
      <c r="D430" s="120" t="s">
        <v>10999</v>
      </c>
      <c r="E430" s="122" t="str">
        <f t="shared" si="25"/>
        <v>Fluted Pumpkin Leaves</v>
      </c>
      <c r="F430" s="122" t="str">
        <f t="shared" si="22"/>
        <v>Fluted Pumpkin Leaves Dried Ground</v>
      </c>
      <c r="G430" s="122" t="str">
        <f t="shared" si="26"/>
        <v>Fluted Pumpkin Leaves Dried Ground</v>
      </c>
      <c r="I430" s="120" t="s">
        <v>24203</v>
      </c>
      <c r="J430" s="120" t="s">
        <v>24203</v>
      </c>
      <c r="L430" s="120" t="s">
        <v>6705</v>
      </c>
      <c r="T430" t="str" cm="1">
        <f t="array" ref="T430">IFERROR(INDEX(AOM[AOM], MATCH(1, (AOM[Edge_Value]=ani_diet!F430)*(AOM[Is_Ani_Diet_Ingredient]&lt;&gt;FALSE), 0)), "No Match in AOM")</f>
        <v>AOM_002036</v>
      </c>
      <c r="U430" t="str" cm="1">
        <f t="array" ref="U430">IFERROR(IF(INDEX(AOM[Scientific Name], MATCH(1, (AOM[Edge_Value]=ani_diet!F430)*(AOM[Is_Ani_Diet_Ingredient]&lt;&gt;FALSE), 0))=0, "", INDEX(AOM[Scientific Name], MATCH(1, (AOM[Edge_Value]=ani_diet!F430)*(AOM[Is_Ani_Diet_Ingredient]&lt;&gt;FALSE), 0))), "No Match in AOM")</f>
        <v>Telfairia occidentalis</v>
      </c>
      <c r="V430" t="str" cm="1">
        <f t="array" ref="V430">IF((U430&lt;&gt;"")*(U430&lt;&gt;"No Match in AOM"),IF(L430&lt;&gt;"",_xlfn.TEXTJOIN(";",TRUE,CONCATENATE(_xlfn.TEXTSPLIT(U430,";",TRUE,FALSE)," ",L430)),U430),"")</f>
        <v>Telfairia occidentalis Leaves</v>
      </c>
    </row>
    <row r="431" spans="1:22" ht="14.5" x14ac:dyDescent="0.35">
      <c r="A431" t="s">
        <v>25059</v>
      </c>
      <c r="B431" s="86" t="s">
        <v>25060</v>
      </c>
      <c r="C431" s="121" t="s">
        <v>9080</v>
      </c>
      <c r="D431" s="120" t="s">
        <v>20955</v>
      </c>
      <c r="E431" s="122" t="str">
        <f t="shared" si="25"/>
        <v>Oat Fodder</v>
      </c>
      <c r="F431" s="122" t="str">
        <f t="shared" si="22"/>
        <v>Oat Fodder</v>
      </c>
      <c r="G431" s="122" t="str">
        <f t="shared" si="26"/>
        <v>Oat Fodder</v>
      </c>
      <c r="P431" t="s">
        <v>12978</v>
      </c>
      <c r="Q431" t="s">
        <v>12945</v>
      </c>
      <c r="R431" t="s">
        <v>12978</v>
      </c>
      <c r="S431" t="s">
        <v>12945</v>
      </c>
      <c r="T431" t="str" cm="1">
        <f t="array" ref="T431">IFERROR(INDEX(AOM[AOM], MATCH(1, (AOM[Edge_Value]=ani_diet!F431)*(AOM[Is_Ani_Diet_Ingredient]&lt;&gt;FALSE), 0)), "No Match in AOM")</f>
        <v>AOM_001618</v>
      </c>
      <c r="U431" t="str" cm="1">
        <f t="array" ref="U431">IFERROR(IF(INDEX(AOM[Scientific Name], MATCH(1, (AOM[Edge_Value]=ani_diet!F431)*(AOM[Is_Ani_Diet_Ingredient]&lt;&gt;FALSE), 0))=0, "", INDEX(AOM[Scientific Name], MATCH(1, (AOM[Edge_Value]=ani_diet!F431)*(AOM[Is_Ani_Diet_Ingredient]&lt;&gt;FALSE), 0))), "No Match in AOM")</f>
        <v xml:space="preserve">Avena sativa </v>
      </c>
      <c r="V431" t="str" cm="1">
        <f t="array" ref="V431">IF((U431&lt;&gt;"")*(U431&lt;&gt;"No Match in AOM"),IF(L431&lt;&gt;"",_xlfn.TEXTJOIN(";",TRUE,CONCATENATE(_xlfn.TEXTSPLIT(U431,";",TRUE,FALSE)," ",L431)),U431),"")</f>
        <v xml:space="preserve">Avena sativa </v>
      </c>
    </row>
    <row r="432" spans="1:22" ht="14.5" x14ac:dyDescent="0.35">
      <c r="A432" t="s">
        <v>24295</v>
      </c>
      <c r="B432" s="86" t="s">
        <v>25061</v>
      </c>
      <c r="C432" s="121" t="s">
        <v>25062</v>
      </c>
      <c r="D432" s="120" t="s">
        <v>23036</v>
      </c>
      <c r="E432" s="122" t="str">
        <f t="shared" si="25"/>
        <v>Forb</v>
      </c>
      <c r="F432" s="122" t="str">
        <f t="shared" si="22"/>
        <v>Forb</v>
      </c>
      <c r="G432" s="122" t="str">
        <f t="shared" si="26"/>
        <v>Forb</v>
      </c>
      <c r="T432" t="str" cm="1">
        <f t="array" ref="T432">IFERROR(INDEX(AOM[AOM], MATCH(1, (AOM[Edge_Value]=ani_diet!F432)*(AOM[Is_Ani_Diet_Ingredient]&lt;&gt;FALSE), 0)), "No Match in AOM")</f>
        <v>AOM_001864</v>
      </c>
      <c r="U432" t="str" cm="1">
        <f t="array" ref="U432">IFERROR(IF(INDEX(AOM[Scientific Name], MATCH(1, (AOM[Edge_Value]=ani_diet!F432)*(AOM[Is_Ani_Diet_Ingredient]&lt;&gt;FALSE), 0))=0, "", INDEX(AOM[Scientific Name], MATCH(1, (AOM[Edge_Value]=ani_diet!F432)*(AOM[Is_Ani_Diet_Ingredient]&lt;&gt;FALSE), 0))), "No Match in AOM")</f>
        <v/>
      </c>
      <c r="V432" t="str" cm="1">
        <f t="array" ref="V432">IF((U432&lt;&gt;"")*(U432&lt;&gt;"No Match in AOM"),IF(L432&lt;&gt;"",_xlfn.TEXTJOIN(";",TRUE,CONCATENATE(_xlfn.TEXTSPLIT(U432,";",TRUE,FALSE)," ",L432)),U432),"")</f>
        <v/>
      </c>
    </row>
    <row r="433" spans="1:22" ht="14.5" x14ac:dyDescent="0.35">
      <c r="A433" t="s">
        <v>25063</v>
      </c>
      <c r="B433" s="86" t="s">
        <v>23116</v>
      </c>
      <c r="C433" s="121" t="s">
        <v>23116</v>
      </c>
      <c r="D433" s="120" t="s">
        <v>23116</v>
      </c>
      <c r="E433" s="122" t="str">
        <f t="shared" si="25"/>
        <v>Free Gossypol</v>
      </c>
      <c r="F433" s="122" t="str">
        <f t="shared" si="22"/>
        <v>Free Gossypol</v>
      </c>
      <c r="G433" s="122" t="str">
        <f t="shared" si="26"/>
        <v>Free Gossypol</v>
      </c>
      <c r="T433" t="str" cm="1">
        <f t="array" ref="T433">IFERROR(INDEX(AOM[AOM], MATCH(1, (AOM[Edge_Value]=ani_diet!F433)*(AOM[Is_Ani_Diet_Ingredient]&lt;&gt;FALSE), 0)), "No Match in AOM")</f>
        <v>AOM_001865</v>
      </c>
      <c r="U433" t="str" cm="1">
        <f t="array" ref="U433">IFERROR(IF(INDEX(AOM[Scientific Name], MATCH(1, (AOM[Edge_Value]=ani_diet!F433)*(AOM[Is_Ani_Diet_Ingredient]&lt;&gt;FALSE), 0))=0, "", INDEX(AOM[Scientific Name], MATCH(1, (AOM[Edge_Value]=ani_diet!F433)*(AOM[Is_Ani_Diet_Ingredient]&lt;&gt;FALSE), 0))), "No Match in AOM")</f>
        <v/>
      </c>
      <c r="V433" t="str" cm="1">
        <f t="array" ref="V433">IF((U433&lt;&gt;"")*(U433&lt;&gt;"No Match in AOM"),IF(L433&lt;&gt;"",_xlfn.TEXTJOIN(";",TRUE,CONCATENATE(_xlfn.TEXTSPLIT(U433,";",TRUE,FALSE)," ",L433)),U433),"")</f>
        <v/>
      </c>
    </row>
    <row r="434" spans="1:22" ht="14.5" x14ac:dyDescent="0.35">
      <c r="A434" t="s">
        <v>24214</v>
      </c>
      <c r="B434" s="86" t="s">
        <v>25064</v>
      </c>
      <c r="C434" s="121" t="s">
        <v>25065</v>
      </c>
      <c r="D434" s="120" t="s">
        <v>22700</v>
      </c>
      <c r="E434" s="122" t="str">
        <f t="shared" si="25"/>
        <v>Opuntia ficus indica Cladode</v>
      </c>
      <c r="F434" s="122" t="str">
        <f t="shared" si="22"/>
        <v>Opuntia ficus indica Cladode</v>
      </c>
      <c r="G434" s="122" t="str">
        <f t="shared" si="26"/>
        <v>Opuntia ficus indica Cladode</v>
      </c>
      <c r="L434" s="120" t="s">
        <v>24543</v>
      </c>
      <c r="T434" t="str" cm="1">
        <f t="array" ref="T434">IFERROR(INDEX(AOM[AOM], MATCH(1, (AOM[Edge_Value]=ani_diet!F434)*(AOM[Is_Ani_Diet_Ingredient]&lt;&gt;FALSE), 0)), "No Match in AOM")</f>
        <v>AOM_001914</v>
      </c>
      <c r="U434" t="str" cm="1">
        <f t="array" ref="U434">IFERROR(IF(INDEX(AOM[Scientific Name], MATCH(1, (AOM[Edge_Value]=ani_diet!F434)*(AOM[Is_Ani_Diet_Ingredient]&lt;&gt;FALSE), 0))=0, "", INDEX(AOM[Scientific Name], MATCH(1, (AOM[Edge_Value]=ani_diet!F434)*(AOM[Is_Ani_Diet_Ingredient]&lt;&gt;FALSE), 0))), "No Match in AOM")</f>
        <v>Opuntia ficus indica</v>
      </c>
      <c r="V434" t="str" cm="1">
        <f t="array" ref="V434">IF((U434&lt;&gt;"")*(U434&lt;&gt;"No Match in AOM"),IF(L434&lt;&gt;"",_xlfn.TEXTJOIN(";",TRUE,CONCATENATE(_xlfn.TEXTSPLIT(U434,";",TRUE,FALSE)," ",L434)),U434),"")</f>
        <v>Opuntia ficus indica Cladode</v>
      </c>
    </row>
    <row r="435" spans="1:22" ht="14.5" x14ac:dyDescent="0.35">
      <c r="A435" t="s">
        <v>24214</v>
      </c>
      <c r="B435" s="86" t="s">
        <v>25066</v>
      </c>
      <c r="D435" s="120" t="s">
        <v>22700</v>
      </c>
      <c r="E435" s="122" t="str">
        <f t="shared" si="25"/>
        <v>Opuntia ficus indica Cladode</v>
      </c>
      <c r="F435" s="122" t="str">
        <f t="shared" si="22"/>
        <v>Opuntia ficus indica Cladode Dried</v>
      </c>
      <c r="G435" s="122" t="str">
        <f t="shared" si="26"/>
        <v>Opuntia ficus indica Cladode Chopped Dried(Shade)</v>
      </c>
      <c r="I435" s="120" t="s">
        <v>25067</v>
      </c>
      <c r="J435" s="120" t="s">
        <v>24193</v>
      </c>
      <c r="K435" s="120" t="s">
        <v>6715</v>
      </c>
      <c r="L435" s="120" t="s">
        <v>24543</v>
      </c>
      <c r="T435" t="str" cm="1">
        <f t="array" ref="T435">IFERROR(INDEX(AOM[AOM], MATCH(1, (AOM[Edge_Value]=ani_diet!F435)*(AOM[Is_Ani_Diet_Ingredient]&lt;&gt;FALSE), 0)), "No Match in AOM")</f>
        <v>AOM_001715</v>
      </c>
      <c r="U435" t="str" cm="1">
        <f t="array" ref="U435">IFERROR(IF(INDEX(AOM[Scientific Name], MATCH(1, (AOM[Edge_Value]=ani_diet!F435)*(AOM[Is_Ani_Diet_Ingredient]&lt;&gt;FALSE), 0))=0, "", INDEX(AOM[Scientific Name], MATCH(1, (AOM[Edge_Value]=ani_diet!F435)*(AOM[Is_Ani_Diet_Ingredient]&lt;&gt;FALSE), 0))), "No Match in AOM")</f>
        <v>Opuntia ficus indica</v>
      </c>
      <c r="V435" t="str" cm="1">
        <f t="array" ref="V435">IF((U435&lt;&gt;"")*(U435&lt;&gt;"No Match in AOM"),IF(L435&lt;&gt;"",_xlfn.TEXTJOIN(";",TRUE,CONCATENATE(_xlfn.TEXTSPLIT(U435,";",TRUE,FALSE)," ",L435)),U435),"")</f>
        <v>Opuntia ficus indica Cladode</v>
      </c>
    </row>
    <row r="436" spans="1:22" ht="14.5" x14ac:dyDescent="0.35">
      <c r="A436" t="s">
        <v>25068</v>
      </c>
      <c r="B436" s="86" t="s">
        <v>25069</v>
      </c>
      <c r="C436" s="121" t="s">
        <v>25070</v>
      </c>
      <c r="D436" s="120" t="s">
        <v>22840</v>
      </c>
      <c r="E436" s="122" t="str">
        <f t="shared" si="25"/>
        <v>Centrosema molle Leaves</v>
      </c>
      <c r="F436" s="122" t="str">
        <f t="shared" si="22"/>
        <v>Centrosema molle Leaves</v>
      </c>
      <c r="G436" s="122" t="str">
        <f t="shared" si="26"/>
        <v>Centrosema molle Leaves</v>
      </c>
      <c r="L436" s="120" t="s">
        <v>6705</v>
      </c>
      <c r="T436" t="str" cm="1">
        <f t="array" ref="T436">IFERROR(INDEX(AOM[AOM], MATCH(1, (AOM[Edge_Value]=ani_diet!F436)*(AOM[Is_Ani_Diet_Ingredient]&lt;&gt;FALSE), 0)), "No Match in AOM")</f>
        <v>AOM_001528</v>
      </c>
      <c r="U436" t="str" cm="1">
        <f t="array" ref="U436">IFERROR(IF(INDEX(AOM[Scientific Name], MATCH(1, (AOM[Edge_Value]=ani_diet!F436)*(AOM[Is_Ani_Diet_Ingredient]&lt;&gt;FALSE), 0))=0, "", INDEX(AOM[Scientific Name], MATCH(1, (AOM[Edge_Value]=ani_diet!F436)*(AOM[Is_Ani_Diet_Ingredient]&lt;&gt;FALSE), 0))), "No Match in AOM")</f>
        <v>Centrosema molle</v>
      </c>
      <c r="V436" t="str" cm="1">
        <f t="array" ref="V436">IF((U436&lt;&gt;"")*(U436&lt;&gt;"No Match in AOM"),IF(L436&lt;&gt;"",_xlfn.TEXTJOIN(";",TRUE,CONCATENATE(_xlfn.TEXTSPLIT(U436,";",TRUE,FALSE)," ",L436)),U436),"")</f>
        <v>Centrosema molle Leaves</v>
      </c>
    </row>
    <row r="437" spans="1:22" ht="14.5" x14ac:dyDescent="0.35">
      <c r="A437" t="s">
        <v>25071</v>
      </c>
      <c r="B437" s="86" t="s">
        <v>25072</v>
      </c>
      <c r="D437" s="120" t="s">
        <v>8774</v>
      </c>
      <c r="E437" s="122" t="str">
        <f t="shared" si="25"/>
        <v>Milk</v>
      </c>
      <c r="F437" s="122" t="str">
        <f t="shared" si="22"/>
        <v>Milk</v>
      </c>
      <c r="G437" s="122" t="str">
        <f t="shared" si="26"/>
        <v>Milk Fresh</v>
      </c>
      <c r="H437" s="120" t="s">
        <v>25073</v>
      </c>
      <c r="T437" t="str" cm="1">
        <f t="array" ref="T437">IFERROR(INDEX(AOM[AOM], MATCH(1, (AOM[Edge_Value]=ani_diet!F437)*(AOM[Is_Ani_Diet_Ingredient]&lt;&gt;FALSE), 0)), "No Match in AOM")</f>
        <v>AOM_000556</v>
      </c>
      <c r="U437" t="str" cm="1">
        <f t="array" ref="U437">IFERROR(IF(INDEX(AOM[Scientific Name], MATCH(1, (AOM[Edge_Value]=ani_diet!F437)*(AOM[Is_Ani_Diet_Ingredient]&lt;&gt;FALSE), 0))=0, "", INDEX(AOM[Scientific Name], MATCH(1, (AOM[Edge_Value]=ani_diet!F437)*(AOM[Is_Ani_Diet_Ingredient]&lt;&gt;FALSE), 0))), "No Match in AOM")</f>
        <v/>
      </c>
      <c r="V437" t="str" cm="1">
        <f t="array" ref="V437">IF((U437&lt;&gt;"")*(U437&lt;&gt;"No Match in AOM"),IF(L437&lt;&gt;"",_xlfn.TEXTJOIN(";",TRUE,CONCATENATE(_xlfn.TEXTSPLIT(U437,";",TRUE,FALSE)," ",L437)),U437),"")</f>
        <v/>
      </c>
    </row>
    <row r="438" spans="1:22" ht="14.5" x14ac:dyDescent="0.35">
      <c r="A438" t="s">
        <v>25068</v>
      </c>
      <c r="B438" s="86" t="s">
        <v>25074</v>
      </c>
      <c r="C438" s="121" t="s">
        <v>25075</v>
      </c>
      <c r="D438" s="120" t="s">
        <v>9707</v>
      </c>
      <c r="E438" s="122" t="str">
        <f t="shared" si="25"/>
        <v>Pueraria phaseoloides Leaves</v>
      </c>
      <c r="F438" s="122" t="str">
        <f t="shared" si="22"/>
        <v>Pueraria phaseoloides Leaves</v>
      </c>
      <c r="G438" s="122" t="str">
        <f t="shared" si="26"/>
        <v>Pueraria phaseoloides Leaves</v>
      </c>
      <c r="L438" s="120" t="s">
        <v>6705</v>
      </c>
      <c r="T438" t="str" cm="1">
        <f t="array" ref="T438">IFERROR(INDEX(AOM[AOM], MATCH(1, (AOM[Edge_Value]=ani_diet!F438)*(AOM[Is_Ani_Diet_Ingredient]&lt;&gt;FALSE), 0)), "No Match in AOM")</f>
        <v>AOM_001232</v>
      </c>
      <c r="U438" t="str" cm="1">
        <f t="array" ref="U438">IFERROR(IF(INDEX(AOM[Scientific Name], MATCH(1, (AOM[Edge_Value]=ani_diet!F438)*(AOM[Is_Ani_Diet_Ingredient]&lt;&gt;FALSE), 0))=0, "", INDEX(AOM[Scientific Name], MATCH(1, (AOM[Edge_Value]=ani_diet!F438)*(AOM[Is_Ani_Diet_Ingredient]&lt;&gt;FALSE), 0))), "No Match in AOM")</f>
        <v>Pueraria phaseoloides</v>
      </c>
      <c r="V438" t="str" cm="1">
        <f t="array" ref="V438">IF((U438&lt;&gt;"")*(U438&lt;&gt;"No Match in AOM"),IF(L438&lt;&gt;"",_xlfn.TEXTJOIN(";",TRUE,CONCATENATE(_xlfn.TEXTSPLIT(U438,";",TRUE,FALSE)," ",L438)),U438),"")</f>
        <v>Pueraria phaseoloides Leaves</v>
      </c>
    </row>
    <row r="439" spans="1:22" ht="14.5" x14ac:dyDescent="0.35">
      <c r="A439" t="s">
        <v>25042</v>
      </c>
      <c r="B439" s="86" t="s">
        <v>25076</v>
      </c>
      <c r="C439" s="121" t="s">
        <v>21976</v>
      </c>
      <c r="D439" s="120" t="s">
        <v>21975</v>
      </c>
      <c r="E439" s="122" t="str">
        <f t="shared" si="25"/>
        <v>Ulva lactuca</v>
      </c>
      <c r="F439" s="122" t="str">
        <f t="shared" si="22"/>
        <v>Ulva lactuca</v>
      </c>
      <c r="G439" s="122" t="str">
        <f t="shared" si="26"/>
        <v>Ulva lactuca</v>
      </c>
      <c r="P439" t="s">
        <v>12987</v>
      </c>
      <c r="Q439" t="s">
        <v>12955</v>
      </c>
      <c r="R439" t="s">
        <v>12987</v>
      </c>
      <c r="S439" t="s">
        <v>12955</v>
      </c>
      <c r="T439" t="str" cm="1">
        <f t="array" ref="T439">IFERROR(INDEX(AOM[AOM], MATCH(1, (AOM[Edge_Value]=ani_diet!F439)*(AOM[Is_Ani_Diet_Ingredient]&lt;&gt;FALSE), 0)), "No Match in AOM")</f>
        <v>AOM_001561</v>
      </c>
      <c r="U439" t="str" cm="1">
        <f t="array" ref="U439">IFERROR(IF(INDEX(AOM[Scientific Name], MATCH(1, (AOM[Edge_Value]=ani_diet!F439)*(AOM[Is_Ani_Diet_Ingredient]&lt;&gt;FALSE), 0))=0, "", INDEX(AOM[Scientific Name], MATCH(1, (AOM[Edge_Value]=ani_diet!F439)*(AOM[Is_Ani_Diet_Ingredient]&lt;&gt;FALSE), 0))), "No Match in AOM")</f>
        <v>Ulva lactuca</v>
      </c>
      <c r="V439" t="str" cm="1">
        <f t="array" ref="V439">IF((U439&lt;&gt;"")*(U439&lt;&gt;"No Match in AOM"),IF(L439&lt;&gt;"",_xlfn.TEXTJOIN(";",TRUE,CONCATENATE(_xlfn.TEXTSPLIT(U439,";",TRUE,FALSE)," ",L439)),U439),"")</f>
        <v>Ulva lactuca</v>
      </c>
    </row>
    <row r="440" spans="1:22" ht="14.5" x14ac:dyDescent="0.35">
      <c r="A440" t="s">
        <v>24325</v>
      </c>
      <c r="B440" s="86" t="s">
        <v>25077</v>
      </c>
      <c r="C440" s="121" t="s">
        <v>25078</v>
      </c>
      <c r="D440" s="120" t="s">
        <v>25079</v>
      </c>
      <c r="E440" s="122" t="str">
        <f t="shared" si="25"/>
        <v>Shrimp</v>
      </c>
      <c r="F440" s="122" t="str">
        <f t="shared" si="22"/>
        <v>Shrimp Ground</v>
      </c>
      <c r="G440" s="122" t="str">
        <f t="shared" si="26"/>
        <v>Shrimp Ground</v>
      </c>
      <c r="I440" s="120" t="s">
        <v>6571</v>
      </c>
      <c r="J440" s="120" t="s">
        <v>6571</v>
      </c>
      <c r="M440" s="88" t="s">
        <v>252</v>
      </c>
      <c r="P440" t="s">
        <v>13005</v>
      </c>
      <c r="Q440" t="s">
        <v>12972</v>
      </c>
      <c r="R440" t="s">
        <v>24425</v>
      </c>
      <c r="S440" t="s">
        <v>24426</v>
      </c>
      <c r="T440" t="str" cm="1">
        <f t="array" ref="T440">IFERROR(INDEX(AOM[AOM], MATCH(1, (AOM[Edge_Value]=ani_diet!F440)*(AOM[Is_Ani_Diet_Ingredient]&lt;&gt;FALSE), 0)), "No Match in AOM")</f>
        <v>AOM_001112</v>
      </c>
      <c r="U440" t="str" cm="1">
        <f t="array" ref="U440">IFERROR(IF(INDEX(AOM[Scientific Name], MATCH(1, (AOM[Edge_Value]=ani_diet!F440)*(AOM[Is_Ani_Diet_Ingredient]&lt;&gt;FALSE), 0))=0, "", INDEX(AOM[Scientific Name], MATCH(1, (AOM[Edge_Value]=ani_diet!F440)*(AOM[Is_Ani_Diet_Ingredient]&lt;&gt;FALSE), 0))), "No Match in AOM")</f>
        <v/>
      </c>
      <c r="V440" t="str" cm="1">
        <f t="array" ref="V440">IF((U440&lt;&gt;"")*(U440&lt;&gt;"No Match in AOM"),IF(L440&lt;&gt;"",_xlfn.TEXTJOIN(";",TRUE,CONCATENATE(_xlfn.TEXTSPLIT(U440,";",TRUE,FALSE)," ",L440)),U440),"")</f>
        <v/>
      </c>
    </row>
    <row r="441" spans="1:22" ht="14.5" x14ac:dyDescent="0.35">
      <c r="A441" t="s">
        <v>25068</v>
      </c>
      <c r="B441" s="86" t="s">
        <v>25080</v>
      </c>
      <c r="C441" s="121" t="s">
        <v>25081</v>
      </c>
      <c r="D441" s="120" t="s">
        <v>23056</v>
      </c>
      <c r="E441" s="122" t="str">
        <f t="shared" si="25"/>
        <v>Talinium triangulare Leaves</v>
      </c>
      <c r="F441" s="122" t="str">
        <f t="shared" si="22"/>
        <v>Talinium triangulare Leaves</v>
      </c>
      <c r="G441" s="122" t="str">
        <f t="shared" si="26"/>
        <v>Talinium triangulare Leaves</v>
      </c>
      <c r="L441" s="120" t="s">
        <v>6705</v>
      </c>
      <c r="T441" t="str" cm="1">
        <f t="array" ref="T441">IFERROR(INDEX(AOM[AOM], MATCH(1, (AOM[Edge_Value]=ani_diet!F441)*(AOM[Is_Ani_Diet_Ingredient]&lt;&gt;FALSE), 0)), "No Match in AOM")</f>
        <v>AOM_001550</v>
      </c>
      <c r="U441" t="str" cm="1">
        <f t="array" ref="U441">IFERROR(IF(INDEX(AOM[Scientific Name], MATCH(1, (AOM[Edge_Value]=ani_diet!F441)*(AOM[Is_Ani_Diet_Ingredient]&lt;&gt;FALSE), 0))=0, "", INDEX(AOM[Scientific Name], MATCH(1, (AOM[Edge_Value]=ani_diet!F441)*(AOM[Is_Ani_Diet_Ingredient]&lt;&gt;FALSE), 0))), "No Match in AOM")</f>
        <v>Talinium triangulare</v>
      </c>
      <c r="V441" t="str" cm="1">
        <f t="array" ref="V441">IF((U441&lt;&gt;"")*(U441&lt;&gt;"No Match in AOM"),IF(L441&lt;&gt;"",_xlfn.TEXTJOIN(";",TRUE,CONCATENATE(_xlfn.TEXTSPLIT(U441,";",TRUE,FALSE)," ",L441)),U441),"")</f>
        <v>Talinium triangulare Leaves</v>
      </c>
    </row>
    <row r="442" spans="1:22" ht="14.5" x14ac:dyDescent="0.35">
      <c r="A442" t="s">
        <v>25020</v>
      </c>
      <c r="B442" s="86" t="s">
        <v>25082</v>
      </c>
      <c r="C442" s="121" t="s">
        <v>25083</v>
      </c>
      <c r="D442" s="120" t="s">
        <v>13978</v>
      </c>
      <c r="E442" s="122" t="str">
        <f t="shared" si="25"/>
        <v>Ficus thonningii Leaves</v>
      </c>
      <c r="F442" s="122" t="str">
        <f t="shared" si="22"/>
        <v>Ficus thonningii Leaves</v>
      </c>
      <c r="G442" s="122" t="str">
        <f t="shared" si="26"/>
        <v>Ficus thonningii Leaves</v>
      </c>
      <c r="L442" s="120" t="s">
        <v>6705</v>
      </c>
      <c r="P442" t="s">
        <v>12987</v>
      </c>
      <c r="Q442" t="s">
        <v>12955</v>
      </c>
      <c r="R442" t="s">
        <v>12987</v>
      </c>
      <c r="S442" t="s">
        <v>12955</v>
      </c>
      <c r="T442" t="str" cm="1">
        <f t="array" ref="T442">IFERROR(INDEX(AOM[AOM], MATCH(1, (AOM[Edge_Value]=ani_diet!F442)*(AOM[Is_Ani_Diet_Ingredient]&lt;&gt;FALSE), 0)), "No Match in AOM")</f>
        <v>AOM_001148</v>
      </c>
      <c r="U442" t="str" cm="1">
        <f t="array" ref="U442">IFERROR(IF(INDEX(AOM[Scientific Name], MATCH(1, (AOM[Edge_Value]=ani_diet!F442)*(AOM[Is_Ani_Diet_Ingredient]&lt;&gt;FALSE), 0))=0, "", INDEX(AOM[Scientific Name], MATCH(1, (AOM[Edge_Value]=ani_diet!F442)*(AOM[Is_Ani_Diet_Ingredient]&lt;&gt;FALSE), 0))), "No Match in AOM")</f>
        <v>Ficus thonningii</v>
      </c>
      <c r="V442" t="str" cm="1">
        <f t="array" ref="V442">IF((U442&lt;&gt;"")*(U442&lt;&gt;"No Match in AOM"),IF(L442&lt;&gt;"",_xlfn.TEXTJOIN(";",TRUE,CONCATENATE(_xlfn.TEXTSPLIT(U442,";",TRUE,FALSE)," ",L442)),U442),"")</f>
        <v>Ficus thonningii Leaves</v>
      </c>
    </row>
    <row r="443" spans="1:22" ht="14.5" x14ac:dyDescent="0.35">
      <c r="A443" t="s">
        <v>25084</v>
      </c>
      <c r="B443" s="86" t="s">
        <v>25085</v>
      </c>
      <c r="D443" s="120" t="s">
        <v>13978</v>
      </c>
      <c r="E443" s="122" t="str">
        <f t="shared" si="25"/>
        <v>Ficus thonningii Leaves</v>
      </c>
      <c r="F443" s="122" t="str">
        <f t="shared" si="22"/>
        <v>Ficus thonningii Leaves Dried</v>
      </c>
      <c r="G443" s="122" t="str">
        <f t="shared" si="26"/>
        <v>Ficus thonningii Leaves Dried(Shade)</v>
      </c>
      <c r="I443" s="120" t="s">
        <v>24208</v>
      </c>
      <c r="J443" s="120" t="s">
        <v>24193</v>
      </c>
      <c r="L443" s="120" t="s">
        <v>6705</v>
      </c>
      <c r="T443" t="str" cm="1">
        <f t="array" ref="T443">IFERROR(INDEX(AOM[AOM], MATCH(1, (AOM[Edge_Value]=ani_diet!F443)*(AOM[Is_Ani_Diet_Ingredient]&lt;&gt;FALSE), 0)), "No Match in AOM")</f>
        <v>AOM_000708</v>
      </c>
      <c r="U443" t="str" cm="1">
        <f t="array" ref="U443">IFERROR(IF(INDEX(AOM[Scientific Name], MATCH(1, (AOM[Edge_Value]=ani_diet!F443)*(AOM[Is_Ani_Diet_Ingredient]&lt;&gt;FALSE), 0))=0, "", INDEX(AOM[Scientific Name], MATCH(1, (AOM[Edge_Value]=ani_diet!F443)*(AOM[Is_Ani_Diet_Ingredient]&lt;&gt;FALSE), 0))), "No Match in AOM")</f>
        <v>Ficus thonningii</v>
      </c>
      <c r="V443" t="str" cm="1">
        <f t="array" ref="V443">IF((U443&lt;&gt;"")*(U443&lt;&gt;"No Match in AOM"),IF(L443&lt;&gt;"",_xlfn.TEXTJOIN(";",TRUE,CONCATENATE(_xlfn.TEXTSPLIT(U443,";",TRUE,FALSE)," ",L443)),U443),"")</f>
        <v>Ficus thonningii Leaves</v>
      </c>
    </row>
    <row r="444" spans="1:22" ht="14.5" x14ac:dyDescent="0.35">
      <c r="A444" t="s">
        <v>24365</v>
      </c>
      <c r="B444" s="86" t="s">
        <v>25086</v>
      </c>
      <c r="C444" s="121" t="s">
        <v>25087</v>
      </c>
      <c r="D444" s="120" t="s">
        <v>10297</v>
      </c>
      <c r="E444" s="122" t="str">
        <f t="shared" si="25"/>
        <v>Soybean</v>
      </c>
      <c r="F444" s="122" t="str">
        <f t="shared" si="22"/>
        <v>Soybean</v>
      </c>
      <c r="G444" s="122" t="str">
        <f t="shared" si="26"/>
        <v>Soybean Full Fat</v>
      </c>
      <c r="I444" s="120" t="s">
        <v>24773</v>
      </c>
      <c r="M444" s="88" t="s">
        <v>252</v>
      </c>
      <c r="T444" t="str" cm="1">
        <f t="array" ref="T444">IFERROR(INDEX(AOM[AOM], MATCH(1, (AOM[Edge_Value]=ani_diet!F444)*(AOM[Is_Ani_Diet_Ingredient]&lt;&gt;FALSE), 0)), "No Match in AOM")</f>
        <v>AOM_001582</v>
      </c>
      <c r="U444" t="str" cm="1">
        <f t="array" ref="U444">IFERROR(IF(INDEX(AOM[Scientific Name], MATCH(1, (AOM[Edge_Value]=ani_diet!F444)*(AOM[Is_Ani_Diet_Ingredient]&lt;&gt;FALSE), 0))=0, "", INDEX(AOM[Scientific Name], MATCH(1, (AOM[Edge_Value]=ani_diet!F444)*(AOM[Is_Ani_Diet_Ingredient]&lt;&gt;FALSE), 0))), "No Match in AOM")</f>
        <v>Glycine max</v>
      </c>
      <c r="V444" t="str" cm="1">
        <f t="array" ref="V444">IF((U444&lt;&gt;"")*(U444&lt;&gt;"No Match in AOM"),IF(L444&lt;&gt;"",_xlfn.TEXTJOIN(";",TRUE,CONCATENATE(_xlfn.TEXTSPLIT(U444,";",TRUE,FALSE)," ",L444)),U444),"")</f>
        <v>Glycine max</v>
      </c>
    </row>
    <row r="445" spans="1:22" ht="14.5" x14ac:dyDescent="0.35">
      <c r="A445" t="s">
        <v>25088</v>
      </c>
      <c r="B445" s="86" t="s">
        <v>25089</v>
      </c>
      <c r="C445" s="121" t="s">
        <v>25090</v>
      </c>
      <c r="D445" s="120" t="s">
        <v>10297</v>
      </c>
      <c r="E445" s="122" t="str">
        <f t="shared" si="25"/>
        <v>Soybean</v>
      </c>
      <c r="F445" s="122" t="str">
        <f t="shared" si="22"/>
        <v>Soybean</v>
      </c>
      <c r="G445" s="122" t="str">
        <f t="shared" si="26"/>
        <v>Soybean Full Fat Ground</v>
      </c>
      <c r="I445" s="120" t="s">
        <v>25091</v>
      </c>
      <c r="M445" s="88" t="s">
        <v>252</v>
      </c>
      <c r="N445" s="88" t="s">
        <v>252</v>
      </c>
      <c r="T445" t="str" cm="1">
        <f t="array" ref="T445">IFERROR(INDEX(AOM[AOM], MATCH(1, (AOM[Edge_Value]=ani_diet!F445)*(AOM[Is_Ani_Diet_Ingredient]&lt;&gt;FALSE), 0)), "No Match in AOM")</f>
        <v>AOM_001582</v>
      </c>
      <c r="U445" t="str" cm="1">
        <f t="array" ref="U445">IFERROR(IF(INDEX(AOM[Scientific Name], MATCH(1, (AOM[Edge_Value]=ani_diet!F445)*(AOM[Is_Ani_Diet_Ingredient]&lt;&gt;FALSE), 0))=0, "", INDEX(AOM[Scientific Name], MATCH(1, (AOM[Edge_Value]=ani_diet!F445)*(AOM[Is_Ani_Diet_Ingredient]&lt;&gt;FALSE), 0))), "No Match in AOM")</f>
        <v>Glycine max</v>
      </c>
      <c r="V445" t="str" cm="1">
        <f t="array" ref="V445">IF((U445&lt;&gt;"")*(U445&lt;&gt;"No Match in AOM"),IF(L445&lt;&gt;"",_xlfn.TEXTJOIN(";",TRUE,CONCATENATE(_xlfn.TEXTSPLIT(U445,";",TRUE,FALSE)," ",L445)),U445),"")</f>
        <v>Glycine max</v>
      </c>
    </row>
    <row r="446" spans="1:22" ht="14.5" x14ac:dyDescent="0.35">
      <c r="A446" t="s">
        <v>24466</v>
      </c>
      <c r="B446" s="86" t="s">
        <v>25092</v>
      </c>
      <c r="D446" s="120" t="s">
        <v>10297</v>
      </c>
      <c r="E446" s="122" t="str">
        <f t="shared" si="25"/>
        <v>Soybean Full Fat Cake</v>
      </c>
      <c r="F446" s="122" t="str">
        <f t="shared" si="22"/>
        <v>Soybean Full Fat Cake</v>
      </c>
      <c r="G446" s="122" t="str">
        <f t="shared" si="26"/>
        <v>Soybean Full Fat Cake</v>
      </c>
      <c r="L446" s="120" t="s">
        <v>25093</v>
      </c>
      <c r="T446" t="str" cm="1">
        <f t="array" ref="T446">IFERROR(INDEX(AOM[AOM], MATCH(1, (AOM[Edge_Value]=ani_diet!F446)*(AOM[Is_Ani_Diet_Ingredient]&lt;&gt;FALSE), 0)), "No Match in AOM")</f>
        <v>AOM_000611</v>
      </c>
      <c r="U446" t="str" cm="1">
        <f t="array" ref="U446">IFERROR(IF(INDEX(AOM[Scientific Name], MATCH(1, (AOM[Edge_Value]=ani_diet!F446)*(AOM[Is_Ani_Diet_Ingredient]&lt;&gt;FALSE), 0))=0, "", INDEX(AOM[Scientific Name], MATCH(1, (AOM[Edge_Value]=ani_diet!F446)*(AOM[Is_Ani_Diet_Ingredient]&lt;&gt;FALSE), 0))), "No Match in AOM")</f>
        <v>Glycine max</v>
      </c>
      <c r="V446" t="str" cm="1">
        <f t="array" ref="V446">IF((U446&lt;&gt;"")*(U446&lt;&gt;"No Match in AOM"),IF(L446&lt;&gt;"",_xlfn.TEXTJOIN(";",TRUE,CONCATENATE(_xlfn.TEXTSPLIT(U446,";",TRUE,FALSE)," ",L446)),U446),"")</f>
        <v>Glycine max Full Fat Cake</v>
      </c>
    </row>
    <row r="447" spans="1:22" ht="14.5" x14ac:dyDescent="0.35">
      <c r="A447" t="s">
        <v>25094</v>
      </c>
      <c r="B447" s="86" t="s">
        <v>25095</v>
      </c>
      <c r="D447" s="120" t="s">
        <v>9539</v>
      </c>
      <c r="E447" s="122" t="str">
        <f t="shared" si="25"/>
        <v>Andropogon gayanus</v>
      </c>
      <c r="F447" s="122" t="str">
        <f t="shared" si="22"/>
        <v>Andropogon gayanus</v>
      </c>
      <c r="G447" s="122" t="str">
        <f t="shared" si="26"/>
        <v>Andropogon gayanus Chopped</v>
      </c>
      <c r="I447" s="120" t="s">
        <v>6715</v>
      </c>
      <c r="K447" s="120" t="s">
        <v>6715</v>
      </c>
      <c r="T447" t="str" cm="1">
        <f t="array" ref="T447">IFERROR(INDEX(AOM[AOM], MATCH(1, (AOM[Edge_Value]=ani_diet!F447)*(AOM[Is_Ani_Diet_Ingredient]&lt;&gt;FALSE), 0)), "No Match in AOM")</f>
        <v>AOM_001380</v>
      </c>
      <c r="U447" t="str" cm="1">
        <f t="array" ref="U447">IFERROR(IF(INDEX(AOM[Scientific Name], MATCH(1, (AOM[Edge_Value]=ani_diet!F447)*(AOM[Is_Ani_Diet_Ingredient]&lt;&gt;FALSE), 0))=0, "", INDEX(AOM[Scientific Name], MATCH(1, (AOM[Edge_Value]=ani_diet!F447)*(AOM[Is_Ani_Diet_Ingredient]&lt;&gt;FALSE), 0))), "No Match in AOM")</f>
        <v>Andropogon gayanus</v>
      </c>
      <c r="V447" t="str" cm="1">
        <f t="array" ref="V447">IF((U447&lt;&gt;"")*(U447&lt;&gt;"No Match in AOM"),IF(L447&lt;&gt;"",_xlfn.TEXTJOIN(";",TRUE,CONCATENATE(_xlfn.TEXTSPLIT(U447,";",TRUE,FALSE)," ",L447)),U447),"")</f>
        <v>Andropogon gayanus</v>
      </c>
    </row>
    <row r="448" spans="1:22" ht="14.5" x14ac:dyDescent="0.35">
      <c r="A448" t="s">
        <v>24582</v>
      </c>
      <c r="B448" s="86" t="s">
        <v>23098</v>
      </c>
      <c r="C448" s="121" t="s">
        <v>23098</v>
      </c>
      <c r="D448" s="120" t="s">
        <v>23098</v>
      </c>
      <c r="E448" s="122" t="str">
        <f t="shared" si="25"/>
        <v>Gelatin</v>
      </c>
      <c r="F448" s="122" t="str">
        <f t="shared" si="22"/>
        <v>Gelatin</v>
      </c>
      <c r="G448" s="122" t="str">
        <f t="shared" si="26"/>
        <v>Gelatin</v>
      </c>
      <c r="T448" t="str" cm="1">
        <f t="array" ref="T448">IFERROR(INDEX(AOM[AOM], MATCH(1, (AOM[Edge_Value]=ani_diet!F448)*(AOM[Is_Ani_Diet_Ingredient]&lt;&gt;FALSE), 0)), "No Match in AOM")</f>
        <v>AOM_001374</v>
      </c>
      <c r="U448" t="str" cm="1">
        <f t="array" ref="U448">IFERROR(IF(INDEX(AOM[Scientific Name], MATCH(1, (AOM[Edge_Value]=ani_diet!F448)*(AOM[Is_Ani_Diet_Ingredient]&lt;&gt;FALSE), 0))=0, "", INDEX(AOM[Scientific Name], MATCH(1, (AOM[Edge_Value]=ani_diet!F448)*(AOM[Is_Ani_Diet_Ingredient]&lt;&gt;FALSE), 0))), "No Match in AOM")</f>
        <v/>
      </c>
      <c r="V448" t="str" cm="1">
        <f t="array" ref="V448">IF((U448&lt;&gt;"")*(U448&lt;&gt;"No Match in AOM"),IF(L448&lt;&gt;"",_xlfn.TEXTJOIN(";",TRUE,CONCATENATE(_xlfn.TEXTSPLIT(U448,";",TRUE,FALSE)," ",L448)),U448),"")</f>
        <v/>
      </c>
    </row>
    <row r="449" spans="1:23" ht="14.5" x14ac:dyDescent="0.35">
      <c r="A449" t="s">
        <v>25096</v>
      </c>
      <c r="B449" s="86" t="s">
        <v>25097</v>
      </c>
      <c r="C449" s="121" t="s">
        <v>25098</v>
      </c>
      <c r="D449" s="120" t="s">
        <v>20679</v>
      </c>
      <c r="E449" s="122" t="str">
        <f t="shared" si="25"/>
        <v>Giant Snail</v>
      </c>
      <c r="F449" s="122" t="str">
        <f t="shared" ref="F449:F465" si="27">_xlfn.TEXTJOIN(" ",TRUE,D449,IF(ISBLANK(L449),"",_xlfn.TEXTSPLIT(L449,";")),IF(ISBLANK(J449),"",_xlfn.TEXTSPLIT(J449,";")))</f>
        <v>Giant Snail Ground</v>
      </c>
      <c r="G449" s="122" t="str">
        <f t="shared" si="26"/>
        <v>Giant Snail Ground</v>
      </c>
      <c r="I449" s="120" t="s">
        <v>6571</v>
      </c>
      <c r="J449" s="120" t="s">
        <v>6571</v>
      </c>
      <c r="N449" s="88" t="s">
        <v>252</v>
      </c>
      <c r="T449" t="str" cm="1">
        <f t="array" ref="T449">IFERROR(INDEX(AOM[AOM], MATCH(1, (AOM[Edge_Value]=ani_diet!F449)*(AOM[Is_Ani_Diet_Ingredient]&lt;&gt;FALSE), 0)), "No Match in AOM")</f>
        <v>AOM_001113</v>
      </c>
      <c r="U449" t="str" cm="1">
        <f t="array" ref="U449">IFERROR(IF(INDEX(AOM[Scientific Name], MATCH(1, (AOM[Edge_Value]=ani_diet!F449)*(AOM[Is_Ani_Diet_Ingredient]&lt;&gt;FALSE), 0))=0, "", INDEX(AOM[Scientific Name], MATCH(1, (AOM[Edge_Value]=ani_diet!F449)*(AOM[Is_Ani_Diet_Ingredient]&lt;&gt;FALSE), 0))), "No Match in AOM")</f>
        <v>Theba pisana</v>
      </c>
      <c r="V449" t="str" cm="1">
        <f t="array" ref="V449">IF((U449&lt;&gt;"")*(U449&lt;&gt;"No Match in AOM"),IF(L449&lt;&gt;"",_xlfn.TEXTJOIN(";",TRUE,CONCATENATE(_xlfn.TEXTSPLIT(U449,";",TRUE,FALSE)," ",L449)),U449),"")</f>
        <v>Theba pisana</v>
      </c>
    </row>
    <row r="450" spans="1:23" ht="14.5" x14ac:dyDescent="0.35">
      <c r="A450" t="s">
        <v>25096</v>
      </c>
      <c r="B450" s="86" t="s">
        <v>25099</v>
      </c>
      <c r="D450" s="120" t="s">
        <v>20679</v>
      </c>
      <c r="E450" s="122" t="str">
        <f t="shared" si="25"/>
        <v>Giant Snail</v>
      </c>
      <c r="F450" s="122" t="str">
        <f t="shared" si="27"/>
        <v>Giant Snail Boiled Dried Ground</v>
      </c>
      <c r="G450" s="122" t="str">
        <f t="shared" si="26"/>
        <v>Giant Snail Boiled Dried Ground</v>
      </c>
      <c r="I450" s="120" t="s">
        <v>24526</v>
      </c>
      <c r="J450" s="120" t="s">
        <v>24526</v>
      </c>
      <c r="T450" t="str" cm="1">
        <f t="array" ref="T450">IFERROR(INDEX(AOM[AOM], MATCH(1, (AOM[Edge_Value]=ani_diet!F450)*(AOM[Is_Ani_Diet_Ingredient]&lt;&gt;FALSE), 0)), "No Match in AOM")</f>
        <v>AOM_001937</v>
      </c>
      <c r="U450" t="str" cm="1">
        <f t="array" ref="U450">IFERROR(IF(INDEX(AOM[Scientific Name], MATCH(1, (AOM[Edge_Value]=ani_diet!F450)*(AOM[Is_Ani_Diet_Ingredient]&lt;&gt;FALSE), 0))=0, "", INDEX(AOM[Scientific Name], MATCH(1, (AOM[Edge_Value]=ani_diet!F450)*(AOM[Is_Ani_Diet_Ingredient]&lt;&gt;FALSE), 0))), "No Match in AOM")</f>
        <v>Theba pisana</v>
      </c>
      <c r="V450" t="str" cm="1">
        <f t="array" ref="V450">IF((U450&lt;&gt;"")*(U450&lt;&gt;"No Match in AOM"),IF(L450&lt;&gt;"",_xlfn.TEXTJOIN(";",TRUE,CONCATENATE(_xlfn.TEXTSPLIT(U450,";",TRUE,FALSE)," ",L450)),U450),"")</f>
        <v>Theba pisana</v>
      </c>
    </row>
    <row r="451" spans="1:23" ht="14.5" x14ac:dyDescent="0.35">
      <c r="A451" t="s">
        <v>24968</v>
      </c>
      <c r="B451" s="86" t="s">
        <v>25100</v>
      </c>
      <c r="D451" s="120" t="s">
        <v>22538</v>
      </c>
      <c r="E451" s="122" t="str">
        <f t="shared" si="25"/>
        <v>Gliciridia sepium Leaves</v>
      </c>
      <c r="F451" s="122" t="str">
        <f t="shared" si="27"/>
        <v>Gliciridia sepium Leaves Dried</v>
      </c>
      <c r="G451" s="122" t="str">
        <f t="shared" si="26"/>
        <v>Gliciridia sepium Leaves Wilted(1 day in the field) Dried (shade)</v>
      </c>
      <c r="I451" s="120" t="s">
        <v>25101</v>
      </c>
      <c r="J451" s="120" t="s">
        <v>24193</v>
      </c>
      <c r="L451" s="120" t="s">
        <v>6705</v>
      </c>
      <c r="T451" t="str" cm="1">
        <f t="array" ref="T451">IFERROR(INDEX(AOM[AOM], MATCH(1, (AOM[Edge_Value]=ani_diet!F451)*(AOM[Is_Ani_Diet_Ingredient]&lt;&gt;FALSE), 0)), "No Match in AOM")</f>
        <v>AOM_001801</v>
      </c>
      <c r="U451" t="str" cm="1">
        <f t="array" ref="U451">IFERROR(IF(INDEX(AOM[Scientific Name], MATCH(1, (AOM[Edge_Value]=ani_diet!F451)*(AOM[Is_Ani_Diet_Ingredient]&lt;&gt;FALSE), 0))=0, "", INDEX(AOM[Scientific Name], MATCH(1, (AOM[Edge_Value]=ani_diet!F451)*(AOM[Is_Ani_Diet_Ingredient]&lt;&gt;FALSE), 0))), "No Match in AOM")</f>
        <v>Gliciridia sepium</v>
      </c>
      <c r="V451" t="str" cm="1">
        <f t="array" ref="V451">IF((U451&lt;&gt;"")*(U451&lt;&gt;"No Match in AOM"),IF(L451&lt;&gt;"",_xlfn.TEXTJOIN(";",TRUE,CONCATENATE(_xlfn.TEXTSPLIT(U451,";",TRUE,FALSE)," ",L451)),U451),"")</f>
        <v>Gliciridia sepium Leaves</v>
      </c>
    </row>
    <row r="452" spans="1:23" ht="14.5" x14ac:dyDescent="0.35">
      <c r="B452" s="86" t="s">
        <v>63</v>
      </c>
      <c r="D452" s="120" t="s">
        <v>22538</v>
      </c>
      <c r="E452" s="122" t="str">
        <f t="shared" si="25"/>
        <v>Gliciridia sepium</v>
      </c>
      <c r="F452" s="122" t="str">
        <f t="shared" si="27"/>
        <v>Gliciridia sepium</v>
      </c>
      <c r="G452" s="122" t="str">
        <f t="shared" si="26"/>
        <v>Gliciridia sepium</v>
      </c>
      <c r="T452" t="str" cm="1">
        <f t="array" ref="T452">IFERROR(INDEX(AOM[AOM], MATCH(1, (AOM[Edge_Value]=ani_diet!F452)*(AOM[Is_Ani_Diet_Ingredient]&lt;&gt;FALSE), 0)), "No Match in AOM")</f>
        <v>AOM_001797</v>
      </c>
      <c r="U452" t="str" cm="1">
        <f t="array" ref="U452">IFERROR(IF(INDEX(AOM[Scientific Name], MATCH(1, (AOM[Edge_Value]=ani_diet!F452)*(AOM[Is_Ani_Diet_Ingredient]&lt;&gt;FALSE), 0))=0, "", INDEX(AOM[Scientific Name], MATCH(1, (AOM[Edge_Value]=ani_diet!F452)*(AOM[Is_Ani_Diet_Ingredient]&lt;&gt;FALSE), 0))), "No Match in AOM")</f>
        <v>Gliciridia sepium</v>
      </c>
      <c r="V452" t="str" cm="1">
        <f t="array" ref="V452">IF((U452&lt;&gt;"")*(U452&lt;&gt;"No Match in AOM"),IF(L452&lt;&gt;"",_xlfn.TEXTJOIN(";",TRUE,CONCATENATE(_xlfn.TEXTSPLIT(U452,";",TRUE,FALSE)," ",L452)),U452),"")</f>
        <v>Gliciridia sepium</v>
      </c>
    </row>
    <row r="453" spans="1:23" ht="14.5" x14ac:dyDescent="0.35">
      <c r="A453" t="s">
        <v>25102</v>
      </c>
      <c r="B453" s="86" t="s">
        <v>25103</v>
      </c>
      <c r="C453" s="121" t="s">
        <v>25104</v>
      </c>
      <c r="D453" s="120" t="s">
        <v>63</v>
      </c>
      <c r="E453" s="122" t="str">
        <f t="shared" ref="E453:E465" si="28">_xlfn.TEXTJOIN(" ",TRUE,D453,IF(ISBLANK(L453),"",_xlfn.TEXTSPLIT(L453,";")))</f>
        <v>Gliricidia sepium Leaves and Soft Twig</v>
      </c>
      <c r="F453" s="122" t="str">
        <f t="shared" si="27"/>
        <v>Gliricidia sepium Leaves and Soft Twig</v>
      </c>
      <c r="G453" s="122" t="str">
        <f t="shared" ref="G453:G464" si="29">_xlfn.TEXTJOIN(" ",TRUE,D453,H453,IF(ISBLANK(L453),"",_xlfn.TEXTSPLIT(L453,";")),IF(ISBLANK(I453),"",_xlfn.TEXTSPLIT(I453,";")))</f>
        <v>Gliricidia sepium Leaves and Soft Twig</v>
      </c>
      <c r="L453" s="120" t="s">
        <v>25105</v>
      </c>
      <c r="T453" t="str" cm="1">
        <f t="array" ref="T453">IFERROR(INDEX(AOM[AOM], MATCH(1, (AOM[Edge_Value]=ani_diet!F453)*(AOM[Is_Ani_Diet_Ingredient]&lt;&gt;FALSE), 0)), "No Match in AOM")</f>
        <v>AOM_001150</v>
      </c>
      <c r="U453" t="str" cm="1">
        <f t="array" ref="U453">IFERROR(IF(INDEX(AOM[Scientific Name], MATCH(1, (AOM[Edge_Value]=ani_diet!F453)*(AOM[Is_Ani_Diet_Ingredient]&lt;&gt;FALSE), 0))=0, "", INDEX(AOM[Scientific Name], MATCH(1, (AOM[Edge_Value]=ani_diet!F453)*(AOM[Is_Ani_Diet_Ingredient]&lt;&gt;FALSE), 0))), "No Match in AOM")</f>
        <v>Gliricidia sepium</v>
      </c>
      <c r="V453" t="str" cm="1">
        <f t="array" ref="V453">IF((U453&lt;&gt;"")*(U453&lt;&gt;"No Match in AOM"),IF(L453&lt;&gt;"",_xlfn.TEXTJOIN(";",TRUE,CONCATENATE(_xlfn.TEXTSPLIT(U453,";",TRUE,FALSE)," ",L453)),U453),"")</f>
        <v>Gliricidia sepium Leaves and Soft Twig</v>
      </c>
    </row>
    <row r="454" spans="1:23" ht="14.5" x14ac:dyDescent="0.35">
      <c r="A454" t="s">
        <v>25102</v>
      </c>
      <c r="B454" s="86" t="s">
        <v>25106</v>
      </c>
      <c r="D454" s="120" t="s">
        <v>22538</v>
      </c>
      <c r="E454" s="122" t="str">
        <f t="shared" si="28"/>
        <v>Gliciridia sepium Leaves</v>
      </c>
      <c r="F454" s="122" t="str">
        <f t="shared" si="27"/>
        <v>Gliciridia sepium Leaves Dried Ground</v>
      </c>
      <c r="G454" s="122" t="str">
        <f t="shared" si="29"/>
        <v>Gliciridia sepium Leaves Dried Ground</v>
      </c>
      <c r="I454" s="120" t="s">
        <v>24203</v>
      </c>
      <c r="J454" s="120" t="s">
        <v>24203</v>
      </c>
      <c r="L454" s="120" t="s">
        <v>6705</v>
      </c>
      <c r="T454" t="str" cm="1">
        <f t="array" ref="T454">IFERROR(INDEX(AOM[AOM], MATCH(1, (AOM[Edge_Value]=ani_diet!F454)*(AOM[Is_Ani_Diet_Ingredient]&lt;&gt;FALSE), 0)), "No Match in AOM")</f>
        <v>AOM_001986</v>
      </c>
      <c r="U454" t="str" cm="1">
        <f t="array" ref="U454">IFERROR(IF(INDEX(AOM[Scientific Name], MATCH(1, (AOM[Edge_Value]=ani_diet!F454)*(AOM[Is_Ani_Diet_Ingredient]&lt;&gt;FALSE), 0))=0, "", INDEX(AOM[Scientific Name], MATCH(1, (AOM[Edge_Value]=ani_diet!F454)*(AOM[Is_Ani_Diet_Ingredient]&lt;&gt;FALSE), 0))), "No Match in AOM")</f>
        <v>Gliciridia sepium</v>
      </c>
      <c r="V454" t="str" cm="1">
        <f t="array" ref="V454">IF((U454&lt;&gt;"")*(U454&lt;&gt;"No Match in AOM"),IF(L454&lt;&gt;"",_xlfn.TEXTJOIN(";",TRUE,CONCATENATE(_xlfn.TEXTSPLIT(U454,";",TRUE,FALSE)," ",L454)),U454),"")</f>
        <v>Gliciridia sepium Leaves</v>
      </c>
    </row>
    <row r="455" spans="1:23" ht="14.5" x14ac:dyDescent="0.35">
      <c r="A455" t="s">
        <v>25107</v>
      </c>
      <c r="B455" s="86" t="s">
        <v>25108</v>
      </c>
      <c r="D455" s="120" t="s">
        <v>22538</v>
      </c>
      <c r="E455" s="122" t="str">
        <f t="shared" si="28"/>
        <v>Gliciridia sepium Forage</v>
      </c>
      <c r="F455" s="122" t="str">
        <f t="shared" si="27"/>
        <v>Gliciridia sepium Forage</v>
      </c>
      <c r="G455" s="122" t="str">
        <f t="shared" si="29"/>
        <v>Gliciridia sepium Forage</v>
      </c>
      <c r="L455" s="120" t="s">
        <v>25109</v>
      </c>
      <c r="T455" t="str" cm="1">
        <f t="array" ref="T455">IFERROR(INDEX(AOM[AOM], MATCH(1, (AOM[Edge_Value]=ani_diet!F455)*(AOM[Is_Ani_Diet_Ingredient]&lt;&gt;FALSE), 0)), "No Match in AOM")</f>
        <v>No Match in AOM</v>
      </c>
      <c r="U455" t="str" cm="1">
        <f t="array" ref="U455">IFERROR(IF(INDEX(AOM[Scientific Name], MATCH(1, (AOM[Edge_Value]=ani_diet!F455)*(AOM[Is_Ani_Diet_Ingredient]&lt;&gt;FALSE), 0))=0, "", INDEX(AOM[Scientific Name], MATCH(1, (AOM[Edge_Value]=ani_diet!F455)*(AOM[Is_Ani_Diet_Ingredient]&lt;&gt;FALSE), 0))), "No Match in AOM")</f>
        <v>No Match in AOM</v>
      </c>
      <c r="V455" t="str" cm="1">
        <f t="array" ref="V455">IF((U455&lt;&gt;"")*(U455&lt;&gt;"No Match in AOM"),IF(L455&lt;&gt;"",_xlfn.TEXTJOIN(";",TRUE,CONCATENATE(_xlfn.TEXTSPLIT(U455,";",TRUE,FALSE)," ",L455)),U455),"")</f>
        <v/>
      </c>
      <c r="W455" t="s">
        <v>22553</v>
      </c>
    </row>
    <row r="456" spans="1:23" ht="14.5" x14ac:dyDescent="0.35">
      <c r="A456" t="s">
        <v>24269</v>
      </c>
      <c r="B456" s="86" t="s">
        <v>25110</v>
      </c>
      <c r="D456" s="120" t="s">
        <v>22538</v>
      </c>
      <c r="E456" s="122" t="str">
        <f t="shared" si="28"/>
        <v>Gliciridia sepium Leaves</v>
      </c>
      <c r="F456" s="122" t="str">
        <f t="shared" si="27"/>
        <v>Gliciridia sepium Leaves Ground</v>
      </c>
      <c r="G456" s="122" t="str">
        <f t="shared" si="29"/>
        <v>Gliciridia sepium Leaves Ground</v>
      </c>
      <c r="I456" s="120" t="s">
        <v>6571</v>
      </c>
      <c r="J456" s="120" t="s">
        <v>6571</v>
      </c>
      <c r="L456" s="120" t="s">
        <v>6705</v>
      </c>
      <c r="T456" t="str" cm="1">
        <f t="array" ref="T456">IFERROR(INDEX(AOM[AOM], MATCH(1, (AOM[Edge_Value]=ani_diet!F456)*(AOM[Is_Ani_Diet_Ingredient]&lt;&gt;FALSE), 0)), "No Match in AOM")</f>
        <v>AOM_001988</v>
      </c>
      <c r="U456" t="str" cm="1">
        <f t="array" ref="U456">IFERROR(IF(INDEX(AOM[Scientific Name], MATCH(1, (AOM[Edge_Value]=ani_diet!F456)*(AOM[Is_Ani_Diet_Ingredient]&lt;&gt;FALSE), 0))=0, "", INDEX(AOM[Scientific Name], MATCH(1, (AOM[Edge_Value]=ani_diet!F456)*(AOM[Is_Ani_Diet_Ingredient]&lt;&gt;FALSE), 0))), "No Match in AOM")</f>
        <v>Gliciridia sepium</v>
      </c>
      <c r="V456" t="str" cm="1">
        <f t="array" ref="V456">IF((U456&lt;&gt;"")*(U456&lt;&gt;"No Match in AOM"),IF(L456&lt;&gt;"",_xlfn.TEXTJOIN(";",TRUE,CONCATENATE(_xlfn.TEXTSPLIT(U456,";",TRUE,FALSE)," ",L456)),U456),"")</f>
        <v>Gliciridia sepium Leaves</v>
      </c>
    </row>
    <row r="457" spans="1:23" ht="14.5" x14ac:dyDescent="0.35">
      <c r="A457" t="s">
        <v>25111</v>
      </c>
      <c r="B457" s="86" t="s">
        <v>25112</v>
      </c>
      <c r="D457" s="120" t="s">
        <v>22538</v>
      </c>
      <c r="E457" s="122" t="str">
        <f t="shared" si="28"/>
        <v>Gliciridia sepium Leaves</v>
      </c>
      <c r="F457" s="122" t="str">
        <f t="shared" si="27"/>
        <v>Gliciridia sepium Leaves Dried Ground</v>
      </c>
      <c r="G457" s="122" t="str">
        <f t="shared" si="29"/>
        <v>Gliciridia sepium Leaves Dried Ground</v>
      </c>
      <c r="I457" s="120" t="s">
        <v>24203</v>
      </c>
      <c r="J457" s="120" t="s">
        <v>24203</v>
      </c>
      <c r="L457" s="120" t="s">
        <v>6705</v>
      </c>
      <c r="T457" t="str" cm="1">
        <f t="array" ref="T457">IFERROR(INDEX(AOM[AOM], MATCH(1, (AOM[Edge_Value]=ani_diet!F457)*(AOM[Is_Ani_Diet_Ingredient]&lt;&gt;FALSE), 0)), "No Match in AOM")</f>
        <v>AOM_001986</v>
      </c>
      <c r="U457" t="str" cm="1">
        <f t="array" ref="U457">IFERROR(IF(INDEX(AOM[Scientific Name], MATCH(1, (AOM[Edge_Value]=ani_diet!F457)*(AOM[Is_Ani_Diet_Ingredient]&lt;&gt;FALSE), 0))=0, "", INDEX(AOM[Scientific Name], MATCH(1, (AOM[Edge_Value]=ani_diet!F457)*(AOM[Is_Ani_Diet_Ingredient]&lt;&gt;FALSE), 0))), "No Match in AOM")</f>
        <v>Gliciridia sepium</v>
      </c>
      <c r="V457" t="str" cm="1">
        <f t="array" ref="V457">IF((U457&lt;&gt;"")*(U457&lt;&gt;"No Match in AOM"),IF(L457&lt;&gt;"",_xlfn.TEXTJOIN(";",TRUE,CONCATENATE(_xlfn.TEXTSPLIT(U457,";",TRUE,FALSE)," ",L457)),U457),"")</f>
        <v>Gliciridia sepium Leaves</v>
      </c>
    </row>
    <row r="458" spans="1:23" ht="14.5" x14ac:dyDescent="0.35">
      <c r="A458" t="s">
        <v>25113</v>
      </c>
      <c r="B458" s="86" t="s">
        <v>25114</v>
      </c>
      <c r="D458" s="120" t="s">
        <v>22538</v>
      </c>
      <c r="E458" s="122" t="str">
        <f t="shared" si="28"/>
        <v>Gliciridia sepium</v>
      </c>
      <c r="F458" s="122" t="str">
        <f t="shared" si="27"/>
        <v>Gliciridia sepium Ground</v>
      </c>
      <c r="G458" s="122" t="str">
        <f t="shared" si="29"/>
        <v>Gliciridia sepium Ground</v>
      </c>
      <c r="I458" s="120" t="s">
        <v>6571</v>
      </c>
      <c r="J458" s="120" t="s">
        <v>6571</v>
      </c>
      <c r="T458" t="str" cm="1">
        <f t="array" ref="T458">IFERROR(INDEX(AOM[AOM], MATCH(1, (AOM[Edge_Value]=ani_diet!F458)*(AOM[Is_Ani_Diet_Ingredient]&lt;&gt;FALSE), 0)), "No Match in AOM")</f>
        <v>AOM_001799</v>
      </c>
      <c r="U458" t="str" cm="1">
        <f t="array" ref="U458">IFERROR(IF(INDEX(AOM[Scientific Name], MATCH(1, (AOM[Edge_Value]=ani_diet!F458)*(AOM[Is_Ani_Diet_Ingredient]&lt;&gt;FALSE), 0))=0, "", INDEX(AOM[Scientific Name], MATCH(1, (AOM[Edge_Value]=ani_diet!F458)*(AOM[Is_Ani_Diet_Ingredient]&lt;&gt;FALSE), 0))), "No Match in AOM")</f>
        <v>Gliciridia sepium</v>
      </c>
      <c r="V458" t="str" cm="1">
        <f t="array" ref="V458">IF((U458&lt;&gt;"")*(U458&lt;&gt;"No Match in AOM"),IF(L458&lt;&gt;"",_xlfn.TEXTJOIN(";",TRUE,CONCATENATE(_xlfn.TEXTSPLIT(U458,";",TRUE,FALSE)," ",L458)),U458),"")</f>
        <v>Gliciridia sepium</v>
      </c>
    </row>
    <row r="459" spans="1:23" ht="14.5" x14ac:dyDescent="0.35">
      <c r="A459" t="s">
        <v>25115</v>
      </c>
      <c r="B459" s="86" t="s">
        <v>25116</v>
      </c>
      <c r="D459" s="120" t="s">
        <v>22538</v>
      </c>
      <c r="E459" s="122" t="str">
        <f t="shared" si="28"/>
        <v>Gliciridia sepium</v>
      </c>
      <c r="F459" s="122" t="str">
        <f t="shared" si="27"/>
        <v>Gliciridia sepium Wilted</v>
      </c>
      <c r="G459" s="122" t="str">
        <f t="shared" si="29"/>
        <v>Gliciridia sepium Wilted</v>
      </c>
      <c r="I459" s="120" t="s">
        <v>24261</v>
      </c>
      <c r="J459" s="120" t="s">
        <v>24261</v>
      </c>
      <c r="T459" t="str" cm="1">
        <f t="array" ref="T459">IFERROR(INDEX(AOM[AOM], MATCH(1, (AOM[Edge_Value]=ani_diet!F459)*(AOM[Is_Ani_Diet_Ingredient]&lt;&gt;FALSE), 0)), "No Match in AOM")</f>
        <v>AOM_001798</v>
      </c>
      <c r="U459" t="str" cm="1">
        <f t="array" ref="U459">IFERROR(IF(INDEX(AOM[Scientific Name], MATCH(1, (AOM[Edge_Value]=ani_diet!F459)*(AOM[Is_Ani_Diet_Ingredient]&lt;&gt;FALSE), 0))=0, "", INDEX(AOM[Scientific Name], MATCH(1, (AOM[Edge_Value]=ani_diet!F459)*(AOM[Is_Ani_Diet_Ingredient]&lt;&gt;FALSE), 0))), "No Match in AOM")</f>
        <v>Gliciridia sepium</v>
      </c>
      <c r="V459" t="str" cm="1">
        <f t="array" ref="V459">IF((U459&lt;&gt;"")*(U459&lt;&gt;"No Match in AOM"),IF(L459&lt;&gt;"",_xlfn.TEXTJOIN(";",TRUE,CONCATENATE(_xlfn.TEXTSPLIT(U459,";",TRUE,FALSE)," ",L459)),U459),"")</f>
        <v>Gliciridia sepium</v>
      </c>
    </row>
    <row r="460" spans="1:23" ht="14.5" x14ac:dyDescent="0.35">
      <c r="A460" t="s">
        <v>25117</v>
      </c>
      <c r="B460" s="86" t="s">
        <v>25118</v>
      </c>
      <c r="C460" s="121" t="s">
        <v>25119</v>
      </c>
      <c r="D460" s="120" t="s">
        <v>9071</v>
      </c>
      <c r="E460" s="122" t="str">
        <f t="shared" si="28"/>
        <v>Maize Gluten</v>
      </c>
      <c r="F460" s="122" t="str">
        <f t="shared" si="27"/>
        <v>Maize Gluten</v>
      </c>
      <c r="G460" s="122" t="str">
        <f t="shared" si="29"/>
        <v>Maize 60 Gluten</v>
      </c>
      <c r="H460" s="120">
        <v>60</v>
      </c>
      <c r="L460" s="120" t="s">
        <v>24786</v>
      </c>
      <c r="N460" s="88" t="s">
        <v>252</v>
      </c>
      <c r="T460" t="str" cm="1">
        <f t="array" ref="T460">IFERROR(INDEX(AOM[AOM], MATCH(1, (AOM[Edge_Value]=ani_diet!F460)*(AOM[Is_Ani_Diet_Ingredient]&lt;&gt;FALSE), 0)), "No Match in AOM")</f>
        <v>AOM_001292</v>
      </c>
      <c r="U460" t="str" cm="1">
        <f t="array" ref="U460">IFERROR(IF(INDEX(AOM[Scientific Name], MATCH(1, (AOM[Edge_Value]=ani_diet!F460)*(AOM[Is_Ani_Diet_Ingredient]&lt;&gt;FALSE), 0))=0, "", INDEX(AOM[Scientific Name], MATCH(1, (AOM[Edge_Value]=ani_diet!F460)*(AOM[Is_Ani_Diet_Ingredient]&lt;&gt;FALSE), 0))), "No Match in AOM")</f>
        <v>Zea mays</v>
      </c>
      <c r="V460" t="str" cm="1">
        <f t="array" ref="V460">IF((U460&lt;&gt;"")*(U460&lt;&gt;"No Match in AOM"),IF(L460&lt;&gt;"",_xlfn.TEXTJOIN(";",TRUE,CONCATENATE(_xlfn.TEXTSPLIT(U460,";",TRUE,FALSE)," ",L460)),U460),"")</f>
        <v>Zea mays Gluten</v>
      </c>
      <c r="W460" t="s">
        <v>25120</v>
      </c>
    </row>
    <row r="461" spans="1:23" ht="14.5" x14ac:dyDescent="0.35">
      <c r="A461" t="s">
        <v>24473</v>
      </c>
      <c r="B461" s="86" t="s">
        <v>25121</v>
      </c>
      <c r="C461" s="121" t="s">
        <v>25122</v>
      </c>
      <c r="D461" s="120" t="s">
        <v>14307</v>
      </c>
      <c r="E461" s="122" t="str">
        <f t="shared" si="28"/>
        <v>Gmelina arborea Leaves</v>
      </c>
      <c r="F461" s="122" t="str">
        <f t="shared" si="27"/>
        <v>Gmelina arborea Leaves Ground</v>
      </c>
      <c r="G461" s="122" t="str">
        <f t="shared" si="29"/>
        <v>Gmelina arborea Leaves Meal</v>
      </c>
      <c r="I461" s="120" t="s">
        <v>24282</v>
      </c>
      <c r="J461" s="120" t="s">
        <v>6571</v>
      </c>
      <c r="L461" s="120" t="s">
        <v>6705</v>
      </c>
      <c r="N461" s="88" t="s">
        <v>252</v>
      </c>
      <c r="P461" t="s">
        <v>12993</v>
      </c>
      <c r="Q461" t="s">
        <v>12961</v>
      </c>
      <c r="R461" t="s">
        <v>24547</v>
      </c>
      <c r="S461" t="s">
        <v>24548</v>
      </c>
      <c r="T461" t="str" cm="1">
        <f t="array" ref="T461">IFERROR(INDEX(AOM[AOM], MATCH(1, (AOM[Edge_Value]=ani_diet!F461)*(AOM[Is_Ani_Diet_Ingredient]&lt;&gt;FALSE), 0)), "No Match in AOM")</f>
        <v>AOM_000709</v>
      </c>
      <c r="U461" t="str" cm="1">
        <f t="array" ref="U461">IFERROR(IF(INDEX(AOM[Scientific Name], MATCH(1, (AOM[Edge_Value]=ani_diet!F461)*(AOM[Is_Ani_Diet_Ingredient]&lt;&gt;FALSE), 0))=0, "", INDEX(AOM[Scientific Name], MATCH(1, (AOM[Edge_Value]=ani_diet!F461)*(AOM[Is_Ani_Diet_Ingredient]&lt;&gt;FALSE), 0))), "No Match in AOM")</f>
        <v>Gmelina arborea</v>
      </c>
      <c r="V461" t="str" cm="1">
        <f t="array" ref="V461">IF((U461&lt;&gt;"")*(U461&lt;&gt;"No Match in AOM"),IF(L461&lt;&gt;"",_xlfn.TEXTJOIN(";",TRUE,CONCATENATE(_xlfn.TEXTSPLIT(U461,";",TRUE,FALSE)," ",L461)),U461),"")</f>
        <v>Gmelina arborea Leaves</v>
      </c>
    </row>
    <row r="462" spans="1:23" ht="14.5" x14ac:dyDescent="0.35">
      <c r="A462" t="s">
        <v>25123</v>
      </c>
      <c r="B462" s="86" t="s">
        <v>25124</v>
      </c>
      <c r="C462" s="121" t="s">
        <v>13816</v>
      </c>
      <c r="D462" s="120" t="s">
        <v>13816</v>
      </c>
      <c r="E462" s="122" t="str">
        <f t="shared" si="28"/>
        <v>Sesbania goetzei</v>
      </c>
      <c r="F462" s="122" t="str">
        <f t="shared" si="27"/>
        <v>Sesbania goetzei</v>
      </c>
      <c r="G462" s="122" t="str">
        <f t="shared" si="29"/>
        <v>Sesbania goetzei</v>
      </c>
      <c r="T462" t="str" cm="1">
        <f t="array" ref="T462">IFERROR(INDEX(AOM[AOM], MATCH(1, (AOM[Edge_Value]=ani_diet!F462)*(AOM[Is_Ani_Diet_Ingredient]&lt;&gt;FALSE), 0)), "No Match in AOM")</f>
        <v>AOM_001174</v>
      </c>
      <c r="U462" t="str" cm="1">
        <f t="array" ref="U462">IFERROR(IF(INDEX(AOM[Scientific Name], MATCH(1, (AOM[Edge_Value]=ani_diet!F462)*(AOM[Is_Ani_Diet_Ingredient]&lt;&gt;FALSE), 0))=0, "", INDEX(AOM[Scientific Name], MATCH(1, (AOM[Edge_Value]=ani_diet!F462)*(AOM[Is_Ani_Diet_Ingredient]&lt;&gt;FALSE), 0))), "No Match in AOM")</f>
        <v>Sesbania goetzei</v>
      </c>
      <c r="V462" t="str" cm="1">
        <f t="array" ref="V462">IF((U462&lt;&gt;"")*(U462&lt;&gt;"No Match in AOM"),IF(L462&lt;&gt;"",_xlfn.TEXTJOIN(";",TRUE,CONCATENATE(_xlfn.TEXTSPLIT(U462,";",TRUE,FALSE)," ",L462)),U462),"")</f>
        <v>Sesbania goetzei</v>
      </c>
    </row>
    <row r="463" spans="1:23" ht="14.5" x14ac:dyDescent="0.35">
      <c r="A463" t="s">
        <v>25123</v>
      </c>
      <c r="B463" s="86" t="s">
        <v>25125</v>
      </c>
      <c r="D463" s="120" t="s">
        <v>13816</v>
      </c>
      <c r="E463" s="122" t="str">
        <f t="shared" si="28"/>
        <v>Sesbania goetzei</v>
      </c>
      <c r="F463" s="122" t="str">
        <f t="shared" si="27"/>
        <v>Sesbania goetzei Dried</v>
      </c>
      <c r="G463" s="122" t="str">
        <f t="shared" si="29"/>
        <v>Sesbania goetzei Dried(Air)</v>
      </c>
      <c r="I463" s="120" t="s">
        <v>24221</v>
      </c>
      <c r="J463" s="120" t="s">
        <v>24193</v>
      </c>
      <c r="T463" t="str" cm="1">
        <f t="array" ref="T463">IFERROR(INDEX(AOM[AOM], MATCH(1, (AOM[Edge_Value]=ani_diet!F463)*(AOM[Is_Ani_Diet_Ingredient]&lt;&gt;FALSE), 0)), "No Match in AOM")</f>
        <v>AOM_001725</v>
      </c>
      <c r="U463" t="str" cm="1">
        <f t="array" ref="U463">IFERROR(IF(INDEX(AOM[Scientific Name], MATCH(1, (AOM[Edge_Value]=ani_diet!F463)*(AOM[Is_Ani_Diet_Ingredient]&lt;&gt;FALSE), 0))=0, "", INDEX(AOM[Scientific Name], MATCH(1, (AOM[Edge_Value]=ani_diet!F463)*(AOM[Is_Ani_Diet_Ingredient]&lt;&gt;FALSE), 0))), "No Match in AOM")</f>
        <v>Sesbania goetzei</v>
      </c>
      <c r="V463" t="str" cm="1">
        <f t="array" ref="V463">IF((U463&lt;&gt;"")*(U463&lt;&gt;"No Match in AOM"),IF(L463&lt;&gt;"",_xlfn.TEXTJOIN(";",TRUE,CONCATENATE(_xlfn.TEXTSPLIT(U463,";",TRUE,FALSE)," ",L463)),U463),"")</f>
        <v>Sesbania goetzei</v>
      </c>
    </row>
    <row r="464" spans="1:23" ht="14.5" x14ac:dyDescent="0.35">
      <c r="A464" t="s">
        <v>25126</v>
      </c>
      <c r="B464" s="86" t="s">
        <v>22112</v>
      </c>
      <c r="C464" s="121" t="s">
        <v>25127</v>
      </c>
      <c r="D464" s="120" t="s">
        <v>18650</v>
      </c>
      <c r="E464" s="122" t="str">
        <f t="shared" si="28"/>
        <v>Grass</v>
      </c>
      <c r="F464" s="122" t="str">
        <f t="shared" si="27"/>
        <v>Grass Dried</v>
      </c>
      <c r="G464" s="122" t="str">
        <f t="shared" si="29"/>
        <v>Grass Hay</v>
      </c>
      <c r="I464" s="120" t="s">
        <v>19595</v>
      </c>
      <c r="J464" s="120" t="s">
        <v>24193</v>
      </c>
      <c r="N464" s="88" t="s">
        <v>252</v>
      </c>
      <c r="P464" t="s">
        <v>12987</v>
      </c>
      <c r="Q464" t="s">
        <v>12955</v>
      </c>
      <c r="R464" t="s">
        <v>12987</v>
      </c>
      <c r="S464" t="s">
        <v>12955</v>
      </c>
      <c r="T464" t="str" cm="1">
        <f t="array" ref="T464">IFERROR(INDEX(AOM[AOM], MATCH(1, (AOM[Edge_Value]=ani_diet!F464)*(AOM[Is_Ani_Diet_Ingredient]&lt;&gt;FALSE), 0)), "No Match in AOM")</f>
        <v>AOM_001809</v>
      </c>
      <c r="U464" t="str" cm="1">
        <f t="array" ref="U464">IFERROR(IF(INDEX(AOM[Scientific Name], MATCH(1, (AOM[Edge_Value]=ani_diet!F464)*(AOM[Is_Ani_Diet_Ingredient]&lt;&gt;FALSE), 0))=0, "", INDEX(AOM[Scientific Name], MATCH(1, (AOM[Edge_Value]=ani_diet!F464)*(AOM[Is_Ani_Diet_Ingredient]&lt;&gt;FALSE), 0))), "No Match in AOM")</f>
        <v>Heteropogon contortus</v>
      </c>
      <c r="V464" t="str" cm="1">
        <f t="array" ref="V464">IF((U464&lt;&gt;"")*(U464&lt;&gt;"No Match in AOM"),IF(L464&lt;&gt;"",_xlfn.TEXTJOIN(";",TRUE,CONCATENATE(_xlfn.TEXTSPLIT(U464,";",TRUE,FALSE)," ",L464)),U464),"")</f>
        <v>Heteropogon contortus</v>
      </c>
    </row>
    <row r="465" spans="1:23" ht="14.5" x14ac:dyDescent="0.35">
      <c r="A465" t="s">
        <v>25128</v>
      </c>
      <c r="B465" s="86" t="s">
        <v>25129</v>
      </c>
      <c r="E465" s="122" t="str">
        <f t="shared" si="28"/>
        <v/>
      </c>
      <c r="F465" s="122" t="str">
        <f t="shared" si="27"/>
        <v/>
      </c>
      <c r="G465" s="122"/>
      <c r="T465" t="str" cm="1">
        <f t="array" ref="T465">IFERROR(INDEX(AOM[AOM], MATCH(1, (AOM[Edge_Value]=ani_diet!F465)*(AOM[Is_Ani_Diet_Ingredient]&lt;&gt;FALSE), 0)), "No Match in AOM")</f>
        <v>No Match in AOM</v>
      </c>
      <c r="U465" t="str" cm="1">
        <f t="array" ref="U465">IFERROR(IF(INDEX(AOM[Scientific Name], MATCH(1, (AOM[Edge_Value]=ani_diet!F465)*(AOM[Is_Ani_Diet_Ingredient]&lt;&gt;FALSE), 0))=0, "", INDEX(AOM[Scientific Name], MATCH(1, (AOM[Edge_Value]=ani_diet!F465)*(AOM[Is_Ani_Diet_Ingredient]&lt;&gt;FALSE), 0))), "No Match in AOM")</f>
        <v>No Match in AOM</v>
      </c>
      <c r="V465" t="str" cm="1">
        <f t="array" ref="V465">IF((U465&lt;&gt;"")*(U465&lt;&gt;"No Match in AOM"),IF(L465&lt;&gt;"",_xlfn.TEXTJOIN(";",TRUE,CONCATENATE(_xlfn.TEXTSPLIT(U465,";",TRUE,FALSE)," ",L465)),U465),"")</f>
        <v/>
      </c>
      <c r="W465" t="s">
        <v>25130</v>
      </c>
    </row>
    <row r="466" spans="1:23" ht="14.5" x14ac:dyDescent="0.35">
      <c r="A466" t="s">
        <v>25128</v>
      </c>
      <c r="B466" s="86" t="s">
        <v>25131</v>
      </c>
      <c r="C466" s="121" t="s">
        <v>25132</v>
      </c>
      <c r="E466" s="122"/>
      <c r="F466" s="122"/>
      <c r="G466" s="122"/>
      <c r="N466" s="88" t="s">
        <v>252</v>
      </c>
      <c r="T466" t="str" cm="1">
        <f t="array" ref="T466">IFERROR(INDEX(AOM[AOM], MATCH(1, (AOM[Edge_Value]=ani_diet!F466)*(AOM[Is_Ani_Diet_Ingredient]&lt;&gt;FALSE), 0)), "No Match in AOM")</f>
        <v>No Match in AOM</v>
      </c>
      <c r="U466" t="str" cm="1">
        <f t="array" ref="U466">IFERROR(IF(INDEX(AOM[Scientific Name], MATCH(1, (AOM[Edge_Value]=ani_diet!F466)*(AOM[Is_Ani_Diet_Ingredient]&lt;&gt;FALSE), 0))=0, "", INDEX(AOM[Scientific Name], MATCH(1, (AOM[Edge_Value]=ani_diet!F466)*(AOM[Is_Ani_Diet_Ingredient]&lt;&gt;FALSE), 0))), "No Match in AOM")</f>
        <v>No Match in AOM</v>
      </c>
      <c r="V466" t="str" cm="1">
        <f t="array" ref="V466">IF((U466&lt;&gt;"")*(U466&lt;&gt;"No Match in AOM"),IF(L466&lt;&gt;"",_xlfn.TEXTJOIN(";",TRUE,CONCATENATE(_xlfn.TEXTSPLIT(U466,";",TRUE,FALSE)," ",L466)),U466),"")</f>
        <v/>
      </c>
      <c r="W466" t="s">
        <v>25130</v>
      </c>
    </row>
    <row r="467" spans="1:23" ht="14.5" x14ac:dyDescent="0.35">
      <c r="A467" t="s">
        <v>25133</v>
      </c>
      <c r="B467" s="86" t="s">
        <v>25134</v>
      </c>
      <c r="C467" s="121" t="s">
        <v>25135</v>
      </c>
      <c r="D467" s="120" t="s">
        <v>22290</v>
      </c>
      <c r="E467" s="122" t="str">
        <f t="shared" ref="E467:E498" si="30">_xlfn.TEXTJOIN(" ",TRUE,D467,IF(ISBLANK(L467),"",_xlfn.TEXTSPLIT(L467,";")))</f>
        <v>Urochloa mosambicensis</v>
      </c>
      <c r="F467" s="122" t="str">
        <f t="shared" ref="F467:F530" si="31">_xlfn.TEXTJOIN(" ",TRUE,D467,IF(ISBLANK(L467),"",_xlfn.TEXTSPLIT(L467,";")),IF(ISBLANK(J467),"",_xlfn.TEXTSPLIT(J467,";")))</f>
        <v>Urochloa mosambicensis Dried</v>
      </c>
      <c r="G467" s="122" t="str">
        <f t="shared" ref="G467:G498" si="32">_xlfn.TEXTJOIN(" ",TRUE,D467,H467,IF(ISBLANK(L467),"",_xlfn.TEXTSPLIT(L467,";")),IF(ISBLANK(I467),"",_xlfn.TEXTSPLIT(I467,";")))</f>
        <v>Urochloa mosambicensis Hay</v>
      </c>
      <c r="I467" s="120" t="s">
        <v>19595</v>
      </c>
      <c r="J467" s="120" t="s">
        <v>24193</v>
      </c>
      <c r="N467" s="88" t="s">
        <v>252</v>
      </c>
      <c r="T467" t="str" cm="1">
        <f t="array" ref="T467">IFERROR(INDEX(AOM[AOM], MATCH(1, (AOM[Edge_Value]=ani_diet!F467)*(AOM[Is_Ani_Diet_Ingredient]&lt;&gt;FALSE), 0)), "No Match in AOM")</f>
        <v>AOM_001454</v>
      </c>
      <c r="U467" t="str" cm="1">
        <f t="array" ref="U467">IFERROR(IF(INDEX(AOM[Scientific Name], MATCH(1, (AOM[Edge_Value]=ani_diet!F467)*(AOM[Is_Ani_Diet_Ingredient]&lt;&gt;FALSE), 0))=0, "", INDEX(AOM[Scientific Name], MATCH(1, (AOM[Edge_Value]=ani_diet!F467)*(AOM[Is_Ani_Diet_Ingredient]&lt;&gt;FALSE), 0))), "No Match in AOM")</f>
        <v>Urochloa mosambicensis</v>
      </c>
      <c r="V467" t="str" cm="1">
        <f t="array" ref="V467">IF((U467&lt;&gt;"")*(U467&lt;&gt;"No Match in AOM"),IF(L467&lt;&gt;"",_xlfn.TEXTJOIN(";",TRUE,CONCATENATE(_xlfn.TEXTSPLIT(U467,";",TRUE,FALSE)," ",L467)),U467),"")</f>
        <v>Urochloa mosambicensis</v>
      </c>
    </row>
    <row r="468" spans="1:23" ht="14.5" x14ac:dyDescent="0.35">
      <c r="A468" t="s">
        <v>25136</v>
      </c>
      <c r="B468" s="86" t="s">
        <v>25137</v>
      </c>
      <c r="D468" s="120" t="s">
        <v>18650</v>
      </c>
      <c r="E468" s="122" t="str">
        <f t="shared" si="30"/>
        <v>Grass</v>
      </c>
      <c r="F468" s="122" t="str">
        <f t="shared" si="31"/>
        <v>Grass Dried</v>
      </c>
      <c r="G468" s="122" t="str">
        <f t="shared" si="32"/>
        <v>Grass Dried</v>
      </c>
      <c r="I468" s="120" t="s">
        <v>24193</v>
      </c>
      <c r="J468" s="120" t="s">
        <v>24193</v>
      </c>
      <c r="T468" t="str" cm="1">
        <f t="array" ref="T468">IFERROR(INDEX(AOM[AOM], MATCH(1, (AOM[Edge_Value]=ani_diet!F468)*(AOM[Is_Ani_Diet_Ingredient]&lt;&gt;FALSE), 0)), "No Match in AOM")</f>
        <v>AOM_001809</v>
      </c>
      <c r="U468" t="str" cm="1">
        <f t="array" ref="U468">IFERROR(IF(INDEX(AOM[Scientific Name], MATCH(1, (AOM[Edge_Value]=ani_diet!F468)*(AOM[Is_Ani_Diet_Ingredient]&lt;&gt;FALSE), 0))=0, "", INDEX(AOM[Scientific Name], MATCH(1, (AOM[Edge_Value]=ani_diet!F468)*(AOM[Is_Ani_Diet_Ingredient]&lt;&gt;FALSE), 0))), "No Match in AOM")</f>
        <v>Heteropogon contortus</v>
      </c>
      <c r="V468" t="str" cm="1">
        <f t="array" ref="V468">IF((U468&lt;&gt;"")*(U468&lt;&gt;"No Match in AOM"),IF(L468&lt;&gt;"",_xlfn.TEXTJOIN(";",TRUE,CONCATENATE(_xlfn.TEXTSPLIT(U468,";",TRUE,FALSE)," ",L468)),U468),"")</f>
        <v>Heteropogon contortus</v>
      </c>
    </row>
    <row r="469" spans="1:23" ht="14.5" x14ac:dyDescent="0.35">
      <c r="A469" t="s">
        <v>24293</v>
      </c>
      <c r="B469" s="86" t="s">
        <v>25138</v>
      </c>
      <c r="D469" s="120" t="s">
        <v>18650</v>
      </c>
      <c r="E469" s="122" t="str">
        <f t="shared" si="30"/>
        <v>Grass Hay</v>
      </c>
      <c r="F469" s="122" t="str">
        <f t="shared" si="31"/>
        <v>Grass Hay Ensiled</v>
      </c>
      <c r="G469" s="122" t="str">
        <f t="shared" si="32"/>
        <v>Grass Hay Ensiled</v>
      </c>
      <c r="I469" s="120" t="s">
        <v>24304</v>
      </c>
      <c r="J469" s="120" t="s">
        <v>24304</v>
      </c>
      <c r="L469" s="120" t="s">
        <v>19595</v>
      </c>
      <c r="T469" t="str" cm="1">
        <f t="array" ref="T469">IFERROR(INDEX(AOM[AOM], MATCH(1, (AOM[Edge_Value]=ani_diet!F469)*(AOM[Is_Ani_Diet_Ingredient]&lt;&gt;FALSE), 0)), "No Match in AOM")</f>
        <v>No Match in AOM</v>
      </c>
      <c r="U469" t="str" cm="1">
        <f t="array" ref="U469">IFERROR(IF(INDEX(AOM[Scientific Name], MATCH(1, (AOM[Edge_Value]=ani_diet!F469)*(AOM[Is_Ani_Diet_Ingredient]&lt;&gt;FALSE), 0))=0, "", INDEX(AOM[Scientific Name], MATCH(1, (AOM[Edge_Value]=ani_diet!F469)*(AOM[Is_Ani_Diet_Ingredient]&lt;&gt;FALSE), 0))), "No Match in AOM")</f>
        <v>No Match in AOM</v>
      </c>
      <c r="V469" t="str" cm="1">
        <f t="array" ref="V469">IF((U469&lt;&gt;"")*(U469&lt;&gt;"No Match in AOM"),IF(L469&lt;&gt;"",_xlfn.TEXTJOIN(";",TRUE,CONCATENATE(_xlfn.TEXTSPLIT(U469,";",TRUE,FALSE)," ",L469)),U469),"")</f>
        <v/>
      </c>
      <c r="W469" t="s">
        <v>22113</v>
      </c>
    </row>
    <row r="470" spans="1:23" ht="14.5" x14ac:dyDescent="0.35">
      <c r="A470" t="s">
        <v>25139</v>
      </c>
      <c r="B470" s="86" t="s">
        <v>22120</v>
      </c>
      <c r="C470" s="121" t="s">
        <v>18650</v>
      </c>
      <c r="D470" s="120" t="s">
        <v>18650</v>
      </c>
      <c r="E470" s="122" t="str">
        <f t="shared" si="30"/>
        <v>Grass</v>
      </c>
      <c r="F470" s="122" t="str">
        <f t="shared" si="31"/>
        <v>Grass Dried</v>
      </c>
      <c r="G470" s="122" t="str">
        <f t="shared" si="32"/>
        <v>Grass Local Dried</v>
      </c>
      <c r="H470" s="120" t="s">
        <v>7054</v>
      </c>
      <c r="I470" s="120" t="s">
        <v>24193</v>
      </c>
      <c r="J470" s="120" t="s">
        <v>24193</v>
      </c>
      <c r="T470" t="str" cm="1">
        <f t="array" ref="T470">IFERROR(INDEX(AOM[AOM], MATCH(1, (AOM[Edge_Value]=ani_diet!F470)*(AOM[Is_Ani_Diet_Ingredient]&lt;&gt;FALSE), 0)), "No Match in AOM")</f>
        <v>AOM_001809</v>
      </c>
      <c r="U470" t="str" cm="1">
        <f t="array" ref="U470">IFERROR(IF(INDEX(AOM[Scientific Name], MATCH(1, (AOM[Edge_Value]=ani_diet!F470)*(AOM[Is_Ani_Diet_Ingredient]&lt;&gt;FALSE), 0))=0, "", INDEX(AOM[Scientific Name], MATCH(1, (AOM[Edge_Value]=ani_diet!F470)*(AOM[Is_Ani_Diet_Ingredient]&lt;&gt;FALSE), 0))), "No Match in AOM")</f>
        <v>Heteropogon contortus</v>
      </c>
      <c r="V470" t="str" cm="1">
        <f t="array" ref="V470">IF((U470&lt;&gt;"")*(U470&lt;&gt;"No Match in AOM"),IF(L470&lt;&gt;"",_xlfn.TEXTJOIN(";",TRUE,CONCATENATE(_xlfn.TEXTSPLIT(U470,";",TRUE,FALSE)," ",L470)),U470),"")</f>
        <v>Heteropogon contortus</v>
      </c>
    </row>
    <row r="471" spans="1:23" ht="14.5" x14ac:dyDescent="0.35">
      <c r="A471" t="s">
        <v>25140</v>
      </c>
      <c r="B471" s="86" t="s">
        <v>25141</v>
      </c>
      <c r="C471" s="121" t="s">
        <v>25142</v>
      </c>
      <c r="D471" s="120" t="s">
        <v>20637</v>
      </c>
      <c r="E471" s="122" t="str">
        <f t="shared" si="30"/>
        <v>Grasshopper</v>
      </c>
      <c r="F471" s="122" t="str">
        <f t="shared" si="31"/>
        <v>Grasshopper Ground</v>
      </c>
      <c r="G471" s="122" t="str">
        <f t="shared" si="32"/>
        <v>Grasshopper Meal</v>
      </c>
      <c r="I471" s="120" t="s">
        <v>24282</v>
      </c>
      <c r="J471" s="120" t="s">
        <v>6571</v>
      </c>
      <c r="M471" s="88" t="s">
        <v>252</v>
      </c>
      <c r="P471" t="s">
        <v>13005</v>
      </c>
      <c r="Q471" t="s">
        <v>12972</v>
      </c>
      <c r="R471" t="s">
        <v>24425</v>
      </c>
      <c r="S471" t="s">
        <v>24426</v>
      </c>
      <c r="T471" t="str" cm="1">
        <f t="array" ref="T471">IFERROR(INDEX(AOM[AOM], MATCH(1, (AOM[Edge_Value]=ani_diet!F471)*(AOM[Is_Ani_Diet_Ingredient]&lt;&gt;FALSE), 0)), "No Match in AOM")</f>
        <v>AOM_000552</v>
      </c>
      <c r="U471" t="str" cm="1">
        <f t="array" ref="U471">IFERROR(IF(INDEX(AOM[Scientific Name], MATCH(1, (AOM[Edge_Value]=ani_diet!F471)*(AOM[Is_Ani_Diet_Ingredient]&lt;&gt;FALSE), 0))=0, "", INDEX(AOM[Scientific Name], MATCH(1, (AOM[Edge_Value]=ani_diet!F471)*(AOM[Is_Ani_Diet_Ingredient]&lt;&gt;FALSE), 0))), "No Match in AOM")</f>
        <v/>
      </c>
      <c r="V471" t="str" cm="1">
        <f t="array" ref="V471">IF((U471&lt;&gt;"")*(U471&lt;&gt;"No Match in AOM"),IF(L471&lt;&gt;"",_xlfn.TEXTJOIN(";",TRUE,CONCATENATE(_xlfn.TEXTSPLIT(U471,";",TRUE,FALSE)," ",L471)),U471),"")</f>
        <v/>
      </c>
    </row>
    <row r="472" spans="1:23" ht="14.5" x14ac:dyDescent="0.35">
      <c r="A472" t="s">
        <v>24440</v>
      </c>
      <c r="B472" s="86" t="s">
        <v>25143</v>
      </c>
      <c r="C472" s="121" t="s">
        <v>25144</v>
      </c>
      <c r="D472" s="120" t="s">
        <v>9370</v>
      </c>
      <c r="E472" s="122" t="str">
        <f t="shared" si="30"/>
        <v>Acacia saligna Leaves and Soft Twig</v>
      </c>
      <c r="F472" s="122" t="str">
        <f t="shared" si="31"/>
        <v>Acacia saligna Leaves and Soft Twig</v>
      </c>
      <c r="G472" s="122" t="str">
        <f t="shared" si="32"/>
        <v>Acacia saligna Leaves and Soft Twig</v>
      </c>
      <c r="L472" s="120" t="s">
        <v>25105</v>
      </c>
      <c r="T472" t="str" cm="1">
        <f t="array" ref="T472">IFERROR(INDEX(AOM[AOM], MATCH(1, (AOM[Edge_Value]=ani_diet!F472)*(AOM[Is_Ani_Diet_Ingredient]&lt;&gt;FALSE), 0)), "No Match in AOM")</f>
        <v>AOM_001120</v>
      </c>
      <c r="U472" t="str" cm="1">
        <f t="array" ref="U472">IFERROR(IF(INDEX(AOM[Scientific Name], MATCH(1, (AOM[Edge_Value]=ani_diet!F472)*(AOM[Is_Ani_Diet_Ingredient]&lt;&gt;FALSE), 0))=0, "", INDEX(AOM[Scientific Name], MATCH(1, (AOM[Edge_Value]=ani_diet!F472)*(AOM[Is_Ani_Diet_Ingredient]&lt;&gt;FALSE), 0))), "No Match in AOM")</f>
        <v>Acacia saligna</v>
      </c>
      <c r="V472" t="str" cm="1">
        <f t="array" ref="V472">IF((U472&lt;&gt;"")*(U472&lt;&gt;"No Match in AOM"),IF(L472&lt;&gt;"",_xlfn.TEXTJOIN(";",TRUE,CONCATENATE(_xlfn.TEXTSPLIT(U472,";",TRUE,FALSE)," ",L472)),U472),"")</f>
        <v>Acacia saligna Leaves and Soft Twig</v>
      </c>
    </row>
    <row r="473" spans="1:23" ht="14.5" x14ac:dyDescent="0.35">
      <c r="A473" t="s">
        <v>24353</v>
      </c>
      <c r="B473" s="86" t="s">
        <v>25145</v>
      </c>
      <c r="C473" s="121" t="s">
        <v>25146</v>
      </c>
      <c r="D473" s="120" t="s">
        <v>25147</v>
      </c>
      <c r="E473" s="122" t="str">
        <f t="shared" si="30"/>
        <v>Green Bean Haulm</v>
      </c>
      <c r="F473" s="122" t="str">
        <f t="shared" si="31"/>
        <v>Green Bean Haulm</v>
      </c>
      <c r="G473" s="122" t="str">
        <f t="shared" si="32"/>
        <v>Green Bean Var Amy and Tanya Haulm</v>
      </c>
      <c r="H473" s="120" t="s">
        <v>25148</v>
      </c>
      <c r="L473" s="120" t="s">
        <v>11223</v>
      </c>
      <c r="T473" t="str" cm="1">
        <f t="array" ref="T473">IFERROR(INDEX(AOM[AOM], MATCH(1, (AOM[Edge_Value]=ani_diet!F473)*(AOM[Is_Ani_Diet_Ingredient]&lt;&gt;FALSE), 0)), "No Match in AOM")</f>
        <v>No Match in AOM</v>
      </c>
      <c r="U473" t="str" cm="1">
        <f t="array" ref="U473">IFERROR(IF(INDEX(AOM[Scientific Name], MATCH(1, (AOM[Edge_Value]=ani_diet!F473)*(AOM[Is_Ani_Diet_Ingredient]&lt;&gt;FALSE), 0))=0, "", INDEX(AOM[Scientific Name], MATCH(1, (AOM[Edge_Value]=ani_diet!F473)*(AOM[Is_Ani_Diet_Ingredient]&lt;&gt;FALSE), 0))), "No Match in AOM")</f>
        <v>No Match in AOM</v>
      </c>
      <c r="V473" t="str" cm="1">
        <f t="array" ref="V473">IF((U473&lt;&gt;"")*(U473&lt;&gt;"No Match in AOM"),IF(L473&lt;&gt;"",_xlfn.TEXTJOIN(";",TRUE,CONCATENATE(_xlfn.TEXTSPLIT(U473,";",TRUE,FALSE)," ",L473)),U473),"")</f>
        <v/>
      </c>
      <c r="W473" t="s">
        <v>21150</v>
      </c>
    </row>
    <row r="474" spans="1:23" ht="14.5" x14ac:dyDescent="0.35">
      <c r="A474" t="s">
        <v>24353</v>
      </c>
      <c r="B474" s="86" t="s">
        <v>25149</v>
      </c>
      <c r="D474" s="120" t="s">
        <v>21151</v>
      </c>
      <c r="E474" s="122" t="str">
        <f t="shared" si="30"/>
        <v>Bean Haulm</v>
      </c>
      <c r="F474" s="122" t="str">
        <f t="shared" si="31"/>
        <v>Bean Haulm Dried</v>
      </c>
      <c r="G474" s="122" t="str">
        <f t="shared" si="32"/>
        <v>Bean Haulm Dried</v>
      </c>
      <c r="I474" s="120" t="s">
        <v>24193</v>
      </c>
      <c r="J474" s="120" t="s">
        <v>24193</v>
      </c>
      <c r="K474" s="120" t="s">
        <v>6715</v>
      </c>
      <c r="L474" s="120" t="s">
        <v>11223</v>
      </c>
      <c r="T474" t="str" cm="1">
        <f t="array" ref="T474">IFERROR(INDEX(AOM[AOM], MATCH(1, (AOM[Edge_Value]=ani_diet!F474)*(AOM[Is_Ani_Diet_Ingredient]&lt;&gt;FALSE), 0)), "No Match in AOM")</f>
        <v>AOM_001948</v>
      </c>
      <c r="U474" t="str" cm="1">
        <f t="array" ref="U474">IFERROR(IF(INDEX(AOM[Scientific Name], MATCH(1, (AOM[Edge_Value]=ani_diet!F474)*(AOM[Is_Ani_Diet_Ingredient]&lt;&gt;FALSE), 0))=0, "", INDEX(AOM[Scientific Name], MATCH(1, (AOM[Edge_Value]=ani_diet!F474)*(AOM[Is_Ani_Diet_Ingredient]&lt;&gt;FALSE), 0))), "No Match in AOM")</f>
        <v>Phaseolus vulgaris</v>
      </c>
      <c r="V474" t="str" cm="1">
        <f t="array" ref="V474">IF((U474&lt;&gt;"")*(U474&lt;&gt;"No Match in AOM"),IF(L474&lt;&gt;"",_xlfn.TEXTJOIN(";",TRUE,CONCATENATE(_xlfn.TEXTSPLIT(U474,";",TRUE,FALSE)," ",L474)),U474),"")</f>
        <v>Phaseolus vulgaris Haulm</v>
      </c>
    </row>
    <row r="475" spans="1:23" ht="14.5" x14ac:dyDescent="0.35">
      <c r="A475" t="s">
        <v>25150</v>
      </c>
      <c r="B475" s="86" t="s">
        <v>25151</v>
      </c>
      <c r="C475" s="121" t="s">
        <v>25151</v>
      </c>
      <c r="D475" s="120" t="s">
        <v>22964</v>
      </c>
      <c r="E475" s="122" t="str">
        <f t="shared" si="30"/>
        <v>Trifolium repens</v>
      </c>
      <c r="F475" s="122" t="str">
        <f t="shared" si="31"/>
        <v>Trifolium repens</v>
      </c>
      <c r="G475" s="122" t="str">
        <f t="shared" si="32"/>
        <v>Trifolium repens</v>
      </c>
      <c r="T475" t="str" cm="1">
        <f t="array" ref="T475">IFERROR(INDEX(AOM[AOM], MATCH(1, (AOM[Edge_Value]=ani_diet!F475)*(AOM[Is_Ani_Diet_Ingredient]&lt;&gt;FALSE), 0)), "No Match in AOM")</f>
        <v>AOM_001548</v>
      </c>
      <c r="U475" t="str" cm="1">
        <f t="array" ref="U475">IFERROR(IF(INDEX(AOM[Scientific Name], MATCH(1, (AOM[Edge_Value]=ani_diet!F475)*(AOM[Is_Ani_Diet_Ingredient]&lt;&gt;FALSE), 0))=0, "", INDEX(AOM[Scientific Name], MATCH(1, (AOM[Edge_Value]=ani_diet!F475)*(AOM[Is_Ani_Diet_Ingredient]&lt;&gt;FALSE), 0))), "No Match in AOM")</f>
        <v>Trifolium repens</v>
      </c>
      <c r="V475" t="str" cm="1">
        <f t="array" ref="V475">IF((U475&lt;&gt;"")*(U475&lt;&gt;"No Match in AOM"),IF(L475&lt;&gt;"",_xlfn.TEXTJOIN(";",TRUE,CONCATENATE(_xlfn.TEXTSPLIT(U475,";",TRUE,FALSE)," ",L475)),U475),"")</f>
        <v>Trifolium repens</v>
      </c>
    </row>
    <row r="476" spans="1:23" ht="14.5" x14ac:dyDescent="0.35">
      <c r="A476" t="s">
        <v>24267</v>
      </c>
      <c r="B476" s="86" t="s">
        <v>25152</v>
      </c>
      <c r="D476" s="120" t="s">
        <v>22568</v>
      </c>
      <c r="E476" s="122" t="str">
        <f t="shared" si="30"/>
        <v>Grewia similis</v>
      </c>
      <c r="F476" s="122" t="str">
        <f t="shared" si="31"/>
        <v>Grewia similis Dried</v>
      </c>
      <c r="G476" s="122" t="str">
        <f t="shared" si="32"/>
        <v>Grewia similis Dried</v>
      </c>
      <c r="I476" s="120" t="s">
        <v>24193</v>
      </c>
      <c r="J476" s="120" t="s">
        <v>24193</v>
      </c>
      <c r="T476" t="str" cm="1">
        <f t="array" ref="T476">IFERROR(INDEX(AOM[AOM], MATCH(1, (AOM[Edge_Value]=ani_diet!F476)*(AOM[Is_Ani_Diet_Ingredient]&lt;&gt;FALSE), 0)), "No Match in AOM")</f>
        <v>AOM_001968</v>
      </c>
      <c r="U476" t="str" cm="1">
        <f t="array" ref="U476">IFERROR(IF(INDEX(AOM[Scientific Name], MATCH(1, (AOM[Edge_Value]=ani_diet!F476)*(AOM[Is_Ani_Diet_Ingredient]&lt;&gt;FALSE), 0))=0, "", INDEX(AOM[Scientific Name], MATCH(1, (AOM[Edge_Value]=ani_diet!F476)*(AOM[Is_Ani_Diet_Ingredient]&lt;&gt;FALSE), 0))), "No Match in AOM")</f>
        <v>Grewia similis</v>
      </c>
      <c r="V476" t="str" cm="1">
        <f t="array" ref="V476">IF((U476&lt;&gt;"")*(U476&lt;&gt;"No Match in AOM"),IF(L476&lt;&gt;"",_xlfn.TEXTJOIN(";",TRUE,CONCATENATE(_xlfn.TEXTSPLIT(U476,";",TRUE,FALSE)," ",L476)),U476),"")</f>
        <v>Grewia similis</v>
      </c>
    </row>
    <row r="477" spans="1:23" ht="14.5" x14ac:dyDescent="0.35">
      <c r="A477" t="s">
        <v>24258</v>
      </c>
      <c r="B477" s="86" t="s">
        <v>22566</v>
      </c>
      <c r="D477" s="120" t="s">
        <v>22566</v>
      </c>
      <c r="E477" s="122" t="str">
        <f t="shared" si="30"/>
        <v>Grewia spp.</v>
      </c>
      <c r="F477" s="122" t="str">
        <f t="shared" si="31"/>
        <v>Grewia spp.</v>
      </c>
      <c r="G477" s="122" t="str">
        <f t="shared" si="32"/>
        <v>Grewia spp.</v>
      </c>
      <c r="T477" t="str" cm="1">
        <f t="array" ref="T477">IFERROR(INDEX(AOM[AOM], MATCH(1, (AOM[Edge_Value]=ani_diet!F477)*(AOM[Is_Ani_Diet_Ingredient]&lt;&gt;FALSE), 0)), "No Match in AOM")</f>
        <v>AOM_001967</v>
      </c>
      <c r="U477" t="str" cm="1">
        <f t="array" ref="U477">IFERROR(IF(INDEX(AOM[Scientific Name], MATCH(1, (AOM[Edge_Value]=ani_diet!F477)*(AOM[Is_Ani_Diet_Ingredient]&lt;&gt;FALSE), 0))=0, "", INDEX(AOM[Scientific Name], MATCH(1, (AOM[Edge_Value]=ani_diet!F477)*(AOM[Is_Ani_Diet_Ingredient]&lt;&gt;FALSE), 0))), "No Match in AOM")</f>
        <v>Grewia spp.</v>
      </c>
      <c r="V477" t="str" cm="1">
        <f t="array" ref="V477">IF((U477&lt;&gt;"")*(U477&lt;&gt;"No Match in AOM"),IF(L477&lt;&gt;"",_xlfn.TEXTJOIN(";",TRUE,CONCATENATE(_xlfn.TEXTSPLIT(U477,";",TRUE,FALSE)," ",L477)),U477),"")</f>
        <v>Grewia spp.</v>
      </c>
    </row>
    <row r="478" spans="1:23" ht="14.5" x14ac:dyDescent="0.35">
      <c r="A478" t="s">
        <v>24774</v>
      </c>
      <c r="B478" s="86" t="s">
        <v>22110</v>
      </c>
      <c r="C478" s="121" t="s">
        <v>25153</v>
      </c>
      <c r="D478" s="120" t="s">
        <v>22280</v>
      </c>
      <c r="E478" s="122" t="str">
        <f t="shared" si="30"/>
        <v>Unspecified Hay</v>
      </c>
      <c r="F478" s="122" t="str">
        <f t="shared" si="31"/>
        <v>Unspecified Hay Ground</v>
      </c>
      <c r="G478" s="122" t="str">
        <f t="shared" si="32"/>
        <v>Unspecified Hay Ground</v>
      </c>
      <c r="I478" s="120" t="s">
        <v>6571</v>
      </c>
      <c r="J478" s="120" t="s">
        <v>6571</v>
      </c>
      <c r="N478" s="88" t="s">
        <v>252</v>
      </c>
      <c r="P478" t="s">
        <v>12987</v>
      </c>
      <c r="Q478" t="s">
        <v>12955</v>
      </c>
      <c r="R478" t="s">
        <v>24283</v>
      </c>
      <c r="S478" t="s">
        <v>24284</v>
      </c>
      <c r="T478" t="str" cm="1">
        <f t="array" ref="T478">IFERROR(INDEX(AOM[AOM], MATCH(1, (AOM[Edge_Value]=ani_diet!F478)*(AOM[Is_Ani_Diet_Ingredient]&lt;&gt;FALSE), 0)), "No Match in AOM")</f>
        <v>AOM_001910</v>
      </c>
      <c r="U478" t="str" cm="1">
        <f t="array" ref="U478">IFERROR(IF(INDEX(AOM[Scientific Name], MATCH(1, (AOM[Edge_Value]=ani_diet!F478)*(AOM[Is_Ani_Diet_Ingredient]&lt;&gt;FALSE), 0))=0, "", INDEX(AOM[Scientific Name], MATCH(1, (AOM[Edge_Value]=ani_diet!F478)*(AOM[Is_Ani_Diet_Ingredient]&lt;&gt;FALSE), 0))), "No Match in AOM")</f>
        <v/>
      </c>
      <c r="V478" t="str" cm="1">
        <f t="array" ref="V478">IF((U478&lt;&gt;"")*(U478&lt;&gt;"No Match in AOM"),IF(L478&lt;&gt;"",_xlfn.TEXTJOIN(";",TRUE,CONCATENATE(_xlfn.TEXTSPLIT(U478,";",TRUE,FALSE)," ",L478)),U478),"")</f>
        <v/>
      </c>
    </row>
    <row r="479" spans="1:23" ht="14.5" x14ac:dyDescent="0.35">
      <c r="A479" t="s">
        <v>25154</v>
      </c>
      <c r="B479" s="86" t="s">
        <v>25155</v>
      </c>
      <c r="D479" s="120" t="s">
        <v>13764</v>
      </c>
      <c r="E479" s="122" t="str">
        <f t="shared" si="30"/>
        <v>Prosopis juliflora Pods</v>
      </c>
      <c r="F479" s="122" t="str">
        <f t="shared" si="31"/>
        <v>Prosopis juliflora Pods Ground</v>
      </c>
      <c r="G479" s="122" t="str">
        <f t="shared" si="32"/>
        <v>Prosopis juliflora Pods Ground</v>
      </c>
      <c r="I479" s="120" t="s">
        <v>6571</v>
      </c>
      <c r="J479" s="120" t="s">
        <v>6571</v>
      </c>
      <c r="L479" s="120" t="s">
        <v>8843</v>
      </c>
      <c r="T479" t="str" cm="1">
        <f t="array" ref="T479">IFERROR(INDEX(AOM[AOM], MATCH(1, (AOM[Edge_Value]=ani_diet!F479)*(AOM[Is_Ani_Diet_Ingredient]&lt;&gt;FALSE), 0)), "No Match in AOM")</f>
        <v>AOM_001730</v>
      </c>
      <c r="U479" t="str" cm="1">
        <f t="array" ref="U479">IFERROR(IF(INDEX(AOM[Scientific Name], MATCH(1, (AOM[Edge_Value]=ani_diet!F479)*(AOM[Is_Ani_Diet_Ingredient]&lt;&gt;FALSE), 0))=0, "", INDEX(AOM[Scientific Name], MATCH(1, (AOM[Edge_Value]=ani_diet!F479)*(AOM[Is_Ani_Diet_Ingredient]&lt;&gt;FALSE), 0))), "No Match in AOM")</f>
        <v>Prosopis juliflora</v>
      </c>
      <c r="V479" t="str" cm="1">
        <f t="array" ref="V479">IF((U479&lt;&gt;"")*(U479&lt;&gt;"No Match in AOM"),IF(L479&lt;&gt;"",_xlfn.TEXTJOIN(";",TRUE,CONCATENATE(_xlfn.TEXTSPLIT(U479,";",TRUE,FALSE)," ",L479)),U479),"")</f>
        <v>Prosopis juliflora Pods</v>
      </c>
    </row>
    <row r="480" spans="1:23" ht="14.5" x14ac:dyDescent="0.35">
      <c r="A480" t="s">
        <v>24879</v>
      </c>
      <c r="B480" s="86" t="s">
        <v>25156</v>
      </c>
      <c r="D480" s="120" t="s">
        <v>10519</v>
      </c>
      <c r="E480" s="122" t="str">
        <f t="shared" si="30"/>
        <v>Sunflower Seed</v>
      </c>
      <c r="F480" s="122" t="str">
        <f t="shared" si="31"/>
        <v>Sunflower Seed Ground</v>
      </c>
      <c r="G480" s="122" t="str">
        <f t="shared" si="32"/>
        <v>Sunflower Seed Ground</v>
      </c>
      <c r="I480" s="120" t="s">
        <v>6571</v>
      </c>
      <c r="J480" s="120" t="s">
        <v>6571</v>
      </c>
      <c r="L480" s="120" t="s">
        <v>8831</v>
      </c>
      <c r="T480" t="str" cm="1">
        <f t="array" ref="T480">IFERROR(INDEX(AOM[AOM], MATCH(1, (AOM[Edge_Value]=ani_diet!F480)*(AOM[Is_Ani_Diet_Ingredient]&lt;&gt;FALSE), 0)), "No Match in AOM")</f>
        <v>AOM_000675</v>
      </c>
      <c r="U480" t="str" cm="1">
        <f t="array" ref="U480">IFERROR(IF(INDEX(AOM[Scientific Name], MATCH(1, (AOM[Edge_Value]=ani_diet!F480)*(AOM[Is_Ani_Diet_Ingredient]&lt;&gt;FALSE), 0))=0, "", INDEX(AOM[Scientific Name], MATCH(1, (AOM[Edge_Value]=ani_diet!F480)*(AOM[Is_Ani_Diet_Ingredient]&lt;&gt;FALSE), 0))), "No Match in AOM")</f>
        <v>Helianthus annuus</v>
      </c>
      <c r="V480" t="str" cm="1">
        <f t="array" ref="V480">IF((U480&lt;&gt;"")*(U480&lt;&gt;"No Match in AOM"),IF(L480&lt;&gt;"",_xlfn.TEXTJOIN(";",TRUE,CONCATENATE(_xlfn.TEXTSPLIT(U480,";",TRUE,FALSE)," ",L480)),U480),"")</f>
        <v>Helianthus annuus Seed</v>
      </c>
    </row>
    <row r="481" spans="1:23" ht="14.5" x14ac:dyDescent="0.35">
      <c r="A481" t="s">
        <v>24466</v>
      </c>
      <c r="B481" s="86" t="s">
        <v>25157</v>
      </c>
      <c r="C481" s="121" t="s">
        <v>25158</v>
      </c>
      <c r="D481" s="120" t="s">
        <v>10223</v>
      </c>
      <c r="E481" s="122" t="str">
        <f t="shared" si="30"/>
        <v>Groundnut Cake</v>
      </c>
      <c r="F481" s="122" t="str">
        <f t="shared" si="31"/>
        <v>Groundnut Cake</v>
      </c>
      <c r="G481" s="122" t="str">
        <f t="shared" si="32"/>
        <v>Groundnut Cake</v>
      </c>
      <c r="L481" s="120" t="s">
        <v>24436</v>
      </c>
      <c r="M481" s="88" t="s">
        <v>252</v>
      </c>
      <c r="N481" s="88" t="s">
        <v>252</v>
      </c>
      <c r="T481" t="str" cm="1">
        <f t="array" ref="T481">IFERROR(INDEX(AOM[AOM], MATCH(1, (AOM[Edge_Value]=ani_diet!F481)*(AOM[Is_Ani_Diet_Ingredient]&lt;&gt;FALSE), 0)), "No Match in AOM")</f>
        <v>AOM_001254</v>
      </c>
      <c r="U481" t="str" cm="1">
        <f t="array" ref="U481">IFERROR(IF(INDEX(AOM[Scientific Name], MATCH(1, (AOM[Edge_Value]=ani_diet!F481)*(AOM[Is_Ani_Diet_Ingredient]&lt;&gt;FALSE), 0))=0, "", INDEX(AOM[Scientific Name], MATCH(1, (AOM[Edge_Value]=ani_diet!F481)*(AOM[Is_Ani_Diet_Ingredient]&lt;&gt;FALSE), 0))), "No Match in AOM")</f>
        <v>Arachis hypogaea</v>
      </c>
      <c r="V481" t="str" cm="1">
        <f t="array" ref="V481">IF((U481&lt;&gt;"")*(U481&lt;&gt;"No Match in AOM"),IF(L481&lt;&gt;"",_xlfn.TEXTJOIN(";",TRUE,CONCATENATE(_xlfn.TEXTSPLIT(U481,";",TRUE,FALSE)," ",L481)),U481),"")</f>
        <v>Arachis hypogaea Cake</v>
      </c>
    </row>
    <row r="482" spans="1:23" ht="14.5" x14ac:dyDescent="0.35">
      <c r="A482" t="s">
        <v>24829</v>
      </c>
      <c r="B482" s="86" t="s">
        <v>25159</v>
      </c>
      <c r="C482" s="121" t="s">
        <v>25160</v>
      </c>
      <c r="D482" s="120" t="s">
        <v>10223</v>
      </c>
      <c r="E482" s="122" t="str">
        <f t="shared" si="30"/>
        <v>Groundnut Haulm</v>
      </c>
      <c r="F482" s="122" t="str">
        <f t="shared" si="31"/>
        <v>Groundnut Haulm</v>
      </c>
      <c r="G482" s="122" t="str">
        <f t="shared" si="32"/>
        <v>Groundnut Haulm</v>
      </c>
      <c r="L482" s="120" t="s">
        <v>11223</v>
      </c>
      <c r="M482" s="88" t="s">
        <v>252</v>
      </c>
      <c r="P482" t="s">
        <v>12978</v>
      </c>
      <c r="Q482" t="s">
        <v>12945</v>
      </c>
      <c r="R482" t="s">
        <v>12978</v>
      </c>
      <c r="S482" t="s">
        <v>12945</v>
      </c>
      <c r="T482" t="str" cm="1">
        <f t="array" ref="T482">IFERROR(INDEX(AOM[AOM], MATCH(1, (AOM[Edge_Value]=ani_diet!F482)*(AOM[Is_Ani_Diet_Ingredient]&lt;&gt;FALSE), 0)), "No Match in AOM")</f>
        <v>AOM_000604</v>
      </c>
      <c r="U482" t="str" cm="1">
        <f t="array" ref="U482">IFERROR(IF(INDEX(AOM[Scientific Name], MATCH(1, (AOM[Edge_Value]=ani_diet!F482)*(AOM[Is_Ani_Diet_Ingredient]&lt;&gt;FALSE), 0))=0, "", INDEX(AOM[Scientific Name], MATCH(1, (AOM[Edge_Value]=ani_diet!F482)*(AOM[Is_Ani_Diet_Ingredient]&lt;&gt;FALSE), 0))), "No Match in AOM")</f>
        <v>Arachis hypogaea</v>
      </c>
      <c r="V482" t="str" cm="1">
        <f t="array" ref="V482">IF((U482&lt;&gt;"")*(U482&lt;&gt;"No Match in AOM"),IF(L482&lt;&gt;"",_xlfn.TEXTJOIN(";",TRUE,CONCATENATE(_xlfn.TEXTSPLIT(U482,";",TRUE,FALSE)," ",L482)),U482),"")</f>
        <v>Arachis hypogaea Haulm</v>
      </c>
    </row>
    <row r="483" spans="1:23" ht="14.5" x14ac:dyDescent="0.35">
      <c r="A483" t="s">
        <v>25161</v>
      </c>
      <c r="B483" s="86" t="s">
        <v>25162</v>
      </c>
      <c r="C483" s="121" t="s">
        <v>25163</v>
      </c>
      <c r="D483" s="120" t="s">
        <v>10223</v>
      </c>
      <c r="E483" s="122" t="str">
        <f t="shared" si="30"/>
        <v>Groundnut Hull</v>
      </c>
      <c r="F483" s="122" t="str">
        <f t="shared" si="31"/>
        <v>Groundnut Hull</v>
      </c>
      <c r="G483" s="122" t="str">
        <f t="shared" si="32"/>
        <v>Groundnut Hull</v>
      </c>
      <c r="L483" s="120" t="s">
        <v>25164</v>
      </c>
      <c r="M483" s="88" t="s">
        <v>252</v>
      </c>
      <c r="P483" t="s">
        <v>12978</v>
      </c>
      <c r="Q483" t="s">
        <v>12945</v>
      </c>
      <c r="R483" t="s">
        <v>12978</v>
      </c>
      <c r="S483" t="s">
        <v>12945</v>
      </c>
      <c r="T483" t="str" cm="1">
        <f t="array" ref="T483">IFERROR(INDEX(AOM[AOM], MATCH(1, (AOM[Edge_Value]=ani_diet!F483)*(AOM[Is_Ani_Diet_Ingredient]&lt;&gt;FALSE), 0)), "No Match in AOM")</f>
        <v>AOM_000605</v>
      </c>
      <c r="U483" t="str" cm="1">
        <f t="array" ref="U483">IFERROR(IF(INDEX(AOM[Scientific Name], MATCH(1, (AOM[Edge_Value]=ani_diet!F483)*(AOM[Is_Ani_Diet_Ingredient]&lt;&gt;FALSE), 0))=0, "", INDEX(AOM[Scientific Name], MATCH(1, (AOM[Edge_Value]=ani_diet!F483)*(AOM[Is_Ani_Diet_Ingredient]&lt;&gt;FALSE), 0))), "No Match in AOM")</f>
        <v>Arachis hypogaea</v>
      </c>
      <c r="V483" t="str" cm="1">
        <f t="array" ref="V483">IF((U483&lt;&gt;"")*(U483&lt;&gt;"No Match in AOM"),IF(L483&lt;&gt;"",_xlfn.TEXTJOIN(";",TRUE,CONCATENATE(_xlfn.TEXTSPLIT(U483,";",TRUE,FALSE)," ",L483)),U483),"")</f>
        <v>Arachis hypogaea Hull</v>
      </c>
    </row>
    <row r="484" spans="1:23" ht="14.5" x14ac:dyDescent="0.35">
      <c r="A484" t="s">
        <v>25165</v>
      </c>
      <c r="B484" s="86" t="s">
        <v>25166</v>
      </c>
      <c r="C484" s="121" t="s">
        <v>25167</v>
      </c>
      <c r="D484" s="120" t="s">
        <v>10223</v>
      </c>
      <c r="E484" s="122" t="str">
        <f t="shared" si="30"/>
        <v>Groundnut Husk</v>
      </c>
      <c r="F484" s="122" t="str">
        <f t="shared" si="31"/>
        <v>Groundnut Husk Powder</v>
      </c>
      <c r="G484" s="122" t="str">
        <f t="shared" si="32"/>
        <v>Groundnut Husk Powder</v>
      </c>
      <c r="I484" s="120" t="s">
        <v>25168</v>
      </c>
      <c r="J484" s="120" t="s">
        <v>25168</v>
      </c>
      <c r="L484" s="120" t="s">
        <v>24837</v>
      </c>
      <c r="M484" s="88" t="s">
        <v>252</v>
      </c>
      <c r="N484" s="88" t="s">
        <v>252</v>
      </c>
      <c r="P484" t="s">
        <v>12978</v>
      </c>
      <c r="Q484" t="s">
        <v>12945</v>
      </c>
      <c r="R484" t="s">
        <v>24686</v>
      </c>
      <c r="S484" t="s">
        <v>24687</v>
      </c>
      <c r="T484" t="str" cm="1">
        <f t="array" ref="T484">IFERROR(INDEX(AOM[AOM], MATCH(1, (AOM[Edge_Value]=ani_diet!F484)*(AOM[Is_Ani_Diet_Ingredient]&lt;&gt;FALSE), 0)), "No Match in AOM")</f>
        <v>AOM_000606</v>
      </c>
      <c r="U484" t="str" cm="1">
        <f t="array" ref="U484">IFERROR(IF(INDEX(AOM[Scientific Name], MATCH(1, (AOM[Edge_Value]=ani_diet!F484)*(AOM[Is_Ani_Diet_Ingredient]&lt;&gt;FALSE), 0))=0, "", INDEX(AOM[Scientific Name], MATCH(1, (AOM[Edge_Value]=ani_diet!F484)*(AOM[Is_Ani_Diet_Ingredient]&lt;&gt;FALSE), 0))), "No Match in AOM")</f>
        <v>Arachis hypogaea</v>
      </c>
      <c r="V484" t="str" cm="1">
        <f t="array" ref="V484">IF((U484&lt;&gt;"")*(U484&lt;&gt;"No Match in AOM"),IF(L484&lt;&gt;"",_xlfn.TEXTJOIN(";",TRUE,CONCATENATE(_xlfn.TEXTSPLIT(U484,";",TRUE,FALSE)," ",L484)),U484),"")</f>
        <v>Arachis hypogaea Husk</v>
      </c>
    </row>
    <row r="485" spans="1:23" ht="14.5" x14ac:dyDescent="0.35">
      <c r="A485" t="s">
        <v>25169</v>
      </c>
      <c r="B485" s="86" t="s">
        <v>25170</v>
      </c>
      <c r="C485" s="121" t="s">
        <v>25171</v>
      </c>
      <c r="D485" s="120" t="s">
        <v>10223</v>
      </c>
      <c r="E485" s="122" t="str">
        <f t="shared" si="30"/>
        <v>Groundnut Straw</v>
      </c>
      <c r="F485" s="122" t="str">
        <f t="shared" si="31"/>
        <v>Groundnut Straw</v>
      </c>
      <c r="G485" s="122" t="str">
        <f t="shared" si="32"/>
        <v>Groundnut Straw</v>
      </c>
      <c r="L485" s="120" t="s">
        <v>11193</v>
      </c>
      <c r="M485" s="88" t="s">
        <v>252</v>
      </c>
      <c r="N485" s="88" t="s">
        <v>252</v>
      </c>
      <c r="T485" t="str" cm="1">
        <f t="array" ref="T485">IFERROR(INDEX(AOM[AOM], MATCH(1, (AOM[Edge_Value]=ani_diet!F485)*(AOM[Is_Ani_Diet_Ingredient]&lt;&gt;FALSE), 0)), "No Match in AOM")</f>
        <v>AOM_001890</v>
      </c>
      <c r="U485" t="str" cm="1">
        <f t="array" ref="U485">IFERROR(IF(INDEX(AOM[Scientific Name], MATCH(1, (AOM[Edge_Value]=ani_diet!F485)*(AOM[Is_Ani_Diet_Ingredient]&lt;&gt;FALSE), 0))=0, "", INDEX(AOM[Scientific Name], MATCH(1, (AOM[Edge_Value]=ani_diet!F485)*(AOM[Is_Ani_Diet_Ingredient]&lt;&gt;FALSE), 0))), "No Match in AOM")</f>
        <v>Arachis hypogaea</v>
      </c>
      <c r="V485" t="str" cm="1">
        <f t="array" ref="V485">IF((U485&lt;&gt;"")*(U485&lt;&gt;"No Match in AOM"),IF(L485&lt;&gt;"",_xlfn.TEXTJOIN(";",TRUE,CONCATENATE(_xlfn.TEXTSPLIT(U485,";",TRUE,FALSE)," ",L485)),U485),"")</f>
        <v>Arachis hypogaea Straw</v>
      </c>
    </row>
    <row r="486" spans="1:23" ht="14.5" x14ac:dyDescent="0.35">
      <c r="A486" t="s">
        <v>24680</v>
      </c>
      <c r="B486" s="86" t="s">
        <v>25172</v>
      </c>
      <c r="C486" s="121" t="s">
        <v>25173</v>
      </c>
      <c r="D486" s="120" t="s">
        <v>23211</v>
      </c>
      <c r="E486" s="122" t="str">
        <f t="shared" si="30"/>
        <v>Growers Diet</v>
      </c>
      <c r="F486" s="122" t="str">
        <f t="shared" si="31"/>
        <v>Growers Diet</v>
      </c>
      <c r="G486" s="122" t="str">
        <f t="shared" si="32"/>
        <v>Growers Diet</v>
      </c>
      <c r="M486" s="88" t="s">
        <v>252</v>
      </c>
      <c r="T486" t="str" cm="1">
        <f t="array" ref="T486">IFERROR(INDEX(AOM[AOM], MATCH(1, (AOM[Edge_Value]=ani_diet!F486)*(AOM[Is_Ani_Diet_Ingredient]&lt;&gt;FALSE), 0)), "No Match in AOM")</f>
        <v>AOM_001495</v>
      </c>
      <c r="U486" t="str" cm="1">
        <f t="array" ref="U486">IFERROR(IF(INDEX(AOM[Scientific Name], MATCH(1, (AOM[Edge_Value]=ani_diet!F486)*(AOM[Is_Ani_Diet_Ingredient]&lt;&gt;FALSE), 0))=0, "", INDEX(AOM[Scientific Name], MATCH(1, (AOM[Edge_Value]=ani_diet!F486)*(AOM[Is_Ani_Diet_Ingredient]&lt;&gt;FALSE), 0))), "No Match in AOM")</f>
        <v/>
      </c>
      <c r="V486" t="str" cm="1">
        <f t="array" ref="V486">IF((U486&lt;&gt;"")*(U486&lt;&gt;"No Match in AOM"),IF(L486&lt;&gt;"",_xlfn.TEXTJOIN(";",TRUE,CONCATENATE(_xlfn.TEXTSPLIT(U486,";",TRUE,FALSE)," ",L486)),U486),"")</f>
        <v/>
      </c>
    </row>
    <row r="487" spans="1:23" ht="14.5" x14ac:dyDescent="0.35">
      <c r="A487" t="s">
        <v>24680</v>
      </c>
      <c r="B487" s="86" t="s">
        <v>25174</v>
      </c>
      <c r="C487" s="121" t="s">
        <v>25173</v>
      </c>
      <c r="D487" s="120" t="s">
        <v>23211</v>
      </c>
      <c r="E487" s="122" t="str">
        <f t="shared" si="30"/>
        <v>Growers Diet</v>
      </c>
      <c r="F487" s="122" t="str">
        <f t="shared" si="31"/>
        <v>Growers Diet</v>
      </c>
      <c r="G487" s="122" t="str">
        <f t="shared" si="32"/>
        <v>Growers Diet Pelleted</v>
      </c>
      <c r="I487" s="120" t="s">
        <v>6426</v>
      </c>
      <c r="K487" s="120" t="s">
        <v>6426</v>
      </c>
      <c r="M487" s="88" t="s">
        <v>252</v>
      </c>
      <c r="T487" t="str" cm="1">
        <f t="array" ref="T487">IFERROR(INDEX(AOM[AOM], MATCH(1, (AOM[Edge_Value]=ani_diet!F487)*(AOM[Is_Ani_Diet_Ingredient]&lt;&gt;FALSE), 0)), "No Match in AOM")</f>
        <v>AOM_001495</v>
      </c>
      <c r="U487" t="str" cm="1">
        <f t="array" ref="U487">IFERROR(IF(INDEX(AOM[Scientific Name], MATCH(1, (AOM[Edge_Value]=ani_diet!F487)*(AOM[Is_Ani_Diet_Ingredient]&lt;&gt;FALSE), 0))=0, "", INDEX(AOM[Scientific Name], MATCH(1, (AOM[Edge_Value]=ani_diet!F487)*(AOM[Is_Ani_Diet_Ingredient]&lt;&gt;FALSE), 0))), "No Match in AOM")</f>
        <v/>
      </c>
      <c r="V487" t="str" cm="1">
        <f t="array" ref="V487">IF((U487&lt;&gt;"")*(U487&lt;&gt;"No Match in AOM"),IF(L487&lt;&gt;"",_xlfn.TEXTJOIN(";",TRUE,CONCATENATE(_xlfn.TEXTSPLIT(U487,";",TRUE,FALSE)," ",L487)),U487),"")</f>
        <v/>
      </c>
    </row>
    <row r="488" spans="1:23" ht="14.5" x14ac:dyDescent="0.35">
      <c r="A488" t="s">
        <v>25175</v>
      </c>
      <c r="B488" s="86" t="s">
        <v>23195</v>
      </c>
      <c r="C488" s="121" t="s">
        <v>25176</v>
      </c>
      <c r="D488" s="120" t="s">
        <v>23195</v>
      </c>
      <c r="E488" s="122" t="str">
        <f t="shared" si="30"/>
        <v>Growers Concentrate</v>
      </c>
      <c r="F488" s="122" t="str">
        <f t="shared" si="31"/>
        <v>Growers Concentrate</v>
      </c>
      <c r="G488" s="122" t="str">
        <f t="shared" si="32"/>
        <v>Growers Concentrate</v>
      </c>
      <c r="M488" s="88" t="s">
        <v>252</v>
      </c>
      <c r="T488" t="str" cm="1">
        <f t="array" ref="T488">IFERROR(INDEX(AOM[AOM], MATCH(1, (AOM[Edge_Value]=ani_diet!F488)*(AOM[Is_Ani_Diet_Ingredient]&lt;&gt;FALSE), 0)), "No Match in AOM")</f>
        <v>AOM_001493</v>
      </c>
      <c r="U488" t="str" cm="1">
        <f t="array" ref="U488">IFERROR(IF(INDEX(AOM[Scientific Name], MATCH(1, (AOM[Edge_Value]=ani_diet!F488)*(AOM[Is_Ani_Diet_Ingredient]&lt;&gt;FALSE), 0))=0, "", INDEX(AOM[Scientific Name], MATCH(1, (AOM[Edge_Value]=ani_diet!F488)*(AOM[Is_Ani_Diet_Ingredient]&lt;&gt;FALSE), 0))), "No Match in AOM")</f>
        <v/>
      </c>
      <c r="V488" t="str" cm="1">
        <f t="array" ref="V488">IF((U488&lt;&gt;"")*(U488&lt;&gt;"No Match in AOM"),IF(L488&lt;&gt;"",_xlfn.TEXTJOIN(";",TRUE,CONCATENATE(_xlfn.TEXTSPLIT(U488,";",TRUE,FALSE)," ",L488)),U488),"")</f>
        <v/>
      </c>
    </row>
    <row r="489" spans="1:23" ht="14.5" x14ac:dyDescent="0.35">
      <c r="A489" t="s">
        <v>25177</v>
      </c>
      <c r="B489" s="86" t="s">
        <v>25178</v>
      </c>
      <c r="C489" s="121" t="s">
        <v>25179</v>
      </c>
      <c r="D489" s="120" t="s">
        <v>8882</v>
      </c>
      <c r="E489" s="122" t="str">
        <f t="shared" si="30"/>
        <v>Guar Gum</v>
      </c>
      <c r="F489" s="122" t="str">
        <f t="shared" si="31"/>
        <v>Guar Gum Ground</v>
      </c>
      <c r="G489" s="122" t="str">
        <f t="shared" si="32"/>
        <v>Guar Gum Meal</v>
      </c>
      <c r="I489" s="120" t="s">
        <v>24282</v>
      </c>
      <c r="J489" s="120" t="s">
        <v>6571</v>
      </c>
      <c r="M489" s="88" t="s">
        <v>252</v>
      </c>
      <c r="N489" s="88" t="s">
        <v>252</v>
      </c>
      <c r="T489" t="str" cm="1">
        <f t="array" ref="T489">IFERROR(INDEX(AOM[AOM], MATCH(1, (AOM[Edge_Value]=ani_diet!F489)*(AOM[Is_Ani_Diet_Ingredient]&lt;&gt;FALSE), 0)), "No Match in AOM")</f>
        <v>AOM_001366</v>
      </c>
      <c r="U489" t="str" cm="1">
        <f t="array" ref="U489">IFERROR(IF(INDEX(AOM[Scientific Name], MATCH(1, (AOM[Edge_Value]=ani_diet!F489)*(AOM[Is_Ani_Diet_Ingredient]&lt;&gt;FALSE), 0))=0, "", INDEX(AOM[Scientific Name], MATCH(1, (AOM[Edge_Value]=ani_diet!F489)*(AOM[Is_Ani_Diet_Ingredient]&lt;&gt;FALSE), 0))), "No Match in AOM")</f>
        <v>Cyamopsis tetragonoloba</v>
      </c>
      <c r="V489" t="str" cm="1">
        <f t="array" ref="V489">IF((U489&lt;&gt;"")*(U489&lt;&gt;"No Match in AOM"),IF(L489&lt;&gt;"",_xlfn.TEXTJOIN(";",TRUE,CONCATENATE(_xlfn.TEXTSPLIT(U489,";",TRUE,FALSE)," ",L489)),U489),"")</f>
        <v>Cyamopsis tetragonoloba</v>
      </c>
      <c r="W489" t="s">
        <v>21211</v>
      </c>
    </row>
    <row r="490" spans="1:23" ht="14.5" x14ac:dyDescent="0.35">
      <c r="A490" t="s">
        <v>24596</v>
      </c>
      <c r="B490" s="86" t="s">
        <v>25180</v>
      </c>
      <c r="C490" s="121" t="s">
        <v>25181</v>
      </c>
      <c r="D490" s="120" t="s">
        <v>9661</v>
      </c>
      <c r="E490" s="122" t="str">
        <f t="shared" si="30"/>
        <v>Megathyrsus maximus</v>
      </c>
      <c r="F490" s="122" t="str">
        <f t="shared" si="31"/>
        <v>Megathyrsus maximus Dried</v>
      </c>
      <c r="G490" s="122" t="str">
        <f t="shared" si="32"/>
        <v>Megathyrsus maximus Hay</v>
      </c>
      <c r="I490" s="120" t="s">
        <v>19595</v>
      </c>
      <c r="J490" s="120" t="s">
        <v>24193</v>
      </c>
      <c r="N490" s="88" t="s">
        <v>252</v>
      </c>
      <c r="T490" t="str" cm="1">
        <f t="array" ref="T490">IFERROR(INDEX(AOM[AOM], MATCH(1, (AOM[Edge_Value]=ani_diet!F490)*(AOM[Is_Ani_Diet_Ingredient]&lt;&gt;FALSE), 0)), "No Match in AOM")</f>
        <v>AOM_001676</v>
      </c>
      <c r="U490" t="str" cm="1">
        <f t="array" ref="U490">IFERROR(IF(INDEX(AOM[Scientific Name], MATCH(1, (AOM[Edge_Value]=ani_diet!F490)*(AOM[Is_Ani_Diet_Ingredient]&lt;&gt;FALSE), 0))=0, "", INDEX(AOM[Scientific Name], MATCH(1, (AOM[Edge_Value]=ani_diet!F490)*(AOM[Is_Ani_Diet_Ingredient]&lt;&gt;FALSE), 0))), "No Match in AOM")</f>
        <v>Megathyrsus maximus</v>
      </c>
      <c r="V490" t="str" cm="1">
        <f t="array" ref="V490">IF((U490&lt;&gt;"")*(U490&lt;&gt;"No Match in AOM"),IF(L490&lt;&gt;"",_xlfn.TEXTJOIN(";",TRUE,CONCATENATE(_xlfn.TEXTSPLIT(U490,";",TRUE,FALSE)," ",L490)),U490),"")</f>
        <v>Megathyrsus maximus</v>
      </c>
    </row>
    <row r="491" spans="1:23" ht="14.5" x14ac:dyDescent="0.35">
      <c r="A491" t="s">
        <v>24790</v>
      </c>
      <c r="B491" s="86" t="s">
        <v>25182</v>
      </c>
      <c r="C491" s="121" t="s">
        <v>9659</v>
      </c>
      <c r="D491" s="120" t="s">
        <v>9661</v>
      </c>
      <c r="E491" s="122" t="str">
        <f t="shared" si="30"/>
        <v>Megathyrsus maximus</v>
      </c>
      <c r="F491" s="122" t="str">
        <f t="shared" si="31"/>
        <v>Megathyrsus maximus</v>
      </c>
      <c r="G491" s="122" t="str">
        <f t="shared" si="32"/>
        <v>Megathyrsus maximus</v>
      </c>
      <c r="P491" t="s">
        <v>12987</v>
      </c>
      <c r="Q491" t="s">
        <v>12955</v>
      </c>
      <c r="R491" t="s">
        <v>12987</v>
      </c>
      <c r="S491" t="s">
        <v>12955</v>
      </c>
      <c r="T491" t="str" cm="1">
        <f t="array" ref="T491">IFERROR(INDEX(AOM[AOM], MATCH(1, (AOM[Edge_Value]=ani_diet!F491)*(AOM[Is_Ani_Diet_Ingredient]&lt;&gt;FALSE), 0)), "No Match in AOM")</f>
        <v>AOM_001479</v>
      </c>
      <c r="U491" t="str" cm="1">
        <f t="array" ref="U491">IFERROR(IF(INDEX(AOM[Scientific Name], MATCH(1, (AOM[Edge_Value]=ani_diet!F491)*(AOM[Is_Ani_Diet_Ingredient]&lt;&gt;FALSE), 0))=0, "", INDEX(AOM[Scientific Name], MATCH(1, (AOM[Edge_Value]=ani_diet!F491)*(AOM[Is_Ani_Diet_Ingredient]&lt;&gt;FALSE), 0))), "No Match in AOM")</f>
        <v>Megathyrsus maximus</v>
      </c>
      <c r="V491" t="str" cm="1">
        <f t="array" ref="V491">IF((U491&lt;&gt;"")*(U491&lt;&gt;"No Match in AOM"),IF(L491&lt;&gt;"",_xlfn.TEXTJOIN(";",TRUE,CONCATENATE(_xlfn.TEXTSPLIT(U491,";",TRUE,FALSE)," ",L491)),U491),"")</f>
        <v>Megathyrsus maximus</v>
      </c>
    </row>
    <row r="492" spans="1:23" ht="14.5" x14ac:dyDescent="0.35">
      <c r="A492" t="s">
        <v>24835</v>
      </c>
      <c r="B492" s="86" t="s">
        <v>25183</v>
      </c>
      <c r="C492" s="121" t="s">
        <v>9659</v>
      </c>
      <c r="D492" s="120" t="s">
        <v>9661</v>
      </c>
      <c r="E492" s="122" t="str">
        <f t="shared" si="30"/>
        <v>Megathyrsus maximus Bran</v>
      </c>
      <c r="F492" s="122" t="str">
        <f t="shared" si="31"/>
        <v>Megathyrsus maximus Bran</v>
      </c>
      <c r="G492" s="122" t="str">
        <f t="shared" si="32"/>
        <v>Megathyrsus maximus Bran</v>
      </c>
      <c r="L492" s="120" t="s">
        <v>20824</v>
      </c>
      <c r="T492" t="str" cm="1">
        <f t="array" ref="T492">IFERROR(INDEX(AOM[AOM], MATCH(1, (AOM[Edge_Value]=ani_diet!F492)*(AOM[Is_Ani_Diet_Ingredient]&lt;&gt;FALSE), 0)), "No Match in AOM")</f>
        <v>AOM_002039</v>
      </c>
      <c r="U492" t="str" cm="1">
        <f t="array" ref="U492">IFERROR(IF(INDEX(AOM[Scientific Name], MATCH(1, (AOM[Edge_Value]=ani_diet!F492)*(AOM[Is_Ani_Diet_Ingredient]&lt;&gt;FALSE), 0))=0, "", INDEX(AOM[Scientific Name], MATCH(1, (AOM[Edge_Value]=ani_diet!F492)*(AOM[Is_Ani_Diet_Ingredient]&lt;&gt;FALSE), 0))), "No Match in AOM")</f>
        <v>Megathyrsus maximus</v>
      </c>
      <c r="V492" t="str" cm="1">
        <f t="array" ref="V492">IF((U492&lt;&gt;"")*(U492&lt;&gt;"No Match in AOM"),IF(L492&lt;&gt;"",_xlfn.TEXTJOIN(";",TRUE,CONCATENATE(_xlfn.TEXTSPLIT(U492,";",TRUE,FALSE)," ",L492)),U492),"")</f>
        <v>Megathyrsus maximus Bran</v>
      </c>
    </row>
    <row r="493" spans="1:23" ht="14.5" x14ac:dyDescent="0.35">
      <c r="A493" t="s">
        <v>24633</v>
      </c>
      <c r="B493" s="86" t="s">
        <v>25184</v>
      </c>
      <c r="D493" s="120" t="s">
        <v>22164</v>
      </c>
      <c r="E493" s="122" t="str">
        <f t="shared" si="30"/>
        <v>Panicum maximum</v>
      </c>
      <c r="F493" s="122" t="str">
        <f t="shared" si="31"/>
        <v>Panicum maximum</v>
      </c>
      <c r="G493" s="122" t="str">
        <f t="shared" si="32"/>
        <v>Panicum maximum Chopped</v>
      </c>
      <c r="I493" s="120" t="s">
        <v>6715</v>
      </c>
      <c r="K493" s="120" t="s">
        <v>6715</v>
      </c>
      <c r="T493" t="str" cm="1">
        <f t="array" ref="T493">IFERROR(INDEX(AOM[AOM], MATCH(1, (AOM[Edge_Value]=ani_diet!F493)*(AOM[Is_Ani_Diet_Ingredient]&lt;&gt;FALSE), 0)), "No Match in AOM")</f>
        <v>AOM_001407</v>
      </c>
      <c r="U493" t="str" cm="1">
        <f t="array" ref="U493">IFERROR(IF(INDEX(AOM[Scientific Name], MATCH(1, (AOM[Edge_Value]=ani_diet!F493)*(AOM[Is_Ani_Diet_Ingredient]&lt;&gt;FALSE), 0))=0, "", INDEX(AOM[Scientific Name], MATCH(1, (AOM[Edge_Value]=ani_diet!F493)*(AOM[Is_Ani_Diet_Ingredient]&lt;&gt;FALSE), 0))), "No Match in AOM")</f>
        <v>Panicum maximum</v>
      </c>
      <c r="V493" t="str" cm="1">
        <f t="array" ref="V493">IF((U493&lt;&gt;"")*(U493&lt;&gt;"No Match in AOM"),IF(L493&lt;&gt;"",_xlfn.TEXTJOIN(";",TRUE,CONCATENATE(_xlfn.TEXTSPLIT(U493,";",TRUE,FALSE)," ",L493)),U493),"")</f>
        <v>Panicum maximum</v>
      </c>
    </row>
    <row r="494" spans="1:23" ht="14.5" x14ac:dyDescent="0.35">
      <c r="A494" t="s">
        <v>24579</v>
      </c>
      <c r="B494" s="86" t="s">
        <v>25185</v>
      </c>
      <c r="C494" s="121" t="s">
        <v>25186</v>
      </c>
      <c r="D494" s="120" t="s">
        <v>10479</v>
      </c>
      <c r="E494" s="122" t="str">
        <f t="shared" si="30"/>
        <v>Guizotia abyssinica Seed</v>
      </c>
      <c r="F494" s="122" t="str">
        <f t="shared" si="31"/>
        <v>Guizotia abyssinica Seed Ground</v>
      </c>
      <c r="G494" s="122" t="str">
        <f t="shared" si="32"/>
        <v>Guizotia abyssinica Seed Meal</v>
      </c>
      <c r="I494" s="120" t="s">
        <v>24282</v>
      </c>
      <c r="J494" s="120" t="s">
        <v>6571</v>
      </c>
      <c r="L494" s="120" t="s">
        <v>8831</v>
      </c>
      <c r="N494" s="88" t="s">
        <v>252</v>
      </c>
      <c r="T494" t="str" cm="1">
        <f t="array" ref="T494">IFERROR(INDEX(AOM[AOM], MATCH(1, (AOM[Edge_Value]=ani_diet!F494)*(AOM[Is_Ani_Diet_Ingredient]&lt;&gt;FALSE), 0)), "No Match in AOM")</f>
        <v>AOM_001545</v>
      </c>
      <c r="U494" t="str" cm="1">
        <f t="array" ref="U494">IFERROR(IF(INDEX(AOM[Scientific Name], MATCH(1, (AOM[Edge_Value]=ani_diet!F494)*(AOM[Is_Ani_Diet_Ingredient]&lt;&gt;FALSE), 0))=0, "", INDEX(AOM[Scientific Name], MATCH(1, (AOM[Edge_Value]=ani_diet!F494)*(AOM[Is_Ani_Diet_Ingredient]&lt;&gt;FALSE), 0))), "No Match in AOM")</f>
        <v>Guizotia abyssinica</v>
      </c>
      <c r="V494" t="str" cm="1">
        <f t="array" ref="V494">IF((U494&lt;&gt;"")*(U494&lt;&gt;"No Match in AOM"),IF(L494&lt;&gt;"",_xlfn.TEXTJOIN(";",TRUE,CONCATENATE(_xlfn.TEXTSPLIT(U494,";",TRUE,FALSE)," ",L494)),U494),"")</f>
        <v>Guizotia abyssinica Seed</v>
      </c>
    </row>
    <row r="495" spans="1:23" ht="14.5" x14ac:dyDescent="0.35">
      <c r="A495" t="s">
        <v>25013</v>
      </c>
      <c r="B495" s="86" t="s">
        <v>25187</v>
      </c>
      <c r="D495" s="120" t="s">
        <v>23042</v>
      </c>
      <c r="E495" s="122" t="str">
        <f t="shared" si="30"/>
        <v>Harissonia abyssinica Leaves</v>
      </c>
      <c r="F495" s="122" t="str">
        <f t="shared" si="31"/>
        <v>Harissonia abyssinica Leaves</v>
      </c>
      <c r="G495" s="122" t="str">
        <f t="shared" si="32"/>
        <v>Harissonia abyssinica Leaves</v>
      </c>
      <c r="L495" s="120" t="s">
        <v>6705</v>
      </c>
      <c r="T495" t="str" cm="1">
        <f t="array" ref="T495">IFERROR(INDEX(AOM[AOM], MATCH(1, (AOM[Edge_Value]=ani_diet!F495)*(AOM[Is_Ani_Diet_Ingredient]&lt;&gt;FALSE), 0)), "No Match in AOM")</f>
        <v>AOM_002090</v>
      </c>
      <c r="U495" t="str" cm="1">
        <f t="array" ref="U495">IFERROR(IF(INDEX(AOM[Scientific Name], MATCH(1, (AOM[Edge_Value]=ani_diet!F495)*(AOM[Is_Ani_Diet_Ingredient]&lt;&gt;FALSE), 0))=0, "", INDEX(AOM[Scientific Name], MATCH(1, (AOM[Edge_Value]=ani_diet!F495)*(AOM[Is_Ani_Diet_Ingredient]&lt;&gt;FALSE), 0))), "No Match in AOM")</f>
        <v>Harissonia abyssinica</v>
      </c>
      <c r="V495" t="str" cm="1">
        <f t="array" ref="V495">IF((U495&lt;&gt;"")*(U495&lt;&gt;"No Match in AOM"),IF(L495&lt;&gt;"",_xlfn.TEXTJOIN(";",TRUE,CONCATENATE(_xlfn.TEXTSPLIT(U495,";",TRUE,FALSE)," ",L495)),U495),"")</f>
        <v>Harissonia abyssinica Leaves</v>
      </c>
    </row>
    <row r="496" spans="1:23" ht="14.5" x14ac:dyDescent="0.35">
      <c r="A496" t="s">
        <v>24295</v>
      </c>
      <c r="B496" s="86" t="s">
        <v>22116</v>
      </c>
      <c r="C496" s="121" t="s">
        <v>22116</v>
      </c>
      <c r="D496" s="120" t="s">
        <v>22116</v>
      </c>
      <c r="E496" s="122" t="str">
        <f t="shared" si="30"/>
        <v>Harpachne schimperi</v>
      </c>
      <c r="F496" s="122" t="str">
        <f t="shared" si="31"/>
        <v>Harpachne schimperi</v>
      </c>
      <c r="G496" s="122" t="str">
        <f t="shared" si="32"/>
        <v>Harpachne schimperi</v>
      </c>
      <c r="T496" t="str" cm="1">
        <f t="array" ref="T496">IFERROR(INDEX(AOM[AOM], MATCH(1, (AOM[Edge_Value]=ani_diet!F496)*(AOM[Is_Ani_Diet_Ingredient]&lt;&gt;FALSE), 0)), "No Match in AOM")</f>
        <v>AOM_001471</v>
      </c>
      <c r="U496" t="str" cm="1">
        <f t="array" ref="U496">IFERROR(IF(INDEX(AOM[Scientific Name], MATCH(1, (AOM[Edge_Value]=ani_diet!F496)*(AOM[Is_Ani_Diet_Ingredient]&lt;&gt;FALSE), 0))=0, "", INDEX(AOM[Scientific Name], MATCH(1, (AOM[Edge_Value]=ani_diet!F496)*(AOM[Is_Ani_Diet_Ingredient]&lt;&gt;FALSE), 0))), "No Match in AOM")</f>
        <v>Harpachne schimperi</v>
      </c>
      <c r="V496" t="str" cm="1">
        <f t="array" ref="V496">IF((U496&lt;&gt;"")*(U496&lt;&gt;"No Match in AOM"),IF(L496&lt;&gt;"",_xlfn.TEXTJOIN(";",TRUE,CONCATENATE(_xlfn.TEXTSPLIT(U496,";",TRUE,FALSE)," ",L496)),U496),"")</f>
        <v>Harpachne schimperi</v>
      </c>
    </row>
    <row r="497" spans="1:23" ht="14.5" x14ac:dyDescent="0.35">
      <c r="A497" t="s">
        <v>25188</v>
      </c>
      <c r="B497" s="86" t="s">
        <v>25189</v>
      </c>
      <c r="D497" s="120" t="s">
        <v>9318</v>
      </c>
      <c r="E497" s="122" t="str">
        <f t="shared" si="30"/>
        <v>Egg</v>
      </c>
      <c r="F497" s="122" t="str">
        <f t="shared" si="31"/>
        <v>Egg</v>
      </c>
      <c r="G497" s="122" t="str">
        <f t="shared" si="32"/>
        <v>Egg</v>
      </c>
      <c r="T497" t="str" cm="1">
        <f t="array" ref="T497">IFERROR(INDEX(AOM[AOM], MATCH(1, (AOM[Edge_Value]=ani_diet!F497)*(AOM[Is_Ani_Diet_Ingredient]&lt;&gt;FALSE), 0)), "No Match in AOM")</f>
        <v>AOM_002078</v>
      </c>
      <c r="U497" t="str" cm="1">
        <f t="array" ref="U497">IFERROR(IF(INDEX(AOM[Scientific Name], MATCH(1, (AOM[Edge_Value]=ani_diet!F497)*(AOM[Is_Ani_Diet_Ingredient]&lt;&gt;FALSE), 0))=0, "", INDEX(AOM[Scientific Name], MATCH(1, (AOM[Edge_Value]=ani_diet!F497)*(AOM[Is_Ani_Diet_Ingredient]&lt;&gt;FALSE), 0))), "No Match in AOM")</f>
        <v/>
      </c>
      <c r="V497" t="str" cm="1">
        <f t="array" ref="V497">IF((U497&lt;&gt;"")*(U497&lt;&gt;"No Match in AOM"),IF(L497&lt;&gt;"",_xlfn.TEXTJOIN(";",TRUE,CONCATENATE(_xlfn.TEXTSPLIT(U497,";",TRUE,FALSE)," ",L497)),U497),"")</f>
        <v/>
      </c>
    </row>
    <row r="498" spans="1:23" ht="14.5" x14ac:dyDescent="0.35">
      <c r="A498" t="s">
        <v>25188</v>
      </c>
      <c r="B498" s="86" t="s">
        <v>25190</v>
      </c>
      <c r="D498" s="120" t="s">
        <v>9318</v>
      </c>
      <c r="E498" s="122" t="str">
        <f t="shared" si="30"/>
        <v>Egg</v>
      </c>
      <c r="F498" s="122" t="str">
        <f t="shared" si="31"/>
        <v>Egg Boiled Dried Ground</v>
      </c>
      <c r="G498" s="122" t="str">
        <f t="shared" si="32"/>
        <v>Egg Boiled Dried Ground</v>
      </c>
      <c r="I498" s="120" t="s">
        <v>24526</v>
      </c>
      <c r="J498" s="120" t="s">
        <v>24526</v>
      </c>
      <c r="T498" t="str" cm="1">
        <f t="array" ref="T498">IFERROR(INDEX(AOM[AOM], MATCH(1, (AOM[Edge_Value]=ani_diet!F498)*(AOM[Is_Ani_Diet_Ingredient]&lt;&gt;FALSE), 0)), "No Match in AOM")</f>
        <v>AOM_002079</v>
      </c>
      <c r="U498" t="str" cm="1">
        <f t="array" ref="U498">IFERROR(IF(INDEX(AOM[Scientific Name], MATCH(1, (AOM[Edge_Value]=ani_diet!F498)*(AOM[Is_Ani_Diet_Ingredient]&lt;&gt;FALSE), 0))=0, "", INDEX(AOM[Scientific Name], MATCH(1, (AOM[Edge_Value]=ani_diet!F498)*(AOM[Is_Ani_Diet_Ingredient]&lt;&gt;FALSE), 0))), "No Match in AOM")</f>
        <v/>
      </c>
      <c r="V498" t="str" cm="1">
        <f t="array" ref="V498">IF((U498&lt;&gt;"")*(U498&lt;&gt;"No Match in AOM"),IF(L498&lt;&gt;"",_xlfn.TEXTJOIN(";",TRUE,CONCATENATE(_xlfn.TEXTSPLIT(U498,";",TRUE,FALSE)," ",L498)),U498),"")</f>
        <v/>
      </c>
    </row>
    <row r="499" spans="1:23" ht="14.5" x14ac:dyDescent="0.35">
      <c r="A499" t="s">
        <v>25191</v>
      </c>
      <c r="B499" s="86" t="s">
        <v>19595</v>
      </c>
      <c r="C499" s="121" t="s">
        <v>19595</v>
      </c>
      <c r="D499" s="120" t="s">
        <v>19595</v>
      </c>
      <c r="E499" s="122" t="str">
        <f t="shared" ref="E499:E517" si="33">_xlfn.TEXTJOIN(" ",TRUE,D499,IF(ISBLANK(L499),"",_xlfn.TEXTSPLIT(L499,";")))</f>
        <v>Hay</v>
      </c>
      <c r="F499" s="122" t="str">
        <f t="shared" si="31"/>
        <v>Hay</v>
      </c>
      <c r="G499" s="122" t="str">
        <f t="shared" ref="G499:G530" si="34">_xlfn.TEXTJOIN(" ",TRUE,D499,H499,IF(ISBLANK(L499),"",_xlfn.TEXTSPLIT(L499,";")),IF(ISBLANK(I499),"",_xlfn.TEXTSPLIT(I499,";")))</f>
        <v>Hay</v>
      </c>
      <c r="N499" s="88" t="s">
        <v>252</v>
      </c>
      <c r="P499" t="s">
        <v>12987</v>
      </c>
      <c r="Q499" t="s">
        <v>12955</v>
      </c>
      <c r="R499" t="s">
        <v>12987</v>
      </c>
      <c r="S499" t="s">
        <v>12955</v>
      </c>
      <c r="T499" t="str" cm="1">
        <f t="array" ref="T499">IFERROR(INDEX(AOM[AOM], MATCH(1, (AOM[Edge_Value]=ani_diet!F499)*(AOM[Is_Ani_Diet_Ingredient]&lt;&gt;FALSE), 0)), "No Match in AOM")</f>
        <v>No Match in AOM</v>
      </c>
      <c r="U499" t="str" cm="1">
        <f t="array" ref="U499">IFERROR(IF(INDEX(AOM[Scientific Name], MATCH(1, (AOM[Edge_Value]=ani_diet!F499)*(AOM[Is_Ani_Diet_Ingredient]&lt;&gt;FALSE), 0))=0, "", INDEX(AOM[Scientific Name], MATCH(1, (AOM[Edge_Value]=ani_diet!F499)*(AOM[Is_Ani_Diet_Ingredient]&lt;&gt;FALSE), 0))), "No Match in AOM")</f>
        <v>No Match in AOM</v>
      </c>
      <c r="V499" t="str" cm="1">
        <f t="array" ref="V499">IF((U499&lt;&gt;"")*(U499&lt;&gt;"No Match in AOM"),IF(L499&lt;&gt;"",_xlfn.TEXTJOIN(";",TRUE,CONCATENATE(_xlfn.TEXTSPLIT(U499,";",TRUE,FALSE)," ",L499)),U499),"")</f>
        <v/>
      </c>
      <c r="W499" t="s">
        <v>22283</v>
      </c>
    </row>
    <row r="500" spans="1:23" ht="14.5" x14ac:dyDescent="0.35">
      <c r="A500" t="s">
        <v>24549</v>
      </c>
      <c r="B500" s="86" t="s">
        <v>25192</v>
      </c>
      <c r="D500" s="120" t="s">
        <v>22280</v>
      </c>
      <c r="E500" s="122" t="str">
        <f t="shared" si="33"/>
        <v>Unspecified Hay</v>
      </c>
      <c r="F500" s="122" t="str">
        <f t="shared" si="31"/>
        <v>Unspecified Hay</v>
      </c>
      <c r="G500" s="122" t="str">
        <f t="shared" si="34"/>
        <v>Unspecified Hay</v>
      </c>
      <c r="T500" t="str" cm="1">
        <f t="array" ref="T500">IFERROR(INDEX(AOM[AOM], MATCH(1, (AOM[Edge_Value]=ani_diet!F500)*(AOM[Is_Ani_Diet_Ingredient]&lt;&gt;FALSE), 0)), "No Match in AOM")</f>
        <v>AOM_001911</v>
      </c>
      <c r="U500" t="str" cm="1">
        <f t="array" ref="U500">IFERROR(IF(INDEX(AOM[Scientific Name], MATCH(1, (AOM[Edge_Value]=ani_diet!F500)*(AOM[Is_Ani_Diet_Ingredient]&lt;&gt;FALSE), 0))=0, "", INDEX(AOM[Scientific Name], MATCH(1, (AOM[Edge_Value]=ani_diet!F500)*(AOM[Is_Ani_Diet_Ingredient]&lt;&gt;FALSE), 0))), "No Match in AOM")</f>
        <v/>
      </c>
      <c r="V500" t="str" cm="1">
        <f t="array" ref="V500">IF((U500&lt;&gt;"")*(U500&lt;&gt;"No Match in AOM"),IF(L500&lt;&gt;"",_xlfn.TEXTJOIN(";",TRUE,CONCATENATE(_xlfn.TEXTSPLIT(U500,";",TRUE,FALSE)," ",L500)),U500),"")</f>
        <v/>
      </c>
    </row>
    <row r="501" spans="1:23" ht="14.5" x14ac:dyDescent="0.35">
      <c r="A501" t="s">
        <v>24780</v>
      </c>
      <c r="B501" s="86" t="s">
        <v>25193</v>
      </c>
      <c r="C501" s="121" t="s">
        <v>25194</v>
      </c>
      <c r="D501" s="120" t="s">
        <v>20527</v>
      </c>
      <c r="E501" s="122" t="str">
        <f t="shared" si="33"/>
        <v>Herring</v>
      </c>
      <c r="F501" s="122" t="str">
        <f t="shared" si="31"/>
        <v>Herring Ground</v>
      </c>
      <c r="G501" s="122" t="str">
        <f t="shared" si="34"/>
        <v>Herring Meal</v>
      </c>
      <c r="I501" s="120" t="s">
        <v>24282</v>
      </c>
      <c r="J501" s="120" t="s">
        <v>6571</v>
      </c>
      <c r="M501" s="88" t="s">
        <v>252</v>
      </c>
      <c r="N501" s="88" t="s">
        <v>252</v>
      </c>
      <c r="T501" t="str" cm="1">
        <f t="array" ref="T501">IFERROR(INDEX(AOM[AOM], MATCH(1, (AOM[Edge_Value]=ani_diet!F501)*(AOM[Is_Ani_Diet_Ingredient]&lt;&gt;FALSE), 0)), "No Match in AOM")</f>
        <v>AOM_001881</v>
      </c>
      <c r="U501" t="str" cm="1">
        <f t="array" ref="U501">IFERROR(IF(INDEX(AOM[Scientific Name], MATCH(1, (AOM[Edge_Value]=ani_diet!F501)*(AOM[Is_Ani_Diet_Ingredient]&lt;&gt;FALSE), 0))=0, "", INDEX(AOM[Scientific Name], MATCH(1, (AOM[Edge_Value]=ani_diet!F501)*(AOM[Is_Ani_Diet_Ingredient]&lt;&gt;FALSE), 0))), "No Match in AOM")</f>
        <v/>
      </c>
      <c r="V501" t="str" cm="1">
        <f t="array" ref="V501">IF((U501&lt;&gt;"")*(U501&lt;&gt;"No Match in AOM"),IF(L501&lt;&gt;"",_xlfn.TEXTJOIN(";",TRUE,CONCATENATE(_xlfn.TEXTSPLIT(U501,";",TRUE,FALSE)," ",L501)),U501),"")</f>
        <v/>
      </c>
    </row>
    <row r="502" spans="1:23" ht="14.5" x14ac:dyDescent="0.35">
      <c r="A502" t="s">
        <v>25195</v>
      </c>
      <c r="B502" s="86" t="s">
        <v>22109</v>
      </c>
      <c r="C502" s="121" t="s">
        <v>22109</v>
      </c>
      <c r="D502" s="120" t="s">
        <v>22109</v>
      </c>
      <c r="E502" s="122" t="str">
        <f t="shared" si="33"/>
        <v>Heteropogon contortus</v>
      </c>
      <c r="F502" s="122" t="str">
        <f t="shared" si="31"/>
        <v>Heteropogon contortus</v>
      </c>
      <c r="G502" s="122" t="str">
        <f t="shared" si="34"/>
        <v>Heteropogon contortus</v>
      </c>
      <c r="T502" t="str" cm="1">
        <f t="array" ref="T502">IFERROR(INDEX(AOM[AOM], MATCH(1, (AOM[Edge_Value]=ani_diet!F502)*(AOM[Is_Ani_Diet_Ingredient]&lt;&gt;FALSE), 0)), "No Match in AOM")</f>
        <v>AOM_001472</v>
      </c>
      <c r="U502" t="str" cm="1">
        <f t="array" ref="U502">IFERROR(IF(INDEX(AOM[Scientific Name], MATCH(1, (AOM[Edge_Value]=ani_diet!F502)*(AOM[Is_Ani_Diet_Ingredient]&lt;&gt;FALSE), 0))=0, "", INDEX(AOM[Scientific Name], MATCH(1, (AOM[Edge_Value]=ani_diet!F502)*(AOM[Is_Ani_Diet_Ingredient]&lt;&gt;FALSE), 0))), "No Match in AOM")</f>
        <v>Heteropogon contortus</v>
      </c>
      <c r="V502" t="str" cm="1">
        <f t="array" ref="V502">IF((U502&lt;&gt;"")*(U502&lt;&gt;"No Match in AOM"),IF(L502&lt;&gt;"",_xlfn.TEXTJOIN(";",TRUE,CONCATENATE(_xlfn.TEXTSPLIT(U502,";",TRUE,FALSE)," ",L502)),U502),"")</f>
        <v>Heteropogon contortus</v>
      </c>
    </row>
    <row r="503" spans="1:23" ht="14.5" x14ac:dyDescent="0.35">
      <c r="A503" t="s">
        <v>25161</v>
      </c>
      <c r="B503" s="86" t="s">
        <v>25196</v>
      </c>
      <c r="C503" s="121" t="s">
        <v>25197</v>
      </c>
      <c r="D503" s="120" t="s">
        <v>8897</v>
      </c>
      <c r="E503" s="122" t="str">
        <f t="shared" si="33"/>
        <v>Hibiscus Seed</v>
      </c>
      <c r="F503" s="122" t="str">
        <f t="shared" si="31"/>
        <v>Hibiscus Seed</v>
      </c>
      <c r="G503" s="122" t="str">
        <f t="shared" si="34"/>
        <v>Hibiscus Seed</v>
      </c>
      <c r="L503" s="120" t="s">
        <v>8831</v>
      </c>
      <c r="P503" t="s">
        <v>12978</v>
      </c>
      <c r="Q503" t="s">
        <v>12945</v>
      </c>
      <c r="R503" t="s">
        <v>12978</v>
      </c>
      <c r="S503" t="s">
        <v>12945</v>
      </c>
      <c r="T503" t="str" cm="1">
        <f t="array" ref="T503">IFERROR(INDEX(AOM[AOM], MATCH(1, (AOM[Edge_Value]=ani_diet!F503)*(AOM[Is_Ani_Diet_Ingredient]&lt;&gt;FALSE), 0)), "No Match in AOM")</f>
        <v>AOM_001893</v>
      </c>
      <c r="U503" t="str" cm="1">
        <f t="array" ref="U503">IFERROR(IF(INDEX(AOM[Scientific Name], MATCH(1, (AOM[Edge_Value]=ani_diet!F503)*(AOM[Is_Ani_Diet_Ingredient]&lt;&gt;FALSE), 0))=0, "", INDEX(AOM[Scientific Name], MATCH(1, (AOM[Edge_Value]=ani_diet!F503)*(AOM[Is_Ani_Diet_Ingredient]&lt;&gt;FALSE), 0))), "No Match in AOM")</f>
        <v>Hibiscus sp</v>
      </c>
      <c r="V503" t="str" cm="1">
        <f t="array" ref="V503">IF((U503&lt;&gt;"")*(U503&lt;&gt;"No Match in AOM"),IF(L503&lt;&gt;"",_xlfn.TEXTJOIN(";",TRUE,CONCATENATE(_xlfn.TEXTSPLIT(U503,";",TRUE,FALSE)," ",L503)),U503),"")</f>
        <v>Hibiscus sp Seed</v>
      </c>
    </row>
    <row r="504" spans="1:23" ht="14.5" x14ac:dyDescent="0.35">
      <c r="A504" t="s">
        <v>24981</v>
      </c>
      <c r="B504" s="86" t="s">
        <v>25198</v>
      </c>
      <c r="C504" s="121" t="s">
        <v>25199</v>
      </c>
      <c r="D504" s="120" t="s">
        <v>20853</v>
      </c>
      <c r="E504" s="122" t="str">
        <f t="shared" si="33"/>
        <v>Hominy</v>
      </c>
      <c r="F504" s="122" t="str">
        <f t="shared" si="31"/>
        <v>Hominy Ground</v>
      </c>
      <c r="G504" s="122" t="str">
        <f t="shared" si="34"/>
        <v>Hominy Coarse Ground</v>
      </c>
      <c r="I504" s="120" t="s">
        <v>25200</v>
      </c>
      <c r="J504" s="120" t="s">
        <v>6571</v>
      </c>
      <c r="M504" s="88" t="s">
        <v>252</v>
      </c>
      <c r="N504" s="88" t="s">
        <v>252</v>
      </c>
      <c r="O504" s="88" t="s">
        <v>252</v>
      </c>
      <c r="T504" t="str" cm="1">
        <f t="array" ref="T504">IFERROR(INDEX(AOM[AOM], MATCH(1, (AOM[Edge_Value]=ani_diet!F504)*(AOM[Is_Ani_Diet_Ingredient]&lt;&gt;FALSE), 0)), "No Match in AOM")</f>
        <v>AOM_000567</v>
      </c>
      <c r="U504" t="str" cm="1">
        <f t="array" ref="U504">IFERROR(IF(INDEX(AOM[Scientific Name], MATCH(1, (AOM[Edge_Value]=ani_diet!F504)*(AOM[Is_Ani_Diet_Ingredient]&lt;&gt;FALSE), 0))=0, "", INDEX(AOM[Scientific Name], MATCH(1, (AOM[Edge_Value]=ani_diet!F504)*(AOM[Is_Ani_Diet_Ingredient]&lt;&gt;FALSE), 0))), "No Match in AOM")</f>
        <v>Zea mays</v>
      </c>
      <c r="V504" t="str" cm="1">
        <f t="array" ref="V504">IF((U504&lt;&gt;"")*(U504&lt;&gt;"No Match in AOM"),IF(L504&lt;&gt;"",_xlfn.TEXTJOIN(";",TRUE,CONCATENATE(_xlfn.TEXTSPLIT(U504,";",TRUE,FALSE)," ",L504)),U504),"")</f>
        <v>Zea mays</v>
      </c>
    </row>
    <row r="505" spans="1:23" ht="14.5" x14ac:dyDescent="0.35">
      <c r="A505" t="s">
        <v>25201</v>
      </c>
      <c r="B505" s="86" t="s">
        <v>25202</v>
      </c>
      <c r="C505" s="121" t="s">
        <v>25199</v>
      </c>
      <c r="D505" s="120" t="s">
        <v>20853</v>
      </c>
      <c r="E505" s="122" t="str">
        <f t="shared" si="33"/>
        <v>Hominy</v>
      </c>
      <c r="F505" s="122" t="str">
        <f t="shared" si="31"/>
        <v>Hominy</v>
      </c>
      <c r="G505" s="122" t="str">
        <f t="shared" si="34"/>
        <v>Hominy</v>
      </c>
      <c r="M505" s="88" t="s">
        <v>252</v>
      </c>
      <c r="N505" s="88" t="s">
        <v>252</v>
      </c>
      <c r="O505" s="88" t="s">
        <v>252</v>
      </c>
      <c r="P505" t="s">
        <v>12978</v>
      </c>
      <c r="Q505" t="s">
        <v>12945</v>
      </c>
      <c r="R505" t="s">
        <v>25203</v>
      </c>
      <c r="S505" t="s">
        <v>25204</v>
      </c>
      <c r="T505" t="str" cm="1">
        <f t="array" ref="T505">IFERROR(INDEX(AOM[AOM], MATCH(1, (AOM[Edge_Value]=ani_diet!F505)*(AOM[Is_Ani_Diet_Ingredient]&lt;&gt;FALSE), 0)), "No Match in AOM")</f>
        <v>AOM_001434</v>
      </c>
      <c r="U505" t="str" cm="1">
        <f t="array" ref="U505">IFERROR(IF(INDEX(AOM[Scientific Name], MATCH(1, (AOM[Edge_Value]=ani_diet!F505)*(AOM[Is_Ani_Diet_Ingredient]&lt;&gt;FALSE), 0))=0, "", INDEX(AOM[Scientific Name], MATCH(1, (AOM[Edge_Value]=ani_diet!F505)*(AOM[Is_Ani_Diet_Ingredient]&lt;&gt;FALSE), 0))), "No Match in AOM")</f>
        <v>Zea mays</v>
      </c>
      <c r="V505" t="str" cm="1">
        <f t="array" ref="V505">IF((U505&lt;&gt;"")*(U505&lt;&gt;"No Match in AOM"),IF(L505&lt;&gt;"",_xlfn.TEXTJOIN(";",TRUE,CONCATENATE(_xlfn.TEXTSPLIT(U505,";",TRUE,FALSE)," ",L505)),U505),"")</f>
        <v>Zea mays</v>
      </c>
    </row>
    <row r="506" spans="1:23" ht="14.5" x14ac:dyDescent="0.35">
      <c r="A506" t="s">
        <v>25205</v>
      </c>
      <c r="B506" s="86" t="s">
        <v>22571</v>
      </c>
      <c r="C506" s="121" t="s">
        <v>22571</v>
      </c>
      <c r="D506" s="120" t="s">
        <v>22571</v>
      </c>
      <c r="E506" s="122" t="str">
        <f t="shared" si="33"/>
        <v>Hoodia gordonii</v>
      </c>
      <c r="F506" s="122" t="str">
        <f t="shared" si="31"/>
        <v>Hoodia gordonii</v>
      </c>
      <c r="G506" s="122" t="str">
        <f t="shared" si="34"/>
        <v>Hoodia gordonii</v>
      </c>
      <c r="T506" t="str" cm="1">
        <f t="array" ref="T506">IFERROR(INDEX(AOM[AOM], MATCH(1, (AOM[Edge_Value]=ani_diet!F506)*(AOM[Is_Ani_Diet_Ingredient]&lt;&gt;FALSE), 0)), "No Match in AOM")</f>
        <v>AOM_001153</v>
      </c>
      <c r="U506" t="str" cm="1">
        <f t="array" ref="U506">IFERROR(IF(INDEX(AOM[Scientific Name], MATCH(1, (AOM[Edge_Value]=ani_diet!F506)*(AOM[Is_Ani_Diet_Ingredient]&lt;&gt;FALSE), 0))=0, "", INDEX(AOM[Scientific Name], MATCH(1, (AOM[Edge_Value]=ani_diet!F506)*(AOM[Is_Ani_Diet_Ingredient]&lt;&gt;FALSE), 0))), "No Match in AOM")</f>
        <v>Hoodia gordonii</v>
      </c>
      <c r="V506" t="str" cm="1">
        <f t="array" ref="V506">IF((U506&lt;&gt;"")*(U506&lt;&gt;"No Match in AOM"),IF(L506&lt;&gt;"",_xlfn.TEXTJOIN(";",TRUE,CONCATENATE(_xlfn.TEXTSPLIT(U506,";",TRUE,FALSE)," ",L506)),U506),"")</f>
        <v>Hoodia gordonii</v>
      </c>
    </row>
    <row r="507" spans="1:23" ht="14.5" x14ac:dyDescent="0.35">
      <c r="A507" t="s">
        <v>25206</v>
      </c>
      <c r="B507" s="86" t="s">
        <v>8905</v>
      </c>
      <c r="C507" s="121" t="s">
        <v>8905</v>
      </c>
      <c r="D507" s="120" t="s">
        <v>8905</v>
      </c>
      <c r="E507" s="122" t="str">
        <f t="shared" si="33"/>
        <v>Hops</v>
      </c>
      <c r="F507" s="122" t="str">
        <f t="shared" si="31"/>
        <v>Hops</v>
      </c>
      <c r="G507" s="122" t="str">
        <f t="shared" si="34"/>
        <v>Hops</v>
      </c>
      <c r="T507" t="str" cm="1">
        <f t="array" ref="T507">IFERROR(INDEX(AOM[AOM], MATCH(1, (AOM[Edge_Value]=ani_diet!F507)*(AOM[Is_Ani_Diet_Ingredient]&lt;&gt;FALSE), 0)), "No Match in AOM")</f>
        <v>No Match in AOM</v>
      </c>
      <c r="U507" t="str" cm="1">
        <f t="array" ref="U507">IFERROR(IF(INDEX(AOM[Scientific Name], MATCH(1, (AOM[Edge_Value]=ani_diet!F507)*(AOM[Is_Ani_Diet_Ingredient]&lt;&gt;FALSE), 0))=0, "", INDEX(AOM[Scientific Name], MATCH(1, (AOM[Edge_Value]=ani_diet!F507)*(AOM[Is_Ani_Diet_Ingredient]&lt;&gt;FALSE), 0))), "No Match in AOM")</f>
        <v>No Match in AOM</v>
      </c>
      <c r="V507" t="str" cm="1">
        <f t="array" ref="V507">IF((U507&lt;&gt;"")*(U507&lt;&gt;"No Match in AOM"),IF(L507&lt;&gt;"",_xlfn.TEXTJOIN(";",TRUE,CONCATENATE(_xlfn.TEXTSPLIT(U507,";",TRUE,FALSE)," ",L507)),U507),"")</f>
        <v/>
      </c>
      <c r="W507" t="s">
        <v>21421</v>
      </c>
    </row>
    <row r="508" spans="1:23" ht="14.5" x14ac:dyDescent="0.35">
      <c r="A508" t="s">
        <v>24663</v>
      </c>
      <c r="B508" s="86" t="s">
        <v>25207</v>
      </c>
      <c r="D508" s="120" t="s">
        <v>20645</v>
      </c>
      <c r="E508" s="122" t="str">
        <f t="shared" si="33"/>
        <v>Housefly Maggot</v>
      </c>
      <c r="F508" s="122" t="str">
        <f t="shared" si="31"/>
        <v>Housefly Maggot Dried Ground</v>
      </c>
      <c r="G508" s="122" t="str">
        <f t="shared" si="34"/>
        <v>Housefly Maggot Dried Ground</v>
      </c>
      <c r="I508" s="120" t="s">
        <v>24203</v>
      </c>
      <c r="J508" s="120" t="s">
        <v>24203</v>
      </c>
      <c r="K508" s="120" t="s">
        <v>25208</v>
      </c>
      <c r="T508" t="str" cm="1">
        <f t="array" ref="T508">IFERROR(INDEX(AOM[AOM], MATCH(1, (AOM[Edge_Value]=ani_diet!F508)*(AOM[Is_Ani_Diet_Ingredient]&lt;&gt;FALSE), 0)), "No Match in AOM")</f>
        <v>AOM_001932</v>
      </c>
      <c r="U508" t="str" cm="1">
        <f t="array" ref="U508">IFERROR(IF(INDEX(AOM[Scientific Name], MATCH(1, (AOM[Edge_Value]=ani_diet!F508)*(AOM[Is_Ani_Diet_Ingredient]&lt;&gt;FALSE), 0))=0, "", INDEX(AOM[Scientific Name], MATCH(1, (AOM[Edge_Value]=ani_diet!F508)*(AOM[Is_Ani_Diet_Ingredient]&lt;&gt;FALSE), 0))), "No Match in AOM")</f>
        <v>Musca domestica</v>
      </c>
      <c r="V508" t="str" cm="1">
        <f t="array" ref="V508">IF((U508&lt;&gt;"")*(U508&lt;&gt;"No Match in AOM"),IF(L508&lt;&gt;"",_xlfn.TEXTJOIN(";",TRUE,CONCATENATE(_xlfn.TEXTSPLIT(U508,";",TRUE,FALSE)," ",L508)),U508),"")</f>
        <v>Musca domestica</v>
      </c>
    </row>
    <row r="509" spans="1:23" ht="14.5" x14ac:dyDescent="0.35">
      <c r="A509" t="s">
        <v>25209</v>
      </c>
      <c r="B509" s="86" t="s">
        <v>25210</v>
      </c>
      <c r="D509" s="120" t="s">
        <v>25211</v>
      </c>
      <c r="E509" s="122" t="str">
        <f t="shared" si="33"/>
        <v>Mixed Marine Hydrolysate</v>
      </c>
      <c r="F509" s="122" t="str">
        <f t="shared" si="31"/>
        <v>Mixed Marine Hydrolysate</v>
      </c>
      <c r="G509" s="122" t="str">
        <f t="shared" si="34"/>
        <v>Mixed Marine Hydrolysate</v>
      </c>
      <c r="L509" s="120" t="s">
        <v>20735</v>
      </c>
      <c r="T509" t="str" cm="1">
        <f t="array" ref="T509">IFERROR(INDEX(AOM[AOM], MATCH(1, (AOM[Edge_Value]=ani_diet!F509)*(AOM[Is_Ani_Diet_Ingredient]&lt;&gt;FALSE), 0)), "No Match in AOM")</f>
        <v>AOM_002081</v>
      </c>
      <c r="U509" t="str" cm="1">
        <f t="array" ref="U509">IFERROR(IF(INDEX(AOM[Scientific Name], MATCH(1, (AOM[Edge_Value]=ani_diet!F509)*(AOM[Is_Ani_Diet_Ingredient]&lt;&gt;FALSE), 0))=0, "", INDEX(AOM[Scientific Name], MATCH(1, (AOM[Edge_Value]=ani_diet!F509)*(AOM[Is_Ani_Diet_Ingredient]&lt;&gt;FALSE), 0))), "No Match in AOM")</f>
        <v/>
      </c>
      <c r="V509" t="str" cm="1">
        <f t="array" ref="V509">IF((U509&lt;&gt;"")*(U509&lt;&gt;"No Match in AOM"),IF(L509&lt;&gt;"",_xlfn.TEXTJOIN(";",TRUE,CONCATENATE(_xlfn.TEXTSPLIT(U509,";",TRUE,FALSE)," ",L509)),U509),"")</f>
        <v/>
      </c>
    </row>
    <row r="510" spans="1:23" ht="14.5" x14ac:dyDescent="0.35">
      <c r="A510" t="s">
        <v>25209</v>
      </c>
      <c r="B510" s="86" t="s">
        <v>25212</v>
      </c>
      <c r="D510" s="120" t="s">
        <v>25079</v>
      </c>
      <c r="E510" s="122" t="str">
        <f t="shared" si="33"/>
        <v>Shrimp Hydrolysate</v>
      </c>
      <c r="F510" s="122" t="str">
        <f t="shared" si="31"/>
        <v>Shrimp Hydrolysate</v>
      </c>
      <c r="G510" s="122" t="str">
        <f t="shared" si="34"/>
        <v>Shrimp Hydrolysate</v>
      </c>
      <c r="L510" s="120" t="s">
        <v>20735</v>
      </c>
      <c r="T510" t="str" cm="1">
        <f t="array" ref="T510">IFERROR(INDEX(AOM[AOM], MATCH(1, (AOM[Edge_Value]=ani_diet!F510)*(AOM[Is_Ani_Diet_Ingredient]&lt;&gt;FALSE), 0)), "No Match in AOM")</f>
        <v>AOM_002082</v>
      </c>
      <c r="U510" t="str" cm="1">
        <f t="array" ref="U510">IFERROR(IF(INDEX(AOM[Scientific Name], MATCH(1, (AOM[Edge_Value]=ani_diet!F510)*(AOM[Is_Ani_Diet_Ingredient]&lt;&gt;FALSE), 0))=0, "", INDEX(AOM[Scientific Name], MATCH(1, (AOM[Edge_Value]=ani_diet!F510)*(AOM[Is_Ani_Diet_Ingredient]&lt;&gt;FALSE), 0))), "No Match in AOM")</f>
        <v/>
      </c>
      <c r="V510" t="str" cm="1">
        <f t="array" ref="V510">IF((U510&lt;&gt;"")*(U510&lt;&gt;"No Match in AOM"),IF(L510&lt;&gt;"",_xlfn.TEXTJOIN(";",TRUE,CONCATENATE(_xlfn.TEXTSPLIT(U510,";",TRUE,FALSE)," ",L510)),U510),"")</f>
        <v/>
      </c>
    </row>
    <row r="511" spans="1:23" ht="14.5" x14ac:dyDescent="0.35">
      <c r="A511" t="s">
        <v>24524</v>
      </c>
      <c r="B511" s="86" t="s">
        <v>25213</v>
      </c>
      <c r="C511" s="121" t="s">
        <v>25214</v>
      </c>
      <c r="D511" s="120" t="s">
        <v>20721</v>
      </c>
      <c r="E511" s="122" t="str">
        <f t="shared" si="33"/>
        <v>Feather</v>
      </c>
      <c r="F511" s="122" t="str">
        <f t="shared" si="31"/>
        <v>Feather Ground</v>
      </c>
      <c r="G511" s="122" t="str">
        <f t="shared" si="34"/>
        <v>Feather Hydrolysed Ground</v>
      </c>
      <c r="H511" s="120" t="s">
        <v>25215</v>
      </c>
      <c r="I511" s="120" t="s">
        <v>6571</v>
      </c>
      <c r="J511" s="120" t="s">
        <v>6571</v>
      </c>
      <c r="N511" s="88" t="s">
        <v>252</v>
      </c>
      <c r="T511" t="str" cm="1">
        <f t="array" ref="T511">IFERROR(INDEX(AOM[AOM], MATCH(1, (AOM[Edge_Value]=ani_diet!F511)*(AOM[Is_Ani_Diet_Ingredient]&lt;&gt;FALSE), 0)), "No Match in AOM")</f>
        <v>AOM_001099</v>
      </c>
      <c r="U511" t="str" cm="1">
        <f t="array" ref="U511">IFERROR(IF(INDEX(AOM[Scientific Name], MATCH(1, (AOM[Edge_Value]=ani_diet!F511)*(AOM[Is_Ani_Diet_Ingredient]&lt;&gt;FALSE), 0))=0, "", INDEX(AOM[Scientific Name], MATCH(1, (AOM[Edge_Value]=ani_diet!F511)*(AOM[Is_Ani_Diet_Ingredient]&lt;&gt;FALSE), 0))), "No Match in AOM")</f>
        <v/>
      </c>
      <c r="V511" t="str" cm="1">
        <f t="array" ref="V511">IF((U511&lt;&gt;"")*(U511&lt;&gt;"No Match in AOM"),IF(L511&lt;&gt;"",_xlfn.TEXTJOIN(";",TRUE,CONCATENATE(_xlfn.TEXTSPLIT(U511,";",TRUE,FALSE)," ",L511)),U511),"")</f>
        <v/>
      </c>
    </row>
    <row r="512" spans="1:23" ht="14.5" x14ac:dyDescent="0.35">
      <c r="A512" t="s">
        <v>24318</v>
      </c>
      <c r="B512" s="86" t="s">
        <v>25216</v>
      </c>
      <c r="C512" s="121" t="s">
        <v>18707</v>
      </c>
      <c r="D512" s="120" t="s">
        <v>18707</v>
      </c>
      <c r="E512" s="122" t="str">
        <f t="shared" si="33"/>
        <v>Hyparrhenia filipendula</v>
      </c>
      <c r="F512" s="122" t="str">
        <f t="shared" si="31"/>
        <v>Hyparrhenia filipendula</v>
      </c>
      <c r="G512" s="122" t="str">
        <f t="shared" si="34"/>
        <v>Hyparrhenia filipendula</v>
      </c>
      <c r="T512" t="str" cm="1">
        <f t="array" ref="T512">IFERROR(INDEX(AOM[AOM], MATCH(1, (AOM[Edge_Value]=ani_diet!F512)*(AOM[Is_Ani_Diet_Ingredient]&lt;&gt;FALSE), 0)), "No Match in AOM")</f>
        <v>AOM_001473</v>
      </c>
      <c r="U512" t="str" cm="1">
        <f t="array" ref="U512">IFERROR(IF(INDEX(AOM[Scientific Name], MATCH(1, (AOM[Edge_Value]=ani_diet!F512)*(AOM[Is_Ani_Diet_Ingredient]&lt;&gt;FALSE), 0))=0, "", INDEX(AOM[Scientific Name], MATCH(1, (AOM[Edge_Value]=ani_diet!F512)*(AOM[Is_Ani_Diet_Ingredient]&lt;&gt;FALSE), 0))), "No Match in AOM")</f>
        <v>Hyparrhenia filipendula</v>
      </c>
      <c r="V512" t="str" cm="1">
        <f t="array" ref="V512">IF((U512&lt;&gt;"")*(U512&lt;&gt;"No Match in AOM"),IF(L512&lt;&gt;"",_xlfn.TEXTJOIN(";",TRUE,CONCATENATE(_xlfn.TEXTSPLIT(U512,";",TRUE,FALSE)," ",L512)),U512),"")</f>
        <v>Hyparrhenia filipendula</v>
      </c>
    </row>
    <row r="513" spans="1:22" ht="14.5" x14ac:dyDescent="0.35">
      <c r="A513" t="s">
        <v>24307</v>
      </c>
      <c r="B513" s="86" t="s">
        <v>25217</v>
      </c>
      <c r="C513" s="121" t="s">
        <v>25218</v>
      </c>
      <c r="D513" s="120" t="s">
        <v>22127</v>
      </c>
      <c r="E513" s="122" t="str">
        <f t="shared" si="33"/>
        <v>Hyparrhenia</v>
      </c>
      <c r="F513" s="122" t="str">
        <f t="shared" si="31"/>
        <v>Hyparrhenia</v>
      </c>
      <c r="G513" s="122" t="str">
        <f t="shared" si="34"/>
        <v>Hyparrhenia</v>
      </c>
      <c r="T513" t="str" cm="1">
        <f t="array" ref="T513">IFERROR(INDEX(AOM[AOM], MATCH(1, (AOM[Edge_Value]=ani_diet!F513)*(AOM[Is_Ani_Diet_Ingredient]&lt;&gt;FALSE), 0)), "No Match in AOM")</f>
        <v>AOM_001404</v>
      </c>
      <c r="U513" t="str" cm="1">
        <f t="array" ref="U513">IFERROR(IF(INDEX(AOM[Scientific Name], MATCH(1, (AOM[Edge_Value]=ani_diet!F513)*(AOM[Is_Ani_Diet_Ingredient]&lt;&gt;FALSE), 0))=0, "", INDEX(AOM[Scientific Name], MATCH(1, (AOM[Edge_Value]=ani_diet!F513)*(AOM[Is_Ani_Diet_Ingredient]&lt;&gt;FALSE), 0))), "No Match in AOM")</f>
        <v/>
      </c>
      <c r="V513" t="str" cm="1">
        <f t="array" ref="V513">IF((U513&lt;&gt;"")*(U513&lt;&gt;"No Match in AOM"),IF(L513&lt;&gt;"",_xlfn.TEXTJOIN(";",TRUE,CONCATENATE(_xlfn.TEXTSPLIT(U513,";",TRUE,FALSE)," ",L513)),U513),"")</f>
        <v/>
      </c>
    </row>
    <row r="514" spans="1:22" ht="14.5" x14ac:dyDescent="0.35">
      <c r="A514" t="s">
        <v>24714</v>
      </c>
      <c r="B514" s="86" t="s">
        <v>22132</v>
      </c>
      <c r="C514" s="121" t="s">
        <v>25219</v>
      </c>
      <c r="D514" s="120" t="s">
        <v>22130</v>
      </c>
      <c r="E514" s="122" t="str">
        <f t="shared" si="33"/>
        <v>Hyparrhenia rufa</v>
      </c>
      <c r="F514" s="122" t="str">
        <f t="shared" si="31"/>
        <v>Hyparrhenia rufa Dried</v>
      </c>
      <c r="G514" s="122" t="str">
        <f t="shared" si="34"/>
        <v>Hyparrhenia rufa Hay</v>
      </c>
      <c r="I514" s="120" t="s">
        <v>19595</v>
      </c>
      <c r="J514" s="120" t="s">
        <v>24193</v>
      </c>
      <c r="N514" s="88" t="s">
        <v>252</v>
      </c>
      <c r="T514" t="str" cm="1">
        <f t="array" ref="T514">IFERROR(INDEX(AOM[AOM], MATCH(1, (AOM[Edge_Value]=ani_diet!F514)*(AOM[Is_Ani_Diet_Ingredient]&lt;&gt;FALSE), 0)), "No Match in AOM")</f>
        <v>AOM_001663</v>
      </c>
      <c r="U514" t="str" cm="1">
        <f t="array" ref="U514">IFERROR(IF(INDEX(AOM[Scientific Name], MATCH(1, (AOM[Edge_Value]=ani_diet!F514)*(AOM[Is_Ani_Diet_Ingredient]&lt;&gt;FALSE), 0))=0, "", INDEX(AOM[Scientific Name], MATCH(1, (AOM[Edge_Value]=ani_diet!F514)*(AOM[Is_Ani_Diet_Ingredient]&lt;&gt;FALSE), 0))), "No Match in AOM")</f>
        <v>Hyparrhenia rufa</v>
      </c>
      <c r="V514" t="str" cm="1">
        <f t="array" ref="V514">IF((U514&lt;&gt;"")*(U514&lt;&gt;"No Match in AOM"),IF(L514&lt;&gt;"",_xlfn.TEXTJOIN(";",TRUE,CONCATENATE(_xlfn.TEXTSPLIT(U514,";",TRUE,FALSE)," ",L514)),U514),"")</f>
        <v>Hyparrhenia rufa</v>
      </c>
    </row>
    <row r="515" spans="1:22" ht="14.5" x14ac:dyDescent="0.35">
      <c r="A515" t="s">
        <v>24714</v>
      </c>
      <c r="B515" s="86" t="s">
        <v>25220</v>
      </c>
      <c r="D515" s="120" t="s">
        <v>22130</v>
      </c>
      <c r="E515" s="122" t="str">
        <f t="shared" si="33"/>
        <v>Hyparrhenia rufa</v>
      </c>
      <c r="F515" s="122" t="str">
        <f t="shared" si="31"/>
        <v>Hyparrhenia rufa Dried</v>
      </c>
      <c r="G515" s="122" t="str">
        <f t="shared" si="34"/>
        <v>Hyparrhenia rufa Hay Chopped</v>
      </c>
      <c r="I515" s="120" t="s">
        <v>24298</v>
      </c>
      <c r="J515" s="120" t="s">
        <v>24193</v>
      </c>
      <c r="K515" s="120" t="s">
        <v>6715</v>
      </c>
      <c r="T515" t="str" cm="1">
        <f t="array" ref="T515">IFERROR(INDEX(AOM[AOM], MATCH(1, (AOM[Edge_Value]=ani_diet!F515)*(AOM[Is_Ani_Diet_Ingredient]&lt;&gt;FALSE), 0)), "No Match in AOM")</f>
        <v>AOM_001663</v>
      </c>
      <c r="U515" t="str" cm="1">
        <f t="array" ref="U515">IFERROR(IF(INDEX(AOM[Scientific Name], MATCH(1, (AOM[Edge_Value]=ani_diet!F515)*(AOM[Is_Ani_Diet_Ingredient]&lt;&gt;FALSE), 0))=0, "", INDEX(AOM[Scientific Name], MATCH(1, (AOM[Edge_Value]=ani_diet!F515)*(AOM[Is_Ani_Diet_Ingredient]&lt;&gt;FALSE), 0))), "No Match in AOM")</f>
        <v>Hyparrhenia rufa</v>
      </c>
      <c r="V515" t="str" cm="1">
        <f t="array" ref="V515">IF((U515&lt;&gt;"")*(U515&lt;&gt;"No Match in AOM"),IF(L515&lt;&gt;"",_xlfn.TEXTJOIN(";",TRUE,CONCATENATE(_xlfn.TEXTSPLIT(U515,";",TRUE,FALSE)," ",L515)),U515),"")</f>
        <v>Hyparrhenia rufa</v>
      </c>
    </row>
    <row r="516" spans="1:22" ht="14.5" x14ac:dyDescent="0.35">
      <c r="A516" t="s">
        <v>24258</v>
      </c>
      <c r="B516" s="86" t="s">
        <v>25221</v>
      </c>
      <c r="C516" s="121" t="s">
        <v>22130</v>
      </c>
      <c r="D516" s="120" t="s">
        <v>22130</v>
      </c>
      <c r="E516" s="122" t="str">
        <f t="shared" si="33"/>
        <v>Hyparrhenia rufa</v>
      </c>
      <c r="F516" s="122" t="str">
        <f t="shared" si="31"/>
        <v>Hyparrhenia rufa</v>
      </c>
      <c r="G516" s="122" t="str">
        <f t="shared" si="34"/>
        <v>Hyparrhenia rufa</v>
      </c>
      <c r="T516" t="str" cm="1">
        <f t="array" ref="T516">IFERROR(INDEX(AOM[AOM], MATCH(1, (AOM[Edge_Value]=ani_diet!F516)*(AOM[Is_Ani_Diet_Ingredient]&lt;&gt;FALSE), 0)), "No Match in AOM")</f>
        <v>AOM_001405</v>
      </c>
      <c r="U516" t="str" cm="1">
        <f t="array" ref="U516">IFERROR(IF(INDEX(AOM[Scientific Name], MATCH(1, (AOM[Edge_Value]=ani_diet!F516)*(AOM[Is_Ani_Diet_Ingredient]&lt;&gt;FALSE), 0))=0, "", INDEX(AOM[Scientific Name], MATCH(1, (AOM[Edge_Value]=ani_diet!F516)*(AOM[Is_Ani_Diet_Ingredient]&lt;&gt;FALSE), 0))), "No Match in AOM")</f>
        <v>Hyparrhenia rufa</v>
      </c>
      <c r="V516" t="str" cm="1">
        <f t="array" ref="V516">IF((U516&lt;&gt;"")*(U516&lt;&gt;"No Match in AOM"),IF(L516&lt;&gt;"",_xlfn.TEXTJOIN(";",TRUE,CONCATENATE(_xlfn.TEXTSPLIT(U516,";",TRUE,FALSE)," ",L516)),U516),"")</f>
        <v>Hyparrhenia rufa</v>
      </c>
    </row>
    <row r="517" spans="1:22" ht="14.5" x14ac:dyDescent="0.35">
      <c r="A517" t="s">
        <v>24318</v>
      </c>
      <c r="B517" s="86" t="s">
        <v>22135</v>
      </c>
      <c r="C517" s="121" t="s">
        <v>22135</v>
      </c>
      <c r="D517" s="120" t="s">
        <v>22135</v>
      </c>
      <c r="E517" s="122" t="str">
        <f t="shared" si="33"/>
        <v>Hyperthelia dissoluta</v>
      </c>
      <c r="F517" s="122" t="str">
        <f t="shared" si="31"/>
        <v>Hyperthelia dissoluta</v>
      </c>
      <c r="G517" s="122" t="str">
        <f t="shared" si="34"/>
        <v>Hyperthelia dissoluta</v>
      </c>
      <c r="T517" t="str" cm="1">
        <f t="array" ref="T517">IFERROR(INDEX(AOM[AOM], MATCH(1, (AOM[Edge_Value]=ani_diet!F517)*(AOM[Is_Ani_Diet_Ingredient]&lt;&gt;FALSE), 0)), "No Match in AOM")</f>
        <v>AOM_001474</v>
      </c>
      <c r="U517" t="str" cm="1">
        <f t="array" ref="U517">IFERROR(IF(INDEX(AOM[Scientific Name], MATCH(1, (AOM[Edge_Value]=ani_diet!F517)*(AOM[Is_Ani_Diet_Ingredient]&lt;&gt;FALSE), 0))=0, "", INDEX(AOM[Scientific Name], MATCH(1, (AOM[Edge_Value]=ani_diet!F517)*(AOM[Is_Ani_Diet_Ingredient]&lt;&gt;FALSE), 0))), "No Match in AOM")</f>
        <v>Hyperthelia dissoluta</v>
      </c>
      <c r="V517" t="str" cm="1">
        <f t="array" ref="V517">IF((U517&lt;&gt;"")*(U517&lt;&gt;"No Match in AOM"),IF(L517&lt;&gt;"",_xlfn.TEXTJOIN(";",TRUE,CONCATENATE(_xlfn.TEXTSPLIT(U517,";",TRUE,FALSE)," ",L517)),U517),"")</f>
        <v>Hyperthelia dissoluta</v>
      </c>
    </row>
    <row r="518" spans="1:22" ht="14.5" x14ac:dyDescent="0.35">
      <c r="A518" t="s">
        <v>24316</v>
      </c>
      <c r="B518" s="86" t="s">
        <v>25222</v>
      </c>
      <c r="C518" s="121" t="s">
        <v>23193</v>
      </c>
      <c r="D518" s="120" t="s">
        <v>23197</v>
      </c>
      <c r="E518" s="122" t="s">
        <v>23197</v>
      </c>
      <c r="F518" s="122" t="str">
        <f t="shared" si="31"/>
        <v>Imported Concentrate</v>
      </c>
      <c r="G518" s="122" t="str">
        <f t="shared" si="34"/>
        <v>Imported Concentrate</v>
      </c>
      <c r="M518" s="88" t="s">
        <v>252</v>
      </c>
      <c r="P518" t="s">
        <v>13005</v>
      </c>
      <c r="Q518" t="s">
        <v>12972</v>
      </c>
      <c r="R518" t="s">
        <v>24425</v>
      </c>
      <c r="S518" t="s">
        <v>24426</v>
      </c>
      <c r="T518" t="str" cm="1">
        <f t="array" ref="T518">IFERROR(INDEX(AOM[AOM], MATCH(1, (AOM[Edge_Value]=ani_diet!F518)*(AOM[Is_Ani_Diet_Ingredient]&lt;&gt;FALSE), 0)), "No Match in AOM")</f>
        <v>AOM_000805</v>
      </c>
      <c r="U518" t="str" cm="1">
        <f t="array" ref="U518">IFERROR(IF(INDEX(AOM[Scientific Name], MATCH(1, (AOM[Edge_Value]=ani_diet!F518)*(AOM[Is_Ani_Diet_Ingredient]&lt;&gt;FALSE), 0))=0, "", INDEX(AOM[Scientific Name], MATCH(1, (AOM[Edge_Value]=ani_diet!F518)*(AOM[Is_Ani_Diet_Ingredient]&lt;&gt;FALSE), 0))), "No Match in AOM")</f>
        <v/>
      </c>
      <c r="V518" t="str" cm="1">
        <f t="array" ref="V518">IF((U518&lt;&gt;"")*(U518&lt;&gt;"No Match in AOM"),IF(L518&lt;&gt;"",_xlfn.TEXTJOIN(";",TRUE,CONCATENATE(_xlfn.TEXTSPLIT(U518,";",TRUE,FALSE)," ",L518)),U518),"")</f>
        <v/>
      </c>
    </row>
    <row r="519" spans="1:22" ht="14.5" x14ac:dyDescent="0.35">
      <c r="A519" t="s">
        <v>24379</v>
      </c>
      <c r="B519" s="86" t="s">
        <v>25223</v>
      </c>
      <c r="C519" s="121" t="s">
        <v>18650</v>
      </c>
      <c r="D519" s="120" t="s">
        <v>20104</v>
      </c>
      <c r="E519" s="122" t="str">
        <f t="shared" ref="E519:E550" si="35">_xlfn.TEXTJOIN(" ",TRUE,D519,IF(ISBLANK(L519),"",_xlfn.TEXTSPLIT(L519,";")))</f>
        <v>Pasture</v>
      </c>
      <c r="F519" s="122" t="str">
        <f t="shared" si="31"/>
        <v>Pasture</v>
      </c>
      <c r="G519" s="122" t="str">
        <f t="shared" si="34"/>
        <v>Pasture Improved</v>
      </c>
      <c r="H519" s="120" t="s">
        <v>25224</v>
      </c>
      <c r="T519" t="str" cm="1">
        <f t="array" ref="T519">IFERROR(INDEX(AOM[AOM], MATCH(1, (AOM[Edge_Value]=ani_diet!F519)*(AOM[Is_Ani_Diet_Ingredient]&lt;&gt;FALSE), 0)), "No Match in AOM")</f>
        <v>AOM_001789</v>
      </c>
      <c r="U519" t="str" cm="1">
        <f t="array" ref="U519">IFERROR(IF(INDEX(AOM[Scientific Name], MATCH(1, (AOM[Edge_Value]=ani_diet!F519)*(AOM[Is_Ani_Diet_Ingredient]&lt;&gt;FALSE), 0))=0, "", INDEX(AOM[Scientific Name], MATCH(1, (AOM[Edge_Value]=ani_diet!F519)*(AOM[Is_Ani_Diet_Ingredient]&lt;&gt;FALSE), 0))), "No Match in AOM")</f>
        <v/>
      </c>
      <c r="V519" t="str" cm="1">
        <f t="array" ref="V519">IF((U519&lt;&gt;"")*(U519&lt;&gt;"No Match in AOM"),IF(L519&lt;&gt;"",_xlfn.TEXTJOIN(";",TRUE,CONCATENATE(_xlfn.TEXTSPLIT(U519,";",TRUE,FALSE)," ",L519)),U519),"")</f>
        <v/>
      </c>
    </row>
    <row r="520" spans="1:22" ht="14.5" x14ac:dyDescent="0.35">
      <c r="A520" t="s">
        <v>24829</v>
      </c>
      <c r="B520" s="86" t="s">
        <v>25225</v>
      </c>
      <c r="C520" s="121" t="s">
        <v>22809</v>
      </c>
      <c r="D520" s="120" t="s">
        <v>22809</v>
      </c>
      <c r="E520" s="122" t="str">
        <f t="shared" si="35"/>
        <v>Unspecified Indigenous Trees</v>
      </c>
      <c r="F520" s="122" t="str">
        <f t="shared" si="31"/>
        <v>Unspecified Indigenous Trees</v>
      </c>
      <c r="G520" s="122" t="str">
        <f t="shared" si="34"/>
        <v>Unspecified Indigenous Trees</v>
      </c>
      <c r="P520" t="s">
        <v>12993</v>
      </c>
      <c r="Q520" t="s">
        <v>12961</v>
      </c>
      <c r="R520" t="s">
        <v>12993</v>
      </c>
      <c r="S520" t="s">
        <v>12961</v>
      </c>
      <c r="T520" t="str" cm="1">
        <f t="array" ref="T520">IFERROR(INDEX(AOM[AOM], MATCH(1, (AOM[Edge_Value]=ani_diet!F520)*(AOM[Is_Ani_Diet_Ingredient]&lt;&gt;FALSE), 0)), "No Match in AOM")</f>
        <v>AOM_001175</v>
      </c>
      <c r="U520" t="str" cm="1">
        <f t="array" ref="U520">IFERROR(IF(INDEX(AOM[Scientific Name], MATCH(1, (AOM[Edge_Value]=ani_diet!F520)*(AOM[Is_Ani_Diet_Ingredient]&lt;&gt;FALSE), 0))=0, "", INDEX(AOM[Scientific Name], MATCH(1, (AOM[Edge_Value]=ani_diet!F520)*(AOM[Is_Ani_Diet_Ingredient]&lt;&gt;FALSE), 0))), "No Match in AOM")</f>
        <v/>
      </c>
      <c r="V520" t="str" cm="1">
        <f t="array" ref="V520">IF((U520&lt;&gt;"")*(U520&lt;&gt;"No Match in AOM"),IF(L520&lt;&gt;"",_xlfn.TEXTJOIN(";",TRUE,CONCATENATE(_xlfn.TEXTSPLIT(U520,";",TRUE,FALSE)," ",L520)),U520),"")</f>
        <v/>
      </c>
    </row>
    <row r="521" spans="1:22" ht="14.5" x14ac:dyDescent="0.35">
      <c r="A521" t="s">
        <v>24478</v>
      </c>
      <c r="B521" s="86" t="s">
        <v>22871</v>
      </c>
      <c r="C521" s="121" t="s">
        <v>22871</v>
      </c>
      <c r="D521" s="120" t="s">
        <v>22871</v>
      </c>
      <c r="E521" s="122" t="str">
        <f t="shared" si="35"/>
        <v>Indigofera indica</v>
      </c>
      <c r="F521" s="122" t="str">
        <f t="shared" si="31"/>
        <v>Indigofera indica</v>
      </c>
      <c r="G521" s="122" t="str">
        <f t="shared" si="34"/>
        <v>Indigofera indica</v>
      </c>
      <c r="T521" t="str" cm="1">
        <f t="array" ref="T521">IFERROR(INDEX(AOM[AOM], MATCH(1, (AOM[Edge_Value]=ani_diet!F521)*(AOM[Is_Ani_Diet_Ingredient]&lt;&gt;FALSE), 0)), "No Match in AOM")</f>
        <v>AOM_001216</v>
      </c>
      <c r="U521" t="str" cm="1">
        <f t="array" ref="U521">IFERROR(IF(INDEX(AOM[Scientific Name], MATCH(1, (AOM[Edge_Value]=ani_diet!F521)*(AOM[Is_Ani_Diet_Ingredient]&lt;&gt;FALSE), 0))=0, "", INDEX(AOM[Scientific Name], MATCH(1, (AOM[Edge_Value]=ani_diet!F521)*(AOM[Is_Ani_Diet_Ingredient]&lt;&gt;FALSE), 0))), "No Match in AOM")</f>
        <v>Indigofera indica</v>
      </c>
      <c r="V521" t="str" cm="1">
        <f t="array" ref="V521">IF((U521&lt;&gt;"")*(U521&lt;&gt;"No Match in AOM"),IF(L521&lt;&gt;"",_xlfn.TEXTJOIN(";",TRUE,CONCATENATE(_xlfn.TEXTSPLIT(U521,";",TRUE,FALSE)," ",L521)),U521),"")</f>
        <v>Indigofera indica</v>
      </c>
    </row>
    <row r="522" spans="1:22" ht="14.5" x14ac:dyDescent="0.35">
      <c r="A522" t="s">
        <v>24939</v>
      </c>
      <c r="B522" s="86" t="s">
        <v>25226</v>
      </c>
      <c r="C522" s="121" t="s">
        <v>23359</v>
      </c>
      <c r="D522" s="120" t="s">
        <v>23123</v>
      </c>
      <c r="E522" s="122" t="str">
        <f t="shared" si="35"/>
        <v>Mineral Block</v>
      </c>
      <c r="F522" s="122" t="str">
        <f t="shared" si="31"/>
        <v>Mineral Block</v>
      </c>
      <c r="G522" s="122" t="str">
        <f t="shared" si="34"/>
        <v>Mineral Block</v>
      </c>
      <c r="L522" s="120" t="s">
        <v>25227</v>
      </c>
      <c r="T522" t="str" cm="1">
        <f t="array" ref="T522">IFERROR(INDEX(AOM[AOM], MATCH(1, (AOM[Edge_Value]=ani_diet!F522)*(AOM[Is_Ani_Diet_Ingredient]&lt;&gt;FALSE), 0)), "No Match in AOM")</f>
        <v>AOM_000764</v>
      </c>
      <c r="U522" t="str" cm="1">
        <f t="array" ref="U522">IFERROR(IF(INDEX(AOM[Scientific Name], MATCH(1, (AOM[Edge_Value]=ani_diet!F522)*(AOM[Is_Ani_Diet_Ingredient]&lt;&gt;FALSE), 0))=0, "", INDEX(AOM[Scientific Name], MATCH(1, (AOM[Edge_Value]=ani_diet!F522)*(AOM[Is_Ani_Diet_Ingredient]&lt;&gt;FALSE), 0))), "No Match in AOM")</f>
        <v/>
      </c>
      <c r="V522" t="str" cm="1">
        <f t="array" ref="V522">IF((U522&lt;&gt;"")*(U522&lt;&gt;"No Match in AOM"),IF(L522&lt;&gt;"",_xlfn.TEXTJOIN(";",TRUE,CONCATENATE(_xlfn.TEXTSPLIT(U522,";",TRUE,FALSE)," ",L522)),U522),"")</f>
        <v/>
      </c>
    </row>
    <row r="523" spans="1:22" ht="14.5" x14ac:dyDescent="0.35">
      <c r="A523" t="s">
        <v>24476</v>
      </c>
      <c r="B523" s="86" t="s">
        <v>25228</v>
      </c>
      <c r="C523" s="121" t="s">
        <v>20620</v>
      </c>
      <c r="D523" s="120" t="s">
        <v>20620</v>
      </c>
      <c r="E523" s="122" t="str">
        <f t="shared" si="35"/>
        <v>African Palm Larvae</v>
      </c>
      <c r="F523" s="122" t="str">
        <f t="shared" si="31"/>
        <v>African Palm Larvae</v>
      </c>
      <c r="G523" s="122" t="str">
        <f t="shared" si="34"/>
        <v>African Palm Larvae</v>
      </c>
      <c r="M523" s="88" t="s">
        <v>252</v>
      </c>
      <c r="N523" s="88" t="s">
        <v>252</v>
      </c>
      <c r="P523" t="s">
        <v>13005</v>
      </c>
      <c r="Q523" t="s">
        <v>12972</v>
      </c>
      <c r="R523" t="s">
        <v>24425</v>
      </c>
      <c r="S523" t="s">
        <v>24426</v>
      </c>
      <c r="T523" t="str" cm="1">
        <f t="array" ref="T523">IFERROR(INDEX(AOM[AOM], MATCH(1, (AOM[Edge_Value]=ani_diet!F523)*(AOM[Is_Ani_Diet_Ingredient]&lt;&gt;FALSE), 0)), "No Match in AOM")</f>
        <v>AOM_001805</v>
      </c>
      <c r="U523" t="str" cm="1">
        <f t="array" ref="U523">IFERROR(IF(INDEX(AOM[Scientific Name], MATCH(1, (AOM[Edge_Value]=ani_diet!F523)*(AOM[Is_Ani_Diet_Ingredient]&lt;&gt;FALSE), 0))=0, "", INDEX(AOM[Scientific Name], MATCH(1, (AOM[Edge_Value]=ani_diet!F523)*(AOM[Is_Ani_Diet_Ingredient]&lt;&gt;FALSE), 0))), "No Match in AOM")</f>
        <v>Rhynchophorus phoenicisis</v>
      </c>
      <c r="V523" t="str" cm="1">
        <f t="array" ref="V523">IF((U523&lt;&gt;"")*(U523&lt;&gt;"No Match in AOM"),IF(L523&lt;&gt;"",_xlfn.TEXTJOIN(";",TRUE,CONCATENATE(_xlfn.TEXTSPLIT(U523,";",TRUE,FALSE)," ",L523)),U523),"")</f>
        <v>Rhynchophorus phoenicisis</v>
      </c>
    </row>
    <row r="524" spans="1:22" ht="14.5" x14ac:dyDescent="0.35">
      <c r="A524" t="s">
        <v>24476</v>
      </c>
      <c r="B524" s="86" t="s">
        <v>25229</v>
      </c>
      <c r="C524" s="121" t="s">
        <v>25230</v>
      </c>
      <c r="D524" s="120" t="s">
        <v>20620</v>
      </c>
      <c r="E524" s="122" t="str">
        <f t="shared" si="35"/>
        <v>African Palm Larvae</v>
      </c>
      <c r="F524" s="122" t="str">
        <f t="shared" si="31"/>
        <v>African Palm Larvae Ground</v>
      </c>
      <c r="G524" s="122" t="str">
        <f t="shared" si="34"/>
        <v>African Palm Larvae Meal</v>
      </c>
      <c r="I524" s="120" t="s">
        <v>24282</v>
      </c>
      <c r="J524" s="120" t="s">
        <v>6571</v>
      </c>
      <c r="M524" s="88" t="s">
        <v>252</v>
      </c>
      <c r="N524" s="88" t="s">
        <v>252</v>
      </c>
      <c r="T524" t="str" cm="1">
        <f t="array" ref="T524">IFERROR(INDEX(AOM[AOM], MATCH(1, (AOM[Edge_Value]=ani_diet!F524)*(AOM[Is_Ani_Diet_Ingredient]&lt;&gt;FALSE), 0)), "No Match in AOM")</f>
        <v>AOM_000550</v>
      </c>
      <c r="U524" t="str" cm="1">
        <f t="array" ref="U524">IFERROR(IF(INDEX(AOM[Scientific Name], MATCH(1, (AOM[Edge_Value]=ani_diet!F524)*(AOM[Is_Ani_Diet_Ingredient]&lt;&gt;FALSE), 0))=0, "", INDEX(AOM[Scientific Name], MATCH(1, (AOM[Edge_Value]=ani_diet!F524)*(AOM[Is_Ani_Diet_Ingredient]&lt;&gt;FALSE), 0))), "No Match in AOM")</f>
        <v>Rhynchophorus phoenicisis</v>
      </c>
      <c r="V524" t="str" cm="1">
        <f t="array" ref="V524">IF((U524&lt;&gt;"")*(U524&lt;&gt;"No Match in AOM"),IF(L524&lt;&gt;"",_xlfn.TEXTJOIN(";",TRUE,CONCATENATE(_xlfn.TEXTSPLIT(U524,";",TRUE,FALSE)," ",L524)),U524),"")</f>
        <v>Rhynchophorus phoenicisis</v>
      </c>
    </row>
    <row r="525" spans="1:22" ht="14.5" x14ac:dyDescent="0.35">
      <c r="A525" t="s">
        <v>24476</v>
      </c>
      <c r="B525" s="86" t="s">
        <v>25231</v>
      </c>
      <c r="D525" s="120" t="s">
        <v>20620</v>
      </c>
      <c r="E525" s="122" t="str">
        <f t="shared" si="35"/>
        <v>African Palm Larvae</v>
      </c>
      <c r="F525" s="122" t="str">
        <f t="shared" si="31"/>
        <v>African Palm Larvae Dried Ground</v>
      </c>
      <c r="G525" s="122" t="str">
        <f t="shared" si="34"/>
        <v>African Palm Larvae Meal Dried(Oven) Ground</v>
      </c>
      <c r="I525" s="120" t="s">
        <v>25232</v>
      </c>
      <c r="J525" s="120" t="s">
        <v>24203</v>
      </c>
      <c r="T525" t="str" cm="1">
        <f t="array" ref="T525">IFERROR(INDEX(AOM[AOM], MATCH(1, (AOM[Edge_Value]=ani_diet!F525)*(AOM[Is_Ani_Diet_Ingredient]&lt;&gt;FALSE), 0)), "No Match in AOM")</f>
        <v>AOM_001605</v>
      </c>
      <c r="U525" t="str" cm="1">
        <f t="array" ref="U525">IFERROR(IF(INDEX(AOM[Scientific Name], MATCH(1, (AOM[Edge_Value]=ani_diet!F525)*(AOM[Is_Ani_Diet_Ingredient]&lt;&gt;FALSE), 0))=0, "", INDEX(AOM[Scientific Name], MATCH(1, (AOM[Edge_Value]=ani_diet!F525)*(AOM[Is_Ani_Diet_Ingredient]&lt;&gt;FALSE), 0))), "No Match in AOM")</f>
        <v>Rhynchophorus phoenicisis</v>
      </c>
      <c r="V525" t="str" cm="1">
        <f t="array" ref="V525">IF((U525&lt;&gt;"")*(U525&lt;&gt;"No Match in AOM"),IF(L525&lt;&gt;"",_xlfn.TEXTJOIN(";",TRUE,CONCATENATE(_xlfn.TEXTSPLIT(U525,";",TRUE,FALSE)," ",L525)),U525),"")</f>
        <v>Rhynchophorus phoenicisis</v>
      </c>
    </row>
    <row r="526" spans="1:22" ht="14.5" x14ac:dyDescent="0.35">
      <c r="A526" t="s">
        <v>24476</v>
      </c>
      <c r="B526" s="86" t="s">
        <v>25233</v>
      </c>
      <c r="C526" s="121" t="s">
        <v>25234</v>
      </c>
      <c r="D526" s="120" t="s">
        <v>25235</v>
      </c>
      <c r="E526" s="122" t="str">
        <f t="shared" si="35"/>
        <v>Winged Termite</v>
      </c>
      <c r="F526" s="122" t="str">
        <f t="shared" si="31"/>
        <v>Winged Termite Ground</v>
      </c>
      <c r="G526" s="122" t="str">
        <f t="shared" si="34"/>
        <v>Winged Termite Meal</v>
      </c>
      <c r="I526" s="120" t="s">
        <v>24282</v>
      </c>
      <c r="J526" s="120" t="s">
        <v>6571</v>
      </c>
      <c r="M526" s="88" t="s">
        <v>252</v>
      </c>
      <c r="N526" s="88" t="s">
        <v>252</v>
      </c>
      <c r="T526" t="str" cm="1">
        <f t="array" ref="T526">IFERROR(INDEX(AOM[AOM], MATCH(1, (AOM[Edge_Value]=ani_diet!F526)*(AOM[Is_Ani_Diet_Ingredient]&lt;&gt;FALSE), 0)), "No Match in AOM")</f>
        <v>AOM_000553</v>
      </c>
      <c r="U526" t="str" cm="1">
        <f t="array" ref="U526">IFERROR(IF(INDEX(AOM[Scientific Name], MATCH(1, (AOM[Edge_Value]=ani_diet!F526)*(AOM[Is_Ani_Diet_Ingredient]&lt;&gt;FALSE), 0))=0, "", INDEX(AOM[Scientific Name], MATCH(1, (AOM[Edge_Value]=ani_diet!F526)*(AOM[Is_Ani_Diet_Ingredient]&lt;&gt;FALSE), 0))), "No Match in AOM")</f>
        <v>Macrotermes bellicosus</v>
      </c>
      <c r="V526" t="str" cm="1">
        <f t="array" ref="V526">IF((U526&lt;&gt;"")*(U526&lt;&gt;"No Match in AOM"),IF(L526&lt;&gt;"",_xlfn.TEXTJOIN(";",TRUE,CONCATENATE(_xlfn.TEXTSPLIT(U526,";",TRUE,FALSE)," ",L526)),U526),"")</f>
        <v>Macrotermes bellicosus</v>
      </c>
    </row>
    <row r="527" spans="1:22" ht="14.5" x14ac:dyDescent="0.35">
      <c r="A527" t="s">
        <v>24476</v>
      </c>
      <c r="B527" s="86" t="s">
        <v>25236</v>
      </c>
      <c r="D527" s="120" t="s">
        <v>25235</v>
      </c>
      <c r="E527" s="122" t="str">
        <f t="shared" si="35"/>
        <v>Winged Termite</v>
      </c>
      <c r="F527" s="122" t="str">
        <f t="shared" si="31"/>
        <v>Winged Termite Dried Ground</v>
      </c>
      <c r="G527" s="122" t="str">
        <f t="shared" si="34"/>
        <v>Winged Termite Dried Ground</v>
      </c>
      <c r="I527" s="120" t="s">
        <v>24203</v>
      </c>
      <c r="J527" s="120" t="s">
        <v>24203</v>
      </c>
      <c r="T527" t="str" cm="1">
        <f t="array" ref="T527">IFERROR(INDEX(AOM[AOM], MATCH(1, (AOM[Edge_Value]=ani_diet!F527)*(AOM[Is_Ani_Diet_Ingredient]&lt;&gt;FALSE), 0)), "No Match in AOM")</f>
        <v>AOM_001934</v>
      </c>
      <c r="U527" t="str" cm="1">
        <f t="array" ref="U527">IFERROR(IF(INDEX(AOM[Scientific Name], MATCH(1, (AOM[Edge_Value]=ani_diet!F527)*(AOM[Is_Ani_Diet_Ingredient]&lt;&gt;FALSE), 0))=0, "", INDEX(AOM[Scientific Name], MATCH(1, (AOM[Edge_Value]=ani_diet!F527)*(AOM[Is_Ani_Diet_Ingredient]&lt;&gt;FALSE), 0))), "No Match in AOM")</f>
        <v>Macrotermes bellicosus</v>
      </c>
      <c r="V527" t="str" cm="1">
        <f t="array" ref="V527">IF((U527&lt;&gt;"")*(U527&lt;&gt;"No Match in AOM"),IF(L527&lt;&gt;"",_xlfn.TEXTJOIN(";",TRUE,CONCATENATE(_xlfn.TEXTSPLIT(U527,";",TRUE,FALSE)," ",L527)),U527),"")</f>
        <v>Macrotermes bellicosus</v>
      </c>
    </row>
    <row r="528" spans="1:22" ht="14.5" x14ac:dyDescent="0.35">
      <c r="A528" t="s">
        <v>24459</v>
      </c>
      <c r="B528" s="86" t="s">
        <v>25237</v>
      </c>
      <c r="C528" s="121" t="s">
        <v>23331</v>
      </c>
      <c r="D528" s="120" t="s">
        <v>23331</v>
      </c>
      <c r="E528" s="122" t="str">
        <f t="shared" si="35"/>
        <v>Iodated Salt</v>
      </c>
      <c r="F528" s="122" t="str">
        <f t="shared" si="31"/>
        <v>Iodated Salt</v>
      </c>
      <c r="G528" s="122" t="str">
        <f t="shared" si="34"/>
        <v>Iodated Salt</v>
      </c>
      <c r="T528" t="str" cm="1">
        <f t="array" ref="T528">IFERROR(INDEX(AOM[AOM], MATCH(1, (AOM[Edge_Value]=ani_diet!F528)*(AOM[Is_Ani_Diet_Ingredient]&lt;&gt;FALSE), 0)), "No Match in AOM")</f>
        <v>AOM_000758</v>
      </c>
      <c r="U528" t="str" cm="1">
        <f t="array" ref="U528">IFERROR(IF(INDEX(AOM[Scientific Name], MATCH(1, (AOM[Edge_Value]=ani_diet!F528)*(AOM[Is_Ani_Diet_Ingredient]&lt;&gt;FALSE), 0))=0, "", INDEX(AOM[Scientific Name], MATCH(1, (AOM[Edge_Value]=ani_diet!F528)*(AOM[Is_Ani_Diet_Ingredient]&lt;&gt;FALSE), 0))), "No Match in AOM")</f>
        <v/>
      </c>
      <c r="V528" t="str" cm="1">
        <f t="array" ref="V528">IF((U528&lt;&gt;"")*(U528&lt;&gt;"No Match in AOM"),IF(L528&lt;&gt;"",_xlfn.TEXTJOIN(";",TRUE,CONCATENATE(_xlfn.TEXTSPLIT(U528,";",TRUE,FALSE)," ",L528)),U528),"")</f>
        <v/>
      </c>
    </row>
    <row r="529" spans="1:22" ht="14.5" x14ac:dyDescent="0.35">
      <c r="A529" t="s">
        <v>24552</v>
      </c>
      <c r="B529" s="86" t="s">
        <v>19773</v>
      </c>
      <c r="C529" s="121" t="s">
        <v>19773</v>
      </c>
      <c r="D529" s="120" t="s">
        <v>19773</v>
      </c>
      <c r="E529" s="122" t="str">
        <f t="shared" si="35"/>
        <v>Iodine</v>
      </c>
      <c r="F529" s="122" t="str">
        <f t="shared" si="31"/>
        <v>Iodine</v>
      </c>
      <c r="G529" s="122" t="str">
        <f t="shared" si="34"/>
        <v>Iodine</v>
      </c>
      <c r="T529" t="str" cm="1">
        <f t="array" ref="T529">IFERROR(INDEX(AOM[AOM], MATCH(1, (AOM[Edge_Value]=ani_diet!F529)*(AOM[Is_Ani_Diet_Ingredient]&lt;&gt;FALSE), 0)), "No Match in AOM")</f>
        <v>AOM_000759</v>
      </c>
      <c r="U529" t="str" cm="1">
        <f t="array" ref="U529">IFERROR(IF(INDEX(AOM[Scientific Name], MATCH(1, (AOM[Edge_Value]=ani_diet!F529)*(AOM[Is_Ani_Diet_Ingredient]&lt;&gt;FALSE), 0))=0, "", INDEX(AOM[Scientific Name], MATCH(1, (AOM[Edge_Value]=ani_diet!F529)*(AOM[Is_Ani_Diet_Ingredient]&lt;&gt;FALSE), 0))), "No Match in AOM")</f>
        <v/>
      </c>
      <c r="V529" t="str" cm="1">
        <f t="array" ref="V529">IF((U529&lt;&gt;"")*(U529&lt;&gt;"No Match in AOM"),IF(L529&lt;&gt;"",_xlfn.TEXTJOIN(";",TRUE,CONCATENATE(_xlfn.TEXTSPLIT(U529,";",TRUE,FALSE)," ",L529)),U529),"")</f>
        <v/>
      </c>
    </row>
    <row r="530" spans="1:22" ht="14.5" x14ac:dyDescent="0.35">
      <c r="A530" t="s">
        <v>25238</v>
      </c>
      <c r="B530" s="86" t="s">
        <v>25239</v>
      </c>
      <c r="C530" s="121" t="s">
        <v>25240</v>
      </c>
      <c r="D530" s="120" t="s">
        <v>23045</v>
      </c>
      <c r="E530" s="122" t="str">
        <f t="shared" si="35"/>
        <v>Ipomea batatas Vine</v>
      </c>
      <c r="F530" s="122" t="str">
        <f t="shared" si="31"/>
        <v>Ipomea batatas Vine</v>
      </c>
      <c r="G530" s="122" t="str">
        <f t="shared" si="34"/>
        <v>Ipomea batatas Vine</v>
      </c>
      <c r="L530" s="120" t="s">
        <v>24843</v>
      </c>
      <c r="T530" t="str" cm="1">
        <f t="array" ref="T530">IFERROR(INDEX(AOM[AOM], MATCH(1, (AOM[Edge_Value]=ani_diet!F530)*(AOM[Is_Ani_Diet_Ingredient]&lt;&gt;FALSE), 0)), "No Match in AOM")</f>
        <v>AOM_001547</v>
      </c>
      <c r="U530" t="str" cm="1">
        <f t="array" ref="U530">IFERROR(IF(INDEX(AOM[Scientific Name], MATCH(1, (AOM[Edge_Value]=ani_diet!F530)*(AOM[Is_Ani_Diet_Ingredient]&lt;&gt;FALSE), 0))=0, "", INDEX(AOM[Scientific Name], MATCH(1, (AOM[Edge_Value]=ani_diet!F530)*(AOM[Is_Ani_Diet_Ingredient]&lt;&gt;FALSE), 0))), "No Match in AOM")</f>
        <v>Ipomea batatas</v>
      </c>
      <c r="V530" t="str" cm="1">
        <f t="array" ref="V530">IF((U530&lt;&gt;"")*(U530&lt;&gt;"No Match in AOM"),IF(L530&lt;&gt;"",_xlfn.TEXTJOIN(";",TRUE,CONCATENATE(_xlfn.TEXTSPLIT(U530,";",TRUE,FALSE)," ",L530)),U530),"")</f>
        <v>Ipomea batatas Vine</v>
      </c>
    </row>
    <row r="531" spans="1:22" ht="14.5" x14ac:dyDescent="0.35">
      <c r="A531" t="s">
        <v>25241</v>
      </c>
      <c r="B531" s="86" t="s">
        <v>25242</v>
      </c>
      <c r="D531" s="120" t="s">
        <v>10824</v>
      </c>
      <c r="E531" s="122" t="str">
        <f t="shared" si="35"/>
        <v>Sweet Potato Vine</v>
      </c>
      <c r="F531" s="122" t="str">
        <f t="shared" ref="F531:F594" si="36">_xlfn.TEXTJOIN(" ",TRUE,D531,IF(ISBLANK(L531),"",_xlfn.TEXTSPLIT(L531,";")),IF(ISBLANK(J531),"",_xlfn.TEXTSPLIT(J531,";")))</f>
        <v>Sweet Potato Vine</v>
      </c>
      <c r="G531" s="122" t="str">
        <f t="shared" ref="G531:G552" si="37">_xlfn.TEXTJOIN(" ",TRUE,D531,H531,IF(ISBLANK(L531),"",_xlfn.TEXTSPLIT(L531,";")),IF(ISBLANK(I531),"",_xlfn.TEXTSPLIT(I531,";")))</f>
        <v>Sweet Potato Vine Chopped</v>
      </c>
      <c r="I531" s="120" t="s">
        <v>6715</v>
      </c>
      <c r="K531" s="120" t="s">
        <v>6715</v>
      </c>
      <c r="L531" s="120" t="s">
        <v>24843</v>
      </c>
      <c r="T531" t="str" cm="1">
        <f t="array" ref="T531">IFERROR(INDEX(AOM[AOM], MATCH(1, (AOM[Edge_Value]=ani_diet!F531)*(AOM[Is_Ani_Diet_Ingredient]&lt;&gt;FALSE), 0)), "No Match in AOM")</f>
        <v>AOM_001267</v>
      </c>
      <c r="U531" t="str" cm="1">
        <f t="array" ref="U531">IFERROR(IF(INDEX(AOM[Scientific Name], MATCH(1, (AOM[Edge_Value]=ani_diet!F531)*(AOM[Is_Ani_Diet_Ingredient]&lt;&gt;FALSE), 0))=0, "", INDEX(AOM[Scientific Name], MATCH(1, (AOM[Edge_Value]=ani_diet!F531)*(AOM[Is_Ani_Diet_Ingredient]&lt;&gt;FALSE), 0))), "No Match in AOM")</f>
        <v>Ipomoea batatas</v>
      </c>
      <c r="V531" t="str" cm="1">
        <f t="array" ref="V531">IF((U531&lt;&gt;"")*(U531&lt;&gt;"No Match in AOM"),IF(L531&lt;&gt;"",_xlfn.TEXTJOIN(";",TRUE,CONCATENATE(_xlfn.TEXTSPLIT(U531,";",TRUE,FALSE)," ",L531)),U531),"")</f>
        <v>Ipomoea batatas Vine</v>
      </c>
    </row>
    <row r="532" spans="1:22" ht="14.5" x14ac:dyDescent="0.35">
      <c r="A532" t="s">
        <v>24372</v>
      </c>
      <c r="B532" s="86" t="s">
        <v>21692</v>
      </c>
      <c r="C532" s="121" t="s">
        <v>21692</v>
      </c>
      <c r="D532" s="120" t="s">
        <v>21692</v>
      </c>
      <c r="E532" s="122" t="str">
        <f t="shared" si="35"/>
        <v>Jackfruit</v>
      </c>
      <c r="F532" s="122" t="str">
        <f t="shared" si="36"/>
        <v>Jackfruit</v>
      </c>
      <c r="G532" s="122" t="str">
        <f t="shared" si="37"/>
        <v>Jackfruit</v>
      </c>
      <c r="P532" t="s">
        <v>12978</v>
      </c>
      <c r="Q532" t="s">
        <v>12945</v>
      </c>
      <c r="R532" t="s">
        <v>12978</v>
      </c>
      <c r="S532" t="s">
        <v>12945</v>
      </c>
      <c r="T532" t="str" cm="1">
        <f t="array" ref="T532">IFERROR(INDEX(AOM[AOM], MATCH(1, (AOM[Edge_Value]=ani_diet!F532)*(AOM[Is_Ani_Diet_Ingredient]&lt;&gt;FALSE), 0)), "No Match in AOM")</f>
        <v>AOM_000663</v>
      </c>
      <c r="U532" t="str" cm="1">
        <f t="array" ref="U532">IFERROR(IF(INDEX(AOM[Scientific Name], MATCH(1, (AOM[Edge_Value]=ani_diet!F532)*(AOM[Is_Ani_Diet_Ingredient]&lt;&gt;FALSE), 0))=0, "", INDEX(AOM[Scientific Name], MATCH(1, (AOM[Edge_Value]=ani_diet!F532)*(AOM[Is_Ani_Diet_Ingredient]&lt;&gt;FALSE), 0))), "No Match in AOM")</f>
        <v>Artocarpus heterophylla</v>
      </c>
      <c r="V532" t="str" cm="1">
        <f t="array" ref="V532">IF((U532&lt;&gt;"")*(U532&lt;&gt;"No Match in AOM"),IF(L532&lt;&gt;"",_xlfn.TEXTJOIN(";",TRUE,CONCATENATE(_xlfn.TEXTSPLIT(U532,";",TRUE,FALSE)," ",L532)),U532),"")</f>
        <v>Artocarpus heterophylla</v>
      </c>
    </row>
    <row r="533" spans="1:22" ht="14.5" x14ac:dyDescent="0.35">
      <c r="A533" t="s">
        <v>24258</v>
      </c>
      <c r="B533" s="86" t="s">
        <v>25243</v>
      </c>
      <c r="C533" s="121" t="s">
        <v>22137</v>
      </c>
      <c r="D533" s="120" t="s">
        <v>22137</v>
      </c>
      <c r="E533" s="122" t="str">
        <f t="shared" si="35"/>
        <v>Jardinea congoensis</v>
      </c>
      <c r="F533" s="122" t="str">
        <f t="shared" si="36"/>
        <v>Jardinea congoensis</v>
      </c>
      <c r="G533" s="122" t="str">
        <f t="shared" si="37"/>
        <v>Jardinea congoensis</v>
      </c>
      <c r="T533" t="str" cm="1">
        <f t="array" ref="T533">IFERROR(INDEX(AOM[AOM], MATCH(1, (AOM[Edge_Value]=ani_diet!F533)*(AOM[Is_Ani_Diet_Ingredient]&lt;&gt;FALSE), 0)), "No Match in AOM")</f>
        <v>AOM_001788</v>
      </c>
      <c r="U533" t="str" cm="1">
        <f t="array" ref="U533">IFERROR(IF(INDEX(AOM[Scientific Name], MATCH(1, (AOM[Edge_Value]=ani_diet!F533)*(AOM[Is_Ani_Diet_Ingredient]&lt;&gt;FALSE), 0))=0, "", INDEX(AOM[Scientific Name], MATCH(1, (AOM[Edge_Value]=ani_diet!F533)*(AOM[Is_Ani_Diet_Ingredient]&lt;&gt;FALSE), 0))), "No Match in AOM")</f>
        <v>Jardinea congoensis</v>
      </c>
      <c r="V533" t="str" cm="1">
        <f t="array" ref="V533">IF((U533&lt;&gt;"")*(U533&lt;&gt;"No Match in AOM"),IF(L533&lt;&gt;"",_xlfn.TEXTJOIN(";",TRUE,CONCATENATE(_xlfn.TEXTSPLIT(U533,";",TRUE,FALSE)," ",L533)),U533),"")</f>
        <v>Jardinea congoensis</v>
      </c>
    </row>
    <row r="534" spans="1:22" ht="14.5" x14ac:dyDescent="0.35">
      <c r="A534" t="s">
        <v>25244</v>
      </c>
      <c r="B534" s="86" t="s">
        <v>25245</v>
      </c>
      <c r="C534" s="121" t="s">
        <v>25246</v>
      </c>
      <c r="D534" s="120" t="s">
        <v>10457</v>
      </c>
      <c r="E534" s="122" t="str">
        <f t="shared" si="35"/>
        <v>Jatropha curcas Seed</v>
      </c>
      <c r="F534" s="122" t="str">
        <f t="shared" si="36"/>
        <v>Jatropha curcas Seed De-oiled Ground</v>
      </c>
      <c r="G534" s="122" t="str">
        <f t="shared" si="37"/>
        <v>Jatropha curcas Seed De-oiled Meal</v>
      </c>
      <c r="I534" s="120" t="s">
        <v>25247</v>
      </c>
      <c r="J534" s="120" t="s">
        <v>25248</v>
      </c>
      <c r="L534" s="120" t="s">
        <v>8831</v>
      </c>
      <c r="N534" s="88" t="s">
        <v>252</v>
      </c>
      <c r="T534" t="str" cm="1">
        <f t="array" ref="T534">IFERROR(INDEX(AOM[AOM], MATCH(1, (AOM[Edge_Value]=ani_diet!F534)*(AOM[Is_Ani_Diet_Ingredient]&lt;&gt;FALSE), 0)), "No Match in AOM")</f>
        <v>AOM_002133</v>
      </c>
      <c r="U534" t="str" cm="1">
        <f t="array" ref="U534">IFERROR(IF(INDEX(AOM[Scientific Name], MATCH(1, (AOM[Edge_Value]=ani_diet!F534)*(AOM[Is_Ani_Diet_Ingredient]&lt;&gt;FALSE), 0))=0, "", INDEX(AOM[Scientific Name], MATCH(1, (AOM[Edge_Value]=ani_diet!F534)*(AOM[Is_Ani_Diet_Ingredient]&lt;&gt;FALSE), 0))), "No Match in AOM")</f>
        <v>Jatropha curcas</v>
      </c>
      <c r="V534" t="str" cm="1">
        <f t="array" ref="V534">IF((U534&lt;&gt;"")*(U534&lt;&gt;"No Match in AOM"),IF(L534&lt;&gt;"",_xlfn.TEXTJOIN(";",TRUE,CONCATENATE(_xlfn.TEXTSPLIT(U534,";",TRUE,FALSE)," ",L534)),U534),"")</f>
        <v>Jatropha curcas Seed</v>
      </c>
    </row>
    <row r="535" spans="1:22" ht="14.5" x14ac:dyDescent="0.35">
      <c r="A535" t="s">
        <v>25244</v>
      </c>
      <c r="B535" s="86" t="s">
        <v>25249</v>
      </c>
      <c r="D535" s="120" t="s">
        <v>10457</v>
      </c>
      <c r="E535" s="122" t="str">
        <f t="shared" si="35"/>
        <v>Jatropha curcas Seed</v>
      </c>
      <c r="F535" s="122" t="str">
        <f t="shared" si="36"/>
        <v>Jatropha curcas Seed De-oiled Fermented Ground</v>
      </c>
      <c r="G535" s="122" t="str">
        <f t="shared" si="37"/>
        <v>Jatropha curcas Seed Fermented Ground</v>
      </c>
      <c r="I535" s="120" t="s">
        <v>25250</v>
      </c>
      <c r="J535" s="120" t="s">
        <v>25251</v>
      </c>
      <c r="L535" s="120" t="s">
        <v>8831</v>
      </c>
      <c r="T535" t="str" cm="1">
        <f t="array" ref="T535">IFERROR(INDEX(AOM[AOM], MATCH(1, (AOM[Edge_Value]=ani_diet!F535)*(AOM[Is_Ani_Diet_Ingredient]&lt;&gt;FALSE), 0)), "No Match in AOM")</f>
        <v>AOM_001971</v>
      </c>
      <c r="U535" t="str" cm="1">
        <f t="array" ref="U535">IFERROR(IF(INDEX(AOM[Scientific Name], MATCH(1, (AOM[Edge_Value]=ani_diet!F535)*(AOM[Is_Ani_Diet_Ingredient]&lt;&gt;FALSE), 0))=0, "", INDEX(AOM[Scientific Name], MATCH(1, (AOM[Edge_Value]=ani_diet!F535)*(AOM[Is_Ani_Diet_Ingredient]&lt;&gt;FALSE), 0))), "No Match in AOM")</f>
        <v>Jatropha curcas</v>
      </c>
      <c r="V535" t="str" cm="1">
        <f t="array" ref="V535">IF((U535&lt;&gt;"")*(U535&lt;&gt;"No Match in AOM"),IF(L535&lt;&gt;"",_xlfn.TEXTJOIN(";",TRUE,CONCATENATE(_xlfn.TEXTSPLIT(U535,";",TRUE,FALSE)," ",L535)),U535),"")</f>
        <v>Jatropha curcas Seed</v>
      </c>
    </row>
    <row r="536" spans="1:22" ht="14.5" x14ac:dyDescent="0.35">
      <c r="A536" t="s">
        <v>25252</v>
      </c>
      <c r="B536" s="86" t="s">
        <v>22573</v>
      </c>
      <c r="C536" s="121" t="s">
        <v>25253</v>
      </c>
      <c r="D536" s="120" t="s">
        <v>10457</v>
      </c>
      <c r="E536" s="122" t="str">
        <f t="shared" si="35"/>
        <v>Jatropha curcas Kernel</v>
      </c>
      <c r="F536" s="122" t="str">
        <f t="shared" si="36"/>
        <v>Jatropha curcas Kernel</v>
      </c>
      <c r="G536" s="122" t="str">
        <f t="shared" si="37"/>
        <v>Jatropha curcas Kernel</v>
      </c>
      <c r="L536" s="120" t="s">
        <v>25254</v>
      </c>
      <c r="T536" t="str" cm="1">
        <f t="array" ref="T536">IFERROR(INDEX(AOM[AOM], MATCH(1, (AOM[Edge_Value]=ani_diet!F536)*(AOM[Is_Ani_Diet_Ingredient]&lt;&gt;FALSE), 0)), "No Match in AOM")</f>
        <v>AOM_001154</v>
      </c>
      <c r="U536" t="str" cm="1">
        <f t="array" ref="U536">IFERROR(IF(INDEX(AOM[Scientific Name], MATCH(1, (AOM[Edge_Value]=ani_diet!F536)*(AOM[Is_Ani_Diet_Ingredient]&lt;&gt;FALSE), 0))=0, "", INDEX(AOM[Scientific Name], MATCH(1, (AOM[Edge_Value]=ani_diet!F536)*(AOM[Is_Ani_Diet_Ingredient]&lt;&gt;FALSE), 0))), "No Match in AOM")</f>
        <v>Jatropha curcas</v>
      </c>
      <c r="V536" t="str" cm="1">
        <f t="array" ref="V536">IF((U536&lt;&gt;"")*(U536&lt;&gt;"No Match in AOM"),IF(L536&lt;&gt;"",_xlfn.TEXTJOIN(";",TRUE,CONCATENATE(_xlfn.TEXTSPLIT(U536,";",TRUE,FALSE)," ",L536)),U536),"")</f>
        <v>Jatropha curcas Kernel</v>
      </c>
    </row>
    <row r="537" spans="1:22" ht="14.5" x14ac:dyDescent="0.35">
      <c r="A537" t="s">
        <v>25252</v>
      </c>
      <c r="B537" s="132" t="s">
        <v>25255</v>
      </c>
      <c r="D537" s="120" t="s">
        <v>10457</v>
      </c>
      <c r="E537" s="122" t="str">
        <f t="shared" si="35"/>
        <v>Jatropha curcas Kernel Cake</v>
      </c>
      <c r="F537" s="122" t="str">
        <f t="shared" si="36"/>
        <v>Jatropha curcas Kernel Cake Dried Ground</v>
      </c>
      <c r="G537" s="122" t="str">
        <f t="shared" si="37"/>
        <v>Jatropha curcas Kernel Cake Dried Ground</v>
      </c>
      <c r="I537" s="120" t="s">
        <v>24203</v>
      </c>
      <c r="J537" s="120" t="s">
        <v>24203</v>
      </c>
      <c r="L537" s="120" t="s">
        <v>25256</v>
      </c>
      <c r="T537" t="str" cm="1">
        <f t="array" ref="T537">IFERROR(INDEX(AOM[AOM], MATCH(1, (AOM[Edge_Value]=ani_diet!F537)*(AOM[Is_Ani_Diet_Ingredient]&lt;&gt;FALSE), 0)), "No Match in AOM")</f>
        <v>AOM_002055</v>
      </c>
      <c r="U537" t="str" cm="1">
        <f t="array" ref="U537">IFERROR(IF(INDEX(AOM[Scientific Name], MATCH(1, (AOM[Edge_Value]=ani_diet!F537)*(AOM[Is_Ani_Diet_Ingredient]&lt;&gt;FALSE), 0))=0, "", INDEX(AOM[Scientific Name], MATCH(1, (AOM[Edge_Value]=ani_diet!F537)*(AOM[Is_Ani_Diet_Ingredient]&lt;&gt;FALSE), 0))), "No Match in AOM")</f>
        <v>Jatropha curcas</v>
      </c>
      <c r="V537" t="str" cm="1">
        <f t="array" ref="V537">IF((U537&lt;&gt;"")*(U537&lt;&gt;"No Match in AOM"),IF(L537&lt;&gt;"",_xlfn.TEXTJOIN(";",TRUE,CONCATENATE(_xlfn.TEXTSPLIT(U537,";",TRUE,FALSE)," ",L537)),U537),"")</f>
        <v>Jatropha curcas Kernel Cake</v>
      </c>
    </row>
    <row r="538" spans="1:22" ht="14.5" x14ac:dyDescent="0.35">
      <c r="A538" t="s">
        <v>24437</v>
      </c>
      <c r="B538" s="86" t="s">
        <v>25257</v>
      </c>
      <c r="D538" s="120" t="s">
        <v>9677</v>
      </c>
      <c r="E538" s="122" t="str">
        <f t="shared" si="35"/>
        <v>Pennisetum clandestinum</v>
      </c>
      <c r="F538" s="122" t="str">
        <f t="shared" si="36"/>
        <v>Pennisetum clandestinum Dried Ground</v>
      </c>
      <c r="G538" s="122" t="str">
        <f t="shared" si="37"/>
        <v>Pennisetum clandestinum Meal Dried Ground (Hammer) Sieved</v>
      </c>
      <c r="I538" s="120" t="s">
        <v>25258</v>
      </c>
      <c r="J538" s="120" t="s">
        <v>24203</v>
      </c>
      <c r="K538" s="120" t="s">
        <v>25039</v>
      </c>
      <c r="T538" t="str" cm="1">
        <f t="array" ref="T538">IFERROR(INDEX(AOM[AOM], MATCH(1, (AOM[Edge_Value]=ani_diet!F538)*(AOM[Is_Ani_Diet_Ingredient]&lt;&gt;FALSE), 0)), "No Match in AOM")</f>
        <v>AOM_001714</v>
      </c>
      <c r="U538" t="str" cm="1">
        <f t="array" ref="U538">IFERROR(IF(INDEX(AOM[Scientific Name], MATCH(1, (AOM[Edge_Value]=ani_diet!F538)*(AOM[Is_Ani_Diet_Ingredient]&lt;&gt;FALSE), 0))=0, "", INDEX(AOM[Scientific Name], MATCH(1, (AOM[Edge_Value]=ani_diet!F538)*(AOM[Is_Ani_Diet_Ingredient]&lt;&gt;FALSE), 0))), "No Match in AOM")</f>
        <v>Pennisetum clandestinum</v>
      </c>
      <c r="V538" t="str" cm="1">
        <f t="array" ref="V538">IF((U538&lt;&gt;"")*(U538&lt;&gt;"No Match in AOM"),IF(L538&lt;&gt;"",_xlfn.TEXTJOIN(";",TRUE,CONCATENATE(_xlfn.TEXTSPLIT(U538,";",TRUE,FALSE)," ",L538)),U538),"")</f>
        <v>Pennisetum clandestinum</v>
      </c>
    </row>
    <row r="539" spans="1:22" ht="14.5" x14ac:dyDescent="0.35">
      <c r="A539" t="s">
        <v>24411</v>
      </c>
      <c r="B539" s="86" t="s">
        <v>25259</v>
      </c>
      <c r="C539" s="121" t="s">
        <v>25260</v>
      </c>
      <c r="D539" s="120" t="s">
        <v>10457</v>
      </c>
      <c r="E539" s="122" t="str">
        <f t="shared" si="35"/>
        <v>Jatropha curcas Seed</v>
      </c>
      <c r="F539" s="122" t="str">
        <f t="shared" si="36"/>
        <v>Jatropha curcas Seed</v>
      </c>
      <c r="G539" s="122" t="str">
        <f t="shared" si="37"/>
        <v>Jatropha curcas Seed</v>
      </c>
      <c r="L539" s="120" t="s">
        <v>8831</v>
      </c>
      <c r="T539" t="str" cm="1">
        <f t="array" ref="T539">IFERROR(INDEX(AOM[AOM], MATCH(1, (AOM[Edge_Value]=ani_diet!F539)*(AOM[Is_Ani_Diet_Ingredient]&lt;&gt;FALSE), 0)), "No Match in AOM")</f>
        <v>AOM_001156</v>
      </c>
      <c r="U539" t="str" cm="1">
        <f t="array" ref="U539">IFERROR(IF(INDEX(AOM[Scientific Name], MATCH(1, (AOM[Edge_Value]=ani_diet!F539)*(AOM[Is_Ani_Diet_Ingredient]&lt;&gt;FALSE), 0))=0, "", INDEX(AOM[Scientific Name], MATCH(1, (AOM[Edge_Value]=ani_diet!F539)*(AOM[Is_Ani_Diet_Ingredient]&lt;&gt;FALSE), 0))), "No Match in AOM")</f>
        <v>Jatropha curcas</v>
      </c>
      <c r="V539" t="str" cm="1">
        <f t="array" ref="V539">IF((U539&lt;&gt;"")*(U539&lt;&gt;"No Match in AOM"),IF(L539&lt;&gt;"",_xlfn.TEXTJOIN(";",TRUE,CONCATENATE(_xlfn.TEXTSPLIT(U539,";",TRUE,FALSE)," ",L539)),U539),"")</f>
        <v>Jatropha curcas Seed</v>
      </c>
    </row>
    <row r="540" spans="1:22" ht="14.5" x14ac:dyDescent="0.35">
      <c r="A540" t="s">
        <v>24411</v>
      </c>
      <c r="B540" s="86" t="s">
        <v>25261</v>
      </c>
      <c r="D540" s="120" t="s">
        <v>10457</v>
      </c>
      <c r="E540" s="122" t="str">
        <f t="shared" si="35"/>
        <v>Jatropha curcas Kernel Cake</v>
      </c>
      <c r="F540" s="122" t="str">
        <f t="shared" si="36"/>
        <v>Jatropha curcas Kernel Cake Ground</v>
      </c>
      <c r="G540" s="122" t="str">
        <f t="shared" si="37"/>
        <v>Jatropha curcas Kernel Cake Ground</v>
      </c>
      <c r="I540" s="120" t="s">
        <v>6571</v>
      </c>
      <c r="J540" s="120" t="s">
        <v>6571</v>
      </c>
      <c r="L540" s="120" t="s">
        <v>25256</v>
      </c>
      <c r="T540" t="str" cm="1">
        <f t="array" ref="T540">IFERROR(INDEX(AOM[AOM], MATCH(1, (AOM[Edge_Value]=ani_diet!F540)*(AOM[Is_Ani_Diet_Ingredient]&lt;&gt;FALSE), 0)), "No Match in AOM")</f>
        <v>AOM_002130</v>
      </c>
      <c r="U540" t="str" cm="1">
        <f t="array" ref="U540">IFERROR(IF(INDEX(AOM[Scientific Name], MATCH(1, (AOM[Edge_Value]=ani_diet!F540)*(AOM[Is_Ani_Diet_Ingredient]&lt;&gt;FALSE), 0))=0, "", INDEX(AOM[Scientific Name], MATCH(1, (AOM[Edge_Value]=ani_diet!F540)*(AOM[Is_Ani_Diet_Ingredient]&lt;&gt;FALSE), 0))), "No Match in AOM")</f>
        <v>Jatropha curcas</v>
      </c>
      <c r="V540" t="str" cm="1">
        <f t="array" ref="V540">IF((U540&lt;&gt;"")*(U540&lt;&gt;"No Match in AOM"),IF(L540&lt;&gt;"",_xlfn.TEXTJOIN(";",TRUE,CONCATENATE(_xlfn.TEXTSPLIT(U540,";",TRUE,FALSE)," ",L540)),U540),"")</f>
        <v>Jatropha curcas Kernel Cake</v>
      </c>
    </row>
    <row r="541" spans="1:22" ht="14.5" x14ac:dyDescent="0.35">
      <c r="A541" t="s">
        <v>24658</v>
      </c>
      <c r="B541" s="86" t="s">
        <v>25262</v>
      </c>
      <c r="C541" s="121" t="s">
        <v>25263</v>
      </c>
      <c r="D541" s="120" t="s">
        <v>10457</v>
      </c>
      <c r="E541" s="122" t="str">
        <f t="shared" si="35"/>
        <v>Jatropha curcas Kernel</v>
      </c>
      <c r="F541" s="122" t="str">
        <f t="shared" si="36"/>
        <v>Jatropha curcas Kernel Ground</v>
      </c>
      <c r="G541" s="122" t="str">
        <f t="shared" si="37"/>
        <v>Jatropha curcas Kernel Meal</v>
      </c>
      <c r="I541" s="120" t="s">
        <v>24282</v>
      </c>
      <c r="J541" s="120" t="s">
        <v>6571</v>
      </c>
      <c r="L541" s="120" t="s">
        <v>25254</v>
      </c>
      <c r="N541" s="88" t="s">
        <v>252</v>
      </c>
      <c r="P541" t="s">
        <v>12978</v>
      </c>
      <c r="Q541" t="s">
        <v>12945</v>
      </c>
      <c r="R541" t="s">
        <v>12978</v>
      </c>
      <c r="S541" t="s">
        <v>12945</v>
      </c>
      <c r="T541" t="str" cm="1">
        <f t="array" ref="T541">IFERROR(INDEX(AOM[AOM], MATCH(1, (AOM[Edge_Value]=ani_diet!F541)*(AOM[Is_Ani_Diet_Ingredient]&lt;&gt;FALSE), 0)), "No Match in AOM")</f>
        <v>AOM_001155</v>
      </c>
      <c r="U541" t="str" cm="1">
        <f t="array" ref="U541">IFERROR(IF(INDEX(AOM[Scientific Name], MATCH(1, (AOM[Edge_Value]=ani_diet!F541)*(AOM[Is_Ani_Diet_Ingredient]&lt;&gt;FALSE), 0))=0, "", INDEX(AOM[Scientific Name], MATCH(1, (AOM[Edge_Value]=ani_diet!F541)*(AOM[Is_Ani_Diet_Ingredient]&lt;&gt;FALSE), 0))), "No Match in AOM")</f>
        <v>Jatropha curcas</v>
      </c>
      <c r="V541" t="str" cm="1">
        <f t="array" ref="V541">IF((U541&lt;&gt;"")*(U541&lt;&gt;"No Match in AOM"),IF(L541&lt;&gt;"",_xlfn.TEXTJOIN(";",TRUE,CONCATENATE(_xlfn.TEXTSPLIT(U541,";",TRUE,FALSE)," ",L541)),U541),"")</f>
        <v>Jatropha curcas Kernel</v>
      </c>
    </row>
    <row r="542" spans="1:22" ht="14.5" x14ac:dyDescent="0.35">
      <c r="A542" t="s">
        <v>24658</v>
      </c>
      <c r="B542" s="86" t="s">
        <v>25264</v>
      </c>
      <c r="D542" s="120" t="s">
        <v>10457</v>
      </c>
      <c r="E542" s="122" t="str">
        <f t="shared" si="35"/>
        <v>Jatropha curcas Seed</v>
      </c>
      <c r="F542" s="122" t="str">
        <f t="shared" si="36"/>
        <v>Jatropha curcas Seed Ground</v>
      </c>
      <c r="G542" s="122" t="str">
        <f t="shared" si="37"/>
        <v>Jatropha curcas Seed Ground</v>
      </c>
      <c r="I542" s="120" t="s">
        <v>6571</v>
      </c>
      <c r="J542" s="120" t="s">
        <v>6571</v>
      </c>
      <c r="L542" s="120" t="s">
        <v>8831</v>
      </c>
      <c r="T542" t="str" cm="1">
        <f t="array" ref="T542">IFERROR(INDEX(AOM[AOM], MATCH(1, (AOM[Edge_Value]=ani_diet!F542)*(AOM[Is_Ani_Diet_Ingredient]&lt;&gt;FALSE), 0)), "No Match in AOM")</f>
        <v>AOM_001157</v>
      </c>
      <c r="U542" t="str" cm="1">
        <f t="array" ref="U542">IFERROR(IF(INDEX(AOM[Scientific Name], MATCH(1, (AOM[Edge_Value]=ani_diet!F542)*(AOM[Is_Ani_Diet_Ingredient]&lt;&gt;FALSE), 0))=0, "", INDEX(AOM[Scientific Name], MATCH(1, (AOM[Edge_Value]=ani_diet!F542)*(AOM[Is_Ani_Diet_Ingredient]&lt;&gt;FALSE), 0))), "No Match in AOM")</f>
        <v>Jatropha curcas</v>
      </c>
      <c r="V542" t="str" cm="1">
        <f t="array" ref="V542">IF((U542&lt;&gt;"")*(U542&lt;&gt;"No Match in AOM"),IF(L542&lt;&gt;"",_xlfn.TEXTJOIN(";",TRUE,CONCATENATE(_xlfn.TEXTSPLIT(U542,";",TRUE,FALSE)," ",L542)),U542),"")</f>
        <v>Jatropha curcas Seed</v>
      </c>
    </row>
    <row r="543" spans="1:22" ht="14.5" x14ac:dyDescent="0.35">
      <c r="A543" t="s">
        <v>24658</v>
      </c>
      <c r="B543" s="86" t="s">
        <v>25265</v>
      </c>
      <c r="D543" s="120" t="s">
        <v>10457</v>
      </c>
      <c r="E543" s="122" t="str">
        <f t="shared" si="35"/>
        <v>Jatropha curcas Kernel</v>
      </c>
      <c r="F543" s="122" t="str">
        <f t="shared" si="36"/>
        <v>Jatropha curcas Kernel Dried Ground</v>
      </c>
      <c r="G543" s="122" t="str">
        <f t="shared" si="37"/>
        <v>Jatropha curcas Kernel Dried Ground</v>
      </c>
      <c r="I543" s="120" t="s">
        <v>24203</v>
      </c>
      <c r="J543" s="120" t="s">
        <v>24203</v>
      </c>
      <c r="L543" s="120" t="s">
        <v>25254</v>
      </c>
      <c r="T543" t="str" cm="1">
        <f t="array" ref="T543">IFERROR(INDEX(AOM[AOM], MATCH(1, (AOM[Edge_Value]=ani_diet!F543)*(AOM[Is_Ani_Diet_Ingredient]&lt;&gt;FALSE), 0)), "No Match in AOM")</f>
        <v>AOM_001969</v>
      </c>
      <c r="U543" t="str" cm="1">
        <f t="array" ref="U543">IFERROR(IF(INDEX(AOM[Scientific Name], MATCH(1, (AOM[Edge_Value]=ani_diet!F543)*(AOM[Is_Ani_Diet_Ingredient]&lt;&gt;FALSE), 0))=0, "", INDEX(AOM[Scientific Name], MATCH(1, (AOM[Edge_Value]=ani_diet!F543)*(AOM[Is_Ani_Diet_Ingredient]&lt;&gt;FALSE), 0))), "No Match in AOM")</f>
        <v>Jatropha curcas</v>
      </c>
      <c r="V543" t="str" cm="1">
        <f t="array" ref="V543">IF((U543&lt;&gt;"")*(U543&lt;&gt;"No Match in AOM"),IF(L543&lt;&gt;"",_xlfn.TEXTJOIN(";",TRUE,CONCATENATE(_xlfn.TEXTSPLIT(U543,";",TRUE,FALSE)," ",L543)),U543),"")</f>
        <v>Jatropha curcas Kernel</v>
      </c>
    </row>
    <row r="544" spans="1:22" ht="14.5" x14ac:dyDescent="0.35">
      <c r="A544" t="s">
        <v>25266</v>
      </c>
      <c r="B544" s="86" t="s">
        <v>25267</v>
      </c>
      <c r="D544" s="120" t="s">
        <v>10457</v>
      </c>
      <c r="E544" s="122" t="str">
        <f t="shared" si="35"/>
        <v>Jatropha curcas Kernel</v>
      </c>
      <c r="F544" s="122" t="str">
        <f t="shared" si="36"/>
        <v>Jatropha curcas Kernel Ground</v>
      </c>
      <c r="G544" s="122" t="str">
        <f t="shared" si="37"/>
        <v>Jatropha curcas Kernel Ground</v>
      </c>
      <c r="I544" s="120" t="s">
        <v>6571</v>
      </c>
      <c r="J544" s="120" t="s">
        <v>6571</v>
      </c>
      <c r="L544" s="120" t="s">
        <v>25254</v>
      </c>
      <c r="T544" t="str" cm="1">
        <f t="array" ref="T544">IFERROR(INDEX(AOM[AOM], MATCH(1, (AOM[Edge_Value]=ani_diet!F544)*(AOM[Is_Ani_Diet_Ingredient]&lt;&gt;FALSE), 0)), "No Match in AOM")</f>
        <v>AOM_001155</v>
      </c>
      <c r="U544" t="str" cm="1">
        <f t="array" ref="U544">IFERROR(IF(INDEX(AOM[Scientific Name], MATCH(1, (AOM[Edge_Value]=ani_diet!F544)*(AOM[Is_Ani_Diet_Ingredient]&lt;&gt;FALSE), 0))=0, "", INDEX(AOM[Scientific Name], MATCH(1, (AOM[Edge_Value]=ani_diet!F544)*(AOM[Is_Ani_Diet_Ingredient]&lt;&gt;FALSE), 0))), "No Match in AOM")</f>
        <v>Jatropha curcas</v>
      </c>
      <c r="V544" t="str" cm="1">
        <f t="array" ref="V544">IF((U544&lt;&gt;"")*(U544&lt;&gt;"No Match in AOM"),IF(L544&lt;&gt;"",_xlfn.TEXTJOIN(";",TRUE,CONCATENATE(_xlfn.TEXTSPLIT(U544,";",TRUE,FALSE)," ",L544)),U544),"")</f>
        <v>Jatropha curcas Kernel</v>
      </c>
    </row>
    <row r="545" spans="1:23" ht="14.5" x14ac:dyDescent="0.35">
      <c r="A545" t="s">
        <v>24935</v>
      </c>
      <c r="B545" s="86" t="s">
        <v>25268</v>
      </c>
      <c r="D545" s="120" t="s">
        <v>25269</v>
      </c>
      <c r="E545" s="122" t="str">
        <f t="shared" si="35"/>
        <v xml:space="preserve">Katambora </v>
      </c>
      <c r="F545" s="122" t="str">
        <f t="shared" si="36"/>
        <v>Katambora  Dried Ground</v>
      </c>
      <c r="G545" s="122" t="str">
        <f t="shared" si="37"/>
        <v>Katambora  Hay Ground</v>
      </c>
      <c r="I545" s="120" t="s">
        <v>24278</v>
      </c>
      <c r="J545" s="120" t="s">
        <v>24203</v>
      </c>
      <c r="T545" t="str" cm="1">
        <f t="array" ref="T545">IFERROR(INDEX(AOM[AOM], MATCH(1, (AOM[Edge_Value]=ani_diet!F545)*(AOM[Is_Ani_Diet_Ingredient]&lt;&gt;FALSE), 0)), "No Match in AOM")</f>
        <v>No Match in AOM</v>
      </c>
      <c r="U545" t="str" cm="1">
        <f t="array" ref="U545">IFERROR(IF(INDEX(AOM[Scientific Name], MATCH(1, (AOM[Edge_Value]=ani_diet!F545)*(AOM[Is_Ani_Diet_Ingredient]&lt;&gt;FALSE), 0))=0, "", INDEX(AOM[Scientific Name], MATCH(1, (AOM[Edge_Value]=ani_diet!F545)*(AOM[Is_Ani_Diet_Ingredient]&lt;&gt;FALSE), 0))), "No Match in AOM")</f>
        <v>No Match in AOM</v>
      </c>
      <c r="V545" t="str" cm="1">
        <f t="array" ref="V545">IF((U545&lt;&gt;"")*(U545&lt;&gt;"No Match in AOM"),IF(L545&lt;&gt;"",_xlfn.TEXTJOIN(";",TRUE,CONCATENATE(_xlfn.TEXTSPLIT(U545,";",TRUE,FALSE)," ",L545)),U545),"")</f>
        <v/>
      </c>
      <c r="W545" t="s">
        <v>22042</v>
      </c>
    </row>
    <row r="546" spans="1:23" ht="14.5" x14ac:dyDescent="0.35">
      <c r="A546" t="s">
        <v>24262</v>
      </c>
      <c r="B546" s="86" t="s">
        <v>25270</v>
      </c>
      <c r="C546" s="121" t="s">
        <v>25271</v>
      </c>
      <c r="D546" s="120" t="s">
        <v>14325</v>
      </c>
      <c r="E546" s="122" t="str">
        <f t="shared" si="35"/>
        <v>Khaya senegalensis Leaves and Stalk</v>
      </c>
      <c r="F546" s="122" t="str">
        <f t="shared" si="36"/>
        <v>Khaya senegalensis Leaves and Stalk</v>
      </c>
      <c r="G546" s="122" t="str">
        <f t="shared" si="37"/>
        <v>Khaya senegalensis Leaves and Stalk</v>
      </c>
      <c r="L546" s="120" t="s">
        <v>25272</v>
      </c>
      <c r="T546" t="str" cm="1">
        <f t="array" ref="T546">IFERROR(INDEX(AOM[AOM], MATCH(1, (AOM[Edge_Value]=ani_diet!F546)*(AOM[Is_Ani_Diet_Ingredient]&lt;&gt;FALSE), 0)), "No Match in AOM")</f>
        <v>No Match in AOM</v>
      </c>
      <c r="U546" t="str" cm="1">
        <f t="array" ref="U546">IFERROR(IF(INDEX(AOM[Scientific Name], MATCH(1, (AOM[Edge_Value]=ani_diet!F546)*(AOM[Is_Ani_Diet_Ingredient]&lt;&gt;FALSE), 0))=0, "", INDEX(AOM[Scientific Name], MATCH(1, (AOM[Edge_Value]=ani_diet!F546)*(AOM[Is_Ani_Diet_Ingredient]&lt;&gt;FALSE), 0))), "No Match in AOM")</f>
        <v>No Match in AOM</v>
      </c>
      <c r="V546" t="str" cm="1">
        <f t="array" ref="V546">IF((U546&lt;&gt;"")*(U546&lt;&gt;"No Match in AOM"),IF(L546&lt;&gt;"",_xlfn.TEXTJOIN(";",TRUE,CONCATENATE(_xlfn.TEXTSPLIT(U546,";",TRUE,FALSE)," ",L546)),U546),"")</f>
        <v/>
      </c>
      <c r="W546" t="s">
        <v>25273</v>
      </c>
    </row>
    <row r="547" spans="1:23" ht="14.5" x14ac:dyDescent="0.35">
      <c r="A547" t="s">
        <v>24262</v>
      </c>
      <c r="B547" s="86" t="s">
        <v>25274</v>
      </c>
      <c r="C547" s="121" t="s">
        <v>25271</v>
      </c>
      <c r="D547" s="120" t="s">
        <v>14325</v>
      </c>
      <c r="E547" s="122" t="str">
        <f t="shared" si="35"/>
        <v>Khaya senegalensis Leaves and Stalk</v>
      </c>
      <c r="F547" s="122" t="str">
        <f t="shared" si="36"/>
        <v>Khaya senegalensis Leaves and Stalk Dried</v>
      </c>
      <c r="G547" s="122" t="str">
        <f t="shared" si="37"/>
        <v>Khaya senegalensis Leaves and Stalk Dried (Sun)/Dried (Air)</v>
      </c>
      <c r="I547" s="120" t="s">
        <v>25275</v>
      </c>
      <c r="J547" s="120" t="s">
        <v>24193</v>
      </c>
      <c r="L547" s="120" t="s">
        <v>25272</v>
      </c>
      <c r="T547" t="str" cm="1">
        <f t="array" ref="T547">IFERROR(INDEX(AOM[AOM], MATCH(1, (AOM[Edge_Value]=ani_diet!F547)*(AOM[Is_Ani_Diet_Ingredient]&lt;&gt;FALSE), 0)), "No Match in AOM")</f>
        <v>No Match in AOM</v>
      </c>
      <c r="U547" t="str" cm="1">
        <f t="array" ref="U547">IFERROR(IF(INDEX(AOM[Scientific Name], MATCH(1, (AOM[Edge_Value]=ani_diet!F547)*(AOM[Is_Ani_Diet_Ingredient]&lt;&gt;FALSE), 0))=0, "", INDEX(AOM[Scientific Name], MATCH(1, (AOM[Edge_Value]=ani_diet!F547)*(AOM[Is_Ani_Diet_Ingredient]&lt;&gt;FALSE), 0))), "No Match in AOM")</f>
        <v>No Match in AOM</v>
      </c>
      <c r="V547" t="str" cm="1">
        <f t="array" ref="V547">IF((U547&lt;&gt;"")*(U547&lt;&gt;"No Match in AOM"),IF(L547&lt;&gt;"",_xlfn.TEXTJOIN(";",TRUE,CONCATENATE(_xlfn.TEXTSPLIT(U547,";",TRUE,FALSE)," ",L547)),U547),"")</f>
        <v/>
      </c>
      <c r="W547" t="s">
        <v>25273</v>
      </c>
    </row>
    <row r="548" spans="1:23" ht="14.5" x14ac:dyDescent="0.35">
      <c r="A548" t="s">
        <v>24437</v>
      </c>
      <c r="B548" s="86" t="s">
        <v>25276</v>
      </c>
      <c r="C548" s="121" t="s">
        <v>25277</v>
      </c>
      <c r="D548" s="120" t="s">
        <v>9677</v>
      </c>
      <c r="E548" s="122" t="str">
        <f t="shared" si="35"/>
        <v>Pennisetum clandestinum</v>
      </c>
      <c r="F548" s="122" t="str">
        <f t="shared" si="36"/>
        <v>Pennisetum clandestinum Ground</v>
      </c>
      <c r="G548" s="122" t="str">
        <f t="shared" si="37"/>
        <v>Pennisetum clandestinum Meal</v>
      </c>
      <c r="I548" s="120" t="s">
        <v>24282</v>
      </c>
      <c r="J548" s="120" t="s">
        <v>6571</v>
      </c>
      <c r="N548" s="88" t="s">
        <v>252</v>
      </c>
      <c r="T548" t="str" cm="1">
        <f t="array" ref="T548">IFERROR(INDEX(AOM[AOM], MATCH(1, (AOM[Edge_Value]=ani_diet!F548)*(AOM[Is_Ani_Diet_Ingredient]&lt;&gt;FALSE), 0)), "No Match in AOM")</f>
        <v>AOM_001411</v>
      </c>
      <c r="U548" t="str" cm="1">
        <f t="array" ref="U548">IFERROR(IF(INDEX(AOM[Scientific Name], MATCH(1, (AOM[Edge_Value]=ani_diet!F548)*(AOM[Is_Ani_Diet_Ingredient]&lt;&gt;FALSE), 0))=0, "", INDEX(AOM[Scientific Name], MATCH(1, (AOM[Edge_Value]=ani_diet!F548)*(AOM[Is_Ani_Diet_Ingredient]&lt;&gt;FALSE), 0))), "No Match in AOM")</f>
        <v>Pennisetum clandestinum</v>
      </c>
      <c r="V548" t="str" cm="1">
        <f t="array" ref="V548">IF((U548&lt;&gt;"")*(U548&lt;&gt;"No Match in AOM"),IF(L548&lt;&gt;"",_xlfn.TEXTJOIN(";",TRUE,CONCATENATE(_xlfn.TEXTSPLIT(U548,";",TRUE,FALSE)," ",L548)),U548),"")</f>
        <v>Pennisetum clandestinum</v>
      </c>
    </row>
    <row r="549" spans="1:23" ht="14.5" x14ac:dyDescent="0.35">
      <c r="A549" t="s">
        <v>24437</v>
      </c>
      <c r="B549" s="86" t="s">
        <v>25278</v>
      </c>
      <c r="D549" s="120" t="s">
        <v>9677</v>
      </c>
      <c r="E549" s="122" t="str">
        <f t="shared" si="35"/>
        <v>Pennisetum clandestinum</v>
      </c>
      <c r="F549" s="122" t="str">
        <f t="shared" si="36"/>
        <v>Pennisetum clandestinum Dried Ground</v>
      </c>
      <c r="G549" s="122" t="str">
        <f t="shared" si="37"/>
        <v>Pennisetum clandestinum Meal Dried Ground (Hammer)</v>
      </c>
      <c r="I549" s="120" t="s">
        <v>25279</v>
      </c>
      <c r="J549" s="120" t="s">
        <v>24203</v>
      </c>
      <c r="T549" t="str" cm="1">
        <f t="array" ref="T549">IFERROR(INDEX(AOM[AOM], MATCH(1, (AOM[Edge_Value]=ani_diet!F549)*(AOM[Is_Ani_Diet_Ingredient]&lt;&gt;FALSE), 0)), "No Match in AOM")</f>
        <v>AOM_001714</v>
      </c>
      <c r="U549" t="str" cm="1">
        <f t="array" ref="U549">IFERROR(IF(INDEX(AOM[Scientific Name], MATCH(1, (AOM[Edge_Value]=ani_diet!F549)*(AOM[Is_Ani_Diet_Ingredient]&lt;&gt;FALSE), 0))=0, "", INDEX(AOM[Scientific Name], MATCH(1, (AOM[Edge_Value]=ani_diet!F549)*(AOM[Is_Ani_Diet_Ingredient]&lt;&gt;FALSE), 0))), "No Match in AOM")</f>
        <v>Pennisetum clandestinum</v>
      </c>
      <c r="V549" t="str" cm="1">
        <f t="array" ref="V549">IF((U549&lt;&gt;"")*(U549&lt;&gt;"No Match in AOM"),IF(L549&lt;&gt;"",_xlfn.TEXTJOIN(";",TRUE,CONCATENATE(_xlfn.TEXTSPLIT(U549,";",TRUE,FALSE)," ",L549)),U549),"")</f>
        <v>Pennisetum clandestinum</v>
      </c>
    </row>
    <row r="550" spans="1:23" ht="14.5" x14ac:dyDescent="0.35">
      <c r="A550" t="s">
        <v>24450</v>
      </c>
      <c r="B550" s="86" t="s">
        <v>25280</v>
      </c>
      <c r="D550" s="120" t="s">
        <v>9677</v>
      </c>
      <c r="E550" s="122" t="str">
        <f t="shared" si="35"/>
        <v>Pennisetum clandestinum Leaves</v>
      </c>
      <c r="F550" s="122" t="str">
        <f t="shared" si="36"/>
        <v>Pennisetum clandestinum Leaves Dried Ground</v>
      </c>
      <c r="G550" s="122" t="str">
        <f t="shared" si="37"/>
        <v>Pennisetum clandestinum Leaves Dried Ground</v>
      </c>
      <c r="I550" s="120" t="s">
        <v>24203</v>
      </c>
      <c r="J550" s="120" t="s">
        <v>24203</v>
      </c>
      <c r="L550" s="120" t="s">
        <v>6705</v>
      </c>
      <c r="T550" t="str" cm="1">
        <f t="array" ref="T550">IFERROR(INDEX(AOM[AOM], MATCH(1, (AOM[Edge_Value]=ani_diet!F550)*(AOM[Is_Ani_Diet_Ingredient]&lt;&gt;FALSE), 0)), "No Match in AOM")</f>
        <v>AOM_001966</v>
      </c>
      <c r="U550" t="str" cm="1">
        <f t="array" ref="U550">IFERROR(IF(INDEX(AOM[Scientific Name], MATCH(1, (AOM[Edge_Value]=ani_diet!F550)*(AOM[Is_Ani_Diet_Ingredient]&lt;&gt;FALSE), 0))=0, "", INDEX(AOM[Scientific Name], MATCH(1, (AOM[Edge_Value]=ani_diet!F550)*(AOM[Is_Ani_Diet_Ingredient]&lt;&gt;FALSE), 0))), "No Match in AOM")</f>
        <v>Pennisetum clandestinum</v>
      </c>
      <c r="V550" t="str" cm="1">
        <f t="array" ref="V550">IF((U550&lt;&gt;"")*(U550&lt;&gt;"No Match in AOM"),IF(L550&lt;&gt;"",_xlfn.TEXTJOIN(";",TRUE,CONCATENATE(_xlfn.TEXTSPLIT(U550,";",TRUE,FALSE)," ",L550)),U550),"")</f>
        <v>Pennisetum clandestinum Leaves</v>
      </c>
    </row>
    <row r="551" spans="1:23" ht="14.5" x14ac:dyDescent="0.35">
      <c r="A551" t="s">
        <v>24450</v>
      </c>
      <c r="B551" s="86" t="s">
        <v>25281</v>
      </c>
      <c r="C551" s="121" t="s">
        <v>9675</v>
      </c>
      <c r="D551" s="120" t="s">
        <v>9677</v>
      </c>
      <c r="E551" s="122" t="str">
        <f t="shared" ref="E551:E582" si="38">_xlfn.TEXTJOIN(" ",TRUE,D551,IF(ISBLANK(L551),"",_xlfn.TEXTSPLIT(L551,";")))</f>
        <v>Pennisetum clandestinum Leaves</v>
      </c>
      <c r="F551" s="122" t="str">
        <f t="shared" si="36"/>
        <v>Pennisetum clandestinum Leaves</v>
      </c>
      <c r="G551" s="122" t="str">
        <f t="shared" si="37"/>
        <v>Pennisetum clandestinum Leaves</v>
      </c>
      <c r="L551" s="120" t="s">
        <v>6705</v>
      </c>
      <c r="T551" t="str" cm="1">
        <f t="array" ref="T551">IFERROR(INDEX(AOM[AOM], MATCH(1, (AOM[Edge_Value]=ani_diet!F551)*(AOM[Is_Ani_Diet_Ingredient]&lt;&gt;FALSE), 0)), "No Match in AOM")</f>
        <v>AOM_002040</v>
      </c>
      <c r="U551" t="str" cm="1">
        <f t="array" ref="U551">IFERROR(IF(INDEX(AOM[Scientific Name], MATCH(1, (AOM[Edge_Value]=ani_diet!F551)*(AOM[Is_Ani_Diet_Ingredient]&lt;&gt;FALSE), 0))=0, "", INDEX(AOM[Scientific Name], MATCH(1, (AOM[Edge_Value]=ani_diet!F551)*(AOM[Is_Ani_Diet_Ingredient]&lt;&gt;FALSE), 0))), "No Match in AOM")</f>
        <v>Pennisetum clandestinum</v>
      </c>
      <c r="V551" t="str" cm="1">
        <f t="array" ref="V551">IF((U551&lt;&gt;"")*(U551&lt;&gt;"No Match in AOM"),IF(L551&lt;&gt;"",_xlfn.TEXTJOIN(";",TRUE,CONCATENATE(_xlfn.TEXTSPLIT(U551,";",TRUE,FALSE)," ",L551)),U551),"")</f>
        <v>Pennisetum clandestinum Leaves</v>
      </c>
    </row>
    <row r="552" spans="1:23" ht="14.5" x14ac:dyDescent="0.35">
      <c r="A552" t="s">
        <v>25282</v>
      </c>
      <c r="B552" s="86" t="s">
        <v>25283</v>
      </c>
      <c r="C552" s="121" t="s">
        <v>25284</v>
      </c>
      <c r="D552" s="120" t="s">
        <v>9677</v>
      </c>
      <c r="E552" s="122" t="str">
        <f t="shared" si="38"/>
        <v>Pennisetum clandestinum</v>
      </c>
      <c r="F552" s="122" t="str">
        <f t="shared" si="36"/>
        <v>Pennisetum clandestinum Ensiled</v>
      </c>
      <c r="G552" s="122" t="str">
        <f t="shared" si="37"/>
        <v>Pennisetum clandestinum Silage</v>
      </c>
      <c r="I552" s="120" t="s">
        <v>19597</v>
      </c>
      <c r="J552" s="120" t="s">
        <v>24304</v>
      </c>
      <c r="O552" s="88" t="s">
        <v>252</v>
      </c>
      <c r="T552" t="str" cm="1">
        <f t="array" ref="T552">IFERROR(INDEX(AOM[AOM], MATCH(1, (AOM[Edge_Value]=ani_diet!F552)*(AOM[Is_Ani_Diet_Ingredient]&lt;&gt;FALSE), 0)), "No Match in AOM")</f>
        <v>AOM_001410</v>
      </c>
      <c r="U552" t="str" cm="1">
        <f t="array" ref="U552">IFERROR(IF(INDEX(AOM[Scientific Name], MATCH(1, (AOM[Edge_Value]=ani_diet!F552)*(AOM[Is_Ani_Diet_Ingredient]&lt;&gt;FALSE), 0))=0, "", INDEX(AOM[Scientific Name], MATCH(1, (AOM[Edge_Value]=ani_diet!F552)*(AOM[Is_Ani_Diet_Ingredient]&lt;&gt;FALSE), 0))), "No Match in AOM")</f>
        <v>Pennisetum clandestinum</v>
      </c>
      <c r="V552" t="str" cm="1">
        <f t="array" ref="V552">IF((U552&lt;&gt;"")*(U552&lt;&gt;"No Match in AOM"),IF(L552&lt;&gt;"",_xlfn.TEXTJOIN(";",TRUE,CONCATENATE(_xlfn.TEXTSPLIT(U552,";",TRUE,FALSE)," ",L552)),U552),"")</f>
        <v>Pennisetum clandestinum</v>
      </c>
    </row>
    <row r="553" spans="1:23" ht="14.5" x14ac:dyDescent="0.35">
      <c r="A553" t="s">
        <v>24405</v>
      </c>
      <c r="B553" s="86" t="s">
        <v>25285</v>
      </c>
      <c r="E553" s="122" t="str">
        <f t="shared" si="38"/>
        <v/>
      </c>
      <c r="F553" s="122" t="str">
        <f t="shared" si="36"/>
        <v/>
      </c>
      <c r="G553" s="122"/>
      <c r="T553" t="str" cm="1">
        <f t="array" ref="T553">IFERROR(INDEX(AOM[AOM], MATCH(1, (AOM[Edge_Value]=ani_diet!F553)*(AOM[Is_Ani_Diet_Ingredient]&lt;&gt;FALSE), 0)), "No Match in AOM")</f>
        <v>No Match in AOM</v>
      </c>
      <c r="U553" t="str" cm="1">
        <f t="array" ref="U553">IFERROR(IF(INDEX(AOM[Scientific Name], MATCH(1, (AOM[Edge_Value]=ani_diet!F553)*(AOM[Is_Ani_Diet_Ingredient]&lt;&gt;FALSE), 0))=0, "", INDEX(AOM[Scientific Name], MATCH(1, (AOM[Edge_Value]=ani_diet!F553)*(AOM[Is_Ani_Diet_Ingredient]&lt;&gt;FALSE), 0))), "No Match in AOM")</f>
        <v>No Match in AOM</v>
      </c>
      <c r="V553" t="str" cm="1">
        <f t="array" ref="V553">IF((U553&lt;&gt;"")*(U553&lt;&gt;"No Match in AOM"),IF(L553&lt;&gt;"",_xlfn.TEXTJOIN(";",TRUE,CONCATENATE(_xlfn.TEXTSPLIT(U553,";",TRUE,FALSE)," ",L553)),U553),"")</f>
        <v/>
      </c>
      <c r="W553" t="s">
        <v>25286</v>
      </c>
    </row>
    <row r="554" spans="1:23" ht="14.5" x14ac:dyDescent="0.35">
      <c r="A554" t="s">
        <v>24313</v>
      </c>
      <c r="B554" s="86" t="s">
        <v>25287</v>
      </c>
      <c r="C554" s="121" t="s">
        <v>9675</v>
      </c>
      <c r="D554" s="120" t="s">
        <v>9677</v>
      </c>
      <c r="E554" s="122" t="str">
        <f t="shared" si="38"/>
        <v>Pennisetum clandestinum</v>
      </c>
      <c r="F554" s="122" t="str">
        <f t="shared" si="36"/>
        <v>Pennisetum clandestinum</v>
      </c>
      <c r="G554" s="122" t="str">
        <f t="shared" ref="G554:G585" si="39">_xlfn.TEXTJOIN(" ",TRUE,D554,H554,IF(ISBLANK(L554),"",_xlfn.TEXTSPLIT(L554,";")),IF(ISBLANK(I554),"",_xlfn.TEXTSPLIT(I554,";")))</f>
        <v>Pennisetum clandestinum</v>
      </c>
      <c r="T554" t="str" cm="1">
        <f t="array" ref="T554">IFERROR(INDEX(AOM[AOM], MATCH(1, (AOM[Edge_Value]=ani_diet!F554)*(AOM[Is_Ani_Diet_Ingredient]&lt;&gt;FALSE), 0)), "No Match in AOM")</f>
        <v>AOM_001409</v>
      </c>
      <c r="U554" t="str" cm="1">
        <f t="array" ref="U554">IFERROR(IF(INDEX(AOM[Scientific Name], MATCH(1, (AOM[Edge_Value]=ani_diet!F554)*(AOM[Is_Ani_Diet_Ingredient]&lt;&gt;FALSE), 0))=0, "", INDEX(AOM[Scientific Name], MATCH(1, (AOM[Edge_Value]=ani_diet!F554)*(AOM[Is_Ani_Diet_Ingredient]&lt;&gt;FALSE), 0))), "No Match in AOM")</f>
        <v>Pennisetum clandestinum</v>
      </c>
      <c r="V554" t="str" cm="1">
        <f t="array" ref="V554">IF((U554&lt;&gt;"")*(U554&lt;&gt;"No Match in AOM"),IF(L554&lt;&gt;"",_xlfn.TEXTJOIN(";",TRUE,CONCATENATE(_xlfn.TEXTSPLIT(U554,";",TRUE,FALSE)," ",L554)),U554),"")</f>
        <v>Pennisetum clandestinum</v>
      </c>
    </row>
    <row r="555" spans="1:23" ht="14.5" x14ac:dyDescent="0.35">
      <c r="A555" t="s">
        <v>24351</v>
      </c>
      <c r="B555" s="86" t="s">
        <v>25288</v>
      </c>
      <c r="C555" s="121" t="s">
        <v>25289</v>
      </c>
      <c r="D555" s="120" t="s">
        <v>25289</v>
      </c>
      <c r="E555" s="122" t="str">
        <f t="shared" si="38"/>
        <v>Baking Soda</v>
      </c>
      <c r="F555" s="122" t="str">
        <f t="shared" si="36"/>
        <v>Baking Soda</v>
      </c>
      <c r="G555" s="122" t="str">
        <f t="shared" si="39"/>
        <v>Baking Soda</v>
      </c>
      <c r="T555" t="str" cm="1">
        <f t="array" ref="T555">IFERROR(INDEX(AOM[AOM], MATCH(1, (AOM[Edge_Value]=ani_diet!F555)*(AOM[Is_Ani_Diet_Ingredient]&lt;&gt;FALSE), 0)), "No Match in AOM")</f>
        <v>No Match in AOM</v>
      </c>
      <c r="U555" t="str" cm="1">
        <f t="array" ref="U555">IFERROR(IF(INDEX(AOM[Scientific Name], MATCH(1, (AOM[Edge_Value]=ani_diet!F555)*(AOM[Is_Ani_Diet_Ingredient]&lt;&gt;FALSE), 0))=0, "", INDEX(AOM[Scientific Name], MATCH(1, (AOM[Edge_Value]=ani_diet!F555)*(AOM[Is_Ani_Diet_Ingredient]&lt;&gt;FALSE), 0))), "No Match in AOM")</f>
        <v>No Match in AOM</v>
      </c>
      <c r="V555" t="str" cm="1">
        <f t="array" ref="V555">IF((U555&lt;&gt;"")*(U555&lt;&gt;"No Match in AOM"),IF(L555&lt;&gt;"",_xlfn.TEXTJOIN(";",TRUE,CONCATENATE(_xlfn.TEXTSPLIT(U555,";",TRUE,FALSE)," ",L555)),U555),"")</f>
        <v/>
      </c>
      <c r="W555" t="s">
        <v>23069</v>
      </c>
    </row>
    <row r="556" spans="1:23" ht="14.5" x14ac:dyDescent="0.35">
      <c r="A556" t="s">
        <v>24454</v>
      </c>
      <c r="B556" s="86" t="s">
        <v>25290</v>
      </c>
      <c r="D556" s="120" t="s">
        <v>9474</v>
      </c>
      <c r="E556" s="122" t="str">
        <f t="shared" si="38"/>
        <v>Leucaena leucocephala Leaves</v>
      </c>
      <c r="F556" s="122" t="str">
        <f t="shared" si="36"/>
        <v>Leucaena leucocephala Leaves Dried</v>
      </c>
      <c r="G556" s="122" t="str">
        <f t="shared" si="39"/>
        <v>Leucaena leucocephala Leaves Dried</v>
      </c>
      <c r="I556" s="120" t="s">
        <v>24193</v>
      </c>
      <c r="J556" s="120" t="s">
        <v>24193</v>
      </c>
      <c r="L556" s="120" t="s">
        <v>6705</v>
      </c>
      <c r="T556" t="str" cm="1">
        <f t="array" ref="T556">IFERROR(INDEX(AOM[AOM], MATCH(1, (AOM[Edge_Value]=ani_diet!F556)*(AOM[Is_Ani_Diet_Ingredient]&lt;&gt;FALSE), 0)), "No Match in AOM")</f>
        <v>AOM_001710</v>
      </c>
      <c r="U556" t="str" cm="1">
        <f t="array" ref="U556">IFERROR(IF(INDEX(AOM[Scientific Name], MATCH(1, (AOM[Edge_Value]=ani_diet!F556)*(AOM[Is_Ani_Diet_Ingredient]&lt;&gt;FALSE), 0))=0, "", INDEX(AOM[Scientific Name], MATCH(1, (AOM[Edge_Value]=ani_diet!F556)*(AOM[Is_Ani_Diet_Ingredient]&lt;&gt;FALSE), 0))), "No Match in AOM")</f>
        <v>Leucaena leucocephala</v>
      </c>
      <c r="V556" t="str" cm="1">
        <f t="array" ref="V556">IF((U556&lt;&gt;"")*(U556&lt;&gt;"No Match in AOM"),IF(L556&lt;&gt;"",_xlfn.TEXTJOIN(";",TRUE,CONCATENATE(_xlfn.TEXTSPLIT(U556,";",TRUE,FALSE)," ",L556)),U556),"")</f>
        <v>Leucaena leucocephala Leaves</v>
      </c>
    </row>
    <row r="557" spans="1:23" ht="14.5" x14ac:dyDescent="0.35">
      <c r="A557" t="s">
        <v>25123</v>
      </c>
      <c r="B557" s="86" t="s">
        <v>25291</v>
      </c>
      <c r="C557" s="121" t="s">
        <v>25292</v>
      </c>
      <c r="D557" s="120" t="s">
        <v>25293</v>
      </c>
      <c r="E557" s="122" t="str">
        <f t="shared" si="38"/>
        <v>Dolichos lablab Leaves</v>
      </c>
      <c r="F557" s="122" t="str">
        <f t="shared" si="36"/>
        <v>Dolichos lablab Leaves</v>
      </c>
      <c r="G557" s="122" t="str">
        <f t="shared" si="39"/>
        <v>Dolichos lablab Leaves</v>
      </c>
      <c r="L557" s="120" t="s">
        <v>6705</v>
      </c>
      <c r="T557" t="str" cm="1">
        <f t="array" ref="T557">IFERROR(INDEX(AOM[AOM], MATCH(1, (AOM[Edge_Value]=ani_diet!F557)*(AOM[Is_Ani_Diet_Ingredient]&lt;&gt;FALSE), 0)), "No Match in AOM")</f>
        <v>AOM_001215</v>
      </c>
      <c r="U557" t="str" cm="1">
        <f t="array" ref="U557">IFERROR(IF(INDEX(AOM[Scientific Name], MATCH(1, (AOM[Edge_Value]=ani_diet!F557)*(AOM[Is_Ani_Diet_Ingredient]&lt;&gt;FALSE), 0))=0, "", INDEX(AOM[Scientific Name], MATCH(1, (AOM[Edge_Value]=ani_diet!F557)*(AOM[Is_Ani_Diet_Ingredient]&lt;&gt;FALSE), 0))), "No Match in AOM")</f>
        <v xml:space="preserve">Dolichos lablab </v>
      </c>
      <c r="V557" t="str" cm="1">
        <f t="array" ref="V557">IF((U557&lt;&gt;"")*(U557&lt;&gt;"No Match in AOM"),IF(L557&lt;&gt;"",_xlfn.TEXTJOIN(";",TRUE,CONCATENATE(_xlfn.TEXTSPLIT(U557,";",TRUE,FALSE)," ",L557)),U557),"")</f>
        <v>Dolichos lablab  Leaves</v>
      </c>
    </row>
    <row r="558" spans="1:23" ht="14.5" x14ac:dyDescent="0.35">
      <c r="A558" t="s">
        <v>25123</v>
      </c>
      <c r="B558" s="86" t="s">
        <v>25294</v>
      </c>
      <c r="D558" s="120" t="s">
        <v>25293</v>
      </c>
      <c r="E558" s="122" t="str">
        <f t="shared" si="38"/>
        <v>Dolichos lablab Leaves</v>
      </c>
      <c r="F558" s="122" t="str">
        <f t="shared" si="36"/>
        <v>Dolichos lablab Leaves Dried</v>
      </c>
      <c r="G558" s="122" t="str">
        <f t="shared" si="39"/>
        <v>Dolichos lablab Leaves Dried(Air)</v>
      </c>
      <c r="I558" s="120" t="s">
        <v>24221</v>
      </c>
      <c r="J558" s="120" t="s">
        <v>24193</v>
      </c>
      <c r="L558" s="120" t="s">
        <v>6705</v>
      </c>
      <c r="T558" t="str" cm="1">
        <f t="array" ref="T558">IFERROR(INDEX(AOM[AOM], MATCH(1, (AOM[Edge_Value]=ani_diet!F558)*(AOM[Is_Ani_Diet_Ingredient]&lt;&gt;FALSE), 0)), "No Match in AOM")</f>
        <v>AOM_001731</v>
      </c>
      <c r="U558" t="str" cm="1">
        <f t="array" ref="U558">IFERROR(IF(INDEX(AOM[Scientific Name], MATCH(1, (AOM[Edge_Value]=ani_diet!F558)*(AOM[Is_Ani_Diet_Ingredient]&lt;&gt;FALSE), 0))=0, "", INDEX(AOM[Scientific Name], MATCH(1, (AOM[Edge_Value]=ani_diet!F558)*(AOM[Is_Ani_Diet_Ingredient]&lt;&gt;FALSE), 0))), "No Match in AOM")</f>
        <v xml:space="preserve">Dolichos lablab </v>
      </c>
      <c r="V558" t="str" cm="1">
        <f t="array" ref="V558">IF((U558&lt;&gt;"")*(U558&lt;&gt;"No Match in AOM"),IF(L558&lt;&gt;"",_xlfn.TEXTJOIN(";",TRUE,CONCATENATE(_xlfn.TEXTSPLIT(U558,";",TRUE,FALSE)," ",L558)),U558),"")</f>
        <v>Dolichos lablab  Leaves</v>
      </c>
    </row>
    <row r="559" spans="1:23" ht="14.5" x14ac:dyDescent="0.35">
      <c r="A559" t="s">
        <v>24190</v>
      </c>
      <c r="B559" s="86" t="s">
        <v>25295</v>
      </c>
      <c r="D559" s="120" t="s">
        <v>10249</v>
      </c>
      <c r="E559" s="122" t="str">
        <f t="shared" si="38"/>
        <v>Lablab purpureus</v>
      </c>
      <c r="F559" s="122" t="str">
        <f t="shared" si="36"/>
        <v>Lablab purpureus Dried</v>
      </c>
      <c r="G559" s="122" t="str">
        <f t="shared" si="39"/>
        <v>Lablab purpureus Cut(hand shears) Dried(Sun-24-48h) Dried(shade) Dried(Air) Chopped</v>
      </c>
      <c r="I559" s="120" t="s">
        <v>24192</v>
      </c>
      <c r="J559" s="120" t="s">
        <v>24193</v>
      </c>
      <c r="K559" s="120" t="s">
        <v>6715</v>
      </c>
      <c r="T559" t="str" cm="1">
        <f t="array" ref="T559">IFERROR(INDEX(AOM[AOM], MATCH(1, (AOM[Edge_Value]=ani_diet!F559)*(AOM[Is_Ani_Diet_Ingredient]&lt;&gt;FALSE), 0)), "No Match in AOM")</f>
        <v>AOM_001732</v>
      </c>
      <c r="U559" t="str" cm="1">
        <f t="array" ref="U559">IFERROR(IF(INDEX(AOM[Scientific Name], MATCH(1, (AOM[Edge_Value]=ani_diet!F559)*(AOM[Is_Ani_Diet_Ingredient]&lt;&gt;FALSE), 0))=0, "", INDEX(AOM[Scientific Name], MATCH(1, (AOM[Edge_Value]=ani_diet!F559)*(AOM[Is_Ani_Diet_Ingredient]&lt;&gt;FALSE), 0))), "No Match in AOM")</f>
        <v>Lablab purpureus</v>
      </c>
      <c r="V559" t="str" cm="1">
        <f t="array" ref="V559">IF((U559&lt;&gt;"")*(U559&lt;&gt;"No Match in AOM"),IF(L559&lt;&gt;"",_xlfn.TEXTJOIN(";",TRUE,CONCATENATE(_xlfn.TEXTSPLIT(U559,";",TRUE,FALSE)," ",L559)),U559),"")</f>
        <v>Lablab purpureus</v>
      </c>
    </row>
    <row r="560" spans="1:23" ht="14.5" x14ac:dyDescent="0.35">
      <c r="A560" t="s">
        <v>25296</v>
      </c>
      <c r="B560" s="86" t="s">
        <v>25297</v>
      </c>
      <c r="C560" s="121" t="s">
        <v>25298</v>
      </c>
      <c r="D560" s="120" t="s">
        <v>10247</v>
      </c>
      <c r="E560" s="122" t="str">
        <f t="shared" si="38"/>
        <v>Lablab</v>
      </c>
      <c r="F560" s="122" t="str">
        <f t="shared" si="36"/>
        <v>Lablab Dried</v>
      </c>
      <c r="G560" s="122" t="str">
        <f t="shared" si="39"/>
        <v>Lablab Hay</v>
      </c>
      <c r="I560" s="120" t="s">
        <v>19595</v>
      </c>
      <c r="J560" s="120" t="s">
        <v>24193</v>
      </c>
      <c r="N560" s="88" t="s">
        <v>252</v>
      </c>
      <c r="T560" t="str" cm="1">
        <f t="array" ref="T560">IFERROR(INDEX(AOM[AOM], MATCH(1, (AOM[Edge_Value]=ani_diet!F560)*(AOM[Is_Ani_Diet_Ingredient]&lt;&gt;FALSE), 0)), "No Match in AOM")</f>
        <v>No Match in AOM</v>
      </c>
      <c r="U560" t="str" cm="1">
        <f t="array" ref="U560">IFERROR(IF(INDEX(AOM[Scientific Name], MATCH(1, (AOM[Edge_Value]=ani_diet!F560)*(AOM[Is_Ani_Diet_Ingredient]&lt;&gt;FALSE), 0))=0, "", INDEX(AOM[Scientific Name], MATCH(1, (AOM[Edge_Value]=ani_diet!F560)*(AOM[Is_Ani_Diet_Ingredient]&lt;&gt;FALSE), 0))), "No Match in AOM")</f>
        <v>No Match in AOM</v>
      </c>
      <c r="V560" t="str" cm="1">
        <f t="array" ref="V560">IF((U560&lt;&gt;"")*(U560&lt;&gt;"No Match in AOM"),IF(L560&lt;&gt;"",_xlfn.TEXTJOIN(";",TRUE,CONCATENATE(_xlfn.TEXTSPLIT(U560,";",TRUE,FALSE)," ",L560)),U560),"")</f>
        <v/>
      </c>
      <c r="W560" t="s">
        <v>22874</v>
      </c>
    </row>
    <row r="561" spans="1:23" ht="14.5" x14ac:dyDescent="0.35">
      <c r="A561" t="s">
        <v>25169</v>
      </c>
      <c r="B561" s="86" t="s">
        <v>25299</v>
      </c>
      <c r="D561" s="120" t="s">
        <v>10249</v>
      </c>
      <c r="E561" s="122" t="str">
        <f t="shared" si="38"/>
        <v>Lablab purpureus</v>
      </c>
      <c r="F561" s="122" t="str">
        <f t="shared" si="36"/>
        <v>Lablab purpureus Crushed Dried</v>
      </c>
      <c r="G561" s="122" t="str">
        <f t="shared" si="39"/>
        <v>Lablab purpureus Hay Crushed</v>
      </c>
      <c r="I561" s="120" t="s">
        <v>25300</v>
      </c>
      <c r="J561" s="120" t="s">
        <v>25301</v>
      </c>
      <c r="T561" t="str" cm="1">
        <f t="array" ref="T561">IFERROR(INDEX(AOM[AOM], MATCH(1, (AOM[Edge_Value]=ani_diet!F561)*(AOM[Is_Ani_Diet_Ingredient]&lt;&gt;FALSE), 0)), "No Match in AOM")</f>
        <v>AOM_001666</v>
      </c>
      <c r="U561" t="str" cm="1">
        <f t="array" ref="U561">IFERROR(IF(INDEX(AOM[Scientific Name], MATCH(1, (AOM[Edge_Value]=ani_diet!F561)*(AOM[Is_Ani_Diet_Ingredient]&lt;&gt;FALSE), 0))=0, "", INDEX(AOM[Scientific Name], MATCH(1, (AOM[Edge_Value]=ani_diet!F561)*(AOM[Is_Ani_Diet_Ingredient]&lt;&gt;FALSE), 0))), "No Match in AOM")</f>
        <v>Lablab purpureus</v>
      </c>
      <c r="V561" t="str" cm="1">
        <f t="array" ref="V561">IF((U561&lt;&gt;"")*(U561&lt;&gt;"No Match in AOM"),IF(L561&lt;&gt;"",_xlfn.TEXTJOIN(";",TRUE,CONCATENATE(_xlfn.TEXTSPLIT(U561,";",TRUE,FALSE)," ",L561)),U561),"")</f>
        <v>Lablab purpureus</v>
      </c>
    </row>
    <row r="562" spans="1:23" ht="14.5" x14ac:dyDescent="0.35">
      <c r="A562" t="s">
        <v>25302</v>
      </c>
      <c r="B562" s="86" t="s">
        <v>25303</v>
      </c>
      <c r="C562" s="121" t="s">
        <v>10249</v>
      </c>
      <c r="D562" s="120" t="s">
        <v>10249</v>
      </c>
      <c r="E562" s="122" t="str">
        <f t="shared" si="38"/>
        <v>Lablab purpureus Forage</v>
      </c>
      <c r="F562" s="122" t="str">
        <f t="shared" si="36"/>
        <v>Lablab purpureus Forage</v>
      </c>
      <c r="G562" s="122" t="str">
        <f t="shared" si="39"/>
        <v>Lablab purpureus Forage</v>
      </c>
      <c r="L562" s="120" t="s">
        <v>25109</v>
      </c>
      <c r="T562" t="str" cm="1">
        <f t="array" ref="T562">IFERROR(INDEX(AOM[AOM], MATCH(1, (AOM[Edge_Value]=ani_diet!F562)*(AOM[Is_Ani_Diet_Ingredient]&lt;&gt;FALSE), 0)), "No Match in AOM")</f>
        <v>No Match in AOM</v>
      </c>
      <c r="U562" t="str" cm="1">
        <f t="array" ref="U562">IFERROR(IF(INDEX(AOM[Scientific Name], MATCH(1, (AOM[Edge_Value]=ani_diet!F562)*(AOM[Is_Ani_Diet_Ingredient]&lt;&gt;FALSE), 0))=0, "", INDEX(AOM[Scientific Name], MATCH(1, (AOM[Edge_Value]=ani_diet!F562)*(AOM[Is_Ani_Diet_Ingredient]&lt;&gt;FALSE), 0))), "No Match in AOM")</f>
        <v>No Match in AOM</v>
      </c>
      <c r="V562" t="str" cm="1">
        <f t="array" ref="V562">IF((U562&lt;&gt;"")*(U562&lt;&gt;"No Match in AOM"),IF(L562&lt;&gt;"",_xlfn.TEXTJOIN(";",TRUE,CONCATENATE(_xlfn.TEXTSPLIT(U562,";",TRUE,FALSE)," ",L562)),U562),"")</f>
        <v/>
      </c>
      <c r="W562" s="132" t="s">
        <v>22874</v>
      </c>
    </row>
    <row r="563" spans="1:23" ht="14.5" x14ac:dyDescent="0.35">
      <c r="A563" t="s">
        <v>25302</v>
      </c>
      <c r="B563" s="86" t="s">
        <v>25304</v>
      </c>
      <c r="D563" s="120" t="s">
        <v>10249</v>
      </c>
      <c r="E563" s="122" t="str">
        <f t="shared" si="38"/>
        <v>Lablab purpureus</v>
      </c>
      <c r="F563" s="122" t="str">
        <f t="shared" si="36"/>
        <v>Lablab purpureus</v>
      </c>
      <c r="G563" s="122" t="str">
        <f t="shared" si="39"/>
        <v>Lablab purpureus Chopped</v>
      </c>
      <c r="I563" s="120" t="s">
        <v>6715</v>
      </c>
      <c r="K563" s="120" t="s">
        <v>6715</v>
      </c>
      <c r="T563" t="str" cm="1">
        <f t="array" ref="T563">IFERROR(INDEX(AOM[AOM], MATCH(1, (AOM[Edge_Value]=ani_diet!F563)*(AOM[Is_Ani_Diet_Ingredient]&lt;&gt;FALSE), 0)), "No Match in AOM")</f>
        <v>AOM_001217</v>
      </c>
      <c r="U563" t="str" cm="1">
        <f t="array" ref="U563">IFERROR(IF(INDEX(AOM[Scientific Name], MATCH(1, (AOM[Edge_Value]=ani_diet!F563)*(AOM[Is_Ani_Diet_Ingredient]&lt;&gt;FALSE), 0))=0, "", INDEX(AOM[Scientific Name], MATCH(1, (AOM[Edge_Value]=ani_diet!F563)*(AOM[Is_Ani_Diet_Ingredient]&lt;&gt;FALSE), 0))), "No Match in AOM")</f>
        <v>Lablab purpureus</v>
      </c>
      <c r="V563" t="str" cm="1">
        <f t="array" ref="V563">IF((U563&lt;&gt;"")*(U563&lt;&gt;"No Match in AOM"),IF(L563&lt;&gt;"",_xlfn.TEXTJOIN(";",TRUE,CONCATENATE(_xlfn.TEXTSPLIT(U563,";",TRUE,FALSE)," ",L563)),U563),"")</f>
        <v>Lablab purpureus</v>
      </c>
    </row>
    <row r="564" spans="1:23" ht="14.5" x14ac:dyDescent="0.35">
      <c r="A564" t="s">
        <v>25305</v>
      </c>
      <c r="B564" s="86" t="s">
        <v>25306</v>
      </c>
      <c r="C564" s="121" t="s">
        <v>10249</v>
      </c>
      <c r="D564" s="120" t="s">
        <v>10249</v>
      </c>
      <c r="E564" s="122" t="str">
        <f t="shared" si="38"/>
        <v>Lablab purpureus</v>
      </c>
      <c r="F564" s="122" t="str">
        <f t="shared" si="36"/>
        <v>Lablab purpureus</v>
      </c>
      <c r="G564" s="122" t="str">
        <f t="shared" si="39"/>
        <v>Lablab purpureus</v>
      </c>
      <c r="T564" t="str" cm="1">
        <f t="array" ref="T564">IFERROR(INDEX(AOM[AOM], MATCH(1, (AOM[Edge_Value]=ani_diet!F564)*(AOM[Is_Ani_Diet_Ingredient]&lt;&gt;FALSE), 0)), "No Match in AOM")</f>
        <v>AOM_001217</v>
      </c>
      <c r="U564" t="str" cm="1">
        <f t="array" ref="U564">IFERROR(IF(INDEX(AOM[Scientific Name], MATCH(1, (AOM[Edge_Value]=ani_diet!F564)*(AOM[Is_Ani_Diet_Ingredient]&lt;&gt;FALSE), 0))=0, "", INDEX(AOM[Scientific Name], MATCH(1, (AOM[Edge_Value]=ani_diet!F564)*(AOM[Is_Ani_Diet_Ingredient]&lt;&gt;FALSE), 0))), "No Match in AOM")</f>
        <v>Lablab purpureus</v>
      </c>
      <c r="V564" t="str" cm="1">
        <f t="array" ref="V564">IF((U564&lt;&gt;"")*(U564&lt;&gt;"No Match in AOM"),IF(L564&lt;&gt;"",_xlfn.TEXTJOIN(";",TRUE,CONCATENATE(_xlfn.TEXTSPLIT(U564,";",TRUE,FALSE)," ",L564)),U564),"")</f>
        <v>Lablab purpureus</v>
      </c>
    </row>
    <row r="565" spans="1:23" ht="14.5" x14ac:dyDescent="0.35">
      <c r="A565" t="s">
        <v>25307</v>
      </c>
      <c r="B565" s="86" t="s">
        <v>25308</v>
      </c>
      <c r="C565" s="121" t="s">
        <v>25309</v>
      </c>
      <c r="D565" s="120" t="s">
        <v>10249</v>
      </c>
      <c r="E565" s="122" t="str">
        <f t="shared" si="38"/>
        <v>Lablab purpureus Stover</v>
      </c>
      <c r="F565" s="122" t="str">
        <f t="shared" si="36"/>
        <v>Lablab purpureus Stover</v>
      </c>
      <c r="G565" s="122" t="str">
        <f t="shared" si="39"/>
        <v>Lablab purpureus Stover</v>
      </c>
      <c r="L565" s="120" t="s">
        <v>11191</v>
      </c>
      <c r="N565" s="88" t="s">
        <v>252</v>
      </c>
      <c r="T565" t="str" cm="1">
        <f t="array" ref="T565">IFERROR(INDEX(AOM[AOM], MATCH(1, (AOM[Edge_Value]=ani_diet!F565)*(AOM[Is_Ani_Diet_Ingredient]&lt;&gt;FALSE), 0)), "No Match in AOM")</f>
        <v>AOM_001219</v>
      </c>
      <c r="U565" t="str" cm="1">
        <f t="array" ref="U565">IFERROR(IF(INDEX(AOM[Scientific Name], MATCH(1, (AOM[Edge_Value]=ani_diet!F565)*(AOM[Is_Ani_Diet_Ingredient]&lt;&gt;FALSE), 0))=0, "", INDEX(AOM[Scientific Name], MATCH(1, (AOM[Edge_Value]=ani_diet!F565)*(AOM[Is_Ani_Diet_Ingredient]&lt;&gt;FALSE), 0))), "No Match in AOM")</f>
        <v>Lablab purpureus</v>
      </c>
      <c r="V565" t="str" cm="1">
        <f t="array" ref="V565">IF((U565&lt;&gt;"")*(U565&lt;&gt;"No Match in AOM"),IF(L565&lt;&gt;"",_xlfn.TEXTJOIN(";",TRUE,CONCATENATE(_xlfn.TEXTSPLIT(U565,";",TRUE,FALSE)," ",L565)),U565),"")</f>
        <v>Lablab purpureus Stover</v>
      </c>
    </row>
    <row r="566" spans="1:23" ht="14.5" x14ac:dyDescent="0.35">
      <c r="A566" t="s">
        <v>25310</v>
      </c>
      <c r="B566" s="86" t="s">
        <v>25311</v>
      </c>
      <c r="D566" s="120" t="s">
        <v>10249</v>
      </c>
      <c r="E566" s="122" t="str">
        <f t="shared" si="38"/>
        <v>Lablab purpureus</v>
      </c>
      <c r="F566" s="122" t="str">
        <f t="shared" si="36"/>
        <v>Lablab purpureus Dried Wilted</v>
      </c>
      <c r="G566" s="122" t="str">
        <f t="shared" si="39"/>
        <v>Lablab purpureus Chopped Dried(Sun) Wilted</v>
      </c>
      <c r="I566" s="120" t="s">
        <v>25312</v>
      </c>
      <c r="J566" s="120" t="s">
        <v>24361</v>
      </c>
      <c r="K566" s="120" t="s">
        <v>6715</v>
      </c>
      <c r="T566" t="str" cm="1">
        <f t="array" ref="T566">IFERROR(INDEX(AOM[AOM], MATCH(1, (AOM[Edge_Value]=ani_diet!F566)*(AOM[Is_Ani_Diet_Ingredient]&lt;&gt;FALSE), 0)), "No Match in AOM")</f>
        <v>AOM_001665</v>
      </c>
      <c r="U566" t="str" cm="1">
        <f t="array" ref="U566">IFERROR(IF(INDEX(AOM[Scientific Name], MATCH(1, (AOM[Edge_Value]=ani_diet!F566)*(AOM[Is_Ani_Diet_Ingredient]&lt;&gt;FALSE), 0))=0, "", INDEX(AOM[Scientific Name], MATCH(1, (AOM[Edge_Value]=ani_diet!F566)*(AOM[Is_Ani_Diet_Ingredient]&lt;&gt;FALSE), 0))), "No Match in AOM")</f>
        <v>Lablab purpureus</v>
      </c>
      <c r="V566" t="str" cm="1">
        <f t="array" ref="V566">IF((U566&lt;&gt;"")*(U566&lt;&gt;"No Match in AOM"),IF(L566&lt;&gt;"",_xlfn.TEXTJOIN(";",TRUE,CONCATENATE(_xlfn.TEXTSPLIT(U566,";",TRUE,FALSE)," ",L566)),U566),"")</f>
        <v>Lablab purpureus</v>
      </c>
    </row>
    <row r="567" spans="1:23" ht="14.5" x14ac:dyDescent="0.35">
      <c r="A567" t="s">
        <v>25010</v>
      </c>
      <c r="B567" s="86" t="s">
        <v>23165</v>
      </c>
      <c r="C567" s="121" t="s">
        <v>23165</v>
      </c>
      <c r="D567" s="120" t="s">
        <v>23165</v>
      </c>
      <c r="E567" s="122" t="str">
        <f t="shared" si="38"/>
        <v>Lactobacillus plantarium</v>
      </c>
      <c r="F567" s="122" t="str">
        <f t="shared" si="36"/>
        <v>Lactobacillus plantarium</v>
      </c>
      <c r="G567" s="122" t="str">
        <f t="shared" si="39"/>
        <v>Lactobacillus plantarium</v>
      </c>
      <c r="T567" t="str" cm="1">
        <f t="array" ref="T567">IFERROR(INDEX(AOM[AOM], MATCH(1, (AOM[Edge_Value]=ani_diet!F567)*(AOM[Is_Ani_Diet_Ingredient]&lt;&gt;FALSE), 0)), "No Match in AOM")</f>
        <v>AOM_001508</v>
      </c>
      <c r="U567" t="str" cm="1">
        <f t="array" ref="U567">IFERROR(IF(INDEX(AOM[Scientific Name], MATCH(1, (AOM[Edge_Value]=ani_diet!F567)*(AOM[Is_Ani_Diet_Ingredient]&lt;&gt;FALSE), 0))=0, "", INDEX(AOM[Scientific Name], MATCH(1, (AOM[Edge_Value]=ani_diet!F567)*(AOM[Is_Ani_Diet_Ingredient]&lt;&gt;FALSE), 0))), "No Match in AOM")</f>
        <v>Lactobacillus plantarium</v>
      </c>
      <c r="V567" t="str" cm="1">
        <f t="array" ref="V567">IF((U567&lt;&gt;"")*(U567&lt;&gt;"No Match in AOM"),IF(L567&lt;&gt;"",_xlfn.TEXTJOIN(";",TRUE,CONCATENATE(_xlfn.TEXTSPLIT(U567,";",TRUE,FALSE)," ",L567)),U567),"")</f>
        <v>Lactobacillus plantarium</v>
      </c>
    </row>
    <row r="568" spans="1:23" ht="14.5" x14ac:dyDescent="0.35">
      <c r="A568" t="s">
        <v>25313</v>
      </c>
      <c r="B568" s="86" t="s">
        <v>20748</v>
      </c>
      <c r="C568" s="121" t="s">
        <v>25314</v>
      </c>
      <c r="D568" s="120" t="s">
        <v>20748</v>
      </c>
      <c r="E568" s="122" t="str">
        <f t="shared" si="38"/>
        <v>Lake Shells</v>
      </c>
      <c r="F568" s="122" t="str">
        <f t="shared" si="36"/>
        <v>Lake Shells</v>
      </c>
      <c r="G568" s="122" t="str">
        <f t="shared" si="39"/>
        <v>Lake Shells</v>
      </c>
      <c r="T568" t="str" cm="1">
        <f t="array" ref="T568">IFERROR(INDEX(AOM[AOM], MATCH(1, (AOM[Edge_Value]=ani_diet!F568)*(AOM[Is_Ani_Diet_Ingredient]&lt;&gt;FALSE), 0)), "No Match in AOM")</f>
        <v>AOM_001105</v>
      </c>
      <c r="U568" t="str" cm="1">
        <f t="array" ref="U568">IFERROR(IF(INDEX(AOM[Scientific Name], MATCH(1, (AOM[Edge_Value]=ani_diet!F568)*(AOM[Is_Ani_Diet_Ingredient]&lt;&gt;FALSE), 0))=0, "", INDEX(AOM[Scientific Name], MATCH(1, (AOM[Edge_Value]=ani_diet!F568)*(AOM[Is_Ani_Diet_Ingredient]&lt;&gt;FALSE), 0))), "No Match in AOM")</f>
        <v/>
      </c>
      <c r="V568" t="str" cm="1">
        <f t="array" ref="V568">IF((U568&lt;&gt;"")*(U568&lt;&gt;"No Match in AOM"),IF(L568&lt;&gt;"",_xlfn.TEXTJOIN(";",TRUE,CONCATENATE(_xlfn.TEXTSPLIT(U568,";",TRUE,FALSE)," ",L568)),U568),"")</f>
        <v/>
      </c>
    </row>
    <row r="569" spans="1:23" ht="14.5" x14ac:dyDescent="0.35">
      <c r="A569" t="s">
        <v>25315</v>
      </c>
      <c r="B569" s="86" t="s">
        <v>20719</v>
      </c>
      <c r="D569" s="120" t="s">
        <v>20719</v>
      </c>
      <c r="E569" s="122" t="str">
        <f t="shared" si="38"/>
        <v>Lard</v>
      </c>
      <c r="F569" s="122" t="str">
        <f t="shared" si="36"/>
        <v>Lard</v>
      </c>
      <c r="G569" s="122" t="str">
        <f t="shared" si="39"/>
        <v>Lard</v>
      </c>
      <c r="T569" t="str" cm="1">
        <f t="array" ref="T569">IFERROR(INDEX(AOM[AOM], MATCH(1, (AOM[Edge_Value]=ani_diet!F569)*(AOM[Is_Ani_Diet_Ingredient]&lt;&gt;FALSE), 0)), "No Match in AOM")</f>
        <v>AOM_002080</v>
      </c>
      <c r="U569" t="str" cm="1">
        <f t="array" ref="U569">IFERROR(IF(INDEX(AOM[Scientific Name], MATCH(1, (AOM[Edge_Value]=ani_diet!F569)*(AOM[Is_Ani_Diet_Ingredient]&lt;&gt;FALSE), 0))=0, "", INDEX(AOM[Scientific Name], MATCH(1, (AOM[Edge_Value]=ani_diet!F569)*(AOM[Is_Ani_Diet_Ingredient]&lt;&gt;FALSE), 0))), "No Match in AOM")</f>
        <v/>
      </c>
      <c r="V569" t="str" cm="1">
        <f t="array" ref="V569">IF((U569&lt;&gt;"")*(U569&lt;&gt;"No Match in AOM"),IF(L569&lt;&gt;"",_xlfn.TEXTJOIN(";",TRUE,CONCATENATE(_xlfn.TEXTSPLIT(U569,";",TRUE,FALSE)," ",L569)),U569),"")</f>
        <v/>
      </c>
    </row>
    <row r="570" spans="1:23" ht="14.5" x14ac:dyDescent="0.35">
      <c r="A570" t="s">
        <v>24637</v>
      </c>
      <c r="B570" s="86" t="s">
        <v>25316</v>
      </c>
      <c r="C570" s="121" t="s">
        <v>23193</v>
      </c>
      <c r="D570" s="120" t="s">
        <v>23201</v>
      </c>
      <c r="E570" s="122" t="str">
        <f t="shared" si="38"/>
        <v>Layer Concentrate</v>
      </c>
      <c r="F570" s="122" t="str">
        <f t="shared" si="36"/>
        <v>Layer Concentrate</v>
      </c>
      <c r="G570" s="122" t="str">
        <f t="shared" si="39"/>
        <v>Layer Concentrate</v>
      </c>
      <c r="M570" s="88" t="s">
        <v>252</v>
      </c>
      <c r="P570" t="s">
        <v>13005</v>
      </c>
      <c r="Q570" t="s">
        <v>12972</v>
      </c>
      <c r="R570" t="s">
        <v>24425</v>
      </c>
      <c r="S570" t="s">
        <v>24426</v>
      </c>
      <c r="T570" t="str" cm="1">
        <f t="array" ref="T570">IFERROR(INDEX(AOM[AOM], MATCH(1, (AOM[Edge_Value]=ani_diet!F570)*(AOM[Is_Ani_Diet_Ingredient]&lt;&gt;FALSE), 0)), "No Match in AOM")</f>
        <v>AOM_000803</v>
      </c>
      <c r="U570" t="str" cm="1">
        <f t="array" ref="U570">IFERROR(IF(INDEX(AOM[Scientific Name], MATCH(1, (AOM[Edge_Value]=ani_diet!F570)*(AOM[Is_Ani_Diet_Ingredient]&lt;&gt;FALSE), 0))=0, "", INDEX(AOM[Scientific Name], MATCH(1, (AOM[Edge_Value]=ani_diet!F570)*(AOM[Is_Ani_Diet_Ingredient]&lt;&gt;FALSE), 0))), "No Match in AOM")</f>
        <v/>
      </c>
      <c r="V570" t="str" cm="1">
        <f t="array" ref="V570">IF((U570&lt;&gt;"")*(U570&lt;&gt;"No Match in AOM"),IF(L570&lt;&gt;"",_xlfn.TEXTJOIN(";",TRUE,CONCATENATE(_xlfn.TEXTSPLIT(U570,";",TRUE,FALSE)," ",L570)),U570),"")</f>
        <v/>
      </c>
    </row>
    <row r="571" spans="1:23" ht="14.5" x14ac:dyDescent="0.35">
      <c r="A571" t="s">
        <v>25042</v>
      </c>
      <c r="B571" s="86" t="s">
        <v>23117</v>
      </c>
      <c r="C571" s="121" t="s">
        <v>23117</v>
      </c>
      <c r="D571" s="120" t="s">
        <v>23117</v>
      </c>
      <c r="E571" s="122" t="str">
        <f t="shared" si="38"/>
        <v>Lecithin</v>
      </c>
      <c r="F571" s="122" t="str">
        <f t="shared" si="36"/>
        <v>Lecithin</v>
      </c>
      <c r="G571" s="122" t="str">
        <f t="shared" si="39"/>
        <v>Lecithin</v>
      </c>
      <c r="T571" t="str" cm="1">
        <f t="array" ref="T571">IFERROR(INDEX(AOM[AOM], MATCH(1, (AOM[Edge_Value]=ani_diet!F571)*(AOM[Is_Ani_Diet_Ingredient]&lt;&gt;FALSE), 0)), "No Match in AOM")</f>
        <v>AOM_000780</v>
      </c>
      <c r="U571" t="str" cm="1">
        <f t="array" ref="U571">IFERROR(IF(INDEX(AOM[Scientific Name], MATCH(1, (AOM[Edge_Value]=ani_diet!F571)*(AOM[Is_Ani_Diet_Ingredient]&lt;&gt;FALSE), 0))=0, "", INDEX(AOM[Scientific Name], MATCH(1, (AOM[Edge_Value]=ani_diet!F571)*(AOM[Is_Ani_Diet_Ingredient]&lt;&gt;FALSE), 0))), "No Match in AOM")</f>
        <v/>
      </c>
      <c r="V571" t="str" cm="1">
        <f t="array" ref="V571">IF((U571&lt;&gt;"")*(U571&lt;&gt;"No Match in AOM"),IF(L571&lt;&gt;"",_xlfn.TEXTJOIN(";",TRUE,CONCATENATE(_xlfn.TEXTSPLIT(U571,";",TRUE,FALSE)," ",L571)),U571),"")</f>
        <v/>
      </c>
    </row>
    <row r="572" spans="1:23" ht="14.5" x14ac:dyDescent="0.35">
      <c r="A572" t="s">
        <v>25317</v>
      </c>
      <c r="B572" s="86" t="s">
        <v>25318</v>
      </c>
      <c r="C572" s="121" t="s">
        <v>25319</v>
      </c>
      <c r="D572" s="120" t="s">
        <v>8914</v>
      </c>
      <c r="E572" s="122" t="str">
        <f t="shared" si="38"/>
        <v>Catha edulis Residue</v>
      </c>
      <c r="F572" s="122" t="str">
        <f t="shared" si="36"/>
        <v>Catha edulis Residue</v>
      </c>
      <c r="G572" s="122" t="str">
        <f t="shared" si="39"/>
        <v>Catha edulis Residue</v>
      </c>
      <c r="L572" s="120" t="s">
        <v>24961</v>
      </c>
      <c r="T572" t="str" cm="1">
        <f t="array" ref="T572">IFERROR(INDEX(AOM[AOM], MATCH(1, (AOM[Edge_Value]=ani_diet!F572)*(AOM[Is_Ani_Diet_Ingredient]&lt;&gt;FALSE), 0)), "No Match in AOM")</f>
        <v>AOM_001574</v>
      </c>
      <c r="U572" t="str" cm="1">
        <f t="array" ref="U572">IFERROR(IF(INDEX(AOM[Scientific Name], MATCH(1, (AOM[Edge_Value]=ani_diet!F572)*(AOM[Is_Ani_Diet_Ingredient]&lt;&gt;FALSE), 0))=0, "", INDEX(AOM[Scientific Name], MATCH(1, (AOM[Edge_Value]=ani_diet!F572)*(AOM[Is_Ani_Diet_Ingredient]&lt;&gt;FALSE), 0))), "No Match in AOM")</f>
        <v>Catha edulis</v>
      </c>
      <c r="V572" t="str" cm="1">
        <f t="array" ref="V572">IF((U572&lt;&gt;"")*(U572&lt;&gt;"No Match in AOM"),IF(L572&lt;&gt;"",_xlfn.TEXTJOIN(";",TRUE,CONCATENATE(_xlfn.TEXTSPLIT(U572,";",TRUE,FALSE)," ",L572)),U572),"")</f>
        <v>Catha edulis Residue</v>
      </c>
    </row>
    <row r="573" spans="1:23" ht="14.5" x14ac:dyDescent="0.35">
      <c r="A573" t="s">
        <v>25317</v>
      </c>
      <c r="B573" s="86" t="s">
        <v>25320</v>
      </c>
      <c r="D573" s="120" t="s">
        <v>8914</v>
      </c>
      <c r="E573" s="122" t="str">
        <f t="shared" si="38"/>
        <v>Catha edulis Residue</v>
      </c>
      <c r="F573" s="122" t="str">
        <f t="shared" si="36"/>
        <v>Catha edulis Residue Dried</v>
      </c>
      <c r="G573" s="122" t="str">
        <f t="shared" si="39"/>
        <v>Catha edulis Residue Dried(Sun)</v>
      </c>
      <c r="I573" s="120" t="s">
        <v>24200</v>
      </c>
      <c r="J573" s="120" t="s">
        <v>24193</v>
      </c>
      <c r="L573" s="120" t="s">
        <v>24961</v>
      </c>
      <c r="T573" t="str" cm="1">
        <f t="array" ref="T573">IFERROR(INDEX(AOM[AOM], MATCH(1, (AOM[Edge_Value]=ani_diet!F573)*(AOM[Is_Ani_Diet_Ingredient]&lt;&gt;FALSE), 0)), "No Match in AOM")</f>
        <v>AOM_001628</v>
      </c>
      <c r="U573" t="str" cm="1">
        <f t="array" ref="U573">IFERROR(IF(INDEX(AOM[Scientific Name], MATCH(1, (AOM[Edge_Value]=ani_diet!F573)*(AOM[Is_Ani_Diet_Ingredient]&lt;&gt;FALSE), 0))=0, "", INDEX(AOM[Scientific Name], MATCH(1, (AOM[Edge_Value]=ani_diet!F573)*(AOM[Is_Ani_Diet_Ingredient]&lt;&gt;FALSE), 0))), "No Match in AOM")</f>
        <v>Catha edulis</v>
      </c>
      <c r="V573" t="str" cm="1">
        <f t="array" ref="V573">IF((U573&lt;&gt;"")*(U573&lt;&gt;"No Match in AOM"),IF(L573&lt;&gt;"",_xlfn.TEXTJOIN(";",TRUE,CONCATENATE(_xlfn.TEXTSPLIT(U573,";",TRUE,FALSE)," ",L573)),U573),"")</f>
        <v>Catha edulis Residue</v>
      </c>
    </row>
    <row r="574" spans="1:23" ht="14.5" x14ac:dyDescent="0.35">
      <c r="A574" t="s">
        <v>25317</v>
      </c>
      <c r="B574" s="86" t="s">
        <v>25321</v>
      </c>
      <c r="D574" s="120" t="s">
        <v>8914</v>
      </c>
      <c r="E574" s="122" t="str">
        <f t="shared" si="38"/>
        <v>Catha edulis Residue</v>
      </c>
      <c r="F574" s="122" t="str">
        <f t="shared" si="36"/>
        <v>Catha edulis Residue Ensiled</v>
      </c>
      <c r="G574" s="122" t="str">
        <f t="shared" si="39"/>
        <v>Catha edulis Residue Ensiled Chopped</v>
      </c>
      <c r="I574" s="120" t="s">
        <v>25322</v>
      </c>
      <c r="J574" s="120" t="s">
        <v>24304</v>
      </c>
      <c r="K574" s="120" t="s">
        <v>6715</v>
      </c>
      <c r="L574" s="120" t="s">
        <v>24961</v>
      </c>
      <c r="T574" t="str" cm="1">
        <f t="array" ref="T574">IFERROR(INDEX(AOM[AOM], MATCH(1, (AOM[Edge_Value]=ani_diet!F574)*(AOM[Is_Ani_Diet_Ingredient]&lt;&gt;FALSE), 0)), "No Match in AOM")</f>
        <v>AOM_001741</v>
      </c>
      <c r="U574" t="str" cm="1">
        <f t="array" ref="U574">IFERROR(IF(INDEX(AOM[Scientific Name], MATCH(1, (AOM[Edge_Value]=ani_diet!F574)*(AOM[Is_Ani_Diet_Ingredient]&lt;&gt;FALSE), 0))=0, "", INDEX(AOM[Scientific Name], MATCH(1, (AOM[Edge_Value]=ani_diet!F574)*(AOM[Is_Ani_Diet_Ingredient]&lt;&gt;FALSE), 0))), "No Match in AOM")</f>
        <v>Catha edulis</v>
      </c>
      <c r="V574" t="str" cm="1">
        <f t="array" ref="V574">IF((U574&lt;&gt;"")*(U574&lt;&gt;"No Match in AOM"),IF(L574&lt;&gt;"",_xlfn.TEXTJOIN(";",TRUE,CONCATENATE(_xlfn.TEXTSPLIT(U574,";",TRUE,FALSE)," ",L574)),U574),"")</f>
        <v>Catha edulis Residue</v>
      </c>
    </row>
    <row r="575" spans="1:23" ht="14.5" x14ac:dyDescent="0.35">
      <c r="A575" t="s">
        <v>25323</v>
      </c>
      <c r="B575" s="86" t="s">
        <v>25324</v>
      </c>
      <c r="C575" s="121" t="s">
        <v>25325</v>
      </c>
      <c r="D575" s="120" t="s">
        <v>19168</v>
      </c>
      <c r="E575" s="122" t="str">
        <f t="shared" si="38"/>
        <v>Legume Residue</v>
      </c>
      <c r="F575" s="122" t="str">
        <f t="shared" si="36"/>
        <v>Legume Residue</v>
      </c>
      <c r="G575" s="122" t="str">
        <f t="shared" si="39"/>
        <v>Legume Residue</v>
      </c>
      <c r="L575" s="120" t="s">
        <v>24961</v>
      </c>
      <c r="T575" t="str" cm="1">
        <f t="array" ref="T575">IFERROR(INDEX(AOM[AOM], MATCH(1, (AOM[Edge_Value]=ani_diet!F575)*(AOM[Is_Ani_Diet_Ingredient]&lt;&gt;FALSE), 0)), "No Match in AOM")</f>
        <v>AOM_001817</v>
      </c>
      <c r="U575" t="str" cm="1">
        <f t="array" ref="U575">IFERROR(IF(INDEX(AOM[Scientific Name], MATCH(1, (AOM[Edge_Value]=ani_diet!F575)*(AOM[Is_Ani_Diet_Ingredient]&lt;&gt;FALSE), 0))=0, "", INDEX(AOM[Scientific Name], MATCH(1, (AOM[Edge_Value]=ani_diet!F575)*(AOM[Is_Ani_Diet_Ingredient]&lt;&gt;FALSE), 0))), "No Match in AOM")</f>
        <v/>
      </c>
      <c r="V575" t="str" cm="1">
        <f t="array" ref="V575">IF((U575&lt;&gt;"")*(U575&lt;&gt;"No Match in AOM"),IF(L575&lt;&gt;"",_xlfn.TEXTJOIN(";",TRUE,CONCATENATE(_xlfn.TEXTSPLIT(U575,";",TRUE,FALSE)," ",L575)),U575),"")</f>
        <v/>
      </c>
    </row>
    <row r="576" spans="1:23" ht="14.5" x14ac:dyDescent="0.35">
      <c r="A576" t="s">
        <v>24503</v>
      </c>
      <c r="B576" s="86" t="s">
        <v>21956</v>
      </c>
      <c r="C576" s="121" t="s">
        <v>21956</v>
      </c>
      <c r="D576" s="120" t="s">
        <v>21956</v>
      </c>
      <c r="E576" s="122" t="str">
        <f t="shared" si="38"/>
        <v>Lemna minor</v>
      </c>
      <c r="F576" s="122" t="str">
        <f t="shared" si="36"/>
        <v>Lemna minor</v>
      </c>
      <c r="G576" s="122" t="str">
        <f t="shared" si="39"/>
        <v>Lemna minor</v>
      </c>
      <c r="T576" t="str" cm="1">
        <f t="array" ref="T576">IFERROR(INDEX(AOM[AOM], MATCH(1, (AOM[Edge_Value]=ani_diet!F576)*(AOM[Is_Ani_Diet_Ingredient]&lt;&gt;FALSE), 0)), "No Match in AOM")</f>
        <v>AOM_001557</v>
      </c>
      <c r="U576" t="str" cm="1">
        <f t="array" ref="U576">IFERROR(IF(INDEX(AOM[Scientific Name], MATCH(1, (AOM[Edge_Value]=ani_diet!F576)*(AOM[Is_Ani_Diet_Ingredient]&lt;&gt;FALSE), 0))=0, "", INDEX(AOM[Scientific Name], MATCH(1, (AOM[Edge_Value]=ani_diet!F576)*(AOM[Is_Ani_Diet_Ingredient]&lt;&gt;FALSE), 0))), "No Match in AOM")</f>
        <v/>
      </c>
      <c r="V576" t="str" cm="1">
        <f t="array" ref="V576">IF((U576&lt;&gt;"")*(U576&lt;&gt;"No Match in AOM"),IF(L576&lt;&gt;"",_xlfn.TEXTJOIN(";",TRUE,CONCATENATE(_xlfn.TEXTSPLIT(U576,";",TRUE,FALSE)," ",L576)),U576),"")</f>
        <v/>
      </c>
    </row>
    <row r="577" spans="1:23" ht="14.5" x14ac:dyDescent="0.35">
      <c r="A577" t="s">
        <v>24503</v>
      </c>
      <c r="B577" s="86" t="s">
        <v>25326</v>
      </c>
      <c r="D577" s="120" t="s">
        <v>21956</v>
      </c>
      <c r="E577" s="122" t="str">
        <f t="shared" si="38"/>
        <v>Lemna minor</v>
      </c>
      <c r="F577" s="122" t="str">
        <f t="shared" si="36"/>
        <v>Lemna minor</v>
      </c>
      <c r="G577" s="122" t="str">
        <f t="shared" si="39"/>
        <v>Lemna minor Chopped</v>
      </c>
      <c r="I577" s="120" t="s">
        <v>6715</v>
      </c>
      <c r="K577" s="120" t="s">
        <v>6715</v>
      </c>
      <c r="T577" t="str" cm="1">
        <f t="array" ref="T577">IFERROR(INDEX(AOM[AOM], MATCH(1, (AOM[Edge_Value]=ani_diet!F577)*(AOM[Is_Ani_Diet_Ingredient]&lt;&gt;FALSE), 0)), "No Match in AOM")</f>
        <v>AOM_001557</v>
      </c>
      <c r="U577" t="str" cm="1">
        <f t="array" ref="U577">IFERROR(IF(INDEX(AOM[Scientific Name], MATCH(1, (AOM[Edge_Value]=ani_diet!F577)*(AOM[Is_Ani_Diet_Ingredient]&lt;&gt;FALSE), 0))=0, "", INDEX(AOM[Scientific Name], MATCH(1, (AOM[Edge_Value]=ani_diet!F577)*(AOM[Is_Ani_Diet_Ingredient]&lt;&gt;FALSE), 0))), "No Match in AOM")</f>
        <v/>
      </c>
      <c r="V577" t="str" cm="1">
        <f t="array" ref="V577">IF((U577&lt;&gt;"")*(U577&lt;&gt;"No Match in AOM"),IF(L577&lt;&gt;"",_xlfn.TEXTJOIN(";",TRUE,CONCATENATE(_xlfn.TEXTSPLIT(U577,";",TRUE,FALSE)," ",L577)),U577),"")</f>
        <v/>
      </c>
    </row>
    <row r="578" spans="1:23" ht="14.5" x14ac:dyDescent="0.35">
      <c r="A578" t="s">
        <v>25327</v>
      </c>
      <c r="B578" s="86" t="s">
        <v>25328</v>
      </c>
      <c r="C578" s="121" t="s">
        <v>25329</v>
      </c>
      <c r="D578" s="120" t="s">
        <v>9474</v>
      </c>
      <c r="E578" s="122" t="str">
        <f t="shared" si="38"/>
        <v>Leucaena leucocephala Leaves</v>
      </c>
      <c r="F578" s="122" t="str">
        <f t="shared" si="36"/>
        <v>Leucaena leucocephala Leaves</v>
      </c>
      <c r="G578" s="122" t="str">
        <f t="shared" si="39"/>
        <v>Leucaena leucocephala Leaves</v>
      </c>
      <c r="L578" s="120" t="s">
        <v>6705</v>
      </c>
      <c r="T578" t="str" cm="1">
        <f t="array" ref="T578">IFERROR(INDEX(AOM[AOM], MATCH(1, (AOM[Edge_Value]=ani_diet!F578)*(AOM[Is_Ani_Diet_Ingredient]&lt;&gt;FALSE), 0)), "No Match in AOM")</f>
        <v>AOM_001672</v>
      </c>
      <c r="U578" t="str" cm="1">
        <f t="array" ref="U578">IFERROR(IF(INDEX(AOM[Scientific Name], MATCH(1, (AOM[Edge_Value]=ani_diet!F578)*(AOM[Is_Ani_Diet_Ingredient]&lt;&gt;FALSE), 0))=0, "", INDEX(AOM[Scientific Name], MATCH(1, (AOM[Edge_Value]=ani_diet!F578)*(AOM[Is_Ani_Diet_Ingredient]&lt;&gt;FALSE), 0))), "No Match in AOM")</f>
        <v>Leucaena leucocephala</v>
      </c>
      <c r="V578" t="str" cm="1">
        <f t="array" ref="V578">IF((U578&lt;&gt;"")*(U578&lt;&gt;"No Match in AOM"),IF(L578&lt;&gt;"",_xlfn.TEXTJOIN(";",TRUE,CONCATENATE(_xlfn.TEXTSPLIT(U578,";",TRUE,FALSE)," ",L578)),U578),"")</f>
        <v>Leucaena leucocephala Leaves</v>
      </c>
    </row>
    <row r="579" spans="1:23" ht="14.5" x14ac:dyDescent="0.35">
      <c r="A579" t="s">
        <v>24667</v>
      </c>
      <c r="B579" s="86" t="s">
        <v>25330</v>
      </c>
      <c r="D579" s="120" t="s">
        <v>22608</v>
      </c>
      <c r="E579" s="122" t="str">
        <f t="shared" si="38"/>
        <v>Leucaena Leaves</v>
      </c>
      <c r="F579" s="122" t="str">
        <f t="shared" si="36"/>
        <v>Leucaena Leaves Dried</v>
      </c>
      <c r="G579" s="122" t="str">
        <f t="shared" si="39"/>
        <v>Leucaena Leaves Hay Dried(Sun)</v>
      </c>
      <c r="I579" s="120" t="s">
        <v>25331</v>
      </c>
      <c r="J579" s="120" t="s">
        <v>24193</v>
      </c>
      <c r="L579" s="120" t="s">
        <v>6705</v>
      </c>
      <c r="T579" t="str" cm="1">
        <f t="array" ref="T579">IFERROR(INDEX(AOM[AOM], MATCH(1, (AOM[Edge_Value]=ani_diet!F579)*(AOM[Is_Ani_Diet_Ingredient]&lt;&gt;FALSE), 0)), "No Match in AOM")</f>
        <v>AOM_001919</v>
      </c>
      <c r="U579" t="str" cm="1">
        <f t="array" ref="U579">IFERROR(IF(INDEX(AOM[Scientific Name], MATCH(1, (AOM[Edge_Value]=ani_diet!F579)*(AOM[Is_Ani_Diet_Ingredient]&lt;&gt;FALSE), 0))=0, "", INDEX(AOM[Scientific Name], MATCH(1, (AOM[Edge_Value]=ani_diet!F579)*(AOM[Is_Ani_Diet_Ingredient]&lt;&gt;FALSE), 0))), "No Match in AOM")</f>
        <v>Leucaena sp</v>
      </c>
      <c r="V579" t="str" cm="1">
        <f t="array" ref="V579">IF((U579&lt;&gt;"")*(U579&lt;&gt;"No Match in AOM"),IF(L579&lt;&gt;"",_xlfn.TEXTJOIN(";",TRUE,CONCATENATE(_xlfn.TEXTSPLIT(U579,";",TRUE,FALSE)," ",L579)),U579),"")</f>
        <v>Leucaena sp Leaves</v>
      </c>
    </row>
    <row r="580" spans="1:23" ht="14.5" x14ac:dyDescent="0.35">
      <c r="B580" s="86" t="s">
        <v>25332</v>
      </c>
      <c r="D580" s="120" t="s">
        <v>9474</v>
      </c>
      <c r="E580" s="122" t="str">
        <f t="shared" si="38"/>
        <v>Leucaena leucocephala</v>
      </c>
      <c r="F580" s="122" t="str">
        <f t="shared" si="36"/>
        <v>Leucaena leucocephala</v>
      </c>
      <c r="G580" s="122" t="str">
        <f t="shared" si="39"/>
        <v>Leucaena leucocephala Rainy Season</v>
      </c>
      <c r="H580" s="120" t="s">
        <v>25333</v>
      </c>
      <c r="T580" t="str" cm="1">
        <f t="array" ref="T580">IFERROR(INDEX(AOM[AOM], MATCH(1, (AOM[Edge_Value]=ani_diet!F580)*(AOM[Is_Ani_Diet_Ingredient]&lt;&gt;FALSE), 0)), "No Match in AOM")</f>
        <v>AOM_000710</v>
      </c>
      <c r="U580" t="str" cm="1">
        <f t="array" ref="U580">IFERROR(IF(INDEX(AOM[Scientific Name], MATCH(1, (AOM[Edge_Value]=ani_diet!F580)*(AOM[Is_Ani_Diet_Ingredient]&lt;&gt;FALSE), 0))=0, "", INDEX(AOM[Scientific Name], MATCH(1, (AOM[Edge_Value]=ani_diet!F580)*(AOM[Is_Ani_Diet_Ingredient]&lt;&gt;FALSE), 0))), "No Match in AOM")</f>
        <v>Leucaena leucocephala</v>
      </c>
      <c r="V580" t="str" cm="1">
        <f t="array" ref="V580">IF((U580&lt;&gt;"")*(U580&lt;&gt;"No Match in AOM"),IF(L580&lt;&gt;"",_xlfn.TEXTJOIN(";",TRUE,CONCATENATE(_xlfn.TEXTSPLIT(U580,";",TRUE,FALSE)," ",L580)),U580),"")</f>
        <v>Leucaena leucocephala</v>
      </c>
    </row>
    <row r="581" spans="1:23" ht="14.5" x14ac:dyDescent="0.35">
      <c r="B581" s="86" t="s">
        <v>25334</v>
      </c>
      <c r="D581" s="120" t="s">
        <v>9474</v>
      </c>
      <c r="E581" s="122" t="str">
        <f t="shared" si="38"/>
        <v>Leucaena leucocephala</v>
      </c>
      <c r="F581" s="122" t="str">
        <f t="shared" si="36"/>
        <v>Leucaena leucocephala</v>
      </c>
      <c r="G581" s="122" t="str">
        <f t="shared" si="39"/>
        <v>Leucaena leucocephala Cunningham</v>
      </c>
      <c r="H581" s="120" t="s">
        <v>15855</v>
      </c>
      <c r="T581" t="str" cm="1">
        <f t="array" ref="T581">IFERROR(INDEX(AOM[AOM], MATCH(1, (AOM[Edge_Value]=ani_diet!F581)*(AOM[Is_Ani_Diet_Ingredient]&lt;&gt;FALSE), 0)), "No Match in AOM")</f>
        <v>AOM_000710</v>
      </c>
      <c r="U581" t="str" cm="1">
        <f t="array" ref="U581">IFERROR(IF(INDEX(AOM[Scientific Name], MATCH(1, (AOM[Edge_Value]=ani_diet!F581)*(AOM[Is_Ani_Diet_Ingredient]&lt;&gt;FALSE), 0))=0, "", INDEX(AOM[Scientific Name], MATCH(1, (AOM[Edge_Value]=ani_diet!F581)*(AOM[Is_Ani_Diet_Ingredient]&lt;&gt;FALSE), 0))), "No Match in AOM")</f>
        <v>Leucaena leucocephala</v>
      </c>
      <c r="V581" t="str" cm="1">
        <f t="array" ref="V581">IF((U581&lt;&gt;"")*(U581&lt;&gt;"No Match in AOM"),IF(L581&lt;&gt;"",_xlfn.TEXTJOIN(";",TRUE,CONCATENATE(_xlfn.TEXTSPLIT(U581,";",TRUE,FALSE)," ",L581)),U581),"")</f>
        <v>Leucaena leucocephala</v>
      </c>
    </row>
    <row r="582" spans="1:23" ht="14.5" x14ac:dyDescent="0.35">
      <c r="A582" t="s">
        <v>25335</v>
      </c>
      <c r="B582" s="86" t="s">
        <v>25336</v>
      </c>
      <c r="D582" s="120" t="s">
        <v>9474</v>
      </c>
      <c r="E582" s="122" t="str">
        <f t="shared" si="38"/>
        <v>Leucaena leucocephala Forage</v>
      </c>
      <c r="F582" s="122" t="str">
        <f t="shared" si="36"/>
        <v>Leucaena leucocephala Forage</v>
      </c>
      <c r="G582" s="122" t="str">
        <f t="shared" si="39"/>
        <v>Leucaena leucocephala Forage</v>
      </c>
      <c r="L582" s="120" t="s">
        <v>25109</v>
      </c>
      <c r="T582" t="str" cm="1">
        <f t="array" ref="T582">IFERROR(INDEX(AOM[AOM], MATCH(1, (AOM[Edge_Value]=ani_diet!F582)*(AOM[Is_Ani_Diet_Ingredient]&lt;&gt;FALSE), 0)), "No Match in AOM")</f>
        <v>No Match in AOM</v>
      </c>
      <c r="U582" t="str" cm="1">
        <f t="array" ref="U582">IFERROR(IF(INDEX(AOM[Scientific Name], MATCH(1, (AOM[Edge_Value]=ani_diet!F582)*(AOM[Is_Ani_Diet_Ingredient]&lt;&gt;FALSE), 0))=0, "", INDEX(AOM[Scientific Name], MATCH(1, (AOM[Edge_Value]=ani_diet!F582)*(AOM[Is_Ani_Diet_Ingredient]&lt;&gt;FALSE), 0))), "No Match in AOM")</f>
        <v>No Match in AOM</v>
      </c>
      <c r="V582" t="str" cm="1">
        <f t="array" ref="V582">IF((U582&lt;&gt;"")*(U582&lt;&gt;"No Match in AOM"),IF(L582&lt;&gt;"",_xlfn.TEXTJOIN(";",TRUE,CONCATENATE(_xlfn.TEXTSPLIT(U582,";",TRUE,FALSE)," ",L582)),U582),"")</f>
        <v/>
      </c>
      <c r="W582" t="s">
        <v>22612</v>
      </c>
    </row>
    <row r="583" spans="1:23" ht="14.5" x14ac:dyDescent="0.35">
      <c r="A583" t="s">
        <v>24269</v>
      </c>
      <c r="B583" s="86" t="s">
        <v>25337</v>
      </c>
      <c r="D583" s="120" t="s">
        <v>9474</v>
      </c>
      <c r="E583" s="122" t="str">
        <f t="shared" ref="E583:E614" si="40">_xlfn.TEXTJOIN(" ",TRUE,D583,IF(ISBLANK(L583),"",_xlfn.TEXTSPLIT(L583,";")))</f>
        <v>Leucaena leucocephala Leaves</v>
      </c>
      <c r="F583" s="122" t="str">
        <f t="shared" si="36"/>
        <v>Leucaena leucocephala Leaves Ground</v>
      </c>
      <c r="G583" s="122" t="str">
        <f t="shared" si="39"/>
        <v>Leucaena leucocephala Leaves Ground</v>
      </c>
      <c r="I583" s="120" t="s">
        <v>6571</v>
      </c>
      <c r="J583" s="120" t="s">
        <v>6571</v>
      </c>
      <c r="L583" s="120" t="s">
        <v>6705</v>
      </c>
      <c r="T583" t="str" cm="1">
        <f t="array" ref="T583">IFERROR(INDEX(AOM[AOM], MATCH(1, (AOM[Edge_Value]=ani_diet!F583)*(AOM[Is_Ani_Diet_Ingredient]&lt;&gt;FALSE), 0)), "No Match in AOM")</f>
        <v>AOM_001973</v>
      </c>
      <c r="U583" t="str" cm="1">
        <f t="array" ref="U583">IFERROR(IF(INDEX(AOM[Scientific Name], MATCH(1, (AOM[Edge_Value]=ani_diet!F583)*(AOM[Is_Ani_Diet_Ingredient]&lt;&gt;FALSE), 0))=0, "", INDEX(AOM[Scientific Name], MATCH(1, (AOM[Edge_Value]=ani_diet!F583)*(AOM[Is_Ani_Diet_Ingredient]&lt;&gt;FALSE), 0))), "No Match in AOM")</f>
        <v>Leucaena leucocephala</v>
      </c>
      <c r="V583" t="str" cm="1">
        <f t="array" ref="V583">IF((U583&lt;&gt;"")*(U583&lt;&gt;"No Match in AOM"),IF(L583&lt;&gt;"",_xlfn.TEXTJOIN(";",TRUE,CONCATENATE(_xlfn.TEXTSPLIT(U583,";",TRUE,FALSE)," ",L583)),U583),"")</f>
        <v>Leucaena leucocephala Leaves</v>
      </c>
    </row>
    <row r="584" spans="1:23" ht="14.5" x14ac:dyDescent="0.35">
      <c r="A584" t="s">
        <v>24227</v>
      </c>
      <c r="B584" s="86" t="s">
        <v>25338</v>
      </c>
      <c r="D584" s="120" t="s">
        <v>9474</v>
      </c>
      <c r="E584" s="122" t="str">
        <f t="shared" si="40"/>
        <v>Leucaena leucocephala Leaves</v>
      </c>
      <c r="F584" s="122" t="str">
        <f t="shared" si="36"/>
        <v>Leucaena leucocephala Leaves Dried Ground</v>
      </c>
      <c r="G584" s="122" t="str">
        <f t="shared" si="39"/>
        <v>Leucaena leucocephala Leaves Dried Ground</v>
      </c>
      <c r="I584" s="120" t="s">
        <v>24203</v>
      </c>
      <c r="J584" s="120" t="s">
        <v>24203</v>
      </c>
      <c r="L584" s="120" t="s">
        <v>6705</v>
      </c>
      <c r="T584" t="str" cm="1">
        <f t="array" ref="T584">IFERROR(INDEX(AOM[AOM], MATCH(1, (AOM[Edge_Value]=ani_diet!F584)*(AOM[Is_Ani_Diet_Ingredient]&lt;&gt;FALSE), 0)), "No Match in AOM")</f>
        <v>AOM_001974</v>
      </c>
      <c r="U584" t="str" cm="1">
        <f t="array" ref="U584">IFERROR(IF(INDEX(AOM[Scientific Name], MATCH(1, (AOM[Edge_Value]=ani_diet!F584)*(AOM[Is_Ani_Diet_Ingredient]&lt;&gt;FALSE), 0))=0, "", INDEX(AOM[Scientific Name], MATCH(1, (AOM[Edge_Value]=ani_diet!F584)*(AOM[Is_Ani_Diet_Ingredient]&lt;&gt;FALSE), 0))), "No Match in AOM")</f>
        <v>Leucaena leucocephala</v>
      </c>
      <c r="V584" t="str" cm="1">
        <f t="array" ref="V584">IF((U584&lt;&gt;"")*(U584&lt;&gt;"No Match in AOM"),IF(L584&lt;&gt;"",_xlfn.TEXTJOIN(";",TRUE,CONCATENATE(_xlfn.TEXTSPLIT(U584,";",TRUE,FALSE)," ",L584)),U584),"")</f>
        <v>Leucaena leucocephala Leaves</v>
      </c>
    </row>
    <row r="585" spans="1:23" ht="14.5" x14ac:dyDescent="0.35">
      <c r="A585" t="s">
        <v>24815</v>
      </c>
      <c r="B585" s="86" t="s">
        <v>25339</v>
      </c>
      <c r="D585" s="120" t="s">
        <v>9474</v>
      </c>
      <c r="E585" s="122" t="str">
        <f t="shared" si="40"/>
        <v>Leucaena leucocephala Leaves and soft Twig</v>
      </c>
      <c r="F585" s="122" t="str">
        <f t="shared" si="36"/>
        <v>Leucaena leucocephala Leaves and soft Twig Dried Ground</v>
      </c>
      <c r="G585" s="122" t="str">
        <f t="shared" si="39"/>
        <v>Leucaena leucocephala Leaves and soft Twig Dried Ground</v>
      </c>
      <c r="I585" s="120" t="s">
        <v>24203</v>
      </c>
      <c r="J585" s="120" t="s">
        <v>24203</v>
      </c>
      <c r="L585" s="120" t="s">
        <v>25340</v>
      </c>
      <c r="T585" t="str" cm="1">
        <f t="array" ref="T585">IFERROR(INDEX(AOM[AOM], MATCH(1, (AOM[Edge_Value]=ani_diet!F585)*(AOM[Is_Ani_Diet_Ingredient]&lt;&gt;FALSE), 0)), "No Match in AOM")</f>
        <v>AOM_001975</v>
      </c>
      <c r="U585" t="str" cm="1">
        <f t="array" ref="U585">IFERROR(IF(INDEX(AOM[Scientific Name], MATCH(1, (AOM[Edge_Value]=ani_diet!F585)*(AOM[Is_Ani_Diet_Ingredient]&lt;&gt;FALSE), 0))=0, "", INDEX(AOM[Scientific Name], MATCH(1, (AOM[Edge_Value]=ani_diet!F585)*(AOM[Is_Ani_Diet_Ingredient]&lt;&gt;FALSE), 0))), "No Match in AOM")</f>
        <v>Leucaena leucocephala</v>
      </c>
      <c r="V585" t="str" cm="1">
        <f t="array" ref="V585">IF((U585&lt;&gt;"")*(U585&lt;&gt;"No Match in AOM"),IF(L585&lt;&gt;"",_xlfn.TEXTJOIN(";",TRUE,CONCATENATE(_xlfn.TEXTSPLIT(U585,";",TRUE,FALSE)," ",L585)),U585),"")</f>
        <v>Leucaena leucocephala Leaves and soft Twig</v>
      </c>
    </row>
    <row r="586" spans="1:23" ht="14.5" x14ac:dyDescent="0.35">
      <c r="A586" t="s">
        <v>24210</v>
      </c>
      <c r="B586" s="86" t="s">
        <v>25341</v>
      </c>
      <c r="D586" s="120" t="s">
        <v>9474</v>
      </c>
      <c r="E586" s="122" t="str">
        <f t="shared" si="40"/>
        <v>Leucaena leucocephala Leaves</v>
      </c>
      <c r="F586" s="122" t="str">
        <f t="shared" si="36"/>
        <v>Leucaena leucocephala Leaves Dried Ensiled</v>
      </c>
      <c r="G586" s="122" t="str">
        <f t="shared" ref="G586:G617" si="41">_xlfn.TEXTJOIN(" ",TRUE,D586,H586,IF(ISBLANK(L586),"",_xlfn.TEXTSPLIT(L586,";")),IF(ISBLANK(I586),"",_xlfn.TEXTSPLIT(I586,";")))</f>
        <v>Leucaena leucocephala Leaves Dried(Shade 1 wk) Ensiled</v>
      </c>
      <c r="I586" s="120" t="s">
        <v>25342</v>
      </c>
      <c r="J586" s="120" t="s">
        <v>24213</v>
      </c>
      <c r="L586" s="120" t="s">
        <v>6705</v>
      </c>
      <c r="T586" t="str" cm="1">
        <f t="array" ref="T586">IFERROR(INDEX(AOM[AOM], MATCH(1, (AOM[Edge_Value]=ani_diet!F586)*(AOM[Is_Ani_Diet_Ingredient]&lt;&gt;FALSE), 0)), "No Match in AOM")</f>
        <v>AOM_001671</v>
      </c>
      <c r="U586" t="str" cm="1">
        <f t="array" ref="U586">IFERROR(IF(INDEX(AOM[Scientific Name], MATCH(1, (AOM[Edge_Value]=ani_diet!F586)*(AOM[Is_Ani_Diet_Ingredient]&lt;&gt;FALSE), 0))=0, "", INDEX(AOM[Scientific Name], MATCH(1, (AOM[Edge_Value]=ani_diet!F586)*(AOM[Is_Ani_Diet_Ingredient]&lt;&gt;FALSE), 0))), "No Match in AOM")</f>
        <v>Leucaena leucocephala</v>
      </c>
      <c r="V586" t="str" cm="1">
        <f t="array" ref="V586">IF((U586&lt;&gt;"")*(U586&lt;&gt;"No Match in AOM"),IF(L586&lt;&gt;"",_xlfn.TEXTJOIN(";",TRUE,CONCATENATE(_xlfn.TEXTSPLIT(U586,";",TRUE,FALSE)," ",L586)),U586),"")</f>
        <v>Leucaena leucocephala Leaves</v>
      </c>
    </row>
    <row r="587" spans="1:23" ht="14.5" x14ac:dyDescent="0.35">
      <c r="A587" t="s">
        <v>25111</v>
      </c>
      <c r="B587" s="86" t="s">
        <v>25343</v>
      </c>
      <c r="C587" s="131"/>
      <c r="D587" s="120" t="s">
        <v>9474</v>
      </c>
      <c r="E587" s="122" t="str">
        <f t="shared" si="40"/>
        <v>Leucaena leucocephala</v>
      </c>
      <c r="F587" s="122" t="str">
        <f t="shared" si="36"/>
        <v>Leucaena leucocephala Dried Ground</v>
      </c>
      <c r="G587" s="122" t="str">
        <f t="shared" si="41"/>
        <v>Leucaena leucocephala Meal Dried(Sun)</v>
      </c>
      <c r="I587" s="120" t="s">
        <v>24458</v>
      </c>
      <c r="J587" s="120" t="s">
        <v>24203</v>
      </c>
      <c r="T587" t="str" cm="1">
        <f t="array" ref="T587">IFERROR(INDEX(AOM[AOM], MATCH(1, (AOM[Edge_Value]=ani_diet!F587)*(AOM[Is_Ani_Diet_Ingredient]&lt;&gt;FALSE), 0)), "No Match in AOM")</f>
        <v>AOM_001669</v>
      </c>
      <c r="U587" t="str" cm="1">
        <f t="array" ref="U587">IFERROR(IF(INDEX(AOM[Scientific Name], MATCH(1, (AOM[Edge_Value]=ani_diet!F587)*(AOM[Is_Ani_Diet_Ingredient]&lt;&gt;FALSE), 0))=0, "", INDEX(AOM[Scientific Name], MATCH(1, (AOM[Edge_Value]=ani_diet!F587)*(AOM[Is_Ani_Diet_Ingredient]&lt;&gt;FALSE), 0))), "No Match in AOM")</f>
        <v>Leucaena leucocephala</v>
      </c>
      <c r="V587" t="str" cm="1">
        <f t="array" ref="V587">IF((U587&lt;&gt;"")*(U587&lt;&gt;"No Match in AOM"),IF(L587&lt;&gt;"",_xlfn.TEXTJOIN(";",TRUE,CONCATENATE(_xlfn.TEXTSPLIT(U587,";",TRUE,FALSE)," ",L587)),U587),"")</f>
        <v>Leucaena leucocephala</v>
      </c>
    </row>
    <row r="588" spans="1:23" ht="14.5" x14ac:dyDescent="0.35">
      <c r="A588" t="s">
        <v>25344</v>
      </c>
      <c r="B588" s="86" t="s">
        <v>25345</v>
      </c>
      <c r="C588" s="131" t="s">
        <v>25346</v>
      </c>
      <c r="D588" s="120" t="s">
        <v>9474</v>
      </c>
      <c r="E588" s="122" t="str">
        <f t="shared" si="40"/>
        <v>Leucaena leucocephala Leaves and Stalk</v>
      </c>
      <c r="F588" s="122" t="str">
        <f t="shared" si="36"/>
        <v>Leucaena leucocephala Leaves and Stalk</v>
      </c>
      <c r="G588" s="122" t="str">
        <f t="shared" si="41"/>
        <v>Leucaena leucocephala Cunningham Leaves and Stalk</v>
      </c>
      <c r="H588" s="120" t="s">
        <v>15855</v>
      </c>
      <c r="L588" s="120" t="s">
        <v>25272</v>
      </c>
      <c r="T588" t="str" cm="1">
        <f t="array" ref="T588">IFERROR(INDEX(AOM[AOM], MATCH(1, (AOM[Edge_Value]=ani_diet!F588)*(AOM[Is_Ani_Diet_Ingredient]&lt;&gt;FALSE), 0)), "No Match in AOM")</f>
        <v>AOM_001160</v>
      </c>
      <c r="U588" t="str" cm="1">
        <f t="array" ref="U588">IFERROR(IF(INDEX(AOM[Scientific Name], MATCH(1, (AOM[Edge_Value]=ani_diet!F588)*(AOM[Is_Ani_Diet_Ingredient]&lt;&gt;FALSE), 0))=0, "", INDEX(AOM[Scientific Name], MATCH(1, (AOM[Edge_Value]=ani_diet!F588)*(AOM[Is_Ani_Diet_Ingredient]&lt;&gt;FALSE), 0))), "No Match in AOM")</f>
        <v>Leucaena leucocephala</v>
      </c>
      <c r="V588" t="str" cm="1">
        <f t="array" ref="V588">IF((U588&lt;&gt;"")*(U588&lt;&gt;"No Match in AOM"),IF(L588&lt;&gt;"",_xlfn.TEXTJOIN(";",TRUE,CONCATENATE(_xlfn.TEXTSPLIT(U588,";",TRUE,FALSE)," ",L588)),U588),"")</f>
        <v>Leucaena leucocephala Leaves and Stalk</v>
      </c>
    </row>
    <row r="589" spans="1:23" ht="14.5" x14ac:dyDescent="0.35">
      <c r="A589" t="s">
        <v>25344</v>
      </c>
      <c r="B589" s="86" t="s">
        <v>25347</v>
      </c>
      <c r="D589" s="120" t="s">
        <v>9474</v>
      </c>
      <c r="E589" s="122" t="str">
        <f t="shared" si="40"/>
        <v>Leucaena leucocephala Leaves Stalk</v>
      </c>
      <c r="F589" s="122" t="str">
        <f t="shared" si="36"/>
        <v>Leucaena leucocephala Leaves Stalk</v>
      </c>
      <c r="G589" s="122" t="str">
        <f t="shared" si="41"/>
        <v>Leucaena leucocephala Cunningham Leaves Stalk Chopped</v>
      </c>
      <c r="H589" s="120" t="s">
        <v>15855</v>
      </c>
      <c r="I589" s="120" t="s">
        <v>6715</v>
      </c>
      <c r="K589" s="120" t="s">
        <v>6715</v>
      </c>
      <c r="L589" s="120" t="s">
        <v>25348</v>
      </c>
      <c r="T589" t="str" cm="1">
        <f t="array" ref="T589">IFERROR(INDEX(AOM[AOM], MATCH(1, (AOM[Edge_Value]=ani_diet!F589)*(AOM[Is_Ani_Diet_Ingredient]&lt;&gt;FALSE), 0)), "No Match in AOM")</f>
        <v>No Match in AOM</v>
      </c>
      <c r="U589" t="str" cm="1">
        <f t="array" ref="U589">IFERROR(IF(INDEX(AOM[Scientific Name], MATCH(1, (AOM[Edge_Value]=ani_diet!F589)*(AOM[Is_Ani_Diet_Ingredient]&lt;&gt;FALSE), 0))=0, "", INDEX(AOM[Scientific Name], MATCH(1, (AOM[Edge_Value]=ani_diet!F589)*(AOM[Is_Ani_Diet_Ingredient]&lt;&gt;FALSE), 0))), "No Match in AOM")</f>
        <v>No Match in AOM</v>
      </c>
      <c r="V589" t="str" cm="1">
        <f t="array" ref="V589">IF((U589&lt;&gt;"")*(U589&lt;&gt;"No Match in AOM"),IF(L589&lt;&gt;"",_xlfn.TEXTJOIN(";",TRUE,CONCATENATE(_xlfn.TEXTSPLIT(U589,";",TRUE,FALSE)," ",L589)),U589),"")</f>
        <v/>
      </c>
      <c r="W589" t="s">
        <v>22641</v>
      </c>
    </row>
    <row r="590" spans="1:23" ht="14.5" x14ac:dyDescent="0.35">
      <c r="B590" s="86" t="s">
        <v>25349</v>
      </c>
      <c r="C590" s="131"/>
      <c r="D590" s="120" t="s">
        <v>9474</v>
      </c>
      <c r="E590" s="122" t="str">
        <f t="shared" si="40"/>
        <v>Leucaena leucocephala</v>
      </c>
      <c r="F590" s="122" t="str">
        <f t="shared" si="36"/>
        <v>Leucaena leucocephala</v>
      </c>
      <c r="G590" s="122" t="str">
        <f t="shared" si="41"/>
        <v>Leucaena leucocephala Dry Season</v>
      </c>
      <c r="H590" s="120" t="s">
        <v>25350</v>
      </c>
      <c r="T590" t="str" cm="1">
        <f t="array" ref="T590">IFERROR(INDEX(AOM[AOM], MATCH(1, (AOM[Edge_Value]=ani_diet!F590)*(AOM[Is_Ani_Diet_Ingredient]&lt;&gt;FALSE), 0)), "No Match in AOM")</f>
        <v>AOM_000710</v>
      </c>
      <c r="U590" t="str" cm="1">
        <f t="array" ref="U590">IFERROR(IF(INDEX(AOM[Scientific Name], MATCH(1, (AOM[Edge_Value]=ani_diet!F590)*(AOM[Is_Ani_Diet_Ingredient]&lt;&gt;FALSE), 0))=0, "", INDEX(AOM[Scientific Name], MATCH(1, (AOM[Edge_Value]=ani_diet!F590)*(AOM[Is_Ani_Diet_Ingredient]&lt;&gt;FALSE), 0))), "No Match in AOM")</f>
        <v>Leucaena leucocephala</v>
      </c>
      <c r="V590" t="str" cm="1">
        <f t="array" ref="V590">IF((U590&lt;&gt;"")*(U590&lt;&gt;"No Match in AOM"),IF(L590&lt;&gt;"",_xlfn.TEXTJOIN(";",TRUE,CONCATENATE(_xlfn.TEXTSPLIT(U590,";",TRUE,FALSE)," ",L590)),U590),"")</f>
        <v>Leucaena leucocephala</v>
      </c>
    </row>
    <row r="591" spans="1:23" ht="14.5" x14ac:dyDescent="0.35">
      <c r="A591" t="s">
        <v>25351</v>
      </c>
      <c r="B591" s="86" t="s">
        <v>25352</v>
      </c>
      <c r="C591" s="131"/>
      <c r="D591" s="120" t="s">
        <v>9474</v>
      </c>
      <c r="E591" s="122" t="str">
        <f t="shared" si="40"/>
        <v>Leucaena leucocephala</v>
      </c>
      <c r="F591" s="122" t="str">
        <f t="shared" si="36"/>
        <v>Leucaena leucocephala Dried Ground</v>
      </c>
      <c r="G591" s="122" t="str">
        <f t="shared" si="41"/>
        <v>Leucaena leucocephala Dried(Air) Ground(hammer)</v>
      </c>
      <c r="I591" s="120" t="s">
        <v>25353</v>
      </c>
      <c r="J591" s="120" t="s">
        <v>24203</v>
      </c>
      <c r="T591" t="str" cm="1">
        <f t="array" ref="T591">IFERROR(INDEX(AOM[AOM], MATCH(1, (AOM[Edge_Value]=ani_diet!F591)*(AOM[Is_Ani_Diet_Ingredient]&lt;&gt;FALSE), 0)), "No Match in AOM")</f>
        <v>AOM_001669</v>
      </c>
      <c r="U591" t="str" cm="1">
        <f t="array" ref="U591">IFERROR(IF(INDEX(AOM[Scientific Name], MATCH(1, (AOM[Edge_Value]=ani_diet!F591)*(AOM[Is_Ani_Diet_Ingredient]&lt;&gt;FALSE), 0))=0, "", INDEX(AOM[Scientific Name], MATCH(1, (AOM[Edge_Value]=ani_diet!F591)*(AOM[Is_Ani_Diet_Ingredient]&lt;&gt;FALSE), 0))), "No Match in AOM")</f>
        <v>Leucaena leucocephala</v>
      </c>
      <c r="V591" t="str" cm="1">
        <f t="array" ref="V591">IF((U591&lt;&gt;"")*(U591&lt;&gt;"No Match in AOM"),IF(L591&lt;&gt;"",_xlfn.TEXTJOIN(";",TRUE,CONCATENATE(_xlfn.TEXTSPLIT(U591,";",TRUE,FALSE)," ",L591)),U591),"")</f>
        <v>Leucaena leucocephala</v>
      </c>
    </row>
    <row r="592" spans="1:23" ht="14.5" x14ac:dyDescent="0.35">
      <c r="A592" t="s">
        <v>25115</v>
      </c>
      <c r="B592" s="86" t="s">
        <v>25354</v>
      </c>
      <c r="D592" s="120" t="s">
        <v>9474</v>
      </c>
      <c r="E592" s="122" t="str">
        <f t="shared" si="40"/>
        <v>Leucaena leucocephala</v>
      </c>
      <c r="F592" s="122" t="str">
        <f t="shared" si="36"/>
        <v>Leucaena leucocephala Wilted</v>
      </c>
      <c r="G592" s="122" t="str">
        <f t="shared" si="41"/>
        <v>Leucaena leucocephala Wilted</v>
      </c>
      <c r="I592" s="120" t="s">
        <v>24261</v>
      </c>
      <c r="J592" s="120" t="s">
        <v>24261</v>
      </c>
      <c r="T592" t="str" cm="1">
        <f t="array" ref="T592">IFERROR(INDEX(AOM[AOM], MATCH(1, (AOM[Edge_Value]=ani_diet!F592)*(AOM[Is_Ani_Diet_Ingredient]&lt;&gt;FALSE), 0)), "No Match in AOM")</f>
        <v>AOM_001668</v>
      </c>
      <c r="U592" t="str" cm="1">
        <f t="array" ref="U592">IFERROR(IF(INDEX(AOM[Scientific Name], MATCH(1, (AOM[Edge_Value]=ani_diet!F592)*(AOM[Is_Ani_Diet_Ingredient]&lt;&gt;FALSE), 0))=0, "", INDEX(AOM[Scientific Name], MATCH(1, (AOM[Edge_Value]=ani_diet!F592)*(AOM[Is_Ani_Diet_Ingredient]&lt;&gt;FALSE), 0))), "No Match in AOM")</f>
        <v>Leucaena leucocephala</v>
      </c>
      <c r="V592" t="str" cm="1">
        <f t="array" ref="V592">IF((U592&lt;&gt;"")*(U592&lt;&gt;"No Match in AOM"),IF(L592&lt;&gt;"",_xlfn.TEXTJOIN(";",TRUE,CONCATENATE(_xlfn.TEXTSPLIT(U592,";",TRUE,FALSE)," ",L592)),U592),"")</f>
        <v>Leucaena leucocephala</v>
      </c>
    </row>
    <row r="593" spans="1:22" ht="14.5" x14ac:dyDescent="0.35">
      <c r="A593" t="s">
        <v>25355</v>
      </c>
      <c r="B593" s="86" t="s">
        <v>25356</v>
      </c>
      <c r="D593" s="120" t="s">
        <v>13691</v>
      </c>
      <c r="E593" s="122" t="str">
        <f t="shared" si="40"/>
        <v>Leucaena pallida</v>
      </c>
      <c r="F593" s="122" t="str">
        <f t="shared" si="36"/>
        <v>Leucaena pallida</v>
      </c>
      <c r="G593" s="122" t="str">
        <f t="shared" si="41"/>
        <v>Leucaena pallida</v>
      </c>
      <c r="T593" t="str" cm="1">
        <f t="array" ref="T593">IFERROR(INDEX(AOM[AOM], MATCH(1, (AOM[Edge_Value]=ani_diet!F593)*(AOM[Is_Ani_Diet_Ingredient]&lt;&gt;FALSE), 0)), "No Match in AOM")</f>
        <v>AOM_001771</v>
      </c>
      <c r="U593" t="str" cm="1">
        <f t="array" ref="U593">IFERROR(IF(INDEX(AOM[Scientific Name], MATCH(1, (AOM[Edge_Value]=ani_diet!F593)*(AOM[Is_Ani_Diet_Ingredient]&lt;&gt;FALSE), 0))=0, "", INDEX(AOM[Scientific Name], MATCH(1, (AOM[Edge_Value]=ani_diet!F593)*(AOM[Is_Ani_Diet_Ingredient]&lt;&gt;FALSE), 0))), "No Match in AOM")</f>
        <v>Leucaena pallida</v>
      </c>
      <c r="V593" t="str" cm="1">
        <f t="array" ref="V593">IF((U593&lt;&gt;"")*(U593&lt;&gt;"No Match in AOM"),IF(L593&lt;&gt;"",_xlfn.TEXTJOIN(";",TRUE,CONCATENATE(_xlfn.TEXTSPLIT(U593,";",TRUE,FALSE)," ",L593)),U593),"")</f>
        <v>Leucaena pallida</v>
      </c>
    </row>
    <row r="594" spans="1:22" ht="14.5" x14ac:dyDescent="0.35">
      <c r="A594" t="s">
        <v>25357</v>
      </c>
      <c r="B594" s="86" t="s">
        <v>25358</v>
      </c>
      <c r="D594" s="120" t="s">
        <v>13691</v>
      </c>
      <c r="E594" s="122" t="str">
        <f t="shared" si="40"/>
        <v>Leucaena pallida</v>
      </c>
      <c r="F594" s="122" t="str">
        <f t="shared" si="36"/>
        <v>Leucaena pallida Dried</v>
      </c>
      <c r="G594" s="122" t="str">
        <f t="shared" si="41"/>
        <v>Leucaena pallida 14203 Dried</v>
      </c>
      <c r="H594" s="120">
        <v>14203</v>
      </c>
      <c r="I594" s="120" t="s">
        <v>24193</v>
      </c>
      <c r="J594" s="120" t="s">
        <v>24193</v>
      </c>
      <c r="T594" t="str" cm="1">
        <f t="array" ref="T594">IFERROR(INDEX(AOM[AOM], MATCH(1, (AOM[Edge_Value]=ani_diet!F594)*(AOM[Is_Ani_Diet_Ingredient]&lt;&gt;FALSE), 0)), "No Match in AOM")</f>
        <v>AOM_001775</v>
      </c>
      <c r="U594" t="str" cm="1">
        <f t="array" ref="U594">IFERROR(IF(INDEX(AOM[Scientific Name], MATCH(1, (AOM[Edge_Value]=ani_diet!F594)*(AOM[Is_Ani_Diet_Ingredient]&lt;&gt;FALSE), 0))=0, "", INDEX(AOM[Scientific Name], MATCH(1, (AOM[Edge_Value]=ani_diet!F594)*(AOM[Is_Ani_Diet_Ingredient]&lt;&gt;FALSE), 0))), "No Match in AOM")</f>
        <v>Leucaena padilla</v>
      </c>
      <c r="V594" t="str" cm="1">
        <f t="array" ref="V594">IF((U594&lt;&gt;"")*(U594&lt;&gt;"No Match in AOM"),IF(L594&lt;&gt;"",_xlfn.TEXTJOIN(";",TRUE,CONCATENATE(_xlfn.TEXTSPLIT(U594,";",TRUE,FALSE)," ",L594)),U594),"")</f>
        <v>Leucaena padilla</v>
      </c>
    </row>
    <row r="595" spans="1:22" ht="14.5" x14ac:dyDescent="0.35">
      <c r="A595" t="s">
        <v>25357</v>
      </c>
      <c r="B595" s="86" t="s">
        <v>25359</v>
      </c>
      <c r="D595" s="120" t="s">
        <v>13691</v>
      </c>
      <c r="E595" s="122" t="str">
        <f t="shared" si="40"/>
        <v>Leucaena pallida</v>
      </c>
      <c r="F595" s="122" t="str">
        <f t="shared" ref="F595:F658" si="42">_xlfn.TEXTJOIN(" ",TRUE,D595,IF(ISBLANK(L595),"",_xlfn.TEXTSPLIT(L595,";")),IF(ISBLANK(J595),"",_xlfn.TEXTSPLIT(J595,";")))</f>
        <v>Leucaena pallida Dried</v>
      </c>
      <c r="G595" s="122" t="str">
        <f t="shared" si="41"/>
        <v>Leucaena pallida Dried</v>
      </c>
      <c r="I595" s="120" t="s">
        <v>24193</v>
      </c>
      <c r="J595" s="120" t="s">
        <v>24193</v>
      </c>
      <c r="T595" t="str" cm="1">
        <f t="array" ref="T595">IFERROR(INDEX(AOM[AOM], MATCH(1, (AOM[Edge_Value]=ani_diet!F595)*(AOM[Is_Ani_Diet_Ingredient]&lt;&gt;FALSE), 0)), "No Match in AOM")</f>
        <v>AOM_001775</v>
      </c>
      <c r="U595" t="str" cm="1">
        <f t="array" ref="U595">IFERROR(IF(INDEX(AOM[Scientific Name], MATCH(1, (AOM[Edge_Value]=ani_diet!F595)*(AOM[Is_Ani_Diet_Ingredient]&lt;&gt;FALSE), 0))=0, "", INDEX(AOM[Scientific Name], MATCH(1, (AOM[Edge_Value]=ani_diet!F595)*(AOM[Is_Ani_Diet_Ingredient]&lt;&gt;FALSE), 0))), "No Match in AOM")</f>
        <v>Leucaena padilla</v>
      </c>
      <c r="V595" t="str" cm="1">
        <f t="array" ref="V595">IF((U595&lt;&gt;"")*(U595&lt;&gt;"No Match in AOM"),IF(L595&lt;&gt;"",_xlfn.TEXTJOIN(";",TRUE,CONCATENATE(_xlfn.TEXTSPLIT(U595,";",TRUE,FALSE)," ",L595)),U595),"")</f>
        <v>Leucaena padilla</v>
      </c>
    </row>
    <row r="596" spans="1:22" ht="14.5" x14ac:dyDescent="0.35">
      <c r="A596" t="s">
        <v>24659</v>
      </c>
      <c r="B596" s="86" t="s">
        <v>25360</v>
      </c>
      <c r="D596" s="120" t="s">
        <v>13691</v>
      </c>
      <c r="E596" s="122" t="str">
        <f t="shared" si="40"/>
        <v>Leucaena pallida Leaves</v>
      </c>
      <c r="F596" s="122" t="str">
        <f t="shared" si="42"/>
        <v>Leucaena pallida Leaves Dried</v>
      </c>
      <c r="G596" s="122" t="str">
        <f t="shared" si="41"/>
        <v>Leucaena pallida Leaves Dried(Air)</v>
      </c>
      <c r="I596" s="120" t="s">
        <v>24221</v>
      </c>
      <c r="J596" s="120" t="s">
        <v>24193</v>
      </c>
      <c r="L596" s="120" t="s">
        <v>6705</v>
      </c>
      <c r="T596" t="str" cm="1">
        <f t="array" ref="T596">IFERROR(INDEX(AOM[AOM], MATCH(1, (AOM[Edge_Value]=ani_diet!F596)*(AOM[Is_Ani_Diet_Ingredient]&lt;&gt;FALSE), 0)), "No Match in AOM")</f>
        <v>AOM_001770</v>
      </c>
      <c r="U596" t="str" cm="1">
        <f t="array" ref="U596">IFERROR(IF(INDEX(AOM[Scientific Name], MATCH(1, (AOM[Edge_Value]=ani_diet!F596)*(AOM[Is_Ani_Diet_Ingredient]&lt;&gt;FALSE), 0))=0, "", INDEX(AOM[Scientific Name], MATCH(1, (AOM[Edge_Value]=ani_diet!F596)*(AOM[Is_Ani_Diet_Ingredient]&lt;&gt;FALSE), 0))), "No Match in AOM")</f>
        <v>Leucaena pallida</v>
      </c>
      <c r="V596" t="str" cm="1">
        <f t="array" ref="V596">IF((U596&lt;&gt;"")*(U596&lt;&gt;"No Match in AOM"),IF(L596&lt;&gt;"",_xlfn.TEXTJOIN(";",TRUE,CONCATENATE(_xlfn.TEXTSPLIT(U596,";",TRUE,FALSE)," ",L596)),U596),"")</f>
        <v>Leucaena pallida Leaves</v>
      </c>
    </row>
    <row r="597" spans="1:22" ht="14.5" x14ac:dyDescent="0.35">
      <c r="A597" t="s">
        <v>25123</v>
      </c>
      <c r="B597" s="86" t="s">
        <v>25361</v>
      </c>
      <c r="C597" s="121" t="s">
        <v>9474</v>
      </c>
      <c r="D597" s="120" t="s">
        <v>9474</v>
      </c>
      <c r="E597" s="122" t="str">
        <f t="shared" si="40"/>
        <v>Leucaena leucocephala</v>
      </c>
      <c r="F597" s="122" t="str">
        <f t="shared" si="42"/>
        <v>Leucaena leucocephala</v>
      </c>
      <c r="G597" s="122" t="str">
        <f t="shared" si="41"/>
        <v>Leucaena leucocephala</v>
      </c>
      <c r="T597" t="str" cm="1">
        <f t="array" ref="T597">IFERROR(INDEX(AOM[AOM], MATCH(1, (AOM[Edge_Value]=ani_diet!F597)*(AOM[Is_Ani_Diet_Ingredient]&lt;&gt;FALSE), 0)), "No Match in AOM")</f>
        <v>AOM_000710</v>
      </c>
      <c r="U597" t="str" cm="1">
        <f t="array" ref="U597">IFERROR(IF(INDEX(AOM[Scientific Name], MATCH(1, (AOM[Edge_Value]=ani_diet!F597)*(AOM[Is_Ani_Diet_Ingredient]&lt;&gt;FALSE), 0))=0, "", INDEX(AOM[Scientific Name], MATCH(1, (AOM[Edge_Value]=ani_diet!F597)*(AOM[Is_Ani_Diet_Ingredient]&lt;&gt;FALSE), 0))), "No Match in AOM")</f>
        <v>Leucaena leucocephala</v>
      </c>
      <c r="V597" t="str" cm="1">
        <f t="array" ref="V597">IF((U597&lt;&gt;"")*(U597&lt;&gt;"No Match in AOM"),IF(L597&lt;&gt;"",_xlfn.TEXTJOIN(";",TRUE,CONCATENATE(_xlfn.TEXTSPLIT(U597,";",TRUE,FALSE)," ",L597)),U597),"")</f>
        <v>Leucaena leucocephala</v>
      </c>
    </row>
    <row r="598" spans="1:22" ht="14.5" x14ac:dyDescent="0.35">
      <c r="A598" t="s">
        <v>25123</v>
      </c>
      <c r="B598" s="86" t="s">
        <v>25362</v>
      </c>
      <c r="D598" s="120" t="s">
        <v>9474</v>
      </c>
      <c r="E598" s="122" t="str">
        <f t="shared" si="40"/>
        <v>Leucaena leucocephala</v>
      </c>
      <c r="F598" s="122" t="str">
        <f t="shared" si="42"/>
        <v>Leucaena leucocephala Dried</v>
      </c>
      <c r="G598" s="122" t="str">
        <f t="shared" si="41"/>
        <v>Leucaena leucocephala Dried(Air)</v>
      </c>
      <c r="I598" s="120" t="s">
        <v>24221</v>
      </c>
      <c r="J598" s="120" t="s">
        <v>24193</v>
      </c>
      <c r="T598" t="str" cm="1">
        <f t="array" ref="T598">IFERROR(INDEX(AOM[AOM], MATCH(1, (AOM[Edge_Value]=ani_diet!F598)*(AOM[Is_Ani_Diet_Ingredient]&lt;&gt;FALSE), 0)), "No Match in AOM")</f>
        <v>AOM_001667</v>
      </c>
      <c r="U598" t="str" cm="1">
        <f t="array" ref="U598">IFERROR(IF(INDEX(AOM[Scientific Name], MATCH(1, (AOM[Edge_Value]=ani_diet!F598)*(AOM[Is_Ani_Diet_Ingredient]&lt;&gt;FALSE), 0))=0, "", INDEX(AOM[Scientific Name], MATCH(1, (AOM[Edge_Value]=ani_diet!F598)*(AOM[Is_Ani_Diet_Ingredient]&lt;&gt;FALSE), 0))), "No Match in AOM")</f>
        <v>Leucaena leucocephala</v>
      </c>
      <c r="V598" t="str" cm="1">
        <f t="array" ref="V598">IF((U598&lt;&gt;"")*(U598&lt;&gt;"No Match in AOM"),IF(L598&lt;&gt;"",_xlfn.TEXTJOIN(";",TRUE,CONCATENATE(_xlfn.TEXTSPLIT(U598,";",TRUE,FALSE)," ",L598)),U598),"")</f>
        <v>Leucaena leucocephala</v>
      </c>
    </row>
    <row r="599" spans="1:22" ht="14.5" x14ac:dyDescent="0.35">
      <c r="A599" t="s">
        <v>25363</v>
      </c>
      <c r="B599" s="86" t="s">
        <v>25364</v>
      </c>
      <c r="D599" s="120" t="s">
        <v>9474</v>
      </c>
      <c r="E599" s="122" t="str">
        <f t="shared" si="40"/>
        <v>Leucaena leucocephala</v>
      </c>
      <c r="F599" s="122" t="str">
        <f t="shared" si="42"/>
        <v>Leucaena leucocephala Dried</v>
      </c>
      <c r="G599" s="122" t="str">
        <f t="shared" si="41"/>
        <v>Leucaena leucocephala Chopped Dried(Sun)</v>
      </c>
      <c r="I599" s="120" t="s">
        <v>24595</v>
      </c>
      <c r="J599" s="120" t="s">
        <v>24193</v>
      </c>
      <c r="K599" s="120" t="s">
        <v>6715</v>
      </c>
      <c r="T599" t="str" cm="1">
        <f t="array" ref="T599">IFERROR(INDEX(AOM[AOM], MATCH(1, (AOM[Edge_Value]=ani_diet!F599)*(AOM[Is_Ani_Diet_Ingredient]&lt;&gt;FALSE), 0)), "No Match in AOM")</f>
        <v>AOM_001667</v>
      </c>
      <c r="U599" t="str" cm="1">
        <f t="array" ref="U599">IFERROR(IF(INDEX(AOM[Scientific Name], MATCH(1, (AOM[Edge_Value]=ani_diet!F599)*(AOM[Is_Ani_Diet_Ingredient]&lt;&gt;FALSE), 0))=0, "", INDEX(AOM[Scientific Name], MATCH(1, (AOM[Edge_Value]=ani_diet!F599)*(AOM[Is_Ani_Diet_Ingredient]&lt;&gt;FALSE), 0))), "No Match in AOM")</f>
        <v>Leucaena leucocephala</v>
      </c>
      <c r="V599" t="str" cm="1">
        <f t="array" ref="V599">IF((U599&lt;&gt;"")*(U599&lt;&gt;"No Match in AOM"),IF(L599&lt;&gt;"",_xlfn.TEXTJOIN(";",TRUE,CONCATENATE(_xlfn.TEXTSPLIT(U599,";",TRUE,FALSE)," ",L599)),U599),"")</f>
        <v>Leucaena leucocephala</v>
      </c>
    </row>
    <row r="600" spans="1:22" ht="14.5" x14ac:dyDescent="0.35">
      <c r="A600" t="s">
        <v>25365</v>
      </c>
      <c r="B600" s="86" t="s">
        <v>23339</v>
      </c>
      <c r="C600" s="121" t="s">
        <v>23359</v>
      </c>
      <c r="D600" s="120" t="s">
        <v>23339</v>
      </c>
      <c r="E600" s="122" t="str">
        <f t="shared" si="40"/>
        <v>Licks</v>
      </c>
      <c r="F600" s="122" t="str">
        <f t="shared" si="42"/>
        <v>Licks</v>
      </c>
      <c r="G600" s="122" t="str">
        <f t="shared" si="41"/>
        <v>Licks</v>
      </c>
      <c r="T600" t="str" cm="1">
        <f t="array" ref="T600">IFERROR(INDEX(AOM[AOM], MATCH(1, (AOM[Edge_Value]=ani_diet!F600)*(AOM[Is_Ani_Diet_Ingredient]&lt;&gt;FALSE), 0)), "No Match in AOM")</f>
        <v>AOM_001873</v>
      </c>
      <c r="U600" t="str" cm="1">
        <f t="array" ref="U600">IFERROR(IF(INDEX(AOM[Scientific Name], MATCH(1, (AOM[Edge_Value]=ani_diet!F600)*(AOM[Is_Ani_Diet_Ingredient]&lt;&gt;FALSE), 0))=0, "", INDEX(AOM[Scientific Name], MATCH(1, (AOM[Edge_Value]=ani_diet!F600)*(AOM[Is_Ani_Diet_Ingredient]&lt;&gt;FALSE), 0))), "No Match in AOM")</f>
        <v/>
      </c>
      <c r="V600" t="str" cm="1">
        <f t="array" ref="V600">IF((U600&lt;&gt;"")*(U600&lt;&gt;"No Match in AOM"),IF(L600&lt;&gt;"",_xlfn.TEXTJOIN(";",TRUE,CONCATENATE(_xlfn.TEXTSPLIT(U600,";",TRUE,FALSE)," ",L600)),U600),"")</f>
        <v/>
      </c>
    </row>
    <row r="601" spans="1:22" ht="14.5" x14ac:dyDescent="0.35">
      <c r="A601" t="s">
        <v>25010</v>
      </c>
      <c r="B601" s="86" t="s">
        <v>23100</v>
      </c>
      <c r="C601" s="121" t="s">
        <v>23189</v>
      </c>
      <c r="D601" s="120" t="s">
        <v>23100</v>
      </c>
      <c r="E601" s="122" t="str">
        <f t="shared" si="40"/>
        <v>Lignobond</v>
      </c>
      <c r="F601" s="122" t="str">
        <f t="shared" si="42"/>
        <v>Lignobond</v>
      </c>
      <c r="G601" s="122" t="str">
        <f t="shared" si="41"/>
        <v>Lignobond</v>
      </c>
      <c r="M601" s="88" t="s">
        <v>252</v>
      </c>
      <c r="T601" t="str" cm="1">
        <f t="array" ref="T601">IFERROR(INDEX(AOM[AOM], MATCH(1, (AOM[Edge_Value]=ani_diet!F601)*(AOM[Is_Ani_Diet_Ingredient]&lt;&gt;FALSE), 0)), "No Match in AOM")</f>
        <v>AOM_001486</v>
      </c>
      <c r="U601" t="str" cm="1">
        <f t="array" ref="U601">IFERROR(IF(INDEX(AOM[Scientific Name], MATCH(1, (AOM[Edge_Value]=ani_diet!F601)*(AOM[Is_Ani_Diet_Ingredient]&lt;&gt;FALSE), 0))=0, "", INDEX(AOM[Scientific Name], MATCH(1, (AOM[Edge_Value]=ani_diet!F601)*(AOM[Is_Ani_Diet_Ingredient]&lt;&gt;FALSE), 0))), "No Match in AOM")</f>
        <v/>
      </c>
      <c r="V601" t="str" cm="1">
        <f t="array" ref="V601">IF((U601&lt;&gt;"")*(U601&lt;&gt;"No Match in AOM"),IF(L601&lt;&gt;"",_xlfn.TEXTJOIN(";",TRUE,CONCATENATE(_xlfn.TEXTSPLIT(U601,";",TRUE,FALSE)," ",L601)),U601),"")</f>
        <v/>
      </c>
    </row>
    <row r="602" spans="1:22" ht="14.5" x14ac:dyDescent="0.35">
      <c r="A602" t="s">
        <v>24552</v>
      </c>
      <c r="B602" s="86" t="s">
        <v>23337</v>
      </c>
      <c r="C602" s="121" t="s">
        <v>23337</v>
      </c>
      <c r="D602" s="120" t="s">
        <v>23337</v>
      </c>
      <c r="E602" s="122" t="str">
        <f t="shared" si="40"/>
        <v>Lime</v>
      </c>
      <c r="F602" s="122" t="str">
        <f t="shared" si="42"/>
        <v>Lime</v>
      </c>
      <c r="G602" s="122" t="str">
        <f t="shared" si="41"/>
        <v>Lime</v>
      </c>
      <c r="T602" t="str" cm="1">
        <f t="array" ref="T602">IFERROR(INDEX(AOM[AOM], MATCH(1, (AOM[Edge_Value]=ani_diet!F602)*(AOM[Is_Ani_Diet_Ingredient]&lt;&gt;FALSE), 0)), "No Match in AOM")</f>
        <v>AOM_000760</v>
      </c>
      <c r="U602" t="str" cm="1">
        <f t="array" ref="U602">IFERROR(IF(INDEX(AOM[Scientific Name], MATCH(1, (AOM[Edge_Value]=ani_diet!F602)*(AOM[Is_Ani_Diet_Ingredient]&lt;&gt;FALSE), 0))=0, "", INDEX(AOM[Scientific Name], MATCH(1, (AOM[Edge_Value]=ani_diet!F602)*(AOM[Is_Ani_Diet_Ingredient]&lt;&gt;FALSE), 0))), "No Match in AOM")</f>
        <v/>
      </c>
      <c r="V602" t="str" cm="1">
        <f t="array" ref="V602">IF((U602&lt;&gt;"")*(U602&lt;&gt;"No Match in AOM"),IF(L602&lt;&gt;"",_xlfn.TEXTJOIN(";",TRUE,CONCATENATE(_xlfn.TEXTSPLIT(U602,";",TRUE,FALSE)," ",L602)),U602),"")</f>
        <v/>
      </c>
    </row>
    <row r="603" spans="1:22" ht="14.5" x14ac:dyDescent="0.35">
      <c r="A603" t="s">
        <v>24405</v>
      </c>
      <c r="B603" s="86" t="s">
        <v>25366</v>
      </c>
      <c r="D603" s="120" t="s">
        <v>23337</v>
      </c>
      <c r="E603" s="122" t="str">
        <f t="shared" si="40"/>
        <v>Lime</v>
      </c>
      <c r="F603" s="122" t="str">
        <f t="shared" si="42"/>
        <v>Lime Dried Ground</v>
      </c>
      <c r="G603" s="122" t="str">
        <f t="shared" si="41"/>
        <v>Lime Dried Ground</v>
      </c>
      <c r="I603" s="120" t="s">
        <v>24203</v>
      </c>
      <c r="J603" s="120" t="s">
        <v>24203</v>
      </c>
      <c r="T603" t="str" cm="1">
        <f t="array" ref="T603">IFERROR(INDEX(AOM[AOM], MATCH(1, (AOM[Edge_Value]=ani_diet!F603)*(AOM[Is_Ani_Diet_Ingredient]&lt;&gt;FALSE), 0)), "No Match in AOM")</f>
        <v>AOM_001747</v>
      </c>
      <c r="U603" t="str" cm="1">
        <f t="array" ref="U603">IFERROR(IF(INDEX(AOM[Scientific Name], MATCH(1, (AOM[Edge_Value]=ani_diet!F603)*(AOM[Is_Ani_Diet_Ingredient]&lt;&gt;FALSE), 0))=0, "", INDEX(AOM[Scientific Name], MATCH(1, (AOM[Edge_Value]=ani_diet!F603)*(AOM[Is_Ani_Diet_Ingredient]&lt;&gt;FALSE), 0))), "No Match in AOM")</f>
        <v/>
      </c>
      <c r="V603" t="str" cm="1">
        <f t="array" ref="V603">IF((U603&lt;&gt;"")*(U603&lt;&gt;"No Match in AOM"),IF(L603&lt;&gt;"",_xlfn.TEXTJOIN(";",TRUE,CONCATENATE(_xlfn.TEXTSPLIT(U603,";",TRUE,FALSE)," ",L603)),U603),"")</f>
        <v/>
      </c>
    </row>
    <row r="604" spans="1:22" ht="14.5" x14ac:dyDescent="0.35">
      <c r="A604" t="s">
        <v>25367</v>
      </c>
      <c r="B604" s="86" t="s">
        <v>6592</v>
      </c>
      <c r="C604" s="121" t="s">
        <v>6592</v>
      </c>
      <c r="D604" s="120" t="s">
        <v>6592</v>
      </c>
      <c r="E604" s="122" t="str">
        <f t="shared" si="40"/>
        <v>Limestone</v>
      </c>
      <c r="F604" s="122" t="str">
        <f t="shared" si="42"/>
        <v>Limestone</v>
      </c>
      <c r="G604" s="122" t="str">
        <f t="shared" si="41"/>
        <v>Limestone</v>
      </c>
      <c r="T604" t="str" cm="1">
        <f t="array" ref="T604">IFERROR(INDEX(AOM[AOM], MATCH(1, (AOM[Edge_Value]=ani_diet!F604)*(AOM[Is_Ani_Diet_Ingredient]&lt;&gt;FALSE), 0)), "No Match in AOM")</f>
        <v>AOM_000761</v>
      </c>
      <c r="U604" t="str" cm="1">
        <f t="array" ref="U604">IFERROR(IF(INDEX(AOM[Scientific Name], MATCH(1, (AOM[Edge_Value]=ani_diet!F604)*(AOM[Is_Ani_Diet_Ingredient]&lt;&gt;FALSE), 0))=0, "", INDEX(AOM[Scientific Name], MATCH(1, (AOM[Edge_Value]=ani_diet!F604)*(AOM[Is_Ani_Diet_Ingredient]&lt;&gt;FALSE), 0))), "No Match in AOM")</f>
        <v/>
      </c>
      <c r="V604" t="str" cm="1">
        <f t="array" ref="V604">IF((U604&lt;&gt;"")*(U604&lt;&gt;"No Match in AOM"),IF(L604&lt;&gt;"",_xlfn.TEXTJOIN(";",TRUE,CONCATENATE(_xlfn.TEXTSPLIT(U604,";",TRUE,FALSE)," ",L604)),U604),"")</f>
        <v/>
      </c>
    </row>
    <row r="605" spans="1:22" ht="14.5" x14ac:dyDescent="0.35">
      <c r="A605" t="s">
        <v>25161</v>
      </c>
      <c r="B605" s="86" t="s">
        <v>25368</v>
      </c>
      <c r="C605" s="121" t="s">
        <v>25369</v>
      </c>
      <c r="D605" s="120" t="s">
        <v>6592</v>
      </c>
      <c r="E605" s="122" t="str">
        <f t="shared" si="40"/>
        <v>Limestone</v>
      </c>
      <c r="F605" s="122" t="str">
        <f t="shared" si="42"/>
        <v>Limestone Ground</v>
      </c>
      <c r="G605" s="122" t="str">
        <f t="shared" si="41"/>
        <v>Limestone Ground</v>
      </c>
      <c r="I605" s="120" t="s">
        <v>6571</v>
      </c>
      <c r="J605" s="120" t="s">
        <v>6571</v>
      </c>
      <c r="N605" s="88" t="s">
        <v>252</v>
      </c>
      <c r="T605" t="str" cm="1">
        <f t="array" ref="T605">IFERROR(INDEX(AOM[AOM], MATCH(1, (AOM[Edge_Value]=ani_diet!F605)*(AOM[Is_Ani_Diet_Ingredient]&lt;&gt;FALSE), 0)), "No Match in AOM")</f>
        <v>AOM_001748</v>
      </c>
      <c r="U605" t="str" cm="1">
        <f t="array" ref="U605">IFERROR(IF(INDEX(AOM[Scientific Name], MATCH(1, (AOM[Edge_Value]=ani_diet!F605)*(AOM[Is_Ani_Diet_Ingredient]&lt;&gt;FALSE), 0))=0, "", INDEX(AOM[Scientific Name], MATCH(1, (AOM[Edge_Value]=ani_diet!F605)*(AOM[Is_Ani_Diet_Ingredient]&lt;&gt;FALSE), 0))), "No Match in AOM")</f>
        <v/>
      </c>
      <c r="V605" t="str" cm="1">
        <f t="array" ref="V605">IF((U605&lt;&gt;"")*(U605&lt;&gt;"No Match in AOM"),IF(L605&lt;&gt;"",_xlfn.TEXTJOIN(";",TRUE,CONCATENATE(_xlfn.TEXTSPLIT(U605,";",TRUE,FALSE)," ",L605)),U605),"")</f>
        <v/>
      </c>
    </row>
    <row r="606" spans="1:22" ht="14.5" x14ac:dyDescent="0.35">
      <c r="A606" t="s">
        <v>25370</v>
      </c>
      <c r="B606" s="86" t="s">
        <v>25371</v>
      </c>
      <c r="D606" s="120" t="s">
        <v>6592</v>
      </c>
      <c r="E606" s="122" t="str">
        <f t="shared" si="40"/>
        <v>Limestone</v>
      </c>
      <c r="F606" s="122" t="str">
        <f t="shared" si="42"/>
        <v>Limestone Ground</v>
      </c>
      <c r="G606" s="122" t="str">
        <f t="shared" si="41"/>
        <v>Limestone Ground</v>
      </c>
      <c r="I606" s="120" t="s">
        <v>6571</v>
      </c>
      <c r="J606" s="120" t="s">
        <v>6571</v>
      </c>
      <c r="T606" t="str" cm="1">
        <f t="array" ref="T606">IFERROR(INDEX(AOM[AOM], MATCH(1, (AOM[Edge_Value]=ani_diet!F606)*(AOM[Is_Ani_Diet_Ingredient]&lt;&gt;FALSE), 0)), "No Match in AOM")</f>
        <v>AOM_001748</v>
      </c>
      <c r="U606" t="str" cm="1">
        <f t="array" ref="U606">IFERROR(IF(INDEX(AOM[Scientific Name], MATCH(1, (AOM[Edge_Value]=ani_diet!F606)*(AOM[Is_Ani_Diet_Ingredient]&lt;&gt;FALSE), 0))=0, "", INDEX(AOM[Scientific Name], MATCH(1, (AOM[Edge_Value]=ani_diet!F606)*(AOM[Is_Ani_Diet_Ingredient]&lt;&gt;FALSE), 0))), "No Match in AOM")</f>
        <v/>
      </c>
      <c r="V606" t="str" cm="1">
        <f t="array" ref="V606">IF((U606&lt;&gt;"")*(U606&lt;&gt;"No Match in AOM"),IF(L606&lt;&gt;"",_xlfn.TEXTJOIN(";",TRUE,CONCATENATE(_xlfn.TEXTSPLIT(U606,";",TRUE,FALSE)," ",L606)),U606),"")</f>
        <v/>
      </c>
    </row>
    <row r="607" spans="1:22" ht="14.5" x14ac:dyDescent="0.35">
      <c r="A607" t="s">
        <v>25372</v>
      </c>
      <c r="B607" s="86" t="s">
        <v>21340</v>
      </c>
      <c r="C607" s="121" t="s">
        <v>25373</v>
      </c>
      <c r="D607" s="120" t="s">
        <v>10469</v>
      </c>
      <c r="E607" s="122" t="str">
        <f t="shared" si="40"/>
        <v>Linseed Cake</v>
      </c>
      <c r="F607" s="122" t="str">
        <f t="shared" si="42"/>
        <v>Linseed Cake</v>
      </c>
      <c r="G607" s="122" t="str">
        <f t="shared" si="41"/>
        <v>Linseed Cake</v>
      </c>
      <c r="L607" s="120" t="s">
        <v>24436</v>
      </c>
      <c r="M607" s="88" t="s">
        <v>252</v>
      </c>
      <c r="N607" s="88" t="s">
        <v>252</v>
      </c>
      <c r="T607" t="str" cm="1">
        <f t="array" ref="T607">IFERROR(INDEX(AOM[AOM], MATCH(1, (AOM[Edge_Value]=ani_diet!F607)*(AOM[Is_Ani_Diet_Ingredient]&lt;&gt;FALSE), 0)), "No Match in AOM")</f>
        <v>AOM_002136</v>
      </c>
      <c r="U607" t="str" cm="1">
        <f t="array" ref="U607">IFERROR(IF(INDEX(AOM[Scientific Name], MATCH(1, (AOM[Edge_Value]=ani_diet!F607)*(AOM[Is_Ani_Diet_Ingredient]&lt;&gt;FALSE), 0))=0, "", INDEX(AOM[Scientific Name], MATCH(1, (AOM[Edge_Value]=ani_diet!F607)*(AOM[Is_Ani_Diet_Ingredient]&lt;&gt;FALSE), 0))), "No Match in AOM")</f>
        <v>Linum usitatissimum</v>
      </c>
      <c r="V607" t="str" cm="1">
        <f t="array" ref="V607">IF((U607&lt;&gt;"")*(U607&lt;&gt;"No Match in AOM"),IF(L607&lt;&gt;"",_xlfn.TEXTJOIN(";",TRUE,CONCATENATE(_xlfn.TEXTSPLIT(U607,";",TRUE,FALSE)," ",L607)),U607),"")</f>
        <v>Linum usitatissimum Cake</v>
      </c>
    </row>
    <row r="608" spans="1:22" ht="14.5" x14ac:dyDescent="0.35">
      <c r="A608" t="s">
        <v>24394</v>
      </c>
      <c r="B608" s="86" t="s">
        <v>25374</v>
      </c>
      <c r="C608" s="121" t="s">
        <v>25375</v>
      </c>
      <c r="D608" s="120" t="s">
        <v>10469</v>
      </c>
      <c r="E608" s="122" t="str">
        <f t="shared" si="40"/>
        <v>Linseed Cake</v>
      </c>
      <c r="F608" s="122" t="str">
        <f t="shared" si="42"/>
        <v>Linseed Cake Ground</v>
      </c>
      <c r="G608" s="122" t="str">
        <f t="shared" si="41"/>
        <v>Linseed Cake Ground</v>
      </c>
      <c r="I608" s="120" t="s">
        <v>6571</v>
      </c>
      <c r="J608" s="120" t="s">
        <v>6571</v>
      </c>
      <c r="L608" s="120" t="s">
        <v>24436</v>
      </c>
      <c r="M608" s="88" t="s">
        <v>252</v>
      </c>
      <c r="N608" s="88" t="s">
        <v>252</v>
      </c>
      <c r="T608" t="str" cm="1">
        <f t="array" ref="T608">IFERROR(INDEX(AOM[AOM], MATCH(1, (AOM[Edge_Value]=ani_diet!F608)*(AOM[Is_Ani_Diet_Ingredient]&lt;&gt;FALSE), 0)), "No Match in AOM")</f>
        <v>AOM_001301</v>
      </c>
      <c r="U608" t="str" cm="1">
        <f t="array" ref="U608">IFERROR(IF(INDEX(AOM[Scientific Name], MATCH(1, (AOM[Edge_Value]=ani_diet!F608)*(AOM[Is_Ani_Diet_Ingredient]&lt;&gt;FALSE), 0))=0, "", INDEX(AOM[Scientific Name], MATCH(1, (AOM[Edge_Value]=ani_diet!F608)*(AOM[Is_Ani_Diet_Ingredient]&lt;&gt;FALSE), 0))), "No Match in AOM")</f>
        <v>Linum usitatissimum</v>
      </c>
      <c r="V608" t="str" cm="1">
        <f t="array" ref="V608">IF((U608&lt;&gt;"")*(U608&lt;&gt;"No Match in AOM"),IF(L608&lt;&gt;"",_xlfn.TEXTJOIN(";",TRUE,CONCATENATE(_xlfn.TEXTSPLIT(U608,";",TRUE,FALSE)," ",L608)),U608),"")</f>
        <v>Linum usitatissimum Cake</v>
      </c>
    </row>
    <row r="609" spans="1:23" ht="14.5" x14ac:dyDescent="0.35">
      <c r="A609" t="s">
        <v>25376</v>
      </c>
      <c r="B609" s="86" t="s">
        <v>25377</v>
      </c>
      <c r="D609" s="120" t="s">
        <v>13697</v>
      </c>
      <c r="E609" s="122" t="str">
        <f t="shared" si="40"/>
        <v>Lippia javanica Leaves Cake</v>
      </c>
      <c r="F609" s="122" t="str">
        <f t="shared" si="42"/>
        <v>Lippia javanica Leaves Cake Dried Ground</v>
      </c>
      <c r="G609" s="122" t="str">
        <f t="shared" si="41"/>
        <v>Lippia javanica Leaves Cake Meal Dried(Air) Ground</v>
      </c>
      <c r="I609" s="120" t="s">
        <v>25378</v>
      </c>
      <c r="J609" s="120" t="s">
        <v>24203</v>
      </c>
      <c r="L609" s="120" t="s">
        <v>25379</v>
      </c>
      <c r="T609" t="str" cm="1">
        <f t="array" ref="T609">IFERROR(INDEX(AOM[AOM], MATCH(1, (AOM[Edge_Value]=ani_diet!F609)*(AOM[Is_Ani_Diet_Ingredient]&lt;&gt;FALSE), 0)), "No Match in AOM")</f>
        <v>AOM_001782</v>
      </c>
      <c r="U609" t="str" cm="1">
        <f t="array" ref="U609">IFERROR(IF(INDEX(AOM[Scientific Name], MATCH(1, (AOM[Edge_Value]=ani_diet!F609)*(AOM[Is_Ani_Diet_Ingredient]&lt;&gt;FALSE), 0))=0, "", INDEX(AOM[Scientific Name], MATCH(1, (AOM[Edge_Value]=ani_diet!F609)*(AOM[Is_Ani_Diet_Ingredient]&lt;&gt;FALSE), 0))), "No Match in AOM")</f>
        <v>Lippia javanica</v>
      </c>
      <c r="V609" t="str" cm="1">
        <f t="array" ref="V609">IF((U609&lt;&gt;"")*(U609&lt;&gt;"No Match in AOM"),IF(L609&lt;&gt;"",_xlfn.TEXTJOIN(";",TRUE,CONCATENATE(_xlfn.TEXTSPLIT(U609,";",TRUE,FALSE)," ",L609)),U609),"")</f>
        <v>Lippia javanica Leaves Cake</v>
      </c>
    </row>
    <row r="610" spans="1:23" ht="14.5" x14ac:dyDescent="0.35">
      <c r="A610" t="s">
        <v>24678</v>
      </c>
      <c r="B610" s="86" t="s">
        <v>25380</v>
      </c>
      <c r="C610" s="121" t="s">
        <v>25381</v>
      </c>
      <c r="D610" s="120" t="s">
        <v>9474</v>
      </c>
      <c r="E610" s="122" t="str">
        <f t="shared" si="40"/>
        <v>Leucaena leucocephala Leaves and Soft Twig</v>
      </c>
      <c r="F610" s="122" t="str">
        <f t="shared" si="42"/>
        <v>Leucaena leucocephala Leaves and Soft Twig</v>
      </c>
      <c r="G610" s="122" t="str">
        <f t="shared" si="41"/>
        <v>Leucaena leucocephala Leaves and Soft Twig</v>
      </c>
      <c r="L610" s="120" t="s">
        <v>25105</v>
      </c>
      <c r="T610" t="str" cm="1">
        <f t="array" ref="T610">IFERROR(INDEX(AOM[AOM], MATCH(1, (AOM[Edge_Value]=ani_diet!F610)*(AOM[Is_Ani_Diet_Ingredient]&lt;&gt;FALSE), 0)), "No Match in AOM")</f>
        <v>AOM_001161</v>
      </c>
      <c r="U610" t="str" cm="1">
        <f t="array" ref="U610">IFERROR(IF(INDEX(AOM[Scientific Name], MATCH(1, (AOM[Edge_Value]=ani_diet!F610)*(AOM[Is_Ani_Diet_Ingredient]&lt;&gt;FALSE), 0))=0, "", INDEX(AOM[Scientific Name], MATCH(1, (AOM[Edge_Value]=ani_diet!F610)*(AOM[Is_Ani_Diet_Ingredient]&lt;&gt;FALSE), 0))), "No Match in AOM")</f>
        <v>Leucaena leucocephala</v>
      </c>
      <c r="V610" t="str" cm="1">
        <f t="array" ref="V610">IF((U610&lt;&gt;"")*(U610&lt;&gt;"No Match in AOM"),IF(L610&lt;&gt;"",_xlfn.TEXTJOIN(";",TRUE,CONCATENATE(_xlfn.TEXTSPLIT(U610,";",TRUE,FALSE)," ",L610)),U610),"")</f>
        <v>Leucaena leucocephala Leaves and Soft Twig</v>
      </c>
    </row>
    <row r="611" spans="1:23" ht="14.5" x14ac:dyDescent="0.35">
      <c r="A611" t="s">
        <v>24867</v>
      </c>
      <c r="B611" s="86" t="s">
        <v>25382</v>
      </c>
      <c r="C611" s="121" t="s">
        <v>25383</v>
      </c>
      <c r="D611" s="120" t="s">
        <v>25384</v>
      </c>
      <c r="E611" s="122" t="str">
        <f t="shared" si="40"/>
        <v>L-Lysine HCL</v>
      </c>
      <c r="F611" s="122" t="str">
        <f t="shared" si="42"/>
        <v>L-Lysine HCL</v>
      </c>
      <c r="G611" s="122" t="str">
        <f t="shared" si="41"/>
        <v>L-Lysine HCL</v>
      </c>
      <c r="T611" t="str" cm="1">
        <f t="array" ref="T611">IFERROR(INDEX(AOM[AOM], MATCH(1, (AOM[Edge_Value]=ani_diet!F611)*(AOM[Is_Ani_Diet_Ingredient]&lt;&gt;FALSE), 0)), "No Match in AOM")</f>
        <v>No Match in AOM</v>
      </c>
      <c r="U611" t="str" cm="1">
        <f t="array" ref="U611">IFERROR(IF(INDEX(AOM[Scientific Name], MATCH(1, (AOM[Edge_Value]=ani_diet!F611)*(AOM[Is_Ani_Diet_Ingredient]&lt;&gt;FALSE), 0))=0, "", INDEX(AOM[Scientific Name], MATCH(1, (AOM[Edge_Value]=ani_diet!F611)*(AOM[Is_Ani_Diet_Ingredient]&lt;&gt;FALSE), 0))), "No Match in AOM")</f>
        <v>No Match in AOM</v>
      </c>
      <c r="V611" t="str" cm="1">
        <f t="array" ref="V611">IF((U611&lt;&gt;"")*(U611&lt;&gt;"No Match in AOM"),IF(L611&lt;&gt;"",_xlfn.TEXTJOIN(";",TRUE,CONCATENATE(_xlfn.TEXTSPLIT(U611,";",TRUE,FALSE)," ",L611)),U611),"")</f>
        <v/>
      </c>
      <c r="W611" t="s">
        <v>23252</v>
      </c>
    </row>
    <row r="612" spans="1:23" ht="14.5" x14ac:dyDescent="0.35">
      <c r="A612" t="s">
        <v>24285</v>
      </c>
      <c r="B612" s="86" t="s">
        <v>22286</v>
      </c>
      <c r="C612" s="121" t="s">
        <v>25385</v>
      </c>
      <c r="D612" s="120" t="s">
        <v>18650</v>
      </c>
      <c r="E612" s="122" t="str">
        <f t="shared" si="40"/>
        <v>Grass</v>
      </c>
      <c r="F612" s="122" t="str">
        <f t="shared" si="42"/>
        <v>Grass</v>
      </c>
      <c r="G612" s="122" t="str">
        <f t="shared" si="41"/>
        <v>Grass Local</v>
      </c>
      <c r="H612" s="120" t="s">
        <v>7054</v>
      </c>
      <c r="P612" t="s">
        <v>12987</v>
      </c>
      <c r="Q612" t="s">
        <v>12955</v>
      </c>
      <c r="R612" t="s">
        <v>12987</v>
      </c>
      <c r="S612" t="s">
        <v>12955</v>
      </c>
      <c r="T612" t="str" cm="1">
        <f t="array" ref="T612">IFERROR(INDEX(AOM[AOM], MATCH(1, (AOM[Edge_Value]=ani_diet!F612)*(AOM[Is_Ani_Diet_Ingredient]&lt;&gt;FALSE), 0)), "No Match in AOM")</f>
        <v>No Match in AOM</v>
      </c>
      <c r="U612" t="str" cm="1">
        <f t="array" ref="U612">IFERROR(IF(INDEX(AOM[Scientific Name], MATCH(1, (AOM[Edge_Value]=ani_diet!F612)*(AOM[Is_Ani_Diet_Ingredient]&lt;&gt;FALSE), 0))=0, "", INDEX(AOM[Scientific Name], MATCH(1, (AOM[Edge_Value]=ani_diet!F612)*(AOM[Is_Ani_Diet_Ingredient]&lt;&gt;FALSE), 0))), "No Match in AOM")</f>
        <v>No Match in AOM</v>
      </c>
      <c r="V612" t="str" cm="1">
        <f t="array" ref="V612">IF((U612&lt;&gt;"")*(U612&lt;&gt;"No Match in AOM"),IF(L612&lt;&gt;"",_xlfn.TEXTJOIN(";",TRUE,CONCATENATE(_xlfn.TEXTSPLIT(U612,";",TRUE,FALSE)," ",L612)),U612),"")</f>
        <v/>
      </c>
      <c r="W612" t="s">
        <v>22284</v>
      </c>
    </row>
    <row r="613" spans="1:23" ht="14.5" x14ac:dyDescent="0.35">
      <c r="A613" t="s">
        <v>24318</v>
      </c>
      <c r="B613" s="86" t="s">
        <v>25386</v>
      </c>
      <c r="C613" s="121" t="s">
        <v>22147</v>
      </c>
      <c r="D613" s="120" t="s">
        <v>22147</v>
      </c>
      <c r="E613" s="122" t="str">
        <f t="shared" si="40"/>
        <v>Loudetia simplex</v>
      </c>
      <c r="F613" s="122" t="str">
        <f t="shared" si="42"/>
        <v>Loudetia simplex</v>
      </c>
      <c r="G613" s="122" t="str">
        <f t="shared" si="41"/>
        <v>Loudetia simplex</v>
      </c>
      <c r="T613" t="str" cm="1">
        <f t="array" ref="T613">IFERROR(INDEX(AOM[AOM], MATCH(1, (AOM[Edge_Value]=ani_diet!F613)*(AOM[Is_Ani_Diet_Ingredient]&lt;&gt;FALSE), 0)), "No Match in AOM")</f>
        <v>AOM_001477</v>
      </c>
      <c r="U613" t="str" cm="1">
        <f t="array" ref="U613">IFERROR(IF(INDEX(AOM[Scientific Name], MATCH(1, (AOM[Edge_Value]=ani_diet!F613)*(AOM[Is_Ani_Diet_Ingredient]&lt;&gt;FALSE), 0))=0, "", INDEX(AOM[Scientific Name], MATCH(1, (AOM[Edge_Value]=ani_diet!F613)*(AOM[Is_Ani_Diet_Ingredient]&lt;&gt;FALSE), 0))), "No Match in AOM")</f>
        <v>Loudetia simplex</v>
      </c>
      <c r="V613" t="str" cm="1">
        <f t="array" ref="V613">IF((U613&lt;&gt;"")*(U613&lt;&gt;"No Match in AOM"),IF(L613&lt;&gt;"",_xlfn.TEXTJOIN(";",TRUE,CONCATENATE(_xlfn.TEXTSPLIT(U613,";",TRUE,FALSE)," ",L613)),U613),"")</f>
        <v>Loudetia simplex</v>
      </c>
    </row>
    <row r="614" spans="1:23" ht="14.5" x14ac:dyDescent="0.35">
      <c r="A614" t="s">
        <v>24258</v>
      </c>
      <c r="B614" s="86" t="s">
        <v>22149</v>
      </c>
      <c r="C614" s="121" t="s">
        <v>22149</v>
      </c>
      <c r="D614" s="120" t="s">
        <v>22149</v>
      </c>
      <c r="E614" s="122" t="str">
        <f t="shared" si="40"/>
        <v>Loudetia togoensis</v>
      </c>
      <c r="F614" s="122" t="str">
        <f t="shared" si="42"/>
        <v>Loudetia togoensis</v>
      </c>
      <c r="G614" s="122" t="str">
        <f t="shared" si="41"/>
        <v>Loudetia togoensis</v>
      </c>
      <c r="T614" t="str" cm="1">
        <f t="array" ref="T614">IFERROR(INDEX(AOM[AOM], MATCH(1, (AOM[Edge_Value]=ani_diet!F614)*(AOM[Is_Ani_Diet_Ingredient]&lt;&gt;FALSE), 0)), "No Match in AOM")</f>
        <v>AOM_001478</v>
      </c>
      <c r="U614" t="str" cm="1">
        <f t="array" ref="U614">IFERROR(IF(INDEX(AOM[Scientific Name], MATCH(1, (AOM[Edge_Value]=ani_diet!F614)*(AOM[Is_Ani_Diet_Ingredient]&lt;&gt;FALSE), 0))=0, "", INDEX(AOM[Scientific Name], MATCH(1, (AOM[Edge_Value]=ani_diet!F614)*(AOM[Is_Ani_Diet_Ingredient]&lt;&gt;FALSE), 0))), "No Match in AOM")</f>
        <v>Loudetia togoensis</v>
      </c>
      <c r="V614" t="str" cm="1">
        <f t="array" ref="V614">IF((U614&lt;&gt;"")*(U614&lt;&gt;"No Match in AOM"),IF(L614&lt;&gt;"",_xlfn.TEXTJOIN(";",TRUE,CONCATENATE(_xlfn.TEXTSPLIT(U614,";",TRUE,FALSE)," ",L614)),U614),"")</f>
        <v>Loudetia togoensis</v>
      </c>
    </row>
    <row r="615" spans="1:23" ht="14.5" x14ac:dyDescent="0.35">
      <c r="A615" t="s">
        <v>24351</v>
      </c>
      <c r="B615" s="86" t="s">
        <v>23234</v>
      </c>
      <c r="C615" s="121" t="s">
        <v>23234</v>
      </c>
      <c r="D615" s="120" t="s">
        <v>23234</v>
      </c>
      <c r="E615" s="122" t="str">
        <f t="shared" ref="E615:E646" si="43">_xlfn.TEXTJOIN(" ",TRUE,D615,IF(ISBLANK(L615),"",_xlfn.TEXTSPLIT(L615,";")))</f>
        <v>L-Threonine</v>
      </c>
      <c r="F615" s="122" t="str">
        <f t="shared" si="42"/>
        <v>L-Threonine</v>
      </c>
      <c r="G615" s="122" t="str">
        <f t="shared" si="41"/>
        <v>L-Threonine</v>
      </c>
      <c r="T615" t="str" cm="1">
        <f t="array" ref="T615">IFERROR(INDEX(AOM[AOM], MATCH(1, (AOM[Edge_Value]=ani_diet!F615)*(AOM[Is_Ani_Diet_Ingredient]&lt;&gt;FALSE), 0)), "No Match in AOM")</f>
        <v>AOM_000738</v>
      </c>
      <c r="U615" t="str" cm="1">
        <f t="array" ref="U615">IFERROR(IF(INDEX(AOM[Scientific Name], MATCH(1, (AOM[Edge_Value]=ani_diet!F615)*(AOM[Is_Ani_Diet_Ingredient]&lt;&gt;FALSE), 0))=0, "", INDEX(AOM[Scientific Name], MATCH(1, (AOM[Edge_Value]=ani_diet!F615)*(AOM[Is_Ani_Diet_Ingredient]&lt;&gt;FALSE), 0))), "No Match in AOM")</f>
        <v/>
      </c>
      <c r="V615" t="str" cm="1">
        <f t="array" ref="V615">IF((U615&lt;&gt;"")*(U615&lt;&gt;"No Match in AOM"),IF(L615&lt;&gt;"",_xlfn.TEXTJOIN(";",TRUE,CONCATENATE(_xlfn.TEXTSPLIT(U615,";",TRUE,FALSE)," ",L615)),U615),"")</f>
        <v/>
      </c>
    </row>
    <row r="616" spans="1:23" ht="14.5" x14ac:dyDescent="0.35">
      <c r="A616" t="s">
        <v>25365</v>
      </c>
      <c r="B616" s="86" t="s">
        <v>25387</v>
      </c>
      <c r="C616" s="121" t="s">
        <v>25388</v>
      </c>
      <c r="D616" s="120" t="s">
        <v>22816</v>
      </c>
      <c r="E616" s="122" t="str">
        <f t="shared" si="43"/>
        <v>Lucerne</v>
      </c>
      <c r="F616" s="122" t="str">
        <f t="shared" si="42"/>
        <v>Lucerne</v>
      </c>
      <c r="G616" s="122" t="str">
        <f t="shared" si="41"/>
        <v>Lucerne Hunter River</v>
      </c>
      <c r="H616" s="120" t="s">
        <v>25389</v>
      </c>
      <c r="T616" t="str" cm="1">
        <f t="array" ref="T616">IFERROR(INDEX(AOM[AOM], MATCH(1, (AOM[Edge_Value]=ani_diet!F616)*(AOM[Is_Ani_Diet_Ingredient]&lt;&gt;FALSE), 0)), "No Match in AOM")</f>
        <v>No Match in AOM</v>
      </c>
      <c r="U616" t="str" cm="1">
        <f t="array" ref="U616">IFERROR(IF(INDEX(AOM[Scientific Name], MATCH(1, (AOM[Edge_Value]=ani_diet!F616)*(AOM[Is_Ani_Diet_Ingredient]&lt;&gt;FALSE), 0))=0, "", INDEX(AOM[Scientific Name], MATCH(1, (AOM[Edge_Value]=ani_diet!F616)*(AOM[Is_Ani_Diet_Ingredient]&lt;&gt;FALSE), 0))), "No Match in AOM")</f>
        <v>No Match in AOM</v>
      </c>
      <c r="V616" t="str" cm="1">
        <f t="array" ref="V616">IF((U616&lt;&gt;"")*(U616&lt;&gt;"No Match in AOM"),IF(L616&lt;&gt;"",_xlfn.TEXTJOIN(";",TRUE,CONCATENATE(_xlfn.TEXTSPLIT(U616,";",TRUE,FALSE)," ",L616)),U616),"")</f>
        <v/>
      </c>
      <c r="W616" t="s">
        <v>22815</v>
      </c>
    </row>
    <row r="617" spans="1:23" ht="14.5" x14ac:dyDescent="0.35">
      <c r="A617" t="s">
        <v>25365</v>
      </c>
      <c r="B617" s="86" t="s">
        <v>25390</v>
      </c>
      <c r="D617" s="120" t="s">
        <v>22816</v>
      </c>
      <c r="E617" s="122" t="str">
        <f t="shared" si="43"/>
        <v>Lucerne</v>
      </c>
      <c r="F617" s="122" t="str">
        <f t="shared" si="42"/>
        <v>Lucerne Dried</v>
      </c>
      <c r="G617" s="122" t="str">
        <f t="shared" si="41"/>
        <v>Lucerne Hunter River Dried(Sun) Chopped</v>
      </c>
      <c r="H617" s="120" t="s">
        <v>25389</v>
      </c>
      <c r="I617" s="120" t="s">
        <v>25391</v>
      </c>
      <c r="J617" s="120" t="s">
        <v>24193</v>
      </c>
      <c r="K617" s="120" t="s">
        <v>6715</v>
      </c>
      <c r="T617" t="str" cm="1">
        <f t="array" ref="T617">IFERROR(INDEX(AOM[AOM], MATCH(1, (AOM[Edge_Value]=ani_diet!F617)*(AOM[Is_Ani_Diet_Ingredient]&lt;&gt;FALSE), 0)), "No Match in AOM")</f>
        <v>No Match in AOM</v>
      </c>
      <c r="U617" t="str" cm="1">
        <f t="array" ref="U617">IFERROR(IF(INDEX(AOM[Scientific Name], MATCH(1, (AOM[Edge_Value]=ani_diet!F617)*(AOM[Is_Ani_Diet_Ingredient]&lt;&gt;FALSE), 0))=0, "", INDEX(AOM[Scientific Name], MATCH(1, (AOM[Edge_Value]=ani_diet!F617)*(AOM[Is_Ani_Diet_Ingredient]&lt;&gt;FALSE), 0))), "No Match in AOM")</f>
        <v>No Match in AOM</v>
      </c>
      <c r="V617" t="str" cm="1">
        <f t="array" ref="V617">IF((U617&lt;&gt;"")*(U617&lt;&gt;"No Match in AOM"),IF(L617&lt;&gt;"",_xlfn.TEXTJOIN(";",TRUE,CONCATENATE(_xlfn.TEXTSPLIT(U617,";",TRUE,FALSE)," ",L617)),U617),"")</f>
        <v/>
      </c>
      <c r="W617" t="s">
        <v>22823</v>
      </c>
    </row>
    <row r="618" spans="1:23" ht="14.5" x14ac:dyDescent="0.35">
      <c r="A618" t="s">
        <v>24908</v>
      </c>
      <c r="B618" s="86" t="s">
        <v>25392</v>
      </c>
      <c r="D618" s="120" t="s">
        <v>22816</v>
      </c>
      <c r="E618" s="122" t="str">
        <f t="shared" si="43"/>
        <v>Lucerne</v>
      </c>
      <c r="F618" s="122" t="str">
        <f t="shared" si="42"/>
        <v>Lucerne Dried</v>
      </c>
      <c r="G618" s="122" t="str">
        <f t="shared" ref="G618:G649" si="44">_xlfn.TEXTJOIN(" ",TRUE,D618,H618,IF(ISBLANK(L618),"",_xlfn.TEXTSPLIT(L618,";")),IF(ISBLANK(I618),"",_xlfn.TEXTSPLIT(I618,";")))</f>
        <v>Lucerne Hay Chopped</v>
      </c>
      <c r="I618" s="120" t="s">
        <v>24298</v>
      </c>
      <c r="J618" s="120" t="s">
        <v>24193</v>
      </c>
      <c r="K618" s="120" t="s">
        <v>6715</v>
      </c>
      <c r="T618" t="str" cm="1">
        <f t="array" ref="T618">IFERROR(INDEX(AOM[AOM], MATCH(1, (AOM[Edge_Value]=ani_diet!F618)*(AOM[Is_Ani_Diet_Ingredient]&lt;&gt;FALSE), 0)), "No Match in AOM")</f>
        <v>No Match in AOM</v>
      </c>
      <c r="U618" t="str" cm="1">
        <f t="array" ref="U618">IFERROR(IF(INDEX(AOM[Scientific Name], MATCH(1, (AOM[Edge_Value]=ani_diet!F618)*(AOM[Is_Ani_Diet_Ingredient]&lt;&gt;FALSE), 0))=0, "", INDEX(AOM[Scientific Name], MATCH(1, (AOM[Edge_Value]=ani_diet!F618)*(AOM[Is_Ani_Diet_Ingredient]&lt;&gt;FALSE), 0))), "No Match in AOM")</f>
        <v>No Match in AOM</v>
      </c>
      <c r="V618" t="str" cm="1">
        <f t="array" ref="V618">IF((U618&lt;&gt;"")*(U618&lt;&gt;"No Match in AOM"),IF(L618&lt;&gt;"",_xlfn.TEXTJOIN(";",TRUE,CONCATENATE(_xlfn.TEXTSPLIT(U618,";",TRUE,FALSE)," ",L618)),U618),"")</f>
        <v/>
      </c>
      <c r="W618" t="s">
        <v>22823</v>
      </c>
    </row>
    <row r="619" spans="1:23" ht="14.5" x14ac:dyDescent="0.35">
      <c r="A619" t="s">
        <v>25393</v>
      </c>
      <c r="B619" s="86" t="s">
        <v>25394</v>
      </c>
      <c r="D619" s="120" t="s">
        <v>22816</v>
      </c>
      <c r="E619" s="122" t="str">
        <f t="shared" si="43"/>
        <v>Lucerne</v>
      </c>
      <c r="F619" s="122" t="str">
        <f t="shared" si="42"/>
        <v>Lucerne Dried Ground</v>
      </c>
      <c r="G619" s="122" t="str">
        <f t="shared" si="44"/>
        <v>Lucerne Hay Ground</v>
      </c>
      <c r="I619" s="120" t="s">
        <v>24278</v>
      </c>
      <c r="J619" s="120" t="s">
        <v>24203</v>
      </c>
      <c r="T619" t="str" cm="1">
        <f t="array" ref="T619">IFERROR(INDEX(AOM[AOM], MATCH(1, (AOM[Edge_Value]=ani_diet!F619)*(AOM[Is_Ani_Diet_Ingredient]&lt;&gt;FALSE), 0)), "No Match in AOM")</f>
        <v>No Match in AOM</v>
      </c>
      <c r="U619" t="str" cm="1">
        <f t="array" ref="U619">IFERROR(IF(INDEX(AOM[Scientific Name], MATCH(1, (AOM[Edge_Value]=ani_diet!F619)*(AOM[Is_Ani_Diet_Ingredient]&lt;&gt;FALSE), 0))=0, "", INDEX(AOM[Scientific Name], MATCH(1, (AOM[Edge_Value]=ani_diet!F619)*(AOM[Is_Ani_Diet_Ingredient]&lt;&gt;FALSE), 0))), "No Match in AOM")</f>
        <v>No Match in AOM</v>
      </c>
      <c r="V619" t="str" cm="1">
        <f t="array" ref="V619">IF((U619&lt;&gt;"")*(U619&lt;&gt;"No Match in AOM"),IF(L619&lt;&gt;"",_xlfn.TEXTJOIN(";",TRUE,CONCATENATE(_xlfn.TEXTSPLIT(U619,";",TRUE,FALSE)," ",L619)),U619),"")</f>
        <v/>
      </c>
      <c r="W619" t="s">
        <v>22829</v>
      </c>
    </row>
    <row r="620" spans="1:23" ht="14.5" x14ac:dyDescent="0.35">
      <c r="A620" t="s">
        <v>25395</v>
      </c>
      <c r="B620" s="86" t="s">
        <v>25396</v>
      </c>
      <c r="D620" s="120" t="s">
        <v>22816</v>
      </c>
      <c r="E620" s="122" t="str">
        <f t="shared" si="43"/>
        <v>Lucerne</v>
      </c>
      <c r="F620" s="122" t="str">
        <f t="shared" si="42"/>
        <v>Lucerne Dried Ground</v>
      </c>
      <c r="G620" s="122" t="str">
        <f t="shared" si="44"/>
        <v>Lucerne Hay Ground</v>
      </c>
      <c r="I620" s="120" t="s">
        <v>24278</v>
      </c>
      <c r="J620" s="120" t="s">
        <v>24203</v>
      </c>
      <c r="T620" t="str" cm="1">
        <f t="array" ref="T620">IFERROR(INDEX(AOM[AOM], MATCH(1, (AOM[Edge_Value]=ani_diet!F620)*(AOM[Is_Ani_Diet_Ingredient]&lt;&gt;FALSE), 0)), "No Match in AOM")</f>
        <v>No Match in AOM</v>
      </c>
      <c r="U620" t="str" cm="1">
        <f t="array" ref="U620">IFERROR(IF(INDEX(AOM[Scientific Name], MATCH(1, (AOM[Edge_Value]=ani_diet!F620)*(AOM[Is_Ani_Diet_Ingredient]&lt;&gt;FALSE), 0))=0, "", INDEX(AOM[Scientific Name], MATCH(1, (AOM[Edge_Value]=ani_diet!F620)*(AOM[Is_Ani_Diet_Ingredient]&lt;&gt;FALSE), 0))), "No Match in AOM")</f>
        <v>No Match in AOM</v>
      </c>
      <c r="V620" t="str" cm="1">
        <f t="array" ref="V620">IF((U620&lt;&gt;"")*(U620&lt;&gt;"No Match in AOM"),IF(L620&lt;&gt;"",_xlfn.TEXTJOIN(";",TRUE,CONCATENATE(_xlfn.TEXTSPLIT(U620,";",TRUE,FALSE)," ",L620)),U620),"")</f>
        <v/>
      </c>
      <c r="W620" t="s">
        <v>25397</v>
      </c>
    </row>
    <row r="621" spans="1:23" ht="14.5" x14ac:dyDescent="0.35">
      <c r="A621" t="s">
        <v>25398</v>
      </c>
      <c r="B621" s="86" t="s">
        <v>25399</v>
      </c>
      <c r="C621" s="121" t="s">
        <v>24281</v>
      </c>
      <c r="D621" s="120" t="s">
        <v>22816</v>
      </c>
      <c r="E621" s="122" t="str">
        <f t="shared" si="43"/>
        <v>Lucerne</v>
      </c>
      <c r="F621" s="122" t="str">
        <f t="shared" si="42"/>
        <v>Lucerne Ground</v>
      </c>
      <c r="G621" s="122" t="str">
        <f t="shared" si="44"/>
        <v>Lucerne Meal</v>
      </c>
      <c r="I621" s="120" t="s">
        <v>24282</v>
      </c>
      <c r="J621" s="120" t="s">
        <v>6571</v>
      </c>
      <c r="N621" s="88" t="s">
        <v>252</v>
      </c>
      <c r="T621" t="str" cm="1">
        <f t="array" ref="T621">IFERROR(INDEX(AOM[AOM], MATCH(1, (AOM[Edge_Value]=ani_diet!F621)*(AOM[Is_Ani_Diet_Ingredient]&lt;&gt;FALSE), 0)), "No Match in AOM")</f>
        <v>No Match in AOM</v>
      </c>
      <c r="U621" t="str" cm="1">
        <f t="array" ref="U621">IFERROR(IF(INDEX(AOM[Scientific Name], MATCH(1, (AOM[Edge_Value]=ani_diet!F621)*(AOM[Is_Ani_Diet_Ingredient]&lt;&gt;FALSE), 0))=0, "", INDEX(AOM[Scientific Name], MATCH(1, (AOM[Edge_Value]=ani_diet!F621)*(AOM[Is_Ani_Diet_Ingredient]&lt;&gt;FALSE), 0))), "No Match in AOM")</f>
        <v>No Match in AOM</v>
      </c>
      <c r="V621" t="str" cm="1">
        <f t="array" ref="V621">IF((U621&lt;&gt;"")*(U621&lt;&gt;"No Match in AOM"),IF(L621&lt;&gt;"",_xlfn.TEXTJOIN(";",TRUE,CONCATENATE(_xlfn.TEXTSPLIT(U621,";",TRUE,FALSE)," ",L621)),U621),"")</f>
        <v/>
      </c>
      <c r="W621" t="s">
        <v>22826</v>
      </c>
    </row>
    <row r="622" spans="1:23" ht="14.5" x14ac:dyDescent="0.35">
      <c r="A622" t="s">
        <v>25400</v>
      </c>
      <c r="B622" s="86" t="s">
        <v>25401</v>
      </c>
      <c r="C622" s="121" t="s">
        <v>10264</v>
      </c>
      <c r="D622" s="120" t="s">
        <v>9546</v>
      </c>
      <c r="E622" s="122" t="str">
        <f t="shared" si="43"/>
        <v>Lupinus angustifolius</v>
      </c>
      <c r="F622" s="122" t="str">
        <f t="shared" si="42"/>
        <v>Lupinus angustifolius</v>
      </c>
      <c r="G622" s="122" t="str">
        <f t="shared" si="44"/>
        <v>Lupinus angustifolius</v>
      </c>
      <c r="T622" t="str" cm="1">
        <f t="array" ref="T622">IFERROR(INDEX(AOM[AOM], MATCH(1, (AOM[Edge_Value]=ani_diet!F622)*(AOM[Is_Ani_Diet_Ingredient]&lt;&gt;FALSE), 0)), "No Match in AOM")</f>
        <v>AOM_001220</v>
      </c>
      <c r="U622" t="str" cm="1">
        <f t="array" ref="U622">IFERROR(IF(INDEX(AOM[Scientific Name], MATCH(1, (AOM[Edge_Value]=ani_diet!F622)*(AOM[Is_Ani_Diet_Ingredient]&lt;&gt;FALSE), 0))=0, "", INDEX(AOM[Scientific Name], MATCH(1, (AOM[Edge_Value]=ani_diet!F622)*(AOM[Is_Ani_Diet_Ingredient]&lt;&gt;FALSE), 0))), "No Match in AOM")</f>
        <v>Lupinus angustifolius</v>
      </c>
      <c r="V622" t="str" cm="1">
        <f t="array" ref="V622">IF((U622&lt;&gt;"")*(U622&lt;&gt;"No Match in AOM"),IF(L622&lt;&gt;"",_xlfn.TEXTJOIN(";",TRUE,CONCATENATE(_xlfn.TEXTSPLIT(U622,";",TRUE,FALSE)," ",L622)),U622),"")</f>
        <v>Lupinus angustifolius</v>
      </c>
    </row>
    <row r="623" spans="1:23" ht="14.5" x14ac:dyDescent="0.35">
      <c r="A623" t="s">
        <v>25402</v>
      </c>
      <c r="B623" s="86" t="s">
        <v>25403</v>
      </c>
      <c r="C623" s="121" t="s">
        <v>25404</v>
      </c>
      <c r="D623" s="120" t="s">
        <v>25404</v>
      </c>
      <c r="E623" s="122" t="str">
        <f t="shared" si="43"/>
        <v xml:space="preserve">L-Lysine </v>
      </c>
      <c r="F623" s="122" t="str">
        <f t="shared" si="42"/>
        <v xml:space="preserve">L-Lysine </v>
      </c>
      <c r="G623" s="122" t="str">
        <f t="shared" si="44"/>
        <v xml:space="preserve">L-Lysine </v>
      </c>
      <c r="T623" t="str" cm="1">
        <f t="array" ref="T623">IFERROR(INDEX(AOM[AOM], MATCH(1, (AOM[Edge_Value]=ani_diet!F623)*(AOM[Is_Ani_Diet_Ingredient]&lt;&gt;FALSE), 0)), "No Match in AOM")</f>
        <v>No Match in AOM</v>
      </c>
      <c r="U623" t="str" cm="1">
        <f t="array" ref="U623">IFERROR(IF(INDEX(AOM[Scientific Name], MATCH(1, (AOM[Edge_Value]=ani_diet!F623)*(AOM[Is_Ani_Diet_Ingredient]&lt;&gt;FALSE), 0))=0, "", INDEX(AOM[Scientific Name], MATCH(1, (AOM[Edge_Value]=ani_diet!F623)*(AOM[Is_Ani_Diet_Ingredient]&lt;&gt;FALSE), 0))), "No Match in AOM")</f>
        <v>No Match in AOM</v>
      </c>
      <c r="V623" t="str" cm="1">
        <f t="array" ref="V623">IF((U623&lt;&gt;"")*(U623&lt;&gt;"No Match in AOM"),IF(L623&lt;&gt;"",_xlfn.TEXTJOIN(";",TRUE,CONCATENATE(_xlfn.TEXTSPLIT(U623,";",TRUE,FALSE)," ",L623)),U623),"")</f>
        <v/>
      </c>
      <c r="W623" t="s">
        <v>23245</v>
      </c>
    </row>
    <row r="624" spans="1:23" ht="14.5" x14ac:dyDescent="0.35">
      <c r="A624" t="s">
        <v>24645</v>
      </c>
      <c r="B624" s="86" t="s">
        <v>25405</v>
      </c>
      <c r="D624" s="120" t="s">
        <v>23246</v>
      </c>
      <c r="E624" s="122" t="str">
        <f t="shared" si="43"/>
        <v>Lysine</v>
      </c>
      <c r="F624" s="122" t="str">
        <f t="shared" si="42"/>
        <v>Lysine Ground</v>
      </c>
      <c r="G624" s="122" t="str">
        <f t="shared" si="44"/>
        <v>Lysine Ground</v>
      </c>
      <c r="I624" s="120" t="s">
        <v>6571</v>
      </c>
      <c r="J624" s="120" t="s">
        <v>6571</v>
      </c>
      <c r="T624" t="str" cm="1">
        <f t="array" ref="T624">IFERROR(INDEX(AOM[AOM], MATCH(1, (AOM[Edge_Value]=ani_diet!F624)*(AOM[Is_Ani_Diet_Ingredient]&lt;&gt;FALSE), 0)), "No Match in AOM")</f>
        <v>AOM_001999</v>
      </c>
      <c r="U624" t="str" cm="1">
        <f t="array" ref="U624">IFERROR(IF(INDEX(AOM[Scientific Name], MATCH(1, (AOM[Edge_Value]=ani_diet!F624)*(AOM[Is_Ani_Diet_Ingredient]&lt;&gt;FALSE), 0))=0, "", INDEX(AOM[Scientific Name], MATCH(1, (AOM[Edge_Value]=ani_diet!F624)*(AOM[Is_Ani_Diet_Ingredient]&lt;&gt;FALSE), 0))), "No Match in AOM")</f>
        <v/>
      </c>
      <c r="V624" t="str" cm="1">
        <f t="array" ref="V624">IF((U624&lt;&gt;"")*(U624&lt;&gt;"No Match in AOM"),IF(L624&lt;&gt;"",_xlfn.TEXTJOIN(";",TRUE,CONCATENATE(_xlfn.TEXTSPLIT(U624,";",TRUE,FALSE)," ",L624)),U624),"")</f>
        <v/>
      </c>
    </row>
    <row r="625" spans="1:22" ht="14.5" x14ac:dyDescent="0.35">
      <c r="A625" t="s">
        <v>24476</v>
      </c>
      <c r="B625" s="86" t="s">
        <v>25406</v>
      </c>
      <c r="D625" s="120" t="s">
        <v>23246</v>
      </c>
      <c r="E625" s="122" t="str">
        <f t="shared" si="43"/>
        <v>Lysine</v>
      </c>
      <c r="F625" s="122" t="str">
        <f t="shared" si="42"/>
        <v>Lysine Ground</v>
      </c>
      <c r="G625" s="122" t="str">
        <f t="shared" si="44"/>
        <v>Lysine Ground</v>
      </c>
      <c r="I625" s="120" t="s">
        <v>6571</v>
      </c>
      <c r="J625" s="120" t="s">
        <v>6571</v>
      </c>
      <c r="T625" t="str" cm="1">
        <f t="array" ref="T625">IFERROR(INDEX(AOM[AOM], MATCH(1, (AOM[Edge_Value]=ani_diet!F625)*(AOM[Is_Ani_Diet_Ingredient]&lt;&gt;FALSE), 0)), "No Match in AOM")</f>
        <v>AOM_001999</v>
      </c>
      <c r="U625" t="str" cm="1">
        <f t="array" ref="U625">IFERROR(IF(INDEX(AOM[Scientific Name], MATCH(1, (AOM[Edge_Value]=ani_diet!F625)*(AOM[Is_Ani_Diet_Ingredient]&lt;&gt;FALSE), 0))=0, "", INDEX(AOM[Scientific Name], MATCH(1, (AOM[Edge_Value]=ani_diet!F625)*(AOM[Is_Ani_Diet_Ingredient]&lt;&gt;FALSE), 0))), "No Match in AOM")</f>
        <v/>
      </c>
      <c r="V625" t="str" cm="1">
        <f t="array" ref="V625">IF((U625&lt;&gt;"")*(U625&lt;&gt;"No Match in AOM"),IF(L625&lt;&gt;"",_xlfn.TEXTJOIN(";",TRUE,CONCATENATE(_xlfn.TEXTSPLIT(U625,";",TRUE,FALSE)," ",L625)),U625),"")</f>
        <v/>
      </c>
    </row>
    <row r="626" spans="1:22" ht="14.5" x14ac:dyDescent="0.35">
      <c r="A626" t="s">
        <v>25407</v>
      </c>
      <c r="B626" s="86" t="s">
        <v>25408</v>
      </c>
      <c r="C626" s="121" t="s">
        <v>25409</v>
      </c>
      <c r="D626" s="120" t="s">
        <v>10384</v>
      </c>
      <c r="E626" s="122" t="str">
        <f t="shared" si="43"/>
        <v>Macadamia Cake</v>
      </c>
      <c r="F626" s="122" t="str">
        <f t="shared" si="42"/>
        <v>Macadamia Cake</v>
      </c>
      <c r="G626" s="122" t="str">
        <f t="shared" si="44"/>
        <v>Macadamia Cake</v>
      </c>
      <c r="L626" s="120" t="s">
        <v>24436</v>
      </c>
      <c r="M626" s="88" t="s">
        <v>252</v>
      </c>
      <c r="N626" s="88" t="s">
        <v>252</v>
      </c>
      <c r="T626" t="str" cm="1">
        <f t="array" ref="T626">IFERROR(INDEX(AOM[AOM], MATCH(1, (AOM[Edge_Value]=ani_diet!F626)*(AOM[Is_Ani_Diet_Ingredient]&lt;&gt;FALSE), 0)), "No Match in AOM")</f>
        <v>AOM_001303</v>
      </c>
      <c r="U626" t="str" cm="1">
        <f t="array" ref="U626">IFERROR(IF(INDEX(AOM[Scientific Name], MATCH(1, (AOM[Edge_Value]=ani_diet!F626)*(AOM[Is_Ani_Diet_Ingredient]&lt;&gt;FALSE), 0))=0, "", INDEX(AOM[Scientific Name], MATCH(1, (AOM[Edge_Value]=ani_diet!F626)*(AOM[Is_Ani_Diet_Ingredient]&lt;&gt;FALSE), 0))), "No Match in AOM")</f>
        <v>Macadamia integrifolia</v>
      </c>
      <c r="V626" t="str" cm="1">
        <f t="array" ref="V626">IF((U626&lt;&gt;"")*(U626&lt;&gt;"No Match in AOM"),IF(L626&lt;&gt;"",_xlfn.TEXTJOIN(";",TRUE,CONCATENATE(_xlfn.TEXTSPLIT(U626,";",TRUE,FALSE)," ",L626)),U626),"")</f>
        <v>Macadamia integrifolia Cake</v>
      </c>
    </row>
    <row r="627" spans="1:22" ht="14.5" x14ac:dyDescent="0.35">
      <c r="A627" t="s">
        <v>24210</v>
      </c>
      <c r="B627" s="86" t="s">
        <v>25410</v>
      </c>
      <c r="D627" s="120" t="s">
        <v>22893</v>
      </c>
      <c r="E627" s="122" t="str">
        <f t="shared" si="43"/>
        <v>Macroptilium atropurpureum Leaves</v>
      </c>
      <c r="F627" s="122" t="str">
        <f t="shared" si="42"/>
        <v>Macroptilium atropurpureum Leaves Dried Ensiled</v>
      </c>
      <c r="G627" s="122" t="str">
        <f t="shared" si="44"/>
        <v>Macroptilium atropurpureum Leaves Dried Ensiled</v>
      </c>
      <c r="I627" s="120" t="s">
        <v>24213</v>
      </c>
      <c r="J627" s="120" t="s">
        <v>24213</v>
      </c>
      <c r="L627" s="120" t="s">
        <v>6705</v>
      </c>
      <c r="T627" t="str" cm="1">
        <f t="array" ref="T627">IFERROR(INDEX(AOM[AOM], MATCH(1, (AOM[Edge_Value]=ani_diet!F627)*(AOM[Is_Ani_Diet_Ingredient]&lt;&gt;FALSE), 0)), "No Match in AOM")</f>
        <v>AOM_001990</v>
      </c>
      <c r="U627" t="str" cm="1">
        <f t="array" ref="U627">IFERROR(IF(INDEX(AOM[Scientific Name], MATCH(1, (AOM[Edge_Value]=ani_diet!F627)*(AOM[Is_Ani_Diet_Ingredient]&lt;&gt;FALSE), 0))=0, "", INDEX(AOM[Scientific Name], MATCH(1, (AOM[Edge_Value]=ani_diet!F627)*(AOM[Is_Ani_Diet_Ingredient]&lt;&gt;FALSE), 0))), "No Match in AOM")</f>
        <v>Macroptilium atropurpureum</v>
      </c>
      <c r="V627" t="str" cm="1">
        <f t="array" ref="V627">IF((U627&lt;&gt;"")*(U627&lt;&gt;"No Match in AOM"),IF(L627&lt;&gt;"",_xlfn.TEXTJOIN(";",TRUE,CONCATENATE(_xlfn.TEXTSPLIT(U627,";",TRUE,FALSE)," ",L627)),U627),"")</f>
        <v>Macroptilium atropurpureum Leaves</v>
      </c>
    </row>
    <row r="628" spans="1:22" ht="14.5" x14ac:dyDescent="0.35">
      <c r="A628" t="s">
        <v>25411</v>
      </c>
      <c r="B628" s="86" t="s">
        <v>25412</v>
      </c>
      <c r="C628" s="121" t="s">
        <v>22893</v>
      </c>
      <c r="D628" s="120" t="s">
        <v>22893</v>
      </c>
      <c r="E628" s="122" t="str">
        <f t="shared" si="43"/>
        <v>Macroptilium atropurpureum</v>
      </c>
      <c r="F628" s="122" t="str">
        <f t="shared" si="42"/>
        <v>Macroptilium atropurpureum</v>
      </c>
      <c r="G628" s="122" t="str">
        <f t="shared" si="44"/>
        <v>Macroptilium atropurpureum</v>
      </c>
      <c r="P628" t="s">
        <v>12987</v>
      </c>
      <c r="Q628" t="s">
        <v>12955</v>
      </c>
      <c r="R628" t="s">
        <v>12987</v>
      </c>
      <c r="S628" t="s">
        <v>12955</v>
      </c>
      <c r="T628" t="str" cm="1">
        <f t="array" ref="T628">IFERROR(INDEX(AOM[AOM], MATCH(1, (AOM[Edge_Value]=ani_diet!F628)*(AOM[Is_Ani_Diet_Ingredient]&lt;&gt;FALSE), 0)), "No Match in AOM")</f>
        <v>AOM_001221</v>
      </c>
      <c r="U628" t="str" cm="1">
        <f t="array" ref="U628">IFERROR(IF(INDEX(AOM[Scientific Name], MATCH(1, (AOM[Edge_Value]=ani_diet!F628)*(AOM[Is_Ani_Diet_Ingredient]&lt;&gt;FALSE), 0))=0, "", INDEX(AOM[Scientific Name], MATCH(1, (AOM[Edge_Value]=ani_diet!F628)*(AOM[Is_Ani_Diet_Ingredient]&lt;&gt;FALSE), 0))), "No Match in AOM")</f>
        <v>Macroptilium atropurpureum</v>
      </c>
      <c r="V628" t="str" cm="1">
        <f t="array" ref="V628">IF((U628&lt;&gt;"")*(U628&lt;&gt;"No Match in AOM"),IF(L628&lt;&gt;"",_xlfn.TEXTJOIN(";",TRUE,CONCATENATE(_xlfn.TEXTSPLIT(U628,";",TRUE,FALSE)," ",L628)),U628),"")</f>
        <v>Macroptilium atropurpureum</v>
      </c>
    </row>
    <row r="629" spans="1:22" ht="14.5" x14ac:dyDescent="0.35">
      <c r="A629" t="s">
        <v>25413</v>
      </c>
      <c r="B629" s="86" t="s">
        <v>25414</v>
      </c>
      <c r="D629" s="120" t="s">
        <v>22893</v>
      </c>
      <c r="E629" s="122" t="str">
        <f t="shared" si="43"/>
        <v>Macroptilium atropurpureum</v>
      </c>
      <c r="F629" s="122" t="str">
        <f t="shared" si="42"/>
        <v>Macroptilium atropurpureum Dried Ground</v>
      </c>
      <c r="G629" s="122" t="str">
        <f t="shared" si="44"/>
        <v>Macroptilium atropurpureum Dried(Air) Ground(hammer)</v>
      </c>
      <c r="I629" s="120" t="s">
        <v>25353</v>
      </c>
      <c r="J629" s="120" t="s">
        <v>24203</v>
      </c>
      <c r="T629" t="str" cm="1">
        <f t="array" ref="T629">IFERROR(INDEX(AOM[AOM], MATCH(1, (AOM[Edge_Value]=ani_diet!F629)*(AOM[Is_Ani_Diet_Ingredient]&lt;&gt;FALSE), 0)), "No Match in AOM")</f>
        <v>AOM_001734</v>
      </c>
      <c r="U629" t="str" cm="1">
        <f t="array" ref="U629">IFERROR(IF(INDEX(AOM[Scientific Name], MATCH(1, (AOM[Edge_Value]=ani_diet!F629)*(AOM[Is_Ani_Diet_Ingredient]&lt;&gt;FALSE), 0))=0, "", INDEX(AOM[Scientific Name], MATCH(1, (AOM[Edge_Value]=ani_diet!F629)*(AOM[Is_Ani_Diet_Ingredient]&lt;&gt;FALSE), 0))), "No Match in AOM")</f>
        <v>Macroptilium atropurpureum</v>
      </c>
      <c r="V629" t="str" cm="1">
        <f t="array" ref="V629">IF((U629&lt;&gt;"")*(U629&lt;&gt;"No Match in AOM"),IF(L629&lt;&gt;"",_xlfn.TEXTJOIN(";",TRUE,CONCATENATE(_xlfn.TEXTSPLIT(U629,";",TRUE,FALSE)," ",L629)),U629),"")</f>
        <v>Macroptilium atropurpureum</v>
      </c>
    </row>
    <row r="630" spans="1:22" ht="14.5" x14ac:dyDescent="0.35">
      <c r="A630" t="s">
        <v>24799</v>
      </c>
      <c r="B630" s="86" t="s">
        <v>25415</v>
      </c>
      <c r="C630" s="121" t="s">
        <v>25416</v>
      </c>
      <c r="D630" s="120" t="s">
        <v>22906</v>
      </c>
      <c r="E630" s="122" t="str">
        <f t="shared" si="43"/>
        <v>Macrotyloma axillare</v>
      </c>
      <c r="F630" s="122" t="str">
        <f t="shared" si="42"/>
        <v>Macrotyloma axillare Dried</v>
      </c>
      <c r="G630" s="122" t="str">
        <f t="shared" si="44"/>
        <v>Macrotyloma axillare Hay</v>
      </c>
      <c r="I630" s="120" t="s">
        <v>19595</v>
      </c>
      <c r="J630" s="120" t="s">
        <v>24193</v>
      </c>
      <c r="N630" s="88" t="s">
        <v>252</v>
      </c>
      <c r="T630" t="str" cm="1">
        <f t="array" ref="T630">IFERROR(INDEX(AOM[AOM], MATCH(1, (AOM[Edge_Value]=ani_diet!F630)*(AOM[Is_Ani_Diet_Ingredient]&lt;&gt;FALSE), 0)), "No Match in AOM")</f>
        <v>AOM_001735</v>
      </c>
      <c r="U630" t="str" cm="1">
        <f t="array" ref="U630">IFERROR(IF(INDEX(AOM[Scientific Name], MATCH(1, (AOM[Edge_Value]=ani_diet!F630)*(AOM[Is_Ani_Diet_Ingredient]&lt;&gt;FALSE), 0))=0, "", INDEX(AOM[Scientific Name], MATCH(1, (AOM[Edge_Value]=ani_diet!F630)*(AOM[Is_Ani_Diet_Ingredient]&lt;&gt;FALSE), 0))), "No Match in AOM")</f>
        <v>Macrotyloma axillare</v>
      </c>
      <c r="V630" t="str" cm="1">
        <f t="array" ref="V630">IF((U630&lt;&gt;"")*(U630&lt;&gt;"No Match in AOM"),IF(L630&lt;&gt;"",_xlfn.TEXTJOIN(";",TRUE,CONCATENATE(_xlfn.TEXTSPLIT(U630,";",TRUE,FALSE)," ",L630)),U630),"")</f>
        <v>Macrotyloma axillare</v>
      </c>
    </row>
    <row r="631" spans="1:22" ht="14.5" x14ac:dyDescent="0.35">
      <c r="A631" t="s">
        <v>24799</v>
      </c>
      <c r="B631" s="86" t="s">
        <v>25417</v>
      </c>
      <c r="D631" s="120" t="s">
        <v>22906</v>
      </c>
      <c r="E631" s="122" t="str">
        <f t="shared" si="43"/>
        <v>Macrotyloma axillare</v>
      </c>
      <c r="F631" s="122" t="str">
        <f t="shared" si="42"/>
        <v>Macrotyloma axillare Dried</v>
      </c>
      <c r="G631" s="122" t="str">
        <f t="shared" si="44"/>
        <v>Macrotyloma axillare Hay Chopped</v>
      </c>
      <c r="I631" s="120" t="s">
        <v>24298</v>
      </c>
      <c r="J631" s="120" t="s">
        <v>24193</v>
      </c>
      <c r="K631" s="120" t="s">
        <v>6715</v>
      </c>
      <c r="T631" t="str" cm="1">
        <f t="array" ref="T631">IFERROR(INDEX(AOM[AOM], MATCH(1, (AOM[Edge_Value]=ani_diet!F631)*(AOM[Is_Ani_Diet_Ingredient]&lt;&gt;FALSE), 0)), "No Match in AOM")</f>
        <v>AOM_001735</v>
      </c>
      <c r="U631" t="str" cm="1">
        <f t="array" ref="U631">IFERROR(IF(INDEX(AOM[Scientific Name], MATCH(1, (AOM[Edge_Value]=ani_diet!F631)*(AOM[Is_Ani_Diet_Ingredient]&lt;&gt;FALSE), 0))=0, "", INDEX(AOM[Scientific Name], MATCH(1, (AOM[Edge_Value]=ani_diet!F631)*(AOM[Is_Ani_Diet_Ingredient]&lt;&gt;FALSE), 0))), "No Match in AOM")</f>
        <v>Macrotyloma axillare</v>
      </c>
      <c r="V631" t="str" cm="1">
        <f t="array" ref="V631">IF((U631&lt;&gt;"")*(U631&lt;&gt;"No Match in AOM"),IF(L631&lt;&gt;"",_xlfn.TEXTJOIN(";",TRUE,CONCATENATE(_xlfn.TEXTSPLIT(U631,";",TRUE,FALSE)," ",L631)),U631),"")</f>
        <v>Macrotyloma axillare</v>
      </c>
    </row>
    <row r="632" spans="1:22" ht="14.5" x14ac:dyDescent="0.35">
      <c r="A632" t="s">
        <v>24214</v>
      </c>
      <c r="B632" s="86" t="s">
        <v>25418</v>
      </c>
      <c r="D632" s="120" t="s">
        <v>22893</v>
      </c>
      <c r="E632" s="122" t="str">
        <f t="shared" si="43"/>
        <v>Macroptilium atropurpureum</v>
      </c>
      <c r="F632" s="122" t="str">
        <f t="shared" si="42"/>
        <v>Macroptilium atropurpureum Dried</v>
      </c>
      <c r="G632" s="122" t="str">
        <f t="shared" si="44"/>
        <v>Macroptilium atropurpureum Dried</v>
      </c>
      <c r="I632" s="120" t="s">
        <v>24193</v>
      </c>
      <c r="J632" s="120" t="s">
        <v>24193</v>
      </c>
      <c r="T632" t="str" cm="1">
        <f t="array" ref="T632">IFERROR(INDEX(AOM[AOM], MATCH(1, (AOM[Edge_Value]=ani_diet!F632)*(AOM[Is_Ani_Diet_Ingredient]&lt;&gt;FALSE), 0)), "No Match in AOM")</f>
        <v>AOM_001991</v>
      </c>
      <c r="U632" t="str" cm="1">
        <f t="array" ref="U632">IFERROR(IF(INDEX(AOM[Scientific Name], MATCH(1, (AOM[Edge_Value]=ani_diet!F632)*(AOM[Is_Ani_Diet_Ingredient]&lt;&gt;FALSE), 0))=0, "", INDEX(AOM[Scientific Name], MATCH(1, (AOM[Edge_Value]=ani_diet!F632)*(AOM[Is_Ani_Diet_Ingredient]&lt;&gt;FALSE), 0))), "No Match in AOM")</f>
        <v>Macroptilium atropurpureum</v>
      </c>
      <c r="V632" t="str" cm="1">
        <f t="array" ref="V632">IF((U632&lt;&gt;"")*(U632&lt;&gt;"No Match in AOM"),IF(L632&lt;&gt;"",_xlfn.TEXTJOIN(";",TRUE,CONCATENATE(_xlfn.TEXTSPLIT(U632,";",TRUE,FALSE)," ",L632)),U632),"")</f>
        <v>Macroptilium atropurpureum</v>
      </c>
    </row>
    <row r="633" spans="1:22" ht="14.5" x14ac:dyDescent="0.35">
      <c r="A633" t="s">
        <v>25419</v>
      </c>
      <c r="B633" s="86" t="s">
        <v>25420</v>
      </c>
      <c r="C633" s="121" t="s">
        <v>25421</v>
      </c>
      <c r="D633" s="120" t="s">
        <v>13755</v>
      </c>
      <c r="E633" s="122" t="str">
        <f t="shared" si="43"/>
        <v>Pithecellobium dulce Leaves</v>
      </c>
      <c r="F633" s="122" t="str">
        <f t="shared" si="42"/>
        <v>Pithecellobium dulce Leaves</v>
      </c>
      <c r="G633" s="122" t="str">
        <f t="shared" si="44"/>
        <v>Pithecellobium dulce Leaves</v>
      </c>
      <c r="L633" s="120" t="s">
        <v>6705</v>
      </c>
      <c r="T633" t="str" cm="1">
        <f t="array" ref="T633">IFERROR(INDEX(AOM[AOM], MATCH(1, (AOM[Edge_Value]=ani_diet!F633)*(AOM[Is_Ani_Diet_Ingredient]&lt;&gt;FALSE), 0)), "No Match in AOM")</f>
        <v>AOM_001170</v>
      </c>
      <c r="U633" t="str" cm="1">
        <f t="array" ref="U633">IFERROR(IF(INDEX(AOM[Scientific Name], MATCH(1, (AOM[Edge_Value]=ani_diet!F633)*(AOM[Is_Ani_Diet_Ingredient]&lt;&gt;FALSE), 0))=0, "", INDEX(AOM[Scientific Name], MATCH(1, (AOM[Edge_Value]=ani_diet!F633)*(AOM[Is_Ani_Diet_Ingredient]&lt;&gt;FALSE), 0))), "No Match in AOM")</f>
        <v>Pithecellobium dulce</v>
      </c>
      <c r="V633" t="str" cm="1">
        <f t="array" ref="V633">IF((U633&lt;&gt;"")*(U633&lt;&gt;"No Match in AOM"),IF(L633&lt;&gt;"",_xlfn.TEXTJOIN(";",TRUE,CONCATENATE(_xlfn.TEXTSPLIT(U633,";",TRUE,FALSE)," ",L633)),U633),"")</f>
        <v>Pithecellobium dulce Leaves</v>
      </c>
    </row>
    <row r="634" spans="1:22" ht="14.5" x14ac:dyDescent="0.35">
      <c r="A634" t="s">
        <v>25419</v>
      </c>
      <c r="B634" s="86" t="s">
        <v>25422</v>
      </c>
      <c r="D634" s="120" t="s">
        <v>13755</v>
      </c>
      <c r="E634" s="122" t="str">
        <f t="shared" si="43"/>
        <v>Pithecellobium dulce Leaves</v>
      </c>
      <c r="F634" s="122" t="str">
        <f t="shared" si="42"/>
        <v>Pithecellobium dulce Leaves Dried</v>
      </c>
      <c r="G634" s="122" t="str">
        <f t="shared" si="44"/>
        <v>Pithecellobium dulce Leaves Dried(Sun)</v>
      </c>
      <c r="I634" s="120" t="s">
        <v>24200</v>
      </c>
      <c r="J634" s="120" t="s">
        <v>24193</v>
      </c>
      <c r="L634" s="120" t="s">
        <v>6705</v>
      </c>
      <c r="T634" t="str" cm="1">
        <f t="array" ref="T634">IFERROR(INDEX(AOM[AOM], MATCH(1, (AOM[Edge_Value]=ani_diet!F634)*(AOM[Is_Ani_Diet_Ingredient]&lt;&gt;FALSE), 0)), "No Match in AOM")</f>
        <v>AOM_001722</v>
      </c>
      <c r="U634" t="str" cm="1">
        <f t="array" ref="U634">IFERROR(IF(INDEX(AOM[Scientific Name], MATCH(1, (AOM[Edge_Value]=ani_diet!F634)*(AOM[Is_Ani_Diet_Ingredient]&lt;&gt;FALSE), 0))=0, "", INDEX(AOM[Scientific Name], MATCH(1, (AOM[Edge_Value]=ani_diet!F634)*(AOM[Is_Ani_Diet_Ingredient]&lt;&gt;FALSE), 0))), "No Match in AOM")</f>
        <v>Pithecellobium dulce</v>
      </c>
      <c r="V634" t="str" cm="1">
        <f t="array" ref="V634">IF((U634&lt;&gt;"")*(U634&lt;&gt;"No Match in AOM"),IF(L634&lt;&gt;"",_xlfn.TEXTJOIN(";",TRUE,CONCATENATE(_xlfn.TEXTSPLIT(U634,";",TRUE,FALSE)," ",L634)),U634),"")</f>
        <v>Pithecellobium dulce Leaves</v>
      </c>
    </row>
    <row r="635" spans="1:22" ht="14.5" x14ac:dyDescent="0.35">
      <c r="A635" t="s">
        <v>25423</v>
      </c>
      <c r="B635" s="86" t="s">
        <v>25424</v>
      </c>
      <c r="C635" s="121" t="s">
        <v>613</v>
      </c>
      <c r="D635" s="120" t="s">
        <v>613</v>
      </c>
      <c r="E635" s="122" t="str">
        <f t="shared" si="43"/>
        <v>Magnesium Oxide</v>
      </c>
      <c r="F635" s="122" t="str">
        <f t="shared" si="42"/>
        <v>Magnesium Oxide</v>
      </c>
      <c r="G635" s="122" t="str">
        <f t="shared" si="44"/>
        <v>Magnesium Oxide</v>
      </c>
      <c r="T635" t="str" cm="1">
        <f t="array" ref="T635">IFERROR(INDEX(AOM[AOM], MATCH(1, (AOM[Edge_Value]=ani_diet!F635)*(AOM[Is_Ani_Diet_Ingredient]&lt;&gt;FALSE), 0)), "No Match in AOM")</f>
        <v>AOM_001378</v>
      </c>
      <c r="U635" t="str" cm="1">
        <f t="array" ref="U635">IFERROR(IF(INDEX(AOM[Scientific Name], MATCH(1, (AOM[Edge_Value]=ani_diet!F635)*(AOM[Is_Ani_Diet_Ingredient]&lt;&gt;FALSE), 0))=0, "", INDEX(AOM[Scientific Name], MATCH(1, (AOM[Edge_Value]=ani_diet!F635)*(AOM[Is_Ani_Diet_Ingredient]&lt;&gt;FALSE), 0))), "No Match in AOM")</f>
        <v/>
      </c>
      <c r="V635" t="str" cm="1">
        <f t="array" ref="V635">IF((U635&lt;&gt;"")*(U635&lt;&gt;"No Match in AOM"),IF(L635&lt;&gt;"",_xlfn.TEXTJOIN(";",TRUE,CONCATENATE(_xlfn.TEXTSPLIT(U635,";",TRUE,FALSE)," ",L635)),U635),"")</f>
        <v/>
      </c>
    </row>
    <row r="636" spans="1:22" ht="14.5" x14ac:dyDescent="0.35">
      <c r="A636" t="s">
        <v>24596</v>
      </c>
      <c r="B636" s="86" t="s">
        <v>25425</v>
      </c>
      <c r="C636" s="121" t="s">
        <v>25426</v>
      </c>
      <c r="D636" s="120" t="s">
        <v>9071</v>
      </c>
      <c r="E636" s="122" t="str">
        <f t="shared" si="43"/>
        <v>Maize</v>
      </c>
      <c r="F636" s="122" t="str">
        <f t="shared" si="42"/>
        <v>Maize</v>
      </c>
      <c r="G636" s="122" t="str">
        <f t="shared" si="44"/>
        <v>Maize Mixture</v>
      </c>
      <c r="I636" s="120" t="s">
        <v>23379</v>
      </c>
      <c r="T636" t="str" cm="1">
        <f t="array" ref="T636">IFERROR(INDEX(AOM[AOM], MATCH(1, (AOM[Edge_Value]=ani_diet!F636)*(AOM[Is_Ani_Diet_Ingredient]&lt;&gt;FALSE), 0)), "No Match in AOM")</f>
        <v>AOM_000648</v>
      </c>
      <c r="U636" t="str" cm="1">
        <f t="array" ref="U636">IFERROR(IF(INDEX(AOM[Scientific Name], MATCH(1, (AOM[Edge_Value]=ani_diet!F636)*(AOM[Is_Ani_Diet_Ingredient]&lt;&gt;FALSE), 0))=0, "", INDEX(AOM[Scientific Name], MATCH(1, (AOM[Edge_Value]=ani_diet!F636)*(AOM[Is_Ani_Diet_Ingredient]&lt;&gt;FALSE), 0))), "No Match in AOM")</f>
        <v>Zea mays</v>
      </c>
      <c r="V636" t="str" cm="1">
        <f t="array" ref="V636">IF((U636&lt;&gt;"")*(U636&lt;&gt;"No Match in AOM"),IF(L636&lt;&gt;"",_xlfn.TEXTJOIN(";",TRUE,CONCATENATE(_xlfn.TEXTSPLIT(U636,";",TRUE,FALSE)," ",L636)),U636),"")</f>
        <v>Zea mays</v>
      </c>
    </row>
    <row r="637" spans="1:22" ht="14.5" x14ac:dyDescent="0.35">
      <c r="A637" t="s">
        <v>25427</v>
      </c>
      <c r="B637" s="86" t="s">
        <v>25428</v>
      </c>
      <c r="D637" s="120" t="s">
        <v>9071</v>
      </c>
      <c r="E637" s="122" t="str">
        <f t="shared" si="43"/>
        <v>Maize Bran</v>
      </c>
      <c r="F637" s="122" t="str">
        <f t="shared" si="42"/>
        <v>Maize Bran Ground</v>
      </c>
      <c r="G637" s="122" t="str">
        <f t="shared" si="44"/>
        <v>Maize Bran Milled(dough form)</v>
      </c>
      <c r="I637" s="120" t="s">
        <v>25429</v>
      </c>
      <c r="J637" s="120" t="s">
        <v>6571</v>
      </c>
      <c r="L637" s="120" t="s">
        <v>20824</v>
      </c>
      <c r="T637" t="str" cm="1">
        <f t="array" ref="T637">IFERROR(INDEX(AOM[AOM], MATCH(1, (AOM[Edge_Value]=ani_diet!F637)*(AOM[Is_Ani_Diet_Ingredient]&lt;&gt;FALSE), 0)), "No Match in AOM")</f>
        <v>AOM_001844</v>
      </c>
      <c r="U637" t="str" cm="1">
        <f t="array" ref="U637">IFERROR(IF(INDEX(AOM[Scientific Name], MATCH(1, (AOM[Edge_Value]=ani_diet!F637)*(AOM[Is_Ani_Diet_Ingredient]&lt;&gt;FALSE), 0))=0, "", INDEX(AOM[Scientific Name], MATCH(1, (AOM[Edge_Value]=ani_diet!F637)*(AOM[Is_Ani_Diet_Ingredient]&lt;&gt;FALSE), 0))), "No Match in AOM")</f>
        <v>Zea mays</v>
      </c>
      <c r="V637" t="str" cm="1">
        <f t="array" ref="V637">IF((U637&lt;&gt;"")*(U637&lt;&gt;"No Match in AOM"),IF(L637&lt;&gt;"",_xlfn.TEXTJOIN(";",TRUE,CONCATENATE(_xlfn.TEXTSPLIT(U637,";",TRUE,FALSE)," ",L637)),U637),"")</f>
        <v>Zea mays Bran</v>
      </c>
    </row>
    <row r="638" spans="1:22" ht="14.5" x14ac:dyDescent="0.35">
      <c r="A638" t="s">
        <v>24620</v>
      </c>
      <c r="B638" s="86" t="s">
        <v>20869</v>
      </c>
      <c r="C638" s="121" t="s">
        <v>25430</v>
      </c>
      <c r="D638" s="120" t="s">
        <v>9071</v>
      </c>
      <c r="E638" s="122" t="str">
        <f t="shared" si="43"/>
        <v>Maize Husk</v>
      </c>
      <c r="F638" s="122" t="str">
        <f t="shared" si="42"/>
        <v>Maize Husk</v>
      </c>
      <c r="G638" s="122" t="str">
        <f t="shared" si="44"/>
        <v>Maize Husk</v>
      </c>
      <c r="L638" s="120" t="s">
        <v>24837</v>
      </c>
      <c r="M638" s="88" t="s">
        <v>252</v>
      </c>
      <c r="N638" s="88" t="s">
        <v>252</v>
      </c>
      <c r="T638" t="str" cm="1">
        <f t="array" ref="T638">IFERROR(INDEX(AOM[AOM], MATCH(1, (AOM[Edge_Value]=ani_diet!F638)*(AOM[Is_Ani_Diet_Ingredient]&lt;&gt;FALSE), 0)), "No Match in AOM")</f>
        <v>AOM_001299</v>
      </c>
      <c r="U638" t="str" cm="1">
        <f t="array" ref="U638">IFERROR(IF(INDEX(AOM[Scientific Name], MATCH(1, (AOM[Edge_Value]=ani_diet!F638)*(AOM[Is_Ani_Diet_Ingredient]&lt;&gt;FALSE), 0))=0, "", INDEX(AOM[Scientific Name], MATCH(1, (AOM[Edge_Value]=ani_diet!F638)*(AOM[Is_Ani_Diet_Ingredient]&lt;&gt;FALSE), 0))), "No Match in AOM")</f>
        <v>Zea mays</v>
      </c>
      <c r="V638" t="str" cm="1">
        <f t="array" ref="V638">IF((U638&lt;&gt;"")*(U638&lt;&gt;"No Match in AOM"),IF(L638&lt;&gt;"",_xlfn.TEXTJOIN(";",TRUE,CONCATENATE(_xlfn.TEXTSPLIT(U638,";",TRUE,FALSE)," ",L638)),U638),"")</f>
        <v>Zea mays Husk</v>
      </c>
    </row>
    <row r="639" spans="1:22" ht="14.5" x14ac:dyDescent="0.35">
      <c r="A639" t="s">
        <v>24620</v>
      </c>
      <c r="B639" s="86" t="s">
        <v>25431</v>
      </c>
      <c r="D639" s="120" t="s">
        <v>9071</v>
      </c>
      <c r="E639" s="122" t="str">
        <f t="shared" si="43"/>
        <v>Maize Husk</v>
      </c>
      <c r="F639" s="122" t="str">
        <f t="shared" si="42"/>
        <v>Maize Husk Dried Ground</v>
      </c>
      <c r="G639" s="122" t="str">
        <f t="shared" si="44"/>
        <v>Maize Husk Dried Ground</v>
      </c>
      <c r="I639" s="120" t="s">
        <v>24203</v>
      </c>
      <c r="J639" s="120" t="s">
        <v>24203</v>
      </c>
      <c r="L639" s="120" t="s">
        <v>24837</v>
      </c>
      <c r="T639" t="str" cm="1">
        <f t="array" ref="T639">IFERROR(INDEX(AOM[AOM], MATCH(1, (AOM[Edge_Value]=ani_diet!F639)*(AOM[Is_Ani_Diet_Ingredient]&lt;&gt;FALSE), 0)), "No Match in AOM")</f>
        <v>AOM_001942</v>
      </c>
      <c r="U639" t="str" cm="1">
        <f t="array" ref="U639">IFERROR(IF(INDEX(AOM[Scientific Name], MATCH(1, (AOM[Edge_Value]=ani_diet!F639)*(AOM[Is_Ani_Diet_Ingredient]&lt;&gt;FALSE), 0))=0, "", INDEX(AOM[Scientific Name], MATCH(1, (AOM[Edge_Value]=ani_diet!F639)*(AOM[Is_Ani_Diet_Ingredient]&lt;&gt;FALSE), 0))), "No Match in AOM")</f>
        <v>Zea mays</v>
      </c>
      <c r="V639" t="str" cm="1">
        <f t="array" ref="V639">IF((U639&lt;&gt;"")*(U639&lt;&gt;"No Match in AOM"),IF(L639&lt;&gt;"",_xlfn.TEXTJOIN(";",TRUE,CONCATENATE(_xlfn.TEXTSPLIT(U639,";",TRUE,FALSE)," ",L639)),U639),"")</f>
        <v>Zea mays Husk</v>
      </c>
    </row>
    <row r="640" spans="1:22" ht="14.5" x14ac:dyDescent="0.35">
      <c r="A640" t="s">
        <v>25432</v>
      </c>
      <c r="B640" s="86" t="s">
        <v>25433</v>
      </c>
      <c r="D640" s="120" t="s">
        <v>9071</v>
      </c>
      <c r="E640" s="122" t="str">
        <f t="shared" si="43"/>
        <v>Maize Cob</v>
      </c>
      <c r="F640" s="122" t="str">
        <f t="shared" si="42"/>
        <v>Maize Cob Ensiled Urea Treated</v>
      </c>
      <c r="G640" s="122" t="str">
        <f t="shared" si="44"/>
        <v>Maize Cob Ensiled Urea Treated</v>
      </c>
      <c r="I640" s="120" t="s">
        <v>25434</v>
      </c>
      <c r="J640" s="120" t="s">
        <v>25434</v>
      </c>
      <c r="K640" s="120" t="s">
        <v>25435</v>
      </c>
      <c r="L640" s="120" t="s">
        <v>24808</v>
      </c>
      <c r="T640" t="str" cm="1">
        <f t="array" ref="T640">IFERROR(INDEX(AOM[AOM], MATCH(1, (AOM[Edge_Value]=ani_diet!F640)*(AOM[Is_Ani_Diet_Ingredient]&lt;&gt;FALSE), 0)), "No Match in AOM")</f>
        <v>AOM_002083</v>
      </c>
      <c r="U640" t="str" cm="1">
        <f t="array" ref="U640">IFERROR(IF(INDEX(AOM[Scientific Name], MATCH(1, (AOM[Edge_Value]=ani_diet!F640)*(AOM[Is_Ani_Diet_Ingredient]&lt;&gt;FALSE), 0))=0, "", INDEX(AOM[Scientific Name], MATCH(1, (AOM[Edge_Value]=ani_diet!F640)*(AOM[Is_Ani_Diet_Ingredient]&lt;&gt;FALSE), 0))), "No Match in AOM")</f>
        <v>Zea mays</v>
      </c>
      <c r="V640" t="str" cm="1">
        <f t="array" ref="V640">IF((U640&lt;&gt;"")*(U640&lt;&gt;"No Match in AOM"),IF(L640&lt;&gt;"",_xlfn.TEXTJOIN(";",TRUE,CONCATENATE(_xlfn.TEXTSPLIT(U640,";",TRUE,FALSE)," ",L640)),U640),"")</f>
        <v>Zea mays Cob</v>
      </c>
    </row>
    <row r="641" spans="1:22" ht="14.5" x14ac:dyDescent="0.35">
      <c r="A641" t="s">
        <v>25042</v>
      </c>
      <c r="B641" s="86" t="s">
        <v>25436</v>
      </c>
      <c r="C641" s="121" t="s">
        <v>25437</v>
      </c>
      <c r="D641" s="120" t="s">
        <v>9071</v>
      </c>
      <c r="E641" s="122" t="str">
        <f t="shared" si="43"/>
        <v>Maize</v>
      </c>
      <c r="F641" s="122" t="str">
        <f t="shared" si="42"/>
        <v>Maize Extruded</v>
      </c>
      <c r="G641" s="122" t="str">
        <f t="shared" si="44"/>
        <v>Maize Extruded</v>
      </c>
      <c r="I641" s="120" t="s">
        <v>24889</v>
      </c>
      <c r="J641" s="120" t="s">
        <v>24889</v>
      </c>
      <c r="M641" s="88" t="s">
        <v>252</v>
      </c>
      <c r="N641" s="88" t="s">
        <v>252</v>
      </c>
      <c r="O641" s="88" t="s">
        <v>252</v>
      </c>
      <c r="P641" t="s">
        <v>12978</v>
      </c>
      <c r="Q641" t="s">
        <v>12945</v>
      </c>
      <c r="R641" t="s">
        <v>24333</v>
      </c>
      <c r="S641" t="s">
        <v>24334</v>
      </c>
      <c r="T641" t="str" cm="1">
        <f t="array" ref="T641">IFERROR(INDEX(AOM[AOM], MATCH(1, (AOM[Edge_Value]=ani_diet!F641)*(AOM[Is_Ani_Diet_Ingredient]&lt;&gt;FALSE), 0)), "No Match in AOM")</f>
        <v>AOM_000570</v>
      </c>
      <c r="U641" t="str" cm="1">
        <f t="array" ref="U641">IFERROR(IF(INDEX(AOM[Scientific Name], MATCH(1, (AOM[Edge_Value]=ani_diet!F641)*(AOM[Is_Ani_Diet_Ingredient]&lt;&gt;FALSE), 0))=0, "", INDEX(AOM[Scientific Name], MATCH(1, (AOM[Edge_Value]=ani_diet!F641)*(AOM[Is_Ani_Diet_Ingredient]&lt;&gt;FALSE), 0))), "No Match in AOM")</f>
        <v>Zea mays</v>
      </c>
      <c r="V641" t="str" cm="1">
        <f t="array" ref="V641">IF((U641&lt;&gt;"")*(U641&lt;&gt;"No Match in AOM"),IF(L641&lt;&gt;"",_xlfn.TEXTJOIN(";",TRUE,CONCATENATE(_xlfn.TEXTSPLIT(U641,";",TRUE,FALSE)," ",L641)),U641),"")</f>
        <v>Zea mays</v>
      </c>
    </row>
    <row r="642" spans="1:22" ht="14.5" x14ac:dyDescent="0.35">
      <c r="A642" t="s">
        <v>25438</v>
      </c>
      <c r="B642" s="86" t="s">
        <v>20885</v>
      </c>
      <c r="C642" s="121" t="s">
        <v>25439</v>
      </c>
      <c r="D642" s="120" t="s">
        <v>9071</v>
      </c>
      <c r="E642" s="122" t="str">
        <f t="shared" si="43"/>
        <v>Maize Germ</v>
      </c>
      <c r="F642" s="122" t="str">
        <f t="shared" si="42"/>
        <v>Maize Germ</v>
      </c>
      <c r="G642" s="122" t="str">
        <f t="shared" si="44"/>
        <v>Maize Germ</v>
      </c>
      <c r="L642" s="120" t="s">
        <v>25440</v>
      </c>
      <c r="M642" s="88" t="s">
        <v>252</v>
      </c>
      <c r="T642" t="str" cm="1">
        <f t="array" ref="T642">IFERROR(INDEX(AOM[AOM], MATCH(1, (AOM[Edge_Value]=ani_diet!F642)*(AOM[Is_Ani_Diet_Ingredient]&lt;&gt;FALSE), 0)), "No Match in AOM")</f>
        <v>AOM_001294</v>
      </c>
      <c r="U642" t="str" cm="1">
        <f t="array" ref="U642">IFERROR(IF(INDEX(AOM[Scientific Name], MATCH(1, (AOM[Edge_Value]=ani_diet!F642)*(AOM[Is_Ani_Diet_Ingredient]&lt;&gt;FALSE), 0))=0, "", INDEX(AOM[Scientific Name], MATCH(1, (AOM[Edge_Value]=ani_diet!F642)*(AOM[Is_Ani_Diet_Ingredient]&lt;&gt;FALSE), 0))), "No Match in AOM")</f>
        <v>Zea mays</v>
      </c>
      <c r="V642" t="str" cm="1">
        <f t="array" ref="V642">IF((U642&lt;&gt;"")*(U642&lt;&gt;"No Match in AOM"),IF(L642&lt;&gt;"",_xlfn.TEXTJOIN(";",TRUE,CONCATENATE(_xlfn.TEXTSPLIT(U642,";",TRUE,FALSE)," ",L642)),U642),"")</f>
        <v>Zea mays Germ</v>
      </c>
    </row>
    <row r="643" spans="1:22" ht="14.5" x14ac:dyDescent="0.35">
      <c r="A643" t="s">
        <v>25111</v>
      </c>
      <c r="B643" s="86" t="s">
        <v>25441</v>
      </c>
      <c r="C643" s="121" t="s">
        <v>25442</v>
      </c>
      <c r="D643" s="120" t="s">
        <v>9071</v>
      </c>
      <c r="E643" s="122" t="str">
        <f t="shared" si="43"/>
        <v>Maize Germ</v>
      </c>
      <c r="F643" s="122" t="str">
        <f t="shared" si="42"/>
        <v>Maize Germ Ground</v>
      </c>
      <c r="G643" s="122" t="str">
        <f t="shared" si="44"/>
        <v>Maize Germ Meal</v>
      </c>
      <c r="I643" s="120" t="s">
        <v>24282</v>
      </c>
      <c r="J643" s="120" t="s">
        <v>6571</v>
      </c>
      <c r="L643" s="120" t="s">
        <v>25440</v>
      </c>
      <c r="M643" s="88" t="s">
        <v>252</v>
      </c>
      <c r="N643" s="88" t="s">
        <v>252</v>
      </c>
      <c r="T643" t="str" cm="1">
        <f t="array" ref="T643">IFERROR(INDEX(AOM[AOM], MATCH(1, (AOM[Edge_Value]=ani_diet!F643)*(AOM[Is_Ani_Diet_Ingredient]&lt;&gt;FALSE), 0)), "No Match in AOM")</f>
        <v>AOM_001295</v>
      </c>
      <c r="U643" t="str" cm="1">
        <f t="array" ref="U643">IFERROR(IF(INDEX(AOM[Scientific Name], MATCH(1, (AOM[Edge_Value]=ani_diet!F643)*(AOM[Is_Ani_Diet_Ingredient]&lt;&gt;FALSE), 0))=0, "", INDEX(AOM[Scientific Name], MATCH(1, (AOM[Edge_Value]=ani_diet!F643)*(AOM[Is_Ani_Diet_Ingredient]&lt;&gt;FALSE), 0))), "No Match in AOM")</f>
        <v>Zea mays</v>
      </c>
      <c r="V643" t="str" cm="1">
        <f t="array" ref="V643">IF((U643&lt;&gt;"")*(U643&lt;&gt;"No Match in AOM"),IF(L643&lt;&gt;"",_xlfn.TEXTJOIN(";",TRUE,CONCATENATE(_xlfn.TEXTSPLIT(U643,";",TRUE,FALSE)," ",L643)),U643),"")</f>
        <v>Zea mays Germ</v>
      </c>
    </row>
    <row r="644" spans="1:22" ht="14.5" x14ac:dyDescent="0.35">
      <c r="A644" t="s">
        <v>25443</v>
      </c>
      <c r="B644" s="86" t="s">
        <v>20892</v>
      </c>
      <c r="C644" s="121" t="s">
        <v>25444</v>
      </c>
      <c r="D644" s="120" t="s">
        <v>9071</v>
      </c>
      <c r="E644" s="122" t="str">
        <f t="shared" si="43"/>
        <v>Maize Gluten</v>
      </c>
      <c r="F644" s="122" t="str">
        <f t="shared" si="42"/>
        <v>Maize Gluten</v>
      </c>
      <c r="G644" s="122" t="str">
        <f t="shared" si="44"/>
        <v>Maize Gluten</v>
      </c>
      <c r="L644" s="120" t="s">
        <v>24786</v>
      </c>
      <c r="T644" t="str" cm="1">
        <f t="array" ref="T644">IFERROR(INDEX(AOM[AOM], MATCH(1, (AOM[Edge_Value]=ani_diet!F644)*(AOM[Is_Ani_Diet_Ingredient]&lt;&gt;FALSE), 0)), "No Match in AOM")</f>
        <v>AOM_001292</v>
      </c>
      <c r="U644" t="str" cm="1">
        <f t="array" ref="U644">IFERROR(IF(INDEX(AOM[Scientific Name], MATCH(1, (AOM[Edge_Value]=ani_diet!F644)*(AOM[Is_Ani_Diet_Ingredient]&lt;&gt;FALSE), 0))=0, "", INDEX(AOM[Scientific Name], MATCH(1, (AOM[Edge_Value]=ani_diet!F644)*(AOM[Is_Ani_Diet_Ingredient]&lt;&gt;FALSE), 0))), "No Match in AOM")</f>
        <v>Zea mays</v>
      </c>
      <c r="V644" t="str" cm="1">
        <f t="array" ref="V644">IF((U644&lt;&gt;"")*(U644&lt;&gt;"No Match in AOM"),IF(L644&lt;&gt;"",_xlfn.TEXTJOIN(";",TRUE,CONCATENATE(_xlfn.TEXTSPLIT(U644,";",TRUE,FALSE)," ",L644)),U644),"")</f>
        <v>Zea mays Gluten</v>
      </c>
    </row>
    <row r="645" spans="1:22" ht="14.5" x14ac:dyDescent="0.35">
      <c r="A645" t="s">
        <v>25445</v>
      </c>
      <c r="B645" s="86" t="s">
        <v>25446</v>
      </c>
      <c r="D645" s="120" t="s">
        <v>9071</v>
      </c>
      <c r="E645" s="122" t="str">
        <f t="shared" si="43"/>
        <v>Maize Grain</v>
      </c>
      <c r="F645" s="122" t="str">
        <f t="shared" si="42"/>
        <v>Maize Grain Ground</v>
      </c>
      <c r="G645" s="122" t="str">
        <f t="shared" si="44"/>
        <v>Maize Grain Ground</v>
      </c>
      <c r="I645" s="120" t="s">
        <v>6571</v>
      </c>
      <c r="J645" s="120" t="s">
        <v>6571</v>
      </c>
      <c r="L645" s="120" t="s">
        <v>24399</v>
      </c>
      <c r="T645" t="str" cm="1">
        <f t="array" ref="T645">IFERROR(INDEX(AOM[AOM], MATCH(1, (AOM[Edge_Value]=ani_diet!F645)*(AOM[Is_Ani_Diet_Ingredient]&lt;&gt;FALSE), 0)), "No Match in AOM")</f>
        <v>AOM_001679</v>
      </c>
      <c r="U645" t="str" cm="1">
        <f t="array" ref="U645">IFERROR(IF(INDEX(AOM[Scientific Name], MATCH(1, (AOM[Edge_Value]=ani_diet!F645)*(AOM[Is_Ani_Diet_Ingredient]&lt;&gt;FALSE), 0))=0, "", INDEX(AOM[Scientific Name], MATCH(1, (AOM[Edge_Value]=ani_diet!F645)*(AOM[Is_Ani_Diet_Ingredient]&lt;&gt;FALSE), 0))), "No Match in AOM")</f>
        <v>Zea mays</v>
      </c>
      <c r="V645" t="str" cm="1">
        <f t="array" ref="V645">IF((U645&lt;&gt;"")*(U645&lt;&gt;"No Match in AOM"),IF(L645&lt;&gt;"",_xlfn.TEXTJOIN(";",TRUE,CONCATENATE(_xlfn.TEXTSPLIT(U645,";",TRUE,FALSE)," ",L645)),U645),"")</f>
        <v>Zea mays Grain</v>
      </c>
    </row>
    <row r="646" spans="1:22" ht="14.5" x14ac:dyDescent="0.35">
      <c r="A646" t="s">
        <v>25447</v>
      </c>
      <c r="B646" s="86" t="s">
        <v>25448</v>
      </c>
      <c r="D646" s="120" t="s">
        <v>9071</v>
      </c>
      <c r="E646" s="122" t="str">
        <f t="shared" si="43"/>
        <v>Maize Grain</v>
      </c>
      <c r="F646" s="122" t="str">
        <f t="shared" si="42"/>
        <v>Maize Grain Ground</v>
      </c>
      <c r="G646" s="122" t="str">
        <f t="shared" si="44"/>
        <v>Maize Grain Ground(Hammer)</v>
      </c>
      <c r="I646" s="120" t="s">
        <v>25449</v>
      </c>
      <c r="J646" s="120" t="s">
        <v>6571</v>
      </c>
      <c r="L646" s="120" t="s">
        <v>24399</v>
      </c>
      <c r="T646" t="str" cm="1">
        <f t="array" ref="T646">IFERROR(INDEX(AOM[AOM], MATCH(1, (AOM[Edge_Value]=ani_diet!F646)*(AOM[Is_Ani_Diet_Ingredient]&lt;&gt;FALSE), 0)), "No Match in AOM")</f>
        <v>AOM_001679</v>
      </c>
      <c r="U646" t="str" cm="1">
        <f t="array" ref="U646">IFERROR(IF(INDEX(AOM[Scientific Name], MATCH(1, (AOM[Edge_Value]=ani_diet!F646)*(AOM[Is_Ani_Diet_Ingredient]&lt;&gt;FALSE), 0))=0, "", INDEX(AOM[Scientific Name], MATCH(1, (AOM[Edge_Value]=ani_diet!F646)*(AOM[Is_Ani_Diet_Ingredient]&lt;&gt;FALSE), 0))), "No Match in AOM")</f>
        <v>Zea mays</v>
      </c>
      <c r="V646" t="str" cm="1">
        <f t="array" ref="V646">IF((U646&lt;&gt;"")*(U646&lt;&gt;"No Match in AOM"),IF(L646&lt;&gt;"",_xlfn.TEXTJOIN(";",TRUE,CONCATENATE(_xlfn.TEXTSPLIT(U646,";",TRUE,FALSE)," ",L646)),U646),"")</f>
        <v>Zea mays Grain</v>
      </c>
    </row>
    <row r="647" spans="1:22" ht="14.5" x14ac:dyDescent="0.35">
      <c r="A647" t="s">
        <v>25296</v>
      </c>
      <c r="B647" s="86" t="s">
        <v>25450</v>
      </c>
      <c r="C647" s="121" t="s">
        <v>25451</v>
      </c>
      <c r="D647" s="120" t="s">
        <v>9071</v>
      </c>
      <c r="E647" s="122" t="str">
        <f t="shared" ref="E647:E656" si="45">_xlfn.TEXTJOIN(" ",TRUE,D647,IF(ISBLANK(L647),"",_xlfn.TEXTSPLIT(L647,";")))</f>
        <v>Maize</v>
      </c>
      <c r="F647" s="122" t="str">
        <f t="shared" si="42"/>
        <v>Maize Dried</v>
      </c>
      <c r="G647" s="122" t="str">
        <f t="shared" si="44"/>
        <v>Maize Dried</v>
      </c>
      <c r="I647" s="120" t="s">
        <v>24193</v>
      </c>
      <c r="J647" s="120" t="s">
        <v>24193</v>
      </c>
      <c r="N647" s="88" t="s">
        <v>252</v>
      </c>
      <c r="T647" t="str" cm="1">
        <f t="array" ref="T647">IFERROR(INDEX(AOM[AOM], MATCH(1, (AOM[Edge_Value]=ani_diet!F647)*(AOM[Is_Ani_Diet_Ingredient]&lt;&gt;FALSE), 0)), "No Match in AOM")</f>
        <v>AOM_001296</v>
      </c>
      <c r="U647" t="str" cm="1">
        <f t="array" ref="U647">IFERROR(IF(INDEX(AOM[Scientific Name], MATCH(1, (AOM[Edge_Value]=ani_diet!F647)*(AOM[Is_Ani_Diet_Ingredient]&lt;&gt;FALSE), 0))=0, "", INDEX(AOM[Scientific Name], MATCH(1, (AOM[Edge_Value]=ani_diet!F647)*(AOM[Is_Ani_Diet_Ingredient]&lt;&gt;FALSE), 0))), "No Match in AOM")</f>
        <v>Zea mays</v>
      </c>
      <c r="V647" t="str" cm="1">
        <f t="array" ref="V647">IF((U647&lt;&gt;"")*(U647&lt;&gt;"No Match in AOM"),IF(L647&lt;&gt;"",_xlfn.TEXTJOIN(";",TRUE,CONCATENATE(_xlfn.TEXTSPLIT(U647,";",TRUE,FALSE)," ",L647)),U647),"")</f>
        <v>Zea mays</v>
      </c>
    </row>
    <row r="648" spans="1:22" ht="14.5" x14ac:dyDescent="0.35">
      <c r="A648" t="s">
        <v>24418</v>
      </c>
      <c r="B648" s="86" t="s">
        <v>25452</v>
      </c>
      <c r="C648" s="121" t="s">
        <v>25453</v>
      </c>
      <c r="D648" s="120" t="s">
        <v>9071</v>
      </c>
      <c r="E648" s="122" t="str">
        <f t="shared" si="45"/>
        <v>Maize Leaves</v>
      </c>
      <c r="F648" s="122" t="str">
        <f t="shared" si="42"/>
        <v>Maize Leaves</v>
      </c>
      <c r="G648" s="122" t="str">
        <f t="shared" si="44"/>
        <v>Maize Leaves</v>
      </c>
      <c r="L648" s="120" t="s">
        <v>6705</v>
      </c>
      <c r="T648" t="str" cm="1">
        <f t="array" ref="T648">IFERROR(INDEX(AOM[AOM], MATCH(1, (AOM[Edge_Value]=ani_diet!F648)*(AOM[Is_Ani_Diet_Ingredient]&lt;&gt;FALSE), 0)), "No Match in AOM")</f>
        <v>AOM_001298</v>
      </c>
      <c r="U648" t="str" cm="1">
        <f t="array" ref="U648">IFERROR(IF(INDEX(AOM[Scientific Name], MATCH(1, (AOM[Edge_Value]=ani_diet!F648)*(AOM[Is_Ani_Diet_Ingredient]&lt;&gt;FALSE), 0))=0, "", INDEX(AOM[Scientific Name], MATCH(1, (AOM[Edge_Value]=ani_diet!F648)*(AOM[Is_Ani_Diet_Ingredient]&lt;&gt;FALSE), 0))), "No Match in AOM")</f>
        <v>Zea mays</v>
      </c>
      <c r="V648" t="str" cm="1">
        <f t="array" ref="V648">IF((U648&lt;&gt;"")*(U648&lt;&gt;"No Match in AOM"),IF(L648&lt;&gt;"",_xlfn.TEXTJOIN(";",TRUE,CONCATENATE(_xlfn.TEXTSPLIT(U648,";",TRUE,FALSE)," ",L648)),U648),"")</f>
        <v>Zea mays Leaves</v>
      </c>
    </row>
    <row r="649" spans="1:22" ht="14.5" x14ac:dyDescent="0.35">
      <c r="A649" t="s">
        <v>24418</v>
      </c>
      <c r="B649" s="86" t="s">
        <v>25454</v>
      </c>
      <c r="D649" s="120" t="s">
        <v>9071</v>
      </c>
      <c r="E649" s="122" t="str">
        <f t="shared" si="45"/>
        <v>Maize Leaves</v>
      </c>
      <c r="F649" s="122" t="str">
        <f t="shared" si="42"/>
        <v>Maize Leaves Dried</v>
      </c>
      <c r="G649" s="122" t="str">
        <f t="shared" si="44"/>
        <v>Maize Leaves Dried</v>
      </c>
      <c r="I649" s="120" t="s">
        <v>24193</v>
      </c>
      <c r="J649" s="120" t="s">
        <v>24193</v>
      </c>
      <c r="L649" s="120" t="s">
        <v>6705</v>
      </c>
      <c r="T649" t="str" cm="1">
        <f t="array" ref="T649">IFERROR(INDEX(AOM[AOM], MATCH(1, (AOM[Edge_Value]=ani_diet!F649)*(AOM[Is_Ani_Diet_Ingredient]&lt;&gt;FALSE), 0)), "No Match in AOM")</f>
        <v>AOM_001944</v>
      </c>
      <c r="U649" t="str" cm="1">
        <f t="array" ref="U649">IFERROR(IF(INDEX(AOM[Scientific Name], MATCH(1, (AOM[Edge_Value]=ani_diet!F649)*(AOM[Is_Ani_Diet_Ingredient]&lt;&gt;FALSE), 0))=0, "", INDEX(AOM[Scientific Name], MATCH(1, (AOM[Edge_Value]=ani_diet!F649)*(AOM[Is_Ani_Diet_Ingredient]&lt;&gt;FALSE), 0))), "No Match in AOM")</f>
        <v>Zea mays</v>
      </c>
      <c r="V649" t="str" cm="1">
        <f t="array" ref="V649">IF((U649&lt;&gt;"")*(U649&lt;&gt;"No Match in AOM"),IF(L649&lt;&gt;"",_xlfn.TEXTJOIN(";",TRUE,CONCATENATE(_xlfn.TEXTSPLIT(U649,";",TRUE,FALSE)," ",L649)),U649),"")</f>
        <v>Zea mays Leaves</v>
      </c>
    </row>
    <row r="650" spans="1:22" ht="14.5" x14ac:dyDescent="0.35">
      <c r="B650" s="86" t="s">
        <v>25455</v>
      </c>
      <c r="D650" s="120" t="s">
        <v>9071</v>
      </c>
      <c r="E650" s="122" t="str">
        <f t="shared" si="45"/>
        <v>Maize</v>
      </c>
      <c r="F650" s="122" t="str">
        <f t="shared" si="42"/>
        <v>Maize Ground</v>
      </c>
      <c r="G650" s="122" t="str">
        <f t="shared" ref="G650:G660" si="46">_xlfn.TEXTJOIN(" ",TRUE,D650,H650,IF(ISBLANK(L650),"",_xlfn.TEXTSPLIT(L650,";")),IF(ISBLANK(I650),"",_xlfn.TEXTSPLIT(I650,";")))</f>
        <v>Maize White Grade 2 Ground</v>
      </c>
      <c r="H650" s="120" t="s">
        <v>24614</v>
      </c>
      <c r="I650" s="120" t="s">
        <v>6571</v>
      </c>
      <c r="J650" s="120" t="s">
        <v>6571</v>
      </c>
      <c r="T650" t="str" cm="1">
        <f t="array" ref="T650">IFERROR(INDEX(AOM[AOM], MATCH(1, (AOM[Edge_Value]=ani_diet!F650)*(AOM[Is_Ani_Diet_Ingredient]&lt;&gt;FALSE), 0)), "No Match in AOM")</f>
        <v>AOM_001674</v>
      </c>
      <c r="U650" t="str" cm="1">
        <f t="array" ref="U650">IFERROR(IF(INDEX(AOM[Scientific Name], MATCH(1, (AOM[Edge_Value]=ani_diet!F650)*(AOM[Is_Ani_Diet_Ingredient]&lt;&gt;FALSE), 0))=0, "", INDEX(AOM[Scientific Name], MATCH(1, (AOM[Edge_Value]=ani_diet!F650)*(AOM[Is_Ani_Diet_Ingredient]&lt;&gt;FALSE), 0))), "No Match in AOM")</f>
        <v>Zea mays</v>
      </c>
      <c r="V650" t="str" cm="1">
        <f t="array" ref="V650">IF((U650&lt;&gt;"")*(U650&lt;&gt;"No Match in AOM"),IF(L650&lt;&gt;"",_xlfn.TEXTJOIN(";",TRUE,CONCATENATE(_xlfn.TEXTSPLIT(U650,";",TRUE,FALSE)," ",L650)),U650),"")</f>
        <v>Zea mays</v>
      </c>
    </row>
    <row r="651" spans="1:22" ht="14.5" x14ac:dyDescent="0.35">
      <c r="A651" t="s">
        <v>25047</v>
      </c>
      <c r="B651" s="86" t="s">
        <v>25456</v>
      </c>
      <c r="D651" s="120" t="s">
        <v>9071</v>
      </c>
      <c r="E651" s="122" t="str">
        <f t="shared" si="45"/>
        <v>Maize</v>
      </c>
      <c r="F651" s="122" t="str">
        <f t="shared" si="42"/>
        <v>Maize Ground</v>
      </c>
      <c r="G651" s="122" t="str">
        <f t="shared" si="46"/>
        <v>Maize Meal Pelleted</v>
      </c>
      <c r="I651" s="120" t="s">
        <v>25041</v>
      </c>
      <c r="J651" s="120" t="s">
        <v>6571</v>
      </c>
      <c r="K651" s="120" t="s">
        <v>6426</v>
      </c>
      <c r="T651" t="str" cm="1">
        <f t="array" ref="T651">IFERROR(INDEX(AOM[AOM], MATCH(1, (AOM[Edge_Value]=ani_diet!F651)*(AOM[Is_Ani_Diet_Ingredient]&lt;&gt;FALSE), 0)), "No Match in AOM")</f>
        <v>AOM_001674</v>
      </c>
      <c r="U651" t="str" cm="1">
        <f t="array" ref="U651">IFERROR(IF(INDEX(AOM[Scientific Name], MATCH(1, (AOM[Edge_Value]=ani_diet!F651)*(AOM[Is_Ani_Diet_Ingredient]&lt;&gt;FALSE), 0))=0, "", INDEX(AOM[Scientific Name], MATCH(1, (AOM[Edge_Value]=ani_diet!F651)*(AOM[Is_Ani_Diet_Ingredient]&lt;&gt;FALSE), 0))), "No Match in AOM")</f>
        <v>Zea mays</v>
      </c>
      <c r="V651" t="str" cm="1">
        <f t="array" ref="V651">IF((U651&lt;&gt;"")*(U651&lt;&gt;"No Match in AOM"),IF(L651&lt;&gt;"",_xlfn.TEXTJOIN(";",TRUE,CONCATENATE(_xlfn.TEXTSPLIT(U651,";",TRUE,FALSE)," ",L651)),U651),"")</f>
        <v>Zea mays</v>
      </c>
    </row>
    <row r="652" spans="1:22" ht="14.5" x14ac:dyDescent="0.35">
      <c r="A652" t="s">
        <v>25047</v>
      </c>
      <c r="B652" s="86" t="s">
        <v>25457</v>
      </c>
      <c r="D652" s="120" t="s">
        <v>9071</v>
      </c>
      <c r="E652" s="122" t="str">
        <f t="shared" si="45"/>
        <v>Maize Oil</v>
      </c>
      <c r="F652" s="122" t="str">
        <f t="shared" si="42"/>
        <v>Maize Oil</v>
      </c>
      <c r="G652" s="122" t="str">
        <f t="shared" si="46"/>
        <v>Maize Oil Pelleted</v>
      </c>
      <c r="I652" s="120" t="s">
        <v>6426</v>
      </c>
      <c r="K652" s="120" t="s">
        <v>6426</v>
      </c>
      <c r="L652" s="120" t="s">
        <v>8863</v>
      </c>
      <c r="T652" t="str" cm="1">
        <f t="array" ref="T652">IFERROR(INDEX(AOM[AOM], MATCH(1, (AOM[Edge_Value]=ani_diet!F652)*(AOM[Is_Ani_Diet_Ingredient]&lt;&gt;FALSE), 0)), "No Match in AOM")</f>
        <v>AOM_000651</v>
      </c>
      <c r="U652" t="str" cm="1">
        <f t="array" ref="U652">IFERROR(IF(INDEX(AOM[Scientific Name], MATCH(1, (AOM[Edge_Value]=ani_diet!F652)*(AOM[Is_Ani_Diet_Ingredient]&lt;&gt;FALSE), 0))=0, "", INDEX(AOM[Scientific Name], MATCH(1, (AOM[Edge_Value]=ani_diet!F652)*(AOM[Is_Ani_Diet_Ingredient]&lt;&gt;FALSE), 0))), "No Match in AOM")</f>
        <v>Zea mays</v>
      </c>
      <c r="V652" t="str" cm="1">
        <f t="array" ref="V652">IF((U652&lt;&gt;"")*(U652&lt;&gt;"No Match in AOM"),IF(L652&lt;&gt;"",_xlfn.TEXTJOIN(";",TRUE,CONCATENATE(_xlfn.TEXTSPLIT(U652,";",TRUE,FALSE)," ",L652)),U652),"")</f>
        <v>Zea mays Oil</v>
      </c>
    </row>
    <row r="653" spans="1:22" ht="14.5" x14ac:dyDescent="0.35">
      <c r="A653" t="s">
        <v>24935</v>
      </c>
      <c r="B653" s="86" t="s">
        <v>25458</v>
      </c>
      <c r="C653" s="121" t="s">
        <v>25459</v>
      </c>
      <c r="D653" s="120" t="s">
        <v>9071</v>
      </c>
      <c r="E653" s="122" t="str">
        <f t="shared" si="45"/>
        <v>Maize Sheath</v>
      </c>
      <c r="F653" s="122" t="str">
        <f t="shared" si="42"/>
        <v>Maize Sheath</v>
      </c>
      <c r="G653" s="122" t="str">
        <f t="shared" si="46"/>
        <v>Maize Sheath</v>
      </c>
      <c r="L653" s="120" t="s">
        <v>25460</v>
      </c>
      <c r="T653" t="str" cm="1">
        <f t="array" ref="T653">IFERROR(INDEX(AOM[AOM], MATCH(1, (AOM[Edge_Value]=ani_diet!F653)*(AOM[Is_Ani_Diet_Ingredient]&lt;&gt;FALSE), 0)), "No Match in AOM")</f>
        <v>AOM_001297</v>
      </c>
      <c r="U653" t="str" cm="1">
        <f t="array" ref="U653">IFERROR(IF(INDEX(AOM[Scientific Name], MATCH(1, (AOM[Edge_Value]=ani_diet!F653)*(AOM[Is_Ani_Diet_Ingredient]&lt;&gt;FALSE), 0))=0, "", INDEX(AOM[Scientific Name], MATCH(1, (AOM[Edge_Value]=ani_diet!F653)*(AOM[Is_Ani_Diet_Ingredient]&lt;&gt;FALSE), 0))), "No Match in AOM")</f>
        <v>Zea mays</v>
      </c>
      <c r="V653" t="str" cm="1">
        <f t="array" ref="V653">IF((U653&lt;&gt;"")*(U653&lt;&gt;"No Match in AOM"),IF(L653&lt;&gt;"",_xlfn.TEXTJOIN(";",TRUE,CONCATENATE(_xlfn.TEXTSPLIT(U653,";",TRUE,FALSE)," ",L653)),U653),"")</f>
        <v>Zea mays Sheath</v>
      </c>
    </row>
    <row r="654" spans="1:22" ht="14.5" x14ac:dyDescent="0.35">
      <c r="A654" t="s">
        <v>24935</v>
      </c>
      <c r="B654" s="86" t="s">
        <v>25461</v>
      </c>
      <c r="D654" s="120" t="s">
        <v>9071</v>
      </c>
      <c r="E654" s="122" t="str">
        <f t="shared" si="45"/>
        <v>Maize Sheath</v>
      </c>
      <c r="F654" s="122" t="str">
        <f t="shared" si="42"/>
        <v>Maize Sheath Ground</v>
      </c>
      <c r="G654" s="122" t="str">
        <f t="shared" si="46"/>
        <v>Maize Sheath Ground</v>
      </c>
      <c r="I654" s="120" t="s">
        <v>6571</v>
      </c>
      <c r="J654" s="120" t="s">
        <v>6571</v>
      </c>
      <c r="L654" s="120" t="s">
        <v>25460</v>
      </c>
      <c r="T654" t="str" cm="1">
        <f t="array" ref="T654">IFERROR(INDEX(AOM[AOM], MATCH(1, (AOM[Edge_Value]=ani_diet!F654)*(AOM[Is_Ani_Diet_Ingredient]&lt;&gt;FALSE), 0)), "No Match in AOM")</f>
        <v>AOM_001615</v>
      </c>
      <c r="U654" t="str" cm="1">
        <f t="array" ref="U654">IFERROR(IF(INDEX(AOM[Scientific Name], MATCH(1, (AOM[Edge_Value]=ani_diet!F654)*(AOM[Is_Ani_Diet_Ingredient]&lt;&gt;FALSE), 0))=0, "", INDEX(AOM[Scientific Name], MATCH(1, (AOM[Edge_Value]=ani_diet!F654)*(AOM[Is_Ani_Diet_Ingredient]&lt;&gt;FALSE), 0))), "No Match in AOM")</f>
        <v>Zea mays</v>
      </c>
      <c r="V654" t="str" cm="1">
        <f t="array" ref="V654">IF((U654&lt;&gt;"")*(U654&lt;&gt;"No Match in AOM"),IF(L654&lt;&gt;"",_xlfn.TEXTJOIN(";",TRUE,CONCATENATE(_xlfn.TEXTSPLIT(U654,";",TRUE,FALSE)," ",L654)),U654),"")</f>
        <v>Zea mays Sheath</v>
      </c>
    </row>
    <row r="655" spans="1:22" ht="14.5" x14ac:dyDescent="0.35">
      <c r="A655" t="s">
        <v>25323</v>
      </c>
      <c r="B655" s="86" t="s">
        <v>25462</v>
      </c>
      <c r="C655" s="121" t="s">
        <v>25463</v>
      </c>
      <c r="D655" s="120" t="s">
        <v>9071</v>
      </c>
      <c r="E655" s="122" t="str">
        <f t="shared" si="45"/>
        <v>Maize</v>
      </c>
      <c r="F655" s="122" t="str">
        <f t="shared" si="42"/>
        <v>Maize Ensiled</v>
      </c>
      <c r="G655" s="122" t="str">
        <f t="shared" si="46"/>
        <v>Maize Silage</v>
      </c>
      <c r="I655" s="120" t="s">
        <v>19597</v>
      </c>
      <c r="J655" s="120" t="s">
        <v>24304</v>
      </c>
      <c r="M655" s="88" t="s">
        <v>252</v>
      </c>
      <c r="N655" s="88" t="s">
        <v>252</v>
      </c>
      <c r="O655" s="88" t="s">
        <v>252</v>
      </c>
      <c r="T655" t="str" cm="1">
        <f t="array" ref="T655">IFERROR(INDEX(AOM[AOM], MATCH(1, (AOM[Edge_Value]=ani_diet!F655)*(AOM[Is_Ani_Diet_Ingredient]&lt;&gt;FALSE), 0)), "No Match in AOM")</f>
        <v>AOM_001326</v>
      </c>
      <c r="U655" t="str" cm="1">
        <f t="array" ref="U655">IFERROR(IF(INDEX(AOM[Scientific Name], MATCH(1, (AOM[Edge_Value]=ani_diet!F655)*(AOM[Is_Ani_Diet_Ingredient]&lt;&gt;FALSE), 0))=0, "", INDEX(AOM[Scientific Name], MATCH(1, (AOM[Edge_Value]=ani_diet!F655)*(AOM[Is_Ani_Diet_Ingredient]&lt;&gt;FALSE), 0))), "No Match in AOM")</f>
        <v>Zea mays</v>
      </c>
      <c r="V655" t="str" cm="1">
        <f t="array" ref="V655">IF((U655&lt;&gt;"")*(U655&lt;&gt;"No Match in AOM"),IF(L655&lt;&gt;"",_xlfn.TEXTJOIN(";",TRUE,CONCATENATE(_xlfn.TEXTSPLIT(U655,";",TRUE,FALSE)," ",L655)),U655),"")</f>
        <v>Zea mays</v>
      </c>
    </row>
    <row r="656" spans="1:22" ht="14.5" x14ac:dyDescent="0.35">
      <c r="A656" t="s">
        <v>25464</v>
      </c>
      <c r="B656" s="86" t="s">
        <v>25465</v>
      </c>
      <c r="D656" s="120" t="s">
        <v>9071</v>
      </c>
      <c r="E656" s="122" t="str">
        <f t="shared" si="45"/>
        <v>Maize</v>
      </c>
      <c r="F656" s="122" t="str">
        <f t="shared" si="42"/>
        <v>Maize Ensiled</v>
      </c>
      <c r="G656" s="122" t="str">
        <f t="shared" si="46"/>
        <v>Maize Ensiled</v>
      </c>
      <c r="I656" s="120" t="s">
        <v>24304</v>
      </c>
      <c r="J656" s="120" t="s">
        <v>24304</v>
      </c>
      <c r="T656" t="str" cm="1">
        <f t="array" ref="T656">IFERROR(INDEX(AOM[AOM], MATCH(1, (AOM[Edge_Value]=ani_diet!F656)*(AOM[Is_Ani_Diet_Ingredient]&lt;&gt;FALSE), 0)), "No Match in AOM")</f>
        <v>AOM_001326</v>
      </c>
      <c r="U656" t="str" cm="1">
        <f t="array" ref="U656">IFERROR(IF(INDEX(AOM[Scientific Name], MATCH(1, (AOM[Edge_Value]=ani_diet!F656)*(AOM[Is_Ani_Diet_Ingredient]&lt;&gt;FALSE), 0))=0, "", INDEX(AOM[Scientific Name], MATCH(1, (AOM[Edge_Value]=ani_diet!F656)*(AOM[Is_Ani_Diet_Ingredient]&lt;&gt;FALSE), 0))), "No Match in AOM")</f>
        <v>Zea mays</v>
      </c>
      <c r="V656" t="str" cm="1">
        <f t="array" ref="V656">IF((U656&lt;&gt;"")*(U656&lt;&gt;"No Match in AOM"),IF(L656&lt;&gt;"",_xlfn.TEXTJOIN(";",TRUE,CONCATENATE(_xlfn.TEXTSPLIT(U656,";",TRUE,FALSE)," ",L656)),U656),"")</f>
        <v>Zea mays</v>
      </c>
    </row>
    <row r="657" spans="1:23" ht="14.5" x14ac:dyDescent="0.35">
      <c r="A657" t="s">
        <v>24799</v>
      </c>
      <c r="B657" s="86" t="s">
        <v>25466</v>
      </c>
      <c r="C657" s="86" t="s">
        <v>9071</v>
      </c>
      <c r="D657" s="120" t="s">
        <v>9071</v>
      </c>
      <c r="E657" s="122" t="s">
        <v>180</v>
      </c>
      <c r="F657" s="122" t="str">
        <f t="shared" si="42"/>
        <v>Maize Stover</v>
      </c>
      <c r="G657" s="122" t="str">
        <f t="shared" si="46"/>
        <v>Maize Kenyan H-625 Stover</v>
      </c>
      <c r="H657" s="120" t="s">
        <v>25467</v>
      </c>
      <c r="K657" s="120" t="s">
        <v>11191</v>
      </c>
      <c r="L657" s="120" t="s">
        <v>11191</v>
      </c>
      <c r="M657" t="s">
        <v>24801</v>
      </c>
      <c r="N657"/>
      <c r="O657" t="s">
        <v>20935</v>
      </c>
      <c r="T657" t="str" cm="1">
        <f t="array" ref="T657">IFERROR(INDEX(AOM[AOM], MATCH(1, (AOM[Edge_Value]=ani_diet!F657)*(AOM[Is_Ani_Diet_Ingredient]&lt;&gt;FALSE), 0)), "No Match in AOM")</f>
        <v>No Match in AOM</v>
      </c>
      <c r="U657" t="str" cm="1">
        <f t="array" ref="U657">IFERROR(IF(INDEX(AOM[Scientific Name], MATCH(1, (AOM[Edge_Value]=ani_diet!F657)*(AOM[Is_Ani_Diet_Ingredient]&lt;&gt;FALSE), 0))=0, "", INDEX(AOM[Scientific Name], MATCH(1, (AOM[Edge_Value]=ani_diet!F657)*(AOM[Is_Ani_Diet_Ingredient]&lt;&gt;FALSE), 0))), "No Match in AOM")</f>
        <v>No Match in AOM</v>
      </c>
      <c r="V657" t="str" cm="1">
        <f t="array" ref="V657">IF((U657&lt;&gt;"")*(U657&lt;&gt;"No Match in AOM"),IF(L657&lt;&gt;"",_xlfn.TEXTJOIN(";",TRUE,CONCATENATE(_xlfn.TEXTSPLIT(U657,";",TRUE,FALSE)," ",L657)),U657),"")</f>
        <v/>
      </c>
      <c r="W657" t="s">
        <v>20935</v>
      </c>
    </row>
    <row r="658" spans="1:23" ht="14.5" x14ac:dyDescent="0.35">
      <c r="A658" t="s">
        <v>24799</v>
      </c>
      <c r="B658" s="86" t="s">
        <v>25468</v>
      </c>
      <c r="C658" s="86" t="s">
        <v>9071</v>
      </c>
      <c r="D658" s="120" t="s">
        <v>9071</v>
      </c>
      <c r="E658" s="122" t="s">
        <v>180</v>
      </c>
      <c r="F658" s="122" t="str">
        <f t="shared" si="42"/>
        <v>Maize Stover</v>
      </c>
      <c r="G658" s="122" t="str">
        <f t="shared" si="46"/>
        <v>Maize Kenyan H-625 Stover Chopped</v>
      </c>
      <c r="H658" s="120" t="s">
        <v>25467</v>
      </c>
      <c r="I658" s="120" t="s">
        <v>6715</v>
      </c>
      <c r="K658" s="120" t="s">
        <v>6715</v>
      </c>
      <c r="L658" s="120" t="s">
        <v>11191</v>
      </c>
      <c r="M658" t="s">
        <v>24801</v>
      </c>
      <c r="N658" t="s">
        <v>24801</v>
      </c>
      <c r="O658"/>
      <c r="T658" t="str" cm="1">
        <f t="array" ref="T658">IFERROR(INDEX(AOM[AOM], MATCH(1, (AOM[Edge_Value]=ani_diet!F658)*(AOM[Is_Ani_Diet_Ingredient]&lt;&gt;FALSE), 0)), "No Match in AOM")</f>
        <v>No Match in AOM</v>
      </c>
      <c r="U658" t="str" cm="1">
        <f t="array" ref="U658">IFERROR(IF(INDEX(AOM[Scientific Name], MATCH(1, (AOM[Edge_Value]=ani_diet!F658)*(AOM[Is_Ani_Diet_Ingredient]&lt;&gt;FALSE), 0))=0, "", INDEX(AOM[Scientific Name], MATCH(1, (AOM[Edge_Value]=ani_diet!F658)*(AOM[Is_Ani_Diet_Ingredient]&lt;&gt;FALSE), 0))), "No Match in AOM")</f>
        <v>No Match in AOM</v>
      </c>
      <c r="V658" t="str" cm="1">
        <f t="array" ref="V658">IF((U658&lt;&gt;"")*(U658&lt;&gt;"No Match in AOM"),IF(L658&lt;&gt;"",_xlfn.TEXTJOIN(";",TRUE,CONCATENATE(_xlfn.TEXTSPLIT(U658,";",TRUE,FALSE)," ",L658)),U658),"")</f>
        <v/>
      </c>
      <c r="W658" t="s">
        <v>20935</v>
      </c>
    </row>
    <row r="659" spans="1:23" ht="14.5" x14ac:dyDescent="0.35">
      <c r="A659" t="s">
        <v>24799</v>
      </c>
      <c r="B659" s="86" t="s">
        <v>25469</v>
      </c>
      <c r="C659" s="121" t="s">
        <v>25470</v>
      </c>
      <c r="D659" s="120" t="s">
        <v>9071</v>
      </c>
      <c r="E659" s="122" t="str">
        <f>_xlfn.TEXTJOIN(" ",TRUE,D659,IF(ISBLANK(L659),"",_xlfn.TEXTSPLIT(L659,";")))</f>
        <v>Maize Stover</v>
      </c>
      <c r="F659" s="122" t="str">
        <f t="shared" ref="F659:F722" si="47">_xlfn.TEXTJOIN(" ",TRUE,D659,IF(ISBLANK(L659),"",_xlfn.TEXTSPLIT(L659,";")),IF(ISBLANK(J659),"",_xlfn.TEXTSPLIT(J659,";")))</f>
        <v>Maize Stover</v>
      </c>
      <c r="G659" s="122" t="str">
        <f t="shared" si="46"/>
        <v>Maize Pwani hybrid Stover</v>
      </c>
      <c r="H659" s="120" t="s">
        <v>25471</v>
      </c>
      <c r="L659" s="120" t="s">
        <v>11191</v>
      </c>
      <c r="M659" s="88" t="s">
        <v>252</v>
      </c>
      <c r="N659" s="88" t="s">
        <v>252</v>
      </c>
      <c r="T659" t="str" cm="1">
        <f t="array" ref="T659">IFERROR(INDEX(AOM[AOM], MATCH(1, (AOM[Edge_Value]=ani_diet!F659)*(AOM[Is_Ani_Diet_Ingredient]&lt;&gt;FALSE), 0)), "No Match in AOM")</f>
        <v>No Match in AOM</v>
      </c>
      <c r="U659" t="str" cm="1">
        <f t="array" ref="U659">IFERROR(IF(INDEX(AOM[Scientific Name], MATCH(1, (AOM[Edge_Value]=ani_diet!F659)*(AOM[Is_Ani_Diet_Ingredient]&lt;&gt;FALSE), 0))=0, "", INDEX(AOM[Scientific Name], MATCH(1, (AOM[Edge_Value]=ani_diet!F659)*(AOM[Is_Ani_Diet_Ingredient]&lt;&gt;FALSE), 0))), "No Match in AOM")</f>
        <v>No Match in AOM</v>
      </c>
      <c r="V659" t="str" cm="1">
        <f t="array" ref="V659">IF((U659&lt;&gt;"")*(U659&lt;&gt;"No Match in AOM"),IF(L659&lt;&gt;"",_xlfn.TEXTJOIN(";",TRUE,CONCATENATE(_xlfn.TEXTSPLIT(U659,";",TRUE,FALSE)," ",L659)),U659),"")</f>
        <v/>
      </c>
      <c r="W659" s="150" t="s">
        <v>20935</v>
      </c>
    </row>
    <row r="660" spans="1:23" ht="14.5" x14ac:dyDescent="0.35">
      <c r="A660" t="s">
        <v>24799</v>
      </c>
      <c r="B660" s="86" t="s">
        <v>25472</v>
      </c>
      <c r="C660" s="86" t="s">
        <v>9071</v>
      </c>
      <c r="D660" s="120" t="s">
        <v>9071</v>
      </c>
      <c r="E660" s="122" t="s">
        <v>180</v>
      </c>
      <c r="F660" s="122" t="str">
        <f t="shared" si="47"/>
        <v>Maize Stover</v>
      </c>
      <c r="G660" s="122" t="str">
        <f t="shared" si="46"/>
        <v>Maize Pwani hybrid Stover Chopped</v>
      </c>
      <c r="H660" s="120" t="s">
        <v>25471</v>
      </c>
      <c r="I660" s="120" t="s">
        <v>6715</v>
      </c>
      <c r="K660" s="120" t="s">
        <v>6715</v>
      </c>
      <c r="L660" s="120" t="s">
        <v>11191</v>
      </c>
      <c r="M660" t="s">
        <v>24801</v>
      </c>
      <c r="N660" t="s">
        <v>24801</v>
      </c>
      <c r="O660"/>
      <c r="T660" t="str" cm="1">
        <f t="array" ref="T660">IFERROR(INDEX(AOM[AOM], MATCH(1, (AOM[Edge_Value]=ani_diet!F660)*(AOM[Is_Ani_Diet_Ingredient]&lt;&gt;FALSE), 0)), "No Match in AOM")</f>
        <v>No Match in AOM</v>
      </c>
      <c r="U660" t="str" cm="1">
        <f t="array" ref="U660">IFERROR(IF(INDEX(AOM[Scientific Name], MATCH(1, (AOM[Edge_Value]=ani_diet!F660)*(AOM[Is_Ani_Diet_Ingredient]&lt;&gt;FALSE), 0))=0, "", INDEX(AOM[Scientific Name], MATCH(1, (AOM[Edge_Value]=ani_diet!F660)*(AOM[Is_Ani_Diet_Ingredient]&lt;&gt;FALSE), 0))), "No Match in AOM")</f>
        <v>No Match in AOM</v>
      </c>
      <c r="V660" t="str" cm="1">
        <f t="array" ref="V660">IF((U660&lt;&gt;"")*(U660&lt;&gt;"No Match in AOM"),IF(L660&lt;&gt;"",_xlfn.TEXTJOIN(";",TRUE,CONCATENATE(_xlfn.TEXTSPLIT(U660,";",TRUE,FALSE)," ",L660)),U660),"")</f>
        <v/>
      </c>
      <c r="W660" t="s">
        <v>20935</v>
      </c>
    </row>
    <row r="661" spans="1:23" ht="14.5" x14ac:dyDescent="0.35">
      <c r="A661" t="s">
        <v>25323</v>
      </c>
      <c r="B661" s="86" t="s">
        <v>25473</v>
      </c>
      <c r="E661" s="122" t="str">
        <f t="shared" ref="E661:E724" si="48">_xlfn.TEXTJOIN(" ",TRUE,D661,IF(ISBLANK(L661),"",_xlfn.TEXTSPLIT(L661,";")))</f>
        <v/>
      </c>
      <c r="F661" s="122" t="str">
        <f t="shared" si="47"/>
        <v/>
      </c>
      <c r="G661" s="122"/>
      <c r="T661" t="str" cm="1">
        <f t="array" ref="T661">IFERROR(INDEX(AOM[AOM], MATCH(1, (AOM[Edge_Value]=ani_diet!F661)*(AOM[Is_Ani_Diet_Ingredient]&lt;&gt;FALSE), 0)), "No Match in AOM")</f>
        <v>No Match in AOM</v>
      </c>
      <c r="U661" t="str" cm="1">
        <f t="array" ref="U661">IFERROR(IF(INDEX(AOM[Scientific Name], MATCH(1, (AOM[Edge_Value]=ani_diet!F661)*(AOM[Is_Ani_Diet_Ingredient]&lt;&gt;FALSE), 0))=0, "", INDEX(AOM[Scientific Name], MATCH(1, (AOM[Edge_Value]=ani_diet!F661)*(AOM[Is_Ani_Diet_Ingredient]&lt;&gt;FALSE), 0))), "No Match in AOM")</f>
        <v>No Match in AOM</v>
      </c>
      <c r="V661" t="str" cm="1">
        <f t="array" ref="V661">IF((U661&lt;&gt;"")*(U661&lt;&gt;"No Match in AOM"),IF(L661&lt;&gt;"",_xlfn.TEXTJOIN(";",TRUE,CONCATENATE(_xlfn.TEXTSPLIT(U661,";",TRUE,FALSE)," ",L661)),U661),"")</f>
        <v/>
      </c>
      <c r="W661" t="s">
        <v>25474</v>
      </c>
    </row>
    <row r="662" spans="1:23" ht="14.5" x14ac:dyDescent="0.35">
      <c r="A662" t="s">
        <v>25310</v>
      </c>
      <c r="B662" s="86" t="s">
        <v>25475</v>
      </c>
      <c r="D662" s="120" t="s">
        <v>9071</v>
      </c>
      <c r="E662" s="122" t="str">
        <f t="shared" si="48"/>
        <v>Maize Straw</v>
      </c>
      <c r="F662" s="122" t="str">
        <f t="shared" si="47"/>
        <v>Maize Straw Dried</v>
      </c>
      <c r="G662" s="122" t="str">
        <f t="shared" ref="G662:G678" si="49">_xlfn.TEXTJOIN(" ",TRUE,D662,H662,IF(ISBLANK(L662),"",_xlfn.TEXTSPLIT(L662,";")),IF(ISBLANK(I662),"",_xlfn.TEXTSPLIT(I662,";")))</f>
        <v>Maize Straw Chopped Dried(Sun) Wilted</v>
      </c>
      <c r="I662" s="120" t="s">
        <v>25312</v>
      </c>
      <c r="J662" s="120" t="s">
        <v>24193</v>
      </c>
      <c r="K662" s="120" t="s">
        <v>6715</v>
      </c>
      <c r="L662" s="120" t="s">
        <v>11193</v>
      </c>
      <c r="T662" t="str" cm="1">
        <f t="array" ref="T662">IFERROR(INDEX(AOM[AOM], MATCH(1, (AOM[Edge_Value]=ani_diet!F662)*(AOM[Is_Ani_Diet_Ingredient]&lt;&gt;FALSE), 0)), "No Match in AOM")</f>
        <v>AOM_001686</v>
      </c>
      <c r="U662" t="str" cm="1">
        <f t="array" ref="U662">IFERROR(IF(INDEX(AOM[Scientific Name], MATCH(1, (AOM[Edge_Value]=ani_diet!F662)*(AOM[Is_Ani_Diet_Ingredient]&lt;&gt;FALSE), 0))=0, "", INDEX(AOM[Scientific Name], MATCH(1, (AOM[Edge_Value]=ani_diet!F662)*(AOM[Is_Ani_Diet_Ingredient]&lt;&gt;FALSE), 0))), "No Match in AOM")</f>
        <v>Zea mays</v>
      </c>
      <c r="V662" t="str" cm="1">
        <f t="array" ref="V662">IF((U662&lt;&gt;"")*(U662&lt;&gt;"No Match in AOM"),IF(L662&lt;&gt;"",_xlfn.TEXTJOIN(";",TRUE,CONCATENATE(_xlfn.TEXTSPLIT(U662,";",TRUE,FALSE)," ",L662)),U662),"")</f>
        <v>Zea mays Straw</v>
      </c>
    </row>
    <row r="663" spans="1:23" ht="14.5" x14ac:dyDescent="0.35">
      <c r="A663" t="s">
        <v>25476</v>
      </c>
      <c r="B663" s="86" t="s">
        <v>25477</v>
      </c>
      <c r="D663" s="120" t="s">
        <v>9071</v>
      </c>
      <c r="E663" s="122" t="str">
        <f t="shared" si="48"/>
        <v>Maize Stover</v>
      </c>
      <c r="F663" s="122" t="str">
        <f t="shared" si="47"/>
        <v>Maize Stover</v>
      </c>
      <c r="G663" s="122" t="str">
        <f t="shared" si="49"/>
        <v>Maize Stover Chopped Soaked</v>
      </c>
      <c r="I663" s="120" t="s">
        <v>25478</v>
      </c>
      <c r="L663" s="120" t="s">
        <v>11191</v>
      </c>
      <c r="T663" t="str" cm="1">
        <f t="array" ref="T663">IFERROR(INDEX(AOM[AOM], MATCH(1, (AOM[Edge_Value]=ani_diet!F663)*(AOM[Is_Ani_Diet_Ingredient]&lt;&gt;FALSE), 0)), "No Match in AOM")</f>
        <v>No Match in AOM</v>
      </c>
      <c r="U663" t="str" cm="1">
        <f t="array" ref="U663">IFERROR(IF(INDEX(AOM[Scientific Name], MATCH(1, (AOM[Edge_Value]=ani_diet!F663)*(AOM[Is_Ani_Diet_Ingredient]&lt;&gt;FALSE), 0))=0, "", INDEX(AOM[Scientific Name], MATCH(1, (AOM[Edge_Value]=ani_diet!F663)*(AOM[Is_Ani_Diet_Ingredient]&lt;&gt;FALSE), 0))), "No Match in AOM")</f>
        <v>No Match in AOM</v>
      </c>
      <c r="V663" t="str" cm="1">
        <f t="array" ref="V663">IF((U663&lt;&gt;"")*(U663&lt;&gt;"No Match in AOM"),IF(L663&lt;&gt;"",_xlfn.TEXTJOIN(";",TRUE,CONCATENATE(_xlfn.TEXTSPLIT(U663,";",TRUE,FALSE)," ",L663)),U663),"")</f>
        <v/>
      </c>
      <c r="W663" t="s">
        <v>20935</v>
      </c>
    </row>
    <row r="664" spans="1:23" ht="14.5" x14ac:dyDescent="0.35">
      <c r="A664" t="s">
        <v>25479</v>
      </c>
      <c r="B664" s="86" t="s">
        <v>25480</v>
      </c>
      <c r="D664" s="120" t="s">
        <v>9071</v>
      </c>
      <c r="E664" s="122" t="str">
        <f t="shared" si="48"/>
        <v>Maize Straw</v>
      </c>
      <c r="F664" s="122" t="str">
        <f t="shared" si="47"/>
        <v>Maize Straw Ensiled Urea Treated</v>
      </c>
      <c r="G664" s="122" t="str">
        <f t="shared" si="49"/>
        <v>Maize Straw Chopped Urea-treated Ensiled Molasses Added(5%)</v>
      </c>
      <c r="I664" s="120" t="s">
        <v>25481</v>
      </c>
      <c r="J664" s="120" t="s">
        <v>25434</v>
      </c>
      <c r="K664" s="120" t="s">
        <v>6715</v>
      </c>
      <c r="L664" s="120" t="s">
        <v>11193</v>
      </c>
      <c r="T664" t="str" cm="1">
        <f t="array" ref="T664">IFERROR(INDEX(AOM[AOM], MATCH(1, (AOM[Edge_Value]=ani_diet!F664)*(AOM[Is_Ani_Diet_Ingredient]&lt;&gt;FALSE), 0)), "No Match in AOM")</f>
        <v>AOM_001885</v>
      </c>
      <c r="U664" t="str" cm="1">
        <f t="array" ref="U664">IFERROR(IF(INDEX(AOM[Scientific Name], MATCH(1, (AOM[Edge_Value]=ani_diet!F664)*(AOM[Is_Ani_Diet_Ingredient]&lt;&gt;FALSE), 0))=0, "", INDEX(AOM[Scientific Name], MATCH(1, (AOM[Edge_Value]=ani_diet!F664)*(AOM[Is_Ani_Diet_Ingredient]&lt;&gt;FALSE), 0))), "No Match in AOM")</f>
        <v>Zea mays</v>
      </c>
      <c r="V664" t="str" cm="1">
        <f t="array" ref="V664">IF((U664&lt;&gt;"")*(U664&lt;&gt;"No Match in AOM"),IF(L664&lt;&gt;"",_xlfn.TEXTJOIN(";",TRUE,CONCATENATE(_xlfn.TEXTSPLIT(U664,";",TRUE,FALSE)," ",L664)),U664),"")</f>
        <v>Zea mays Straw</v>
      </c>
    </row>
    <row r="665" spans="1:23" ht="14.5" x14ac:dyDescent="0.35">
      <c r="A665" t="s">
        <v>24799</v>
      </c>
      <c r="B665" s="86" t="s">
        <v>25482</v>
      </c>
      <c r="D665" s="120" t="s">
        <v>9071</v>
      </c>
      <c r="E665" s="122" t="str">
        <f t="shared" si="48"/>
        <v>Maize Straw</v>
      </c>
      <c r="F665" s="122" t="str">
        <f t="shared" si="47"/>
        <v>Maize Straw</v>
      </c>
      <c r="G665" s="122" t="str">
        <f t="shared" si="49"/>
        <v>Maize Straw Chopped</v>
      </c>
      <c r="I665" s="120" t="s">
        <v>6715</v>
      </c>
      <c r="K665" s="120" t="s">
        <v>6715</v>
      </c>
      <c r="L665" s="120" t="s">
        <v>11193</v>
      </c>
      <c r="T665" t="str" cm="1">
        <f t="array" ref="T665">IFERROR(INDEX(AOM[AOM], MATCH(1, (AOM[Edge_Value]=ani_diet!F665)*(AOM[Is_Ani_Diet_Ingredient]&lt;&gt;FALSE), 0)), "No Match in AOM")</f>
        <v>AOM_000572</v>
      </c>
      <c r="U665" t="str" cm="1">
        <f t="array" ref="U665">IFERROR(IF(INDEX(AOM[Scientific Name], MATCH(1, (AOM[Edge_Value]=ani_diet!F665)*(AOM[Is_Ani_Diet_Ingredient]&lt;&gt;FALSE), 0))=0, "", INDEX(AOM[Scientific Name], MATCH(1, (AOM[Edge_Value]=ani_diet!F665)*(AOM[Is_Ani_Diet_Ingredient]&lt;&gt;FALSE), 0))), "No Match in AOM")</f>
        <v>Zea mays</v>
      </c>
      <c r="V665" t="str" cm="1">
        <f t="array" ref="V665">IF((U665&lt;&gt;"")*(U665&lt;&gt;"No Match in AOM"),IF(L665&lt;&gt;"",_xlfn.TEXTJOIN(";",TRUE,CONCATENATE(_xlfn.TEXTSPLIT(U665,";",TRUE,FALSE)," ",L665)),U665),"")</f>
        <v>Zea mays Straw</v>
      </c>
    </row>
    <row r="666" spans="1:23" ht="14.5" x14ac:dyDescent="0.35">
      <c r="A666" t="s">
        <v>24655</v>
      </c>
      <c r="B666" s="86" t="s">
        <v>25483</v>
      </c>
      <c r="D666" s="120" t="s">
        <v>9071</v>
      </c>
      <c r="E666" s="122" t="str">
        <f t="shared" si="48"/>
        <v>Maize Straw</v>
      </c>
      <c r="F666" s="122" t="str">
        <f t="shared" si="47"/>
        <v>Maize Straw Dried Ground</v>
      </c>
      <c r="G666" s="122" t="str">
        <f t="shared" si="49"/>
        <v>Maize Straw Dried (Air) Ground(Hammer)</v>
      </c>
      <c r="I666" s="120" t="s">
        <v>25484</v>
      </c>
      <c r="J666" s="120" t="s">
        <v>24203</v>
      </c>
      <c r="L666" s="120" t="s">
        <v>11193</v>
      </c>
      <c r="T666" t="str" cm="1">
        <f t="array" ref="T666">IFERROR(INDEX(AOM[AOM], MATCH(1, (AOM[Edge_Value]=ani_diet!F666)*(AOM[Is_Ani_Diet_Ingredient]&lt;&gt;FALSE), 0)), "No Match in AOM")</f>
        <v>AOM_001617</v>
      </c>
      <c r="U666" t="str" cm="1">
        <f t="array" ref="U666">IFERROR(IF(INDEX(AOM[Scientific Name], MATCH(1, (AOM[Edge_Value]=ani_diet!F666)*(AOM[Is_Ani_Diet_Ingredient]&lt;&gt;FALSE), 0))=0, "", INDEX(AOM[Scientific Name], MATCH(1, (AOM[Edge_Value]=ani_diet!F666)*(AOM[Is_Ani_Diet_Ingredient]&lt;&gt;FALSE), 0))), "No Match in AOM")</f>
        <v>Zea mays</v>
      </c>
      <c r="V666" t="str" cm="1">
        <f t="array" ref="V666">IF((U666&lt;&gt;"")*(U666&lt;&gt;"No Match in AOM"),IF(L666&lt;&gt;"",_xlfn.TEXTJOIN(";",TRUE,CONCATENATE(_xlfn.TEXTSPLIT(U666,";",TRUE,FALSE)," ",L666)),U666),"")</f>
        <v>Zea mays Straw</v>
      </c>
    </row>
    <row r="667" spans="1:23" ht="14.5" x14ac:dyDescent="0.35">
      <c r="A667" t="s">
        <v>24935</v>
      </c>
      <c r="B667" s="86" t="s">
        <v>25485</v>
      </c>
      <c r="D667" s="120" t="s">
        <v>9071</v>
      </c>
      <c r="E667" s="122" t="str">
        <f t="shared" si="48"/>
        <v>Maize Straw</v>
      </c>
      <c r="F667" s="122" t="str">
        <f t="shared" si="47"/>
        <v>Maize Straw Ground</v>
      </c>
      <c r="G667" s="122" t="str">
        <f t="shared" si="49"/>
        <v>Maize Straw Ground</v>
      </c>
      <c r="I667" s="120" t="s">
        <v>6571</v>
      </c>
      <c r="J667" s="120" t="s">
        <v>6571</v>
      </c>
      <c r="L667" s="120" t="s">
        <v>11193</v>
      </c>
      <c r="T667" t="str" cm="1">
        <f t="array" ref="T667">IFERROR(INDEX(AOM[AOM], MATCH(1, (AOM[Edge_Value]=ani_diet!F667)*(AOM[Is_Ani_Diet_Ingredient]&lt;&gt;FALSE), 0)), "No Match in AOM")</f>
        <v>AOM_001682</v>
      </c>
      <c r="U667" t="str" cm="1">
        <f t="array" ref="U667">IFERROR(IF(INDEX(AOM[Scientific Name], MATCH(1, (AOM[Edge_Value]=ani_diet!F667)*(AOM[Is_Ani_Diet_Ingredient]&lt;&gt;FALSE), 0))=0, "", INDEX(AOM[Scientific Name], MATCH(1, (AOM[Edge_Value]=ani_diet!F667)*(AOM[Is_Ani_Diet_Ingredient]&lt;&gt;FALSE), 0))), "No Match in AOM")</f>
        <v>Zea mays</v>
      </c>
      <c r="V667" t="str" cm="1">
        <f t="array" ref="V667">IF((U667&lt;&gt;"")*(U667&lt;&gt;"No Match in AOM"),IF(L667&lt;&gt;"",_xlfn.TEXTJOIN(";",TRUE,CONCATENATE(_xlfn.TEXTSPLIT(U667,";",TRUE,FALSE)," ",L667)),U667),"")</f>
        <v>Zea mays Straw</v>
      </c>
    </row>
    <row r="668" spans="1:23" ht="14.5" x14ac:dyDescent="0.35">
      <c r="A668" t="s">
        <v>25486</v>
      </c>
      <c r="B668" s="86" t="s">
        <v>25487</v>
      </c>
      <c r="D668" s="120" t="s">
        <v>9071</v>
      </c>
      <c r="E668" s="122" t="str">
        <f t="shared" si="48"/>
        <v>Maize Straw</v>
      </c>
      <c r="F668" s="122" t="str">
        <f t="shared" si="47"/>
        <v>Maize Straw Ground Urea Treated</v>
      </c>
      <c r="G668" s="122" t="str">
        <f t="shared" si="49"/>
        <v>Maize Straw Ground(Hammer) Urea Treated</v>
      </c>
      <c r="I668" s="120" t="s">
        <v>25488</v>
      </c>
      <c r="J668" s="120" t="s">
        <v>25489</v>
      </c>
      <c r="L668" s="120" t="s">
        <v>11193</v>
      </c>
      <c r="T668" t="str" cm="1">
        <f t="array" ref="T668">IFERROR(INDEX(AOM[AOM], MATCH(1, (AOM[Edge_Value]=ani_diet!F668)*(AOM[Is_Ani_Diet_Ingredient]&lt;&gt;FALSE), 0)), "No Match in AOM")</f>
        <v>AOM_001688</v>
      </c>
      <c r="U668" t="str" cm="1">
        <f t="array" ref="U668">IFERROR(IF(INDEX(AOM[Scientific Name], MATCH(1, (AOM[Edge_Value]=ani_diet!F668)*(AOM[Is_Ani_Diet_Ingredient]&lt;&gt;FALSE), 0))=0, "", INDEX(AOM[Scientific Name], MATCH(1, (AOM[Edge_Value]=ani_diet!F668)*(AOM[Is_Ani_Diet_Ingredient]&lt;&gt;FALSE), 0))), "No Match in AOM")</f>
        <v>Zea mays</v>
      </c>
      <c r="V668" t="str" cm="1">
        <f t="array" ref="V668">IF((U668&lt;&gt;"")*(U668&lt;&gt;"No Match in AOM"),IF(L668&lt;&gt;"",_xlfn.TEXTJOIN(";",TRUE,CONCATENATE(_xlfn.TEXTSPLIT(U668,";",TRUE,FALSE)," ",L668)),U668),"")</f>
        <v>Zea mays Straw</v>
      </c>
    </row>
    <row r="669" spans="1:23" ht="14.5" x14ac:dyDescent="0.35">
      <c r="A669" t="s">
        <v>25351</v>
      </c>
      <c r="B669" s="86" t="s">
        <v>25490</v>
      </c>
      <c r="D669" s="120" t="s">
        <v>9071</v>
      </c>
      <c r="E669" s="122" t="str">
        <f t="shared" si="48"/>
        <v>Maize Straw</v>
      </c>
      <c r="F669" s="122" t="str">
        <f t="shared" si="47"/>
        <v>Maize Straw Dried Ensiled Ground Urea Treated</v>
      </c>
      <c r="G669" s="122" t="str">
        <f t="shared" si="49"/>
        <v>Maize Straw Ground Urea Treated Ensiled(6wks) Dried(Sun)</v>
      </c>
      <c r="I669" s="120" t="s">
        <v>25491</v>
      </c>
      <c r="J669" s="120" t="s">
        <v>25492</v>
      </c>
      <c r="L669" s="120" t="s">
        <v>11193</v>
      </c>
      <c r="T669" t="str" cm="1">
        <f t="array" ref="T669">IFERROR(INDEX(AOM[AOM], MATCH(1, (AOM[Edge_Value]=ani_diet!F669)*(AOM[Is_Ani_Diet_Ingredient]&lt;&gt;FALSE), 0)), "No Match in AOM")</f>
        <v>AOM_001684</v>
      </c>
      <c r="U669" t="str" cm="1">
        <f t="array" ref="U669">IFERROR(IF(INDEX(AOM[Scientific Name], MATCH(1, (AOM[Edge_Value]=ani_diet!F669)*(AOM[Is_Ani_Diet_Ingredient]&lt;&gt;FALSE), 0))=0, "", INDEX(AOM[Scientific Name], MATCH(1, (AOM[Edge_Value]=ani_diet!F669)*(AOM[Is_Ani_Diet_Ingredient]&lt;&gt;FALSE), 0))), "No Match in AOM")</f>
        <v>Zea mays</v>
      </c>
      <c r="V669" t="str" cm="1">
        <f t="array" ref="V669">IF((U669&lt;&gt;"")*(U669&lt;&gt;"No Match in AOM"),IF(L669&lt;&gt;"",_xlfn.TEXTJOIN(";",TRUE,CONCATENATE(_xlfn.TEXTSPLIT(U669,";",TRUE,FALSE)," ",L669)),U669),"")</f>
        <v>Zea mays Straw</v>
      </c>
    </row>
    <row r="670" spans="1:23" ht="14.5" x14ac:dyDescent="0.35">
      <c r="A670" t="s">
        <v>24911</v>
      </c>
      <c r="B670" s="86" t="s">
        <v>25493</v>
      </c>
      <c r="D670" s="120" t="s">
        <v>9071</v>
      </c>
      <c r="E670" s="122" t="str">
        <f t="shared" si="48"/>
        <v>Maize Straw</v>
      </c>
      <c r="F670" s="122" t="str">
        <f t="shared" si="47"/>
        <v>Maize Straw Dried</v>
      </c>
      <c r="G670" s="122" t="str">
        <f t="shared" si="49"/>
        <v>Maize Straw Dried(Sun) Chopped</v>
      </c>
      <c r="I670" s="120" t="s">
        <v>25391</v>
      </c>
      <c r="J670" s="120" t="s">
        <v>24193</v>
      </c>
      <c r="K670" s="120" t="s">
        <v>6715</v>
      </c>
      <c r="L670" s="120" t="s">
        <v>11193</v>
      </c>
      <c r="T670" t="str" cm="1">
        <f t="array" ref="T670">IFERROR(INDEX(AOM[AOM], MATCH(1, (AOM[Edge_Value]=ani_diet!F670)*(AOM[Is_Ani_Diet_Ingredient]&lt;&gt;FALSE), 0)), "No Match in AOM")</f>
        <v>AOM_001686</v>
      </c>
      <c r="U670" t="str" cm="1">
        <f t="array" ref="U670">IFERROR(IF(INDEX(AOM[Scientific Name], MATCH(1, (AOM[Edge_Value]=ani_diet!F670)*(AOM[Is_Ani_Diet_Ingredient]&lt;&gt;FALSE), 0))=0, "", INDEX(AOM[Scientific Name], MATCH(1, (AOM[Edge_Value]=ani_diet!F670)*(AOM[Is_Ani_Diet_Ingredient]&lt;&gt;FALSE), 0))), "No Match in AOM")</f>
        <v>Zea mays</v>
      </c>
      <c r="V670" t="str" cm="1">
        <f t="array" ref="V670">IF((U670&lt;&gt;"")*(U670&lt;&gt;"No Match in AOM"),IF(L670&lt;&gt;"",_xlfn.TEXTJOIN(";",TRUE,CONCATENATE(_xlfn.TEXTSPLIT(U670,";",TRUE,FALSE)," ",L670)),U670),"")</f>
        <v>Zea mays Straw</v>
      </c>
    </row>
    <row r="671" spans="1:23" ht="14.5" x14ac:dyDescent="0.35">
      <c r="A671" t="s">
        <v>24421</v>
      </c>
      <c r="B671" s="86" t="s">
        <v>25494</v>
      </c>
      <c r="D671" s="120" t="s">
        <v>9071</v>
      </c>
      <c r="E671" s="122" t="str">
        <f t="shared" si="48"/>
        <v>Maize Stover</v>
      </c>
      <c r="F671" s="122" t="str">
        <f t="shared" si="47"/>
        <v>Maize Stover Urea Treated</v>
      </c>
      <c r="G671" s="122" t="str">
        <f t="shared" si="49"/>
        <v>Maize Stover Urea Treated</v>
      </c>
      <c r="I671" s="120" t="s">
        <v>25495</v>
      </c>
      <c r="J671" s="120" t="s">
        <v>25495</v>
      </c>
      <c r="L671" s="120" t="s">
        <v>11191</v>
      </c>
      <c r="T671" t="str" cm="1">
        <f t="array" ref="T671">IFERROR(INDEX(AOM[AOM], MATCH(1, (AOM[Edge_Value]=ani_diet!F671)*(AOM[Is_Ani_Diet_Ingredient]&lt;&gt;FALSE), 0)), "No Match in AOM")</f>
        <v>No Match in AOM</v>
      </c>
      <c r="U671" t="str" cm="1">
        <f t="array" ref="U671">IFERROR(IF(INDEX(AOM[Scientific Name], MATCH(1, (AOM[Edge_Value]=ani_diet!F671)*(AOM[Is_Ani_Diet_Ingredient]&lt;&gt;FALSE), 0))=0, "", INDEX(AOM[Scientific Name], MATCH(1, (AOM[Edge_Value]=ani_diet!F671)*(AOM[Is_Ani_Diet_Ingredient]&lt;&gt;FALSE), 0))), "No Match in AOM")</f>
        <v>No Match in AOM</v>
      </c>
      <c r="V671" t="str" cm="1">
        <f t="array" ref="V671">IF((U671&lt;&gt;"")*(U671&lt;&gt;"No Match in AOM"),IF(L671&lt;&gt;"",_xlfn.TEXTJOIN(";",TRUE,CONCATENATE(_xlfn.TEXTSPLIT(U671,";",TRUE,FALSE)," ",L671)),U671),"")</f>
        <v/>
      </c>
      <c r="W671" t="s">
        <v>25496</v>
      </c>
    </row>
    <row r="672" spans="1:23" ht="14.5" x14ac:dyDescent="0.35">
      <c r="A672" t="s">
        <v>25497</v>
      </c>
      <c r="B672" s="86" t="s">
        <v>25498</v>
      </c>
      <c r="D672" s="120" t="s">
        <v>9071</v>
      </c>
      <c r="E672" s="122" t="str">
        <f t="shared" si="48"/>
        <v>Maize Straw</v>
      </c>
      <c r="F672" s="122" t="str">
        <f t="shared" si="47"/>
        <v>Maize Straw Urea Treated</v>
      </c>
      <c r="G672" s="122" t="str">
        <f t="shared" si="49"/>
        <v>Maize Straw Urea Treated Chopped</v>
      </c>
      <c r="I672" s="120" t="s">
        <v>25499</v>
      </c>
      <c r="J672" s="120" t="s">
        <v>25495</v>
      </c>
      <c r="K672" s="120" t="s">
        <v>6715</v>
      </c>
      <c r="L672" s="120" t="s">
        <v>11193</v>
      </c>
      <c r="T672" t="str" cm="1">
        <f t="array" ref="T672">IFERROR(INDEX(AOM[AOM], MATCH(1, (AOM[Edge_Value]=ani_diet!F672)*(AOM[Is_Ani_Diet_Ingredient]&lt;&gt;FALSE), 0)), "No Match in AOM")</f>
        <v>AOM_001687</v>
      </c>
      <c r="U672" t="str" cm="1">
        <f t="array" ref="U672">IFERROR(IF(INDEX(AOM[Scientific Name], MATCH(1, (AOM[Edge_Value]=ani_diet!F672)*(AOM[Is_Ani_Diet_Ingredient]&lt;&gt;FALSE), 0))=0, "", INDEX(AOM[Scientific Name], MATCH(1, (AOM[Edge_Value]=ani_diet!F672)*(AOM[Is_Ani_Diet_Ingredient]&lt;&gt;FALSE), 0))), "No Match in AOM")</f>
        <v>Zea mays</v>
      </c>
      <c r="V672" t="str" cm="1">
        <f t="array" ref="V672">IF((U672&lt;&gt;"")*(U672&lt;&gt;"No Match in AOM"),IF(L672&lt;&gt;"",_xlfn.TEXTJOIN(";",TRUE,CONCATENATE(_xlfn.TEXTSPLIT(U672,";",TRUE,FALSE)," ",L672)),U672),"")</f>
        <v>Zea mays Straw</v>
      </c>
    </row>
    <row r="673" spans="1:23" ht="14.5" x14ac:dyDescent="0.35">
      <c r="A673" t="s">
        <v>25500</v>
      </c>
      <c r="B673" s="86" t="s">
        <v>25501</v>
      </c>
      <c r="D673" s="120" t="s">
        <v>9071</v>
      </c>
      <c r="E673" s="122" t="str">
        <f t="shared" si="48"/>
        <v>Maize Straw</v>
      </c>
      <c r="F673" s="122" t="str">
        <f t="shared" si="47"/>
        <v>Maize Straw Urea Treated</v>
      </c>
      <c r="G673" s="122" t="str">
        <f t="shared" si="49"/>
        <v>Maize Straw Chopped Dissolved urea applied</v>
      </c>
      <c r="I673" s="120" t="s">
        <v>25502</v>
      </c>
      <c r="J673" s="120" t="s">
        <v>25495</v>
      </c>
      <c r="K673" s="120" t="s">
        <v>6715</v>
      </c>
      <c r="L673" s="120" t="s">
        <v>11193</v>
      </c>
      <c r="T673" t="str" cm="1">
        <f t="array" ref="T673">IFERROR(INDEX(AOM[AOM], MATCH(1, (AOM[Edge_Value]=ani_diet!F673)*(AOM[Is_Ani_Diet_Ingredient]&lt;&gt;FALSE), 0)), "No Match in AOM")</f>
        <v>AOM_001687</v>
      </c>
      <c r="U673" t="str" cm="1">
        <f t="array" ref="U673">IFERROR(IF(INDEX(AOM[Scientific Name], MATCH(1, (AOM[Edge_Value]=ani_diet!F673)*(AOM[Is_Ani_Diet_Ingredient]&lt;&gt;FALSE), 0))=0, "", INDEX(AOM[Scientific Name], MATCH(1, (AOM[Edge_Value]=ani_diet!F673)*(AOM[Is_Ani_Diet_Ingredient]&lt;&gt;FALSE), 0))), "No Match in AOM")</f>
        <v>Zea mays</v>
      </c>
      <c r="V673" t="str" cm="1">
        <f t="array" ref="V673">IF((U673&lt;&gt;"")*(U673&lt;&gt;"No Match in AOM"),IF(L673&lt;&gt;"",_xlfn.TEXTJOIN(";",TRUE,CONCATENATE(_xlfn.TEXTSPLIT(U673,";",TRUE,FALSE)," ",L673)),U673),"")</f>
        <v>Zea mays Straw</v>
      </c>
    </row>
    <row r="674" spans="1:23" ht="14.5" x14ac:dyDescent="0.35">
      <c r="A674" t="s">
        <v>25036</v>
      </c>
      <c r="B674" s="86" t="s">
        <v>25503</v>
      </c>
      <c r="D674" s="120" t="s">
        <v>9071</v>
      </c>
      <c r="E674" s="122" t="str">
        <f t="shared" si="48"/>
        <v>Maize</v>
      </c>
      <c r="F674" s="122" t="str">
        <f t="shared" si="47"/>
        <v>Maize Ground</v>
      </c>
      <c r="G674" s="122" t="str">
        <f t="shared" si="49"/>
        <v>Maize Yellow Ground Sieved</v>
      </c>
      <c r="H674" s="120" t="s">
        <v>24518</v>
      </c>
      <c r="I674" s="120" t="s">
        <v>25504</v>
      </c>
      <c r="J674" s="120" t="s">
        <v>6571</v>
      </c>
      <c r="K674" s="120" t="s">
        <v>25039</v>
      </c>
      <c r="T674" t="str" cm="1">
        <f t="array" ref="T674">IFERROR(INDEX(AOM[AOM], MATCH(1, (AOM[Edge_Value]=ani_diet!F674)*(AOM[Is_Ani_Diet_Ingredient]&lt;&gt;FALSE), 0)), "No Match in AOM")</f>
        <v>AOM_001674</v>
      </c>
      <c r="U674" t="str" cm="1">
        <f t="array" ref="U674">IFERROR(IF(INDEX(AOM[Scientific Name], MATCH(1, (AOM[Edge_Value]=ani_diet!F674)*(AOM[Is_Ani_Diet_Ingredient]&lt;&gt;FALSE), 0))=0, "", INDEX(AOM[Scientific Name], MATCH(1, (AOM[Edge_Value]=ani_diet!F674)*(AOM[Is_Ani_Diet_Ingredient]&lt;&gt;FALSE), 0))), "No Match in AOM")</f>
        <v>Zea mays</v>
      </c>
      <c r="V674" t="str" cm="1">
        <f t="array" ref="V674">IF((U674&lt;&gt;"")*(U674&lt;&gt;"No Match in AOM"),IF(L674&lt;&gt;"",_xlfn.TEXTJOIN(";",TRUE,CONCATENATE(_xlfn.TEXTSPLIT(U674,";",TRUE,FALSE)," ",L674)),U674),"")</f>
        <v>Zea mays</v>
      </c>
    </row>
    <row r="675" spans="1:23" ht="14.5" x14ac:dyDescent="0.35">
      <c r="A675" t="s">
        <v>24262</v>
      </c>
      <c r="B675" s="86" t="s">
        <v>25505</v>
      </c>
      <c r="C675" s="121" t="s">
        <v>25506</v>
      </c>
      <c r="D675" s="120" t="s">
        <v>9071</v>
      </c>
      <c r="E675" s="122" t="str">
        <f t="shared" si="48"/>
        <v>Maize</v>
      </c>
      <c r="F675" s="122" t="str">
        <f t="shared" si="47"/>
        <v>Maize Cracked</v>
      </c>
      <c r="G675" s="122" t="str">
        <f t="shared" si="49"/>
        <v>Maize White Local Cracked</v>
      </c>
      <c r="H675" s="120" t="s">
        <v>25507</v>
      </c>
      <c r="I675" s="120" t="s">
        <v>25508</v>
      </c>
      <c r="J675" s="120" t="s">
        <v>25508</v>
      </c>
      <c r="T675" t="str" cm="1">
        <f t="array" ref="T675">IFERROR(INDEX(AOM[AOM], MATCH(1, (AOM[Edge_Value]=ani_diet!F675)*(AOM[Is_Ani_Diet_Ingredient]&lt;&gt;FALSE), 0)), "No Match in AOM")</f>
        <v>AOM_002108</v>
      </c>
      <c r="U675" t="str" cm="1">
        <f t="array" ref="U675">IFERROR(IF(INDEX(AOM[Scientific Name], MATCH(1, (AOM[Edge_Value]=ani_diet!F675)*(AOM[Is_Ani_Diet_Ingredient]&lt;&gt;FALSE), 0))=0, "", INDEX(AOM[Scientific Name], MATCH(1, (AOM[Edge_Value]=ani_diet!F675)*(AOM[Is_Ani_Diet_Ingredient]&lt;&gt;FALSE), 0))), "No Match in AOM")</f>
        <v>Zea mays</v>
      </c>
      <c r="V675" t="str" cm="1">
        <f t="array" ref="V675">IF((U675&lt;&gt;"")*(U675&lt;&gt;"No Match in AOM"),IF(L675&lt;&gt;"",_xlfn.TEXTJOIN(";",TRUE,CONCATENATE(_xlfn.TEXTSPLIT(U675,";",TRUE,FALSE)," ",L675)),U675),"")</f>
        <v>Zea mays</v>
      </c>
    </row>
    <row r="676" spans="1:23" ht="14.5" x14ac:dyDescent="0.35">
      <c r="A676" t="s">
        <v>24993</v>
      </c>
      <c r="B676" s="86" t="s">
        <v>25509</v>
      </c>
      <c r="C676" s="121" t="s">
        <v>25506</v>
      </c>
      <c r="D676" s="120" t="s">
        <v>9071</v>
      </c>
      <c r="E676" s="122" t="str">
        <f t="shared" si="48"/>
        <v>Maize</v>
      </c>
      <c r="F676" s="122" t="str">
        <f t="shared" si="47"/>
        <v>Maize</v>
      </c>
      <c r="G676" s="122" t="str">
        <f t="shared" si="49"/>
        <v>Maize White Local</v>
      </c>
      <c r="H676" s="120" t="s">
        <v>25507</v>
      </c>
      <c r="M676" s="88" t="s">
        <v>252</v>
      </c>
      <c r="T676" t="str" cm="1">
        <f t="array" ref="T676">IFERROR(INDEX(AOM[AOM], MATCH(1, (AOM[Edge_Value]=ani_diet!F676)*(AOM[Is_Ani_Diet_Ingredient]&lt;&gt;FALSE), 0)), "No Match in AOM")</f>
        <v>AOM_000648</v>
      </c>
      <c r="U676" t="str" cm="1">
        <f t="array" ref="U676">IFERROR(IF(INDEX(AOM[Scientific Name], MATCH(1, (AOM[Edge_Value]=ani_diet!F676)*(AOM[Is_Ani_Diet_Ingredient]&lt;&gt;FALSE), 0))=0, "", INDEX(AOM[Scientific Name], MATCH(1, (AOM[Edge_Value]=ani_diet!F676)*(AOM[Is_Ani_Diet_Ingredient]&lt;&gt;FALSE), 0))), "No Match in AOM")</f>
        <v>Zea mays</v>
      </c>
      <c r="V676" t="str" cm="1">
        <f t="array" ref="V676">IF((U676&lt;&gt;"")*(U676&lt;&gt;"No Match in AOM"),IF(L676&lt;&gt;"",_xlfn.TEXTJOIN(";",TRUE,CONCATENATE(_xlfn.TEXTSPLIT(U676,";",TRUE,FALSE)," ",L676)),U676),"")</f>
        <v>Zea mays</v>
      </c>
    </row>
    <row r="677" spans="1:23" ht="14.5" x14ac:dyDescent="0.35">
      <c r="A677" t="s">
        <v>24620</v>
      </c>
      <c r="B677" s="86" t="s">
        <v>25510</v>
      </c>
      <c r="D677" s="120" t="s">
        <v>9071</v>
      </c>
      <c r="E677" s="122" t="str">
        <f t="shared" si="48"/>
        <v>Maize</v>
      </c>
      <c r="F677" s="122" t="str">
        <f t="shared" si="47"/>
        <v>Maize Cracked</v>
      </c>
      <c r="G677" s="122" t="str">
        <f t="shared" si="49"/>
        <v>Maize Cracked</v>
      </c>
      <c r="I677" s="120" t="s">
        <v>25508</v>
      </c>
      <c r="J677" s="120" t="s">
        <v>25508</v>
      </c>
      <c r="T677" t="str" cm="1">
        <f t="array" ref="T677">IFERROR(INDEX(AOM[AOM], MATCH(1, (AOM[Edge_Value]=ani_diet!F677)*(AOM[Is_Ani_Diet_Ingredient]&lt;&gt;FALSE), 0)), "No Match in AOM")</f>
        <v>AOM_002108</v>
      </c>
      <c r="U677" t="str" cm="1">
        <f t="array" ref="U677">IFERROR(IF(INDEX(AOM[Scientific Name], MATCH(1, (AOM[Edge_Value]=ani_diet!F677)*(AOM[Is_Ani_Diet_Ingredient]&lt;&gt;FALSE), 0))=0, "", INDEX(AOM[Scientific Name], MATCH(1, (AOM[Edge_Value]=ani_diet!F677)*(AOM[Is_Ani_Diet_Ingredient]&lt;&gt;FALSE), 0))), "No Match in AOM")</f>
        <v>Zea mays</v>
      </c>
      <c r="V677" t="str" cm="1">
        <f t="array" ref="V677">IF((U677&lt;&gt;"")*(U677&lt;&gt;"No Match in AOM"),IF(L677&lt;&gt;"",_xlfn.TEXTJOIN(";",TRUE,CONCATENATE(_xlfn.TEXTSPLIT(U677,";",TRUE,FALSE)," ",L677)),U677),"")</f>
        <v>Zea mays</v>
      </c>
    </row>
    <row r="678" spans="1:23" ht="14.5" x14ac:dyDescent="0.35">
      <c r="A678" t="s">
        <v>24405</v>
      </c>
      <c r="B678" s="86" t="s">
        <v>25511</v>
      </c>
      <c r="D678" s="120" t="s">
        <v>9071</v>
      </c>
      <c r="E678" s="122" t="str">
        <f t="shared" si="48"/>
        <v>Maize</v>
      </c>
      <c r="F678" s="122" t="str">
        <f t="shared" si="47"/>
        <v>Maize Dried Ground</v>
      </c>
      <c r="G678" s="122" t="str">
        <f t="shared" si="49"/>
        <v>Maize Dried Ground</v>
      </c>
      <c r="I678" s="120" t="s">
        <v>24203</v>
      </c>
      <c r="J678" s="120" t="s">
        <v>24203</v>
      </c>
      <c r="T678" t="str" cm="1">
        <f t="array" ref="T678">IFERROR(INDEX(AOM[AOM], MATCH(1, (AOM[Edge_Value]=ani_diet!F678)*(AOM[Is_Ani_Diet_Ingredient]&lt;&gt;FALSE), 0)), "No Match in AOM")</f>
        <v>AOM_001656</v>
      </c>
      <c r="U678" t="str" cm="1">
        <f t="array" ref="U678">IFERROR(IF(INDEX(AOM[Scientific Name], MATCH(1, (AOM[Edge_Value]=ani_diet!F678)*(AOM[Is_Ani_Diet_Ingredient]&lt;&gt;FALSE), 0))=0, "", INDEX(AOM[Scientific Name], MATCH(1, (AOM[Edge_Value]=ani_diet!F678)*(AOM[Is_Ani_Diet_Ingredient]&lt;&gt;FALSE), 0))), "No Match in AOM")</f>
        <v>Zea mays</v>
      </c>
      <c r="V678" t="str" cm="1">
        <f t="array" ref="V678">IF((U678&lt;&gt;"")*(U678&lt;&gt;"No Match in AOM"),IF(L678&lt;&gt;"",_xlfn.TEXTJOIN(";",TRUE,CONCATENATE(_xlfn.TEXTSPLIT(U678,";",TRUE,FALSE)," ",L678)),U678),"")</f>
        <v>Zea mays</v>
      </c>
    </row>
    <row r="679" spans="1:23" ht="14.5" x14ac:dyDescent="0.35">
      <c r="A679" t="s">
        <v>25296</v>
      </c>
      <c r="B679" s="86" t="s">
        <v>25512</v>
      </c>
      <c r="E679" s="122" t="str">
        <f t="shared" si="48"/>
        <v/>
      </c>
      <c r="F679" s="122" t="str">
        <f t="shared" si="47"/>
        <v/>
      </c>
      <c r="G679" s="122"/>
      <c r="T679" t="str" cm="1">
        <f t="array" ref="T679">IFERROR(INDEX(AOM[AOM], MATCH(1, (AOM[Edge_Value]=ani_diet!F679)*(AOM[Is_Ani_Diet_Ingredient]&lt;&gt;FALSE), 0)), "No Match in AOM")</f>
        <v>No Match in AOM</v>
      </c>
      <c r="U679" t="str" cm="1">
        <f t="array" ref="U679">IFERROR(IF(INDEX(AOM[Scientific Name], MATCH(1, (AOM[Edge_Value]=ani_diet!F679)*(AOM[Is_Ani_Diet_Ingredient]&lt;&gt;FALSE), 0))=0, "", INDEX(AOM[Scientific Name], MATCH(1, (AOM[Edge_Value]=ani_diet!F679)*(AOM[Is_Ani_Diet_Ingredient]&lt;&gt;FALSE), 0))), "No Match in AOM")</f>
        <v>No Match in AOM</v>
      </c>
      <c r="V679" t="str" cm="1">
        <f t="array" ref="V679">IF((U679&lt;&gt;"")*(U679&lt;&gt;"No Match in AOM"),IF(L679&lt;&gt;"",_xlfn.TEXTJOIN(";",TRUE,CONCATENATE(_xlfn.TEXTSPLIT(U679,";",TRUE,FALSE)," ",L679)),U679),"")</f>
        <v/>
      </c>
      <c r="W679" t="s">
        <v>25513</v>
      </c>
    </row>
    <row r="680" spans="1:23" ht="14.5" x14ac:dyDescent="0.35">
      <c r="A680" t="s">
        <v>24335</v>
      </c>
      <c r="B680" s="86" t="s">
        <v>20938</v>
      </c>
      <c r="C680" s="121" t="s">
        <v>25514</v>
      </c>
      <c r="D680" s="120" t="s">
        <v>25515</v>
      </c>
      <c r="E680" s="122" t="str">
        <f t="shared" si="48"/>
        <v>Malt Sprout</v>
      </c>
      <c r="F680" s="122" t="str">
        <f t="shared" si="47"/>
        <v>Malt Sprout</v>
      </c>
      <c r="G680" s="122" t="str">
        <f t="shared" ref="G680:G711" si="50">_xlfn.TEXTJOIN(" ",TRUE,D680,H680,IF(ISBLANK(L680),"",_xlfn.TEXTSPLIT(L680,";")),IF(ISBLANK(I680),"",_xlfn.TEXTSPLIT(I680,";")))</f>
        <v>Malt Sprout</v>
      </c>
      <c r="L680" s="120" t="s">
        <v>25516</v>
      </c>
      <c r="M680" s="88" t="s">
        <v>252</v>
      </c>
      <c r="O680" s="88" t="s">
        <v>252</v>
      </c>
      <c r="T680" t="str" cm="1">
        <f t="array" ref="T680">IFERROR(INDEX(AOM[AOM], MATCH(1, (AOM[Edge_Value]=ani_diet!F680)*(AOM[Is_Ani_Diet_Ingredient]&lt;&gt;FALSE), 0)), "No Match in AOM")</f>
        <v>AOM_001845</v>
      </c>
      <c r="U680" t="str" cm="1">
        <f t="array" ref="U680">IFERROR(IF(INDEX(AOM[Scientific Name], MATCH(1, (AOM[Edge_Value]=ani_diet!F680)*(AOM[Is_Ani_Diet_Ingredient]&lt;&gt;FALSE), 0))=0, "", INDEX(AOM[Scientific Name], MATCH(1, (AOM[Edge_Value]=ani_diet!F680)*(AOM[Is_Ani_Diet_Ingredient]&lt;&gt;FALSE), 0))), "No Match in AOM")</f>
        <v/>
      </c>
      <c r="V680" t="str" cm="1">
        <f t="array" ref="V680">IF((U680&lt;&gt;"")*(U680&lt;&gt;"No Match in AOM"),IF(L680&lt;&gt;"",_xlfn.TEXTJOIN(";",TRUE,CONCATENATE(_xlfn.TEXTSPLIT(U680,";",TRUE,FALSE)," ",L680)),U680),"")</f>
        <v/>
      </c>
    </row>
    <row r="681" spans="1:23" ht="14.5" x14ac:dyDescent="0.35">
      <c r="A681" t="s">
        <v>25517</v>
      </c>
      <c r="B681" s="86" t="s">
        <v>25518</v>
      </c>
      <c r="C681" s="121" t="s">
        <v>25519</v>
      </c>
      <c r="D681" s="120" t="s">
        <v>9123</v>
      </c>
      <c r="E681" s="122" t="str">
        <f t="shared" si="48"/>
        <v>Sorghum Sprout</v>
      </c>
      <c r="F681" s="122" t="str">
        <f t="shared" si="47"/>
        <v>Sorghum Sprout</v>
      </c>
      <c r="G681" s="122" t="str">
        <f t="shared" si="50"/>
        <v>Sorghum Sprout</v>
      </c>
      <c r="L681" s="120" t="s">
        <v>25516</v>
      </c>
      <c r="O681" s="88" t="s">
        <v>252</v>
      </c>
      <c r="T681" t="str" cm="1">
        <f t="array" ref="T681">IFERROR(INDEX(AOM[AOM], MATCH(1, (AOM[Edge_Value]=ani_diet!F681)*(AOM[Is_Ani_Diet_Ingredient]&lt;&gt;FALSE), 0)), "No Match in AOM")</f>
        <v>AOM_002085</v>
      </c>
      <c r="U681" t="str" cm="1">
        <f t="array" ref="U681">IFERROR(IF(INDEX(AOM[Scientific Name], MATCH(1, (AOM[Edge_Value]=ani_diet!F681)*(AOM[Is_Ani_Diet_Ingredient]&lt;&gt;FALSE), 0))=0, "", INDEX(AOM[Scientific Name], MATCH(1, (AOM[Edge_Value]=ani_diet!F681)*(AOM[Is_Ani_Diet_Ingredient]&lt;&gt;FALSE), 0))), "No Match in AOM")</f>
        <v>Sorghum bicolor</v>
      </c>
      <c r="V681" t="str" cm="1">
        <f t="array" ref="V681">IF((U681&lt;&gt;"")*(U681&lt;&gt;"No Match in AOM"),IF(L681&lt;&gt;"",_xlfn.TEXTJOIN(";",TRUE,CONCATENATE(_xlfn.TEXTSPLIT(U681,";",TRUE,FALSE)," ",L681)),U681),"")</f>
        <v>Sorghum bicolor Sprout</v>
      </c>
    </row>
    <row r="682" spans="1:23" ht="14.5" x14ac:dyDescent="0.35">
      <c r="A682" t="s">
        <v>24365</v>
      </c>
      <c r="B682" s="86" t="s">
        <v>25520</v>
      </c>
      <c r="D682" s="120" t="s">
        <v>21012</v>
      </c>
      <c r="E682" s="122" t="str">
        <f t="shared" si="48"/>
        <v>Sorghum Sprout</v>
      </c>
      <c r="F682" s="122" t="str">
        <f t="shared" si="47"/>
        <v>Sorghum Sprout Dried Ground</v>
      </c>
      <c r="G682" s="122" t="str">
        <f t="shared" si="50"/>
        <v>Sorghum Sprout Dried Ground</v>
      </c>
      <c r="I682" s="120" t="s">
        <v>24203</v>
      </c>
      <c r="J682" s="120" t="s">
        <v>24203</v>
      </c>
      <c r="T682" t="str" cm="1">
        <f t="array" ref="T682">IFERROR(INDEX(AOM[AOM], MATCH(1, (AOM[Edge_Value]=ani_diet!F682)*(AOM[Is_Ani_Diet_Ingredient]&lt;&gt;FALSE), 0)), "No Match in AOM")</f>
        <v>AOM_002086</v>
      </c>
      <c r="U682" t="str" cm="1">
        <f t="array" ref="U682">IFERROR(IF(INDEX(AOM[Scientific Name], MATCH(1, (AOM[Edge_Value]=ani_diet!F682)*(AOM[Is_Ani_Diet_Ingredient]&lt;&gt;FALSE), 0))=0, "", INDEX(AOM[Scientific Name], MATCH(1, (AOM[Edge_Value]=ani_diet!F682)*(AOM[Is_Ani_Diet_Ingredient]&lt;&gt;FALSE), 0))), "No Match in AOM")</f>
        <v>Sorghum bicolor</v>
      </c>
      <c r="V682" t="str" cm="1">
        <f t="array" ref="V682">IF((U682&lt;&gt;"")*(U682&lt;&gt;"No Match in AOM"),IF(L682&lt;&gt;"",_xlfn.TEXTJOIN(";",TRUE,CONCATENATE(_xlfn.TEXTSPLIT(U682,";",TRUE,FALSE)," ",L682)),U682),"")</f>
        <v>Sorghum bicolor</v>
      </c>
    </row>
    <row r="683" spans="1:23" ht="14.5" x14ac:dyDescent="0.35">
      <c r="A683" t="s">
        <v>24552</v>
      </c>
      <c r="B683" s="86" t="s">
        <v>622</v>
      </c>
      <c r="C683" s="121" t="s">
        <v>622</v>
      </c>
      <c r="D683" s="120" t="s">
        <v>622</v>
      </c>
      <c r="E683" s="122" t="str">
        <f t="shared" si="48"/>
        <v>Manganese</v>
      </c>
      <c r="F683" s="122" t="str">
        <f t="shared" si="47"/>
        <v>Manganese</v>
      </c>
      <c r="G683" s="122" t="str">
        <f t="shared" si="50"/>
        <v>Manganese</v>
      </c>
      <c r="T683" t="str" cm="1">
        <f t="array" ref="T683">IFERROR(INDEX(AOM[AOM], MATCH(1, (AOM[Edge_Value]=ani_diet!F683)*(AOM[Is_Ani_Diet_Ingredient]&lt;&gt;FALSE), 0)), "No Match in AOM")</f>
        <v>AOM_000763</v>
      </c>
      <c r="U683" t="str" cm="1">
        <f t="array" ref="U683">IFERROR(IF(INDEX(AOM[Scientific Name], MATCH(1, (AOM[Edge_Value]=ani_diet!F683)*(AOM[Is_Ani_Diet_Ingredient]&lt;&gt;FALSE), 0))=0, "", INDEX(AOM[Scientific Name], MATCH(1, (AOM[Edge_Value]=ani_diet!F683)*(AOM[Is_Ani_Diet_Ingredient]&lt;&gt;FALSE), 0))), "No Match in AOM")</f>
        <v/>
      </c>
      <c r="V683" t="str" cm="1">
        <f t="array" ref="V683">IF((U683&lt;&gt;"")*(U683&lt;&gt;"No Match in AOM"),IF(L683&lt;&gt;"",_xlfn.TEXTJOIN(";",TRUE,CONCATENATE(_xlfn.TEXTSPLIT(U683,";",TRUE,FALSE)," ",L683)),U683),"")</f>
        <v/>
      </c>
    </row>
    <row r="684" spans="1:23" ht="14.5" x14ac:dyDescent="0.35">
      <c r="A684" t="s">
        <v>25521</v>
      </c>
      <c r="B684" s="86" t="s">
        <v>21106</v>
      </c>
      <c r="C684" s="121" t="s">
        <v>25522</v>
      </c>
      <c r="D684" s="120" t="s">
        <v>9995</v>
      </c>
      <c r="E684" s="122" t="str">
        <f t="shared" si="48"/>
        <v>Mango</v>
      </c>
      <c r="F684" s="122" t="str">
        <f t="shared" si="47"/>
        <v>Mango</v>
      </c>
      <c r="G684" s="122" t="str">
        <f t="shared" si="50"/>
        <v>Mango</v>
      </c>
      <c r="T684" t="str" cm="1">
        <f t="array" ref="T684">IFERROR(INDEX(AOM[AOM], MATCH(1, (AOM[Edge_Value]=ani_diet!F684)*(AOM[Is_Ani_Diet_Ingredient]&lt;&gt;FALSE), 0)), "No Match in AOM")</f>
        <v>AOM_001435</v>
      </c>
      <c r="U684" t="str" cm="1">
        <f t="array" ref="U684">IFERROR(IF(INDEX(AOM[Scientific Name], MATCH(1, (AOM[Edge_Value]=ani_diet!F684)*(AOM[Is_Ani_Diet_Ingredient]&lt;&gt;FALSE), 0))=0, "", INDEX(AOM[Scientific Name], MATCH(1, (AOM[Edge_Value]=ani_diet!F684)*(AOM[Is_Ani_Diet_Ingredient]&lt;&gt;FALSE), 0))), "No Match in AOM")</f>
        <v>Mangifera indica</v>
      </c>
      <c r="V684" t="str" cm="1">
        <f t="array" ref="V684">IF((U684&lt;&gt;"")*(U684&lt;&gt;"No Match in AOM"),IF(L684&lt;&gt;"",_xlfn.TEXTJOIN(";",TRUE,CONCATENATE(_xlfn.TEXTSPLIT(U684,";",TRUE,FALSE)," ",L684)),U684),"")</f>
        <v>Mangifera indica</v>
      </c>
    </row>
    <row r="685" spans="1:23" ht="14.5" x14ac:dyDescent="0.35">
      <c r="A685" t="s">
        <v>24939</v>
      </c>
      <c r="B685" s="86" t="s">
        <v>21110</v>
      </c>
      <c r="C685" s="121" t="s">
        <v>25523</v>
      </c>
      <c r="D685" s="120" t="s">
        <v>9995</v>
      </c>
      <c r="E685" s="122" t="str">
        <f t="shared" si="48"/>
        <v>Mango Seed Kernel</v>
      </c>
      <c r="F685" s="122" t="str">
        <f t="shared" si="47"/>
        <v>Mango Seed Kernel</v>
      </c>
      <c r="G685" s="122" t="str">
        <f t="shared" si="50"/>
        <v>Mango Seed Kernel</v>
      </c>
      <c r="L685" s="120" t="s">
        <v>25524</v>
      </c>
      <c r="T685" t="str" cm="1">
        <f t="array" ref="T685">IFERROR(INDEX(AOM[AOM], MATCH(1, (AOM[Edge_Value]=ani_diet!F685)*(AOM[Is_Ani_Diet_Ingredient]&lt;&gt;FALSE), 0)), "No Match in AOM")</f>
        <v>AOM_001625</v>
      </c>
      <c r="U685" t="str" cm="1">
        <f t="array" ref="U685">IFERROR(IF(INDEX(AOM[Scientific Name], MATCH(1, (AOM[Edge_Value]=ani_diet!F685)*(AOM[Is_Ani_Diet_Ingredient]&lt;&gt;FALSE), 0))=0, "", INDEX(AOM[Scientific Name], MATCH(1, (AOM[Edge_Value]=ani_diet!F685)*(AOM[Is_Ani_Diet_Ingredient]&lt;&gt;FALSE), 0))), "No Match in AOM")</f>
        <v>Mangifera indica</v>
      </c>
      <c r="V685" t="str" cm="1">
        <f t="array" ref="V685">IF((U685&lt;&gt;"")*(U685&lt;&gt;"No Match in AOM"),IF(L685&lt;&gt;"",_xlfn.TEXTJOIN(";",TRUE,CONCATENATE(_xlfn.TEXTSPLIT(U685,";",TRUE,FALSE)," ",L685)),U685),"")</f>
        <v>Mangifera indica Seed Kernel</v>
      </c>
    </row>
    <row r="686" spans="1:23" ht="14.5" x14ac:dyDescent="0.35">
      <c r="A686" t="s">
        <v>25525</v>
      </c>
      <c r="B686" s="86" t="s">
        <v>25526</v>
      </c>
      <c r="C686" s="121" t="s">
        <v>25527</v>
      </c>
      <c r="D686" s="120" t="s">
        <v>9995</v>
      </c>
      <c r="E686" s="122" t="str">
        <f t="shared" si="48"/>
        <v>Mango Seed Kernel</v>
      </c>
      <c r="F686" s="122" t="str">
        <f t="shared" si="47"/>
        <v>Mango Seed Kernel Ground</v>
      </c>
      <c r="G686" s="122" t="str">
        <f t="shared" si="50"/>
        <v>Mango Seed Kernel Meal</v>
      </c>
      <c r="I686" s="120" t="s">
        <v>24282</v>
      </c>
      <c r="J686" s="120" t="s">
        <v>6571</v>
      </c>
      <c r="L686" s="120" t="s">
        <v>25524</v>
      </c>
      <c r="N686" s="88" t="s">
        <v>252</v>
      </c>
      <c r="T686" t="str" cm="1">
        <f t="array" ref="T686">IFERROR(INDEX(AOM[AOM], MATCH(1, (AOM[Edge_Value]=ani_diet!F686)*(AOM[Is_Ani_Diet_Ingredient]&lt;&gt;FALSE), 0)), "No Match in AOM")</f>
        <v>AOM_001888</v>
      </c>
      <c r="U686" t="str" cm="1">
        <f t="array" ref="U686">IFERROR(IF(INDEX(AOM[Scientific Name], MATCH(1, (AOM[Edge_Value]=ani_diet!F686)*(AOM[Is_Ani_Diet_Ingredient]&lt;&gt;FALSE), 0))=0, "", INDEX(AOM[Scientific Name], MATCH(1, (AOM[Edge_Value]=ani_diet!F686)*(AOM[Is_Ani_Diet_Ingredient]&lt;&gt;FALSE), 0))), "No Match in AOM")</f>
        <v>Mangifera indica</v>
      </c>
      <c r="V686" t="str" cm="1">
        <f t="array" ref="V686">IF((U686&lt;&gt;"")*(U686&lt;&gt;"No Match in AOM"),IF(L686&lt;&gt;"",_xlfn.TEXTJOIN(";",TRUE,CONCATENATE(_xlfn.TEXTSPLIT(U686,";",TRUE,FALSE)," ",L686)),U686),"")</f>
        <v>Mangifera indica Seed Kernel</v>
      </c>
    </row>
    <row r="687" spans="1:23" ht="14.5" x14ac:dyDescent="0.35">
      <c r="A687" t="s">
        <v>25528</v>
      </c>
      <c r="B687" s="86" t="s">
        <v>25529</v>
      </c>
      <c r="D687" s="120" t="s">
        <v>9995</v>
      </c>
      <c r="E687" s="122" t="str">
        <f t="shared" si="48"/>
        <v>Mango Seed kernel</v>
      </c>
      <c r="F687" s="122" t="str">
        <f t="shared" si="47"/>
        <v>Mango Seed kernel Dried Ground</v>
      </c>
      <c r="G687" s="122" t="str">
        <f t="shared" si="50"/>
        <v>Mango Seed kernel Meal Dried (Sun) Ground</v>
      </c>
      <c r="I687" s="120" t="s">
        <v>25530</v>
      </c>
      <c r="J687" s="120" t="s">
        <v>24203</v>
      </c>
      <c r="L687" s="120" t="s">
        <v>25531</v>
      </c>
      <c r="T687" t="str" cm="1">
        <f t="array" ref="T687">IFERROR(INDEX(AOM[AOM], MATCH(1, (AOM[Edge_Value]=ani_diet!F687)*(AOM[Is_Ani_Diet_Ingredient]&lt;&gt;FALSE), 0)), "No Match in AOM")</f>
        <v>AOM_001694</v>
      </c>
      <c r="U687" t="str" cm="1">
        <f t="array" ref="U687">IFERROR(IF(INDEX(AOM[Scientific Name], MATCH(1, (AOM[Edge_Value]=ani_diet!F687)*(AOM[Is_Ani_Diet_Ingredient]&lt;&gt;FALSE), 0))=0, "", INDEX(AOM[Scientific Name], MATCH(1, (AOM[Edge_Value]=ani_diet!F687)*(AOM[Is_Ani_Diet_Ingredient]&lt;&gt;FALSE), 0))), "No Match in AOM")</f>
        <v>Mangifera indica</v>
      </c>
      <c r="V687" t="str" cm="1">
        <f t="array" ref="V687">IF((U687&lt;&gt;"")*(U687&lt;&gt;"No Match in AOM"),IF(L687&lt;&gt;"",_xlfn.TEXTJOIN(";",TRUE,CONCATENATE(_xlfn.TEXTSPLIT(U687,";",TRUE,FALSE)," ",L687)),U687),"")</f>
        <v>Mangifera indica Seed kernel</v>
      </c>
    </row>
    <row r="688" spans="1:23" ht="14.5" x14ac:dyDescent="0.35">
      <c r="A688" t="s">
        <v>24939</v>
      </c>
      <c r="B688" s="86" t="s">
        <v>25532</v>
      </c>
      <c r="D688" s="120" t="s">
        <v>9995</v>
      </c>
      <c r="E688" s="122" t="str">
        <f t="shared" si="48"/>
        <v>Mango Seed Kernel</v>
      </c>
      <c r="F688" s="122" t="str">
        <f t="shared" si="47"/>
        <v>Mango Seed Kernel Dried</v>
      </c>
      <c r="G688" s="122" t="str">
        <f t="shared" si="50"/>
        <v>Mango Seed Kernel Pounded Dried</v>
      </c>
      <c r="I688" s="120" t="s">
        <v>25533</v>
      </c>
      <c r="J688" s="120" t="s">
        <v>24193</v>
      </c>
      <c r="K688" s="120" t="s">
        <v>24415</v>
      </c>
      <c r="L688" s="120" t="s">
        <v>25524</v>
      </c>
      <c r="T688" t="str" cm="1">
        <f t="array" ref="T688">IFERROR(INDEX(AOM[AOM], MATCH(1, (AOM[Edge_Value]=ani_diet!F688)*(AOM[Is_Ani_Diet_Ingredient]&lt;&gt;FALSE), 0)), "No Match in AOM")</f>
        <v>AOM_001695</v>
      </c>
      <c r="U688" t="str" cm="1">
        <f t="array" ref="U688">IFERROR(IF(INDEX(AOM[Scientific Name], MATCH(1, (AOM[Edge_Value]=ani_diet!F688)*(AOM[Is_Ani_Diet_Ingredient]&lt;&gt;FALSE), 0))=0, "", INDEX(AOM[Scientific Name], MATCH(1, (AOM[Edge_Value]=ani_diet!F688)*(AOM[Is_Ani_Diet_Ingredient]&lt;&gt;FALSE), 0))), "No Match in AOM")</f>
        <v>Mangifera indica</v>
      </c>
      <c r="V688" t="str" cm="1">
        <f t="array" ref="V688">IF((U688&lt;&gt;"")*(U688&lt;&gt;"No Match in AOM"),IF(L688&lt;&gt;"",_xlfn.TEXTJOIN(";",TRUE,CONCATENATE(_xlfn.TEXTSPLIT(U688,";",TRUE,FALSE)," ",L688)),U688),"")</f>
        <v>Mangifera indica Seed Kernel</v>
      </c>
    </row>
    <row r="689" spans="1:22" ht="14.5" x14ac:dyDescent="0.35">
      <c r="A689" t="s">
        <v>25521</v>
      </c>
      <c r="B689" s="86" t="s">
        <v>25534</v>
      </c>
      <c r="D689" s="120" t="s">
        <v>9995</v>
      </c>
      <c r="E689" s="122" t="str">
        <f t="shared" si="48"/>
        <v>Mango Seed</v>
      </c>
      <c r="F689" s="122" t="str">
        <f t="shared" si="47"/>
        <v>Mango Seed Dried Ground</v>
      </c>
      <c r="G689" s="122" t="str">
        <f t="shared" si="50"/>
        <v>Mango Seed Sliced Dried (Oven) Ground</v>
      </c>
      <c r="I689" s="120" t="s">
        <v>25535</v>
      </c>
      <c r="J689" s="120" t="s">
        <v>24203</v>
      </c>
      <c r="K689" s="120" t="s">
        <v>6715</v>
      </c>
      <c r="L689" s="120" t="s">
        <v>8831</v>
      </c>
      <c r="T689" t="str" cm="1">
        <f t="array" ref="T689">IFERROR(INDEX(AOM[AOM], MATCH(1, (AOM[Edge_Value]=ani_diet!F689)*(AOM[Is_Ani_Diet_Ingredient]&lt;&gt;FALSE), 0)), "No Match in AOM")</f>
        <v>AOM_001693</v>
      </c>
      <c r="U689" t="str" cm="1">
        <f t="array" ref="U689">IFERROR(IF(INDEX(AOM[Scientific Name], MATCH(1, (AOM[Edge_Value]=ani_diet!F689)*(AOM[Is_Ani_Diet_Ingredient]&lt;&gt;FALSE), 0))=0, "", INDEX(AOM[Scientific Name], MATCH(1, (AOM[Edge_Value]=ani_diet!F689)*(AOM[Is_Ani_Diet_Ingredient]&lt;&gt;FALSE), 0))), "No Match in AOM")</f>
        <v>Mangifera indica</v>
      </c>
      <c r="V689" t="str" cm="1">
        <f t="array" ref="V689">IF((U689&lt;&gt;"")*(U689&lt;&gt;"No Match in AOM"),IF(L689&lt;&gt;"",_xlfn.TEXTJOIN(";",TRUE,CONCATENATE(_xlfn.TEXTSPLIT(U689,";",TRUE,FALSE)," ",L689)),U689),"")</f>
        <v>Mangifera indica Seed</v>
      </c>
    </row>
    <row r="690" spans="1:22" ht="14.5" x14ac:dyDescent="0.35">
      <c r="A690" t="s">
        <v>24675</v>
      </c>
      <c r="B690" s="86" t="s">
        <v>25536</v>
      </c>
      <c r="C690" s="121" t="s">
        <v>25537</v>
      </c>
      <c r="D690" s="120" t="s">
        <v>9191</v>
      </c>
      <c r="E690" s="122" t="str">
        <f t="shared" si="48"/>
        <v>Crotalaria ochroleuca</v>
      </c>
      <c r="F690" s="122" t="str">
        <f t="shared" si="47"/>
        <v>Crotalaria ochroleuca Dried</v>
      </c>
      <c r="G690" s="122" t="str">
        <f t="shared" si="50"/>
        <v>Crotalaria ochroleuca Marajea Hay</v>
      </c>
      <c r="H690" s="120" t="s">
        <v>25538</v>
      </c>
      <c r="I690" s="120" t="s">
        <v>19595</v>
      </c>
      <c r="J690" s="120" t="s">
        <v>24193</v>
      </c>
      <c r="N690" s="88" t="s">
        <v>252</v>
      </c>
      <c r="T690" t="str" cm="1">
        <f t="array" ref="T690">IFERROR(INDEX(AOM[AOM], MATCH(1, (AOM[Edge_Value]=ani_diet!F690)*(AOM[Is_Ani_Diet_Ingredient]&lt;&gt;FALSE), 0)), "No Match in AOM")</f>
        <v>AOM_001728</v>
      </c>
      <c r="U690" t="str" cm="1">
        <f t="array" ref="U690">IFERROR(IF(INDEX(AOM[Scientific Name], MATCH(1, (AOM[Edge_Value]=ani_diet!F690)*(AOM[Is_Ani_Diet_Ingredient]&lt;&gt;FALSE), 0))=0, "", INDEX(AOM[Scientific Name], MATCH(1, (AOM[Edge_Value]=ani_diet!F690)*(AOM[Is_Ani_Diet_Ingredient]&lt;&gt;FALSE), 0))), "No Match in AOM")</f>
        <v>Crotalaria ochroleuca</v>
      </c>
      <c r="V690" t="str" cm="1">
        <f t="array" ref="V690">IF((U690&lt;&gt;"")*(U690&lt;&gt;"No Match in AOM"),IF(L690&lt;&gt;"",_xlfn.TEXTJOIN(";",TRUE,CONCATENATE(_xlfn.TEXTSPLIT(U690,";",TRUE,FALSE)," ",L690)),U690),"")</f>
        <v>Crotalaria ochroleuca</v>
      </c>
    </row>
    <row r="691" spans="1:22" ht="14.5" x14ac:dyDescent="0.35">
      <c r="A691" t="s">
        <v>24351</v>
      </c>
      <c r="B691" s="86" t="s">
        <v>25539</v>
      </c>
      <c r="C691" s="121" t="s">
        <v>358</v>
      </c>
      <c r="D691" s="120" t="s">
        <v>358</v>
      </c>
      <c r="E691" s="122" t="str">
        <f t="shared" si="48"/>
        <v>Monocalcium Phosphate</v>
      </c>
      <c r="F691" s="122" t="str">
        <f t="shared" si="47"/>
        <v>Monocalcium Phosphate</v>
      </c>
      <c r="G691" s="122" t="str">
        <f t="shared" si="50"/>
        <v>Monocalcium Phosphate</v>
      </c>
      <c r="T691" t="str" cm="1">
        <f t="array" ref="T691">IFERROR(INDEX(AOM[AOM], MATCH(1, (AOM[Edge_Value]=ani_diet!F691)*(AOM[Is_Ani_Diet_Ingredient]&lt;&gt;FALSE), 0)), "No Match in AOM")</f>
        <v>AOM_000768</v>
      </c>
      <c r="U691" t="str" cm="1">
        <f t="array" ref="U691">IFERROR(IF(INDEX(AOM[Scientific Name], MATCH(1, (AOM[Edge_Value]=ani_diet!F691)*(AOM[Is_Ani_Diet_Ingredient]&lt;&gt;FALSE), 0))=0, "", INDEX(AOM[Scientific Name], MATCH(1, (AOM[Edge_Value]=ani_diet!F691)*(AOM[Is_Ani_Diet_Ingredient]&lt;&gt;FALSE), 0))), "No Match in AOM")</f>
        <v/>
      </c>
      <c r="V691" t="str" cm="1">
        <f t="array" ref="V691">IF((U691&lt;&gt;"")*(U691&lt;&gt;"No Match in AOM"),IF(L691&lt;&gt;"",_xlfn.TEXTJOIN(";",TRUE,CONCATENATE(_xlfn.TEXTSPLIT(U691,";",TRUE,FALSE)," ",L691)),U691),"")</f>
        <v/>
      </c>
    </row>
    <row r="692" spans="1:22" ht="14.5" x14ac:dyDescent="0.35">
      <c r="A692" t="s">
        <v>25540</v>
      </c>
      <c r="B692" s="86" t="s">
        <v>25541</v>
      </c>
      <c r="C692" s="121" t="s">
        <v>25542</v>
      </c>
      <c r="D692" s="120" t="s">
        <v>20740</v>
      </c>
      <c r="E692" s="122" t="str">
        <f t="shared" si="48"/>
        <v>Meat and Bone</v>
      </c>
      <c r="F692" s="122" t="str">
        <f t="shared" si="47"/>
        <v>Meat and Bone Ground</v>
      </c>
      <c r="G692" s="122" t="str">
        <f t="shared" si="50"/>
        <v>Meat and Bone Meal</v>
      </c>
      <c r="I692" s="120" t="s">
        <v>24282</v>
      </c>
      <c r="J692" s="120" t="s">
        <v>6571</v>
      </c>
      <c r="N692" s="88" t="s">
        <v>252</v>
      </c>
      <c r="T692" t="str" cm="1">
        <f t="array" ref="T692">IFERROR(INDEX(AOM[AOM], MATCH(1, (AOM[Edge_Value]=ani_diet!F692)*(AOM[Is_Ani_Diet_Ingredient]&lt;&gt;FALSE), 0)), "No Match in AOM")</f>
        <v>AOM_001107</v>
      </c>
      <c r="U692" t="str" cm="1">
        <f t="array" ref="U692">IFERROR(IF(INDEX(AOM[Scientific Name], MATCH(1, (AOM[Edge_Value]=ani_diet!F692)*(AOM[Is_Ani_Diet_Ingredient]&lt;&gt;FALSE), 0))=0, "", INDEX(AOM[Scientific Name], MATCH(1, (AOM[Edge_Value]=ani_diet!F692)*(AOM[Is_Ani_Diet_Ingredient]&lt;&gt;FALSE), 0))), "No Match in AOM")</f>
        <v/>
      </c>
      <c r="V692" t="str" cm="1">
        <f t="array" ref="V692">IF((U692&lt;&gt;"")*(U692&lt;&gt;"No Match in AOM"),IF(L692&lt;&gt;"",_xlfn.TEXTJOIN(";",TRUE,CONCATENATE(_xlfn.TEXTSPLIT(U692,";",TRUE,FALSE)," ",L692)),U692),"")</f>
        <v/>
      </c>
    </row>
    <row r="693" spans="1:22" ht="14.5" x14ac:dyDescent="0.35">
      <c r="A693" t="s">
        <v>24255</v>
      </c>
      <c r="B693" s="86" t="s">
        <v>25543</v>
      </c>
      <c r="C693" s="121" t="s">
        <v>25544</v>
      </c>
      <c r="D693" s="120" t="s">
        <v>22911</v>
      </c>
      <c r="E693" s="122" t="str">
        <f t="shared" si="48"/>
        <v>Medicago Pods</v>
      </c>
      <c r="F693" s="122" t="str">
        <f t="shared" si="47"/>
        <v>Medicago Pods</v>
      </c>
      <c r="G693" s="122" t="str">
        <f t="shared" si="50"/>
        <v>Medicago Pods</v>
      </c>
      <c r="L693" s="120" t="s">
        <v>8843</v>
      </c>
      <c r="T693" t="str" cm="1">
        <f t="array" ref="T693">IFERROR(INDEX(AOM[AOM], MATCH(1, (AOM[Edge_Value]=ani_diet!F693)*(AOM[Is_Ani_Diet_Ingredient]&lt;&gt;FALSE), 0)), "No Match in AOM")</f>
        <v>AOM_001225</v>
      </c>
      <c r="U693" t="str" cm="1">
        <f t="array" ref="U693">IFERROR(IF(INDEX(AOM[Scientific Name], MATCH(1, (AOM[Edge_Value]=ani_diet!F693)*(AOM[Is_Ani_Diet_Ingredient]&lt;&gt;FALSE), 0))=0, "", INDEX(AOM[Scientific Name], MATCH(1, (AOM[Edge_Value]=ani_diet!F693)*(AOM[Is_Ani_Diet_Ingredient]&lt;&gt;FALSE), 0))), "No Match in AOM")</f>
        <v/>
      </c>
      <c r="V693" t="str" cm="1">
        <f t="array" ref="V693">IF((U693&lt;&gt;"")*(U693&lt;&gt;"No Match in AOM"),IF(L693&lt;&gt;"",_xlfn.TEXTJOIN(";",TRUE,CONCATENATE(_xlfn.TEXTSPLIT(U693,";",TRUE,FALSE)," ",L693)),U693),"")</f>
        <v/>
      </c>
    </row>
    <row r="694" spans="1:22" ht="14.5" x14ac:dyDescent="0.35">
      <c r="A694" t="s">
        <v>24255</v>
      </c>
      <c r="B694" s="86" t="s">
        <v>25545</v>
      </c>
      <c r="D694" s="120" t="s">
        <v>9531</v>
      </c>
      <c r="E694" s="122" t="str">
        <f t="shared" si="48"/>
        <v>Alfalfa Pods</v>
      </c>
      <c r="F694" s="122" t="str">
        <f t="shared" si="47"/>
        <v>Alfalfa Pods Dried</v>
      </c>
      <c r="G694" s="122" t="str">
        <f t="shared" si="50"/>
        <v>Alfalfa Pods Dried</v>
      </c>
      <c r="I694" s="120" t="s">
        <v>24193</v>
      </c>
      <c r="J694" s="120" t="s">
        <v>24193</v>
      </c>
      <c r="L694" s="120" t="s">
        <v>8843</v>
      </c>
      <c r="T694" t="str" cm="1">
        <f t="array" ref="T694">IFERROR(INDEX(AOM[AOM], MATCH(1, (AOM[Edge_Value]=ani_diet!F694)*(AOM[Is_Ani_Diet_Ingredient]&lt;&gt;FALSE), 0)), "No Match in AOM")</f>
        <v>AOM_002089</v>
      </c>
      <c r="U694" t="str" cm="1">
        <f t="array" ref="U694">IFERROR(IF(INDEX(AOM[Scientific Name], MATCH(1, (AOM[Edge_Value]=ani_diet!F694)*(AOM[Is_Ani_Diet_Ingredient]&lt;&gt;FALSE), 0))=0, "", INDEX(AOM[Scientific Name], MATCH(1, (AOM[Edge_Value]=ani_diet!F694)*(AOM[Is_Ani_Diet_Ingredient]&lt;&gt;FALSE), 0))), "No Match in AOM")</f>
        <v>Medicago sativa</v>
      </c>
      <c r="V694" t="str" cm="1">
        <f t="array" ref="V694">IF((U694&lt;&gt;"")*(U694&lt;&gt;"No Match in AOM"),IF(L694&lt;&gt;"",_xlfn.TEXTJOIN(";",TRUE,CONCATENATE(_xlfn.TEXTSPLIT(U694,";",TRUE,FALSE)," ",L694)),U694),"")</f>
        <v>Medicago sativa Pods</v>
      </c>
    </row>
    <row r="695" spans="1:22" ht="14.5" x14ac:dyDescent="0.35">
      <c r="A695" t="s">
        <v>24224</v>
      </c>
      <c r="B695" s="86" t="s">
        <v>22915</v>
      </c>
      <c r="C695" s="121" t="s">
        <v>22915</v>
      </c>
      <c r="D695" s="120" t="s">
        <v>22915</v>
      </c>
      <c r="E695" s="122" t="str">
        <f t="shared" si="48"/>
        <v>Medicago arborea</v>
      </c>
      <c r="F695" s="122" t="str">
        <f t="shared" si="47"/>
        <v>Medicago arborea</v>
      </c>
      <c r="G695" s="122" t="str">
        <f t="shared" si="50"/>
        <v>Medicago arborea</v>
      </c>
      <c r="T695" t="str" cm="1">
        <f t="array" ref="T695">IFERROR(INDEX(AOM[AOM], MATCH(1, (AOM[Edge_Value]=ani_diet!F695)*(AOM[Is_Ani_Diet_Ingredient]&lt;&gt;FALSE), 0)), "No Match in AOM")</f>
        <v>AOM_001226</v>
      </c>
      <c r="U695" t="str" cm="1">
        <f t="array" ref="U695">IFERROR(IF(INDEX(AOM[Scientific Name], MATCH(1, (AOM[Edge_Value]=ani_diet!F695)*(AOM[Is_Ani_Diet_Ingredient]&lt;&gt;FALSE), 0))=0, "", INDEX(AOM[Scientific Name], MATCH(1, (AOM[Edge_Value]=ani_diet!F695)*(AOM[Is_Ani_Diet_Ingredient]&lt;&gt;FALSE), 0))), "No Match in AOM")</f>
        <v>Medicago arborea</v>
      </c>
      <c r="V695" t="str" cm="1">
        <f t="array" ref="V695">IF((U695&lt;&gt;"")*(U695&lt;&gt;"No Match in AOM"),IF(L695&lt;&gt;"",_xlfn.TEXTJOIN(";",TRUE,CONCATENATE(_xlfn.TEXTSPLIT(U695,";",TRUE,FALSE)," ",L695)),U695),"")</f>
        <v>Medicago arborea</v>
      </c>
    </row>
    <row r="696" spans="1:22" ht="14.5" x14ac:dyDescent="0.35">
      <c r="B696" s="86" t="s">
        <v>25546</v>
      </c>
      <c r="D696" s="120" t="s">
        <v>9686</v>
      </c>
      <c r="E696" s="122" t="str">
        <f t="shared" si="48"/>
        <v>Pennisetum purpureum</v>
      </c>
      <c r="F696" s="122" t="str">
        <f t="shared" si="47"/>
        <v>Pennisetum purpureum</v>
      </c>
      <c r="G696" s="122" t="str">
        <f t="shared" si="50"/>
        <v>Pennisetum purpureum Medium Stage</v>
      </c>
      <c r="H696" s="120" t="s">
        <v>25547</v>
      </c>
      <c r="T696" t="str" cm="1">
        <f t="array" ref="T696">IFERROR(INDEX(AOM[AOM], MATCH(1, (AOM[Edge_Value]=ani_diet!F696)*(AOM[Is_Ani_Diet_Ingredient]&lt;&gt;FALSE), 0)), "No Match in AOM")</f>
        <v>AOM_000689</v>
      </c>
      <c r="U696" t="str" cm="1">
        <f t="array" ref="U696">IFERROR(IF(INDEX(AOM[Scientific Name], MATCH(1, (AOM[Edge_Value]=ani_diet!F696)*(AOM[Is_Ani_Diet_Ingredient]&lt;&gt;FALSE), 0))=0, "", INDEX(AOM[Scientific Name], MATCH(1, (AOM[Edge_Value]=ani_diet!F696)*(AOM[Is_Ani_Diet_Ingredient]&lt;&gt;FALSE), 0))), "No Match in AOM")</f>
        <v>Pennisetum purpureum</v>
      </c>
      <c r="V696" t="str" cm="1">
        <f t="array" ref="V696">IF((U696&lt;&gt;"")*(U696&lt;&gt;"No Match in AOM"),IF(L696&lt;&gt;"",_xlfn.TEXTJOIN(";",TRUE,CONCATENATE(_xlfn.TEXTSPLIT(U696,";",TRUE,FALSE)," ",L696)),U696),"")</f>
        <v>Pennisetum purpureum</v>
      </c>
    </row>
    <row r="697" spans="1:22" ht="14.5" x14ac:dyDescent="0.35">
      <c r="B697" s="86" t="s">
        <v>25548</v>
      </c>
      <c r="D697" s="120" t="s">
        <v>9686</v>
      </c>
      <c r="E697" s="122" t="str">
        <f t="shared" si="48"/>
        <v>Pennisetum purpureum</v>
      </c>
      <c r="F697" s="122" t="str">
        <f t="shared" si="47"/>
        <v>Pennisetum purpureum</v>
      </c>
      <c r="G697" s="122" t="str">
        <f t="shared" si="50"/>
        <v>Pennisetum purpureum Medium Stage Chopped</v>
      </c>
      <c r="H697" s="120" t="s">
        <v>25547</v>
      </c>
      <c r="I697" s="120" t="s">
        <v>6715</v>
      </c>
      <c r="K697" s="120" t="s">
        <v>6715</v>
      </c>
      <c r="T697" t="str" cm="1">
        <f t="array" ref="T697">IFERROR(INDEX(AOM[AOM], MATCH(1, (AOM[Edge_Value]=ani_diet!F697)*(AOM[Is_Ani_Diet_Ingredient]&lt;&gt;FALSE), 0)), "No Match in AOM")</f>
        <v>AOM_000689</v>
      </c>
      <c r="U697" t="str" cm="1">
        <f t="array" ref="U697">IFERROR(IF(INDEX(AOM[Scientific Name], MATCH(1, (AOM[Edge_Value]=ani_diet!F697)*(AOM[Is_Ani_Diet_Ingredient]&lt;&gt;FALSE), 0))=0, "", INDEX(AOM[Scientific Name], MATCH(1, (AOM[Edge_Value]=ani_diet!F697)*(AOM[Is_Ani_Diet_Ingredient]&lt;&gt;FALSE), 0))), "No Match in AOM")</f>
        <v>Pennisetum purpureum</v>
      </c>
      <c r="V697" t="str" cm="1">
        <f t="array" ref="V697">IF((U697&lt;&gt;"")*(U697&lt;&gt;"No Match in AOM"),IF(L697&lt;&gt;"",_xlfn.TEXTJOIN(";",TRUE,CONCATENATE(_xlfn.TEXTSPLIT(U697,";",TRUE,FALSE)," ",L697)),U697),"")</f>
        <v>Pennisetum purpureum</v>
      </c>
    </row>
    <row r="698" spans="1:22" ht="14.5" x14ac:dyDescent="0.35">
      <c r="A698" t="s">
        <v>25549</v>
      </c>
      <c r="B698" s="86" t="s">
        <v>23215</v>
      </c>
      <c r="C698" s="121" t="s">
        <v>23189</v>
      </c>
      <c r="D698" s="120" t="s">
        <v>23215</v>
      </c>
      <c r="E698" s="122" t="str">
        <f t="shared" si="48"/>
        <v>Megalac</v>
      </c>
      <c r="F698" s="122" t="str">
        <f t="shared" si="47"/>
        <v>Megalac</v>
      </c>
      <c r="G698" s="122" t="str">
        <f t="shared" si="50"/>
        <v>Megalac</v>
      </c>
      <c r="M698" s="88" t="s">
        <v>252</v>
      </c>
      <c r="T698" t="str" cm="1">
        <f t="array" ref="T698">IFERROR(INDEX(AOM[AOM], MATCH(1, (AOM[Edge_Value]=ani_diet!F698)*(AOM[Is_Ani_Diet_Ingredient]&lt;&gt;FALSE), 0)), "No Match in AOM")</f>
        <v>AOM_001497</v>
      </c>
      <c r="U698" t="str" cm="1">
        <f t="array" ref="U698">IFERROR(IF(INDEX(AOM[Scientific Name], MATCH(1, (AOM[Edge_Value]=ani_diet!F698)*(AOM[Is_Ani_Diet_Ingredient]&lt;&gt;FALSE), 0))=0, "", INDEX(AOM[Scientific Name], MATCH(1, (AOM[Edge_Value]=ani_diet!F698)*(AOM[Is_Ani_Diet_Ingredient]&lt;&gt;FALSE), 0))), "No Match in AOM")</f>
        <v/>
      </c>
      <c r="V698" t="str" cm="1">
        <f t="array" ref="V698">IF((U698&lt;&gt;"")*(U698&lt;&gt;"No Match in AOM"),IF(L698&lt;&gt;"",_xlfn.TEXTJOIN(";",TRUE,CONCATENATE(_xlfn.TEXTSPLIT(U698,";",TRUE,FALSE)," ",L698)),U698),"")</f>
        <v/>
      </c>
    </row>
    <row r="699" spans="1:22" ht="14.5" x14ac:dyDescent="0.35">
      <c r="A699" t="s">
        <v>24318</v>
      </c>
      <c r="B699" s="86" t="s">
        <v>22160</v>
      </c>
      <c r="C699" s="121" t="s">
        <v>22160</v>
      </c>
      <c r="D699" s="120" t="s">
        <v>22160</v>
      </c>
      <c r="E699" s="122" t="str">
        <f t="shared" si="48"/>
        <v>Melinis repens</v>
      </c>
      <c r="F699" s="122" t="str">
        <f t="shared" si="47"/>
        <v>Melinis repens</v>
      </c>
      <c r="G699" s="122" t="str">
        <f t="shared" si="50"/>
        <v>Melinis repens</v>
      </c>
      <c r="T699" t="str" cm="1">
        <f t="array" ref="T699">IFERROR(INDEX(AOM[AOM], MATCH(1, (AOM[Edge_Value]=ani_diet!F699)*(AOM[Is_Ani_Diet_Ingredient]&lt;&gt;FALSE), 0)), "No Match in AOM")</f>
        <v>AOM_001481</v>
      </c>
      <c r="U699" t="str" cm="1">
        <f t="array" ref="U699">IFERROR(IF(INDEX(AOM[Scientific Name], MATCH(1, (AOM[Edge_Value]=ani_diet!F699)*(AOM[Is_Ani_Diet_Ingredient]&lt;&gt;FALSE), 0))=0, "", INDEX(AOM[Scientific Name], MATCH(1, (AOM[Edge_Value]=ani_diet!F699)*(AOM[Is_Ani_Diet_Ingredient]&lt;&gt;FALSE), 0))), "No Match in AOM")</f>
        <v>Melinis repens</v>
      </c>
      <c r="V699" t="str" cm="1">
        <f t="array" ref="V699">IF((U699&lt;&gt;"")*(U699&lt;&gt;"No Match in AOM"),IF(L699&lt;&gt;"",_xlfn.TEXTJOIN(";",TRUE,CONCATENATE(_xlfn.TEXTSPLIT(U699,";",TRUE,FALSE)," ",L699)),U699),"")</f>
        <v>Melinis repens</v>
      </c>
    </row>
    <row r="700" spans="1:22" ht="14.5" x14ac:dyDescent="0.35">
      <c r="A700" t="s">
        <v>25550</v>
      </c>
      <c r="B700" s="86" t="s">
        <v>25551</v>
      </c>
      <c r="D700" s="120" t="s">
        <v>20567</v>
      </c>
      <c r="E700" s="122" t="str">
        <f t="shared" si="48"/>
        <v>Menhaden</v>
      </c>
      <c r="F700" s="122" t="str">
        <f t="shared" si="47"/>
        <v>Menhaden Ground</v>
      </c>
      <c r="G700" s="122" t="str">
        <f t="shared" si="50"/>
        <v>Menhaden Ground</v>
      </c>
      <c r="I700" s="120" t="s">
        <v>6571</v>
      </c>
      <c r="J700" s="120" t="s">
        <v>6571</v>
      </c>
      <c r="T700" t="str" cm="1">
        <f t="array" ref="T700">IFERROR(INDEX(AOM[AOM], MATCH(1, (AOM[Edge_Value]=ani_diet!F700)*(AOM[Is_Ani_Diet_Ingredient]&lt;&gt;FALSE), 0)), "No Match in AOM")</f>
        <v>AOM_001926</v>
      </c>
      <c r="U700" t="str" cm="1">
        <f t="array" ref="U700">IFERROR(IF(INDEX(AOM[Scientific Name], MATCH(1, (AOM[Edge_Value]=ani_diet!F700)*(AOM[Is_Ani_Diet_Ingredient]&lt;&gt;FALSE), 0))=0, "", INDEX(AOM[Scientific Name], MATCH(1, (AOM[Edge_Value]=ani_diet!F700)*(AOM[Is_Ani_Diet_Ingredient]&lt;&gt;FALSE), 0))), "No Match in AOM")</f>
        <v>Brevoortia</v>
      </c>
      <c r="V700" t="str" cm="1">
        <f t="array" ref="V700">IF((U700&lt;&gt;"")*(U700&lt;&gt;"No Match in AOM"),IF(L700&lt;&gt;"",_xlfn.TEXTJOIN(";",TRUE,CONCATENATE(_xlfn.TEXTSPLIT(U700,";",TRUE,FALSE)," ",L700)),U700),"")</f>
        <v>Brevoortia</v>
      </c>
    </row>
    <row r="701" spans="1:22" ht="14.5" x14ac:dyDescent="0.35">
      <c r="A701" t="s">
        <v>25047</v>
      </c>
      <c r="B701" s="86" t="s">
        <v>25552</v>
      </c>
      <c r="D701" s="120" t="s">
        <v>20567</v>
      </c>
      <c r="E701" s="122" t="str">
        <f t="shared" si="48"/>
        <v>Menhaden</v>
      </c>
      <c r="F701" s="122" t="str">
        <f t="shared" si="47"/>
        <v>Menhaden Ground</v>
      </c>
      <c r="G701" s="122" t="str">
        <f t="shared" si="50"/>
        <v>Menhaden Ground Pelleted</v>
      </c>
      <c r="I701" s="120" t="s">
        <v>25553</v>
      </c>
      <c r="J701" s="120" t="s">
        <v>6571</v>
      </c>
      <c r="K701" s="120" t="s">
        <v>6426</v>
      </c>
      <c r="T701" t="str" cm="1">
        <f t="array" ref="T701">IFERROR(INDEX(AOM[AOM], MATCH(1, (AOM[Edge_Value]=ani_diet!F701)*(AOM[Is_Ani_Diet_Ingredient]&lt;&gt;FALSE), 0)), "No Match in AOM")</f>
        <v>AOM_001926</v>
      </c>
      <c r="U701" t="str" cm="1">
        <f t="array" ref="U701">IFERROR(IF(INDEX(AOM[Scientific Name], MATCH(1, (AOM[Edge_Value]=ani_diet!F701)*(AOM[Is_Ani_Diet_Ingredient]&lt;&gt;FALSE), 0))=0, "", INDEX(AOM[Scientific Name], MATCH(1, (AOM[Edge_Value]=ani_diet!F701)*(AOM[Is_Ani_Diet_Ingredient]&lt;&gt;FALSE), 0))), "No Match in AOM")</f>
        <v>Brevoortia</v>
      </c>
      <c r="V701" t="str" cm="1">
        <f t="array" ref="V701">IF((U701&lt;&gt;"")*(U701&lt;&gt;"No Match in AOM"),IF(L701&lt;&gt;"",_xlfn.TEXTJOIN(";",TRUE,CONCATENATE(_xlfn.TEXTSPLIT(U701,";",TRUE,FALSE)," ",L701)),U701),"")</f>
        <v>Brevoortia</v>
      </c>
    </row>
    <row r="702" spans="1:22" ht="14.5" x14ac:dyDescent="0.35">
      <c r="A702" t="s">
        <v>25554</v>
      </c>
      <c r="B702" s="86" t="s">
        <v>25555</v>
      </c>
      <c r="C702" s="121" t="s">
        <v>23237</v>
      </c>
      <c r="D702" s="120" t="s">
        <v>23237</v>
      </c>
      <c r="E702" s="122" t="str">
        <f t="shared" si="48"/>
        <v>Methionine</v>
      </c>
      <c r="F702" s="122" t="str">
        <f t="shared" si="47"/>
        <v>Methionine</v>
      </c>
      <c r="G702" s="122" t="str">
        <f t="shared" si="50"/>
        <v>Methionine</v>
      </c>
      <c r="T702" t="str" cm="1">
        <f t="array" ref="T702">IFERROR(INDEX(AOM[AOM], MATCH(1, (AOM[Edge_Value]=ani_diet!F702)*(AOM[Is_Ani_Diet_Ingredient]&lt;&gt;FALSE), 0)), "No Match in AOM")</f>
        <v>AOM_000741</v>
      </c>
      <c r="U702" t="str" cm="1">
        <f t="array" ref="U702">IFERROR(IF(INDEX(AOM[Scientific Name], MATCH(1, (AOM[Edge_Value]=ani_diet!F702)*(AOM[Is_Ani_Diet_Ingredient]&lt;&gt;FALSE), 0))=0, "", INDEX(AOM[Scientific Name], MATCH(1, (AOM[Edge_Value]=ani_diet!F702)*(AOM[Is_Ani_Diet_Ingredient]&lt;&gt;FALSE), 0))), "No Match in AOM")</f>
        <v/>
      </c>
      <c r="V702" t="str" cm="1">
        <f t="array" ref="V702">IF((U702&lt;&gt;"")*(U702&lt;&gt;"No Match in AOM"),IF(L702&lt;&gt;"",_xlfn.TEXTJOIN(";",TRUE,CONCATENATE(_xlfn.TEXTSPLIT(U702,";",TRUE,FALSE)," ",L702)),U702),"")</f>
        <v/>
      </c>
    </row>
    <row r="703" spans="1:22" ht="14.5" x14ac:dyDescent="0.35">
      <c r="A703" t="s">
        <v>24476</v>
      </c>
      <c r="B703" s="86" t="s">
        <v>25556</v>
      </c>
      <c r="D703" s="120" t="s">
        <v>23236</v>
      </c>
      <c r="E703" s="122" t="str">
        <f t="shared" si="48"/>
        <v>DL-Methionine</v>
      </c>
      <c r="F703" s="122" t="str">
        <f t="shared" si="47"/>
        <v>DL-Methionine Ground</v>
      </c>
      <c r="G703" s="122" t="str">
        <f t="shared" si="50"/>
        <v>DL-Methionine Ground</v>
      </c>
      <c r="I703" s="120" t="s">
        <v>6571</v>
      </c>
      <c r="J703" s="120" t="s">
        <v>6571</v>
      </c>
      <c r="T703" t="str" cm="1">
        <f t="array" ref="T703">IFERROR(INDEX(AOM[AOM], MATCH(1, (AOM[Edge_Value]=ani_diet!F703)*(AOM[Is_Ani_Diet_Ingredient]&lt;&gt;FALSE), 0)), "No Match in AOM")</f>
        <v>AOM_001998</v>
      </c>
      <c r="U703" t="str" cm="1">
        <f t="array" ref="U703">IFERROR(IF(INDEX(AOM[Scientific Name], MATCH(1, (AOM[Edge_Value]=ani_diet!F703)*(AOM[Is_Ani_Diet_Ingredient]&lt;&gt;FALSE), 0))=0, "", INDEX(AOM[Scientific Name], MATCH(1, (AOM[Edge_Value]=ani_diet!F703)*(AOM[Is_Ani_Diet_Ingredient]&lt;&gt;FALSE), 0))), "No Match in AOM")</f>
        <v/>
      </c>
      <c r="V703" t="str" cm="1">
        <f t="array" ref="V703">IF((U703&lt;&gt;"")*(U703&lt;&gt;"No Match in AOM"),IF(L703&lt;&gt;"",_xlfn.TEXTJOIN(";",TRUE,CONCATENATE(_xlfn.TEXTSPLIT(U703,";",TRUE,FALSE)," ",L703)),U703),"")</f>
        <v/>
      </c>
    </row>
    <row r="704" spans="1:22" ht="14.5" x14ac:dyDescent="0.35">
      <c r="A704" t="s">
        <v>24318</v>
      </c>
      <c r="B704" s="86" t="s">
        <v>22162</v>
      </c>
      <c r="C704" s="121" t="s">
        <v>22162</v>
      </c>
      <c r="D704" s="120" t="s">
        <v>22162</v>
      </c>
      <c r="E704" s="122" t="str">
        <f t="shared" si="48"/>
        <v>Microchloa caffra</v>
      </c>
      <c r="F704" s="122" t="str">
        <f t="shared" si="47"/>
        <v>Microchloa caffra</v>
      </c>
      <c r="G704" s="122" t="str">
        <f t="shared" si="50"/>
        <v>Microchloa caffra</v>
      </c>
      <c r="T704" t="str" cm="1">
        <f t="array" ref="T704">IFERROR(INDEX(AOM[AOM], MATCH(1, (AOM[Edge_Value]=ani_diet!F704)*(AOM[Is_Ani_Diet_Ingredient]&lt;&gt;FALSE), 0)), "No Match in AOM")</f>
        <v>AOM_001513</v>
      </c>
      <c r="U704" t="str" cm="1">
        <f t="array" ref="U704">IFERROR(IF(INDEX(AOM[Scientific Name], MATCH(1, (AOM[Edge_Value]=ani_diet!F704)*(AOM[Is_Ani_Diet_Ingredient]&lt;&gt;FALSE), 0))=0, "", INDEX(AOM[Scientific Name], MATCH(1, (AOM[Edge_Value]=ani_diet!F704)*(AOM[Is_Ani_Diet_Ingredient]&lt;&gt;FALSE), 0))), "No Match in AOM")</f>
        <v>Microchloa caffra</v>
      </c>
      <c r="V704" t="str" cm="1">
        <f t="array" ref="V704">IF((U704&lt;&gt;"")*(U704&lt;&gt;"No Match in AOM"),IF(L704&lt;&gt;"",_xlfn.TEXTJOIN(";",TRUE,CONCATENATE(_xlfn.TEXTSPLIT(U704,";",TRUE,FALSE)," ",L704)),U704),"")</f>
        <v>Microchloa caffra</v>
      </c>
    </row>
    <row r="705" spans="1:23" ht="14.5" x14ac:dyDescent="0.35">
      <c r="A705" t="s">
        <v>24658</v>
      </c>
      <c r="B705" s="86" t="s">
        <v>20940</v>
      </c>
      <c r="C705" s="121" t="s">
        <v>20940</v>
      </c>
      <c r="D705" s="120" t="s">
        <v>20940</v>
      </c>
      <c r="E705" s="122" t="str">
        <f t="shared" si="48"/>
        <v>Millet</v>
      </c>
      <c r="F705" s="122" t="str">
        <f t="shared" si="47"/>
        <v>Millet</v>
      </c>
      <c r="G705" s="122" t="str">
        <f t="shared" si="50"/>
        <v>Millet</v>
      </c>
      <c r="M705" s="88" t="s">
        <v>252</v>
      </c>
      <c r="P705" t="s">
        <v>12978</v>
      </c>
      <c r="Q705" t="s">
        <v>12945</v>
      </c>
      <c r="R705" t="s">
        <v>24392</v>
      </c>
      <c r="S705" t="s">
        <v>24393</v>
      </c>
      <c r="T705" t="str" cm="1">
        <f t="array" ref="T705">IFERROR(INDEX(AOM[AOM], MATCH(1, (AOM[Edge_Value]=ani_diet!F705)*(AOM[Is_Ani_Diet_Ingredient]&lt;&gt;FALSE), 0)), "No Match in AOM")</f>
        <v>AOM_000654</v>
      </c>
      <c r="U705" t="str" cm="1">
        <f t="array" ref="U705">IFERROR(IF(INDEX(AOM[Scientific Name], MATCH(1, (AOM[Edge_Value]=ani_diet!F705)*(AOM[Is_Ani_Diet_Ingredient]&lt;&gt;FALSE), 0))=0, "", INDEX(AOM[Scientific Name], MATCH(1, (AOM[Edge_Value]=ani_diet!F705)*(AOM[Is_Ani_Diet_Ingredient]&lt;&gt;FALSE), 0))), "No Match in AOM")</f>
        <v/>
      </c>
      <c r="V705" t="str" cm="1">
        <f t="array" ref="V705">IF((U705&lt;&gt;"")*(U705&lt;&gt;"No Match in AOM"),IF(L705&lt;&gt;"",_xlfn.TEXTJOIN(";",TRUE,CONCATENATE(_xlfn.TEXTSPLIT(U705,";",TRUE,FALSE)," ",L705)),U705),"")</f>
        <v/>
      </c>
    </row>
    <row r="706" spans="1:23" ht="14.5" x14ac:dyDescent="0.35">
      <c r="A706" t="s">
        <v>25557</v>
      </c>
      <c r="B706" s="86" t="s">
        <v>20941</v>
      </c>
      <c r="C706" s="121" t="s">
        <v>25558</v>
      </c>
      <c r="D706" s="120" t="s">
        <v>20940</v>
      </c>
      <c r="E706" s="122" t="str">
        <f t="shared" si="48"/>
        <v>Millet Bran</v>
      </c>
      <c r="F706" s="122" t="str">
        <f t="shared" si="47"/>
        <v>Millet Bran</v>
      </c>
      <c r="G706" s="122" t="str">
        <f t="shared" si="50"/>
        <v>Millet Bran</v>
      </c>
      <c r="L706" s="120" t="s">
        <v>20824</v>
      </c>
      <c r="M706" s="88" t="s">
        <v>252</v>
      </c>
      <c r="N706" s="88" t="s">
        <v>252</v>
      </c>
      <c r="T706" t="str" cm="1">
        <f t="array" ref="T706">IFERROR(INDEX(AOM[AOM], MATCH(1, (AOM[Edge_Value]=ani_diet!F706)*(AOM[Is_Ani_Diet_Ingredient]&lt;&gt;FALSE), 0)), "No Match in AOM")</f>
        <v>AOM_001290</v>
      </c>
      <c r="U706" t="str" cm="1">
        <f t="array" ref="U706">IFERROR(IF(INDEX(AOM[Scientific Name], MATCH(1, (AOM[Edge_Value]=ani_diet!F706)*(AOM[Is_Ani_Diet_Ingredient]&lt;&gt;FALSE), 0))=0, "", INDEX(AOM[Scientific Name], MATCH(1, (AOM[Edge_Value]=ani_diet!F706)*(AOM[Is_Ani_Diet_Ingredient]&lt;&gt;FALSE), 0))), "No Match in AOM")</f>
        <v/>
      </c>
      <c r="V706" t="str" cm="1">
        <f t="array" ref="V706">IF((U706&lt;&gt;"")*(U706&lt;&gt;"No Match in AOM"),IF(L706&lt;&gt;"",_xlfn.TEXTJOIN(";",TRUE,CONCATENATE(_xlfn.TEXTSPLIT(U706,";",TRUE,FALSE)," ",L706)),U706),"")</f>
        <v/>
      </c>
    </row>
    <row r="707" spans="1:23" ht="14.5" x14ac:dyDescent="0.35">
      <c r="A707" t="s">
        <v>25559</v>
      </c>
      <c r="B707" s="86" t="s">
        <v>25560</v>
      </c>
      <c r="C707" s="121" t="s">
        <v>9097</v>
      </c>
      <c r="D707" s="120" t="s">
        <v>9097</v>
      </c>
      <c r="E707" s="122" t="str">
        <f t="shared" si="48"/>
        <v>Pearl Millet</v>
      </c>
      <c r="F707" s="122" t="str">
        <f t="shared" si="47"/>
        <v>Pearl Millet</v>
      </c>
      <c r="G707" s="122" t="str">
        <f t="shared" si="50"/>
        <v>Pearl Millet</v>
      </c>
      <c r="M707" s="88" t="s">
        <v>252</v>
      </c>
      <c r="T707" t="str" cm="1">
        <f t="array" ref="T707">IFERROR(INDEX(AOM[AOM], MATCH(1, (AOM[Edge_Value]=ani_diet!F707)*(AOM[Is_Ani_Diet_Ingredient]&lt;&gt;FALSE), 0)), "No Match in AOM")</f>
        <v>AOM_001334</v>
      </c>
      <c r="U707" t="str" cm="1">
        <f t="array" ref="U707">IFERROR(IF(INDEX(AOM[Scientific Name], MATCH(1, (AOM[Edge_Value]=ani_diet!F707)*(AOM[Is_Ani_Diet_Ingredient]&lt;&gt;FALSE), 0))=0, "", INDEX(AOM[Scientific Name], MATCH(1, (AOM[Edge_Value]=ani_diet!F707)*(AOM[Is_Ani_Diet_Ingredient]&lt;&gt;FALSE), 0))), "No Match in AOM")</f>
        <v>Pennisetum glaucum</v>
      </c>
      <c r="V707" t="str" cm="1">
        <f t="array" ref="V707">IF((U707&lt;&gt;"")*(U707&lt;&gt;"No Match in AOM"),IF(L707&lt;&gt;"",_xlfn.TEXTJOIN(";",TRUE,CONCATENATE(_xlfn.TEXTSPLIT(U707,";",TRUE,FALSE)," ",L707)),U707),"")</f>
        <v>Pennisetum glaucum</v>
      </c>
    </row>
    <row r="708" spans="1:23" ht="14.5" x14ac:dyDescent="0.35">
      <c r="A708" t="s">
        <v>25561</v>
      </c>
      <c r="B708" s="86" t="s">
        <v>25562</v>
      </c>
      <c r="C708" s="121" t="s">
        <v>25563</v>
      </c>
      <c r="D708" s="120" t="s">
        <v>20940</v>
      </c>
      <c r="E708" s="122" t="str">
        <f t="shared" si="48"/>
        <v>Millet Straw</v>
      </c>
      <c r="F708" s="122" t="str">
        <f t="shared" si="47"/>
        <v>Millet Straw</v>
      </c>
      <c r="G708" s="122" t="str">
        <f t="shared" si="50"/>
        <v>Millet Straw</v>
      </c>
      <c r="L708" s="120" t="s">
        <v>11193</v>
      </c>
      <c r="M708" s="88" t="s">
        <v>252</v>
      </c>
      <c r="N708" s="88" t="s">
        <v>252</v>
      </c>
      <c r="T708" t="str" cm="1">
        <f t="array" ref="T708">IFERROR(INDEX(AOM[AOM], MATCH(1, (AOM[Edge_Value]=ani_diet!F708)*(AOM[Is_Ani_Diet_Ingredient]&lt;&gt;FALSE), 0)), "No Match in AOM")</f>
        <v>AOM_001291</v>
      </c>
      <c r="U708" t="str" cm="1">
        <f t="array" ref="U708">IFERROR(IF(INDEX(AOM[Scientific Name], MATCH(1, (AOM[Edge_Value]=ani_diet!F708)*(AOM[Is_Ani_Diet_Ingredient]&lt;&gt;FALSE), 0))=0, "", INDEX(AOM[Scientific Name], MATCH(1, (AOM[Edge_Value]=ani_diet!F708)*(AOM[Is_Ani_Diet_Ingredient]&lt;&gt;FALSE), 0))), "No Match in AOM")</f>
        <v/>
      </c>
      <c r="V708" t="str" cm="1">
        <f t="array" ref="V708">IF((U708&lt;&gt;"")*(U708&lt;&gt;"No Match in AOM"),IF(L708&lt;&gt;"",_xlfn.TEXTJOIN(";",TRUE,CONCATENATE(_xlfn.TEXTSPLIT(U708,";",TRUE,FALSE)," ",L708)),U708),"")</f>
        <v/>
      </c>
    </row>
    <row r="709" spans="1:23" ht="14.5" x14ac:dyDescent="0.35">
      <c r="A709" t="s">
        <v>25561</v>
      </c>
      <c r="B709" s="86" t="s">
        <v>25564</v>
      </c>
      <c r="D709" s="120" t="s">
        <v>20940</v>
      </c>
      <c r="E709" s="122" t="str">
        <f t="shared" si="48"/>
        <v>Millet Straw</v>
      </c>
      <c r="F709" s="122" t="str">
        <f t="shared" si="47"/>
        <v>Millet Straw</v>
      </c>
      <c r="G709" s="122" t="str">
        <f t="shared" si="50"/>
        <v>Millet Straw Chopped</v>
      </c>
      <c r="I709" s="120" t="s">
        <v>6715</v>
      </c>
      <c r="K709" s="120" t="s">
        <v>6715</v>
      </c>
      <c r="L709" s="120" t="s">
        <v>11193</v>
      </c>
      <c r="T709" t="str" cm="1">
        <f t="array" ref="T709">IFERROR(INDEX(AOM[AOM], MATCH(1, (AOM[Edge_Value]=ani_diet!F709)*(AOM[Is_Ani_Diet_Ingredient]&lt;&gt;FALSE), 0)), "No Match in AOM")</f>
        <v>AOM_001291</v>
      </c>
      <c r="U709" t="str" cm="1">
        <f t="array" ref="U709">IFERROR(IF(INDEX(AOM[Scientific Name], MATCH(1, (AOM[Edge_Value]=ani_diet!F709)*(AOM[Is_Ani_Diet_Ingredient]&lt;&gt;FALSE), 0))=0, "", INDEX(AOM[Scientific Name], MATCH(1, (AOM[Edge_Value]=ani_diet!F709)*(AOM[Is_Ani_Diet_Ingredient]&lt;&gt;FALSE), 0))), "No Match in AOM")</f>
        <v/>
      </c>
      <c r="V709" t="str" cm="1">
        <f t="array" ref="V709">IF((U709&lt;&gt;"")*(U709&lt;&gt;"No Match in AOM"),IF(L709&lt;&gt;"",_xlfn.TEXTJOIN(";",TRUE,CONCATENATE(_xlfn.TEXTSPLIT(U709,";",TRUE,FALSE)," ",L709)),U709),"")</f>
        <v/>
      </c>
    </row>
    <row r="710" spans="1:23" ht="14.5" x14ac:dyDescent="0.35">
      <c r="A710" t="s">
        <v>24810</v>
      </c>
      <c r="B710" s="86" t="s">
        <v>25565</v>
      </c>
      <c r="C710" s="121" t="s">
        <v>23361</v>
      </c>
      <c r="D710" s="120" t="s">
        <v>23123</v>
      </c>
      <c r="E710" s="122" t="str">
        <f t="shared" si="48"/>
        <v>Mineral Mix</v>
      </c>
      <c r="F710" s="122" t="str">
        <f t="shared" si="47"/>
        <v>Mineral Mix</v>
      </c>
      <c r="G710" s="122" t="str">
        <f t="shared" si="50"/>
        <v>Mineral Mix</v>
      </c>
      <c r="L710" s="120" t="s">
        <v>25566</v>
      </c>
      <c r="T710" t="str" cm="1">
        <f t="array" ref="T710">IFERROR(INDEX(AOM[AOM], MATCH(1, (AOM[Edge_Value]=ani_diet!F710)*(AOM[Is_Ani_Diet_Ingredient]&lt;&gt;FALSE), 0)), "No Match in AOM")</f>
        <v>AOM_001415</v>
      </c>
      <c r="U710" t="str" cm="1">
        <f t="array" ref="U710">IFERROR(IF(INDEX(AOM[Scientific Name], MATCH(1, (AOM[Edge_Value]=ani_diet!F710)*(AOM[Is_Ani_Diet_Ingredient]&lt;&gt;FALSE), 0))=0, "", INDEX(AOM[Scientific Name], MATCH(1, (AOM[Edge_Value]=ani_diet!F710)*(AOM[Is_Ani_Diet_Ingredient]&lt;&gt;FALSE), 0))), "No Match in AOM")</f>
        <v/>
      </c>
      <c r="V710" t="str" cm="1">
        <f t="array" ref="V710">IF((U710&lt;&gt;"")*(U710&lt;&gt;"No Match in AOM"),IF(L710&lt;&gt;"",_xlfn.TEXTJOIN(";",TRUE,CONCATENATE(_xlfn.TEXTSPLIT(U710,";",TRUE,FALSE)," ",L710)),U710),"")</f>
        <v/>
      </c>
    </row>
    <row r="711" spans="1:23" ht="14.5" x14ac:dyDescent="0.35">
      <c r="A711" t="s">
        <v>25567</v>
      </c>
      <c r="B711" s="86" t="s">
        <v>19721</v>
      </c>
      <c r="C711" s="121" t="s">
        <v>19721</v>
      </c>
      <c r="D711" s="120" t="s">
        <v>23123</v>
      </c>
      <c r="E711" s="122" t="str">
        <f t="shared" si="48"/>
        <v>Mineral</v>
      </c>
      <c r="F711" s="122" t="str">
        <f t="shared" si="47"/>
        <v>Mineral</v>
      </c>
      <c r="G711" s="122" t="str">
        <f t="shared" si="50"/>
        <v>Mineral</v>
      </c>
      <c r="T711" t="str" cm="1">
        <f t="array" ref="T711">IFERROR(INDEX(AOM[AOM], MATCH(1, (AOM[Edge_Value]=ani_diet!F711)*(AOM[Is_Ani_Diet_Ingredient]&lt;&gt;FALSE), 0)), "No Match in AOM")</f>
        <v>AOM_000779</v>
      </c>
      <c r="U711" t="str" cm="1">
        <f t="array" ref="U711">IFERROR(IF(INDEX(AOM[Scientific Name], MATCH(1, (AOM[Edge_Value]=ani_diet!F711)*(AOM[Is_Ani_Diet_Ingredient]&lt;&gt;FALSE), 0))=0, "", INDEX(AOM[Scientific Name], MATCH(1, (AOM[Edge_Value]=ani_diet!F711)*(AOM[Is_Ani_Diet_Ingredient]&lt;&gt;FALSE), 0))), "No Match in AOM")</f>
        <v/>
      </c>
      <c r="V711" t="str" cm="1">
        <f t="array" ref="V711">IF((U711&lt;&gt;"")*(U711&lt;&gt;"No Match in AOM"),IF(L711&lt;&gt;"",_xlfn.TEXTJOIN(";",TRUE,CONCATENATE(_xlfn.TEXTSPLIT(U711,";",TRUE,FALSE)," ",L711)),U711),"")</f>
        <v/>
      </c>
    </row>
    <row r="712" spans="1:23" ht="14.5" x14ac:dyDescent="0.35">
      <c r="A712" t="s">
        <v>24492</v>
      </c>
      <c r="B712" s="86" t="s">
        <v>25568</v>
      </c>
      <c r="E712" s="122" t="str">
        <f t="shared" si="48"/>
        <v/>
      </c>
      <c r="F712" s="122" t="str">
        <f t="shared" si="47"/>
        <v/>
      </c>
      <c r="G712" s="122"/>
      <c r="T712" t="str" cm="1">
        <f t="array" ref="T712">IFERROR(INDEX(AOM[AOM], MATCH(1, (AOM[Edge_Value]=ani_diet!F712)*(AOM[Is_Ani_Diet_Ingredient]&lt;&gt;FALSE), 0)), "No Match in AOM")</f>
        <v>No Match in AOM</v>
      </c>
      <c r="U712" t="str" cm="1">
        <f t="array" ref="U712">IFERROR(IF(INDEX(AOM[Scientific Name], MATCH(1, (AOM[Edge_Value]=ani_diet!F712)*(AOM[Is_Ani_Diet_Ingredient]&lt;&gt;FALSE), 0))=0, "", INDEX(AOM[Scientific Name], MATCH(1, (AOM[Edge_Value]=ani_diet!F712)*(AOM[Is_Ani_Diet_Ingredient]&lt;&gt;FALSE), 0))), "No Match in AOM")</f>
        <v>No Match in AOM</v>
      </c>
      <c r="V712" t="str" cm="1">
        <f t="array" ref="V712">IF((U712&lt;&gt;"")*(U712&lt;&gt;"No Match in AOM"),IF(L712&lt;&gt;"",_xlfn.TEXTJOIN(";",TRUE,CONCATENATE(_xlfn.TEXTSPLIT(U712,";",TRUE,FALSE)," ",L712)),U712),"")</f>
        <v/>
      </c>
      <c r="W712" t="s">
        <v>25569</v>
      </c>
    </row>
    <row r="713" spans="1:23" ht="14.5" x14ac:dyDescent="0.35">
      <c r="A713" t="s">
        <v>25570</v>
      </c>
      <c r="B713" s="86" t="s">
        <v>25571</v>
      </c>
      <c r="C713" s="121" t="s">
        <v>25572</v>
      </c>
      <c r="D713" s="120" t="s">
        <v>25573</v>
      </c>
      <c r="E713" s="122" t="str">
        <f t="shared" si="48"/>
        <v>Molasses</v>
      </c>
      <c r="F713" s="122" t="str">
        <f t="shared" si="47"/>
        <v>Molasses Ground</v>
      </c>
      <c r="G713" s="122" t="str">
        <f t="shared" ref="G713:G744" si="51">_xlfn.TEXTJOIN(" ",TRUE,D713,H713,IF(ISBLANK(L713),"",_xlfn.TEXTSPLIT(L713,";")),IF(ISBLANK(I713),"",_xlfn.TEXTSPLIT(I713,";")))</f>
        <v>Molasses Meal</v>
      </c>
      <c r="I713" s="120" t="s">
        <v>24282</v>
      </c>
      <c r="J713" s="120" t="s">
        <v>6571</v>
      </c>
      <c r="M713" s="88" t="s">
        <v>252</v>
      </c>
      <c r="N713" s="88" t="s">
        <v>252</v>
      </c>
      <c r="T713" t="str" cm="1">
        <f t="array" ref="T713">IFERROR(INDEX(AOM[AOM], MATCH(1, (AOM[Edge_Value]=ani_diet!F713)*(AOM[Is_Ani_Diet_Ingredient]&lt;&gt;FALSE), 0)), "No Match in AOM")</f>
        <v>No Match in AOM</v>
      </c>
      <c r="U713" t="str" cm="1">
        <f t="array" ref="U713">IFERROR(IF(INDEX(AOM[Scientific Name], MATCH(1, (AOM[Edge_Value]=ani_diet!F713)*(AOM[Is_Ani_Diet_Ingredient]&lt;&gt;FALSE), 0))=0, "", INDEX(AOM[Scientific Name], MATCH(1, (AOM[Edge_Value]=ani_diet!F713)*(AOM[Is_Ani_Diet_Ingredient]&lt;&gt;FALSE), 0))), "No Match in AOM")</f>
        <v>No Match in AOM</v>
      </c>
      <c r="V713" t="str" cm="1">
        <f t="array" ref="V713">IF((U713&lt;&gt;"")*(U713&lt;&gt;"No Match in AOM"),IF(L713&lt;&gt;"",_xlfn.TEXTJOIN(";",TRUE,CONCATENATE(_xlfn.TEXTSPLIT(U713,";",TRUE,FALSE)," ",L713)),U713),"")</f>
        <v/>
      </c>
      <c r="W713" t="s">
        <v>23127</v>
      </c>
    </row>
    <row r="714" spans="1:23" ht="14.5" x14ac:dyDescent="0.35">
      <c r="A714" t="s">
        <v>24279</v>
      </c>
      <c r="B714" s="86" t="s">
        <v>25574</v>
      </c>
      <c r="C714" s="121" t="s">
        <v>25575</v>
      </c>
      <c r="D714" s="120" t="s">
        <v>25573</v>
      </c>
      <c r="E714" s="122" t="str">
        <f t="shared" si="48"/>
        <v>Molasses</v>
      </c>
      <c r="F714" s="122" t="str">
        <f t="shared" si="47"/>
        <v>Molasses Ground</v>
      </c>
      <c r="G714" s="122" t="str">
        <f t="shared" si="51"/>
        <v>Molasses Powder</v>
      </c>
      <c r="I714" s="120" t="s">
        <v>25168</v>
      </c>
      <c r="J714" s="120" t="s">
        <v>6571</v>
      </c>
      <c r="M714" s="88" t="s">
        <v>252</v>
      </c>
      <c r="P714" t="s">
        <v>12978</v>
      </c>
      <c r="Q714" t="s">
        <v>12945</v>
      </c>
      <c r="R714" t="s">
        <v>24392</v>
      </c>
      <c r="S714" t="s">
        <v>24393</v>
      </c>
      <c r="T714" t="str" cm="1">
        <f t="array" ref="T714">IFERROR(INDEX(AOM[AOM], MATCH(1, (AOM[Edge_Value]=ani_diet!F714)*(AOM[Is_Ani_Diet_Ingredient]&lt;&gt;FALSE), 0)), "No Match in AOM")</f>
        <v>No Match in AOM</v>
      </c>
      <c r="U714" t="str" cm="1">
        <f t="array" ref="U714">IFERROR(IF(INDEX(AOM[Scientific Name], MATCH(1, (AOM[Edge_Value]=ani_diet!F714)*(AOM[Is_Ani_Diet_Ingredient]&lt;&gt;FALSE), 0))=0, "", INDEX(AOM[Scientific Name], MATCH(1, (AOM[Edge_Value]=ani_diet!F714)*(AOM[Is_Ani_Diet_Ingredient]&lt;&gt;FALSE), 0))), "No Match in AOM")</f>
        <v>No Match in AOM</v>
      </c>
      <c r="V714" t="str" cm="1">
        <f t="array" ref="V714">IF((U714&lt;&gt;"")*(U714&lt;&gt;"No Match in AOM"),IF(L714&lt;&gt;"",_xlfn.TEXTJOIN(";",TRUE,CONCATENATE(_xlfn.TEXTSPLIT(U714,";",TRUE,FALSE)," ",L714)),U714),"")</f>
        <v/>
      </c>
      <c r="W714" t="s">
        <v>23127</v>
      </c>
    </row>
    <row r="715" spans="1:23" ht="14.5" x14ac:dyDescent="0.35">
      <c r="A715" t="s">
        <v>24616</v>
      </c>
      <c r="B715" s="86" t="s">
        <v>25576</v>
      </c>
      <c r="C715" s="121" t="s">
        <v>25577</v>
      </c>
      <c r="D715" s="120" t="s">
        <v>18669</v>
      </c>
      <c r="E715" s="122" t="str">
        <f t="shared" si="48"/>
        <v>Sugarcane Molasses</v>
      </c>
      <c r="F715" s="122" t="str">
        <f t="shared" si="47"/>
        <v>Sugarcane Molasses</v>
      </c>
      <c r="G715" s="122" t="str">
        <f t="shared" si="51"/>
        <v>Sugarcane Molasses</v>
      </c>
      <c r="L715" s="120" t="s">
        <v>25573</v>
      </c>
      <c r="M715" s="88" t="s">
        <v>252</v>
      </c>
      <c r="P715" t="s">
        <v>12978</v>
      </c>
      <c r="Q715" t="s">
        <v>12945</v>
      </c>
      <c r="R715" t="s">
        <v>24392</v>
      </c>
      <c r="S715" t="s">
        <v>24393</v>
      </c>
      <c r="T715" t="str" cm="1">
        <f t="array" ref="T715">IFERROR(INDEX(AOM[AOM], MATCH(1, (AOM[Edge_Value]=ani_diet!F715)*(AOM[Is_Ani_Diet_Ingredient]&lt;&gt;FALSE), 0)), "No Match in AOM")</f>
        <v>AOM_000642</v>
      </c>
      <c r="U715" t="str" cm="1">
        <f t="array" ref="U715">IFERROR(IF(INDEX(AOM[Scientific Name], MATCH(1, (AOM[Edge_Value]=ani_diet!F715)*(AOM[Is_Ani_Diet_Ingredient]&lt;&gt;FALSE), 0))=0, "", INDEX(AOM[Scientific Name], MATCH(1, (AOM[Edge_Value]=ani_diet!F715)*(AOM[Is_Ani_Diet_Ingredient]&lt;&gt;FALSE), 0))), "No Match in AOM")</f>
        <v>Saccharum officinarum</v>
      </c>
      <c r="V715" t="str" cm="1">
        <f t="array" ref="V715">IF((U715&lt;&gt;"")*(U715&lt;&gt;"No Match in AOM"),IF(L715&lt;&gt;"",_xlfn.TEXTJOIN(";",TRUE,CONCATENATE(_xlfn.TEXTSPLIT(U715,";",TRUE,FALSE)," ",L715)),U715),"")</f>
        <v>Saccharum officinarum Molasses</v>
      </c>
    </row>
    <row r="716" spans="1:23" ht="14.5" x14ac:dyDescent="0.35">
      <c r="A716" t="s">
        <v>25578</v>
      </c>
      <c r="B716" s="86" t="s">
        <v>25579</v>
      </c>
      <c r="C716" s="121" t="s">
        <v>25573</v>
      </c>
      <c r="D716" s="120" t="s">
        <v>25573</v>
      </c>
      <c r="E716" s="122" t="str">
        <f t="shared" si="48"/>
        <v>Molasses</v>
      </c>
      <c r="F716" s="122" t="str">
        <f t="shared" si="47"/>
        <v>Molasses</v>
      </c>
      <c r="G716" s="122" t="str">
        <f t="shared" si="51"/>
        <v>Molasses</v>
      </c>
      <c r="M716" s="88" t="s">
        <v>252</v>
      </c>
      <c r="P716" t="s">
        <v>12978</v>
      </c>
      <c r="Q716" t="s">
        <v>12945</v>
      </c>
      <c r="R716" t="s">
        <v>24392</v>
      </c>
      <c r="S716" t="s">
        <v>24393</v>
      </c>
      <c r="T716" t="str" cm="1">
        <f t="array" ref="T716">IFERROR(INDEX(AOM[AOM], MATCH(1, (AOM[Edge_Value]=ani_diet!F716)*(AOM[Is_Ani_Diet_Ingredient]&lt;&gt;FALSE), 0)), "No Match in AOM")</f>
        <v>No Match in AOM</v>
      </c>
      <c r="U716" t="str" cm="1">
        <f t="array" ref="U716">IFERROR(IF(INDEX(AOM[Scientific Name], MATCH(1, (AOM[Edge_Value]=ani_diet!F716)*(AOM[Is_Ani_Diet_Ingredient]&lt;&gt;FALSE), 0))=0, "", INDEX(AOM[Scientific Name], MATCH(1, (AOM[Edge_Value]=ani_diet!F716)*(AOM[Is_Ani_Diet_Ingredient]&lt;&gt;FALSE), 0))), "No Match in AOM")</f>
        <v>No Match in AOM</v>
      </c>
      <c r="V716" t="str" cm="1">
        <f t="array" ref="V716">IF((U716&lt;&gt;"")*(U716&lt;&gt;"No Match in AOM"),IF(L716&lt;&gt;"",_xlfn.TEXTJOIN(";",TRUE,CONCATENATE(_xlfn.TEXTSPLIT(U716,";",TRUE,FALSE)," ",L716)),U716),"")</f>
        <v/>
      </c>
      <c r="W716" t="s">
        <v>23127</v>
      </c>
    </row>
    <row r="717" spans="1:23" ht="14.5" x14ac:dyDescent="0.35">
      <c r="A717" t="s">
        <v>25580</v>
      </c>
      <c r="B717" s="86" t="s">
        <v>25581</v>
      </c>
      <c r="C717" s="121" t="s">
        <v>358</v>
      </c>
      <c r="D717" s="120" t="s">
        <v>25581</v>
      </c>
      <c r="E717" s="122" t="str">
        <f t="shared" si="48"/>
        <v>Monocalcium</v>
      </c>
      <c r="F717" s="122" t="str">
        <f t="shared" si="47"/>
        <v>Monocalcium</v>
      </c>
      <c r="G717" s="122" t="str">
        <f t="shared" si="51"/>
        <v>Monocalcium</v>
      </c>
      <c r="T717" t="str" cm="1">
        <f t="array" ref="T717">IFERROR(INDEX(AOM[AOM], MATCH(1, (AOM[Edge_Value]=ani_diet!F717)*(AOM[Is_Ani_Diet_Ingredient]&lt;&gt;FALSE), 0)), "No Match in AOM")</f>
        <v>No Match in AOM</v>
      </c>
      <c r="U717" t="str" cm="1">
        <f t="array" ref="U717">IFERROR(IF(INDEX(AOM[Scientific Name], MATCH(1, (AOM[Edge_Value]=ani_diet!F717)*(AOM[Is_Ani_Diet_Ingredient]&lt;&gt;FALSE), 0))=0, "", INDEX(AOM[Scientific Name], MATCH(1, (AOM[Edge_Value]=ani_diet!F717)*(AOM[Is_Ani_Diet_Ingredient]&lt;&gt;FALSE), 0))), "No Match in AOM")</f>
        <v>No Match in AOM</v>
      </c>
      <c r="V717" t="str" cm="1">
        <f t="array" ref="V717">IF((U717&lt;&gt;"")*(U717&lt;&gt;"No Match in AOM"),IF(L717&lt;&gt;"",_xlfn.TEXTJOIN(";",TRUE,CONCATENATE(_xlfn.TEXTSPLIT(U717,";",TRUE,FALSE)," ",L717)),U717),"")</f>
        <v/>
      </c>
      <c r="W717" t="s">
        <v>23315</v>
      </c>
    </row>
    <row r="718" spans="1:23" ht="14.5" x14ac:dyDescent="0.35">
      <c r="A718" t="s">
        <v>24450</v>
      </c>
      <c r="B718" s="86" t="s">
        <v>25582</v>
      </c>
      <c r="D718" s="120" t="s">
        <v>8919</v>
      </c>
      <c r="E718" s="122" t="str">
        <f t="shared" si="48"/>
        <v>Moringa oleifera Leaves</v>
      </c>
      <c r="F718" s="122" t="str">
        <f t="shared" si="47"/>
        <v>Moringa oleifera Leaves Dried Ground</v>
      </c>
      <c r="G718" s="122" t="str">
        <f t="shared" si="51"/>
        <v>Moringa oleifera Leaves Dried Ground</v>
      </c>
      <c r="I718" s="120" t="s">
        <v>24203</v>
      </c>
      <c r="J718" s="120" t="s">
        <v>24203</v>
      </c>
      <c r="L718" s="120" t="s">
        <v>6705</v>
      </c>
      <c r="T718" t="str" cm="1">
        <f t="array" ref="T718">IFERROR(INDEX(AOM[AOM], MATCH(1, (AOM[Edge_Value]=ani_diet!F718)*(AOM[Is_Ani_Diet_Ingredient]&lt;&gt;FALSE), 0)), "No Match in AOM")</f>
        <v>AOM_001913</v>
      </c>
      <c r="U718" t="str" cm="1">
        <f t="array" ref="U718">IFERROR(IF(INDEX(AOM[Scientific Name], MATCH(1, (AOM[Edge_Value]=ani_diet!F718)*(AOM[Is_Ani_Diet_Ingredient]&lt;&gt;FALSE), 0))=0, "", INDEX(AOM[Scientific Name], MATCH(1, (AOM[Edge_Value]=ani_diet!F718)*(AOM[Is_Ani_Diet_Ingredient]&lt;&gt;FALSE), 0))), "No Match in AOM")</f>
        <v>Moringa oleifera</v>
      </c>
      <c r="V718" t="str" cm="1">
        <f t="array" ref="V718">IF((U718&lt;&gt;"")*(U718&lt;&gt;"No Match in AOM"),IF(L718&lt;&gt;"",_xlfn.TEXTJOIN(";",TRUE,CONCATENATE(_xlfn.TEXTSPLIT(U718,";",TRUE,FALSE)," ",L718)),U718),"")</f>
        <v>Moringa oleifera Leaves</v>
      </c>
    </row>
    <row r="719" spans="1:23" ht="14.5" x14ac:dyDescent="0.35">
      <c r="A719" t="s">
        <v>24446</v>
      </c>
      <c r="B719" s="86" t="s">
        <v>25583</v>
      </c>
      <c r="D719" s="120" t="s">
        <v>8917</v>
      </c>
      <c r="E719" s="122" t="str">
        <f t="shared" si="48"/>
        <v>Moringa Leaves</v>
      </c>
      <c r="F719" s="122" t="str">
        <f t="shared" si="47"/>
        <v>Moringa Leaves Dried Ground</v>
      </c>
      <c r="G719" s="122" t="str">
        <f t="shared" si="51"/>
        <v>Moringa Leaves Dried (Shade) Ground (Hammer)</v>
      </c>
      <c r="I719" s="120" t="s">
        <v>25584</v>
      </c>
      <c r="J719" s="120" t="s">
        <v>24203</v>
      </c>
      <c r="L719" s="120" t="s">
        <v>6705</v>
      </c>
      <c r="T719" t="str" cm="1">
        <f t="array" ref="T719">IFERROR(INDEX(AOM[AOM], MATCH(1, (AOM[Edge_Value]=ani_diet!F719)*(AOM[Is_Ani_Diet_Ingredient]&lt;&gt;FALSE), 0)), "No Match in AOM")</f>
        <v>No Match in AOM</v>
      </c>
      <c r="U719" t="str" cm="1">
        <f t="array" ref="U719">IFERROR(IF(INDEX(AOM[Scientific Name], MATCH(1, (AOM[Edge_Value]=ani_diet!F719)*(AOM[Is_Ani_Diet_Ingredient]&lt;&gt;FALSE), 0))=0, "", INDEX(AOM[Scientific Name], MATCH(1, (AOM[Edge_Value]=ani_diet!F719)*(AOM[Is_Ani_Diet_Ingredient]&lt;&gt;FALSE), 0))), "No Match in AOM")</f>
        <v>No Match in AOM</v>
      </c>
      <c r="V719" t="str" cm="1">
        <f t="array" ref="V719">IF((U719&lt;&gt;"")*(U719&lt;&gt;"No Match in AOM"),IF(L719&lt;&gt;"",_xlfn.TEXTJOIN(";",TRUE,CONCATENATE(_xlfn.TEXTSPLIT(U719,";",TRUE,FALSE)," ",L719)),U719),"")</f>
        <v/>
      </c>
      <c r="W719" t="s">
        <v>22663</v>
      </c>
    </row>
    <row r="720" spans="1:23" ht="14.5" x14ac:dyDescent="0.35">
      <c r="A720" t="s">
        <v>25585</v>
      </c>
      <c r="B720" s="86" t="s">
        <v>25586</v>
      </c>
      <c r="D720" s="120" t="s">
        <v>25587</v>
      </c>
      <c r="E720" s="122" t="str">
        <f t="shared" si="48"/>
        <v>Moringa Oleifera</v>
      </c>
      <c r="F720" s="122" t="str">
        <f t="shared" si="47"/>
        <v>Moringa Oleifera</v>
      </c>
      <c r="G720" s="122" t="str">
        <f t="shared" si="51"/>
        <v>Moringa Oleifera</v>
      </c>
      <c r="T720" t="str" cm="1">
        <f t="array" ref="T720">IFERROR(INDEX(AOM[AOM], MATCH(1, (AOM[Edge_Value]=ani_diet!F720)*(AOM[Is_Ani_Diet_Ingredient]&lt;&gt;FALSE), 0)), "No Match in AOM")</f>
        <v>AOM_001152</v>
      </c>
      <c r="U720" t="str" cm="1">
        <f t="array" ref="U720">IFERROR(IF(INDEX(AOM[Scientific Name], MATCH(1, (AOM[Edge_Value]=ani_diet!F720)*(AOM[Is_Ani_Diet_Ingredient]&lt;&gt;FALSE), 0))=0, "", INDEX(AOM[Scientific Name], MATCH(1, (AOM[Edge_Value]=ani_diet!F720)*(AOM[Is_Ani_Diet_Ingredient]&lt;&gt;FALSE), 0))), "No Match in AOM")</f>
        <v>Moringa oleifera</v>
      </c>
      <c r="V720" t="str" cm="1">
        <f t="array" ref="V720">IF((U720&lt;&gt;"")*(U720&lt;&gt;"No Match in AOM"),IF(L720&lt;&gt;"",_xlfn.TEXTJOIN(";",TRUE,CONCATENATE(_xlfn.TEXTSPLIT(U720,";",TRUE,FALSE)," ",L720)),U720),"")</f>
        <v>Moringa oleifera</v>
      </c>
    </row>
    <row r="721" spans="1:22" ht="14.5" x14ac:dyDescent="0.35">
      <c r="A721" t="s">
        <v>25585</v>
      </c>
      <c r="B721" s="86" t="s">
        <v>25588</v>
      </c>
      <c r="D721" s="120" t="s">
        <v>25587</v>
      </c>
      <c r="E721" s="122" t="str">
        <f t="shared" si="48"/>
        <v>Moringa Oleifera</v>
      </c>
      <c r="F721" s="122" t="str">
        <f t="shared" si="47"/>
        <v>Moringa Oleifera Dried</v>
      </c>
      <c r="G721" s="122" t="str">
        <f t="shared" si="51"/>
        <v>Moringa Oleifera Hay Dried(Air)</v>
      </c>
      <c r="I721" s="120" t="s">
        <v>24216</v>
      </c>
      <c r="J721" s="120" t="s">
        <v>24193</v>
      </c>
      <c r="T721" t="str" cm="1">
        <f t="array" ref="T721">IFERROR(INDEX(AOM[AOM], MATCH(1, (AOM[Edge_Value]=ani_diet!F721)*(AOM[Is_Ani_Diet_Ingredient]&lt;&gt;FALSE), 0)), "No Match in AOM")</f>
        <v>AOM_001696</v>
      </c>
      <c r="U721" t="str" cm="1">
        <f t="array" ref="U721">IFERROR(IF(INDEX(AOM[Scientific Name], MATCH(1, (AOM[Edge_Value]=ani_diet!F721)*(AOM[Is_Ani_Diet_Ingredient]&lt;&gt;FALSE), 0))=0, "", INDEX(AOM[Scientific Name], MATCH(1, (AOM[Edge_Value]=ani_diet!F721)*(AOM[Is_Ani_Diet_Ingredient]&lt;&gt;FALSE), 0))), "No Match in AOM")</f>
        <v>Moringa oleifera</v>
      </c>
      <c r="V721" t="str" cm="1">
        <f t="array" ref="V721">IF((U721&lt;&gt;"")*(U721&lt;&gt;"No Match in AOM"),IF(L721&lt;&gt;"",_xlfn.TEXTJOIN(";",TRUE,CONCATENATE(_xlfn.TEXTSPLIT(U721,";",TRUE,FALSE)," ",L721)),U721),"")</f>
        <v>Moringa oleifera</v>
      </c>
    </row>
    <row r="722" spans="1:22" ht="14.5" x14ac:dyDescent="0.35">
      <c r="A722" t="s">
        <v>25585</v>
      </c>
      <c r="B722" s="86" t="s">
        <v>25589</v>
      </c>
      <c r="D722" s="120" t="s">
        <v>25587</v>
      </c>
      <c r="E722" s="122" t="str">
        <f t="shared" si="48"/>
        <v>Moringa Oleifera</v>
      </c>
      <c r="F722" s="122" t="str">
        <f t="shared" si="47"/>
        <v>Moringa Oleifera Ensiled</v>
      </c>
      <c r="G722" s="122" t="str">
        <f t="shared" si="51"/>
        <v>Moringa Oleifera Silage Ensiled</v>
      </c>
      <c r="I722" s="120" t="s">
        <v>25590</v>
      </c>
      <c r="J722" s="120" t="s">
        <v>24304</v>
      </c>
      <c r="T722" t="str" cm="1">
        <f t="array" ref="T722">IFERROR(INDEX(AOM[AOM], MATCH(1, (AOM[Edge_Value]=ani_diet!F722)*(AOM[Is_Ani_Diet_Ingredient]&lt;&gt;FALSE), 0)), "No Match in AOM")</f>
        <v>AOM_001711</v>
      </c>
      <c r="U722" t="str" cm="1">
        <f t="array" ref="U722">IFERROR(IF(INDEX(AOM[Scientific Name], MATCH(1, (AOM[Edge_Value]=ani_diet!F722)*(AOM[Is_Ani_Diet_Ingredient]&lt;&gt;FALSE), 0))=0, "", INDEX(AOM[Scientific Name], MATCH(1, (AOM[Edge_Value]=ani_diet!F722)*(AOM[Is_Ani_Diet_Ingredient]&lt;&gt;FALSE), 0))), "No Match in AOM")</f>
        <v>Moringa oleifera</v>
      </c>
      <c r="V722" t="str" cm="1">
        <f t="array" ref="V722">IF((U722&lt;&gt;"")*(U722&lt;&gt;"No Match in AOM"),IF(L722&lt;&gt;"",_xlfn.TEXTJOIN(";",TRUE,CONCATENATE(_xlfn.TEXTSPLIT(U722,";",TRUE,FALSE)," ",L722)),U722),"")</f>
        <v>Moringa oleifera</v>
      </c>
    </row>
    <row r="723" spans="1:22" ht="14.5" x14ac:dyDescent="0.35">
      <c r="A723" t="s">
        <v>25591</v>
      </c>
      <c r="B723" s="86" t="s">
        <v>25592</v>
      </c>
      <c r="D723" s="120" t="s">
        <v>25587</v>
      </c>
      <c r="E723" s="122" t="str">
        <f t="shared" si="48"/>
        <v>Moringa Oleifera Leaves Extract</v>
      </c>
      <c r="F723" s="122" t="str">
        <f t="shared" ref="F723:F786" si="52">_xlfn.TEXTJOIN(" ",TRUE,D723,IF(ISBLANK(L723),"",_xlfn.TEXTSPLIT(L723,";")),IF(ISBLANK(J723),"",_xlfn.TEXTSPLIT(J723,";")))</f>
        <v>Moringa Oleifera Leaves Extract</v>
      </c>
      <c r="G723" s="122" t="str">
        <f t="shared" si="51"/>
        <v>Moringa Oleifera Leaves Extract</v>
      </c>
      <c r="L723" s="120" t="s">
        <v>24708</v>
      </c>
      <c r="T723" t="str" cm="1">
        <f t="array" ref="T723">IFERROR(INDEX(AOM[AOM], MATCH(1, (AOM[Edge_Value]=ani_diet!F723)*(AOM[Is_Ani_Diet_Ingredient]&lt;&gt;FALSE), 0)), "No Match in AOM")</f>
        <v>AOM_001979</v>
      </c>
      <c r="U723" t="str" cm="1">
        <f t="array" ref="U723">IFERROR(IF(INDEX(AOM[Scientific Name], MATCH(1, (AOM[Edge_Value]=ani_diet!F723)*(AOM[Is_Ani_Diet_Ingredient]&lt;&gt;FALSE), 0))=0, "", INDEX(AOM[Scientific Name], MATCH(1, (AOM[Edge_Value]=ani_diet!F723)*(AOM[Is_Ani_Diet_Ingredient]&lt;&gt;FALSE), 0))), "No Match in AOM")</f>
        <v>Moringa oleifera</v>
      </c>
      <c r="V723" t="str" cm="1">
        <f t="array" ref="V723">IF((U723&lt;&gt;"")*(U723&lt;&gt;"No Match in AOM"),IF(L723&lt;&gt;"",_xlfn.TEXTJOIN(";",TRUE,CONCATENATE(_xlfn.TEXTSPLIT(U723,";",TRUE,FALSE)," ",L723)),U723),"")</f>
        <v>Moringa oleifera Leaves Extract</v>
      </c>
    </row>
    <row r="724" spans="1:22" ht="14.5" x14ac:dyDescent="0.35">
      <c r="A724" t="s">
        <v>25593</v>
      </c>
      <c r="B724" s="86" t="s">
        <v>25594</v>
      </c>
      <c r="C724" s="121" t="s">
        <v>25595</v>
      </c>
      <c r="D724" s="120" t="s">
        <v>8919</v>
      </c>
      <c r="E724" s="122" t="str">
        <f t="shared" si="48"/>
        <v>Moringa oleifera Leaves</v>
      </c>
      <c r="F724" s="122" t="str">
        <f t="shared" si="52"/>
        <v>Moringa oleifera Leaves Ground</v>
      </c>
      <c r="G724" s="122" t="str">
        <f t="shared" si="51"/>
        <v>Moringa oleifera Leaves Meal</v>
      </c>
      <c r="I724" s="120" t="s">
        <v>24282</v>
      </c>
      <c r="J724" s="120" t="s">
        <v>6571</v>
      </c>
      <c r="L724" s="120" t="s">
        <v>6705</v>
      </c>
      <c r="N724" s="88" t="s">
        <v>252</v>
      </c>
      <c r="P724" t="s">
        <v>12993</v>
      </c>
      <c r="Q724" t="s">
        <v>12961</v>
      </c>
      <c r="R724" t="s">
        <v>24547</v>
      </c>
      <c r="S724" t="s">
        <v>24548</v>
      </c>
      <c r="T724" t="str" cm="1">
        <f t="array" ref="T724">IFERROR(INDEX(AOM[AOM], MATCH(1, (AOM[Edge_Value]=ani_diet!F724)*(AOM[Is_Ani_Diet_Ingredient]&lt;&gt;FALSE), 0)), "No Match in AOM")</f>
        <v>AOM_000711</v>
      </c>
      <c r="U724" t="str" cm="1">
        <f t="array" ref="U724">IFERROR(IF(INDEX(AOM[Scientific Name], MATCH(1, (AOM[Edge_Value]=ani_diet!F724)*(AOM[Is_Ani_Diet_Ingredient]&lt;&gt;FALSE), 0))=0, "", INDEX(AOM[Scientific Name], MATCH(1, (AOM[Edge_Value]=ani_diet!F724)*(AOM[Is_Ani_Diet_Ingredient]&lt;&gt;FALSE), 0))), "No Match in AOM")</f>
        <v>Moringa oleifera</v>
      </c>
      <c r="V724" t="str" cm="1">
        <f t="array" ref="V724">IF((U724&lt;&gt;"")*(U724&lt;&gt;"No Match in AOM"),IF(L724&lt;&gt;"",_xlfn.TEXTJOIN(";",TRUE,CONCATENATE(_xlfn.TEXTSPLIT(U724,";",TRUE,FALSE)," ",L724)),U724),"")</f>
        <v>Moringa oleifera Leaves</v>
      </c>
    </row>
    <row r="725" spans="1:22" ht="14.5" x14ac:dyDescent="0.35">
      <c r="A725" t="s">
        <v>24680</v>
      </c>
      <c r="B725" s="86" t="s">
        <v>25596</v>
      </c>
      <c r="D725" s="120" t="s">
        <v>25587</v>
      </c>
      <c r="E725" s="122" t="str">
        <f t="shared" ref="E725:E788" si="53">_xlfn.TEXTJOIN(" ",TRUE,D725,IF(ISBLANK(L725),"",_xlfn.TEXTSPLIT(L725,";")))</f>
        <v>Moringa Oleifera Leaves</v>
      </c>
      <c r="F725" s="122" t="str">
        <f t="shared" si="52"/>
        <v>Moringa Oleifera Leaves Dried Ground</v>
      </c>
      <c r="G725" s="122" t="str">
        <f t="shared" si="51"/>
        <v>Moringa Oleifera Leaves Dried Ground</v>
      </c>
      <c r="I725" s="120" t="s">
        <v>24203</v>
      </c>
      <c r="J725" s="120" t="s">
        <v>24203</v>
      </c>
      <c r="L725" s="120" t="s">
        <v>6705</v>
      </c>
      <c r="T725" t="str" cm="1">
        <f t="array" ref="T725">IFERROR(INDEX(AOM[AOM], MATCH(1, (AOM[Edge_Value]=ani_diet!F725)*(AOM[Is_Ani_Diet_Ingredient]&lt;&gt;FALSE), 0)), "No Match in AOM")</f>
        <v>AOM_001913</v>
      </c>
      <c r="U725" t="str" cm="1">
        <f t="array" ref="U725">IFERROR(IF(INDEX(AOM[Scientific Name], MATCH(1, (AOM[Edge_Value]=ani_diet!F725)*(AOM[Is_Ani_Diet_Ingredient]&lt;&gt;FALSE), 0))=0, "", INDEX(AOM[Scientific Name], MATCH(1, (AOM[Edge_Value]=ani_diet!F725)*(AOM[Is_Ani_Diet_Ingredient]&lt;&gt;FALSE), 0))), "No Match in AOM")</f>
        <v>Moringa oleifera</v>
      </c>
      <c r="V725" t="str" cm="1">
        <f t="array" ref="V725">IF((U725&lt;&gt;"")*(U725&lt;&gt;"No Match in AOM"),IF(L725&lt;&gt;"",_xlfn.TEXTJOIN(";",TRUE,CONCATENATE(_xlfn.TEXTSPLIT(U725,";",TRUE,FALSE)," ",L725)),U725),"")</f>
        <v>Moringa oleifera Leaves</v>
      </c>
    </row>
    <row r="726" spans="1:22" ht="14.5" x14ac:dyDescent="0.35">
      <c r="A726" t="s">
        <v>25597</v>
      </c>
      <c r="B726" s="86" t="s">
        <v>25598</v>
      </c>
      <c r="D726" s="120" t="s">
        <v>8919</v>
      </c>
      <c r="E726" s="122" t="str">
        <f t="shared" si="53"/>
        <v>Moringa oleifera Root Bark</v>
      </c>
      <c r="F726" s="122" t="str">
        <f t="shared" si="52"/>
        <v>Moringa oleifera Root Bark Dried Ground</v>
      </c>
      <c r="G726" s="122" t="str">
        <f t="shared" si="51"/>
        <v>Moringa oleifera Root Bark Dried Ground</v>
      </c>
      <c r="I726" s="120" t="s">
        <v>24203</v>
      </c>
      <c r="J726" s="120" t="s">
        <v>24203</v>
      </c>
      <c r="L726" s="120" t="s">
        <v>25599</v>
      </c>
      <c r="T726" t="str" cm="1">
        <f t="array" ref="T726">IFERROR(INDEX(AOM[AOM], MATCH(1, (AOM[Edge_Value]=ani_diet!F726)*(AOM[Is_Ani_Diet_Ingredient]&lt;&gt;FALSE), 0)), "No Match in AOM")</f>
        <v>AOM_001978</v>
      </c>
      <c r="U726" t="str" cm="1">
        <f t="array" ref="U726">IFERROR(IF(INDEX(AOM[Scientific Name], MATCH(1, (AOM[Edge_Value]=ani_diet!F726)*(AOM[Is_Ani_Diet_Ingredient]&lt;&gt;FALSE), 0))=0, "", INDEX(AOM[Scientific Name], MATCH(1, (AOM[Edge_Value]=ani_diet!F726)*(AOM[Is_Ani_Diet_Ingredient]&lt;&gt;FALSE), 0))), "No Match in AOM")</f>
        <v>Moringa oleifera</v>
      </c>
      <c r="V726" t="str" cm="1">
        <f t="array" ref="V726">IF((U726&lt;&gt;"")*(U726&lt;&gt;"No Match in AOM"),IF(L726&lt;&gt;"",_xlfn.TEXTJOIN(";",TRUE,CONCATENATE(_xlfn.TEXTSPLIT(U726,";",TRUE,FALSE)," ",L726)),U726),"")</f>
        <v>Moringa oleifera Root Bark</v>
      </c>
    </row>
    <row r="727" spans="1:22" ht="14.5" x14ac:dyDescent="0.35">
      <c r="A727" t="s">
        <v>24673</v>
      </c>
      <c r="B727" s="86" t="s">
        <v>25600</v>
      </c>
      <c r="D727" s="120" t="s">
        <v>25587</v>
      </c>
      <c r="E727" s="122" t="str">
        <f t="shared" si="53"/>
        <v>Moringa Oleifera Stalks</v>
      </c>
      <c r="F727" s="122" t="str">
        <f t="shared" si="52"/>
        <v>Moringa Oleifera Stalks Dried Ground</v>
      </c>
      <c r="G727" s="122" t="str">
        <f t="shared" si="51"/>
        <v>Moringa Oleifera Stalks Dried Ground</v>
      </c>
      <c r="I727" s="120" t="s">
        <v>24203</v>
      </c>
      <c r="J727" s="120" t="s">
        <v>24203</v>
      </c>
      <c r="L727" s="120" t="s">
        <v>11187</v>
      </c>
      <c r="T727" t="str" cm="1">
        <f t="array" ref="T727">IFERROR(INDEX(AOM[AOM], MATCH(1, (AOM[Edge_Value]=ani_diet!F727)*(AOM[Is_Ani_Diet_Ingredient]&lt;&gt;FALSE), 0)), "No Match in AOM")</f>
        <v>AOM_001977</v>
      </c>
      <c r="U727" t="str" cm="1">
        <f t="array" ref="U727">IFERROR(IF(INDEX(AOM[Scientific Name], MATCH(1, (AOM[Edge_Value]=ani_diet!F727)*(AOM[Is_Ani_Diet_Ingredient]&lt;&gt;FALSE), 0))=0, "", INDEX(AOM[Scientific Name], MATCH(1, (AOM[Edge_Value]=ani_diet!F727)*(AOM[Is_Ani_Diet_Ingredient]&lt;&gt;FALSE), 0))), "No Match in AOM")</f>
        <v>Moringa oleifera</v>
      </c>
      <c r="V727" t="str" cm="1">
        <f t="array" ref="V727">IF((U727&lt;&gt;"")*(U727&lt;&gt;"No Match in AOM"),IF(L727&lt;&gt;"",_xlfn.TEXTJOIN(";",TRUE,CONCATENATE(_xlfn.TEXTSPLIT(U727,";",TRUE,FALSE)," ",L727)),U727),"")</f>
        <v>Moringa oleifera Stalks</v>
      </c>
    </row>
    <row r="728" spans="1:22" ht="14.5" x14ac:dyDescent="0.35">
      <c r="A728" t="s">
        <v>24673</v>
      </c>
      <c r="B728" s="86" t="s">
        <v>25601</v>
      </c>
      <c r="D728" s="120" t="s">
        <v>25587</v>
      </c>
      <c r="E728" s="122" t="str">
        <f t="shared" si="53"/>
        <v>Moringa Oleifera</v>
      </c>
      <c r="F728" s="122" t="str">
        <f t="shared" si="52"/>
        <v>Moringa Oleifera Dried Ground</v>
      </c>
      <c r="G728" s="122" t="str">
        <f t="shared" si="51"/>
        <v>Moringa Oleifera Dried Ground</v>
      </c>
      <c r="I728" s="120" t="s">
        <v>24203</v>
      </c>
      <c r="J728" s="120" t="s">
        <v>24203</v>
      </c>
      <c r="T728" t="str" cm="1">
        <f t="array" ref="T728">IFERROR(INDEX(AOM[AOM], MATCH(1, (AOM[Edge_Value]=ani_diet!F728)*(AOM[Is_Ani_Diet_Ingredient]&lt;&gt;FALSE), 0)), "No Match in AOM")</f>
        <v>AOM_001976</v>
      </c>
      <c r="U728" t="str" cm="1">
        <f t="array" ref="U728">IFERROR(IF(INDEX(AOM[Scientific Name], MATCH(1, (AOM[Edge_Value]=ani_diet!F728)*(AOM[Is_Ani_Diet_Ingredient]&lt;&gt;FALSE), 0))=0, "", INDEX(AOM[Scientific Name], MATCH(1, (AOM[Edge_Value]=ani_diet!F728)*(AOM[Is_Ani_Diet_Ingredient]&lt;&gt;FALSE), 0))), "No Match in AOM")</f>
        <v>Moringa oleifera</v>
      </c>
      <c r="V728" t="str" cm="1">
        <f t="array" ref="V728">IF((U728&lt;&gt;"")*(U728&lt;&gt;"No Match in AOM"),IF(L728&lt;&gt;"",_xlfn.TEXTJOIN(";",TRUE,CONCATENATE(_xlfn.TEXTSPLIT(U728,";",TRUE,FALSE)," ",L728)),U728),"")</f>
        <v>Moringa oleifera</v>
      </c>
    </row>
    <row r="729" spans="1:22" ht="14.5" x14ac:dyDescent="0.35">
      <c r="A729" t="s">
        <v>25370</v>
      </c>
      <c r="B729" s="86" t="s">
        <v>25602</v>
      </c>
      <c r="D729" s="120" t="s">
        <v>13726</v>
      </c>
      <c r="E729" s="122" t="str">
        <f t="shared" si="53"/>
        <v>Moringa stenopetala Leaves</v>
      </c>
      <c r="F729" s="122" t="str">
        <f t="shared" si="52"/>
        <v>Moringa stenopetala Leaves Dried Ground</v>
      </c>
      <c r="G729" s="122" t="str">
        <f t="shared" si="51"/>
        <v>Moringa stenopetala Leaves Dried Ground</v>
      </c>
      <c r="I729" s="120" t="s">
        <v>24203</v>
      </c>
      <c r="J729" s="120" t="s">
        <v>24203</v>
      </c>
      <c r="L729" s="120" t="s">
        <v>6705</v>
      </c>
      <c r="T729" t="str" cm="1">
        <f t="array" ref="T729">IFERROR(INDEX(AOM[AOM], MATCH(1, (AOM[Edge_Value]=ani_diet!F729)*(AOM[Is_Ani_Diet_Ingredient]&lt;&gt;FALSE), 0)), "No Match in AOM")</f>
        <v>AOM_001980</v>
      </c>
      <c r="U729" t="str" cm="1">
        <f t="array" ref="U729">IFERROR(IF(INDEX(AOM[Scientific Name], MATCH(1, (AOM[Edge_Value]=ani_diet!F729)*(AOM[Is_Ani_Diet_Ingredient]&lt;&gt;FALSE), 0))=0, "", INDEX(AOM[Scientific Name], MATCH(1, (AOM[Edge_Value]=ani_diet!F729)*(AOM[Is_Ani_Diet_Ingredient]&lt;&gt;FALSE), 0))), "No Match in AOM")</f>
        <v>Moringa stenopetala</v>
      </c>
      <c r="V729" t="str" cm="1">
        <f t="array" ref="V729">IF((U729&lt;&gt;"")*(U729&lt;&gt;"No Match in AOM"),IF(L729&lt;&gt;"",_xlfn.TEXTJOIN(";",TRUE,CONCATENATE(_xlfn.TEXTSPLIT(U729,";",TRUE,FALSE)," ",L729)),U729),"")</f>
        <v>Moringa stenopetala Leaves</v>
      </c>
    </row>
    <row r="730" spans="1:22" ht="14.5" x14ac:dyDescent="0.35">
      <c r="A730" t="s">
        <v>25603</v>
      </c>
      <c r="B730" s="86" t="s">
        <v>25604</v>
      </c>
      <c r="D730" s="120" t="s">
        <v>13726</v>
      </c>
      <c r="E730" s="122" t="str">
        <f t="shared" si="53"/>
        <v>Moringa stenopetala</v>
      </c>
      <c r="F730" s="122" t="str">
        <f t="shared" si="52"/>
        <v>Moringa stenopetala Dried</v>
      </c>
      <c r="G730" s="122" t="str">
        <f t="shared" si="51"/>
        <v>Moringa stenopetala Dried(Air)</v>
      </c>
      <c r="I730" s="120" t="s">
        <v>24221</v>
      </c>
      <c r="J730" s="120" t="s">
        <v>24193</v>
      </c>
      <c r="T730" t="str" cm="1">
        <f t="array" ref="T730">IFERROR(INDEX(AOM[AOM], MATCH(1, (AOM[Edge_Value]=ani_diet!F730)*(AOM[Is_Ani_Diet_Ingredient]&lt;&gt;FALSE), 0)), "No Match in AOM")</f>
        <v>AOM_001792</v>
      </c>
      <c r="U730" t="str" cm="1">
        <f t="array" ref="U730">IFERROR(IF(INDEX(AOM[Scientific Name], MATCH(1, (AOM[Edge_Value]=ani_diet!F730)*(AOM[Is_Ani_Diet_Ingredient]&lt;&gt;FALSE), 0))=0, "", INDEX(AOM[Scientific Name], MATCH(1, (AOM[Edge_Value]=ani_diet!F730)*(AOM[Is_Ani_Diet_Ingredient]&lt;&gt;FALSE), 0))), "No Match in AOM")</f>
        <v>Moringa stenopetala</v>
      </c>
      <c r="V730" t="str" cm="1">
        <f t="array" ref="V730">IF((U730&lt;&gt;"")*(U730&lt;&gt;"No Match in AOM"),IF(L730&lt;&gt;"",_xlfn.TEXTJOIN(";",TRUE,CONCATENATE(_xlfn.TEXTSPLIT(U730,";",TRUE,FALSE)," ",L730)),U730),"")</f>
        <v>Moringa stenopetala</v>
      </c>
    </row>
    <row r="731" spans="1:22" ht="14.5" x14ac:dyDescent="0.35">
      <c r="A731" t="s">
        <v>25169</v>
      </c>
      <c r="B731" s="86" t="s">
        <v>25605</v>
      </c>
      <c r="C731" s="121" t="s">
        <v>25606</v>
      </c>
      <c r="D731" s="120" t="s">
        <v>10310</v>
      </c>
      <c r="E731" s="122" t="str">
        <f t="shared" si="53"/>
        <v>Mucuna pruriens Beans</v>
      </c>
      <c r="F731" s="122" t="str">
        <f t="shared" si="52"/>
        <v>Mucuna pruriens Beans</v>
      </c>
      <c r="G731" s="122" t="str">
        <f t="shared" si="51"/>
        <v>Mucuna pruriens Beans</v>
      </c>
      <c r="L731" s="120" t="s">
        <v>25607</v>
      </c>
      <c r="T731" t="str" cm="1">
        <f t="array" ref="T731">IFERROR(INDEX(AOM[AOM], MATCH(1, (AOM[Edge_Value]=ani_diet!F731)*(AOM[Is_Ani_Diet_Ingredient]&lt;&gt;FALSE), 0)), "No Match in AOM")</f>
        <v>AOM_001164</v>
      </c>
      <c r="U731" t="str" cm="1">
        <f t="array" ref="U731">IFERROR(IF(INDEX(AOM[Scientific Name], MATCH(1, (AOM[Edge_Value]=ani_diet!F731)*(AOM[Is_Ani_Diet_Ingredient]&lt;&gt;FALSE), 0))=0, "", INDEX(AOM[Scientific Name], MATCH(1, (AOM[Edge_Value]=ani_diet!F731)*(AOM[Is_Ani_Diet_Ingredient]&lt;&gt;FALSE), 0))), "No Match in AOM")</f>
        <v>Mucuna pruriens</v>
      </c>
      <c r="V731" t="str" cm="1">
        <f t="array" ref="V731">IF((U731&lt;&gt;"")*(U731&lt;&gt;"No Match in AOM"),IF(L731&lt;&gt;"",_xlfn.TEXTJOIN(";",TRUE,CONCATENATE(_xlfn.TEXTSPLIT(U731,";",TRUE,FALSE)," ",L731)),U731),"")</f>
        <v>Mucuna pruriens Beans</v>
      </c>
    </row>
    <row r="732" spans="1:22" ht="14.5" x14ac:dyDescent="0.35">
      <c r="A732" t="s">
        <v>25169</v>
      </c>
      <c r="B732" s="86" t="s">
        <v>25608</v>
      </c>
      <c r="D732" s="120" t="s">
        <v>10310</v>
      </c>
      <c r="E732" s="122" t="str">
        <f t="shared" si="53"/>
        <v>Mucuna pruriens Beans</v>
      </c>
      <c r="F732" s="122" t="str">
        <f t="shared" si="52"/>
        <v>Mucuna pruriens Beans Crushed</v>
      </c>
      <c r="G732" s="122" t="str">
        <f t="shared" si="51"/>
        <v>Mucuna pruriens Beans Crushed</v>
      </c>
      <c r="I732" s="120" t="s">
        <v>24415</v>
      </c>
      <c r="J732" s="120" t="s">
        <v>24415</v>
      </c>
      <c r="L732" s="120" t="s">
        <v>25607</v>
      </c>
      <c r="T732" t="str" cm="1">
        <f t="array" ref="T732">IFERROR(INDEX(AOM[AOM], MATCH(1, (AOM[Edge_Value]=ani_diet!F732)*(AOM[Is_Ani_Diet_Ingredient]&lt;&gt;FALSE), 0)), "No Match in AOM")</f>
        <v>AOM_001698</v>
      </c>
      <c r="U732" t="str" cm="1">
        <f t="array" ref="U732">IFERROR(IF(INDEX(AOM[Scientific Name], MATCH(1, (AOM[Edge_Value]=ani_diet!F732)*(AOM[Is_Ani_Diet_Ingredient]&lt;&gt;FALSE), 0))=0, "", INDEX(AOM[Scientific Name], MATCH(1, (AOM[Edge_Value]=ani_diet!F732)*(AOM[Is_Ani_Diet_Ingredient]&lt;&gt;FALSE), 0))), "No Match in AOM")</f>
        <v>Mucuna pruriens</v>
      </c>
      <c r="V732" t="str" cm="1">
        <f t="array" ref="V732">IF((U732&lt;&gt;"")*(U732&lt;&gt;"No Match in AOM"),IF(L732&lt;&gt;"",_xlfn.TEXTJOIN(";",TRUE,CONCATENATE(_xlfn.TEXTSPLIT(U732,";",TRUE,FALSE)," ",L732)),U732),"")</f>
        <v>Mucuna pruriens Beans</v>
      </c>
    </row>
    <row r="733" spans="1:22" ht="14.5" x14ac:dyDescent="0.35">
      <c r="A733" t="s">
        <v>25169</v>
      </c>
      <c r="B733" s="86" t="s">
        <v>25609</v>
      </c>
      <c r="D733" s="120" t="s">
        <v>10310</v>
      </c>
      <c r="E733" s="122" t="str">
        <f t="shared" si="53"/>
        <v>Mucuna pruriens</v>
      </c>
      <c r="F733" s="122" t="str">
        <f t="shared" si="52"/>
        <v>Mucuna pruriens Dried</v>
      </c>
      <c r="G733" s="122" t="str">
        <f t="shared" si="51"/>
        <v>Mucuna pruriens Hay Chopped</v>
      </c>
      <c r="I733" s="120" t="s">
        <v>24298</v>
      </c>
      <c r="J733" s="120" t="s">
        <v>24193</v>
      </c>
      <c r="K733" s="120" t="s">
        <v>6715</v>
      </c>
      <c r="T733" t="str" cm="1">
        <f t="array" ref="T733">IFERROR(INDEX(AOM[AOM], MATCH(1, (AOM[Edge_Value]=ani_diet!F733)*(AOM[Is_Ani_Diet_Ingredient]&lt;&gt;FALSE), 0)), "No Match in AOM")</f>
        <v>AOM_001697</v>
      </c>
      <c r="U733" t="str" cm="1">
        <f t="array" ref="U733">IFERROR(IF(INDEX(AOM[Scientific Name], MATCH(1, (AOM[Edge_Value]=ani_diet!F733)*(AOM[Is_Ani_Diet_Ingredient]&lt;&gt;FALSE), 0))=0, "", INDEX(AOM[Scientific Name], MATCH(1, (AOM[Edge_Value]=ani_diet!F733)*(AOM[Is_Ani_Diet_Ingredient]&lt;&gt;FALSE), 0))), "No Match in AOM")</f>
        <v>Mucuna pruriens</v>
      </c>
      <c r="V733" t="str" cm="1">
        <f t="array" ref="V733">IF((U733&lt;&gt;"")*(U733&lt;&gt;"No Match in AOM"),IF(L733&lt;&gt;"",_xlfn.TEXTJOIN(";",TRUE,CONCATENATE(_xlfn.TEXTSPLIT(U733,";",TRUE,FALSE)," ",L733)),U733),"")</f>
        <v>Mucuna pruriens</v>
      </c>
    </row>
    <row r="734" spans="1:22" ht="14.5" x14ac:dyDescent="0.35">
      <c r="A734" t="s">
        <v>24379</v>
      </c>
      <c r="B734" s="86" t="s">
        <v>25610</v>
      </c>
      <c r="C734" s="121" t="s">
        <v>10310</v>
      </c>
      <c r="D734" s="120" t="s">
        <v>10310</v>
      </c>
      <c r="E734" s="122" t="str">
        <f t="shared" si="53"/>
        <v>Mucuna pruriens</v>
      </c>
      <c r="F734" s="122" t="str">
        <f t="shared" si="52"/>
        <v>Mucuna pruriens</v>
      </c>
      <c r="G734" s="122" t="str">
        <f t="shared" si="51"/>
        <v>Mucuna pruriens</v>
      </c>
      <c r="T734" t="str" cm="1">
        <f t="array" ref="T734">IFERROR(INDEX(AOM[AOM], MATCH(1, (AOM[Edge_Value]=ani_diet!F734)*(AOM[Is_Ani_Diet_Ingredient]&lt;&gt;FALSE), 0)), "No Match in AOM")</f>
        <v>AOM_001227</v>
      </c>
      <c r="U734" t="str" cm="1">
        <f t="array" ref="U734">IFERROR(IF(INDEX(AOM[Scientific Name], MATCH(1, (AOM[Edge_Value]=ani_diet!F734)*(AOM[Is_Ani_Diet_Ingredient]&lt;&gt;FALSE), 0))=0, "", INDEX(AOM[Scientific Name], MATCH(1, (AOM[Edge_Value]=ani_diet!F734)*(AOM[Is_Ani_Diet_Ingredient]&lt;&gt;FALSE), 0))), "No Match in AOM")</f>
        <v>Mucuna pruriens</v>
      </c>
      <c r="V734" t="str" cm="1">
        <f t="array" ref="V734">IF((U734&lt;&gt;"")*(U734&lt;&gt;"No Match in AOM"),IF(L734&lt;&gt;"",_xlfn.TEXTJOIN(";",TRUE,CONCATENATE(_xlfn.TEXTSPLIT(U734,";",TRUE,FALSE)," ",L734)),U734),"")</f>
        <v>Mucuna pruriens</v>
      </c>
    </row>
    <row r="735" spans="1:22" ht="14.5" x14ac:dyDescent="0.35">
      <c r="A735" t="s">
        <v>25611</v>
      </c>
      <c r="B735" s="86" t="s">
        <v>25612</v>
      </c>
      <c r="C735" s="121" t="s">
        <v>20590</v>
      </c>
      <c r="D735" s="120" t="s">
        <v>20590</v>
      </c>
      <c r="E735" s="122" t="str">
        <f t="shared" si="53"/>
        <v>Rastrineobola argentea</v>
      </c>
      <c r="F735" s="122" t="str">
        <f t="shared" si="52"/>
        <v>Rastrineobola argentea</v>
      </c>
      <c r="G735" s="122" t="str">
        <f t="shared" si="51"/>
        <v>Rastrineobola argentea</v>
      </c>
      <c r="P735" t="s">
        <v>13005</v>
      </c>
      <c r="Q735" t="s">
        <v>12972</v>
      </c>
      <c r="R735" t="s">
        <v>13005</v>
      </c>
      <c r="S735" t="s">
        <v>12972</v>
      </c>
      <c r="T735" t="str" cm="1">
        <f t="array" ref="T735">IFERROR(INDEX(AOM[AOM], MATCH(1, (AOM[Edge_Value]=ani_diet!F735)*(AOM[Is_Ani_Diet_Ingredient]&lt;&gt;FALSE), 0)), "No Match in AOM")</f>
        <v>AOM_001110</v>
      </c>
      <c r="U735" t="str" cm="1">
        <f t="array" ref="U735">IFERROR(IF(INDEX(AOM[Scientific Name], MATCH(1, (AOM[Edge_Value]=ani_diet!F735)*(AOM[Is_Ani_Diet_Ingredient]&lt;&gt;FALSE), 0))=0, "", INDEX(AOM[Scientific Name], MATCH(1, (AOM[Edge_Value]=ani_diet!F735)*(AOM[Is_Ani_Diet_Ingredient]&lt;&gt;FALSE), 0))), "No Match in AOM")</f>
        <v>Rastrineobola argentea</v>
      </c>
      <c r="V735" t="str" cm="1">
        <f t="array" ref="V735">IF((U735&lt;&gt;"")*(U735&lt;&gt;"No Match in AOM"),IF(L735&lt;&gt;"",_xlfn.TEXTJOIN(";",TRUE,CONCATENATE(_xlfn.TEXTSPLIT(U735,";",TRUE,FALSE)," ",L735)),U735),"")</f>
        <v>Rastrineobola argentea</v>
      </c>
    </row>
    <row r="736" spans="1:22" ht="14.5" x14ac:dyDescent="0.35">
      <c r="B736" s="86" t="s">
        <v>25613</v>
      </c>
      <c r="D736" s="120" t="s">
        <v>9686</v>
      </c>
      <c r="E736" s="122" t="str">
        <f t="shared" si="53"/>
        <v>Pennisetum purpureum</v>
      </c>
      <c r="F736" s="122" t="str">
        <f t="shared" si="52"/>
        <v>Pennisetum purpureum</v>
      </c>
      <c r="G736" s="122" t="str">
        <f t="shared" si="51"/>
        <v>Pennisetum purpureum Bana</v>
      </c>
      <c r="H736" s="120" t="s">
        <v>16923</v>
      </c>
      <c r="T736" t="str" cm="1">
        <f t="array" ref="T736">IFERROR(INDEX(AOM[AOM], MATCH(1, (AOM[Edge_Value]=ani_diet!F736)*(AOM[Is_Ani_Diet_Ingredient]&lt;&gt;FALSE), 0)), "No Match in AOM")</f>
        <v>AOM_000689</v>
      </c>
      <c r="U736" t="str" cm="1">
        <f t="array" ref="U736">IFERROR(IF(INDEX(AOM[Scientific Name], MATCH(1, (AOM[Edge_Value]=ani_diet!F736)*(AOM[Is_Ani_Diet_Ingredient]&lt;&gt;FALSE), 0))=0, "", INDEX(AOM[Scientific Name], MATCH(1, (AOM[Edge_Value]=ani_diet!F736)*(AOM[Is_Ani_Diet_Ingredient]&lt;&gt;FALSE), 0))), "No Match in AOM")</f>
        <v>Pennisetum purpureum</v>
      </c>
      <c r="V736" t="str" cm="1">
        <f t="array" ref="V736">IF((U736&lt;&gt;"")*(U736&lt;&gt;"No Match in AOM"),IF(L736&lt;&gt;"",_xlfn.TEXTJOIN(";",TRUE,CONCATENATE(_xlfn.TEXTSPLIT(U736,";",TRUE,FALSE)," ",L736)),U736),"")</f>
        <v>Pennisetum purpureum</v>
      </c>
    </row>
    <row r="737" spans="1:23" ht="14.5" x14ac:dyDescent="0.35">
      <c r="B737" s="86" t="s">
        <v>25614</v>
      </c>
      <c r="D737" s="120" t="s">
        <v>9686</v>
      </c>
      <c r="E737" s="122" t="str">
        <f t="shared" si="53"/>
        <v>Pennisetum purpureum</v>
      </c>
      <c r="F737" s="122" t="str">
        <f t="shared" si="52"/>
        <v>Pennisetum purpureum</v>
      </c>
      <c r="G737" s="122" t="str">
        <f t="shared" si="51"/>
        <v>Pennisetum purpureum Bana;12 weeks</v>
      </c>
      <c r="H737" s="120" t="s">
        <v>25615</v>
      </c>
      <c r="T737" t="str" cm="1">
        <f t="array" ref="T737">IFERROR(INDEX(AOM[AOM], MATCH(1, (AOM[Edge_Value]=ani_diet!F737)*(AOM[Is_Ani_Diet_Ingredient]&lt;&gt;FALSE), 0)), "No Match in AOM")</f>
        <v>AOM_000689</v>
      </c>
      <c r="U737" t="str" cm="1">
        <f t="array" ref="U737">IFERROR(IF(INDEX(AOM[Scientific Name], MATCH(1, (AOM[Edge_Value]=ani_diet!F737)*(AOM[Is_Ani_Diet_Ingredient]&lt;&gt;FALSE), 0))=0, "", INDEX(AOM[Scientific Name], MATCH(1, (AOM[Edge_Value]=ani_diet!F737)*(AOM[Is_Ani_Diet_Ingredient]&lt;&gt;FALSE), 0))), "No Match in AOM")</f>
        <v>Pennisetum purpureum</v>
      </c>
      <c r="V737" t="str" cm="1">
        <f t="array" ref="V737">IF((U737&lt;&gt;"")*(U737&lt;&gt;"No Match in AOM"),IF(L737&lt;&gt;"",_xlfn.TEXTJOIN(";",TRUE,CONCATENATE(_xlfn.TEXTSPLIT(U737,";",TRUE,FALSE)," ",L737)),U737),"")</f>
        <v>Pennisetum purpureum</v>
      </c>
    </row>
    <row r="738" spans="1:23" ht="14.5" x14ac:dyDescent="0.35">
      <c r="B738" s="86" t="s">
        <v>25616</v>
      </c>
      <c r="D738" s="120" t="s">
        <v>9686</v>
      </c>
      <c r="E738" s="122" t="str">
        <f t="shared" si="53"/>
        <v>Pennisetum purpureum</v>
      </c>
      <c r="F738" s="122" t="str">
        <f t="shared" si="52"/>
        <v>Pennisetum purpureum</v>
      </c>
      <c r="G738" s="122" t="str">
        <f t="shared" si="51"/>
        <v>Pennisetum purpureum Bana;6 weeks</v>
      </c>
      <c r="H738" s="120" t="s">
        <v>25617</v>
      </c>
      <c r="T738" t="str" cm="1">
        <f t="array" ref="T738">IFERROR(INDEX(AOM[AOM], MATCH(1, (AOM[Edge_Value]=ani_diet!F738)*(AOM[Is_Ani_Diet_Ingredient]&lt;&gt;FALSE), 0)), "No Match in AOM")</f>
        <v>AOM_000689</v>
      </c>
      <c r="U738" t="str" cm="1">
        <f t="array" ref="U738">IFERROR(IF(INDEX(AOM[Scientific Name], MATCH(1, (AOM[Edge_Value]=ani_diet!F738)*(AOM[Is_Ani_Diet_Ingredient]&lt;&gt;FALSE), 0))=0, "", INDEX(AOM[Scientific Name], MATCH(1, (AOM[Edge_Value]=ani_diet!F738)*(AOM[Is_Ani_Diet_Ingredient]&lt;&gt;FALSE), 0))), "No Match in AOM")</f>
        <v>Pennisetum purpureum</v>
      </c>
      <c r="V738" t="str" cm="1">
        <f t="array" ref="V738">IF((U738&lt;&gt;"")*(U738&lt;&gt;"No Match in AOM"),IF(L738&lt;&gt;"",_xlfn.TEXTJOIN(";",TRUE,CONCATENATE(_xlfn.TEXTSPLIT(U738,";",TRUE,FALSE)," ",L738)),U738),"")</f>
        <v>Pennisetum purpureum</v>
      </c>
    </row>
    <row r="739" spans="1:23" ht="14.5" x14ac:dyDescent="0.35">
      <c r="B739" s="86" t="s">
        <v>25618</v>
      </c>
      <c r="D739" s="120" t="s">
        <v>9686</v>
      </c>
      <c r="E739" s="122" t="str">
        <f t="shared" si="53"/>
        <v>Pennisetum purpureum</v>
      </c>
      <c r="F739" s="122" t="str">
        <f t="shared" si="52"/>
        <v>Pennisetum purpureum</v>
      </c>
      <c r="G739" s="122" t="str">
        <f t="shared" si="51"/>
        <v>Pennisetum purpureum Bana Chopped</v>
      </c>
      <c r="H739" s="120" t="s">
        <v>16923</v>
      </c>
      <c r="I739" s="120" t="s">
        <v>6715</v>
      </c>
      <c r="K739" s="120" t="s">
        <v>6715</v>
      </c>
      <c r="T739" t="str" cm="1">
        <f t="array" ref="T739">IFERROR(INDEX(AOM[AOM], MATCH(1, (AOM[Edge_Value]=ani_diet!F739)*(AOM[Is_Ani_Diet_Ingredient]&lt;&gt;FALSE), 0)), "No Match in AOM")</f>
        <v>AOM_000689</v>
      </c>
      <c r="U739" t="str" cm="1">
        <f t="array" ref="U739">IFERROR(IF(INDEX(AOM[Scientific Name], MATCH(1, (AOM[Edge_Value]=ani_diet!F739)*(AOM[Is_Ani_Diet_Ingredient]&lt;&gt;FALSE), 0))=0, "", INDEX(AOM[Scientific Name], MATCH(1, (AOM[Edge_Value]=ani_diet!F739)*(AOM[Is_Ani_Diet_Ingredient]&lt;&gt;FALSE), 0))), "No Match in AOM")</f>
        <v>Pennisetum purpureum</v>
      </c>
      <c r="V739" t="str" cm="1">
        <f t="array" ref="V739">IF((U739&lt;&gt;"")*(U739&lt;&gt;"No Match in AOM"),IF(L739&lt;&gt;"",_xlfn.TEXTJOIN(";",TRUE,CONCATENATE(_xlfn.TEXTSPLIT(U739,";",TRUE,FALSE)," ",L739)),U739),"")</f>
        <v>Pennisetum purpureum</v>
      </c>
    </row>
    <row r="740" spans="1:23" ht="14.5" x14ac:dyDescent="0.35">
      <c r="B740" s="86" t="s">
        <v>25619</v>
      </c>
      <c r="D740" s="120" t="s">
        <v>9686</v>
      </c>
      <c r="E740" s="122" t="str">
        <f t="shared" si="53"/>
        <v>Pennisetum purpureum</v>
      </c>
      <c r="F740" s="122" t="str">
        <f t="shared" si="52"/>
        <v>Pennisetum purpureum</v>
      </c>
      <c r="G740" s="122" t="str">
        <f t="shared" si="51"/>
        <v>Pennisetum purpureum Bana;12 weeks Chopped</v>
      </c>
      <c r="H740" s="120" t="s">
        <v>25615</v>
      </c>
      <c r="I740" s="120" t="s">
        <v>6715</v>
      </c>
      <c r="K740" s="120" t="s">
        <v>6715</v>
      </c>
      <c r="T740" t="str" cm="1">
        <f t="array" ref="T740">IFERROR(INDEX(AOM[AOM], MATCH(1, (AOM[Edge_Value]=ani_diet!F740)*(AOM[Is_Ani_Diet_Ingredient]&lt;&gt;FALSE), 0)), "No Match in AOM")</f>
        <v>AOM_000689</v>
      </c>
      <c r="U740" t="str" cm="1">
        <f t="array" ref="U740">IFERROR(IF(INDEX(AOM[Scientific Name], MATCH(1, (AOM[Edge_Value]=ani_diet!F740)*(AOM[Is_Ani_Diet_Ingredient]&lt;&gt;FALSE), 0))=0, "", INDEX(AOM[Scientific Name], MATCH(1, (AOM[Edge_Value]=ani_diet!F740)*(AOM[Is_Ani_Diet_Ingredient]&lt;&gt;FALSE), 0))), "No Match in AOM")</f>
        <v>Pennisetum purpureum</v>
      </c>
      <c r="V740" t="str" cm="1">
        <f t="array" ref="V740">IF((U740&lt;&gt;"")*(U740&lt;&gt;"No Match in AOM"),IF(L740&lt;&gt;"",_xlfn.TEXTJOIN(";",TRUE,CONCATENATE(_xlfn.TEXTSPLIT(U740,";",TRUE,FALSE)," ",L740)),U740),"")</f>
        <v>Pennisetum purpureum</v>
      </c>
    </row>
    <row r="741" spans="1:23" ht="14.5" x14ac:dyDescent="0.35">
      <c r="B741" s="86" t="s">
        <v>25620</v>
      </c>
      <c r="D741" s="120" t="s">
        <v>9686</v>
      </c>
      <c r="E741" s="122" t="str">
        <f t="shared" si="53"/>
        <v>Pennisetum purpureum</v>
      </c>
      <c r="F741" s="122" t="str">
        <f t="shared" si="52"/>
        <v>Pennisetum purpureum</v>
      </c>
      <c r="G741" s="122" t="str">
        <f t="shared" si="51"/>
        <v>Pennisetum purpureum Bana;6 weeks Chopped</v>
      </c>
      <c r="H741" s="120" t="s">
        <v>25617</v>
      </c>
      <c r="I741" s="120" t="s">
        <v>6715</v>
      </c>
      <c r="K741" s="120" t="s">
        <v>6715</v>
      </c>
      <c r="T741" t="str" cm="1">
        <f t="array" ref="T741">IFERROR(INDEX(AOM[AOM], MATCH(1, (AOM[Edge_Value]=ani_diet!F741)*(AOM[Is_Ani_Diet_Ingredient]&lt;&gt;FALSE), 0)), "No Match in AOM")</f>
        <v>AOM_000689</v>
      </c>
      <c r="U741" t="str" cm="1">
        <f t="array" ref="U741">IFERROR(IF(INDEX(AOM[Scientific Name], MATCH(1, (AOM[Edge_Value]=ani_diet!F741)*(AOM[Is_Ani_Diet_Ingredient]&lt;&gt;FALSE), 0))=0, "", INDEX(AOM[Scientific Name], MATCH(1, (AOM[Edge_Value]=ani_diet!F741)*(AOM[Is_Ani_Diet_Ingredient]&lt;&gt;FALSE), 0))), "No Match in AOM")</f>
        <v>Pennisetum purpureum</v>
      </c>
      <c r="V741" t="str" cm="1">
        <f t="array" ref="V741">IF((U741&lt;&gt;"")*(U741&lt;&gt;"No Match in AOM"),IF(L741&lt;&gt;"",_xlfn.TEXTJOIN(";",TRUE,CONCATENATE(_xlfn.TEXTSPLIT(U741,";",TRUE,FALSE)," ",L741)),U741),"")</f>
        <v>Pennisetum purpureum</v>
      </c>
    </row>
    <row r="742" spans="1:23" ht="14.5" x14ac:dyDescent="0.35">
      <c r="A742" t="s">
        <v>25621</v>
      </c>
      <c r="B742" s="86" t="s">
        <v>25622</v>
      </c>
      <c r="D742" s="120" t="s">
        <v>9686</v>
      </c>
      <c r="E742" s="122" t="str">
        <f t="shared" si="53"/>
        <v>Pennisetum purpureum</v>
      </c>
      <c r="F742" s="122" t="str">
        <f t="shared" si="52"/>
        <v>Pennisetum purpureum Ground</v>
      </c>
      <c r="G742" s="122" t="str">
        <f t="shared" si="51"/>
        <v>Pennisetum purpureum Ground</v>
      </c>
      <c r="I742" s="120" t="s">
        <v>6571</v>
      </c>
      <c r="J742" s="120" t="s">
        <v>6571</v>
      </c>
      <c r="T742" t="str" cm="1">
        <f t="array" ref="T742">IFERROR(INDEX(AOM[AOM], MATCH(1, (AOM[Edge_Value]=ani_diet!F742)*(AOM[Is_Ani_Diet_Ingredient]&lt;&gt;FALSE), 0)), "No Match in AOM")</f>
        <v>AOM_001720</v>
      </c>
      <c r="U742" t="str" cm="1">
        <f t="array" ref="U742">IFERROR(IF(INDEX(AOM[Scientific Name], MATCH(1, (AOM[Edge_Value]=ani_diet!F742)*(AOM[Is_Ani_Diet_Ingredient]&lt;&gt;FALSE), 0))=0, "", INDEX(AOM[Scientific Name], MATCH(1, (AOM[Edge_Value]=ani_diet!F742)*(AOM[Is_Ani_Diet_Ingredient]&lt;&gt;FALSE), 0))), "No Match in AOM")</f>
        <v>Pennisetum purpureum</v>
      </c>
      <c r="V742" t="str" cm="1">
        <f t="array" ref="V742">IF((U742&lt;&gt;"")*(U742&lt;&gt;"No Match in AOM"),IF(L742&lt;&gt;"",_xlfn.TEXTJOIN(";",TRUE,CONCATENATE(_xlfn.TEXTSPLIT(U742,";",TRUE,FALSE)," ",L742)),U742),"")</f>
        <v>Pennisetum purpureum</v>
      </c>
    </row>
    <row r="743" spans="1:23" ht="14.5" x14ac:dyDescent="0.35">
      <c r="A743" t="s">
        <v>24227</v>
      </c>
      <c r="B743" s="86" t="s">
        <v>25623</v>
      </c>
      <c r="D743" s="120" t="s">
        <v>22173</v>
      </c>
      <c r="E743" s="122" t="str">
        <f t="shared" si="53"/>
        <v>Natural Pasture Hay</v>
      </c>
      <c r="F743" s="122" t="str">
        <f t="shared" si="52"/>
        <v>Natural Pasture Hay</v>
      </c>
      <c r="G743" s="122" t="str">
        <f t="shared" si="51"/>
        <v>Natural Pasture Hay</v>
      </c>
      <c r="L743" s="120" t="s">
        <v>19595</v>
      </c>
      <c r="T743" t="str" cm="1">
        <f t="array" ref="T743">IFERROR(INDEX(AOM[AOM], MATCH(1, (AOM[Edge_Value]=ani_diet!F743)*(AOM[Is_Ani_Diet_Ingredient]&lt;&gt;FALSE), 0)), "No Match in AOM")</f>
        <v>AOM_000698</v>
      </c>
      <c r="U743" t="str" cm="1">
        <f t="array" ref="U743">IFERROR(IF(INDEX(AOM[Scientific Name], MATCH(1, (AOM[Edge_Value]=ani_diet!F743)*(AOM[Is_Ani_Diet_Ingredient]&lt;&gt;FALSE), 0))=0, "", INDEX(AOM[Scientific Name], MATCH(1, (AOM[Edge_Value]=ani_diet!F743)*(AOM[Is_Ani_Diet_Ingredient]&lt;&gt;FALSE), 0))), "No Match in AOM")</f>
        <v/>
      </c>
      <c r="V743" t="str" cm="1">
        <f t="array" ref="V743">IF((U743&lt;&gt;"")*(U743&lt;&gt;"No Match in AOM"),IF(L743&lt;&gt;"",_xlfn.TEXTJOIN(";",TRUE,CONCATENATE(_xlfn.TEXTSPLIT(U743,";",TRUE,FALSE)," ",L743)),U743),"")</f>
        <v/>
      </c>
    </row>
    <row r="744" spans="1:23" ht="14.5" x14ac:dyDescent="0.35">
      <c r="A744" t="s">
        <v>25624</v>
      </c>
      <c r="B744" s="86" t="s">
        <v>22176</v>
      </c>
      <c r="C744" s="121" t="s">
        <v>25625</v>
      </c>
      <c r="D744" s="120" t="s">
        <v>25626</v>
      </c>
      <c r="E744" s="122" t="str">
        <f t="shared" si="53"/>
        <v>Natural Grass Hay</v>
      </c>
      <c r="F744" s="122" t="str">
        <f t="shared" si="52"/>
        <v>Natural Grass Hay</v>
      </c>
      <c r="G744" s="122" t="str">
        <f t="shared" si="51"/>
        <v>Natural Grass Hay</v>
      </c>
      <c r="L744" s="120" t="s">
        <v>19595</v>
      </c>
      <c r="N744" s="88" t="s">
        <v>252</v>
      </c>
      <c r="T744" t="str" cm="1">
        <f t="array" ref="T744">IFERROR(INDEX(AOM[AOM], MATCH(1, (AOM[Edge_Value]=ani_diet!F744)*(AOM[Is_Ani_Diet_Ingredient]&lt;&gt;FALSE), 0)), "No Match in AOM")</f>
        <v>No Match in AOM</v>
      </c>
      <c r="U744" t="str" cm="1">
        <f t="array" ref="U744">IFERROR(IF(INDEX(AOM[Scientific Name], MATCH(1, (AOM[Edge_Value]=ani_diet!F744)*(AOM[Is_Ani_Diet_Ingredient]&lt;&gt;FALSE), 0))=0, "", INDEX(AOM[Scientific Name], MATCH(1, (AOM[Edge_Value]=ani_diet!F744)*(AOM[Is_Ani_Diet_Ingredient]&lt;&gt;FALSE), 0))), "No Match in AOM")</f>
        <v>No Match in AOM</v>
      </c>
      <c r="V744" t="str" cm="1">
        <f t="array" ref="V744">IF((U744&lt;&gt;"")*(U744&lt;&gt;"No Match in AOM"),IF(L744&lt;&gt;"",_xlfn.TEXTJOIN(";",TRUE,CONCATENATE(_xlfn.TEXTSPLIT(U744,";",TRUE,FALSE)," ",L744)),U744),"")</f>
        <v/>
      </c>
      <c r="W744" t="s">
        <v>22174</v>
      </c>
    </row>
    <row r="745" spans="1:23" ht="14.5" x14ac:dyDescent="0.35">
      <c r="B745" s="86" t="s">
        <v>25627</v>
      </c>
      <c r="D745" s="120" t="s">
        <v>22173</v>
      </c>
      <c r="E745" s="122" t="str">
        <f t="shared" si="53"/>
        <v>Natural Pasture Hay</v>
      </c>
      <c r="F745" s="122" t="str">
        <f t="shared" si="52"/>
        <v>Natural Pasture Hay</v>
      </c>
      <c r="G745" s="122" t="str">
        <f t="shared" ref="G745:G776" si="54">_xlfn.TEXTJOIN(" ",TRUE,D745,H745,IF(ISBLANK(L745),"",_xlfn.TEXTSPLIT(L745,";")),IF(ISBLANK(I745),"",_xlfn.TEXTSPLIT(I745,";")))</f>
        <v>Natural Pasture Hay Chopped</v>
      </c>
      <c r="I745" s="120" t="s">
        <v>6715</v>
      </c>
      <c r="K745" s="120" t="s">
        <v>6715</v>
      </c>
      <c r="L745" s="120" t="s">
        <v>19595</v>
      </c>
      <c r="T745" t="str" cm="1">
        <f t="array" ref="T745">IFERROR(INDEX(AOM[AOM], MATCH(1, (AOM[Edge_Value]=ani_diet!F745)*(AOM[Is_Ani_Diet_Ingredient]&lt;&gt;FALSE), 0)), "No Match in AOM")</f>
        <v>AOM_000698</v>
      </c>
      <c r="U745" t="str" cm="1">
        <f t="array" ref="U745">IFERROR(IF(INDEX(AOM[Scientific Name], MATCH(1, (AOM[Edge_Value]=ani_diet!F745)*(AOM[Is_Ani_Diet_Ingredient]&lt;&gt;FALSE), 0))=0, "", INDEX(AOM[Scientific Name], MATCH(1, (AOM[Edge_Value]=ani_diet!F745)*(AOM[Is_Ani_Diet_Ingredient]&lt;&gt;FALSE), 0))), "No Match in AOM")</f>
        <v/>
      </c>
      <c r="V745" t="str" cm="1">
        <f t="array" ref="V745">IF((U745&lt;&gt;"")*(U745&lt;&gt;"No Match in AOM"),IF(L745&lt;&gt;"",_xlfn.TEXTJOIN(";",TRUE,CONCATENATE(_xlfn.TEXTSPLIT(U745,";",TRUE,FALSE)," ",L745)),U745),"")</f>
        <v/>
      </c>
    </row>
    <row r="746" spans="1:23" ht="14.5" x14ac:dyDescent="0.35">
      <c r="A746" t="s">
        <v>25628</v>
      </c>
      <c r="B746" s="86" t="s">
        <v>25629</v>
      </c>
      <c r="C746" s="121" t="s">
        <v>22173</v>
      </c>
      <c r="D746" s="120" t="s">
        <v>22173</v>
      </c>
      <c r="E746" s="122" t="str">
        <f t="shared" si="53"/>
        <v>Natural Pasture</v>
      </c>
      <c r="F746" s="122" t="str">
        <f t="shared" si="52"/>
        <v>Natural Pasture</v>
      </c>
      <c r="G746" s="122" t="str">
        <f t="shared" si="54"/>
        <v>Natural Pasture</v>
      </c>
      <c r="T746" t="str" cm="1">
        <f t="array" ref="T746">IFERROR(INDEX(AOM[AOM], MATCH(1, (AOM[Edge_Value]=ani_diet!F746)*(AOM[Is_Ani_Diet_Ingredient]&lt;&gt;FALSE), 0)), "No Match in AOM")</f>
        <v>AOM_000697</v>
      </c>
      <c r="U746" t="str" cm="1">
        <f t="array" ref="U746">IFERROR(IF(INDEX(AOM[Scientific Name], MATCH(1, (AOM[Edge_Value]=ani_diet!F746)*(AOM[Is_Ani_Diet_Ingredient]&lt;&gt;FALSE), 0))=0, "", INDEX(AOM[Scientific Name], MATCH(1, (AOM[Edge_Value]=ani_diet!F746)*(AOM[Is_Ani_Diet_Ingredient]&lt;&gt;FALSE), 0))), "No Match in AOM")</f>
        <v/>
      </c>
      <c r="V746" t="str" cm="1">
        <f t="array" ref="V746">IF((U746&lt;&gt;"")*(U746&lt;&gt;"No Match in AOM"),IF(L746&lt;&gt;"",_xlfn.TEXTJOIN(";",TRUE,CONCATENATE(_xlfn.TEXTSPLIT(U746,";",TRUE,FALSE)," ",L746)),U746),"")</f>
        <v/>
      </c>
    </row>
    <row r="747" spans="1:23" ht="14.5" x14ac:dyDescent="0.35">
      <c r="A747" t="s">
        <v>24204</v>
      </c>
      <c r="B747" s="86" t="s">
        <v>25630</v>
      </c>
      <c r="C747" s="121" t="s">
        <v>25631</v>
      </c>
      <c r="D747" s="120" t="s">
        <v>14147</v>
      </c>
      <c r="E747" s="122" t="str">
        <f t="shared" si="53"/>
        <v>Azadirachta indica Leaves</v>
      </c>
      <c r="F747" s="122" t="str">
        <f t="shared" si="52"/>
        <v>Azadirachta indica Leaves</v>
      </c>
      <c r="G747" s="122" t="str">
        <f t="shared" si="54"/>
        <v>Azadirachta indica Leaves</v>
      </c>
      <c r="L747" s="120" t="s">
        <v>6705</v>
      </c>
      <c r="T747" t="str" cm="1">
        <f t="array" ref="T747">IFERROR(INDEX(AOM[AOM], MATCH(1, (AOM[Edge_Value]=ani_diet!F747)*(AOM[Is_Ani_Diet_Ingredient]&lt;&gt;FALSE), 0)), "No Match in AOM")</f>
        <v>AOM_001132</v>
      </c>
      <c r="U747" t="str" cm="1">
        <f t="array" ref="U747">IFERROR(IF(INDEX(AOM[Scientific Name], MATCH(1, (AOM[Edge_Value]=ani_diet!F747)*(AOM[Is_Ani_Diet_Ingredient]&lt;&gt;FALSE), 0))=0, "", INDEX(AOM[Scientific Name], MATCH(1, (AOM[Edge_Value]=ani_diet!F747)*(AOM[Is_Ani_Diet_Ingredient]&lt;&gt;FALSE), 0))), "No Match in AOM")</f>
        <v>Azadirachta indica</v>
      </c>
      <c r="V747" t="str" cm="1">
        <f t="array" ref="V747">IF((U747&lt;&gt;"")*(U747&lt;&gt;"No Match in AOM"),IF(L747&lt;&gt;"",_xlfn.TEXTJOIN(";",TRUE,CONCATENATE(_xlfn.TEXTSPLIT(U747,";",TRUE,FALSE)," ",L747)),U747),"")</f>
        <v>Azadirachta indica Leaves</v>
      </c>
    </row>
    <row r="748" spans="1:23" ht="14.5" x14ac:dyDescent="0.35">
      <c r="A748" t="s">
        <v>24204</v>
      </c>
      <c r="B748" s="86" t="s">
        <v>25632</v>
      </c>
      <c r="D748" s="120" t="s">
        <v>14147</v>
      </c>
      <c r="E748" s="122" t="str">
        <f t="shared" si="53"/>
        <v>Azadirachta indica Leaves</v>
      </c>
      <c r="F748" s="122" t="str">
        <f t="shared" si="52"/>
        <v>Azadirachta indica Leaves Dried</v>
      </c>
      <c r="G748" s="122" t="str">
        <f t="shared" si="54"/>
        <v>Azadirachta indica Leaves Dried(Shade)</v>
      </c>
      <c r="I748" s="120" t="s">
        <v>24208</v>
      </c>
      <c r="J748" s="120" t="s">
        <v>24193</v>
      </c>
      <c r="L748" s="120" t="s">
        <v>6705</v>
      </c>
      <c r="T748" t="str" cm="1">
        <f t="array" ref="T748">IFERROR(INDEX(AOM[AOM], MATCH(1, (AOM[Edge_Value]=ani_diet!F748)*(AOM[Is_Ani_Diet_Ingredient]&lt;&gt;FALSE), 0)), "No Match in AOM")</f>
        <v>AOM_001612</v>
      </c>
      <c r="U748" t="str" cm="1">
        <f t="array" ref="U748">IFERROR(IF(INDEX(AOM[Scientific Name], MATCH(1, (AOM[Edge_Value]=ani_diet!F748)*(AOM[Is_Ani_Diet_Ingredient]&lt;&gt;FALSE), 0))=0, "", INDEX(AOM[Scientific Name], MATCH(1, (AOM[Edge_Value]=ani_diet!F748)*(AOM[Is_Ani_Diet_Ingredient]&lt;&gt;FALSE), 0))), "No Match in AOM")</f>
        <v>Azadirachta indica</v>
      </c>
      <c r="V748" t="str" cm="1">
        <f t="array" ref="V748">IF((U748&lt;&gt;"")*(U748&lt;&gt;"No Match in AOM"),IF(L748&lt;&gt;"",_xlfn.TEXTJOIN(";",TRUE,CONCATENATE(_xlfn.TEXTSPLIT(U748,";",TRUE,FALSE)," ",L748)),U748),"")</f>
        <v>Azadirachta indica Leaves</v>
      </c>
    </row>
    <row r="749" spans="1:23" ht="14.5" x14ac:dyDescent="0.35">
      <c r="A749" t="s">
        <v>24953</v>
      </c>
      <c r="B749" s="86" t="s">
        <v>25633</v>
      </c>
      <c r="C749" s="121" t="s">
        <v>25634</v>
      </c>
      <c r="D749" s="120" t="s">
        <v>21353</v>
      </c>
      <c r="E749" s="122" t="str">
        <f t="shared" si="53"/>
        <v>Noug Cake</v>
      </c>
      <c r="F749" s="122" t="str">
        <f t="shared" si="52"/>
        <v>Noug Cake</v>
      </c>
      <c r="G749" s="122" t="str">
        <f t="shared" si="54"/>
        <v>Noug Cake</v>
      </c>
      <c r="L749" s="120" t="s">
        <v>24436</v>
      </c>
      <c r="M749" s="88" t="s">
        <v>252</v>
      </c>
      <c r="N749" s="88" t="s">
        <v>252</v>
      </c>
      <c r="T749" t="str" cm="1">
        <f t="array" ref="T749">IFERROR(INDEX(AOM[AOM], MATCH(1, (AOM[Edge_Value]=ani_diet!F749)*(AOM[Is_Ani_Diet_Ingredient]&lt;&gt;FALSE), 0)), "No Match in AOM")</f>
        <v>AOM_001190</v>
      </c>
      <c r="U749" t="str" cm="1">
        <f t="array" ref="U749">IFERROR(IF(INDEX(AOM[Scientific Name], MATCH(1, (AOM[Edge_Value]=ani_diet!F749)*(AOM[Is_Ani_Diet_Ingredient]&lt;&gt;FALSE), 0))=0, "", INDEX(AOM[Scientific Name], MATCH(1, (AOM[Edge_Value]=ani_diet!F749)*(AOM[Is_Ani_Diet_Ingredient]&lt;&gt;FALSE), 0))), "No Match in AOM")</f>
        <v>Guizotia abyssinica</v>
      </c>
      <c r="V749" t="str" cm="1">
        <f t="array" ref="V749">IF((U749&lt;&gt;"")*(U749&lt;&gt;"No Match in AOM"),IF(L749&lt;&gt;"",_xlfn.TEXTJOIN(";",TRUE,CONCATENATE(_xlfn.TEXTSPLIT(U749,";",TRUE,FALSE)," ",L749)),U749),"")</f>
        <v>Guizotia abyssinica Cake</v>
      </c>
    </row>
    <row r="750" spans="1:23" ht="14.5" x14ac:dyDescent="0.35">
      <c r="A750" t="s">
        <v>24401</v>
      </c>
      <c r="B750" s="86" t="s">
        <v>25635</v>
      </c>
      <c r="C750" s="121" t="s">
        <v>25636</v>
      </c>
      <c r="D750" s="120" t="s">
        <v>21878</v>
      </c>
      <c r="E750" s="122" t="str">
        <f t="shared" si="53"/>
        <v>Nigella sativa Seeds</v>
      </c>
      <c r="F750" s="122" t="str">
        <f t="shared" si="52"/>
        <v>Nigella sativa Seeds</v>
      </c>
      <c r="G750" s="122" t="str">
        <f t="shared" si="54"/>
        <v>Nigella sativa Seeds</v>
      </c>
      <c r="L750" s="120" t="s">
        <v>6711</v>
      </c>
      <c r="M750" s="88" t="s">
        <v>252</v>
      </c>
      <c r="N750" s="88" t="s">
        <v>252</v>
      </c>
      <c r="T750" t="str" cm="1">
        <f t="array" ref="T750">IFERROR(INDEX(AOM[AOM], MATCH(1, (AOM[Edge_Value]=ani_diet!F750)*(AOM[Is_Ani_Diet_Ingredient]&lt;&gt;FALSE), 0)), "No Match in AOM")</f>
        <v>No Match in AOM</v>
      </c>
      <c r="U750" t="str" cm="1">
        <f t="array" ref="U750">IFERROR(IF(INDEX(AOM[Scientific Name], MATCH(1, (AOM[Edge_Value]=ani_diet!F750)*(AOM[Is_Ani_Diet_Ingredient]&lt;&gt;FALSE), 0))=0, "", INDEX(AOM[Scientific Name], MATCH(1, (AOM[Edge_Value]=ani_diet!F750)*(AOM[Is_Ani_Diet_Ingredient]&lt;&gt;FALSE), 0))), "No Match in AOM")</f>
        <v>No Match in AOM</v>
      </c>
      <c r="V750" t="str" cm="1">
        <f t="array" ref="V750">IF((U750&lt;&gt;"")*(U750&lt;&gt;"No Match in AOM"),IF(L750&lt;&gt;"",_xlfn.TEXTJOIN(";",TRUE,CONCATENATE(_xlfn.TEXTSPLIT(U750,";",TRUE,FALSE)," ",L750)),U750),"")</f>
        <v/>
      </c>
      <c r="W750" s="132" t="s">
        <v>21879</v>
      </c>
    </row>
    <row r="751" spans="1:23" ht="14.5" x14ac:dyDescent="0.35">
      <c r="A751" t="s">
        <v>25266</v>
      </c>
      <c r="B751" s="86" t="s">
        <v>25637</v>
      </c>
      <c r="C751" s="121" t="s">
        <v>25638</v>
      </c>
      <c r="D751" s="120" t="s">
        <v>21878</v>
      </c>
      <c r="E751" s="122" t="str">
        <f t="shared" si="53"/>
        <v>Nigella sativa Seeds</v>
      </c>
      <c r="F751" s="122" t="str">
        <f t="shared" si="52"/>
        <v>Nigella sativa Seeds Ground</v>
      </c>
      <c r="G751" s="122" t="str">
        <f t="shared" si="54"/>
        <v>Nigella sativa Seeds Meal</v>
      </c>
      <c r="I751" s="120" t="s">
        <v>24282</v>
      </c>
      <c r="J751" s="120" t="s">
        <v>6571</v>
      </c>
      <c r="L751" s="120" t="s">
        <v>6711</v>
      </c>
      <c r="M751" s="88" t="s">
        <v>252</v>
      </c>
      <c r="N751" s="88" t="s">
        <v>252</v>
      </c>
      <c r="T751" t="str" cm="1">
        <f t="array" ref="T751">IFERROR(INDEX(AOM[AOM], MATCH(1, (AOM[Edge_Value]=ani_diet!F751)*(AOM[Is_Ani_Diet_Ingredient]&lt;&gt;FALSE), 0)), "No Match in AOM")</f>
        <v>No Match in AOM</v>
      </c>
      <c r="U751" t="str" cm="1">
        <f t="array" ref="U751">IFERROR(IF(INDEX(AOM[Scientific Name], MATCH(1, (AOM[Edge_Value]=ani_diet!F751)*(AOM[Is_Ani_Diet_Ingredient]&lt;&gt;FALSE), 0))=0, "", INDEX(AOM[Scientific Name], MATCH(1, (AOM[Edge_Value]=ani_diet!F751)*(AOM[Is_Ani_Diet_Ingredient]&lt;&gt;FALSE), 0))), "No Match in AOM")</f>
        <v>No Match in AOM</v>
      </c>
      <c r="V751" t="str" cm="1">
        <f t="array" ref="V751">IF((U751&lt;&gt;"")*(U751&lt;&gt;"No Match in AOM"),IF(L751&lt;&gt;"",_xlfn.TEXTJOIN(";",TRUE,CONCATENATE(_xlfn.TEXTSPLIT(U751,";",TRUE,FALSE)," ",L751)),U751),"")</f>
        <v/>
      </c>
      <c r="W751" s="132" t="s">
        <v>21881</v>
      </c>
    </row>
    <row r="752" spans="1:23" ht="14.5" x14ac:dyDescent="0.35">
      <c r="A752" t="s">
        <v>24761</v>
      </c>
      <c r="B752" s="86" t="s">
        <v>25639</v>
      </c>
      <c r="D752" s="120" t="s">
        <v>21353</v>
      </c>
      <c r="E752" s="122" t="str">
        <f t="shared" si="53"/>
        <v>Noug Cake</v>
      </c>
      <c r="F752" s="122" t="str">
        <f t="shared" si="52"/>
        <v>Noug Cake Ground</v>
      </c>
      <c r="G752" s="122" t="str">
        <f t="shared" si="54"/>
        <v>Noug Cake Ground</v>
      </c>
      <c r="I752" s="120" t="s">
        <v>6571</v>
      </c>
      <c r="J752" s="120" t="s">
        <v>6571</v>
      </c>
      <c r="L752" s="120" t="s">
        <v>24436</v>
      </c>
      <c r="T752" t="str" cm="1">
        <f t="array" ref="T752">IFERROR(INDEX(AOM[AOM], MATCH(1, (AOM[Edge_Value]=ani_diet!F752)*(AOM[Is_Ani_Diet_Ingredient]&lt;&gt;FALSE), 0)), "No Match in AOM")</f>
        <v>AOM_001700</v>
      </c>
      <c r="U752" t="str" cm="1">
        <f t="array" ref="U752">IFERROR(IF(INDEX(AOM[Scientific Name], MATCH(1, (AOM[Edge_Value]=ani_diet!F752)*(AOM[Is_Ani_Diet_Ingredient]&lt;&gt;FALSE), 0))=0, "", INDEX(AOM[Scientific Name], MATCH(1, (AOM[Edge_Value]=ani_diet!F752)*(AOM[Is_Ani_Diet_Ingredient]&lt;&gt;FALSE), 0))), "No Match in AOM")</f>
        <v>Guizotia abyssinica</v>
      </c>
      <c r="V752" t="str" cm="1">
        <f t="array" ref="V752">IF((U752&lt;&gt;"")*(U752&lt;&gt;"No Match in AOM"),IF(L752&lt;&gt;"",_xlfn.TEXTJOIN(";",TRUE,CONCATENATE(_xlfn.TEXTSPLIT(U752,";",TRUE,FALSE)," ",L752)),U752),"")</f>
        <v>Guizotia abyssinica Cake</v>
      </c>
    </row>
    <row r="753" spans="1:23" ht="14.5" x14ac:dyDescent="0.35">
      <c r="A753" t="s">
        <v>24209</v>
      </c>
      <c r="B753" s="86" t="s">
        <v>21356</v>
      </c>
      <c r="C753" s="121" t="s">
        <v>25640</v>
      </c>
      <c r="D753" s="120" t="s">
        <v>21353</v>
      </c>
      <c r="E753" s="122" t="str">
        <f t="shared" si="53"/>
        <v>Noug</v>
      </c>
      <c r="F753" s="122" t="str">
        <f t="shared" si="52"/>
        <v>Noug Ground</v>
      </c>
      <c r="G753" s="122" t="str">
        <f t="shared" si="54"/>
        <v>Noug Meal</v>
      </c>
      <c r="I753" s="120" t="s">
        <v>24282</v>
      </c>
      <c r="J753" s="120" t="s">
        <v>6571</v>
      </c>
      <c r="M753" s="88" t="s">
        <v>252</v>
      </c>
      <c r="N753" s="88" t="s">
        <v>252</v>
      </c>
      <c r="P753" t="s">
        <v>12978</v>
      </c>
      <c r="Q753" t="s">
        <v>12945</v>
      </c>
      <c r="R753" t="s">
        <v>24392</v>
      </c>
      <c r="S753" t="s">
        <v>24393</v>
      </c>
      <c r="T753" t="str" cm="1">
        <f t="array" ref="T753">IFERROR(INDEX(AOM[AOM], MATCH(1, (AOM[Edge_Value]=ani_diet!F753)*(AOM[Is_Ani_Diet_Ingredient]&lt;&gt;FALSE), 0)), "No Match in AOM")</f>
        <v>AOM_001304</v>
      </c>
      <c r="U753" t="str" cm="1">
        <f t="array" ref="U753">IFERROR(IF(INDEX(AOM[Scientific Name], MATCH(1, (AOM[Edge_Value]=ani_diet!F753)*(AOM[Is_Ani_Diet_Ingredient]&lt;&gt;FALSE), 0))=0, "", INDEX(AOM[Scientific Name], MATCH(1, (AOM[Edge_Value]=ani_diet!F753)*(AOM[Is_Ani_Diet_Ingredient]&lt;&gt;FALSE), 0))), "No Match in AOM")</f>
        <v>Guizotia abyssinica</v>
      </c>
      <c r="V753" t="str" cm="1">
        <f t="array" ref="V753">IF((U753&lt;&gt;"")*(U753&lt;&gt;"No Match in AOM"),IF(L753&lt;&gt;"",_xlfn.TEXTJOIN(";",TRUE,CONCATENATE(_xlfn.TEXTSPLIT(U753,";",TRUE,FALSE)," ",L753)),U753),"")</f>
        <v>Guizotia abyssinica</v>
      </c>
    </row>
    <row r="754" spans="1:23" ht="14.5" x14ac:dyDescent="0.35">
      <c r="A754" t="s">
        <v>25641</v>
      </c>
      <c r="B754" s="86" t="s">
        <v>25642</v>
      </c>
      <c r="C754" s="121" t="s">
        <v>25643</v>
      </c>
      <c r="D754" s="120" t="s">
        <v>21353</v>
      </c>
      <c r="E754" s="122" t="str">
        <f t="shared" si="53"/>
        <v>Noug Seed</v>
      </c>
      <c r="F754" s="122" t="str">
        <f t="shared" si="52"/>
        <v>Noug Seed Ground</v>
      </c>
      <c r="G754" s="122" t="str">
        <f t="shared" si="54"/>
        <v>Noug Seed Meal</v>
      </c>
      <c r="I754" s="120" t="s">
        <v>24282</v>
      </c>
      <c r="J754" s="120" t="s">
        <v>6571</v>
      </c>
      <c r="L754" s="120" t="s">
        <v>8831</v>
      </c>
      <c r="M754" s="88" t="s">
        <v>252</v>
      </c>
      <c r="N754" s="88" t="s">
        <v>252</v>
      </c>
      <c r="T754" t="str" cm="1">
        <f t="array" ref="T754">IFERROR(INDEX(AOM[AOM], MATCH(1, (AOM[Edge_Value]=ani_diet!F754)*(AOM[Is_Ani_Diet_Ingredient]&lt;&gt;FALSE), 0)), "No Match in AOM")</f>
        <v>AOM_001191</v>
      </c>
      <c r="U754" t="str" cm="1">
        <f t="array" ref="U754">IFERROR(IF(INDEX(AOM[Scientific Name], MATCH(1, (AOM[Edge_Value]=ani_diet!F754)*(AOM[Is_Ani_Diet_Ingredient]&lt;&gt;FALSE), 0))=0, "", INDEX(AOM[Scientific Name], MATCH(1, (AOM[Edge_Value]=ani_diet!F754)*(AOM[Is_Ani_Diet_Ingredient]&lt;&gt;FALSE), 0))), "No Match in AOM")</f>
        <v>Guizotia abyssinica</v>
      </c>
      <c r="V754" t="str" cm="1">
        <f t="array" ref="V754">IF((U754&lt;&gt;"")*(U754&lt;&gt;"No Match in AOM"),IF(L754&lt;&gt;"",_xlfn.TEXTJOIN(";",TRUE,CONCATENATE(_xlfn.TEXTSPLIT(U754,";",TRUE,FALSE)," ",L754)),U754),"")</f>
        <v>Guizotia abyssinica Seed</v>
      </c>
    </row>
    <row r="755" spans="1:23" ht="14.5" x14ac:dyDescent="0.35">
      <c r="A755" t="s">
        <v>24340</v>
      </c>
      <c r="B755" s="86" t="s">
        <v>25644</v>
      </c>
      <c r="D755" s="120" t="s">
        <v>22700</v>
      </c>
      <c r="E755" s="122" t="str">
        <f t="shared" si="53"/>
        <v>Opuntia ficus indica Cladode</v>
      </c>
      <c r="F755" s="122" t="str">
        <f t="shared" si="52"/>
        <v>Opuntia ficus indica Cladode</v>
      </c>
      <c r="G755" s="122" t="str">
        <f t="shared" si="54"/>
        <v>Opuntia ficus indica Cladode Chopped</v>
      </c>
      <c r="I755" s="120" t="s">
        <v>6715</v>
      </c>
      <c r="K755" s="120" t="s">
        <v>6715</v>
      </c>
      <c r="L755" s="120" t="s">
        <v>24543</v>
      </c>
      <c r="T755" t="str" cm="1">
        <f t="array" ref="T755">IFERROR(INDEX(AOM[AOM], MATCH(1, (AOM[Edge_Value]=ani_diet!F755)*(AOM[Is_Ani_Diet_Ingredient]&lt;&gt;FALSE), 0)), "No Match in AOM")</f>
        <v>AOM_001914</v>
      </c>
      <c r="U755" t="str" cm="1">
        <f t="array" ref="U755">IFERROR(IF(INDEX(AOM[Scientific Name], MATCH(1, (AOM[Edge_Value]=ani_diet!F755)*(AOM[Is_Ani_Diet_Ingredient]&lt;&gt;FALSE), 0))=0, "", INDEX(AOM[Scientific Name], MATCH(1, (AOM[Edge_Value]=ani_diet!F755)*(AOM[Is_Ani_Diet_Ingredient]&lt;&gt;FALSE), 0))), "No Match in AOM")</f>
        <v>Opuntia ficus indica</v>
      </c>
      <c r="V755" t="str" cm="1">
        <f t="array" ref="V755">IF((U755&lt;&gt;"")*(U755&lt;&gt;"No Match in AOM"),IF(L755&lt;&gt;"",_xlfn.TEXTJOIN(";",TRUE,CONCATENATE(_xlfn.TEXTSPLIT(U755,";",TRUE,FALSE)," ",L755)),U755),"")</f>
        <v>Opuntia ficus indica Cladode</v>
      </c>
    </row>
    <row r="756" spans="1:23" ht="14.5" x14ac:dyDescent="0.35">
      <c r="A756" t="s">
        <v>25126</v>
      </c>
      <c r="B756" s="86" t="s">
        <v>25645</v>
      </c>
      <c r="C756" s="121" t="s">
        <v>25646</v>
      </c>
      <c r="D756" s="120" t="s">
        <v>9081</v>
      </c>
      <c r="E756" s="122" t="str">
        <f t="shared" si="53"/>
        <v>Oat</v>
      </c>
      <c r="F756" s="122" t="str">
        <f t="shared" si="52"/>
        <v>Oat Dried</v>
      </c>
      <c r="G756" s="122" t="str">
        <f t="shared" si="54"/>
        <v>Oat Hay</v>
      </c>
      <c r="I756" s="120" t="s">
        <v>19595</v>
      </c>
      <c r="J756" s="120" t="s">
        <v>24193</v>
      </c>
      <c r="N756" s="88" t="s">
        <v>252</v>
      </c>
      <c r="P756" t="s">
        <v>12978</v>
      </c>
      <c r="Q756" t="s">
        <v>12945</v>
      </c>
      <c r="R756" t="s">
        <v>12978</v>
      </c>
      <c r="S756" t="s">
        <v>12945</v>
      </c>
      <c r="T756" t="str" cm="1">
        <f t="array" ref="T756">IFERROR(INDEX(AOM[AOM], MATCH(1, (AOM[Edge_Value]=ani_diet!F756)*(AOM[Is_Ani_Diet_Ingredient]&lt;&gt;FALSE), 0)), "No Match in AOM")</f>
        <v>AOM_000574</v>
      </c>
      <c r="U756" t="str" cm="1">
        <f t="array" ref="U756">IFERROR(IF(INDEX(AOM[Scientific Name], MATCH(1, (AOM[Edge_Value]=ani_diet!F756)*(AOM[Is_Ani_Diet_Ingredient]&lt;&gt;FALSE), 0))=0, "", INDEX(AOM[Scientific Name], MATCH(1, (AOM[Edge_Value]=ani_diet!F756)*(AOM[Is_Ani_Diet_Ingredient]&lt;&gt;FALSE), 0))), "No Match in AOM")</f>
        <v>Avena sativa</v>
      </c>
      <c r="V756" t="str" cm="1">
        <f t="array" ref="V756">IF((U756&lt;&gt;"")*(U756&lt;&gt;"No Match in AOM"),IF(L756&lt;&gt;"",_xlfn.TEXTJOIN(";",TRUE,CONCATENATE(_xlfn.TEXTSPLIT(U756,";",TRUE,FALSE)," ",L756)),U756),"")</f>
        <v>Avena sativa</v>
      </c>
    </row>
    <row r="757" spans="1:23" ht="14.5" x14ac:dyDescent="0.35">
      <c r="A757" t="s">
        <v>25647</v>
      </c>
      <c r="B757" s="86" t="s">
        <v>25648</v>
      </c>
      <c r="D757" s="120" t="s">
        <v>9081</v>
      </c>
      <c r="E757" s="122" t="str">
        <f t="shared" si="53"/>
        <v>Oat</v>
      </c>
      <c r="F757" s="122" t="str">
        <f t="shared" si="52"/>
        <v>Oat Dried Ground</v>
      </c>
      <c r="G757" s="122" t="str">
        <f t="shared" si="54"/>
        <v>Oat Hay Ground</v>
      </c>
      <c r="I757" s="120" t="s">
        <v>24278</v>
      </c>
      <c r="J757" s="120" t="s">
        <v>24203</v>
      </c>
      <c r="T757" t="str" cm="1">
        <f t="array" ref="T757">IFERROR(INDEX(AOM[AOM], MATCH(1, (AOM[Edge_Value]=ani_diet!F757)*(AOM[Is_Ani_Diet_Ingredient]&lt;&gt;FALSE), 0)), "No Match in AOM")</f>
        <v>No Match in AOM</v>
      </c>
      <c r="U757" t="str" cm="1">
        <f t="array" ref="U757">IFERROR(IF(INDEX(AOM[Scientific Name], MATCH(1, (AOM[Edge_Value]=ani_diet!F757)*(AOM[Is_Ani_Diet_Ingredient]&lt;&gt;FALSE), 0))=0, "", INDEX(AOM[Scientific Name], MATCH(1, (AOM[Edge_Value]=ani_diet!F757)*(AOM[Is_Ani_Diet_Ingredient]&lt;&gt;FALSE), 0))), "No Match in AOM")</f>
        <v>No Match in AOM</v>
      </c>
      <c r="V757" t="str" cm="1">
        <f t="array" ref="V757">IF((U757&lt;&gt;"")*(U757&lt;&gt;"No Match in AOM"),IF(L757&lt;&gt;"",_xlfn.TEXTJOIN(";",TRUE,CONCATENATE(_xlfn.TEXTSPLIT(U757,";",TRUE,FALSE)," ",L757)),U757),"")</f>
        <v/>
      </c>
      <c r="W757" t="s">
        <v>20949</v>
      </c>
    </row>
    <row r="758" spans="1:23" ht="14.5" x14ac:dyDescent="0.35">
      <c r="A758" t="s">
        <v>25649</v>
      </c>
      <c r="B758" s="86" t="s">
        <v>25650</v>
      </c>
      <c r="C758" s="121" t="s">
        <v>25651</v>
      </c>
      <c r="D758" s="120" t="s">
        <v>9081</v>
      </c>
      <c r="E758" s="122" t="str">
        <f t="shared" si="53"/>
        <v>Oat</v>
      </c>
      <c r="F758" s="122" t="str">
        <f t="shared" si="52"/>
        <v>Oat Ground</v>
      </c>
      <c r="G758" s="122" t="str">
        <f t="shared" si="54"/>
        <v>Oat Meal</v>
      </c>
      <c r="I758" s="120" t="s">
        <v>24282</v>
      </c>
      <c r="J758" s="120" t="s">
        <v>6571</v>
      </c>
      <c r="N758" s="88" t="s">
        <v>252</v>
      </c>
      <c r="T758" t="str" cm="1">
        <f t="array" ref="T758">IFERROR(INDEX(AOM[AOM], MATCH(1, (AOM[Edge_Value]=ani_diet!F758)*(AOM[Is_Ani_Diet_Ingredient]&lt;&gt;FALSE), 0)), "No Match in AOM")</f>
        <v>AOM_001332</v>
      </c>
      <c r="U758" t="str" cm="1">
        <f t="array" ref="U758">IFERROR(IF(INDEX(AOM[Scientific Name], MATCH(1, (AOM[Edge_Value]=ani_diet!F758)*(AOM[Is_Ani_Diet_Ingredient]&lt;&gt;FALSE), 0))=0, "", INDEX(AOM[Scientific Name], MATCH(1, (AOM[Edge_Value]=ani_diet!F758)*(AOM[Is_Ani_Diet_Ingredient]&lt;&gt;FALSE), 0))), "No Match in AOM")</f>
        <v xml:space="preserve">Avena sativa </v>
      </c>
      <c r="V758" t="str" cm="1">
        <f t="array" ref="V758">IF((U758&lt;&gt;"")*(U758&lt;&gt;"No Match in AOM"),IF(L758&lt;&gt;"",_xlfn.TEXTJOIN(";",TRUE,CONCATENATE(_xlfn.TEXTSPLIT(U758,";",TRUE,FALSE)," ",L758)),U758),"")</f>
        <v xml:space="preserve">Avena sativa </v>
      </c>
    </row>
    <row r="759" spans="1:23" ht="14.5" x14ac:dyDescent="0.35">
      <c r="A759" t="s">
        <v>25652</v>
      </c>
      <c r="B759" s="86" t="s">
        <v>25653</v>
      </c>
      <c r="C759" s="121" t="s">
        <v>25654</v>
      </c>
      <c r="D759" s="120" t="s">
        <v>9081</v>
      </c>
      <c r="E759" s="122" t="str">
        <f t="shared" si="53"/>
        <v>Oat Stubble</v>
      </c>
      <c r="F759" s="122" t="str">
        <f t="shared" si="52"/>
        <v>Oat Stubble</v>
      </c>
      <c r="G759" s="122" t="str">
        <f t="shared" si="54"/>
        <v>Oat Stubble</v>
      </c>
      <c r="L759" s="120" t="s">
        <v>25655</v>
      </c>
      <c r="T759" t="str" cm="1">
        <f t="array" ref="T759">IFERROR(INDEX(AOM[AOM], MATCH(1, (AOM[Edge_Value]=ani_diet!F759)*(AOM[Is_Ani_Diet_Ingredient]&lt;&gt;FALSE), 0)), "No Match in AOM")</f>
        <v>No Match in AOM</v>
      </c>
      <c r="U759" t="str" cm="1">
        <f t="array" ref="U759">IFERROR(IF(INDEX(AOM[Scientific Name], MATCH(1, (AOM[Edge_Value]=ani_diet!F759)*(AOM[Is_Ani_Diet_Ingredient]&lt;&gt;FALSE), 0))=0, "", INDEX(AOM[Scientific Name], MATCH(1, (AOM[Edge_Value]=ani_diet!F759)*(AOM[Is_Ani_Diet_Ingredient]&lt;&gt;FALSE), 0))), "No Match in AOM")</f>
        <v>No Match in AOM</v>
      </c>
      <c r="V759" t="str" cm="1">
        <f t="array" ref="V759">IF((U759&lt;&gt;"")*(U759&lt;&gt;"No Match in AOM"),IF(L759&lt;&gt;"",_xlfn.TEXTJOIN(";",TRUE,CONCATENATE(_xlfn.TEXTSPLIT(U759,";",TRUE,FALSE)," ",L759)),U759),"")</f>
        <v/>
      </c>
      <c r="W759" t="s">
        <v>20957</v>
      </c>
    </row>
    <row r="760" spans="1:23" ht="14.5" x14ac:dyDescent="0.35">
      <c r="A760" t="s">
        <v>25310</v>
      </c>
      <c r="B760" s="86" t="s">
        <v>25656</v>
      </c>
      <c r="C760" s="121" t="s">
        <v>25657</v>
      </c>
      <c r="D760" s="120" t="s">
        <v>9081</v>
      </c>
      <c r="E760" s="122" t="str">
        <f t="shared" si="53"/>
        <v>Oat Grain</v>
      </c>
      <c r="F760" s="122" t="str">
        <f t="shared" si="52"/>
        <v>Oat Grain</v>
      </c>
      <c r="G760" s="122" t="str">
        <f t="shared" si="54"/>
        <v>Oat Milk Stage Grain</v>
      </c>
      <c r="H760" s="120" t="s">
        <v>25658</v>
      </c>
      <c r="L760" s="120" t="s">
        <v>24399</v>
      </c>
      <c r="T760" t="str" cm="1">
        <f t="array" ref="T760">IFERROR(INDEX(AOM[AOM], MATCH(1, (AOM[Edge_Value]=ani_diet!F760)*(AOM[Is_Ani_Diet_Ingredient]&lt;&gt;FALSE), 0)), "No Match in AOM")</f>
        <v>AOM_001331</v>
      </c>
      <c r="U760" t="str" cm="1">
        <f t="array" ref="U760">IFERROR(IF(INDEX(AOM[Scientific Name], MATCH(1, (AOM[Edge_Value]=ani_diet!F760)*(AOM[Is_Ani_Diet_Ingredient]&lt;&gt;FALSE), 0))=0, "", INDEX(AOM[Scientific Name], MATCH(1, (AOM[Edge_Value]=ani_diet!F760)*(AOM[Is_Ani_Diet_Ingredient]&lt;&gt;FALSE), 0))), "No Match in AOM")</f>
        <v xml:space="preserve">Avena sativa </v>
      </c>
      <c r="V760" t="str" cm="1">
        <f t="array" ref="V760">IF((U760&lt;&gt;"")*(U760&lt;&gt;"No Match in AOM"),IF(L760&lt;&gt;"",_xlfn.TEXTJOIN(";",TRUE,CONCATENATE(_xlfn.TEXTSPLIT(U760,";",TRUE,FALSE)," ",L760)),U760),"")</f>
        <v>Avena sativa  Grain</v>
      </c>
    </row>
    <row r="761" spans="1:23" ht="14.5" x14ac:dyDescent="0.35">
      <c r="A761" t="s">
        <v>25310</v>
      </c>
      <c r="B761" s="86" t="s">
        <v>25659</v>
      </c>
      <c r="D761" s="120" t="s">
        <v>9081</v>
      </c>
      <c r="E761" s="122" t="str">
        <f t="shared" si="53"/>
        <v>Oat Grain</v>
      </c>
      <c r="F761" s="122" t="str">
        <f t="shared" si="52"/>
        <v>Oat Grain Dried Wilted</v>
      </c>
      <c r="G761" s="122" t="str">
        <f t="shared" si="54"/>
        <v>Oat Grain Dried Wilted</v>
      </c>
      <c r="I761" s="120" t="s">
        <v>24361</v>
      </c>
      <c r="J761" s="120" t="s">
        <v>24361</v>
      </c>
      <c r="L761" s="120" t="s">
        <v>24399</v>
      </c>
      <c r="T761" t="str" cm="1">
        <f t="array" ref="T761">IFERROR(INDEX(AOM[AOM], MATCH(1, (AOM[Edge_Value]=ani_diet!F761)*(AOM[Is_Ani_Diet_Ingredient]&lt;&gt;FALSE), 0)), "No Match in AOM")</f>
        <v>AOM_001959</v>
      </c>
      <c r="U761" t="str" cm="1">
        <f t="array" ref="U761">IFERROR(IF(INDEX(AOM[Scientific Name], MATCH(1, (AOM[Edge_Value]=ani_diet!F761)*(AOM[Is_Ani_Diet_Ingredient]&lt;&gt;FALSE), 0))=0, "", INDEX(AOM[Scientific Name], MATCH(1, (AOM[Edge_Value]=ani_diet!F761)*(AOM[Is_Ani_Diet_Ingredient]&lt;&gt;FALSE), 0))), "No Match in AOM")</f>
        <v xml:space="preserve">Avena sativa </v>
      </c>
      <c r="V761" t="str" cm="1">
        <f t="array" ref="V761">IF((U761&lt;&gt;"")*(U761&lt;&gt;"No Match in AOM"),IF(L761&lt;&gt;"",_xlfn.TEXTJOIN(";",TRUE,CONCATENATE(_xlfn.TEXTSPLIT(U761,";",TRUE,FALSE)," ",L761)),U761),"")</f>
        <v>Avena sativa  Grain</v>
      </c>
    </row>
    <row r="762" spans="1:23" ht="14.5" x14ac:dyDescent="0.35">
      <c r="B762" s="86" t="s">
        <v>25660</v>
      </c>
      <c r="D762" s="120" t="s">
        <v>9531</v>
      </c>
      <c r="E762" s="122" t="str">
        <f t="shared" si="53"/>
        <v>Alfalfa</v>
      </c>
      <c r="F762" s="122" t="str">
        <f t="shared" si="52"/>
        <v>Alfalfa Dried</v>
      </c>
      <c r="G762" s="122" t="str">
        <f t="shared" si="54"/>
        <v>Alfalfa Hay Dried (Sun) Chopped</v>
      </c>
      <c r="I762" s="120" t="s">
        <v>25661</v>
      </c>
      <c r="J762" s="120" t="s">
        <v>24193</v>
      </c>
      <c r="K762" s="120" t="s">
        <v>6715</v>
      </c>
      <c r="T762" t="str" cm="1">
        <f t="array" ref="T762">IFERROR(INDEX(AOM[AOM], MATCH(1, (AOM[Edge_Value]=ani_diet!F762)*(AOM[Is_Ani_Diet_Ingredient]&lt;&gt;FALSE), 0)), "No Match in AOM")</f>
        <v>AOM_001203</v>
      </c>
      <c r="U762" t="str" cm="1">
        <f t="array" ref="U762">IFERROR(IF(INDEX(AOM[Scientific Name], MATCH(1, (AOM[Edge_Value]=ani_diet!F762)*(AOM[Is_Ani_Diet_Ingredient]&lt;&gt;FALSE), 0))=0, "", INDEX(AOM[Scientific Name], MATCH(1, (AOM[Edge_Value]=ani_diet!F762)*(AOM[Is_Ani_Diet_Ingredient]&lt;&gt;FALSE), 0))), "No Match in AOM")</f>
        <v>Medicago sativa</v>
      </c>
      <c r="V762" t="str" cm="1">
        <f t="array" ref="V762">IF((U762&lt;&gt;"")*(U762&lt;&gt;"No Match in AOM"),IF(L762&lt;&gt;"",_xlfn.TEXTJOIN(";",TRUE,CONCATENATE(_xlfn.TEXTSPLIT(U762,";",TRUE,FALSE)," ",L762)),U762),"")</f>
        <v>Medicago sativa</v>
      </c>
    </row>
    <row r="763" spans="1:23" ht="14.5" x14ac:dyDescent="0.35">
      <c r="A763" t="s">
        <v>25296</v>
      </c>
      <c r="B763" s="86" t="s">
        <v>25662</v>
      </c>
      <c r="C763" s="121" t="s">
        <v>25663</v>
      </c>
      <c r="D763" s="120" t="s">
        <v>25664</v>
      </c>
      <c r="E763" s="122" t="str">
        <f t="shared" si="53"/>
        <v>Oat and Vetch</v>
      </c>
      <c r="F763" s="122" t="str">
        <f t="shared" si="52"/>
        <v>Oat and Vetch Dried</v>
      </c>
      <c r="G763" s="122" t="str">
        <f t="shared" si="54"/>
        <v>Oat and Vetch Hay</v>
      </c>
      <c r="I763" s="120" t="s">
        <v>19595</v>
      </c>
      <c r="J763" s="120" t="s">
        <v>24193</v>
      </c>
      <c r="N763" s="88" t="s">
        <v>252</v>
      </c>
      <c r="T763" t="str" cm="1">
        <f t="array" ref="T763">IFERROR(INDEX(AOM[AOM], MATCH(1, (AOM[Edge_Value]=ani_diet!F763)*(AOM[Is_Ani_Diet_Ingredient]&lt;&gt;FALSE), 0)), "No Match in AOM")</f>
        <v>No Match in AOM</v>
      </c>
      <c r="U763" t="str" cm="1">
        <f t="array" ref="U763">IFERROR(IF(INDEX(AOM[Scientific Name], MATCH(1, (AOM[Edge_Value]=ani_diet!F763)*(AOM[Is_Ani_Diet_Ingredient]&lt;&gt;FALSE), 0))=0, "", INDEX(AOM[Scientific Name], MATCH(1, (AOM[Edge_Value]=ani_diet!F763)*(AOM[Is_Ani_Diet_Ingredient]&lt;&gt;FALSE), 0))), "No Match in AOM")</f>
        <v>No Match in AOM</v>
      </c>
      <c r="V763" t="str" cm="1">
        <f t="array" ref="V763">IF((U763&lt;&gt;"")*(U763&lt;&gt;"No Match in AOM"),IF(L763&lt;&gt;"",_xlfn.TEXTJOIN(";",TRUE,CONCATENATE(_xlfn.TEXTSPLIT(U763,";",TRUE,FALSE)," ",L763)),U763),"")</f>
        <v/>
      </c>
      <c r="W763" t="s">
        <v>25665</v>
      </c>
    </row>
    <row r="764" spans="1:23" ht="14.5" x14ac:dyDescent="0.35">
      <c r="A764" t="s">
        <v>25666</v>
      </c>
      <c r="B764" s="86" t="s">
        <v>8863</v>
      </c>
      <c r="C764" s="121" t="s">
        <v>25667</v>
      </c>
      <c r="D764" s="120" t="s">
        <v>8863</v>
      </c>
      <c r="E764" s="122" t="str">
        <f t="shared" si="53"/>
        <v>Oil</v>
      </c>
      <c r="F764" s="122" t="str">
        <f t="shared" si="52"/>
        <v>Oil</v>
      </c>
      <c r="G764" s="122" t="str">
        <f t="shared" si="54"/>
        <v>Oil</v>
      </c>
      <c r="T764" t="str" cm="1">
        <f t="array" ref="T764">IFERROR(INDEX(AOM[AOM], MATCH(1, (AOM[Edge_Value]=ani_diet!F764)*(AOM[Is_Ani_Diet_Ingredient]&lt;&gt;FALSE), 0)), "No Match in AOM")</f>
        <v>AOM_001333</v>
      </c>
      <c r="U764" t="str" cm="1">
        <f t="array" ref="U764">IFERROR(IF(INDEX(AOM[Scientific Name], MATCH(1, (AOM[Edge_Value]=ani_diet!F764)*(AOM[Is_Ani_Diet_Ingredient]&lt;&gt;FALSE), 0))=0, "", INDEX(AOM[Scientific Name], MATCH(1, (AOM[Edge_Value]=ani_diet!F764)*(AOM[Is_Ani_Diet_Ingredient]&lt;&gt;FALSE), 0))), "No Match in AOM")</f>
        <v/>
      </c>
      <c r="V764" t="str" cm="1">
        <f t="array" ref="V764">IF((U764&lt;&gt;"")*(U764&lt;&gt;"No Match in AOM"),IF(L764&lt;&gt;"",_xlfn.TEXTJOIN(";",TRUE,CONCATENATE(_xlfn.TEXTSPLIT(U764,";",TRUE,FALSE)," ",L764)),U764),"")</f>
        <v/>
      </c>
    </row>
    <row r="765" spans="1:23" ht="14.5" x14ac:dyDescent="0.35">
      <c r="A765" t="s">
        <v>24796</v>
      </c>
      <c r="B765" s="86" t="s">
        <v>25668</v>
      </c>
      <c r="C765" s="121" t="s">
        <v>25669</v>
      </c>
      <c r="D765" s="120" t="s">
        <v>25670</v>
      </c>
      <c r="E765" s="122" t="str">
        <f t="shared" si="53"/>
        <v>Okara</v>
      </c>
      <c r="F765" s="122" t="str">
        <f t="shared" si="52"/>
        <v>Okara Ground</v>
      </c>
      <c r="G765" s="122" t="str">
        <f t="shared" si="54"/>
        <v>Okara Meal</v>
      </c>
      <c r="I765" s="120" t="s">
        <v>24282</v>
      </c>
      <c r="J765" s="120" t="s">
        <v>6571</v>
      </c>
      <c r="M765" s="88" t="s">
        <v>252</v>
      </c>
      <c r="N765" s="88" t="s">
        <v>252</v>
      </c>
      <c r="T765" t="str" cm="1">
        <f t="array" ref="T765">IFERROR(INDEX(AOM[AOM], MATCH(1, (AOM[Edge_Value]=ani_diet!F765)*(AOM[Is_Ani_Diet_Ingredient]&lt;&gt;FALSE), 0)), "No Match in AOM")</f>
        <v>No Match in AOM</v>
      </c>
      <c r="U765" t="str" cm="1">
        <f t="array" ref="U765">IFERROR(IF(INDEX(AOM[Scientific Name], MATCH(1, (AOM[Edge_Value]=ani_diet!F765)*(AOM[Is_Ani_Diet_Ingredient]&lt;&gt;FALSE), 0))=0, "", INDEX(AOM[Scientific Name], MATCH(1, (AOM[Edge_Value]=ani_diet!F765)*(AOM[Is_Ani_Diet_Ingredient]&lt;&gt;FALSE), 0))), "No Match in AOM")</f>
        <v>No Match in AOM</v>
      </c>
      <c r="V765" t="str" cm="1">
        <f t="array" ref="V765">IF((U765&lt;&gt;"")*(U765&lt;&gt;"No Match in AOM"),IF(L765&lt;&gt;"",_xlfn.TEXTJOIN(";",TRUE,CONCATENATE(_xlfn.TEXTSPLIT(U765,";",TRUE,FALSE)," ",L765)),U765),"")</f>
        <v/>
      </c>
      <c r="W765" t="s">
        <v>21768</v>
      </c>
    </row>
    <row r="766" spans="1:23" ht="14.5" x14ac:dyDescent="0.35">
      <c r="A766" t="s">
        <v>24387</v>
      </c>
      <c r="B766" s="86" t="s">
        <v>3996</v>
      </c>
      <c r="C766" s="121" t="s">
        <v>3996</v>
      </c>
      <c r="D766" s="120" t="s">
        <v>3996</v>
      </c>
      <c r="E766" s="122" t="str">
        <f t="shared" si="53"/>
        <v>Olaquindox</v>
      </c>
      <c r="F766" s="122" t="str">
        <f t="shared" si="52"/>
        <v>Olaquindox</v>
      </c>
      <c r="G766" s="122" t="str">
        <f t="shared" si="54"/>
        <v>Olaquindox</v>
      </c>
      <c r="T766" t="str" cm="1">
        <f t="array" ref="T766">IFERROR(INDEX(AOM[AOM], MATCH(1, (AOM[Edge_Value]=ani_diet!F766)*(AOM[Is_Ani_Diet_Ingredient]&lt;&gt;FALSE), 0)), "No Match in AOM")</f>
        <v>AOM_001825</v>
      </c>
      <c r="U766" t="str" cm="1">
        <f t="array" ref="U766">IFERROR(IF(INDEX(AOM[Scientific Name], MATCH(1, (AOM[Edge_Value]=ani_diet!F766)*(AOM[Is_Ani_Diet_Ingredient]&lt;&gt;FALSE), 0))=0, "", INDEX(AOM[Scientific Name], MATCH(1, (AOM[Edge_Value]=ani_diet!F766)*(AOM[Is_Ani_Diet_Ingredient]&lt;&gt;FALSE), 0))), "No Match in AOM")</f>
        <v/>
      </c>
      <c r="V766" t="str" cm="1">
        <f t="array" ref="V766">IF((U766&lt;&gt;"")*(U766&lt;&gt;"No Match in AOM"),IF(L766&lt;&gt;"",_xlfn.TEXTJOIN(";",TRUE,CONCATENATE(_xlfn.TEXTSPLIT(U766,";",TRUE,FALSE)," ",L766)),U766),"")</f>
        <v/>
      </c>
    </row>
    <row r="767" spans="1:23" ht="14.5" x14ac:dyDescent="0.35">
      <c r="B767" s="86" t="s">
        <v>25671</v>
      </c>
      <c r="D767" s="120" t="s">
        <v>9686</v>
      </c>
      <c r="E767" s="122" t="str">
        <f t="shared" si="53"/>
        <v>Pennisetum purpureum</v>
      </c>
      <c r="F767" s="122" t="str">
        <f t="shared" si="52"/>
        <v>Pennisetum purpureum</v>
      </c>
      <c r="G767" s="122" t="str">
        <f t="shared" si="54"/>
        <v>Pennisetum purpureum Old Stage</v>
      </c>
      <c r="H767" s="120" t="s">
        <v>25672</v>
      </c>
      <c r="T767" t="str" cm="1">
        <f t="array" ref="T767">IFERROR(INDEX(AOM[AOM], MATCH(1, (AOM[Edge_Value]=ani_diet!F767)*(AOM[Is_Ani_Diet_Ingredient]&lt;&gt;FALSE), 0)), "No Match in AOM")</f>
        <v>AOM_000689</v>
      </c>
      <c r="U767" t="str" cm="1">
        <f t="array" ref="U767">IFERROR(IF(INDEX(AOM[Scientific Name], MATCH(1, (AOM[Edge_Value]=ani_diet!F767)*(AOM[Is_Ani_Diet_Ingredient]&lt;&gt;FALSE), 0))=0, "", INDEX(AOM[Scientific Name], MATCH(1, (AOM[Edge_Value]=ani_diet!F767)*(AOM[Is_Ani_Diet_Ingredient]&lt;&gt;FALSE), 0))), "No Match in AOM")</f>
        <v>Pennisetum purpureum</v>
      </c>
      <c r="V767" t="str" cm="1">
        <f t="array" ref="V767">IF((U767&lt;&gt;"")*(U767&lt;&gt;"No Match in AOM"),IF(L767&lt;&gt;"",_xlfn.TEXTJOIN(";",TRUE,CONCATENATE(_xlfn.TEXTSPLIT(U767,";",TRUE,FALSE)," ",L767)),U767),"")</f>
        <v>Pennisetum purpureum</v>
      </c>
    </row>
    <row r="768" spans="1:23" ht="14.5" x14ac:dyDescent="0.35">
      <c r="B768" s="86" t="s">
        <v>25673</v>
      </c>
      <c r="D768" s="120" t="s">
        <v>9686</v>
      </c>
      <c r="E768" s="122" t="str">
        <f t="shared" si="53"/>
        <v>Pennisetum purpureum</v>
      </c>
      <c r="F768" s="122" t="str">
        <f t="shared" si="52"/>
        <v>Pennisetum purpureum</v>
      </c>
      <c r="G768" s="122" t="str">
        <f t="shared" si="54"/>
        <v>Pennisetum purpureum Old Stage Chopped</v>
      </c>
      <c r="H768" s="120" t="s">
        <v>25672</v>
      </c>
      <c r="I768" s="120" t="s">
        <v>6715</v>
      </c>
      <c r="K768" s="120" t="s">
        <v>6715</v>
      </c>
      <c r="T768" t="str" cm="1">
        <f t="array" ref="T768">IFERROR(INDEX(AOM[AOM], MATCH(1, (AOM[Edge_Value]=ani_diet!F768)*(AOM[Is_Ani_Diet_Ingredient]&lt;&gt;FALSE), 0)), "No Match in AOM")</f>
        <v>AOM_000689</v>
      </c>
      <c r="U768" t="str" cm="1">
        <f t="array" ref="U768">IFERROR(IF(INDEX(AOM[Scientific Name], MATCH(1, (AOM[Edge_Value]=ani_diet!F768)*(AOM[Is_Ani_Diet_Ingredient]&lt;&gt;FALSE), 0))=0, "", INDEX(AOM[Scientific Name], MATCH(1, (AOM[Edge_Value]=ani_diet!F768)*(AOM[Is_Ani_Diet_Ingredient]&lt;&gt;FALSE), 0))), "No Match in AOM")</f>
        <v>Pennisetum purpureum</v>
      </c>
      <c r="V768" t="str" cm="1">
        <f t="array" ref="V768">IF((U768&lt;&gt;"")*(U768&lt;&gt;"No Match in AOM"),IF(L768&lt;&gt;"",_xlfn.TEXTJOIN(";",TRUE,CONCATENATE(_xlfn.TEXTSPLIT(U768,";",TRUE,FALSE)," ",L768)),U768),"")</f>
        <v>Pennisetum purpureum</v>
      </c>
    </row>
    <row r="769" spans="1:23" ht="14.5" x14ac:dyDescent="0.35">
      <c r="A769" t="s">
        <v>24255</v>
      </c>
      <c r="B769" s="86" t="s">
        <v>25674</v>
      </c>
      <c r="D769" s="120" t="s">
        <v>25675</v>
      </c>
      <c r="E769" s="122" t="str">
        <f t="shared" si="53"/>
        <v>Oldman saltbush</v>
      </c>
      <c r="F769" s="122" t="str">
        <f t="shared" si="52"/>
        <v>Oldman saltbush Dried</v>
      </c>
      <c r="G769" s="122" t="str">
        <f t="shared" si="54"/>
        <v>Oldman saltbush Dried(Sun)</v>
      </c>
      <c r="I769" s="120" t="s">
        <v>24200</v>
      </c>
      <c r="J769" s="120" t="s">
        <v>24193</v>
      </c>
      <c r="T769" t="str" cm="1">
        <f t="array" ref="T769">IFERROR(INDEX(AOM[AOM], MATCH(1, (AOM[Edge_Value]=ani_diet!F769)*(AOM[Is_Ani_Diet_Ingredient]&lt;&gt;FALSE), 0)), "No Match in AOM")</f>
        <v>No Match in AOM</v>
      </c>
      <c r="U769" t="str" cm="1">
        <f t="array" ref="U769">IFERROR(IF(INDEX(AOM[Scientific Name], MATCH(1, (AOM[Edge_Value]=ani_diet!F769)*(AOM[Is_Ani_Diet_Ingredient]&lt;&gt;FALSE), 0))=0, "", INDEX(AOM[Scientific Name], MATCH(1, (AOM[Edge_Value]=ani_diet!F769)*(AOM[Is_Ani_Diet_Ingredient]&lt;&gt;FALSE), 0))), "No Match in AOM")</f>
        <v>No Match in AOM</v>
      </c>
      <c r="V769" t="str" cm="1">
        <f t="array" ref="V769">IF((U769&lt;&gt;"")*(U769&lt;&gt;"No Match in AOM"),IF(L769&lt;&gt;"",_xlfn.TEXTJOIN(";",TRUE,CONCATENATE(_xlfn.TEXTSPLIT(U769,";",TRUE,FALSE)," ",L769)),U769),"")</f>
        <v/>
      </c>
      <c r="W769" t="s">
        <v>22445</v>
      </c>
    </row>
    <row r="770" spans="1:23" ht="14.5" x14ac:dyDescent="0.35">
      <c r="A770" t="s">
        <v>25676</v>
      </c>
      <c r="B770" s="86" t="s">
        <v>22990</v>
      </c>
      <c r="C770" s="121" t="s">
        <v>25677</v>
      </c>
      <c r="D770" s="120" t="s">
        <v>10016</v>
      </c>
      <c r="E770" s="122" t="str">
        <f t="shared" si="53"/>
        <v>Olive Cake</v>
      </c>
      <c r="F770" s="122" t="str">
        <f t="shared" si="52"/>
        <v>Olive Cake</v>
      </c>
      <c r="G770" s="122" t="str">
        <f t="shared" si="54"/>
        <v>Olive Cake</v>
      </c>
      <c r="L770" s="120" t="s">
        <v>24436</v>
      </c>
      <c r="M770" s="88" t="s">
        <v>252</v>
      </c>
      <c r="N770" s="88" t="s">
        <v>252</v>
      </c>
      <c r="T770" t="str" cm="1">
        <f t="array" ref="T770">IFERROR(INDEX(AOM[AOM], MATCH(1, (AOM[Edge_Value]=ani_diet!F770)*(AOM[Is_Ani_Diet_Ingredient]&lt;&gt;FALSE), 0)), "No Match in AOM")</f>
        <v>AOM_001192</v>
      </c>
      <c r="U770" t="str" cm="1">
        <f t="array" ref="U770">IFERROR(IF(INDEX(AOM[Scientific Name], MATCH(1, (AOM[Edge_Value]=ani_diet!F770)*(AOM[Is_Ani_Diet_Ingredient]&lt;&gt;FALSE), 0))=0, "", INDEX(AOM[Scientific Name], MATCH(1, (AOM[Edge_Value]=ani_diet!F770)*(AOM[Is_Ani_Diet_Ingredient]&lt;&gt;FALSE), 0))), "No Match in AOM")</f>
        <v>Olea europaea</v>
      </c>
      <c r="V770" t="str" cm="1">
        <f t="array" ref="V770">IF((U770&lt;&gt;"")*(U770&lt;&gt;"No Match in AOM"),IF(L770&lt;&gt;"",_xlfn.TEXTJOIN(";",TRUE,CONCATENATE(_xlfn.TEXTSPLIT(U770,";",TRUE,FALSE)," ",L770)),U770),"")</f>
        <v>Olea europaea Cake</v>
      </c>
    </row>
    <row r="771" spans="1:23" ht="14.5" x14ac:dyDescent="0.35">
      <c r="A771" t="s">
        <v>25126</v>
      </c>
      <c r="B771" s="86" t="s">
        <v>25678</v>
      </c>
      <c r="C771" s="121" t="s">
        <v>25679</v>
      </c>
      <c r="D771" s="120" t="s">
        <v>10016</v>
      </c>
      <c r="E771" s="122" t="str">
        <f t="shared" si="53"/>
        <v>Olive Leaves</v>
      </c>
      <c r="F771" s="122" t="str">
        <f t="shared" si="52"/>
        <v>Olive Leaves</v>
      </c>
      <c r="G771" s="122" t="str">
        <f t="shared" si="54"/>
        <v>Olive Leaves</v>
      </c>
      <c r="L771" s="120" t="s">
        <v>6705</v>
      </c>
      <c r="T771" t="str" cm="1">
        <f t="array" ref="T771">IFERROR(INDEX(AOM[AOM], MATCH(1, (AOM[Edge_Value]=ani_diet!F771)*(AOM[Is_Ani_Diet_Ingredient]&lt;&gt;FALSE), 0)), "No Match in AOM")</f>
        <v>AOM_000730</v>
      </c>
      <c r="U771" t="str" cm="1">
        <f t="array" ref="U771">IFERROR(IF(INDEX(AOM[Scientific Name], MATCH(1, (AOM[Edge_Value]=ani_diet!F771)*(AOM[Is_Ani_Diet_Ingredient]&lt;&gt;FALSE), 0))=0, "", INDEX(AOM[Scientific Name], MATCH(1, (AOM[Edge_Value]=ani_diet!F771)*(AOM[Is_Ani_Diet_Ingredient]&lt;&gt;FALSE), 0))), "No Match in AOM")</f>
        <v>Olea europaea</v>
      </c>
      <c r="V771" t="str" cm="1">
        <f t="array" ref="V771">IF((U771&lt;&gt;"")*(U771&lt;&gt;"No Match in AOM"),IF(L771&lt;&gt;"",_xlfn.TEXTJOIN(";",TRUE,CONCATENATE(_xlfn.TEXTSPLIT(U771,";",TRUE,FALSE)," ",L771)),U771),"")</f>
        <v>Olea europaea Leaves</v>
      </c>
    </row>
    <row r="772" spans="1:23" ht="14.5" x14ac:dyDescent="0.35">
      <c r="A772" t="s">
        <v>25126</v>
      </c>
      <c r="B772" s="86" t="s">
        <v>25680</v>
      </c>
      <c r="D772" s="120" t="s">
        <v>10016</v>
      </c>
      <c r="E772" s="122" t="str">
        <f t="shared" si="53"/>
        <v>Olive Leaves</v>
      </c>
      <c r="F772" s="122" t="str">
        <f t="shared" si="52"/>
        <v>Olive Leaves Dried</v>
      </c>
      <c r="G772" s="122" t="str">
        <f t="shared" si="54"/>
        <v>Olive Leaves Dried</v>
      </c>
      <c r="I772" s="120" t="s">
        <v>24193</v>
      </c>
      <c r="J772" s="120" t="s">
        <v>24193</v>
      </c>
      <c r="L772" s="120" t="s">
        <v>6705</v>
      </c>
      <c r="T772" t="str" cm="1">
        <f t="array" ref="T772">IFERROR(INDEX(AOM[AOM], MATCH(1, (AOM[Edge_Value]=ani_diet!F772)*(AOM[Is_Ani_Diet_Ingredient]&lt;&gt;FALSE), 0)), "No Match in AOM")</f>
        <v>AOM_001706</v>
      </c>
      <c r="U772" t="str" cm="1">
        <f t="array" ref="U772">IFERROR(IF(INDEX(AOM[Scientific Name], MATCH(1, (AOM[Edge_Value]=ani_diet!F772)*(AOM[Is_Ani_Diet_Ingredient]&lt;&gt;FALSE), 0))=0, "", INDEX(AOM[Scientific Name], MATCH(1, (AOM[Edge_Value]=ani_diet!F772)*(AOM[Is_Ani_Diet_Ingredient]&lt;&gt;FALSE), 0))), "No Match in AOM")</f>
        <v>Olea europaea</v>
      </c>
      <c r="V772" t="str" cm="1">
        <f t="array" ref="V772">IF((U772&lt;&gt;"")*(U772&lt;&gt;"No Match in AOM"),IF(L772&lt;&gt;"",_xlfn.TEXTJOIN(";",TRUE,CONCATENATE(_xlfn.TEXTSPLIT(U772,";",TRUE,FALSE)," ",L772)),U772),"")</f>
        <v>Olea europaea Leaves</v>
      </c>
    </row>
    <row r="773" spans="1:23" ht="14.5" x14ac:dyDescent="0.35">
      <c r="A773" t="s">
        <v>25681</v>
      </c>
      <c r="B773" s="86" t="s">
        <v>25682</v>
      </c>
      <c r="C773" s="121" t="s">
        <v>25683</v>
      </c>
      <c r="D773" s="120" t="s">
        <v>11049</v>
      </c>
      <c r="E773" s="122" t="str">
        <f t="shared" si="53"/>
        <v>Onion Bulb</v>
      </c>
      <c r="F773" s="122" t="str">
        <f t="shared" si="52"/>
        <v>Onion Bulb</v>
      </c>
      <c r="G773" s="122" t="str">
        <f t="shared" si="54"/>
        <v>Onion Bulb</v>
      </c>
      <c r="L773" s="120" t="s">
        <v>11194</v>
      </c>
      <c r="T773" t="str" cm="1">
        <f t="array" ref="T773">IFERROR(INDEX(AOM[AOM], MATCH(1, (AOM[Edge_Value]=ani_diet!F773)*(AOM[Is_Ani_Diet_Ingredient]&lt;&gt;FALSE), 0)), "No Match in AOM")</f>
        <v>AOM_001359</v>
      </c>
      <c r="U773" t="str" cm="1">
        <f t="array" ref="U773">IFERROR(IF(INDEX(AOM[Scientific Name], MATCH(1, (AOM[Edge_Value]=ani_diet!F773)*(AOM[Is_Ani_Diet_Ingredient]&lt;&gt;FALSE), 0))=0, "", INDEX(AOM[Scientific Name], MATCH(1, (AOM[Edge_Value]=ani_diet!F773)*(AOM[Is_Ani_Diet_Ingredient]&lt;&gt;FALSE), 0))), "No Match in AOM")</f>
        <v>Allium cepa</v>
      </c>
      <c r="V773" t="str" cm="1">
        <f t="array" ref="V773">IF((U773&lt;&gt;"")*(U773&lt;&gt;"No Match in AOM"),IF(L773&lt;&gt;"",_xlfn.TEXTJOIN(";",TRUE,CONCATENATE(_xlfn.TEXTSPLIT(U773,";",TRUE,FALSE)," ",L773)),U773),"")</f>
        <v>Allium cepa Bulb</v>
      </c>
    </row>
    <row r="774" spans="1:23" ht="14.5" x14ac:dyDescent="0.35">
      <c r="A774" t="s">
        <v>25681</v>
      </c>
      <c r="B774" s="86" t="s">
        <v>25684</v>
      </c>
      <c r="D774" s="120" t="s">
        <v>11049</v>
      </c>
      <c r="E774" s="122" t="str">
        <f t="shared" si="53"/>
        <v>Onion Bulb</v>
      </c>
      <c r="F774" s="122" t="str">
        <f t="shared" si="52"/>
        <v>Onion Bulb Dried Ethanol Treated Mixed</v>
      </c>
      <c r="G774" s="122" t="str">
        <f t="shared" si="54"/>
        <v>Onion Bulb Dried (Air) Blended Ethanol treated</v>
      </c>
      <c r="I774" s="120" t="s">
        <v>25685</v>
      </c>
      <c r="J774" s="120" t="s">
        <v>25686</v>
      </c>
      <c r="L774" s="120" t="s">
        <v>11194</v>
      </c>
      <c r="T774" t="str" cm="1">
        <f t="array" ref="T774">IFERROR(INDEX(AOM[AOM], MATCH(1, (AOM[Edge_Value]=ani_diet!F774)*(AOM[Is_Ani_Diet_Ingredient]&lt;&gt;FALSE), 0)), "No Match in AOM")</f>
        <v>AOM_001661</v>
      </c>
      <c r="U774" t="str" cm="1">
        <f t="array" ref="U774">IFERROR(IF(INDEX(AOM[Scientific Name], MATCH(1, (AOM[Edge_Value]=ani_diet!F774)*(AOM[Is_Ani_Diet_Ingredient]&lt;&gt;FALSE), 0))=0, "", INDEX(AOM[Scientific Name], MATCH(1, (AOM[Edge_Value]=ani_diet!F774)*(AOM[Is_Ani_Diet_Ingredient]&lt;&gt;FALSE), 0))), "No Match in AOM")</f>
        <v>Allium cepa</v>
      </c>
      <c r="V774" t="str" cm="1">
        <f t="array" ref="V774">IF((U774&lt;&gt;"")*(U774&lt;&gt;"No Match in AOM"),IF(L774&lt;&gt;"",_xlfn.TEXTJOIN(";",TRUE,CONCATENATE(_xlfn.TEXTSPLIT(U774,";",TRUE,FALSE)," ",L774)),U774),"")</f>
        <v>Allium cepa Bulb</v>
      </c>
    </row>
    <row r="775" spans="1:23" ht="14.5" x14ac:dyDescent="0.35">
      <c r="A775" t="s">
        <v>25393</v>
      </c>
      <c r="B775" s="86" t="s">
        <v>25687</v>
      </c>
      <c r="D775" s="120" t="s">
        <v>22700</v>
      </c>
      <c r="E775" s="122" t="str">
        <f t="shared" si="53"/>
        <v>Opuntia ficus indica</v>
      </c>
      <c r="F775" s="122" t="str">
        <f t="shared" si="52"/>
        <v>Opuntia ficus indica Dried Ground</v>
      </c>
      <c r="G775" s="122" t="str">
        <f t="shared" si="54"/>
        <v>Opuntia ficus indica Dried Ground</v>
      </c>
      <c r="I775" s="120" t="s">
        <v>24203</v>
      </c>
      <c r="J775" s="120" t="s">
        <v>24203</v>
      </c>
      <c r="T775" t="str" cm="1">
        <f t="array" ref="T775">IFERROR(INDEX(AOM[AOM], MATCH(1, (AOM[Edge_Value]=ani_diet!F775)*(AOM[Is_Ani_Diet_Ingredient]&lt;&gt;FALSE), 0)), "No Match in AOM")</f>
        <v>AOM_001981</v>
      </c>
      <c r="U775" t="str" cm="1">
        <f t="array" ref="U775">IFERROR(IF(INDEX(AOM[Scientific Name], MATCH(1, (AOM[Edge_Value]=ani_diet!F775)*(AOM[Is_Ani_Diet_Ingredient]&lt;&gt;FALSE), 0))=0, "", INDEX(AOM[Scientific Name], MATCH(1, (AOM[Edge_Value]=ani_diet!F775)*(AOM[Is_Ani_Diet_Ingredient]&lt;&gt;FALSE), 0))), "No Match in AOM")</f>
        <v>Opuntia ficus indica</v>
      </c>
      <c r="V775" t="str" cm="1">
        <f t="array" ref="V775">IF((U775&lt;&gt;"")*(U775&lt;&gt;"No Match in AOM"),IF(L775&lt;&gt;"",_xlfn.TEXTJOIN(";",TRUE,CONCATENATE(_xlfn.TEXTSPLIT(U775,";",TRUE,FALSE)," ",L775)),U775),"")</f>
        <v>Opuntia ficus indica</v>
      </c>
    </row>
    <row r="776" spans="1:23" ht="14.5" x14ac:dyDescent="0.35">
      <c r="A776" t="s">
        <v>25540</v>
      </c>
      <c r="B776" s="86" t="s">
        <v>25688</v>
      </c>
      <c r="C776" s="121" t="s">
        <v>25689</v>
      </c>
      <c r="D776" s="120" t="s">
        <v>10565</v>
      </c>
      <c r="E776" s="122" t="str">
        <f t="shared" si="53"/>
        <v>Poultry Excreta</v>
      </c>
      <c r="F776" s="122" t="str">
        <f t="shared" si="52"/>
        <v>Poultry Excreta Dried</v>
      </c>
      <c r="G776" s="122" t="str">
        <f t="shared" si="54"/>
        <v>Poultry Excreta Oven-dried</v>
      </c>
      <c r="I776" s="120" t="s">
        <v>25690</v>
      </c>
      <c r="J776" s="120" t="s">
        <v>24193</v>
      </c>
      <c r="L776" s="120" t="s">
        <v>25691</v>
      </c>
      <c r="M776" s="88" t="s">
        <v>252</v>
      </c>
      <c r="N776" s="88" t="s">
        <v>252</v>
      </c>
      <c r="T776" t="str" cm="1">
        <f t="array" ref="T776">IFERROR(INDEX(AOM[AOM], MATCH(1, (AOM[Edge_Value]=ani_diet!F776)*(AOM[Is_Ani_Diet_Ingredient]&lt;&gt;FALSE), 0)), "No Match in AOM")</f>
        <v>No Match in AOM</v>
      </c>
      <c r="U776" t="str" cm="1">
        <f t="array" ref="U776">IFERROR(IF(INDEX(AOM[Scientific Name], MATCH(1, (AOM[Edge_Value]=ani_diet!F776)*(AOM[Is_Ani_Diet_Ingredient]&lt;&gt;FALSE), 0))=0, "", INDEX(AOM[Scientific Name], MATCH(1, (AOM[Edge_Value]=ani_diet!F776)*(AOM[Is_Ani_Diet_Ingredient]&lt;&gt;FALSE), 0))), "No Match in AOM")</f>
        <v>No Match in AOM</v>
      </c>
      <c r="V776" t="str" cm="1">
        <f t="array" ref="V776">IF((U776&lt;&gt;"")*(U776&lt;&gt;"No Match in AOM"),IF(L776&lt;&gt;"",_xlfn.TEXTJOIN(";",TRUE,CONCATENATE(_xlfn.TEXTSPLIT(U776,";",TRUE,FALSE)," ",L776)),U776),"")</f>
        <v/>
      </c>
      <c r="W776" t="s">
        <v>20768</v>
      </c>
    </row>
    <row r="777" spans="1:23" ht="14.5" x14ac:dyDescent="0.35">
      <c r="A777" t="s">
        <v>25540</v>
      </c>
      <c r="B777" s="86" t="s">
        <v>25692</v>
      </c>
      <c r="D777" s="120" t="s">
        <v>534</v>
      </c>
      <c r="E777" s="122" t="str">
        <f t="shared" si="53"/>
        <v>Chicken Manure</v>
      </c>
      <c r="F777" s="122" t="str">
        <f t="shared" si="52"/>
        <v>Chicken Manure Dried</v>
      </c>
      <c r="G777" s="122" t="str">
        <f t="shared" ref="G777:G808" si="55">_xlfn.TEXTJOIN(" ",TRUE,D777,H777,IF(ISBLANK(L777),"",_xlfn.TEXTSPLIT(L777,";")),IF(ISBLANK(I777),"",_xlfn.TEXTSPLIT(I777,";")))</f>
        <v>Chicken Manure Dried</v>
      </c>
      <c r="I777" s="120" t="s">
        <v>24193</v>
      </c>
      <c r="J777" s="120" t="s">
        <v>24193</v>
      </c>
      <c r="T777" t="str" cm="1">
        <f t="array" ref="T777">IFERROR(INDEX(AOM[AOM], MATCH(1, (AOM[Edge_Value]=ani_diet!F777)*(AOM[Is_Ani_Diet_Ingredient]&lt;&gt;FALSE), 0)), "No Match in AOM")</f>
        <v>AOM_001094</v>
      </c>
      <c r="U777" t="str" cm="1">
        <f t="array" ref="U777">IFERROR(IF(INDEX(AOM[Scientific Name], MATCH(1, (AOM[Edge_Value]=ani_diet!F777)*(AOM[Is_Ani_Diet_Ingredient]&lt;&gt;FALSE), 0))=0, "", INDEX(AOM[Scientific Name], MATCH(1, (AOM[Edge_Value]=ani_diet!F777)*(AOM[Is_Ani_Diet_Ingredient]&lt;&gt;FALSE), 0))), "No Match in AOM")</f>
        <v/>
      </c>
      <c r="V777" t="str" cm="1">
        <f t="array" ref="V777">IF((U777&lt;&gt;"")*(U777&lt;&gt;"No Match in AOM"),IF(L777&lt;&gt;"",_xlfn.TEXTJOIN(";",TRUE,CONCATENATE(_xlfn.TEXTSPLIT(U777,";",TRUE,FALSE)," ",L777)),U777),"")</f>
        <v/>
      </c>
    </row>
    <row r="778" spans="1:23" ht="14.5" x14ac:dyDescent="0.35">
      <c r="A778" t="s">
        <v>24611</v>
      </c>
      <c r="B778" s="86" t="s">
        <v>25693</v>
      </c>
      <c r="C778" s="121" t="s">
        <v>25694</v>
      </c>
      <c r="D778" s="120" t="s">
        <v>6606</v>
      </c>
      <c r="E778" s="122" t="str">
        <f t="shared" si="53"/>
        <v>Oyster Shells</v>
      </c>
      <c r="F778" s="122" t="str">
        <f t="shared" si="52"/>
        <v>Oyster Shells</v>
      </c>
      <c r="G778" s="122" t="str">
        <f t="shared" si="55"/>
        <v>Oyster Shells</v>
      </c>
      <c r="T778" t="str" cm="1">
        <f t="array" ref="T778">IFERROR(INDEX(AOM[AOM], MATCH(1, (AOM[Edge_Value]=ani_diet!F778)*(AOM[Is_Ani_Diet_Ingredient]&lt;&gt;FALSE), 0)), "No Match in AOM")</f>
        <v>AOM_000557</v>
      </c>
      <c r="U778" t="str" cm="1">
        <f t="array" ref="U778">IFERROR(IF(INDEX(AOM[Scientific Name], MATCH(1, (AOM[Edge_Value]=ani_diet!F778)*(AOM[Is_Ani_Diet_Ingredient]&lt;&gt;FALSE), 0))=0, "", INDEX(AOM[Scientific Name], MATCH(1, (AOM[Edge_Value]=ani_diet!F778)*(AOM[Is_Ani_Diet_Ingredient]&lt;&gt;FALSE), 0))), "No Match in AOM")</f>
        <v>Ostreidae</v>
      </c>
      <c r="V778" t="str" cm="1">
        <f t="array" ref="V778">IF((U778&lt;&gt;"")*(U778&lt;&gt;"No Match in AOM"),IF(L778&lt;&gt;"",_xlfn.TEXTJOIN(";",TRUE,CONCATENATE(_xlfn.TEXTSPLIT(U778,";",TRUE,FALSE)," ",L778)),U778),"")</f>
        <v>Ostreidae</v>
      </c>
    </row>
    <row r="779" spans="1:23" ht="14.5" x14ac:dyDescent="0.35">
      <c r="A779" t="s">
        <v>25695</v>
      </c>
      <c r="B779" s="86" t="s">
        <v>25696</v>
      </c>
      <c r="D779" s="120" t="s">
        <v>25697</v>
      </c>
      <c r="E779" s="122" t="str">
        <f t="shared" si="53"/>
        <v>Oyster Shells</v>
      </c>
      <c r="F779" s="122" t="str">
        <f t="shared" si="52"/>
        <v>Oyster Shells Ground</v>
      </c>
      <c r="G779" s="122" t="str">
        <f t="shared" si="55"/>
        <v>Oyster Shells Ground</v>
      </c>
      <c r="I779" s="120" t="s">
        <v>6571</v>
      </c>
      <c r="J779" s="120" t="s">
        <v>6571</v>
      </c>
      <c r="L779" s="120" t="s">
        <v>11257</v>
      </c>
      <c r="T779" t="str" cm="1">
        <f t="array" ref="T779">IFERROR(INDEX(AOM[AOM], MATCH(1, (AOM[Edge_Value]=ani_diet!F779)*(AOM[Is_Ani_Diet_Ingredient]&lt;&gt;FALSE), 0)), "No Match in AOM")</f>
        <v>AOM_001610</v>
      </c>
      <c r="U779" t="str" cm="1">
        <f t="array" ref="U779">IFERROR(IF(INDEX(AOM[Scientific Name], MATCH(1, (AOM[Edge_Value]=ani_diet!F779)*(AOM[Is_Ani_Diet_Ingredient]&lt;&gt;FALSE), 0))=0, "", INDEX(AOM[Scientific Name], MATCH(1, (AOM[Edge_Value]=ani_diet!F779)*(AOM[Is_Ani_Diet_Ingredient]&lt;&gt;FALSE), 0))), "No Match in AOM")</f>
        <v>Ostreidae</v>
      </c>
      <c r="V779" t="str" cm="1">
        <f t="array" ref="V779">IF((U779&lt;&gt;"")*(U779&lt;&gt;"No Match in AOM"),IF(L779&lt;&gt;"",_xlfn.TEXTJOIN(";",TRUE,CONCATENATE(_xlfn.TEXTSPLIT(U779,";",TRUE,FALSE)," ",L779)),U779),"")</f>
        <v>Ostreidae Shells</v>
      </c>
    </row>
    <row r="780" spans="1:23" ht="14.5" x14ac:dyDescent="0.35">
      <c r="A780" t="s">
        <v>24196</v>
      </c>
      <c r="B780" s="86" t="s">
        <v>25698</v>
      </c>
      <c r="C780" s="121" t="s">
        <v>25699</v>
      </c>
      <c r="D780" s="120" t="s">
        <v>21958</v>
      </c>
      <c r="E780" s="122" t="str">
        <f t="shared" si="53"/>
        <v>Potamogeton lucens Leaves</v>
      </c>
      <c r="F780" s="122" t="str">
        <f t="shared" si="52"/>
        <v>Potamogeton lucens Leaves</v>
      </c>
      <c r="G780" s="122" t="str">
        <f t="shared" si="55"/>
        <v>Potamogeton lucens Leaves</v>
      </c>
      <c r="L780" s="120" t="s">
        <v>6705</v>
      </c>
      <c r="T780" t="str" cm="1">
        <f t="array" ref="T780">IFERROR(INDEX(AOM[AOM], MATCH(1, (AOM[Edge_Value]=ani_diet!F780)*(AOM[Is_Ani_Diet_Ingredient]&lt;&gt;FALSE), 0)), "No Match in AOM")</f>
        <v>AOM_001559</v>
      </c>
      <c r="U780" t="str" cm="1">
        <f t="array" ref="U780">IFERROR(IF(INDEX(AOM[Scientific Name], MATCH(1, (AOM[Edge_Value]=ani_diet!F780)*(AOM[Is_Ani_Diet_Ingredient]&lt;&gt;FALSE), 0))=0, "", INDEX(AOM[Scientific Name], MATCH(1, (AOM[Edge_Value]=ani_diet!F780)*(AOM[Is_Ani_Diet_Ingredient]&lt;&gt;FALSE), 0))), "No Match in AOM")</f>
        <v>Potamogeton lucens</v>
      </c>
      <c r="V780" t="str" cm="1">
        <f t="array" ref="V780">IF((U780&lt;&gt;"")*(U780&lt;&gt;"No Match in AOM"),IF(L780&lt;&gt;"",_xlfn.TEXTJOIN(";",TRUE,CONCATENATE(_xlfn.TEXTSPLIT(U780,";",TRUE,FALSE)," ",L780)),U780),"")</f>
        <v>Potamogeton lucens Leaves</v>
      </c>
    </row>
    <row r="781" spans="1:23" ht="14.5" x14ac:dyDescent="0.35">
      <c r="A781" t="s">
        <v>24196</v>
      </c>
      <c r="B781" s="86" t="s">
        <v>25700</v>
      </c>
      <c r="D781" s="120" t="s">
        <v>21958</v>
      </c>
      <c r="E781" s="122" t="str">
        <f t="shared" si="53"/>
        <v>Potamogeton lucens Leaves</v>
      </c>
      <c r="F781" s="122" t="str">
        <f t="shared" si="52"/>
        <v>Potamogeton lucens Leaves Dried</v>
      </c>
      <c r="G781" s="122" t="str">
        <f t="shared" si="55"/>
        <v>Potamogeton lucens Leaves Dried</v>
      </c>
      <c r="I781" s="120" t="s">
        <v>24193</v>
      </c>
      <c r="J781" s="120" t="s">
        <v>24193</v>
      </c>
      <c r="L781" s="120" t="s">
        <v>6705</v>
      </c>
      <c r="T781" t="str" cm="1">
        <f t="array" ref="T781">IFERROR(INDEX(AOM[AOM], MATCH(1, (AOM[Edge_Value]=ani_diet!F781)*(AOM[Is_Ani_Diet_Ingredient]&lt;&gt;FALSE), 0)), "No Match in AOM")</f>
        <v>AOM_001962</v>
      </c>
      <c r="U781" t="str" cm="1">
        <f t="array" ref="U781">IFERROR(IF(INDEX(AOM[Scientific Name], MATCH(1, (AOM[Edge_Value]=ani_diet!F781)*(AOM[Is_Ani_Diet_Ingredient]&lt;&gt;FALSE), 0))=0, "", INDEX(AOM[Scientific Name], MATCH(1, (AOM[Edge_Value]=ani_diet!F781)*(AOM[Is_Ani_Diet_Ingredient]&lt;&gt;FALSE), 0))), "No Match in AOM")</f>
        <v>Potamogeton lucens</v>
      </c>
      <c r="V781" t="str" cm="1">
        <f t="array" ref="V781">IF((U781&lt;&gt;"")*(U781&lt;&gt;"No Match in AOM"),IF(L781&lt;&gt;"",_xlfn.TEXTJOIN(";",TRUE,CONCATENATE(_xlfn.TEXTSPLIT(U781,";",TRUE,FALSE)," ",L781)),U781),"")</f>
        <v>Potamogeton lucens Leaves</v>
      </c>
    </row>
    <row r="782" spans="1:23" ht="14.5" x14ac:dyDescent="0.35">
      <c r="A782" t="s">
        <v>24196</v>
      </c>
      <c r="B782" s="86" t="s">
        <v>25701</v>
      </c>
      <c r="C782" s="121" t="s">
        <v>25702</v>
      </c>
      <c r="D782" s="120" t="s">
        <v>21958</v>
      </c>
      <c r="E782" s="122" t="str">
        <f t="shared" si="53"/>
        <v>Potamogeton lucens Pods</v>
      </c>
      <c r="F782" s="122" t="str">
        <f t="shared" si="52"/>
        <v>Potamogeton lucens Pods</v>
      </c>
      <c r="G782" s="122" t="str">
        <f t="shared" si="55"/>
        <v>Potamogeton lucens Pods</v>
      </c>
      <c r="L782" s="120" t="s">
        <v>8843</v>
      </c>
      <c r="T782" t="str" cm="1">
        <f t="array" ref="T782">IFERROR(INDEX(AOM[AOM], MATCH(1, (AOM[Edge_Value]=ani_diet!F782)*(AOM[Is_Ani_Diet_Ingredient]&lt;&gt;FALSE), 0)), "No Match in AOM")</f>
        <v>AOM_001560</v>
      </c>
      <c r="U782" t="str" cm="1">
        <f t="array" ref="U782">IFERROR(IF(INDEX(AOM[Scientific Name], MATCH(1, (AOM[Edge_Value]=ani_diet!F782)*(AOM[Is_Ani_Diet_Ingredient]&lt;&gt;FALSE), 0))=0, "", INDEX(AOM[Scientific Name], MATCH(1, (AOM[Edge_Value]=ani_diet!F782)*(AOM[Is_Ani_Diet_Ingredient]&lt;&gt;FALSE), 0))), "No Match in AOM")</f>
        <v>Potamogeton lucens</v>
      </c>
      <c r="V782" t="str" cm="1">
        <f t="array" ref="V782">IF((U782&lt;&gt;"")*(U782&lt;&gt;"No Match in AOM"),IF(L782&lt;&gt;"",_xlfn.TEXTJOIN(";",TRUE,CONCATENATE(_xlfn.TEXTSPLIT(U782,";",TRUE,FALSE)," ",L782)),U782),"")</f>
        <v>Potamogeton lucens Pods</v>
      </c>
    </row>
    <row r="783" spans="1:23" ht="14.5" x14ac:dyDescent="0.35">
      <c r="A783" t="s">
        <v>24196</v>
      </c>
      <c r="B783" s="86" t="s">
        <v>25703</v>
      </c>
      <c r="D783" s="120" t="s">
        <v>21958</v>
      </c>
      <c r="E783" s="122" t="str">
        <f t="shared" si="53"/>
        <v>Potamogeton lucens Pods</v>
      </c>
      <c r="F783" s="122" t="str">
        <f t="shared" si="52"/>
        <v>Potamogeton lucens Pods Dried</v>
      </c>
      <c r="G783" s="122" t="str">
        <f t="shared" si="55"/>
        <v>Potamogeton lucens Pods Dried</v>
      </c>
      <c r="I783" s="120" t="s">
        <v>24193</v>
      </c>
      <c r="J783" s="120" t="s">
        <v>24193</v>
      </c>
      <c r="L783" s="120" t="s">
        <v>8843</v>
      </c>
      <c r="T783" t="str" cm="1">
        <f t="array" ref="T783">IFERROR(INDEX(AOM[AOM], MATCH(1, (AOM[Edge_Value]=ani_diet!F783)*(AOM[Is_Ani_Diet_Ingredient]&lt;&gt;FALSE), 0)), "No Match in AOM")</f>
        <v>AOM_001963</v>
      </c>
      <c r="U783" t="str" cm="1">
        <f t="array" ref="U783">IFERROR(IF(INDEX(AOM[Scientific Name], MATCH(1, (AOM[Edge_Value]=ani_diet!F783)*(AOM[Is_Ani_Diet_Ingredient]&lt;&gt;FALSE), 0))=0, "", INDEX(AOM[Scientific Name], MATCH(1, (AOM[Edge_Value]=ani_diet!F783)*(AOM[Is_Ani_Diet_Ingredient]&lt;&gt;FALSE), 0))), "No Match in AOM")</f>
        <v>Potamogeton lucens</v>
      </c>
      <c r="V783" t="str" cm="1">
        <f t="array" ref="V783">IF((U783&lt;&gt;"")*(U783&lt;&gt;"No Match in AOM"),IF(L783&lt;&gt;"",_xlfn.TEXTJOIN(";",TRUE,CONCATENATE(_xlfn.TEXTSPLIT(U783,";",TRUE,FALSE)," ",L783)),U783),"")</f>
        <v>Potamogeton lucens Pods</v>
      </c>
    </row>
    <row r="784" spans="1:23" ht="14.5" x14ac:dyDescent="0.35">
      <c r="A784" t="s">
        <v>25704</v>
      </c>
      <c r="B784" s="86" t="s">
        <v>25705</v>
      </c>
      <c r="C784" s="121" t="s">
        <v>25706</v>
      </c>
      <c r="D784" s="120" t="s">
        <v>20650</v>
      </c>
      <c r="E784" s="122" t="str">
        <f t="shared" si="53"/>
        <v>Oryctes rhinoceros</v>
      </c>
      <c r="F784" s="122" t="str">
        <f t="shared" si="52"/>
        <v>Oryctes rhinoceros Ground</v>
      </c>
      <c r="G784" s="122" t="str">
        <f t="shared" si="55"/>
        <v>Oryctes rhinoceros Meal</v>
      </c>
      <c r="I784" s="120" t="s">
        <v>24282</v>
      </c>
      <c r="J784" s="120" t="s">
        <v>6571</v>
      </c>
      <c r="N784" s="88" t="s">
        <v>252</v>
      </c>
      <c r="T784" t="str" cm="1">
        <f t="array" ref="T784">IFERROR(INDEX(AOM[AOM], MATCH(1, (AOM[Edge_Value]=ani_diet!F784)*(AOM[Is_Ani_Diet_Ingredient]&lt;&gt;FALSE), 0)), "No Match in AOM")</f>
        <v>AOM_001108</v>
      </c>
      <c r="U784" t="str" cm="1">
        <f t="array" ref="U784">IFERROR(IF(INDEX(AOM[Scientific Name], MATCH(1, (AOM[Edge_Value]=ani_diet!F784)*(AOM[Is_Ani_Diet_Ingredient]&lt;&gt;FALSE), 0))=0, "", INDEX(AOM[Scientific Name], MATCH(1, (AOM[Edge_Value]=ani_diet!F784)*(AOM[Is_Ani_Diet_Ingredient]&lt;&gt;FALSE), 0))), "No Match in AOM")</f>
        <v>Oryctes rhinoceros</v>
      </c>
      <c r="V784" t="str" cm="1">
        <f t="array" ref="V784">IF((U784&lt;&gt;"")*(U784&lt;&gt;"No Match in AOM"),IF(L784&lt;&gt;"",_xlfn.TEXTJOIN(";",TRUE,CONCATENATE(_xlfn.TEXTSPLIT(U784,";",TRUE,FALSE)," ",L784)),U784),"")</f>
        <v>Oryctes rhinoceros</v>
      </c>
    </row>
    <row r="785" spans="1:22" ht="14.5" x14ac:dyDescent="0.35">
      <c r="B785" s="86" t="s">
        <v>25707</v>
      </c>
      <c r="D785" s="120" t="s">
        <v>13741</v>
      </c>
      <c r="E785" s="122" t="str">
        <f t="shared" si="53"/>
        <v>Palm Kernel Cake</v>
      </c>
      <c r="F785" s="122" t="str">
        <f t="shared" si="52"/>
        <v>Palm Kernel Cake Dried Fermented Ground</v>
      </c>
      <c r="G785" s="122" t="str">
        <f t="shared" si="55"/>
        <v>Palm Kernel Cake Dried Fermented Pulverized</v>
      </c>
      <c r="I785" s="120" t="s">
        <v>25708</v>
      </c>
      <c r="J785" s="120" t="s">
        <v>25709</v>
      </c>
      <c r="L785" s="120" t="s">
        <v>25256</v>
      </c>
      <c r="T785" t="str" cm="1">
        <f t="array" ref="T785">IFERROR(INDEX(AOM[AOM], MATCH(1, (AOM[Edge_Value]=ani_diet!F785)*(AOM[Is_Ani_Diet_Ingredient]&lt;&gt;FALSE), 0)), "No Match in AOM")</f>
        <v>AOM_002105</v>
      </c>
      <c r="U785" t="str" cm="1">
        <f t="array" ref="U785">IFERROR(IF(INDEX(AOM[Scientific Name], MATCH(1, (AOM[Edge_Value]=ani_diet!F785)*(AOM[Is_Ani_Diet_Ingredient]&lt;&gt;FALSE), 0))=0, "", INDEX(AOM[Scientific Name], MATCH(1, (AOM[Edge_Value]=ani_diet!F785)*(AOM[Is_Ani_Diet_Ingredient]&lt;&gt;FALSE), 0))), "No Match in AOM")</f>
        <v>Arecaceae</v>
      </c>
      <c r="V785" t="str" cm="1">
        <f t="array" ref="V785">IF((U785&lt;&gt;"")*(U785&lt;&gt;"No Match in AOM"),IF(L785&lt;&gt;"",_xlfn.TEXTJOIN(";",TRUE,CONCATENATE(_xlfn.TEXTSPLIT(U785,";",TRUE,FALSE)," ",L785)),U785),"")</f>
        <v>Arecaceae Kernel Cake</v>
      </c>
    </row>
    <row r="786" spans="1:22" ht="14.5" x14ac:dyDescent="0.35">
      <c r="A786" t="s">
        <v>24630</v>
      </c>
      <c r="B786" s="86" t="s">
        <v>25710</v>
      </c>
      <c r="D786" s="120" t="s">
        <v>13741</v>
      </c>
      <c r="E786" s="122" t="str">
        <f t="shared" si="53"/>
        <v>Palm Kernel Cake</v>
      </c>
      <c r="F786" s="122" t="str">
        <f t="shared" si="52"/>
        <v>Palm Kernel Cake</v>
      </c>
      <c r="G786" s="122" t="str">
        <f t="shared" si="55"/>
        <v>Palm Kernel Cake</v>
      </c>
      <c r="L786" s="120" t="s">
        <v>25256</v>
      </c>
      <c r="T786" t="str" cm="1">
        <f t="array" ref="T786">IFERROR(INDEX(AOM[AOM], MATCH(1, (AOM[Edge_Value]=ani_diet!F786)*(AOM[Is_Ani_Diet_Ingredient]&lt;&gt;FALSE), 0)), "No Match in AOM")</f>
        <v>AOM_001638</v>
      </c>
      <c r="U786" t="str" cm="1">
        <f t="array" ref="U786">IFERROR(IF(INDEX(AOM[Scientific Name], MATCH(1, (AOM[Edge_Value]=ani_diet!F786)*(AOM[Is_Ani_Diet_Ingredient]&lt;&gt;FALSE), 0))=0, "", INDEX(AOM[Scientific Name], MATCH(1, (AOM[Edge_Value]=ani_diet!F786)*(AOM[Is_Ani_Diet_Ingredient]&lt;&gt;FALSE), 0))), "No Match in AOM")</f>
        <v>Arecaceae</v>
      </c>
      <c r="V786" t="str" cm="1">
        <f t="array" ref="V786">IF((U786&lt;&gt;"")*(U786&lt;&gt;"No Match in AOM"),IF(L786&lt;&gt;"",_xlfn.TEXTJOIN(";",TRUE,CONCATENATE(_xlfn.TEXTSPLIT(U786,";",TRUE,FALSE)," ",L786)),U786),"")</f>
        <v>Arecaceae Kernel Cake</v>
      </c>
    </row>
    <row r="787" spans="1:22" ht="14.5" x14ac:dyDescent="0.35">
      <c r="A787" t="s">
        <v>24476</v>
      </c>
      <c r="B787" s="86" t="s">
        <v>25711</v>
      </c>
      <c r="D787" s="120" t="s">
        <v>13741</v>
      </c>
      <c r="E787" s="122" t="str">
        <f t="shared" si="53"/>
        <v>Palm Kernel Cake</v>
      </c>
      <c r="F787" s="122" t="str">
        <f t="shared" ref="F787:F850" si="56">_xlfn.TEXTJOIN(" ",TRUE,D787,IF(ISBLANK(L787),"",_xlfn.TEXTSPLIT(L787,";")),IF(ISBLANK(J787),"",_xlfn.TEXTSPLIT(J787,";")))</f>
        <v>Palm Kernel Cake Ground</v>
      </c>
      <c r="G787" s="122" t="str">
        <f t="shared" si="55"/>
        <v>Palm Kernel Cake Cake Ground</v>
      </c>
      <c r="I787" s="120" t="s">
        <v>25712</v>
      </c>
      <c r="J787" s="120" t="s">
        <v>6571</v>
      </c>
      <c r="L787" s="120" t="s">
        <v>25256</v>
      </c>
      <c r="T787" t="str" cm="1">
        <f t="array" ref="T787">IFERROR(INDEX(AOM[AOM], MATCH(1, (AOM[Edge_Value]=ani_diet!F787)*(AOM[Is_Ani_Diet_Ingredient]&lt;&gt;FALSE), 0)), "No Match in AOM")</f>
        <v>AOM_002104</v>
      </c>
      <c r="U787" t="str" cm="1">
        <f t="array" ref="U787">IFERROR(IF(INDEX(AOM[Scientific Name], MATCH(1, (AOM[Edge_Value]=ani_diet!F787)*(AOM[Is_Ani_Diet_Ingredient]&lt;&gt;FALSE), 0))=0, "", INDEX(AOM[Scientific Name], MATCH(1, (AOM[Edge_Value]=ani_diet!F787)*(AOM[Is_Ani_Diet_Ingredient]&lt;&gt;FALSE), 0))), "No Match in AOM")</f>
        <v>Arecaceae</v>
      </c>
      <c r="V787" t="str" cm="1">
        <f t="array" ref="V787">IF((U787&lt;&gt;"")*(U787&lt;&gt;"No Match in AOM"),IF(L787&lt;&gt;"",_xlfn.TEXTJOIN(";",TRUE,CONCATENATE(_xlfn.TEXTSPLIT(U787,";",TRUE,FALSE)," ",L787)),U787),"")</f>
        <v>Arecaceae Kernel Cake</v>
      </c>
    </row>
    <row r="788" spans="1:22" ht="14.5" x14ac:dyDescent="0.35">
      <c r="A788" t="s">
        <v>24523</v>
      </c>
      <c r="B788" s="86" t="s">
        <v>25713</v>
      </c>
      <c r="C788" s="121" t="s">
        <v>25714</v>
      </c>
      <c r="D788" s="120" t="s">
        <v>13741</v>
      </c>
      <c r="E788" s="122" t="str">
        <f t="shared" si="53"/>
        <v>Palm Kernel</v>
      </c>
      <c r="F788" s="122" t="str">
        <f t="shared" si="56"/>
        <v>Palm Kernel Ground</v>
      </c>
      <c r="G788" s="122" t="str">
        <f t="shared" si="55"/>
        <v>Palm Kernel Meal</v>
      </c>
      <c r="I788" s="120" t="s">
        <v>24282</v>
      </c>
      <c r="J788" s="120" t="s">
        <v>6571</v>
      </c>
      <c r="L788" s="120" t="s">
        <v>25254</v>
      </c>
      <c r="M788" s="88" t="s">
        <v>252</v>
      </c>
      <c r="N788" s="88" t="s">
        <v>252</v>
      </c>
      <c r="T788" t="str" cm="1">
        <f t="array" ref="T788">IFERROR(INDEX(AOM[AOM], MATCH(1, (AOM[Edge_Value]=ani_diet!F788)*(AOM[Is_Ani_Diet_Ingredient]&lt;&gt;FALSE), 0)), "No Match in AOM")</f>
        <v>AOM_000625</v>
      </c>
      <c r="U788" t="str" cm="1">
        <f t="array" ref="U788">IFERROR(IF(INDEX(AOM[Scientific Name], MATCH(1, (AOM[Edge_Value]=ani_diet!F788)*(AOM[Is_Ani_Diet_Ingredient]&lt;&gt;FALSE), 0))=0, "", INDEX(AOM[Scientific Name], MATCH(1, (AOM[Edge_Value]=ani_diet!F788)*(AOM[Is_Ani_Diet_Ingredient]&lt;&gt;FALSE), 0))), "No Match in AOM")</f>
        <v>Arecaceae</v>
      </c>
      <c r="V788" t="str" cm="1">
        <f t="array" ref="V788">IF((U788&lt;&gt;"")*(U788&lt;&gt;"No Match in AOM"),IF(L788&lt;&gt;"",_xlfn.TEXTJOIN(";",TRUE,CONCATENATE(_xlfn.TEXTSPLIT(U788,";",TRUE,FALSE)," ",L788)),U788),"")</f>
        <v>Arecaceae Kernel</v>
      </c>
    </row>
    <row r="789" spans="1:22" ht="14.5" x14ac:dyDescent="0.35">
      <c r="A789" t="s">
        <v>25521</v>
      </c>
      <c r="B789" s="86" t="s">
        <v>25715</v>
      </c>
      <c r="D789" s="120" t="s">
        <v>13741</v>
      </c>
      <c r="E789" s="122" t="str">
        <f t="shared" ref="E789:E852" si="57">_xlfn.TEXTJOIN(" ",TRUE,D789,IF(ISBLANK(L789),"",_xlfn.TEXTSPLIT(L789,";")))</f>
        <v>Palm Kernel</v>
      </c>
      <c r="F789" s="122" t="str">
        <f t="shared" si="56"/>
        <v>Palm Kernel Dried Ground</v>
      </c>
      <c r="G789" s="122" t="str">
        <f t="shared" si="55"/>
        <v>Palm Kernel Meal Sliced Dried (Oven) Ground</v>
      </c>
      <c r="I789" s="120" t="s">
        <v>25716</v>
      </c>
      <c r="J789" s="120" t="s">
        <v>24203</v>
      </c>
      <c r="K789" s="120" t="s">
        <v>6715</v>
      </c>
      <c r="L789" s="120" t="s">
        <v>25254</v>
      </c>
      <c r="T789" t="str" cm="1">
        <f t="array" ref="T789">IFERROR(INDEX(AOM[AOM], MATCH(1, (AOM[Edge_Value]=ani_diet!F789)*(AOM[Is_Ani_Diet_Ingredient]&lt;&gt;FALSE), 0)), "No Match in AOM")</f>
        <v>AOM_001708</v>
      </c>
      <c r="U789" t="str" cm="1">
        <f t="array" ref="U789">IFERROR(IF(INDEX(AOM[Scientific Name], MATCH(1, (AOM[Edge_Value]=ani_diet!F789)*(AOM[Is_Ani_Diet_Ingredient]&lt;&gt;FALSE), 0))=0, "", INDEX(AOM[Scientific Name], MATCH(1, (AOM[Edge_Value]=ani_diet!F789)*(AOM[Is_Ani_Diet_Ingredient]&lt;&gt;FALSE), 0))), "No Match in AOM")</f>
        <v>Arecaceae</v>
      </c>
      <c r="V789" t="str" cm="1">
        <f t="array" ref="V789">IF((U789&lt;&gt;"")*(U789&lt;&gt;"No Match in AOM"),IF(L789&lt;&gt;"",_xlfn.TEXTJOIN(";",TRUE,CONCATENATE(_xlfn.TEXTSPLIT(U789,";",TRUE,FALSE)," ",L789)),U789),"")</f>
        <v>Arecaceae Kernel</v>
      </c>
    </row>
    <row r="790" spans="1:22" ht="14.5" x14ac:dyDescent="0.35">
      <c r="A790" t="s">
        <v>24301</v>
      </c>
      <c r="B790" s="86" t="s">
        <v>21817</v>
      </c>
      <c r="C790" s="121" t="s">
        <v>25717</v>
      </c>
      <c r="D790" s="120" t="s">
        <v>10488</v>
      </c>
      <c r="E790" s="122" t="str">
        <f t="shared" si="57"/>
        <v>Palm Oil Sludge</v>
      </c>
      <c r="F790" s="122" t="str">
        <f t="shared" si="56"/>
        <v>Palm Oil Sludge</v>
      </c>
      <c r="G790" s="122" t="str">
        <f t="shared" si="55"/>
        <v>Palm Oil Sludge</v>
      </c>
      <c r="L790" s="120" t="s">
        <v>25718</v>
      </c>
      <c r="M790" s="88" t="s">
        <v>252</v>
      </c>
      <c r="N790" s="88" t="s">
        <v>252</v>
      </c>
      <c r="T790" t="str" cm="1">
        <f t="array" ref="T790">IFERROR(INDEX(AOM[AOM], MATCH(1, (AOM[Edge_Value]=ani_diet!F790)*(AOM[Is_Ani_Diet_Ingredient]&lt;&gt;FALSE), 0)), "No Match in AOM")</f>
        <v>AOM_001837</v>
      </c>
      <c r="U790" t="str" cm="1">
        <f t="array" ref="U790">IFERROR(IF(INDEX(AOM[Scientific Name], MATCH(1, (AOM[Edge_Value]=ani_diet!F790)*(AOM[Is_Ani_Diet_Ingredient]&lt;&gt;FALSE), 0))=0, "", INDEX(AOM[Scientific Name], MATCH(1, (AOM[Edge_Value]=ani_diet!F790)*(AOM[Is_Ani_Diet_Ingredient]&lt;&gt;FALSE), 0))), "No Match in AOM")</f>
        <v>Arecaceae</v>
      </c>
      <c r="V790" t="str" cm="1">
        <f t="array" ref="V790">IF((U790&lt;&gt;"")*(U790&lt;&gt;"No Match in AOM"),IF(L790&lt;&gt;"",_xlfn.TEXTJOIN(";",TRUE,CONCATENATE(_xlfn.TEXTSPLIT(U790,";",TRUE,FALSE)," ",L790)),U790),"")</f>
        <v>Arecaceae Sludge</v>
      </c>
    </row>
    <row r="791" spans="1:22" ht="14.5" x14ac:dyDescent="0.35">
      <c r="A791" t="s">
        <v>24288</v>
      </c>
      <c r="B791" s="86" t="s">
        <v>25719</v>
      </c>
      <c r="C791" s="121" t="s">
        <v>25720</v>
      </c>
      <c r="D791" s="120" t="s">
        <v>10488</v>
      </c>
      <c r="E791" s="122" t="str">
        <f t="shared" si="57"/>
        <v>Palm Oil</v>
      </c>
      <c r="F791" s="122" t="str">
        <f t="shared" si="56"/>
        <v>Palm Oil</v>
      </c>
      <c r="G791" s="122" t="str">
        <f t="shared" si="55"/>
        <v>Palm Oil</v>
      </c>
      <c r="M791" s="88" t="s">
        <v>252</v>
      </c>
      <c r="T791" t="str" cm="1">
        <f t="array" ref="T791">IFERROR(INDEX(AOM[AOM], MATCH(1, (AOM[Edge_Value]=ani_diet!F791)*(AOM[Is_Ani_Diet_Ingredient]&lt;&gt;FALSE), 0)), "No Match in AOM")</f>
        <v>AOM_000671</v>
      </c>
      <c r="U791" t="str" cm="1">
        <f t="array" ref="U791">IFERROR(IF(INDEX(AOM[Scientific Name], MATCH(1, (AOM[Edge_Value]=ani_diet!F791)*(AOM[Is_Ani_Diet_Ingredient]&lt;&gt;FALSE), 0))=0, "", INDEX(AOM[Scientific Name], MATCH(1, (AOM[Edge_Value]=ani_diet!F791)*(AOM[Is_Ani_Diet_Ingredient]&lt;&gt;FALSE), 0))), "No Match in AOM")</f>
        <v>Arecaceae</v>
      </c>
      <c r="V791" t="str" cm="1">
        <f t="array" ref="V791">IF((U791&lt;&gt;"")*(U791&lt;&gt;"No Match in AOM"),IF(L791&lt;&gt;"",_xlfn.TEXTJOIN(";",TRUE,CONCATENATE(_xlfn.TEXTSPLIT(U791,";",TRUE,FALSE)," ",L791)),U791),"")</f>
        <v>Arecaceae</v>
      </c>
    </row>
    <row r="792" spans="1:22" ht="14.5" x14ac:dyDescent="0.35">
      <c r="A792" t="s">
        <v>24898</v>
      </c>
      <c r="B792" s="86" t="s">
        <v>22168</v>
      </c>
      <c r="C792" s="121" t="s">
        <v>25721</v>
      </c>
      <c r="D792" s="120" t="s">
        <v>22164</v>
      </c>
      <c r="E792" s="122" t="str">
        <f t="shared" si="57"/>
        <v>Panicum maximum Straw</v>
      </c>
      <c r="F792" s="122" t="str">
        <f t="shared" si="56"/>
        <v>Panicum maximum Straw</v>
      </c>
      <c r="G792" s="122" t="str">
        <f t="shared" si="55"/>
        <v>Panicum maximum Straw</v>
      </c>
      <c r="L792" s="120" t="s">
        <v>11193</v>
      </c>
      <c r="T792" t="str" cm="1">
        <f t="array" ref="T792">IFERROR(INDEX(AOM[AOM], MATCH(1, (AOM[Edge_Value]=ani_diet!F792)*(AOM[Is_Ani_Diet_Ingredient]&lt;&gt;FALSE), 0)), "No Match in AOM")</f>
        <v>AOM_001408</v>
      </c>
      <c r="U792" t="str" cm="1">
        <f t="array" ref="U792">IFERROR(IF(INDEX(AOM[Scientific Name], MATCH(1, (AOM[Edge_Value]=ani_diet!F792)*(AOM[Is_Ani_Diet_Ingredient]&lt;&gt;FALSE), 0))=0, "", INDEX(AOM[Scientific Name], MATCH(1, (AOM[Edge_Value]=ani_diet!F792)*(AOM[Is_Ani_Diet_Ingredient]&lt;&gt;FALSE), 0))), "No Match in AOM")</f>
        <v>Panicum maximum</v>
      </c>
      <c r="V792" t="str" cm="1">
        <f t="array" ref="V792">IF((U792&lt;&gt;"")*(U792&lt;&gt;"No Match in AOM"),IF(L792&lt;&gt;"",_xlfn.TEXTJOIN(";",TRUE,CONCATENATE(_xlfn.TEXTSPLIT(U792,";",TRUE,FALSE)," ",L792)),U792),"")</f>
        <v>Panicum maximum Straw</v>
      </c>
    </row>
    <row r="793" spans="1:22" ht="14.5" x14ac:dyDescent="0.35">
      <c r="A793" t="s">
        <v>24898</v>
      </c>
      <c r="B793" s="86" t="s">
        <v>25722</v>
      </c>
      <c r="D793" s="120" t="s">
        <v>22164</v>
      </c>
      <c r="E793" s="122" t="str">
        <f t="shared" si="57"/>
        <v>Panicum maximum Straw</v>
      </c>
      <c r="F793" s="122" t="str">
        <f t="shared" si="56"/>
        <v>Panicum maximum Straw</v>
      </c>
      <c r="G793" s="122" t="str">
        <f t="shared" si="55"/>
        <v>Panicum maximum Straw Chopped</v>
      </c>
      <c r="I793" s="120" t="s">
        <v>6715</v>
      </c>
      <c r="K793" s="120" t="s">
        <v>6715</v>
      </c>
      <c r="L793" s="120" t="s">
        <v>11193</v>
      </c>
      <c r="T793" t="str" cm="1">
        <f t="array" ref="T793">IFERROR(INDEX(AOM[AOM], MATCH(1, (AOM[Edge_Value]=ani_diet!F793)*(AOM[Is_Ani_Diet_Ingredient]&lt;&gt;FALSE), 0)), "No Match in AOM")</f>
        <v>AOM_001408</v>
      </c>
      <c r="U793" t="str" cm="1">
        <f t="array" ref="U793">IFERROR(IF(INDEX(AOM[Scientific Name], MATCH(1, (AOM[Edge_Value]=ani_diet!F793)*(AOM[Is_Ani_Diet_Ingredient]&lt;&gt;FALSE), 0))=0, "", INDEX(AOM[Scientific Name], MATCH(1, (AOM[Edge_Value]=ani_diet!F793)*(AOM[Is_Ani_Diet_Ingredient]&lt;&gt;FALSE), 0))), "No Match in AOM")</f>
        <v>Panicum maximum</v>
      </c>
      <c r="V793" t="str" cm="1">
        <f t="array" ref="V793">IF((U793&lt;&gt;"")*(U793&lt;&gt;"No Match in AOM"),IF(L793&lt;&gt;"",_xlfn.TEXTJOIN(";",TRUE,CONCATENATE(_xlfn.TEXTSPLIT(U793,";",TRUE,FALSE)," ",L793)),U793),"")</f>
        <v>Panicum maximum Straw</v>
      </c>
    </row>
    <row r="794" spans="1:22" ht="14.5" x14ac:dyDescent="0.35">
      <c r="A794" t="s">
        <v>24305</v>
      </c>
      <c r="B794" s="86" t="s">
        <v>25723</v>
      </c>
      <c r="C794" s="121" t="s">
        <v>22164</v>
      </c>
      <c r="D794" s="120" t="s">
        <v>22164</v>
      </c>
      <c r="E794" s="122" t="str">
        <f t="shared" si="57"/>
        <v>Panicum maximum</v>
      </c>
      <c r="F794" s="122" t="str">
        <f t="shared" si="56"/>
        <v>Panicum maximum</v>
      </c>
      <c r="G794" s="122" t="str">
        <f t="shared" si="55"/>
        <v>Panicum maximum</v>
      </c>
      <c r="T794" t="str" cm="1">
        <f t="array" ref="T794">IFERROR(INDEX(AOM[AOM], MATCH(1, (AOM[Edge_Value]=ani_diet!F794)*(AOM[Is_Ani_Diet_Ingredient]&lt;&gt;FALSE), 0)), "No Match in AOM")</f>
        <v>AOM_001407</v>
      </c>
      <c r="U794" t="str" cm="1">
        <f t="array" ref="U794">IFERROR(IF(INDEX(AOM[Scientific Name], MATCH(1, (AOM[Edge_Value]=ani_diet!F794)*(AOM[Is_Ani_Diet_Ingredient]&lt;&gt;FALSE), 0))=0, "", INDEX(AOM[Scientific Name], MATCH(1, (AOM[Edge_Value]=ani_diet!F794)*(AOM[Is_Ani_Diet_Ingredient]&lt;&gt;FALSE), 0))), "No Match in AOM")</f>
        <v>Panicum maximum</v>
      </c>
      <c r="V794" t="str" cm="1">
        <f t="array" ref="V794">IF((U794&lt;&gt;"")*(U794&lt;&gt;"No Match in AOM"),IF(L794&lt;&gt;"",_xlfn.TEXTJOIN(";",TRUE,CONCATENATE(_xlfn.TEXTSPLIT(U794,";",TRUE,FALSE)," ",L794)),U794),"")</f>
        <v>Panicum maximum</v>
      </c>
    </row>
    <row r="795" spans="1:22" ht="14.5" x14ac:dyDescent="0.35">
      <c r="A795" t="s">
        <v>24301</v>
      </c>
      <c r="B795" s="86" t="s">
        <v>25724</v>
      </c>
      <c r="D795" s="120" t="s">
        <v>22164</v>
      </c>
      <c r="E795" s="122" t="str">
        <f t="shared" si="57"/>
        <v>Panicum maximum</v>
      </c>
      <c r="F795" s="122" t="str">
        <f t="shared" si="56"/>
        <v>Panicum maximum Ensiled</v>
      </c>
      <c r="G795" s="122" t="str">
        <f t="shared" si="55"/>
        <v>Panicum maximum Chopped Ensiled</v>
      </c>
      <c r="I795" s="120" t="s">
        <v>24303</v>
      </c>
      <c r="J795" s="120" t="s">
        <v>24304</v>
      </c>
      <c r="K795" s="120" t="s">
        <v>6715</v>
      </c>
      <c r="T795" t="str" cm="1">
        <f t="array" ref="T795">IFERROR(INDEX(AOM[AOM], MATCH(1, (AOM[Edge_Value]=ani_diet!F795)*(AOM[Is_Ani_Diet_Ingredient]&lt;&gt;FALSE), 0)), "No Match in AOM")</f>
        <v>AOM_001677</v>
      </c>
      <c r="U795" t="str" cm="1">
        <f t="array" ref="U795">IFERROR(IF(INDEX(AOM[Scientific Name], MATCH(1, (AOM[Edge_Value]=ani_diet!F795)*(AOM[Is_Ani_Diet_Ingredient]&lt;&gt;FALSE), 0))=0, "", INDEX(AOM[Scientific Name], MATCH(1, (AOM[Edge_Value]=ani_diet!F795)*(AOM[Is_Ani_Diet_Ingredient]&lt;&gt;FALSE), 0))), "No Match in AOM")</f>
        <v>Panicum maximum</v>
      </c>
      <c r="V795" t="str" cm="1">
        <f t="array" ref="V795">IF((U795&lt;&gt;"")*(U795&lt;&gt;"No Match in AOM"),IF(L795&lt;&gt;"",_xlfn.TEXTJOIN(";",TRUE,CONCATENATE(_xlfn.TEXTSPLIT(U795,";",TRUE,FALSE)," ",L795)),U795),"")</f>
        <v>Panicum maximum</v>
      </c>
    </row>
    <row r="796" spans="1:22" ht="14.5" x14ac:dyDescent="0.35">
      <c r="A796" t="s">
        <v>24591</v>
      </c>
      <c r="B796" s="86" t="s">
        <v>25725</v>
      </c>
      <c r="D796" s="120" t="s">
        <v>22164</v>
      </c>
      <c r="E796" s="122" t="str">
        <f t="shared" si="57"/>
        <v>Panicum maximum</v>
      </c>
      <c r="F796" s="122" t="str">
        <f t="shared" si="56"/>
        <v>Panicum maximum Wilted</v>
      </c>
      <c r="G796" s="122" t="str">
        <f t="shared" si="55"/>
        <v>Panicum maximum Wilted</v>
      </c>
      <c r="I796" s="120" t="s">
        <v>24261</v>
      </c>
      <c r="J796" s="120" t="s">
        <v>24261</v>
      </c>
      <c r="T796" t="str" cm="1">
        <f t="array" ref="T796">IFERROR(INDEX(AOM[AOM], MATCH(1, (AOM[Edge_Value]=ani_diet!F796)*(AOM[Is_Ani_Diet_Ingredient]&lt;&gt;FALSE), 0)), "No Match in AOM")</f>
        <v>AOM_001709</v>
      </c>
      <c r="U796" t="str" cm="1">
        <f t="array" ref="U796">IFERROR(IF(INDEX(AOM[Scientific Name], MATCH(1, (AOM[Edge_Value]=ani_diet!F796)*(AOM[Is_Ani_Diet_Ingredient]&lt;&gt;FALSE), 0))=0, "", INDEX(AOM[Scientific Name], MATCH(1, (AOM[Edge_Value]=ani_diet!F796)*(AOM[Is_Ani_Diet_Ingredient]&lt;&gt;FALSE), 0))), "No Match in AOM")</f>
        <v>Panicum maximum</v>
      </c>
      <c r="V796" t="str" cm="1">
        <f t="array" ref="V796">IF((U796&lt;&gt;"")*(U796&lt;&gt;"No Match in AOM"),IF(L796&lt;&gt;"",_xlfn.TEXTJOIN(";",TRUE,CONCATENATE(_xlfn.TEXTSPLIT(U796,";",TRUE,FALSE)," ",L796)),U796),"")</f>
        <v>Panicum maximum</v>
      </c>
    </row>
    <row r="797" spans="1:22" ht="14.5" x14ac:dyDescent="0.35">
      <c r="A797" t="s">
        <v>24372</v>
      </c>
      <c r="B797" s="86" t="s">
        <v>25726</v>
      </c>
      <c r="C797" s="121" t="s">
        <v>25727</v>
      </c>
      <c r="D797" s="120" t="s">
        <v>10033</v>
      </c>
      <c r="E797" s="122" t="str">
        <f t="shared" si="57"/>
        <v>Papaya Leaves</v>
      </c>
      <c r="F797" s="122" t="str">
        <f t="shared" si="56"/>
        <v>Papaya Leaves</v>
      </c>
      <c r="G797" s="122" t="str">
        <f t="shared" si="55"/>
        <v>Papaya Leaves</v>
      </c>
      <c r="L797" s="120" t="s">
        <v>6705</v>
      </c>
      <c r="P797" t="s">
        <v>12978</v>
      </c>
      <c r="Q797" t="s">
        <v>12945</v>
      </c>
      <c r="R797" t="s">
        <v>12978</v>
      </c>
      <c r="S797" t="s">
        <v>12945</v>
      </c>
      <c r="T797" t="str" cm="1">
        <f t="array" ref="T797">IFERROR(INDEX(AOM[AOM], MATCH(1, (AOM[Edge_Value]=ani_diet!F797)*(AOM[Is_Ani_Diet_Ingredient]&lt;&gt;FALSE), 0)), "No Match in AOM")</f>
        <v>AOM_001286</v>
      </c>
      <c r="U797" t="str" cm="1">
        <f t="array" ref="U797">IFERROR(IF(INDEX(AOM[Scientific Name], MATCH(1, (AOM[Edge_Value]=ani_diet!F797)*(AOM[Is_Ani_Diet_Ingredient]&lt;&gt;FALSE), 0))=0, "", INDEX(AOM[Scientific Name], MATCH(1, (AOM[Edge_Value]=ani_diet!F797)*(AOM[Is_Ani_Diet_Ingredient]&lt;&gt;FALSE), 0))), "No Match in AOM")</f>
        <v>Carica papaya</v>
      </c>
      <c r="V797" t="str" cm="1">
        <f t="array" ref="V797">IF((U797&lt;&gt;"")*(U797&lt;&gt;"No Match in AOM"),IF(L797&lt;&gt;"",_xlfn.TEXTJOIN(";",TRUE,CONCATENATE(_xlfn.TEXTSPLIT(U797,";",TRUE,FALSE)," ",L797)),U797),"")</f>
        <v>Carica papaya Leaves</v>
      </c>
    </row>
    <row r="798" spans="1:22" ht="14.5" x14ac:dyDescent="0.35">
      <c r="A798" t="s">
        <v>24285</v>
      </c>
      <c r="B798" s="86" t="s">
        <v>25728</v>
      </c>
      <c r="C798" s="121" t="s">
        <v>25729</v>
      </c>
      <c r="D798" s="120" t="s">
        <v>10279</v>
      </c>
      <c r="E798" s="122" t="str">
        <f t="shared" si="57"/>
        <v>Pea Seed Hull</v>
      </c>
      <c r="F798" s="122" t="str">
        <f t="shared" si="56"/>
        <v>Pea Seed Hull</v>
      </c>
      <c r="G798" s="122" t="str">
        <f t="shared" si="55"/>
        <v>Pea Seed Hull</v>
      </c>
      <c r="L798" s="120" t="s">
        <v>24818</v>
      </c>
      <c r="M798" s="88" t="s">
        <v>252</v>
      </c>
      <c r="P798" t="s">
        <v>12978</v>
      </c>
      <c r="Q798" t="s">
        <v>12945</v>
      </c>
      <c r="R798" t="s">
        <v>12978</v>
      </c>
      <c r="S798" t="s">
        <v>12945</v>
      </c>
      <c r="T798" t="str" cm="1">
        <f t="array" ref="T798">IFERROR(INDEX(AOM[AOM], MATCH(1, (AOM[Edge_Value]=ani_diet!F798)*(AOM[Is_Ani_Diet_Ingredient]&lt;&gt;FALSE), 0)), "No Match in AOM")</f>
        <v>AOM_000608</v>
      </c>
      <c r="U798" t="str" cm="1">
        <f t="array" ref="U798">IFERROR(IF(INDEX(AOM[Scientific Name], MATCH(1, (AOM[Edge_Value]=ani_diet!F798)*(AOM[Is_Ani_Diet_Ingredient]&lt;&gt;FALSE), 0))=0, "", INDEX(AOM[Scientific Name], MATCH(1, (AOM[Edge_Value]=ani_diet!F798)*(AOM[Is_Ani_Diet_Ingredient]&lt;&gt;FALSE), 0))), "No Match in AOM")</f>
        <v>Pisum sativum</v>
      </c>
      <c r="V798" t="str" cm="1">
        <f t="array" ref="V798">IF((U798&lt;&gt;"")*(U798&lt;&gt;"No Match in AOM"),IF(L798&lt;&gt;"",_xlfn.TEXTJOIN(";",TRUE,CONCATENATE(_xlfn.TEXTSPLIT(U798,";",TRUE,FALSE)," ",L798)),U798),"")</f>
        <v>Pisum sativum Seed Hull</v>
      </c>
    </row>
    <row r="799" spans="1:22" ht="14.5" x14ac:dyDescent="0.35">
      <c r="A799" t="s">
        <v>25730</v>
      </c>
      <c r="B799" s="86" t="s">
        <v>21222</v>
      </c>
      <c r="C799" s="121" t="s">
        <v>25731</v>
      </c>
      <c r="D799" s="120" t="s">
        <v>10279</v>
      </c>
      <c r="E799" s="122" t="str">
        <f t="shared" si="57"/>
        <v>Pea Straw</v>
      </c>
      <c r="F799" s="122" t="str">
        <f t="shared" si="56"/>
        <v>Pea Straw</v>
      </c>
      <c r="G799" s="122" t="str">
        <f t="shared" si="55"/>
        <v>Pea Straw</v>
      </c>
      <c r="L799" s="120" t="s">
        <v>11193</v>
      </c>
      <c r="M799" s="88" t="s">
        <v>252</v>
      </c>
      <c r="T799" t="str" cm="1">
        <f t="array" ref="T799">IFERROR(INDEX(AOM[AOM], MATCH(1, (AOM[Edge_Value]=ani_diet!F799)*(AOM[Is_Ani_Diet_Ingredient]&lt;&gt;FALSE), 0)), "No Match in AOM")</f>
        <v>AOM_001285</v>
      </c>
      <c r="U799" t="str" cm="1">
        <f t="array" ref="U799">IFERROR(IF(INDEX(AOM[Scientific Name], MATCH(1, (AOM[Edge_Value]=ani_diet!F799)*(AOM[Is_Ani_Diet_Ingredient]&lt;&gt;FALSE), 0))=0, "", INDEX(AOM[Scientific Name], MATCH(1, (AOM[Edge_Value]=ani_diet!F799)*(AOM[Is_Ani_Diet_Ingredient]&lt;&gt;FALSE), 0))), "No Match in AOM")</f>
        <v>Pisum sativum</v>
      </c>
      <c r="V799" t="str" cm="1">
        <f t="array" ref="V799">IF((U799&lt;&gt;"")*(U799&lt;&gt;"No Match in AOM"),IF(L799&lt;&gt;"",_xlfn.TEXTJOIN(";",TRUE,CONCATENATE(_xlfn.TEXTSPLIT(U799,";",TRUE,FALSE)," ",L799)),U799),"")</f>
        <v>Pisum sativum Straw</v>
      </c>
    </row>
    <row r="800" spans="1:22" ht="14.5" x14ac:dyDescent="0.35">
      <c r="A800" t="s">
        <v>25140</v>
      </c>
      <c r="B800" s="86" t="s">
        <v>25732</v>
      </c>
      <c r="C800" s="121" t="s">
        <v>25733</v>
      </c>
      <c r="D800" s="120" t="s">
        <v>10223</v>
      </c>
      <c r="E800" s="122" t="str">
        <f t="shared" si="57"/>
        <v>Groundnut</v>
      </c>
      <c r="F800" s="122" t="str">
        <f t="shared" si="56"/>
        <v>Groundnut Ground</v>
      </c>
      <c r="G800" s="122" t="str">
        <f t="shared" si="55"/>
        <v>Groundnut Meal</v>
      </c>
      <c r="I800" s="120" t="s">
        <v>24282</v>
      </c>
      <c r="J800" s="120" t="s">
        <v>6571</v>
      </c>
      <c r="M800" s="88" t="s">
        <v>252</v>
      </c>
      <c r="N800" s="88" t="s">
        <v>252</v>
      </c>
      <c r="P800" t="s">
        <v>12978</v>
      </c>
      <c r="Q800" t="s">
        <v>12945</v>
      </c>
      <c r="R800" t="s">
        <v>24392</v>
      </c>
      <c r="S800" t="s">
        <v>24393</v>
      </c>
      <c r="T800" t="str" cm="1">
        <f t="array" ref="T800">IFERROR(INDEX(AOM[AOM], MATCH(1, (AOM[Edge_Value]=ani_diet!F800)*(AOM[Is_Ani_Diet_Ingredient]&lt;&gt;FALSE), 0)), "No Match in AOM")</f>
        <v>AOM_000607</v>
      </c>
      <c r="U800" t="str" cm="1">
        <f t="array" ref="U800">IFERROR(IF(INDEX(AOM[Scientific Name], MATCH(1, (AOM[Edge_Value]=ani_diet!F800)*(AOM[Is_Ani_Diet_Ingredient]&lt;&gt;FALSE), 0))=0, "", INDEX(AOM[Scientific Name], MATCH(1, (AOM[Edge_Value]=ani_diet!F800)*(AOM[Is_Ani_Diet_Ingredient]&lt;&gt;FALSE), 0))), "No Match in AOM")</f>
        <v>Arachis hypogaea</v>
      </c>
      <c r="V800" t="str" cm="1">
        <f t="array" ref="V800">IF((U800&lt;&gt;"")*(U800&lt;&gt;"No Match in AOM"),IF(L800&lt;&gt;"",_xlfn.TEXTJOIN(";",TRUE,CONCATENATE(_xlfn.TEXTSPLIT(U800,";",TRUE,FALSE)," ",L800)),U800),"")</f>
        <v>Arachis hypogaea</v>
      </c>
    </row>
    <row r="801" spans="1:23" ht="14.5" x14ac:dyDescent="0.35">
      <c r="A801" t="s">
        <v>24658</v>
      </c>
      <c r="B801" s="86" t="s">
        <v>25734</v>
      </c>
      <c r="C801" s="121" t="s">
        <v>25735</v>
      </c>
      <c r="D801" s="120" t="s">
        <v>10223</v>
      </c>
      <c r="E801" s="122" t="str">
        <f t="shared" si="57"/>
        <v>Groundnut Oil</v>
      </c>
      <c r="F801" s="122" t="str">
        <f t="shared" si="56"/>
        <v>Groundnut Oil</v>
      </c>
      <c r="G801" s="122" t="str">
        <f t="shared" si="55"/>
        <v>Groundnut Oil</v>
      </c>
      <c r="L801" s="120" t="s">
        <v>8863</v>
      </c>
      <c r="M801" s="88" t="s">
        <v>252</v>
      </c>
      <c r="P801" t="s">
        <v>12978</v>
      </c>
      <c r="Q801" t="s">
        <v>12945</v>
      </c>
      <c r="R801" t="s">
        <v>24392</v>
      </c>
      <c r="S801" t="s">
        <v>24393</v>
      </c>
      <c r="T801" t="str" cm="1">
        <f t="array" ref="T801">IFERROR(INDEX(AOM[AOM], MATCH(1, (AOM[Edge_Value]=ani_diet!F801)*(AOM[Is_Ani_Diet_Ingredient]&lt;&gt;FALSE), 0)), "No Match in AOM")</f>
        <v>AOM_001193</v>
      </c>
      <c r="U801" t="str" cm="1">
        <f t="array" ref="U801">IFERROR(IF(INDEX(AOM[Scientific Name], MATCH(1, (AOM[Edge_Value]=ani_diet!F801)*(AOM[Is_Ani_Diet_Ingredient]&lt;&gt;FALSE), 0))=0, "", INDEX(AOM[Scientific Name], MATCH(1, (AOM[Edge_Value]=ani_diet!F801)*(AOM[Is_Ani_Diet_Ingredient]&lt;&gt;FALSE), 0))), "No Match in AOM")</f>
        <v>Arachis hypogaea</v>
      </c>
      <c r="V801" t="str" cm="1">
        <f t="array" ref="V801">IF((U801&lt;&gt;"")*(U801&lt;&gt;"No Match in AOM"),IF(L801&lt;&gt;"",_xlfn.TEXTJOIN(";",TRUE,CONCATENATE(_xlfn.TEXTSPLIT(U801,";",TRUE,FALSE)," ",L801)),U801),"")</f>
        <v>Arachis hypogaea Oil</v>
      </c>
    </row>
    <row r="802" spans="1:23" ht="14.5" x14ac:dyDescent="0.35">
      <c r="A802" t="s">
        <v>24761</v>
      </c>
      <c r="B802" s="86" t="s">
        <v>25736</v>
      </c>
      <c r="D802" s="120" t="s">
        <v>10223</v>
      </c>
      <c r="E802" s="122" t="str">
        <f t="shared" si="57"/>
        <v>Groundnut Cake</v>
      </c>
      <c r="F802" s="122" t="str">
        <f t="shared" si="56"/>
        <v>Groundnut Cake Ground</v>
      </c>
      <c r="G802" s="122" t="str">
        <f t="shared" si="55"/>
        <v>Groundnut Cake Cake Ground</v>
      </c>
      <c r="I802" s="120" t="s">
        <v>25712</v>
      </c>
      <c r="J802" s="120" t="s">
        <v>6571</v>
      </c>
      <c r="L802" s="120" t="s">
        <v>24436</v>
      </c>
      <c r="T802" t="str" cm="1">
        <f t="array" ref="T802">IFERROR(INDEX(AOM[AOM], MATCH(1, (AOM[Edge_Value]=ani_diet!F802)*(AOM[Is_Ani_Diet_Ingredient]&lt;&gt;FALSE), 0)), "No Match in AOM")</f>
        <v>AOM_001660</v>
      </c>
      <c r="U802" t="str" cm="1">
        <f t="array" ref="U802">IFERROR(IF(INDEX(AOM[Scientific Name], MATCH(1, (AOM[Edge_Value]=ani_diet!F802)*(AOM[Is_Ani_Diet_Ingredient]&lt;&gt;FALSE), 0))=0, "", INDEX(AOM[Scientific Name], MATCH(1, (AOM[Edge_Value]=ani_diet!F802)*(AOM[Is_Ani_Diet_Ingredient]&lt;&gt;FALSE), 0))), "No Match in AOM")</f>
        <v>Arachis hypogaea</v>
      </c>
      <c r="V802" t="str" cm="1">
        <f t="array" ref="V802">IF((U802&lt;&gt;"")*(U802&lt;&gt;"No Match in AOM"),IF(L802&lt;&gt;"",_xlfn.TEXTJOIN(";",TRUE,CONCATENATE(_xlfn.TEXTSPLIT(U802,";",TRUE,FALSE)," ",L802)),U802),"")</f>
        <v>Arachis hypogaea Cake</v>
      </c>
    </row>
    <row r="803" spans="1:23" ht="14.5" x14ac:dyDescent="0.35">
      <c r="A803" t="s">
        <v>24503</v>
      </c>
      <c r="B803" s="86" t="s">
        <v>25737</v>
      </c>
      <c r="D803" s="120" t="s">
        <v>9677</v>
      </c>
      <c r="E803" s="122" t="str">
        <f t="shared" si="57"/>
        <v>Pennisetum clandestinum</v>
      </c>
      <c r="F803" s="122" t="str">
        <f t="shared" si="56"/>
        <v>Pennisetum clandestinum</v>
      </c>
      <c r="G803" s="122" t="str">
        <f t="shared" si="55"/>
        <v>Pennisetum clandestinum Chopped</v>
      </c>
      <c r="I803" s="120" t="s">
        <v>6715</v>
      </c>
      <c r="K803" s="120" t="s">
        <v>6715</v>
      </c>
      <c r="T803" t="str" cm="1">
        <f t="array" ref="T803">IFERROR(INDEX(AOM[AOM], MATCH(1, (AOM[Edge_Value]=ani_diet!F803)*(AOM[Is_Ani_Diet_Ingredient]&lt;&gt;FALSE), 0)), "No Match in AOM")</f>
        <v>AOM_001409</v>
      </c>
      <c r="U803" t="str" cm="1">
        <f t="array" ref="U803">IFERROR(IF(INDEX(AOM[Scientific Name], MATCH(1, (AOM[Edge_Value]=ani_diet!F803)*(AOM[Is_Ani_Diet_Ingredient]&lt;&gt;FALSE), 0))=0, "", INDEX(AOM[Scientific Name], MATCH(1, (AOM[Edge_Value]=ani_diet!F803)*(AOM[Is_Ani_Diet_Ingredient]&lt;&gt;FALSE), 0))), "No Match in AOM")</f>
        <v>Pennisetum clandestinum</v>
      </c>
      <c r="V803" t="str" cm="1">
        <f t="array" ref="V803">IF((U803&lt;&gt;"")*(U803&lt;&gt;"No Match in AOM"),IF(L803&lt;&gt;"",_xlfn.TEXTJOIN(";",TRUE,CONCATENATE(_xlfn.TEXTSPLIT(U803,";",TRUE,FALSE)," ",L803)),U803),"")</f>
        <v>Pennisetum clandestinum</v>
      </c>
    </row>
    <row r="804" spans="1:23" ht="14.5" x14ac:dyDescent="0.35">
      <c r="A804" t="s">
        <v>25738</v>
      </c>
      <c r="B804" s="86" t="s">
        <v>25739</v>
      </c>
      <c r="C804" s="121" t="s">
        <v>22199</v>
      </c>
      <c r="D804" s="120" t="s">
        <v>22199</v>
      </c>
      <c r="E804" s="122" t="str">
        <f t="shared" si="57"/>
        <v>Pennisetum mezianum</v>
      </c>
      <c r="F804" s="122" t="str">
        <f t="shared" si="56"/>
        <v>Pennisetum mezianum</v>
      </c>
      <c r="G804" s="122" t="str">
        <f t="shared" si="55"/>
        <v>Pennisetum mezianum</v>
      </c>
      <c r="T804" t="str" cm="1">
        <f t="array" ref="T804">IFERROR(INDEX(AOM[AOM], MATCH(1, (AOM[Edge_Value]=ani_diet!F804)*(AOM[Is_Ani_Diet_Ingredient]&lt;&gt;FALSE), 0)), "No Match in AOM")</f>
        <v>AOM_001412</v>
      </c>
      <c r="U804" t="str" cm="1">
        <f t="array" ref="U804">IFERROR(IF(INDEX(AOM[Scientific Name], MATCH(1, (AOM[Edge_Value]=ani_diet!F804)*(AOM[Is_Ani_Diet_Ingredient]&lt;&gt;FALSE), 0))=0, "", INDEX(AOM[Scientific Name], MATCH(1, (AOM[Edge_Value]=ani_diet!F804)*(AOM[Is_Ani_Diet_Ingredient]&lt;&gt;FALSE), 0))), "No Match in AOM")</f>
        <v>Pennisetum mezianum</v>
      </c>
      <c r="V804" t="str" cm="1">
        <f t="array" ref="V804">IF((U804&lt;&gt;"")*(U804&lt;&gt;"No Match in AOM"),IF(L804&lt;&gt;"",_xlfn.TEXTJOIN(";",TRUE,CONCATENATE(_xlfn.TEXTSPLIT(U804,";",TRUE,FALSE)," ",L804)),U804),"")</f>
        <v>Pennisetum mezianum</v>
      </c>
    </row>
    <row r="805" spans="1:23" ht="14.5" x14ac:dyDescent="0.35">
      <c r="A805" t="s">
        <v>24258</v>
      </c>
      <c r="B805" s="86" t="s">
        <v>9620</v>
      </c>
      <c r="C805" s="121" t="s">
        <v>9620</v>
      </c>
      <c r="D805" s="120" t="s">
        <v>9620</v>
      </c>
      <c r="E805" s="122" t="str">
        <f t="shared" si="57"/>
        <v>Pennisetum pedicellatum</v>
      </c>
      <c r="F805" s="122" t="str">
        <f t="shared" si="56"/>
        <v>Pennisetum pedicellatum</v>
      </c>
      <c r="G805" s="122" t="str">
        <f t="shared" si="55"/>
        <v>Pennisetum pedicellatum</v>
      </c>
      <c r="T805" t="str" cm="1">
        <f t="array" ref="T805">IFERROR(INDEX(AOM[AOM], MATCH(1, (AOM[Edge_Value]=ani_diet!F805)*(AOM[Is_Ani_Diet_Ingredient]&lt;&gt;FALSE), 0)), "No Match in AOM")</f>
        <v>AOM_001413</v>
      </c>
      <c r="U805" t="str" cm="1">
        <f t="array" ref="U805">IFERROR(IF(INDEX(AOM[Scientific Name], MATCH(1, (AOM[Edge_Value]=ani_diet!F805)*(AOM[Is_Ani_Diet_Ingredient]&lt;&gt;FALSE), 0))=0, "", INDEX(AOM[Scientific Name], MATCH(1, (AOM[Edge_Value]=ani_diet!F805)*(AOM[Is_Ani_Diet_Ingredient]&lt;&gt;FALSE), 0))), "No Match in AOM")</f>
        <v>Pennisetum pedicellatum</v>
      </c>
      <c r="V805" t="str" cm="1">
        <f t="array" ref="V805">IF((U805&lt;&gt;"")*(U805&lt;&gt;"No Match in AOM"),IF(L805&lt;&gt;"",_xlfn.TEXTJOIN(";",TRUE,CONCATENATE(_xlfn.TEXTSPLIT(U805,";",TRUE,FALSE)," ",L805)),U805),"")</f>
        <v>Pennisetum pedicellatum</v>
      </c>
    </row>
    <row r="806" spans="1:23" ht="14.5" x14ac:dyDescent="0.35">
      <c r="A806" t="s">
        <v>24295</v>
      </c>
      <c r="B806" s="86" t="s">
        <v>22208</v>
      </c>
      <c r="C806" s="121" t="s">
        <v>22208</v>
      </c>
      <c r="D806" s="120" t="s">
        <v>22208</v>
      </c>
      <c r="E806" s="122" t="str">
        <f t="shared" si="57"/>
        <v>Pennisetum petiolar</v>
      </c>
      <c r="F806" s="122" t="str">
        <f t="shared" si="56"/>
        <v>Pennisetum petiolar</v>
      </c>
      <c r="G806" s="122" t="str">
        <f t="shared" si="55"/>
        <v>Pennisetum petiolar</v>
      </c>
      <c r="T806" t="str" cm="1">
        <f t="array" ref="T806">IFERROR(INDEX(AOM[AOM], MATCH(1, (AOM[Edge_Value]=ani_diet!F806)*(AOM[Is_Ani_Diet_Ingredient]&lt;&gt;FALSE), 0)), "No Match in AOM")</f>
        <v>AOM_001441</v>
      </c>
      <c r="U806" t="str" cm="1">
        <f t="array" ref="U806">IFERROR(IF(INDEX(AOM[Scientific Name], MATCH(1, (AOM[Edge_Value]=ani_diet!F806)*(AOM[Is_Ani_Diet_Ingredient]&lt;&gt;FALSE), 0))=0, "", INDEX(AOM[Scientific Name], MATCH(1, (AOM[Edge_Value]=ani_diet!F806)*(AOM[Is_Ani_Diet_Ingredient]&lt;&gt;FALSE), 0))), "No Match in AOM")</f>
        <v>Pennisetum petiolar</v>
      </c>
      <c r="V806" t="str" cm="1">
        <f t="array" ref="V806">IF((U806&lt;&gt;"")*(U806&lt;&gt;"No Match in AOM"),IF(L806&lt;&gt;"",_xlfn.TEXTJOIN(";",TRUE,CONCATENATE(_xlfn.TEXTSPLIT(U806,";",TRUE,FALSE)," ",L806)),U806),"")</f>
        <v>Pennisetum petiolar</v>
      </c>
    </row>
    <row r="807" spans="1:23" ht="14.5" x14ac:dyDescent="0.35">
      <c r="B807" s="86" t="s">
        <v>25740</v>
      </c>
      <c r="D807" s="120" t="s">
        <v>9686</v>
      </c>
      <c r="E807" s="122" t="str">
        <f t="shared" si="57"/>
        <v>Pennisetum purpureum</v>
      </c>
      <c r="F807" s="122" t="str">
        <f t="shared" si="56"/>
        <v>Pennisetum purpureum</v>
      </c>
      <c r="G807" s="122" t="str">
        <f t="shared" si="55"/>
        <v>Pennisetum purpureum Dry Season</v>
      </c>
      <c r="H807" s="120" t="s">
        <v>25350</v>
      </c>
      <c r="T807" t="str" cm="1">
        <f t="array" ref="T807">IFERROR(INDEX(AOM[AOM], MATCH(1, (AOM[Edge_Value]=ani_diet!F807)*(AOM[Is_Ani_Diet_Ingredient]&lt;&gt;FALSE), 0)), "No Match in AOM")</f>
        <v>AOM_000689</v>
      </c>
      <c r="U807" t="str" cm="1">
        <f t="array" ref="U807">IFERROR(IF(INDEX(AOM[Scientific Name], MATCH(1, (AOM[Edge_Value]=ani_diet!F807)*(AOM[Is_Ani_Diet_Ingredient]&lt;&gt;FALSE), 0))=0, "", INDEX(AOM[Scientific Name], MATCH(1, (AOM[Edge_Value]=ani_diet!F807)*(AOM[Is_Ani_Diet_Ingredient]&lt;&gt;FALSE), 0))), "No Match in AOM")</f>
        <v>Pennisetum purpureum</v>
      </c>
      <c r="V807" t="str" cm="1">
        <f t="array" ref="V807">IF((U807&lt;&gt;"")*(U807&lt;&gt;"No Match in AOM"),IF(L807&lt;&gt;"",_xlfn.TEXTJOIN(";",TRUE,CONCATENATE(_xlfn.TEXTSPLIT(U807,";",TRUE,FALSE)," ",L807)),U807),"")</f>
        <v>Pennisetum purpureum</v>
      </c>
    </row>
    <row r="808" spans="1:23" ht="14.5" x14ac:dyDescent="0.35">
      <c r="B808" s="86" t="s">
        <v>25741</v>
      </c>
      <c r="D808" s="120" t="s">
        <v>9686</v>
      </c>
      <c r="E808" s="122" t="str">
        <f t="shared" si="57"/>
        <v>Pennisetum purpureum</v>
      </c>
      <c r="F808" s="122" t="str">
        <f t="shared" si="56"/>
        <v>Pennisetum purpureum</v>
      </c>
      <c r="G808" s="122" t="str">
        <f t="shared" si="55"/>
        <v>Pennisetum purpureum Rainy Season</v>
      </c>
      <c r="H808" s="120" t="s">
        <v>25333</v>
      </c>
      <c r="T808" t="str" cm="1">
        <f t="array" ref="T808">IFERROR(INDEX(AOM[AOM], MATCH(1, (AOM[Edge_Value]=ani_diet!F808)*(AOM[Is_Ani_Diet_Ingredient]&lt;&gt;FALSE), 0)), "No Match in AOM")</f>
        <v>AOM_000689</v>
      </c>
      <c r="U808" t="str" cm="1">
        <f t="array" ref="U808">IFERROR(IF(INDEX(AOM[Scientific Name], MATCH(1, (AOM[Edge_Value]=ani_diet!F808)*(AOM[Is_Ani_Diet_Ingredient]&lt;&gt;FALSE), 0))=0, "", INDEX(AOM[Scientific Name], MATCH(1, (AOM[Edge_Value]=ani_diet!F808)*(AOM[Is_Ani_Diet_Ingredient]&lt;&gt;FALSE), 0))), "No Match in AOM")</f>
        <v>Pennisetum purpureum</v>
      </c>
      <c r="V808" t="str" cm="1">
        <f t="array" ref="V808">IF((U808&lt;&gt;"")*(U808&lt;&gt;"No Match in AOM"),IF(L808&lt;&gt;"",_xlfn.TEXTJOIN(";",TRUE,CONCATENATE(_xlfn.TEXTSPLIT(U808,";",TRUE,FALSE)," ",L808)),U808),"")</f>
        <v>Pennisetum purpureum</v>
      </c>
    </row>
    <row r="809" spans="1:23" ht="14.5" x14ac:dyDescent="0.35">
      <c r="A809" t="s">
        <v>24307</v>
      </c>
      <c r="B809" s="86" t="s">
        <v>25742</v>
      </c>
      <c r="C809" s="121" t="s">
        <v>25743</v>
      </c>
      <c r="D809" s="120" t="s">
        <v>22179</v>
      </c>
      <c r="E809" s="122" t="str">
        <f t="shared" si="57"/>
        <v>Pennisetum</v>
      </c>
      <c r="F809" s="122" t="str">
        <f t="shared" si="56"/>
        <v>Pennisetum</v>
      </c>
      <c r="G809" s="122" t="str">
        <f t="shared" ref="G809:G811" si="58">_xlfn.TEXTJOIN(" ",TRUE,D809,H809,IF(ISBLANK(L809),"",_xlfn.TEXTSPLIT(L809,";")),IF(ISBLANK(I809),"",_xlfn.TEXTSPLIT(I809,";")))</f>
        <v>Pennisetum</v>
      </c>
      <c r="T809" t="str" cm="1">
        <f t="array" ref="T809">IFERROR(INDEX(AOM[AOM], MATCH(1, (AOM[Edge_Value]=ani_diet!F809)*(AOM[Is_Ani_Diet_Ingredient]&lt;&gt;FALSE), 0)), "No Match in AOM")</f>
        <v>AOM_001443</v>
      </c>
      <c r="U809" t="str" cm="1">
        <f t="array" ref="U809">IFERROR(IF(INDEX(AOM[Scientific Name], MATCH(1, (AOM[Edge_Value]=ani_diet!F809)*(AOM[Is_Ani_Diet_Ingredient]&lt;&gt;FALSE), 0))=0, "", INDEX(AOM[Scientific Name], MATCH(1, (AOM[Edge_Value]=ani_diet!F809)*(AOM[Is_Ani_Diet_Ingredient]&lt;&gt;FALSE), 0))), "No Match in AOM")</f>
        <v/>
      </c>
      <c r="V809" t="str" cm="1">
        <f t="array" ref="V809">IF((U809&lt;&gt;"")*(U809&lt;&gt;"No Match in AOM"),IF(L809&lt;&gt;"",_xlfn.TEXTJOIN(";",TRUE,CONCATENATE(_xlfn.TEXTSPLIT(U809,";",TRUE,FALSE)," ",L809)),U809),"")</f>
        <v/>
      </c>
    </row>
    <row r="810" spans="1:23" ht="14.5" x14ac:dyDescent="0.35">
      <c r="A810" t="s">
        <v>24295</v>
      </c>
      <c r="B810" s="86" t="s">
        <v>22224</v>
      </c>
      <c r="C810" s="121" t="s">
        <v>22224</v>
      </c>
      <c r="D810" s="120" t="s">
        <v>22224</v>
      </c>
      <c r="E810" s="122" t="str">
        <f t="shared" si="57"/>
        <v>Pennisetum villosum</v>
      </c>
      <c r="F810" s="122" t="str">
        <f t="shared" si="56"/>
        <v>Pennisetum villosum</v>
      </c>
      <c r="G810" s="122" t="str">
        <f t="shared" si="58"/>
        <v>Pennisetum villosum</v>
      </c>
      <c r="T810" t="str" cm="1">
        <f t="array" ref="T810">IFERROR(INDEX(AOM[AOM], MATCH(1, (AOM[Edge_Value]=ani_diet!F810)*(AOM[Is_Ani_Diet_Ingredient]&lt;&gt;FALSE), 0)), "No Match in AOM")</f>
        <v>AOM_001444</v>
      </c>
      <c r="U810" t="str" cm="1">
        <f t="array" ref="U810">IFERROR(IF(INDEX(AOM[Scientific Name], MATCH(1, (AOM[Edge_Value]=ani_diet!F810)*(AOM[Is_Ani_Diet_Ingredient]&lt;&gt;FALSE), 0))=0, "", INDEX(AOM[Scientific Name], MATCH(1, (AOM[Edge_Value]=ani_diet!F810)*(AOM[Is_Ani_Diet_Ingredient]&lt;&gt;FALSE), 0))), "No Match in AOM")</f>
        <v>Pennisetum villosum</v>
      </c>
      <c r="V810" t="str" cm="1">
        <f t="array" ref="V810">IF((U810&lt;&gt;"")*(U810&lt;&gt;"No Match in AOM"),IF(L810&lt;&gt;"",_xlfn.TEXTJOIN(";",TRUE,CONCATENATE(_xlfn.TEXTSPLIT(U810,";",TRUE,FALSE)," ",L810)),U810),"")</f>
        <v>Pennisetum villosum</v>
      </c>
    </row>
    <row r="811" spans="1:23" ht="14.5" x14ac:dyDescent="0.35">
      <c r="A811" t="s">
        <v>25744</v>
      </c>
      <c r="B811" s="86" t="s">
        <v>25745</v>
      </c>
      <c r="D811" s="120" t="s">
        <v>25746</v>
      </c>
      <c r="E811" s="122" t="str">
        <f t="shared" si="57"/>
        <v>Nile Perch Fish Oil</v>
      </c>
      <c r="F811" s="122" t="str">
        <f t="shared" si="56"/>
        <v>Nile Perch Fish Oil</v>
      </c>
      <c r="G811" s="122" t="str">
        <f t="shared" si="58"/>
        <v>Nile Perch Fish Oil</v>
      </c>
      <c r="L811" s="120" t="s">
        <v>8863</v>
      </c>
      <c r="T811" t="str" cm="1">
        <f t="array" ref="T811">IFERROR(INDEX(AOM[AOM], MATCH(1, (AOM[Edge_Value]=ani_diet!F811)*(AOM[Is_Ani_Diet_Ingredient]&lt;&gt;FALSE), 0)), "No Match in AOM")</f>
        <v>AOM_000547</v>
      </c>
      <c r="U811" t="str" cm="1">
        <f t="array" ref="U811">IFERROR(IF(INDEX(AOM[Scientific Name], MATCH(1, (AOM[Edge_Value]=ani_diet!F811)*(AOM[Is_Ani_Diet_Ingredient]&lt;&gt;FALSE), 0))=0, "", INDEX(AOM[Scientific Name], MATCH(1, (AOM[Edge_Value]=ani_diet!F811)*(AOM[Is_Ani_Diet_Ingredient]&lt;&gt;FALSE), 0))), "No Match in AOM")</f>
        <v>Lates niloticus</v>
      </c>
      <c r="V811" t="str" cm="1">
        <f t="array" ref="V811">IF((U811&lt;&gt;"")*(U811&lt;&gt;"No Match in AOM"),IF(L811&lt;&gt;"",_xlfn.TEXTJOIN(";",TRUE,CONCATENATE(_xlfn.TEXTSPLIT(U811,";",TRUE,FALSE)," ",L811)),U811),"")</f>
        <v>Lates niloticus Oil</v>
      </c>
    </row>
    <row r="812" spans="1:23" ht="14.5" x14ac:dyDescent="0.35">
      <c r="A812" t="s">
        <v>24313</v>
      </c>
      <c r="B812" s="86" t="s">
        <v>25747</v>
      </c>
      <c r="E812" s="122" t="str">
        <f t="shared" si="57"/>
        <v/>
      </c>
      <c r="F812" s="122" t="str">
        <f t="shared" si="56"/>
        <v/>
      </c>
      <c r="G812" s="122"/>
      <c r="T812" t="str" cm="1">
        <f t="array" ref="T812">IFERROR(INDEX(AOM[AOM], MATCH(1, (AOM[Edge_Value]=ani_diet!F812)*(AOM[Is_Ani_Diet_Ingredient]&lt;&gt;FALSE), 0)), "No Match in AOM")</f>
        <v>No Match in AOM</v>
      </c>
      <c r="U812" t="str" cm="1">
        <f t="array" ref="U812">IFERROR(IF(INDEX(AOM[Scientific Name], MATCH(1, (AOM[Edge_Value]=ani_diet!F812)*(AOM[Is_Ani_Diet_Ingredient]&lt;&gt;FALSE), 0))=0, "", INDEX(AOM[Scientific Name], MATCH(1, (AOM[Edge_Value]=ani_diet!F812)*(AOM[Is_Ani_Diet_Ingredient]&lt;&gt;FALSE), 0))), "No Match in AOM")</f>
        <v>No Match in AOM</v>
      </c>
      <c r="V812" t="str" cm="1">
        <f t="array" ref="V812">IF((U812&lt;&gt;"")*(U812&lt;&gt;"No Match in AOM"),IF(L812&lt;&gt;"",_xlfn.TEXTJOIN(";",TRUE,CONCATENATE(_xlfn.TEXTSPLIT(U812,";",TRUE,FALSE)," ",L812)),U812),"")</f>
        <v/>
      </c>
      <c r="W812" t="s">
        <v>25748</v>
      </c>
    </row>
    <row r="813" spans="1:23" ht="14.5" x14ac:dyDescent="0.35">
      <c r="A813" t="s">
        <v>24295</v>
      </c>
      <c r="B813" s="86" t="s">
        <v>25749</v>
      </c>
      <c r="C813" s="121" t="s">
        <v>22226</v>
      </c>
      <c r="D813" s="120" t="s">
        <v>22226</v>
      </c>
      <c r="E813" s="122" t="str">
        <f t="shared" si="57"/>
        <v>Phalaris aquatica</v>
      </c>
      <c r="F813" s="122" t="str">
        <f t="shared" si="56"/>
        <v>Phalaris aquatica</v>
      </c>
      <c r="G813" s="122" t="str">
        <f t="shared" ref="G813:G876" si="59">_xlfn.TEXTJOIN(" ",TRUE,D813,H813,IF(ISBLANK(L813),"",_xlfn.TEXTSPLIT(L813,";")),IF(ISBLANK(I813),"",_xlfn.TEXTSPLIT(I813,";")))</f>
        <v>Phalaris aquatica</v>
      </c>
      <c r="T813" t="str" cm="1">
        <f t="array" ref="T813">IFERROR(INDEX(AOM[AOM], MATCH(1, (AOM[Edge_Value]=ani_diet!F813)*(AOM[Is_Ani_Diet_Ingredient]&lt;&gt;FALSE), 0)), "No Match in AOM")</f>
        <v>AOM_001445</v>
      </c>
      <c r="U813" t="str" cm="1">
        <f t="array" ref="U813">IFERROR(IF(INDEX(AOM[Scientific Name], MATCH(1, (AOM[Edge_Value]=ani_diet!F813)*(AOM[Is_Ani_Diet_Ingredient]&lt;&gt;FALSE), 0))=0, "", INDEX(AOM[Scientific Name], MATCH(1, (AOM[Edge_Value]=ani_diet!F813)*(AOM[Is_Ani_Diet_Ingredient]&lt;&gt;FALSE), 0))), "No Match in AOM")</f>
        <v>Phalaris aquatica</v>
      </c>
      <c r="V813" t="str" cm="1">
        <f t="array" ref="V813">IF((U813&lt;&gt;"")*(U813&lt;&gt;"No Match in AOM"),IF(L813&lt;&gt;"",_xlfn.TEXTJOIN(";",TRUE,CONCATENATE(_xlfn.TEXTSPLIT(U813,";",TRUE,FALSE)," ",L813)),U813),"")</f>
        <v>Phalaris aquatica</v>
      </c>
    </row>
    <row r="814" spans="1:23" ht="14.5" x14ac:dyDescent="0.35">
      <c r="A814" t="s">
        <v>24552</v>
      </c>
      <c r="B814" s="86" t="s">
        <v>2171</v>
      </c>
      <c r="C814" s="121" t="s">
        <v>2171</v>
      </c>
      <c r="D814" s="120" t="s">
        <v>2171</v>
      </c>
      <c r="E814" s="122" t="str">
        <f t="shared" si="57"/>
        <v>Phosphorus</v>
      </c>
      <c r="F814" s="122" t="str">
        <f t="shared" si="56"/>
        <v>Phosphorus</v>
      </c>
      <c r="G814" s="122" t="str">
        <f t="shared" si="59"/>
        <v>Phosphorus</v>
      </c>
      <c r="T814" t="str" cm="1">
        <f t="array" ref="T814">IFERROR(INDEX(AOM[AOM], MATCH(1, (AOM[Edge_Value]=ani_diet!F814)*(AOM[Is_Ani_Diet_Ingredient]&lt;&gt;FALSE), 0)), "No Match in AOM")</f>
        <v>AOM_000770</v>
      </c>
      <c r="U814" t="str" cm="1">
        <f t="array" ref="U814">IFERROR(IF(INDEX(AOM[Scientific Name], MATCH(1, (AOM[Edge_Value]=ani_diet!F814)*(AOM[Is_Ani_Diet_Ingredient]&lt;&gt;FALSE), 0))=0, "", INDEX(AOM[Scientific Name], MATCH(1, (AOM[Edge_Value]=ani_diet!F814)*(AOM[Is_Ani_Diet_Ingredient]&lt;&gt;FALSE), 0))), "No Match in AOM")</f>
        <v/>
      </c>
      <c r="V814" t="str" cm="1">
        <f t="array" ref="V814">IF((U814&lt;&gt;"")*(U814&lt;&gt;"No Match in AOM"),IF(L814&lt;&gt;"",_xlfn.TEXTJOIN(";",TRUE,CONCATENATE(_xlfn.TEXTSPLIT(U814,";",TRUE,FALSE)," ",L814)),U814),"")</f>
        <v/>
      </c>
    </row>
    <row r="815" spans="1:23" ht="14.5" x14ac:dyDescent="0.35">
      <c r="A815" t="s">
        <v>25376</v>
      </c>
      <c r="B815" s="86" t="s">
        <v>23285</v>
      </c>
      <c r="C815" s="121" t="s">
        <v>23285</v>
      </c>
      <c r="D815" s="120" t="s">
        <v>23285</v>
      </c>
      <c r="E815" s="122" t="str">
        <f t="shared" si="57"/>
        <v>Phytase</v>
      </c>
      <c r="F815" s="122" t="str">
        <f t="shared" si="56"/>
        <v>Phytase</v>
      </c>
      <c r="G815" s="122" t="str">
        <f t="shared" si="59"/>
        <v>Phytase</v>
      </c>
      <c r="T815" t="str" cm="1">
        <f t="array" ref="T815">IFERROR(INDEX(AOM[AOM], MATCH(1, (AOM[Edge_Value]=ani_diet!F815)*(AOM[Is_Ani_Diet_Ingredient]&lt;&gt;FALSE), 0)), "No Match in AOM")</f>
        <v>AOM_000750</v>
      </c>
      <c r="U815" t="str" cm="1">
        <f t="array" ref="U815">IFERROR(IF(INDEX(AOM[Scientific Name], MATCH(1, (AOM[Edge_Value]=ani_diet!F815)*(AOM[Is_Ani_Diet_Ingredient]&lt;&gt;FALSE), 0))=0, "", INDEX(AOM[Scientific Name], MATCH(1, (AOM[Edge_Value]=ani_diet!F815)*(AOM[Is_Ani_Diet_Ingredient]&lt;&gt;FALSE), 0))), "No Match in AOM")</f>
        <v/>
      </c>
      <c r="V815" t="str" cm="1">
        <f t="array" ref="V815">IF((U815&lt;&gt;"")*(U815&lt;&gt;"No Match in AOM"),IF(L815&lt;&gt;"",_xlfn.TEXTJOIN(";",TRUE,CONCATENATE(_xlfn.TEXTSPLIT(U815,";",TRUE,FALSE)," ",L815)),U815),"")</f>
        <v/>
      </c>
    </row>
    <row r="816" spans="1:23" ht="14.5" x14ac:dyDescent="0.35">
      <c r="A816" t="s">
        <v>24640</v>
      </c>
      <c r="B816" s="86" t="s">
        <v>553</v>
      </c>
      <c r="C816" s="121" t="s">
        <v>25750</v>
      </c>
      <c r="D816" s="120" t="s">
        <v>10559</v>
      </c>
      <c r="E816" s="122" t="str">
        <f t="shared" si="57"/>
        <v>Pig Manure</v>
      </c>
      <c r="F816" s="122" t="str">
        <f t="shared" si="56"/>
        <v>Pig Manure</v>
      </c>
      <c r="G816" s="122" t="str">
        <f t="shared" si="59"/>
        <v>Pig Manure</v>
      </c>
      <c r="L816" s="120" t="s">
        <v>520</v>
      </c>
      <c r="T816" t="str" cm="1">
        <f t="array" ref="T816">IFERROR(INDEX(AOM[AOM], MATCH(1, (AOM[Edge_Value]=ani_diet!F816)*(AOM[Is_Ani_Diet_Ingredient]&lt;&gt;FALSE), 0)), "No Match in AOM")</f>
        <v>AOM_001097</v>
      </c>
      <c r="U816" t="str" cm="1">
        <f t="array" ref="U816">IFERROR(IF(INDEX(AOM[Scientific Name], MATCH(1, (AOM[Edge_Value]=ani_diet!F816)*(AOM[Is_Ani_Diet_Ingredient]&lt;&gt;FALSE), 0))=0, "", INDEX(AOM[Scientific Name], MATCH(1, (AOM[Edge_Value]=ani_diet!F816)*(AOM[Is_Ani_Diet_Ingredient]&lt;&gt;FALSE), 0))), "No Match in AOM")</f>
        <v/>
      </c>
      <c r="V816" t="str" cm="1">
        <f t="array" ref="V816">IF((U816&lt;&gt;"")*(U816&lt;&gt;"No Match in AOM"),IF(L816&lt;&gt;"",_xlfn.TEXTJOIN(";",TRUE,CONCATENATE(_xlfn.TEXTSPLIT(U816,";",TRUE,FALSE)," ",L816)),U816),"")</f>
        <v/>
      </c>
    </row>
    <row r="817" spans="1:23" ht="14.5" x14ac:dyDescent="0.35">
      <c r="A817" t="s">
        <v>25363</v>
      </c>
      <c r="B817" s="86" t="s">
        <v>80</v>
      </c>
      <c r="C817" s="121" t="s">
        <v>80</v>
      </c>
      <c r="D817" s="120" t="s">
        <v>80</v>
      </c>
      <c r="E817" s="122" t="str">
        <f t="shared" si="57"/>
        <v>Pigeon Pea</v>
      </c>
      <c r="F817" s="122" t="str">
        <f t="shared" si="56"/>
        <v>Pigeon Pea</v>
      </c>
      <c r="G817" s="122" t="str">
        <f t="shared" si="59"/>
        <v>Pigeon Pea</v>
      </c>
      <c r="T817" t="str" cm="1">
        <f t="array" ref="T817">IFERROR(INDEX(AOM[AOM], MATCH(1, (AOM[Edge_Value]=ani_diet!F817)*(AOM[Is_Ani_Diet_Ingredient]&lt;&gt;FALSE), 0)), "No Match in AOM")</f>
        <v>AOM_001314</v>
      </c>
      <c r="U817" t="str" cm="1">
        <f t="array" ref="U817">IFERROR(IF(INDEX(AOM[Scientific Name], MATCH(1, (AOM[Edge_Value]=ani_diet!F817)*(AOM[Is_Ani_Diet_Ingredient]&lt;&gt;FALSE), 0))=0, "", INDEX(AOM[Scientific Name], MATCH(1, (AOM[Edge_Value]=ani_diet!F817)*(AOM[Is_Ani_Diet_Ingredient]&lt;&gt;FALSE), 0))), "No Match in AOM")</f>
        <v>Cajanus cajan</v>
      </c>
      <c r="V817" t="str" cm="1">
        <f t="array" ref="V817">IF((U817&lt;&gt;"")*(U817&lt;&gt;"No Match in AOM"),IF(L817&lt;&gt;"",_xlfn.TEXTJOIN(";",TRUE,CONCATENATE(_xlfn.TEXTSPLIT(U817,";",TRUE,FALSE)," ",L817)),U817),"")</f>
        <v>Cajanus cajan</v>
      </c>
    </row>
    <row r="818" spans="1:23" ht="14.5" x14ac:dyDescent="0.35">
      <c r="A818" t="s">
        <v>25751</v>
      </c>
      <c r="B818" s="86" t="s">
        <v>25752</v>
      </c>
      <c r="C818" s="121" t="s">
        <v>25753</v>
      </c>
      <c r="D818" s="120" t="s">
        <v>80</v>
      </c>
      <c r="E818" s="122" t="str">
        <f t="shared" si="57"/>
        <v>Pigeon Pea Leaves</v>
      </c>
      <c r="F818" s="122" t="str">
        <f t="shared" si="56"/>
        <v>Pigeon Pea Leaves</v>
      </c>
      <c r="G818" s="122" t="str">
        <f t="shared" si="59"/>
        <v>Pigeon Pea Leaves</v>
      </c>
      <c r="L818" s="120" t="s">
        <v>6705</v>
      </c>
      <c r="P818" t="s">
        <v>12978</v>
      </c>
      <c r="Q818" t="s">
        <v>12945</v>
      </c>
      <c r="R818" t="s">
        <v>12978</v>
      </c>
      <c r="S818" t="s">
        <v>12945</v>
      </c>
      <c r="T818" t="str" cm="1">
        <f t="array" ref="T818">IFERROR(INDEX(AOM[AOM], MATCH(1, (AOM[Edge_Value]=ani_diet!F818)*(AOM[Is_Ani_Diet_Ingredient]&lt;&gt;FALSE), 0)), "No Match in AOM")</f>
        <v>AOM_000609</v>
      </c>
      <c r="U818" t="str" cm="1">
        <f t="array" ref="U818">IFERROR(IF(INDEX(AOM[Scientific Name], MATCH(1, (AOM[Edge_Value]=ani_diet!F818)*(AOM[Is_Ani_Diet_Ingredient]&lt;&gt;FALSE), 0))=0, "", INDEX(AOM[Scientific Name], MATCH(1, (AOM[Edge_Value]=ani_diet!F818)*(AOM[Is_Ani_Diet_Ingredient]&lt;&gt;FALSE), 0))), "No Match in AOM")</f>
        <v>Cajanus cajan</v>
      </c>
      <c r="V818" t="str" cm="1">
        <f t="array" ref="V818">IF((U818&lt;&gt;"")*(U818&lt;&gt;"No Match in AOM"),IF(L818&lt;&gt;"",_xlfn.TEXTJOIN(";",TRUE,CONCATENATE(_xlfn.TEXTSPLIT(U818,";",TRUE,FALSE)," ",L818)),U818),"")</f>
        <v>Cajanus cajan Leaves</v>
      </c>
    </row>
    <row r="819" spans="1:23" ht="14.5" x14ac:dyDescent="0.35">
      <c r="A819" t="s">
        <v>25751</v>
      </c>
      <c r="B819" s="86" t="s">
        <v>25754</v>
      </c>
      <c r="D819" s="120" t="s">
        <v>80</v>
      </c>
      <c r="E819" s="122" t="str">
        <f t="shared" si="57"/>
        <v>Pigeon Pea Leaves</v>
      </c>
      <c r="F819" s="122" t="str">
        <f t="shared" si="56"/>
        <v>Pigeon Pea Leaves Dried</v>
      </c>
      <c r="G819" s="122" t="str">
        <f t="shared" si="59"/>
        <v>Pigeon Pea Leaves Dried(Shade)</v>
      </c>
      <c r="I819" s="120" t="s">
        <v>24208</v>
      </c>
      <c r="J819" s="120" t="s">
        <v>24193</v>
      </c>
      <c r="L819" s="120" t="s">
        <v>6705</v>
      </c>
      <c r="T819" t="str" cm="1">
        <f t="array" ref="T819">IFERROR(INDEX(AOM[AOM], MATCH(1, (AOM[Edge_Value]=ani_diet!F819)*(AOM[Is_Ani_Diet_Ingredient]&lt;&gt;FALSE), 0)), "No Match in AOM")</f>
        <v>AOM_001629</v>
      </c>
      <c r="U819" t="str" cm="1">
        <f t="array" ref="U819">IFERROR(IF(INDEX(AOM[Scientific Name], MATCH(1, (AOM[Edge_Value]=ani_diet!F819)*(AOM[Is_Ani_Diet_Ingredient]&lt;&gt;FALSE), 0))=0, "", INDEX(AOM[Scientific Name], MATCH(1, (AOM[Edge_Value]=ani_diet!F819)*(AOM[Is_Ani_Diet_Ingredient]&lt;&gt;FALSE), 0))), "No Match in AOM")</f>
        <v>Cajanus cajan</v>
      </c>
      <c r="V819" t="str" cm="1">
        <f t="array" ref="V819">IF((U819&lt;&gt;"")*(U819&lt;&gt;"No Match in AOM"),IF(L819&lt;&gt;"",_xlfn.TEXTJOIN(";",TRUE,CONCATENATE(_xlfn.TEXTSPLIT(U819,";",TRUE,FALSE)," ",L819)),U819),"")</f>
        <v>Cajanus cajan Leaves</v>
      </c>
    </row>
    <row r="820" spans="1:23" ht="14.5" x14ac:dyDescent="0.35">
      <c r="A820" t="s">
        <v>25363</v>
      </c>
      <c r="B820" s="86" t="s">
        <v>25755</v>
      </c>
      <c r="D820" s="120" t="s">
        <v>80</v>
      </c>
      <c r="E820" s="122" t="str">
        <f t="shared" si="57"/>
        <v>Pigeon Pea</v>
      </c>
      <c r="F820" s="122" t="str">
        <f t="shared" si="56"/>
        <v>Pigeon Pea Dried</v>
      </c>
      <c r="G820" s="122" t="str">
        <f t="shared" si="59"/>
        <v>Pigeon Pea Chopped Dried(Sun)</v>
      </c>
      <c r="I820" s="120" t="s">
        <v>24595</v>
      </c>
      <c r="J820" s="120" t="s">
        <v>24193</v>
      </c>
      <c r="K820" s="120" t="s">
        <v>6715</v>
      </c>
      <c r="T820" t="str" cm="1">
        <f t="array" ref="T820">IFERROR(INDEX(AOM[AOM], MATCH(1, (AOM[Edge_Value]=ani_diet!F820)*(AOM[Is_Ani_Diet_Ingredient]&lt;&gt;FALSE), 0)), "No Match in AOM")</f>
        <v>AOM_001632</v>
      </c>
      <c r="U820" t="str" cm="1">
        <f t="array" ref="U820">IFERROR(IF(INDEX(AOM[Scientific Name], MATCH(1, (AOM[Edge_Value]=ani_diet!F820)*(AOM[Is_Ani_Diet_Ingredient]&lt;&gt;FALSE), 0))=0, "", INDEX(AOM[Scientific Name], MATCH(1, (AOM[Edge_Value]=ani_diet!F820)*(AOM[Is_Ani_Diet_Ingredient]&lt;&gt;FALSE), 0))), "No Match in AOM")</f>
        <v>Cajanus cajan</v>
      </c>
      <c r="V820" t="str" cm="1">
        <f t="array" ref="V820">IF((U820&lt;&gt;"")*(U820&lt;&gt;"No Match in AOM"),IF(L820&lt;&gt;"",_xlfn.TEXTJOIN(";",TRUE,CONCATENATE(_xlfn.TEXTSPLIT(U820,";",TRUE,FALSE)," ",L820)),U820),"")</f>
        <v>Cajanus cajan</v>
      </c>
    </row>
    <row r="821" spans="1:23" ht="14.5" x14ac:dyDescent="0.35">
      <c r="A821" t="s">
        <v>24259</v>
      </c>
      <c r="B821" s="86" t="s">
        <v>25756</v>
      </c>
      <c r="C821" s="121" t="s">
        <v>25757</v>
      </c>
      <c r="D821" s="120" t="s">
        <v>22728</v>
      </c>
      <c r="E821" s="122" t="str">
        <f t="shared" si="57"/>
        <v>Piliostigma thonningii Foliage</v>
      </c>
      <c r="F821" s="122" t="str">
        <f t="shared" si="56"/>
        <v>Piliostigma thonningii Foliage</v>
      </c>
      <c r="G821" s="122" t="str">
        <f t="shared" si="59"/>
        <v>Piliostigma thonningii Foliage</v>
      </c>
      <c r="L821" s="120" t="s">
        <v>24343</v>
      </c>
      <c r="T821" t="str" cm="1">
        <f t="array" ref="T821">IFERROR(INDEX(AOM[AOM], MATCH(1, (AOM[Edge_Value]=ani_diet!F821)*(AOM[Is_Ani_Diet_Ingredient]&lt;&gt;FALSE), 0)), "No Match in AOM")</f>
        <v>No Match in AOM</v>
      </c>
      <c r="U821" t="str" cm="1">
        <f t="array" ref="U821">IFERROR(IF(INDEX(AOM[Scientific Name], MATCH(1, (AOM[Edge_Value]=ani_diet!F821)*(AOM[Is_Ani_Diet_Ingredient]&lt;&gt;FALSE), 0))=0, "", INDEX(AOM[Scientific Name], MATCH(1, (AOM[Edge_Value]=ani_diet!F821)*(AOM[Is_Ani_Diet_Ingredient]&lt;&gt;FALSE), 0))), "No Match in AOM")</f>
        <v>No Match in AOM</v>
      </c>
      <c r="V821" t="str" cm="1">
        <f t="array" ref="V821">IF((U821&lt;&gt;"")*(U821&lt;&gt;"No Match in AOM"),IF(L821&lt;&gt;"",_xlfn.TEXTJOIN(";",TRUE,CONCATENATE(_xlfn.TEXTSPLIT(U821,";",TRUE,FALSE)," ",L821)),U821),"")</f>
        <v/>
      </c>
      <c r="W821" s="132" t="s">
        <v>22731</v>
      </c>
    </row>
    <row r="822" spans="1:23" ht="14.5" x14ac:dyDescent="0.35">
      <c r="A822" t="s">
        <v>24259</v>
      </c>
      <c r="B822" s="86" t="s">
        <v>25758</v>
      </c>
      <c r="D822" s="120" t="s">
        <v>22728</v>
      </c>
      <c r="E822" s="122" t="str">
        <f t="shared" si="57"/>
        <v>Piliostigma thonningii Foliage</v>
      </c>
      <c r="F822" s="122" t="str">
        <f t="shared" si="56"/>
        <v>Piliostigma thonningii Foliage Wilted</v>
      </c>
      <c r="G822" s="122" t="str">
        <f t="shared" si="59"/>
        <v>Piliostigma thonningii Foliage Wilted</v>
      </c>
      <c r="I822" s="120" t="s">
        <v>24261</v>
      </c>
      <c r="J822" s="120" t="s">
        <v>24261</v>
      </c>
      <c r="L822" s="120" t="s">
        <v>24343</v>
      </c>
      <c r="T822" t="str" cm="1">
        <f t="array" ref="T822">IFERROR(INDEX(AOM[AOM], MATCH(1, (AOM[Edge_Value]=ani_diet!F822)*(AOM[Is_Ani_Diet_Ingredient]&lt;&gt;FALSE), 0)), "No Match in AOM")</f>
        <v>No Match in AOM</v>
      </c>
      <c r="U822" t="str" cm="1">
        <f t="array" ref="U822">IFERROR(IF(INDEX(AOM[Scientific Name], MATCH(1, (AOM[Edge_Value]=ani_diet!F822)*(AOM[Is_Ani_Diet_Ingredient]&lt;&gt;FALSE), 0))=0, "", INDEX(AOM[Scientific Name], MATCH(1, (AOM[Edge_Value]=ani_diet!F822)*(AOM[Is_Ani_Diet_Ingredient]&lt;&gt;FALSE), 0))), "No Match in AOM")</f>
        <v>No Match in AOM</v>
      </c>
      <c r="V822" t="str" cm="1">
        <f t="array" ref="V822">IF((U822&lt;&gt;"")*(U822&lt;&gt;"No Match in AOM"),IF(L822&lt;&gt;"",_xlfn.TEXTJOIN(";",TRUE,CONCATENATE(_xlfn.TEXTSPLIT(U822,";",TRUE,FALSE)," ",L822)),U822),"")</f>
        <v/>
      </c>
      <c r="W822" s="132" t="s">
        <v>22727</v>
      </c>
    </row>
    <row r="823" spans="1:23" ht="14.5" x14ac:dyDescent="0.35">
      <c r="A823" t="s">
        <v>24620</v>
      </c>
      <c r="B823" s="86" t="s">
        <v>25759</v>
      </c>
      <c r="C823" s="121" t="s">
        <v>25760</v>
      </c>
      <c r="D823" s="120" t="s">
        <v>21123</v>
      </c>
      <c r="E823" s="122" t="str">
        <f t="shared" si="57"/>
        <v>Plantain Peel</v>
      </c>
      <c r="F823" s="122" t="str">
        <f t="shared" si="56"/>
        <v>Plantain Peel</v>
      </c>
      <c r="G823" s="122" t="str">
        <f t="shared" si="59"/>
        <v>Plantain Peel</v>
      </c>
      <c r="L823" s="120" t="s">
        <v>24378</v>
      </c>
      <c r="T823" t="str" cm="1">
        <f t="array" ref="T823">IFERROR(INDEX(AOM[AOM], MATCH(1, (AOM[Edge_Value]=ani_diet!F823)*(AOM[Is_Ani_Diet_Ingredient]&lt;&gt;FALSE), 0)), "No Match in AOM")</f>
        <v>AOM_001283</v>
      </c>
      <c r="U823" t="str" cm="1">
        <f t="array" ref="U823">IFERROR(IF(INDEX(AOM[Scientific Name], MATCH(1, (AOM[Edge_Value]=ani_diet!F823)*(AOM[Is_Ani_Diet_Ingredient]&lt;&gt;FALSE), 0))=0, "", INDEX(AOM[Scientific Name], MATCH(1, (AOM[Edge_Value]=ani_diet!F823)*(AOM[Is_Ani_Diet_Ingredient]&lt;&gt;FALSE), 0))), "No Match in AOM")</f>
        <v>Musa paradisiaca</v>
      </c>
      <c r="V823" t="str" cm="1">
        <f t="array" ref="V823">IF((U823&lt;&gt;"")*(U823&lt;&gt;"No Match in AOM"),IF(L823&lt;&gt;"",_xlfn.TEXTJOIN(";",TRUE,CONCATENATE(_xlfn.TEXTSPLIT(U823,";",TRUE,FALSE)," ",L823)),U823),"")</f>
        <v>Musa paradisiaca Peel</v>
      </c>
    </row>
    <row r="824" spans="1:23" ht="14.5" x14ac:dyDescent="0.35">
      <c r="A824" t="s">
        <v>24620</v>
      </c>
      <c r="B824" s="86" t="s">
        <v>25761</v>
      </c>
      <c r="D824" s="120" t="s">
        <v>21123</v>
      </c>
      <c r="E824" s="122" t="str">
        <f t="shared" si="57"/>
        <v>Plantain Peel</v>
      </c>
      <c r="F824" s="122" t="str">
        <f t="shared" si="56"/>
        <v>Plantain Peel Dried Ground</v>
      </c>
      <c r="G824" s="122" t="str">
        <f t="shared" si="59"/>
        <v>Plantain Peel Dried Ground</v>
      </c>
      <c r="I824" s="120" t="s">
        <v>24203</v>
      </c>
      <c r="J824" s="120" t="s">
        <v>24203</v>
      </c>
      <c r="L824" s="120" t="s">
        <v>24378</v>
      </c>
      <c r="T824" t="str" cm="1">
        <f t="array" ref="T824">IFERROR(INDEX(AOM[AOM], MATCH(1, (AOM[Edge_Value]=ani_diet!F824)*(AOM[Is_Ani_Diet_Ingredient]&lt;&gt;FALSE), 0)), "No Match in AOM")</f>
        <v>AOM_001946</v>
      </c>
      <c r="U824" t="str" cm="1">
        <f t="array" ref="U824">IFERROR(IF(INDEX(AOM[Scientific Name], MATCH(1, (AOM[Edge_Value]=ani_diet!F824)*(AOM[Is_Ani_Diet_Ingredient]&lt;&gt;FALSE), 0))=0, "", INDEX(AOM[Scientific Name], MATCH(1, (AOM[Edge_Value]=ani_diet!F824)*(AOM[Is_Ani_Diet_Ingredient]&lt;&gt;FALSE), 0))), "No Match in AOM")</f>
        <v>Musa paradisiaca</v>
      </c>
      <c r="V824" t="str" cm="1">
        <f t="array" ref="V824">IF((U824&lt;&gt;"")*(U824&lt;&gt;"No Match in AOM"),IF(L824&lt;&gt;"",_xlfn.TEXTJOIN(";",TRUE,CONCATENATE(_xlfn.TEXTSPLIT(U824,";",TRUE,FALSE)," ",L824)),U824),"")</f>
        <v>Musa paradisiaca Peel</v>
      </c>
    </row>
    <row r="825" spans="1:23" ht="14.5" x14ac:dyDescent="0.35">
      <c r="A825" t="s">
        <v>24224</v>
      </c>
      <c r="B825" s="86" t="s">
        <v>22228</v>
      </c>
      <c r="C825" s="121" t="s">
        <v>22228</v>
      </c>
      <c r="D825" s="120" t="s">
        <v>22228</v>
      </c>
      <c r="E825" s="122" t="str">
        <f t="shared" si="57"/>
        <v>Plantago albicans</v>
      </c>
      <c r="F825" s="122" t="str">
        <f t="shared" si="56"/>
        <v>Plantago albicans</v>
      </c>
      <c r="G825" s="122" t="str">
        <f t="shared" si="59"/>
        <v>Plantago albicans</v>
      </c>
      <c r="T825" t="str" cm="1">
        <f t="array" ref="T825">IFERROR(INDEX(AOM[AOM], MATCH(1, (AOM[Edge_Value]=ani_diet!F825)*(AOM[Is_Ani_Diet_Ingredient]&lt;&gt;FALSE), 0)), "No Match in AOM")</f>
        <v>AOM_001854</v>
      </c>
      <c r="U825" t="str" cm="1">
        <f t="array" ref="U825">IFERROR(IF(INDEX(AOM[Scientific Name], MATCH(1, (AOM[Edge_Value]=ani_diet!F825)*(AOM[Is_Ani_Diet_Ingredient]&lt;&gt;FALSE), 0))=0, "", INDEX(AOM[Scientific Name], MATCH(1, (AOM[Edge_Value]=ani_diet!F825)*(AOM[Is_Ani_Diet_Ingredient]&lt;&gt;FALSE), 0))), "No Match in AOM")</f>
        <v>Plantago albicans</v>
      </c>
      <c r="V825" t="str" cm="1">
        <f t="array" ref="V825">IF((U825&lt;&gt;"")*(U825&lt;&gt;"No Match in AOM"),IF(L825&lt;&gt;"",_xlfn.TEXTJOIN(";",TRUE,CONCATENATE(_xlfn.TEXTSPLIT(U825,";",TRUE,FALSE)," ",L825)),U825),"")</f>
        <v>Plantago albicans</v>
      </c>
    </row>
    <row r="826" spans="1:23" ht="14.5" x14ac:dyDescent="0.35">
      <c r="A826" t="s">
        <v>24265</v>
      </c>
      <c r="B826" s="86" t="s">
        <v>19165</v>
      </c>
      <c r="C826" s="121" t="s">
        <v>19165</v>
      </c>
      <c r="D826" s="120" t="s">
        <v>19165</v>
      </c>
      <c r="E826" s="122" t="str">
        <f t="shared" si="57"/>
        <v>Poaceae</v>
      </c>
      <c r="F826" s="122" t="str">
        <f t="shared" si="56"/>
        <v>Poaceae</v>
      </c>
      <c r="G826" s="122" t="str">
        <f t="shared" si="59"/>
        <v>Poaceae</v>
      </c>
      <c r="T826" t="str" cm="1">
        <f t="array" ref="T826">IFERROR(INDEX(AOM[AOM], MATCH(1, (AOM[Edge_Value]=ani_diet!F826)*(AOM[Is_Ani_Diet_Ingredient]&lt;&gt;FALSE), 0)), "No Match in AOM")</f>
        <v>AOM_001855</v>
      </c>
      <c r="U826" t="str" cm="1">
        <f t="array" ref="U826">IFERROR(IF(INDEX(AOM[Scientific Name], MATCH(1, (AOM[Edge_Value]=ani_diet!F826)*(AOM[Is_Ani_Diet_Ingredient]&lt;&gt;FALSE), 0))=0, "", INDEX(AOM[Scientific Name], MATCH(1, (AOM[Edge_Value]=ani_diet!F826)*(AOM[Is_Ani_Diet_Ingredient]&lt;&gt;FALSE), 0))), "No Match in AOM")</f>
        <v>Poaceae</v>
      </c>
      <c r="V826" t="str" cm="1">
        <f t="array" ref="V826">IF((U826&lt;&gt;"")*(U826&lt;&gt;"No Match in AOM"),IF(L826&lt;&gt;"",_xlfn.TEXTJOIN(";",TRUE,CONCATENATE(_xlfn.TEXTSPLIT(U826,";",TRUE,FALSE)," ",L826)),U826),"")</f>
        <v>Poaceae</v>
      </c>
    </row>
    <row r="827" spans="1:23" ht="14.5" x14ac:dyDescent="0.35">
      <c r="A827" t="s">
        <v>24318</v>
      </c>
      <c r="B827" s="86" t="s">
        <v>9734</v>
      </c>
      <c r="C827" s="121" t="s">
        <v>9734</v>
      </c>
      <c r="D827" s="120" t="s">
        <v>9734</v>
      </c>
      <c r="E827" s="122" t="str">
        <f t="shared" si="57"/>
        <v>Pogonarthria squarrosa</v>
      </c>
      <c r="F827" s="122" t="str">
        <f t="shared" si="56"/>
        <v>Pogonarthria squarrosa</v>
      </c>
      <c r="G827" s="122" t="str">
        <f t="shared" si="59"/>
        <v>Pogonarthria squarrosa</v>
      </c>
      <c r="T827" t="str" cm="1">
        <f t="array" ref="T827">IFERROR(INDEX(AOM[AOM], MATCH(1, (AOM[Edge_Value]=ani_diet!F827)*(AOM[Is_Ani_Diet_Ingredient]&lt;&gt;FALSE), 0)), "No Match in AOM")</f>
        <v>AOM_001514</v>
      </c>
      <c r="U827" t="str" cm="1">
        <f t="array" ref="U827">IFERROR(IF(INDEX(AOM[Scientific Name], MATCH(1, (AOM[Edge_Value]=ani_diet!F827)*(AOM[Is_Ani_Diet_Ingredient]&lt;&gt;FALSE), 0))=0, "", INDEX(AOM[Scientific Name], MATCH(1, (AOM[Edge_Value]=ani_diet!F827)*(AOM[Is_Ani_Diet_Ingredient]&lt;&gt;FALSE), 0))), "No Match in AOM")</f>
        <v>Pogonarthria squarrosa</v>
      </c>
      <c r="V827" t="str" cm="1">
        <f t="array" ref="V827">IF((U827&lt;&gt;"")*(U827&lt;&gt;"No Match in AOM"),IF(L827&lt;&gt;"",_xlfn.TEXTJOIN(";",TRUE,CONCATENATE(_xlfn.TEXTSPLIT(U827,";",TRUE,FALSE)," ",L827)),U827),"")</f>
        <v>Pogonarthria squarrosa</v>
      </c>
    </row>
    <row r="828" spans="1:23" ht="14.5" x14ac:dyDescent="0.35">
      <c r="A828" t="s">
        <v>24879</v>
      </c>
      <c r="B828" s="86" t="s">
        <v>20961</v>
      </c>
      <c r="C828" s="121" t="s">
        <v>25762</v>
      </c>
      <c r="D828" s="120" t="s">
        <v>20961</v>
      </c>
      <c r="E828" s="122" t="str">
        <f t="shared" si="57"/>
        <v>Pollard</v>
      </c>
      <c r="F828" s="122" t="str">
        <f t="shared" si="56"/>
        <v>Pollard</v>
      </c>
      <c r="G828" s="122" t="str">
        <f t="shared" si="59"/>
        <v>Pollard</v>
      </c>
      <c r="M828" s="88" t="s">
        <v>252</v>
      </c>
      <c r="P828" t="s">
        <v>12978</v>
      </c>
      <c r="Q828" t="s">
        <v>12945</v>
      </c>
      <c r="R828" t="s">
        <v>24392</v>
      </c>
      <c r="S828" t="s">
        <v>24393</v>
      </c>
      <c r="T828" t="str" cm="1">
        <f t="array" ref="T828">IFERROR(INDEX(AOM[AOM], MATCH(1, (AOM[Edge_Value]=ani_diet!F828)*(AOM[Is_Ani_Diet_Ingredient]&lt;&gt;FALSE), 0)), "No Match in AOM")</f>
        <v>AOM_001846</v>
      </c>
      <c r="U828" t="str" cm="1">
        <f t="array" ref="U828">IFERROR(IF(INDEX(AOM[Scientific Name], MATCH(1, (AOM[Edge_Value]=ani_diet!F828)*(AOM[Is_Ani_Diet_Ingredient]&lt;&gt;FALSE), 0))=0, "", INDEX(AOM[Scientific Name], MATCH(1, (AOM[Edge_Value]=ani_diet!F828)*(AOM[Is_Ani_Diet_Ingredient]&lt;&gt;FALSE), 0))), "No Match in AOM")</f>
        <v/>
      </c>
      <c r="V828" t="str" cm="1">
        <f t="array" ref="V828">IF((U828&lt;&gt;"")*(U828&lt;&gt;"No Match in AOM"),IF(L828&lt;&gt;"",_xlfn.TEXTJOIN(";",TRUE,CONCATENATE(_xlfn.TEXTSPLIT(U828,";",TRUE,FALSE)," ",L828)),U828),"")</f>
        <v/>
      </c>
    </row>
    <row r="829" spans="1:23" ht="14.5" x14ac:dyDescent="0.35">
      <c r="A829" t="s">
        <v>24556</v>
      </c>
      <c r="B829" s="86" t="s">
        <v>23102</v>
      </c>
      <c r="C829" s="121" t="s">
        <v>23102</v>
      </c>
      <c r="D829" s="120" t="s">
        <v>23102</v>
      </c>
      <c r="E829" s="122" t="str">
        <f t="shared" si="57"/>
        <v>Polyethylene</v>
      </c>
      <c r="F829" s="122" t="str">
        <f t="shared" si="56"/>
        <v>Polyethylene</v>
      </c>
      <c r="G829" s="122" t="str">
        <f t="shared" si="59"/>
        <v>Polyethylene</v>
      </c>
      <c r="T829" t="str" cm="1">
        <f t="array" ref="T829">IFERROR(INDEX(AOM[AOM], MATCH(1, (AOM[Edge_Value]=ani_diet!F829)*(AOM[Is_Ani_Diet_Ingredient]&lt;&gt;FALSE), 0)), "No Match in AOM")</f>
        <v>AOM_001503</v>
      </c>
      <c r="U829" t="str" cm="1">
        <f t="array" ref="U829">IFERROR(IF(INDEX(AOM[Scientific Name], MATCH(1, (AOM[Edge_Value]=ani_diet!F829)*(AOM[Is_Ani_Diet_Ingredient]&lt;&gt;FALSE), 0))=0, "", INDEX(AOM[Scientific Name], MATCH(1, (AOM[Edge_Value]=ani_diet!F829)*(AOM[Is_Ani_Diet_Ingredient]&lt;&gt;FALSE), 0))), "No Match in AOM")</f>
        <v/>
      </c>
      <c r="V829" t="str" cm="1">
        <f t="array" ref="V829">IF((U829&lt;&gt;"")*(U829&lt;&gt;"No Match in AOM"),IF(L829&lt;&gt;"",_xlfn.TEXTJOIN(";",TRUE,CONCATENATE(_xlfn.TEXTSPLIT(U829,";",TRUE,FALSE)," ",L829)),U829),"")</f>
        <v/>
      </c>
    </row>
    <row r="830" spans="1:23" ht="14.5" x14ac:dyDescent="0.35">
      <c r="A830" t="s">
        <v>24265</v>
      </c>
      <c r="B830" s="86" t="s">
        <v>25763</v>
      </c>
      <c r="C830" s="121" t="s">
        <v>25764</v>
      </c>
      <c r="D830" s="120" t="s">
        <v>23104</v>
      </c>
      <c r="E830" s="122" t="str">
        <f t="shared" si="57"/>
        <v xml:space="preserve">Polyethylene glycol </v>
      </c>
      <c r="F830" s="122" t="str">
        <f t="shared" si="56"/>
        <v xml:space="preserve">Polyethylene glycol </v>
      </c>
      <c r="G830" s="122" t="str">
        <f t="shared" si="59"/>
        <v xml:space="preserve">Polyethylene glycol </v>
      </c>
      <c r="T830" t="str" cm="1">
        <f t="array" ref="T830">IFERROR(INDEX(AOM[AOM], MATCH(1, (AOM[Edge_Value]=ani_diet!F830)*(AOM[Is_Ani_Diet_Ingredient]&lt;&gt;FALSE), 0)), "No Match in AOM")</f>
        <v>AOM_001504</v>
      </c>
      <c r="U830" t="str" cm="1">
        <f t="array" ref="U830">IFERROR(IF(INDEX(AOM[Scientific Name], MATCH(1, (AOM[Edge_Value]=ani_diet!F830)*(AOM[Is_Ani_Diet_Ingredient]&lt;&gt;FALSE), 0))=0, "", INDEX(AOM[Scientific Name], MATCH(1, (AOM[Edge_Value]=ani_diet!F830)*(AOM[Is_Ani_Diet_Ingredient]&lt;&gt;FALSE), 0))), "No Match in AOM")</f>
        <v/>
      </c>
      <c r="V830" t="str" cm="1">
        <f t="array" ref="V830">IF((U830&lt;&gt;"")*(U830&lt;&gt;"No Match in AOM"),IF(L830&lt;&gt;"",_xlfn.TEXTJOIN(";",TRUE,CONCATENATE(_xlfn.TEXTSPLIT(U830,";",TRUE,FALSE)," ",L830)),U830),"")</f>
        <v/>
      </c>
    </row>
    <row r="831" spans="1:23" ht="14.5" x14ac:dyDescent="0.35">
      <c r="A831" t="s">
        <v>24840</v>
      </c>
      <c r="B831" s="86" t="s">
        <v>25765</v>
      </c>
      <c r="C831" s="121" t="s">
        <v>23414</v>
      </c>
      <c r="D831" s="120" t="s">
        <v>23414</v>
      </c>
      <c r="E831" s="122" t="str">
        <f t="shared" si="57"/>
        <v>Polyvitamins</v>
      </c>
      <c r="F831" s="122" t="str">
        <f t="shared" si="56"/>
        <v>Polyvitamins</v>
      </c>
      <c r="G831" s="122" t="str">
        <f t="shared" si="59"/>
        <v>Polyvitamins</v>
      </c>
      <c r="T831" t="str" cm="1">
        <f t="array" ref="T831">IFERROR(INDEX(AOM[AOM], MATCH(1, (AOM[Edge_Value]=ani_diet!F831)*(AOM[Is_Ani_Diet_Ingredient]&lt;&gt;FALSE), 0)), "No Match in AOM")</f>
        <v>AOM_001505</v>
      </c>
      <c r="U831" t="str" cm="1">
        <f t="array" ref="U831">IFERROR(IF(INDEX(AOM[Scientific Name], MATCH(1, (AOM[Edge_Value]=ani_diet!F831)*(AOM[Is_Ani_Diet_Ingredient]&lt;&gt;FALSE), 0))=0, "", INDEX(AOM[Scientific Name], MATCH(1, (AOM[Edge_Value]=ani_diet!F831)*(AOM[Is_Ani_Diet_Ingredient]&lt;&gt;FALSE), 0))), "No Match in AOM")</f>
        <v/>
      </c>
      <c r="V831" t="str" cm="1">
        <f t="array" ref="V831">IF((U831&lt;&gt;"")*(U831&lt;&gt;"No Match in AOM"),IF(L831&lt;&gt;"",_xlfn.TEXTJOIN(";",TRUE,CONCATENATE(_xlfn.TEXTSPLIT(U831,";",TRUE,FALSE)," ",L831)),U831),"")</f>
        <v/>
      </c>
    </row>
    <row r="832" spans="1:23" ht="14.5" x14ac:dyDescent="0.35">
      <c r="A832" t="s">
        <v>24958</v>
      </c>
      <c r="B832" s="86" t="s">
        <v>23143</v>
      </c>
      <c r="C832" s="121" t="s">
        <v>25766</v>
      </c>
      <c r="D832" s="120" t="s">
        <v>25767</v>
      </c>
      <c r="E832" s="122" t="str">
        <f t="shared" si="57"/>
        <v>Popcorn Waste</v>
      </c>
      <c r="F832" s="122" t="str">
        <f t="shared" si="56"/>
        <v>Popcorn Waste</v>
      </c>
      <c r="G832" s="122" t="str">
        <f t="shared" si="59"/>
        <v>Popcorn Waste</v>
      </c>
      <c r="L832" s="120" t="s">
        <v>24636</v>
      </c>
      <c r="T832" t="str" cm="1">
        <f t="array" ref="T832">IFERROR(INDEX(AOM[AOM], MATCH(1, (AOM[Edge_Value]=ani_diet!F832)*(AOM[Is_Ani_Diet_Ingredient]&lt;&gt;FALSE), 0)), "No Match in AOM")</f>
        <v>AOM_001827</v>
      </c>
      <c r="U832" t="str" cm="1">
        <f t="array" ref="U832">IFERROR(IF(INDEX(AOM[Scientific Name], MATCH(1, (AOM[Edge_Value]=ani_diet!F832)*(AOM[Is_Ani_Diet_Ingredient]&lt;&gt;FALSE), 0))=0, "", INDEX(AOM[Scientific Name], MATCH(1, (AOM[Edge_Value]=ani_diet!F832)*(AOM[Is_Ani_Diet_Ingredient]&lt;&gt;FALSE), 0))), "No Match in AOM")</f>
        <v/>
      </c>
      <c r="V832" t="str" cm="1">
        <f t="array" ref="V832">IF((U832&lt;&gt;"")*(U832&lt;&gt;"No Match in AOM"),IF(L832&lt;&gt;"",_xlfn.TEXTJOIN(";",TRUE,CONCATENATE(_xlfn.TEXTSPLIT(U832,";",TRUE,FALSE)," ",L832)),U832),"")</f>
        <v/>
      </c>
    </row>
    <row r="833" spans="1:23" ht="14.5" x14ac:dyDescent="0.35">
      <c r="A833" t="s">
        <v>25088</v>
      </c>
      <c r="B833" s="86" t="s">
        <v>408</v>
      </c>
      <c r="C833" s="121" t="s">
        <v>408</v>
      </c>
      <c r="D833" s="120" t="s">
        <v>408</v>
      </c>
      <c r="E833" s="122" t="str">
        <f t="shared" si="57"/>
        <v>Potassium Carbonate</v>
      </c>
      <c r="F833" s="122" t="str">
        <f t="shared" si="56"/>
        <v>Potassium Carbonate</v>
      </c>
      <c r="G833" s="122" t="str">
        <f t="shared" si="59"/>
        <v>Potassium Carbonate</v>
      </c>
      <c r="T833" t="str" cm="1">
        <f t="array" ref="T833">IFERROR(INDEX(AOM[AOM], MATCH(1, (AOM[Edge_Value]=ani_diet!F833)*(AOM[Is_Ani_Diet_Ingredient]&lt;&gt;FALSE), 0)), "No Match in AOM")</f>
        <v>AOM_001427</v>
      </c>
      <c r="U833" t="str" cm="1">
        <f t="array" ref="U833">IFERROR(IF(INDEX(AOM[Scientific Name], MATCH(1, (AOM[Edge_Value]=ani_diet!F833)*(AOM[Is_Ani_Diet_Ingredient]&lt;&gt;FALSE), 0))=0, "", INDEX(AOM[Scientific Name], MATCH(1, (AOM[Edge_Value]=ani_diet!F833)*(AOM[Is_Ani_Diet_Ingredient]&lt;&gt;FALSE), 0))), "No Match in AOM")</f>
        <v/>
      </c>
      <c r="V833" t="str" cm="1">
        <f t="array" ref="V833">IF((U833&lt;&gt;"")*(U833&lt;&gt;"No Match in AOM"),IF(L833&lt;&gt;"",_xlfn.TEXTJOIN(";",TRUE,CONCATENATE(_xlfn.TEXTSPLIT(U833,";",TRUE,FALSE)," ",L833)),U833),"")</f>
        <v/>
      </c>
    </row>
    <row r="834" spans="1:23" ht="14.5" x14ac:dyDescent="0.35">
      <c r="A834" t="s">
        <v>24351</v>
      </c>
      <c r="B834" s="86" t="s">
        <v>25768</v>
      </c>
      <c r="C834" s="121" t="s">
        <v>673</v>
      </c>
      <c r="D834" s="120" t="s">
        <v>673</v>
      </c>
      <c r="E834" s="122" t="str">
        <f t="shared" si="57"/>
        <v>Potassium Humate</v>
      </c>
      <c r="F834" s="122" t="str">
        <f t="shared" si="56"/>
        <v>Potassium Humate</v>
      </c>
      <c r="G834" s="122" t="str">
        <f t="shared" si="59"/>
        <v>Potassium Humate</v>
      </c>
      <c r="T834" t="str" cm="1">
        <f t="array" ref="T834">IFERROR(INDEX(AOM[AOM], MATCH(1, (AOM[Edge_Value]=ani_diet!F834)*(AOM[Is_Ani_Diet_Ingredient]&lt;&gt;FALSE), 0)), "No Match in AOM")</f>
        <v>AOM_001509</v>
      </c>
      <c r="U834" t="str" cm="1">
        <f t="array" ref="U834">IFERROR(IF(INDEX(AOM[Scientific Name], MATCH(1, (AOM[Edge_Value]=ani_diet!F834)*(AOM[Is_Ani_Diet_Ingredient]&lt;&gt;FALSE), 0))=0, "", INDEX(AOM[Scientific Name], MATCH(1, (AOM[Edge_Value]=ani_diet!F834)*(AOM[Is_Ani_Diet_Ingredient]&lt;&gt;FALSE), 0))), "No Match in AOM")</f>
        <v/>
      </c>
      <c r="V834" t="str" cm="1">
        <f t="array" ref="V834">IF((U834&lt;&gt;"")*(U834&lt;&gt;"No Match in AOM"),IF(L834&lt;&gt;"",_xlfn.TEXTJOIN(";",TRUE,CONCATENATE(_xlfn.TEXTSPLIT(U834,";",TRUE,FALSE)," ",L834)),U834),"")</f>
        <v/>
      </c>
    </row>
    <row r="835" spans="1:23" ht="14.5" x14ac:dyDescent="0.35">
      <c r="A835" t="s">
        <v>25769</v>
      </c>
      <c r="B835" s="86" t="s">
        <v>21488</v>
      </c>
      <c r="C835" s="121" t="s">
        <v>21488</v>
      </c>
      <c r="D835" s="120" t="s">
        <v>21488</v>
      </c>
      <c r="E835" s="122" t="str">
        <f t="shared" si="57"/>
        <v>Potato Hash</v>
      </c>
      <c r="F835" s="122" t="str">
        <f t="shared" si="56"/>
        <v>Potato Hash</v>
      </c>
      <c r="G835" s="122" t="str">
        <f t="shared" si="59"/>
        <v>Potato Hash</v>
      </c>
      <c r="T835" t="str" cm="1">
        <f t="array" ref="T835">IFERROR(INDEX(AOM[AOM], MATCH(1, (AOM[Edge_Value]=ani_diet!F835)*(AOM[Is_Ani_Diet_Ingredient]&lt;&gt;FALSE), 0)), "No Match in AOM")</f>
        <v>AOM_001281</v>
      </c>
      <c r="U835" t="str" cm="1">
        <f t="array" ref="U835">IFERROR(IF(INDEX(AOM[Scientific Name], MATCH(1, (AOM[Edge_Value]=ani_diet!F835)*(AOM[Is_Ani_Diet_Ingredient]&lt;&gt;FALSE), 0))=0, "", INDEX(AOM[Scientific Name], MATCH(1, (AOM[Edge_Value]=ani_diet!F835)*(AOM[Is_Ani_Diet_Ingredient]&lt;&gt;FALSE), 0))), "No Match in AOM")</f>
        <v>Solanum tuberosum</v>
      </c>
      <c r="V835" t="str" cm="1">
        <f t="array" ref="V835">IF((U835&lt;&gt;"")*(U835&lt;&gt;"No Match in AOM"),IF(L835&lt;&gt;"",_xlfn.TEXTJOIN(";",TRUE,CONCATENATE(_xlfn.TEXTSPLIT(U835,";",TRUE,FALSE)," ",L835)),U835),"")</f>
        <v>Solanum tuberosum</v>
      </c>
    </row>
    <row r="836" spans="1:23" ht="14.5" x14ac:dyDescent="0.35">
      <c r="A836" t="s">
        <v>24293</v>
      </c>
      <c r="B836" s="86" t="s">
        <v>25770</v>
      </c>
      <c r="D836" s="120" t="s">
        <v>10817</v>
      </c>
      <c r="E836" s="122" t="str">
        <f t="shared" si="57"/>
        <v>Potato Hash</v>
      </c>
      <c r="F836" s="122" t="str">
        <f t="shared" si="56"/>
        <v>Potato Hash Ensiled</v>
      </c>
      <c r="G836" s="122" t="str">
        <f t="shared" si="59"/>
        <v>Potato Hash Ensiled</v>
      </c>
      <c r="I836" s="120" t="s">
        <v>24304</v>
      </c>
      <c r="J836" s="120" t="s">
        <v>24304</v>
      </c>
      <c r="L836" s="120" t="s">
        <v>25771</v>
      </c>
      <c r="T836" t="str" cm="1">
        <f t="array" ref="T836">IFERROR(INDEX(AOM[AOM], MATCH(1, (AOM[Edge_Value]=ani_diet!F836)*(AOM[Is_Ani_Diet_Ingredient]&lt;&gt;FALSE), 0)), "No Match in AOM")</f>
        <v>AOM_001953</v>
      </c>
      <c r="U836" t="str" cm="1">
        <f t="array" ref="U836">IFERROR(IF(INDEX(AOM[Scientific Name], MATCH(1, (AOM[Edge_Value]=ani_diet!F836)*(AOM[Is_Ani_Diet_Ingredient]&lt;&gt;FALSE), 0))=0, "", INDEX(AOM[Scientific Name], MATCH(1, (AOM[Edge_Value]=ani_diet!F836)*(AOM[Is_Ani_Diet_Ingredient]&lt;&gt;FALSE), 0))), "No Match in AOM")</f>
        <v>Solanum tuberosum</v>
      </c>
      <c r="V836" t="str" cm="1">
        <f t="array" ref="V836">IF((U836&lt;&gt;"")*(U836&lt;&gt;"No Match in AOM"),IF(L836&lt;&gt;"",_xlfn.TEXTJOIN(";",TRUE,CONCATENATE(_xlfn.TEXTSPLIT(U836,";",TRUE,FALSE)," ",L836)),U836),"")</f>
        <v>Solanum tuberosum Hash</v>
      </c>
    </row>
    <row r="837" spans="1:23" ht="14.5" x14ac:dyDescent="0.35">
      <c r="A837" t="s">
        <v>25730</v>
      </c>
      <c r="B837" s="86" t="s">
        <v>21493</v>
      </c>
      <c r="C837" s="121" t="s">
        <v>25772</v>
      </c>
      <c r="D837" s="120" t="s">
        <v>10817</v>
      </c>
      <c r="E837" s="122" t="str">
        <f t="shared" si="57"/>
        <v>Potato Processing Waste</v>
      </c>
      <c r="F837" s="122" t="str">
        <f t="shared" si="56"/>
        <v>Potato Processing Waste</v>
      </c>
      <c r="G837" s="122" t="str">
        <f t="shared" si="59"/>
        <v>Potato Processing Waste</v>
      </c>
      <c r="L837" s="120" t="s">
        <v>25773</v>
      </c>
      <c r="T837" t="str" cm="1">
        <f t="array" ref="T837">IFERROR(INDEX(AOM[AOM], MATCH(1, (AOM[Edge_Value]=ani_diet!F837)*(AOM[Is_Ani_Diet_Ingredient]&lt;&gt;FALSE), 0)), "No Match in AOM")</f>
        <v>AOM_001777</v>
      </c>
      <c r="U837" t="str" cm="1">
        <f t="array" ref="U837">IFERROR(IF(INDEX(AOM[Scientific Name], MATCH(1, (AOM[Edge_Value]=ani_diet!F837)*(AOM[Is_Ani_Diet_Ingredient]&lt;&gt;FALSE), 0))=0, "", INDEX(AOM[Scientific Name], MATCH(1, (AOM[Edge_Value]=ani_diet!F837)*(AOM[Is_Ani_Diet_Ingredient]&lt;&gt;FALSE), 0))), "No Match in AOM")</f>
        <v>Solanum tuberosum</v>
      </c>
      <c r="V837" t="str" cm="1">
        <f t="array" ref="V837">IF((U837&lt;&gt;"")*(U837&lt;&gt;"No Match in AOM"),IF(L837&lt;&gt;"",_xlfn.TEXTJOIN(";",TRUE,CONCATENATE(_xlfn.TEXTSPLIT(U837,";",TRUE,FALSE)," ",L837)),U837),"")</f>
        <v>Solanum tuberosum Processing Waste</v>
      </c>
    </row>
    <row r="838" spans="1:23" ht="14.5" x14ac:dyDescent="0.35">
      <c r="A838" t="s">
        <v>24437</v>
      </c>
      <c r="B838" s="86" t="s">
        <v>21864</v>
      </c>
      <c r="C838" s="121" t="s">
        <v>25774</v>
      </c>
      <c r="D838" s="120" t="s">
        <v>10817</v>
      </c>
      <c r="E838" s="122" t="str">
        <f t="shared" si="57"/>
        <v>Potato Starch</v>
      </c>
      <c r="F838" s="122" t="str">
        <f t="shared" si="56"/>
        <v>Potato Starch</v>
      </c>
      <c r="G838" s="122" t="str">
        <f t="shared" si="59"/>
        <v>Potato Starch</v>
      </c>
      <c r="L838" s="120" t="s">
        <v>23135</v>
      </c>
      <c r="T838" t="str" cm="1">
        <f t="array" ref="T838">IFERROR(INDEX(AOM[AOM], MATCH(1, (AOM[Edge_Value]=ani_diet!F838)*(AOM[Is_Ani_Diet_Ingredient]&lt;&gt;FALSE), 0)), "No Match in AOM")</f>
        <v>AOM_001820</v>
      </c>
      <c r="U838" t="str" cm="1">
        <f t="array" ref="U838">IFERROR(IF(INDEX(AOM[Scientific Name], MATCH(1, (AOM[Edge_Value]=ani_diet!F838)*(AOM[Is_Ani_Diet_Ingredient]&lt;&gt;FALSE), 0))=0, "", INDEX(AOM[Scientific Name], MATCH(1, (AOM[Edge_Value]=ani_diet!F838)*(AOM[Is_Ani_Diet_Ingredient]&lt;&gt;FALSE), 0))), "No Match in AOM")</f>
        <v>Solanum tuberosum</v>
      </c>
      <c r="V838" t="str" cm="1">
        <f t="array" ref="V838">IF((U838&lt;&gt;"")*(U838&lt;&gt;"No Match in AOM"),IF(L838&lt;&gt;"",_xlfn.TEXTJOIN(";",TRUE,CONCATENATE(_xlfn.TEXTSPLIT(U838,";",TRUE,FALSE)," ",L838)),U838),"")</f>
        <v>Solanum tuberosum Starch</v>
      </c>
    </row>
    <row r="839" spans="1:23" ht="14.5" x14ac:dyDescent="0.35">
      <c r="A839" t="s">
        <v>24447</v>
      </c>
      <c r="B839" s="86" t="s">
        <v>25775</v>
      </c>
      <c r="D839" s="120" t="s">
        <v>10568</v>
      </c>
      <c r="E839" s="122" t="str">
        <f t="shared" si="57"/>
        <v>Chicken</v>
      </c>
      <c r="F839" s="122" t="str">
        <f t="shared" si="56"/>
        <v>Chicken Ground</v>
      </c>
      <c r="G839" s="122" t="str">
        <f t="shared" si="59"/>
        <v>Chicken Ground</v>
      </c>
      <c r="I839" s="120" t="s">
        <v>6571</v>
      </c>
      <c r="J839" s="120" t="s">
        <v>6571</v>
      </c>
      <c r="T839" t="str" cm="1">
        <f t="array" ref="T839">IFERROR(INDEX(AOM[AOM], MATCH(1, (AOM[Edge_Value]=ani_diet!F839)*(AOM[Is_Ani_Diet_Ingredient]&lt;&gt;FALSE), 0)), "No Match in AOM")</f>
        <v>AOM_001096</v>
      </c>
      <c r="U839" t="str" cm="1">
        <f t="array" ref="U839">IFERROR(IF(INDEX(AOM[Scientific Name], MATCH(1, (AOM[Edge_Value]=ani_diet!F839)*(AOM[Is_Ani_Diet_Ingredient]&lt;&gt;FALSE), 0))=0, "", INDEX(AOM[Scientific Name], MATCH(1, (AOM[Edge_Value]=ani_diet!F839)*(AOM[Is_Ani_Diet_Ingredient]&lt;&gt;FALSE), 0))), "No Match in AOM")</f>
        <v/>
      </c>
      <c r="V839" t="str" cm="1">
        <f t="array" ref="V839">IF((U839&lt;&gt;"")*(U839&lt;&gt;"No Match in AOM"),IF(L839&lt;&gt;"",_xlfn.TEXTJOIN(";",TRUE,CONCATENATE(_xlfn.TEXTSPLIT(U839,";",TRUE,FALSE)," ",L839)),U839),"")</f>
        <v/>
      </c>
    </row>
    <row r="840" spans="1:23" ht="14.5" x14ac:dyDescent="0.35">
      <c r="A840" t="s">
        <v>25047</v>
      </c>
      <c r="B840" s="86" t="s">
        <v>25776</v>
      </c>
      <c r="D840" s="120" t="s">
        <v>10568</v>
      </c>
      <c r="E840" s="122" t="str">
        <f t="shared" si="57"/>
        <v>Chicken</v>
      </c>
      <c r="F840" s="122" t="str">
        <f t="shared" si="56"/>
        <v>Chicken Ground</v>
      </c>
      <c r="G840" s="122" t="str">
        <f t="shared" si="59"/>
        <v>Chicken Ground Pelleted</v>
      </c>
      <c r="I840" s="120" t="s">
        <v>25553</v>
      </c>
      <c r="J840" s="120" t="s">
        <v>6571</v>
      </c>
      <c r="K840" s="120" t="s">
        <v>6426</v>
      </c>
      <c r="T840" t="str" cm="1">
        <f t="array" ref="T840">IFERROR(INDEX(AOM[AOM], MATCH(1, (AOM[Edge_Value]=ani_diet!F840)*(AOM[Is_Ani_Diet_Ingredient]&lt;&gt;FALSE), 0)), "No Match in AOM")</f>
        <v>AOM_001096</v>
      </c>
      <c r="U840" t="str" cm="1">
        <f t="array" ref="U840">IFERROR(IF(INDEX(AOM[Scientific Name], MATCH(1, (AOM[Edge_Value]=ani_diet!F840)*(AOM[Is_Ani_Diet_Ingredient]&lt;&gt;FALSE), 0))=0, "", INDEX(AOM[Scientific Name], MATCH(1, (AOM[Edge_Value]=ani_diet!F840)*(AOM[Is_Ani_Diet_Ingredient]&lt;&gt;FALSE), 0))), "No Match in AOM")</f>
        <v/>
      </c>
      <c r="V840" t="str" cm="1">
        <f t="array" ref="V840">IF((U840&lt;&gt;"")*(U840&lt;&gt;"No Match in AOM"),IF(L840&lt;&gt;"",_xlfn.TEXTJOIN(";",TRUE,CONCATENATE(_xlfn.TEXTSPLIT(U840,";",TRUE,FALSE)," ",L840)),U840),"")</f>
        <v/>
      </c>
    </row>
    <row r="841" spans="1:23" ht="14.5" x14ac:dyDescent="0.35">
      <c r="A841" t="s">
        <v>25169</v>
      </c>
      <c r="B841" s="86" t="s">
        <v>25777</v>
      </c>
      <c r="D841" s="120" t="s">
        <v>20765</v>
      </c>
      <c r="E841" s="122" t="str">
        <f t="shared" si="57"/>
        <v>Poultry Litter</v>
      </c>
      <c r="F841" s="122" t="str">
        <f t="shared" si="56"/>
        <v>Poultry Litter Dried Ground</v>
      </c>
      <c r="G841" s="122" t="str">
        <f t="shared" si="59"/>
        <v>Poultry Litter Dried Ground</v>
      </c>
      <c r="I841" s="120" t="s">
        <v>24203</v>
      </c>
      <c r="J841" s="120" t="s">
        <v>24203</v>
      </c>
      <c r="T841" t="str" cm="1">
        <f t="array" ref="T841">IFERROR(INDEX(AOM[AOM], MATCH(1, (AOM[Edge_Value]=ani_diet!F841)*(AOM[Is_Ani_Diet_Ingredient]&lt;&gt;FALSE), 0)), "No Match in AOM")</f>
        <v>AOM_001941</v>
      </c>
      <c r="U841" t="str" cm="1">
        <f t="array" ref="U841">IFERROR(IF(INDEX(AOM[Scientific Name], MATCH(1, (AOM[Edge_Value]=ani_diet!F841)*(AOM[Is_Ani_Diet_Ingredient]&lt;&gt;FALSE), 0))=0, "", INDEX(AOM[Scientific Name], MATCH(1, (AOM[Edge_Value]=ani_diet!F841)*(AOM[Is_Ani_Diet_Ingredient]&lt;&gt;FALSE), 0))), "No Match in AOM")</f>
        <v/>
      </c>
      <c r="V841" t="str" cm="1">
        <f t="array" ref="V841">IF((U841&lt;&gt;"")*(U841&lt;&gt;"No Match in AOM"),IF(L841&lt;&gt;"",_xlfn.TEXTJOIN(";",TRUE,CONCATENATE(_xlfn.TEXTSPLIT(U841,";",TRUE,FALSE)," ",L841)),U841),"")</f>
        <v/>
      </c>
    </row>
    <row r="842" spans="1:23" ht="14.5" x14ac:dyDescent="0.35">
      <c r="A842" t="s">
        <v>25778</v>
      </c>
      <c r="B842" s="86" t="s">
        <v>563</v>
      </c>
      <c r="C842" s="121" t="s">
        <v>25779</v>
      </c>
      <c r="D842" s="120" t="s">
        <v>10565</v>
      </c>
      <c r="E842" s="122" t="str">
        <f t="shared" si="57"/>
        <v>Poultry Manure</v>
      </c>
      <c r="F842" s="122" t="str">
        <f t="shared" si="56"/>
        <v>Poultry Manure</v>
      </c>
      <c r="G842" s="122" t="str">
        <f t="shared" si="59"/>
        <v>Poultry Manure</v>
      </c>
      <c r="L842" s="120" t="s">
        <v>520</v>
      </c>
      <c r="M842" s="88" t="s">
        <v>252</v>
      </c>
      <c r="T842" t="str" cm="1">
        <f t="array" ref="T842">IFERROR(INDEX(AOM[AOM], MATCH(1, (AOM[Edge_Value]=ani_diet!F842)*(AOM[Is_Ani_Diet_Ingredient]&lt;&gt;FALSE), 0)), "No Match in AOM")</f>
        <v>No Match in AOM</v>
      </c>
      <c r="U842" t="str" cm="1">
        <f t="array" ref="U842">IFERROR(IF(INDEX(AOM[Scientific Name], MATCH(1, (AOM[Edge_Value]=ani_diet!F842)*(AOM[Is_Ani_Diet_Ingredient]&lt;&gt;FALSE), 0))=0, "", INDEX(AOM[Scientific Name], MATCH(1, (AOM[Edge_Value]=ani_diet!F842)*(AOM[Is_Ani_Diet_Ingredient]&lt;&gt;FALSE), 0))), "No Match in AOM")</f>
        <v>No Match in AOM</v>
      </c>
      <c r="V842" t="str" cm="1">
        <f t="array" ref="V842">IF((U842&lt;&gt;"")*(U842&lt;&gt;"No Match in AOM"),IF(L842&lt;&gt;"",_xlfn.TEXTJOIN(";",TRUE,CONCATENATE(_xlfn.TEXTSPLIT(U842,";",TRUE,FALSE)," ",L842)),U842),"")</f>
        <v/>
      </c>
      <c r="W842" t="s">
        <v>20776</v>
      </c>
    </row>
    <row r="843" spans="1:23" ht="14.5" x14ac:dyDescent="0.35">
      <c r="A843" t="s">
        <v>25778</v>
      </c>
      <c r="B843" s="86" t="s">
        <v>25780</v>
      </c>
      <c r="D843" s="120" t="s">
        <v>10565</v>
      </c>
      <c r="E843" s="122" t="str">
        <f t="shared" si="57"/>
        <v>Poultry Manure</v>
      </c>
      <c r="F843" s="122" t="str">
        <f t="shared" si="56"/>
        <v>Poultry Manure Dried</v>
      </c>
      <c r="G843" s="122" t="str">
        <f t="shared" si="59"/>
        <v>Poultry Manure Dried</v>
      </c>
      <c r="I843" s="120" t="s">
        <v>24193</v>
      </c>
      <c r="J843" s="120" t="s">
        <v>24193</v>
      </c>
      <c r="L843" s="120" t="s">
        <v>520</v>
      </c>
      <c r="T843" t="str" cm="1">
        <f t="array" ref="T843">IFERROR(INDEX(AOM[AOM], MATCH(1, (AOM[Edge_Value]=ani_diet!F843)*(AOM[Is_Ani_Diet_Ingredient]&lt;&gt;FALSE), 0)), "No Match in AOM")</f>
        <v>No Match in AOM</v>
      </c>
      <c r="U843" t="str" cm="1">
        <f t="array" ref="U843">IFERROR(IF(INDEX(AOM[Scientific Name], MATCH(1, (AOM[Edge_Value]=ani_diet!F843)*(AOM[Is_Ani_Diet_Ingredient]&lt;&gt;FALSE), 0))=0, "", INDEX(AOM[Scientific Name], MATCH(1, (AOM[Edge_Value]=ani_diet!F843)*(AOM[Is_Ani_Diet_Ingredient]&lt;&gt;FALSE), 0))), "No Match in AOM")</f>
        <v>No Match in AOM</v>
      </c>
      <c r="V843" t="str" cm="1">
        <f t="array" ref="V843">IF((U843&lt;&gt;"")*(U843&lt;&gt;"No Match in AOM"),IF(L843&lt;&gt;"",_xlfn.TEXTJOIN(";",TRUE,CONCATENATE(_xlfn.TEXTSPLIT(U843,";",TRUE,FALSE)," ",L843)),U843),"")</f>
        <v/>
      </c>
      <c r="W843" t="s">
        <v>20768</v>
      </c>
    </row>
    <row r="844" spans="1:23" ht="14.5" x14ac:dyDescent="0.35">
      <c r="A844" t="s">
        <v>25781</v>
      </c>
      <c r="B844" s="86" t="s">
        <v>25782</v>
      </c>
      <c r="C844" s="121" t="s">
        <v>25783</v>
      </c>
      <c r="D844" s="120" t="s">
        <v>23379</v>
      </c>
      <c r="E844" s="122" t="str">
        <f t="shared" si="57"/>
        <v>Mixture</v>
      </c>
      <c r="F844" s="122" t="str">
        <f t="shared" si="56"/>
        <v>Mixture</v>
      </c>
      <c r="G844" s="122" t="str">
        <f t="shared" si="59"/>
        <v>Mixture</v>
      </c>
      <c r="P844" t="s">
        <v>13005</v>
      </c>
      <c r="Q844" t="s">
        <v>12972</v>
      </c>
      <c r="R844" t="s">
        <v>13005</v>
      </c>
      <c r="S844" t="s">
        <v>12972</v>
      </c>
      <c r="T844" t="str" cm="1">
        <f t="array" ref="T844">IFERROR(INDEX(AOM[AOM], MATCH(1, (AOM[Edge_Value]=ani_diet!F844)*(AOM[Is_Ani_Diet_Ingredient]&lt;&gt;FALSE), 0)), "No Match in AOM")</f>
        <v>AOM_000795</v>
      </c>
      <c r="U844" t="str" cm="1">
        <f t="array" ref="U844">IFERROR(IF(INDEX(AOM[Scientific Name], MATCH(1, (AOM[Edge_Value]=ani_diet!F844)*(AOM[Is_Ani_Diet_Ingredient]&lt;&gt;FALSE), 0))=0, "", INDEX(AOM[Scientific Name], MATCH(1, (AOM[Edge_Value]=ani_diet!F844)*(AOM[Is_Ani_Diet_Ingredient]&lt;&gt;FALSE), 0))), "No Match in AOM")</f>
        <v/>
      </c>
      <c r="V844" t="str" cm="1">
        <f t="array" ref="V844">IF((U844&lt;&gt;"")*(U844&lt;&gt;"No Match in AOM"),IF(L844&lt;&gt;"",_xlfn.TEXTJOIN(";",TRUE,CONCATENATE(_xlfn.TEXTSPLIT(U844,";",TRUE,FALSE)," ",L844)),U844),"")</f>
        <v/>
      </c>
    </row>
    <row r="845" spans="1:23" ht="14.5" x14ac:dyDescent="0.35">
      <c r="A845" t="s">
        <v>25376</v>
      </c>
      <c r="B845" s="86" t="s">
        <v>25784</v>
      </c>
      <c r="C845" s="121" t="s">
        <v>23274</v>
      </c>
      <c r="D845" s="120" t="s">
        <v>23217</v>
      </c>
      <c r="E845" s="122" t="str">
        <f t="shared" si="57"/>
        <v>Prime Gluten 60</v>
      </c>
      <c r="F845" s="122" t="str">
        <f t="shared" si="56"/>
        <v>Prime Gluten 60</v>
      </c>
      <c r="G845" s="122" t="str">
        <f t="shared" si="59"/>
        <v>Prime Gluten 60</v>
      </c>
      <c r="T845" t="str" cm="1">
        <f t="array" ref="T845">IFERROR(INDEX(AOM[AOM], MATCH(1, (AOM[Edge_Value]=ani_diet!F845)*(AOM[Is_Ani_Diet_Ingredient]&lt;&gt;FALSE), 0)), "No Match in AOM")</f>
        <v>AOM_001870</v>
      </c>
      <c r="U845" t="str" cm="1">
        <f t="array" ref="U845">IFERROR(IF(INDEX(AOM[Scientific Name], MATCH(1, (AOM[Edge_Value]=ani_diet!F845)*(AOM[Is_Ani_Diet_Ingredient]&lt;&gt;FALSE), 0))=0, "", INDEX(AOM[Scientific Name], MATCH(1, (AOM[Edge_Value]=ani_diet!F845)*(AOM[Is_Ani_Diet_Ingredient]&lt;&gt;FALSE), 0))), "No Match in AOM")</f>
        <v/>
      </c>
      <c r="V845" t="str" cm="1">
        <f t="array" ref="V845">IF((U845&lt;&gt;"")*(U845&lt;&gt;"No Match in AOM"),IF(L845&lt;&gt;"",_xlfn.TEXTJOIN(";",TRUE,CONCATENATE(_xlfn.TEXTSPLIT(U845,";",TRUE,FALSE)," ",L845)),U845),"")</f>
        <v/>
      </c>
    </row>
    <row r="846" spans="1:23" ht="14.5" x14ac:dyDescent="0.35">
      <c r="A846" t="s">
        <v>25785</v>
      </c>
      <c r="B846" s="86" t="s">
        <v>25786</v>
      </c>
      <c r="C846" s="121" t="s">
        <v>25787</v>
      </c>
      <c r="D846" s="120" t="s">
        <v>10308</v>
      </c>
      <c r="E846" s="122" t="str">
        <f t="shared" si="57"/>
        <v>Velvet Bean Seeds</v>
      </c>
      <c r="F846" s="122" t="str">
        <f t="shared" si="56"/>
        <v>Velvet Bean Seeds Ground</v>
      </c>
      <c r="G846" s="122" t="str">
        <f t="shared" si="59"/>
        <v>Velvet Bean Seeds Ground</v>
      </c>
      <c r="I846" s="120" t="s">
        <v>6571</v>
      </c>
      <c r="J846" s="120" t="s">
        <v>6571</v>
      </c>
      <c r="L846" s="120" t="s">
        <v>6711</v>
      </c>
      <c r="M846" s="88" t="s">
        <v>252</v>
      </c>
      <c r="N846" s="88" t="s">
        <v>252</v>
      </c>
      <c r="T846" t="str" cm="1">
        <f t="array" ref="T846">IFERROR(INDEX(AOM[AOM], MATCH(1, (AOM[Edge_Value]=ani_diet!F846)*(AOM[Is_Ani_Diet_Ingredient]&lt;&gt;FALSE), 0)), "No Match in AOM")</f>
        <v>AOM_001264</v>
      </c>
      <c r="U846" t="str" cm="1">
        <f t="array" ref="U846">IFERROR(IF(INDEX(AOM[Scientific Name], MATCH(1, (AOM[Edge_Value]=ani_diet!F846)*(AOM[Is_Ani_Diet_Ingredient]&lt;&gt;FALSE), 0))=0, "", INDEX(AOM[Scientific Name], MATCH(1, (AOM[Edge_Value]=ani_diet!F846)*(AOM[Is_Ani_Diet_Ingredient]&lt;&gt;FALSE), 0))), "No Match in AOM")</f>
        <v>Mucuna pruriens</v>
      </c>
      <c r="V846" t="str" cm="1">
        <f t="array" ref="V846">IF((U846&lt;&gt;"")*(U846&lt;&gt;"No Match in AOM"),IF(L846&lt;&gt;"",_xlfn.TEXTJOIN(";",TRUE,CONCATENATE(_xlfn.TEXTSPLIT(U846,";",TRUE,FALSE)," ",L846)),U846),"")</f>
        <v>Mucuna pruriens Seeds</v>
      </c>
    </row>
    <row r="847" spans="1:23" ht="14.5" x14ac:dyDescent="0.35">
      <c r="A847" t="s">
        <v>25788</v>
      </c>
      <c r="B847" s="86" t="s">
        <v>25789</v>
      </c>
      <c r="C847" s="121" t="s">
        <v>25787</v>
      </c>
      <c r="D847" s="120" t="s">
        <v>10308</v>
      </c>
      <c r="E847" s="122" t="str">
        <f t="shared" si="57"/>
        <v>Velvet Bean Seeds</v>
      </c>
      <c r="F847" s="122" t="str">
        <f t="shared" si="56"/>
        <v>Velvet Bean Seeds Boiled Decorticated Dried Ground Soaked</v>
      </c>
      <c r="G847" s="122" t="str">
        <f t="shared" si="59"/>
        <v>Velvet Bean Seeds Boiled Meal Decorticated  Dried Soaked</v>
      </c>
      <c r="I847" s="120" t="s">
        <v>25790</v>
      </c>
      <c r="J847" s="120" t="s">
        <v>25791</v>
      </c>
      <c r="L847" s="120" t="s">
        <v>6711</v>
      </c>
      <c r="M847" s="88" t="s">
        <v>252</v>
      </c>
      <c r="N847" s="88" t="s">
        <v>252</v>
      </c>
      <c r="T847" t="str" cm="1">
        <f t="array" ref="T847">IFERROR(INDEX(AOM[AOM], MATCH(1, (AOM[Edge_Value]=ani_diet!F847)*(AOM[Is_Ani_Diet_Ingredient]&lt;&gt;FALSE), 0)), "No Match in AOM")</f>
        <v>AOM_002127</v>
      </c>
      <c r="U847" t="str" cm="1">
        <f t="array" ref="U847">IFERROR(IF(INDEX(AOM[Scientific Name], MATCH(1, (AOM[Edge_Value]=ani_diet!F847)*(AOM[Is_Ani_Diet_Ingredient]&lt;&gt;FALSE), 0))=0, "", INDEX(AOM[Scientific Name], MATCH(1, (AOM[Edge_Value]=ani_diet!F847)*(AOM[Is_Ani_Diet_Ingredient]&lt;&gt;FALSE), 0))), "No Match in AOM")</f>
        <v/>
      </c>
      <c r="V847" t="str" cm="1">
        <f t="array" ref="V847">IF((U847&lt;&gt;"")*(U847&lt;&gt;"No Match in AOM"),IF(L847&lt;&gt;"",_xlfn.TEXTJOIN(";",TRUE,CONCATENATE(_xlfn.TEXTSPLIT(U847,";",TRUE,FALSE)," ",L847)),U847),"")</f>
        <v/>
      </c>
    </row>
    <row r="848" spans="1:23" ht="14.5" x14ac:dyDescent="0.35">
      <c r="A848" t="s">
        <v>24258</v>
      </c>
      <c r="B848" s="86" t="s">
        <v>13761</v>
      </c>
      <c r="C848" s="121" t="s">
        <v>13761</v>
      </c>
      <c r="D848" s="120" t="s">
        <v>13761</v>
      </c>
      <c r="E848" s="122" t="str">
        <f t="shared" si="57"/>
        <v>Prosopis africana</v>
      </c>
      <c r="F848" s="122" t="str">
        <f t="shared" si="56"/>
        <v>Prosopis africana</v>
      </c>
      <c r="G848" s="122" t="str">
        <f t="shared" si="59"/>
        <v>Prosopis africana</v>
      </c>
      <c r="T848" t="str" cm="1">
        <f t="array" ref="T848">IFERROR(INDEX(AOM[AOM], MATCH(1, (AOM[Edge_Value]=ani_diet!F848)*(AOM[Is_Ani_Diet_Ingredient]&lt;&gt;FALSE), 0)), "No Match in AOM")</f>
        <v>AOM_001171</v>
      </c>
      <c r="U848" t="str" cm="1">
        <f t="array" ref="U848">IFERROR(IF(INDEX(AOM[Scientific Name], MATCH(1, (AOM[Edge_Value]=ani_diet!F848)*(AOM[Is_Ani_Diet_Ingredient]&lt;&gt;FALSE), 0))=0, "", INDEX(AOM[Scientific Name], MATCH(1, (AOM[Edge_Value]=ani_diet!F848)*(AOM[Is_Ani_Diet_Ingredient]&lt;&gt;FALSE), 0))), "No Match in AOM")</f>
        <v>Prosopis africana</v>
      </c>
      <c r="V848" t="str" cm="1">
        <f t="array" ref="V848">IF((U848&lt;&gt;"")*(U848&lt;&gt;"No Match in AOM"),IF(L848&lt;&gt;"",_xlfn.TEXTJOIN(";",TRUE,CONCATENATE(_xlfn.TEXTSPLIT(U848,";",TRUE,FALSE)," ",L848)),U848),"")</f>
        <v>Prosopis africana</v>
      </c>
    </row>
    <row r="849" spans="1:23" ht="14.5" x14ac:dyDescent="0.35">
      <c r="A849" t="s">
        <v>24647</v>
      </c>
      <c r="B849" s="86" t="s">
        <v>13764</v>
      </c>
      <c r="C849" s="121" t="s">
        <v>13764</v>
      </c>
      <c r="D849" s="120" t="s">
        <v>13764</v>
      </c>
      <c r="E849" s="122" t="str">
        <f t="shared" si="57"/>
        <v>Prosopis juliflora</v>
      </c>
      <c r="F849" s="122" t="str">
        <f t="shared" si="56"/>
        <v>Prosopis juliflora</v>
      </c>
      <c r="G849" s="122" t="str">
        <f t="shared" si="59"/>
        <v>Prosopis juliflora</v>
      </c>
      <c r="P849" t="s">
        <v>12993</v>
      </c>
      <c r="Q849" t="s">
        <v>12961</v>
      </c>
      <c r="R849" t="s">
        <v>12993</v>
      </c>
      <c r="S849" t="s">
        <v>12961</v>
      </c>
      <c r="T849" t="str" cm="1">
        <f t="array" ref="T849">IFERROR(INDEX(AOM[AOM], MATCH(1, (AOM[Edge_Value]=ani_diet!F849)*(AOM[Is_Ani_Diet_Ingredient]&lt;&gt;FALSE), 0)), "No Match in AOM")</f>
        <v>AOM_000712</v>
      </c>
      <c r="U849" t="str" cm="1">
        <f t="array" ref="U849">IFERROR(IF(INDEX(AOM[Scientific Name], MATCH(1, (AOM[Edge_Value]=ani_diet!F849)*(AOM[Is_Ani_Diet_Ingredient]&lt;&gt;FALSE), 0))=0, "", INDEX(AOM[Scientific Name], MATCH(1, (AOM[Edge_Value]=ani_diet!F849)*(AOM[Is_Ani_Diet_Ingredient]&lt;&gt;FALSE), 0))), "No Match in AOM")</f>
        <v>Prosopis juliflora</v>
      </c>
      <c r="V849" t="str" cm="1">
        <f t="array" ref="V849">IF((U849&lt;&gt;"")*(U849&lt;&gt;"No Match in AOM"),IF(L849&lt;&gt;"",_xlfn.TEXTJOIN(";",TRUE,CONCATENATE(_xlfn.TEXTSPLIT(U849,";",TRUE,FALSE)," ",L849)),U849),"")</f>
        <v>Prosopis juliflora</v>
      </c>
    </row>
    <row r="850" spans="1:23" ht="14.5" x14ac:dyDescent="0.35">
      <c r="A850" t="s">
        <v>25792</v>
      </c>
      <c r="B850" s="86" t="s">
        <v>25793</v>
      </c>
      <c r="C850" s="121" t="s">
        <v>25794</v>
      </c>
      <c r="D850" s="120" t="s">
        <v>13764</v>
      </c>
      <c r="E850" s="122" t="str">
        <f t="shared" si="57"/>
        <v>Prosopis juliflora Pods</v>
      </c>
      <c r="F850" s="122" t="str">
        <f t="shared" si="56"/>
        <v>Prosopis juliflora Pods</v>
      </c>
      <c r="G850" s="122" t="str">
        <f t="shared" si="59"/>
        <v>Prosopis juliflora Pods</v>
      </c>
      <c r="L850" s="120" t="s">
        <v>8843</v>
      </c>
      <c r="T850" t="str" cm="1">
        <f t="array" ref="T850">IFERROR(INDEX(AOM[AOM], MATCH(1, (AOM[Edge_Value]=ani_diet!F850)*(AOM[Is_Ani_Diet_Ingredient]&lt;&gt;FALSE), 0)), "No Match in AOM")</f>
        <v>AOM_000713</v>
      </c>
      <c r="U850" t="str" cm="1">
        <f t="array" ref="U850">IFERROR(IF(INDEX(AOM[Scientific Name], MATCH(1, (AOM[Edge_Value]=ani_diet!F850)*(AOM[Is_Ani_Diet_Ingredient]&lt;&gt;FALSE), 0))=0, "", INDEX(AOM[Scientific Name], MATCH(1, (AOM[Edge_Value]=ani_diet!F850)*(AOM[Is_Ani_Diet_Ingredient]&lt;&gt;FALSE), 0))), "No Match in AOM")</f>
        <v>Prosopis juliflora</v>
      </c>
      <c r="V850" t="str" cm="1">
        <f t="array" ref="V850">IF((U850&lt;&gt;"")*(U850&lt;&gt;"No Match in AOM"),IF(L850&lt;&gt;"",_xlfn.TEXTJOIN(";",TRUE,CONCATENATE(_xlfn.TEXTSPLIT(U850,";",TRUE,FALSE)," ",L850)),U850),"")</f>
        <v>Prosopis juliflora Pods</v>
      </c>
    </row>
    <row r="851" spans="1:23" ht="14.5" x14ac:dyDescent="0.35">
      <c r="A851" t="s">
        <v>25795</v>
      </c>
      <c r="B851" s="86" t="s">
        <v>25796</v>
      </c>
      <c r="D851" s="120" t="s">
        <v>13764</v>
      </c>
      <c r="E851" s="122" t="str">
        <f t="shared" si="57"/>
        <v>Prosopis juliflora</v>
      </c>
      <c r="F851" s="122" t="str">
        <f t="shared" ref="F851:F914" si="60">_xlfn.TEXTJOIN(" ",TRUE,D851,IF(ISBLANK(L851),"",_xlfn.TEXTSPLIT(L851,";")),IF(ISBLANK(J851),"",_xlfn.TEXTSPLIT(J851,";")))</f>
        <v>Prosopis juliflora Dried Ground</v>
      </c>
      <c r="G851" s="122" t="str">
        <f t="shared" si="59"/>
        <v>Prosopis juliflora Dried(Air) Ground</v>
      </c>
      <c r="I851" s="120" t="s">
        <v>25797</v>
      </c>
      <c r="J851" s="120" t="s">
        <v>24203</v>
      </c>
      <c r="T851" t="str" cm="1">
        <f t="array" ref="T851">IFERROR(INDEX(AOM[AOM], MATCH(1, (AOM[Edge_Value]=ani_diet!F851)*(AOM[Is_Ani_Diet_Ingredient]&lt;&gt;FALSE), 0)), "No Match in AOM")</f>
        <v>AOM_000714</v>
      </c>
      <c r="U851" t="str" cm="1">
        <f t="array" ref="U851">IFERROR(IF(INDEX(AOM[Scientific Name], MATCH(1, (AOM[Edge_Value]=ani_diet!F851)*(AOM[Is_Ani_Diet_Ingredient]&lt;&gt;FALSE), 0))=0, "", INDEX(AOM[Scientific Name], MATCH(1, (AOM[Edge_Value]=ani_diet!F851)*(AOM[Is_Ani_Diet_Ingredient]&lt;&gt;FALSE), 0))), "No Match in AOM")</f>
        <v>Prosopis juliflora</v>
      </c>
      <c r="V851" t="str" cm="1">
        <f t="array" ref="V851">IF((U851&lt;&gt;"")*(U851&lt;&gt;"No Match in AOM"),IF(L851&lt;&gt;"",_xlfn.TEXTJOIN(";",TRUE,CONCATENATE(_xlfn.TEXTSPLIT(U851,";",TRUE,FALSE)," ",L851)),U851),"")</f>
        <v>Prosopis juliflora</v>
      </c>
    </row>
    <row r="852" spans="1:23" ht="14.5" x14ac:dyDescent="0.35">
      <c r="A852" t="s">
        <v>24879</v>
      </c>
      <c r="B852" s="86" t="s">
        <v>25798</v>
      </c>
      <c r="D852" s="120" t="s">
        <v>22739</v>
      </c>
      <c r="E852" s="122" t="str">
        <f t="shared" si="57"/>
        <v>Prosopis Pods</v>
      </c>
      <c r="F852" s="122" t="str">
        <f t="shared" si="60"/>
        <v>Prosopis Pods Ground</v>
      </c>
      <c r="G852" s="122" t="str">
        <f t="shared" si="59"/>
        <v>Prosopis Pods Ground</v>
      </c>
      <c r="I852" s="120" t="s">
        <v>6571</v>
      </c>
      <c r="J852" s="120" t="s">
        <v>6571</v>
      </c>
      <c r="L852" s="120" t="s">
        <v>8843</v>
      </c>
      <c r="T852" t="str" cm="1">
        <f t="array" ref="T852">IFERROR(INDEX(AOM[AOM], MATCH(1, (AOM[Edge_Value]=ani_diet!F852)*(AOM[Is_Ani_Diet_Ingredient]&lt;&gt;FALSE), 0)), "No Match in AOM")</f>
        <v>AOM_002087</v>
      </c>
      <c r="U852" t="str" cm="1">
        <f t="array" ref="U852">IFERROR(IF(INDEX(AOM[Scientific Name], MATCH(1, (AOM[Edge_Value]=ani_diet!F852)*(AOM[Is_Ani_Diet_Ingredient]&lt;&gt;FALSE), 0))=0, "", INDEX(AOM[Scientific Name], MATCH(1, (AOM[Edge_Value]=ani_diet!F852)*(AOM[Is_Ani_Diet_Ingredient]&lt;&gt;FALSE), 0))), "No Match in AOM")</f>
        <v>Prosopis</v>
      </c>
      <c r="V852" t="str" cm="1">
        <f t="array" ref="V852">IF((U852&lt;&gt;"")*(U852&lt;&gt;"No Match in AOM"),IF(L852&lt;&gt;"",_xlfn.TEXTJOIN(";",TRUE,CONCATENATE(_xlfn.TEXTSPLIT(U852,";",TRUE,FALSE)," ",L852)),U852),"")</f>
        <v>Prosopis Pods</v>
      </c>
    </row>
    <row r="853" spans="1:23" ht="14.5" x14ac:dyDescent="0.35">
      <c r="A853" t="s">
        <v>25799</v>
      </c>
      <c r="B853" s="86" t="s">
        <v>23199</v>
      </c>
      <c r="C853" s="121" t="s">
        <v>23199</v>
      </c>
      <c r="D853" s="120" t="s">
        <v>23199</v>
      </c>
      <c r="E853" s="122" t="str">
        <f t="shared" ref="E853:E916" si="61">_xlfn.TEXTJOIN(" ",TRUE,D853,IF(ISBLANK(L853),"",_xlfn.TEXTSPLIT(L853,";")))</f>
        <v>Protein-Mineral Concentrate</v>
      </c>
      <c r="F853" s="122" t="str">
        <f t="shared" si="60"/>
        <v>Protein-Mineral Concentrate</v>
      </c>
      <c r="G853" s="122" t="str">
        <f t="shared" si="59"/>
        <v>Protein-Mineral Concentrate</v>
      </c>
      <c r="M853" s="88" t="s">
        <v>252</v>
      </c>
      <c r="T853" t="str" cm="1">
        <f t="array" ref="T853">IFERROR(INDEX(AOM[AOM], MATCH(1, (AOM[Edge_Value]=ani_diet!F853)*(AOM[Is_Ani_Diet_Ingredient]&lt;&gt;FALSE), 0)), "No Match in AOM")</f>
        <v>AOM_001492</v>
      </c>
      <c r="U853" t="str" cm="1">
        <f t="array" ref="U853">IFERROR(IF(INDEX(AOM[Scientific Name], MATCH(1, (AOM[Edge_Value]=ani_diet!F853)*(AOM[Is_Ani_Diet_Ingredient]&lt;&gt;FALSE), 0))=0, "", INDEX(AOM[Scientific Name], MATCH(1, (AOM[Edge_Value]=ani_diet!F853)*(AOM[Is_Ani_Diet_Ingredient]&lt;&gt;FALSE), 0))), "No Match in AOM")</f>
        <v/>
      </c>
      <c r="V853" t="str" cm="1">
        <f t="array" ref="V853">IF((U853&lt;&gt;"")*(U853&lt;&gt;"No Match in AOM"),IF(L853&lt;&gt;"",_xlfn.TEXTJOIN(";",TRUE,CONCATENATE(_xlfn.TEXTSPLIT(U853,";",TRUE,FALSE)," ",L853)),U853),"")</f>
        <v/>
      </c>
    </row>
    <row r="854" spans="1:23" ht="14.5" x14ac:dyDescent="0.35">
      <c r="A854" t="s">
        <v>25800</v>
      </c>
      <c r="B854" s="86" t="s">
        <v>25801</v>
      </c>
      <c r="C854" s="121" t="s">
        <v>25802</v>
      </c>
      <c r="D854" s="120" t="s">
        <v>22763</v>
      </c>
      <c r="E854" s="122" t="str">
        <f t="shared" si="61"/>
        <v>Psophocarpus scandens Leaves</v>
      </c>
      <c r="F854" s="122" t="str">
        <f t="shared" si="60"/>
        <v>Psophocarpus scandens Leaves</v>
      </c>
      <c r="G854" s="122" t="str">
        <f t="shared" si="59"/>
        <v>Psophocarpus scandens Leaves</v>
      </c>
      <c r="L854" s="120" t="s">
        <v>6705</v>
      </c>
      <c r="T854" t="str" cm="1">
        <f t="array" ref="T854">IFERROR(INDEX(AOM[AOM], MATCH(1, (AOM[Edge_Value]=ani_diet!F854)*(AOM[Is_Ani_Diet_Ingredient]&lt;&gt;FALSE), 0)), "No Match in AOM")</f>
        <v>AOM_001531</v>
      </c>
      <c r="U854" t="str" cm="1">
        <f t="array" ref="U854">IFERROR(IF(INDEX(AOM[Scientific Name], MATCH(1, (AOM[Edge_Value]=ani_diet!F854)*(AOM[Is_Ani_Diet_Ingredient]&lt;&gt;FALSE), 0))=0, "", INDEX(AOM[Scientific Name], MATCH(1, (AOM[Edge_Value]=ani_diet!F854)*(AOM[Is_Ani_Diet_Ingredient]&lt;&gt;FALSE), 0))), "No Match in AOM")</f>
        <v>Psophocarpus scandens</v>
      </c>
      <c r="V854" t="str" cm="1">
        <f t="array" ref="V854">IF((U854&lt;&gt;"")*(U854&lt;&gt;"No Match in AOM"),IF(L854&lt;&gt;"",_xlfn.TEXTJOIN(";",TRUE,CONCATENATE(_xlfn.TEXTSPLIT(U854,";",TRUE,FALSE)," ",L854)),U854),"")</f>
        <v>Psophocarpus scandens Leaves</v>
      </c>
    </row>
    <row r="855" spans="1:23" ht="14.5" x14ac:dyDescent="0.35">
      <c r="A855" t="s">
        <v>25800</v>
      </c>
      <c r="B855" s="86" t="s">
        <v>25803</v>
      </c>
      <c r="D855" s="120" t="s">
        <v>22763</v>
      </c>
      <c r="E855" s="122" t="str">
        <f t="shared" si="61"/>
        <v>Psophocarpus scandens Leaves</v>
      </c>
      <c r="F855" s="122" t="str">
        <f t="shared" si="60"/>
        <v>Psophocarpus scandens Leaves</v>
      </c>
      <c r="G855" s="122" t="str">
        <f t="shared" si="59"/>
        <v>Psophocarpus scandens Leaves Chopped</v>
      </c>
      <c r="I855" s="120" t="s">
        <v>6715</v>
      </c>
      <c r="K855" s="120" t="s">
        <v>6715</v>
      </c>
      <c r="L855" s="120" t="s">
        <v>6705</v>
      </c>
      <c r="T855" t="str" cm="1">
        <f t="array" ref="T855">IFERROR(INDEX(AOM[AOM], MATCH(1, (AOM[Edge_Value]=ani_diet!F855)*(AOM[Is_Ani_Diet_Ingredient]&lt;&gt;FALSE), 0)), "No Match in AOM")</f>
        <v>AOM_001531</v>
      </c>
      <c r="U855" t="str" cm="1">
        <f t="array" ref="U855">IFERROR(IF(INDEX(AOM[Scientific Name], MATCH(1, (AOM[Edge_Value]=ani_diet!F855)*(AOM[Is_Ani_Diet_Ingredient]&lt;&gt;FALSE), 0))=0, "", INDEX(AOM[Scientific Name], MATCH(1, (AOM[Edge_Value]=ani_diet!F855)*(AOM[Is_Ani_Diet_Ingredient]&lt;&gt;FALSE), 0))), "No Match in AOM")</f>
        <v>Psophocarpus scandens</v>
      </c>
      <c r="V855" t="str" cm="1">
        <f t="array" ref="V855">IF((U855&lt;&gt;"")*(U855&lt;&gt;"No Match in AOM"),IF(L855&lt;&gt;"",_xlfn.TEXTJOIN(";",TRUE,CONCATENATE(_xlfn.TEXTSPLIT(U855,";",TRUE,FALSE)," ",L855)),U855),"")</f>
        <v>Psophocarpus scandens Leaves</v>
      </c>
    </row>
    <row r="856" spans="1:23" ht="14.5" x14ac:dyDescent="0.35">
      <c r="A856" t="s">
        <v>24259</v>
      </c>
      <c r="B856" s="86" t="s">
        <v>25804</v>
      </c>
      <c r="D856" s="120" t="s">
        <v>22763</v>
      </c>
      <c r="E856" s="122" t="str">
        <f t="shared" si="61"/>
        <v>Psophocarpus scandens Leaves</v>
      </c>
      <c r="F856" s="122" t="str">
        <f t="shared" si="60"/>
        <v>Psophocarpus scandens Leaves Wilted</v>
      </c>
      <c r="G856" s="122" t="str">
        <f t="shared" si="59"/>
        <v>Psophocarpus scandens Leaves Wilted</v>
      </c>
      <c r="I856" s="120" t="s">
        <v>24261</v>
      </c>
      <c r="J856" s="120" t="s">
        <v>24261</v>
      </c>
      <c r="L856" s="120" t="s">
        <v>6705</v>
      </c>
      <c r="T856" t="str" cm="1">
        <f t="array" ref="T856">IFERROR(INDEX(AOM[AOM], MATCH(1, (AOM[Edge_Value]=ani_diet!F856)*(AOM[Is_Ani_Diet_Ingredient]&lt;&gt;FALSE), 0)), "No Match in AOM")</f>
        <v>AOM_001723</v>
      </c>
      <c r="U856" t="str" cm="1">
        <f t="array" ref="U856">IFERROR(IF(INDEX(AOM[Scientific Name], MATCH(1, (AOM[Edge_Value]=ani_diet!F856)*(AOM[Is_Ani_Diet_Ingredient]&lt;&gt;FALSE), 0))=0, "", INDEX(AOM[Scientific Name], MATCH(1, (AOM[Edge_Value]=ani_diet!F856)*(AOM[Is_Ani_Diet_Ingredient]&lt;&gt;FALSE), 0))), "No Match in AOM")</f>
        <v>Psophocarpus scandens</v>
      </c>
      <c r="V856" t="str" cm="1">
        <f t="array" ref="V856">IF((U856&lt;&gt;"")*(U856&lt;&gt;"No Match in AOM"),IF(L856&lt;&gt;"",_xlfn.TEXTJOIN(";",TRUE,CONCATENATE(_xlfn.TEXTSPLIT(U856,";",TRUE,FALSE)," ",L856)),U856),"")</f>
        <v>Psophocarpus scandens Leaves</v>
      </c>
    </row>
    <row r="857" spans="1:23" ht="14.5" x14ac:dyDescent="0.35">
      <c r="A857" t="s">
        <v>24262</v>
      </c>
      <c r="B857" s="86" t="s">
        <v>25805</v>
      </c>
      <c r="D857" s="120" t="s">
        <v>13777</v>
      </c>
      <c r="E857" s="122" t="str">
        <f t="shared" si="61"/>
        <v>Pterocarpus erinaceus Leaves</v>
      </c>
      <c r="F857" s="122" t="str">
        <f t="shared" si="60"/>
        <v>Pterocarpus erinaceus Leaves Dried</v>
      </c>
      <c r="G857" s="122" t="str">
        <f t="shared" si="59"/>
        <v>Pterocarpus erinaceus Leaves Dried</v>
      </c>
      <c r="I857" s="120" t="s">
        <v>24193</v>
      </c>
      <c r="J857" s="120" t="s">
        <v>24193</v>
      </c>
      <c r="L857" s="120" t="s">
        <v>6705</v>
      </c>
      <c r="T857" t="str" cm="1">
        <f t="array" ref="T857">IFERROR(INDEX(AOM[AOM], MATCH(1, (AOM[Edge_Value]=ani_diet!F857)*(AOM[Is_Ani_Diet_Ingredient]&lt;&gt;FALSE), 0)), "No Match in AOM")</f>
        <v>AOM_001992</v>
      </c>
      <c r="U857" t="str" cm="1">
        <f t="array" ref="U857">IFERROR(IF(INDEX(AOM[Scientific Name], MATCH(1, (AOM[Edge_Value]=ani_diet!F857)*(AOM[Is_Ani_Diet_Ingredient]&lt;&gt;FALSE), 0))=0, "", INDEX(AOM[Scientific Name], MATCH(1, (AOM[Edge_Value]=ani_diet!F857)*(AOM[Is_Ani_Diet_Ingredient]&lt;&gt;FALSE), 0))), "No Match in AOM")</f>
        <v>Pterocarpus erinaceus</v>
      </c>
      <c r="V857" t="str" cm="1">
        <f t="array" ref="V857">IF((U857&lt;&gt;"")*(U857&lt;&gt;"No Match in AOM"),IF(L857&lt;&gt;"",_xlfn.TEXTJOIN(";",TRUE,CONCATENATE(_xlfn.TEXTSPLIT(U857,";",TRUE,FALSE)," ",L857)),U857),"")</f>
        <v>Pterocarpus erinaceus Leaves</v>
      </c>
    </row>
    <row r="858" spans="1:23" ht="14.5" x14ac:dyDescent="0.35">
      <c r="A858" t="s">
        <v>25094</v>
      </c>
      <c r="B858" s="86" t="s">
        <v>25806</v>
      </c>
      <c r="D858" s="120" t="s">
        <v>13777</v>
      </c>
      <c r="E858" s="122" t="str">
        <f t="shared" si="61"/>
        <v>Pterocarpus erinaceus</v>
      </c>
      <c r="F858" s="122" t="str">
        <f t="shared" si="60"/>
        <v>Pterocarpus erinaceus</v>
      </c>
      <c r="G858" s="122" t="str">
        <f t="shared" si="59"/>
        <v>Pterocarpus erinaceus Chopped</v>
      </c>
      <c r="I858" s="120" t="s">
        <v>6715</v>
      </c>
      <c r="K858" s="120" t="s">
        <v>6715</v>
      </c>
      <c r="T858" t="str" cm="1">
        <f t="array" ref="T858">IFERROR(INDEX(AOM[AOM], MATCH(1, (AOM[Edge_Value]=ani_diet!F858)*(AOM[Is_Ani_Diet_Ingredient]&lt;&gt;FALSE), 0)), "No Match in AOM")</f>
        <v>AOM_001802</v>
      </c>
      <c r="U858" t="str" cm="1">
        <f t="array" ref="U858">IFERROR(IF(INDEX(AOM[Scientific Name], MATCH(1, (AOM[Edge_Value]=ani_diet!F858)*(AOM[Is_Ani_Diet_Ingredient]&lt;&gt;FALSE), 0))=0, "", INDEX(AOM[Scientific Name], MATCH(1, (AOM[Edge_Value]=ani_diet!F858)*(AOM[Is_Ani_Diet_Ingredient]&lt;&gt;FALSE), 0))), "No Match in AOM")</f>
        <v>Pterocarpus erinaceus</v>
      </c>
      <c r="V858" t="str" cm="1">
        <f t="array" ref="V858">IF((U858&lt;&gt;"")*(U858&lt;&gt;"No Match in AOM"),IF(L858&lt;&gt;"",_xlfn.TEXTJOIN(";",TRUE,CONCATENATE(_xlfn.TEXTSPLIT(U858,";",TRUE,FALSE)," ",L858)),U858),"")</f>
        <v>Pterocarpus erinaceus</v>
      </c>
    </row>
    <row r="859" spans="1:23" ht="14.5" x14ac:dyDescent="0.35">
      <c r="A859" t="s">
        <v>24351</v>
      </c>
      <c r="B859" s="88" t="s">
        <v>25807</v>
      </c>
      <c r="E859" s="122" t="str">
        <f t="shared" si="61"/>
        <v/>
      </c>
      <c r="F859" s="122" t="str">
        <f t="shared" si="60"/>
        <v/>
      </c>
      <c r="G859" s="122" t="str">
        <f t="shared" si="59"/>
        <v/>
      </c>
      <c r="T859" t="str" cm="1">
        <f t="array" ref="T859">IFERROR(INDEX(AOM[AOM], MATCH(1, (AOM[Edge_Value]=ani_diet!F859)*(AOM[Is_Ani_Diet_Ingredient]&lt;&gt;FALSE), 0)), "No Match in AOM")</f>
        <v>No Match in AOM</v>
      </c>
      <c r="U859" t="str" cm="1">
        <f t="array" ref="U859">IFERROR(IF(INDEX(AOM[Scientific Name], MATCH(1, (AOM[Edge_Value]=ani_diet!F859)*(AOM[Is_Ani_Diet_Ingredient]&lt;&gt;FALSE), 0))=0, "", INDEX(AOM[Scientific Name], MATCH(1, (AOM[Edge_Value]=ani_diet!F859)*(AOM[Is_Ani_Diet_Ingredient]&lt;&gt;FALSE), 0))), "No Match in AOM")</f>
        <v>No Match in AOM</v>
      </c>
      <c r="V859" t="str" cm="1">
        <f t="array" ref="V859">IF((U859&lt;&gt;"")*(U859&lt;&gt;"No Match in AOM"),IF(L859&lt;&gt;"",_xlfn.TEXTJOIN(";",TRUE,CONCATENATE(_xlfn.TEXTSPLIT(U859,";",TRUE,FALSE)," ",L859)),U859),"")</f>
        <v/>
      </c>
    </row>
    <row r="860" spans="1:23" ht="14.5" x14ac:dyDescent="0.35">
      <c r="A860" t="s">
        <v>25676</v>
      </c>
      <c r="B860" s="86" t="s">
        <v>25808</v>
      </c>
      <c r="C860" s="121" t="s">
        <v>23314</v>
      </c>
      <c r="D860" s="120" t="s">
        <v>25808</v>
      </c>
      <c r="E860" s="122" t="str">
        <f t="shared" si="61"/>
        <v>Quicklime</v>
      </c>
      <c r="F860" s="122" t="str">
        <f t="shared" si="60"/>
        <v>Quicklime</v>
      </c>
      <c r="G860" s="122" t="str">
        <f t="shared" si="59"/>
        <v>Quicklime</v>
      </c>
      <c r="T860" t="str" cm="1">
        <f t="array" ref="T860">IFERROR(INDEX(AOM[AOM], MATCH(1, (AOM[Edge_Value]=ani_diet!F860)*(AOM[Is_Ani_Diet_Ingredient]&lt;&gt;FALSE), 0)), "No Match in AOM")</f>
        <v>No Match in AOM</v>
      </c>
      <c r="U860" t="str" cm="1">
        <f t="array" ref="U860">IFERROR(IF(INDEX(AOM[Scientific Name], MATCH(1, (AOM[Edge_Value]=ani_diet!F860)*(AOM[Is_Ani_Diet_Ingredient]&lt;&gt;FALSE), 0))=0, "", INDEX(AOM[Scientific Name], MATCH(1, (AOM[Edge_Value]=ani_diet!F860)*(AOM[Is_Ani_Diet_Ingredient]&lt;&gt;FALSE), 0))), "No Match in AOM")</f>
        <v>No Match in AOM</v>
      </c>
      <c r="V860" t="str" cm="1">
        <f t="array" ref="V860">IF((U860&lt;&gt;"")*(U860&lt;&gt;"No Match in AOM"),IF(L860&lt;&gt;"",_xlfn.TEXTJOIN(";",TRUE,CONCATENATE(_xlfn.TEXTSPLIT(U860,";",TRUE,FALSE)," ",L860)),U860),"")</f>
        <v/>
      </c>
      <c r="W860" t="s">
        <v>23345</v>
      </c>
    </row>
    <row r="861" spans="1:23" ht="14.5" x14ac:dyDescent="0.35">
      <c r="A861" t="s">
        <v>25809</v>
      </c>
      <c r="B861" s="86" t="s">
        <v>25810</v>
      </c>
      <c r="D861" s="120" t="s">
        <v>20578</v>
      </c>
      <c r="E861" s="122" t="str">
        <f t="shared" si="61"/>
        <v>Rainbow Trout Oil</v>
      </c>
      <c r="F861" s="122" t="str">
        <f t="shared" si="60"/>
        <v>Rainbow Trout Oil Ensiled</v>
      </c>
      <c r="G861" s="122" t="str">
        <f t="shared" si="59"/>
        <v>Rainbow Trout Oil Ensiled</v>
      </c>
      <c r="I861" s="120" t="s">
        <v>24304</v>
      </c>
      <c r="J861" s="120" t="s">
        <v>24304</v>
      </c>
      <c r="L861" s="120" t="s">
        <v>8863</v>
      </c>
      <c r="T861" t="str" cm="1">
        <f t="array" ref="T861">IFERROR(INDEX(AOM[AOM], MATCH(1, (AOM[Edge_Value]=ani_diet!F861)*(AOM[Is_Ani_Diet_Ingredient]&lt;&gt;FALSE), 0)), "No Match in AOM")</f>
        <v>AOM_002242</v>
      </c>
      <c r="U861" t="str" cm="1">
        <f t="array" ref="U861">IFERROR(IF(INDEX(AOM[Scientific Name], MATCH(1, (AOM[Edge_Value]=ani_diet!F861)*(AOM[Is_Ani_Diet_Ingredient]&lt;&gt;FALSE), 0))=0, "", INDEX(AOM[Scientific Name], MATCH(1, (AOM[Edge_Value]=ani_diet!F861)*(AOM[Is_Ani_Diet_Ingredient]&lt;&gt;FALSE), 0))), "No Match in AOM")</f>
        <v/>
      </c>
      <c r="V861" t="str" cm="1">
        <f t="array" ref="V861">IF((U861&lt;&gt;"")*(U861&lt;&gt;"No Match in AOM"),IF(L861&lt;&gt;"",_xlfn.TEXTJOIN(";",TRUE,CONCATENATE(_xlfn.TEXTSPLIT(U861,";",TRUE,FALSE)," ",L861)),U861),"")</f>
        <v/>
      </c>
    </row>
    <row r="862" spans="1:23" ht="14.5" x14ac:dyDescent="0.35">
      <c r="A862" t="s">
        <v>25209</v>
      </c>
      <c r="B862" s="86" t="s">
        <v>25811</v>
      </c>
      <c r="D862" s="120" t="s">
        <v>20578</v>
      </c>
      <c r="E862" s="122" t="str">
        <f t="shared" si="61"/>
        <v>Rainbow Trout Viscera</v>
      </c>
      <c r="F862" s="122" t="str">
        <f t="shared" si="60"/>
        <v>Rainbow Trout Viscera De-oiled Ensiled</v>
      </c>
      <c r="G862" s="122" t="str">
        <f t="shared" si="59"/>
        <v>Rainbow Trout Viscera Ensiled</v>
      </c>
      <c r="I862" s="120" t="s">
        <v>24304</v>
      </c>
      <c r="J862" s="120" t="s">
        <v>25812</v>
      </c>
      <c r="L862" s="120" t="s">
        <v>25813</v>
      </c>
      <c r="T862" t="str" cm="1">
        <f t="array" ref="T862">IFERROR(INDEX(AOM[AOM], MATCH(1, (AOM[Edge_Value]=ani_diet!F862)*(AOM[Is_Ani_Diet_Ingredient]&lt;&gt;FALSE), 0)), "No Match in AOM")</f>
        <v>AOM_001928</v>
      </c>
      <c r="U862" t="str" cm="1">
        <f t="array" ref="U862">IFERROR(IF(INDEX(AOM[Scientific Name], MATCH(1, (AOM[Edge_Value]=ani_diet!F862)*(AOM[Is_Ani_Diet_Ingredient]&lt;&gt;FALSE), 0))=0, "", INDEX(AOM[Scientific Name], MATCH(1, (AOM[Edge_Value]=ani_diet!F862)*(AOM[Is_Ani_Diet_Ingredient]&lt;&gt;FALSE), 0))), "No Match in AOM")</f>
        <v>Oncorhynchus mykiss</v>
      </c>
      <c r="V862" t="str" cm="1">
        <f t="array" ref="V862">IF((U862&lt;&gt;"")*(U862&lt;&gt;"No Match in AOM"),IF(L862&lt;&gt;"",_xlfn.TEXTJOIN(";",TRUE,CONCATENATE(_xlfn.TEXTSPLIT(U862,";",TRUE,FALSE)," ",L862)),U862),"")</f>
        <v>Oncorhynchus mykiss Viscera</v>
      </c>
    </row>
    <row r="863" spans="1:23" ht="14.5" x14ac:dyDescent="0.35">
      <c r="A863" t="s">
        <v>24230</v>
      </c>
      <c r="B863" s="88" t="s">
        <v>25814</v>
      </c>
      <c r="C863" s="121" t="s">
        <v>25815</v>
      </c>
      <c r="D863" s="120" t="s">
        <v>25815</v>
      </c>
      <c r="E863" s="122" t="str">
        <f t="shared" si="61"/>
        <v>Rangeland</v>
      </c>
      <c r="F863" s="122" t="str">
        <f t="shared" si="60"/>
        <v>Rangeland</v>
      </c>
      <c r="G863" s="122" t="str">
        <f t="shared" si="59"/>
        <v>Rangeland</v>
      </c>
      <c r="T863" t="str" cm="1">
        <f t="array" ref="T863">IFERROR(INDEX(AOM[AOM], MATCH(1, (AOM[Edge_Value]=ani_diet!F863)*(AOM[Is_Ani_Diet_Ingredient]&lt;&gt;FALSE), 0)), "No Match in AOM")</f>
        <v>No Match in AOM</v>
      </c>
      <c r="U863" t="str" cm="1">
        <f t="array" ref="U863">IFERROR(IF(INDEX(AOM[Scientific Name], MATCH(1, (AOM[Edge_Value]=ani_diet!F863)*(AOM[Is_Ani_Diet_Ingredient]&lt;&gt;FALSE), 0))=0, "", INDEX(AOM[Scientific Name], MATCH(1, (AOM[Edge_Value]=ani_diet!F863)*(AOM[Is_Ani_Diet_Ingredient]&lt;&gt;FALSE), 0))), "No Match in AOM")</f>
        <v>No Match in AOM</v>
      </c>
      <c r="V863" t="str" cm="1">
        <f t="array" ref="V863">IF((U863&lt;&gt;"")*(U863&lt;&gt;"No Match in AOM"),IF(L863&lt;&gt;"",_xlfn.TEXTJOIN(";",TRUE,CONCATENATE(_xlfn.TEXTSPLIT(U863,";",TRUE,FALSE)," ",L863)),U863),"")</f>
        <v/>
      </c>
    </row>
    <row r="864" spans="1:23" ht="14.5" x14ac:dyDescent="0.35">
      <c r="A864" t="s">
        <v>25676</v>
      </c>
      <c r="B864" s="86" t="s">
        <v>25816</v>
      </c>
      <c r="C864" s="121" t="s">
        <v>25817</v>
      </c>
      <c r="D864" s="120" t="s">
        <v>25818</v>
      </c>
      <c r="E864" s="122" t="str">
        <f t="shared" si="61"/>
        <v>Rapeseed</v>
      </c>
      <c r="F864" s="122" t="str">
        <f t="shared" si="60"/>
        <v>Rapeseed Ground</v>
      </c>
      <c r="G864" s="122" t="str">
        <f t="shared" si="59"/>
        <v>Rapeseed Meal</v>
      </c>
      <c r="I864" s="120" t="s">
        <v>24282</v>
      </c>
      <c r="J864" s="120" t="s">
        <v>6571</v>
      </c>
      <c r="M864" s="88" t="s">
        <v>252</v>
      </c>
      <c r="N864" s="88" t="s">
        <v>252</v>
      </c>
      <c r="T864" t="str" cm="1">
        <f t="array" ref="T864">IFERROR(INDEX(AOM[AOM], MATCH(1, (AOM[Edge_Value]=ani_diet!F864)*(AOM[Is_Ani_Diet_Ingredient]&lt;&gt;FALSE), 0)), "No Match in AOM")</f>
        <v>No Match in AOM</v>
      </c>
      <c r="U864" t="str" cm="1">
        <f t="array" ref="U864">IFERROR(IF(INDEX(AOM[Scientific Name], MATCH(1, (AOM[Edge_Value]=ani_diet!F864)*(AOM[Is_Ani_Diet_Ingredient]&lt;&gt;FALSE), 0))=0, "", INDEX(AOM[Scientific Name], MATCH(1, (AOM[Edge_Value]=ani_diet!F864)*(AOM[Is_Ani_Diet_Ingredient]&lt;&gt;FALSE), 0))), "No Match in AOM")</f>
        <v>No Match in AOM</v>
      </c>
      <c r="V864" t="str" cm="1">
        <f t="array" ref="V864">IF((U864&lt;&gt;"")*(U864&lt;&gt;"No Match in AOM"),IF(L864&lt;&gt;"",_xlfn.TEXTJOIN(";",TRUE,CONCATENATE(_xlfn.TEXTSPLIT(U864,";",TRUE,FALSE)," ",L864)),U864),"")</f>
        <v/>
      </c>
      <c r="W864" t="s">
        <v>21288</v>
      </c>
    </row>
    <row r="865" spans="1:23" ht="14.5" x14ac:dyDescent="0.35">
      <c r="A865" t="s">
        <v>25023</v>
      </c>
      <c r="B865" s="86" t="s">
        <v>25819</v>
      </c>
      <c r="D865" s="120" t="s">
        <v>13761</v>
      </c>
      <c r="E865" s="122" t="str">
        <f t="shared" si="61"/>
        <v>Prosopis africana Seed</v>
      </c>
      <c r="F865" s="122" t="str">
        <f t="shared" si="60"/>
        <v>Prosopis africana Seed Ground</v>
      </c>
      <c r="G865" s="122" t="str">
        <f t="shared" si="59"/>
        <v>Prosopis africana Seed Ground</v>
      </c>
      <c r="I865" s="120" t="s">
        <v>6571</v>
      </c>
      <c r="J865" s="120" t="s">
        <v>6571</v>
      </c>
      <c r="L865" s="120" t="s">
        <v>8831</v>
      </c>
      <c r="T865" t="str" cm="1">
        <f t="array" ref="T865">IFERROR(INDEX(AOM[AOM], MATCH(1, (AOM[Edge_Value]=ani_diet!F865)*(AOM[Is_Ani_Diet_Ingredient]&lt;&gt;FALSE), 0)), "No Match in AOM")</f>
        <v>AOM_001983</v>
      </c>
      <c r="U865" t="str" cm="1">
        <f t="array" ref="U865">IFERROR(IF(INDEX(AOM[Scientific Name], MATCH(1, (AOM[Edge_Value]=ani_diet!F865)*(AOM[Is_Ani_Diet_Ingredient]&lt;&gt;FALSE), 0))=0, "", INDEX(AOM[Scientific Name], MATCH(1, (AOM[Edge_Value]=ani_diet!F865)*(AOM[Is_Ani_Diet_Ingredient]&lt;&gt;FALSE), 0))), "No Match in AOM")</f>
        <v>Prosopis africana</v>
      </c>
      <c r="V865" t="str" cm="1">
        <f t="array" ref="V865">IF((U865&lt;&gt;"")*(U865&lt;&gt;"No Match in AOM"),IF(L865&lt;&gt;"",_xlfn.TEXTJOIN(";",TRUE,CONCATENATE(_xlfn.TEXTSPLIT(U865,";",TRUE,FALSE)," ",L865)),U865),"")</f>
        <v>Prosopis africana Seed</v>
      </c>
    </row>
    <row r="866" spans="1:23" ht="14.5" x14ac:dyDescent="0.35">
      <c r="A866" t="s">
        <v>25175</v>
      </c>
      <c r="B866" s="86" t="s">
        <v>25820</v>
      </c>
      <c r="C866" s="121" t="s">
        <v>9123</v>
      </c>
      <c r="D866" s="120" t="s">
        <v>9123</v>
      </c>
      <c r="E866" s="122" t="str">
        <f t="shared" si="61"/>
        <v>Sorghum</v>
      </c>
      <c r="F866" s="122" t="str">
        <f t="shared" si="60"/>
        <v>Sorghum</v>
      </c>
      <c r="G866" s="122" t="str">
        <f t="shared" si="59"/>
        <v>Sorghum Red Swazi</v>
      </c>
      <c r="H866" s="120" t="s">
        <v>25821</v>
      </c>
      <c r="T866" t="str" cm="1">
        <f t="array" ref="T866">IFERROR(INDEX(AOM[AOM], MATCH(1, (AOM[Edge_Value]=ani_diet!F866)*(AOM[Is_Ani_Diet_Ingredient]&lt;&gt;FALSE), 0)), "No Match in AOM")</f>
        <v>AOM_001316</v>
      </c>
      <c r="U866" t="str" cm="1">
        <f t="array" ref="U866">IFERROR(IF(INDEX(AOM[Scientific Name], MATCH(1, (AOM[Edge_Value]=ani_diet!F866)*(AOM[Is_Ani_Diet_Ingredient]&lt;&gt;FALSE), 0))=0, "", INDEX(AOM[Scientific Name], MATCH(1, (AOM[Edge_Value]=ani_diet!F866)*(AOM[Is_Ani_Diet_Ingredient]&lt;&gt;FALSE), 0))), "No Match in AOM")</f>
        <v>Sorghum bicolor</v>
      </c>
      <c r="V866" t="str" cm="1">
        <f t="array" ref="V866">IF((U866&lt;&gt;"")*(U866&lt;&gt;"No Match in AOM"),IF(L866&lt;&gt;"",_xlfn.TEXTJOIN(";",TRUE,CONCATENATE(_xlfn.TEXTSPLIT(U866,";",TRUE,FALSE)," ",L866)),U866),"")</f>
        <v>Sorghum bicolor</v>
      </c>
    </row>
    <row r="867" spans="1:23" ht="14.5" x14ac:dyDescent="0.35">
      <c r="A867" t="s">
        <v>25175</v>
      </c>
      <c r="B867" s="86" t="s">
        <v>25822</v>
      </c>
      <c r="D867" s="120" t="s">
        <v>9123</v>
      </c>
      <c r="E867" s="122" t="str">
        <f t="shared" si="61"/>
        <v>Sorghum</v>
      </c>
      <c r="F867" s="122" t="str">
        <f t="shared" si="60"/>
        <v>Sorghum Ground</v>
      </c>
      <c r="G867" s="122" t="str">
        <f t="shared" si="59"/>
        <v>Sorghum Red Swazi Ground</v>
      </c>
      <c r="H867" s="120" t="s">
        <v>25821</v>
      </c>
      <c r="I867" s="120" t="s">
        <v>6571</v>
      </c>
      <c r="J867" s="120" t="s">
        <v>6571</v>
      </c>
      <c r="T867" t="str" cm="1">
        <f t="array" ref="T867">IFERROR(INDEX(AOM[AOM], MATCH(1, (AOM[Edge_Value]=ani_diet!F867)*(AOM[Is_Ani_Diet_Ingredient]&lt;&gt;FALSE), 0)), "No Match in AOM")</f>
        <v>AOM_001276</v>
      </c>
      <c r="U867" t="str" cm="1">
        <f t="array" ref="U867">IFERROR(IF(INDEX(AOM[Scientific Name], MATCH(1, (AOM[Edge_Value]=ani_diet!F867)*(AOM[Is_Ani_Diet_Ingredient]&lt;&gt;FALSE), 0))=0, "", INDEX(AOM[Scientific Name], MATCH(1, (AOM[Edge_Value]=ani_diet!F867)*(AOM[Is_Ani_Diet_Ingredient]&lt;&gt;FALSE), 0))), "No Match in AOM")</f>
        <v>Sorghum bicolor</v>
      </c>
      <c r="V867" t="str" cm="1">
        <f t="array" ref="V867">IF((U867&lt;&gt;"")*(U867&lt;&gt;"No Match in AOM"),IF(L867&lt;&gt;"",_xlfn.TEXTJOIN(";",TRUE,CONCATENATE(_xlfn.TEXTSPLIT(U867,";",TRUE,FALSE)," ",L867)),U867),"")</f>
        <v>Sorghum bicolor</v>
      </c>
    </row>
    <row r="868" spans="1:23" ht="14.5" x14ac:dyDescent="0.35">
      <c r="B868" s="86" t="s">
        <v>25823</v>
      </c>
      <c r="D868" s="120" t="s">
        <v>9123</v>
      </c>
      <c r="E868" s="122" t="str">
        <f t="shared" si="61"/>
        <v>Sorghum</v>
      </c>
      <c r="F868" s="122" t="str">
        <f t="shared" si="60"/>
        <v>Sorghum Ground</v>
      </c>
      <c r="G868" s="122" t="str">
        <f t="shared" si="59"/>
        <v>Sorghum High Tanin Ground</v>
      </c>
      <c r="H868" s="120" t="s">
        <v>25824</v>
      </c>
      <c r="I868" s="120" t="s">
        <v>6571</v>
      </c>
      <c r="J868" s="120" t="s">
        <v>6571</v>
      </c>
      <c r="T868" t="str" cm="1">
        <f t="array" ref="T868">IFERROR(INDEX(AOM[AOM], MATCH(1, (AOM[Edge_Value]=ani_diet!F868)*(AOM[Is_Ani_Diet_Ingredient]&lt;&gt;FALSE), 0)), "No Match in AOM")</f>
        <v>AOM_001276</v>
      </c>
      <c r="U868" t="str" cm="1">
        <f t="array" ref="U868">IFERROR(IF(INDEX(AOM[Scientific Name], MATCH(1, (AOM[Edge_Value]=ani_diet!F868)*(AOM[Is_Ani_Diet_Ingredient]&lt;&gt;FALSE), 0))=0, "", INDEX(AOM[Scientific Name], MATCH(1, (AOM[Edge_Value]=ani_diet!F868)*(AOM[Is_Ani_Diet_Ingredient]&lt;&gt;FALSE), 0))), "No Match in AOM")</f>
        <v>Sorghum bicolor</v>
      </c>
      <c r="V868" t="str" cm="1">
        <f t="array" ref="V868">IF((U868&lt;&gt;"")*(U868&lt;&gt;"No Match in AOM"),IF(L868&lt;&gt;"",_xlfn.TEXTJOIN(";",TRUE,CONCATENATE(_xlfn.TEXTSPLIT(U868,";",TRUE,FALSE)," ",L868)),U868),"")</f>
        <v>Sorghum bicolor</v>
      </c>
    </row>
    <row r="869" spans="1:23" ht="14.5" x14ac:dyDescent="0.35">
      <c r="B869" s="86" t="s">
        <v>25825</v>
      </c>
      <c r="D869" s="120" t="s">
        <v>9123</v>
      </c>
      <c r="E869" s="122" t="str">
        <f t="shared" si="61"/>
        <v>Sorghum</v>
      </c>
      <c r="F869" s="122" t="str">
        <f t="shared" si="60"/>
        <v>Sorghum Ground</v>
      </c>
      <c r="G869" s="122" t="str">
        <f t="shared" si="59"/>
        <v>Sorghum Low Tanin Ground</v>
      </c>
      <c r="H869" s="120" t="s">
        <v>25826</v>
      </c>
      <c r="I869" s="120" t="s">
        <v>6571</v>
      </c>
      <c r="J869" s="120" t="s">
        <v>6571</v>
      </c>
      <c r="T869" t="str" cm="1">
        <f t="array" ref="T869">IFERROR(INDEX(AOM[AOM], MATCH(1, (AOM[Edge_Value]=ani_diet!F869)*(AOM[Is_Ani_Diet_Ingredient]&lt;&gt;FALSE), 0)), "No Match in AOM")</f>
        <v>AOM_001276</v>
      </c>
      <c r="U869" t="str" cm="1">
        <f t="array" ref="U869">IFERROR(IF(INDEX(AOM[Scientific Name], MATCH(1, (AOM[Edge_Value]=ani_diet!F869)*(AOM[Is_Ani_Diet_Ingredient]&lt;&gt;FALSE), 0))=0, "", INDEX(AOM[Scientific Name], MATCH(1, (AOM[Edge_Value]=ani_diet!F869)*(AOM[Is_Ani_Diet_Ingredient]&lt;&gt;FALSE), 0))), "No Match in AOM")</f>
        <v>Sorghum bicolor</v>
      </c>
      <c r="V869" t="str" cm="1">
        <f t="array" ref="V869">IF((U869&lt;&gt;"")*(U869&lt;&gt;"No Match in AOM"),IF(L869&lt;&gt;"",_xlfn.TEXTJOIN(";",TRUE,CONCATENATE(_xlfn.TEXTSPLIT(U869,";",TRUE,FALSE)," ",L869)),U869),"")</f>
        <v>Sorghum bicolor</v>
      </c>
    </row>
    <row r="870" spans="1:23" ht="14.5" x14ac:dyDescent="0.35">
      <c r="A870" t="s">
        <v>25827</v>
      </c>
      <c r="B870" s="86" t="s">
        <v>25828</v>
      </c>
      <c r="C870" s="121" t="s">
        <v>25829</v>
      </c>
      <c r="D870" s="120" t="s">
        <v>25830</v>
      </c>
      <c r="E870" s="122" t="str">
        <f t="shared" si="61"/>
        <v>Spent Sorghum</v>
      </c>
      <c r="F870" s="122" t="str">
        <f t="shared" si="60"/>
        <v>Spent Sorghum Fermented</v>
      </c>
      <c r="G870" s="122" t="str">
        <f t="shared" si="59"/>
        <v>Spent Sorghum Re-fermented</v>
      </c>
      <c r="I870" s="120" t="s">
        <v>25831</v>
      </c>
      <c r="J870" s="120" t="s">
        <v>24337</v>
      </c>
      <c r="M870" s="88" t="s">
        <v>252</v>
      </c>
      <c r="O870" s="88" t="s">
        <v>252</v>
      </c>
      <c r="T870" t="str" cm="1">
        <f t="array" ref="T870">IFERROR(INDEX(AOM[AOM], MATCH(1, (AOM[Edge_Value]=ani_diet!F870)*(AOM[Is_Ani_Diet_Ingredient]&lt;&gt;FALSE), 0)), "No Match in AOM")</f>
        <v>No Match in AOM</v>
      </c>
      <c r="U870" t="str" cm="1">
        <f t="array" ref="U870">IFERROR(IF(INDEX(AOM[Scientific Name], MATCH(1, (AOM[Edge_Value]=ani_diet!F870)*(AOM[Is_Ani_Diet_Ingredient]&lt;&gt;FALSE), 0))=0, "", INDEX(AOM[Scientific Name], MATCH(1, (AOM[Edge_Value]=ani_diet!F870)*(AOM[Is_Ani_Diet_Ingredient]&lt;&gt;FALSE), 0))), "No Match in AOM")</f>
        <v>No Match in AOM</v>
      </c>
      <c r="V870" t="str" cm="1">
        <f t="array" ref="V870">IF((U870&lt;&gt;"")*(U870&lt;&gt;"No Match in AOM"),IF(L870&lt;&gt;"",_xlfn.TEXTJOIN(";",TRUE,CONCATENATE(_xlfn.TEXTSPLIT(U870,";",TRUE,FALSE)," ",L870)),U870),"")</f>
        <v/>
      </c>
      <c r="W870" t="s">
        <v>21009</v>
      </c>
    </row>
    <row r="871" spans="1:23" ht="14.5" x14ac:dyDescent="0.35">
      <c r="A871" t="s">
        <v>25827</v>
      </c>
      <c r="B871" s="86" t="s">
        <v>25832</v>
      </c>
      <c r="D871" s="120" t="s">
        <v>9123</v>
      </c>
      <c r="E871" s="122" t="str">
        <f t="shared" si="61"/>
        <v>Sorghum Spent</v>
      </c>
      <c r="F871" s="122" t="str">
        <f t="shared" si="60"/>
        <v>Sorghum Spent Dried Fermented</v>
      </c>
      <c r="G871" s="122" t="str">
        <f t="shared" si="59"/>
        <v>Sorghum Spent Dried Fermented</v>
      </c>
      <c r="I871" s="120" t="s">
        <v>25833</v>
      </c>
      <c r="J871" s="120" t="s">
        <v>25833</v>
      </c>
      <c r="L871" s="120" t="s">
        <v>25834</v>
      </c>
      <c r="T871" t="str" cm="1">
        <f t="array" ref="T871">IFERROR(INDEX(AOM[AOM], MATCH(1, (AOM[Edge_Value]=ani_diet!F871)*(AOM[Is_Ani_Diet_Ingredient]&lt;&gt;FALSE), 0)), "No Match in AOM")</f>
        <v>AOM_001945</v>
      </c>
      <c r="U871" t="str" cm="1">
        <f t="array" ref="U871">IFERROR(IF(INDEX(AOM[Scientific Name], MATCH(1, (AOM[Edge_Value]=ani_diet!F871)*(AOM[Is_Ani_Diet_Ingredient]&lt;&gt;FALSE), 0))=0, "", INDEX(AOM[Scientific Name], MATCH(1, (AOM[Edge_Value]=ani_diet!F871)*(AOM[Is_Ani_Diet_Ingredient]&lt;&gt;FALSE), 0))), "No Match in AOM")</f>
        <v>Sorghum bicolor</v>
      </c>
      <c r="V871" t="str" cm="1">
        <f t="array" ref="V871">IF((U871&lt;&gt;"")*(U871&lt;&gt;"No Match in AOM"),IF(L871&lt;&gt;"",_xlfn.TEXTJOIN(";",TRUE,CONCATENATE(_xlfn.TEXTSPLIT(U871,";",TRUE,FALSE)," ",L871)),U871),"")</f>
        <v>Sorghum bicolor Spent</v>
      </c>
    </row>
    <row r="872" spans="1:23" ht="14.5" x14ac:dyDescent="0.35">
      <c r="A872" t="s">
        <v>24637</v>
      </c>
      <c r="B872" s="86" t="s">
        <v>25835</v>
      </c>
      <c r="C872" s="121" t="s">
        <v>25836</v>
      </c>
      <c r="D872" s="120" t="s">
        <v>9143</v>
      </c>
      <c r="E872" s="122" t="str">
        <f t="shared" si="61"/>
        <v>Wheat</v>
      </c>
      <c r="F872" s="122" t="str">
        <f t="shared" si="60"/>
        <v>Wheat Ground Remoulage</v>
      </c>
      <c r="G872" s="122" t="str">
        <f t="shared" si="59"/>
        <v>Wheat Meal Remoulage</v>
      </c>
      <c r="I872" s="120" t="s">
        <v>25837</v>
      </c>
      <c r="J872" s="120" t="s">
        <v>25838</v>
      </c>
      <c r="M872" s="88" t="s">
        <v>252</v>
      </c>
      <c r="N872" s="88" t="s">
        <v>252</v>
      </c>
      <c r="T872" t="str" cm="1">
        <f t="array" ref="T872">IFERROR(INDEX(AOM[AOM], MATCH(1, (AOM[Edge_Value]=ani_diet!F872)*(AOM[Is_Ani_Diet_Ingredient]&lt;&gt;FALSE), 0)), "No Match in AOM")</f>
        <v>AOM_001261</v>
      </c>
      <c r="U872" t="str" cm="1">
        <f t="array" ref="U872">IFERROR(IF(INDEX(AOM[Scientific Name], MATCH(1, (AOM[Edge_Value]=ani_diet!F872)*(AOM[Is_Ani_Diet_Ingredient]&lt;&gt;FALSE), 0))=0, "", INDEX(AOM[Scientific Name], MATCH(1, (AOM[Edge_Value]=ani_diet!F872)*(AOM[Is_Ani_Diet_Ingredient]&lt;&gt;FALSE), 0))), "No Match in AOM")</f>
        <v>Triticum aestivum</v>
      </c>
      <c r="V872" t="str" cm="1">
        <f t="array" ref="V872">IF((U872&lt;&gt;"")*(U872&lt;&gt;"No Match in AOM"),IF(L872&lt;&gt;"",_xlfn.TEXTJOIN(";",TRUE,CONCATENATE(_xlfn.TEXTSPLIT(U872,";",TRUE,FALSE)," ",L872)),U872),"")</f>
        <v>Triticum aestivum</v>
      </c>
    </row>
    <row r="873" spans="1:23" ht="14.5" x14ac:dyDescent="0.35">
      <c r="A873" t="s">
        <v>25839</v>
      </c>
      <c r="B873" s="86" t="s">
        <v>25840</v>
      </c>
      <c r="D873" s="120" t="s">
        <v>9586</v>
      </c>
      <c r="E873" s="122" t="str">
        <f t="shared" si="61"/>
        <v>Chloris gayana</v>
      </c>
      <c r="F873" s="122" t="str">
        <f t="shared" si="60"/>
        <v>Chloris gayana Dried Ground</v>
      </c>
      <c r="G873" s="122" t="str">
        <f t="shared" si="59"/>
        <v>Chloris gayana Hay Ground</v>
      </c>
      <c r="I873" s="120" t="s">
        <v>24278</v>
      </c>
      <c r="J873" s="120" t="s">
        <v>24203</v>
      </c>
      <c r="T873" t="str" cm="1">
        <f t="array" ref="T873">IFERROR(INDEX(AOM[AOM], MATCH(1, (AOM[Edge_Value]=ani_diet!F873)*(AOM[Is_Ani_Diet_Ingredient]&lt;&gt;FALSE), 0)), "No Match in AOM")</f>
        <v>AOM_001635</v>
      </c>
      <c r="U873" t="str" cm="1">
        <f t="array" ref="U873">IFERROR(IF(INDEX(AOM[Scientific Name], MATCH(1, (AOM[Edge_Value]=ani_diet!F873)*(AOM[Is_Ani_Diet_Ingredient]&lt;&gt;FALSE), 0))=0, "", INDEX(AOM[Scientific Name], MATCH(1, (AOM[Edge_Value]=ani_diet!F873)*(AOM[Is_Ani_Diet_Ingredient]&lt;&gt;FALSE), 0))), "No Match in AOM")</f>
        <v>Chloris gayana</v>
      </c>
      <c r="V873" t="str" cm="1">
        <f t="array" ref="V873">IF((U873&lt;&gt;"")*(U873&lt;&gt;"No Match in AOM"),IF(L873&lt;&gt;"",_xlfn.TEXTJOIN(";",TRUE,CONCATENATE(_xlfn.TEXTSPLIT(U873,";",TRUE,FALSE)," ",L873)),U873),"")</f>
        <v>Chloris gayana</v>
      </c>
    </row>
    <row r="874" spans="1:23" ht="14.5" x14ac:dyDescent="0.35">
      <c r="A874" t="s">
        <v>24325</v>
      </c>
      <c r="B874" s="86" t="s">
        <v>25841</v>
      </c>
      <c r="C874" s="121" t="s">
        <v>24501</v>
      </c>
      <c r="D874" s="120" t="s">
        <v>9111</v>
      </c>
      <c r="E874" s="122" t="str">
        <f t="shared" si="61"/>
        <v>Rice Bran</v>
      </c>
      <c r="F874" s="122" t="str">
        <f t="shared" si="60"/>
        <v>Rice Bran</v>
      </c>
      <c r="G874" s="122" t="str">
        <f t="shared" si="59"/>
        <v>Rice Bran</v>
      </c>
      <c r="L874" s="120" t="s">
        <v>20824</v>
      </c>
      <c r="M874" s="88" t="s">
        <v>252</v>
      </c>
      <c r="N874" s="88" t="s">
        <v>252</v>
      </c>
      <c r="T874" t="str" cm="1">
        <f t="array" ref="T874">IFERROR(INDEX(AOM[AOM], MATCH(1, (AOM[Edge_Value]=ani_diet!F874)*(AOM[Is_Ani_Diet_Ingredient]&lt;&gt;FALSE), 0)), "No Match in AOM")</f>
        <v>AOM_000575</v>
      </c>
      <c r="U874" t="str" cm="1">
        <f t="array" ref="U874">IFERROR(IF(INDEX(AOM[Scientific Name], MATCH(1, (AOM[Edge_Value]=ani_diet!F874)*(AOM[Is_Ani_Diet_Ingredient]&lt;&gt;FALSE), 0))=0, "", INDEX(AOM[Scientific Name], MATCH(1, (AOM[Edge_Value]=ani_diet!F874)*(AOM[Is_Ani_Diet_Ingredient]&lt;&gt;FALSE), 0))), "No Match in AOM")</f>
        <v xml:space="preserve">Oryza sativa </v>
      </c>
      <c r="V874" t="str" cm="1">
        <f t="array" ref="V874">IF((U874&lt;&gt;"")*(U874&lt;&gt;"No Match in AOM"),IF(L874&lt;&gt;"",_xlfn.TEXTJOIN(";",TRUE,CONCATENATE(_xlfn.TEXTSPLIT(U874,";",TRUE,FALSE)," ",L874)),U874),"")</f>
        <v>Oryza sativa  Bran</v>
      </c>
    </row>
    <row r="875" spans="1:23" ht="14.5" x14ac:dyDescent="0.35">
      <c r="A875" t="s">
        <v>24325</v>
      </c>
      <c r="B875" s="86" t="s">
        <v>21647</v>
      </c>
      <c r="C875" s="121" t="s">
        <v>25842</v>
      </c>
      <c r="D875" s="120" t="s">
        <v>9111</v>
      </c>
      <c r="E875" s="122" t="str">
        <f t="shared" si="61"/>
        <v>Rice Grain</v>
      </c>
      <c r="F875" s="122" t="str">
        <f t="shared" si="60"/>
        <v>Rice Grain</v>
      </c>
      <c r="G875" s="122" t="str">
        <f t="shared" si="59"/>
        <v>Rice Grain</v>
      </c>
      <c r="L875" s="120" t="s">
        <v>24399</v>
      </c>
      <c r="M875" s="88" t="s">
        <v>252</v>
      </c>
      <c r="P875" t="s">
        <v>12978</v>
      </c>
      <c r="Q875" t="s">
        <v>12945</v>
      </c>
      <c r="R875" t="s">
        <v>24392</v>
      </c>
      <c r="S875" t="s">
        <v>24393</v>
      </c>
      <c r="T875" t="str" cm="1">
        <f t="array" ref="T875">IFERROR(INDEX(AOM[AOM], MATCH(1, (AOM[Edge_Value]=ani_diet!F875)*(AOM[Is_Ani_Diet_Ingredient]&lt;&gt;FALSE), 0)), "No Match in AOM")</f>
        <v>AOM_000655</v>
      </c>
      <c r="U875" t="str" cm="1">
        <f t="array" ref="U875">IFERROR(IF(INDEX(AOM[Scientific Name], MATCH(1, (AOM[Edge_Value]=ani_diet!F875)*(AOM[Is_Ani_Diet_Ingredient]&lt;&gt;FALSE), 0))=0, "", INDEX(AOM[Scientific Name], MATCH(1, (AOM[Edge_Value]=ani_diet!F875)*(AOM[Is_Ani_Diet_Ingredient]&lt;&gt;FALSE), 0))), "No Match in AOM")</f>
        <v xml:space="preserve">Oryza sativa </v>
      </c>
      <c r="V875" t="str" cm="1">
        <f t="array" ref="V875">IF((U875&lt;&gt;"")*(U875&lt;&gt;"No Match in AOM"),IF(L875&lt;&gt;"",_xlfn.TEXTJOIN(";",TRUE,CONCATENATE(_xlfn.TEXTSPLIT(U875,";",TRUE,FALSE)," ",L875)),U875),"")</f>
        <v>Oryza sativa  Grain</v>
      </c>
    </row>
    <row r="876" spans="1:23" ht="14.5" x14ac:dyDescent="0.35">
      <c r="A876" t="s">
        <v>24440</v>
      </c>
      <c r="B876" s="86" t="s">
        <v>84</v>
      </c>
      <c r="C876" s="121" t="s">
        <v>25843</v>
      </c>
      <c r="D876" s="120" t="s">
        <v>9111</v>
      </c>
      <c r="E876" s="122" t="str">
        <f t="shared" si="61"/>
        <v>Rice Hull</v>
      </c>
      <c r="F876" s="122" t="str">
        <f t="shared" si="60"/>
        <v>Rice Hull</v>
      </c>
      <c r="G876" s="122" t="str">
        <f t="shared" si="59"/>
        <v>Rice Hull</v>
      </c>
      <c r="L876" s="120" t="s">
        <v>25164</v>
      </c>
      <c r="P876" t="s">
        <v>12978</v>
      </c>
      <c r="Q876" t="s">
        <v>12945</v>
      </c>
      <c r="R876" t="s">
        <v>24392</v>
      </c>
      <c r="S876" t="s">
        <v>24393</v>
      </c>
      <c r="T876" t="str" cm="1">
        <f t="array" ref="T876">IFERROR(INDEX(AOM[AOM], MATCH(1, (AOM[Edge_Value]=ani_diet!F876)*(AOM[Is_Ani_Diet_Ingredient]&lt;&gt;FALSE), 0)), "No Match in AOM")</f>
        <v>AOM_001280</v>
      </c>
      <c r="U876" t="str" cm="1">
        <f t="array" ref="U876">IFERROR(IF(INDEX(AOM[Scientific Name], MATCH(1, (AOM[Edge_Value]=ani_diet!F876)*(AOM[Is_Ani_Diet_Ingredient]&lt;&gt;FALSE), 0))=0, "", INDEX(AOM[Scientific Name], MATCH(1, (AOM[Edge_Value]=ani_diet!F876)*(AOM[Is_Ani_Diet_Ingredient]&lt;&gt;FALSE), 0))), "No Match in AOM")</f>
        <v xml:space="preserve">Oryza sativa </v>
      </c>
      <c r="V876" t="str" cm="1">
        <f t="array" ref="V876">IF((U876&lt;&gt;"")*(U876&lt;&gt;"No Match in AOM"),IF(L876&lt;&gt;"",_xlfn.TEXTJOIN(";",TRUE,CONCATENATE(_xlfn.TEXTSPLIT(U876,";",TRUE,FALSE)," ",L876)),U876),"")</f>
        <v>Oryza sativa  Hull</v>
      </c>
    </row>
    <row r="877" spans="1:23" ht="14.5" x14ac:dyDescent="0.35">
      <c r="A877" t="s">
        <v>25844</v>
      </c>
      <c r="B877" s="86" t="s">
        <v>25845</v>
      </c>
      <c r="C877" s="121" t="s">
        <v>25846</v>
      </c>
      <c r="D877" s="120" t="s">
        <v>9111</v>
      </c>
      <c r="E877" s="122" t="str">
        <f t="shared" si="61"/>
        <v>Rice Husk</v>
      </c>
      <c r="F877" s="122" t="str">
        <f t="shared" si="60"/>
        <v>Rice Husk</v>
      </c>
      <c r="G877" s="122" t="str">
        <f t="shared" ref="G877:G940" si="62">_xlfn.TEXTJOIN(" ",TRUE,D877,H877,IF(ISBLANK(L877),"",_xlfn.TEXTSPLIT(L877,";")),IF(ISBLANK(I877),"",_xlfn.TEXTSPLIT(I877,";")))</f>
        <v>Rice Husk</v>
      </c>
      <c r="L877" s="120" t="s">
        <v>24837</v>
      </c>
      <c r="P877" t="s">
        <v>12978</v>
      </c>
      <c r="Q877" t="s">
        <v>12945</v>
      </c>
      <c r="R877" t="s">
        <v>24392</v>
      </c>
      <c r="S877" t="s">
        <v>24393</v>
      </c>
      <c r="T877" t="str" cm="1">
        <f t="array" ref="T877">IFERROR(INDEX(AOM[AOM], MATCH(1, (AOM[Edge_Value]=ani_diet!F877)*(AOM[Is_Ani_Diet_Ingredient]&lt;&gt;FALSE), 0)), "No Match in AOM")</f>
        <v>AOM_000576</v>
      </c>
      <c r="U877" t="str" cm="1">
        <f t="array" ref="U877">IFERROR(IF(INDEX(AOM[Scientific Name], MATCH(1, (AOM[Edge_Value]=ani_diet!F877)*(AOM[Is_Ani_Diet_Ingredient]&lt;&gt;FALSE), 0))=0, "", INDEX(AOM[Scientific Name], MATCH(1, (AOM[Edge_Value]=ani_diet!F877)*(AOM[Is_Ani_Diet_Ingredient]&lt;&gt;FALSE), 0))), "No Match in AOM")</f>
        <v xml:space="preserve">Oryza sativa </v>
      </c>
      <c r="V877" t="str" cm="1">
        <f t="array" ref="V877">IF((U877&lt;&gt;"")*(U877&lt;&gt;"No Match in AOM"),IF(L877&lt;&gt;"",_xlfn.TEXTJOIN(";",TRUE,CONCATENATE(_xlfn.TEXTSPLIT(U877,";",TRUE,FALSE)," ",L877)),U877),"")</f>
        <v>Oryza sativa  Husk</v>
      </c>
    </row>
    <row r="878" spans="1:23" ht="14.5" x14ac:dyDescent="0.35">
      <c r="A878" t="s">
        <v>25844</v>
      </c>
      <c r="B878" s="86" t="s">
        <v>25847</v>
      </c>
      <c r="D878" s="120" t="s">
        <v>9111</v>
      </c>
      <c r="E878" s="122" t="str">
        <f t="shared" si="61"/>
        <v>Rice Husk</v>
      </c>
      <c r="F878" s="122" t="str">
        <f t="shared" si="60"/>
        <v>Rice Husk Dried Urea Treated</v>
      </c>
      <c r="G878" s="122" t="str">
        <f t="shared" si="62"/>
        <v>Rice Husk Urea Treated(30d covered) Dried(3d)</v>
      </c>
      <c r="I878" s="120" t="s">
        <v>25848</v>
      </c>
      <c r="J878" s="120" t="s">
        <v>25849</v>
      </c>
      <c r="L878" s="120" t="s">
        <v>24837</v>
      </c>
      <c r="T878" t="str" cm="1">
        <f t="array" ref="T878">IFERROR(INDEX(AOM[AOM], MATCH(1, (AOM[Edge_Value]=ani_diet!F878)*(AOM[Is_Ani_Diet_Ingredient]&lt;&gt;FALSE), 0)), "No Match in AOM")</f>
        <v>AOM_001619</v>
      </c>
      <c r="U878" t="str" cm="1">
        <f t="array" ref="U878">IFERROR(IF(INDEX(AOM[Scientific Name], MATCH(1, (AOM[Edge_Value]=ani_diet!F878)*(AOM[Is_Ani_Diet_Ingredient]&lt;&gt;FALSE), 0))=0, "", INDEX(AOM[Scientific Name], MATCH(1, (AOM[Edge_Value]=ani_diet!F878)*(AOM[Is_Ani_Diet_Ingredient]&lt;&gt;FALSE), 0))), "No Match in AOM")</f>
        <v xml:space="preserve">Oryza sativa </v>
      </c>
      <c r="V878" t="str" cm="1">
        <f t="array" ref="V878">IF((U878&lt;&gt;"")*(U878&lt;&gt;"No Match in AOM"),IF(L878&lt;&gt;"",_xlfn.TEXTJOIN(";",TRUE,CONCATENATE(_xlfn.TEXTSPLIT(U878,";",TRUE,FALSE)," ",L878)),U878),"")</f>
        <v>Oryza sativa  Husk</v>
      </c>
    </row>
    <row r="879" spans="1:23" ht="14.5" x14ac:dyDescent="0.35">
      <c r="A879" t="s">
        <v>24472</v>
      </c>
      <c r="B879" s="86" t="s">
        <v>25850</v>
      </c>
      <c r="C879" s="121" t="s">
        <v>25851</v>
      </c>
      <c r="D879" s="120" t="s">
        <v>9111</v>
      </c>
      <c r="E879" s="122" t="str">
        <f t="shared" si="61"/>
        <v>Rice Offal</v>
      </c>
      <c r="F879" s="122" t="str">
        <f t="shared" si="60"/>
        <v>Rice Offal</v>
      </c>
      <c r="G879" s="122" t="str">
        <f t="shared" si="62"/>
        <v>Rice Offal</v>
      </c>
      <c r="L879" s="120" t="s">
        <v>24793</v>
      </c>
      <c r="N879" s="88" t="s">
        <v>252</v>
      </c>
      <c r="T879" t="str" cm="1">
        <f t="array" ref="T879">IFERROR(INDEX(AOM[AOM], MATCH(1, (AOM[Edge_Value]=ani_diet!F879)*(AOM[Is_Ani_Diet_Ingredient]&lt;&gt;FALSE), 0)), "No Match in AOM")</f>
        <v>AOM_000577</v>
      </c>
      <c r="U879" t="str" cm="1">
        <f t="array" ref="U879">IFERROR(IF(INDEX(AOM[Scientific Name], MATCH(1, (AOM[Edge_Value]=ani_diet!F879)*(AOM[Is_Ani_Diet_Ingredient]&lt;&gt;FALSE), 0))=0, "", INDEX(AOM[Scientific Name], MATCH(1, (AOM[Edge_Value]=ani_diet!F879)*(AOM[Is_Ani_Diet_Ingredient]&lt;&gt;FALSE), 0))), "No Match in AOM")</f>
        <v xml:space="preserve">Oryza sativa </v>
      </c>
      <c r="V879" t="str" cm="1">
        <f t="array" ref="V879">IF((U879&lt;&gt;"")*(U879&lt;&gt;"No Match in AOM"),IF(L879&lt;&gt;"",_xlfn.TEXTJOIN(";",TRUE,CONCATENATE(_xlfn.TEXTSPLIT(U879,";",TRUE,FALSE)," ",L879)),U879),"")</f>
        <v>Oryza sativa  Offal</v>
      </c>
    </row>
    <row r="880" spans="1:23" ht="14.5" x14ac:dyDescent="0.35">
      <c r="A880" t="s">
        <v>25852</v>
      </c>
      <c r="B880" s="86" t="s">
        <v>25853</v>
      </c>
      <c r="C880" s="121" t="s">
        <v>25854</v>
      </c>
      <c r="D880" s="120" t="s">
        <v>9111</v>
      </c>
      <c r="E880" s="122" t="str">
        <f t="shared" si="61"/>
        <v>Rice Polish</v>
      </c>
      <c r="F880" s="122" t="str">
        <f t="shared" si="60"/>
        <v>Rice Polish</v>
      </c>
      <c r="G880" s="122" t="str">
        <f t="shared" si="62"/>
        <v>Rice Polish</v>
      </c>
      <c r="L880" s="120" t="s">
        <v>25855</v>
      </c>
      <c r="M880" s="88" t="s">
        <v>252</v>
      </c>
      <c r="N880" s="88" t="s">
        <v>252</v>
      </c>
      <c r="T880" t="str" cm="1">
        <f t="array" ref="T880">IFERROR(INDEX(AOM[AOM], MATCH(1, (AOM[Edge_Value]=ani_diet!F880)*(AOM[Is_Ani_Diet_Ingredient]&lt;&gt;FALSE), 0)), "No Match in AOM")</f>
        <v>AOM_000578</v>
      </c>
      <c r="U880" t="str" cm="1">
        <f t="array" ref="U880">IFERROR(IF(INDEX(AOM[Scientific Name], MATCH(1, (AOM[Edge_Value]=ani_diet!F880)*(AOM[Is_Ani_Diet_Ingredient]&lt;&gt;FALSE), 0))=0, "", INDEX(AOM[Scientific Name], MATCH(1, (AOM[Edge_Value]=ani_diet!F880)*(AOM[Is_Ani_Diet_Ingredient]&lt;&gt;FALSE), 0))), "No Match in AOM")</f>
        <v xml:space="preserve">Oryza sativa </v>
      </c>
      <c r="V880" t="str" cm="1">
        <f t="array" ref="V880">IF((U880&lt;&gt;"")*(U880&lt;&gt;"No Match in AOM"),IF(L880&lt;&gt;"",_xlfn.TEXTJOIN(";",TRUE,CONCATENATE(_xlfn.TEXTSPLIT(U880,";",TRUE,FALSE)," ",L880)),U880),"")</f>
        <v>Oryza sativa  Polish</v>
      </c>
    </row>
    <row r="881" spans="1:23" ht="14.5" x14ac:dyDescent="0.35">
      <c r="A881" t="s">
        <v>24964</v>
      </c>
      <c r="B881" s="86" t="s">
        <v>25856</v>
      </c>
      <c r="C881" s="121" t="s">
        <v>25857</v>
      </c>
      <c r="D881" s="120" t="s">
        <v>9111</v>
      </c>
      <c r="E881" s="122" t="str">
        <f t="shared" si="61"/>
        <v>Rice Straw</v>
      </c>
      <c r="F881" s="122" t="str">
        <f t="shared" si="60"/>
        <v>Rice Straw</v>
      </c>
      <c r="G881" s="122" t="str">
        <f t="shared" si="62"/>
        <v>Rice Straw</v>
      </c>
      <c r="L881" s="120" t="s">
        <v>11193</v>
      </c>
      <c r="P881" t="s">
        <v>12978</v>
      </c>
      <c r="Q881" t="s">
        <v>12945</v>
      </c>
      <c r="R881" t="s">
        <v>24392</v>
      </c>
      <c r="S881" t="s">
        <v>24393</v>
      </c>
      <c r="T881" t="str" cm="1">
        <f t="array" ref="T881">IFERROR(INDEX(AOM[AOM], MATCH(1, (AOM[Edge_Value]=ani_diet!F881)*(AOM[Is_Ani_Diet_Ingredient]&lt;&gt;FALSE), 0)), "No Match in AOM")</f>
        <v>AOM_000579</v>
      </c>
      <c r="U881" t="str" cm="1">
        <f t="array" ref="U881">IFERROR(IF(INDEX(AOM[Scientific Name], MATCH(1, (AOM[Edge_Value]=ani_diet!F881)*(AOM[Is_Ani_Diet_Ingredient]&lt;&gt;FALSE), 0))=0, "", INDEX(AOM[Scientific Name], MATCH(1, (AOM[Edge_Value]=ani_diet!F881)*(AOM[Is_Ani_Diet_Ingredient]&lt;&gt;FALSE), 0))), "No Match in AOM")</f>
        <v xml:space="preserve">Oryza sativa </v>
      </c>
      <c r="V881" t="str" cm="1">
        <f t="array" ref="V881">IF((U881&lt;&gt;"")*(U881&lt;&gt;"No Match in AOM"),IF(L881&lt;&gt;"",_xlfn.TEXTJOIN(";",TRUE,CONCATENATE(_xlfn.TEXTSPLIT(U881,";",TRUE,FALSE)," ",L881)),U881),"")</f>
        <v>Oryza sativa  Straw</v>
      </c>
    </row>
    <row r="882" spans="1:23" ht="14.5" x14ac:dyDescent="0.35">
      <c r="A882" t="s">
        <v>24372</v>
      </c>
      <c r="B882" s="86" t="s">
        <v>25858</v>
      </c>
      <c r="C882" s="121" t="s">
        <v>9854</v>
      </c>
      <c r="D882" s="120" t="s">
        <v>9854</v>
      </c>
      <c r="E882" s="122" t="str">
        <f t="shared" si="61"/>
        <v>Avocado</v>
      </c>
      <c r="F882" s="122" t="str">
        <f t="shared" si="60"/>
        <v>Avocado</v>
      </c>
      <c r="G882" s="122" t="str">
        <f t="shared" si="62"/>
        <v>Avocado Ripe</v>
      </c>
      <c r="H882" s="120" t="s">
        <v>25859</v>
      </c>
      <c r="M882" s="88" t="s">
        <v>252</v>
      </c>
      <c r="T882" t="str" cm="1">
        <f t="array" ref="T882">IFERROR(INDEX(AOM[AOM], MATCH(1, (AOM[Edge_Value]=ani_diet!F882)*(AOM[Is_Ani_Diet_Ingredient]&lt;&gt;FALSE), 0)), "No Match in AOM")</f>
        <v>AOM_001201</v>
      </c>
      <c r="U882" t="str" cm="1">
        <f t="array" ref="U882">IFERROR(IF(INDEX(AOM[Scientific Name], MATCH(1, (AOM[Edge_Value]=ani_diet!F882)*(AOM[Is_Ani_Diet_Ingredient]&lt;&gt;FALSE), 0))=0, "", INDEX(AOM[Scientific Name], MATCH(1, (AOM[Edge_Value]=ani_diet!F882)*(AOM[Is_Ani_Diet_Ingredient]&lt;&gt;FALSE), 0))), "No Match in AOM")</f>
        <v>Persea americana</v>
      </c>
      <c r="V882" t="str" cm="1">
        <f t="array" ref="V882">IF((U882&lt;&gt;"")*(U882&lt;&gt;"No Match in AOM"),IF(L882&lt;&gt;"",_xlfn.TEXTJOIN(";",TRUE,CONCATENATE(_xlfn.TEXTSPLIT(U882,";",TRUE,FALSE)," ",L882)),U882),"")</f>
        <v>Persea americana</v>
      </c>
    </row>
    <row r="883" spans="1:23" ht="14.5" x14ac:dyDescent="0.35">
      <c r="A883" t="s">
        <v>25860</v>
      </c>
      <c r="B883" s="86" t="s">
        <v>25861</v>
      </c>
      <c r="C883" s="121" t="s">
        <v>25862</v>
      </c>
      <c r="D883" s="120" t="s">
        <v>8869</v>
      </c>
      <c r="E883" s="122" t="str">
        <f t="shared" si="61"/>
        <v>Coffee</v>
      </c>
      <c r="F883" s="122" t="str">
        <f t="shared" si="60"/>
        <v>Coffee Roasted Powder</v>
      </c>
      <c r="G883" s="122" t="str">
        <f t="shared" si="62"/>
        <v>Coffee Roasted Powder</v>
      </c>
      <c r="I883" s="120" t="s">
        <v>25863</v>
      </c>
      <c r="J883" s="120" t="s">
        <v>25863</v>
      </c>
      <c r="N883" s="88" t="s">
        <v>252</v>
      </c>
      <c r="P883" t="s">
        <v>12978</v>
      </c>
      <c r="Q883" t="s">
        <v>12945</v>
      </c>
      <c r="R883" t="s">
        <v>12978</v>
      </c>
      <c r="S883" t="s">
        <v>12945</v>
      </c>
      <c r="T883" t="str" cm="1">
        <f t="array" ref="T883">IFERROR(INDEX(AOM[AOM], MATCH(1, (AOM[Edge_Value]=ani_diet!F883)*(AOM[Is_Ani_Diet_Ingredient]&lt;&gt;FALSE), 0)), "No Match in AOM")</f>
        <v>AOM_001323</v>
      </c>
      <c r="U883" t="str" cm="1">
        <f t="array" ref="U883">IFERROR(IF(INDEX(AOM[Scientific Name], MATCH(1, (AOM[Edge_Value]=ani_diet!F883)*(AOM[Is_Ani_Diet_Ingredient]&lt;&gt;FALSE), 0))=0, "", INDEX(AOM[Scientific Name], MATCH(1, (AOM[Edge_Value]=ani_diet!F883)*(AOM[Is_Ani_Diet_Ingredient]&lt;&gt;FALSE), 0))), "No Match in AOM")</f>
        <v>Coffea</v>
      </c>
      <c r="V883" t="str" cm="1">
        <f t="array" ref="V883">IF((U883&lt;&gt;"")*(U883&lt;&gt;"No Match in AOM"),IF(L883&lt;&gt;"",_xlfn.TEXTJOIN(";",TRUE,CONCATENATE(_xlfn.TEXTSPLIT(U883,";",TRUE,FALSE)," ",L883)),U883),"")</f>
        <v>Coffea</v>
      </c>
    </row>
    <row r="884" spans="1:23" ht="14.5" x14ac:dyDescent="0.35">
      <c r="A884" t="s">
        <v>24316</v>
      </c>
      <c r="B884" s="86" t="s">
        <v>25864</v>
      </c>
      <c r="C884" s="121" t="s">
        <v>25865</v>
      </c>
      <c r="D884" s="120" t="s">
        <v>10646</v>
      </c>
      <c r="E884" s="122" t="str">
        <f t="shared" si="61"/>
        <v>Fish</v>
      </c>
      <c r="F884" s="122" t="str">
        <f t="shared" si="60"/>
        <v>Fish Ground Roasted</v>
      </c>
      <c r="G884" s="122" t="str">
        <f t="shared" si="62"/>
        <v>Fish Meal Roasted</v>
      </c>
      <c r="I884" s="120" t="s">
        <v>25866</v>
      </c>
      <c r="J884" s="120" t="s">
        <v>24435</v>
      </c>
      <c r="M884" s="88" t="s">
        <v>252</v>
      </c>
      <c r="N884" s="88" t="s">
        <v>252</v>
      </c>
      <c r="P884" t="s">
        <v>12978</v>
      </c>
      <c r="Q884" t="s">
        <v>12945</v>
      </c>
      <c r="R884" t="s">
        <v>12978</v>
      </c>
      <c r="S884" t="s">
        <v>12945</v>
      </c>
      <c r="T884" t="str" cm="1">
        <f t="array" ref="T884">IFERROR(INDEX(AOM[AOM], MATCH(1, (AOM[Edge_Value]=ani_diet!F884)*(AOM[Is_Ani_Diet_Ingredient]&lt;&gt;FALSE), 0)), "No Match in AOM")</f>
        <v>AOM_001100</v>
      </c>
      <c r="U884" t="str" cm="1">
        <f t="array" ref="U884">IFERROR(IF(INDEX(AOM[Scientific Name], MATCH(1, (AOM[Edge_Value]=ani_diet!F884)*(AOM[Is_Ani_Diet_Ingredient]&lt;&gt;FALSE), 0))=0, "", INDEX(AOM[Scientific Name], MATCH(1, (AOM[Edge_Value]=ani_diet!F884)*(AOM[Is_Ani_Diet_Ingredient]&lt;&gt;FALSE), 0))), "No Match in AOM")</f>
        <v/>
      </c>
      <c r="V884" t="str" cm="1">
        <f t="array" ref="V884">IF((U884&lt;&gt;"")*(U884&lt;&gt;"No Match in AOM"),IF(L884&lt;&gt;"",_xlfn.TEXTJOIN(";",TRUE,CONCATENATE(_xlfn.TEXTSPLIT(U884,";",TRUE,FALSE)," ",L884)),U884),"")</f>
        <v/>
      </c>
    </row>
    <row r="885" spans="1:23" ht="14.5" x14ac:dyDescent="0.35">
      <c r="A885" t="s">
        <v>24770</v>
      </c>
      <c r="B885" s="86" t="s">
        <v>25867</v>
      </c>
      <c r="D885" s="120" t="s">
        <v>10297</v>
      </c>
      <c r="E885" s="122" t="str">
        <f t="shared" si="61"/>
        <v>Soybean Full Fat</v>
      </c>
      <c r="F885" s="122" t="str">
        <f t="shared" si="60"/>
        <v>Soybean Full Fat Roasted</v>
      </c>
      <c r="G885" s="122" t="str">
        <f t="shared" si="62"/>
        <v>Soybean Full Fat Roasted</v>
      </c>
      <c r="I885" s="120" t="s">
        <v>25868</v>
      </c>
      <c r="J885" s="120" t="s">
        <v>25868</v>
      </c>
      <c r="L885" s="120" t="s">
        <v>24773</v>
      </c>
      <c r="T885" t="str" cm="1">
        <f t="array" ref="T885">IFERROR(INDEX(AOM[AOM], MATCH(1, (AOM[Edge_Value]=ani_diet!F885)*(AOM[Is_Ani_Diet_Ingredient]&lt;&gt;FALSE), 0)), "No Match in AOM")</f>
        <v>AOM_001364</v>
      </c>
      <c r="U885" t="str" cm="1">
        <f t="array" ref="U885">IFERROR(IF(INDEX(AOM[Scientific Name], MATCH(1, (AOM[Edge_Value]=ani_diet!F885)*(AOM[Is_Ani_Diet_Ingredient]&lt;&gt;FALSE), 0))=0, "", INDEX(AOM[Scientific Name], MATCH(1, (AOM[Edge_Value]=ani_diet!F885)*(AOM[Is_Ani_Diet_Ingredient]&lt;&gt;FALSE), 0))), "No Match in AOM")</f>
        <v>Glycine max</v>
      </c>
      <c r="V885" t="str" cm="1">
        <f t="array" ref="V885">IF((U885&lt;&gt;"")*(U885&lt;&gt;"No Match in AOM"),IF(L885&lt;&gt;"",_xlfn.TEXTJOIN(";",TRUE,CONCATENATE(_xlfn.TEXTSPLIT(U885,";",TRUE,FALSE)," ",L885)),U885),"")</f>
        <v>Glycine max Full Fat</v>
      </c>
    </row>
    <row r="886" spans="1:23" ht="14.5" x14ac:dyDescent="0.35">
      <c r="A886" t="s">
        <v>25611</v>
      </c>
      <c r="B886" s="86" t="s">
        <v>25869</v>
      </c>
      <c r="C886" s="121" t="s">
        <v>25870</v>
      </c>
      <c r="D886" s="120" t="s">
        <v>10297</v>
      </c>
      <c r="E886" s="122" t="str">
        <f t="shared" si="61"/>
        <v>Soybean</v>
      </c>
      <c r="F886" s="122" t="str">
        <f t="shared" si="60"/>
        <v>Soybean Roasted</v>
      </c>
      <c r="G886" s="122" t="str">
        <f t="shared" si="62"/>
        <v>Soybean Roasted</v>
      </c>
      <c r="I886" s="120" t="s">
        <v>25868</v>
      </c>
      <c r="J886" s="120" t="s">
        <v>25868</v>
      </c>
      <c r="M886" s="88" t="s">
        <v>252</v>
      </c>
      <c r="N886" s="88" t="s">
        <v>252</v>
      </c>
      <c r="T886" t="str" cm="1">
        <f t="array" ref="T886">IFERROR(INDEX(AOM[AOM], MATCH(1, (AOM[Edge_Value]=ani_diet!F886)*(AOM[Is_Ani_Diet_Ingredient]&lt;&gt;FALSE), 0)), "No Match in AOM")</f>
        <v>AOM_000670</v>
      </c>
      <c r="U886" t="str" cm="1">
        <f t="array" ref="U886">IFERROR(IF(INDEX(AOM[Scientific Name], MATCH(1, (AOM[Edge_Value]=ani_diet!F886)*(AOM[Is_Ani_Diet_Ingredient]&lt;&gt;FALSE), 0))=0, "", INDEX(AOM[Scientific Name], MATCH(1, (AOM[Edge_Value]=ani_diet!F886)*(AOM[Is_Ani_Diet_Ingredient]&lt;&gt;FALSE), 0))), "No Match in AOM")</f>
        <v>Glycine max</v>
      </c>
      <c r="V886" t="str" cm="1">
        <f t="array" ref="V886">IF((U886&lt;&gt;"")*(U886&lt;&gt;"No Match in AOM"),IF(L886&lt;&gt;"",_xlfn.TEXTJOIN(";",TRUE,CONCATENATE(_xlfn.TEXTSPLIT(U886,";",TRUE,FALSE)," ",L886)),U886),"")</f>
        <v>Glycine max</v>
      </c>
    </row>
    <row r="887" spans="1:23" ht="14.5" x14ac:dyDescent="0.35">
      <c r="A887" t="s">
        <v>24345</v>
      </c>
      <c r="B887" s="86" t="s">
        <v>25871</v>
      </c>
      <c r="C887" s="121" t="s">
        <v>25872</v>
      </c>
      <c r="D887" s="120" t="s">
        <v>21786</v>
      </c>
      <c r="E887" s="122" t="str">
        <f t="shared" si="61"/>
        <v>Winged Bean</v>
      </c>
      <c r="F887" s="122" t="str">
        <f t="shared" si="60"/>
        <v>Winged Bean Ground Roasted</v>
      </c>
      <c r="G887" s="122" t="str">
        <f t="shared" si="62"/>
        <v>Winged Bean Meal Roasted</v>
      </c>
      <c r="I887" s="120" t="s">
        <v>25866</v>
      </c>
      <c r="J887" s="120" t="s">
        <v>25873</v>
      </c>
      <c r="M887" s="88" t="s">
        <v>252</v>
      </c>
      <c r="N887" s="88" t="s">
        <v>252</v>
      </c>
      <c r="T887" t="str" cm="1">
        <f t="array" ref="T887">IFERROR(INDEX(AOM[AOM], MATCH(1, (AOM[Edge_Value]=ani_diet!F887)*(AOM[Is_Ani_Diet_Ingredient]&lt;&gt;FALSE), 0)), "No Match in AOM")</f>
        <v>AOM_001348</v>
      </c>
      <c r="U887" t="str" cm="1">
        <f t="array" ref="U887">IFERROR(IF(INDEX(AOM[Scientific Name], MATCH(1, (AOM[Edge_Value]=ani_diet!F887)*(AOM[Is_Ani_Diet_Ingredient]&lt;&gt;FALSE), 0))=0, "", INDEX(AOM[Scientific Name], MATCH(1, (AOM[Edge_Value]=ani_diet!F887)*(AOM[Is_Ani_Diet_Ingredient]&lt;&gt;FALSE), 0))), "No Match in AOM")</f>
        <v>Psophocarpus tetragonolobus</v>
      </c>
      <c r="V887" t="str" cm="1">
        <f t="array" ref="V887">IF((U887&lt;&gt;"")*(U887&lt;&gt;"No Match in AOM"),IF(L887&lt;&gt;"",_xlfn.TEXTJOIN(";",TRUE,CONCATENATE(_xlfn.TEXTSPLIT(U887,";",TRUE,FALSE)," ",L887)),U887),"")</f>
        <v>Psophocarpus tetragonolobus</v>
      </c>
    </row>
    <row r="888" spans="1:23" ht="14.5" x14ac:dyDescent="0.35">
      <c r="A888" t="s">
        <v>24678</v>
      </c>
      <c r="B888" s="86" t="s">
        <v>25874</v>
      </c>
      <c r="C888" s="121" t="s">
        <v>25874</v>
      </c>
      <c r="D888" s="120" t="s">
        <v>22233</v>
      </c>
      <c r="E888" s="122" t="str">
        <f t="shared" si="61"/>
        <v>Rottboellia exaltata</v>
      </c>
      <c r="F888" s="122" t="str">
        <f t="shared" si="60"/>
        <v>Rottboellia exaltata</v>
      </c>
      <c r="G888" s="122" t="str">
        <f t="shared" si="62"/>
        <v>Rottboellia exaltata</v>
      </c>
      <c r="T888" t="str" cm="1">
        <f t="array" ref="T888">IFERROR(INDEX(AOM[AOM], MATCH(1, (AOM[Edge_Value]=ani_diet!F888)*(AOM[Is_Ani_Diet_Ingredient]&lt;&gt;FALSE), 0)), "No Match in AOM")</f>
        <v>AOM_001515</v>
      </c>
      <c r="U888" t="str" cm="1">
        <f t="array" ref="U888">IFERROR(IF(INDEX(AOM[Scientific Name], MATCH(1, (AOM[Edge_Value]=ani_diet!F888)*(AOM[Is_Ani_Diet_Ingredient]&lt;&gt;FALSE), 0))=0, "", INDEX(AOM[Scientific Name], MATCH(1, (AOM[Edge_Value]=ani_diet!F888)*(AOM[Is_Ani_Diet_Ingredient]&lt;&gt;FALSE), 0))), "No Match in AOM")</f>
        <v>Rottboellia exaltata</v>
      </c>
      <c r="V888" t="str" cm="1">
        <f t="array" ref="V888">IF((U888&lt;&gt;"")*(U888&lt;&gt;"No Match in AOM"),IF(L888&lt;&gt;"",_xlfn.TEXTJOIN(";",TRUE,CONCATENATE(_xlfn.TEXTSPLIT(U888,";",TRUE,FALSE)," ",L888)),U888),"")</f>
        <v>Rottboellia exaltata</v>
      </c>
    </row>
    <row r="889" spans="1:23" ht="14.5" x14ac:dyDescent="0.35">
      <c r="A889" t="s">
        <v>25875</v>
      </c>
      <c r="B889" s="86" t="s">
        <v>25876</v>
      </c>
      <c r="C889" s="121" t="s">
        <v>25877</v>
      </c>
      <c r="D889" s="120" t="s">
        <v>13797</v>
      </c>
      <c r="E889" s="122" t="str">
        <f t="shared" si="61"/>
        <v>Rosmarinus officinalis Essential Oil</v>
      </c>
      <c r="F889" s="122" t="str">
        <f t="shared" si="60"/>
        <v>Rosmarinus officinalis Essential Oil</v>
      </c>
      <c r="G889" s="122" t="str">
        <f t="shared" si="62"/>
        <v>Rosmarinus officinalis Essential Oil</v>
      </c>
      <c r="L889" s="120" t="s">
        <v>24699</v>
      </c>
      <c r="O889" s="88" t="s">
        <v>252</v>
      </c>
      <c r="T889" t="str" cm="1">
        <f t="array" ref="T889">IFERROR(INDEX(AOM[AOM], MATCH(1, (AOM[Edge_Value]=ani_diet!F889)*(AOM[Is_Ani_Diet_Ingredient]&lt;&gt;FALSE), 0)), "No Match in AOM")</f>
        <v>No Match in AOM</v>
      </c>
      <c r="U889" t="str" cm="1">
        <f t="array" ref="U889">IFERROR(IF(INDEX(AOM[Scientific Name], MATCH(1, (AOM[Edge_Value]=ani_diet!F889)*(AOM[Is_Ani_Diet_Ingredient]&lt;&gt;FALSE), 0))=0, "", INDEX(AOM[Scientific Name], MATCH(1, (AOM[Edge_Value]=ani_diet!F889)*(AOM[Is_Ani_Diet_Ingredient]&lt;&gt;FALSE), 0))), "No Match in AOM")</f>
        <v>No Match in AOM</v>
      </c>
      <c r="V889" t="str" cm="1">
        <f t="array" ref="V889">IF((U889&lt;&gt;"")*(U889&lt;&gt;"No Match in AOM"),IF(L889&lt;&gt;"",_xlfn.TEXTJOIN(";",TRUE,CONCATENATE(_xlfn.TEXTSPLIT(U889,";",TRUE,FALSE)," ",L889)),U889),"")</f>
        <v/>
      </c>
      <c r="W889" s="132" t="s">
        <v>21890</v>
      </c>
    </row>
    <row r="890" spans="1:23" ht="14.5" x14ac:dyDescent="0.35">
      <c r="A890" t="s">
        <v>25878</v>
      </c>
      <c r="B890" s="132" t="s">
        <v>25879</v>
      </c>
      <c r="D890" s="120" t="s">
        <v>21891</v>
      </c>
      <c r="E890" s="122" t="str">
        <f t="shared" si="61"/>
        <v>Rosemary Essential Oil</v>
      </c>
      <c r="F890" s="122" t="str">
        <f t="shared" si="60"/>
        <v>Rosemary Essential Oil</v>
      </c>
      <c r="G890" s="122" t="str">
        <f t="shared" si="62"/>
        <v>Rosemary Essential Oil</v>
      </c>
      <c r="L890" s="120" t="s">
        <v>24699</v>
      </c>
      <c r="T890" t="str" cm="1">
        <f t="array" ref="T890">IFERROR(INDEX(AOM[AOM], MATCH(1, (AOM[Edge_Value]=ani_diet!F890)*(AOM[Is_Ani_Diet_Ingredient]&lt;&gt;FALSE), 0)), "No Match in AOM")</f>
        <v>AOM_001344</v>
      </c>
      <c r="U890" t="str" cm="1">
        <f t="array" ref="U890">IFERROR(IF(INDEX(AOM[Scientific Name], MATCH(1, (AOM[Edge_Value]=ani_diet!F890)*(AOM[Is_Ani_Diet_Ingredient]&lt;&gt;FALSE), 0))=0, "", INDEX(AOM[Scientific Name], MATCH(1, (AOM[Edge_Value]=ani_diet!F890)*(AOM[Is_Ani_Diet_Ingredient]&lt;&gt;FALSE), 0))), "No Match in AOM")</f>
        <v>Rosmarinus officinalis</v>
      </c>
      <c r="V890" t="str" cm="1">
        <f t="array" ref="V890">IF((U890&lt;&gt;"")*(U890&lt;&gt;"No Match in AOM"),IF(L890&lt;&gt;"",_xlfn.TEXTJOIN(";",TRUE,CONCATENATE(_xlfn.TEXTSPLIT(U890,";",TRUE,FALSE)," ",L890)),U890),"")</f>
        <v>Rosmarinus officinalis Essential Oil</v>
      </c>
    </row>
    <row r="891" spans="1:23" ht="14.5" x14ac:dyDescent="0.35">
      <c r="A891" t="s">
        <v>25875</v>
      </c>
      <c r="B891" s="86" t="s">
        <v>25880</v>
      </c>
      <c r="D891" s="120" t="s">
        <v>13797</v>
      </c>
      <c r="E891" s="122" t="str">
        <f t="shared" si="61"/>
        <v>Rosmarinus officinalis Essential Oil</v>
      </c>
      <c r="F891" s="122" t="str">
        <f t="shared" si="60"/>
        <v>Rosmarinus officinalis Essential Oil</v>
      </c>
      <c r="G891" s="122" t="str">
        <f t="shared" si="62"/>
        <v>Rosmarinus officinalis Essential Oil Hydro-distillation</v>
      </c>
      <c r="I891" s="120" t="s">
        <v>25881</v>
      </c>
      <c r="L891" s="120" t="s">
        <v>24699</v>
      </c>
      <c r="T891" t="str" cm="1">
        <f t="array" ref="T891">IFERROR(INDEX(AOM[AOM], MATCH(1, (AOM[Edge_Value]=ani_diet!F891)*(AOM[Is_Ani_Diet_Ingredient]&lt;&gt;FALSE), 0)), "No Match in AOM")</f>
        <v>No Match in AOM</v>
      </c>
      <c r="U891" t="str" cm="1">
        <f t="array" ref="U891">IFERROR(IF(INDEX(AOM[Scientific Name], MATCH(1, (AOM[Edge_Value]=ani_diet!F891)*(AOM[Is_Ani_Diet_Ingredient]&lt;&gt;FALSE), 0))=0, "", INDEX(AOM[Scientific Name], MATCH(1, (AOM[Edge_Value]=ani_diet!F891)*(AOM[Is_Ani_Diet_Ingredient]&lt;&gt;FALSE), 0))), "No Match in AOM")</f>
        <v>No Match in AOM</v>
      </c>
      <c r="V891" t="str" cm="1">
        <f t="array" ref="V891">IF((U891&lt;&gt;"")*(U891&lt;&gt;"No Match in AOM"),IF(L891&lt;&gt;"",_xlfn.TEXTJOIN(";",TRUE,CONCATENATE(_xlfn.TEXTSPLIT(U891,";",TRUE,FALSE)," ",L891)),U891),"")</f>
        <v/>
      </c>
      <c r="W891" s="132" t="s">
        <v>21890</v>
      </c>
    </row>
    <row r="892" spans="1:23" ht="14.5" x14ac:dyDescent="0.35">
      <c r="A892" t="s">
        <v>25875</v>
      </c>
      <c r="B892" s="86" t="s">
        <v>25882</v>
      </c>
      <c r="C892" s="121" t="s">
        <v>25883</v>
      </c>
      <c r="D892" s="120" t="s">
        <v>13797</v>
      </c>
      <c r="E892" s="122" t="str">
        <f t="shared" si="61"/>
        <v>Rosmarinus officinalis Leaves</v>
      </c>
      <c r="F892" s="122" t="str">
        <f t="shared" si="60"/>
        <v>Rosmarinus officinalis Leaves</v>
      </c>
      <c r="G892" s="122" t="str">
        <f t="shared" si="62"/>
        <v>Rosmarinus officinalis Leaves</v>
      </c>
      <c r="L892" s="120" t="s">
        <v>6705</v>
      </c>
      <c r="T892" t="str" cm="1">
        <f t="array" ref="T892">IFERROR(INDEX(AOM[AOM], MATCH(1, (AOM[Edge_Value]=ani_diet!F892)*(AOM[Is_Ani_Diet_Ingredient]&lt;&gt;FALSE), 0)), "No Match in AOM")</f>
        <v>No Match in AOM</v>
      </c>
      <c r="U892" t="str" cm="1">
        <f t="array" ref="U892">IFERROR(IF(INDEX(AOM[Scientific Name], MATCH(1, (AOM[Edge_Value]=ani_diet!F892)*(AOM[Is_Ani_Diet_Ingredient]&lt;&gt;FALSE), 0))=0, "", INDEX(AOM[Scientific Name], MATCH(1, (AOM[Edge_Value]=ani_diet!F892)*(AOM[Is_Ani_Diet_Ingredient]&lt;&gt;FALSE), 0))), "No Match in AOM")</f>
        <v>No Match in AOM</v>
      </c>
      <c r="V892" t="str" cm="1">
        <f t="array" ref="V892">IF((U892&lt;&gt;"")*(U892&lt;&gt;"No Match in AOM"),IF(L892&lt;&gt;"",_xlfn.TEXTJOIN(";",TRUE,CONCATENATE(_xlfn.TEXTSPLIT(U892,";",TRUE,FALSE)," ",L892)),U892),"")</f>
        <v/>
      </c>
      <c r="W892" s="132" t="s">
        <v>21893</v>
      </c>
    </row>
    <row r="893" spans="1:23" ht="14.5" x14ac:dyDescent="0.35">
      <c r="B893" s="86" t="s">
        <v>22233</v>
      </c>
      <c r="D893" s="120" t="s">
        <v>22232</v>
      </c>
      <c r="E893" s="122" t="str">
        <f t="shared" si="61"/>
        <v>Rottboellia cochinchinensis</v>
      </c>
      <c r="F893" s="122" t="str">
        <f t="shared" si="60"/>
        <v>Rottboellia cochinchinensis</v>
      </c>
      <c r="G893" s="122" t="str">
        <f t="shared" si="62"/>
        <v>Rottboellia cochinchinensis</v>
      </c>
      <c r="T893" t="str" cm="1">
        <f t="array" ref="T893">IFERROR(INDEX(AOM[AOM], MATCH(1, (AOM[Edge_Value]=ani_diet!F893)*(AOM[Is_Ani_Diet_Ingredient]&lt;&gt;FALSE), 0)), "No Match in AOM")</f>
        <v>AOM_002132</v>
      </c>
      <c r="U893" t="str" cm="1">
        <f t="array" ref="U893">IFERROR(IF(INDEX(AOM[Scientific Name], MATCH(1, (AOM[Edge_Value]=ani_diet!F893)*(AOM[Is_Ani_Diet_Ingredient]&lt;&gt;FALSE), 0))=0, "", INDEX(AOM[Scientific Name], MATCH(1, (AOM[Edge_Value]=ani_diet!F893)*(AOM[Is_Ani_Diet_Ingredient]&lt;&gt;FALSE), 0))), "No Match in AOM")</f>
        <v>Rottboellia cochinchinensis</v>
      </c>
      <c r="V893" t="str" cm="1">
        <f t="array" ref="V893">IF((U893&lt;&gt;"")*(U893&lt;&gt;"No Match in AOM"),IF(L893&lt;&gt;"",_xlfn.TEXTJOIN(";",TRUE,CONCATENATE(_xlfn.TEXTSPLIT(U893,";",TRUE,FALSE)," ",L893)),U893),"")</f>
        <v>Rottboellia cochinchinensis</v>
      </c>
    </row>
    <row r="894" spans="1:23" ht="14.5" x14ac:dyDescent="0.35">
      <c r="A894" t="s">
        <v>25884</v>
      </c>
      <c r="B894" s="86" t="s">
        <v>20708</v>
      </c>
      <c r="D894" s="120" t="s">
        <v>20708</v>
      </c>
      <c r="E894" s="122" t="str">
        <f t="shared" si="61"/>
        <v>Rumen Contents</v>
      </c>
      <c r="F894" s="122" t="str">
        <f t="shared" si="60"/>
        <v>Rumen Contents</v>
      </c>
      <c r="G894" s="122" t="str">
        <f t="shared" si="62"/>
        <v>Rumen Contents</v>
      </c>
      <c r="T894" t="str" cm="1">
        <f t="array" ref="T894">IFERROR(INDEX(AOM[AOM], MATCH(1, (AOM[Edge_Value]=ani_diet!F894)*(AOM[Is_Ani_Diet_Ingredient]&lt;&gt;FALSE), 0)), "No Match in AOM")</f>
        <v>AOM_001811</v>
      </c>
      <c r="U894" t="str" cm="1">
        <f t="array" ref="U894">IFERROR(IF(INDEX(AOM[Scientific Name], MATCH(1, (AOM[Edge_Value]=ani_diet!F894)*(AOM[Is_Ani_Diet_Ingredient]&lt;&gt;FALSE), 0))=0, "", INDEX(AOM[Scientific Name], MATCH(1, (AOM[Edge_Value]=ani_diet!F894)*(AOM[Is_Ani_Diet_Ingredient]&lt;&gt;FALSE), 0))), "No Match in AOM")</f>
        <v/>
      </c>
      <c r="V894" t="str" cm="1">
        <f t="array" ref="V894">IF((U894&lt;&gt;"")*(U894&lt;&gt;"No Match in AOM"),IF(L894&lt;&gt;"",_xlfn.TEXTJOIN(";",TRUE,CONCATENATE(_xlfn.TEXTSPLIT(U894,";",TRUE,FALSE)," ",L894)),U894),"")</f>
        <v/>
      </c>
    </row>
    <row r="895" spans="1:23" ht="14.5" x14ac:dyDescent="0.35">
      <c r="A895" t="s">
        <v>25884</v>
      </c>
      <c r="B895" s="86" t="s">
        <v>25885</v>
      </c>
      <c r="D895" s="120" t="s">
        <v>20708</v>
      </c>
      <c r="E895" s="122" t="str">
        <f t="shared" si="61"/>
        <v>Rumen Contents</v>
      </c>
      <c r="F895" s="122" t="str">
        <f t="shared" si="60"/>
        <v>Rumen Contents Dried Ground</v>
      </c>
      <c r="G895" s="122" t="str">
        <f t="shared" si="62"/>
        <v>Rumen Contents Dried Ground</v>
      </c>
      <c r="I895" s="120" t="s">
        <v>24203</v>
      </c>
      <c r="J895" s="120" t="s">
        <v>24203</v>
      </c>
      <c r="T895" t="str" cm="1">
        <f t="array" ref="T895">IFERROR(INDEX(AOM[AOM], MATCH(1, (AOM[Edge_Value]=ani_diet!F895)*(AOM[Is_Ani_Diet_Ingredient]&lt;&gt;FALSE), 0)), "No Match in AOM")</f>
        <v>AOM_001939</v>
      </c>
      <c r="U895" t="str" cm="1">
        <f t="array" ref="U895">IFERROR(IF(INDEX(AOM[Scientific Name], MATCH(1, (AOM[Edge_Value]=ani_diet!F895)*(AOM[Is_Ani_Diet_Ingredient]&lt;&gt;FALSE), 0))=0, "", INDEX(AOM[Scientific Name], MATCH(1, (AOM[Edge_Value]=ani_diet!F895)*(AOM[Is_Ani_Diet_Ingredient]&lt;&gt;FALSE), 0))), "No Match in AOM")</f>
        <v/>
      </c>
      <c r="V895" t="str" cm="1">
        <f t="array" ref="V895">IF((U895&lt;&gt;"")*(U895&lt;&gt;"No Match in AOM"),IF(L895&lt;&gt;"",_xlfn.TEXTJOIN(";",TRUE,CONCATENATE(_xlfn.TEXTSPLIT(U895,";",TRUE,FALSE)," ",L895)),U895),"")</f>
        <v/>
      </c>
    </row>
    <row r="896" spans="1:23" ht="14.5" x14ac:dyDescent="0.35">
      <c r="A896" t="s">
        <v>24616</v>
      </c>
      <c r="B896" s="86" t="s">
        <v>25886</v>
      </c>
      <c r="C896" s="121" t="s">
        <v>25887</v>
      </c>
      <c r="D896" s="120" t="s">
        <v>9117</v>
      </c>
      <c r="E896" s="122" t="str">
        <f t="shared" si="61"/>
        <v>Rye Bran</v>
      </c>
      <c r="F896" s="122" t="str">
        <f t="shared" si="60"/>
        <v>Rye Bran</v>
      </c>
      <c r="G896" s="122" t="str">
        <f t="shared" si="62"/>
        <v>Rye Bran</v>
      </c>
      <c r="L896" s="120" t="s">
        <v>20824</v>
      </c>
      <c r="M896" s="88" t="s">
        <v>252</v>
      </c>
      <c r="N896" s="88" t="s">
        <v>252</v>
      </c>
      <c r="T896" t="str" cm="1">
        <f t="array" ref="T896">IFERROR(INDEX(AOM[AOM], MATCH(1, (AOM[Edge_Value]=ani_diet!F896)*(AOM[Is_Ani_Diet_Ingredient]&lt;&gt;FALSE), 0)), "No Match in AOM")</f>
        <v>AOM_000580</v>
      </c>
      <c r="U896" t="str" cm="1">
        <f t="array" ref="U896">IFERROR(IF(INDEX(AOM[Scientific Name], MATCH(1, (AOM[Edge_Value]=ani_diet!F896)*(AOM[Is_Ani_Diet_Ingredient]&lt;&gt;FALSE), 0))=0, "", INDEX(AOM[Scientific Name], MATCH(1, (AOM[Edge_Value]=ani_diet!F896)*(AOM[Is_Ani_Diet_Ingredient]&lt;&gt;FALSE), 0))), "No Match in AOM")</f>
        <v xml:space="preserve">Secale cereale </v>
      </c>
      <c r="V896" t="str" cm="1">
        <f t="array" ref="V896">IF((U896&lt;&gt;"")*(U896&lt;&gt;"No Match in AOM"),IF(L896&lt;&gt;"",_xlfn.TEXTJOIN(";",TRUE,CONCATENATE(_xlfn.TEXTSPLIT(U896,";",TRUE,FALSE)," ",L896)),U896),"")</f>
        <v>Secale cereale  Bran</v>
      </c>
    </row>
    <row r="897" spans="1:22" ht="14.5" x14ac:dyDescent="0.35">
      <c r="B897" s="86" t="s">
        <v>25888</v>
      </c>
      <c r="D897" s="120" t="s">
        <v>13827</v>
      </c>
      <c r="E897" s="122" t="str">
        <f t="shared" si="61"/>
        <v>Sesbania sesban</v>
      </c>
      <c r="F897" s="122" t="str">
        <f t="shared" si="60"/>
        <v>Sesbania sesban Dried</v>
      </c>
      <c r="G897" s="122" t="str">
        <f t="shared" si="62"/>
        <v>Sesbania sesban 10865 Dried(Air)</v>
      </c>
      <c r="H897" s="120">
        <v>10865</v>
      </c>
      <c r="I897" s="120" t="s">
        <v>24221</v>
      </c>
      <c r="J897" s="120" t="s">
        <v>24193</v>
      </c>
      <c r="T897" t="str" cm="1">
        <f t="array" ref="T897">IFERROR(INDEX(AOM[AOM], MATCH(1, (AOM[Edge_Value]=ani_diet!F897)*(AOM[Is_Ani_Diet_Ingredient]&lt;&gt;FALSE), 0)), "No Match in AOM")</f>
        <v>AOM_001229</v>
      </c>
      <c r="U897" t="str" cm="1">
        <f t="array" ref="U897">IFERROR(IF(INDEX(AOM[Scientific Name], MATCH(1, (AOM[Edge_Value]=ani_diet!F897)*(AOM[Is_Ani_Diet_Ingredient]&lt;&gt;FALSE), 0))=0, "", INDEX(AOM[Scientific Name], MATCH(1, (AOM[Edge_Value]=ani_diet!F897)*(AOM[Is_Ani_Diet_Ingredient]&lt;&gt;FALSE), 0))), "No Match in AOM")</f>
        <v>Sesbania sesban</v>
      </c>
      <c r="V897" t="str" cm="1">
        <f t="array" ref="V897">IF((U897&lt;&gt;"")*(U897&lt;&gt;"No Match in AOM"),IF(L897&lt;&gt;"",_xlfn.TEXTJOIN(";",TRUE,CONCATENATE(_xlfn.TEXTSPLIT(U897,";",TRUE,FALSE)," ",L897)),U897),"")</f>
        <v>Sesbania sesban</v>
      </c>
    </row>
    <row r="898" spans="1:22" ht="14.5" x14ac:dyDescent="0.35">
      <c r="B898" s="86" t="s">
        <v>25889</v>
      </c>
      <c r="D898" s="120" t="s">
        <v>13827</v>
      </c>
      <c r="E898" s="122" t="str">
        <f t="shared" si="61"/>
        <v>Sesbania sesban</v>
      </c>
      <c r="F898" s="122" t="str">
        <f t="shared" si="60"/>
        <v>Sesbania sesban Dried</v>
      </c>
      <c r="G898" s="122" t="str">
        <f t="shared" si="62"/>
        <v>Sesbania sesban 1190 Dried(Air)</v>
      </c>
      <c r="H898" s="120">
        <v>1190</v>
      </c>
      <c r="I898" s="120" t="s">
        <v>24221</v>
      </c>
      <c r="J898" s="120" t="s">
        <v>24193</v>
      </c>
      <c r="T898" t="str" cm="1">
        <f t="array" ref="T898">IFERROR(INDEX(AOM[AOM], MATCH(1, (AOM[Edge_Value]=ani_diet!F898)*(AOM[Is_Ani_Diet_Ingredient]&lt;&gt;FALSE), 0)), "No Match in AOM")</f>
        <v>AOM_001229</v>
      </c>
      <c r="U898" t="str" cm="1">
        <f t="array" ref="U898">IFERROR(IF(INDEX(AOM[Scientific Name], MATCH(1, (AOM[Edge_Value]=ani_diet!F898)*(AOM[Is_Ani_Diet_Ingredient]&lt;&gt;FALSE), 0))=0, "", INDEX(AOM[Scientific Name], MATCH(1, (AOM[Edge_Value]=ani_diet!F898)*(AOM[Is_Ani_Diet_Ingredient]&lt;&gt;FALSE), 0))), "No Match in AOM")</f>
        <v>Sesbania sesban</v>
      </c>
      <c r="V898" t="str" cm="1">
        <f t="array" ref="V898">IF((U898&lt;&gt;"")*(U898&lt;&gt;"No Match in AOM"),IF(L898&lt;&gt;"",_xlfn.TEXTJOIN(";",TRUE,CONCATENATE(_xlfn.TEXTSPLIT(U898,";",TRUE,FALSE)," ",L898)),U898),"")</f>
        <v>Sesbania sesban</v>
      </c>
    </row>
    <row r="899" spans="1:22" ht="14.5" x14ac:dyDescent="0.35">
      <c r="B899" s="86" t="s">
        <v>25890</v>
      </c>
      <c r="D899" s="120" t="s">
        <v>13827</v>
      </c>
      <c r="E899" s="122" t="str">
        <f t="shared" si="61"/>
        <v>Sesbania sesban</v>
      </c>
      <c r="F899" s="122" t="str">
        <f t="shared" si="60"/>
        <v>Sesbania sesban Dried</v>
      </c>
      <c r="G899" s="122" t="str">
        <f t="shared" si="62"/>
        <v>Sesbania sesban 1198 Dried(Air)</v>
      </c>
      <c r="H899" s="120">
        <v>1198</v>
      </c>
      <c r="I899" s="120" t="s">
        <v>24221</v>
      </c>
      <c r="J899" s="120" t="s">
        <v>24193</v>
      </c>
      <c r="T899" t="str" cm="1">
        <f t="array" ref="T899">IFERROR(INDEX(AOM[AOM], MATCH(1, (AOM[Edge_Value]=ani_diet!F899)*(AOM[Is_Ani_Diet_Ingredient]&lt;&gt;FALSE), 0)), "No Match in AOM")</f>
        <v>AOM_001229</v>
      </c>
      <c r="U899" t="str" cm="1">
        <f t="array" ref="U899">IFERROR(IF(INDEX(AOM[Scientific Name], MATCH(1, (AOM[Edge_Value]=ani_diet!F899)*(AOM[Is_Ani_Diet_Ingredient]&lt;&gt;FALSE), 0))=0, "", INDEX(AOM[Scientific Name], MATCH(1, (AOM[Edge_Value]=ani_diet!F899)*(AOM[Is_Ani_Diet_Ingredient]&lt;&gt;FALSE), 0))), "No Match in AOM")</f>
        <v>Sesbania sesban</v>
      </c>
      <c r="V899" t="str" cm="1">
        <f t="array" ref="V899">IF((U899&lt;&gt;"")*(U899&lt;&gt;"No Match in AOM"),IF(L899&lt;&gt;"",_xlfn.TEXTJOIN(";",TRUE,CONCATENATE(_xlfn.TEXTSPLIT(U899,";",TRUE,FALSE)," ",L899)),U899),"")</f>
        <v>Sesbania sesban</v>
      </c>
    </row>
    <row r="900" spans="1:22" ht="14.5" x14ac:dyDescent="0.35">
      <c r="B900" s="86" t="s">
        <v>25891</v>
      </c>
      <c r="D900" s="120" t="s">
        <v>13827</v>
      </c>
      <c r="E900" s="122" t="str">
        <f t="shared" si="61"/>
        <v>Sesbania sesban</v>
      </c>
      <c r="F900" s="122" t="str">
        <f t="shared" si="60"/>
        <v>Sesbania sesban Dried</v>
      </c>
      <c r="G900" s="122" t="str">
        <f t="shared" si="62"/>
        <v>Sesbania sesban 15019 Dried(Air)</v>
      </c>
      <c r="H900" s="120">
        <v>15019</v>
      </c>
      <c r="I900" s="120" t="s">
        <v>24221</v>
      </c>
      <c r="J900" s="120" t="s">
        <v>24193</v>
      </c>
      <c r="T900" t="str" cm="1">
        <f t="array" ref="T900">IFERROR(INDEX(AOM[AOM], MATCH(1, (AOM[Edge_Value]=ani_diet!F900)*(AOM[Is_Ani_Diet_Ingredient]&lt;&gt;FALSE), 0)), "No Match in AOM")</f>
        <v>AOM_001229</v>
      </c>
      <c r="U900" t="str" cm="1">
        <f t="array" ref="U900">IFERROR(IF(INDEX(AOM[Scientific Name], MATCH(1, (AOM[Edge_Value]=ani_diet!F900)*(AOM[Is_Ani_Diet_Ingredient]&lt;&gt;FALSE), 0))=0, "", INDEX(AOM[Scientific Name], MATCH(1, (AOM[Edge_Value]=ani_diet!F900)*(AOM[Is_Ani_Diet_Ingredient]&lt;&gt;FALSE), 0))), "No Match in AOM")</f>
        <v>Sesbania sesban</v>
      </c>
      <c r="V900" t="str" cm="1">
        <f t="array" ref="V900">IF((U900&lt;&gt;"")*(U900&lt;&gt;"No Match in AOM"),IF(L900&lt;&gt;"",_xlfn.TEXTJOIN(";",TRUE,CONCATENATE(_xlfn.TEXTSPLIT(U900,";",TRUE,FALSE)," ",L900)),U900),"")</f>
        <v>Sesbania sesban</v>
      </c>
    </row>
    <row r="901" spans="1:22" ht="14.5" x14ac:dyDescent="0.35">
      <c r="B901" s="86" t="s">
        <v>25892</v>
      </c>
      <c r="D901" s="120" t="s">
        <v>13827</v>
      </c>
      <c r="E901" s="122" t="str">
        <f t="shared" si="61"/>
        <v>Sesbania sesban</v>
      </c>
      <c r="F901" s="122" t="str">
        <f t="shared" si="60"/>
        <v>Sesbania sesban Dried</v>
      </c>
      <c r="G901" s="122" t="str">
        <f t="shared" si="62"/>
        <v>Sesbania sesban 15036 Dried(Air)</v>
      </c>
      <c r="H901" s="120">
        <v>15036</v>
      </c>
      <c r="I901" s="120" t="s">
        <v>24221</v>
      </c>
      <c r="J901" s="120" t="s">
        <v>24193</v>
      </c>
      <c r="T901" t="str" cm="1">
        <f t="array" ref="T901">IFERROR(INDEX(AOM[AOM], MATCH(1, (AOM[Edge_Value]=ani_diet!F901)*(AOM[Is_Ani_Diet_Ingredient]&lt;&gt;FALSE), 0)), "No Match in AOM")</f>
        <v>AOM_001229</v>
      </c>
      <c r="U901" t="str" cm="1">
        <f t="array" ref="U901">IFERROR(IF(INDEX(AOM[Scientific Name], MATCH(1, (AOM[Edge_Value]=ani_diet!F901)*(AOM[Is_Ani_Diet_Ingredient]&lt;&gt;FALSE), 0))=0, "", INDEX(AOM[Scientific Name], MATCH(1, (AOM[Edge_Value]=ani_diet!F901)*(AOM[Is_Ani_Diet_Ingredient]&lt;&gt;FALSE), 0))), "No Match in AOM")</f>
        <v>Sesbania sesban</v>
      </c>
      <c r="V901" t="str" cm="1">
        <f t="array" ref="V901">IF((U901&lt;&gt;"")*(U901&lt;&gt;"No Match in AOM"),IF(L901&lt;&gt;"",_xlfn.TEXTJOIN(";",TRUE,CONCATENATE(_xlfn.TEXTSPLIT(U901,";",TRUE,FALSE)," ",L901)),U901),"")</f>
        <v>Sesbania sesban</v>
      </c>
    </row>
    <row r="902" spans="1:22" ht="14.5" x14ac:dyDescent="0.35">
      <c r="B902" s="86" t="s">
        <v>25893</v>
      </c>
      <c r="D902" s="120" t="s">
        <v>13827</v>
      </c>
      <c r="E902" s="122" t="str">
        <f t="shared" si="61"/>
        <v>Sesbania sesban</v>
      </c>
      <c r="F902" s="122" t="str">
        <f t="shared" si="60"/>
        <v>Sesbania sesban Dried</v>
      </c>
      <c r="G902" s="122" t="str">
        <f t="shared" si="62"/>
        <v>Sesbania sesban 2024 Dried(Air)</v>
      </c>
      <c r="H902" s="120">
        <v>2024</v>
      </c>
      <c r="I902" s="120" t="s">
        <v>24221</v>
      </c>
      <c r="J902" s="120" t="s">
        <v>24193</v>
      </c>
      <c r="T902" t="str" cm="1">
        <f t="array" ref="T902">IFERROR(INDEX(AOM[AOM], MATCH(1, (AOM[Edge_Value]=ani_diet!F902)*(AOM[Is_Ani_Diet_Ingredient]&lt;&gt;FALSE), 0)), "No Match in AOM")</f>
        <v>AOM_001229</v>
      </c>
      <c r="U902" t="str" cm="1">
        <f t="array" ref="U902">IFERROR(IF(INDEX(AOM[Scientific Name], MATCH(1, (AOM[Edge_Value]=ani_diet!F902)*(AOM[Is_Ani_Diet_Ingredient]&lt;&gt;FALSE), 0))=0, "", INDEX(AOM[Scientific Name], MATCH(1, (AOM[Edge_Value]=ani_diet!F902)*(AOM[Is_Ani_Diet_Ingredient]&lt;&gt;FALSE), 0))), "No Match in AOM")</f>
        <v>Sesbania sesban</v>
      </c>
      <c r="V902" t="str" cm="1">
        <f t="array" ref="V902">IF((U902&lt;&gt;"")*(U902&lt;&gt;"No Match in AOM"),IF(L902&lt;&gt;"",_xlfn.TEXTJOIN(";",TRUE,CONCATENATE(_xlfn.TEXTSPLIT(U902,";",TRUE,FALSE)," ",L902)),U902),"")</f>
        <v>Sesbania sesban</v>
      </c>
    </row>
    <row r="903" spans="1:22" ht="14.5" x14ac:dyDescent="0.35">
      <c r="A903" t="s">
        <v>25126</v>
      </c>
      <c r="B903" s="86" t="s">
        <v>25894</v>
      </c>
      <c r="C903" s="121" t="s">
        <v>22257</v>
      </c>
      <c r="D903" s="120" t="s">
        <v>22257</v>
      </c>
      <c r="E903" s="122" t="str">
        <f t="shared" si="61"/>
        <v>Stipa tenacissima</v>
      </c>
      <c r="F903" s="122" t="str">
        <f t="shared" si="60"/>
        <v>Stipa tenacissima</v>
      </c>
      <c r="G903" s="122" t="str">
        <f t="shared" si="62"/>
        <v>Stipa tenacissima</v>
      </c>
      <c r="T903" t="str" cm="1">
        <f t="array" ref="T903">IFERROR(INDEX(AOM[AOM], MATCH(1, (AOM[Edge_Value]=ani_diet!F903)*(AOM[Is_Ani_Diet_Ingredient]&lt;&gt;FALSE), 0)), "No Match in AOM")</f>
        <v>AOM_001521</v>
      </c>
      <c r="U903" t="str" cm="1">
        <f t="array" ref="U903">IFERROR(IF(INDEX(AOM[Scientific Name], MATCH(1, (AOM[Edge_Value]=ani_diet!F903)*(AOM[Is_Ani_Diet_Ingredient]&lt;&gt;FALSE), 0))=0, "", INDEX(AOM[Scientific Name], MATCH(1, (AOM[Edge_Value]=ani_diet!F903)*(AOM[Is_Ani_Diet_Ingredient]&lt;&gt;FALSE), 0))), "No Match in AOM")</f>
        <v>Stipa tenacissima</v>
      </c>
      <c r="V903" t="str" cm="1">
        <f t="array" ref="V903">IF((U903&lt;&gt;"")*(U903&lt;&gt;"No Match in AOM"),IF(L903&lt;&gt;"",_xlfn.TEXTJOIN(";",TRUE,CONCATENATE(_xlfn.TEXTSPLIT(U903,";",TRUE,FALSE)," ",L903)),U903),"")</f>
        <v>Stipa tenacissima</v>
      </c>
    </row>
    <row r="904" spans="1:22" ht="14.5" x14ac:dyDescent="0.35">
      <c r="A904" t="s">
        <v>25126</v>
      </c>
      <c r="B904" s="86" t="s">
        <v>25895</v>
      </c>
      <c r="D904" s="120" t="s">
        <v>22257</v>
      </c>
      <c r="E904" s="122" t="str">
        <f t="shared" si="61"/>
        <v>Stipa tenacissima</v>
      </c>
      <c r="F904" s="122" t="str">
        <f t="shared" si="60"/>
        <v>Stipa tenacissima Dried</v>
      </c>
      <c r="G904" s="122" t="str">
        <f t="shared" si="62"/>
        <v>Stipa tenacissima Dried(Air)</v>
      </c>
      <c r="I904" s="120" t="s">
        <v>24221</v>
      </c>
      <c r="J904" s="120" t="s">
        <v>24193</v>
      </c>
      <c r="T904" t="str" cm="1">
        <f t="array" ref="T904">IFERROR(INDEX(AOM[AOM], MATCH(1, (AOM[Edge_Value]=ani_diet!F904)*(AOM[Is_Ani_Diet_Ingredient]&lt;&gt;FALSE), 0)), "No Match in AOM")</f>
        <v>AOM_001743</v>
      </c>
      <c r="U904" t="str" cm="1">
        <f t="array" ref="U904">IFERROR(IF(INDEX(AOM[Scientific Name], MATCH(1, (AOM[Edge_Value]=ani_diet!F904)*(AOM[Is_Ani_Diet_Ingredient]&lt;&gt;FALSE), 0))=0, "", INDEX(AOM[Scientific Name], MATCH(1, (AOM[Edge_Value]=ani_diet!F904)*(AOM[Is_Ani_Diet_Ingredient]&lt;&gt;FALSE), 0))), "No Match in AOM")</f>
        <v>Stipa tenacissima</v>
      </c>
      <c r="V904" t="str" cm="1">
        <f t="array" ref="V904">IF((U904&lt;&gt;"")*(U904&lt;&gt;"No Match in AOM"),IF(L904&lt;&gt;"",_xlfn.TEXTJOIN(";",TRUE,CONCATENATE(_xlfn.TEXTSPLIT(U904,";",TRUE,FALSE)," ",L904)),U904),"")</f>
        <v>Stipa tenacissima</v>
      </c>
    </row>
    <row r="905" spans="1:22" ht="14.5" x14ac:dyDescent="0.35">
      <c r="A905" t="s">
        <v>25896</v>
      </c>
      <c r="B905" s="86" t="s">
        <v>25897</v>
      </c>
      <c r="D905" s="120" t="s">
        <v>23124</v>
      </c>
      <c r="E905" s="122" t="str">
        <f t="shared" si="61"/>
        <v>Salt</v>
      </c>
      <c r="F905" s="122" t="str">
        <f t="shared" si="60"/>
        <v>Salt</v>
      </c>
      <c r="G905" s="122" t="str">
        <f t="shared" si="62"/>
        <v>Salt</v>
      </c>
      <c r="T905" t="str" cm="1">
        <f t="array" ref="T905">IFERROR(INDEX(AOM[AOM], MATCH(1, (AOM[Edge_Value]=ani_diet!F905)*(AOM[Is_Ani_Diet_Ingredient]&lt;&gt;FALSE), 0)), "No Match in AOM")</f>
        <v>AOM_000772</v>
      </c>
      <c r="U905" t="str" cm="1">
        <f t="array" ref="U905">IFERROR(IF(INDEX(AOM[Scientific Name], MATCH(1, (AOM[Edge_Value]=ani_diet!F905)*(AOM[Is_Ani_Diet_Ingredient]&lt;&gt;FALSE), 0))=0, "", INDEX(AOM[Scientific Name], MATCH(1, (AOM[Edge_Value]=ani_diet!F905)*(AOM[Is_Ani_Diet_Ingredient]&lt;&gt;FALSE), 0))), "No Match in AOM")</f>
        <v/>
      </c>
      <c r="V905" t="str" cm="1">
        <f t="array" ref="V905">IF((U905&lt;&gt;"")*(U905&lt;&gt;"No Match in AOM"),IF(L905&lt;&gt;"",_xlfn.TEXTJOIN(";",TRUE,CONCATENATE(_xlfn.TEXTSPLIT(U905,";",TRUE,FALSE)," ",L905)),U905),"")</f>
        <v/>
      </c>
    </row>
    <row r="906" spans="1:22" ht="14.5" x14ac:dyDescent="0.35">
      <c r="A906" t="s">
        <v>25898</v>
      </c>
      <c r="B906" s="86" t="s">
        <v>25899</v>
      </c>
      <c r="C906" s="121" t="s">
        <v>25900</v>
      </c>
      <c r="D906" s="120" t="s">
        <v>23124</v>
      </c>
      <c r="E906" s="122" t="str">
        <f t="shared" si="61"/>
        <v>Salt</v>
      </c>
      <c r="F906" s="122" t="str">
        <f t="shared" si="60"/>
        <v>Salt</v>
      </c>
      <c r="G906" s="122" t="str">
        <f t="shared" si="62"/>
        <v>Salt</v>
      </c>
      <c r="T906" t="str" cm="1">
        <f t="array" ref="T906">IFERROR(INDEX(AOM[AOM], MATCH(1, (AOM[Edge_Value]=ani_diet!F906)*(AOM[Is_Ani_Diet_Ingredient]&lt;&gt;FALSE), 0)), "No Match in AOM")</f>
        <v>AOM_000772</v>
      </c>
      <c r="U906" t="str" cm="1">
        <f t="array" ref="U906">IFERROR(IF(INDEX(AOM[Scientific Name], MATCH(1, (AOM[Edge_Value]=ani_diet!F906)*(AOM[Is_Ani_Diet_Ingredient]&lt;&gt;FALSE), 0))=0, "", INDEX(AOM[Scientific Name], MATCH(1, (AOM[Edge_Value]=ani_diet!F906)*(AOM[Is_Ani_Diet_Ingredient]&lt;&gt;FALSE), 0))), "No Match in AOM")</f>
        <v/>
      </c>
      <c r="V906" t="str" cm="1">
        <f t="array" ref="V906">IF((U906&lt;&gt;"")*(U906&lt;&gt;"No Match in AOM"),IF(L906&lt;&gt;"",_xlfn.TEXTJOIN(";",TRUE,CONCATENATE(_xlfn.TEXTSPLIT(U906,";",TRUE,FALSE)," ",L906)),U906),"")</f>
        <v/>
      </c>
    </row>
    <row r="907" spans="1:22" ht="15" customHeight="1" x14ac:dyDescent="0.35">
      <c r="A907" t="s">
        <v>25901</v>
      </c>
      <c r="B907" s="86" t="s">
        <v>25902</v>
      </c>
      <c r="C907" s="121" t="s">
        <v>6818</v>
      </c>
      <c r="D907" s="120" t="s">
        <v>6818</v>
      </c>
      <c r="E907" s="122" t="str">
        <f t="shared" si="61"/>
        <v>Sand</v>
      </c>
      <c r="F907" s="122" t="str">
        <f t="shared" si="60"/>
        <v>Sand</v>
      </c>
      <c r="G907" s="122" t="str">
        <f t="shared" si="62"/>
        <v>Sand</v>
      </c>
      <c r="K907" s="120" t="s">
        <v>25208</v>
      </c>
      <c r="T907" t="str" cm="1">
        <f t="array" ref="T907">IFERROR(INDEX(AOM[AOM], MATCH(1, (AOM[Edge_Value]=ani_diet!F907)*(AOM[Is_Ani_Diet_Ingredient]&lt;&gt;FALSE), 0)), "No Match in AOM")</f>
        <v>AOM_001867</v>
      </c>
      <c r="U907" t="str" cm="1">
        <f t="array" ref="U907">IFERROR(IF(INDEX(AOM[Scientific Name], MATCH(1, (AOM[Edge_Value]=ani_diet!F907)*(AOM[Is_Ani_Diet_Ingredient]&lt;&gt;FALSE), 0))=0, "", INDEX(AOM[Scientific Name], MATCH(1, (AOM[Edge_Value]=ani_diet!F907)*(AOM[Is_Ani_Diet_Ingredient]&lt;&gt;FALSE), 0))), "No Match in AOM")</f>
        <v/>
      </c>
      <c r="V907" t="str" cm="1">
        <f t="array" ref="V907">IF((U907&lt;&gt;"")*(U907&lt;&gt;"No Match in AOM"),IF(L907&lt;&gt;"",_xlfn.TEXTJOIN(";",TRUE,CONCATENATE(_xlfn.TEXTSPLIT(U907,";",TRUE,FALSE)," ",L907)),U907),"")</f>
        <v/>
      </c>
    </row>
    <row r="908" spans="1:22" ht="15" customHeight="1" x14ac:dyDescent="0.35">
      <c r="A908" t="s">
        <v>25744</v>
      </c>
      <c r="B908" s="86" t="s">
        <v>25903</v>
      </c>
      <c r="D908" s="120" t="s">
        <v>20592</v>
      </c>
      <c r="E908" s="122" t="str">
        <f t="shared" si="61"/>
        <v>Sardine</v>
      </c>
      <c r="F908" s="122" t="str">
        <f t="shared" si="60"/>
        <v>Sardine Ground</v>
      </c>
      <c r="G908" s="122" t="str">
        <f t="shared" si="62"/>
        <v>Sardine Ground</v>
      </c>
      <c r="I908" s="120" t="s">
        <v>6571</v>
      </c>
      <c r="J908" s="120" t="s">
        <v>6571</v>
      </c>
      <c r="T908" t="str" cm="1">
        <f t="array" ref="T908">IFERROR(INDEX(AOM[AOM], MATCH(1, (AOM[Edge_Value]=ani_diet!F908)*(AOM[Is_Ani_Diet_Ingredient]&lt;&gt;FALSE), 0)), "No Match in AOM")</f>
        <v>AOM_001929</v>
      </c>
      <c r="U908" t="str" cm="1">
        <f t="array" ref="U908">IFERROR(IF(INDEX(AOM[Scientific Name], MATCH(1, (AOM[Edge_Value]=ani_diet!F908)*(AOM[Is_Ani_Diet_Ingredient]&lt;&gt;FALSE), 0))=0, "", INDEX(AOM[Scientific Name], MATCH(1, (AOM[Edge_Value]=ani_diet!F908)*(AOM[Is_Ani_Diet_Ingredient]&lt;&gt;FALSE), 0))), "No Match in AOM")</f>
        <v>Sardina pilchardus</v>
      </c>
      <c r="V908" t="str" cm="1">
        <f t="array" ref="V908">IF((U908&lt;&gt;"")*(U908&lt;&gt;"No Match in AOM"),IF(L908&lt;&gt;"",_xlfn.TEXTJOIN(";",TRUE,CONCATENATE(_xlfn.TEXTSPLIT(U908,";",TRUE,FALSE)," ",L908)),U908),"")</f>
        <v>Sardina pilchardus</v>
      </c>
    </row>
    <row r="909" spans="1:22" ht="15" customHeight="1" x14ac:dyDescent="0.35">
      <c r="A909" t="s">
        <v>25904</v>
      </c>
      <c r="B909" s="86" t="s">
        <v>25905</v>
      </c>
      <c r="C909" s="121" t="s">
        <v>21914</v>
      </c>
      <c r="D909" s="120" t="s">
        <v>21914</v>
      </c>
      <c r="E909" s="122" t="str">
        <f t="shared" si="61"/>
        <v>Scarlet Eggplant</v>
      </c>
      <c r="F909" s="122" t="str">
        <f t="shared" si="60"/>
        <v>Scarlet Eggplant</v>
      </c>
      <c r="G909" s="122" t="str">
        <f t="shared" si="62"/>
        <v>Scarlet Eggplant</v>
      </c>
      <c r="T909" t="str" cm="1">
        <f t="array" ref="T909">IFERROR(INDEX(AOM[AOM], MATCH(1, (AOM[Edge_Value]=ani_diet!F909)*(AOM[Is_Ani_Diet_Ingredient]&lt;&gt;FALSE), 0)), "No Match in AOM")</f>
        <v>AOM_001360</v>
      </c>
      <c r="U909" t="str" cm="1">
        <f t="array" ref="U909">IFERROR(IF(INDEX(AOM[Scientific Name], MATCH(1, (AOM[Edge_Value]=ani_diet!F909)*(AOM[Is_Ani_Diet_Ingredient]&lt;&gt;FALSE), 0))=0, "", INDEX(AOM[Scientific Name], MATCH(1, (AOM[Edge_Value]=ani_diet!F909)*(AOM[Is_Ani_Diet_Ingredient]&lt;&gt;FALSE), 0))), "No Match in AOM")</f>
        <v>Solanum aethiopicum</v>
      </c>
      <c r="V909" t="str" cm="1">
        <f t="array" ref="V909">IF((U909&lt;&gt;"")*(U909&lt;&gt;"No Match in AOM"),IF(L909&lt;&gt;"",_xlfn.TEXTJOIN(";",TRUE,CONCATENATE(_xlfn.TEXTSPLIT(U909,";",TRUE,FALSE)," ",L909)),U909),"")</f>
        <v>Solanum aethiopicum</v>
      </c>
    </row>
    <row r="910" spans="1:22" ht="15" customHeight="1" x14ac:dyDescent="0.35">
      <c r="A910" t="s">
        <v>25906</v>
      </c>
      <c r="B910" s="86" t="s">
        <v>25907</v>
      </c>
      <c r="D910" s="120" t="s">
        <v>21914</v>
      </c>
      <c r="E910" s="122" t="str">
        <f t="shared" si="61"/>
        <v>Scarlet Eggplant</v>
      </c>
      <c r="F910" s="122" t="str">
        <f t="shared" si="60"/>
        <v>Scarlet Eggplant Wilted</v>
      </c>
      <c r="G910" s="122" t="str">
        <f t="shared" si="62"/>
        <v>Scarlet Eggplant Wilted Chopped</v>
      </c>
      <c r="I910" s="120" t="s">
        <v>25908</v>
      </c>
      <c r="J910" s="120" t="s">
        <v>24261</v>
      </c>
      <c r="K910" s="120" t="s">
        <v>6715</v>
      </c>
      <c r="T910" t="str" cm="1">
        <f t="array" ref="T910">IFERROR(INDEX(AOM[AOM], MATCH(1, (AOM[Edge_Value]=ani_diet!F910)*(AOM[Is_Ani_Diet_Ingredient]&lt;&gt;FALSE), 0)), "No Match in AOM")</f>
        <v>AOM_001662</v>
      </c>
      <c r="U910" t="str" cm="1">
        <f t="array" ref="U910">IFERROR(IF(INDEX(AOM[Scientific Name], MATCH(1, (AOM[Edge_Value]=ani_diet!F910)*(AOM[Is_Ani_Diet_Ingredient]&lt;&gt;FALSE), 0))=0, "", INDEX(AOM[Scientific Name], MATCH(1, (AOM[Edge_Value]=ani_diet!F910)*(AOM[Is_Ani_Diet_Ingredient]&lt;&gt;FALSE), 0))), "No Match in AOM")</f>
        <v>Solanum aethiopicum</v>
      </c>
      <c r="V910" t="str" cm="1">
        <f t="array" ref="V910">IF((U910&lt;&gt;"")*(U910&lt;&gt;"No Match in AOM"),IF(L910&lt;&gt;"",_xlfn.TEXTJOIN(";",TRUE,CONCATENATE(_xlfn.TEXTSPLIT(U910,";",TRUE,FALSE)," ",L910)),U910),"")</f>
        <v>Solanum aethiopicum</v>
      </c>
    </row>
    <row r="911" spans="1:22" ht="15" customHeight="1" x14ac:dyDescent="0.35">
      <c r="A911" t="s">
        <v>25909</v>
      </c>
      <c r="B911" s="86" t="s">
        <v>22236</v>
      </c>
      <c r="C911" s="121" t="s">
        <v>22236</v>
      </c>
      <c r="D911" s="120" t="s">
        <v>22236</v>
      </c>
      <c r="E911" s="122" t="str">
        <f t="shared" si="61"/>
        <v>Schizachyrium exile</v>
      </c>
      <c r="F911" s="122" t="str">
        <f t="shared" si="60"/>
        <v>Schizachyrium exile</v>
      </c>
      <c r="G911" s="122" t="str">
        <f t="shared" si="62"/>
        <v>Schizachyrium exile</v>
      </c>
      <c r="T911" t="str" cm="1">
        <f t="array" ref="T911">IFERROR(INDEX(AOM[AOM], MATCH(1, (AOM[Edge_Value]=ani_diet!F911)*(AOM[Is_Ani_Diet_Ingredient]&lt;&gt;FALSE), 0)), "No Match in AOM")</f>
        <v>AOM_001516</v>
      </c>
      <c r="U911" t="str" cm="1">
        <f t="array" ref="U911">IFERROR(IF(INDEX(AOM[Scientific Name], MATCH(1, (AOM[Edge_Value]=ani_diet!F911)*(AOM[Is_Ani_Diet_Ingredient]&lt;&gt;FALSE), 0))=0, "", INDEX(AOM[Scientific Name], MATCH(1, (AOM[Edge_Value]=ani_diet!F911)*(AOM[Is_Ani_Diet_Ingredient]&lt;&gt;FALSE), 0))), "No Match in AOM")</f>
        <v>Schizachyrium exile</v>
      </c>
      <c r="V911" t="str" cm="1">
        <f t="array" ref="V911">IF((U911&lt;&gt;"")*(U911&lt;&gt;"No Match in AOM"),IF(L911&lt;&gt;"",_xlfn.TEXTJOIN(";",TRUE,CONCATENATE(_xlfn.TEXTSPLIT(U911,";",TRUE,FALSE)," ",L911)),U911),"")</f>
        <v>Schizachyrium exile</v>
      </c>
    </row>
    <row r="912" spans="1:22" ht="15" customHeight="1" x14ac:dyDescent="0.35">
      <c r="A912" t="s">
        <v>25909</v>
      </c>
      <c r="B912" s="86" t="s">
        <v>25910</v>
      </c>
      <c r="D912" s="120" t="s">
        <v>22236</v>
      </c>
      <c r="E912" s="122" t="str">
        <f t="shared" si="61"/>
        <v>Schizachyrium exile</v>
      </c>
      <c r="F912" s="122" t="str">
        <f t="shared" si="60"/>
        <v>Schizachyrium exile Urea Treated</v>
      </c>
      <c r="G912" s="122" t="str">
        <f t="shared" si="62"/>
        <v>Schizachyrium exile Urea Treated</v>
      </c>
      <c r="I912" s="120" t="s">
        <v>25495</v>
      </c>
      <c r="J912" s="120" t="s">
        <v>25495</v>
      </c>
      <c r="T912" t="str" cm="1">
        <f t="array" ref="T912">IFERROR(INDEX(AOM[AOM], MATCH(1, (AOM[Edge_Value]=ani_diet!F912)*(AOM[Is_Ani_Diet_Ingredient]&lt;&gt;FALSE), 0)), "No Match in AOM")</f>
        <v>AOM_001689</v>
      </c>
      <c r="U912" t="str" cm="1">
        <f t="array" ref="U912">IFERROR(IF(INDEX(AOM[Scientific Name], MATCH(1, (AOM[Edge_Value]=ani_diet!F912)*(AOM[Is_Ani_Diet_Ingredient]&lt;&gt;FALSE), 0))=0, "", INDEX(AOM[Scientific Name], MATCH(1, (AOM[Edge_Value]=ani_diet!F912)*(AOM[Is_Ani_Diet_Ingredient]&lt;&gt;FALSE), 0))), "No Match in AOM")</f>
        <v>Schizachyrium exile</v>
      </c>
      <c r="V912" t="str" cm="1">
        <f t="array" ref="V912">IF((U912&lt;&gt;"")*(U912&lt;&gt;"No Match in AOM"),IF(L912&lt;&gt;"",_xlfn.TEXTJOIN(";",TRUE,CONCATENATE(_xlfn.TEXTSPLIT(U912,";",TRUE,FALSE)," ",L912)),U912),"")</f>
        <v>Schizachyrium exile</v>
      </c>
    </row>
    <row r="913" spans="1:22" ht="15" customHeight="1" x14ac:dyDescent="0.35">
      <c r="A913" t="s">
        <v>24318</v>
      </c>
      <c r="B913" s="86" t="s">
        <v>22240</v>
      </c>
      <c r="C913" s="121" t="s">
        <v>22240</v>
      </c>
      <c r="D913" s="120" t="s">
        <v>22240</v>
      </c>
      <c r="E913" s="122" t="str">
        <f t="shared" si="61"/>
        <v>Schizachyrium jeffreysii</v>
      </c>
      <c r="F913" s="122" t="str">
        <f t="shared" si="60"/>
        <v>Schizachyrium jeffreysii</v>
      </c>
      <c r="G913" s="122" t="str">
        <f t="shared" si="62"/>
        <v>Schizachyrium jeffreysii</v>
      </c>
      <c r="T913" t="str" cm="1">
        <f t="array" ref="T913">IFERROR(INDEX(AOM[AOM], MATCH(1, (AOM[Edge_Value]=ani_diet!F913)*(AOM[Is_Ani_Diet_Ingredient]&lt;&gt;FALSE), 0)), "No Match in AOM")</f>
        <v>AOM_001517</v>
      </c>
      <c r="U913" t="str" cm="1">
        <f t="array" ref="U913">IFERROR(IF(INDEX(AOM[Scientific Name], MATCH(1, (AOM[Edge_Value]=ani_diet!F913)*(AOM[Is_Ani_Diet_Ingredient]&lt;&gt;FALSE), 0))=0, "", INDEX(AOM[Scientific Name], MATCH(1, (AOM[Edge_Value]=ani_diet!F913)*(AOM[Is_Ani_Diet_Ingredient]&lt;&gt;FALSE), 0))), "No Match in AOM")</f>
        <v>Schizachyrium jeffreysii</v>
      </c>
      <c r="V913" t="str" cm="1">
        <f t="array" ref="V913">IF((U913&lt;&gt;"")*(U913&lt;&gt;"No Match in AOM"),IF(L913&lt;&gt;"",_xlfn.TEXTJOIN(";",TRUE,CONCATENATE(_xlfn.TEXTSPLIT(U913,";",TRUE,FALSE)," ",L913)),U913),"")</f>
        <v>Schizachyrium jeffreysii</v>
      </c>
    </row>
    <row r="914" spans="1:22" ht="15" customHeight="1" x14ac:dyDescent="0.35">
      <c r="A914" t="s">
        <v>24196</v>
      </c>
      <c r="B914" s="86" t="s">
        <v>25911</v>
      </c>
      <c r="C914" s="121" t="s">
        <v>25912</v>
      </c>
      <c r="D914" s="120" t="s">
        <v>22242</v>
      </c>
      <c r="E914" s="122" t="str">
        <f t="shared" si="61"/>
        <v>Schoenefeldia gracilis</v>
      </c>
      <c r="F914" s="122" t="str">
        <f t="shared" si="60"/>
        <v>Schoenefeldia gracilis Dried</v>
      </c>
      <c r="G914" s="122" t="str">
        <f t="shared" si="62"/>
        <v>Schoenefeldia gracilis Hay</v>
      </c>
      <c r="I914" s="120" t="s">
        <v>19595</v>
      </c>
      <c r="J914" s="120" t="s">
        <v>24193</v>
      </c>
      <c r="N914" s="88" t="s">
        <v>252</v>
      </c>
      <c r="T914" t="str" cm="1">
        <f t="array" ref="T914">IFERROR(INDEX(AOM[AOM], MATCH(1, (AOM[Edge_Value]=ani_diet!F914)*(AOM[Is_Ani_Diet_Ingredient]&lt;&gt;FALSE), 0)), "No Match in AOM")</f>
        <v>AOM_001692</v>
      </c>
      <c r="U914" t="str" cm="1">
        <f t="array" ref="U914">IFERROR(IF(INDEX(AOM[Scientific Name], MATCH(1, (AOM[Edge_Value]=ani_diet!F914)*(AOM[Is_Ani_Diet_Ingredient]&lt;&gt;FALSE), 0))=0, "", INDEX(AOM[Scientific Name], MATCH(1, (AOM[Edge_Value]=ani_diet!F914)*(AOM[Is_Ani_Diet_Ingredient]&lt;&gt;FALSE), 0))), "No Match in AOM")</f>
        <v>Schoenefeldia gracilis</v>
      </c>
      <c r="V914" t="str" cm="1">
        <f t="array" ref="V914">IF((U914&lt;&gt;"")*(U914&lt;&gt;"No Match in AOM"),IF(L914&lt;&gt;"",_xlfn.TEXTJOIN(";",TRUE,CONCATENATE(_xlfn.TEXTSPLIT(U914,";",TRUE,FALSE)," ",L914)),U914),"")</f>
        <v>Schoenefeldia gracilis</v>
      </c>
    </row>
    <row r="915" spans="1:22" ht="15" customHeight="1" x14ac:dyDescent="0.35">
      <c r="A915" t="s">
        <v>24552</v>
      </c>
      <c r="B915" s="86" t="s">
        <v>19816</v>
      </c>
      <c r="C915" s="121" t="s">
        <v>19816</v>
      </c>
      <c r="D915" s="120" t="s">
        <v>19816</v>
      </c>
      <c r="E915" s="122" t="str">
        <f t="shared" si="61"/>
        <v>Selenium</v>
      </c>
      <c r="F915" s="122" t="str">
        <f t="shared" ref="F915:F978" si="63">_xlfn.TEXTJOIN(" ",TRUE,D915,IF(ISBLANK(L915),"",_xlfn.TEXTSPLIT(L915,";")),IF(ISBLANK(J915),"",_xlfn.TEXTSPLIT(J915,";")))</f>
        <v>Selenium</v>
      </c>
      <c r="G915" s="122" t="str">
        <f t="shared" si="62"/>
        <v>Selenium</v>
      </c>
      <c r="T915" t="str" cm="1">
        <f t="array" ref="T915">IFERROR(INDEX(AOM[AOM], MATCH(1, (AOM[Edge_Value]=ani_diet!F915)*(AOM[Is_Ani_Diet_Ingredient]&lt;&gt;FALSE), 0)), "No Match in AOM")</f>
        <v>AOM_000774</v>
      </c>
      <c r="U915" t="str" cm="1">
        <f t="array" ref="U915">IFERROR(IF(INDEX(AOM[Scientific Name], MATCH(1, (AOM[Edge_Value]=ani_diet!F915)*(AOM[Is_Ani_Diet_Ingredient]&lt;&gt;FALSE), 0))=0, "", INDEX(AOM[Scientific Name], MATCH(1, (AOM[Edge_Value]=ani_diet!F915)*(AOM[Is_Ani_Diet_Ingredient]&lt;&gt;FALSE), 0))), "No Match in AOM")</f>
        <v/>
      </c>
      <c r="V915" t="str" cm="1">
        <f t="array" ref="V915">IF((U915&lt;&gt;"")*(U915&lt;&gt;"No Match in AOM"),IF(L915&lt;&gt;"",_xlfn.TEXTJOIN(";",TRUE,CONCATENATE(_xlfn.TEXTSPLIT(U915,";",TRUE,FALSE)," ",L915)),U915),"")</f>
        <v/>
      </c>
    </row>
    <row r="916" spans="1:22" ht="15" customHeight="1" x14ac:dyDescent="0.35">
      <c r="A916" t="s">
        <v>24826</v>
      </c>
      <c r="B916" s="86" t="s">
        <v>25913</v>
      </c>
      <c r="C916" s="121" t="s">
        <v>25914</v>
      </c>
      <c r="D916" s="120" t="s">
        <v>10510</v>
      </c>
      <c r="E916" s="122" t="str">
        <f t="shared" si="61"/>
        <v>Sesame Seed Cake</v>
      </c>
      <c r="F916" s="122" t="str">
        <f t="shared" si="63"/>
        <v>Sesame Seed Cake</v>
      </c>
      <c r="G916" s="122" t="str">
        <f t="shared" si="62"/>
        <v>Sesame Seed Cake</v>
      </c>
      <c r="L916" s="120" t="s">
        <v>24386</v>
      </c>
      <c r="M916" s="88" t="s">
        <v>252</v>
      </c>
      <c r="N916" s="88" t="s">
        <v>252</v>
      </c>
      <c r="T916" t="str" cm="1">
        <f t="array" ref="T916">IFERROR(INDEX(AOM[AOM], MATCH(1, (AOM[Edge_Value]=ani_diet!F916)*(AOM[Is_Ani_Diet_Ingredient]&lt;&gt;FALSE), 0)), "No Match in AOM")</f>
        <v>AOM_001277</v>
      </c>
      <c r="U916" t="str" cm="1">
        <f t="array" ref="U916">IFERROR(IF(INDEX(AOM[Scientific Name], MATCH(1, (AOM[Edge_Value]=ani_diet!F916)*(AOM[Is_Ani_Diet_Ingredient]&lt;&gt;FALSE), 0))=0, "", INDEX(AOM[Scientific Name], MATCH(1, (AOM[Edge_Value]=ani_diet!F916)*(AOM[Is_Ani_Diet_Ingredient]&lt;&gt;FALSE), 0))), "No Match in AOM")</f>
        <v>Sesamum indicum</v>
      </c>
      <c r="V916" t="str" cm="1">
        <f t="array" ref="V916">IF((U916&lt;&gt;"")*(U916&lt;&gt;"No Match in AOM"),IF(L916&lt;&gt;"",_xlfn.TEXTJOIN(";",TRUE,CONCATENATE(_xlfn.TEXTSPLIT(U916,";",TRUE,FALSE)," ",L916)),U916),"")</f>
        <v>Sesamum indicum Seed Cake</v>
      </c>
    </row>
    <row r="917" spans="1:22" ht="15" customHeight="1" x14ac:dyDescent="0.35">
      <c r="A917" t="s">
        <v>25915</v>
      </c>
      <c r="B917" s="86" t="s">
        <v>25916</v>
      </c>
      <c r="C917" s="121" t="s">
        <v>25917</v>
      </c>
      <c r="D917" s="120" t="s">
        <v>10510</v>
      </c>
      <c r="E917" s="122" t="str">
        <f t="shared" ref="E917:E980" si="64">_xlfn.TEXTJOIN(" ",TRUE,D917,IF(ISBLANK(L917),"",_xlfn.TEXTSPLIT(L917,";")))</f>
        <v>Sesame</v>
      </c>
      <c r="F917" s="122" t="str">
        <f t="shared" si="63"/>
        <v>Sesame Ground</v>
      </c>
      <c r="G917" s="122" t="str">
        <f t="shared" si="62"/>
        <v>Sesame Meal</v>
      </c>
      <c r="I917" s="120" t="s">
        <v>24282</v>
      </c>
      <c r="J917" s="120" t="s">
        <v>6571</v>
      </c>
      <c r="M917" s="88" t="s">
        <v>252</v>
      </c>
      <c r="N917" s="88" t="s">
        <v>252</v>
      </c>
      <c r="T917" t="str" cm="1">
        <f t="array" ref="T917">IFERROR(INDEX(AOM[AOM], MATCH(1, (AOM[Edge_Value]=ani_diet!F917)*(AOM[Is_Ani_Diet_Ingredient]&lt;&gt;FALSE), 0)), "No Match in AOM")</f>
        <v>AOM_001335</v>
      </c>
      <c r="U917" t="str" cm="1">
        <f t="array" ref="U917">IFERROR(IF(INDEX(AOM[Scientific Name], MATCH(1, (AOM[Edge_Value]=ani_diet!F917)*(AOM[Is_Ani_Diet_Ingredient]&lt;&gt;FALSE), 0))=0, "", INDEX(AOM[Scientific Name], MATCH(1, (AOM[Edge_Value]=ani_diet!F917)*(AOM[Is_Ani_Diet_Ingredient]&lt;&gt;FALSE), 0))), "No Match in AOM")</f>
        <v>Sesamum indicum</v>
      </c>
      <c r="V917" t="str" cm="1">
        <f t="array" ref="V917">IF((U917&lt;&gt;"")*(U917&lt;&gt;"No Match in AOM"),IF(L917&lt;&gt;"",_xlfn.TEXTJOIN(";",TRUE,CONCATENATE(_xlfn.TEXTSPLIT(U917,";",TRUE,FALSE)," ",L917)),U917),"")</f>
        <v>Sesamum indicum</v>
      </c>
    </row>
    <row r="918" spans="1:22" ht="15" customHeight="1" x14ac:dyDescent="0.35">
      <c r="A918" t="s">
        <v>25918</v>
      </c>
      <c r="B918" s="86" t="s">
        <v>25919</v>
      </c>
      <c r="C918" s="121" t="s">
        <v>25920</v>
      </c>
      <c r="D918" s="120" t="s">
        <v>10510</v>
      </c>
      <c r="E918" s="122" t="str">
        <f t="shared" si="64"/>
        <v>Sesame Seed</v>
      </c>
      <c r="F918" s="122" t="str">
        <f t="shared" si="63"/>
        <v>Sesame Seed Ground</v>
      </c>
      <c r="G918" s="122" t="str">
        <f t="shared" si="62"/>
        <v>Sesame Seed Meal</v>
      </c>
      <c r="I918" s="120" t="s">
        <v>24282</v>
      </c>
      <c r="J918" s="120" t="s">
        <v>6571</v>
      </c>
      <c r="L918" s="120" t="s">
        <v>8831</v>
      </c>
      <c r="M918" s="88" t="s">
        <v>252</v>
      </c>
      <c r="N918" s="88" t="s">
        <v>252</v>
      </c>
      <c r="T918" t="str" cm="1">
        <f t="array" ref="T918">IFERROR(INDEX(AOM[AOM], MATCH(1, (AOM[Edge_Value]=ani_diet!F918)*(AOM[Is_Ani_Diet_Ingredient]&lt;&gt;FALSE), 0)), "No Match in AOM")</f>
        <v>AOM_001336</v>
      </c>
      <c r="U918" t="str" cm="1">
        <f t="array" ref="U918">IFERROR(IF(INDEX(AOM[Scientific Name], MATCH(1, (AOM[Edge_Value]=ani_diet!F918)*(AOM[Is_Ani_Diet_Ingredient]&lt;&gt;FALSE), 0))=0, "", INDEX(AOM[Scientific Name], MATCH(1, (AOM[Edge_Value]=ani_diet!F918)*(AOM[Is_Ani_Diet_Ingredient]&lt;&gt;FALSE), 0))), "No Match in AOM")</f>
        <v>Sesamum indicum</v>
      </c>
      <c r="V918" t="str" cm="1">
        <f t="array" ref="V918">IF((U918&lt;&gt;"")*(U918&lt;&gt;"No Match in AOM"),IF(L918&lt;&gt;"",_xlfn.TEXTJOIN(";",TRUE,CONCATENATE(_xlfn.TEXTSPLIT(U918,";",TRUE,FALSE)," ",L918)),U918),"")</f>
        <v>Sesamum indicum Seed</v>
      </c>
    </row>
    <row r="919" spans="1:22" ht="15" customHeight="1" x14ac:dyDescent="0.35">
      <c r="A919" t="s">
        <v>25918</v>
      </c>
      <c r="B919" s="86" t="s">
        <v>25921</v>
      </c>
      <c r="D919" s="120" t="s">
        <v>10510</v>
      </c>
      <c r="E919" s="122" t="str">
        <f t="shared" si="64"/>
        <v>Sesame Seed</v>
      </c>
      <c r="F919" s="122" t="str">
        <f t="shared" si="63"/>
        <v>Sesame Seed Ground</v>
      </c>
      <c r="G919" s="122" t="str">
        <f t="shared" si="62"/>
        <v>Sesame Seed Ground</v>
      </c>
      <c r="I919" s="120" t="s">
        <v>6571</v>
      </c>
      <c r="J919" s="120" t="s">
        <v>6571</v>
      </c>
      <c r="L919" s="120" t="s">
        <v>8831</v>
      </c>
      <c r="T919" t="str" cm="1">
        <f t="array" ref="T919">IFERROR(INDEX(AOM[AOM], MATCH(1, (AOM[Edge_Value]=ani_diet!F919)*(AOM[Is_Ani_Diet_Ingredient]&lt;&gt;FALSE), 0)), "No Match in AOM")</f>
        <v>AOM_001336</v>
      </c>
      <c r="U919" t="str" cm="1">
        <f t="array" ref="U919">IFERROR(IF(INDEX(AOM[Scientific Name], MATCH(1, (AOM[Edge_Value]=ani_diet!F919)*(AOM[Is_Ani_Diet_Ingredient]&lt;&gt;FALSE), 0))=0, "", INDEX(AOM[Scientific Name], MATCH(1, (AOM[Edge_Value]=ani_diet!F919)*(AOM[Is_Ani_Diet_Ingredient]&lt;&gt;FALSE), 0))), "No Match in AOM")</f>
        <v>Sesamum indicum</v>
      </c>
      <c r="V919" t="str" cm="1">
        <f t="array" ref="V919">IF((U919&lt;&gt;"")*(U919&lt;&gt;"No Match in AOM"),IF(L919&lt;&gt;"",_xlfn.TEXTJOIN(";",TRUE,CONCATENATE(_xlfn.TEXTSPLIT(U919,";",TRUE,FALSE)," ",L919)),U919),"")</f>
        <v>Sesamum indicum Seed</v>
      </c>
    </row>
    <row r="920" spans="1:22" ht="15" customHeight="1" x14ac:dyDescent="0.35">
      <c r="A920" t="s">
        <v>25010</v>
      </c>
      <c r="B920" s="86" t="s">
        <v>25922</v>
      </c>
      <c r="C920" s="121" t="s">
        <v>25923</v>
      </c>
      <c r="D920" s="120" t="s">
        <v>10510</v>
      </c>
      <c r="E920" s="122" t="str">
        <f t="shared" si="64"/>
        <v>Sesame Seed</v>
      </c>
      <c r="F920" s="122" t="str">
        <f t="shared" si="63"/>
        <v>Sesame Seed</v>
      </c>
      <c r="G920" s="122" t="str">
        <f t="shared" si="62"/>
        <v>Sesame Seed</v>
      </c>
      <c r="L920" s="120" t="s">
        <v>8831</v>
      </c>
      <c r="M920" s="88" t="s">
        <v>252</v>
      </c>
      <c r="T920" t="str" cm="1">
        <f t="array" ref="T920">IFERROR(INDEX(AOM[AOM], MATCH(1, (AOM[Edge_Value]=ani_diet!F920)*(AOM[Is_Ani_Diet_Ingredient]&lt;&gt;FALSE), 0)), "No Match in AOM")</f>
        <v>AOM_001440</v>
      </c>
      <c r="U920" t="str" cm="1">
        <f t="array" ref="U920">IFERROR(IF(INDEX(AOM[Scientific Name], MATCH(1, (AOM[Edge_Value]=ani_diet!F920)*(AOM[Is_Ani_Diet_Ingredient]&lt;&gt;FALSE), 0))=0, "", INDEX(AOM[Scientific Name], MATCH(1, (AOM[Edge_Value]=ani_diet!F920)*(AOM[Is_Ani_Diet_Ingredient]&lt;&gt;FALSE), 0))), "No Match in AOM")</f>
        <v>Sesamum indicum</v>
      </c>
      <c r="V920" t="str" cm="1">
        <f t="array" ref="V920">IF((U920&lt;&gt;"")*(U920&lt;&gt;"No Match in AOM"),IF(L920&lt;&gt;"",_xlfn.TEXTJOIN(";",TRUE,CONCATENATE(_xlfn.TEXTSPLIT(U920,";",TRUE,FALSE)," ",L920)),U920),"")</f>
        <v>Sesamum indicum Seed</v>
      </c>
    </row>
    <row r="921" spans="1:22" ht="15" customHeight="1" x14ac:dyDescent="0.35">
      <c r="A921" t="s">
        <v>25010</v>
      </c>
      <c r="B921" s="132" t="s">
        <v>25924</v>
      </c>
      <c r="D921" s="120" t="s">
        <v>10510</v>
      </c>
      <c r="E921" s="122" t="str">
        <f t="shared" si="64"/>
        <v>Sesame Seed Cake</v>
      </c>
      <c r="F921" s="122" t="str">
        <f t="shared" si="63"/>
        <v>Sesame Seed Cake Autoclaved Dried Ground</v>
      </c>
      <c r="G921" s="122" t="str">
        <f t="shared" si="62"/>
        <v>Sesame Seed Cake Autoclaved Dried Ground</v>
      </c>
      <c r="I921" s="120" t="s">
        <v>25925</v>
      </c>
      <c r="J921" s="120" t="s">
        <v>25925</v>
      </c>
      <c r="L921" s="120" t="s">
        <v>24386</v>
      </c>
      <c r="T921" t="str" cm="1">
        <f t="array" ref="T921">IFERROR(INDEX(AOM[AOM], MATCH(1, (AOM[Edge_Value]=ani_diet!F921)*(AOM[Is_Ani_Diet_Ingredient]&lt;&gt;FALSE), 0)), "No Match in AOM")</f>
        <v>AOM_001951</v>
      </c>
      <c r="U921" t="str" cm="1">
        <f t="array" ref="U921">IFERROR(IF(INDEX(AOM[Scientific Name], MATCH(1, (AOM[Edge_Value]=ani_diet!F921)*(AOM[Is_Ani_Diet_Ingredient]&lt;&gt;FALSE), 0))=0, "", INDEX(AOM[Scientific Name], MATCH(1, (AOM[Edge_Value]=ani_diet!F921)*(AOM[Is_Ani_Diet_Ingredient]&lt;&gt;FALSE), 0))), "No Match in AOM")</f>
        <v>Sesamum indicum</v>
      </c>
      <c r="V921" t="str" cm="1">
        <f t="array" ref="V921">IF((U921&lt;&gt;"")*(U921&lt;&gt;"No Match in AOM"),IF(L921&lt;&gt;"",_xlfn.TEXTJOIN(";",TRUE,CONCATENATE(_xlfn.TEXTSPLIT(U921,";",TRUE,FALSE)," ",L921)),U921),"")</f>
        <v>Sesamum indicum Seed Cake</v>
      </c>
    </row>
    <row r="922" spans="1:22" ht="15" customHeight="1" x14ac:dyDescent="0.35">
      <c r="A922" t="s">
        <v>25010</v>
      </c>
      <c r="B922" s="86" t="s">
        <v>25926</v>
      </c>
      <c r="D922" s="120" t="s">
        <v>10510</v>
      </c>
      <c r="E922" s="122" t="str">
        <f t="shared" si="64"/>
        <v>Sesame Seed</v>
      </c>
      <c r="F922" s="122" t="str">
        <f t="shared" si="63"/>
        <v>Sesame Seed Dried Ground Soaked</v>
      </c>
      <c r="G922" s="122" t="str">
        <f t="shared" si="62"/>
        <v>Sesame Seed Dried Ground Soaked</v>
      </c>
      <c r="I922" s="120" t="s">
        <v>25005</v>
      </c>
      <c r="J922" s="120" t="s">
        <v>25005</v>
      </c>
      <c r="L922" s="120" t="s">
        <v>8831</v>
      </c>
      <c r="T922" t="str" cm="1">
        <f t="array" ref="T922">IFERROR(INDEX(AOM[AOM], MATCH(1, (AOM[Edge_Value]=ani_diet!F922)*(AOM[Is_Ani_Diet_Ingredient]&lt;&gt;FALSE), 0)), "No Match in AOM")</f>
        <v>AOM_002128</v>
      </c>
      <c r="U922" t="str" cm="1">
        <f t="array" ref="U922">IFERROR(IF(INDEX(AOM[Scientific Name], MATCH(1, (AOM[Edge_Value]=ani_diet!F922)*(AOM[Is_Ani_Diet_Ingredient]&lt;&gt;FALSE), 0))=0, "", INDEX(AOM[Scientific Name], MATCH(1, (AOM[Edge_Value]=ani_diet!F922)*(AOM[Is_Ani_Diet_Ingredient]&lt;&gt;FALSE), 0))), "No Match in AOM")</f>
        <v/>
      </c>
      <c r="V922" t="str" cm="1">
        <f t="array" ref="V922">IF((U922&lt;&gt;"")*(U922&lt;&gt;"No Match in AOM"),IF(L922&lt;&gt;"",_xlfn.TEXTJOIN(";",TRUE,CONCATENATE(_xlfn.TEXTSPLIT(U922,";",TRUE,FALSE)," ",L922)),U922),"")</f>
        <v/>
      </c>
    </row>
    <row r="923" spans="1:22" ht="15" customHeight="1" x14ac:dyDescent="0.35">
      <c r="A923" t="s">
        <v>25327</v>
      </c>
      <c r="B923" s="86" t="s">
        <v>25927</v>
      </c>
      <c r="C923" s="121" t="s">
        <v>25928</v>
      </c>
      <c r="D923" s="120" t="s">
        <v>13827</v>
      </c>
      <c r="E923" s="122" t="str">
        <f t="shared" si="64"/>
        <v>Sesbania sesban Leaves</v>
      </c>
      <c r="F923" s="122" t="str">
        <f t="shared" si="63"/>
        <v>Sesbania sesban Leaves</v>
      </c>
      <c r="G923" s="122" t="str">
        <f t="shared" si="62"/>
        <v>Sesbania sesban Leaves</v>
      </c>
      <c r="L923" s="120" t="s">
        <v>6705</v>
      </c>
      <c r="T923" t="str" cm="1">
        <f t="array" ref="T923">IFERROR(INDEX(AOM[AOM], MATCH(1, (AOM[Edge_Value]=ani_diet!F923)*(AOM[Is_Ani_Diet_Ingredient]&lt;&gt;FALSE), 0)), "No Match in AOM")</f>
        <v>AOM_001740</v>
      </c>
      <c r="U923" t="str" cm="1">
        <f t="array" ref="U923">IFERROR(IF(INDEX(AOM[Scientific Name], MATCH(1, (AOM[Edge_Value]=ani_diet!F923)*(AOM[Is_Ani_Diet_Ingredient]&lt;&gt;FALSE), 0))=0, "", INDEX(AOM[Scientific Name], MATCH(1, (AOM[Edge_Value]=ani_diet!F923)*(AOM[Is_Ani_Diet_Ingredient]&lt;&gt;FALSE), 0))), "No Match in AOM")</f>
        <v>Sesbania sesban</v>
      </c>
      <c r="V923" t="str" cm="1">
        <f t="array" ref="V923">IF((U923&lt;&gt;"")*(U923&lt;&gt;"No Match in AOM"),IF(L923&lt;&gt;"",_xlfn.TEXTJOIN(";",TRUE,CONCATENATE(_xlfn.TEXTSPLIT(U923,";",TRUE,FALSE)," ",L923)),U923),"")</f>
        <v>Sesbania sesban Leaves</v>
      </c>
    </row>
    <row r="924" spans="1:22" ht="15" customHeight="1" x14ac:dyDescent="0.35">
      <c r="A924" t="s">
        <v>25929</v>
      </c>
      <c r="B924" s="86" t="s">
        <v>13827</v>
      </c>
      <c r="C924" s="121" t="s">
        <v>13827</v>
      </c>
      <c r="D924" s="120" t="s">
        <v>13827</v>
      </c>
      <c r="E924" s="122" t="str">
        <f t="shared" si="64"/>
        <v>Sesbania sesban</v>
      </c>
      <c r="F924" s="122" t="str">
        <f t="shared" si="63"/>
        <v>Sesbania sesban</v>
      </c>
      <c r="G924" s="122" t="str">
        <f t="shared" si="62"/>
        <v>Sesbania sesban</v>
      </c>
      <c r="T924" t="str" cm="1">
        <f t="array" ref="T924">IFERROR(INDEX(AOM[AOM], MATCH(1, (AOM[Edge_Value]=ani_diet!F924)*(AOM[Is_Ani_Diet_Ingredient]&lt;&gt;FALSE), 0)), "No Match in AOM")</f>
        <v>AOM_001228</v>
      </c>
      <c r="U924" t="str" cm="1">
        <f t="array" ref="U924">IFERROR(IF(INDEX(AOM[Scientific Name], MATCH(1, (AOM[Edge_Value]=ani_diet!F924)*(AOM[Is_Ani_Diet_Ingredient]&lt;&gt;FALSE), 0))=0, "", INDEX(AOM[Scientific Name], MATCH(1, (AOM[Edge_Value]=ani_diet!F924)*(AOM[Is_Ani_Diet_Ingredient]&lt;&gt;FALSE), 0))), "No Match in AOM")</f>
        <v>Sesbania sesban</v>
      </c>
      <c r="V924" t="str" cm="1">
        <f t="array" ref="V924">IF((U924&lt;&gt;"")*(U924&lt;&gt;"No Match in AOM"),IF(L924&lt;&gt;"",_xlfn.TEXTJOIN(";",TRUE,CONCATENATE(_xlfn.TEXTSPLIT(U924,";",TRUE,FALSE)," ",L924)),U924),"")</f>
        <v>Sesbania sesban</v>
      </c>
    </row>
    <row r="925" spans="1:22" ht="15" customHeight="1" x14ac:dyDescent="0.35">
      <c r="A925" t="s">
        <v>25929</v>
      </c>
      <c r="B925" s="86" t="s">
        <v>25930</v>
      </c>
      <c r="C925" s="121" t="s">
        <v>13827</v>
      </c>
      <c r="D925" s="120" t="s">
        <v>13827</v>
      </c>
      <c r="E925" s="122" t="str">
        <f t="shared" si="64"/>
        <v>Sesbania sesban</v>
      </c>
      <c r="F925" s="122" t="str">
        <f t="shared" si="63"/>
        <v>Sesbania sesban</v>
      </c>
      <c r="G925" s="122" t="str">
        <f t="shared" si="62"/>
        <v>Sesbania sesban 1198</v>
      </c>
      <c r="H925" s="120">
        <v>1198</v>
      </c>
      <c r="T925" t="str" cm="1">
        <f t="array" ref="T925">IFERROR(INDEX(AOM[AOM], MATCH(1, (AOM[Edge_Value]=ani_diet!F925)*(AOM[Is_Ani_Diet_Ingredient]&lt;&gt;FALSE), 0)), "No Match in AOM")</f>
        <v>AOM_001228</v>
      </c>
      <c r="U925" t="str" cm="1">
        <f t="array" ref="U925">IFERROR(IF(INDEX(AOM[Scientific Name], MATCH(1, (AOM[Edge_Value]=ani_diet!F925)*(AOM[Is_Ani_Diet_Ingredient]&lt;&gt;FALSE), 0))=0, "", INDEX(AOM[Scientific Name], MATCH(1, (AOM[Edge_Value]=ani_diet!F925)*(AOM[Is_Ani_Diet_Ingredient]&lt;&gt;FALSE), 0))), "No Match in AOM")</f>
        <v>Sesbania sesban</v>
      </c>
      <c r="V925" t="str" cm="1">
        <f t="array" ref="V925">IF((U925&lt;&gt;"")*(U925&lt;&gt;"No Match in AOM"),IF(L925&lt;&gt;"",_xlfn.TEXTJOIN(";",TRUE,CONCATENATE(_xlfn.TEXTSPLIT(U925,";",TRUE,FALSE)," ",L925)),U925),"")</f>
        <v>Sesbania sesban</v>
      </c>
    </row>
    <row r="926" spans="1:22" ht="15" customHeight="1" x14ac:dyDescent="0.35">
      <c r="A926" t="s">
        <v>25929</v>
      </c>
      <c r="B926" s="86" t="s">
        <v>25931</v>
      </c>
      <c r="C926" s="121" t="s">
        <v>13827</v>
      </c>
      <c r="D926" s="120" t="s">
        <v>13827</v>
      </c>
      <c r="E926" s="122" t="str">
        <f t="shared" si="64"/>
        <v>Sesbania sesban</v>
      </c>
      <c r="F926" s="122" t="str">
        <f t="shared" si="63"/>
        <v>Sesbania sesban</v>
      </c>
      <c r="G926" s="122" t="str">
        <f t="shared" si="62"/>
        <v>Sesbania sesban 15019</v>
      </c>
      <c r="H926" s="120">
        <v>15019</v>
      </c>
      <c r="T926" t="str" cm="1">
        <f t="array" ref="T926">IFERROR(INDEX(AOM[AOM], MATCH(1, (AOM[Edge_Value]=ani_diet!F926)*(AOM[Is_Ani_Diet_Ingredient]&lt;&gt;FALSE), 0)), "No Match in AOM")</f>
        <v>AOM_001228</v>
      </c>
      <c r="U926" t="str" cm="1">
        <f t="array" ref="U926">IFERROR(IF(INDEX(AOM[Scientific Name], MATCH(1, (AOM[Edge_Value]=ani_diet!F926)*(AOM[Is_Ani_Diet_Ingredient]&lt;&gt;FALSE), 0))=0, "", INDEX(AOM[Scientific Name], MATCH(1, (AOM[Edge_Value]=ani_diet!F926)*(AOM[Is_Ani_Diet_Ingredient]&lt;&gt;FALSE), 0))), "No Match in AOM")</f>
        <v>Sesbania sesban</v>
      </c>
      <c r="V926" t="str" cm="1">
        <f t="array" ref="V926">IF((U926&lt;&gt;"")*(U926&lt;&gt;"No Match in AOM"),IF(L926&lt;&gt;"",_xlfn.TEXTJOIN(";",TRUE,CONCATENATE(_xlfn.TEXTSPLIT(U926,";",TRUE,FALSE)," ",L926)),U926),"")</f>
        <v>Sesbania sesban</v>
      </c>
    </row>
    <row r="927" spans="1:22" ht="15" customHeight="1" x14ac:dyDescent="0.35">
      <c r="A927" t="s">
        <v>24659</v>
      </c>
      <c r="B927" s="86" t="s">
        <v>25932</v>
      </c>
      <c r="D927" s="120" t="s">
        <v>13827</v>
      </c>
      <c r="E927" s="122" t="str">
        <f t="shared" si="64"/>
        <v>Sesbania sesban Leaves</v>
      </c>
      <c r="F927" s="122" t="str">
        <f t="shared" si="63"/>
        <v>Sesbania sesban Leaves Dried</v>
      </c>
      <c r="G927" s="122" t="str">
        <f t="shared" si="62"/>
        <v>Sesbania sesban Leaves Dried(Air)</v>
      </c>
      <c r="I927" s="120" t="s">
        <v>24221</v>
      </c>
      <c r="J927" s="120" t="s">
        <v>24193</v>
      </c>
      <c r="L927" s="120" t="s">
        <v>6705</v>
      </c>
      <c r="T927" t="str" cm="1">
        <f t="array" ref="T927">IFERROR(INDEX(AOM[AOM], MATCH(1, (AOM[Edge_Value]=ani_diet!F927)*(AOM[Is_Ani_Diet_Ingredient]&lt;&gt;FALSE), 0)), "No Match in AOM")</f>
        <v>AOM_001902</v>
      </c>
      <c r="U927" t="str" cm="1">
        <f t="array" ref="U927">IFERROR(IF(INDEX(AOM[Scientific Name], MATCH(1, (AOM[Edge_Value]=ani_diet!F927)*(AOM[Is_Ani_Diet_Ingredient]&lt;&gt;FALSE), 0))=0, "", INDEX(AOM[Scientific Name], MATCH(1, (AOM[Edge_Value]=ani_diet!F927)*(AOM[Is_Ani_Diet_Ingredient]&lt;&gt;FALSE), 0))), "No Match in AOM")</f>
        <v>Sesbania sesban</v>
      </c>
      <c r="V927" t="str" cm="1">
        <f t="array" ref="V927">IF((U927&lt;&gt;"")*(U927&lt;&gt;"No Match in AOM"),IF(L927&lt;&gt;"",_xlfn.TEXTJOIN(";",TRUE,CONCATENATE(_xlfn.TEXTSPLIT(U927,";",TRUE,FALSE)," ",L927)),U927),"")</f>
        <v>Sesbania sesban Leaves</v>
      </c>
    </row>
    <row r="928" spans="1:22" ht="15" customHeight="1" x14ac:dyDescent="0.35">
      <c r="A928" t="s">
        <v>24919</v>
      </c>
      <c r="B928" s="86" t="s">
        <v>25933</v>
      </c>
      <c r="D928" s="120" t="s">
        <v>13827</v>
      </c>
      <c r="E928" s="122" t="str">
        <f t="shared" si="64"/>
        <v>Sesbania sesban Leaves and Twigs</v>
      </c>
      <c r="F928" s="122" t="str">
        <f t="shared" si="63"/>
        <v>Sesbania sesban Leaves and Twigs Dried</v>
      </c>
      <c r="G928" s="122" t="str">
        <f t="shared" si="62"/>
        <v>Sesbania sesban Leaves and Twigs Dried</v>
      </c>
      <c r="I928" s="120" t="s">
        <v>24193</v>
      </c>
      <c r="J928" s="120" t="s">
        <v>24193</v>
      </c>
      <c r="L928" s="120" t="s">
        <v>25934</v>
      </c>
      <c r="T928" t="str" cm="1">
        <f t="array" ref="T928">IFERROR(INDEX(AOM[AOM], MATCH(1, (AOM[Edge_Value]=ani_diet!F928)*(AOM[Is_Ani_Diet_Ingredient]&lt;&gt;FALSE), 0)), "No Match in AOM")</f>
        <v>AOM_001984</v>
      </c>
      <c r="U928" t="str" cm="1">
        <f t="array" ref="U928">IFERROR(IF(INDEX(AOM[Scientific Name], MATCH(1, (AOM[Edge_Value]=ani_diet!F928)*(AOM[Is_Ani_Diet_Ingredient]&lt;&gt;FALSE), 0))=0, "", INDEX(AOM[Scientific Name], MATCH(1, (AOM[Edge_Value]=ani_diet!F928)*(AOM[Is_Ani_Diet_Ingredient]&lt;&gt;FALSE), 0))), "No Match in AOM")</f>
        <v>Sesbania sesban</v>
      </c>
      <c r="V928" t="str" cm="1">
        <f t="array" ref="V928">IF((U928&lt;&gt;"")*(U928&lt;&gt;"No Match in AOM"),IF(L928&lt;&gt;"",_xlfn.TEXTJOIN(";",TRUE,CONCATENATE(_xlfn.TEXTSPLIT(U928,";",TRUE,FALSE)," ",L928)),U928),"")</f>
        <v>Sesbania sesban Leaves and Twigs</v>
      </c>
    </row>
    <row r="929" spans="1:23" ht="15" customHeight="1" x14ac:dyDescent="0.35">
      <c r="A929" t="s">
        <v>24919</v>
      </c>
      <c r="B929" s="86" t="s">
        <v>25935</v>
      </c>
      <c r="C929" s="121" t="s">
        <v>25936</v>
      </c>
      <c r="D929" s="120" t="s">
        <v>13827</v>
      </c>
      <c r="E929" s="122" t="str">
        <f t="shared" si="64"/>
        <v>Sesbania sesban Leaves and Twigs</v>
      </c>
      <c r="F929" s="122" t="str">
        <f t="shared" si="63"/>
        <v>Sesbania sesban Leaves and Twigs</v>
      </c>
      <c r="G929" s="122" t="str">
        <f t="shared" si="62"/>
        <v>Sesbania sesban Leaves and Twigs</v>
      </c>
      <c r="L929" s="120" t="s">
        <v>25934</v>
      </c>
      <c r="T929" t="str" cm="1">
        <f t="array" ref="T929">IFERROR(INDEX(AOM[AOM], MATCH(1, (AOM[Edge_Value]=ani_diet!F929)*(AOM[Is_Ani_Diet_Ingredient]&lt;&gt;FALSE), 0)), "No Match in AOM")</f>
        <v>AOM_001230</v>
      </c>
      <c r="U929" t="str" cm="1">
        <f t="array" ref="U929">IFERROR(IF(INDEX(AOM[Scientific Name], MATCH(1, (AOM[Edge_Value]=ani_diet!F929)*(AOM[Is_Ani_Diet_Ingredient]&lt;&gt;FALSE), 0))=0, "", INDEX(AOM[Scientific Name], MATCH(1, (AOM[Edge_Value]=ani_diet!F929)*(AOM[Is_Ani_Diet_Ingredient]&lt;&gt;FALSE), 0))), "No Match in AOM")</f>
        <v>Sesbania sesban</v>
      </c>
      <c r="V929" t="str" cm="1">
        <f t="array" ref="V929">IF((U929&lt;&gt;"")*(U929&lt;&gt;"No Match in AOM"),IF(L929&lt;&gt;"",_xlfn.TEXTJOIN(";",TRUE,CONCATENATE(_xlfn.TEXTSPLIT(U929,";",TRUE,FALSE)," ",L929)),U929),"")</f>
        <v>Sesbania sesban Leaves and Twigs</v>
      </c>
    </row>
    <row r="930" spans="1:23" ht="15" customHeight="1" x14ac:dyDescent="0.35">
      <c r="A930" t="s">
        <v>25123</v>
      </c>
      <c r="B930" s="86" t="s">
        <v>25937</v>
      </c>
      <c r="D930" s="120" t="s">
        <v>13827</v>
      </c>
      <c r="E930" s="122" t="str">
        <f t="shared" si="64"/>
        <v>Sesbania sesban</v>
      </c>
      <c r="F930" s="122" t="str">
        <f t="shared" si="63"/>
        <v>Sesbania sesban Dried</v>
      </c>
      <c r="G930" s="122" t="str">
        <f t="shared" si="62"/>
        <v>Sesbania sesban Dried(Air)</v>
      </c>
      <c r="I930" s="120" t="s">
        <v>24221</v>
      </c>
      <c r="J930" s="120" t="s">
        <v>24193</v>
      </c>
      <c r="T930" t="str" cm="1">
        <f t="array" ref="T930">IFERROR(INDEX(AOM[AOM], MATCH(1, (AOM[Edge_Value]=ani_diet!F930)*(AOM[Is_Ani_Diet_Ingredient]&lt;&gt;FALSE), 0)), "No Match in AOM")</f>
        <v>AOM_001229</v>
      </c>
      <c r="U930" t="str" cm="1">
        <f t="array" ref="U930">IFERROR(IF(INDEX(AOM[Scientific Name], MATCH(1, (AOM[Edge_Value]=ani_diet!F930)*(AOM[Is_Ani_Diet_Ingredient]&lt;&gt;FALSE), 0))=0, "", INDEX(AOM[Scientific Name], MATCH(1, (AOM[Edge_Value]=ani_diet!F930)*(AOM[Is_Ani_Diet_Ingredient]&lt;&gt;FALSE), 0))), "No Match in AOM")</f>
        <v>Sesbania sesban</v>
      </c>
      <c r="V930" t="str" cm="1">
        <f t="array" ref="V930">IF((U930&lt;&gt;"")*(U930&lt;&gt;"No Match in AOM"),IF(L930&lt;&gt;"",_xlfn.TEXTJOIN(";",TRUE,CONCATENATE(_xlfn.TEXTSPLIT(U930,";",TRUE,FALSE)," ",L930)),U930),"")</f>
        <v>Sesbania sesban</v>
      </c>
    </row>
    <row r="931" spans="1:23" ht="15" customHeight="1" x14ac:dyDescent="0.35">
      <c r="A931" t="s">
        <v>25938</v>
      </c>
      <c r="B931" s="86" t="s">
        <v>25939</v>
      </c>
      <c r="D931" s="120" t="s">
        <v>13827</v>
      </c>
      <c r="E931" s="122" t="str">
        <f t="shared" si="64"/>
        <v>Sesbania sesban Leaves</v>
      </c>
      <c r="F931" s="122" t="str">
        <f t="shared" si="63"/>
        <v>Sesbania sesban Leaves Wilted</v>
      </c>
      <c r="G931" s="122" t="str">
        <f t="shared" si="62"/>
        <v>Sesbania sesban Leaves Wilted</v>
      </c>
      <c r="I931" s="120" t="s">
        <v>24261</v>
      </c>
      <c r="J931" s="120" t="s">
        <v>24261</v>
      </c>
      <c r="L931" s="120" t="s">
        <v>6705</v>
      </c>
      <c r="T931" t="str" cm="1">
        <f t="array" ref="T931">IFERROR(INDEX(AOM[AOM], MATCH(1, (AOM[Edge_Value]=ani_diet!F931)*(AOM[Is_Ani_Diet_Ingredient]&lt;&gt;FALSE), 0)), "No Match in AOM")</f>
        <v>AOM_001724</v>
      </c>
      <c r="U931" t="str" cm="1">
        <f t="array" ref="U931">IFERROR(IF(INDEX(AOM[Scientific Name], MATCH(1, (AOM[Edge_Value]=ani_diet!F931)*(AOM[Is_Ani_Diet_Ingredient]&lt;&gt;FALSE), 0))=0, "", INDEX(AOM[Scientific Name], MATCH(1, (AOM[Edge_Value]=ani_diet!F931)*(AOM[Is_Ani_Diet_Ingredient]&lt;&gt;FALSE), 0))), "No Match in AOM")</f>
        <v>Sesbania sesban</v>
      </c>
      <c r="V931" t="str" cm="1">
        <f t="array" ref="V931">IF((U931&lt;&gt;"")*(U931&lt;&gt;"No Match in AOM"),IF(L931&lt;&gt;"",_xlfn.TEXTJOIN(";",TRUE,CONCATENATE(_xlfn.TEXTSPLIT(U931,";",TRUE,FALSE)," ",L931)),U931),"")</f>
        <v>Sesbania sesban Leaves</v>
      </c>
    </row>
    <row r="932" spans="1:23" ht="15" customHeight="1" x14ac:dyDescent="0.35">
      <c r="A932" t="s">
        <v>25938</v>
      </c>
      <c r="B932" s="86" t="s">
        <v>25940</v>
      </c>
      <c r="D932" s="120" t="s">
        <v>13827</v>
      </c>
      <c r="E932" s="122" t="str">
        <f t="shared" si="64"/>
        <v>Sesbania sesban Stalks</v>
      </c>
      <c r="F932" s="122" t="str">
        <f t="shared" si="63"/>
        <v>Sesbania sesban Stalks Wilted</v>
      </c>
      <c r="G932" s="122" t="str">
        <f t="shared" si="62"/>
        <v>Sesbania sesban Stalks Wilted</v>
      </c>
      <c r="I932" s="120" t="s">
        <v>24261</v>
      </c>
      <c r="J932" s="120" t="s">
        <v>24261</v>
      </c>
      <c r="L932" s="120" t="s">
        <v>11187</v>
      </c>
      <c r="T932" t="str" cm="1">
        <f t="array" ref="T932">IFERROR(INDEX(AOM[AOM], MATCH(1, (AOM[Edge_Value]=ani_diet!F932)*(AOM[Is_Ani_Diet_Ingredient]&lt;&gt;FALSE), 0)), "No Match in AOM")</f>
        <v>AOM_001985</v>
      </c>
      <c r="U932" t="str" cm="1">
        <f t="array" ref="U932">IFERROR(IF(INDEX(AOM[Scientific Name], MATCH(1, (AOM[Edge_Value]=ani_diet!F932)*(AOM[Is_Ani_Diet_Ingredient]&lt;&gt;FALSE), 0))=0, "", INDEX(AOM[Scientific Name], MATCH(1, (AOM[Edge_Value]=ani_diet!F932)*(AOM[Is_Ani_Diet_Ingredient]&lt;&gt;FALSE), 0))), "No Match in AOM")</f>
        <v>Sesbania sesban</v>
      </c>
      <c r="V932" t="str" cm="1">
        <f t="array" ref="V932">IF((U932&lt;&gt;"")*(U932&lt;&gt;"No Match in AOM"),IF(L932&lt;&gt;"",_xlfn.TEXTJOIN(";",TRUE,CONCATENATE(_xlfn.TEXTSPLIT(U932,";",TRUE,FALSE)," ",L932)),U932),"")</f>
        <v>Sesbania sesban Stalks</v>
      </c>
    </row>
    <row r="933" spans="1:23" ht="15" customHeight="1" x14ac:dyDescent="0.35">
      <c r="A933" t="s">
        <v>25363</v>
      </c>
      <c r="B933" s="86" t="s">
        <v>25941</v>
      </c>
      <c r="D933" s="120" t="s">
        <v>22792</v>
      </c>
      <c r="E933" s="122" t="str">
        <f t="shared" si="64"/>
        <v>Sesbania</v>
      </c>
      <c r="F933" s="122" t="str">
        <f t="shared" si="63"/>
        <v>Sesbania Dried</v>
      </c>
      <c r="G933" s="122" t="str">
        <f t="shared" si="62"/>
        <v>Sesbania Chopped Dried(Sun)</v>
      </c>
      <c r="I933" s="120" t="s">
        <v>24595</v>
      </c>
      <c r="J933" s="120" t="s">
        <v>24193</v>
      </c>
      <c r="K933" s="120" t="s">
        <v>6715</v>
      </c>
      <c r="T933" t="str" cm="1">
        <f t="array" ref="T933">IFERROR(INDEX(AOM[AOM], MATCH(1, (AOM[Edge_Value]=ani_diet!F933)*(AOM[Is_Ani_Diet_Ingredient]&lt;&gt;FALSE), 0)), "No Match in AOM")</f>
        <v>AOM_001918</v>
      </c>
      <c r="U933" t="str" cm="1">
        <f t="array" ref="U933">IFERROR(IF(INDEX(AOM[Scientific Name], MATCH(1, (AOM[Edge_Value]=ani_diet!F933)*(AOM[Is_Ani_Diet_Ingredient]&lt;&gt;FALSE), 0))=0, "", INDEX(AOM[Scientific Name], MATCH(1, (AOM[Edge_Value]=ani_diet!F933)*(AOM[Is_Ani_Diet_Ingredient]&lt;&gt;FALSE), 0))), "No Match in AOM")</f>
        <v>Sesbania sp</v>
      </c>
      <c r="V933" t="str" cm="1">
        <f t="array" ref="V933">IF((U933&lt;&gt;"")*(U933&lt;&gt;"No Match in AOM"),IF(L933&lt;&gt;"",_xlfn.TEXTJOIN(";",TRUE,CONCATENATE(_xlfn.TEXTSPLIT(U933,";",TRUE,FALSE)," ",L933)),U933),"")</f>
        <v>Sesbania sp</v>
      </c>
    </row>
    <row r="934" spans="1:23" ht="15" customHeight="1" x14ac:dyDescent="0.35">
      <c r="A934" t="s">
        <v>25942</v>
      </c>
      <c r="B934" s="86" t="s">
        <v>25943</v>
      </c>
      <c r="C934" s="121" t="s">
        <v>25944</v>
      </c>
      <c r="D934" s="120" t="s">
        <v>21394</v>
      </c>
      <c r="E934" s="122" t="str">
        <f t="shared" si="64"/>
        <v>Sheanut Cake</v>
      </c>
      <c r="F934" s="122" t="str">
        <f t="shared" si="63"/>
        <v>Sheanut Cake</v>
      </c>
      <c r="G934" s="122" t="str">
        <f t="shared" si="62"/>
        <v>Sheanut Cake</v>
      </c>
      <c r="L934" s="120" t="s">
        <v>24436</v>
      </c>
      <c r="M934" s="88" t="s">
        <v>252</v>
      </c>
      <c r="N934" s="88" t="s">
        <v>252</v>
      </c>
      <c r="T934" t="str" cm="1">
        <f t="array" ref="T934">IFERROR(INDEX(AOM[AOM], MATCH(1, (AOM[Edge_Value]=ani_diet!F934)*(AOM[Is_Ani_Diet_Ingredient]&lt;&gt;FALSE), 0)), "No Match in AOM")</f>
        <v>AOM_001278</v>
      </c>
      <c r="U934" t="str" cm="1">
        <f t="array" ref="U934">IFERROR(IF(INDEX(AOM[Scientific Name], MATCH(1, (AOM[Edge_Value]=ani_diet!F934)*(AOM[Is_Ani_Diet_Ingredient]&lt;&gt;FALSE), 0))=0, "", INDEX(AOM[Scientific Name], MATCH(1, (AOM[Edge_Value]=ani_diet!F934)*(AOM[Is_Ani_Diet_Ingredient]&lt;&gt;FALSE), 0))), "No Match in AOM")</f>
        <v>Vitellaria paradoxa</v>
      </c>
      <c r="V934" t="str" cm="1">
        <f t="array" ref="V934">IF((U934&lt;&gt;"")*(U934&lt;&gt;"No Match in AOM"),IF(L934&lt;&gt;"",_xlfn.TEXTJOIN(";",TRUE,CONCATENATE(_xlfn.TEXTSPLIT(U934,";",TRUE,FALSE)," ",L934)),U934),"")</f>
        <v>Vitellaria paradoxa Cake</v>
      </c>
    </row>
    <row r="935" spans="1:23" ht="15" customHeight="1" x14ac:dyDescent="0.35">
      <c r="A935" t="s">
        <v>25945</v>
      </c>
      <c r="B935" s="86" t="s">
        <v>25946</v>
      </c>
      <c r="D935" s="120" t="s">
        <v>21394</v>
      </c>
      <c r="E935" s="122" t="str">
        <f t="shared" si="64"/>
        <v>Sheanut Cake</v>
      </c>
      <c r="F935" s="122" t="str">
        <f t="shared" si="63"/>
        <v>Sheanut Cake Boiled Dried</v>
      </c>
      <c r="G935" s="122" t="str">
        <f t="shared" si="62"/>
        <v>Sheanut Cake Boiled Dried</v>
      </c>
      <c r="I935" s="120" t="s">
        <v>25947</v>
      </c>
      <c r="J935" s="120" t="s">
        <v>25947</v>
      </c>
      <c r="L935" s="120" t="s">
        <v>24436</v>
      </c>
      <c r="T935" t="str" cm="1">
        <f t="array" ref="T935">IFERROR(INDEX(AOM[AOM], MATCH(1, (AOM[Edge_Value]=ani_diet!F935)*(AOM[Is_Ani_Diet_Ingredient]&lt;&gt;FALSE), 0)), "No Match in AOM")</f>
        <v>AOM_001645</v>
      </c>
      <c r="U935" t="str" cm="1">
        <f t="array" ref="U935">IFERROR(IF(INDEX(AOM[Scientific Name], MATCH(1, (AOM[Edge_Value]=ani_diet!F935)*(AOM[Is_Ani_Diet_Ingredient]&lt;&gt;FALSE), 0))=0, "", INDEX(AOM[Scientific Name], MATCH(1, (AOM[Edge_Value]=ani_diet!F935)*(AOM[Is_Ani_Diet_Ingredient]&lt;&gt;FALSE), 0))), "No Match in AOM")</f>
        <v>Vitellaria paradoxa</v>
      </c>
      <c r="V935" t="str" cm="1">
        <f t="array" ref="V935">IF((U935&lt;&gt;"")*(U935&lt;&gt;"No Match in AOM"),IF(L935&lt;&gt;"",_xlfn.TEXTJOIN(";",TRUE,CONCATENATE(_xlfn.TEXTSPLIT(U935,";",TRUE,FALSE)," ",L935)),U935),"")</f>
        <v>Vitellaria paradoxa Cake</v>
      </c>
    </row>
    <row r="936" spans="1:23" ht="15" customHeight="1" x14ac:dyDescent="0.35">
      <c r="A936" t="s">
        <v>24523</v>
      </c>
      <c r="B936" s="86" t="s">
        <v>20745</v>
      </c>
      <c r="C936" s="121" t="s">
        <v>20745</v>
      </c>
      <c r="D936" s="120" t="s">
        <v>20745</v>
      </c>
      <c r="E936" s="122" t="str">
        <f t="shared" si="64"/>
        <v>Shell</v>
      </c>
      <c r="F936" s="122" t="str">
        <f t="shared" si="63"/>
        <v>Shell</v>
      </c>
      <c r="G936" s="122" t="str">
        <f t="shared" si="62"/>
        <v>Shell</v>
      </c>
      <c r="T936" t="str" cm="1">
        <f t="array" ref="T936">IFERROR(INDEX(AOM[AOM], MATCH(1, (AOM[Edge_Value]=ani_diet!F936)*(AOM[Is_Ani_Diet_Ingredient]&lt;&gt;FALSE), 0)), "No Match in AOM")</f>
        <v>AOM_000558</v>
      </c>
      <c r="U936" t="str" cm="1">
        <f t="array" ref="U936">IFERROR(IF(INDEX(AOM[Scientific Name], MATCH(1, (AOM[Edge_Value]=ani_diet!F936)*(AOM[Is_Ani_Diet_Ingredient]&lt;&gt;FALSE), 0))=0, "", INDEX(AOM[Scientific Name], MATCH(1, (AOM[Edge_Value]=ani_diet!F936)*(AOM[Is_Ani_Diet_Ingredient]&lt;&gt;FALSE), 0))), "No Match in AOM")</f>
        <v/>
      </c>
      <c r="V936" t="str" cm="1">
        <f t="array" ref="V936">IF((U936&lt;&gt;"")*(U936&lt;&gt;"No Match in AOM"),IF(L936&lt;&gt;"",_xlfn.TEXTJOIN(";",TRUE,CONCATENATE(_xlfn.TEXTSPLIT(U936,";",TRUE,FALSE)," ",L936)),U936),"")</f>
        <v/>
      </c>
    </row>
    <row r="937" spans="1:23" ht="15" customHeight="1" x14ac:dyDescent="0.35">
      <c r="A937" t="s">
        <v>24529</v>
      </c>
      <c r="B937" s="86" t="s">
        <v>25948</v>
      </c>
      <c r="D937" s="120" t="s">
        <v>25079</v>
      </c>
      <c r="E937" s="122" t="str">
        <f t="shared" si="64"/>
        <v>Shrimp Heads</v>
      </c>
      <c r="F937" s="122" t="str">
        <f t="shared" si="63"/>
        <v>Shrimp Heads Ground</v>
      </c>
      <c r="G937" s="122" t="str">
        <f t="shared" si="62"/>
        <v>Shrimp Heads Ground</v>
      </c>
      <c r="I937" s="120" t="s">
        <v>6571</v>
      </c>
      <c r="J937" s="120" t="s">
        <v>6571</v>
      </c>
      <c r="L937" s="120" t="s">
        <v>25949</v>
      </c>
      <c r="T937" t="str" cm="1">
        <f t="array" ref="T937">IFERROR(INDEX(AOM[AOM], MATCH(1, (AOM[Edge_Value]=ani_diet!F937)*(AOM[Is_Ani_Diet_Ingredient]&lt;&gt;FALSE), 0)), "No Match in AOM")</f>
        <v>AOM_001924</v>
      </c>
      <c r="U937" t="str" cm="1">
        <f t="array" ref="U937">IFERROR(IF(INDEX(AOM[Scientific Name], MATCH(1, (AOM[Edge_Value]=ani_diet!F937)*(AOM[Is_Ani_Diet_Ingredient]&lt;&gt;FALSE), 0))=0, "", INDEX(AOM[Scientific Name], MATCH(1, (AOM[Edge_Value]=ani_diet!F937)*(AOM[Is_Ani_Diet_Ingredient]&lt;&gt;FALSE), 0))), "No Match in AOM")</f>
        <v/>
      </c>
      <c r="V937" t="str" cm="1">
        <f t="array" ref="V937">IF((U937&lt;&gt;"")*(U937&lt;&gt;"No Match in AOM"),IF(L937&lt;&gt;"",_xlfn.TEXTJOIN(";",TRUE,CONCATENATE(_xlfn.TEXTSPLIT(U937,";",TRUE,FALSE)," ",L937)),U937),"")</f>
        <v/>
      </c>
    </row>
    <row r="938" spans="1:23" ht="15" customHeight="1" x14ac:dyDescent="0.35">
      <c r="A938" t="s">
        <v>25950</v>
      </c>
      <c r="B938" s="86" t="s">
        <v>20504</v>
      </c>
      <c r="D938" s="120" t="s">
        <v>25079</v>
      </c>
      <c r="E938" s="122" t="str">
        <f t="shared" si="64"/>
        <v>Shrimp Heads</v>
      </c>
      <c r="F938" s="122" t="str">
        <f t="shared" si="63"/>
        <v>Shrimp Heads</v>
      </c>
      <c r="G938" s="122" t="str">
        <f t="shared" si="62"/>
        <v>Shrimp Heads</v>
      </c>
      <c r="L938" s="120" t="s">
        <v>25949</v>
      </c>
      <c r="T938" t="str" cm="1">
        <f t="array" ref="T938">IFERROR(INDEX(AOM[AOM], MATCH(1, (AOM[Edge_Value]=ani_diet!F938)*(AOM[Is_Ani_Diet_Ingredient]&lt;&gt;FALSE), 0)), "No Match in AOM")</f>
        <v>AOM_001923</v>
      </c>
      <c r="U938" t="str" cm="1">
        <f t="array" ref="U938">IFERROR(IF(INDEX(AOM[Scientific Name], MATCH(1, (AOM[Edge_Value]=ani_diet!F938)*(AOM[Is_Ani_Diet_Ingredient]&lt;&gt;FALSE), 0))=0, "", INDEX(AOM[Scientific Name], MATCH(1, (AOM[Edge_Value]=ani_diet!F938)*(AOM[Is_Ani_Diet_Ingredient]&lt;&gt;FALSE), 0))), "No Match in AOM")</f>
        <v/>
      </c>
      <c r="V938" t="str" cm="1">
        <f t="array" ref="V938">IF((U938&lt;&gt;"")*(U938&lt;&gt;"No Match in AOM"),IF(L938&lt;&gt;"",_xlfn.TEXTJOIN(";",TRUE,CONCATENATE(_xlfn.TEXTSPLIT(U938,";",TRUE,FALSE)," ",L938)),U938),"")</f>
        <v/>
      </c>
    </row>
    <row r="939" spans="1:23" ht="15" customHeight="1" x14ac:dyDescent="0.35">
      <c r="A939" t="s">
        <v>25951</v>
      </c>
      <c r="B939" s="86" t="s">
        <v>25952</v>
      </c>
      <c r="D939" s="120" t="s">
        <v>25953</v>
      </c>
      <c r="E939" s="122" t="str">
        <f t="shared" si="64"/>
        <v>Siam Weed Leaves</v>
      </c>
      <c r="F939" s="122" t="str">
        <f t="shared" si="63"/>
        <v>Siam Weed Leaves Ground</v>
      </c>
      <c r="G939" s="122" t="str">
        <f t="shared" si="62"/>
        <v>Siam Weed Leaves Ground</v>
      </c>
      <c r="I939" s="120" t="s">
        <v>6571</v>
      </c>
      <c r="J939" s="120" t="s">
        <v>6571</v>
      </c>
      <c r="L939" s="120" t="s">
        <v>6705</v>
      </c>
      <c r="T939" t="str" cm="1">
        <f t="array" ref="T939">IFERROR(INDEX(AOM[AOM], MATCH(1, (AOM[Edge_Value]=ani_diet!F939)*(AOM[Is_Ani_Diet_Ingredient]&lt;&gt;FALSE), 0)), "No Match in AOM")</f>
        <v>AOM_000733</v>
      </c>
      <c r="U939" t="str" cm="1">
        <f t="array" ref="U939">IFERROR(IF(INDEX(AOM[Scientific Name], MATCH(1, (AOM[Edge_Value]=ani_diet!F939)*(AOM[Is_Ani_Diet_Ingredient]&lt;&gt;FALSE), 0))=0, "", INDEX(AOM[Scientific Name], MATCH(1, (AOM[Edge_Value]=ani_diet!F939)*(AOM[Is_Ani_Diet_Ingredient]&lt;&gt;FALSE), 0))), "No Match in AOM")</f>
        <v>Eupatorium odoratum</v>
      </c>
      <c r="V939" t="str" cm="1">
        <f t="array" ref="V939">IF((U939&lt;&gt;"")*(U939&lt;&gt;"No Match in AOM"),IF(L939&lt;&gt;"",_xlfn.TEXTJOIN(";",TRUE,CONCATENATE(_xlfn.TEXTSPLIT(U939,";",TRUE,FALSE)," ",L939)),U939),"")</f>
        <v>Eupatorium odoratum Leaves</v>
      </c>
    </row>
    <row r="940" spans="1:23" ht="15" customHeight="1" x14ac:dyDescent="0.35">
      <c r="A940" t="s">
        <v>25878</v>
      </c>
      <c r="B940" s="86" t="s">
        <v>25954</v>
      </c>
      <c r="C940" s="121" t="s">
        <v>25955</v>
      </c>
      <c r="D940" s="120" t="s">
        <v>25956</v>
      </c>
      <c r="E940" s="122" t="str">
        <f t="shared" si="64"/>
        <v>Avenna sp.</v>
      </c>
      <c r="F940" s="122" t="str">
        <f t="shared" si="63"/>
        <v>Avenna sp. Ensiled</v>
      </c>
      <c r="G940" s="122" t="str">
        <f t="shared" si="62"/>
        <v>Avenna sp. Ensiled</v>
      </c>
      <c r="I940" s="120" t="s">
        <v>24304</v>
      </c>
      <c r="J940" s="120" t="s">
        <v>24304</v>
      </c>
      <c r="O940" s="88" t="s">
        <v>252</v>
      </c>
      <c r="T940" t="str" cm="1">
        <f t="array" ref="T940">IFERROR(INDEX(AOM[AOM], MATCH(1, (AOM[Edge_Value]=ani_diet!F940)*(AOM[Is_Ani_Diet_Ingredient]&lt;&gt;FALSE), 0)), "No Match in AOM")</f>
        <v>No Match in AOM</v>
      </c>
      <c r="U940" t="str" cm="1">
        <f t="array" ref="U940">IFERROR(IF(INDEX(AOM[Scientific Name], MATCH(1, (AOM[Edge_Value]=ani_diet!F940)*(AOM[Is_Ani_Diet_Ingredient]&lt;&gt;FALSE), 0))=0, "", INDEX(AOM[Scientific Name], MATCH(1, (AOM[Edge_Value]=ani_diet!F940)*(AOM[Is_Ani_Diet_Ingredient]&lt;&gt;FALSE), 0))), "No Match in AOM")</f>
        <v>No Match in AOM</v>
      </c>
      <c r="V940" t="str" cm="1">
        <f t="array" ref="V940">IF((U940&lt;&gt;"")*(U940&lt;&gt;"No Match in AOM"),IF(L940&lt;&gt;"",_xlfn.TEXTJOIN(";",TRUE,CONCATENATE(_xlfn.TEXTSPLIT(U940,";",TRUE,FALSE)," ",L940)),U940),"")</f>
        <v/>
      </c>
      <c r="W940" t="s">
        <v>21640</v>
      </c>
    </row>
    <row r="941" spans="1:23" ht="15" customHeight="1" x14ac:dyDescent="0.35">
      <c r="A941" t="s">
        <v>25878</v>
      </c>
      <c r="B941" s="86" t="s">
        <v>25957</v>
      </c>
      <c r="D941" s="120" t="s">
        <v>9081</v>
      </c>
      <c r="E941" s="122" t="str">
        <f t="shared" si="64"/>
        <v>Oat</v>
      </c>
      <c r="F941" s="122" t="str">
        <f t="shared" si="63"/>
        <v>Oat Ensiled</v>
      </c>
      <c r="G941" s="122" t="str">
        <f t="shared" ref="G941:G1004" si="65">_xlfn.TEXTJOIN(" ",TRUE,D941,H941,IF(ISBLANK(L941),"",_xlfn.TEXTSPLIT(L941,";")),IF(ISBLANK(I941),"",_xlfn.TEXTSPLIT(I941,";")))</f>
        <v>Oat Ensiled</v>
      </c>
      <c r="I941" s="120" t="s">
        <v>24304</v>
      </c>
      <c r="J941" s="120" t="s">
        <v>24304</v>
      </c>
      <c r="K941" s="120" t="s">
        <v>6715</v>
      </c>
      <c r="T941" t="str" cm="1">
        <f t="array" ref="T941">IFERROR(INDEX(AOM[AOM], MATCH(1, (AOM[Edge_Value]=ani_diet!F941)*(AOM[Is_Ani_Diet_Ingredient]&lt;&gt;FALSE), 0)), "No Match in AOM")</f>
        <v>AOM_001355</v>
      </c>
      <c r="U941" t="str" cm="1">
        <f t="array" ref="U941">IFERROR(IF(INDEX(AOM[Scientific Name], MATCH(1, (AOM[Edge_Value]=ani_diet!F941)*(AOM[Is_Ani_Diet_Ingredient]&lt;&gt;FALSE), 0))=0, "", INDEX(AOM[Scientific Name], MATCH(1, (AOM[Edge_Value]=ani_diet!F941)*(AOM[Is_Ani_Diet_Ingredient]&lt;&gt;FALSE), 0))), "No Match in AOM")</f>
        <v xml:space="preserve">Avena sativa </v>
      </c>
      <c r="V941" t="str" cm="1">
        <f t="array" ref="V941">IF((U941&lt;&gt;"")*(U941&lt;&gt;"No Match in AOM"),IF(L941&lt;&gt;"",_xlfn.TEXTJOIN(";",TRUE,CONCATENATE(_xlfn.TEXTSPLIT(U941,";",TRUE,FALSE)," ",L941)),U941),"")</f>
        <v xml:space="preserve">Avena sativa </v>
      </c>
    </row>
    <row r="942" spans="1:23" ht="15" customHeight="1" x14ac:dyDescent="0.35">
      <c r="A942" t="s">
        <v>25025</v>
      </c>
      <c r="B942" s="86" t="s">
        <v>25958</v>
      </c>
      <c r="D942" s="120" t="s">
        <v>25959</v>
      </c>
      <c r="E942" s="122" t="str">
        <f t="shared" si="64"/>
        <v>Skimmed Milk Powder</v>
      </c>
      <c r="F942" s="122" t="str">
        <f t="shared" si="63"/>
        <v>Skimmed Milk Powder</v>
      </c>
      <c r="G942" s="122" t="str">
        <f t="shared" si="65"/>
        <v>Skimmed Milk Powder</v>
      </c>
      <c r="L942" s="120" t="s">
        <v>25168</v>
      </c>
      <c r="T942" t="str" cm="1">
        <f t="array" ref="T942">IFERROR(INDEX(AOM[AOM], MATCH(1, (AOM[Edge_Value]=ani_diet!F942)*(AOM[Is_Ani_Diet_Ingredient]&lt;&gt;FALSE), 0)), "No Match in AOM")</f>
        <v>AOM_002077</v>
      </c>
      <c r="U942" t="str" cm="1">
        <f t="array" ref="U942">IFERROR(IF(INDEX(AOM[Scientific Name], MATCH(1, (AOM[Edge_Value]=ani_diet!F942)*(AOM[Is_Ani_Diet_Ingredient]&lt;&gt;FALSE), 0))=0, "", INDEX(AOM[Scientific Name], MATCH(1, (AOM[Edge_Value]=ani_diet!F942)*(AOM[Is_Ani_Diet_Ingredient]&lt;&gt;FALSE), 0))), "No Match in AOM")</f>
        <v/>
      </c>
      <c r="V942" t="str" cm="1">
        <f t="array" ref="V942">IF((U942&lt;&gt;"")*(U942&lt;&gt;"No Match in AOM"),IF(L942&lt;&gt;"",_xlfn.TEXTJOIN(";",TRUE,CONCATENATE(_xlfn.TEXTSPLIT(U942,";",TRUE,FALSE)," ",L942)),U942),"")</f>
        <v/>
      </c>
    </row>
    <row r="943" spans="1:23" ht="15" customHeight="1" x14ac:dyDescent="0.35">
      <c r="A943" t="s">
        <v>25486</v>
      </c>
      <c r="B943" s="86" t="s">
        <v>25960</v>
      </c>
      <c r="C943" s="121" t="s">
        <v>25961</v>
      </c>
      <c r="D943" s="120" t="s">
        <v>25960</v>
      </c>
      <c r="E943" s="122" t="str">
        <f t="shared" si="64"/>
        <v>Snap Corn</v>
      </c>
      <c r="F943" s="122" t="str">
        <f t="shared" si="63"/>
        <v>Snap Corn</v>
      </c>
      <c r="G943" s="122" t="str">
        <f t="shared" si="65"/>
        <v>Snap Corn</v>
      </c>
      <c r="T943" t="str" cm="1">
        <f t="array" ref="T943">IFERROR(INDEX(AOM[AOM], MATCH(1, (AOM[Edge_Value]=ani_diet!F943)*(AOM[Is_Ani_Diet_Ingredient]&lt;&gt;FALSE), 0)), "No Match in AOM")</f>
        <v>No Match in AOM</v>
      </c>
      <c r="U943" t="str" cm="1">
        <f t="array" ref="U943">IFERROR(IF(INDEX(AOM[Scientific Name], MATCH(1, (AOM[Edge_Value]=ani_diet!F943)*(AOM[Is_Ani_Diet_Ingredient]&lt;&gt;FALSE), 0))=0, "", INDEX(AOM[Scientific Name], MATCH(1, (AOM[Edge_Value]=ani_diet!F943)*(AOM[Is_Ani_Diet_Ingredient]&lt;&gt;FALSE), 0))), "No Match in AOM")</f>
        <v>No Match in AOM</v>
      </c>
      <c r="V943" t="str" cm="1">
        <f t="array" ref="V943">IF((U943&lt;&gt;"")*(U943&lt;&gt;"No Match in AOM"),IF(L943&lt;&gt;"",_xlfn.TEXTJOIN(";",TRUE,CONCATENATE(_xlfn.TEXTSPLIT(U943,";",TRUE,FALSE)," ",L943)),U943),"")</f>
        <v/>
      </c>
      <c r="W943" t="s">
        <v>21569</v>
      </c>
    </row>
    <row r="944" spans="1:23" ht="15" customHeight="1" x14ac:dyDescent="0.35">
      <c r="A944" t="s">
        <v>25962</v>
      </c>
      <c r="B944" s="86" t="s">
        <v>25963</v>
      </c>
      <c r="C944" s="121" t="s">
        <v>25964</v>
      </c>
      <c r="D944" s="120" t="s">
        <v>25964</v>
      </c>
      <c r="E944" s="122" t="str">
        <f t="shared" si="64"/>
        <v>Sodium Bicarbonate</v>
      </c>
      <c r="F944" s="122" t="str">
        <f t="shared" si="63"/>
        <v>Sodium Bicarbonate</v>
      </c>
      <c r="G944" s="122" t="str">
        <f t="shared" si="65"/>
        <v>Sodium Bicarbonate</v>
      </c>
      <c r="T944" t="str" cm="1">
        <f t="array" ref="T944">IFERROR(INDEX(AOM[AOM], MATCH(1, (AOM[Edge_Value]=ani_diet!F944)*(AOM[Is_Ani_Diet_Ingredient]&lt;&gt;FALSE), 0)), "No Match in AOM")</f>
        <v>No Match in AOM</v>
      </c>
      <c r="U944" t="str" cm="1">
        <f t="array" ref="U944">IFERROR(IF(INDEX(AOM[Scientific Name], MATCH(1, (AOM[Edge_Value]=ani_diet!F944)*(AOM[Is_Ani_Diet_Ingredient]&lt;&gt;FALSE), 0))=0, "", INDEX(AOM[Scientific Name], MATCH(1, (AOM[Edge_Value]=ani_diet!F944)*(AOM[Is_Ani_Diet_Ingredient]&lt;&gt;FALSE), 0))), "No Match in AOM")</f>
        <v>No Match in AOM</v>
      </c>
      <c r="V944" t="str" cm="1">
        <f t="array" ref="V944">IF((U944&lt;&gt;"")*(U944&lt;&gt;"No Match in AOM"),IF(L944&lt;&gt;"",_xlfn.TEXTJOIN(";",TRUE,CONCATENATE(_xlfn.TEXTSPLIT(U944,";",TRUE,FALSE)," ",L944)),U944),"")</f>
        <v/>
      </c>
      <c r="W944" s="132" t="s">
        <v>23069</v>
      </c>
    </row>
    <row r="945" spans="1:23" ht="15" customHeight="1" x14ac:dyDescent="0.35">
      <c r="A945" t="s">
        <v>24255</v>
      </c>
      <c r="B945" s="86" t="s">
        <v>25965</v>
      </c>
      <c r="C945" s="121" t="s">
        <v>452</v>
      </c>
      <c r="D945" s="120" t="s">
        <v>452</v>
      </c>
      <c r="E945" s="122" t="str">
        <f t="shared" si="64"/>
        <v>Sodium Sulfate</v>
      </c>
      <c r="F945" s="122" t="str">
        <f t="shared" si="63"/>
        <v>Sodium Sulfate</v>
      </c>
      <c r="G945" s="122" t="str">
        <f t="shared" si="65"/>
        <v>Sodium Sulfate</v>
      </c>
      <c r="T945" t="str" cm="1">
        <f t="array" ref="T945">IFERROR(INDEX(AOM[AOM], MATCH(1, (AOM[Edge_Value]=ani_diet!F945)*(AOM[Is_Ani_Diet_Ingredient]&lt;&gt;FALSE), 0)), "No Match in AOM")</f>
        <v>AOM_001487</v>
      </c>
      <c r="U945" t="str" cm="1">
        <f t="array" ref="U945">IFERROR(IF(INDEX(AOM[Scientific Name], MATCH(1, (AOM[Edge_Value]=ani_diet!F945)*(AOM[Is_Ani_Diet_Ingredient]&lt;&gt;FALSE), 0))=0, "", INDEX(AOM[Scientific Name], MATCH(1, (AOM[Edge_Value]=ani_diet!F945)*(AOM[Is_Ani_Diet_Ingredient]&lt;&gt;FALSE), 0))), "No Match in AOM")</f>
        <v/>
      </c>
      <c r="V945" t="str" cm="1">
        <f t="array" ref="V945">IF((U945&lt;&gt;"")*(U945&lt;&gt;"No Match in AOM"),IF(L945&lt;&gt;"",_xlfn.TEXTJOIN(";",TRUE,CONCATENATE(_xlfn.TEXTSPLIT(U945,";",TRUE,FALSE)," ",L945)),U945),"")</f>
        <v/>
      </c>
    </row>
    <row r="946" spans="1:23" ht="15" customHeight="1" x14ac:dyDescent="0.35">
      <c r="A946" t="s">
        <v>25966</v>
      </c>
      <c r="B946" s="86" t="s">
        <v>25967</v>
      </c>
      <c r="C946" s="121" t="s">
        <v>25968</v>
      </c>
      <c r="D946" s="120" t="s">
        <v>10995</v>
      </c>
      <c r="E946" s="122" t="str">
        <f t="shared" si="64"/>
        <v>Solanum aethiopicum Market Waste</v>
      </c>
      <c r="F946" s="122" t="str">
        <f t="shared" si="63"/>
        <v>Solanum aethiopicum Market Waste</v>
      </c>
      <c r="G946" s="122" t="str">
        <f t="shared" si="65"/>
        <v>Solanum aethiopicum Market Waste</v>
      </c>
      <c r="L946" s="120" t="s">
        <v>25969</v>
      </c>
      <c r="T946" t="str" cm="1">
        <f t="array" ref="T946">IFERROR(INDEX(AOM[AOM], MATCH(1, (AOM[Edge_Value]=ani_diet!F946)*(AOM[Is_Ani_Diet_Ingredient]&lt;&gt;FALSE), 0)), "No Match in AOM")</f>
        <v>No Match in AOM</v>
      </c>
      <c r="U946" t="str" cm="1">
        <f t="array" ref="U946">IFERROR(IF(INDEX(AOM[Scientific Name], MATCH(1, (AOM[Edge_Value]=ani_diet!F946)*(AOM[Is_Ani_Diet_Ingredient]&lt;&gt;FALSE), 0))=0, "", INDEX(AOM[Scientific Name], MATCH(1, (AOM[Edge_Value]=ani_diet!F946)*(AOM[Is_Ani_Diet_Ingredient]&lt;&gt;FALSE), 0))), "No Match in AOM")</f>
        <v>No Match in AOM</v>
      </c>
      <c r="V946" t="str" cm="1">
        <f t="array" ref="V946">IF((U946&lt;&gt;"")*(U946&lt;&gt;"No Match in AOM"),IF(L946&lt;&gt;"",_xlfn.TEXTJOIN(";",TRUE,CONCATENATE(_xlfn.TEXTSPLIT(U946,";",TRUE,FALSE)," ",L946)),U946),"")</f>
        <v/>
      </c>
      <c r="W946" s="132" t="s">
        <v>21917</v>
      </c>
    </row>
    <row r="947" spans="1:23" ht="15" customHeight="1" x14ac:dyDescent="0.35">
      <c r="A947" t="s">
        <v>25966</v>
      </c>
      <c r="B947" s="86" t="s">
        <v>25970</v>
      </c>
      <c r="D947" s="120" t="s">
        <v>10995</v>
      </c>
      <c r="E947" s="122" t="str">
        <f t="shared" si="64"/>
        <v>Solanum aethiopicum Market Waste</v>
      </c>
      <c r="F947" s="122" t="str">
        <f t="shared" si="63"/>
        <v>Solanum aethiopicum Market Waste Wilted</v>
      </c>
      <c r="G947" s="122" t="str">
        <f t="shared" si="65"/>
        <v>Solanum aethiopicum Market Waste Wilted</v>
      </c>
      <c r="I947" s="120" t="s">
        <v>24261</v>
      </c>
      <c r="J947" s="120" t="s">
        <v>24261</v>
      </c>
      <c r="L947" s="120" t="s">
        <v>25969</v>
      </c>
      <c r="T947" t="str" cm="1">
        <f t="array" ref="T947">IFERROR(INDEX(AOM[AOM], MATCH(1, (AOM[Edge_Value]=ani_diet!F947)*(AOM[Is_Ani_Diet_Ingredient]&lt;&gt;FALSE), 0)), "No Match in AOM")</f>
        <v>No Match in AOM</v>
      </c>
      <c r="U947" t="str" cm="1">
        <f t="array" ref="U947">IFERROR(IF(INDEX(AOM[Scientific Name], MATCH(1, (AOM[Edge_Value]=ani_diet!F947)*(AOM[Is_Ani_Diet_Ingredient]&lt;&gt;FALSE), 0))=0, "", INDEX(AOM[Scientific Name], MATCH(1, (AOM[Edge_Value]=ani_diet!F947)*(AOM[Is_Ani_Diet_Ingredient]&lt;&gt;FALSE), 0))), "No Match in AOM")</f>
        <v>No Match in AOM</v>
      </c>
      <c r="V947" t="str" cm="1">
        <f t="array" ref="V947">IF((U947&lt;&gt;"")*(U947&lt;&gt;"No Match in AOM"),IF(L947&lt;&gt;"",_xlfn.TEXTJOIN(";",TRUE,CONCATENATE(_xlfn.TEXTSPLIT(U947,";",TRUE,FALSE)," ",L947)),U947),"")</f>
        <v/>
      </c>
      <c r="W947" s="132" t="s">
        <v>21913</v>
      </c>
    </row>
    <row r="948" spans="1:23" ht="15" customHeight="1" x14ac:dyDescent="0.35">
      <c r="A948" t="s">
        <v>25559</v>
      </c>
      <c r="B948" s="86" t="s">
        <v>25971</v>
      </c>
      <c r="C948" s="121" t="s">
        <v>21551</v>
      </c>
      <c r="D948" s="120" t="s">
        <v>22247</v>
      </c>
      <c r="E948" s="122" t="str">
        <f t="shared" si="64"/>
        <v>Sorghum sudanese Forage</v>
      </c>
      <c r="F948" s="122" t="str">
        <f t="shared" si="63"/>
        <v>Sorghum sudanese Forage</v>
      </c>
      <c r="G948" s="122" t="str">
        <f t="shared" si="65"/>
        <v>Sorghum sudanese Forage</v>
      </c>
      <c r="L948" s="120" t="s">
        <v>25109</v>
      </c>
      <c r="T948" t="str" cm="1">
        <f t="array" ref="T948">IFERROR(INDEX(AOM[AOM], MATCH(1, (AOM[Edge_Value]=ani_diet!F948)*(AOM[Is_Ani_Diet_Ingredient]&lt;&gt;FALSE), 0)), "No Match in AOM")</f>
        <v>No Match in AOM</v>
      </c>
      <c r="U948" t="str" cm="1">
        <f t="array" ref="U948">IFERROR(IF(INDEX(AOM[Scientific Name], MATCH(1, (AOM[Edge_Value]=ani_diet!F948)*(AOM[Is_Ani_Diet_Ingredient]&lt;&gt;FALSE), 0))=0, "", INDEX(AOM[Scientific Name], MATCH(1, (AOM[Edge_Value]=ani_diet!F948)*(AOM[Is_Ani_Diet_Ingredient]&lt;&gt;FALSE), 0))), "No Match in AOM")</f>
        <v>No Match in AOM</v>
      </c>
      <c r="V948" t="str" cm="1">
        <f t="array" ref="V948">IF((U948&lt;&gt;"")*(U948&lt;&gt;"No Match in AOM"),IF(L948&lt;&gt;"",_xlfn.TEXTJOIN(";",TRUE,CONCATENATE(_xlfn.TEXTSPLIT(U948,";",TRUE,FALSE)," ",L948)),U948),"")</f>
        <v/>
      </c>
      <c r="W948" t="s">
        <v>21019</v>
      </c>
    </row>
    <row r="949" spans="1:23" ht="15" customHeight="1" x14ac:dyDescent="0.35">
      <c r="A949" t="s">
        <v>24316</v>
      </c>
      <c r="B949" s="86" t="s">
        <v>25972</v>
      </c>
      <c r="C949" s="121" t="s">
        <v>25973</v>
      </c>
      <c r="D949" s="120" t="s">
        <v>9123</v>
      </c>
      <c r="E949" s="122" t="str">
        <f t="shared" si="64"/>
        <v>Sorghum Seed</v>
      </c>
      <c r="F949" s="122" t="str">
        <f t="shared" si="63"/>
        <v>Sorghum Seed</v>
      </c>
      <c r="G949" s="122" t="str">
        <f t="shared" si="65"/>
        <v>Sorghum Seed</v>
      </c>
      <c r="L949" s="120" t="s">
        <v>8831</v>
      </c>
      <c r="M949" s="88" t="s">
        <v>252</v>
      </c>
      <c r="T949" t="str" cm="1">
        <f t="array" ref="T949">IFERROR(INDEX(AOM[AOM], MATCH(1, (AOM[Edge_Value]=ani_diet!F949)*(AOM[Is_Ani_Diet_Ingredient]&lt;&gt;FALSE), 0)), "No Match in AOM")</f>
        <v>AOM_001315</v>
      </c>
      <c r="U949" t="str" cm="1">
        <f t="array" ref="U949">IFERROR(IF(INDEX(AOM[Scientific Name], MATCH(1, (AOM[Edge_Value]=ani_diet!F949)*(AOM[Is_Ani_Diet_Ingredient]&lt;&gt;FALSE), 0))=0, "", INDEX(AOM[Scientific Name], MATCH(1, (AOM[Edge_Value]=ani_diet!F949)*(AOM[Is_Ani_Diet_Ingredient]&lt;&gt;FALSE), 0))), "No Match in AOM")</f>
        <v>Sorghum bicolor</v>
      </c>
      <c r="V949" t="str" cm="1">
        <f t="array" ref="V949">IF((U949&lt;&gt;"")*(U949&lt;&gt;"No Match in AOM"),IF(L949&lt;&gt;"",_xlfn.TEXTJOIN(";",TRUE,CONCATENATE(_xlfn.TEXTSPLIT(U949,";",TRUE,FALSE)," ",L949)),U949),"")</f>
        <v>Sorghum bicolor Seed</v>
      </c>
    </row>
    <row r="950" spans="1:23" ht="15" customHeight="1" x14ac:dyDescent="0.35">
      <c r="A950" t="s">
        <v>25974</v>
      </c>
      <c r="B950" s="86" t="s">
        <v>21663</v>
      </c>
      <c r="C950" s="121" t="s">
        <v>25975</v>
      </c>
      <c r="D950" s="120" t="s">
        <v>9123</v>
      </c>
      <c r="E950" s="122" t="str">
        <f t="shared" si="64"/>
        <v>Sorghum</v>
      </c>
      <c r="F950" s="122" t="str">
        <f t="shared" si="63"/>
        <v>Sorghum Ensiled</v>
      </c>
      <c r="G950" s="122" t="str">
        <f t="shared" si="65"/>
        <v>Sorghum Silage</v>
      </c>
      <c r="I950" s="120" t="s">
        <v>19597</v>
      </c>
      <c r="J950" s="120" t="s">
        <v>24304</v>
      </c>
      <c r="M950" s="88" t="s">
        <v>252</v>
      </c>
      <c r="O950" s="88" t="s">
        <v>252</v>
      </c>
      <c r="P950" t="s">
        <v>12978</v>
      </c>
      <c r="Q950" t="s">
        <v>12945</v>
      </c>
      <c r="R950" t="s">
        <v>24392</v>
      </c>
      <c r="S950" t="s">
        <v>24393</v>
      </c>
      <c r="T950" t="str" cm="1">
        <f t="array" ref="T950">IFERROR(INDEX(AOM[AOM], MATCH(1, (AOM[Edge_Value]=ani_diet!F950)*(AOM[Is_Ani_Diet_Ingredient]&lt;&gt;FALSE), 0)), "No Match in AOM")</f>
        <v>AOM_001339</v>
      </c>
      <c r="U950" t="str" cm="1">
        <f t="array" ref="U950">IFERROR(IF(INDEX(AOM[Scientific Name], MATCH(1, (AOM[Edge_Value]=ani_diet!F950)*(AOM[Is_Ani_Diet_Ingredient]&lt;&gt;FALSE), 0))=0, "", INDEX(AOM[Scientific Name], MATCH(1, (AOM[Edge_Value]=ani_diet!F950)*(AOM[Is_Ani_Diet_Ingredient]&lt;&gt;FALSE), 0))), "No Match in AOM")</f>
        <v>Sorghum bicolor</v>
      </c>
      <c r="V950" t="str" cm="1">
        <f t="array" ref="V950">IF((U950&lt;&gt;"")*(U950&lt;&gt;"No Match in AOM"),IF(L950&lt;&gt;"",_xlfn.TEXTJOIN(";",TRUE,CONCATENATE(_xlfn.TEXTSPLIT(U950,";",TRUE,FALSE)," ",L950)),U950),"")</f>
        <v>Sorghum bicolor</v>
      </c>
    </row>
    <row r="951" spans="1:23" ht="15" customHeight="1" x14ac:dyDescent="0.35">
      <c r="A951" t="s">
        <v>25976</v>
      </c>
      <c r="B951" s="86" t="s">
        <v>25977</v>
      </c>
      <c r="C951" s="121" t="s">
        <v>25978</v>
      </c>
      <c r="D951" s="120" t="s">
        <v>9123</v>
      </c>
      <c r="E951" s="122" t="str">
        <f t="shared" si="64"/>
        <v>Sorghum Straw</v>
      </c>
      <c r="F951" s="122" t="str">
        <f t="shared" si="63"/>
        <v>Sorghum Straw</v>
      </c>
      <c r="G951" s="122" t="str">
        <f t="shared" si="65"/>
        <v>Sorghum Straw</v>
      </c>
      <c r="L951" s="120" t="s">
        <v>11193</v>
      </c>
      <c r="N951" s="88" t="s">
        <v>252</v>
      </c>
      <c r="P951" t="s">
        <v>12978</v>
      </c>
      <c r="Q951" t="s">
        <v>12945</v>
      </c>
      <c r="R951" t="s">
        <v>24392</v>
      </c>
      <c r="S951" t="s">
        <v>24393</v>
      </c>
      <c r="T951" t="str" cm="1">
        <f t="array" ref="T951">IFERROR(INDEX(AOM[AOM], MATCH(1, (AOM[Edge_Value]=ani_diet!F951)*(AOM[Is_Ani_Diet_Ingredient]&lt;&gt;FALSE), 0)), "No Match in AOM")</f>
        <v>AOM_000581</v>
      </c>
      <c r="U951" t="str" cm="1">
        <f t="array" ref="U951">IFERROR(IF(INDEX(AOM[Scientific Name], MATCH(1, (AOM[Edge_Value]=ani_diet!F951)*(AOM[Is_Ani_Diet_Ingredient]&lt;&gt;FALSE), 0))=0, "", INDEX(AOM[Scientific Name], MATCH(1, (AOM[Edge_Value]=ani_diet!F951)*(AOM[Is_Ani_Diet_Ingredient]&lt;&gt;FALSE), 0))), "No Match in AOM")</f>
        <v>Sorghum bicolor</v>
      </c>
      <c r="V951" t="str" cm="1">
        <f t="array" ref="V951">IF((U951&lt;&gt;"")*(U951&lt;&gt;"No Match in AOM"),IF(L951&lt;&gt;"",_xlfn.TEXTJOIN(";",TRUE,CONCATENATE(_xlfn.TEXTSPLIT(U951,";",TRUE,FALSE)," ",L951)),U951),"")</f>
        <v>Sorghum bicolor Straw</v>
      </c>
    </row>
    <row r="952" spans="1:23" ht="15" customHeight="1" x14ac:dyDescent="0.35">
      <c r="A952" t="s">
        <v>24287</v>
      </c>
      <c r="B952" s="86" t="s">
        <v>25979</v>
      </c>
      <c r="D952" s="120" t="s">
        <v>9123</v>
      </c>
      <c r="E952" s="122" t="str">
        <f t="shared" si="64"/>
        <v>Sorghum Straw</v>
      </c>
      <c r="F952" s="122" t="str">
        <f t="shared" si="63"/>
        <v>Sorghum Straw Alkali Treated Dried</v>
      </c>
      <c r="G952" s="122" t="str">
        <f t="shared" si="65"/>
        <v>Sorghum Straw 5% Alkali treatment(Water can Sprayed)/Dried(24hrs)</v>
      </c>
      <c r="I952" s="120" t="s">
        <v>25980</v>
      </c>
      <c r="J952" s="120" t="s">
        <v>25981</v>
      </c>
      <c r="L952" s="120" t="s">
        <v>11193</v>
      </c>
      <c r="T952" t="str" cm="1">
        <f t="array" ref="T952">IFERROR(INDEX(AOM[AOM], MATCH(1, (AOM[Edge_Value]=ani_diet!F952)*(AOM[Is_Ani_Diet_Ingredient]&lt;&gt;FALSE), 0)), "No Match in AOM")</f>
        <v>AOM_002117</v>
      </c>
      <c r="U952" t="str" cm="1">
        <f t="array" ref="U952">IFERROR(IF(INDEX(AOM[Scientific Name], MATCH(1, (AOM[Edge_Value]=ani_diet!F952)*(AOM[Is_Ani_Diet_Ingredient]&lt;&gt;FALSE), 0))=0, "", INDEX(AOM[Scientific Name], MATCH(1, (AOM[Edge_Value]=ani_diet!F952)*(AOM[Is_Ani_Diet_Ingredient]&lt;&gt;FALSE), 0))), "No Match in AOM")</f>
        <v/>
      </c>
      <c r="V952" t="str" cm="1">
        <f t="array" ref="V952">IF((U952&lt;&gt;"")*(U952&lt;&gt;"No Match in AOM"),IF(L952&lt;&gt;"",_xlfn.TEXTJOIN(";",TRUE,CONCATENATE(_xlfn.TEXTSPLIT(U952,";",TRUE,FALSE)," ",L952)),U952),"")</f>
        <v/>
      </c>
    </row>
    <row r="953" spans="1:23" ht="15" customHeight="1" x14ac:dyDescent="0.35">
      <c r="A953" t="s">
        <v>25982</v>
      </c>
      <c r="B953" s="86" t="s">
        <v>25983</v>
      </c>
      <c r="D953" s="120" t="s">
        <v>9123</v>
      </c>
      <c r="E953" s="122" t="str">
        <f t="shared" si="64"/>
        <v>Sorghum Straw</v>
      </c>
      <c r="F953" s="122" t="str">
        <f t="shared" si="63"/>
        <v>Sorghum Straw</v>
      </c>
      <c r="G953" s="122" t="str">
        <f t="shared" si="65"/>
        <v>Sorghum Straw Chopped</v>
      </c>
      <c r="I953" s="120" t="s">
        <v>6715</v>
      </c>
      <c r="K953" s="120" t="s">
        <v>6715</v>
      </c>
      <c r="L953" s="120" t="s">
        <v>11193</v>
      </c>
      <c r="T953" t="str" cm="1">
        <f t="array" ref="T953">IFERROR(INDEX(AOM[AOM], MATCH(1, (AOM[Edge_Value]=ani_diet!F953)*(AOM[Is_Ani_Diet_Ingredient]&lt;&gt;FALSE), 0)), "No Match in AOM")</f>
        <v>AOM_000581</v>
      </c>
      <c r="U953" t="str" cm="1">
        <f t="array" ref="U953">IFERROR(IF(INDEX(AOM[Scientific Name], MATCH(1, (AOM[Edge_Value]=ani_diet!F953)*(AOM[Is_Ani_Diet_Ingredient]&lt;&gt;FALSE), 0))=0, "", INDEX(AOM[Scientific Name], MATCH(1, (AOM[Edge_Value]=ani_diet!F953)*(AOM[Is_Ani_Diet_Ingredient]&lt;&gt;FALSE), 0))), "No Match in AOM")</f>
        <v>Sorghum bicolor</v>
      </c>
      <c r="V953" t="str" cm="1">
        <f t="array" ref="V953">IF((U953&lt;&gt;"")*(U953&lt;&gt;"No Match in AOM"),IF(L953&lt;&gt;"",_xlfn.TEXTJOIN(";",TRUE,CONCATENATE(_xlfn.TEXTSPLIT(U953,";",TRUE,FALSE)," ",L953)),U953),"")</f>
        <v>Sorghum bicolor Straw</v>
      </c>
    </row>
    <row r="954" spans="1:23" ht="15" customHeight="1" x14ac:dyDescent="0.35">
      <c r="A954" t="s">
        <v>24774</v>
      </c>
      <c r="B954" s="86" t="s">
        <v>25984</v>
      </c>
      <c r="C954" s="121" t="s">
        <v>22266</v>
      </c>
      <c r="D954" s="120" t="s">
        <v>22266</v>
      </c>
      <c r="E954" s="122" t="str">
        <f t="shared" si="64"/>
        <v>Sorghum sudanensis</v>
      </c>
      <c r="F954" s="122" t="str">
        <f t="shared" si="63"/>
        <v>Sorghum sudanensis</v>
      </c>
      <c r="G954" s="122" t="str">
        <f t="shared" si="65"/>
        <v>Sorghum sudanensis</v>
      </c>
      <c r="T954" t="str" cm="1">
        <f t="array" ref="T954">IFERROR(INDEX(AOM[AOM], MATCH(1, (AOM[Edge_Value]=ani_diet!F954)*(AOM[Is_Ani_Diet_Ingredient]&lt;&gt;FALSE), 0)), "No Match in AOM")</f>
        <v>No Match in AOM</v>
      </c>
      <c r="U954" t="str" cm="1">
        <f t="array" ref="U954">IFERROR(IF(INDEX(AOM[Scientific Name], MATCH(1, (AOM[Edge_Value]=ani_diet!F954)*(AOM[Is_Ani_Diet_Ingredient]&lt;&gt;FALSE), 0))=0, "", INDEX(AOM[Scientific Name], MATCH(1, (AOM[Edge_Value]=ani_diet!F954)*(AOM[Is_Ani_Diet_Ingredient]&lt;&gt;FALSE), 0))), "No Match in AOM")</f>
        <v>No Match in AOM</v>
      </c>
      <c r="V954" t="str" cm="1">
        <f t="array" ref="V954">IF((U954&lt;&gt;"")*(U954&lt;&gt;"No Match in AOM"),IF(L954&lt;&gt;"",_xlfn.TEXTJOIN(";",TRUE,CONCATENATE(_xlfn.TEXTSPLIT(U954,";",TRUE,FALSE)," ",L954)),U954),"")</f>
        <v/>
      </c>
      <c r="W954" s="132" t="s">
        <v>22261</v>
      </c>
    </row>
    <row r="955" spans="1:23" ht="15" customHeight="1" x14ac:dyDescent="0.35">
      <c r="A955" t="s">
        <v>25985</v>
      </c>
      <c r="B955" s="86" t="s">
        <v>25986</v>
      </c>
      <c r="C955" s="121" t="s">
        <v>25987</v>
      </c>
      <c r="D955" s="120" t="s">
        <v>10297</v>
      </c>
      <c r="E955" s="122" t="str">
        <f t="shared" si="64"/>
        <v>Soybean Hull</v>
      </c>
      <c r="F955" s="122" t="str">
        <f t="shared" si="63"/>
        <v>Soybean Hull</v>
      </c>
      <c r="G955" s="122" t="str">
        <f t="shared" si="65"/>
        <v>Soybean Hull</v>
      </c>
      <c r="L955" s="120" t="s">
        <v>25164</v>
      </c>
      <c r="P955" t="s">
        <v>12987</v>
      </c>
      <c r="Q955" t="s">
        <v>12955</v>
      </c>
      <c r="R955" t="s">
        <v>12987</v>
      </c>
      <c r="S955" t="s">
        <v>12955</v>
      </c>
      <c r="T955" t="str" cm="1">
        <f t="array" ref="T955">IFERROR(INDEX(AOM[AOM], MATCH(1, (AOM[Edge_Value]=ani_diet!F955)*(AOM[Is_Ani_Diet_Ingredient]&lt;&gt;FALSE), 0)), "No Match in AOM")</f>
        <v>AOM_001891</v>
      </c>
      <c r="U955" t="str" cm="1">
        <f t="array" ref="U955">IFERROR(IF(INDEX(AOM[Scientific Name], MATCH(1, (AOM[Edge_Value]=ani_diet!F955)*(AOM[Is_Ani_Diet_Ingredient]&lt;&gt;FALSE), 0))=0, "", INDEX(AOM[Scientific Name], MATCH(1, (AOM[Edge_Value]=ani_diet!F955)*(AOM[Is_Ani_Diet_Ingredient]&lt;&gt;FALSE), 0))), "No Match in AOM")</f>
        <v>Glycine max</v>
      </c>
      <c r="V955" t="str" cm="1">
        <f t="array" ref="V955">IF((U955&lt;&gt;"")*(U955&lt;&gt;"No Match in AOM"),IF(L955&lt;&gt;"",_xlfn.TEXTJOIN(";",TRUE,CONCATENATE(_xlfn.TEXTSPLIT(U955,";",TRUE,FALSE)," ",L955)),U955),"")</f>
        <v>Glycine max Hull</v>
      </c>
    </row>
    <row r="956" spans="1:23" ht="15" customHeight="1" x14ac:dyDescent="0.35">
      <c r="A956" t="s">
        <v>24663</v>
      </c>
      <c r="B956" s="86" t="s">
        <v>25988</v>
      </c>
      <c r="C956" s="121" t="s">
        <v>25989</v>
      </c>
      <c r="D956" s="120" t="s">
        <v>10297</v>
      </c>
      <c r="E956" s="122" t="str">
        <f t="shared" si="64"/>
        <v>Soybean</v>
      </c>
      <c r="F956" s="122" t="str">
        <f t="shared" si="63"/>
        <v>Soybean Ground</v>
      </c>
      <c r="G956" s="122" t="str">
        <f t="shared" si="65"/>
        <v>Soybean Meal</v>
      </c>
      <c r="I956" s="120" t="s">
        <v>24282</v>
      </c>
      <c r="J956" s="120" t="s">
        <v>6571</v>
      </c>
      <c r="M956" s="88" t="s">
        <v>252</v>
      </c>
      <c r="N956" s="88" t="s">
        <v>252</v>
      </c>
      <c r="T956" t="str" cm="1">
        <f t="array" ref="T956">IFERROR(INDEX(AOM[AOM], MATCH(1, (AOM[Edge_Value]=ani_diet!F956)*(AOM[Is_Ani_Diet_Ingredient]&lt;&gt;FALSE), 0)), "No Match in AOM")</f>
        <v>AOM_000613</v>
      </c>
      <c r="U956" t="str" cm="1">
        <f t="array" ref="U956">IFERROR(IF(INDEX(AOM[Scientific Name], MATCH(1, (AOM[Edge_Value]=ani_diet!F956)*(AOM[Is_Ani_Diet_Ingredient]&lt;&gt;FALSE), 0))=0, "", INDEX(AOM[Scientific Name], MATCH(1, (AOM[Edge_Value]=ani_diet!F956)*(AOM[Is_Ani_Diet_Ingredient]&lt;&gt;FALSE), 0))), "No Match in AOM")</f>
        <v>Glycine max</v>
      </c>
      <c r="V956" t="str" cm="1">
        <f t="array" ref="V956">IF((U956&lt;&gt;"")*(U956&lt;&gt;"No Match in AOM"),IF(L956&lt;&gt;"",_xlfn.TEXTJOIN(";",TRUE,CONCATENATE(_xlfn.TEXTSPLIT(U956,";",TRUE,FALSE)," ",L956)),U956),"")</f>
        <v>Glycine max</v>
      </c>
    </row>
    <row r="957" spans="1:23" ht="15" customHeight="1" x14ac:dyDescent="0.35">
      <c r="A957" t="s">
        <v>25990</v>
      </c>
      <c r="B957" s="86" t="s">
        <v>25991</v>
      </c>
      <c r="D957" s="120" t="s">
        <v>10297</v>
      </c>
      <c r="E957" s="122" t="str">
        <f t="shared" si="64"/>
        <v>Soybean Full Fat</v>
      </c>
      <c r="F957" s="122" t="str">
        <f t="shared" si="63"/>
        <v>Soybean Full Fat Ground</v>
      </c>
      <c r="G957" s="122" t="str">
        <f t="shared" si="65"/>
        <v>Soybean Full Fat Ground</v>
      </c>
      <c r="I957" s="120" t="s">
        <v>6571</v>
      </c>
      <c r="J957" s="120" t="s">
        <v>6571</v>
      </c>
      <c r="L957" s="120" t="s">
        <v>24773</v>
      </c>
      <c r="T957" t="str" cm="1">
        <f t="array" ref="T957">IFERROR(INDEX(AOM[AOM], MATCH(1, (AOM[Edge_Value]=ani_diet!F957)*(AOM[Is_Ani_Diet_Ingredient]&lt;&gt;FALSE), 0)), "No Match in AOM")</f>
        <v>AOM_002033</v>
      </c>
      <c r="U957" t="str" cm="1">
        <f t="array" ref="U957">IFERROR(IF(INDEX(AOM[Scientific Name], MATCH(1, (AOM[Edge_Value]=ani_diet!F957)*(AOM[Is_Ani_Diet_Ingredient]&lt;&gt;FALSE), 0))=0, "", INDEX(AOM[Scientific Name], MATCH(1, (AOM[Edge_Value]=ani_diet!F957)*(AOM[Is_Ani_Diet_Ingredient]&lt;&gt;FALSE), 0))), "No Match in AOM")</f>
        <v>Glycine max</v>
      </c>
      <c r="V957" t="str" cm="1">
        <f t="array" ref="V957">IF((U957&lt;&gt;"")*(U957&lt;&gt;"No Match in AOM"),IF(L957&lt;&gt;"",_xlfn.TEXTJOIN(";",TRUE,CONCATENATE(_xlfn.TEXTSPLIT(U957,";",TRUE,FALSE)," ",L957)),U957),"")</f>
        <v>Glycine max Full Fat</v>
      </c>
    </row>
    <row r="958" spans="1:23" ht="15" customHeight="1" x14ac:dyDescent="0.35">
      <c r="A958" t="s">
        <v>25992</v>
      </c>
      <c r="B958" s="86" t="s">
        <v>25993</v>
      </c>
      <c r="C958" s="121" t="s">
        <v>25994</v>
      </c>
      <c r="D958" s="120" t="s">
        <v>10297</v>
      </c>
      <c r="E958" s="122" t="str">
        <f t="shared" si="64"/>
        <v>Soybean Oil</v>
      </c>
      <c r="F958" s="122" t="str">
        <f t="shared" si="63"/>
        <v>Soybean Oil</v>
      </c>
      <c r="G958" s="122" t="str">
        <f t="shared" si="65"/>
        <v>Soybean Oil</v>
      </c>
      <c r="L958" s="120" t="s">
        <v>8863</v>
      </c>
      <c r="M958" s="88" t="s">
        <v>252</v>
      </c>
      <c r="T958" t="str" cm="1">
        <f t="array" ref="T958">IFERROR(INDEX(AOM[AOM], MATCH(1, (AOM[Edge_Value]=ani_diet!F958)*(AOM[Is_Ani_Diet_Ingredient]&lt;&gt;FALSE), 0)), "No Match in AOM")</f>
        <v>AOM_001586</v>
      </c>
      <c r="U958" t="str" cm="1">
        <f t="array" ref="U958">IFERROR(IF(INDEX(AOM[Scientific Name], MATCH(1, (AOM[Edge_Value]=ani_diet!F958)*(AOM[Is_Ani_Diet_Ingredient]&lt;&gt;FALSE), 0))=0, "", INDEX(AOM[Scientific Name], MATCH(1, (AOM[Edge_Value]=ani_diet!F958)*(AOM[Is_Ani_Diet_Ingredient]&lt;&gt;FALSE), 0))), "No Match in AOM")</f>
        <v>Glycine max</v>
      </c>
      <c r="V958" t="str" cm="1">
        <f t="array" ref="V958">IF((U958&lt;&gt;"")*(U958&lt;&gt;"No Match in AOM"),IF(L958&lt;&gt;"",_xlfn.TEXTJOIN(";",TRUE,CONCATENATE(_xlfn.TEXTSPLIT(U958,";",TRUE,FALSE)," ",L958)),U958),"")</f>
        <v>Glycine max Oil</v>
      </c>
    </row>
    <row r="959" spans="1:23" ht="15" customHeight="1" x14ac:dyDescent="0.35">
      <c r="A959" t="s">
        <v>24466</v>
      </c>
      <c r="B959" s="86" t="s">
        <v>25995</v>
      </c>
      <c r="D959" s="120" t="s">
        <v>10297</v>
      </c>
      <c r="E959" s="122" t="str">
        <f t="shared" si="64"/>
        <v>Soybean Cake</v>
      </c>
      <c r="F959" s="122" t="str">
        <f t="shared" si="63"/>
        <v>Soybean Cake</v>
      </c>
      <c r="G959" s="122" t="str">
        <f t="shared" si="65"/>
        <v>Soybean Cake</v>
      </c>
      <c r="L959" s="120" t="s">
        <v>24436</v>
      </c>
      <c r="T959" t="str" cm="1">
        <f t="array" ref="T959">IFERROR(INDEX(AOM[AOM], MATCH(1, (AOM[Edge_Value]=ani_diet!F959)*(AOM[Is_Ani_Diet_Ingredient]&lt;&gt;FALSE), 0)), "No Match in AOM")</f>
        <v>AOM_000610</v>
      </c>
      <c r="U959" t="str" cm="1">
        <f t="array" ref="U959">IFERROR(IF(INDEX(AOM[Scientific Name], MATCH(1, (AOM[Edge_Value]=ani_diet!F959)*(AOM[Is_Ani_Diet_Ingredient]&lt;&gt;FALSE), 0))=0, "", INDEX(AOM[Scientific Name], MATCH(1, (AOM[Edge_Value]=ani_diet!F959)*(AOM[Is_Ani_Diet_Ingredient]&lt;&gt;FALSE), 0))), "No Match in AOM")</f>
        <v>Glycine max</v>
      </c>
      <c r="V959" t="str" cm="1">
        <f t="array" ref="V959">IF((U959&lt;&gt;"")*(U959&lt;&gt;"No Match in AOM"),IF(L959&lt;&gt;"",_xlfn.TEXTJOIN(";",TRUE,CONCATENATE(_xlfn.TEXTSPLIT(U959,";",TRUE,FALSE)," ",L959)),U959),"")</f>
        <v>Glycine max Cake</v>
      </c>
    </row>
    <row r="960" spans="1:23" ht="15" customHeight="1" x14ac:dyDescent="0.35">
      <c r="A960" t="s">
        <v>25996</v>
      </c>
      <c r="B960" s="132" t="s">
        <v>25997</v>
      </c>
      <c r="C960" s="121" t="s">
        <v>25998</v>
      </c>
      <c r="D960" s="120" t="s">
        <v>10297</v>
      </c>
      <c r="E960" s="122" t="str">
        <f t="shared" si="64"/>
        <v>Soybean</v>
      </c>
      <c r="F960" s="122" t="str">
        <f t="shared" si="63"/>
        <v>Soybean Ground</v>
      </c>
      <c r="G960" s="122" t="str">
        <f t="shared" si="65"/>
        <v>Soybean Flour</v>
      </c>
      <c r="I960" s="120" t="s">
        <v>11228</v>
      </c>
      <c r="J960" s="120" t="s">
        <v>6571</v>
      </c>
      <c r="M960" s="88" t="s">
        <v>252</v>
      </c>
      <c r="N960" s="88" t="s">
        <v>252</v>
      </c>
      <c r="T960" t="str" cm="1">
        <f t="array" ref="T960">IFERROR(INDEX(AOM[AOM], MATCH(1, (AOM[Edge_Value]=ani_diet!F960)*(AOM[Is_Ani_Diet_Ingredient]&lt;&gt;FALSE), 0)), "No Match in AOM")</f>
        <v>AOM_000613</v>
      </c>
      <c r="U960" t="str" cm="1">
        <f t="array" ref="U960">IFERROR(IF(INDEX(AOM[Scientific Name], MATCH(1, (AOM[Edge_Value]=ani_diet!F960)*(AOM[Is_Ani_Diet_Ingredient]&lt;&gt;FALSE), 0))=0, "", INDEX(AOM[Scientific Name], MATCH(1, (AOM[Edge_Value]=ani_diet!F960)*(AOM[Is_Ani_Diet_Ingredient]&lt;&gt;FALSE), 0))), "No Match in AOM")</f>
        <v>Glycine max</v>
      </c>
      <c r="V960" t="str" cm="1">
        <f t="array" ref="V960">IF((U960&lt;&gt;"")*(U960&lt;&gt;"No Match in AOM"),IF(L960&lt;&gt;"",_xlfn.TEXTJOIN(";",TRUE,CONCATENATE(_xlfn.TEXTSPLIT(U960,";",TRUE,FALSE)," ",L960)),U960),"")</f>
        <v>Glycine max</v>
      </c>
    </row>
    <row r="961" spans="1:22" ht="15" customHeight="1" x14ac:dyDescent="0.35">
      <c r="A961" t="s">
        <v>24500</v>
      </c>
      <c r="B961" s="86" t="s">
        <v>25999</v>
      </c>
      <c r="C961" s="121" t="s">
        <v>26000</v>
      </c>
      <c r="D961" s="120" t="s">
        <v>10297</v>
      </c>
      <c r="E961" s="122" t="str">
        <f t="shared" si="64"/>
        <v>Soybean</v>
      </c>
      <c r="F961" s="122" t="str">
        <f t="shared" si="63"/>
        <v>Soybean Dried</v>
      </c>
      <c r="G961" s="122" t="str">
        <f t="shared" si="65"/>
        <v>Soybean Hay</v>
      </c>
      <c r="I961" s="120" t="s">
        <v>19595</v>
      </c>
      <c r="J961" s="120" t="s">
        <v>24193</v>
      </c>
      <c r="M961" s="88" t="s">
        <v>252</v>
      </c>
      <c r="N961" s="88" t="s">
        <v>252</v>
      </c>
      <c r="T961" t="str" cm="1">
        <f t="array" ref="T961">IFERROR(INDEX(AOM[AOM], MATCH(1, (AOM[Edge_Value]=ani_diet!F961)*(AOM[Is_Ani_Diet_Ingredient]&lt;&gt;FALSE), 0)), "No Match in AOM")</f>
        <v>AOM_000612</v>
      </c>
      <c r="U961" t="str" cm="1">
        <f t="array" ref="U961">IFERROR(IF(INDEX(AOM[Scientific Name], MATCH(1, (AOM[Edge_Value]=ani_diet!F961)*(AOM[Is_Ani_Diet_Ingredient]&lt;&gt;FALSE), 0))=0, "", INDEX(AOM[Scientific Name], MATCH(1, (AOM[Edge_Value]=ani_diet!F961)*(AOM[Is_Ani_Diet_Ingredient]&lt;&gt;FALSE), 0))), "No Match in AOM")</f>
        <v>Glycine max</v>
      </c>
      <c r="V961" t="str" cm="1">
        <f t="array" ref="V961">IF((U961&lt;&gt;"")*(U961&lt;&gt;"No Match in AOM"),IF(L961&lt;&gt;"",_xlfn.TEXTJOIN(";",TRUE,CONCATENATE(_xlfn.TEXTSPLIT(U961,";",TRUE,FALSE)," ",L961)),U961),"")</f>
        <v>Glycine max</v>
      </c>
    </row>
    <row r="962" spans="1:22" ht="15" customHeight="1" x14ac:dyDescent="0.35">
      <c r="A962" t="s">
        <v>25370</v>
      </c>
      <c r="B962" s="86" t="s">
        <v>26001</v>
      </c>
      <c r="C962" s="121" t="s">
        <v>26002</v>
      </c>
      <c r="D962" s="120" t="s">
        <v>10297</v>
      </c>
      <c r="E962" s="122" t="str">
        <f t="shared" si="64"/>
        <v>Soybean</v>
      </c>
      <c r="F962" s="122" t="str">
        <f t="shared" si="63"/>
        <v>Soybean Ground Roasted</v>
      </c>
      <c r="G962" s="122" t="str">
        <f t="shared" si="65"/>
        <v>Soybean Meal Roasted</v>
      </c>
      <c r="I962" s="120" t="s">
        <v>25866</v>
      </c>
      <c r="J962" s="120" t="s">
        <v>25873</v>
      </c>
      <c r="M962" s="88" t="s">
        <v>252</v>
      </c>
      <c r="N962" s="88" t="s">
        <v>252</v>
      </c>
      <c r="P962" t="s">
        <v>12978</v>
      </c>
      <c r="Q962" t="s">
        <v>12945</v>
      </c>
      <c r="R962" t="s">
        <v>24392</v>
      </c>
      <c r="S962" t="s">
        <v>24393</v>
      </c>
      <c r="T962" t="str" cm="1">
        <f t="array" ref="T962">IFERROR(INDEX(AOM[AOM], MATCH(1, (AOM[Edge_Value]=ani_diet!F962)*(AOM[Is_Ani_Diet_Ingredient]&lt;&gt;FALSE), 0)), "No Match in AOM")</f>
        <v>AOM_000668</v>
      </c>
      <c r="U962" t="str" cm="1">
        <f t="array" ref="U962">IFERROR(IF(INDEX(AOM[Scientific Name], MATCH(1, (AOM[Edge_Value]=ani_diet!F962)*(AOM[Is_Ani_Diet_Ingredient]&lt;&gt;FALSE), 0))=0, "", INDEX(AOM[Scientific Name], MATCH(1, (AOM[Edge_Value]=ani_diet!F962)*(AOM[Is_Ani_Diet_Ingredient]&lt;&gt;FALSE), 0))), "No Match in AOM")</f>
        <v>Glycine max</v>
      </c>
      <c r="V962" t="str" cm="1">
        <f t="array" ref="V962">IF((U962&lt;&gt;"")*(U962&lt;&gt;"No Match in AOM"),IF(L962&lt;&gt;"",_xlfn.TEXTJOIN(";",TRUE,CONCATENATE(_xlfn.TEXTSPLIT(U962,";",TRUE,FALSE)," ",L962)),U962),"")</f>
        <v>Glycine max</v>
      </c>
    </row>
    <row r="963" spans="1:22" ht="15" customHeight="1" x14ac:dyDescent="0.35">
      <c r="A963" t="s">
        <v>26003</v>
      </c>
      <c r="B963" s="86" t="s">
        <v>26004</v>
      </c>
      <c r="D963" s="120" t="s">
        <v>10297</v>
      </c>
      <c r="E963" s="122" t="str">
        <f t="shared" si="64"/>
        <v>Soybean</v>
      </c>
      <c r="F963" s="122" t="str">
        <f t="shared" si="63"/>
        <v>Soybean Autoclaved Ground</v>
      </c>
      <c r="G963" s="122" t="str">
        <f t="shared" si="65"/>
        <v>Soybean Meal Autoclaved</v>
      </c>
      <c r="I963" s="120" t="s">
        <v>24348</v>
      </c>
      <c r="J963" s="120" t="s">
        <v>24349</v>
      </c>
      <c r="T963" t="str" cm="1">
        <f t="array" ref="T963">IFERROR(INDEX(AOM[AOM], MATCH(1, (AOM[Edge_Value]=ani_diet!F963)*(AOM[Is_Ani_Diet_Ingredient]&lt;&gt;FALSE), 0)), "No Match in AOM")</f>
        <v>AOM_001583</v>
      </c>
      <c r="U963" t="str" cm="1">
        <f t="array" ref="U963">IFERROR(IF(INDEX(AOM[Scientific Name], MATCH(1, (AOM[Edge_Value]=ani_diet!F963)*(AOM[Is_Ani_Diet_Ingredient]&lt;&gt;FALSE), 0))=0, "", INDEX(AOM[Scientific Name], MATCH(1, (AOM[Edge_Value]=ani_diet!F963)*(AOM[Is_Ani_Diet_Ingredient]&lt;&gt;FALSE), 0))), "No Match in AOM")</f>
        <v>Glycine max</v>
      </c>
      <c r="V963" t="str" cm="1">
        <f t="array" ref="V963">IF((U963&lt;&gt;"")*(U963&lt;&gt;"No Match in AOM"),IF(L963&lt;&gt;"",_xlfn.TEXTJOIN(";",TRUE,CONCATENATE(_xlfn.TEXTSPLIT(U963,";",TRUE,FALSE)," ",L963)),U963),"")</f>
        <v>Glycine max</v>
      </c>
    </row>
    <row r="964" spans="1:22" ht="15" customHeight="1" x14ac:dyDescent="0.35">
      <c r="A964" t="s">
        <v>26005</v>
      </c>
      <c r="B964" s="86" t="s">
        <v>26006</v>
      </c>
      <c r="D964" s="120" t="s">
        <v>10297</v>
      </c>
      <c r="E964" s="122" t="str">
        <f t="shared" si="64"/>
        <v>Soybean</v>
      </c>
      <c r="F964" s="122" t="str">
        <f t="shared" si="63"/>
        <v>Soybean Dehulled Ground</v>
      </c>
      <c r="G964" s="122" t="str">
        <f t="shared" si="65"/>
        <v>Soybean Dehulled Ground</v>
      </c>
      <c r="I964" s="120" t="s">
        <v>26007</v>
      </c>
      <c r="J964" s="120" t="s">
        <v>26007</v>
      </c>
      <c r="T964" t="str" cm="1">
        <f t="array" ref="T964">IFERROR(INDEX(AOM[AOM], MATCH(1, (AOM[Edge_Value]=ani_diet!F964)*(AOM[Is_Ani_Diet_Ingredient]&lt;&gt;FALSE), 0)), "No Match in AOM")</f>
        <v>AOM_002129</v>
      </c>
      <c r="U964" t="str" cm="1">
        <f t="array" ref="U964">IFERROR(IF(INDEX(AOM[Scientific Name], MATCH(1, (AOM[Edge_Value]=ani_diet!F964)*(AOM[Is_Ani_Diet_Ingredient]&lt;&gt;FALSE), 0))=0, "", INDEX(AOM[Scientific Name], MATCH(1, (AOM[Edge_Value]=ani_diet!F964)*(AOM[Is_Ani_Diet_Ingredient]&lt;&gt;FALSE), 0))), "No Match in AOM")</f>
        <v>Glycine max</v>
      </c>
      <c r="V964" t="str" cm="1">
        <f t="array" ref="V964">IF((U964&lt;&gt;"")*(U964&lt;&gt;"No Match in AOM"),IF(L964&lt;&gt;"",_xlfn.TEXTJOIN(";",TRUE,CONCATENATE(_xlfn.TEXTSPLIT(U964,";",TRUE,FALSE)," ",L964)),U964),"")</f>
        <v>Glycine max</v>
      </c>
    </row>
    <row r="965" spans="1:22" ht="15" customHeight="1" x14ac:dyDescent="0.35">
      <c r="A965" t="s">
        <v>26008</v>
      </c>
      <c r="B965" s="86" t="s">
        <v>26009</v>
      </c>
      <c r="D965" s="120" t="s">
        <v>10297</v>
      </c>
      <c r="E965" s="122" t="str">
        <f t="shared" si="64"/>
        <v>Soybean</v>
      </c>
      <c r="F965" s="122" t="str">
        <f t="shared" si="63"/>
        <v>Soybean Dried Fermented</v>
      </c>
      <c r="G965" s="122" t="str">
        <f t="shared" si="65"/>
        <v>Soybean Dried Fermented</v>
      </c>
      <c r="I965" s="120" t="s">
        <v>25833</v>
      </c>
      <c r="J965" s="120" t="s">
        <v>25833</v>
      </c>
      <c r="T965" t="str" cm="1">
        <f t="array" ref="T965">IFERROR(INDEX(AOM[AOM], MATCH(1, (AOM[Edge_Value]=ani_diet!F965)*(AOM[Is_Ani_Diet_Ingredient]&lt;&gt;FALSE), 0)), "No Match in AOM")</f>
        <v>AOM_002020</v>
      </c>
      <c r="U965" t="str" cm="1">
        <f t="array" ref="U965">IFERROR(IF(INDEX(AOM[Scientific Name], MATCH(1, (AOM[Edge_Value]=ani_diet!F965)*(AOM[Is_Ani_Diet_Ingredient]&lt;&gt;FALSE), 0))=0, "", INDEX(AOM[Scientific Name], MATCH(1, (AOM[Edge_Value]=ani_diet!F965)*(AOM[Is_Ani_Diet_Ingredient]&lt;&gt;FALSE), 0))), "No Match in AOM")</f>
        <v>Glycine max</v>
      </c>
      <c r="V965" t="str" cm="1">
        <f t="array" ref="V965">IF((U965&lt;&gt;"")*(U965&lt;&gt;"No Match in AOM"),IF(L965&lt;&gt;"",_xlfn.TEXTJOIN(";",TRUE,CONCATENATE(_xlfn.TEXTSPLIT(U965,";",TRUE,FALSE)," ",L965)),U965),"")</f>
        <v>Glycine max</v>
      </c>
    </row>
    <row r="966" spans="1:22" ht="15" customHeight="1" x14ac:dyDescent="0.35">
      <c r="A966" t="s">
        <v>25036</v>
      </c>
      <c r="B966" s="86" t="s">
        <v>26010</v>
      </c>
      <c r="D966" s="120" t="s">
        <v>10297</v>
      </c>
      <c r="E966" s="122" t="str">
        <f t="shared" si="64"/>
        <v>Soybean</v>
      </c>
      <c r="F966" s="122" t="str">
        <f t="shared" si="63"/>
        <v>Soybean Ground</v>
      </c>
      <c r="G966" s="122" t="str">
        <f t="shared" si="65"/>
        <v>Soybean Ground Sieved Meal</v>
      </c>
      <c r="I966" s="120" t="s">
        <v>26011</v>
      </c>
      <c r="J966" s="120" t="s">
        <v>6571</v>
      </c>
      <c r="K966" s="120" t="s">
        <v>25039</v>
      </c>
      <c r="T966" t="str" cm="1">
        <f t="array" ref="T966">IFERROR(INDEX(AOM[AOM], MATCH(1, (AOM[Edge_Value]=ani_diet!F966)*(AOM[Is_Ani_Diet_Ingredient]&lt;&gt;FALSE), 0)), "No Match in AOM")</f>
        <v>AOM_000613</v>
      </c>
      <c r="U966" t="str" cm="1">
        <f t="array" ref="U966">IFERROR(IF(INDEX(AOM[Scientific Name], MATCH(1, (AOM[Edge_Value]=ani_diet!F966)*(AOM[Is_Ani_Diet_Ingredient]&lt;&gt;FALSE), 0))=0, "", INDEX(AOM[Scientific Name], MATCH(1, (AOM[Edge_Value]=ani_diet!F966)*(AOM[Is_Ani_Diet_Ingredient]&lt;&gt;FALSE), 0))), "No Match in AOM")</f>
        <v>Glycine max</v>
      </c>
      <c r="V966" t="str" cm="1">
        <f t="array" ref="V966">IF((U966&lt;&gt;"")*(U966&lt;&gt;"No Match in AOM"),IF(L966&lt;&gt;"",_xlfn.TEXTJOIN(";",TRUE,CONCATENATE(_xlfn.TEXTSPLIT(U966,";",TRUE,FALSE)," ",L966)),U966),"")</f>
        <v>Glycine max</v>
      </c>
    </row>
    <row r="967" spans="1:22" ht="15" customHeight="1" x14ac:dyDescent="0.35">
      <c r="A967" t="s">
        <v>25047</v>
      </c>
      <c r="B967" s="86" t="s">
        <v>26012</v>
      </c>
      <c r="D967" s="120" t="s">
        <v>10297</v>
      </c>
      <c r="E967" s="122" t="str">
        <f t="shared" si="64"/>
        <v>Soybean</v>
      </c>
      <c r="F967" s="122" t="str">
        <f t="shared" si="63"/>
        <v>Soybean Ground</v>
      </c>
      <c r="G967" s="122" t="str">
        <f t="shared" si="65"/>
        <v>Soybean Meal Pelleted</v>
      </c>
      <c r="I967" s="120" t="s">
        <v>25041</v>
      </c>
      <c r="J967" s="120" t="s">
        <v>6571</v>
      </c>
      <c r="K967" s="120" t="s">
        <v>6426</v>
      </c>
      <c r="T967" t="str" cm="1">
        <f t="array" ref="T967">IFERROR(INDEX(AOM[AOM], MATCH(1, (AOM[Edge_Value]=ani_diet!F967)*(AOM[Is_Ani_Diet_Ingredient]&lt;&gt;FALSE), 0)), "No Match in AOM")</f>
        <v>AOM_000613</v>
      </c>
      <c r="U967" t="str" cm="1">
        <f t="array" ref="U967">IFERROR(IF(INDEX(AOM[Scientific Name], MATCH(1, (AOM[Edge_Value]=ani_diet!F967)*(AOM[Is_Ani_Diet_Ingredient]&lt;&gt;FALSE), 0))=0, "", INDEX(AOM[Scientific Name], MATCH(1, (AOM[Edge_Value]=ani_diet!F967)*(AOM[Is_Ani_Diet_Ingredient]&lt;&gt;FALSE), 0))), "No Match in AOM")</f>
        <v>Glycine max</v>
      </c>
      <c r="V967" t="str" cm="1">
        <f t="array" ref="V967">IF((U967&lt;&gt;"")*(U967&lt;&gt;"No Match in AOM"),IF(L967&lt;&gt;"",_xlfn.TEXTJOIN(";",TRUE,CONCATENATE(_xlfn.TEXTSPLIT(U967,";",TRUE,FALSE)," ",L967)),U967),"")</f>
        <v>Glycine max</v>
      </c>
    </row>
    <row r="968" spans="1:22" ht="15" customHeight="1" x14ac:dyDescent="0.35">
      <c r="A968" t="s">
        <v>26013</v>
      </c>
      <c r="B968" s="86" t="s">
        <v>26014</v>
      </c>
      <c r="D968" s="120" t="s">
        <v>10297</v>
      </c>
      <c r="E968" s="122" t="str">
        <f t="shared" si="64"/>
        <v>Soybean</v>
      </c>
      <c r="F968" s="122" t="str">
        <f t="shared" si="63"/>
        <v>Soybean Ground Roasted</v>
      </c>
      <c r="G968" s="122" t="str">
        <f t="shared" si="65"/>
        <v>Soybean Meal Toasted Ground</v>
      </c>
      <c r="I968" s="120" t="s">
        <v>26015</v>
      </c>
      <c r="J968" s="120" t="s">
        <v>24435</v>
      </c>
      <c r="T968" t="str" cm="1">
        <f t="array" ref="T968">IFERROR(INDEX(AOM[AOM], MATCH(1, (AOM[Edge_Value]=ani_diet!F968)*(AOM[Is_Ani_Diet_Ingredient]&lt;&gt;FALSE), 0)), "No Match in AOM")</f>
        <v>AOM_000668</v>
      </c>
      <c r="U968" t="str" cm="1">
        <f t="array" ref="U968">IFERROR(IF(INDEX(AOM[Scientific Name], MATCH(1, (AOM[Edge_Value]=ani_diet!F968)*(AOM[Is_Ani_Diet_Ingredient]&lt;&gt;FALSE), 0))=0, "", INDEX(AOM[Scientific Name], MATCH(1, (AOM[Edge_Value]=ani_diet!F968)*(AOM[Is_Ani_Diet_Ingredient]&lt;&gt;FALSE), 0))), "No Match in AOM")</f>
        <v>Glycine max</v>
      </c>
      <c r="V968" t="str" cm="1">
        <f t="array" ref="V968">IF((U968&lt;&gt;"")*(U968&lt;&gt;"No Match in AOM"),IF(L968&lt;&gt;"",_xlfn.TEXTJOIN(";",TRUE,CONCATENATE(_xlfn.TEXTSPLIT(U968,";",TRUE,FALSE)," ",L968)),U968),"")</f>
        <v>Glycine max</v>
      </c>
    </row>
    <row r="969" spans="1:22" ht="15" customHeight="1" x14ac:dyDescent="0.35">
      <c r="A969" t="s">
        <v>26016</v>
      </c>
      <c r="B969" s="86" t="s">
        <v>26017</v>
      </c>
      <c r="D969" s="120" t="s">
        <v>10297</v>
      </c>
      <c r="E969" s="122" t="str">
        <f t="shared" si="64"/>
        <v>Soybean Cake</v>
      </c>
      <c r="F969" s="122" t="str">
        <f t="shared" si="63"/>
        <v>Soybean Cake Ground</v>
      </c>
      <c r="G969" s="122" t="str">
        <f t="shared" si="65"/>
        <v>Soybean Cake Ground</v>
      </c>
      <c r="I969" s="120" t="s">
        <v>6571</v>
      </c>
      <c r="J969" s="120" t="s">
        <v>6571</v>
      </c>
      <c r="L969" s="120" t="s">
        <v>24436</v>
      </c>
      <c r="T969" t="str" cm="1">
        <f t="array" ref="T969">IFERROR(INDEX(AOM[AOM], MATCH(1, (AOM[Edge_Value]=ani_diet!F969)*(AOM[Is_Ani_Diet_Ingredient]&lt;&gt;FALSE), 0)), "No Match in AOM")</f>
        <v>AOM_002021</v>
      </c>
      <c r="U969" t="str" cm="1">
        <f t="array" ref="U969">IFERROR(IF(INDEX(AOM[Scientific Name], MATCH(1, (AOM[Edge_Value]=ani_diet!F969)*(AOM[Is_Ani_Diet_Ingredient]&lt;&gt;FALSE), 0))=0, "", INDEX(AOM[Scientific Name], MATCH(1, (AOM[Edge_Value]=ani_diet!F969)*(AOM[Is_Ani_Diet_Ingredient]&lt;&gt;FALSE), 0))), "No Match in AOM")</f>
        <v>Glycine max</v>
      </c>
      <c r="V969" t="str" cm="1">
        <f t="array" ref="V969">IF((U969&lt;&gt;"")*(U969&lt;&gt;"No Match in AOM"),IF(L969&lt;&gt;"",_xlfn.TEXTJOIN(";",TRUE,CONCATENATE(_xlfn.TEXTSPLIT(U969,";",TRUE,FALSE)," ",L969)),U969),"")</f>
        <v>Glycine max Cake</v>
      </c>
    </row>
    <row r="970" spans="1:22" ht="15" customHeight="1" x14ac:dyDescent="0.35">
      <c r="A970" t="s">
        <v>24418</v>
      </c>
      <c r="B970" s="86" t="s">
        <v>26018</v>
      </c>
      <c r="C970" s="121" t="s">
        <v>26019</v>
      </c>
      <c r="D970" s="120" t="s">
        <v>10297</v>
      </c>
      <c r="E970" s="122" t="str">
        <f t="shared" si="64"/>
        <v>Soybean Shell</v>
      </c>
      <c r="F970" s="122" t="str">
        <f t="shared" si="63"/>
        <v>Soybean Shell</v>
      </c>
      <c r="G970" s="122" t="str">
        <f t="shared" si="65"/>
        <v>Soybean Shell</v>
      </c>
      <c r="L970" s="120" t="s">
        <v>20745</v>
      </c>
      <c r="M970" s="88" t="s">
        <v>252</v>
      </c>
      <c r="P970" t="s">
        <v>12978</v>
      </c>
      <c r="Q970" t="s">
        <v>12945</v>
      </c>
      <c r="R970" t="s">
        <v>24392</v>
      </c>
      <c r="S970" t="s">
        <v>24393</v>
      </c>
      <c r="T970" t="str" cm="1">
        <f t="array" ref="T970">IFERROR(INDEX(AOM[AOM], MATCH(1, (AOM[Edge_Value]=ani_diet!F970)*(AOM[Is_Ani_Diet_Ingredient]&lt;&gt;FALSE), 0)), "No Match in AOM")</f>
        <v>AOM_001272</v>
      </c>
      <c r="U970" t="str" cm="1">
        <f t="array" ref="U970">IFERROR(IF(INDEX(AOM[Scientific Name], MATCH(1, (AOM[Edge_Value]=ani_diet!F970)*(AOM[Is_Ani_Diet_Ingredient]&lt;&gt;FALSE), 0))=0, "", INDEX(AOM[Scientific Name], MATCH(1, (AOM[Edge_Value]=ani_diet!F970)*(AOM[Is_Ani_Diet_Ingredient]&lt;&gt;FALSE), 0))), "No Match in AOM")</f>
        <v>Glycine max</v>
      </c>
      <c r="V970" t="str" cm="1">
        <f t="array" ref="V970">IF((U970&lt;&gt;"")*(U970&lt;&gt;"No Match in AOM"),IF(L970&lt;&gt;"",_xlfn.TEXTJOIN(";",TRUE,CONCATENATE(_xlfn.TEXTSPLIT(U970,";",TRUE,FALSE)," ",L970)),U970),"")</f>
        <v>Glycine max Shell</v>
      </c>
    </row>
    <row r="971" spans="1:22" ht="15" customHeight="1" x14ac:dyDescent="0.35">
      <c r="A971" t="s">
        <v>24383</v>
      </c>
      <c r="B971" s="86" t="s">
        <v>21271</v>
      </c>
      <c r="C971" s="121" t="s">
        <v>26020</v>
      </c>
      <c r="D971" s="120" t="s">
        <v>10297</v>
      </c>
      <c r="E971" s="122" t="str">
        <f t="shared" si="64"/>
        <v>Soybean Straw</v>
      </c>
      <c r="F971" s="122" t="str">
        <f t="shared" si="63"/>
        <v>Soybean Straw</v>
      </c>
      <c r="G971" s="122" t="str">
        <f t="shared" si="65"/>
        <v>Soybean Straw</v>
      </c>
      <c r="L971" s="120" t="s">
        <v>11193</v>
      </c>
      <c r="M971" s="88" t="s">
        <v>252</v>
      </c>
      <c r="N971" s="88" t="s">
        <v>252</v>
      </c>
      <c r="P971" t="s">
        <v>12978</v>
      </c>
      <c r="Q971" t="s">
        <v>12945</v>
      </c>
      <c r="R971" t="s">
        <v>24392</v>
      </c>
      <c r="S971" t="s">
        <v>24393</v>
      </c>
      <c r="T971" t="str" cm="1">
        <f t="array" ref="T971">IFERROR(INDEX(AOM[AOM], MATCH(1, (AOM[Edge_Value]=ani_diet!F971)*(AOM[Is_Ani_Diet_Ingredient]&lt;&gt;FALSE), 0)), "No Match in AOM")</f>
        <v>AOM_001271</v>
      </c>
      <c r="U971" t="str" cm="1">
        <f t="array" ref="U971">IFERROR(IF(INDEX(AOM[Scientific Name], MATCH(1, (AOM[Edge_Value]=ani_diet!F971)*(AOM[Is_Ani_Diet_Ingredient]&lt;&gt;FALSE), 0))=0, "", INDEX(AOM[Scientific Name], MATCH(1, (AOM[Edge_Value]=ani_diet!F971)*(AOM[Is_Ani_Diet_Ingredient]&lt;&gt;FALSE), 0))), "No Match in AOM")</f>
        <v>Glycine max</v>
      </c>
      <c r="V971" t="str" cm="1">
        <f t="array" ref="V971">IF((U971&lt;&gt;"")*(U971&lt;&gt;"No Match in AOM"),IF(L971&lt;&gt;"",_xlfn.TEXTJOIN(";",TRUE,CONCATENATE(_xlfn.TEXTSPLIT(U971,";",TRUE,FALSE)," ",L971)),U971),"")</f>
        <v>Glycine max Straw</v>
      </c>
    </row>
    <row r="972" spans="1:22" ht="15" customHeight="1" x14ac:dyDescent="0.35">
      <c r="A972" t="s">
        <v>25042</v>
      </c>
      <c r="B972" s="86" t="s">
        <v>26021</v>
      </c>
      <c r="C972" s="121" t="s">
        <v>10297</v>
      </c>
      <c r="D972" s="120" t="s">
        <v>10297</v>
      </c>
      <c r="E972" s="122" t="str">
        <f t="shared" si="64"/>
        <v>Soybean</v>
      </c>
      <c r="F972" s="122" t="str">
        <f t="shared" si="63"/>
        <v>Soybean</v>
      </c>
      <c r="G972" s="122" t="str">
        <f t="shared" si="65"/>
        <v>Soybean 44</v>
      </c>
      <c r="H972" s="120">
        <v>44</v>
      </c>
      <c r="M972" s="88" t="s">
        <v>252</v>
      </c>
      <c r="T972" t="str" cm="1">
        <f t="array" ref="T972">IFERROR(INDEX(AOM[AOM], MATCH(1, (AOM[Edge_Value]=ani_diet!F972)*(AOM[Is_Ani_Diet_Ingredient]&lt;&gt;FALSE), 0)), "No Match in AOM")</f>
        <v>AOM_001582</v>
      </c>
      <c r="U972" t="str" cm="1">
        <f t="array" ref="U972">IFERROR(IF(INDEX(AOM[Scientific Name], MATCH(1, (AOM[Edge_Value]=ani_diet!F972)*(AOM[Is_Ani_Diet_Ingredient]&lt;&gt;FALSE), 0))=0, "", INDEX(AOM[Scientific Name], MATCH(1, (AOM[Edge_Value]=ani_diet!F972)*(AOM[Is_Ani_Diet_Ingredient]&lt;&gt;FALSE), 0))), "No Match in AOM")</f>
        <v>Glycine max</v>
      </c>
      <c r="V972" t="str" cm="1">
        <f t="array" ref="V972">IF((U972&lt;&gt;"")*(U972&lt;&gt;"No Match in AOM"),IF(L972&lt;&gt;"",_xlfn.TEXTJOIN(";",TRUE,CONCATENATE(_xlfn.TEXTSPLIT(U972,";",TRUE,FALSE)," ",L972)),U972),"")</f>
        <v>Glycine max</v>
      </c>
    </row>
    <row r="973" spans="1:22" ht="15" customHeight="1" x14ac:dyDescent="0.35">
      <c r="A973" t="s">
        <v>25042</v>
      </c>
      <c r="B973" s="86" t="s">
        <v>10300</v>
      </c>
      <c r="C973" s="121" t="s">
        <v>10297</v>
      </c>
      <c r="D973" s="120" t="s">
        <v>10297</v>
      </c>
      <c r="E973" s="122" t="str">
        <f t="shared" si="64"/>
        <v>Soybean</v>
      </c>
      <c r="F973" s="122" t="str">
        <f t="shared" si="63"/>
        <v>Soybean</v>
      </c>
      <c r="G973" s="122" t="str">
        <f t="shared" si="65"/>
        <v>Soybean</v>
      </c>
      <c r="M973" s="88" t="s">
        <v>252</v>
      </c>
      <c r="T973" t="str" cm="1">
        <f t="array" ref="T973">IFERROR(INDEX(AOM[AOM], MATCH(1, (AOM[Edge_Value]=ani_diet!F973)*(AOM[Is_Ani_Diet_Ingredient]&lt;&gt;FALSE), 0)), "No Match in AOM")</f>
        <v>AOM_001582</v>
      </c>
      <c r="U973" t="str" cm="1">
        <f t="array" ref="U973">IFERROR(IF(INDEX(AOM[Scientific Name], MATCH(1, (AOM[Edge_Value]=ani_diet!F973)*(AOM[Is_Ani_Diet_Ingredient]&lt;&gt;FALSE), 0))=0, "", INDEX(AOM[Scientific Name], MATCH(1, (AOM[Edge_Value]=ani_diet!F973)*(AOM[Is_Ani_Diet_Ingredient]&lt;&gt;FALSE), 0))), "No Match in AOM")</f>
        <v>Glycine max</v>
      </c>
      <c r="V973" t="str" cm="1">
        <f t="array" ref="V973">IF((U973&lt;&gt;"")*(U973&lt;&gt;"No Match in AOM"),IF(L973&lt;&gt;"",_xlfn.TEXTJOIN(";",TRUE,CONCATENATE(_xlfn.TEXTSPLIT(U973,";",TRUE,FALSE)," ",L973)),U973),"")</f>
        <v>Glycine max</v>
      </c>
    </row>
    <row r="974" spans="1:22" ht="15" customHeight="1" x14ac:dyDescent="0.35">
      <c r="A974" t="s">
        <v>25042</v>
      </c>
      <c r="B974" s="86" t="s">
        <v>26022</v>
      </c>
      <c r="C974" s="121" t="s">
        <v>10297</v>
      </c>
      <c r="D974" s="120" t="s">
        <v>10297</v>
      </c>
      <c r="E974" s="122" t="str">
        <f t="shared" si="64"/>
        <v>Soybean</v>
      </c>
      <c r="F974" s="122" t="str">
        <f t="shared" si="63"/>
        <v>Soybean</v>
      </c>
      <c r="G974" s="122" t="str">
        <f t="shared" si="65"/>
        <v>Soybean 48</v>
      </c>
      <c r="H974" s="120">
        <v>48</v>
      </c>
      <c r="M974" s="88" t="s">
        <v>252</v>
      </c>
      <c r="T974" t="str" cm="1">
        <f t="array" ref="T974">IFERROR(INDEX(AOM[AOM], MATCH(1, (AOM[Edge_Value]=ani_diet!F974)*(AOM[Is_Ani_Diet_Ingredient]&lt;&gt;FALSE), 0)), "No Match in AOM")</f>
        <v>AOM_001582</v>
      </c>
      <c r="U974" t="str" cm="1">
        <f t="array" ref="U974">IFERROR(IF(INDEX(AOM[Scientific Name], MATCH(1, (AOM[Edge_Value]=ani_diet!F974)*(AOM[Is_Ani_Diet_Ingredient]&lt;&gt;FALSE), 0))=0, "", INDEX(AOM[Scientific Name], MATCH(1, (AOM[Edge_Value]=ani_diet!F974)*(AOM[Is_Ani_Diet_Ingredient]&lt;&gt;FALSE), 0))), "No Match in AOM")</f>
        <v>Glycine max</v>
      </c>
      <c r="V974" t="str" cm="1">
        <f t="array" ref="V974">IF((U974&lt;&gt;"")*(U974&lt;&gt;"No Match in AOM"),IF(L974&lt;&gt;"",_xlfn.TEXTJOIN(";",TRUE,CONCATENATE(_xlfn.TEXTSPLIT(U974,";",TRUE,FALSE)," ",L974)),U974),"")</f>
        <v>Glycine max</v>
      </c>
    </row>
    <row r="975" spans="1:22" ht="15" customHeight="1" x14ac:dyDescent="0.35">
      <c r="A975" t="s">
        <v>24962</v>
      </c>
      <c r="B975" s="86" t="s">
        <v>26023</v>
      </c>
      <c r="C975" s="121" t="s">
        <v>26024</v>
      </c>
      <c r="D975" s="120" t="s">
        <v>26025</v>
      </c>
      <c r="E975" s="122" t="str">
        <f t="shared" si="64"/>
        <v>Spent Rice Straw</v>
      </c>
      <c r="F975" s="122" t="str">
        <f t="shared" si="63"/>
        <v>Spent Rice Straw</v>
      </c>
      <c r="G975" s="122" t="str">
        <f t="shared" si="65"/>
        <v>Spent Rice Straw</v>
      </c>
      <c r="L975" s="120" t="s">
        <v>11193</v>
      </c>
      <c r="M975" s="88" t="s">
        <v>252</v>
      </c>
      <c r="N975" s="88" t="s">
        <v>252</v>
      </c>
      <c r="T975" t="str" cm="1">
        <f t="array" ref="T975">IFERROR(INDEX(AOM[AOM], MATCH(1, (AOM[Edge_Value]=ani_diet!F975)*(AOM[Is_Ani_Diet_Ingredient]&lt;&gt;FALSE), 0)), "No Match in AOM")</f>
        <v>AOM_002084</v>
      </c>
      <c r="U975" t="str" cm="1">
        <f t="array" ref="U975">IFERROR(IF(INDEX(AOM[Scientific Name], MATCH(1, (AOM[Edge_Value]=ani_diet!F975)*(AOM[Is_Ani_Diet_Ingredient]&lt;&gt;FALSE), 0))=0, "", INDEX(AOM[Scientific Name], MATCH(1, (AOM[Edge_Value]=ani_diet!F975)*(AOM[Is_Ani_Diet_Ingredient]&lt;&gt;FALSE), 0))), "No Match in AOM")</f>
        <v xml:space="preserve">Oryza sativa </v>
      </c>
      <c r="V975" t="str" cm="1">
        <f t="array" ref="V975">IF((U975&lt;&gt;"")*(U975&lt;&gt;"No Match in AOM"),IF(L975&lt;&gt;"",_xlfn.TEXTJOIN(";",TRUE,CONCATENATE(_xlfn.TEXTSPLIT(U975,";",TRUE,FALSE)," ",L975)),U975),"")</f>
        <v>Oryza sativa  Straw</v>
      </c>
    </row>
    <row r="976" spans="1:22" ht="15" customHeight="1" x14ac:dyDescent="0.35">
      <c r="A976" t="s">
        <v>26026</v>
      </c>
      <c r="B976" s="86" t="s">
        <v>23179</v>
      </c>
      <c r="C976" s="121" t="s">
        <v>23179</v>
      </c>
      <c r="D976" s="120" t="s">
        <v>23179</v>
      </c>
      <c r="E976" s="122" t="str">
        <f t="shared" si="64"/>
        <v>Spent Yeast</v>
      </c>
      <c r="F976" s="122" t="str">
        <f t="shared" si="63"/>
        <v>Spent Yeast</v>
      </c>
      <c r="G976" s="122" t="str">
        <f t="shared" si="65"/>
        <v>Spent Yeast</v>
      </c>
      <c r="M976" s="88" t="s">
        <v>252</v>
      </c>
      <c r="T976" t="str" cm="1">
        <f t="array" ref="T976">IFERROR(INDEX(AOM[AOM], MATCH(1, (AOM[Edge_Value]=ani_diet!F976)*(AOM[Is_Ani_Diet_Ingredient]&lt;&gt;FALSE), 0)), "No Match in AOM")</f>
        <v>AOM_001422</v>
      </c>
      <c r="U976" t="str" cm="1">
        <f t="array" ref="U976">IFERROR(IF(INDEX(AOM[Scientific Name], MATCH(1, (AOM[Edge_Value]=ani_diet!F976)*(AOM[Is_Ani_Diet_Ingredient]&lt;&gt;FALSE), 0))=0, "", INDEX(AOM[Scientific Name], MATCH(1, (AOM[Edge_Value]=ani_diet!F976)*(AOM[Is_Ani_Diet_Ingredient]&lt;&gt;FALSE), 0))), "No Match in AOM")</f>
        <v/>
      </c>
      <c r="V976" t="str" cm="1">
        <f t="array" ref="V976">IF((U976&lt;&gt;"")*(U976&lt;&gt;"No Match in AOM"),IF(L976&lt;&gt;"",_xlfn.TEXTJOIN(";",TRUE,CONCATENATE(_xlfn.TEXTSPLIT(U976,";",TRUE,FALSE)," ",L976)),U976),"")</f>
        <v/>
      </c>
    </row>
    <row r="977" spans="1:23" ht="15" customHeight="1" x14ac:dyDescent="0.35">
      <c r="A977" t="s">
        <v>24258</v>
      </c>
      <c r="B977" s="86" t="s">
        <v>26027</v>
      </c>
      <c r="C977" s="121" t="s">
        <v>22927</v>
      </c>
      <c r="D977" s="120" t="s">
        <v>22927</v>
      </c>
      <c r="E977" s="122" t="str">
        <f t="shared" si="64"/>
        <v>Spermacoce stachydea</v>
      </c>
      <c r="F977" s="122" t="str">
        <f t="shared" si="63"/>
        <v>Spermacoce stachydea</v>
      </c>
      <c r="G977" s="122" t="str">
        <f t="shared" si="65"/>
        <v>Spermacoce stachydea</v>
      </c>
      <c r="T977" t="str" cm="1">
        <f t="array" ref="T977">IFERROR(INDEX(AOM[AOM], MATCH(1, (AOM[Edge_Value]=ani_diet!F977)*(AOM[Is_Ani_Diet_Ingredient]&lt;&gt;FALSE), 0)), "No Match in AOM")</f>
        <v>AOM_001532</v>
      </c>
      <c r="U977" t="str" cm="1">
        <f t="array" ref="U977">IFERROR(IF(INDEX(AOM[Scientific Name], MATCH(1, (AOM[Edge_Value]=ani_diet!F977)*(AOM[Is_Ani_Diet_Ingredient]&lt;&gt;FALSE), 0))=0, "", INDEX(AOM[Scientific Name], MATCH(1, (AOM[Edge_Value]=ani_diet!F977)*(AOM[Is_Ani_Diet_Ingredient]&lt;&gt;FALSE), 0))), "No Match in AOM")</f>
        <v>Spermacoce stachydea</v>
      </c>
      <c r="V977" t="str" cm="1">
        <f t="array" ref="V977">IF((U977&lt;&gt;"")*(U977&lt;&gt;"No Match in AOM"),IF(L977&lt;&gt;"",_xlfn.TEXTJOIN(";",TRUE,CONCATENATE(_xlfn.TEXTSPLIT(U977,";",TRUE,FALSE)," ",L977)),U977),"")</f>
        <v>Spermacoce stachydea</v>
      </c>
    </row>
    <row r="978" spans="1:23" ht="15" customHeight="1" x14ac:dyDescent="0.35">
      <c r="A978" t="s">
        <v>26028</v>
      </c>
      <c r="B978" s="86" t="s">
        <v>26029</v>
      </c>
      <c r="C978" s="121" t="s">
        <v>21968</v>
      </c>
      <c r="D978" s="120" t="s">
        <v>21969</v>
      </c>
      <c r="E978" s="122" t="str">
        <f t="shared" si="64"/>
        <v>Arthrospir platensis</v>
      </c>
      <c r="F978" s="122" t="str">
        <f t="shared" si="63"/>
        <v>Arthrospir platensis</v>
      </c>
      <c r="G978" s="122" t="str">
        <f t="shared" si="65"/>
        <v>Arthrospir platensis</v>
      </c>
      <c r="T978" t="str" cm="1">
        <f t="array" ref="T978">IFERROR(INDEX(AOM[AOM], MATCH(1, (AOM[Edge_Value]=ani_diet!F978)*(AOM[Is_Ani_Diet_Ingredient]&lt;&gt;FALSE), 0)), "No Match in AOM")</f>
        <v>No Match in AOM</v>
      </c>
      <c r="U978" t="str" cm="1">
        <f t="array" ref="U978">IFERROR(IF(INDEX(AOM[Scientific Name], MATCH(1, (AOM[Edge_Value]=ani_diet!F978)*(AOM[Is_Ani_Diet_Ingredient]&lt;&gt;FALSE), 0))=0, "", INDEX(AOM[Scientific Name], MATCH(1, (AOM[Edge_Value]=ani_diet!F978)*(AOM[Is_Ani_Diet_Ingredient]&lt;&gt;FALSE), 0))), "No Match in AOM")</f>
        <v>No Match in AOM</v>
      </c>
      <c r="V978" t="str" cm="1">
        <f t="array" ref="V978">IF((U978&lt;&gt;"")*(U978&lt;&gt;"No Match in AOM"),IF(L978&lt;&gt;"",_xlfn.TEXTJOIN(";",TRUE,CONCATENATE(_xlfn.TEXTSPLIT(U978,";",TRUE,FALSE)," ",L978)),U978),"")</f>
        <v/>
      </c>
      <c r="W978" s="132" t="s">
        <v>21967</v>
      </c>
    </row>
    <row r="979" spans="1:23" ht="15" customHeight="1" x14ac:dyDescent="0.35">
      <c r="A979" t="s">
        <v>24780</v>
      </c>
      <c r="B979" s="86" t="s">
        <v>26030</v>
      </c>
      <c r="D979" s="120" t="s">
        <v>21968</v>
      </c>
      <c r="E979" s="122" t="str">
        <f t="shared" si="64"/>
        <v>Spirulina</v>
      </c>
      <c r="F979" s="122" t="str">
        <f t="shared" ref="F979:F1042" si="66">_xlfn.TEXTJOIN(" ",TRUE,D979,IF(ISBLANK(L979),"",_xlfn.TEXTSPLIT(L979,";")),IF(ISBLANK(J979),"",_xlfn.TEXTSPLIT(J979,";")))</f>
        <v>Spirulina Dried</v>
      </c>
      <c r="G979" s="122" t="str">
        <f t="shared" si="65"/>
        <v>Spirulina Dried</v>
      </c>
      <c r="I979" s="120" t="s">
        <v>24193</v>
      </c>
      <c r="J979" s="120" t="s">
        <v>24193</v>
      </c>
      <c r="T979" t="str" cm="1">
        <f t="array" ref="T979">IFERROR(INDEX(AOM[AOM], MATCH(1, (AOM[Edge_Value]=ani_diet!F979)*(AOM[Is_Ani_Diet_Ingredient]&lt;&gt;FALSE), 0)), "No Match in AOM")</f>
        <v>AOM_001964</v>
      </c>
      <c r="U979" t="str" cm="1">
        <f t="array" ref="U979">IFERROR(IF(INDEX(AOM[Scientific Name], MATCH(1, (AOM[Edge_Value]=ani_diet!F979)*(AOM[Is_Ani_Diet_Ingredient]&lt;&gt;FALSE), 0))=0, "", INDEX(AOM[Scientific Name], MATCH(1, (AOM[Edge_Value]=ani_diet!F979)*(AOM[Is_Ani_Diet_Ingredient]&lt;&gt;FALSE), 0))), "No Match in AOM")</f>
        <v>Arthrospir platensis</v>
      </c>
      <c r="V979" t="str" cm="1">
        <f t="array" ref="V979">IF((U979&lt;&gt;"")*(U979&lt;&gt;"No Match in AOM"),IF(L979&lt;&gt;"",_xlfn.TEXTJOIN(";",TRUE,CONCATENATE(_xlfn.TEXTSPLIT(U979,";",TRUE,FALSE)," ",L979)),U979),"")</f>
        <v>Arthrospir platensis</v>
      </c>
    </row>
    <row r="980" spans="1:23" ht="15" customHeight="1" x14ac:dyDescent="0.35">
      <c r="A980" t="s">
        <v>24919</v>
      </c>
      <c r="B980" s="86" t="s">
        <v>22249</v>
      </c>
      <c r="C980" s="121" t="s">
        <v>22249</v>
      </c>
      <c r="D980" s="120" t="s">
        <v>22249</v>
      </c>
      <c r="E980" s="122" t="str">
        <f t="shared" si="64"/>
        <v>Sporobolus natalensis</v>
      </c>
      <c r="F980" s="122" t="str">
        <f t="shared" si="66"/>
        <v>Sporobolus natalensis</v>
      </c>
      <c r="G980" s="122" t="str">
        <f t="shared" si="65"/>
        <v>Sporobolus natalensis</v>
      </c>
      <c r="T980" t="str" cm="1">
        <f t="array" ref="T980">IFERROR(INDEX(AOM[AOM], MATCH(1, (AOM[Edge_Value]=ani_diet!F980)*(AOM[Is_Ani_Diet_Ingredient]&lt;&gt;FALSE), 0)), "No Match in AOM")</f>
        <v>AOM_001448</v>
      </c>
      <c r="U980" t="str" cm="1">
        <f t="array" ref="U980">IFERROR(IF(INDEX(AOM[Scientific Name], MATCH(1, (AOM[Edge_Value]=ani_diet!F980)*(AOM[Is_Ani_Diet_Ingredient]&lt;&gt;FALSE), 0))=0, "", INDEX(AOM[Scientific Name], MATCH(1, (AOM[Edge_Value]=ani_diet!F980)*(AOM[Is_Ani_Diet_Ingredient]&lt;&gt;FALSE), 0))), "No Match in AOM")</f>
        <v>Sporobolus natalensis</v>
      </c>
      <c r="V980" t="str" cm="1">
        <f t="array" ref="V980">IF((U980&lt;&gt;"")*(U980&lt;&gt;"No Match in AOM"),IF(L980&lt;&gt;"",_xlfn.TEXTJOIN(";",TRUE,CONCATENATE(_xlfn.TEXTSPLIT(U980,";",TRUE,FALSE)," ",L980)),U980),"")</f>
        <v>Sporobolus natalensis</v>
      </c>
    </row>
    <row r="981" spans="1:23" ht="15" customHeight="1" x14ac:dyDescent="0.35">
      <c r="A981" t="s">
        <v>24295</v>
      </c>
      <c r="B981" s="86" t="s">
        <v>22251</v>
      </c>
      <c r="C981" s="121" t="s">
        <v>22251</v>
      </c>
      <c r="D981" s="120" t="s">
        <v>22251</v>
      </c>
      <c r="E981" s="122" t="str">
        <f t="shared" ref="E981:E1044" si="67">_xlfn.TEXTJOIN(" ",TRUE,D981,IF(ISBLANK(L981),"",_xlfn.TEXTSPLIT(L981,";")))</f>
        <v>Sporobolus panicoides</v>
      </c>
      <c r="F981" s="122" t="str">
        <f t="shared" si="66"/>
        <v>Sporobolus panicoides</v>
      </c>
      <c r="G981" s="122" t="str">
        <f t="shared" si="65"/>
        <v>Sporobolus panicoides</v>
      </c>
      <c r="T981" t="str" cm="1">
        <f t="array" ref="T981">IFERROR(INDEX(AOM[AOM], MATCH(1, (AOM[Edge_Value]=ani_diet!F981)*(AOM[Is_Ani_Diet_Ingredient]&lt;&gt;FALSE), 0)), "No Match in AOM")</f>
        <v>AOM_001449</v>
      </c>
      <c r="U981" t="str" cm="1">
        <f t="array" ref="U981">IFERROR(IF(INDEX(AOM[Scientific Name], MATCH(1, (AOM[Edge_Value]=ani_diet!F981)*(AOM[Is_Ani_Diet_Ingredient]&lt;&gt;FALSE), 0))=0, "", INDEX(AOM[Scientific Name], MATCH(1, (AOM[Edge_Value]=ani_diet!F981)*(AOM[Is_Ani_Diet_Ingredient]&lt;&gt;FALSE), 0))), "No Match in AOM")</f>
        <v>Sporobolus panicoides</v>
      </c>
      <c r="V981" t="str" cm="1">
        <f t="array" ref="V981">IF((U981&lt;&gt;"")*(U981&lt;&gt;"No Match in AOM"),IF(L981&lt;&gt;"",_xlfn.TEXTJOIN(";",TRUE,CONCATENATE(_xlfn.TEXTSPLIT(U981,";",TRUE,FALSE)," ",L981)),U981),"")</f>
        <v>Sporobolus panicoides</v>
      </c>
    </row>
    <row r="982" spans="1:23" ht="15" customHeight="1" x14ac:dyDescent="0.35">
      <c r="A982" t="s">
        <v>24703</v>
      </c>
      <c r="B982" s="86" t="s">
        <v>26031</v>
      </c>
      <c r="C982" s="121" t="s">
        <v>23135</v>
      </c>
      <c r="D982" s="120" t="s">
        <v>23135</v>
      </c>
      <c r="E982" s="122" t="str">
        <f t="shared" si="67"/>
        <v>Starch</v>
      </c>
      <c r="F982" s="122" t="str">
        <f t="shared" si="66"/>
        <v>Starch</v>
      </c>
      <c r="G982" s="122" t="str">
        <f t="shared" si="65"/>
        <v>Starch</v>
      </c>
      <c r="T982" t="str" cm="1">
        <f t="array" ref="T982">IFERROR(INDEX(AOM[AOM], MATCH(1, (AOM[Edge_Value]=ani_diet!F982)*(AOM[Is_Ani_Diet_Ingredient]&lt;&gt;FALSE), 0)), "No Match in AOM")</f>
        <v>AOM_001832</v>
      </c>
      <c r="U982" t="str" cm="1">
        <f t="array" ref="U982">IFERROR(IF(INDEX(AOM[Scientific Name], MATCH(1, (AOM[Edge_Value]=ani_diet!F982)*(AOM[Is_Ani_Diet_Ingredient]&lt;&gt;FALSE), 0))=0, "", INDEX(AOM[Scientific Name], MATCH(1, (AOM[Edge_Value]=ani_diet!F982)*(AOM[Is_Ani_Diet_Ingredient]&lt;&gt;FALSE), 0))), "No Match in AOM")</f>
        <v/>
      </c>
      <c r="V982" t="str" cm="1">
        <f t="array" ref="V982">IF((U982&lt;&gt;"")*(U982&lt;&gt;"No Match in AOM"),IF(L982&lt;&gt;"",_xlfn.TEXTJOIN(";",TRUE,CONCATENATE(_xlfn.TEXTSPLIT(U982,";",TRUE,FALSE)," ",L982)),U982),"")</f>
        <v/>
      </c>
    </row>
    <row r="983" spans="1:23" ht="15" customHeight="1" x14ac:dyDescent="0.35">
      <c r="A983" t="s">
        <v>24680</v>
      </c>
      <c r="B983" s="86" t="s">
        <v>26032</v>
      </c>
      <c r="C983" s="121" t="s">
        <v>26033</v>
      </c>
      <c r="D983" s="120" t="s">
        <v>23223</v>
      </c>
      <c r="E983" s="122" t="str">
        <f t="shared" si="67"/>
        <v>Starter Diet</v>
      </c>
      <c r="F983" s="122" t="str">
        <f t="shared" si="66"/>
        <v>Starter Diet</v>
      </c>
      <c r="G983" s="122" t="str">
        <f t="shared" si="65"/>
        <v>Starter Diet</v>
      </c>
      <c r="M983" s="88" t="s">
        <v>252</v>
      </c>
      <c r="T983" t="str" cm="1">
        <f t="array" ref="T983">IFERROR(INDEX(AOM[AOM], MATCH(1, (AOM[Edge_Value]=ani_diet!F983)*(AOM[Is_Ani_Diet_Ingredient]&lt;&gt;FALSE), 0)), "No Match in AOM")</f>
        <v>AOM_001496</v>
      </c>
      <c r="U983" t="str" cm="1">
        <f t="array" ref="U983">IFERROR(IF(INDEX(AOM[Scientific Name], MATCH(1, (AOM[Edge_Value]=ani_diet!F983)*(AOM[Is_Ani_Diet_Ingredient]&lt;&gt;FALSE), 0))=0, "", INDEX(AOM[Scientific Name], MATCH(1, (AOM[Edge_Value]=ani_diet!F983)*(AOM[Is_Ani_Diet_Ingredient]&lt;&gt;FALSE), 0))), "No Match in AOM")</f>
        <v/>
      </c>
      <c r="V983" t="str" cm="1">
        <f t="array" ref="V983">IF((U983&lt;&gt;"")*(U983&lt;&gt;"No Match in AOM"),IF(L983&lt;&gt;"",_xlfn.TEXTJOIN(";",TRUE,CONCATENATE(_xlfn.TEXTSPLIT(U983,";",TRUE,FALSE)," ",L983)),U983),"")</f>
        <v/>
      </c>
    </row>
    <row r="984" spans="1:23" ht="15" customHeight="1" x14ac:dyDescent="0.35">
      <c r="A984" t="s">
        <v>24318</v>
      </c>
      <c r="B984" s="86" t="s">
        <v>22253</v>
      </c>
      <c r="C984" s="121" t="s">
        <v>22253</v>
      </c>
      <c r="D984" s="120" t="s">
        <v>22253</v>
      </c>
      <c r="E984" s="122" t="str">
        <f t="shared" si="67"/>
        <v>Stereochlaena cameronii</v>
      </c>
      <c r="F984" s="122" t="str">
        <f t="shared" si="66"/>
        <v>Stereochlaena cameronii</v>
      </c>
      <c r="G984" s="122" t="str">
        <f t="shared" si="65"/>
        <v>Stereochlaena cameronii</v>
      </c>
      <c r="T984" t="str" cm="1">
        <f t="array" ref="T984">IFERROR(INDEX(AOM[AOM], MATCH(1, (AOM[Edge_Value]=ani_diet!F984)*(AOM[Is_Ani_Diet_Ingredient]&lt;&gt;FALSE), 0)), "No Match in AOM")</f>
        <v>AOM_001900</v>
      </c>
      <c r="U984" t="str" cm="1">
        <f t="array" ref="U984">IFERROR(IF(INDEX(AOM[Scientific Name], MATCH(1, (AOM[Edge_Value]=ani_diet!F984)*(AOM[Is_Ani_Diet_Ingredient]&lt;&gt;FALSE), 0))=0, "", INDEX(AOM[Scientific Name], MATCH(1, (AOM[Edge_Value]=ani_diet!F984)*(AOM[Is_Ani_Diet_Ingredient]&lt;&gt;FALSE), 0))), "No Match in AOM")</f>
        <v>Stereochlaena cameronii</v>
      </c>
      <c r="V984" t="str" cm="1">
        <f t="array" ref="V984">IF((U984&lt;&gt;"")*(U984&lt;&gt;"No Match in AOM"),IF(L984&lt;&gt;"",_xlfn.TEXTJOIN(";",TRUE,CONCATENATE(_xlfn.TEXTSPLIT(U984,";",TRUE,FALSE)," ",L984)),U984),"")</f>
        <v>Stereochlaena cameronii</v>
      </c>
    </row>
    <row r="985" spans="1:23" ht="15" customHeight="1" x14ac:dyDescent="0.35">
      <c r="A985" t="s">
        <v>24258</v>
      </c>
      <c r="B985" s="86" t="s">
        <v>22796</v>
      </c>
      <c r="D985" s="120" t="s">
        <v>22796</v>
      </c>
      <c r="E985" s="122" t="str">
        <f t="shared" si="67"/>
        <v>Stereospermum kunthianum</v>
      </c>
      <c r="F985" s="122" t="str">
        <f t="shared" si="66"/>
        <v>Stereospermum kunthianum</v>
      </c>
      <c r="G985" s="122" t="str">
        <f t="shared" si="65"/>
        <v>Stereospermum kunthianum</v>
      </c>
      <c r="T985" t="str" cm="1">
        <f t="array" ref="T985">IFERROR(INDEX(AOM[AOM], MATCH(1, (AOM[Edge_Value]=ani_diet!F985)*(AOM[Is_Ani_Diet_Ingredient]&lt;&gt;FALSE), 0)), "No Match in AOM")</f>
        <v>AOM_002058</v>
      </c>
      <c r="U985" t="str" cm="1">
        <f t="array" ref="U985">IFERROR(IF(INDEX(AOM[Scientific Name], MATCH(1, (AOM[Edge_Value]=ani_diet!F985)*(AOM[Is_Ani_Diet_Ingredient]&lt;&gt;FALSE), 0))=0, "", INDEX(AOM[Scientific Name], MATCH(1, (AOM[Edge_Value]=ani_diet!F985)*(AOM[Is_Ani_Diet_Ingredient]&lt;&gt;FALSE), 0))), "No Match in AOM")</f>
        <v>Stereospermum kunthianum</v>
      </c>
      <c r="V985" t="str" cm="1">
        <f t="array" ref="V985">IF((U985&lt;&gt;"")*(U985&lt;&gt;"No Match in AOM"),IF(L985&lt;&gt;"",_xlfn.TEXTJOIN(";",TRUE,CONCATENATE(_xlfn.TEXTSPLIT(U985,";",TRUE,FALSE)," ",L985)),U985),"")</f>
        <v>Stereospermum kunthianum</v>
      </c>
    </row>
    <row r="986" spans="1:23" ht="15" customHeight="1" x14ac:dyDescent="0.35">
      <c r="A986" t="s">
        <v>24224</v>
      </c>
      <c r="B986" s="86" t="s">
        <v>22255</v>
      </c>
      <c r="C986" s="121" t="s">
        <v>22255</v>
      </c>
      <c r="D986" s="120" t="s">
        <v>22255</v>
      </c>
      <c r="E986" s="122" t="str">
        <f t="shared" si="67"/>
        <v>Stipa parviflora</v>
      </c>
      <c r="F986" s="122" t="str">
        <f t="shared" si="66"/>
        <v>Stipa parviflora</v>
      </c>
      <c r="G986" s="122" t="str">
        <f t="shared" si="65"/>
        <v>Stipa parviflora</v>
      </c>
      <c r="T986" t="str" cm="1">
        <f t="array" ref="T986">IFERROR(INDEX(AOM[AOM], MATCH(1, (AOM[Edge_Value]=ani_diet!F986)*(AOM[Is_Ani_Diet_Ingredient]&lt;&gt;FALSE), 0)), "No Match in AOM")</f>
        <v>AOM_001520</v>
      </c>
      <c r="U986" t="str" cm="1">
        <f t="array" ref="U986">IFERROR(IF(INDEX(AOM[Scientific Name], MATCH(1, (AOM[Edge_Value]=ani_diet!F986)*(AOM[Is_Ani_Diet_Ingredient]&lt;&gt;FALSE), 0))=0, "", INDEX(AOM[Scientific Name], MATCH(1, (AOM[Edge_Value]=ani_diet!F986)*(AOM[Is_Ani_Diet_Ingredient]&lt;&gt;FALSE), 0))), "No Match in AOM")</f>
        <v>Stipa parviflora</v>
      </c>
      <c r="V986" t="str" cm="1">
        <f t="array" ref="V986">IF((U986&lt;&gt;"")*(U986&lt;&gt;"No Match in AOM"),IF(L986&lt;&gt;"",_xlfn.TEXTJOIN(";",TRUE,CONCATENATE(_xlfn.TEXTSPLIT(U986,";",TRUE,FALSE)," ",L986)),U986),"")</f>
        <v>Stipa parviflora</v>
      </c>
    </row>
    <row r="987" spans="1:23" ht="15" customHeight="1" x14ac:dyDescent="0.35">
      <c r="A987" t="s">
        <v>24396</v>
      </c>
      <c r="B987" s="86" t="s">
        <v>26034</v>
      </c>
      <c r="C987" s="121" t="s">
        <v>11193</v>
      </c>
      <c r="D987" s="120" t="s">
        <v>11193</v>
      </c>
      <c r="E987" s="122" t="str">
        <f t="shared" si="67"/>
        <v>Straw</v>
      </c>
      <c r="F987" s="122" t="str">
        <f t="shared" si="66"/>
        <v>Straw</v>
      </c>
      <c r="G987" s="122" t="str">
        <f t="shared" si="65"/>
        <v>Straw</v>
      </c>
      <c r="T987" t="str" cm="1">
        <f t="array" ref="T987">IFERROR(INDEX(AOM[AOM], MATCH(1, (AOM[Edge_Value]=ani_diet!F987)*(AOM[Is_Ani_Diet_Ingredient]&lt;&gt;FALSE), 0)), "No Match in AOM")</f>
        <v>AOM_000582</v>
      </c>
      <c r="U987" t="str" cm="1">
        <f t="array" ref="U987">IFERROR(IF(INDEX(AOM[Scientific Name], MATCH(1, (AOM[Edge_Value]=ani_diet!F987)*(AOM[Is_Ani_Diet_Ingredient]&lt;&gt;FALSE), 0))=0, "", INDEX(AOM[Scientific Name], MATCH(1, (AOM[Edge_Value]=ani_diet!F987)*(AOM[Is_Ani_Diet_Ingredient]&lt;&gt;FALSE), 0))), "No Match in AOM")</f>
        <v/>
      </c>
      <c r="V987" t="str" cm="1">
        <f t="array" ref="V987">IF((U987&lt;&gt;"")*(U987&lt;&gt;"No Match in AOM"),IF(L987&lt;&gt;"",_xlfn.TEXTJOIN(";",TRUE,CONCATENATE(_xlfn.TEXTSPLIT(U987,";",TRUE,FALSE)," ",L987)),U987),"")</f>
        <v/>
      </c>
    </row>
    <row r="988" spans="1:23" ht="15" customHeight="1" x14ac:dyDescent="0.35">
      <c r="A988" t="s">
        <v>24655</v>
      </c>
      <c r="B988" s="86" t="s">
        <v>26035</v>
      </c>
      <c r="C988" s="121" t="s">
        <v>9754</v>
      </c>
      <c r="D988" s="120" t="s">
        <v>9754</v>
      </c>
      <c r="E988" s="122" t="str">
        <f t="shared" si="67"/>
        <v>Stylosanthes guianensis</v>
      </c>
      <c r="F988" s="122" t="str">
        <f t="shared" si="66"/>
        <v>Stylosanthes guianensis</v>
      </c>
      <c r="G988" s="122" t="str">
        <f t="shared" si="65"/>
        <v>Stylosanthes guianensis</v>
      </c>
      <c r="T988" t="str" cm="1">
        <f t="array" ref="T988">IFERROR(INDEX(AOM[AOM], MATCH(1, (AOM[Edge_Value]=ani_diet!F988)*(AOM[Is_Ani_Diet_Ingredient]&lt;&gt;FALSE), 0)), "No Match in AOM")</f>
        <v>AOM_001233</v>
      </c>
      <c r="U988" t="str" cm="1">
        <f t="array" ref="U988">IFERROR(IF(INDEX(AOM[Scientific Name], MATCH(1, (AOM[Edge_Value]=ani_diet!F988)*(AOM[Is_Ani_Diet_Ingredient]&lt;&gt;FALSE), 0))=0, "", INDEX(AOM[Scientific Name], MATCH(1, (AOM[Edge_Value]=ani_diet!F988)*(AOM[Is_Ani_Diet_Ingredient]&lt;&gt;FALSE), 0))), "No Match in AOM")</f>
        <v>Stylosanthes guianensis</v>
      </c>
      <c r="V988" t="str" cm="1">
        <f t="array" ref="V988">IF((U988&lt;&gt;"")*(U988&lt;&gt;"No Match in AOM"),IF(L988&lt;&gt;"",_xlfn.TEXTJOIN(";",TRUE,CONCATENATE(_xlfn.TEXTSPLIT(U988,";",TRUE,FALSE)," ",L988)),U988),"")</f>
        <v>Stylosanthes guianensis</v>
      </c>
    </row>
    <row r="989" spans="1:23" ht="15" customHeight="1" x14ac:dyDescent="0.35">
      <c r="A989" t="s">
        <v>24655</v>
      </c>
      <c r="B989" s="86" t="s">
        <v>26036</v>
      </c>
      <c r="D989" s="120" t="s">
        <v>9754</v>
      </c>
      <c r="E989" s="122" t="str">
        <f t="shared" si="67"/>
        <v>Stylosanthes guianensis</v>
      </c>
      <c r="F989" s="122" t="str">
        <f t="shared" si="66"/>
        <v>Stylosanthes guianensis Dried Ground</v>
      </c>
      <c r="G989" s="122" t="str">
        <f t="shared" si="65"/>
        <v>Stylosanthes guianensis Dried Ground (Hammer)</v>
      </c>
      <c r="I989" s="120" t="s">
        <v>26037</v>
      </c>
      <c r="J989" s="120" t="s">
        <v>24203</v>
      </c>
      <c r="T989" t="str" cm="1">
        <f t="array" ref="T989">IFERROR(INDEX(AOM[AOM], MATCH(1, (AOM[Edge_Value]=ani_diet!F989)*(AOM[Is_Ani_Diet_Ingredient]&lt;&gt;FALSE), 0)), "No Match in AOM")</f>
        <v>AOM_001736</v>
      </c>
      <c r="U989" t="str" cm="1">
        <f t="array" ref="U989">IFERROR(IF(INDEX(AOM[Scientific Name], MATCH(1, (AOM[Edge_Value]=ani_diet!F989)*(AOM[Is_Ani_Diet_Ingredient]&lt;&gt;FALSE), 0))=0, "", INDEX(AOM[Scientific Name], MATCH(1, (AOM[Edge_Value]=ani_diet!F989)*(AOM[Is_Ani_Diet_Ingredient]&lt;&gt;FALSE), 0))), "No Match in AOM")</f>
        <v>Stylosanthes guianensis</v>
      </c>
      <c r="V989" t="str" cm="1">
        <f t="array" ref="V989">IF((U989&lt;&gt;"")*(U989&lt;&gt;"No Match in AOM"),IF(L989&lt;&gt;"",_xlfn.TEXTJOIN(";",TRUE,CONCATENATE(_xlfn.TEXTSPLIT(U989,";",TRUE,FALSE)," ",L989)),U989),"")</f>
        <v>Stylosanthes guianensis</v>
      </c>
    </row>
    <row r="990" spans="1:23" ht="15" customHeight="1" x14ac:dyDescent="0.35">
      <c r="A990" t="s">
        <v>25800</v>
      </c>
      <c r="B990" s="86" t="s">
        <v>26038</v>
      </c>
      <c r="C990" s="121" t="s">
        <v>26039</v>
      </c>
      <c r="D990" s="120" t="s">
        <v>9754</v>
      </c>
      <c r="E990" s="122" t="str">
        <f t="shared" si="67"/>
        <v>Stylosanthes guianensis Leaves</v>
      </c>
      <c r="F990" s="122" t="str">
        <f t="shared" si="66"/>
        <v>Stylosanthes guianensis Leaves</v>
      </c>
      <c r="G990" s="122" t="str">
        <f t="shared" si="65"/>
        <v>Stylosanthes guianensis Leaves</v>
      </c>
      <c r="L990" s="120" t="s">
        <v>6705</v>
      </c>
      <c r="T990" t="str" cm="1">
        <f t="array" ref="T990">IFERROR(INDEX(AOM[AOM], MATCH(1, (AOM[Edge_Value]=ani_diet!F990)*(AOM[Is_Ani_Diet_Ingredient]&lt;&gt;FALSE), 0)), "No Match in AOM")</f>
        <v>AOM_001235</v>
      </c>
      <c r="U990" t="str" cm="1">
        <f t="array" ref="U990">IFERROR(IF(INDEX(AOM[Scientific Name], MATCH(1, (AOM[Edge_Value]=ani_diet!F990)*(AOM[Is_Ani_Diet_Ingredient]&lt;&gt;FALSE), 0))=0, "", INDEX(AOM[Scientific Name], MATCH(1, (AOM[Edge_Value]=ani_diet!F990)*(AOM[Is_Ani_Diet_Ingredient]&lt;&gt;FALSE), 0))), "No Match in AOM")</f>
        <v>Stylosanthes guianensis</v>
      </c>
      <c r="V990" t="str" cm="1">
        <f t="array" ref="V990">IF((U990&lt;&gt;"")*(U990&lt;&gt;"No Match in AOM"),IF(L990&lt;&gt;"",_xlfn.TEXTJOIN(";",TRUE,CONCATENATE(_xlfn.TEXTSPLIT(U990,";",TRUE,FALSE)," ",L990)),U990),"")</f>
        <v>Stylosanthes guianensis Leaves</v>
      </c>
    </row>
    <row r="991" spans="1:23" ht="15" customHeight="1" x14ac:dyDescent="0.35">
      <c r="A991" t="s">
        <v>25800</v>
      </c>
      <c r="B991" s="86" t="s">
        <v>26040</v>
      </c>
      <c r="D991" s="120" t="s">
        <v>9754</v>
      </c>
      <c r="E991" s="122" t="str">
        <f t="shared" si="67"/>
        <v>Stylosanthes guianensis Leaves</v>
      </c>
      <c r="F991" s="122" t="str">
        <f t="shared" si="66"/>
        <v>Stylosanthes guianensis Leaves</v>
      </c>
      <c r="G991" s="122" t="str">
        <f t="shared" si="65"/>
        <v>Stylosanthes guianensis Leaves Chopped</v>
      </c>
      <c r="I991" s="120" t="s">
        <v>6715</v>
      </c>
      <c r="K991" s="120" t="s">
        <v>6715</v>
      </c>
      <c r="L991" s="120" t="s">
        <v>6705</v>
      </c>
      <c r="T991" t="str" cm="1">
        <f t="array" ref="T991">IFERROR(INDEX(AOM[AOM], MATCH(1, (AOM[Edge_Value]=ani_diet!F991)*(AOM[Is_Ani_Diet_Ingredient]&lt;&gt;FALSE), 0)), "No Match in AOM")</f>
        <v>AOM_001235</v>
      </c>
      <c r="U991" t="str" cm="1">
        <f t="array" ref="U991">IFERROR(IF(INDEX(AOM[Scientific Name], MATCH(1, (AOM[Edge_Value]=ani_diet!F991)*(AOM[Is_Ani_Diet_Ingredient]&lt;&gt;FALSE), 0))=0, "", INDEX(AOM[Scientific Name], MATCH(1, (AOM[Edge_Value]=ani_diet!F991)*(AOM[Is_Ani_Diet_Ingredient]&lt;&gt;FALSE), 0))), "No Match in AOM")</f>
        <v>Stylosanthes guianensis</v>
      </c>
      <c r="V991" t="str" cm="1">
        <f t="array" ref="V991">IF((U991&lt;&gt;"")*(U991&lt;&gt;"No Match in AOM"),IF(L991&lt;&gt;"",_xlfn.TEXTJOIN(";",TRUE,CONCATENATE(_xlfn.TEXTSPLIT(U991,";",TRUE,FALSE)," ",L991)),U991),"")</f>
        <v>Stylosanthes guianensis Leaves</v>
      </c>
    </row>
    <row r="992" spans="1:23" ht="15" customHeight="1" x14ac:dyDescent="0.35">
      <c r="A992" t="s">
        <v>24799</v>
      </c>
      <c r="B992" s="86" t="s">
        <v>26041</v>
      </c>
      <c r="C992" s="121" t="s">
        <v>26042</v>
      </c>
      <c r="D992" s="120" t="s">
        <v>9754</v>
      </c>
      <c r="E992" s="122" t="str">
        <f t="shared" si="67"/>
        <v>Stylosanthes guianensis</v>
      </c>
      <c r="F992" s="122" t="str">
        <f t="shared" si="66"/>
        <v>Stylosanthes guianensis Dried</v>
      </c>
      <c r="G992" s="122" t="str">
        <f t="shared" si="65"/>
        <v>Stylosanthes guianensis Hay</v>
      </c>
      <c r="I992" s="120" t="s">
        <v>19595</v>
      </c>
      <c r="J992" s="120" t="s">
        <v>24193</v>
      </c>
      <c r="N992" s="88" t="s">
        <v>252</v>
      </c>
      <c r="T992" t="str" cm="1">
        <f t="array" ref="T992">IFERROR(INDEX(AOM[AOM], MATCH(1, (AOM[Edge_Value]=ani_diet!F992)*(AOM[Is_Ani_Diet_Ingredient]&lt;&gt;FALSE), 0)), "No Match in AOM")</f>
        <v>AOM_001744</v>
      </c>
      <c r="U992" t="str" cm="1">
        <f t="array" ref="U992">IFERROR(IF(INDEX(AOM[Scientific Name], MATCH(1, (AOM[Edge_Value]=ani_diet!F992)*(AOM[Is_Ani_Diet_Ingredient]&lt;&gt;FALSE), 0))=0, "", INDEX(AOM[Scientific Name], MATCH(1, (AOM[Edge_Value]=ani_diet!F992)*(AOM[Is_Ani_Diet_Ingredient]&lt;&gt;FALSE), 0))), "No Match in AOM")</f>
        <v>Stylosanthes guianensis</v>
      </c>
      <c r="V992" t="str" cm="1">
        <f t="array" ref="V992">IF((U992&lt;&gt;"")*(U992&lt;&gt;"No Match in AOM"),IF(L992&lt;&gt;"",_xlfn.TEXTJOIN(";",TRUE,CONCATENATE(_xlfn.TEXTSPLIT(U992,";",TRUE,FALSE)," ",L992)),U992),"")</f>
        <v>Stylosanthes guianensis</v>
      </c>
    </row>
    <row r="993" spans="1:23" ht="15" customHeight="1" x14ac:dyDescent="0.35">
      <c r="A993" t="s">
        <v>24799</v>
      </c>
      <c r="B993" s="86" t="s">
        <v>26043</v>
      </c>
      <c r="D993" s="120" t="s">
        <v>9754</v>
      </c>
      <c r="E993" s="122" t="str">
        <f t="shared" si="67"/>
        <v>Stylosanthes guianensis</v>
      </c>
      <c r="F993" s="122" t="str">
        <f t="shared" si="66"/>
        <v>Stylosanthes guianensis Dried</v>
      </c>
      <c r="G993" s="122" t="str">
        <f t="shared" si="65"/>
        <v>Stylosanthes guianensis Hay Chopped</v>
      </c>
      <c r="I993" s="120" t="s">
        <v>24298</v>
      </c>
      <c r="J993" s="120" t="s">
        <v>24193</v>
      </c>
      <c r="K993" s="120" t="s">
        <v>6715</v>
      </c>
      <c r="T993" t="str" cm="1">
        <f t="array" ref="T993">IFERROR(INDEX(AOM[AOM], MATCH(1, (AOM[Edge_Value]=ani_diet!F993)*(AOM[Is_Ani_Diet_Ingredient]&lt;&gt;FALSE), 0)), "No Match in AOM")</f>
        <v>AOM_001744</v>
      </c>
      <c r="U993" t="str" cm="1">
        <f t="array" ref="U993">IFERROR(IF(INDEX(AOM[Scientific Name], MATCH(1, (AOM[Edge_Value]=ani_diet!F993)*(AOM[Is_Ani_Diet_Ingredient]&lt;&gt;FALSE), 0))=0, "", INDEX(AOM[Scientific Name], MATCH(1, (AOM[Edge_Value]=ani_diet!F993)*(AOM[Is_Ani_Diet_Ingredient]&lt;&gt;FALSE), 0))), "No Match in AOM")</f>
        <v>Stylosanthes guianensis</v>
      </c>
      <c r="V993" t="str" cm="1">
        <f t="array" ref="V993">IF((U993&lt;&gt;"")*(U993&lt;&gt;"No Match in AOM"),IF(L993&lt;&gt;"",_xlfn.TEXTJOIN(";",TRUE,CONCATENATE(_xlfn.TEXTSPLIT(U993,";",TRUE,FALSE)," ",L993)),U993),"")</f>
        <v>Stylosanthes guianensis</v>
      </c>
    </row>
    <row r="994" spans="1:23" ht="15" customHeight="1" x14ac:dyDescent="0.35">
      <c r="A994" t="s">
        <v>24856</v>
      </c>
      <c r="B994" s="86" t="s">
        <v>9759</v>
      </c>
      <c r="C994" s="121" t="s">
        <v>9759</v>
      </c>
      <c r="D994" s="120" t="s">
        <v>9759</v>
      </c>
      <c r="E994" s="122" t="str">
        <f t="shared" si="67"/>
        <v>Stylosanthes hamata</v>
      </c>
      <c r="F994" s="122" t="str">
        <f t="shared" si="66"/>
        <v>Stylosanthes hamata</v>
      </c>
      <c r="G994" s="122" t="str">
        <f t="shared" si="65"/>
        <v>Stylosanthes hamata</v>
      </c>
      <c r="T994" t="str" cm="1">
        <f t="array" ref="T994">IFERROR(INDEX(AOM[AOM], MATCH(1, (AOM[Edge_Value]=ani_diet!F994)*(AOM[Is_Ani_Diet_Ingredient]&lt;&gt;FALSE), 0)), "No Match in AOM")</f>
        <v>AOM_001236</v>
      </c>
      <c r="U994" t="str" cm="1">
        <f t="array" ref="U994">IFERROR(IF(INDEX(AOM[Scientific Name], MATCH(1, (AOM[Edge_Value]=ani_diet!F994)*(AOM[Is_Ani_Diet_Ingredient]&lt;&gt;FALSE), 0))=0, "", INDEX(AOM[Scientific Name], MATCH(1, (AOM[Edge_Value]=ani_diet!F994)*(AOM[Is_Ani_Diet_Ingredient]&lt;&gt;FALSE), 0))), "No Match in AOM")</f>
        <v>Stylosanthes hamata</v>
      </c>
      <c r="V994" t="str" cm="1">
        <f t="array" ref="V994">IF((U994&lt;&gt;"")*(U994&lt;&gt;"No Match in AOM"),IF(L994&lt;&gt;"",_xlfn.TEXTJOIN(";",TRUE,CONCATENATE(_xlfn.TEXTSPLIT(U994,";",TRUE,FALSE)," ",L994)),U994),"")</f>
        <v>Stylosanthes hamata</v>
      </c>
    </row>
    <row r="995" spans="1:23" ht="15" customHeight="1" x14ac:dyDescent="0.35">
      <c r="A995" t="s">
        <v>24981</v>
      </c>
      <c r="B995" s="86" t="s">
        <v>26044</v>
      </c>
      <c r="C995" s="121" t="s">
        <v>26045</v>
      </c>
      <c r="D995" s="120" t="s">
        <v>22942</v>
      </c>
      <c r="E995" s="122" t="str">
        <f t="shared" si="67"/>
        <v>Stylosanthes scabra</v>
      </c>
      <c r="F995" s="122" t="str">
        <f t="shared" si="66"/>
        <v>Stylosanthes scabra Dried</v>
      </c>
      <c r="G995" s="122" t="str">
        <f t="shared" si="65"/>
        <v>Stylosanthes scabra Hay</v>
      </c>
      <c r="I995" s="120" t="s">
        <v>19595</v>
      </c>
      <c r="J995" s="120" t="s">
        <v>24193</v>
      </c>
      <c r="N995" s="88" t="s">
        <v>252</v>
      </c>
      <c r="T995" t="str" cm="1">
        <f t="array" ref="T995">IFERROR(INDEX(AOM[AOM], MATCH(1, (AOM[Edge_Value]=ani_diet!F995)*(AOM[Is_Ani_Diet_Ingredient]&lt;&gt;FALSE), 0)), "No Match in AOM")</f>
        <v>AOM_001238</v>
      </c>
      <c r="U995" t="str" cm="1">
        <f t="array" ref="U995">IFERROR(IF(INDEX(AOM[Scientific Name], MATCH(1, (AOM[Edge_Value]=ani_diet!F995)*(AOM[Is_Ani_Diet_Ingredient]&lt;&gt;FALSE), 0))=0, "", INDEX(AOM[Scientific Name], MATCH(1, (AOM[Edge_Value]=ani_diet!F995)*(AOM[Is_Ani_Diet_Ingredient]&lt;&gt;FALSE), 0))), "No Match in AOM")</f>
        <v>Stylosanthes scabra</v>
      </c>
      <c r="V995" t="str" cm="1">
        <f t="array" ref="V995">IF((U995&lt;&gt;"")*(U995&lt;&gt;"No Match in AOM"),IF(L995&lt;&gt;"",_xlfn.TEXTJOIN(";",TRUE,CONCATENATE(_xlfn.TEXTSPLIT(U995,";",TRUE,FALSE)," ",L995)),U995),"")</f>
        <v>Stylosanthes scabra</v>
      </c>
    </row>
    <row r="996" spans="1:23" ht="15" customHeight="1" x14ac:dyDescent="0.35">
      <c r="A996" t="s">
        <v>24981</v>
      </c>
      <c r="B996" s="86" t="s">
        <v>26046</v>
      </c>
      <c r="D996" s="120" t="s">
        <v>22942</v>
      </c>
      <c r="E996" s="122" t="str">
        <f t="shared" si="67"/>
        <v>Stylosanthes scabra</v>
      </c>
      <c r="F996" s="122" t="str">
        <f t="shared" si="66"/>
        <v>Stylosanthes scabra Dried</v>
      </c>
      <c r="G996" s="122" t="str">
        <f t="shared" si="65"/>
        <v>Stylosanthes scabra Dried</v>
      </c>
      <c r="I996" s="120" t="s">
        <v>24193</v>
      </c>
      <c r="J996" s="120" t="s">
        <v>24193</v>
      </c>
      <c r="K996" s="120" t="s">
        <v>6715</v>
      </c>
      <c r="T996" t="str" cm="1">
        <f t="array" ref="T996">IFERROR(INDEX(AOM[AOM], MATCH(1, (AOM[Edge_Value]=ani_diet!F996)*(AOM[Is_Ani_Diet_Ingredient]&lt;&gt;FALSE), 0)), "No Match in AOM")</f>
        <v>AOM_001238</v>
      </c>
      <c r="U996" t="str" cm="1">
        <f t="array" ref="U996">IFERROR(IF(INDEX(AOM[Scientific Name], MATCH(1, (AOM[Edge_Value]=ani_diet!F996)*(AOM[Is_Ani_Diet_Ingredient]&lt;&gt;FALSE), 0))=0, "", INDEX(AOM[Scientific Name], MATCH(1, (AOM[Edge_Value]=ani_diet!F996)*(AOM[Is_Ani_Diet_Ingredient]&lt;&gt;FALSE), 0))), "No Match in AOM")</f>
        <v>Stylosanthes scabra</v>
      </c>
      <c r="V996" t="str" cm="1">
        <f t="array" ref="V996">IF((U996&lt;&gt;"")*(U996&lt;&gt;"No Match in AOM"),IF(L996&lt;&gt;"",_xlfn.TEXTJOIN(";",TRUE,CONCATENATE(_xlfn.TEXTSPLIT(U996,";",TRUE,FALSE)," ",L996)),U996),"")</f>
        <v>Stylosanthes scabra</v>
      </c>
    </row>
    <row r="997" spans="1:23" ht="15" customHeight="1" x14ac:dyDescent="0.35">
      <c r="A997" t="s">
        <v>25323</v>
      </c>
      <c r="B997" s="86" t="s">
        <v>20674</v>
      </c>
      <c r="D997" s="120" t="s">
        <v>26047</v>
      </c>
      <c r="E997" s="122" t="str">
        <f t="shared" si="67"/>
        <v>Suckled Milk</v>
      </c>
      <c r="F997" s="122" t="str">
        <f t="shared" si="66"/>
        <v>Suckled Milk</v>
      </c>
      <c r="G997" s="122" t="str">
        <f t="shared" si="65"/>
        <v>Suckled Milk</v>
      </c>
      <c r="T997" t="str" cm="1">
        <f t="array" ref="T997">IFERROR(INDEX(AOM[AOM], MATCH(1, (AOM[Edge_Value]=ani_diet!F997)*(AOM[Is_Ani_Diet_Ingredient]&lt;&gt;FALSE), 0)), "No Match in AOM")</f>
        <v>AOM_001935</v>
      </c>
      <c r="U997" t="str" cm="1">
        <f t="array" ref="U997">IFERROR(IF(INDEX(AOM[Scientific Name], MATCH(1, (AOM[Edge_Value]=ani_diet!F997)*(AOM[Is_Ani_Diet_Ingredient]&lt;&gt;FALSE), 0))=0, "", INDEX(AOM[Scientific Name], MATCH(1, (AOM[Edge_Value]=ani_diet!F997)*(AOM[Is_Ani_Diet_Ingredient]&lt;&gt;FALSE), 0))), "No Match in AOM")</f>
        <v/>
      </c>
      <c r="V997" t="str" cm="1">
        <f t="array" ref="V997">IF((U997&lt;&gt;"")*(U997&lt;&gt;"No Match in AOM"),IF(L997&lt;&gt;"",_xlfn.TEXTJOIN(";",TRUE,CONCATENATE(_xlfn.TEXTSPLIT(U997,";",TRUE,FALSE)," ",L997)),U997),"")</f>
        <v/>
      </c>
    </row>
    <row r="998" spans="1:23" ht="15" customHeight="1" x14ac:dyDescent="0.35">
      <c r="A998" t="s">
        <v>26048</v>
      </c>
      <c r="B998" s="86" t="s">
        <v>21520</v>
      </c>
      <c r="C998" s="121" t="s">
        <v>26049</v>
      </c>
      <c r="D998" s="120" t="s">
        <v>8949</v>
      </c>
      <c r="E998" s="122" t="str">
        <f t="shared" si="67"/>
        <v>Sugar Beet Molasses</v>
      </c>
      <c r="F998" s="122" t="str">
        <f t="shared" si="66"/>
        <v>Sugar Beet Molasses</v>
      </c>
      <c r="G998" s="122" t="str">
        <f t="shared" si="65"/>
        <v>Sugar Beet Molasses</v>
      </c>
      <c r="L998" s="120" t="s">
        <v>25573</v>
      </c>
      <c r="T998" t="str" cm="1">
        <f t="array" ref="T998">IFERROR(INDEX(AOM[AOM], MATCH(1, (AOM[Edge_Value]=ani_diet!F998)*(AOM[Is_Ani_Diet_Ingredient]&lt;&gt;FALSE), 0)), "No Match in AOM")</f>
        <v>AOM_001482</v>
      </c>
      <c r="U998" t="str" cm="1">
        <f t="array" ref="U998">IFERROR(IF(INDEX(AOM[Scientific Name], MATCH(1, (AOM[Edge_Value]=ani_diet!F998)*(AOM[Is_Ani_Diet_Ingredient]&lt;&gt;FALSE), 0))=0, "", INDEX(AOM[Scientific Name], MATCH(1, (AOM[Edge_Value]=ani_diet!F998)*(AOM[Is_Ani_Diet_Ingredient]&lt;&gt;FALSE), 0))), "No Match in AOM")</f>
        <v>Beta vulgaris</v>
      </c>
      <c r="V998" t="str" cm="1">
        <f t="array" ref="V998">IF((U998&lt;&gt;"")*(U998&lt;&gt;"No Match in AOM"),IF(L998&lt;&gt;"",_xlfn.TEXTJOIN(";",TRUE,CONCATENATE(_xlfn.TEXTSPLIT(U998,";",TRUE,FALSE)," ",L998)),U998),"")</f>
        <v>Beta vulgaris Molasses</v>
      </c>
    </row>
    <row r="999" spans="1:23" ht="15" customHeight="1" x14ac:dyDescent="0.35">
      <c r="A999" t="s">
        <v>25974</v>
      </c>
      <c r="B999" s="86" t="s">
        <v>26050</v>
      </c>
      <c r="C999" s="121" t="s">
        <v>26051</v>
      </c>
      <c r="D999" s="120" t="s">
        <v>8949</v>
      </c>
      <c r="E999" s="122" t="str">
        <f t="shared" si="67"/>
        <v>Sugar Beet Pulp</v>
      </c>
      <c r="F999" s="122" t="str">
        <f t="shared" si="66"/>
        <v>Sugar Beet Pulp</v>
      </c>
      <c r="G999" s="122" t="str">
        <f t="shared" si="65"/>
        <v>Sugar Beet Pulp</v>
      </c>
      <c r="L999" s="120" t="s">
        <v>24429</v>
      </c>
      <c r="T999" t="str" cm="1">
        <f t="array" ref="T999">IFERROR(INDEX(AOM[AOM], MATCH(1, (AOM[Edge_Value]=ani_diet!F999)*(AOM[Is_Ani_Diet_Ingredient]&lt;&gt;FALSE), 0)), "No Match in AOM")</f>
        <v>No Match in AOM</v>
      </c>
      <c r="U999" t="str" cm="1">
        <f t="array" ref="U999">IFERROR(IF(INDEX(AOM[Scientific Name], MATCH(1, (AOM[Edge_Value]=ani_diet!F999)*(AOM[Is_Ani_Diet_Ingredient]&lt;&gt;FALSE), 0))=0, "", INDEX(AOM[Scientific Name], MATCH(1, (AOM[Edge_Value]=ani_diet!F999)*(AOM[Is_Ani_Diet_Ingredient]&lt;&gt;FALSE), 0))), "No Match in AOM")</f>
        <v>No Match in AOM</v>
      </c>
      <c r="V999" t="str" cm="1">
        <f t="array" ref="V999">IF((U999&lt;&gt;"")*(U999&lt;&gt;"No Match in AOM"),IF(L999&lt;&gt;"",_xlfn.TEXTJOIN(";",TRUE,CONCATENATE(_xlfn.TEXTSPLIT(U999,";",TRUE,FALSE)," ",L999)),U999),"")</f>
        <v/>
      </c>
      <c r="W999" t="s">
        <v>21436</v>
      </c>
    </row>
    <row r="1000" spans="1:23" ht="15" customHeight="1" x14ac:dyDescent="0.35">
      <c r="A1000" t="s">
        <v>25844</v>
      </c>
      <c r="B1000" s="86" t="s">
        <v>462</v>
      </c>
      <c r="C1000" s="121" t="s">
        <v>462</v>
      </c>
      <c r="D1000" s="120" t="s">
        <v>462</v>
      </c>
      <c r="E1000" s="122" t="str">
        <f t="shared" si="67"/>
        <v>Sulphur</v>
      </c>
      <c r="F1000" s="122" t="str">
        <f t="shared" si="66"/>
        <v>Sulphur</v>
      </c>
      <c r="G1000" s="122" t="str">
        <f t="shared" si="65"/>
        <v>Sulphur</v>
      </c>
      <c r="T1000" t="str" cm="1">
        <f t="array" ref="T1000">IFERROR(INDEX(AOM[AOM], MATCH(1, (AOM[Edge_Value]=ani_diet!F1000)*(AOM[Is_Ani_Diet_Ingredient]&lt;&gt;FALSE), 0)), "No Match in AOM")</f>
        <v>AOM_000776</v>
      </c>
      <c r="U1000" t="str" cm="1">
        <f t="array" ref="U1000">IFERROR(IF(INDEX(AOM[Scientific Name], MATCH(1, (AOM[Edge_Value]=ani_diet!F1000)*(AOM[Is_Ani_Diet_Ingredient]&lt;&gt;FALSE), 0))=0, "", INDEX(AOM[Scientific Name], MATCH(1, (AOM[Edge_Value]=ani_diet!F1000)*(AOM[Is_Ani_Diet_Ingredient]&lt;&gt;FALSE), 0))), "No Match in AOM")</f>
        <v/>
      </c>
      <c r="V1000" t="str" cm="1">
        <f t="array" ref="V1000">IF((U1000&lt;&gt;"")*(U1000&lt;&gt;"No Match in AOM"),IF(L1000&lt;&gt;"",_xlfn.TEXTJOIN(";",TRUE,CONCATENATE(_xlfn.TEXTSPLIT(U1000,";",TRUE,FALSE)," ",L1000)),U1000),"")</f>
        <v/>
      </c>
    </row>
    <row r="1001" spans="1:23" ht="15" customHeight="1" x14ac:dyDescent="0.35">
      <c r="A1001" t="s">
        <v>24372</v>
      </c>
      <c r="B1001" s="86" t="s">
        <v>26052</v>
      </c>
      <c r="C1001" s="121" t="s">
        <v>26053</v>
      </c>
      <c r="D1001" s="120" t="s">
        <v>10646</v>
      </c>
      <c r="E1001" s="122" t="str">
        <f t="shared" si="67"/>
        <v>Fish</v>
      </c>
      <c r="F1001" s="122" t="str">
        <f t="shared" si="66"/>
        <v>Fish Dried</v>
      </c>
      <c r="G1001" s="122" t="str">
        <f t="shared" si="65"/>
        <v>Fish Dried (Sun)</v>
      </c>
      <c r="I1001" s="120" t="s">
        <v>26054</v>
      </c>
      <c r="J1001" s="120" t="s">
        <v>24193</v>
      </c>
      <c r="M1001" s="88" t="s">
        <v>252</v>
      </c>
      <c r="N1001" s="88" t="s">
        <v>252</v>
      </c>
      <c r="P1001" t="s">
        <v>12978</v>
      </c>
      <c r="Q1001" t="s">
        <v>12945</v>
      </c>
      <c r="R1001" t="s">
        <v>24392</v>
      </c>
      <c r="S1001" t="s">
        <v>24393</v>
      </c>
      <c r="T1001" t="str" cm="1">
        <f t="array" ref="T1001">IFERROR(INDEX(AOM[AOM], MATCH(1, (AOM[Edge_Value]=ani_diet!F1001)*(AOM[Is_Ani_Diet_Ingredient]&lt;&gt;FALSE), 0)), "No Match in AOM")</f>
        <v>AOM_001103</v>
      </c>
      <c r="U1001" t="str" cm="1">
        <f t="array" ref="U1001">IFERROR(IF(INDEX(AOM[Scientific Name], MATCH(1, (AOM[Edge_Value]=ani_diet!F1001)*(AOM[Is_Ani_Diet_Ingredient]&lt;&gt;FALSE), 0))=0, "", INDEX(AOM[Scientific Name], MATCH(1, (AOM[Edge_Value]=ani_diet!F1001)*(AOM[Is_Ani_Diet_Ingredient]&lt;&gt;FALSE), 0))), "No Match in AOM")</f>
        <v/>
      </c>
      <c r="V1001" t="str" cm="1">
        <f t="array" ref="V1001">IF((U1001&lt;&gt;"")*(U1001&lt;&gt;"No Match in AOM"),IF(L1001&lt;&gt;"",_xlfn.TEXTJOIN(";",TRUE,CONCATENATE(_xlfn.TEXTSPLIT(U1001,";",TRUE,FALSE)," ",L1001)),U1001),"")</f>
        <v/>
      </c>
    </row>
    <row r="1002" spans="1:23" ht="15" customHeight="1" x14ac:dyDescent="0.35">
      <c r="A1002" t="s">
        <v>24316</v>
      </c>
      <c r="B1002" s="86" t="s">
        <v>26055</v>
      </c>
      <c r="C1002" s="121" t="s">
        <v>26056</v>
      </c>
      <c r="D1002" s="120" t="s">
        <v>10646</v>
      </c>
      <c r="E1002" s="122" t="str">
        <f t="shared" si="67"/>
        <v>Fish</v>
      </c>
      <c r="F1002" s="122" t="str">
        <f t="shared" si="66"/>
        <v>Fish Dried Ground</v>
      </c>
      <c r="G1002" s="122" t="str">
        <f t="shared" si="65"/>
        <v>Fish Meal Dried(Sun)</v>
      </c>
      <c r="I1002" s="120" t="s">
        <v>24458</v>
      </c>
      <c r="J1002" s="120" t="s">
        <v>24203</v>
      </c>
      <c r="M1002" s="88" t="s">
        <v>252</v>
      </c>
      <c r="N1002" s="88" t="s">
        <v>252</v>
      </c>
      <c r="T1002" t="str" cm="1">
        <f t="array" ref="T1002">IFERROR(INDEX(AOM[AOM], MATCH(1, (AOM[Edge_Value]=ani_diet!F1002)*(AOM[Is_Ani_Diet_Ingredient]&lt;&gt;FALSE), 0)), "No Match in AOM")</f>
        <v>AOM_001101</v>
      </c>
      <c r="U1002" t="str" cm="1">
        <f t="array" ref="U1002">IFERROR(IF(INDEX(AOM[Scientific Name], MATCH(1, (AOM[Edge_Value]=ani_diet!F1002)*(AOM[Is_Ani_Diet_Ingredient]&lt;&gt;FALSE), 0))=0, "", INDEX(AOM[Scientific Name], MATCH(1, (AOM[Edge_Value]=ani_diet!F1002)*(AOM[Is_Ani_Diet_Ingredient]&lt;&gt;FALSE), 0))), "No Match in AOM")</f>
        <v/>
      </c>
      <c r="V1002" t="str" cm="1">
        <f t="array" ref="V1002">IF((U1002&lt;&gt;"")*(U1002&lt;&gt;"No Match in AOM"),IF(L1002&lt;&gt;"",_xlfn.TEXTJOIN(";",TRUE,CONCATENATE(_xlfn.TEXTSPLIT(U1002,";",TRUE,FALSE)," ",L1002)),U1002),"")</f>
        <v/>
      </c>
    </row>
    <row r="1003" spans="1:23" ht="15" customHeight="1" x14ac:dyDescent="0.35">
      <c r="A1003" t="s">
        <v>25593</v>
      </c>
      <c r="B1003" s="86" t="s">
        <v>26057</v>
      </c>
      <c r="C1003" s="121" t="s">
        <v>26058</v>
      </c>
      <c r="D1003" s="120" t="s">
        <v>10519</v>
      </c>
      <c r="E1003" s="122" t="str">
        <f t="shared" si="67"/>
        <v>Sunflower Seed</v>
      </c>
      <c r="F1003" s="122" t="str">
        <f t="shared" si="66"/>
        <v>Sunflower Seed Ground</v>
      </c>
      <c r="G1003" s="122" t="str">
        <f t="shared" si="65"/>
        <v>Sunflower Seed Meal</v>
      </c>
      <c r="I1003" s="120" t="s">
        <v>24282</v>
      </c>
      <c r="J1003" s="120" t="s">
        <v>6571</v>
      </c>
      <c r="L1003" s="120" t="s">
        <v>8831</v>
      </c>
      <c r="M1003" s="88" t="s">
        <v>252</v>
      </c>
      <c r="N1003" s="88" t="s">
        <v>252</v>
      </c>
      <c r="T1003" t="str" cm="1">
        <f t="array" ref="T1003">IFERROR(INDEX(AOM[AOM], MATCH(1, (AOM[Edge_Value]=ani_diet!F1003)*(AOM[Is_Ani_Diet_Ingredient]&lt;&gt;FALSE), 0)), "No Match in AOM")</f>
        <v>AOM_000675</v>
      </c>
      <c r="U1003" t="str" cm="1">
        <f t="array" ref="U1003">IFERROR(IF(INDEX(AOM[Scientific Name], MATCH(1, (AOM[Edge_Value]=ani_diet!F1003)*(AOM[Is_Ani_Diet_Ingredient]&lt;&gt;FALSE), 0))=0, "", INDEX(AOM[Scientific Name], MATCH(1, (AOM[Edge_Value]=ani_diet!F1003)*(AOM[Is_Ani_Diet_Ingredient]&lt;&gt;FALSE), 0))), "No Match in AOM")</f>
        <v>Helianthus annuus</v>
      </c>
      <c r="V1003" t="str" cm="1">
        <f t="array" ref="V1003">IF((U1003&lt;&gt;"")*(U1003&lt;&gt;"No Match in AOM"),IF(L1003&lt;&gt;"",_xlfn.TEXTJOIN(";",TRUE,CONCATENATE(_xlfn.TEXTSPLIT(U1003,";",TRUE,FALSE)," ",L1003)),U1003),"")</f>
        <v>Helianthus annuus Seed</v>
      </c>
    </row>
    <row r="1004" spans="1:23" ht="15" customHeight="1" x14ac:dyDescent="0.35">
      <c r="A1004" t="s">
        <v>24466</v>
      </c>
      <c r="B1004" s="86" t="s">
        <v>26059</v>
      </c>
      <c r="D1004" s="120" t="s">
        <v>10519</v>
      </c>
      <c r="E1004" s="122" t="str">
        <f t="shared" si="67"/>
        <v>Sunflower Oil</v>
      </c>
      <c r="F1004" s="122" t="str">
        <f t="shared" si="66"/>
        <v>Sunflower Oil</v>
      </c>
      <c r="G1004" s="122" t="str">
        <f t="shared" si="65"/>
        <v>Sunflower Oil</v>
      </c>
      <c r="L1004" s="120" t="s">
        <v>8863</v>
      </c>
      <c r="T1004" t="str" cm="1">
        <f t="array" ref="T1004">IFERROR(INDEX(AOM[AOM], MATCH(1, (AOM[Edge_Value]=ani_diet!F1004)*(AOM[Is_Ani_Diet_Ingredient]&lt;&gt;FALSE), 0)), "No Match in AOM")</f>
        <v>AOM_000674</v>
      </c>
      <c r="U1004" t="str" cm="1">
        <f t="array" ref="U1004">IFERROR(IF(INDEX(AOM[Scientific Name], MATCH(1, (AOM[Edge_Value]=ani_diet!F1004)*(AOM[Is_Ani_Diet_Ingredient]&lt;&gt;FALSE), 0))=0, "", INDEX(AOM[Scientific Name], MATCH(1, (AOM[Edge_Value]=ani_diet!F1004)*(AOM[Is_Ani_Diet_Ingredient]&lt;&gt;FALSE), 0))), "No Match in AOM")</f>
        <v>Helianthus annuus</v>
      </c>
      <c r="V1004" t="str" cm="1">
        <f t="array" ref="V1004">IF((U1004&lt;&gt;"")*(U1004&lt;&gt;"No Match in AOM"),IF(L1004&lt;&gt;"",_xlfn.TEXTJOIN(";",TRUE,CONCATENATE(_xlfn.TEXTSPLIT(U1004,";",TRUE,FALSE)," ",L1004)),U1004),"")</f>
        <v>Helianthus annuus Oil</v>
      </c>
    </row>
    <row r="1005" spans="1:23" ht="15" customHeight="1" x14ac:dyDescent="0.35">
      <c r="A1005" t="s">
        <v>24466</v>
      </c>
      <c r="B1005" s="86" t="s">
        <v>26060</v>
      </c>
      <c r="D1005" s="120" t="s">
        <v>10519</v>
      </c>
      <c r="E1005" s="122" t="str">
        <f t="shared" si="67"/>
        <v>Sunflower Seed Cake</v>
      </c>
      <c r="F1005" s="122" t="str">
        <f t="shared" si="66"/>
        <v>Sunflower Seed Cake</v>
      </c>
      <c r="G1005" s="122" t="str">
        <f t="shared" ref="G1005:G1068" si="68">_xlfn.TEXTJOIN(" ",TRUE,D1005,H1005,IF(ISBLANK(L1005),"",_xlfn.TEXTSPLIT(L1005,";")),IF(ISBLANK(I1005),"",_xlfn.TEXTSPLIT(I1005,";")))</f>
        <v>Sunflower Seed Cake</v>
      </c>
      <c r="L1005" s="120" t="s">
        <v>24386</v>
      </c>
      <c r="T1005" t="str" cm="1">
        <f t="array" ref="T1005">IFERROR(INDEX(AOM[AOM], MATCH(1, (AOM[Edge_Value]=ani_diet!F1005)*(AOM[Is_Ani_Diet_Ingredient]&lt;&gt;FALSE), 0)), "No Match in AOM")</f>
        <v>AOM_001338</v>
      </c>
      <c r="U1005" t="str" cm="1">
        <f t="array" ref="U1005">IFERROR(IF(INDEX(AOM[Scientific Name], MATCH(1, (AOM[Edge_Value]=ani_diet!F1005)*(AOM[Is_Ani_Diet_Ingredient]&lt;&gt;FALSE), 0))=0, "", INDEX(AOM[Scientific Name], MATCH(1, (AOM[Edge_Value]=ani_diet!F1005)*(AOM[Is_Ani_Diet_Ingredient]&lt;&gt;FALSE), 0))), "No Match in AOM")</f>
        <v>Helianthus annuus</v>
      </c>
      <c r="V1005" t="str" cm="1">
        <f t="array" ref="V1005">IF((U1005&lt;&gt;"")*(U1005&lt;&gt;"No Match in AOM"),IF(L1005&lt;&gt;"",_xlfn.TEXTJOIN(";",TRUE,CONCATENATE(_xlfn.TEXTSPLIT(U1005,";",TRUE,FALSE)," ",L1005)),U1005),"")</f>
        <v>Helianthus annuus Seed Cake</v>
      </c>
    </row>
    <row r="1006" spans="1:23" ht="15" customHeight="1" x14ac:dyDescent="0.35">
      <c r="A1006" t="s">
        <v>26061</v>
      </c>
      <c r="B1006" s="86" t="s">
        <v>26062</v>
      </c>
      <c r="C1006" s="121" t="s">
        <v>26063</v>
      </c>
      <c r="D1006" s="120" t="s">
        <v>10519</v>
      </c>
      <c r="E1006" s="122" t="str">
        <f t="shared" si="67"/>
        <v>Sunflower</v>
      </c>
      <c r="F1006" s="122" t="str">
        <f t="shared" si="66"/>
        <v>Sunflower Ground</v>
      </c>
      <c r="G1006" s="122" t="str">
        <f t="shared" si="68"/>
        <v>Sunflower Meal</v>
      </c>
      <c r="I1006" s="120" t="s">
        <v>24282</v>
      </c>
      <c r="J1006" s="120" t="s">
        <v>6571</v>
      </c>
      <c r="M1006" s="88" t="s">
        <v>252</v>
      </c>
      <c r="N1006" s="88" t="s">
        <v>252</v>
      </c>
      <c r="T1006" t="str" cm="1">
        <f t="array" ref="T1006">IFERROR(INDEX(AOM[AOM], MATCH(1, (AOM[Edge_Value]=ani_diet!F1006)*(AOM[Is_Ani_Diet_Ingredient]&lt;&gt;FALSE), 0)), "No Match in AOM")</f>
        <v>AOM_001337</v>
      </c>
      <c r="U1006" t="str" cm="1">
        <f t="array" ref="U1006">IFERROR(IF(INDEX(AOM[Scientific Name], MATCH(1, (AOM[Edge_Value]=ani_diet!F1006)*(AOM[Is_Ani_Diet_Ingredient]&lt;&gt;FALSE), 0))=0, "", INDEX(AOM[Scientific Name], MATCH(1, (AOM[Edge_Value]=ani_diet!F1006)*(AOM[Is_Ani_Diet_Ingredient]&lt;&gt;FALSE), 0))), "No Match in AOM")</f>
        <v>Helianthus annuus</v>
      </c>
      <c r="V1006" t="str" cm="1">
        <f t="array" ref="V1006">IF((U1006&lt;&gt;"")*(U1006&lt;&gt;"No Match in AOM"),IF(L1006&lt;&gt;"",_xlfn.TEXTJOIN(";",TRUE,CONCATENATE(_xlfn.TEXTSPLIT(U1006,";",TRUE,FALSE)," ",L1006)),U1006),"")</f>
        <v>Helianthus annuus</v>
      </c>
    </row>
    <row r="1007" spans="1:23" ht="15" customHeight="1" x14ac:dyDescent="0.35">
      <c r="A1007" t="s">
        <v>24867</v>
      </c>
      <c r="B1007" s="86" t="s">
        <v>26064</v>
      </c>
      <c r="C1007" s="121" t="s">
        <v>26065</v>
      </c>
      <c r="D1007" s="120" t="s">
        <v>10519</v>
      </c>
      <c r="E1007" s="122" t="str">
        <f t="shared" si="67"/>
        <v>Sunflower Seed Cake</v>
      </c>
      <c r="F1007" s="122" t="str">
        <f t="shared" si="66"/>
        <v>Sunflower Seed Cake Ground</v>
      </c>
      <c r="G1007" s="122" t="str">
        <f t="shared" si="68"/>
        <v>Sunflower Seed Cake Meal</v>
      </c>
      <c r="I1007" s="120" t="s">
        <v>24282</v>
      </c>
      <c r="J1007" s="120" t="s">
        <v>6571</v>
      </c>
      <c r="L1007" s="120" t="s">
        <v>24386</v>
      </c>
      <c r="M1007" s="88" t="s">
        <v>252</v>
      </c>
      <c r="N1007" s="88" t="s">
        <v>252</v>
      </c>
      <c r="P1007" t="s">
        <v>12978</v>
      </c>
      <c r="Q1007" t="s">
        <v>12945</v>
      </c>
      <c r="R1007" t="s">
        <v>24392</v>
      </c>
      <c r="S1007" t="s">
        <v>24393</v>
      </c>
      <c r="T1007" t="str" cm="1">
        <f t="array" ref="T1007">IFERROR(INDEX(AOM[AOM], MATCH(1, (AOM[Edge_Value]=ani_diet!F1007)*(AOM[Is_Ani_Diet_Ingredient]&lt;&gt;FALSE), 0)), "No Match in AOM")</f>
        <v>AOM_001894</v>
      </c>
      <c r="U1007" t="str" cm="1">
        <f t="array" ref="U1007">IFERROR(IF(INDEX(AOM[Scientific Name], MATCH(1, (AOM[Edge_Value]=ani_diet!F1007)*(AOM[Is_Ani_Diet_Ingredient]&lt;&gt;FALSE), 0))=0, "", INDEX(AOM[Scientific Name], MATCH(1, (AOM[Edge_Value]=ani_diet!F1007)*(AOM[Is_Ani_Diet_Ingredient]&lt;&gt;FALSE), 0))), "No Match in AOM")</f>
        <v>Helianthus annuus</v>
      </c>
      <c r="V1007" t="str" cm="1">
        <f t="array" ref="V1007">IF((U1007&lt;&gt;"")*(U1007&lt;&gt;"No Match in AOM"),IF(L1007&lt;&gt;"",_xlfn.TEXTJOIN(";",TRUE,CONCATENATE(_xlfn.TEXTSPLIT(U1007,";",TRUE,FALSE)," ",L1007)),U1007),"")</f>
        <v>Helianthus annuus Seed Cake</v>
      </c>
    </row>
    <row r="1008" spans="1:23" ht="15" customHeight="1" x14ac:dyDescent="0.35">
      <c r="A1008" t="s">
        <v>25540</v>
      </c>
      <c r="B1008" s="86" t="s">
        <v>21409</v>
      </c>
      <c r="D1008" s="120" t="s">
        <v>10519</v>
      </c>
      <c r="E1008" s="122" t="str">
        <f t="shared" si="67"/>
        <v>Sunflower</v>
      </c>
      <c r="F1008" s="122" t="str">
        <f t="shared" si="66"/>
        <v>Sunflower Ground</v>
      </c>
      <c r="G1008" s="122" t="str">
        <f t="shared" si="68"/>
        <v>Sunflower Ground</v>
      </c>
      <c r="I1008" s="120" t="s">
        <v>6571</v>
      </c>
      <c r="J1008" s="120" t="s">
        <v>6571</v>
      </c>
      <c r="T1008" t="str" cm="1">
        <f t="array" ref="T1008">IFERROR(INDEX(AOM[AOM], MATCH(1, (AOM[Edge_Value]=ani_diet!F1008)*(AOM[Is_Ani_Diet_Ingredient]&lt;&gt;FALSE), 0)), "No Match in AOM")</f>
        <v>AOM_001337</v>
      </c>
      <c r="U1008" t="str" cm="1">
        <f t="array" ref="U1008">IFERROR(IF(INDEX(AOM[Scientific Name], MATCH(1, (AOM[Edge_Value]=ani_diet!F1008)*(AOM[Is_Ani_Diet_Ingredient]&lt;&gt;FALSE), 0))=0, "", INDEX(AOM[Scientific Name], MATCH(1, (AOM[Edge_Value]=ani_diet!F1008)*(AOM[Is_Ani_Diet_Ingredient]&lt;&gt;FALSE), 0))), "No Match in AOM")</f>
        <v>Helianthus annuus</v>
      </c>
      <c r="V1008" t="str" cm="1">
        <f t="array" ref="V1008">IF((U1008&lt;&gt;"")*(U1008&lt;&gt;"No Match in AOM"),IF(L1008&lt;&gt;"",_xlfn.TEXTJOIN(";",TRUE,CONCATENATE(_xlfn.TEXTSPLIT(U1008,";",TRUE,FALSE)," ",L1008)),U1008),"")</f>
        <v>Helianthus annuus</v>
      </c>
    </row>
    <row r="1009" spans="1:23" ht="15" customHeight="1" x14ac:dyDescent="0.35">
      <c r="A1009" t="s">
        <v>25918</v>
      </c>
      <c r="B1009" s="86" t="s">
        <v>26066</v>
      </c>
      <c r="D1009" s="120" t="s">
        <v>10519</v>
      </c>
      <c r="E1009" s="122" t="str">
        <f t="shared" si="67"/>
        <v>Sunflower</v>
      </c>
      <c r="F1009" s="122" t="str">
        <f t="shared" si="66"/>
        <v>Sunflower Ground</v>
      </c>
      <c r="G1009" s="122" t="str">
        <f t="shared" si="68"/>
        <v>Sunflower Ground</v>
      </c>
      <c r="I1009" s="120" t="s">
        <v>6571</v>
      </c>
      <c r="J1009" s="120" t="s">
        <v>6571</v>
      </c>
      <c r="T1009" t="str" cm="1">
        <f t="array" ref="T1009">IFERROR(INDEX(AOM[AOM], MATCH(1, (AOM[Edge_Value]=ani_diet!F1009)*(AOM[Is_Ani_Diet_Ingredient]&lt;&gt;FALSE), 0)), "No Match in AOM")</f>
        <v>AOM_001337</v>
      </c>
      <c r="U1009" t="str" cm="1">
        <f t="array" ref="U1009">IFERROR(IF(INDEX(AOM[Scientific Name], MATCH(1, (AOM[Edge_Value]=ani_diet!F1009)*(AOM[Is_Ani_Diet_Ingredient]&lt;&gt;FALSE), 0))=0, "", INDEX(AOM[Scientific Name], MATCH(1, (AOM[Edge_Value]=ani_diet!F1009)*(AOM[Is_Ani_Diet_Ingredient]&lt;&gt;FALSE), 0))), "No Match in AOM")</f>
        <v>Helianthus annuus</v>
      </c>
      <c r="V1009" t="str" cm="1">
        <f t="array" ref="V1009">IF((U1009&lt;&gt;"")*(U1009&lt;&gt;"No Match in AOM"),IF(L1009&lt;&gt;"",_xlfn.TEXTJOIN(";",TRUE,CONCATENATE(_xlfn.TEXTSPLIT(U1009,";",TRUE,FALSE)," ",L1009)),U1009),"")</f>
        <v>Helianthus annuus</v>
      </c>
    </row>
    <row r="1010" spans="1:23" ht="15" customHeight="1" x14ac:dyDescent="0.35">
      <c r="A1010" t="s">
        <v>24391</v>
      </c>
      <c r="B1010" s="86" t="s">
        <v>10519</v>
      </c>
      <c r="C1010" s="121" t="s">
        <v>10519</v>
      </c>
      <c r="D1010" s="120" t="s">
        <v>10519</v>
      </c>
      <c r="E1010" s="122" t="str">
        <f t="shared" si="67"/>
        <v>Sunflower</v>
      </c>
      <c r="F1010" s="122" t="str">
        <f t="shared" si="66"/>
        <v>Sunflower</v>
      </c>
      <c r="G1010" s="122" t="str">
        <f t="shared" si="68"/>
        <v>Sunflower</v>
      </c>
      <c r="M1010" s="88" t="s">
        <v>252</v>
      </c>
      <c r="P1010" t="s">
        <v>13005</v>
      </c>
      <c r="Q1010" t="s">
        <v>12972</v>
      </c>
      <c r="R1010" t="s">
        <v>24425</v>
      </c>
      <c r="S1010" t="s">
        <v>24426</v>
      </c>
      <c r="T1010" t="str" cm="1">
        <f t="array" ref="T1010">IFERROR(INDEX(AOM[AOM], MATCH(1, (AOM[Edge_Value]=ani_diet!F1010)*(AOM[Is_Ani_Diet_Ingredient]&lt;&gt;FALSE), 0)), "No Match in AOM")</f>
        <v>AOM_000673</v>
      </c>
      <c r="U1010" t="str" cm="1">
        <f t="array" ref="U1010">IFERROR(IF(INDEX(AOM[Scientific Name], MATCH(1, (AOM[Edge_Value]=ani_diet!F1010)*(AOM[Is_Ani_Diet_Ingredient]&lt;&gt;FALSE), 0))=0, "", INDEX(AOM[Scientific Name], MATCH(1, (AOM[Edge_Value]=ani_diet!F1010)*(AOM[Is_Ani_Diet_Ingredient]&lt;&gt;FALSE), 0))), "No Match in AOM")</f>
        <v>Helianthus annuus</v>
      </c>
      <c r="V1010" t="str" cm="1">
        <f t="array" ref="V1010">IF((U1010&lt;&gt;"")*(U1010&lt;&gt;"No Match in AOM"),IF(L1010&lt;&gt;"",_xlfn.TEXTJOIN(";",TRUE,CONCATENATE(_xlfn.TEXTSPLIT(U1010,";",TRUE,FALSE)," ",L1010)),U1010),"")</f>
        <v>Helianthus annuus</v>
      </c>
    </row>
    <row r="1011" spans="1:23" ht="15" customHeight="1" x14ac:dyDescent="0.35">
      <c r="A1011" t="s">
        <v>24391</v>
      </c>
      <c r="B1011" s="86" t="s">
        <v>26067</v>
      </c>
      <c r="C1011" s="121" t="s">
        <v>10519</v>
      </c>
      <c r="D1011" s="120" t="s">
        <v>10519</v>
      </c>
      <c r="E1011" s="122" t="str">
        <f t="shared" si="67"/>
        <v>Sunflower</v>
      </c>
      <c r="F1011" s="122" t="str">
        <f t="shared" si="66"/>
        <v>Sunflower</v>
      </c>
      <c r="G1011" s="122" t="str">
        <f t="shared" si="68"/>
        <v>Sunflower 33</v>
      </c>
      <c r="H1011" s="120">
        <v>33</v>
      </c>
      <c r="M1011" s="88" t="s">
        <v>252</v>
      </c>
      <c r="P1011" t="s">
        <v>13005</v>
      </c>
      <c r="Q1011" t="s">
        <v>12972</v>
      </c>
      <c r="R1011" t="s">
        <v>24425</v>
      </c>
      <c r="S1011" t="s">
        <v>24426</v>
      </c>
      <c r="T1011" t="str" cm="1">
        <f t="array" ref="T1011">IFERROR(INDEX(AOM[AOM], MATCH(1, (AOM[Edge_Value]=ani_diet!F1011)*(AOM[Is_Ani_Diet_Ingredient]&lt;&gt;FALSE), 0)), "No Match in AOM")</f>
        <v>AOM_000673</v>
      </c>
      <c r="U1011" t="str" cm="1">
        <f t="array" ref="U1011">IFERROR(IF(INDEX(AOM[Scientific Name], MATCH(1, (AOM[Edge_Value]=ani_diet!F1011)*(AOM[Is_Ani_Diet_Ingredient]&lt;&gt;FALSE), 0))=0, "", INDEX(AOM[Scientific Name], MATCH(1, (AOM[Edge_Value]=ani_diet!F1011)*(AOM[Is_Ani_Diet_Ingredient]&lt;&gt;FALSE), 0))), "No Match in AOM")</f>
        <v>Helianthus annuus</v>
      </c>
      <c r="V1011" t="str" cm="1">
        <f t="array" ref="V1011">IF((U1011&lt;&gt;"")*(U1011&lt;&gt;"No Match in AOM"),IF(L1011&lt;&gt;"",_xlfn.TEXTJOIN(";",TRUE,CONCATENATE(_xlfn.TEXTSPLIT(U1011,";",TRUE,FALSE)," ",L1011)),U1011),"")</f>
        <v>Helianthus annuus</v>
      </c>
    </row>
    <row r="1012" spans="1:23" ht="15" customHeight="1" x14ac:dyDescent="0.35">
      <c r="A1012" t="s">
        <v>26068</v>
      </c>
      <c r="B1012" s="86" t="s">
        <v>22268</v>
      </c>
      <c r="C1012" s="121" t="s">
        <v>26069</v>
      </c>
      <c r="D1012" s="120" t="s">
        <v>22268</v>
      </c>
      <c r="E1012" s="122" t="str">
        <f t="shared" si="67"/>
        <v>Sward</v>
      </c>
      <c r="F1012" s="122" t="str">
        <f t="shared" si="66"/>
        <v>Sward</v>
      </c>
      <c r="G1012" s="122" t="str">
        <f t="shared" si="68"/>
        <v>Sward</v>
      </c>
      <c r="T1012" t="str" cm="1">
        <f t="array" ref="T1012">IFERROR(INDEX(AOM[AOM], MATCH(1, (AOM[Edge_Value]=ani_diet!F1012)*(AOM[Is_Ani_Diet_Ingredient]&lt;&gt;FALSE), 0)), "No Match in AOM")</f>
        <v>AOM_001856</v>
      </c>
      <c r="U1012" t="str" cm="1">
        <f t="array" ref="U1012">IFERROR(IF(INDEX(AOM[Scientific Name], MATCH(1, (AOM[Edge_Value]=ani_diet!F1012)*(AOM[Is_Ani_Diet_Ingredient]&lt;&gt;FALSE), 0))=0, "", INDEX(AOM[Scientific Name], MATCH(1, (AOM[Edge_Value]=ani_diet!F1012)*(AOM[Is_Ani_Diet_Ingredient]&lt;&gt;FALSE), 0))), "No Match in AOM")</f>
        <v/>
      </c>
      <c r="V1012" t="str" cm="1">
        <f t="array" ref="V1012">IF((U1012&lt;&gt;"")*(U1012&lt;&gt;"No Match in AOM"),IF(L1012&lt;&gt;"",_xlfn.TEXTJOIN(";",TRUE,CONCATENATE(_xlfn.TEXTSPLIT(U1012,";",TRUE,FALSE)," ",L1012)),U1012),"")</f>
        <v/>
      </c>
    </row>
    <row r="1013" spans="1:23" ht="15" customHeight="1" x14ac:dyDescent="0.35">
      <c r="A1013" t="s">
        <v>26070</v>
      </c>
      <c r="B1013" s="86" t="s">
        <v>26071</v>
      </c>
      <c r="C1013" s="121" t="s">
        <v>26072</v>
      </c>
      <c r="D1013" s="120" t="s">
        <v>21779</v>
      </c>
      <c r="E1013" s="122" t="str">
        <f t="shared" si="67"/>
        <v>Lupinus albus Seeds</v>
      </c>
      <c r="F1013" s="122" t="str">
        <f t="shared" si="66"/>
        <v>Lupinus albus Seeds</v>
      </c>
      <c r="G1013" s="122" t="str">
        <f t="shared" si="68"/>
        <v>Lupinus albus Sweet Lupin Seeds</v>
      </c>
      <c r="H1013" s="120" t="s">
        <v>21778</v>
      </c>
      <c r="L1013" s="120" t="s">
        <v>6711</v>
      </c>
      <c r="T1013" t="str" cm="1">
        <f t="array" ref="T1013">IFERROR(INDEX(AOM[AOM], MATCH(1, (AOM[Edge_Value]=ani_diet!F1013)*(AOM[Is_Ani_Diet_Ingredient]&lt;&gt;FALSE), 0)), "No Match in AOM")</f>
        <v>No Match in AOM</v>
      </c>
      <c r="U1013" t="str" cm="1">
        <f t="array" ref="U1013">IFERROR(IF(INDEX(AOM[Scientific Name], MATCH(1, (AOM[Edge_Value]=ani_diet!F1013)*(AOM[Is_Ani_Diet_Ingredient]&lt;&gt;FALSE), 0))=0, "", INDEX(AOM[Scientific Name], MATCH(1, (AOM[Edge_Value]=ani_diet!F1013)*(AOM[Is_Ani_Diet_Ingredient]&lt;&gt;FALSE), 0))), "No Match in AOM")</f>
        <v>No Match in AOM</v>
      </c>
      <c r="V1013" t="str" cm="1">
        <f t="array" ref="V1013">IF((U1013&lt;&gt;"")*(U1013&lt;&gt;"No Match in AOM"),IF(L1013&lt;&gt;"",_xlfn.TEXTJOIN(";",TRUE,CONCATENATE(_xlfn.TEXTSPLIT(U1013,";",TRUE,FALSE)," ",L1013)),U1013),"")</f>
        <v/>
      </c>
      <c r="W1013" s="132" t="s">
        <v>21780</v>
      </c>
    </row>
    <row r="1014" spans="1:23" ht="15" customHeight="1" x14ac:dyDescent="0.35">
      <c r="A1014" t="s">
        <v>26070</v>
      </c>
      <c r="B1014" s="86" t="s">
        <v>26073</v>
      </c>
      <c r="C1014" s="121" t="s">
        <v>26072</v>
      </c>
      <c r="D1014" s="120" t="s">
        <v>9546</v>
      </c>
      <c r="E1014" s="122" t="str">
        <f t="shared" si="67"/>
        <v>Lupinus angustifolius Seeds</v>
      </c>
      <c r="F1014" s="122" t="str">
        <f t="shared" si="66"/>
        <v>Lupinus angustifolius Seeds</v>
      </c>
      <c r="G1014" s="122" t="str">
        <f t="shared" si="68"/>
        <v>Lupinus angustifolius Seeds</v>
      </c>
      <c r="L1014" s="120" t="s">
        <v>6711</v>
      </c>
      <c r="T1014" t="str" cm="1">
        <f t="array" ref="T1014">IFERROR(INDEX(AOM[AOM], MATCH(1, (AOM[Edge_Value]=ani_diet!F1014)*(AOM[Is_Ani_Diet_Ingredient]&lt;&gt;FALSE), 0)), "No Match in AOM")</f>
        <v>No Match in AOM</v>
      </c>
      <c r="U1014" t="str" cm="1">
        <f t="array" ref="U1014">IFERROR(IF(INDEX(AOM[Scientific Name], MATCH(1, (AOM[Edge_Value]=ani_diet!F1014)*(AOM[Is_Ani_Diet_Ingredient]&lt;&gt;FALSE), 0))=0, "", INDEX(AOM[Scientific Name], MATCH(1, (AOM[Edge_Value]=ani_diet!F1014)*(AOM[Is_Ani_Diet_Ingredient]&lt;&gt;FALSE), 0))), "No Match in AOM")</f>
        <v>No Match in AOM</v>
      </c>
      <c r="V1014" t="str" cm="1">
        <f t="array" ref="V1014">IF((U1014&lt;&gt;"")*(U1014&lt;&gt;"No Match in AOM"),IF(L1014&lt;&gt;"",_xlfn.TEXTJOIN(";",TRUE,CONCATENATE(_xlfn.TEXTSPLIT(U1014,";",TRUE,FALSE)," ",L1014)),U1014),"")</f>
        <v/>
      </c>
      <c r="W1014" s="132" t="s">
        <v>21726</v>
      </c>
    </row>
    <row r="1015" spans="1:23" ht="15" customHeight="1" x14ac:dyDescent="0.35">
      <c r="A1015" t="s">
        <v>24472</v>
      </c>
      <c r="B1015" s="86" t="s">
        <v>26074</v>
      </c>
      <c r="C1015" s="121" t="s">
        <v>26075</v>
      </c>
      <c r="D1015" s="120" t="s">
        <v>10024</v>
      </c>
      <c r="E1015" s="122" t="str">
        <f t="shared" si="67"/>
        <v>Orange Peels</v>
      </c>
      <c r="F1015" s="122" t="str">
        <f t="shared" si="66"/>
        <v>Orange Peels</v>
      </c>
      <c r="G1015" s="122" t="str">
        <f t="shared" si="68"/>
        <v>Orange Peels</v>
      </c>
      <c r="L1015" s="120" t="s">
        <v>26076</v>
      </c>
      <c r="T1015" t="str" cm="1">
        <f t="array" ref="T1015">IFERROR(INDEX(AOM[AOM], MATCH(1, (AOM[Edge_Value]=ani_diet!F1015)*(AOM[Is_Ani_Diet_Ingredient]&lt;&gt;FALSE), 0)), "No Match in AOM")</f>
        <v>AOM_001889</v>
      </c>
      <c r="U1015" t="str" cm="1">
        <f t="array" ref="U1015">IFERROR(IF(INDEX(AOM[Scientific Name], MATCH(1, (AOM[Edge_Value]=ani_diet!F1015)*(AOM[Is_Ani_Diet_Ingredient]&lt;&gt;FALSE), 0))=0, "", INDEX(AOM[Scientific Name], MATCH(1, (AOM[Edge_Value]=ani_diet!F1015)*(AOM[Is_Ani_Diet_Ingredient]&lt;&gt;FALSE), 0))), "No Match in AOM")</f>
        <v>Citrus sinensis</v>
      </c>
      <c r="V1015" t="str" cm="1">
        <f t="array" ref="V1015">IF((U1015&lt;&gt;"")*(U1015&lt;&gt;"No Match in AOM"),IF(L1015&lt;&gt;"",_xlfn.TEXTJOIN(";",TRUE,CONCATENATE(_xlfn.TEXTSPLIT(U1015,";",TRUE,FALSE)," ",L1015)),U1015),"")</f>
        <v>Citrus sinensis Peels</v>
      </c>
    </row>
    <row r="1016" spans="1:23" ht="15" customHeight="1" x14ac:dyDescent="0.35">
      <c r="A1016" t="s">
        <v>24472</v>
      </c>
      <c r="B1016" s="86" t="s">
        <v>26077</v>
      </c>
      <c r="D1016" s="120" t="s">
        <v>10024</v>
      </c>
      <c r="E1016" s="122" t="str">
        <f t="shared" si="67"/>
        <v>Orange</v>
      </c>
      <c r="F1016" s="122" t="str">
        <f t="shared" si="66"/>
        <v>Orange Dried</v>
      </c>
      <c r="G1016" s="122" t="str">
        <f t="shared" si="68"/>
        <v>Orange Dried</v>
      </c>
      <c r="I1016" s="120" t="s">
        <v>24193</v>
      </c>
      <c r="J1016" s="120" t="s">
        <v>24193</v>
      </c>
      <c r="T1016" t="str" cm="1">
        <f t="array" ref="T1016">IFERROR(INDEX(AOM[AOM], MATCH(1, (AOM[Edge_Value]=ani_diet!F1016)*(AOM[Is_Ani_Diet_Ingredient]&lt;&gt;FALSE), 0)), "No Match in AOM")</f>
        <v>AOM_001745</v>
      </c>
      <c r="U1016" t="str" cm="1">
        <f t="array" ref="U1016">IFERROR(IF(INDEX(AOM[Scientific Name], MATCH(1, (AOM[Edge_Value]=ani_diet!F1016)*(AOM[Is_Ani_Diet_Ingredient]&lt;&gt;FALSE), 0))=0, "", INDEX(AOM[Scientific Name], MATCH(1, (AOM[Edge_Value]=ani_diet!F1016)*(AOM[Is_Ani_Diet_Ingredient]&lt;&gt;FALSE), 0))), "No Match in AOM")</f>
        <v>Citrus sinensis</v>
      </c>
      <c r="V1016" t="str" cm="1">
        <f t="array" ref="V1016">IF((U1016&lt;&gt;"")*(U1016&lt;&gt;"No Match in AOM"),IF(L1016&lt;&gt;"",_xlfn.TEXTJOIN(";",TRUE,CONCATENATE(_xlfn.TEXTSPLIT(U1016,";",TRUE,FALSE)," ",L1016)),U1016),"")</f>
        <v>Citrus sinensis</v>
      </c>
    </row>
    <row r="1017" spans="1:23" ht="15" customHeight="1" x14ac:dyDescent="0.35">
      <c r="A1017" t="s">
        <v>24472</v>
      </c>
      <c r="B1017" s="86" t="s">
        <v>26078</v>
      </c>
      <c r="D1017" s="120" t="s">
        <v>10024</v>
      </c>
      <c r="E1017" s="122" t="str">
        <f t="shared" si="67"/>
        <v>Orange Peels</v>
      </c>
      <c r="F1017" s="122" t="str">
        <f t="shared" si="66"/>
        <v>Orange Peels Dried Fermented Ground</v>
      </c>
      <c r="G1017" s="122" t="str">
        <f t="shared" si="68"/>
        <v>Orange Peels Drained Dried Fermented Ground</v>
      </c>
      <c r="I1017" s="120" t="s">
        <v>26079</v>
      </c>
      <c r="J1017" s="120" t="s">
        <v>25709</v>
      </c>
      <c r="K1017" s="120" t="s">
        <v>26080</v>
      </c>
      <c r="L1017" s="120" t="s">
        <v>26076</v>
      </c>
      <c r="T1017" t="str" cm="1">
        <f t="array" ref="T1017">IFERROR(INDEX(AOM[AOM], MATCH(1, (AOM[Edge_Value]=ani_diet!F1017)*(AOM[Is_Ani_Diet_Ingredient]&lt;&gt;FALSE), 0)), "No Match in AOM")</f>
        <v>AOM_001947</v>
      </c>
      <c r="U1017" t="str" cm="1">
        <f t="array" ref="U1017">IFERROR(IF(INDEX(AOM[Scientific Name], MATCH(1, (AOM[Edge_Value]=ani_diet!F1017)*(AOM[Is_Ani_Diet_Ingredient]&lt;&gt;FALSE), 0))=0, "", INDEX(AOM[Scientific Name], MATCH(1, (AOM[Edge_Value]=ani_diet!F1017)*(AOM[Is_Ani_Diet_Ingredient]&lt;&gt;FALSE), 0))), "No Match in AOM")</f>
        <v>Citrus sinensis</v>
      </c>
      <c r="V1017" t="str" cm="1">
        <f t="array" ref="V1017">IF((U1017&lt;&gt;"")*(U1017&lt;&gt;"No Match in AOM"),IF(L1017&lt;&gt;"",_xlfn.TEXTJOIN(";",TRUE,CONCATENATE(_xlfn.TEXTSPLIT(U1017,";",TRUE,FALSE)," ",L1017)),U1017),"")</f>
        <v>Citrus sinensis Peels</v>
      </c>
    </row>
    <row r="1018" spans="1:23" ht="15" customHeight="1" x14ac:dyDescent="0.35">
      <c r="A1018" t="s">
        <v>24637</v>
      </c>
      <c r="B1018" s="86" t="s">
        <v>26081</v>
      </c>
      <c r="C1018" s="121" t="s">
        <v>10824</v>
      </c>
      <c r="D1018" s="120" t="s">
        <v>10824</v>
      </c>
      <c r="E1018" s="122" t="str">
        <f t="shared" si="67"/>
        <v>Sweet Potato</v>
      </c>
      <c r="F1018" s="122" t="str">
        <f t="shared" si="66"/>
        <v>Sweet Potato</v>
      </c>
      <c r="G1018" s="122" t="str">
        <f t="shared" si="68"/>
        <v>Sweet Potato</v>
      </c>
      <c r="M1018" s="88" t="s">
        <v>252</v>
      </c>
      <c r="T1018" t="str" cm="1">
        <f t="array" ref="T1018">IFERROR(INDEX(AOM[AOM], MATCH(1, (AOM[Edge_Value]=ani_diet!F1018)*(AOM[Is_Ani_Diet_Ingredient]&lt;&gt;FALSE), 0)), "No Match in AOM")</f>
        <v>AOM_000680</v>
      </c>
      <c r="U1018" t="str" cm="1">
        <f t="array" ref="U1018">IFERROR(IF(INDEX(AOM[Scientific Name], MATCH(1, (AOM[Edge_Value]=ani_diet!F1018)*(AOM[Is_Ani_Diet_Ingredient]&lt;&gt;FALSE), 0))=0, "", INDEX(AOM[Scientific Name], MATCH(1, (AOM[Edge_Value]=ani_diet!F1018)*(AOM[Is_Ani_Diet_Ingredient]&lt;&gt;FALSE), 0))), "No Match in AOM")</f>
        <v>Ipomoea batatas</v>
      </c>
      <c r="V1018" t="str" cm="1">
        <f t="array" ref="V1018">IF((U1018&lt;&gt;"")*(U1018&lt;&gt;"No Match in AOM"),IF(L1018&lt;&gt;"",_xlfn.TEXTJOIN(";",TRUE,CONCATENATE(_xlfn.TEXTSPLIT(U1018,";",TRUE,FALSE)," ",L1018)),U1018),"")</f>
        <v>Ipomoea batatas</v>
      </c>
    </row>
    <row r="1019" spans="1:23" ht="15" customHeight="1" x14ac:dyDescent="0.35">
      <c r="A1019" t="s">
        <v>24372</v>
      </c>
      <c r="B1019" s="86" t="s">
        <v>26082</v>
      </c>
      <c r="C1019" s="121" t="s">
        <v>26083</v>
      </c>
      <c r="D1019" s="120" t="s">
        <v>10824</v>
      </c>
      <c r="E1019" s="122" t="str">
        <f t="shared" si="67"/>
        <v>Sweet Potato Tuber Vine</v>
      </c>
      <c r="F1019" s="122" t="str">
        <f t="shared" si="66"/>
        <v>Sweet Potato Tuber Vine</v>
      </c>
      <c r="G1019" s="122" t="str">
        <f t="shared" si="68"/>
        <v>Sweet Potato Tuber Vine</v>
      </c>
      <c r="L1019" s="120" t="s">
        <v>26084</v>
      </c>
      <c r="M1019" s="88" t="s">
        <v>252</v>
      </c>
      <c r="P1019" t="s">
        <v>12978</v>
      </c>
      <c r="Q1019" t="s">
        <v>12945</v>
      </c>
      <c r="R1019" t="s">
        <v>24392</v>
      </c>
      <c r="S1019" t="s">
        <v>24393</v>
      </c>
      <c r="T1019" t="str" cm="1">
        <f t="array" ref="T1019">IFERROR(INDEX(AOM[AOM], MATCH(1, (AOM[Edge_Value]=ani_diet!F1019)*(AOM[Is_Ani_Diet_Ingredient]&lt;&gt;FALSE), 0)), "No Match in AOM")</f>
        <v>No Match in AOM</v>
      </c>
      <c r="U1019" t="str" cm="1">
        <f t="array" ref="U1019">IFERROR(IF(INDEX(AOM[Scientific Name], MATCH(1, (AOM[Edge_Value]=ani_diet!F1019)*(AOM[Is_Ani_Diet_Ingredient]&lt;&gt;FALSE), 0))=0, "", INDEX(AOM[Scientific Name], MATCH(1, (AOM[Edge_Value]=ani_diet!F1019)*(AOM[Is_Ani_Diet_Ingredient]&lt;&gt;FALSE), 0))), "No Match in AOM")</f>
        <v>No Match in AOM</v>
      </c>
      <c r="V1019" t="str" cm="1">
        <f t="array" ref="V1019">IF((U1019&lt;&gt;"")*(U1019&lt;&gt;"No Match in AOM"),IF(L1019&lt;&gt;"",_xlfn.TEXTJOIN(";",TRUE,CONCATENATE(_xlfn.TEXTSPLIT(U1019,";",TRUE,FALSE)," ",L1019)),U1019),"")</f>
        <v/>
      </c>
      <c r="W1019" t="s">
        <v>26085</v>
      </c>
    </row>
    <row r="1020" spans="1:23" ht="15" customHeight="1" x14ac:dyDescent="0.35">
      <c r="A1020" t="s">
        <v>24372</v>
      </c>
      <c r="B1020" s="86" t="s">
        <v>26086</v>
      </c>
      <c r="C1020" s="121" t="s">
        <v>26087</v>
      </c>
      <c r="D1020" s="120" t="s">
        <v>10824</v>
      </c>
      <c r="E1020" s="122" t="str">
        <f t="shared" si="67"/>
        <v>Sweet Potato Vine</v>
      </c>
      <c r="F1020" s="122" t="str">
        <f t="shared" si="66"/>
        <v>Sweet Potato Vine Wilted</v>
      </c>
      <c r="G1020" s="122" t="str">
        <f t="shared" si="68"/>
        <v>Sweet Potato Vine Wilted</v>
      </c>
      <c r="I1020" s="120" t="s">
        <v>24261</v>
      </c>
      <c r="J1020" s="120" t="s">
        <v>24261</v>
      </c>
      <c r="L1020" s="120" t="s">
        <v>24843</v>
      </c>
      <c r="P1020" t="s">
        <v>12978</v>
      </c>
      <c r="Q1020" t="s">
        <v>12945</v>
      </c>
      <c r="R1020" t="s">
        <v>24392</v>
      </c>
      <c r="S1020" t="s">
        <v>24393</v>
      </c>
      <c r="T1020" t="str" cm="1">
        <f t="array" ref="T1020">IFERROR(INDEX(AOM[AOM], MATCH(1, (AOM[Edge_Value]=ani_diet!F1020)*(AOM[Is_Ani_Diet_Ingredient]&lt;&gt;FALSE), 0)), "No Match in AOM")</f>
        <v>AOM_001268</v>
      </c>
      <c r="U1020" t="str" cm="1">
        <f t="array" ref="U1020">IFERROR(IF(INDEX(AOM[Scientific Name], MATCH(1, (AOM[Edge_Value]=ani_diet!F1020)*(AOM[Is_Ani_Diet_Ingredient]&lt;&gt;FALSE), 0))=0, "", INDEX(AOM[Scientific Name], MATCH(1, (AOM[Edge_Value]=ani_diet!F1020)*(AOM[Is_Ani_Diet_Ingredient]&lt;&gt;FALSE), 0))), "No Match in AOM")</f>
        <v>Ipomoea batatas</v>
      </c>
      <c r="V1020" t="str" cm="1">
        <f t="array" ref="V1020">IF((U1020&lt;&gt;"")*(U1020&lt;&gt;"No Match in AOM"),IF(L1020&lt;&gt;"",_xlfn.TEXTJOIN(";",TRUE,CONCATENATE(_xlfn.TEXTSPLIT(U1020,";",TRUE,FALSE)," ",L1020)),U1020),"")</f>
        <v>Ipomoea batatas Vine</v>
      </c>
    </row>
    <row r="1021" spans="1:23" ht="15" customHeight="1" x14ac:dyDescent="0.35">
      <c r="A1021" t="s">
        <v>24372</v>
      </c>
      <c r="B1021" s="86" t="s">
        <v>26088</v>
      </c>
      <c r="D1021" s="120" t="s">
        <v>10824</v>
      </c>
      <c r="E1021" s="122" t="str">
        <f t="shared" si="67"/>
        <v>Sweet Potato Vine</v>
      </c>
      <c r="F1021" s="122" t="str">
        <f t="shared" si="66"/>
        <v>Sweet Potato Vine Ensiled Wilted</v>
      </c>
      <c r="G1021" s="122" t="str">
        <f t="shared" si="68"/>
        <v>Sweet Potato Vine Ensiled Wilted</v>
      </c>
      <c r="I1021" s="120" t="s">
        <v>26089</v>
      </c>
      <c r="J1021" s="120" t="s">
        <v>26089</v>
      </c>
      <c r="L1021" s="120" t="s">
        <v>24843</v>
      </c>
      <c r="T1021" t="str" cm="1">
        <f t="array" ref="T1021">IFERROR(INDEX(AOM[AOM], MATCH(1, (AOM[Edge_Value]=ani_diet!F1021)*(AOM[Is_Ani_Diet_Ingredient]&lt;&gt;FALSE), 0)), "No Match in AOM")</f>
        <v>AOM_001954</v>
      </c>
      <c r="U1021" t="str" cm="1">
        <f t="array" ref="U1021">IFERROR(IF(INDEX(AOM[Scientific Name], MATCH(1, (AOM[Edge_Value]=ani_diet!F1021)*(AOM[Is_Ani_Diet_Ingredient]&lt;&gt;FALSE), 0))=0, "", INDEX(AOM[Scientific Name], MATCH(1, (AOM[Edge_Value]=ani_diet!F1021)*(AOM[Is_Ani_Diet_Ingredient]&lt;&gt;FALSE), 0))), "No Match in AOM")</f>
        <v>Ipomoea batatas</v>
      </c>
      <c r="V1021" t="str" cm="1">
        <f t="array" ref="V1021">IF((U1021&lt;&gt;"")*(U1021&lt;&gt;"No Match in AOM"),IF(L1021&lt;&gt;"",_xlfn.TEXTJOIN(";",TRUE,CONCATENATE(_xlfn.TEXTSPLIT(U1021,";",TRUE,FALSE)," ",L1021)),U1021),"")</f>
        <v>Ipomoea batatas Vine</v>
      </c>
    </row>
    <row r="1022" spans="1:23" ht="15" customHeight="1" x14ac:dyDescent="0.35">
      <c r="A1022" t="s">
        <v>26090</v>
      </c>
      <c r="B1022" s="86" t="s">
        <v>26091</v>
      </c>
      <c r="D1022" s="120" t="s">
        <v>21495</v>
      </c>
      <c r="E1022" s="122" t="str">
        <f t="shared" si="67"/>
        <v>Sweet Potato Vine</v>
      </c>
      <c r="F1022" s="122" t="str">
        <f t="shared" si="66"/>
        <v>Sweet Potato Vine Dried</v>
      </c>
      <c r="G1022" s="122" t="str">
        <f t="shared" si="68"/>
        <v>Sweet Potato Vine Chopped Dried</v>
      </c>
      <c r="I1022" s="120" t="s">
        <v>26092</v>
      </c>
      <c r="J1022" s="120" t="s">
        <v>24193</v>
      </c>
      <c r="K1022" s="120" t="s">
        <v>6715</v>
      </c>
      <c r="T1022" t="str" cm="1">
        <f t="array" ref="T1022">IFERROR(INDEX(AOM[AOM], MATCH(1, (AOM[Edge_Value]=ani_diet!F1022)*(AOM[Is_Ani_Diet_Ingredient]&lt;&gt;FALSE), 0)), "No Match in AOM")</f>
        <v>AOM_002101</v>
      </c>
      <c r="U1022" t="str" cm="1">
        <f t="array" ref="U1022">IFERROR(IF(INDEX(AOM[Scientific Name], MATCH(1, (AOM[Edge_Value]=ani_diet!F1022)*(AOM[Is_Ani_Diet_Ingredient]&lt;&gt;FALSE), 0))=0, "", INDEX(AOM[Scientific Name], MATCH(1, (AOM[Edge_Value]=ani_diet!F1022)*(AOM[Is_Ani_Diet_Ingredient]&lt;&gt;FALSE), 0))), "No Match in AOM")</f>
        <v>Ipomoea batatas</v>
      </c>
      <c r="V1022" t="str" cm="1">
        <f t="array" ref="V1022">IF((U1022&lt;&gt;"")*(U1022&lt;&gt;"No Match in AOM"),IF(L1022&lt;&gt;"",_xlfn.TEXTJOIN(";",TRUE,CONCATENATE(_xlfn.TEXTSPLIT(U1022,";",TRUE,FALSE)," ",L1022)),U1022),"")</f>
        <v>Ipomoea batatas</v>
      </c>
    </row>
    <row r="1023" spans="1:23" ht="15" customHeight="1" x14ac:dyDescent="0.35">
      <c r="A1023" t="s">
        <v>24596</v>
      </c>
      <c r="B1023" s="86" t="s">
        <v>26093</v>
      </c>
      <c r="C1023" s="121" t="s">
        <v>26094</v>
      </c>
      <c r="D1023" s="120" t="s">
        <v>10824</v>
      </c>
      <c r="E1023" s="122" t="str">
        <f t="shared" si="67"/>
        <v>Sweet Potato Vine</v>
      </c>
      <c r="F1023" s="122" t="str">
        <f t="shared" si="66"/>
        <v>Sweet Potato Vine</v>
      </c>
      <c r="G1023" s="122" t="str">
        <f t="shared" si="68"/>
        <v>Sweet Potato Vine</v>
      </c>
      <c r="L1023" s="120" t="s">
        <v>24843</v>
      </c>
      <c r="P1023" t="s">
        <v>12978</v>
      </c>
      <c r="Q1023" t="s">
        <v>12945</v>
      </c>
      <c r="R1023" t="s">
        <v>24392</v>
      </c>
      <c r="S1023" t="s">
        <v>24393</v>
      </c>
      <c r="T1023" t="str" cm="1">
        <f t="array" ref="T1023">IFERROR(INDEX(AOM[AOM], MATCH(1, (AOM[Edge_Value]=ani_diet!F1023)*(AOM[Is_Ani_Diet_Ingredient]&lt;&gt;FALSE), 0)), "No Match in AOM")</f>
        <v>AOM_001267</v>
      </c>
      <c r="U1023" t="str" cm="1">
        <f t="array" ref="U1023">IFERROR(IF(INDEX(AOM[Scientific Name], MATCH(1, (AOM[Edge_Value]=ani_diet!F1023)*(AOM[Is_Ani_Diet_Ingredient]&lt;&gt;FALSE), 0))=0, "", INDEX(AOM[Scientific Name], MATCH(1, (AOM[Edge_Value]=ani_diet!F1023)*(AOM[Is_Ani_Diet_Ingredient]&lt;&gt;FALSE), 0))), "No Match in AOM")</f>
        <v>Ipomoea batatas</v>
      </c>
      <c r="V1023" t="str" cm="1">
        <f t="array" ref="V1023">IF((U1023&lt;&gt;"")*(U1023&lt;&gt;"No Match in AOM"),IF(L1023&lt;&gt;"",_xlfn.TEXTJOIN(";",TRUE,CONCATENATE(_xlfn.TEXTSPLIT(U1023,";",TRUE,FALSE)," ",L1023)),U1023),"")</f>
        <v>Ipomoea batatas Vine</v>
      </c>
    </row>
    <row r="1024" spans="1:23" ht="15" customHeight="1" x14ac:dyDescent="0.35">
      <c r="A1024" t="s">
        <v>25206</v>
      </c>
      <c r="B1024" s="86" t="s">
        <v>26095</v>
      </c>
      <c r="C1024" s="121" t="s">
        <v>26096</v>
      </c>
      <c r="D1024" s="120" t="s">
        <v>23225</v>
      </c>
      <c r="E1024" s="122" t="str">
        <f t="shared" si="67"/>
        <v>Swine Mix</v>
      </c>
      <c r="F1024" s="122" t="str">
        <f t="shared" si="66"/>
        <v>Swine Mix</v>
      </c>
      <c r="G1024" s="122" t="str">
        <f t="shared" si="68"/>
        <v>Swine Mix</v>
      </c>
      <c r="T1024" t="str" cm="1">
        <f t="array" ref="T1024">IFERROR(INDEX(AOM[AOM], MATCH(1, (AOM[Edge_Value]=ani_diet!F1024)*(AOM[Is_Ani_Diet_Ingredient]&lt;&gt;FALSE), 0)), "No Match in AOM")</f>
        <v>AOM_001502</v>
      </c>
      <c r="U1024" t="str" cm="1">
        <f t="array" ref="U1024">IFERROR(IF(INDEX(AOM[Scientific Name], MATCH(1, (AOM[Edge_Value]=ani_diet!F1024)*(AOM[Is_Ani_Diet_Ingredient]&lt;&gt;FALSE), 0))=0, "", INDEX(AOM[Scientific Name], MATCH(1, (AOM[Edge_Value]=ani_diet!F1024)*(AOM[Is_Ani_Diet_Ingredient]&lt;&gt;FALSE), 0))), "No Match in AOM")</f>
        <v/>
      </c>
      <c r="V1024" t="str" cm="1">
        <f t="array" ref="V1024">IF((U1024&lt;&gt;"")*(U1024&lt;&gt;"No Match in AOM"),IF(L1024&lt;&gt;"",_xlfn.TEXTJOIN(";",TRUE,CONCATENATE(_xlfn.TEXTSPLIT(U1024,";",TRUE,FALSE)," ",L1024)),U1024),"")</f>
        <v/>
      </c>
    </row>
    <row r="1025" spans="1:23" ht="15" customHeight="1" x14ac:dyDescent="0.35">
      <c r="A1025" t="s">
        <v>25025</v>
      </c>
      <c r="B1025" s="86" t="s">
        <v>26097</v>
      </c>
      <c r="C1025" s="121" t="s">
        <v>26098</v>
      </c>
      <c r="D1025" s="120" t="s">
        <v>23246</v>
      </c>
      <c r="E1025" s="122" t="str">
        <f t="shared" si="67"/>
        <v>Lysine</v>
      </c>
      <c r="F1025" s="122" t="str">
        <f t="shared" si="66"/>
        <v>Lysine</v>
      </c>
      <c r="G1025" s="122" t="str">
        <f t="shared" si="68"/>
        <v>Lysine Synthetic</v>
      </c>
      <c r="I1025" s="120" t="s">
        <v>26099</v>
      </c>
      <c r="P1025" t="s">
        <v>12978</v>
      </c>
      <c r="Q1025" t="s">
        <v>12945</v>
      </c>
      <c r="R1025" t="s">
        <v>12978</v>
      </c>
      <c r="S1025" t="s">
        <v>12945</v>
      </c>
      <c r="T1025" t="str" cm="1">
        <f t="array" ref="T1025">IFERROR(INDEX(AOM[AOM], MATCH(1, (AOM[Edge_Value]=ani_diet!F1025)*(AOM[Is_Ani_Diet_Ingredient]&lt;&gt;FALSE), 0)), "No Match in AOM")</f>
        <v>AOM_000739</v>
      </c>
      <c r="U1025" t="str" cm="1">
        <f t="array" ref="U1025">IFERROR(IF(INDEX(AOM[Scientific Name], MATCH(1, (AOM[Edge_Value]=ani_diet!F1025)*(AOM[Is_Ani_Diet_Ingredient]&lt;&gt;FALSE), 0))=0, "", INDEX(AOM[Scientific Name], MATCH(1, (AOM[Edge_Value]=ani_diet!F1025)*(AOM[Is_Ani_Diet_Ingredient]&lt;&gt;FALSE), 0))), "No Match in AOM")</f>
        <v/>
      </c>
      <c r="V1025" t="str" cm="1">
        <f t="array" ref="V1025">IF((U1025&lt;&gt;"")*(U1025&lt;&gt;"No Match in AOM"),IF(L1025&lt;&gt;"",_xlfn.TEXTJOIN(";",TRUE,CONCATENATE(_xlfn.TEXTSPLIT(U1025,";",TRUE,FALSE)," ",L1025)),U1025),"")</f>
        <v/>
      </c>
    </row>
    <row r="1026" spans="1:23" ht="15" customHeight="1" x14ac:dyDescent="0.35">
      <c r="A1026" t="s">
        <v>25025</v>
      </c>
      <c r="B1026" s="86" t="s">
        <v>26100</v>
      </c>
      <c r="C1026" s="121" t="s">
        <v>26101</v>
      </c>
      <c r="D1026" s="120" t="s">
        <v>23262</v>
      </c>
      <c r="E1026" s="122" t="str">
        <f t="shared" si="67"/>
        <v>Treonine</v>
      </c>
      <c r="F1026" s="122" t="str">
        <f t="shared" si="66"/>
        <v>Treonine</v>
      </c>
      <c r="G1026" s="122" t="str">
        <f t="shared" si="68"/>
        <v>Treonine</v>
      </c>
      <c r="T1026" t="str" cm="1">
        <f t="array" ref="T1026">IFERROR(INDEX(AOM[AOM], MATCH(1, (AOM[Edge_Value]=ani_diet!F1026)*(AOM[Is_Ani_Diet_Ingredient]&lt;&gt;FALSE), 0)), "No Match in AOM")</f>
        <v>AOM_001833</v>
      </c>
      <c r="U1026" t="str" cm="1">
        <f t="array" ref="U1026">IFERROR(IF(INDEX(AOM[Scientific Name], MATCH(1, (AOM[Edge_Value]=ani_diet!F1026)*(AOM[Is_Ani_Diet_Ingredient]&lt;&gt;FALSE), 0))=0, "", INDEX(AOM[Scientific Name], MATCH(1, (AOM[Edge_Value]=ani_diet!F1026)*(AOM[Is_Ani_Diet_Ingredient]&lt;&gt;FALSE), 0))), "No Match in AOM")</f>
        <v/>
      </c>
      <c r="V1026" t="str" cm="1">
        <f t="array" ref="V1026">IF((U1026&lt;&gt;"")*(U1026&lt;&gt;"No Match in AOM"),IF(L1026&lt;&gt;"",_xlfn.TEXTJOIN(";",TRUE,CONCATENATE(_xlfn.TEXTSPLIT(U1026,";",TRUE,FALSE)," ",L1026)),U1026),"")</f>
        <v/>
      </c>
    </row>
    <row r="1027" spans="1:23" ht="15" customHeight="1" x14ac:dyDescent="0.35">
      <c r="A1027" t="s">
        <v>25123</v>
      </c>
      <c r="B1027" s="86" t="s">
        <v>26102</v>
      </c>
      <c r="C1027" s="121" t="s">
        <v>14196</v>
      </c>
      <c r="D1027" s="120" t="s">
        <v>13947</v>
      </c>
      <c r="E1027" s="122" t="str">
        <f t="shared" si="67"/>
        <v>Chamaecytisus palmensis</v>
      </c>
      <c r="F1027" s="122" t="str">
        <f t="shared" si="66"/>
        <v>Chamaecytisus palmensis</v>
      </c>
      <c r="G1027" s="122" t="str">
        <f t="shared" si="68"/>
        <v>Chamaecytisus palmensis</v>
      </c>
      <c r="T1027" t="str" cm="1">
        <f t="array" ref="T1027">IFERROR(INDEX(AOM[AOM], MATCH(1, (AOM[Edge_Value]=ani_diet!F1027)*(AOM[Is_Ani_Diet_Ingredient]&lt;&gt;FALSE), 0)), "No Match in AOM")</f>
        <v>AOM_001137</v>
      </c>
      <c r="U1027" t="str" cm="1">
        <f t="array" ref="U1027">IFERROR(IF(INDEX(AOM[Scientific Name], MATCH(1, (AOM[Edge_Value]=ani_diet!F1027)*(AOM[Is_Ani_Diet_Ingredient]&lt;&gt;FALSE), 0))=0, "", INDEX(AOM[Scientific Name], MATCH(1, (AOM[Edge_Value]=ani_diet!F1027)*(AOM[Is_Ani_Diet_Ingredient]&lt;&gt;FALSE), 0))), "No Match in AOM")</f>
        <v>Chamaecytisus palmensis</v>
      </c>
      <c r="V1027" t="str" cm="1">
        <f t="array" ref="V1027">IF((U1027&lt;&gt;"")*(U1027&lt;&gt;"No Match in AOM"),IF(L1027&lt;&gt;"",_xlfn.TEXTJOIN(";",TRUE,CONCATENATE(_xlfn.TEXTSPLIT(U1027,";",TRUE,FALSE)," ",L1027)),U1027),"")</f>
        <v>Chamaecytisus palmensis</v>
      </c>
    </row>
    <row r="1028" spans="1:23" ht="15" customHeight="1" x14ac:dyDescent="0.35">
      <c r="A1028" t="s">
        <v>25123</v>
      </c>
      <c r="B1028" s="86" t="s">
        <v>26103</v>
      </c>
      <c r="D1028" s="120" t="s">
        <v>13947</v>
      </c>
      <c r="E1028" s="122" t="str">
        <f t="shared" si="67"/>
        <v>Chamaecytisus palmensis</v>
      </c>
      <c r="F1028" s="122" t="str">
        <f t="shared" si="66"/>
        <v>Chamaecytisus palmensis Dried</v>
      </c>
      <c r="G1028" s="122" t="str">
        <f t="shared" si="68"/>
        <v>Chamaecytisus palmensis Dried(Air)</v>
      </c>
      <c r="I1028" s="120" t="s">
        <v>24221</v>
      </c>
      <c r="J1028" s="120" t="s">
        <v>24193</v>
      </c>
      <c r="T1028" t="str" cm="1">
        <f t="array" ref="T1028">IFERROR(INDEX(AOM[AOM], MATCH(1, (AOM[Edge_Value]=ani_diet!F1028)*(AOM[Is_Ani_Diet_Ingredient]&lt;&gt;FALSE), 0)), "No Match in AOM")</f>
        <v>AOM_001703</v>
      </c>
      <c r="U1028" t="str" cm="1">
        <f t="array" ref="U1028">IFERROR(IF(INDEX(AOM[Scientific Name], MATCH(1, (AOM[Edge_Value]=ani_diet!F1028)*(AOM[Is_Ani_Diet_Ingredient]&lt;&gt;FALSE), 0))=0, "", INDEX(AOM[Scientific Name], MATCH(1, (AOM[Edge_Value]=ani_diet!F1028)*(AOM[Is_Ani_Diet_Ingredient]&lt;&gt;FALSE), 0))), "No Match in AOM")</f>
        <v>Chamaecytisus palmensis</v>
      </c>
      <c r="V1028" t="str" cm="1">
        <f t="array" ref="V1028">IF((U1028&lt;&gt;"")*(U1028&lt;&gt;"No Match in AOM"),IF(L1028&lt;&gt;"",_xlfn.TEXTJOIN(";",TRUE,CONCATENATE(_xlfn.TEXTSPLIT(U1028,";",TRUE,FALSE)," ",L1028)),U1028),"")</f>
        <v>Chamaecytisus palmensis</v>
      </c>
    </row>
    <row r="1029" spans="1:23" ht="15" customHeight="1" x14ac:dyDescent="0.35">
      <c r="A1029" t="s">
        <v>26104</v>
      </c>
      <c r="B1029" s="86" t="s">
        <v>26105</v>
      </c>
      <c r="C1029" s="121" t="s">
        <v>26106</v>
      </c>
      <c r="D1029" s="120" t="s">
        <v>10833</v>
      </c>
      <c r="E1029" s="122" t="str">
        <f t="shared" si="67"/>
        <v>Taro Leaves</v>
      </c>
      <c r="F1029" s="122" t="str">
        <f t="shared" si="66"/>
        <v>Taro Leaves</v>
      </c>
      <c r="G1029" s="122" t="str">
        <f t="shared" si="68"/>
        <v>Taro Leaves</v>
      </c>
      <c r="L1029" s="120" t="s">
        <v>6705</v>
      </c>
      <c r="T1029" t="str" cm="1">
        <f t="array" ref="T1029">IFERROR(INDEX(AOM[AOM], MATCH(1, (AOM[Edge_Value]=ani_diet!F1029)*(AOM[Is_Ani_Diet_Ingredient]&lt;&gt;FALSE), 0)), "No Match in AOM")</f>
        <v>AOM_001266</v>
      </c>
      <c r="U1029" t="str" cm="1">
        <f t="array" ref="U1029">IFERROR(IF(INDEX(AOM[Scientific Name], MATCH(1, (AOM[Edge_Value]=ani_diet!F1029)*(AOM[Is_Ani_Diet_Ingredient]&lt;&gt;FALSE), 0))=0, "", INDEX(AOM[Scientific Name], MATCH(1, (AOM[Edge_Value]=ani_diet!F1029)*(AOM[Is_Ani_Diet_Ingredient]&lt;&gt;FALSE), 0))), "No Match in AOM")</f>
        <v>Colocasia esculenta</v>
      </c>
      <c r="V1029" t="str" cm="1">
        <f t="array" ref="V1029">IF((U1029&lt;&gt;"")*(U1029&lt;&gt;"No Match in AOM"),IF(L1029&lt;&gt;"",_xlfn.TEXTJOIN(";",TRUE,CONCATENATE(_xlfn.TEXTSPLIT(U1029,";",TRUE,FALSE)," ",L1029)),U1029),"")</f>
        <v>Colocasia esculenta Leaves</v>
      </c>
    </row>
    <row r="1030" spans="1:23" ht="15" customHeight="1" x14ac:dyDescent="0.35">
      <c r="A1030" t="s">
        <v>26104</v>
      </c>
      <c r="B1030" s="86" t="s">
        <v>26107</v>
      </c>
      <c r="D1030" s="120" t="s">
        <v>10833</v>
      </c>
      <c r="E1030" s="122" t="str">
        <f t="shared" si="67"/>
        <v>Taro Leaves</v>
      </c>
      <c r="F1030" s="122" t="str">
        <f t="shared" si="66"/>
        <v>Taro Leaves Boiled Dried</v>
      </c>
      <c r="G1030" s="122" t="str">
        <f t="shared" si="68"/>
        <v>Taro Leaves Chopped Boiled Dried(Sun)</v>
      </c>
      <c r="I1030" s="120" t="s">
        <v>26108</v>
      </c>
      <c r="J1030" s="120" t="s">
        <v>25947</v>
      </c>
      <c r="K1030" s="120" t="s">
        <v>6715</v>
      </c>
      <c r="L1030" s="120" t="s">
        <v>6705</v>
      </c>
      <c r="T1030" t="str" cm="1">
        <f t="array" ref="T1030">IFERROR(INDEX(AOM[AOM], MATCH(1, (AOM[Edge_Value]=ani_diet!F1030)*(AOM[Is_Ani_Diet_Ingredient]&lt;&gt;FALSE), 0)), "No Match in AOM")</f>
        <v>AOM_001650</v>
      </c>
      <c r="U1030" t="str" cm="1">
        <f t="array" ref="U1030">IFERROR(IF(INDEX(AOM[Scientific Name], MATCH(1, (AOM[Edge_Value]=ani_diet!F1030)*(AOM[Is_Ani_Diet_Ingredient]&lt;&gt;FALSE), 0))=0, "", INDEX(AOM[Scientific Name], MATCH(1, (AOM[Edge_Value]=ani_diet!F1030)*(AOM[Is_Ani_Diet_Ingredient]&lt;&gt;FALSE), 0))), "No Match in AOM")</f>
        <v>Colocasia esculenta</v>
      </c>
      <c r="V1030" t="str" cm="1">
        <f t="array" ref="V1030">IF((U1030&lt;&gt;"")*(U1030&lt;&gt;"No Match in AOM"),IF(L1030&lt;&gt;"",_xlfn.TEXTJOIN(";",TRUE,CONCATENATE(_xlfn.TEXTSPLIT(U1030,";",TRUE,FALSE)," ",L1030)),U1030),"")</f>
        <v>Colocasia esculenta Leaves</v>
      </c>
    </row>
    <row r="1031" spans="1:23" ht="15" customHeight="1" x14ac:dyDescent="0.35">
      <c r="A1031" t="s">
        <v>25624</v>
      </c>
      <c r="B1031" s="86" t="s">
        <v>21027</v>
      </c>
      <c r="C1031" s="121" t="s">
        <v>21029</v>
      </c>
      <c r="D1031" s="120" t="s">
        <v>21027</v>
      </c>
      <c r="E1031" s="122" t="str">
        <f t="shared" si="67"/>
        <v>Tata</v>
      </c>
      <c r="F1031" s="122" t="str">
        <f t="shared" si="66"/>
        <v>Tata Fermented</v>
      </c>
      <c r="G1031" s="122" t="str">
        <f t="shared" si="68"/>
        <v>Tata Fermented</v>
      </c>
      <c r="I1031" s="120" t="s">
        <v>24337</v>
      </c>
      <c r="J1031" s="120" t="s">
        <v>24337</v>
      </c>
      <c r="O1031" s="88" t="s">
        <v>252</v>
      </c>
      <c r="T1031" t="str" cm="1">
        <f t="array" ref="T1031">IFERROR(INDEX(AOM[AOM], MATCH(1, (AOM[Edge_Value]=ani_diet!F1031)*(AOM[Is_Ani_Diet_Ingredient]&lt;&gt;FALSE), 0)), "No Match in AOM")</f>
        <v>No Match in AOM</v>
      </c>
      <c r="U1031" t="str" cm="1">
        <f t="array" ref="U1031">IFERROR(IF(INDEX(AOM[Scientific Name], MATCH(1, (AOM[Edge_Value]=ani_diet!F1031)*(AOM[Is_Ani_Diet_Ingredient]&lt;&gt;FALSE), 0))=0, "", INDEX(AOM[Scientific Name], MATCH(1, (AOM[Edge_Value]=ani_diet!F1031)*(AOM[Is_Ani_Diet_Ingredient]&lt;&gt;FALSE), 0))), "No Match in AOM")</f>
        <v>No Match in AOM</v>
      </c>
      <c r="V1031" t="str" cm="1">
        <f t="array" ref="V1031">IF((U1031&lt;&gt;"")*(U1031&lt;&gt;"No Match in AOM"),IF(L1031&lt;&gt;"",_xlfn.TEXTJOIN(";",TRUE,CONCATENATE(_xlfn.TEXTSPLIT(U1031,";",TRUE,FALSE)," ",L1031)),U1031),"")</f>
        <v/>
      </c>
      <c r="W1031" t="s">
        <v>21026</v>
      </c>
    </row>
    <row r="1032" spans="1:23" ht="15" customHeight="1" x14ac:dyDescent="0.35">
      <c r="A1032" t="s">
        <v>25624</v>
      </c>
      <c r="B1032" s="86" t="s">
        <v>26109</v>
      </c>
      <c r="D1032" s="120" t="s">
        <v>21027</v>
      </c>
      <c r="E1032" s="122" t="str">
        <f t="shared" si="67"/>
        <v>Tata</v>
      </c>
      <c r="F1032" s="122" t="str">
        <f t="shared" si="66"/>
        <v>Tata Dried Fermented</v>
      </c>
      <c r="G1032" s="122" t="str">
        <f t="shared" si="68"/>
        <v>Tata Fermented Dried(Sun)</v>
      </c>
      <c r="I1032" s="120" t="s">
        <v>26110</v>
      </c>
      <c r="J1032" s="120" t="s">
        <v>25833</v>
      </c>
      <c r="T1032" t="str" cm="1">
        <f t="array" ref="T1032">IFERROR(INDEX(AOM[AOM], MATCH(1, (AOM[Edge_Value]=ani_diet!F1032)*(AOM[Is_Ani_Diet_Ingredient]&lt;&gt;FALSE), 0)), "No Match in AOM")</f>
        <v>AOM_001621</v>
      </c>
      <c r="U1032" t="str" cm="1">
        <f t="array" ref="U1032">IFERROR(IF(INDEX(AOM[Scientific Name], MATCH(1, (AOM[Edge_Value]=ani_diet!F1032)*(AOM[Is_Ani_Diet_Ingredient]&lt;&gt;FALSE), 0))=0, "", INDEX(AOM[Scientific Name], MATCH(1, (AOM[Edge_Value]=ani_diet!F1032)*(AOM[Is_Ani_Diet_Ingredient]&lt;&gt;FALSE), 0))), "No Match in AOM")</f>
        <v/>
      </c>
      <c r="V1032" t="str" cm="1">
        <f t="array" ref="V1032">IF((U1032&lt;&gt;"")*(U1032&lt;&gt;"No Match in AOM"),IF(L1032&lt;&gt;"",_xlfn.TEXTJOIN(";",TRUE,CONCATENATE(_xlfn.TEXTSPLIT(U1032,";",TRUE,FALSE)," ",L1032)),U1032),"")</f>
        <v/>
      </c>
      <c r="W1032" t="s">
        <v>21026</v>
      </c>
    </row>
    <row r="1033" spans="1:23" ht="15" customHeight="1" x14ac:dyDescent="0.35">
      <c r="A1033" t="s">
        <v>24761</v>
      </c>
      <c r="B1033" s="86" t="s">
        <v>26111</v>
      </c>
      <c r="C1033" s="121" t="s">
        <v>26112</v>
      </c>
      <c r="D1033" s="120" t="s">
        <v>9130</v>
      </c>
      <c r="E1033" s="122" t="str">
        <f t="shared" si="67"/>
        <v>Teff Straw</v>
      </c>
      <c r="F1033" s="122" t="str">
        <f t="shared" si="66"/>
        <v>Teff Straw</v>
      </c>
      <c r="G1033" s="122" t="str">
        <f t="shared" si="68"/>
        <v>Teff Straw</v>
      </c>
      <c r="L1033" s="120" t="s">
        <v>11193</v>
      </c>
      <c r="T1033" t="str" cm="1">
        <f t="array" ref="T1033">IFERROR(INDEX(AOM[AOM], MATCH(1, (AOM[Edge_Value]=ani_diet!F1033)*(AOM[Is_Ani_Diet_Ingredient]&lt;&gt;FALSE), 0)), "No Match in AOM")</f>
        <v>AOM_001197</v>
      </c>
      <c r="U1033" t="str" cm="1">
        <f t="array" ref="U1033">IFERROR(IF(INDEX(AOM[Scientific Name], MATCH(1, (AOM[Edge_Value]=ani_diet!F1033)*(AOM[Is_Ani_Diet_Ingredient]&lt;&gt;FALSE), 0))=0, "", INDEX(AOM[Scientific Name], MATCH(1, (AOM[Edge_Value]=ani_diet!F1033)*(AOM[Is_Ani_Diet_Ingredient]&lt;&gt;FALSE), 0))), "No Match in AOM")</f>
        <v>Eragrostis tef</v>
      </c>
      <c r="V1033" t="str" cm="1">
        <f t="array" ref="V1033">IF((U1033&lt;&gt;"")*(U1033&lt;&gt;"No Match in AOM"),IF(L1033&lt;&gt;"",_xlfn.TEXTJOIN(";",TRUE,CONCATENATE(_xlfn.TEXTSPLIT(U1033,";",TRUE,FALSE)," ",L1033)),U1033),"")</f>
        <v>Eragrostis tef Straw</v>
      </c>
    </row>
    <row r="1034" spans="1:23" ht="15" customHeight="1" x14ac:dyDescent="0.35">
      <c r="A1034" t="s">
        <v>26113</v>
      </c>
      <c r="B1034" s="86" t="s">
        <v>26114</v>
      </c>
      <c r="D1034" s="120" t="s">
        <v>9130</v>
      </c>
      <c r="E1034" s="122" t="str">
        <f t="shared" si="67"/>
        <v>Teff Straw</v>
      </c>
      <c r="F1034" s="122" t="str">
        <f t="shared" si="66"/>
        <v>Teff Straw</v>
      </c>
      <c r="G1034" s="122" t="str">
        <f t="shared" si="68"/>
        <v>Teff Straw Chopped</v>
      </c>
      <c r="I1034" s="120" t="s">
        <v>6715</v>
      </c>
      <c r="K1034" s="120" t="s">
        <v>6715</v>
      </c>
      <c r="L1034" s="120" t="s">
        <v>11193</v>
      </c>
      <c r="T1034" t="str" cm="1">
        <f t="array" ref="T1034">IFERROR(INDEX(AOM[AOM], MATCH(1, (AOM[Edge_Value]=ani_diet!F1034)*(AOM[Is_Ani_Diet_Ingredient]&lt;&gt;FALSE), 0)), "No Match in AOM")</f>
        <v>AOM_001197</v>
      </c>
      <c r="U1034" t="str" cm="1">
        <f t="array" ref="U1034">IFERROR(IF(INDEX(AOM[Scientific Name], MATCH(1, (AOM[Edge_Value]=ani_diet!F1034)*(AOM[Is_Ani_Diet_Ingredient]&lt;&gt;FALSE), 0))=0, "", INDEX(AOM[Scientific Name], MATCH(1, (AOM[Edge_Value]=ani_diet!F1034)*(AOM[Is_Ani_Diet_Ingredient]&lt;&gt;FALSE), 0))), "No Match in AOM")</f>
        <v>Eragrostis tef</v>
      </c>
      <c r="V1034" t="str" cm="1">
        <f t="array" ref="V1034">IF((U1034&lt;&gt;"")*(U1034&lt;&gt;"No Match in AOM"),IF(L1034&lt;&gt;"",_xlfn.TEXTJOIN(";",TRUE,CONCATENATE(_xlfn.TEXTSPLIT(U1034,";",TRUE,FALSE)," ",L1034)),U1034),"")</f>
        <v>Eragrostis tef Straw</v>
      </c>
    </row>
    <row r="1035" spans="1:23" ht="15" customHeight="1" x14ac:dyDescent="0.35">
      <c r="A1035" t="s">
        <v>25296</v>
      </c>
      <c r="B1035" s="86" t="s">
        <v>26115</v>
      </c>
      <c r="D1035" s="120" t="s">
        <v>9130</v>
      </c>
      <c r="E1035" s="122" t="str">
        <f t="shared" si="67"/>
        <v>Teff Straw</v>
      </c>
      <c r="F1035" s="122" t="str">
        <f t="shared" si="66"/>
        <v>Teff Straw</v>
      </c>
      <c r="G1035" s="122" t="str">
        <f t="shared" si="68"/>
        <v>Teff Straw Crushed</v>
      </c>
      <c r="I1035" s="120" t="s">
        <v>24415</v>
      </c>
      <c r="K1035" s="120" t="s">
        <v>24415</v>
      </c>
      <c r="L1035" s="120" t="s">
        <v>11193</v>
      </c>
      <c r="T1035" t="str" cm="1">
        <f t="array" ref="T1035">IFERROR(INDEX(AOM[AOM], MATCH(1, (AOM[Edge_Value]=ani_diet!F1035)*(AOM[Is_Ani_Diet_Ingredient]&lt;&gt;FALSE), 0)), "No Match in AOM")</f>
        <v>AOM_001197</v>
      </c>
      <c r="U1035" t="str" cm="1">
        <f t="array" ref="U1035">IFERROR(IF(INDEX(AOM[Scientific Name], MATCH(1, (AOM[Edge_Value]=ani_diet!F1035)*(AOM[Is_Ani_Diet_Ingredient]&lt;&gt;FALSE), 0))=0, "", INDEX(AOM[Scientific Name], MATCH(1, (AOM[Edge_Value]=ani_diet!F1035)*(AOM[Is_Ani_Diet_Ingredient]&lt;&gt;FALSE), 0))), "No Match in AOM")</f>
        <v>Eragrostis tef</v>
      </c>
      <c r="V1035" t="str" cm="1">
        <f t="array" ref="V1035">IF((U1035&lt;&gt;"")*(U1035&lt;&gt;"No Match in AOM"),IF(L1035&lt;&gt;"",_xlfn.TEXTJOIN(";",TRUE,CONCATENATE(_xlfn.TEXTSPLIT(U1035,";",TRUE,FALSE)," ",L1035)),U1035),"")</f>
        <v>Eragrostis tef Straw</v>
      </c>
    </row>
    <row r="1036" spans="1:23" ht="15" customHeight="1" x14ac:dyDescent="0.35">
      <c r="A1036" t="s">
        <v>26116</v>
      </c>
      <c r="B1036" s="86" t="s">
        <v>26117</v>
      </c>
      <c r="C1036" s="121" t="s">
        <v>26118</v>
      </c>
      <c r="D1036" s="120" t="s">
        <v>26119</v>
      </c>
      <c r="E1036" s="122" t="str">
        <f t="shared" si="67"/>
        <v>Telfaria occidentalis Leaves Extract</v>
      </c>
      <c r="F1036" s="122" t="str">
        <f t="shared" si="66"/>
        <v>Telfaria occidentalis Leaves Extract</v>
      </c>
      <c r="G1036" s="122" t="str">
        <f t="shared" si="68"/>
        <v>Telfaria occidentalis Leaves Extract</v>
      </c>
      <c r="L1036" s="120" t="s">
        <v>24708</v>
      </c>
      <c r="T1036" t="str" cm="1">
        <f t="array" ref="T1036">IFERROR(INDEX(AOM[AOM], MATCH(1, (AOM[Edge_Value]=ani_diet!F1036)*(AOM[Is_Ani_Diet_Ingredient]&lt;&gt;FALSE), 0)), "No Match in AOM")</f>
        <v>No Match in AOM</v>
      </c>
      <c r="U1036" t="str" cm="1">
        <f t="array" ref="U1036">IFERROR(IF(INDEX(AOM[Scientific Name], MATCH(1, (AOM[Edge_Value]=ani_diet!F1036)*(AOM[Is_Ani_Diet_Ingredient]&lt;&gt;FALSE), 0))=0, "", INDEX(AOM[Scientific Name], MATCH(1, (AOM[Edge_Value]=ani_diet!F1036)*(AOM[Is_Ani_Diet_Ingredient]&lt;&gt;FALSE), 0))), "No Match in AOM")</f>
        <v>No Match in AOM</v>
      </c>
      <c r="V1036" t="str" cm="1">
        <f t="array" ref="V1036">IF((U1036&lt;&gt;"")*(U1036&lt;&gt;"No Match in AOM"),IF(L1036&lt;&gt;"",_xlfn.TEXTJOIN(";",TRUE,CONCATENATE(_xlfn.TEXTSPLIT(U1036,";",TRUE,FALSE)," ",L1036)),U1036),"")</f>
        <v/>
      </c>
      <c r="W1036" s="132" t="s">
        <v>21899</v>
      </c>
    </row>
    <row r="1037" spans="1:23" ht="15" customHeight="1" x14ac:dyDescent="0.35">
      <c r="A1037" t="s">
        <v>26116</v>
      </c>
      <c r="B1037" s="132" t="s">
        <v>26120</v>
      </c>
      <c r="D1037" s="120" t="s">
        <v>10999</v>
      </c>
      <c r="E1037" s="122" t="str">
        <f t="shared" si="67"/>
        <v>Fluted Pumpkin Leaves Extract</v>
      </c>
      <c r="F1037" s="122" t="str">
        <f t="shared" si="66"/>
        <v>Fluted Pumpkin Leaves Extract</v>
      </c>
      <c r="G1037" s="122" t="str">
        <f t="shared" si="68"/>
        <v>Fluted Pumpkin Leaves Extract Chopped Filtered</v>
      </c>
      <c r="I1037" s="120" t="s">
        <v>26121</v>
      </c>
      <c r="K1037" s="120" t="s">
        <v>26121</v>
      </c>
      <c r="L1037" s="120" t="s">
        <v>24708</v>
      </c>
      <c r="T1037" t="str" cm="1">
        <f t="array" ref="T1037">IFERROR(INDEX(AOM[AOM], MATCH(1, (AOM[Edge_Value]=ani_diet!F1037)*(AOM[Is_Ani_Diet_Ingredient]&lt;&gt;FALSE), 0)), "No Match in AOM")</f>
        <v>AOM_001270</v>
      </c>
      <c r="U1037" t="str" cm="1">
        <f t="array" ref="U1037">IFERROR(IF(INDEX(AOM[Scientific Name], MATCH(1, (AOM[Edge_Value]=ani_diet!F1037)*(AOM[Is_Ani_Diet_Ingredient]&lt;&gt;FALSE), 0))=0, "", INDEX(AOM[Scientific Name], MATCH(1, (AOM[Edge_Value]=ani_diet!F1037)*(AOM[Is_Ani_Diet_Ingredient]&lt;&gt;FALSE), 0))), "No Match in AOM")</f>
        <v>Telfairia occidentalis</v>
      </c>
      <c r="V1037" t="str" cm="1">
        <f t="array" ref="V1037">IF((U1037&lt;&gt;"")*(U1037&lt;&gt;"No Match in AOM"),IF(L1037&lt;&gt;"",_xlfn.TEXTJOIN(";",TRUE,CONCATENATE(_xlfn.TEXTSPLIT(U1037,";",TRUE,FALSE)," ",L1037)),U1037),"")</f>
        <v>Telfairia occidentalis Leaves Extract</v>
      </c>
    </row>
    <row r="1038" spans="1:23" ht="15" customHeight="1" x14ac:dyDescent="0.35">
      <c r="A1038" t="s">
        <v>24258</v>
      </c>
      <c r="B1038" s="86" t="s">
        <v>22947</v>
      </c>
      <c r="C1038" s="121" t="s">
        <v>22947</v>
      </c>
      <c r="D1038" s="120" t="s">
        <v>22947</v>
      </c>
      <c r="E1038" s="122" t="str">
        <f t="shared" si="67"/>
        <v>Tephrosia bracteolata</v>
      </c>
      <c r="F1038" s="122" t="str">
        <f t="shared" si="66"/>
        <v>Tephrosia bracteolata</v>
      </c>
      <c r="G1038" s="122" t="str">
        <f t="shared" si="68"/>
        <v>Tephrosia bracteolata</v>
      </c>
      <c r="T1038" t="str" cm="1">
        <f t="array" ref="T1038">IFERROR(INDEX(AOM[AOM], MATCH(1, (AOM[Edge_Value]=ani_diet!F1038)*(AOM[Is_Ani_Diet_Ingredient]&lt;&gt;FALSE), 0)), "No Match in AOM")</f>
        <v>AOM_001239</v>
      </c>
      <c r="U1038" t="str" cm="1">
        <f t="array" ref="U1038">IFERROR(IF(INDEX(AOM[Scientific Name], MATCH(1, (AOM[Edge_Value]=ani_diet!F1038)*(AOM[Is_Ani_Diet_Ingredient]&lt;&gt;FALSE), 0))=0, "", INDEX(AOM[Scientific Name], MATCH(1, (AOM[Edge_Value]=ani_diet!F1038)*(AOM[Is_Ani_Diet_Ingredient]&lt;&gt;FALSE), 0))), "No Match in AOM")</f>
        <v>Tephrosia bracteolata</v>
      </c>
      <c r="V1038" t="str" cm="1">
        <f t="array" ref="V1038">IF((U1038&lt;&gt;"")*(U1038&lt;&gt;"No Match in AOM"),IF(L1038&lt;&gt;"",_xlfn.TEXTJOIN(";",TRUE,CONCATENATE(_xlfn.TEXTSPLIT(U1038,";",TRUE,FALSE)," ",L1038)),U1038),"")</f>
        <v>Tephrosia bracteolata</v>
      </c>
    </row>
    <row r="1039" spans="1:23" ht="15" customHeight="1" x14ac:dyDescent="0.35">
      <c r="A1039" t="s">
        <v>24230</v>
      </c>
      <c r="B1039" s="86" t="s">
        <v>26122</v>
      </c>
      <c r="D1039" s="120" t="s">
        <v>13851</v>
      </c>
      <c r="E1039" s="122" t="str">
        <f t="shared" si="67"/>
        <v>Terminalia brownii Leaves</v>
      </c>
      <c r="F1039" s="122" t="str">
        <f t="shared" si="66"/>
        <v>Terminalia brownii Leaves Dried</v>
      </c>
      <c r="G1039" s="122" t="str">
        <f t="shared" si="68"/>
        <v>Terminalia brownii Leaves Dried (Sun - 2 days)</v>
      </c>
      <c r="I1039" s="120" t="s">
        <v>24223</v>
      </c>
      <c r="J1039" s="120" t="s">
        <v>24193</v>
      </c>
      <c r="L1039" s="120" t="s">
        <v>6705</v>
      </c>
      <c r="T1039" t="str" cm="1">
        <f t="array" ref="T1039">IFERROR(INDEX(AOM[AOM], MATCH(1, (AOM[Edge_Value]=ani_diet!F1039)*(AOM[Is_Ani_Diet_Ingredient]&lt;&gt;FALSE), 0)), "No Match in AOM")</f>
        <v>AOM_001823</v>
      </c>
      <c r="U1039" t="str" cm="1">
        <f t="array" ref="U1039">IFERROR(IF(INDEX(AOM[Scientific Name], MATCH(1, (AOM[Edge_Value]=ani_diet!F1039)*(AOM[Is_Ani_Diet_Ingredient]&lt;&gt;FALSE), 0))=0, "", INDEX(AOM[Scientific Name], MATCH(1, (AOM[Edge_Value]=ani_diet!F1039)*(AOM[Is_Ani_Diet_Ingredient]&lt;&gt;FALSE), 0))), "No Match in AOM")</f>
        <v>Terminalia brownii</v>
      </c>
      <c r="V1039" t="str" cm="1">
        <f t="array" ref="V1039">IF((U1039&lt;&gt;"")*(U1039&lt;&gt;"No Match in AOM"),IF(L1039&lt;&gt;"",_xlfn.TEXTJOIN(";",TRUE,CONCATENATE(_xlfn.TEXTSPLIT(U1039,";",TRUE,FALSE)," ",L1039)),U1039),"")</f>
        <v>Terminalia brownii Leaves</v>
      </c>
    </row>
    <row r="1040" spans="1:23" ht="15" customHeight="1" x14ac:dyDescent="0.35">
      <c r="A1040" t="s">
        <v>24744</v>
      </c>
      <c r="B1040" s="86" t="s">
        <v>26123</v>
      </c>
      <c r="D1040" s="120" t="s">
        <v>13857</v>
      </c>
      <c r="E1040" s="122" t="str">
        <f t="shared" si="67"/>
        <v>Terminalia sericea</v>
      </c>
      <c r="F1040" s="122" t="str">
        <f t="shared" si="66"/>
        <v>Terminalia sericea</v>
      </c>
      <c r="G1040" s="122" t="str">
        <f t="shared" si="68"/>
        <v>Terminalia sericea</v>
      </c>
      <c r="T1040" t="str" cm="1">
        <f t="array" ref="T1040">IFERROR(INDEX(AOM[AOM], MATCH(1, (AOM[Edge_Value]=ani_diet!F1040)*(AOM[Is_Ani_Diet_Ingredient]&lt;&gt;FALSE), 0)), "No Match in AOM")</f>
        <v>AOM_002059</v>
      </c>
      <c r="U1040" t="str" cm="1">
        <f t="array" ref="U1040">IFERROR(IF(INDEX(AOM[Scientific Name], MATCH(1, (AOM[Edge_Value]=ani_diet!F1040)*(AOM[Is_Ani_Diet_Ingredient]&lt;&gt;FALSE), 0))=0, "", INDEX(AOM[Scientific Name], MATCH(1, (AOM[Edge_Value]=ani_diet!F1040)*(AOM[Is_Ani_Diet_Ingredient]&lt;&gt;FALSE), 0))), "No Match in AOM")</f>
        <v>Terminalia sericea</v>
      </c>
      <c r="V1040" t="str" cm="1">
        <f t="array" ref="V1040">IF((U1040&lt;&gt;"")*(U1040&lt;&gt;"No Match in AOM"),IF(L1040&lt;&gt;"",_xlfn.TEXTJOIN(";",TRUE,CONCATENATE(_xlfn.TEXTSPLIT(U1040,";",TRUE,FALSE)," ",L1040)),U1040),"")</f>
        <v>Terminalia sericea</v>
      </c>
    </row>
    <row r="1041" spans="1:23" ht="15" customHeight="1" x14ac:dyDescent="0.35">
      <c r="A1041" t="s">
        <v>24711</v>
      </c>
      <c r="B1041" s="86" t="s">
        <v>26124</v>
      </c>
      <c r="C1041" s="121" t="s">
        <v>26125</v>
      </c>
      <c r="D1041" s="120" t="s">
        <v>26126</v>
      </c>
      <c r="E1041" s="122" t="str">
        <f t="shared" si="67"/>
        <v>Termite</v>
      </c>
      <c r="F1041" s="122" t="str">
        <f t="shared" si="66"/>
        <v>Termite Ground</v>
      </c>
      <c r="G1041" s="122" t="str">
        <f t="shared" si="68"/>
        <v>Termite Meal</v>
      </c>
      <c r="I1041" s="120" t="s">
        <v>24282</v>
      </c>
      <c r="J1041" s="120" t="s">
        <v>6571</v>
      </c>
      <c r="M1041" s="88" t="s">
        <v>252</v>
      </c>
      <c r="N1041" s="88" t="s">
        <v>252</v>
      </c>
      <c r="T1041" t="str" cm="1">
        <f t="array" ref="T1041">IFERROR(INDEX(AOM[AOM], MATCH(1, (AOM[Edge_Value]=ani_diet!F1041)*(AOM[Is_Ani_Diet_Ingredient]&lt;&gt;FALSE), 0)), "No Match in AOM")</f>
        <v>AOM_001111</v>
      </c>
      <c r="U1041" t="str" cm="1">
        <f t="array" ref="U1041">IFERROR(IF(INDEX(AOM[Scientific Name], MATCH(1, (AOM[Edge_Value]=ani_diet!F1041)*(AOM[Is_Ani_Diet_Ingredient]&lt;&gt;FALSE), 0))=0, "", INDEX(AOM[Scientific Name], MATCH(1, (AOM[Edge_Value]=ani_diet!F1041)*(AOM[Is_Ani_Diet_Ingredient]&lt;&gt;FALSE), 0))), "No Match in AOM")</f>
        <v/>
      </c>
      <c r="V1041" t="str" cm="1">
        <f t="array" ref="V1041">IF((U1041&lt;&gt;"")*(U1041&lt;&gt;"No Match in AOM"),IF(L1041&lt;&gt;"",_xlfn.TEXTJOIN(";",TRUE,CONCATENATE(_xlfn.TEXTSPLIT(U1041,";",TRUE,FALSE)," ",L1041)),U1041),"")</f>
        <v/>
      </c>
    </row>
    <row r="1042" spans="1:23" ht="15" customHeight="1" x14ac:dyDescent="0.35">
      <c r="A1042" t="s">
        <v>24711</v>
      </c>
      <c r="B1042" s="86" t="s">
        <v>26127</v>
      </c>
      <c r="D1042" s="120" t="s">
        <v>26126</v>
      </c>
      <c r="E1042" s="122" t="str">
        <f t="shared" si="67"/>
        <v>Termite</v>
      </c>
      <c r="F1042" s="122" t="str">
        <f t="shared" si="66"/>
        <v>Termite Dried Ground</v>
      </c>
      <c r="G1042" s="122" t="str">
        <f t="shared" si="68"/>
        <v>Termite Dried Ground</v>
      </c>
      <c r="I1042" s="120" t="s">
        <v>24203</v>
      </c>
      <c r="J1042" s="120" t="s">
        <v>24203</v>
      </c>
      <c r="T1042" t="str" cm="1">
        <f t="array" ref="T1042">IFERROR(INDEX(AOM[AOM], MATCH(1, (AOM[Edge_Value]=ani_diet!F1042)*(AOM[Is_Ani_Diet_Ingredient]&lt;&gt;FALSE), 0)), "No Match in AOM")</f>
        <v>AOM_001933</v>
      </c>
      <c r="U1042" t="str" cm="1">
        <f t="array" ref="U1042">IFERROR(IF(INDEX(AOM[Scientific Name], MATCH(1, (AOM[Edge_Value]=ani_diet!F1042)*(AOM[Is_Ani_Diet_Ingredient]&lt;&gt;FALSE), 0))=0, "", INDEX(AOM[Scientific Name], MATCH(1, (AOM[Edge_Value]=ani_diet!F1042)*(AOM[Is_Ani_Diet_Ingredient]&lt;&gt;FALSE), 0))), "No Match in AOM")</f>
        <v/>
      </c>
      <c r="V1042" t="str" cm="1">
        <f t="array" ref="V1042">IF((U1042&lt;&gt;"")*(U1042&lt;&gt;"No Match in AOM"),IF(L1042&lt;&gt;"",_xlfn.TEXTJOIN(";",TRUE,CONCATENATE(_xlfn.TEXTSPLIT(U1042,";",TRUE,FALSE)," ",L1042)),U1042),"")</f>
        <v/>
      </c>
    </row>
    <row r="1043" spans="1:23" ht="15" customHeight="1" x14ac:dyDescent="0.35">
      <c r="A1043" t="s">
        <v>24488</v>
      </c>
      <c r="B1043" s="86" t="s">
        <v>9793</v>
      </c>
      <c r="C1043" s="121" t="s">
        <v>9793</v>
      </c>
      <c r="D1043" s="120" t="s">
        <v>9793</v>
      </c>
      <c r="E1043" s="122" t="str">
        <f t="shared" si="67"/>
        <v>Themeda triandra</v>
      </c>
      <c r="F1043" s="122" t="str">
        <f t="shared" ref="F1043:F1105" si="69">_xlfn.TEXTJOIN(" ",TRUE,D1043,IF(ISBLANK(L1043),"",_xlfn.TEXTSPLIT(L1043,";")),IF(ISBLANK(J1043),"",_xlfn.TEXTSPLIT(J1043,";")))</f>
        <v>Themeda triandra</v>
      </c>
      <c r="G1043" s="122" t="str">
        <f t="shared" si="68"/>
        <v>Themeda triandra</v>
      </c>
      <c r="T1043" t="str" cm="1">
        <f t="array" ref="T1043">IFERROR(INDEX(AOM[AOM], MATCH(1, (AOM[Edge_Value]=ani_diet!F1043)*(AOM[Is_Ani_Diet_Ingredient]&lt;&gt;FALSE), 0)), "No Match in AOM")</f>
        <v>AOM_001450</v>
      </c>
      <c r="U1043" t="str" cm="1">
        <f t="array" ref="U1043">IFERROR(IF(INDEX(AOM[Scientific Name], MATCH(1, (AOM[Edge_Value]=ani_diet!F1043)*(AOM[Is_Ani_Diet_Ingredient]&lt;&gt;FALSE), 0))=0, "", INDEX(AOM[Scientific Name], MATCH(1, (AOM[Edge_Value]=ani_diet!F1043)*(AOM[Is_Ani_Diet_Ingredient]&lt;&gt;FALSE), 0))), "No Match in AOM")</f>
        <v>Themeda triandra</v>
      </c>
      <c r="V1043" t="str" cm="1">
        <f t="array" ref="V1043">IF((U1043&lt;&gt;"")*(U1043&lt;&gt;"No Match in AOM"),IF(L1043&lt;&gt;"",_xlfn.TEXTJOIN(";",TRUE,CONCATENATE(_xlfn.TEXTSPLIT(U1043,";",TRUE,FALSE)," ",L1043)),U1043),"")</f>
        <v>Themeda triandra</v>
      </c>
    </row>
    <row r="1044" spans="1:23" ht="15" customHeight="1" x14ac:dyDescent="0.35">
      <c r="A1044" t="s">
        <v>26128</v>
      </c>
      <c r="B1044" s="86" t="s">
        <v>26129</v>
      </c>
      <c r="C1044" s="121" t="s">
        <v>23243</v>
      </c>
      <c r="D1044" s="120" t="s">
        <v>23243</v>
      </c>
      <c r="E1044" s="122" t="str">
        <f t="shared" si="67"/>
        <v>Threonine</v>
      </c>
      <c r="F1044" s="122" t="str">
        <f t="shared" si="69"/>
        <v>Threonine</v>
      </c>
      <c r="G1044" s="122" t="str">
        <f t="shared" si="68"/>
        <v>Threonine</v>
      </c>
      <c r="T1044" t="str" cm="1">
        <f t="array" ref="T1044">IFERROR(INDEX(AOM[AOM], MATCH(1, (AOM[Edge_Value]=ani_diet!F1044)*(AOM[Is_Ani_Diet_Ingredient]&lt;&gt;FALSE), 0)), "No Match in AOM")</f>
        <v>No Match in AOM</v>
      </c>
      <c r="U1044" t="str" cm="1">
        <f t="array" ref="U1044">IFERROR(IF(INDEX(AOM[Scientific Name], MATCH(1, (AOM[Edge_Value]=ani_diet!F1044)*(AOM[Is_Ani_Diet_Ingredient]&lt;&gt;FALSE), 0))=0, "", INDEX(AOM[Scientific Name], MATCH(1, (AOM[Edge_Value]=ani_diet!F1044)*(AOM[Is_Ani_Diet_Ingredient]&lt;&gt;FALSE), 0))), "No Match in AOM")</f>
        <v>No Match in AOM</v>
      </c>
      <c r="V1044" t="str" cm="1">
        <f t="array" ref="V1044">IF((U1044&lt;&gt;"")*(U1044&lt;&gt;"No Match in AOM"),IF(L1044&lt;&gt;"",_xlfn.TEXTJOIN(";",TRUE,CONCATENATE(_xlfn.TEXTSPLIT(U1044,";",TRUE,FALSE)," ",L1044)),U1044),"")</f>
        <v/>
      </c>
      <c r="W1044" t="s">
        <v>23242</v>
      </c>
    </row>
    <row r="1045" spans="1:23" ht="15" customHeight="1" x14ac:dyDescent="0.35">
      <c r="A1045" t="s">
        <v>24259</v>
      </c>
      <c r="B1045" s="86" t="s">
        <v>26130</v>
      </c>
      <c r="C1045" s="121" t="s">
        <v>26131</v>
      </c>
      <c r="D1045" s="120" t="s">
        <v>9123</v>
      </c>
      <c r="E1045" s="122" t="str">
        <f t="shared" ref="E1045:E1107" si="70">_xlfn.TEXTJOIN(" ",TRUE,D1045,IF(ISBLANK(L1045),"",_xlfn.TEXTSPLIT(L1045,";")))</f>
        <v>Sorghum Threshed Top</v>
      </c>
      <c r="F1045" s="122" t="str">
        <f t="shared" si="69"/>
        <v>Sorghum Threshed Top</v>
      </c>
      <c r="G1045" s="122" t="str">
        <f t="shared" si="68"/>
        <v>Sorghum Threshed Top</v>
      </c>
      <c r="L1045" s="120" t="s">
        <v>26132</v>
      </c>
      <c r="N1045" s="88" t="s">
        <v>252</v>
      </c>
      <c r="T1045" t="str" cm="1">
        <f t="array" ref="T1045">IFERROR(INDEX(AOM[AOM], MATCH(1, (AOM[Edge_Value]=ani_diet!F1045)*(AOM[Is_Ani_Diet_Ingredient]&lt;&gt;FALSE), 0)), "No Match in AOM")</f>
        <v>AOM_001892</v>
      </c>
      <c r="U1045" t="str" cm="1">
        <f t="array" ref="U1045">IFERROR(IF(INDEX(AOM[Scientific Name], MATCH(1, (AOM[Edge_Value]=ani_diet!F1045)*(AOM[Is_Ani_Diet_Ingredient]&lt;&gt;FALSE), 0))=0, "", INDEX(AOM[Scientific Name], MATCH(1, (AOM[Edge_Value]=ani_diet!F1045)*(AOM[Is_Ani_Diet_Ingredient]&lt;&gt;FALSE), 0))), "No Match in AOM")</f>
        <v>Glycine max</v>
      </c>
      <c r="V1045" t="str" cm="1">
        <f t="array" ref="V1045">IF((U1045&lt;&gt;"")*(U1045&lt;&gt;"No Match in AOM"),IF(L1045&lt;&gt;"",_xlfn.TEXTJOIN(";",TRUE,CONCATENATE(_xlfn.TEXTSPLIT(U1045,";",TRUE,FALSE)," ",L1045)),U1045),"")</f>
        <v>Glycine max Threshed Top</v>
      </c>
    </row>
    <row r="1046" spans="1:23" ht="15" customHeight="1" x14ac:dyDescent="0.35">
      <c r="A1046" t="s">
        <v>24259</v>
      </c>
      <c r="B1046" s="86" t="s">
        <v>26133</v>
      </c>
      <c r="D1046" s="120" t="s">
        <v>9123</v>
      </c>
      <c r="E1046" s="122" t="str">
        <f t="shared" si="70"/>
        <v>Sorghum Threshed Top</v>
      </c>
      <c r="F1046" s="122" t="str">
        <f t="shared" si="69"/>
        <v>Sorghum Threshed Top</v>
      </c>
      <c r="G1046" s="122" t="str">
        <f t="shared" si="68"/>
        <v>Sorghum Threshed Top Chopped</v>
      </c>
      <c r="I1046" s="120" t="s">
        <v>6715</v>
      </c>
      <c r="K1046" s="120" t="s">
        <v>6715</v>
      </c>
      <c r="L1046" s="120" t="s">
        <v>26132</v>
      </c>
      <c r="T1046" t="str" cm="1">
        <f t="array" ref="T1046">IFERROR(INDEX(AOM[AOM], MATCH(1, (AOM[Edge_Value]=ani_diet!F1046)*(AOM[Is_Ani_Diet_Ingredient]&lt;&gt;FALSE), 0)), "No Match in AOM")</f>
        <v>AOM_001892</v>
      </c>
      <c r="U1046" t="str" cm="1">
        <f t="array" ref="U1046">IFERROR(IF(INDEX(AOM[Scientific Name], MATCH(1, (AOM[Edge_Value]=ani_diet!F1046)*(AOM[Is_Ani_Diet_Ingredient]&lt;&gt;FALSE), 0))=0, "", INDEX(AOM[Scientific Name], MATCH(1, (AOM[Edge_Value]=ani_diet!F1046)*(AOM[Is_Ani_Diet_Ingredient]&lt;&gt;FALSE), 0))), "No Match in AOM")</f>
        <v>Glycine max</v>
      </c>
      <c r="V1046" t="str" cm="1">
        <f t="array" ref="V1046">IF((U1046&lt;&gt;"")*(U1046&lt;&gt;"No Match in AOM"),IF(L1046&lt;&gt;"",_xlfn.TEXTJOIN(";",TRUE,CONCATENATE(_xlfn.TEXTSPLIT(U1046,";",TRUE,FALSE)," ",L1046)),U1046),"")</f>
        <v>Glycine max Threshed Top</v>
      </c>
    </row>
    <row r="1047" spans="1:23" ht="15" customHeight="1" x14ac:dyDescent="0.35">
      <c r="A1047" t="s">
        <v>24523</v>
      </c>
      <c r="B1047" s="86" t="s">
        <v>9302</v>
      </c>
      <c r="C1047" s="121" t="s">
        <v>9302</v>
      </c>
      <c r="D1047" s="120" t="s">
        <v>9302</v>
      </c>
      <c r="E1047" s="122" t="str">
        <f t="shared" si="70"/>
        <v>Tithonia diversifolia</v>
      </c>
      <c r="F1047" s="122" t="str">
        <f t="shared" si="69"/>
        <v>Tithonia diversifolia</v>
      </c>
      <c r="G1047" s="122" t="str">
        <f t="shared" si="68"/>
        <v>Tithonia diversifolia</v>
      </c>
      <c r="T1047" t="str" cm="1">
        <f t="array" ref="T1047">IFERROR(INDEX(AOM[AOM], MATCH(1, (AOM[Edge_Value]=ani_diet!F1047)*(AOM[Is_Ani_Diet_Ingredient]&lt;&gt;FALSE), 0)), "No Match in AOM")</f>
        <v>AOM_000716</v>
      </c>
      <c r="U1047" t="str" cm="1">
        <f t="array" ref="U1047">IFERROR(IF(INDEX(AOM[Scientific Name], MATCH(1, (AOM[Edge_Value]=ani_diet!F1047)*(AOM[Is_Ani_Diet_Ingredient]&lt;&gt;FALSE), 0))=0, "", INDEX(AOM[Scientific Name], MATCH(1, (AOM[Edge_Value]=ani_diet!F1047)*(AOM[Is_Ani_Diet_Ingredient]&lt;&gt;FALSE), 0))), "No Match in AOM")</f>
        <v>Tithonia diversifolia</v>
      </c>
      <c r="V1047" t="str" cm="1">
        <f t="array" ref="V1047">IF((U1047&lt;&gt;"")*(U1047&lt;&gt;"No Match in AOM"),IF(L1047&lt;&gt;"",_xlfn.TEXTJOIN(";",TRUE,CONCATENATE(_xlfn.TEXTSPLIT(U1047,";",TRUE,FALSE)," ",L1047)),U1047),"")</f>
        <v>Tithonia diversifolia</v>
      </c>
    </row>
    <row r="1048" spans="1:23" ht="15" customHeight="1" x14ac:dyDescent="0.35">
      <c r="A1048" t="s">
        <v>25497</v>
      </c>
      <c r="B1048" s="86" t="s">
        <v>26134</v>
      </c>
      <c r="D1048" s="120" t="s">
        <v>9302</v>
      </c>
      <c r="E1048" s="122" t="str">
        <f t="shared" si="70"/>
        <v>Tithonia diversifolia</v>
      </c>
      <c r="F1048" s="122" t="str">
        <f t="shared" si="69"/>
        <v>Tithonia diversifolia Dried</v>
      </c>
      <c r="G1048" s="122" t="str">
        <f t="shared" si="68"/>
        <v>Tithonia diversifolia Dried(Air)</v>
      </c>
      <c r="I1048" s="120" t="s">
        <v>24221</v>
      </c>
      <c r="J1048" s="120" t="s">
        <v>24193</v>
      </c>
      <c r="T1048" t="str" cm="1">
        <f t="array" ref="T1048">IFERROR(INDEX(AOM[AOM], MATCH(1, (AOM[Edge_Value]=ani_diet!F1048)*(AOM[Is_Ani_Diet_Ingredient]&lt;&gt;FALSE), 0)), "No Match in AOM")</f>
        <v>AOM_001726</v>
      </c>
      <c r="U1048" t="str" cm="1">
        <f t="array" ref="U1048">IFERROR(IF(INDEX(AOM[Scientific Name], MATCH(1, (AOM[Edge_Value]=ani_diet!F1048)*(AOM[Is_Ani_Diet_Ingredient]&lt;&gt;FALSE), 0))=0, "", INDEX(AOM[Scientific Name], MATCH(1, (AOM[Edge_Value]=ani_diet!F1048)*(AOM[Is_Ani_Diet_Ingredient]&lt;&gt;FALSE), 0))), "No Match in AOM")</f>
        <v>Tithonia diversifolia</v>
      </c>
      <c r="V1048" t="str" cm="1">
        <f t="array" ref="V1048">IF((U1048&lt;&gt;"")*(U1048&lt;&gt;"No Match in AOM"),IF(L1048&lt;&gt;"",_xlfn.TEXTJOIN(";",TRUE,CONCATENATE(_xlfn.TEXTSPLIT(U1048,";",TRUE,FALSE)," ",L1048)),U1048),"")</f>
        <v>Tithonia diversifolia</v>
      </c>
    </row>
    <row r="1049" spans="1:23" ht="15" customHeight="1" x14ac:dyDescent="0.35">
      <c r="A1049" t="s">
        <v>25676</v>
      </c>
      <c r="B1049" s="86" t="s">
        <v>21707</v>
      </c>
      <c r="C1049" s="121" t="s">
        <v>26135</v>
      </c>
      <c r="D1049" s="120" t="s">
        <v>11129</v>
      </c>
      <c r="E1049" s="122" t="str">
        <f t="shared" si="70"/>
        <v>Tomato Pulp</v>
      </c>
      <c r="F1049" s="122" t="str">
        <f t="shared" si="69"/>
        <v>Tomato Pulp</v>
      </c>
      <c r="G1049" s="122" t="str">
        <f t="shared" si="68"/>
        <v>Tomato Pulp</v>
      </c>
      <c r="L1049" s="120" t="s">
        <v>24429</v>
      </c>
      <c r="T1049" t="str" cm="1">
        <f t="array" ref="T1049">IFERROR(INDEX(AOM[AOM], MATCH(1, (AOM[Edge_Value]=ani_diet!F1049)*(AOM[Is_Ani_Diet_Ingredient]&lt;&gt;FALSE), 0)), "No Match in AOM")</f>
        <v>AOM_002137</v>
      </c>
      <c r="U1049" t="str" cm="1">
        <f t="array" ref="U1049">IFERROR(IF(INDEX(AOM[Scientific Name], MATCH(1, (AOM[Edge_Value]=ani_diet!F1049)*(AOM[Is_Ani_Diet_Ingredient]&lt;&gt;FALSE), 0))=0, "", INDEX(AOM[Scientific Name], MATCH(1, (AOM[Edge_Value]=ani_diet!F1049)*(AOM[Is_Ani_Diet_Ingredient]&lt;&gt;FALSE), 0))), "No Match in AOM")</f>
        <v>Solanum lycopersicum</v>
      </c>
      <c r="V1049" t="str" cm="1">
        <f t="array" ref="V1049">IF((U1049&lt;&gt;"")*(U1049&lt;&gt;"No Match in AOM"),IF(L1049&lt;&gt;"",_xlfn.TEXTJOIN(";",TRUE,CONCATENATE(_xlfn.TEXTSPLIT(U1049,";",TRUE,FALSE)," ",L1049)),U1049),"")</f>
        <v>Solanum lycopersicum Pulp</v>
      </c>
    </row>
    <row r="1050" spans="1:23" ht="15" customHeight="1" x14ac:dyDescent="0.35">
      <c r="A1050" t="s">
        <v>24510</v>
      </c>
      <c r="B1050" s="86" t="s">
        <v>26136</v>
      </c>
      <c r="D1050" s="120" t="s">
        <v>21545</v>
      </c>
      <c r="E1050" s="122" t="str">
        <f t="shared" si="70"/>
        <v>Tomato Waste</v>
      </c>
      <c r="F1050" s="122" t="str">
        <f t="shared" si="69"/>
        <v>Tomato Waste Dried</v>
      </c>
      <c r="G1050" s="122" t="str">
        <f t="shared" si="68"/>
        <v>Tomato Waste Dried</v>
      </c>
      <c r="I1050" s="120" t="s">
        <v>24193</v>
      </c>
      <c r="J1050" s="120" t="s">
        <v>24193</v>
      </c>
      <c r="T1050" t="str" cm="1">
        <f t="array" ref="T1050">IFERROR(INDEX(AOM[AOM], MATCH(1, (AOM[Edge_Value]=ani_diet!F1050)*(AOM[Is_Ani_Diet_Ingredient]&lt;&gt;FALSE), 0)), "No Match in AOM")</f>
        <v>AOM_001957</v>
      </c>
      <c r="U1050" t="str" cm="1">
        <f t="array" ref="U1050">IFERROR(IF(INDEX(AOM[Scientific Name], MATCH(1, (AOM[Edge_Value]=ani_diet!F1050)*(AOM[Is_Ani_Diet_Ingredient]&lt;&gt;FALSE), 0))=0, "", INDEX(AOM[Scientific Name], MATCH(1, (AOM[Edge_Value]=ani_diet!F1050)*(AOM[Is_Ani_Diet_Ingredient]&lt;&gt;FALSE), 0))), "No Match in AOM")</f>
        <v>Solanum lycopersicum</v>
      </c>
      <c r="V1050" t="str" cm="1">
        <f t="array" ref="V1050">IF((U1050&lt;&gt;"")*(U1050&lt;&gt;"No Match in AOM"),IF(L1050&lt;&gt;"",_xlfn.TEXTJOIN(";",TRUE,CONCATENATE(_xlfn.TEXTSPLIT(U1050,";",TRUE,FALSE)," ",L1050)),U1050),"")</f>
        <v>Solanum lycopersicum</v>
      </c>
    </row>
    <row r="1051" spans="1:23" ht="15" customHeight="1" x14ac:dyDescent="0.35">
      <c r="A1051" t="s">
        <v>24510</v>
      </c>
      <c r="B1051" s="86" t="s">
        <v>26137</v>
      </c>
      <c r="C1051" s="121" t="s">
        <v>26138</v>
      </c>
      <c r="D1051" s="120" t="s">
        <v>11129</v>
      </c>
      <c r="E1051" s="122" t="str">
        <f t="shared" si="70"/>
        <v>Tomato Skin Seed</v>
      </c>
      <c r="F1051" s="122" t="str">
        <f t="shared" si="69"/>
        <v>Tomato Skin Seed</v>
      </c>
      <c r="G1051" s="122" t="str">
        <f t="shared" si="68"/>
        <v>Tomato Skin Seed</v>
      </c>
      <c r="L1051" s="120" t="s">
        <v>26139</v>
      </c>
      <c r="T1051" t="str" cm="1">
        <f t="array" ref="T1051">IFERROR(INDEX(AOM[AOM], MATCH(1, (AOM[Edge_Value]=ani_diet!F1051)*(AOM[Is_Ani_Diet_Ingredient]&lt;&gt;FALSE), 0)), "No Match in AOM")</f>
        <v>AOM_001436</v>
      </c>
      <c r="U1051" t="str" cm="1">
        <f t="array" ref="U1051">IFERROR(IF(INDEX(AOM[Scientific Name], MATCH(1, (AOM[Edge_Value]=ani_diet!F1051)*(AOM[Is_Ani_Diet_Ingredient]&lt;&gt;FALSE), 0))=0, "", INDEX(AOM[Scientific Name], MATCH(1, (AOM[Edge_Value]=ani_diet!F1051)*(AOM[Is_Ani_Diet_Ingredient]&lt;&gt;FALSE), 0))), "No Match in AOM")</f>
        <v>Solanum lycopersicum</v>
      </c>
      <c r="V1051" t="str" cm="1">
        <f t="array" ref="V1051">IF((U1051&lt;&gt;"")*(U1051&lt;&gt;"No Match in AOM"),IF(L1051&lt;&gt;"",_xlfn.TEXTJOIN(";",TRUE,CONCATENATE(_xlfn.TEXTSPLIT(U1051,";",TRUE,FALSE)," ",L1051)),U1051),"")</f>
        <v>Solanum lycopersicum Skin;Seed</v>
      </c>
    </row>
    <row r="1052" spans="1:23" ht="15" customHeight="1" x14ac:dyDescent="0.35">
      <c r="A1052" t="s">
        <v>26140</v>
      </c>
      <c r="B1052" s="86" t="s">
        <v>26141</v>
      </c>
      <c r="C1052" s="121" t="s">
        <v>23189</v>
      </c>
      <c r="D1052" s="120" t="s">
        <v>23227</v>
      </c>
      <c r="E1052" s="122" t="str">
        <f t="shared" si="70"/>
        <v>Total Mixed Ration</v>
      </c>
      <c r="F1052" s="122" t="str">
        <f t="shared" si="69"/>
        <v>Total Mixed Ration</v>
      </c>
      <c r="G1052" s="122" t="str">
        <f t="shared" si="68"/>
        <v>Total Mixed Ration</v>
      </c>
      <c r="M1052" s="88" t="s">
        <v>252</v>
      </c>
      <c r="T1052" t="str" cm="1">
        <f t="array" ref="T1052">IFERROR(INDEX(AOM[AOM], MATCH(1, (AOM[Edge_Value]=ani_diet!F1052)*(AOM[Is_Ani_Diet_Ingredient]&lt;&gt;FALSE), 0)), "No Match in AOM")</f>
        <v>AOM_000804</v>
      </c>
      <c r="U1052" t="str" cm="1">
        <f t="array" ref="U1052">IFERROR(IF(INDEX(AOM[Scientific Name], MATCH(1, (AOM[Edge_Value]=ani_diet!F1052)*(AOM[Is_Ani_Diet_Ingredient]&lt;&gt;FALSE), 0))=0, "", INDEX(AOM[Scientific Name], MATCH(1, (AOM[Edge_Value]=ani_diet!F1052)*(AOM[Is_Ani_Diet_Ingredient]&lt;&gt;FALSE), 0))), "No Match in AOM")</f>
        <v/>
      </c>
      <c r="V1052" t="str" cm="1">
        <f t="array" ref="V1052">IF((U1052&lt;&gt;"")*(U1052&lt;&gt;"No Match in AOM"),IF(L1052&lt;&gt;"",_xlfn.TEXTJOIN(";",TRUE,CONCATENATE(_xlfn.TEXTSPLIT(U1052,";",TRUE,FALSE)," ",L1052)),U1052),"")</f>
        <v/>
      </c>
    </row>
    <row r="1053" spans="1:23" ht="15" customHeight="1" x14ac:dyDescent="0.35">
      <c r="A1053" t="s">
        <v>24476</v>
      </c>
      <c r="B1053" s="86" t="s">
        <v>4177</v>
      </c>
      <c r="C1053" s="121" t="s">
        <v>4177</v>
      </c>
      <c r="D1053" s="120" t="s">
        <v>4177</v>
      </c>
      <c r="E1053" s="122" t="str">
        <f t="shared" si="70"/>
        <v>Toxynil</v>
      </c>
      <c r="F1053" s="122" t="str">
        <f t="shared" si="69"/>
        <v>Toxynil</v>
      </c>
      <c r="G1053" s="122" t="str">
        <f t="shared" si="68"/>
        <v>Toxynil</v>
      </c>
      <c r="T1053" t="str" cm="1">
        <f t="array" ref="T1053">IFERROR(INDEX(AOM[AOM], MATCH(1, (AOM[Edge_Value]=ani_diet!F1053)*(AOM[Is_Ani_Diet_Ingredient]&lt;&gt;FALSE), 0)), "No Match in AOM")</f>
        <v>AOM_001868</v>
      </c>
      <c r="U1053" t="str" cm="1">
        <f t="array" ref="U1053">IFERROR(IF(INDEX(AOM[Scientific Name], MATCH(1, (AOM[Edge_Value]=ani_diet!F1053)*(AOM[Is_Ani_Diet_Ingredient]&lt;&gt;FALSE), 0))=0, "", INDEX(AOM[Scientific Name], MATCH(1, (AOM[Edge_Value]=ani_diet!F1053)*(AOM[Is_Ani_Diet_Ingredient]&lt;&gt;FALSE), 0))), "No Match in AOM")</f>
        <v/>
      </c>
      <c r="V1053" t="str" cm="1">
        <f t="array" ref="V1053">IF((U1053&lt;&gt;"")*(U1053&lt;&gt;"No Match in AOM"),IF(L1053&lt;&gt;"",_xlfn.TEXTJOIN(";",TRUE,CONCATENATE(_xlfn.TEXTSPLIT(U1053,";",TRUE,FALSE)," ",L1053)),U1053),"")</f>
        <v/>
      </c>
    </row>
    <row r="1054" spans="1:23" ht="15" customHeight="1" x14ac:dyDescent="0.35">
      <c r="A1054" t="s">
        <v>24476</v>
      </c>
      <c r="B1054" s="86" t="s">
        <v>26142</v>
      </c>
      <c r="D1054" s="120" t="s">
        <v>4177</v>
      </c>
      <c r="E1054" s="122" t="str">
        <f t="shared" si="70"/>
        <v>Toxynil</v>
      </c>
      <c r="F1054" s="122" t="str">
        <f t="shared" si="69"/>
        <v>Toxynil Ground</v>
      </c>
      <c r="G1054" s="122" t="str">
        <f t="shared" si="68"/>
        <v>Toxynil Ground</v>
      </c>
      <c r="I1054" s="120" t="s">
        <v>6571</v>
      </c>
      <c r="J1054" s="120" t="s">
        <v>6571</v>
      </c>
      <c r="T1054" t="str" cm="1">
        <f t="array" ref="T1054">IFERROR(INDEX(AOM[AOM], MATCH(1, (AOM[Edge_Value]=ani_diet!F1054)*(AOM[Is_Ani_Diet_Ingredient]&lt;&gt;FALSE), 0)), "No Match in AOM")</f>
        <v>AOM_001997</v>
      </c>
      <c r="U1054" t="str" cm="1">
        <f t="array" ref="U1054">IFERROR(IF(INDEX(AOM[Scientific Name], MATCH(1, (AOM[Edge_Value]=ani_diet!F1054)*(AOM[Is_Ani_Diet_Ingredient]&lt;&gt;FALSE), 0))=0, "", INDEX(AOM[Scientific Name], MATCH(1, (AOM[Edge_Value]=ani_diet!F1054)*(AOM[Is_Ani_Diet_Ingredient]&lt;&gt;FALSE), 0))), "No Match in AOM")</f>
        <v/>
      </c>
      <c r="V1054" t="str" cm="1">
        <f t="array" ref="V1054">IF((U1054&lt;&gt;"")*(U1054&lt;&gt;"No Match in AOM"),IF(L1054&lt;&gt;"",_xlfn.TEXTJOIN(";",TRUE,CONCATENATE(_xlfn.TEXTSPLIT(U1054,";",TRUE,FALSE)," ",L1054)),U1054),"")</f>
        <v/>
      </c>
    </row>
    <row r="1055" spans="1:23" ht="15" customHeight="1" x14ac:dyDescent="0.35">
      <c r="A1055" t="s">
        <v>26005</v>
      </c>
      <c r="B1055" s="86" t="s">
        <v>23362</v>
      </c>
      <c r="D1055" s="120" t="s">
        <v>23362</v>
      </c>
      <c r="E1055" s="122" t="str">
        <f t="shared" si="70"/>
        <v>Trace-elements Mix</v>
      </c>
      <c r="F1055" s="122" t="str">
        <f t="shared" si="69"/>
        <v>Trace-elements Mix</v>
      </c>
      <c r="G1055" s="122" t="str">
        <f t="shared" si="68"/>
        <v>Trace-elements Mix</v>
      </c>
      <c r="P1055" t="s">
        <v>13005</v>
      </c>
      <c r="Q1055" t="s">
        <v>12972</v>
      </c>
      <c r="R1055" t="s">
        <v>24425</v>
      </c>
      <c r="S1055" t="s">
        <v>24426</v>
      </c>
      <c r="T1055" t="str" cm="1">
        <f t="array" ref="T1055">IFERROR(INDEX(AOM[AOM], MATCH(1, (AOM[Edge_Value]=ani_diet!F1055)*(AOM[Is_Ani_Diet_Ingredient]&lt;&gt;FALSE), 0)), "No Match in AOM")</f>
        <v>AOM_001773</v>
      </c>
      <c r="U1055" t="str" cm="1">
        <f t="array" ref="U1055">IFERROR(IF(INDEX(AOM[Scientific Name], MATCH(1, (AOM[Edge_Value]=ani_diet!F1055)*(AOM[Is_Ani_Diet_Ingredient]&lt;&gt;FALSE), 0))=0, "", INDEX(AOM[Scientific Name], MATCH(1, (AOM[Edge_Value]=ani_diet!F1055)*(AOM[Is_Ani_Diet_Ingredient]&lt;&gt;FALSE), 0))), "No Match in AOM")</f>
        <v/>
      </c>
      <c r="V1055" t="str" cm="1">
        <f t="array" ref="V1055">IF((U1055&lt;&gt;"")*(U1055&lt;&gt;"No Match in AOM"),IF(L1055&lt;&gt;"",_xlfn.TEXTJOIN(";",TRUE,CONCATENATE(_xlfn.TEXTSPLIT(U1055,";",TRUE,FALSE)," ",L1055)),U1055),"")</f>
        <v/>
      </c>
    </row>
    <row r="1056" spans="1:23" ht="15" customHeight="1" x14ac:dyDescent="0.35">
      <c r="A1056" t="s">
        <v>25500</v>
      </c>
      <c r="B1056" s="86" t="s">
        <v>26143</v>
      </c>
      <c r="C1056" s="121" t="s">
        <v>23335</v>
      </c>
      <c r="D1056" s="120" t="s">
        <v>23335</v>
      </c>
      <c r="E1056" s="122" t="str">
        <f t="shared" si="70"/>
        <v>Kanwa-Potassium Salt</v>
      </c>
      <c r="F1056" s="122" t="str">
        <f t="shared" si="69"/>
        <v>Kanwa-Potassium Salt</v>
      </c>
      <c r="G1056" s="122" t="str">
        <f t="shared" si="68"/>
        <v>Kanwa-Potassium Salt</v>
      </c>
      <c r="T1056" t="str" cm="1">
        <f t="array" ref="T1056">IFERROR(INDEX(AOM[AOM], MATCH(1, (AOM[Edge_Value]=ani_diet!F1056)*(AOM[Is_Ani_Diet_Ingredient]&lt;&gt;FALSE), 0)), "No Match in AOM")</f>
        <v>AOM_001506</v>
      </c>
      <c r="U1056" t="str" cm="1">
        <f t="array" ref="U1056">IFERROR(IF(INDEX(AOM[Scientific Name], MATCH(1, (AOM[Edge_Value]=ani_diet!F1056)*(AOM[Is_Ani_Diet_Ingredient]&lt;&gt;FALSE), 0))=0, "", INDEX(AOM[Scientific Name], MATCH(1, (AOM[Edge_Value]=ani_diet!F1056)*(AOM[Is_Ani_Diet_Ingredient]&lt;&gt;FALSE), 0))), "No Match in AOM")</f>
        <v/>
      </c>
      <c r="V1056" t="str" cm="1">
        <f t="array" ref="V1056">IF((U1056&lt;&gt;"")*(U1056&lt;&gt;"No Match in AOM"),IF(L1056&lt;&gt;"",_xlfn.TEXTJOIN(";",TRUE,CONCATENATE(_xlfn.TEXTSPLIT(U1056,";",TRUE,FALSE)," ",L1056)),U1056),"")</f>
        <v/>
      </c>
    </row>
    <row r="1057" spans="1:22" ht="15" customHeight="1" x14ac:dyDescent="0.35">
      <c r="A1057" t="s">
        <v>24500</v>
      </c>
      <c r="B1057" s="86" t="s">
        <v>26144</v>
      </c>
      <c r="C1057" s="121" t="s">
        <v>22886</v>
      </c>
      <c r="D1057" s="120" t="s">
        <v>22885</v>
      </c>
      <c r="E1057" s="122" t="str">
        <f t="shared" si="70"/>
        <v>Lotus corniculatus</v>
      </c>
      <c r="F1057" s="122" t="str">
        <f t="shared" si="69"/>
        <v>Lotus corniculatus</v>
      </c>
      <c r="G1057" s="122" t="str">
        <f t="shared" si="68"/>
        <v>Lotus corniculatus</v>
      </c>
      <c r="T1057" t="str" cm="1">
        <f t="array" ref="T1057">IFERROR(INDEX(AOM[AOM], MATCH(1, (AOM[Edge_Value]=ani_diet!F1057)*(AOM[Is_Ani_Diet_Ingredient]&lt;&gt;FALSE), 0)), "No Match in AOM")</f>
        <v>AOM_001526</v>
      </c>
      <c r="U1057" t="str" cm="1">
        <f t="array" ref="U1057">IFERROR(IF(INDEX(AOM[Scientific Name], MATCH(1, (AOM[Edge_Value]=ani_diet!F1057)*(AOM[Is_Ani_Diet_Ingredient]&lt;&gt;FALSE), 0))=0, "", INDEX(AOM[Scientific Name], MATCH(1, (AOM[Edge_Value]=ani_diet!F1057)*(AOM[Is_Ani_Diet_Ingredient]&lt;&gt;FALSE), 0))), "No Match in AOM")</f>
        <v>Lotus corniculatus</v>
      </c>
      <c r="V1057" t="str" cm="1">
        <f t="array" ref="V1057">IF((U1057&lt;&gt;"")*(U1057&lt;&gt;"No Match in AOM"),IF(L1057&lt;&gt;"",_xlfn.TEXTJOIN(";",TRUE,CONCATENATE(_xlfn.TEXTSPLIT(U1057,";",TRUE,FALSE)," ",L1057)),U1057),"")</f>
        <v>Lotus corniculatus</v>
      </c>
    </row>
    <row r="1058" spans="1:22" ht="15" customHeight="1" x14ac:dyDescent="0.35">
      <c r="A1058" t="s">
        <v>24478</v>
      </c>
      <c r="B1058" s="86" t="s">
        <v>26145</v>
      </c>
      <c r="C1058" s="121" t="s">
        <v>23060</v>
      </c>
      <c r="D1058" s="120" t="s">
        <v>23060</v>
      </c>
      <c r="E1058" s="122" t="str">
        <f t="shared" si="70"/>
        <v>Tribulus terrestris</v>
      </c>
      <c r="F1058" s="122" t="str">
        <f t="shared" si="69"/>
        <v>Tribulus terrestris</v>
      </c>
      <c r="G1058" s="122" t="str">
        <f t="shared" si="68"/>
        <v>Tribulus terrestris</v>
      </c>
      <c r="P1058" t="s">
        <v>12987</v>
      </c>
      <c r="Q1058" t="s">
        <v>12955</v>
      </c>
      <c r="R1058" t="s">
        <v>12987</v>
      </c>
      <c r="S1058" t="s">
        <v>12955</v>
      </c>
      <c r="T1058" t="str" cm="1">
        <f t="array" ref="T1058">IFERROR(INDEX(AOM[AOM], MATCH(1, (AOM[Edge_Value]=ani_diet!F1058)*(AOM[Is_Ani_Diet_Ingredient]&lt;&gt;FALSE), 0)), "No Match in AOM")</f>
        <v>AOM_001551</v>
      </c>
      <c r="U1058" t="str" cm="1">
        <f t="array" ref="U1058">IFERROR(IF(INDEX(AOM[Scientific Name], MATCH(1, (AOM[Edge_Value]=ani_diet!F1058)*(AOM[Is_Ani_Diet_Ingredient]&lt;&gt;FALSE), 0))=0, "", INDEX(AOM[Scientific Name], MATCH(1, (AOM[Edge_Value]=ani_diet!F1058)*(AOM[Is_Ani_Diet_Ingredient]&lt;&gt;FALSE), 0))), "No Match in AOM")</f>
        <v>Tribulus terrestris</v>
      </c>
      <c r="V1058" t="str" cm="1">
        <f t="array" ref="V1058">IF((U1058&lt;&gt;"")*(U1058&lt;&gt;"No Match in AOM"),IF(L1058&lt;&gt;"",_xlfn.TEXTJOIN(";",TRUE,CONCATENATE(_xlfn.TEXTSPLIT(U1058,";",TRUE,FALSE)," ",L1058)),U1058),"")</f>
        <v>Tribulus terrestris</v>
      </c>
    </row>
    <row r="1059" spans="1:22" ht="15" customHeight="1" x14ac:dyDescent="0.35">
      <c r="A1059" t="s">
        <v>24658</v>
      </c>
      <c r="B1059" s="86" t="s">
        <v>26146</v>
      </c>
      <c r="C1059" s="121" t="s">
        <v>23373</v>
      </c>
      <c r="D1059" s="120" t="s">
        <v>23373</v>
      </c>
      <c r="E1059" s="122" t="str">
        <f t="shared" si="70"/>
        <v>Tricalcium Phosphate</v>
      </c>
      <c r="F1059" s="122" t="str">
        <f t="shared" si="69"/>
        <v>Tricalcium Phosphate</v>
      </c>
      <c r="G1059" s="122" t="str">
        <f t="shared" si="68"/>
        <v>Tricalcium Phosphate</v>
      </c>
      <c r="T1059" t="str" cm="1">
        <f t="array" ref="T1059">IFERROR(INDEX(AOM[AOM], MATCH(1, (AOM[Edge_Value]=ani_diet!F1059)*(AOM[Is_Ani_Diet_Ingredient]&lt;&gt;FALSE), 0)), "No Match in AOM")</f>
        <v>AOM_000777</v>
      </c>
      <c r="U1059" t="str" cm="1">
        <f t="array" ref="U1059">IFERROR(IF(INDEX(AOM[Scientific Name], MATCH(1, (AOM[Edge_Value]=ani_diet!F1059)*(AOM[Is_Ani_Diet_Ingredient]&lt;&gt;FALSE), 0))=0, "", INDEX(AOM[Scientific Name], MATCH(1, (AOM[Edge_Value]=ani_diet!F1059)*(AOM[Is_Ani_Diet_Ingredient]&lt;&gt;FALSE), 0))), "No Match in AOM")</f>
        <v/>
      </c>
      <c r="V1059" t="str" cm="1">
        <f t="array" ref="V1059">IF((U1059&lt;&gt;"")*(U1059&lt;&gt;"No Match in AOM"),IF(L1059&lt;&gt;"",_xlfn.TEXTJOIN(";",TRUE,CONCATENATE(_xlfn.TEXTSPLIT(U1059,";",TRUE,FALSE)," ",L1059)),U1059),"")</f>
        <v/>
      </c>
    </row>
    <row r="1060" spans="1:22" ht="15" customHeight="1" x14ac:dyDescent="0.35">
      <c r="A1060" t="s">
        <v>25597</v>
      </c>
      <c r="B1060" s="86" t="s">
        <v>26147</v>
      </c>
      <c r="D1060" s="120" t="s">
        <v>9626</v>
      </c>
      <c r="E1060" s="122" t="str">
        <f t="shared" si="70"/>
        <v>Trifolium alexandrinum</v>
      </c>
      <c r="F1060" s="122" t="str">
        <f t="shared" si="69"/>
        <v>Trifolium alexandrinum Dried</v>
      </c>
      <c r="G1060" s="122" t="str">
        <f t="shared" si="68"/>
        <v>Trifolium alexandrinum Hay Chopped</v>
      </c>
      <c r="I1060" s="120" t="s">
        <v>24298</v>
      </c>
      <c r="J1060" s="120" t="s">
        <v>24193</v>
      </c>
      <c r="K1060" s="120" t="s">
        <v>6715</v>
      </c>
      <c r="T1060" t="str" cm="1">
        <f t="array" ref="T1060">IFERROR(INDEX(AOM[AOM], MATCH(1, (AOM[Edge_Value]=ani_diet!F1060)*(AOM[Is_Ani_Diet_Ingredient]&lt;&gt;FALSE), 0)), "No Match in AOM")</f>
        <v>AOM_001738</v>
      </c>
      <c r="U1060" t="str" cm="1">
        <f t="array" ref="U1060">IFERROR(IF(INDEX(AOM[Scientific Name], MATCH(1, (AOM[Edge_Value]=ani_diet!F1060)*(AOM[Is_Ani_Diet_Ingredient]&lt;&gt;FALSE), 0))=0, "", INDEX(AOM[Scientific Name], MATCH(1, (AOM[Edge_Value]=ani_diet!F1060)*(AOM[Is_Ani_Diet_Ingredient]&lt;&gt;FALSE), 0))), "No Match in AOM")</f>
        <v>Trifolium alexandrinum</v>
      </c>
      <c r="V1060" t="str" cm="1">
        <f t="array" ref="V1060">IF((U1060&lt;&gt;"")*(U1060&lt;&gt;"No Match in AOM"),IF(L1060&lt;&gt;"",_xlfn.TEXTJOIN(";",TRUE,CONCATENATE(_xlfn.TEXTSPLIT(U1060,";",TRUE,FALSE)," ",L1060)),U1060),"")</f>
        <v>Trifolium alexandrinum</v>
      </c>
    </row>
    <row r="1061" spans="1:22" ht="15" customHeight="1" x14ac:dyDescent="0.35">
      <c r="A1061" t="s">
        <v>24510</v>
      </c>
      <c r="B1061" s="86" t="s">
        <v>26148</v>
      </c>
      <c r="C1061" s="121" t="s">
        <v>26148</v>
      </c>
      <c r="D1061" s="120" t="s">
        <v>23106</v>
      </c>
      <c r="E1061" s="122" t="str">
        <f t="shared" si="70"/>
        <v>Trimethyl Cellulose</v>
      </c>
      <c r="F1061" s="122" t="str">
        <f t="shared" si="69"/>
        <v>Trimethyl Cellulose</v>
      </c>
      <c r="G1061" s="122" t="str">
        <f t="shared" si="68"/>
        <v>Trimethyl Cellulose</v>
      </c>
      <c r="T1061" t="str" cm="1">
        <f t="array" ref="T1061">IFERROR(INDEX(AOM[AOM], MATCH(1, (AOM[Edge_Value]=ani_diet!F1061)*(AOM[Is_Ani_Diet_Ingredient]&lt;&gt;FALSE), 0)), "No Match in AOM")</f>
        <v>AOM_001490</v>
      </c>
      <c r="U1061" t="str" cm="1">
        <f t="array" ref="U1061">IFERROR(IF(INDEX(AOM[Scientific Name], MATCH(1, (AOM[Edge_Value]=ani_diet!F1061)*(AOM[Is_Ani_Diet_Ingredient]&lt;&gt;FALSE), 0))=0, "", INDEX(AOM[Scientific Name], MATCH(1, (AOM[Edge_Value]=ani_diet!F1061)*(AOM[Is_Ani_Diet_Ingredient]&lt;&gt;FALSE), 0))), "No Match in AOM")</f>
        <v/>
      </c>
      <c r="V1061" t="str" cm="1">
        <f t="array" ref="V1061">IF((U1061&lt;&gt;"")*(U1061&lt;&gt;"No Match in AOM"),IF(L1061&lt;&gt;"",_xlfn.TEXTJOIN(";",TRUE,CONCATENATE(_xlfn.TEXTSPLIT(U1061,";",TRUE,FALSE)," ",L1061)),U1061),"")</f>
        <v/>
      </c>
    </row>
    <row r="1062" spans="1:22" ht="15" customHeight="1" x14ac:dyDescent="0.35">
      <c r="A1062" t="s">
        <v>26149</v>
      </c>
      <c r="B1062" s="86" t="s">
        <v>22271</v>
      </c>
      <c r="C1062" s="121" t="s">
        <v>22271</v>
      </c>
      <c r="D1062" s="120" t="s">
        <v>22271</v>
      </c>
      <c r="E1062" s="122" t="str">
        <f t="shared" si="70"/>
        <v>Tripsacum laxum</v>
      </c>
      <c r="F1062" s="122" t="str">
        <f t="shared" si="69"/>
        <v>Tripsacum laxum</v>
      </c>
      <c r="G1062" s="122" t="str">
        <f t="shared" si="68"/>
        <v>Tripsacum laxum</v>
      </c>
      <c r="T1062" t="str" cm="1">
        <f t="array" ref="T1062">IFERROR(INDEX(AOM[AOM], MATCH(1, (AOM[Edge_Value]=ani_diet!F1062)*(AOM[Is_Ani_Diet_Ingredient]&lt;&gt;FALSE), 0)), "No Match in AOM")</f>
        <v>AOM_001451</v>
      </c>
      <c r="U1062" t="str" cm="1">
        <f t="array" ref="U1062">IFERROR(IF(INDEX(AOM[Scientific Name], MATCH(1, (AOM[Edge_Value]=ani_diet!F1062)*(AOM[Is_Ani_Diet_Ingredient]&lt;&gt;FALSE), 0))=0, "", INDEX(AOM[Scientific Name], MATCH(1, (AOM[Edge_Value]=ani_diet!F1062)*(AOM[Is_Ani_Diet_Ingredient]&lt;&gt;FALSE), 0))), "No Match in AOM")</f>
        <v>Tripsacum laxum</v>
      </c>
      <c r="V1062" t="str" cm="1">
        <f t="array" ref="V1062">IF((U1062&lt;&gt;"")*(U1062&lt;&gt;"No Match in AOM"),IF(L1062&lt;&gt;"",_xlfn.TEXTJOIN(";",TRUE,CONCATENATE(_xlfn.TEXTSPLIT(U1062,";",TRUE,FALSE)," ",L1062)),U1062),"")</f>
        <v>Tripsacum laxum</v>
      </c>
    </row>
    <row r="1063" spans="1:22" ht="15" customHeight="1" x14ac:dyDescent="0.35">
      <c r="A1063" t="s">
        <v>24942</v>
      </c>
      <c r="B1063" s="86" t="s">
        <v>26150</v>
      </c>
      <c r="D1063" s="120" t="s">
        <v>22271</v>
      </c>
      <c r="E1063" s="122" t="str">
        <f t="shared" si="70"/>
        <v>Tripsacum laxum</v>
      </c>
      <c r="F1063" s="122" t="str">
        <f t="shared" si="69"/>
        <v>Tripsacum laxum</v>
      </c>
      <c r="G1063" s="122" t="str">
        <f t="shared" si="68"/>
        <v>Tripsacum laxum Chopped</v>
      </c>
      <c r="I1063" s="120" t="s">
        <v>6715</v>
      </c>
      <c r="K1063" s="120" t="s">
        <v>6715</v>
      </c>
      <c r="T1063" t="str" cm="1">
        <f t="array" ref="T1063">IFERROR(INDEX(AOM[AOM], MATCH(1, (AOM[Edge_Value]=ani_diet!F1063)*(AOM[Is_Ani_Diet_Ingredient]&lt;&gt;FALSE), 0)), "No Match in AOM")</f>
        <v>AOM_001451</v>
      </c>
      <c r="U1063" t="str" cm="1">
        <f t="array" ref="U1063">IFERROR(IF(INDEX(AOM[Scientific Name], MATCH(1, (AOM[Edge_Value]=ani_diet!F1063)*(AOM[Is_Ani_Diet_Ingredient]&lt;&gt;FALSE), 0))=0, "", INDEX(AOM[Scientific Name], MATCH(1, (AOM[Edge_Value]=ani_diet!F1063)*(AOM[Is_Ani_Diet_Ingredient]&lt;&gt;FALSE), 0))), "No Match in AOM")</f>
        <v>Tripsacum laxum</v>
      </c>
      <c r="V1063" t="str" cm="1">
        <f t="array" ref="V1063">IF((U1063&lt;&gt;"")*(U1063&lt;&gt;"No Match in AOM"),IF(L1063&lt;&gt;"",_xlfn.TEXTJOIN(";",TRUE,CONCATENATE(_xlfn.TEXTSPLIT(U1063,";",TRUE,FALSE)," ",L1063)),U1063),"")</f>
        <v>Tripsacum laxum</v>
      </c>
    </row>
    <row r="1064" spans="1:22" ht="15" customHeight="1" x14ac:dyDescent="0.35">
      <c r="A1064" t="s">
        <v>25398</v>
      </c>
      <c r="B1064" s="86" t="s">
        <v>26151</v>
      </c>
      <c r="C1064" s="121" t="s">
        <v>26152</v>
      </c>
      <c r="D1064" s="120" t="s">
        <v>9136</v>
      </c>
      <c r="E1064" s="122" t="str">
        <f t="shared" si="70"/>
        <v>Triticale</v>
      </c>
      <c r="F1064" s="122" t="str">
        <f t="shared" si="69"/>
        <v>Triticale</v>
      </c>
      <c r="G1064" s="122" t="str">
        <f t="shared" si="68"/>
        <v>Triticale Usgen 19</v>
      </c>
      <c r="H1064" s="120" t="s">
        <v>26153</v>
      </c>
      <c r="T1064" t="str" cm="1">
        <f t="array" ref="T1064">IFERROR(INDEX(AOM[AOM], MATCH(1, (AOM[Edge_Value]=ani_diet!F1064)*(AOM[Is_Ani_Diet_Ingredient]&lt;&gt;FALSE), 0)), "No Match in AOM")</f>
        <v>AOM_001452</v>
      </c>
      <c r="U1064" t="str" cm="1">
        <f t="array" ref="U1064">IFERROR(IF(INDEX(AOM[Scientific Name], MATCH(1, (AOM[Edge_Value]=ani_diet!F1064)*(AOM[Is_Ani_Diet_Ingredient]&lt;&gt;FALSE), 0))=0, "", INDEX(AOM[Scientific Name], MATCH(1, (AOM[Edge_Value]=ani_diet!F1064)*(AOM[Is_Ani_Diet_Ingredient]&lt;&gt;FALSE), 0))), "No Match in AOM")</f>
        <v/>
      </c>
      <c r="V1064" t="str" cm="1">
        <f t="array" ref="V1064">IF((U1064&lt;&gt;"")*(U1064&lt;&gt;"No Match in AOM"),IF(L1064&lt;&gt;"",_xlfn.TEXTJOIN(";",TRUE,CONCATENATE(_xlfn.TEXTSPLIT(U1064,";",TRUE,FALSE)," ",L1064)),U1064),"")</f>
        <v/>
      </c>
    </row>
    <row r="1065" spans="1:22" ht="15" customHeight="1" x14ac:dyDescent="0.35">
      <c r="A1065" t="s">
        <v>24253</v>
      </c>
      <c r="B1065" s="86" t="s">
        <v>26154</v>
      </c>
      <c r="C1065" s="121" t="s">
        <v>26155</v>
      </c>
      <c r="D1065" s="120" t="s">
        <v>20599</v>
      </c>
      <c r="E1065" s="122" t="str">
        <f t="shared" si="70"/>
        <v>Trout</v>
      </c>
      <c r="F1065" s="122" t="str">
        <f t="shared" si="69"/>
        <v>Trout Ensiled</v>
      </c>
      <c r="G1065" s="122" t="str">
        <f t="shared" si="68"/>
        <v>Trout Ensiled</v>
      </c>
      <c r="I1065" s="120" t="s">
        <v>24304</v>
      </c>
      <c r="J1065" s="120" t="s">
        <v>24304</v>
      </c>
      <c r="O1065" s="88" t="s">
        <v>252</v>
      </c>
      <c r="T1065" t="str" cm="1">
        <f t="array" ref="T1065">IFERROR(INDEX(AOM[AOM], MATCH(1, (AOM[Edge_Value]=ani_diet!F1065)*(AOM[Is_Ani_Diet_Ingredient]&lt;&gt;FALSE), 0)), "No Match in AOM")</f>
        <v>AOM_002244</v>
      </c>
      <c r="U1065" t="str" cm="1">
        <f t="array" ref="U1065">IFERROR(IF(INDEX(AOM[Scientific Name], MATCH(1, (AOM[Edge_Value]=ani_diet!F1065)*(AOM[Is_Ani_Diet_Ingredient]&lt;&gt;FALSE), 0))=0, "", INDEX(AOM[Scientific Name], MATCH(1, (AOM[Edge_Value]=ani_diet!F1065)*(AOM[Is_Ani_Diet_Ingredient]&lt;&gt;FALSE), 0))), "No Match in AOM")</f>
        <v/>
      </c>
      <c r="V1065" t="str" cm="1">
        <f t="array" ref="V1065">IF((U1065&lt;&gt;"")*(U1065&lt;&gt;"No Match in AOM"),IF(L1065&lt;&gt;"",_xlfn.TEXTJOIN(";",TRUE,CONCATENATE(_xlfn.TEXTSPLIT(U1065,";",TRUE,FALSE)," ",L1065)),U1065),"")</f>
        <v/>
      </c>
    </row>
    <row r="1066" spans="1:22" ht="15" customHeight="1" x14ac:dyDescent="0.35">
      <c r="A1066" t="s">
        <v>24253</v>
      </c>
      <c r="B1066" s="86" t="s">
        <v>26156</v>
      </c>
      <c r="D1066" s="120" t="s">
        <v>20599</v>
      </c>
      <c r="E1066" s="122" t="str">
        <f t="shared" si="70"/>
        <v>Trout Oil</v>
      </c>
      <c r="F1066" s="122" t="str">
        <f t="shared" si="69"/>
        <v>Trout Oil Ensiled</v>
      </c>
      <c r="G1066" s="122" t="str">
        <f t="shared" si="68"/>
        <v>Trout Oil Ensiled</v>
      </c>
      <c r="I1066" s="120" t="s">
        <v>24304</v>
      </c>
      <c r="J1066" s="120" t="s">
        <v>24304</v>
      </c>
      <c r="L1066" s="120" t="s">
        <v>8863</v>
      </c>
      <c r="T1066" t="str" cm="1">
        <f t="array" ref="T1066">IFERROR(INDEX(AOM[AOM], MATCH(1, (AOM[Edge_Value]=ani_diet!F1066)*(AOM[Is_Ani_Diet_Ingredient]&lt;&gt;FALSE), 0)), "No Match in AOM")</f>
        <v>AOM_002245</v>
      </c>
      <c r="U1066" t="str" cm="1">
        <f t="array" ref="U1066">IFERROR(IF(INDEX(AOM[Scientific Name], MATCH(1, (AOM[Edge_Value]=ani_diet!F1066)*(AOM[Is_Ani_Diet_Ingredient]&lt;&gt;FALSE), 0))=0, "", INDEX(AOM[Scientific Name], MATCH(1, (AOM[Edge_Value]=ani_diet!F1066)*(AOM[Is_Ani_Diet_Ingredient]&lt;&gt;FALSE), 0))), "No Match in AOM")</f>
        <v/>
      </c>
      <c r="V1066" t="str" cm="1">
        <f t="array" ref="V1066">IF((U1066&lt;&gt;"")*(U1066&lt;&gt;"No Match in AOM"),IF(L1066&lt;&gt;"",_xlfn.TEXTJOIN(";",TRUE,CONCATENATE(_xlfn.TEXTSPLIT(U1066,";",TRUE,FALSE)," ",L1066)),U1066),"")</f>
        <v/>
      </c>
    </row>
    <row r="1067" spans="1:22" ht="15" customHeight="1" x14ac:dyDescent="0.35">
      <c r="A1067" t="s">
        <v>24492</v>
      </c>
      <c r="B1067" s="86" t="s">
        <v>26157</v>
      </c>
      <c r="C1067" s="121" t="s">
        <v>26157</v>
      </c>
      <c r="D1067" s="120" t="s">
        <v>22276</v>
      </c>
      <c r="E1067" s="122" t="str">
        <f t="shared" si="70"/>
        <v>Trypsacum</v>
      </c>
      <c r="F1067" s="122" t="str">
        <f t="shared" si="69"/>
        <v>Trypsacum</v>
      </c>
      <c r="G1067" s="122" t="str">
        <f t="shared" si="68"/>
        <v>Trypsacum</v>
      </c>
      <c r="T1067" t="str" cm="1">
        <f t="array" ref="T1067">IFERROR(INDEX(AOM[AOM], MATCH(1, (AOM[Edge_Value]=ani_diet!F1067)*(AOM[Is_Ani_Diet_Ingredient]&lt;&gt;FALSE), 0)), "No Match in AOM")</f>
        <v>AOM_001522</v>
      </c>
      <c r="U1067" t="str" cm="1">
        <f t="array" ref="U1067">IFERROR(IF(INDEX(AOM[Scientific Name], MATCH(1, (AOM[Edge_Value]=ani_diet!F1067)*(AOM[Is_Ani_Diet_Ingredient]&lt;&gt;FALSE), 0))=0, "", INDEX(AOM[Scientific Name], MATCH(1, (AOM[Edge_Value]=ani_diet!F1067)*(AOM[Is_Ani_Diet_Ingredient]&lt;&gt;FALSE), 0))), "No Match in AOM")</f>
        <v/>
      </c>
      <c r="V1067" t="str" cm="1">
        <f t="array" ref="V1067">IF((U1067&lt;&gt;"")*(U1067&lt;&gt;"No Match in AOM"),IF(L1067&lt;&gt;"",_xlfn.TEXTJOIN(";",TRUE,CONCATENATE(_xlfn.TEXTSPLIT(U1067,";",TRUE,FALSE)," ",L1067)),U1067),"")</f>
        <v/>
      </c>
    </row>
    <row r="1068" spans="1:22" ht="15" customHeight="1" x14ac:dyDescent="0.35">
      <c r="A1068" t="s">
        <v>24495</v>
      </c>
      <c r="B1068" s="86" t="s">
        <v>26158</v>
      </c>
      <c r="C1068" s="121" t="s">
        <v>22278</v>
      </c>
      <c r="D1068" s="120" t="s">
        <v>22278</v>
      </c>
      <c r="E1068" s="122" t="str">
        <f t="shared" si="70"/>
        <v>Trypsacum laxum</v>
      </c>
      <c r="F1068" s="122" t="str">
        <f t="shared" si="69"/>
        <v>Trypsacum laxum</v>
      </c>
      <c r="G1068" s="122" t="str">
        <f t="shared" si="68"/>
        <v>Trypsacum laxum Dry Season</v>
      </c>
      <c r="H1068" s="120" t="s">
        <v>25350</v>
      </c>
      <c r="T1068" t="str" cm="1">
        <f t="array" ref="T1068">IFERROR(INDEX(AOM[AOM], MATCH(1, (AOM[Edge_Value]=ani_diet!F1068)*(AOM[Is_Ani_Diet_Ingredient]&lt;&gt;FALSE), 0)), "No Match in AOM")</f>
        <v>AOM_001523</v>
      </c>
      <c r="U1068" t="str" cm="1">
        <f t="array" ref="U1068">IFERROR(IF(INDEX(AOM[Scientific Name], MATCH(1, (AOM[Edge_Value]=ani_diet!F1068)*(AOM[Is_Ani_Diet_Ingredient]&lt;&gt;FALSE), 0))=0, "", INDEX(AOM[Scientific Name], MATCH(1, (AOM[Edge_Value]=ani_diet!F1068)*(AOM[Is_Ani_Diet_Ingredient]&lt;&gt;FALSE), 0))), "No Match in AOM")</f>
        <v>Trypsacum laxum</v>
      </c>
      <c r="V1068" t="str" cm="1">
        <f t="array" ref="V1068">IF((U1068&lt;&gt;"")*(U1068&lt;&gt;"No Match in AOM"),IF(L1068&lt;&gt;"",_xlfn.TEXTJOIN(";",TRUE,CONCATENATE(_xlfn.TEXTSPLIT(U1068,";",TRUE,FALSE)," ",L1068)),U1068),"")</f>
        <v>Trypsacum laxum</v>
      </c>
    </row>
    <row r="1069" spans="1:22" ht="15" customHeight="1" x14ac:dyDescent="0.35">
      <c r="A1069" t="s">
        <v>24495</v>
      </c>
      <c r="B1069" s="86" t="s">
        <v>26159</v>
      </c>
      <c r="C1069" s="121" t="s">
        <v>22278</v>
      </c>
      <c r="D1069" s="120" t="s">
        <v>22278</v>
      </c>
      <c r="E1069" s="122" t="str">
        <f t="shared" si="70"/>
        <v>Trypsacum laxum</v>
      </c>
      <c r="F1069" s="122" t="str">
        <f t="shared" si="69"/>
        <v>Trypsacum laxum</v>
      </c>
      <c r="G1069" s="122" t="str">
        <f t="shared" ref="G1069:G1131" si="71">_xlfn.TEXTJOIN(" ",TRUE,D1069,H1069,IF(ISBLANK(L1069),"",_xlfn.TEXTSPLIT(L1069,";")),IF(ISBLANK(I1069),"",_xlfn.TEXTSPLIT(I1069,";")))</f>
        <v>Trypsacum laxum Rainy season</v>
      </c>
      <c r="H1069" s="120" t="s">
        <v>26160</v>
      </c>
      <c r="T1069" t="str" cm="1">
        <f t="array" ref="T1069">IFERROR(INDEX(AOM[AOM], MATCH(1, (AOM[Edge_Value]=ani_diet!F1069)*(AOM[Is_Ani_Diet_Ingredient]&lt;&gt;FALSE), 0)), "No Match in AOM")</f>
        <v>AOM_001523</v>
      </c>
      <c r="U1069" t="str" cm="1">
        <f t="array" ref="U1069">IFERROR(IF(INDEX(AOM[Scientific Name], MATCH(1, (AOM[Edge_Value]=ani_diet!F1069)*(AOM[Is_Ani_Diet_Ingredient]&lt;&gt;FALSE), 0))=0, "", INDEX(AOM[Scientific Name], MATCH(1, (AOM[Edge_Value]=ani_diet!F1069)*(AOM[Is_Ani_Diet_Ingredient]&lt;&gt;FALSE), 0))), "No Match in AOM")</f>
        <v>Trypsacum laxum</v>
      </c>
      <c r="V1069" t="str" cm="1">
        <f t="array" ref="V1069">IF((U1069&lt;&gt;"")*(U1069&lt;&gt;"No Match in AOM"),IF(L1069&lt;&gt;"",_xlfn.TEXTJOIN(";",TRUE,CONCATENATE(_xlfn.TEXTSPLIT(U1069,";",TRUE,FALSE)," ",L1069)),U1069),"")</f>
        <v>Trypsacum laxum</v>
      </c>
    </row>
    <row r="1070" spans="1:22" ht="15" customHeight="1" x14ac:dyDescent="0.35">
      <c r="A1070" t="s">
        <v>26161</v>
      </c>
      <c r="B1070" s="86" t="s">
        <v>26162</v>
      </c>
      <c r="C1070" s="121" t="s">
        <v>23266</v>
      </c>
      <c r="D1070" s="120" t="s">
        <v>23266</v>
      </c>
      <c r="E1070" s="122" t="str">
        <f t="shared" si="70"/>
        <v>Tryptophan</v>
      </c>
      <c r="F1070" s="122" t="str">
        <f t="shared" si="69"/>
        <v>Tryptophan</v>
      </c>
      <c r="G1070" s="122" t="str">
        <f t="shared" si="71"/>
        <v>Tryptophan</v>
      </c>
      <c r="T1070" t="str" cm="1">
        <f t="array" ref="T1070">IFERROR(INDEX(AOM[AOM], MATCH(1, (AOM[Edge_Value]=ani_diet!F1070)*(AOM[Is_Ani_Diet_Ingredient]&lt;&gt;FALSE), 0)), "No Match in AOM")</f>
        <v>AOM_001433</v>
      </c>
      <c r="U1070" t="str" cm="1">
        <f t="array" ref="U1070">IFERROR(IF(INDEX(AOM[Scientific Name], MATCH(1, (AOM[Edge_Value]=ani_diet!F1070)*(AOM[Is_Ani_Diet_Ingredient]&lt;&gt;FALSE), 0))=0, "", INDEX(AOM[Scientific Name], MATCH(1, (AOM[Edge_Value]=ani_diet!F1070)*(AOM[Is_Ani_Diet_Ingredient]&lt;&gt;FALSE), 0))), "No Match in AOM")</f>
        <v/>
      </c>
      <c r="V1070" t="str" cm="1">
        <f t="array" ref="V1070">IF((U1070&lt;&gt;"")*(U1070&lt;&gt;"No Match in AOM"),IF(L1070&lt;&gt;"",_xlfn.TEXTJOIN(";",TRUE,CONCATENATE(_xlfn.TEXTSPLIT(U1070,";",TRUE,FALSE)," ",L1070)),U1070),"")</f>
        <v/>
      </c>
    </row>
    <row r="1071" spans="1:22" ht="15" customHeight="1" x14ac:dyDescent="0.35">
      <c r="A1071" t="s">
        <v>26003</v>
      </c>
      <c r="B1071" s="86" t="s">
        <v>26163</v>
      </c>
      <c r="C1071" s="121" t="s">
        <v>26164</v>
      </c>
      <c r="D1071" s="120" t="s">
        <v>20609</v>
      </c>
      <c r="E1071" s="122" t="str">
        <f t="shared" si="70"/>
        <v>Tuna Waste</v>
      </c>
      <c r="F1071" s="122" t="str">
        <f t="shared" si="69"/>
        <v>Tuna Waste Ground</v>
      </c>
      <c r="G1071" s="122" t="str">
        <f t="shared" si="71"/>
        <v>Tuna Waste Meal</v>
      </c>
      <c r="I1071" s="120" t="s">
        <v>24282</v>
      </c>
      <c r="J1071" s="120" t="s">
        <v>6571</v>
      </c>
      <c r="L1071" s="120" t="s">
        <v>24636</v>
      </c>
      <c r="N1071" s="88" t="s">
        <v>252</v>
      </c>
      <c r="T1071" t="str" cm="1">
        <f t="array" ref="T1071">IFERROR(INDEX(AOM[AOM], MATCH(1, (AOM[Edge_Value]=ani_diet!F1071)*(AOM[Is_Ani_Diet_Ingredient]&lt;&gt;FALSE), 0)), "No Match in AOM")</f>
        <v>AOM_001116</v>
      </c>
      <c r="U1071" t="str" cm="1">
        <f t="array" ref="U1071">IFERROR(IF(INDEX(AOM[Scientific Name], MATCH(1, (AOM[Edge_Value]=ani_diet!F1071)*(AOM[Is_Ani_Diet_Ingredient]&lt;&gt;FALSE), 0))=0, "", INDEX(AOM[Scientific Name], MATCH(1, (AOM[Edge_Value]=ani_diet!F1071)*(AOM[Is_Ani_Diet_Ingredient]&lt;&gt;FALSE), 0))), "No Match in AOM")</f>
        <v/>
      </c>
      <c r="V1071" t="str" cm="1">
        <f t="array" ref="V1071">IF((U1071&lt;&gt;"")*(U1071&lt;&gt;"No Match in AOM"),IF(L1071&lt;&gt;"",_xlfn.TEXTJOIN(";",TRUE,CONCATENATE(_xlfn.TEXTSPLIT(U1071,";",TRUE,FALSE)," ",L1071)),U1071),"")</f>
        <v/>
      </c>
    </row>
    <row r="1072" spans="1:22" ht="15" customHeight="1" x14ac:dyDescent="0.35">
      <c r="A1072" t="s">
        <v>26003</v>
      </c>
      <c r="B1072" s="86" t="s">
        <v>26165</v>
      </c>
      <c r="D1072" s="120" t="s">
        <v>20609</v>
      </c>
      <c r="E1072" s="122" t="str">
        <f t="shared" si="70"/>
        <v>Tuna</v>
      </c>
      <c r="F1072" s="122" t="str">
        <f t="shared" si="69"/>
        <v>Tuna Ground</v>
      </c>
      <c r="G1072" s="122" t="str">
        <f t="shared" si="71"/>
        <v>Tuna Ground</v>
      </c>
      <c r="I1072" s="120" t="s">
        <v>6571</v>
      </c>
      <c r="J1072" s="120" t="s">
        <v>6571</v>
      </c>
      <c r="T1072" t="str" cm="1">
        <f t="array" ref="T1072">IFERROR(INDEX(AOM[AOM], MATCH(1, (AOM[Edge_Value]=ani_diet!F1072)*(AOM[Is_Ani_Diet_Ingredient]&lt;&gt;FALSE), 0)), "No Match in AOM")</f>
        <v>AOM_001931</v>
      </c>
      <c r="U1072" t="str" cm="1">
        <f t="array" ref="U1072">IFERROR(IF(INDEX(AOM[Scientific Name], MATCH(1, (AOM[Edge_Value]=ani_diet!F1072)*(AOM[Is_Ani_Diet_Ingredient]&lt;&gt;FALSE), 0))=0, "", INDEX(AOM[Scientific Name], MATCH(1, (AOM[Edge_Value]=ani_diet!F1072)*(AOM[Is_Ani_Diet_Ingredient]&lt;&gt;FALSE), 0))), "No Match in AOM")</f>
        <v/>
      </c>
      <c r="V1072" t="str" cm="1">
        <f t="array" ref="V1072">IF((U1072&lt;&gt;"")*(U1072&lt;&gt;"No Match in AOM"),IF(L1072&lt;&gt;"",_xlfn.TEXTJOIN(";",TRUE,CONCATENATE(_xlfn.TEXTSPLIT(U1072,";",TRUE,FALSE)," ",L1072)),U1072),"")</f>
        <v/>
      </c>
    </row>
    <row r="1073" spans="1:23" ht="15" customHeight="1" x14ac:dyDescent="0.35">
      <c r="A1073" t="s">
        <v>25042</v>
      </c>
      <c r="B1073" s="86" t="s">
        <v>21973</v>
      </c>
      <c r="C1073" s="121" t="s">
        <v>21973</v>
      </c>
      <c r="D1073" s="120" t="s">
        <v>21973</v>
      </c>
      <c r="E1073" s="122" t="str">
        <f t="shared" si="70"/>
        <v>Ulva armoricana</v>
      </c>
      <c r="F1073" s="122" t="str">
        <f t="shared" si="69"/>
        <v>Ulva armoricana</v>
      </c>
      <c r="G1073" s="122" t="str">
        <f t="shared" si="71"/>
        <v>Ulva armoricana</v>
      </c>
      <c r="M1073" s="88" t="s">
        <v>252</v>
      </c>
      <c r="T1073" t="str" cm="1">
        <f t="array" ref="T1073">IFERROR(INDEX(AOM[AOM], MATCH(1, (AOM[Edge_Value]=ani_diet!F1073)*(AOM[Is_Ani_Diet_Ingredient]&lt;&gt;FALSE), 0)), "No Match in AOM")</f>
        <v>AOM_001562</v>
      </c>
      <c r="U1073" t="str" cm="1">
        <f t="array" ref="U1073">IFERROR(IF(INDEX(AOM[Scientific Name], MATCH(1, (AOM[Edge_Value]=ani_diet!F1073)*(AOM[Is_Ani_Diet_Ingredient]&lt;&gt;FALSE), 0))=0, "", INDEX(AOM[Scientific Name], MATCH(1, (AOM[Edge_Value]=ani_diet!F1073)*(AOM[Is_Ani_Diet_Ingredient]&lt;&gt;FALSE), 0))), "No Match in AOM")</f>
        <v>Ulva armoricana</v>
      </c>
      <c r="V1073" t="str" cm="1">
        <f t="array" ref="V1073">IF((U1073&lt;&gt;"")*(U1073&lt;&gt;"No Match in AOM"),IF(L1073&lt;&gt;"",_xlfn.TEXTJOIN(";",TRUE,CONCATENATE(_xlfn.TEXTSPLIT(U1073,";",TRUE,FALSE)," ",L1073)),U1073),"")</f>
        <v>Ulva armoricana</v>
      </c>
    </row>
    <row r="1074" spans="1:23" ht="15" customHeight="1" x14ac:dyDescent="0.35">
      <c r="A1074" t="s">
        <v>26166</v>
      </c>
      <c r="B1074" s="86" t="s">
        <v>26167</v>
      </c>
      <c r="C1074" s="121" t="s">
        <v>26168</v>
      </c>
      <c r="D1074" s="120" t="s">
        <v>21978</v>
      </c>
      <c r="E1074" s="122" t="str">
        <f t="shared" si="70"/>
        <v>Ulva rigida</v>
      </c>
      <c r="F1074" s="122" t="str">
        <f t="shared" si="69"/>
        <v>Ulva rigida Ground</v>
      </c>
      <c r="G1074" s="122" t="str">
        <f t="shared" si="71"/>
        <v>Ulva rigida Meal</v>
      </c>
      <c r="I1074" s="120" t="s">
        <v>24282</v>
      </c>
      <c r="J1074" s="120" t="s">
        <v>6571</v>
      </c>
      <c r="M1074" s="88" t="s">
        <v>252</v>
      </c>
      <c r="N1074" s="88" t="s">
        <v>252</v>
      </c>
      <c r="T1074" t="str" cm="1">
        <f t="array" ref="T1074">IFERROR(INDEX(AOM[AOM], MATCH(1, (AOM[Edge_Value]=ani_diet!F1074)*(AOM[Is_Ani_Diet_Ingredient]&lt;&gt;FALSE), 0)), "No Match in AOM")</f>
        <v>AOM_001564</v>
      </c>
      <c r="U1074" t="str" cm="1">
        <f t="array" ref="U1074">IFERROR(IF(INDEX(AOM[Scientific Name], MATCH(1, (AOM[Edge_Value]=ani_diet!F1074)*(AOM[Is_Ani_Diet_Ingredient]&lt;&gt;FALSE), 0))=0, "", INDEX(AOM[Scientific Name], MATCH(1, (AOM[Edge_Value]=ani_diet!F1074)*(AOM[Is_Ani_Diet_Ingredient]&lt;&gt;FALSE), 0))), "No Match in AOM")</f>
        <v>Ulva rigida</v>
      </c>
      <c r="V1074" t="str" cm="1">
        <f t="array" ref="V1074">IF((U1074&lt;&gt;"")*(U1074&lt;&gt;"No Match in AOM"),IF(L1074&lt;&gt;"",_xlfn.TEXTJOIN(";",TRUE,CONCATENATE(_xlfn.TEXTSPLIT(U1074,";",TRUE,FALSE)," ",L1074)),U1074),"")</f>
        <v>Ulva rigida</v>
      </c>
    </row>
    <row r="1075" spans="1:23" ht="15" customHeight="1" x14ac:dyDescent="0.35">
      <c r="A1075" t="s">
        <v>26166</v>
      </c>
      <c r="B1075" s="86" t="s">
        <v>26169</v>
      </c>
      <c r="D1075" s="120" t="s">
        <v>21978</v>
      </c>
      <c r="E1075" s="122" t="str">
        <f t="shared" si="70"/>
        <v>Ulva rigida</v>
      </c>
      <c r="F1075" s="122" t="str">
        <f t="shared" si="69"/>
        <v>Ulva rigida Dried Ground</v>
      </c>
      <c r="G1075" s="122" t="str">
        <f t="shared" si="71"/>
        <v>Ulva rigida Meal Dried(Sun)</v>
      </c>
      <c r="I1075" s="120" t="s">
        <v>24458</v>
      </c>
      <c r="J1075" s="120" t="s">
        <v>24203</v>
      </c>
      <c r="T1075" t="str" cm="1">
        <f t="array" ref="T1075">IFERROR(INDEX(AOM[AOM], MATCH(1, (AOM[Edge_Value]=ani_diet!F1075)*(AOM[Is_Ani_Diet_Ingredient]&lt;&gt;FALSE), 0)), "No Match in AOM")</f>
        <v>AOM_001664</v>
      </c>
      <c r="U1075" t="str" cm="1">
        <f t="array" ref="U1075">IFERROR(IF(INDEX(AOM[Scientific Name], MATCH(1, (AOM[Edge_Value]=ani_diet!F1075)*(AOM[Is_Ani_Diet_Ingredient]&lt;&gt;FALSE), 0))=0, "", INDEX(AOM[Scientific Name], MATCH(1, (AOM[Edge_Value]=ani_diet!F1075)*(AOM[Is_Ani_Diet_Ingredient]&lt;&gt;FALSE), 0))), "No Match in AOM")</f>
        <v>Ulva rigida</v>
      </c>
      <c r="V1075" t="str" cm="1">
        <f t="array" ref="V1075">IF((U1075&lt;&gt;"")*(U1075&lt;&gt;"No Match in AOM"),IF(L1075&lt;&gt;"",_xlfn.TEXTJOIN(";",TRUE,CONCATENATE(_xlfn.TEXTSPLIT(U1075,";",TRUE,FALSE)," ",L1075)),U1075),"")</f>
        <v>Ulva rigida</v>
      </c>
    </row>
    <row r="1076" spans="1:23" ht="15" customHeight="1" x14ac:dyDescent="0.35">
      <c r="A1076" t="s">
        <v>24479</v>
      </c>
      <c r="B1076" s="86" t="s">
        <v>26170</v>
      </c>
      <c r="C1076" s="121" t="s">
        <v>23314</v>
      </c>
      <c r="D1076" s="120" t="s">
        <v>26170</v>
      </c>
      <c r="E1076" s="122" t="str">
        <f t="shared" si="70"/>
        <v>Unslaked Lime</v>
      </c>
      <c r="F1076" s="122" t="str">
        <f t="shared" si="69"/>
        <v>Unslaked Lime</v>
      </c>
      <c r="G1076" s="122" t="str">
        <f t="shared" si="71"/>
        <v>Unslaked Lime</v>
      </c>
      <c r="T1076" t="str" cm="1">
        <f t="array" ref="T1076">IFERROR(INDEX(AOM[AOM], MATCH(1, (AOM[Edge_Value]=ani_diet!F1076)*(AOM[Is_Ani_Diet_Ingredient]&lt;&gt;FALSE), 0)), "No Match in AOM")</f>
        <v>No Match in AOM</v>
      </c>
      <c r="U1076" t="str" cm="1">
        <f t="array" ref="U1076">IFERROR(IF(INDEX(AOM[Scientific Name], MATCH(1, (AOM[Edge_Value]=ani_diet!F1076)*(AOM[Is_Ani_Diet_Ingredient]&lt;&gt;FALSE), 0))=0, "", INDEX(AOM[Scientific Name], MATCH(1, (AOM[Edge_Value]=ani_diet!F1076)*(AOM[Is_Ani_Diet_Ingredient]&lt;&gt;FALSE), 0))), "No Match in AOM")</f>
        <v>No Match in AOM</v>
      </c>
      <c r="V1076" t="str" cm="1">
        <f t="array" ref="V1076">IF((U1076&lt;&gt;"")*(U1076&lt;&gt;"No Match in AOM"),IF(L1076&lt;&gt;"",_xlfn.TEXTJOIN(";",TRUE,CONCATENATE(_xlfn.TEXTSPLIT(U1076,";",TRUE,FALSE)," ",L1076)),U1076),"")</f>
        <v/>
      </c>
      <c r="W1076" t="s">
        <v>23343</v>
      </c>
    </row>
    <row r="1077" spans="1:23" ht="15" customHeight="1" x14ac:dyDescent="0.35">
      <c r="A1077" t="s">
        <v>24500</v>
      </c>
      <c r="B1077" s="86" t="s">
        <v>490</v>
      </c>
      <c r="C1077" s="121" t="s">
        <v>490</v>
      </c>
      <c r="D1077" s="120" t="s">
        <v>490</v>
      </c>
      <c r="E1077" s="122" t="str">
        <f t="shared" si="70"/>
        <v>Unspecified</v>
      </c>
      <c r="F1077" s="122" t="str">
        <f t="shared" si="69"/>
        <v>Unspecified</v>
      </c>
      <c r="G1077" s="122" t="str">
        <f t="shared" si="71"/>
        <v>Unspecified</v>
      </c>
      <c r="T1077" t="str" cm="1">
        <f t="array" ref="T1077">IFERROR(INDEX(AOM[AOM], MATCH(1, (AOM[Edge_Value]=ani_diet!F1077)*(AOM[Is_Ani_Diet_Ingredient]&lt;&gt;FALSE), 0)), "No Match in AOM")</f>
        <v>AOM_001507</v>
      </c>
      <c r="U1077" t="str" cm="1">
        <f t="array" ref="U1077">IFERROR(IF(INDEX(AOM[Scientific Name], MATCH(1, (AOM[Edge_Value]=ani_diet!F1077)*(AOM[Is_Ani_Diet_Ingredient]&lt;&gt;FALSE), 0))=0, "", INDEX(AOM[Scientific Name], MATCH(1, (AOM[Edge_Value]=ani_diet!F1077)*(AOM[Is_Ani_Diet_Ingredient]&lt;&gt;FALSE), 0))), "No Match in AOM")</f>
        <v/>
      </c>
      <c r="V1077" t="str" cm="1">
        <f t="array" ref="V1077">IF((U1077&lt;&gt;"")*(U1077&lt;&gt;"No Match in AOM"),IF(L1077&lt;&gt;"",_xlfn.TEXTJOIN(";",TRUE,CONCATENATE(_xlfn.TEXTSPLIT(U1077,";",TRUE,FALSE)," ",L1077)),U1077),"")</f>
        <v/>
      </c>
    </row>
    <row r="1078" spans="1:23" ht="15" customHeight="1" x14ac:dyDescent="0.35">
      <c r="A1078" t="s">
        <v>26171</v>
      </c>
      <c r="B1078" s="86" t="s">
        <v>26172</v>
      </c>
      <c r="C1078" s="121" t="s">
        <v>490</v>
      </c>
      <c r="D1078" s="120" t="s">
        <v>20779</v>
      </c>
      <c r="E1078" s="122" t="str">
        <f t="shared" si="70"/>
        <v>Crop Byproduct</v>
      </c>
      <c r="F1078" s="122" t="str">
        <f t="shared" si="69"/>
        <v>Crop Byproduct</v>
      </c>
      <c r="G1078" s="122" t="str">
        <f t="shared" si="71"/>
        <v>Crop Byproduct</v>
      </c>
      <c r="T1078" t="str" cm="1">
        <f t="array" ref="T1078">IFERROR(INDEX(AOM[AOM], MATCH(1, (AOM[Edge_Value]=ani_diet!F1078)*(AOM[Is_Ani_Diet_Ingredient]&lt;&gt;FALSE), 0)), "No Match in AOM")</f>
        <v>AOM_001916</v>
      </c>
      <c r="U1078" t="str" cm="1">
        <f t="array" ref="U1078">IFERROR(IF(INDEX(AOM[Scientific Name], MATCH(1, (AOM[Edge_Value]=ani_diet!F1078)*(AOM[Is_Ani_Diet_Ingredient]&lt;&gt;FALSE), 0))=0, "", INDEX(AOM[Scientific Name], MATCH(1, (AOM[Edge_Value]=ani_diet!F1078)*(AOM[Is_Ani_Diet_Ingredient]&lt;&gt;FALSE), 0))), "No Match in AOM")</f>
        <v/>
      </c>
      <c r="V1078" t="str" cm="1">
        <f t="array" ref="V1078">IF((U1078&lt;&gt;"")*(U1078&lt;&gt;"No Match in AOM"),IF(L1078&lt;&gt;"",_xlfn.TEXTJOIN(";",TRUE,CONCATENATE(_xlfn.TEXTSPLIT(U1078,";",TRUE,FALSE)," ",L1078)),U1078),"")</f>
        <v/>
      </c>
    </row>
    <row r="1079" spans="1:23" ht="15" customHeight="1" x14ac:dyDescent="0.35">
      <c r="A1079" t="s">
        <v>26171</v>
      </c>
      <c r="B1079" s="86" t="s">
        <v>21532</v>
      </c>
      <c r="C1079" s="121" t="s">
        <v>21533</v>
      </c>
      <c r="D1079" s="120" t="s">
        <v>26173</v>
      </c>
      <c r="E1079" s="122" t="str">
        <f t="shared" si="70"/>
        <v>Unspecified Crop Residue</v>
      </c>
      <c r="F1079" s="122" t="str">
        <f t="shared" si="69"/>
        <v>Unspecified Crop Residue</v>
      </c>
      <c r="G1079" s="122" t="str">
        <f t="shared" si="71"/>
        <v>Unspecified Crop Residue</v>
      </c>
      <c r="T1079" t="str" cm="1">
        <f t="array" ref="T1079">IFERROR(INDEX(AOM[AOM], MATCH(1, (AOM[Edge_Value]=ani_diet!F1079)*(AOM[Is_Ani_Diet_Ingredient]&lt;&gt;FALSE), 0)), "No Match in AOM")</f>
        <v>No Match in AOM</v>
      </c>
      <c r="U1079" t="str" cm="1">
        <f t="array" ref="U1079">IFERROR(IF(INDEX(AOM[Scientific Name], MATCH(1, (AOM[Edge_Value]=ani_diet!F1079)*(AOM[Is_Ani_Diet_Ingredient]&lt;&gt;FALSE), 0))=0, "", INDEX(AOM[Scientific Name], MATCH(1, (AOM[Edge_Value]=ani_diet!F1079)*(AOM[Is_Ani_Diet_Ingredient]&lt;&gt;FALSE), 0))), "No Match in AOM")</f>
        <v>No Match in AOM</v>
      </c>
      <c r="V1079" t="str" cm="1">
        <f t="array" ref="V1079">IF((U1079&lt;&gt;"")*(U1079&lt;&gt;"No Match in AOM"),IF(L1079&lt;&gt;"",_xlfn.TEXTJOIN(";",TRUE,CONCATENATE(_xlfn.TEXTSPLIT(U1079,";",TRUE,FALSE)," ",L1079)),U1079),"")</f>
        <v/>
      </c>
      <c r="W1079" t="s">
        <v>21531</v>
      </c>
    </row>
    <row r="1080" spans="1:23" ht="15" customHeight="1" x14ac:dyDescent="0.35">
      <c r="A1080" t="s">
        <v>24500</v>
      </c>
      <c r="B1080" s="86" t="s">
        <v>26174</v>
      </c>
      <c r="C1080" s="121" t="s">
        <v>21533</v>
      </c>
      <c r="D1080" s="120" t="s">
        <v>21533</v>
      </c>
      <c r="E1080" s="122" t="str">
        <f t="shared" si="70"/>
        <v>Unspecified Residue</v>
      </c>
      <c r="F1080" s="122" t="str">
        <f t="shared" si="69"/>
        <v>Unspecified Residue</v>
      </c>
      <c r="G1080" s="122" t="str">
        <f t="shared" si="71"/>
        <v>Unspecified Residue</v>
      </c>
      <c r="P1080" t="s">
        <v>12978</v>
      </c>
      <c r="Q1080" t="s">
        <v>12945</v>
      </c>
      <c r="R1080" t="s">
        <v>12978</v>
      </c>
      <c r="S1080" t="s">
        <v>12945</v>
      </c>
      <c r="T1080" t="str" cm="1">
        <f t="array" ref="T1080">IFERROR(INDEX(AOM[AOM], MATCH(1, (AOM[Edge_Value]=ani_diet!F1080)*(AOM[Is_Ani_Diet_Ingredient]&lt;&gt;FALSE), 0)), "No Match in AOM")</f>
        <v>No Match in AOM</v>
      </c>
      <c r="U1080" t="str" cm="1">
        <f t="array" ref="U1080">IFERROR(IF(INDEX(AOM[Scientific Name], MATCH(1, (AOM[Edge_Value]=ani_diet!F1080)*(AOM[Is_Ani_Diet_Ingredient]&lt;&gt;FALSE), 0))=0, "", INDEX(AOM[Scientific Name], MATCH(1, (AOM[Edge_Value]=ani_diet!F1080)*(AOM[Is_Ani_Diet_Ingredient]&lt;&gt;FALSE), 0))), "No Match in AOM")</f>
        <v>No Match in AOM</v>
      </c>
      <c r="V1080" t="str" cm="1">
        <f t="array" ref="V1080">IF((U1080&lt;&gt;"")*(U1080&lt;&gt;"No Match in AOM"),IF(L1080&lt;&gt;"",_xlfn.TEXTJOIN(";",TRUE,CONCATENATE(_xlfn.TEXTSPLIT(U1080,";",TRUE,FALSE)," ",L1080)),U1080),"")</f>
        <v/>
      </c>
      <c r="W1080" t="s">
        <v>21531</v>
      </c>
    </row>
    <row r="1081" spans="1:23" ht="15" customHeight="1" x14ac:dyDescent="0.35">
      <c r="A1081" t="s">
        <v>26175</v>
      </c>
      <c r="B1081" s="86" t="s">
        <v>26176</v>
      </c>
      <c r="C1081" s="121" t="s">
        <v>26177</v>
      </c>
      <c r="D1081" s="120" t="s">
        <v>26178</v>
      </c>
      <c r="E1081" s="122" t="str">
        <f t="shared" si="70"/>
        <v>Urea Molasses Multi-nutrient</v>
      </c>
      <c r="F1081" s="122" t="str">
        <f t="shared" si="69"/>
        <v>Urea Molasses Multi-nutrient</v>
      </c>
      <c r="G1081" s="122" t="str">
        <f t="shared" si="71"/>
        <v>Urea Molasses Multi-nutrient Block</v>
      </c>
      <c r="I1081" s="120" t="s">
        <v>25227</v>
      </c>
      <c r="M1081" s="88" t="s">
        <v>252</v>
      </c>
      <c r="O1081" s="88" t="s">
        <v>252</v>
      </c>
      <c r="T1081" t="str" cm="1">
        <f t="array" ref="T1081">IFERROR(INDEX(AOM[AOM], MATCH(1, (AOM[Edge_Value]=ani_diet!F1081)*(AOM[Is_Ani_Diet_Ingredient]&lt;&gt;FALSE), 0)), "No Match in AOM")</f>
        <v>No Match in AOM</v>
      </c>
      <c r="U1081" t="str" cm="1">
        <f t="array" ref="U1081">IFERROR(IF(INDEX(AOM[Scientific Name], MATCH(1, (AOM[Edge_Value]=ani_diet!F1081)*(AOM[Is_Ani_Diet_Ingredient]&lt;&gt;FALSE), 0))=0, "", INDEX(AOM[Scientific Name], MATCH(1, (AOM[Edge_Value]=ani_diet!F1081)*(AOM[Is_Ani_Diet_Ingredient]&lt;&gt;FALSE), 0))), "No Match in AOM")</f>
        <v>No Match in AOM</v>
      </c>
      <c r="V1081" t="str" cm="1">
        <f t="array" ref="V1081">IF((U1081&lt;&gt;"")*(U1081&lt;&gt;"No Match in AOM"),IF(L1081&lt;&gt;"",_xlfn.TEXTJOIN(";",TRUE,CONCATENATE(_xlfn.TEXTSPLIT(U1081,";",TRUE,FALSE)," ",L1081)),U1081),"")</f>
        <v/>
      </c>
      <c r="W1081" t="s">
        <v>23127</v>
      </c>
    </row>
    <row r="1082" spans="1:23" ht="15" customHeight="1" x14ac:dyDescent="0.35">
      <c r="A1082" t="s">
        <v>25128</v>
      </c>
      <c r="B1082" s="86" t="s">
        <v>26179</v>
      </c>
      <c r="D1082" s="120" t="s">
        <v>9143</v>
      </c>
      <c r="E1082" s="122" t="str">
        <f t="shared" si="70"/>
        <v>Wheat Straw</v>
      </c>
      <c r="F1082" s="122" t="str">
        <f t="shared" si="69"/>
        <v>Wheat Straw Lime Treated Urea Treated</v>
      </c>
      <c r="G1082" s="122" t="str">
        <f t="shared" si="71"/>
        <v>Wheat Straw Chopped Urea Treated Lime Treated</v>
      </c>
      <c r="I1082" s="120" t="s">
        <v>26180</v>
      </c>
      <c r="J1082" s="120" t="s">
        <v>26181</v>
      </c>
      <c r="K1082" s="120" t="s">
        <v>6715</v>
      </c>
      <c r="L1082" s="120" t="s">
        <v>11193</v>
      </c>
      <c r="T1082" t="str" cm="1">
        <f t="array" ref="T1082">IFERROR(INDEX(AOM[AOM], MATCH(1, (AOM[Edge_Value]=ani_diet!F1082)*(AOM[Is_Ani_Diet_Ingredient]&lt;&gt;FALSE), 0)), "No Match in AOM")</f>
        <v>AOM_001624</v>
      </c>
      <c r="U1082" t="str" cm="1">
        <f t="array" ref="U1082">IFERROR(IF(INDEX(AOM[Scientific Name], MATCH(1, (AOM[Edge_Value]=ani_diet!F1082)*(AOM[Is_Ani_Diet_Ingredient]&lt;&gt;FALSE), 0))=0, "", INDEX(AOM[Scientific Name], MATCH(1, (AOM[Edge_Value]=ani_diet!F1082)*(AOM[Is_Ani_Diet_Ingredient]&lt;&gt;FALSE), 0))), "No Match in AOM")</f>
        <v>Triticum aestivum</v>
      </c>
      <c r="V1082" t="str" cm="1">
        <f t="array" ref="V1082">IF((U1082&lt;&gt;"")*(U1082&lt;&gt;"No Match in AOM"),IF(L1082&lt;&gt;"",_xlfn.TEXTJOIN(";",TRUE,CONCATENATE(_xlfn.TEXTSPLIT(U1082,";",TRUE,FALSE)," ",L1082)),U1082),"")</f>
        <v>Triticum aestivum Straw</v>
      </c>
    </row>
    <row r="1083" spans="1:23" ht="15" customHeight="1" x14ac:dyDescent="0.35">
      <c r="A1083" t="s">
        <v>24479</v>
      </c>
      <c r="B1083" s="132" t="s">
        <v>26182</v>
      </c>
      <c r="D1083" s="120" t="s">
        <v>494</v>
      </c>
      <c r="E1083" s="122" t="str">
        <f t="shared" si="70"/>
        <v>Urea</v>
      </c>
      <c r="F1083" s="122" t="str">
        <f t="shared" si="69"/>
        <v>Urea</v>
      </c>
      <c r="G1083" s="122" t="str">
        <f t="shared" si="71"/>
        <v>Urea</v>
      </c>
      <c r="T1083" t="str" cm="1">
        <f t="array" ref="T1083">IFERROR(INDEX(AOM[AOM], MATCH(1, (AOM[Edge_Value]=ani_diet!F1083)*(AOM[Is_Ani_Diet_Ingredient]&lt;&gt;FALSE), 0)), "No Match in AOM")</f>
        <v>AOM_001749</v>
      </c>
      <c r="U1083" t="str" cm="1">
        <f t="array" ref="U1083">IFERROR(IF(INDEX(AOM[Scientific Name], MATCH(1, (AOM[Edge_Value]=ani_diet!F1083)*(AOM[Is_Ani_Diet_Ingredient]&lt;&gt;FALSE), 0))=0, "", INDEX(AOM[Scientific Name], MATCH(1, (AOM[Edge_Value]=ani_diet!F1083)*(AOM[Is_Ani_Diet_Ingredient]&lt;&gt;FALSE), 0))), "No Match in AOM")</f>
        <v/>
      </c>
      <c r="V1083" t="str" cm="1">
        <f t="array" ref="V1083">IF((U1083&lt;&gt;"")*(U1083&lt;&gt;"No Match in AOM"),IF(L1083&lt;&gt;"",_xlfn.TEXTJOIN(";",TRUE,CONCATENATE(_xlfn.TEXTSPLIT(U1083,";",TRUE,FALSE)," ",L1083)),U1083),"")</f>
        <v/>
      </c>
    </row>
    <row r="1084" spans="1:23" ht="15" customHeight="1" x14ac:dyDescent="0.35">
      <c r="A1084" t="s">
        <v>26183</v>
      </c>
      <c r="B1084" s="86" t="s">
        <v>26184</v>
      </c>
      <c r="D1084" s="120" t="s">
        <v>9143</v>
      </c>
      <c r="E1084" s="122" t="str">
        <f t="shared" si="70"/>
        <v>Wheat Bran</v>
      </c>
      <c r="F1084" s="122" t="str">
        <f t="shared" si="69"/>
        <v>Wheat Bran Ground</v>
      </c>
      <c r="G1084" s="122" t="str">
        <f t="shared" si="71"/>
        <v>Wheat Bran Ground Sieved</v>
      </c>
      <c r="I1084" s="120" t="s">
        <v>25504</v>
      </c>
      <c r="J1084" s="120" t="s">
        <v>6571</v>
      </c>
      <c r="K1084" s="120" t="s">
        <v>25039</v>
      </c>
      <c r="L1084" s="120" t="s">
        <v>20824</v>
      </c>
      <c r="T1084" t="str" cm="1">
        <f t="array" ref="T1084">IFERROR(INDEX(AOM[AOM], MATCH(1, (AOM[Edge_Value]=ani_diet!F1084)*(AOM[Is_Ani_Diet_Ingredient]&lt;&gt;FALSE), 0)), "No Match in AOM")</f>
        <v>AOM_001622</v>
      </c>
      <c r="U1084" t="str" cm="1">
        <f t="array" ref="U1084">IFERROR(IF(INDEX(AOM[Scientific Name], MATCH(1, (AOM[Edge_Value]=ani_diet!F1084)*(AOM[Is_Ani_Diet_Ingredient]&lt;&gt;FALSE), 0))=0, "", INDEX(AOM[Scientific Name], MATCH(1, (AOM[Edge_Value]=ani_diet!F1084)*(AOM[Is_Ani_Diet_Ingredient]&lt;&gt;FALSE), 0))), "No Match in AOM")</f>
        <v>Triticum aestivum</v>
      </c>
      <c r="V1084" t="str" cm="1">
        <f t="array" ref="V1084">IF((U1084&lt;&gt;"")*(U1084&lt;&gt;"No Match in AOM"),IF(L1084&lt;&gt;"",_xlfn.TEXTJOIN(";",TRUE,CONCATENATE(_xlfn.TEXTSPLIT(U1084,";",TRUE,FALSE)," ",L1084)),U1084),"")</f>
        <v>Triticum aestivum Bran</v>
      </c>
    </row>
    <row r="1085" spans="1:23" ht="15" customHeight="1" x14ac:dyDescent="0.35">
      <c r="A1085" t="s">
        <v>25323</v>
      </c>
      <c r="B1085" s="86" t="s">
        <v>26185</v>
      </c>
      <c r="C1085" s="121" t="s">
        <v>26185</v>
      </c>
      <c r="D1085" s="120" t="s">
        <v>26186</v>
      </c>
      <c r="E1085" s="122" t="str">
        <f t="shared" si="70"/>
        <v>Minerals and Urea Mix</v>
      </c>
      <c r="F1085" s="122" t="str">
        <f t="shared" si="69"/>
        <v>Minerals and Urea Mix</v>
      </c>
      <c r="G1085" s="122" t="str">
        <f t="shared" si="71"/>
        <v>Minerals and Urea Mix</v>
      </c>
      <c r="L1085" s="120" t="s">
        <v>25566</v>
      </c>
      <c r="M1085" s="88" t="s">
        <v>252</v>
      </c>
      <c r="T1085" t="str" cm="1">
        <f t="array" ref="T1085">IFERROR(INDEX(AOM[AOM], MATCH(1, (AOM[Edge_Value]=ani_diet!F1085)*(AOM[Is_Ani_Diet_Ingredient]&lt;&gt;FALSE), 0)), "No Match in AOM")</f>
        <v>AOM_001431</v>
      </c>
      <c r="U1085" t="str" cm="1">
        <f t="array" ref="U1085">IFERROR(IF(INDEX(AOM[Scientific Name], MATCH(1, (AOM[Edge_Value]=ani_diet!F1085)*(AOM[Is_Ani_Diet_Ingredient]&lt;&gt;FALSE), 0))=0, "", INDEX(AOM[Scientific Name], MATCH(1, (AOM[Edge_Value]=ani_diet!F1085)*(AOM[Is_Ani_Diet_Ingredient]&lt;&gt;FALSE), 0))), "No Match in AOM")</f>
        <v/>
      </c>
      <c r="V1085" t="str" cm="1">
        <f t="array" ref="V1085">IF((U1085&lt;&gt;"")*(U1085&lt;&gt;"No Match in AOM"),IF(L1085&lt;&gt;"",_xlfn.TEXTJOIN(";",TRUE,CONCATENATE(_xlfn.TEXTSPLIT(U1085,";",TRUE,FALSE)," ",L1085)),U1085),"")</f>
        <v/>
      </c>
    </row>
    <row r="1086" spans="1:23" ht="15" customHeight="1" x14ac:dyDescent="0.35">
      <c r="A1086" t="s">
        <v>26187</v>
      </c>
      <c r="B1086" s="86" t="s">
        <v>26188</v>
      </c>
      <c r="C1086" s="121" t="s">
        <v>26177</v>
      </c>
      <c r="D1086" s="120" t="s">
        <v>26189</v>
      </c>
      <c r="E1086" s="122" t="str">
        <f t="shared" si="70"/>
        <v>Urea Molasses</v>
      </c>
      <c r="F1086" s="122" t="str">
        <f t="shared" si="69"/>
        <v>Urea Molasses</v>
      </c>
      <c r="G1086" s="122" t="str">
        <f t="shared" si="71"/>
        <v>Urea Molasses Block</v>
      </c>
      <c r="I1086" s="120" t="s">
        <v>25227</v>
      </c>
      <c r="M1086" s="88" t="s">
        <v>252</v>
      </c>
      <c r="O1086" s="88" t="s">
        <v>252</v>
      </c>
      <c r="T1086" t="str" cm="1">
        <f t="array" ref="T1086">IFERROR(INDEX(AOM[AOM], MATCH(1, (AOM[Edge_Value]=ani_diet!F1086)*(AOM[Is_Ani_Diet_Ingredient]&lt;&gt;FALSE), 0)), "No Match in AOM")</f>
        <v>No Match in AOM</v>
      </c>
      <c r="U1086" t="str" cm="1">
        <f t="array" ref="U1086">IFERROR(IF(INDEX(AOM[Scientific Name], MATCH(1, (AOM[Edge_Value]=ani_diet!F1086)*(AOM[Is_Ani_Diet_Ingredient]&lt;&gt;FALSE), 0))=0, "", INDEX(AOM[Scientific Name], MATCH(1, (AOM[Edge_Value]=ani_diet!F1086)*(AOM[Is_Ani_Diet_Ingredient]&lt;&gt;FALSE), 0))), "No Match in AOM")</f>
        <v>No Match in AOM</v>
      </c>
      <c r="V1086" t="str" cm="1">
        <f t="array" ref="V1086">IF((U1086&lt;&gt;"")*(U1086&lt;&gt;"No Match in AOM"),IF(L1086&lt;&gt;"",_xlfn.TEXTJOIN(";",TRUE,CONCATENATE(_xlfn.TEXTSPLIT(U1086,";",TRUE,FALSE)," ",L1086)),U1086),"")</f>
        <v/>
      </c>
      <c r="W1086" t="s">
        <v>23127</v>
      </c>
    </row>
    <row r="1087" spans="1:23" ht="15" customHeight="1" x14ac:dyDescent="0.35">
      <c r="A1087" t="s">
        <v>26190</v>
      </c>
      <c r="B1087" s="86" t="s">
        <v>23298</v>
      </c>
      <c r="C1087" s="121" t="s">
        <v>23298</v>
      </c>
      <c r="D1087" s="120" t="s">
        <v>23298</v>
      </c>
      <c r="E1087" s="122" t="str">
        <f t="shared" si="70"/>
        <v>Urtica dioica</v>
      </c>
      <c r="F1087" s="122" t="str">
        <f t="shared" si="69"/>
        <v>Urtica dioica</v>
      </c>
      <c r="G1087" s="122" t="str">
        <f t="shared" si="71"/>
        <v>Urtica dioica</v>
      </c>
      <c r="T1087" t="str" cm="1">
        <f t="array" ref="T1087">IFERROR(INDEX(AOM[AOM], MATCH(1, (AOM[Edge_Value]=ani_diet!F1087)*(AOM[Is_Ani_Diet_Ingredient]&lt;&gt;FALSE), 0)), "No Match in AOM")</f>
        <v>AOM_001871</v>
      </c>
      <c r="U1087" t="str" cm="1">
        <f t="array" ref="U1087">IFERROR(IF(INDEX(AOM[Scientific Name], MATCH(1, (AOM[Edge_Value]=ani_diet!F1087)*(AOM[Is_Ani_Diet_Ingredient]&lt;&gt;FALSE), 0))=0, "", INDEX(AOM[Scientific Name], MATCH(1, (AOM[Edge_Value]=ani_diet!F1087)*(AOM[Is_Ani_Diet_Ingredient]&lt;&gt;FALSE), 0))), "No Match in AOM")</f>
        <v>Urtica dioica</v>
      </c>
      <c r="V1087" t="str" cm="1">
        <f t="array" ref="V1087">IF((U1087&lt;&gt;"")*(U1087&lt;&gt;"No Match in AOM"),IF(L1087&lt;&gt;"",_xlfn.TEXTJOIN(";",TRUE,CONCATENATE(_xlfn.TEXTSPLIT(U1087,";",TRUE,FALSE)," ",L1087)),U1087),"")</f>
        <v>Urtica dioica</v>
      </c>
    </row>
    <row r="1088" spans="1:23" ht="15" customHeight="1" x14ac:dyDescent="0.35">
      <c r="A1088" t="s">
        <v>26190</v>
      </c>
      <c r="B1088" s="86" t="s">
        <v>26191</v>
      </c>
      <c r="D1088" s="120" t="s">
        <v>23298</v>
      </c>
      <c r="E1088" s="122" t="str">
        <f t="shared" si="70"/>
        <v>Urtica dioica</v>
      </c>
      <c r="F1088" s="122" t="str">
        <f t="shared" si="69"/>
        <v>Urtica dioica Dried Ground</v>
      </c>
      <c r="G1088" s="122" t="str">
        <f t="shared" si="71"/>
        <v>Urtica dioica Dried Ground</v>
      </c>
      <c r="I1088" s="120" t="s">
        <v>24203</v>
      </c>
      <c r="J1088" s="120" t="s">
        <v>24203</v>
      </c>
      <c r="T1088" t="str" cm="1">
        <f t="array" ref="T1088">IFERROR(INDEX(AOM[AOM], MATCH(1, (AOM[Edge_Value]=ani_diet!F1088)*(AOM[Is_Ani_Diet_Ingredient]&lt;&gt;FALSE), 0)), "No Match in AOM")</f>
        <v>AOM_002002</v>
      </c>
      <c r="U1088" t="str" cm="1">
        <f t="array" ref="U1088">IFERROR(IF(INDEX(AOM[Scientific Name], MATCH(1, (AOM[Edge_Value]=ani_diet!F1088)*(AOM[Is_Ani_Diet_Ingredient]&lt;&gt;FALSE), 0))=0, "", INDEX(AOM[Scientific Name], MATCH(1, (AOM[Edge_Value]=ani_diet!F1088)*(AOM[Is_Ani_Diet_Ingredient]&lt;&gt;FALSE), 0))), "No Match in AOM")</f>
        <v>Urtica dioica</v>
      </c>
      <c r="V1088" t="str" cm="1">
        <f t="array" ref="V1088">IF((U1088&lt;&gt;"")*(U1088&lt;&gt;"No Match in AOM"),IF(L1088&lt;&gt;"",_xlfn.TEXTJOIN(";",TRUE,CONCATENATE(_xlfn.TEXTSPLIT(U1088,";",TRUE,FALSE)," ",L1088)),U1088),"")</f>
        <v>Urtica dioica</v>
      </c>
    </row>
    <row r="1089" spans="1:23" ht="15" customHeight="1" x14ac:dyDescent="0.35">
      <c r="A1089" t="s">
        <v>24503</v>
      </c>
      <c r="B1089" s="86" t="s">
        <v>21986</v>
      </c>
      <c r="C1089" s="121" t="s">
        <v>26192</v>
      </c>
      <c r="D1089" s="120" t="s">
        <v>21986</v>
      </c>
      <c r="E1089" s="122" t="str">
        <f t="shared" si="70"/>
        <v>Vallisneria aethiopica</v>
      </c>
      <c r="F1089" s="122" t="str">
        <f t="shared" si="69"/>
        <v>Vallisneria aethiopica</v>
      </c>
      <c r="G1089" s="122" t="str">
        <f t="shared" si="71"/>
        <v>Vallisneria aethiopica</v>
      </c>
      <c r="T1089" t="str" cm="1">
        <f t="array" ref="T1089">IFERROR(INDEX(AOM[AOM], MATCH(1, (AOM[Edge_Value]=ani_diet!F1089)*(AOM[Is_Ani_Diet_Ingredient]&lt;&gt;FALSE), 0)), "No Match in AOM")</f>
        <v>AOM_001565</v>
      </c>
      <c r="U1089" t="str" cm="1">
        <f t="array" ref="U1089">IFERROR(IF(INDEX(AOM[Scientific Name], MATCH(1, (AOM[Edge_Value]=ani_diet!F1089)*(AOM[Is_Ani_Diet_Ingredient]&lt;&gt;FALSE), 0))=0, "", INDEX(AOM[Scientific Name], MATCH(1, (AOM[Edge_Value]=ani_diet!F1089)*(AOM[Is_Ani_Diet_Ingredient]&lt;&gt;FALSE), 0))), "No Match in AOM")</f>
        <v>Vallisneria aethiopica</v>
      </c>
      <c r="V1089" t="str" cm="1">
        <f t="array" ref="V1089">IF((U1089&lt;&gt;"")*(U1089&lt;&gt;"No Match in AOM"),IF(L1089&lt;&gt;"",_xlfn.TEXTJOIN(";",TRUE,CONCATENATE(_xlfn.TEXTSPLIT(U1089,";",TRUE,FALSE)," ",L1089)),U1089),"")</f>
        <v>Vallisneria aethiopica</v>
      </c>
    </row>
    <row r="1090" spans="1:23" ht="15" customHeight="1" x14ac:dyDescent="0.35">
      <c r="A1090" t="s">
        <v>24993</v>
      </c>
      <c r="B1090" s="86" t="s">
        <v>26193</v>
      </c>
      <c r="C1090" s="121" t="s">
        <v>26194</v>
      </c>
      <c r="D1090" s="120" t="s">
        <v>26194</v>
      </c>
      <c r="E1090" s="122" t="str">
        <f t="shared" si="70"/>
        <v xml:space="preserve">Unspecified Grass </v>
      </c>
      <c r="F1090" s="122" t="str">
        <f t="shared" si="69"/>
        <v xml:space="preserve">Unspecified Grass </v>
      </c>
      <c r="G1090" s="122" t="str">
        <f t="shared" si="71"/>
        <v xml:space="preserve">Unspecified Grass </v>
      </c>
      <c r="T1090" t="str" cm="1">
        <f t="array" ref="T1090">IFERROR(INDEX(AOM[AOM], MATCH(1, (AOM[Edge_Value]=ani_diet!F1090)*(AOM[Is_Ani_Diet_Ingredient]&lt;&gt;FALSE), 0)), "No Match in AOM")</f>
        <v>No Match in AOM</v>
      </c>
      <c r="U1090" t="str" cm="1">
        <f t="array" ref="U1090">IFERROR(IF(INDEX(AOM[Scientific Name], MATCH(1, (AOM[Edge_Value]=ani_diet!F1090)*(AOM[Is_Ani_Diet_Ingredient]&lt;&gt;FALSE), 0))=0, "", INDEX(AOM[Scientific Name], MATCH(1, (AOM[Edge_Value]=ani_diet!F1090)*(AOM[Is_Ani_Diet_Ingredient]&lt;&gt;FALSE), 0))), "No Match in AOM")</f>
        <v>No Match in AOM</v>
      </c>
      <c r="V1090" t="str" cm="1">
        <f t="array" ref="V1090">IF((U1090&lt;&gt;"")*(U1090&lt;&gt;"No Match in AOM"),IF(L1090&lt;&gt;"",_xlfn.TEXTJOIN(";",TRUE,CONCATENATE(_xlfn.TEXTSPLIT(U1090,";",TRUE,FALSE)," ",L1090)),U1090),"")</f>
        <v/>
      </c>
      <c r="W1090" t="s">
        <v>22284</v>
      </c>
    </row>
    <row r="1091" spans="1:23" ht="15" customHeight="1" x14ac:dyDescent="0.35">
      <c r="A1091" t="s">
        <v>24611</v>
      </c>
      <c r="B1091" s="86" t="s">
        <v>26195</v>
      </c>
      <c r="C1091" s="121" t="s">
        <v>26196</v>
      </c>
      <c r="D1091" s="120" t="s">
        <v>21836</v>
      </c>
      <c r="E1091" s="122" t="str">
        <f t="shared" si="70"/>
        <v>Vegetable Oil</v>
      </c>
      <c r="F1091" s="122" t="str">
        <f t="shared" si="69"/>
        <v>Vegetable Oil</v>
      </c>
      <c r="G1091" s="122" t="str">
        <f t="shared" si="71"/>
        <v>Vegetable Oil</v>
      </c>
      <c r="M1091" s="88" t="s">
        <v>252</v>
      </c>
      <c r="P1091" t="s">
        <v>12978</v>
      </c>
      <c r="Q1091" t="s">
        <v>12945</v>
      </c>
      <c r="R1091" t="s">
        <v>24392</v>
      </c>
      <c r="S1091" t="s">
        <v>24393</v>
      </c>
      <c r="T1091" t="str" cm="1">
        <f t="array" ref="T1091">IFERROR(INDEX(AOM[AOM], MATCH(1, (AOM[Edge_Value]=ani_diet!F1091)*(AOM[Is_Ani_Diet_Ingredient]&lt;&gt;FALSE), 0)), "No Match in AOM")</f>
        <v>AOM_000676</v>
      </c>
      <c r="U1091" t="str" cm="1">
        <f t="array" ref="U1091">IFERROR(IF(INDEX(AOM[Scientific Name], MATCH(1, (AOM[Edge_Value]=ani_diet!F1091)*(AOM[Is_Ani_Diet_Ingredient]&lt;&gt;FALSE), 0))=0, "", INDEX(AOM[Scientific Name], MATCH(1, (AOM[Edge_Value]=ani_diet!F1091)*(AOM[Is_Ani_Diet_Ingredient]&lt;&gt;FALSE), 0))), "No Match in AOM")</f>
        <v/>
      </c>
      <c r="V1091" t="str" cm="1">
        <f t="array" ref="V1091">IF((U1091&lt;&gt;"")*(U1091&lt;&gt;"No Match in AOM"),IF(L1091&lt;&gt;"",_xlfn.TEXTJOIN(";",TRUE,CONCATENATE(_xlfn.TEXTSPLIT(U1091,";",TRUE,FALSE)," ",L1091)),U1091),"")</f>
        <v/>
      </c>
    </row>
    <row r="1092" spans="1:23" ht="15" customHeight="1" x14ac:dyDescent="0.35">
      <c r="A1092" t="s">
        <v>25559</v>
      </c>
      <c r="B1092" s="86" t="s">
        <v>26197</v>
      </c>
      <c r="C1092" s="121" t="s">
        <v>26198</v>
      </c>
      <c r="D1092" s="120" t="s">
        <v>22290</v>
      </c>
      <c r="E1092" s="122" t="str">
        <f t="shared" si="70"/>
        <v>Urochloa mosambicensis</v>
      </c>
      <c r="F1092" s="122" t="str">
        <f t="shared" si="69"/>
        <v>Urochloa mosambicensis</v>
      </c>
      <c r="G1092" s="122" t="str">
        <f t="shared" si="71"/>
        <v>Urochloa mosambicensis</v>
      </c>
      <c r="T1092" t="str" cm="1">
        <f t="array" ref="T1092">IFERROR(INDEX(AOM[AOM], MATCH(1, (AOM[Edge_Value]=ani_diet!F1092)*(AOM[Is_Ani_Diet_Ingredient]&lt;&gt;FALSE), 0)), "No Match in AOM")</f>
        <v>AOM_001453</v>
      </c>
      <c r="U1092" t="str" cm="1">
        <f t="array" ref="U1092">IFERROR(IF(INDEX(AOM[Scientific Name], MATCH(1, (AOM[Edge_Value]=ani_diet!F1092)*(AOM[Is_Ani_Diet_Ingredient]&lt;&gt;FALSE), 0))=0, "", INDEX(AOM[Scientific Name], MATCH(1, (AOM[Edge_Value]=ani_diet!F1092)*(AOM[Is_Ani_Diet_Ingredient]&lt;&gt;FALSE), 0))), "No Match in AOM")</f>
        <v>Urochloa mosambicensis</v>
      </c>
      <c r="V1092" t="str" cm="1">
        <f t="array" ref="V1092">IF((U1092&lt;&gt;"")*(U1092&lt;&gt;"No Match in AOM"),IF(L1092&lt;&gt;"",_xlfn.TEXTJOIN(";",TRUE,CONCATENATE(_xlfn.TEXTSPLIT(U1092,";",TRUE,FALSE)," ",L1092)),U1092),"")</f>
        <v>Urochloa mosambicensis</v>
      </c>
    </row>
    <row r="1093" spans="1:23" ht="15" customHeight="1" x14ac:dyDescent="0.35">
      <c r="B1093" s="86" t="s">
        <v>26199</v>
      </c>
      <c r="C1093" s="121" t="s">
        <v>26200</v>
      </c>
      <c r="D1093" s="120" t="s">
        <v>10308</v>
      </c>
      <c r="E1093" s="122" t="str">
        <f t="shared" si="70"/>
        <v>Velvet Bean</v>
      </c>
      <c r="F1093" s="122" t="str">
        <f t="shared" si="69"/>
        <v>Velvet Bean Ground</v>
      </c>
      <c r="G1093" s="122" t="str">
        <f t="shared" si="71"/>
        <v>Velvet Bean var Utilis Meal</v>
      </c>
      <c r="H1093" s="120" t="s">
        <v>26201</v>
      </c>
      <c r="I1093" s="120" t="s">
        <v>24282</v>
      </c>
      <c r="J1093" s="120" t="s">
        <v>6571</v>
      </c>
      <c r="M1093" s="88" t="s">
        <v>252</v>
      </c>
      <c r="N1093" s="88" t="s">
        <v>252</v>
      </c>
      <c r="T1093" t="str" cm="1">
        <f t="array" ref="T1093">IFERROR(INDEX(AOM[AOM], MATCH(1, (AOM[Edge_Value]=ani_diet!F1093)*(AOM[Is_Ani_Diet_Ingredient]&lt;&gt;FALSE), 0)), "No Match in AOM")</f>
        <v>AOM_001350</v>
      </c>
      <c r="U1093" t="str" cm="1">
        <f t="array" ref="U1093">IFERROR(IF(INDEX(AOM[Scientific Name], MATCH(1, (AOM[Edge_Value]=ani_diet!F1093)*(AOM[Is_Ani_Diet_Ingredient]&lt;&gt;FALSE), 0))=0, "", INDEX(AOM[Scientific Name], MATCH(1, (AOM[Edge_Value]=ani_diet!F1093)*(AOM[Is_Ani_Diet_Ingredient]&lt;&gt;FALSE), 0))), "No Match in AOM")</f>
        <v>Mucuna pruriens</v>
      </c>
      <c r="V1093" t="str" cm="1">
        <f t="array" ref="V1093">IF((U1093&lt;&gt;"")*(U1093&lt;&gt;"No Match in AOM"),IF(L1093&lt;&gt;"",_xlfn.TEXTJOIN(";",TRUE,CONCATENATE(_xlfn.TEXTSPLIT(U1093,";",TRUE,FALSE)," ",L1093)),U1093),"")</f>
        <v>Mucuna pruriens</v>
      </c>
    </row>
    <row r="1094" spans="1:23" ht="15" customHeight="1" x14ac:dyDescent="0.35">
      <c r="A1094" t="s">
        <v>26202</v>
      </c>
      <c r="B1094" s="86" t="s">
        <v>26203</v>
      </c>
      <c r="C1094" s="121" t="s">
        <v>26200</v>
      </c>
      <c r="D1094" s="120" t="s">
        <v>10308</v>
      </c>
      <c r="E1094" s="122" t="str">
        <f t="shared" si="70"/>
        <v>Velvet Bean</v>
      </c>
      <c r="F1094" s="122" t="str">
        <f t="shared" si="69"/>
        <v>Velvet Bean Ground</v>
      </c>
      <c r="G1094" s="122" t="str">
        <f t="shared" si="71"/>
        <v>Velvet Bean Meal</v>
      </c>
      <c r="I1094" s="120" t="s">
        <v>24282</v>
      </c>
      <c r="J1094" s="120" t="s">
        <v>6571</v>
      </c>
      <c r="M1094" s="88" t="s">
        <v>252</v>
      </c>
      <c r="N1094" s="88" t="s">
        <v>252</v>
      </c>
      <c r="T1094" t="str" cm="1">
        <f t="array" ref="T1094">IFERROR(INDEX(AOM[AOM], MATCH(1, (AOM[Edge_Value]=ani_diet!F1094)*(AOM[Is_Ani_Diet_Ingredient]&lt;&gt;FALSE), 0)), "No Match in AOM")</f>
        <v>AOM_001350</v>
      </c>
      <c r="U1094" t="str" cm="1">
        <f t="array" ref="U1094">IFERROR(IF(INDEX(AOM[Scientific Name], MATCH(1, (AOM[Edge_Value]=ani_diet!F1094)*(AOM[Is_Ani_Diet_Ingredient]&lt;&gt;FALSE), 0))=0, "", INDEX(AOM[Scientific Name], MATCH(1, (AOM[Edge_Value]=ani_diet!F1094)*(AOM[Is_Ani_Diet_Ingredient]&lt;&gt;FALSE), 0))), "No Match in AOM")</f>
        <v>Mucuna pruriens</v>
      </c>
      <c r="V1094" t="str" cm="1">
        <f t="array" ref="V1094">IF((U1094&lt;&gt;"")*(U1094&lt;&gt;"No Match in AOM"),IF(L1094&lt;&gt;"",_xlfn.TEXTJOIN(";",TRUE,CONCATENATE(_xlfn.TEXTSPLIT(U1094,";",TRUE,FALSE)," ",L1094)),U1094),"")</f>
        <v>Mucuna pruriens</v>
      </c>
    </row>
    <row r="1095" spans="1:23" ht="15" customHeight="1" x14ac:dyDescent="0.35">
      <c r="A1095" t="s">
        <v>25310</v>
      </c>
      <c r="B1095" s="86" t="s">
        <v>26204</v>
      </c>
      <c r="C1095" s="121" t="s">
        <v>26205</v>
      </c>
      <c r="D1095" s="120" t="s">
        <v>9834</v>
      </c>
      <c r="E1095" s="122" t="str">
        <f t="shared" si="70"/>
        <v>Vicia dasycarpa</v>
      </c>
      <c r="F1095" s="122" t="str">
        <f t="shared" si="69"/>
        <v>Vicia dasycarpa</v>
      </c>
      <c r="G1095" s="122" t="str">
        <f t="shared" si="71"/>
        <v>Vicia dasycarpa Flowering</v>
      </c>
      <c r="H1095" s="120" t="s">
        <v>26206</v>
      </c>
      <c r="T1095" t="str" cm="1">
        <f t="array" ref="T1095">IFERROR(INDEX(AOM[AOM], MATCH(1, (AOM[Edge_Value]=ani_diet!F1095)*(AOM[Is_Ani_Diet_Ingredient]&lt;&gt;FALSE), 0)), "No Match in AOM")</f>
        <v>AOM_001243</v>
      </c>
      <c r="U1095" t="str" cm="1">
        <f t="array" ref="U1095">IFERROR(IF(INDEX(AOM[Scientific Name], MATCH(1, (AOM[Edge_Value]=ani_diet!F1095)*(AOM[Is_Ani_Diet_Ingredient]&lt;&gt;FALSE), 0))=0, "", INDEX(AOM[Scientific Name], MATCH(1, (AOM[Edge_Value]=ani_diet!F1095)*(AOM[Is_Ani_Diet_Ingredient]&lt;&gt;FALSE), 0))), "No Match in AOM")</f>
        <v>Vicia dasycarpa</v>
      </c>
      <c r="V1095" t="str" cm="1">
        <f t="array" ref="V1095">IF((U1095&lt;&gt;"")*(U1095&lt;&gt;"No Match in AOM"),IF(L1095&lt;&gt;"",_xlfn.TEXTJOIN(";",TRUE,CONCATENATE(_xlfn.TEXTSPLIT(U1095,";",TRUE,FALSE)," ",L1095)),U1095),"")</f>
        <v>Vicia dasycarpa</v>
      </c>
    </row>
    <row r="1096" spans="1:23" ht="15" customHeight="1" x14ac:dyDescent="0.35">
      <c r="A1096" t="s">
        <v>25310</v>
      </c>
      <c r="B1096" s="86" t="s">
        <v>26207</v>
      </c>
      <c r="D1096" s="120" t="s">
        <v>22966</v>
      </c>
      <c r="E1096" s="122" t="str">
        <f t="shared" si="70"/>
        <v>Vicia</v>
      </c>
      <c r="F1096" s="122" t="str">
        <f t="shared" si="69"/>
        <v>Vicia Dried Wilted</v>
      </c>
      <c r="G1096" s="122" t="str">
        <f t="shared" si="71"/>
        <v>Vicia Dried Wilted</v>
      </c>
      <c r="I1096" s="120" t="s">
        <v>24361</v>
      </c>
      <c r="J1096" s="120" t="s">
        <v>24361</v>
      </c>
      <c r="T1096" t="str" cm="1">
        <f t="array" ref="T1096">IFERROR(INDEX(AOM[AOM], MATCH(1, (AOM[Edge_Value]=ani_diet!F1096)*(AOM[Is_Ani_Diet_Ingredient]&lt;&gt;FALSE), 0)), "No Match in AOM")</f>
        <v>AOM_001993</v>
      </c>
      <c r="U1096" t="str" cm="1">
        <f t="array" ref="U1096">IFERROR(IF(INDEX(AOM[Scientific Name], MATCH(1, (AOM[Edge_Value]=ani_diet!F1096)*(AOM[Is_Ani_Diet_Ingredient]&lt;&gt;FALSE), 0))=0, "", INDEX(AOM[Scientific Name], MATCH(1, (AOM[Edge_Value]=ani_diet!F1096)*(AOM[Is_Ani_Diet_Ingredient]&lt;&gt;FALSE), 0))), "No Match in AOM")</f>
        <v>Vicia</v>
      </c>
      <c r="V1096" t="str" cm="1">
        <f t="array" ref="V1096">IF((U1096&lt;&gt;"")*(U1096&lt;&gt;"No Match in AOM"),IF(L1096&lt;&gt;"",_xlfn.TEXTJOIN(";",TRUE,CONCATENATE(_xlfn.TEXTSPLIT(U1096,";",TRUE,FALSE)," ",L1096)),U1096),"")</f>
        <v>Vicia</v>
      </c>
    </row>
    <row r="1097" spans="1:23" ht="15" customHeight="1" x14ac:dyDescent="0.35">
      <c r="A1097" t="s">
        <v>25307</v>
      </c>
      <c r="B1097" s="86" t="s">
        <v>22970</v>
      </c>
      <c r="C1097" s="121" t="s">
        <v>25663</v>
      </c>
      <c r="D1097" s="120" t="s">
        <v>22966</v>
      </c>
      <c r="E1097" s="122" t="str">
        <f t="shared" si="70"/>
        <v>Vicia</v>
      </c>
      <c r="F1097" s="122" t="str">
        <f t="shared" si="69"/>
        <v>Vicia Dried</v>
      </c>
      <c r="G1097" s="122" t="str">
        <f t="shared" si="71"/>
        <v>Vicia</v>
      </c>
      <c r="J1097" s="120" t="s">
        <v>24193</v>
      </c>
      <c r="N1097" s="88" t="s">
        <v>252</v>
      </c>
      <c r="T1097" t="str" cm="1">
        <f t="array" ref="T1097">IFERROR(INDEX(AOM[AOM], MATCH(1, (AOM[Edge_Value]=ani_diet!F1097)*(AOM[Is_Ani_Diet_Ingredient]&lt;&gt;FALSE), 0)), "No Match in AOM")</f>
        <v>AOM_000725</v>
      </c>
      <c r="U1097" t="str" cm="1">
        <f t="array" ref="U1097">IFERROR(IF(INDEX(AOM[Scientific Name], MATCH(1, (AOM[Edge_Value]=ani_diet!F1097)*(AOM[Is_Ani_Diet_Ingredient]&lt;&gt;FALSE), 0))=0, "", INDEX(AOM[Scientific Name], MATCH(1, (AOM[Edge_Value]=ani_diet!F1097)*(AOM[Is_Ani_Diet_Ingredient]&lt;&gt;FALSE), 0))), "No Match in AOM")</f>
        <v>Vicia</v>
      </c>
      <c r="V1097" t="str" cm="1">
        <f t="array" ref="V1097">IF((U1097&lt;&gt;"")*(U1097&lt;&gt;"No Match in AOM"),IF(L1097&lt;&gt;"",_xlfn.TEXTJOIN(";",TRUE,CONCATENATE(_xlfn.TEXTSPLIT(U1097,";",TRUE,FALSE)," ",L1097)),U1097),"")</f>
        <v>Vicia</v>
      </c>
    </row>
    <row r="1098" spans="1:23" ht="15" customHeight="1" x14ac:dyDescent="0.35">
      <c r="A1098" t="s">
        <v>25800</v>
      </c>
      <c r="B1098" s="86" t="s">
        <v>26208</v>
      </c>
      <c r="C1098" s="121" t="s">
        <v>26209</v>
      </c>
      <c r="D1098" s="120" t="s">
        <v>10199</v>
      </c>
      <c r="E1098" s="122" t="str">
        <f t="shared" si="70"/>
        <v>Vigna unguiculata Leaves</v>
      </c>
      <c r="F1098" s="122" t="str">
        <f t="shared" si="69"/>
        <v>Vigna unguiculata Leaves</v>
      </c>
      <c r="G1098" s="122" t="str">
        <f t="shared" si="71"/>
        <v>Vigna unguiculata Leaves</v>
      </c>
      <c r="L1098" s="120" t="s">
        <v>6705</v>
      </c>
      <c r="T1098" t="str" cm="1">
        <f t="array" ref="T1098">IFERROR(INDEX(AOM[AOM], MATCH(1, (AOM[Edge_Value]=ani_diet!F1098)*(AOM[Is_Ani_Diet_Ingredient]&lt;&gt;FALSE), 0)), "No Match in AOM")</f>
        <v>No Match in AOM</v>
      </c>
      <c r="U1098" t="str" cm="1">
        <f t="array" ref="U1098">IFERROR(IF(INDEX(AOM[Scientific Name], MATCH(1, (AOM[Edge_Value]=ani_diet!F1098)*(AOM[Is_Ani_Diet_Ingredient]&lt;&gt;FALSE), 0))=0, "", INDEX(AOM[Scientific Name], MATCH(1, (AOM[Edge_Value]=ani_diet!F1098)*(AOM[Is_Ani_Diet_Ingredient]&lt;&gt;FALSE), 0))), "No Match in AOM")</f>
        <v>No Match in AOM</v>
      </c>
      <c r="V1098" t="str" cm="1">
        <f t="array" ref="V1098">IF((U1098&lt;&gt;"")*(U1098&lt;&gt;"No Match in AOM"),IF(L1098&lt;&gt;"",_xlfn.TEXTJOIN(";",TRUE,CONCATENATE(_xlfn.TEXTSPLIT(U1098,";",TRUE,FALSE)," ",L1098)),U1098),"")</f>
        <v/>
      </c>
      <c r="W1098" s="132" t="s">
        <v>21181</v>
      </c>
    </row>
    <row r="1099" spans="1:23" ht="15" customHeight="1" x14ac:dyDescent="0.35">
      <c r="A1099" t="s">
        <v>25800</v>
      </c>
      <c r="B1099" s="86" t="s">
        <v>26210</v>
      </c>
      <c r="D1099" s="120" t="s">
        <v>10199</v>
      </c>
      <c r="E1099" s="122" t="str">
        <f t="shared" si="70"/>
        <v>Vigna unguiculata Leaves</v>
      </c>
      <c r="F1099" s="122" t="str">
        <f t="shared" si="69"/>
        <v>Vigna unguiculata Leaves</v>
      </c>
      <c r="G1099" s="122" t="str">
        <f t="shared" si="71"/>
        <v>Vigna unguiculata Leaves Chopped</v>
      </c>
      <c r="I1099" s="120" t="s">
        <v>6715</v>
      </c>
      <c r="K1099" s="120" t="s">
        <v>6715</v>
      </c>
      <c r="L1099" s="120" t="s">
        <v>6705</v>
      </c>
      <c r="T1099" t="str" cm="1">
        <f t="array" ref="T1099">IFERROR(INDEX(AOM[AOM], MATCH(1, (AOM[Edge_Value]=ani_diet!F1099)*(AOM[Is_Ani_Diet_Ingredient]&lt;&gt;FALSE), 0)), "No Match in AOM")</f>
        <v>No Match in AOM</v>
      </c>
      <c r="U1099" t="str" cm="1">
        <f t="array" ref="U1099">IFERROR(IF(INDEX(AOM[Scientific Name], MATCH(1, (AOM[Edge_Value]=ani_diet!F1099)*(AOM[Is_Ani_Diet_Ingredient]&lt;&gt;FALSE), 0))=0, "", INDEX(AOM[Scientific Name], MATCH(1, (AOM[Edge_Value]=ani_diet!F1099)*(AOM[Is_Ani_Diet_Ingredient]&lt;&gt;FALSE), 0))), "No Match in AOM")</f>
        <v>No Match in AOM</v>
      </c>
      <c r="V1099" t="str" cm="1">
        <f t="array" ref="V1099">IF((U1099&lt;&gt;"")*(U1099&lt;&gt;"No Match in AOM"),IF(L1099&lt;&gt;"",_xlfn.TEXTJOIN(";",TRUE,CONCATENATE(_xlfn.TEXTSPLIT(U1099,";",TRUE,FALSE)," ",L1099)),U1099),"")</f>
        <v/>
      </c>
      <c r="W1099" s="132" t="s">
        <v>21181</v>
      </c>
    </row>
    <row r="1100" spans="1:23" ht="15" customHeight="1" x14ac:dyDescent="0.35">
      <c r="A1100" t="s">
        <v>25611</v>
      </c>
      <c r="B1100" s="86" t="s">
        <v>23145</v>
      </c>
      <c r="C1100" s="121" t="s">
        <v>23145</v>
      </c>
      <c r="D1100" s="120" t="s">
        <v>23145</v>
      </c>
      <c r="E1100" s="122" t="str">
        <f t="shared" si="70"/>
        <v>Vitalite</v>
      </c>
      <c r="F1100" s="122" t="str">
        <f t="shared" si="69"/>
        <v>Vitalite</v>
      </c>
      <c r="G1100" s="122" t="str">
        <f t="shared" si="71"/>
        <v>Vitalite</v>
      </c>
      <c r="M1100" s="88" t="s">
        <v>252</v>
      </c>
      <c r="T1100" t="str" cm="1">
        <f t="array" ref="T1100">IFERROR(INDEX(AOM[AOM], MATCH(1, (AOM[Edge_Value]=ani_diet!F1100)*(AOM[Is_Ani_Diet_Ingredient]&lt;&gt;FALSE), 0)), "No Match in AOM")</f>
        <v>AOM_001831</v>
      </c>
      <c r="U1100" t="str" cm="1">
        <f t="array" ref="U1100">IFERROR(IF(INDEX(AOM[Scientific Name], MATCH(1, (AOM[Edge_Value]=ani_diet!F1100)*(AOM[Is_Ani_Diet_Ingredient]&lt;&gt;FALSE), 0))=0, "", INDEX(AOM[Scientific Name], MATCH(1, (AOM[Edge_Value]=ani_diet!F1100)*(AOM[Is_Ani_Diet_Ingredient]&lt;&gt;FALSE), 0))), "No Match in AOM")</f>
        <v/>
      </c>
      <c r="V1100" t="str" cm="1">
        <f t="array" ref="V1100">IF((U1100&lt;&gt;"")*(U1100&lt;&gt;"No Match in AOM"),IF(L1100&lt;&gt;"",_xlfn.TEXTJOIN(";",TRUE,CONCATENATE(_xlfn.TEXTSPLIT(U1100,";",TRUE,FALSE)," ",L1100)),U1100),"")</f>
        <v/>
      </c>
    </row>
    <row r="1101" spans="1:23" ht="15" customHeight="1" x14ac:dyDescent="0.35">
      <c r="A1101" t="s">
        <v>25521</v>
      </c>
      <c r="B1101" s="86" t="s">
        <v>23158</v>
      </c>
      <c r="C1101" s="121" t="s">
        <v>23145</v>
      </c>
      <c r="D1101" s="120" t="s">
        <v>23158</v>
      </c>
      <c r="E1101" s="122" t="str">
        <f t="shared" si="70"/>
        <v>Vitalyte</v>
      </c>
      <c r="F1101" s="122" t="str">
        <f t="shared" si="69"/>
        <v>Vitalyte</v>
      </c>
      <c r="G1101" s="122" t="str">
        <f t="shared" si="71"/>
        <v>Vitalyte</v>
      </c>
      <c r="T1101" t="str" cm="1">
        <f t="array" ref="T1101">IFERROR(INDEX(AOM[AOM], MATCH(1, (AOM[Edge_Value]=ani_diet!F1101)*(AOM[Is_Ani_Diet_Ingredient]&lt;&gt;FALSE), 0)), "No Match in AOM")</f>
        <v>AOM_001921</v>
      </c>
      <c r="U1101" t="str" cm="1">
        <f t="array" ref="U1101">IFERROR(IF(INDEX(AOM[Scientific Name], MATCH(1, (AOM[Edge_Value]=ani_diet!F1101)*(AOM[Is_Ani_Diet_Ingredient]&lt;&gt;FALSE), 0))=0, "", INDEX(AOM[Scientific Name], MATCH(1, (AOM[Edge_Value]=ani_diet!F1101)*(AOM[Is_Ani_Diet_Ingredient]&lt;&gt;FALSE), 0))), "No Match in AOM")</f>
        <v/>
      </c>
      <c r="V1101" t="str" cm="1">
        <f t="array" ref="V1101">IF((U1101&lt;&gt;"")*(U1101&lt;&gt;"No Match in AOM"),IF(L1101&lt;&gt;"",_xlfn.TEXTJOIN(";",TRUE,CONCATENATE(_xlfn.TEXTSPLIT(U1101,";",TRUE,FALSE)," ",L1101)),U1101),"")</f>
        <v/>
      </c>
    </row>
    <row r="1102" spans="1:23" ht="15" customHeight="1" x14ac:dyDescent="0.35">
      <c r="A1102" t="s">
        <v>24552</v>
      </c>
      <c r="B1102" s="86" t="s">
        <v>23412</v>
      </c>
      <c r="C1102" s="121" t="s">
        <v>23412</v>
      </c>
      <c r="D1102" s="120" t="s">
        <v>23412</v>
      </c>
      <c r="E1102" s="122" t="str">
        <f t="shared" si="70"/>
        <v>Vitamin B12</v>
      </c>
      <c r="F1102" s="122" t="str">
        <f t="shared" si="69"/>
        <v>Vitamin B12</v>
      </c>
      <c r="G1102" s="122" t="str">
        <f t="shared" si="71"/>
        <v>Vitamin B12</v>
      </c>
      <c r="T1102" t="str" cm="1">
        <f t="array" ref="T1102">IFERROR(INDEX(AOM[AOM], MATCH(1, (AOM[Edge_Value]=ani_diet!F1102)*(AOM[Is_Ani_Diet_Ingredient]&lt;&gt;FALSE), 0)), "No Match in AOM")</f>
        <v>AOM_000788</v>
      </c>
      <c r="U1102" t="str" cm="1">
        <f t="array" ref="U1102">IFERROR(IF(INDEX(AOM[Scientific Name], MATCH(1, (AOM[Edge_Value]=ani_diet!F1102)*(AOM[Is_Ani_Diet_Ingredient]&lt;&gt;FALSE), 0))=0, "", INDEX(AOM[Scientific Name], MATCH(1, (AOM[Edge_Value]=ani_diet!F1102)*(AOM[Is_Ani_Diet_Ingredient]&lt;&gt;FALSE), 0))), "No Match in AOM")</f>
        <v/>
      </c>
      <c r="V1102" t="str" cm="1">
        <f t="array" ref="V1102">IF((U1102&lt;&gt;"")*(U1102&lt;&gt;"No Match in AOM"),IF(L1102&lt;&gt;"",_xlfn.TEXTJOIN(";",TRUE,CONCATENATE(_xlfn.TEXTSPLIT(U1102,";",TRUE,FALSE)," ",L1102)),U1102),"")</f>
        <v/>
      </c>
    </row>
    <row r="1103" spans="1:23" ht="15" customHeight="1" x14ac:dyDescent="0.35">
      <c r="A1103" t="s">
        <v>26211</v>
      </c>
      <c r="B1103" s="86" t="s">
        <v>26212</v>
      </c>
      <c r="C1103" s="121" t="s">
        <v>23421</v>
      </c>
      <c r="D1103" s="120" t="s">
        <v>23421</v>
      </c>
      <c r="E1103" s="122" t="str">
        <f t="shared" si="70"/>
        <v>Vitamin C</v>
      </c>
      <c r="F1103" s="122" t="str">
        <f t="shared" si="69"/>
        <v>Vitamin C</v>
      </c>
      <c r="G1103" s="122" t="str">
        <f t="shared" si="71"/>
        <v>Vitamin C</v>
      </c>
      <c r="T1103" t="str" cm="1">
        <f t="array" ref="T1103">IFERROR(INDEX(AOM[AOM], MATCH(1, (AOM[Edge_Value]=ani_diet!F1103)*(AOM[Is_Ani_Diet_Ingredient]&lt;&gt;FALSE), 0)), "No Match in AOM")</f>
        <v>No Match in AOM</v>
      </c>
      <c r="U1103" t="str" cm="1">
        <f t="array" ref="U1103">IFERROR(IF(INDEX(AOM[Scientific Name], MATCH(1, (AOM[Edge_Value]=ani_diet!F1103)*(AOM[Is_Ani_Diet_Ingredient]&lt;&gt;FALSE), 0))=0, "", INDEX(AOM[Scientific Name], MATCH(1, (AOM[Edge_Value]=ani_diet!F1103)*(AOM[Is_Ani_Diet_Ingredient]&lt;&gt;FALSE), 0))), "No Match in AOM")</f>
        <v>No Match in AOM</v>
      </c>
      <c r="V1103" t="str" cm="1">
        <f t="array" ref="V1103">IF((U1103&lt;&gt;"")*(U1103&lt;&gt;"No Match in AOM"),IF(L1103&lt;&gt;"",_xlfn.TEXTJOIN(";",TRUE,CONCATENATE(_xlfn.TEXTSPLIT(U1103,";",TRUE,FALSE)," ",L1103)),U1103),"")</f>
        <v/>
      </c>
      <c r="W1103" t="s">
        <v>23420</v>
      </c>
    </row>
    <row r="1104" spans="1:23" ht="15" customHeight="1" x14ac:dyDescent="0.35">
      <c r="A1104" t="s">
        <v>24552</v>
      </c>
      <c r="B1104" s="86" t="s">
        <v>23425</v>
      </c>
      <c r="C1104" s="121" t="s">
        <v>23425</v>
      </c>
      <c r="D1104" s="120" t="s">
        <v>23425</v>
      </c>
      <c r="E1104" s="122" t="str">
        <f t="shared" si="70"/>
        <v>Vitamin E</v>
      </c>
      <c r="F1104" s="122" t="str">
        <f t="shared" si="69"/>
        <v>Vitamin E</v>
      </c>
      <c r="G1104" s="122" t="str">
        <f t="shared" si="71"/>
        <v>Vitamin E</v>
      </c>
      <c r="T1104" t="str" cm="1">
        <f t="array" ref="T1104">IFERROR(INDEX(AOM[AOM], MATCH(1, (AOM[Edge_Value]=ani_diet!F1104)*(AOM[Is_Ani_Diet_Ingredient]&lt;&gt;FALSE), 0)), "No Match in AOM")</f>
        <v>AOM_000790</v>
      </c>
      <c r="U1104" t="str" cm="1">
        <f t="array" ref="U1104">IFERROR(IF(INDEX(AOM[Scientific Name], MATCH(1, (AOM[Edge_Value]=ani_diet!F1104)*(AOM[Is_Ani_Diet_Ingredient]&lt;&gt;FALSE), 0))=0, "", INDEX(AOM[Scientific Name], MATCH(1, (AOM[Edge_Value]=ani_diet!F1104)*(AOM[Is_Ani_Diet_Ingredient]&lt;&gt;FALSE), 0))), "No Match in AOM")</f>
        <v/>
      </c>
      <c r="V1104" t="str" cm="1">
        <f t="array" ref="V1104">IF((U1104&lt;&gt;"")*(U1104&lt;&gt;"No Match in AOM"),IF(L1104&lt;&gt;"",_xlfn.TEXTJOIN(";",TRUE,CONCATENATE(_xlfn.TEXTSPLIT(U1104,";",TRUE,FALSE)," ",L1104)),U1104),"")</f>
        <v/>
      </c>
    </row>
    <row r="1105" spans="1:23" ht="15" customHeight="1" x14ac:dyDescent="0.35">
      <c r="A1105" t="s">
        <v>24372</v>
      </c>
      <c r="B1105" s="86" t="s">
        <v>26213</v>
      </c>
      <c r="C1105" s="121" t="s">
        <v>3774</v>
      </c>
      <c r="D1105" s="120" t="s">
        <v>19834</v>
      </c>
      <c r="E1105" s="122" t="str">
        <f t="shared" si="70"/>
        <v>Vitamins</v>
      </c>
      <c r="F1105" s="122" t="str">
        <f t="shared" si="69"/>
        <v>Vitamins</v>
      </c>
      <c r="G1105" s="122" t="str">
        <f t="shared" si="71"/>
        <v>Vitamins</v>
      </c>
      <c r="P1105" t="s">
        <v>13005</v>
      </c>
      <c r="Q1105" t="s">
        <v>12972</v>
      </c>
      <c r="R1105" t="s">
        <v>24425</v>
      </c>
      <c r="S1105" t="s">
        <v>24426</v>
      </c>
      <c r="T1105" t="str" cm="1">
        <f t="array" ref="T1105">IFERROR(INDEX(AOM[AOM], MATCH(1, (AOM[Edge_Value]=ani_diet!F1105)*(AOM[Is_Ani_Diet_Ingredient]&lt;&gt;FALSE), 0)), "No Match in AOM")</f>
        <v>No Match in AOM</v>
      </c>
      <c r="U1105" t="str" cm="1">
        <f t="array" ref="U1105">IFERROR(IF(INDEX(AOM[Scientific Name], MATCH(1, (AOM[Edge_Value]=ani_diet!F1105)*(AOM[Is_Ani_Diet_Ingredient]&lt;&gt;FALSE), 0))=0, "", INDEX(AOM[Scientific Name], MATCH(1, (AOM[Edge_Value]=ani_diet!F1105)*(AOM[Is_Ani_Diet_Ingredient]&lt;&gt;FALSE), 0))), "No Match in AOM")</f>
        <v>No Match in AOM</v>
      </c>
      <c r="V1105" t="str" cm="1">
        <f t="array" ref="V1105">IF((U1105&lt;&gt;"")*(U1105&lt;&gt;"No Match in AOM"),IF(L1105&lt;&gt;"",_xlfn.TEXTJOIN(";",TRUE,CONCATENATE(_xlfn.TEXTSPLIT(U1105,";",TRUE,FALSE)," ",L1105)),U1105),"")</f>
        <v/>
      </c>
      <c r="W1105" t="s">
        <v>23427</v>
      </c>
    </row>
    <row r="1106" spans="1:23" ht="15" customHeight="1" x14ac:dyDescent="0.35">
      <c r="A1106" t="s">
        <v>24387</v>
      </c>
      <c r="B1106" s="86" t="s">
        <v>26214</v>
      </c>
      <c r="C1106" s="121" t="s">
        <v>26215</v>
      </c>
      <c r="D1106" s="120" t="s">
        <v>26216</v>
      </c>
      <c r="E1106" s="122" t="str">
        <f t="shared" si="70"/>
        <v>Minerals and Vitamins Mix</v>
      </c>
      <c r="F1106" s="122" t="str">
        <f t="shared" ref="F1106:F1173" si="72">_xlfn.TEXTJOIN(" ",TRUE,D1106,IF(ISBLANK(L1106),"",_xlfn.TEXTSPLIT(L1106,";")),IF(ISBLANK(J1106),"",_xlfn.TEXTSPLIT(J1106,";")))</f>
        <v>Minerals and Vitamins Mix</v>
      </c>
      <c r="G1106" s="122" t="str">
        <f t="shared" si="71"/>
        <v>Minerals and Vitamins Mix</v>
      </c>
      <c r="L1106" s="120" t="s">
        <v>25566</v>
      </c>
      <c r="T1106" t="str" cm="1">
        <f t="array" ref="T1106">IFERROR(INDEX(AOM[AOM], MATCH(1, (AOM[Edge_Value]=ani_diet!F1106)*(AOM[Is_Ani_Diet_Ingredient]&lt;&gt;FALSE), 0)), "No Match in AOM")</f>
        <v>AOM_000794</v>
      </c>
      <c r="U1106" t="str" cm="1">
        <f t="array" ref="U1106">IFERROR(IF(INDEX(AOM[Scientific Name], MATCH(1, (AOM[Edge_Value]=ani_diet!F1106)*(AOM[Is_Ani_Diet_Ingredient]&lt;&gt;FALSE), 0))=0, "", INDEX(AOM[Scientific Name], MATCH(1, (AOM[Edge_Value]=ani_diet!F1106)*(AOM[Is_Ani_Diet_Ingredient]&lt;&gt;FALSE), 0))), "No Match in AOM")</f>
        <v/>
      </c>
      <c r="V1106" t="str" cm="1">
        <f t="array" ref="V1106">IF((U1106&lt;&gt;"")*(U1106&lt;&gt;"No Match in AOM"),IF(L1106&lt;&gt;"",_xlfn.TEXTJOIN(";",TRUE,CONCATENATE(_xlfn.TEXTSPLIT(U1106,";",TRUE,FALSE)," ",L1106)),U1106),"")</f>
        <v/>
      </c>
    </row>
    <row r="1107" spans="1:23" ht="15" customHeight="1" x14ac:dyDescent="0.35">
      <c r="A1107" t="s">
        <v>24993</v>
      </c>
      <c r="B1107" s="86" t="s">
        <v>10399</v>
      </c>
      <c r="D1107" s="120" t="s">
        <v>10399</v>
      </c>
      <c r="E1107" s="122" t="str">
        <f t="shared" si="70"/>
        <v>Vitellaria paradoxa</v>
      </c>
      <c r="F1107" s="122" t="str">
        <f t="shared" si="72"/>
        <v>Vitellaria paradoxa</v>
      </c>
      <c r="G1107" s="122" t="str">
        <f t="shared" si="71"/>
        <v>Vitellaria paradoxa</v>
      </c>
      <c r="T1107" t="str" cm="1">
        <f t="array" ref="T1107">IFERROR(INDEX(AOM[AOM], MATCH(1, (AOM[Edge_Value]=ani_diet!F1107)*(AOM[Is_Ani_Diet_Ingredient]&lt;&gt;FALSE), 0)), "No Match in AOM")</f>
        <v>No Match in AOM</v>
      </c>
      <c r="U1107" t="str" cm="1">
        <f t="array" ref="U1107">IFERROR(IF(INDEX(AOM[Scientific Name], MATCH(1, (AOM[Edge_Value]=ani_diet!F1107)*(AOM[Is_Ani_Diet_Ingredient]&lt;&gt;FALSE), 0))=0, "", INDEX(AOM[Scientific Name], MATCH(1, (AOM[Edge_Value]=ani_diet!F1107)*(AOM[Is_Ani_Diet_Ingredient]&lt;&gt;FALSE), 0))), "No Match in AOM")</f>
        <v>No Match in AOM</v>
      </c>
      <c r="V1107" t="str" cm="1">
        <f t="array" ref="V1107">IF((U1107&lt;&gt;"")*(U1107&lt;&gt;"No Match in AOM"),IF(L1107&lt;&gt;"",_xlfn.TEXTJOIN(";",TRUE,CONCATENATE(_xlfn.TEXTSPLIT(U1107,";",TRUE,FALSE)," ",L1107)),U1107),"")</f>
        <v/>
      </c>
      <c r="W1107" s="132" t="s">
        <v>21822</v>
      </c>
    </row>
    <row r="1108" spans="1:23" ht="15" customHeight="1" x14ac:dyDescent="0.35">
      <c r="A1108" t="s">
        <v>24258</v>
      </c>
      <c r="B1108" s="86" t="s">
        <v>22811</v>
      </c>
      <c r="D1108" s="120" t="s">
        <v>22811</v>
      </c>
      <c r="E1108" s="122" t="str">
        <f t="shared" ref="E1108:E1112" si="73">_xlfn.TEXTJOIN(" ",TRUE,D1108,IF(ISBLANK(L1108),"",_xlfn.TEXTSPLIT(L1108,";")))</f>
        <v>Vitex simplex</v>
      </c>
      <c r="F1108" s="122" t="str">
        <f t="shared" si="72"/>
        <v>Vitex simplex</v>
      </c>
      <c r="G1108" s="122" t="str">
        <f t="shared" si="71"/>
        <v>Vitex simplex</v>
      </c>
      <c r="T1108" t="str" cm="1">
        <f t="array" ref="T1108">IFERROR(INDEX(AOM[AOM], MATCH(1, (AOM[Edge_Value]=ani_diet!F1108)*(AOM[Is_Ani_Diet_Ingredient]&lt;&gt;FALSE), 0)), "No Match in AOM")</f>
        <v>AOM_002060</v>
      </c>
      <c r="U1108" t="str" cm="1">
        <f t="array" ref="U1108">IFERROR(IF(INDEX(AOM[Scientific Name], MATCH(1, (AOM[Edge_Value]=ani_diet!F1108)*(AOM[Is_Ani_Diet_Ingredient]&lt;&gt;FALSE), 0))=0, "", INDEX(AOM[Scientific Name], MATCH(1, (AOM[Edge_Value]=ani_diet!F1108)*(AOM[Is_Ani_Diet_Ingredient]&lt;&gt;FALSE), 0))), "No Match in AOM")</f>
        <v>Vitex simplex</v>
      </c>
      <c r="V1108" t="str" cm="1">
        <f t="array" ref="V1108">IF((U1108&lt;&gt;"")*(U1108&lt;&gt;"No Match in AOM"),IF(L1108&lt;&gt;"",_xlfn.TEXTJOIN(";",TRUE,CONCATENATE(_xlfn.TEXTSPLIT(U1108,";",TRUE,FALSE)," ",L1108)),U1108),"")</f>
        <v>Vitex simplex</v>
      </c>
    </row>
    <row r="1109" spans="1:23" ht="15" customHeight="1" x14ac:dyDescent="0.35">
      <c r="A1109" t="s">
        <v>25681</v>
      </c>
      <c r="B1109" s="86" t="s">
        <v>26217</v>
      </c>
      <c r="D1109" s="120" t="s">
        <v>10404</v>
      </c>
      <c r="E1109" s="122" t="str">
        <f t="shared" si="73"/>
        <v>Walnut Leaves</v>
      </c>
      <c r="F1109" s="122" t="str">
        <f t="shared" si="72"/>
        <v>Walnut Leaves Dried Ethanol Treated Ground</v>
      </c>
      <c r="G1109" s="122" t="str">
        <f t="shared" si="71"/>
        <v>Walnut Leaves Dried Ethanol Treated Ground</v>
      </c>
      <c r="I1109" s="120" t="s">
        <v>24710</v>
      </c>
      <c r="J1109" s="120" t="s">
        <v>24710</v>
      </c>
      <c r="L1109" s="120" t="s">
        <v>6705</v>
      </c>
      <c r="T1109" t="str" cm="1">
        <f t="array" ref="T1109">IFERROR(INDEX(AOM[AOM], MATCH(1, (AOM[Edge_Value]=ani_diet!F1109)*(AOM[Is_Ani_Diet_Ingredient]&lt;&gt;FALSE), 0)), "No Match in AOM")</f>
        <v>AOM_002093</v>
      </c>
      <c r="U1109" t="str" cm="1">
        <f t="array" ref="U1109">IFERROR(IF(INDEX(AOM[Scientific Name], MATCH(1, (AOM[Edge_Value]=ani_diet!F1109)*(AOM[Is_Ani_Diet_Ingredient]&lt;&gt;FALSE), 0))=0, "", INDEX(AOM[Scientific Name], MATCH(1, (AOM[Edge_Value]=ani_diet!F1109)*(AOM[Is_Ani_Diet_Ingredient]&lt;&gt;FALSE), 0))), "No Match in AOM")</f>
        <v>Juglans regia</v>
      </c>
      <c r="V1109" t="str" cm="1">
        <f t="array" ref="V1109">IF((U1109&lt;&gt;"")*(U1109&lt;&gt;"No Match in AOM"),IF(L1109&lt;&gt;"",_xlfn.TEXTJOIN(";",TRUE,CONCATENATE(_xlfn.TEXTSPLIT(U1109,";",TRUE,FALSE)," ",L1109)),U1109),"")</f>
        <v>Juglans regia Leaves</v>
      </c>
    </row>
    <row r="1110" spans="1:23" ht="15" customHeight="1" x14ac:dyDescent="0.35">
      <c r="A1110" t="s">
        <v>26218</v>
      </c>
      <c r="B1110" s="86" t="s">
        <v>23156</v>
      </c>
      <c r="C1110" s="121" t="s">
        <v>23156</v>
      </c>
      <c r="D1110" s="120" t="s">
        <v>23156</v>
      </c>
      <c r="E1110" s="122" t="str">
        <f t="shared" si="73"/>
        <v>Waste Activated Sludge</v>
      </c>
      <c r="F1110" s="122" t="str">
        <f t="shared" si="72"/>
        <v>Waste Activated Sludge</v>
      </c>
      <c r="G1110" s="122" t="str">
        <f t="shared" si="71"/>
        <v>Waste Activated Sludge</v>
      </c>
      <c r="T1110" t="str" cm="1">
        <f t="array" ref="T1110">IFERROR(INDEX(AOM[AOM], MATCH(1, (AOM[Edge_Value]=ani_diet!F1110)*(AOM[Is_Ani_Diet_Ingredient]&lt;&gt;FALSE), 0)), "No Match in AOM")</f>
        <v>AOM_001869</v>
      </c>
      <c r="U1110" t="str" cm="1">
        <f t="array" ref="U1110">IFERROR(IF(INDEX(AOM[Scientific Name], MATCH(1, (AOM[Edge_Value]=ani_diet!F1110)*(AOM[Is_Ani_Diet_Ingredient]&lt;&gt;FALSE), 0))=0, "", INDEX(AOM[Scientific Name], MATCH(1, (AOM[Edge_Value]=ani_diet!F1110)*(AOM[Is_Ani_Diet_Ingredient]&lt;&gt;FALSE), 0))), "No Match in AOM")</f>
        <v/>
      </c>
      <c r="V1110" t="str" cm="1">
        <f t="array" ref="V1110">IF((U1110&lt;&gt;"")*(U1110&lt;&gt;"No Match in AOM"),IF(L1110&lt;&gt;"",_xlfn.TEXTJOIN(";",TRUE,CONCATENATE(_xlfn.TEXTSPLIT(U1110,";",TRUE,FALSE)," ",L1110)),U1110),"")</f>
        <v/>
      </c>
    </row>
    <row r="1111" spans="1:23" ht="15" customHeight="1" x14ac:dyDescent="0.35">
      <c r="A1111" t="s">
        <v>26219</v>
      </c>
      <c r="B1111" s="86" t="s">
        <v>8008</v>
      </c>
      <c r="C1111" s="121" t="s">
        <v>8008</v>
      </c>
      <c r="D1111" s="120" t="s">
        <v>8008</v>
      </c>
      <c r="E1111" s="122" t="str">
        <f t="shared" si="73"/>
        <v>Water</v>
      </c>
      <c r="F1111" s="122" t="str">
        <f t="shared" si="72"/>
        <v>Water</v>
      </c>
      <c r="G1111" s="122" t="str">
        <f t="shared" si="71"/>
        <v>Water</v>
      </c>
      <c r="T1111" t="str" cm="1">
        <f t="array" ref="T1111">IFERROR(INDEX(AOM[AOM], MATCH(1, (AOM[Edge_Value]=ani_diet!F1111)*(AOM[Is_Ani_Diet_Ingredient]&lt;&gt;FALSE), 0)), "No Match in AOM")</f>
        <v>AOM_001922</v>
      </c>
      <c r="U1111" t="str" cm="1">
        <f t="array" ref="U1111">IFERROR(IF(INDEX(AOM[Scientific Name], MATCH(1, (AOM[Edge_Value]=ani_diet!F1111)*(AOM[Is_Ani_Diet_Ingredient]&lt;&gt;FALSE), 0))=0, "", INDEX(AOM[Scientific Name], MATCH(1, (AOM[Edge_Value]=ani_diet!F1111)*(AOM[Is_Ani_Diet_Ingredient]&lt;&gt;FALSE), 0))), "No Match in AOM")</f>
        <v/>
      </c>
      <c r="V1111" t="str" cm="1">
        <f t="array" ref="V1111">IF((U1111&lt;&gt;"")*(U1111&lt;&gt;"No Match in AOM"),IF(L1111&lt;&gt;"",_xlfn.TEXTJOIN(";",TRUE,CONCATENATE(_xlfn.TEXTSPLIT(U1111,";",TRUE,FALSE)," ",L1111)),U1111),"")</f>
        <v/>
      </c>
    </row>
    <row r="1112" spans="1:23" ht="15" customHeight="1" x14ac:dyDescent="0.35">
      <c r="A1112" t="s">
        <v>26220</v>
      </c>
      <c r="B1112" s="86" t="s">
        <v>26221</v>
      </c>
      <c r="C1112" s="121" t="s">
        <v>231</v>
      </c>
      <c r="D1112" s="120" t="s">
        <v>231</v>
      </c>
      <c r="E1112" s="122" t="str">
        <f t="shared" si="73"/>
        <v>Water Hyacinth</v>
      </c>
      <c r="F1112" s="122" t="str">
        <f t="shared" si="72"/>
        <v>Water Hyacinth</v>
      </c>
      <c r="G1112" s="122" t="str">
        <f t="shared" si="71"/>
        <v>Water Hyacinth Cow Rumen Fermented</v>
      </c>
      <c r="I1112" s="120" t="s">
        <v>26222</v>
      </c>
      <c r="T1112" t="str" cm="1">
        <f t="array" ref="T1112">IFERROR(INDEX(AOM[AOM], MATCH(1, (AOM[Edge_Value]=ani_diet!F1112)*(AOM[Is_Ani_Diet_Ingredient]&lt;&gt;FALSE), 0)), "No Match in AOM")</f>
        <v>No Match in AOM</v>
      </c>
      <c r="U1112" t="str" cm="1">
        <f t="array" ref="U1112">IFERROR(IF(INDEX(AOM[Scientific Name], MATCH(1, (AOM[Edge_Value]=ani_diet!F1112)*(AOM[Is_Ani_Diet_Ingredient]&lt;&gt;FALSE), 0))=0, "", INDEX(AOM[Scientific Name], MATCH(1, (AOM[Edge_Value]=ani_diet!F1112)*(AOM[Is_Ani_Diet_Ingredient]&lt;&gt;FALSE), 0))), "No Match in AOM")</f>
        <v>No Match in AOM</v>
      </c>
      <c r="V1112" t="str" cm="1">
        <f t="array" ref="V1112">IF((U1112&lt;&gt;"")*(U1112&lt;&gt;"No Match in AOM"),IF(L1112&lt;&gt;"",_xlfn.TEXTJOIN(";",TRUE,CONCATENATE(_xlfn.TEXTSPLIT(U1112,";",TRUE,FALSE)," ",L1112)),U1112),"")</f>
        <v/>
      </c>
      <c r="W1112" t="s">
        <v>21937</v>
      </c>
    </row>
    <row r="1113" spans="1:23" ht="15" customHeight="1" x14ac:dyDescent="0.35">
      <c r="B1113" s="86" t="s">
        <v>26223</v>
      </c>
      <c r="D1113" s="120" t="s">
        <v>231</v>
      </c>
      <c r="E1113" s="122" t="s">
        <v>231</v>
      </c>
      <c r="F1113" s="122" t="str">
        <f t="shared" si="72"/>
        <v>Water Hyacinth Dried Fermented Ground</v>
      </c>
      <c r="G1113" s="122" t="str">
        <f t="shared" si="71"/>
        <v>Water Hyacinth Cow Rumen Fermented Chopped Dried Ground</v>
      </c>
      <c r="I1113" s="120" t="s">
        <v>26224</v>
      </c>
      <c r="J1113" s="120" t="s">
        <v>25709</v>
      </c>
      <c r="K1113" s="120" t="s">
        <v>6715</v>
      </c>
      <c r="M1113" t="s">
        <v>24801</v>
      </c>
      <c r="N1113" t="s">
        <v>24801</v>
      </c>
      <c r="T1113" t="str" cm="1">
        <f t="array" ref="T1113">IFERROR(INDEX(AOM[AOM], MATCH(1, (AOM[Edge_Value]=ani_diet!F1113)*(AOM[Is_Ani_Diet_Ingredient]&lt;&gt;FALSE), 0)), "No Match in AOM")</f>
        <v>No Match in AOM</v>
      </c>
      <c r="U1113" t="str" cm="1">
        <f t="array" ref="U1113">IFERROR(IF(INDEX(AOM[Scientific Name], MATCH(1, (AOM[Edge_Value]=ani_diet!F1113)*(AOM[Is_Ani_Diet_Ingredient]&lt;&gt;FALSE), 0))=0, "", INDEX(AOM[Scientific Name], MATCH(1, (AOM[Edge_Value]=ani_diet!F1113)*(AOM[Is_Ani_Diet_Ingredient]&lt;&gt;FALSE), 0))), "No Match in AOM")</f>
        <v>No Match in AOM</v>
      </c>
      <c r="V1113" t="str" cm="1">
        <f t="array" ref="V1113">IF((U1113&lt;&gt;"")*(U1113&lt;&gt;"No Match in AOM"),IF(L1113&lt;&gt;"",_xlfn.TEXTJOIN(";",TRUE,CONCATENATE(_xlfn.TEXTSPLIT(U1113,";",TRUE,FALSE)," ",L1113)),U1113),"")</f>
        <v/>
      </c>
      <c r="W1113" t="s">
        <v>21934</v>
      </c>
    </row>
    <row r="1114" spans="1:23" ht="15" customHeight="1" x14ac:dyDescent="0.35">
      <c r="A1114" t="s">
        <v>26220</v>
      </c>
      <c r="B1114" s="86" t="s">
        <v>26225</v>
      </c>
      <c r="D1114" s="120" t="s">
        <v>231</v>
      </c>
      <c r="E1114" s="122" t="str">
        <f>_xlfn.TEXTJOIN(" ",TRUE,D1114,IF(ISBLANK(L1114),"",_xlfn.TEXTSPLIT(L1114,";")))</f>
        <v>Water Hyacinth</v>
      </c>
      <c r="F1114" s="122" t="str">
        <f t="shared" si="72"/>
        <v>Water Hyacinth Dried Ground</v>
      </c>
      <c r="G1114" s="122" t="str">
        <f t="shared" si="71"/>
        <v>Water Hyacinth Chopped Dried(Oven) Ground</v>
      </c>
      <c r="I1114" s="120" t="s">
        <v>26226</v>
      </c>
      <c r="J1114" s="120" t="s">
        <v>24203</v>
      </c>
      <c r="K1114" s="120" t="s">
        <v>6715</v>
      </c>
      <c r="T1114" t="str" cm="1">
        <f t="array" ref="T1114">IFERROR(INDEX(AOM[AOM], MATCH(1, (AOM[Edge_Value]=ani_diet!F1114)*(AOM[Is_Ani_Diet_Ingredient]&lt;&gt;FALSE), 0)), "No Match in AOM")</f>
        <v>No Match in AOM</v>
      </c>
      <c r="U1114" t="str" cm="1">
        <f t="array" ref="U1114">IFERROR(IF(INDEX(AOM[Scientific Name], MATCH(1, (AOM[Edge_Value]=ani_diet!F1114)*(AOM[Is_Ani_Diet_Ingredient]&lt;&gt;FALSE), 0))=0, "", INDEX(AOM[Scientific Name], MATCH(1, (AOM[Edge_Value]=ani_diet!F1114)*(AOM[Is_Ani_Diet_Ingredient]&lt;&gt;FALSE), 0))), "No Match in AOM")</f>
        <v>No Match in AOM</v>
      </c>
      <c r="V1114" t="str" cm="1">
        <f t="array" ref="V1114">IF((U1114&lt;&gt;"")*(U1114&lt;&gt;"No Match in AOM"),IF(L1114&lt;&gt;"",_xlfn.TEXTJOIN(";",TRUE,CONCATENATE(_xlfn.TEXTSPLIT(U1114,";",TRUE,FALSE)," ",L1114)),U1114),"")</f>
        <v/>
      </c>
      <c r="W1114" t="s">
        <v>21934</v>
      </c>
    </row>
    <row r="1115" spans="1:23" ht="15" customHeight="1" x14ac:dyDescent="0.35">
      <c r="A1115" t="s">
        <v>26220</v>
      </c>
      <c r="B1115" s="86" t="s">
        <v>26227</v>
      </c>
      <c r="C1115" s="121" t="s">
        <v>26228</v>
      </c>
      <c r="D1115" s="120" t="s">
        <v>231</v>
      </c>
      <c r="E1115" s="122" t="str">
        <f>_xlfn.TEXTJOIN(" ",TRUE,D1115,IF(ISBLANK(L1115),"",_xlfn.TEXTSPLIT(L1115,";")))</f>
        <v>Water Hyacinth</v>
      </c>
      <c r="F1115" s="122" t="str">
        <f t="shared" si="72"/>
        <v>Water Hyacinth Fermented</v>
      </c>
      <c r="G1115" s="122" t="str">
        <f t="shared" si="71"/>
        <v>Water Hyacinth Molasses Fermented</v>
      </c>
      <c r="I1115" s="120" t="s">
        <v>26229</v>
      </c>
      <c r="J1115" s="120" t="s">
        <v>24337</v>
      </c>
      <c r="O1115" s="88" t="s">
        <v>252</v>
      </c>
      <c r="T1115" t="str" cm="1">
        <f t="array" ref="T1115">IFERROR(INDEX(AOM[AOM], MATCH(1, (AOM[Edge_Value]=ani_diet!F1115)*(AOM[Is_Ani_Diet_Ingredient]&lt;&gt;FALSE), 0)), "No Match in AOM")</f>
        <v>No Match in AOM</v>
      </c>
      <c r="U1115" t="str" cm="1">
        <f t="array" ref="U1115">IFERROR(IF(INDEX(AOM[Scientific Name], MATCH(1, (AOM[Edge_Value]=ani_diet!F1115)*(AOM[Is_Ani_Diet_Ingredient]&lt;&gt;FALSE), 0))=0, "", INDEX(AOM[Scientific Name], MATCH(1, (AOM[Edge_Value]=ani_diet!F1115)*(AOM[Is_Ani_Diet_Ingredient]&lt;&gt;FALSE), 0))), "No Match in AOM")</f>
        <v>No Match in AOM</v>
      </c>
      <c r="V1115" t="str" cm="1">
        <f t="array" ref="V1115">IF((U1115&lt;&gt;"")*(U1115&lt;&gt;"No Match in AOM"),IF(L1115&lt;&gt;"",_xlfn.TEXTJOIN(";",TRUE,CONCATENATE(_xlfn.TEXTSPLIT(U1115,";",TRUE,FALSE)," ",L1115)),U1115),"")</f>
        <v/>
      </c>
      <c r="W1115" t="s">
        <v>21934</v>
      </c>
    </row>
    <row r="1116" spans="1:23" ht="15" customHeight="1" x14ac:dyDescent="0.35">
      <c r="B1116" s="86" t="s">
        <v>26230</v>
      </c>
      <c r="D1116" s="120" t="s">
        <v>231</v>
      </c>
      <c r="E1116" s="122" t="s">
        <v>231</v>
      </c>
      <c r="F1116" s="122" t="str">
        <f t="shared" si="72"/>
        <v>Water Hyacinth Dried Fermented Ground</v>
      </c>
      <c r="G1116" s="122" t="str">
        <f t="shared" si="71"/>
        <v>Water Hyacinth Molasses Fermented Chopped Dried Ground</v>
      </c>
      <c r="I1116" s="120" t="s">
        <v>26231</v>
      </c>
      <c r="J1116" s="120" t="s">
        <v>25709</v>
      </c>
      <c r="K1116" s="120" t="s">
        <v>6715</v>
      </c>
      <c r="M1116" t="s">
        <v>24801</v>
      </c>
      <c r="N1116" t="s">
        <v>24801</v>
      </c>
      <c r="T1116" t="str" cm="1">
        <f t="array" ref="T1116">IFERROR(INDEX(AOM[AOM], MATCH(1, (AOM[Edge_Value]=ani_diet!F1116)*(AOM[Is_Ani_Diet_Ingredient]&lt;&gt;FALSE), 0)), "No Match in AOM")</f>
        <v>No Match in AOM</v>
      </c>
      <c r="U1116" t="str" cm="1">
        <f t="array" ref="U1116">IFERROR(IF(INDEX(AOM[Scientific Name], MATCH(1, (AOM[Edge_Value]=ani_diet!F1116)*(AOM[Is_Ani_Diet_Ingredient]&lt;&gt;FALSE), 0))=0, "", INDEX(AOM[Scientific Name], MATCH(1, (AOM[Edge_Value]=ani_diet!F1116)*(AOM[Is_Ani_Diet_Ingredient]&lt;&gt;FALSE), 0))), "No Match in AOM")</f>
        <v>No Match in AOM</v>
      </c>
      <c r="V1116" t="str" cm="1">
        <f t="array" ref="V1116">IF((U1116&lt;&gt;"")*(U1116&lt;&gt;"No Match in AOM"),IF(L1116&lt;&gt;"",_xlfn.TEXTJOIN(";",TRUE,CONCATENATE(_xlfn.TEXTSPLIT(U1116,";",TRUE,FALSE)," ",L1116)),U1116),"")</f>
        <v/>
      </c>
      <c r="W1116" t="s">
        <v>21934</v>
      </c>
    </row>
    <row r="1117" spans="1:23" ht="15" customHeight="1" x14ac:dyDescent="0.35">
      <c r="A1117" t="s">
        <v>26220</v>
      </c>
      <c r="B1117" s="86" t="s">
        <v>26232</v>
      </c>
      <c r="C1117" s="121" t="s">
        <v>26228</v>
      </c>
      <c r="D1117" s="120" t="s">
        <v>231</v>
      </c>
      <c r="E1117" s="122" t="str">
        <f>_xlfn.TEXTJOIN(" ",TRUE,D1117,IF(ISBLANK(L1117),"",_xlfn.TEXTSPLIT(L1117,";")))</f>
        <v>Water Hyacinth</v>
      </c>
      <c r="F1117" s="122" t="str">
        <f t="shared" si="72"/>
        <v>Water Hyacinth Fermented</v>
      </c>
      <c r="G1117" s="122" t="str">
        <f t="shared" si="71"/>
        <v>Water Hyacinth Yeast Fermented</v>
      </c>
      <c r="I1117" s="120" t="s">
        <v>26233</v>
      </c>
      <c r="J1117" s="120" t="s">
        <v>24337</v>
      </c>
      <c r="O1117" s="88" t="s">
        <v>252</v>
      </c>
      <c r="T1117" t="str" cm="1">
        <f t="array" ref="T1117">IFERROR(INDEX(AOM[AOM], MATCH(1, (AOM[Edge_Value]=ani_diet!F1117)*(AOM[Is_Ani_Diet_Ingredient]&lt;&gt;FALSE), 0)), "No Match in AOM")</f>
        <v>No Match in AOM</v>
      </c>
      <c r="U1117" t="str" cm="1">
        <f t="array" ref="U1117">IFERROR(IF(INDEX(AOM[Scientific Name], MATCH(1, (AOM[Edge_Value]=ani_diet!F1117)*(AOM[Is_Ani_Diet_Ingredient]&lt;&gt;FALSE), 0))=0, "", INDEX(AOM[Scientific Name], MATCH(1, (AOM[Edge_Value]=ani_diet!F1117)*(AOM[Is_Ani_Diet_Ingredient]&lt;&gt;FALSE), 0))), "No Match in AOM")</f>
        <v>No Match in AOM</v>
      </c>
      <c r="V1117" t="str" cm="1">
        <f t="array" ref="V1117">IF((U1117&lt;&gt;"")*(U1117&lt;&gt;"No Match in AOM"),IF(L1117&lt;&gt;"",_xlfn.TEXTJOIN(";",TRUE,CONCATENATE(_xlfn.TEXTSPLIT(U1117,";",TRUE,FALSE)," ",L1117)),U1117),"")</f>
        <v/>
      </c>
      <c r="W1117" t="s">
        <v>21934</v>
      </c>
    </row>
    <row r="1118" spans="1:23" ht="15" customHeight="1" x14ac:dyDescent="0.35">
      <c r="B1118" s="86" t="s">
        <v>26234</v>
      </c>
      <c r="D1118" s="120" t="s">
        <v>231</v>
      </c>
      <c r="E1118" s="122" t="s">
        <v>231</v>
      </c>
      <c r="F1118" s="122" t="str">
        <f t="shared" si="72"/>
        <v>Water Hyacinth Dried Fermented Ground</v>
      </c>
      <c r="G1118" s="122" t="str">
        <f t="shared" si="71"/>
        <v>Water Hyacinth Yeast Fermented Chopped Dried Ground</v>
      </c>
      <c r="I1118" s="120" t="s">
        <v>26235</v>
      </c>
      <c r="J1118" s="120" t="s">
        <v>25709</v>
      </c>
      <c r="K1118" s="120" t="s">
        <v>6715</v>
      </c>
      <c r="M1118" t="s">
        <v>24801</v>
      </c>
      <c r="N1118" t="s">
        <v>24801</v>
      </c>
      <c r="T1118" t="str" cm="1">
        <f t="array" ref="T1118">IFERROR(INDEX(AOM[AOM], MATCH(1, (AOM[Edge_Value]=ani_diet!F1118)*(AOM[Is_Ani_Diet_Ingredient]&lt;&gt;FALSE), 0)), "No Match in AOM")</f>
        <v>No Match in AOM</v>
      </c>
      <c r="U1118" t="str" cm="1">
        <f t="array" ref="U1118">IFERROR(IF(INDEX(AOM[Scientific Name], MATCH(1, (AOM[Edge_Value]=ani_diet!F1118)*(AOM[Is_Ani_Diet_Ingredient]&lt;&gt;FALSE), 0))=0, "", INDEX(AOM[Scientific Name], MATCH(1, (AOM[Edge_Value]=ani_diet!F1118)*(AOM[Is_Ani_Diet_Ingredient]&lt;&gt;FALSE), 0))), "No Match in AOM")</f>
        <v>No Match in AOM</v>
      </c>
      <c r="V1118" t="str" cm="1">
        <f t="array" ref="V1118">IF((U1118&lt;&gt;"")*(U1118&lt;&gt;"No Match in AOM"),IF(L1118&lt;&gt;"",_xlfn.TEXTJOIN(";",TRUE,CONCATENATE(_xlfn.TEXTSPLIT(U1118,";",TRUE,FALSE)," ",L1118)),U1118),"")</f>
        <v/>
      </c>
      <c r="W1118" t="s">
        <v>21934</v>
      </c>
    </row>
    <row r="1119" spans="1:23" ht="15" customHeight="1" x14ac:dyDescent="0.35">
      <c r="A1119" t="s">
        <v>24790</v>
      </c>
      <c r="B1119" s="86" t="s">
        <v>26236</v>
      </c>
      <c r="C1119" s="121" t="s">
        <v>231</v>
      </c>
      <c r="D1119" s="120" t="s">
        <v>231</v>
      </c>
      <c r="E1119" s="122" t="str">
        <f t="shared" ref="E1119:E1150" si="74">_xlfn.TEXTJOIN(" ",TRUE,D1119,IF(ISBLANK(L1119),"",_xlfn.TEXTSPLIT(L1119,";")))</f>
        <v>Water Hyacinth</v>
      </c>
      <c r="F1119" s="122" t="str">
        <f t="shared" si="72"/>
        <v>Water Hyacinth</v>
      </c>
      <c r="G1119" s="122" t="str">
        <f t="shared" si="71"/>
        <v>Water Hyacinth</v>
      </c>
      <c r="T1119" t="str" cm="1">
        <f t="array" ref="T1119">IFERROR(INDEX(AOM[AOM], MATCH(1, (AOM[Edge_Value]=ani_diet!F1119)*(AOM[Is_Ani_Diet_Ingredient]&lt;&gt;FALSE), 0)), "No Match in AOM")</f>
        <v>No Match in AOM</v>
      </c>
      <c r="U1119" t="str" cm="1">
        <f t="array" ref="U1119">IFERROR(IF(INDEX(AOM[Scientific Name], MATCH(1, (AOM[Edge_Value]=ani_diet!F1119)*(AOM[Is_Ani_Diet_Ingredient]&lt;&gt;FALSE), 0))=0, "", INDEX(AOM[Scientific Name], MATCH(1, (AOM[Edge_Value]=ani_diet!F1119)*(AOM[Is_Ani_Diet_Ingredient]&lt;&gt;FALSE), 0))), "No Match in AOM")</f>
        <v>No Match in AOM</v>
      </c>
      <c r="V1119" t="str" cm="1">
        <f t="array" ref="V1119">IF((U1119&lt;&gt;"")*(U1119&lt;&gt;"No Match in AOM"),IF(L1119&lt;&gt;"",_xlfn.TEXTJOIN(";",TRUE,CONCATENATE(_xlfn.TEXTSPLIT(U1119,";",TRUE,FALSE)," ",L1119)),U1119),"")</f>
        <v/>
      </c>
      <c r="W1119" t="s">
        <v>21928</v>
      </c>
    </row>
    <row r="1120" spans="1:23" ht="15" customHeight="1" x14ac:dyDescent="0.35">
      <c r="A1120" t="s">
        <v>24251</v>
      </c>
      <c r="B1120" s="86" t="s">
        <v>26237</v>
      </c>
      <c r="C1120" s="121" t="s">
        <v>26238</v>
      </c>
      <c r="D1120" s="120" t="s">
        <v>26239</v>
      </c>
      <c r="E1120" s="122" t="str">
        <f t="shared" si="74"/>
        <v>Citrullus vulgaris Seed</v>
      </c>
      <c r="F1120" s="122" t="str">
        <f t="shared" si="72"/>
        <v>Citrullus vulgaris Seed Ground</v>
      </c>
      <c r="G1120" s="122" t="str">
        <f t="shared" si="71"/>
        <v>Citrullus vulgaris Seed Meal</v>
      </c>
      <c r="I1120" s="120" t="s">
        <v>24282</v>
      </c>
      <c r="J1120" s="120" t="s">
        <v>6571</v>
      </c>
      <c r="L1120" s="120" t="s">
        <v>8831</v>
      </c>
      <c r="N1120" s="88" t="s">
        <v>252</v>
      </c>
      <c r="T1120" t="str" cm="1">
        <f t="array" ref="T1120">IFERROR(INDEX(AOM[AOM], MATCH(1, (AOM[Edge_Value]=ani_diet!F1120)*(AOM[Is_Ani_Diet_Ingredient]&lt;&gt;FALSE), 0)), "No Match in AOM")</f>
        <v>No Match in AOM</v>
      </c>
      <c r="U1120" t="str" cm="1">
        <f t="array" ref="U1120">IFERROR(IF(INDEX(AOM[Scientific Name], MATCH(1, (AOM[Edge_Value]=ani_diet!F1120)*(AOM[Is_Ani_Diet_Ingredient]&lt;&gt;FALSE), 0))=0, "", INDEX(AOM[Scientific Name], MATCH(1, (AOM[Edge_Value]=ani_diet!F1120)*(AOM[Is_Ani_Diet_Ingredient]&lt;&gt;FALSE), 0))), "No Match in AOM")</f>
        <v>No Match in AOM</v>
      </c>
      <c r="V1120" t="str" cm="1">
        <f t="array" ref="V1120">IF((U1120&lt;&gt;"")*(U1120&lt;&gt;"No Match in AOM"),IF(L1120&lt;&gt;"",_xlfn.TEXTJOIN(";",TRUE,CONCATENATE(_xlfn.TEXTSPLIT(U1120,";",TRUE,FALSE)," ",L1120)),U1120),"")</f>
        <v/>
      </c>
      <c r="W1120" s="132" t="s">
        <v>21140</v>
      </c>
    </row>
    <row r="1121" spans="1:23" ht="15" customHeight="1" x14ac:dyDescent="0.35">
      <c r="A1121" t="s">
        <v>24488</v>
      </c>
      <c r="B1121" s="86" t="s">
        <v>26240</v>
      </c>
      <c r="C1121" s="121" t="s">
        <v>26241</v>
      </c>
      <c r="D1121" s="120" t="s">
        <v>26242</v>
      </c>
      <c r="E1121" s="122" t="str">
        <f t="shared" si="74"/>
        <v>Legume Mixtures Weeds</v>
      </c>
      <c r="F1121" s="122" t="str">
        <f t="shared" si="72"/>
        <v>Legume Mixtures Weeds</v>
      </c>
      <c r="G1121" s="122" t="str">
        <f t="shared" si="71"/>
        <v>Legume Mixtures Weeds</v>
      </c>
      <c r="L1121" s="120" t="s">
        <v>26243</v>
      </c>
      <c r="T1121" t="str" cm="1">
        <f t="array" ref="T1121">IFERROR(INDEX(AOM[AOM], MATCH(1, (AOM[Edge_Value]=ani_diet!F1121)*(AOM[Is_Ani_Diet_Ingredient]&lt;&gt;FALSE), 0)), "No Match in AOM")</f>
        <v>AOM_001244</v>
      </c>
      <c r="U1121" t="str" cm="1">
        <f t="array" ref="U1121">IFERROR(IF(INDEX(AOM[Scientific Name], MATCH(1, (AOM[Edge_Value]=ani_diet!F1121)*(AOM[Is_Ani_Diet_Ingredient]&lt;&gt;FALSE), 0))=0, "", INDEX(AOM[Scientific Name], MATCH(1, (AOM[Edge_Value]=ani_diet!F1121)*(AOM[Is_Ani_Diet_Ingredient]&lt;&gt;FALSE), 0))), "No Match in AOM")</f>
        <v/>
      </c>
      <c r="V1121" t="str" cm="1">
        <f t="array" ref="V1121">IF((U1121&lt;&gt;"")*(U1121&lt;&gt;"No Match in AOM"),IF(L1121&lt;&gt;"",_xlfn.TEXTJOIN(";",TRUE,CONCATENATE(_xlfn.TEXTSPLIT(U1121,";",TRUE,FALSE)," ",L1121)),U1121),"")</f>
        <v/>
      </c>
    </row>
    <row r="1122" spans="1:23" ht="15" customHeight="1" x14ac:dyDescent="0.35">
      <c r="A1122" t="s">
        <v>25549</v>
      </c>
      <c r="B1122" s="86" t="s">
        <v>26244</v>
      </c>
      <c r="C1122" s="121" t="s">
        <v>26245</v>
      </c>
      <c r="D1122" s="120" t="s">
        <v>22145</v>
      </c>
      <c r="E1122" s="122" t="str">
        <f t="shared" si="74"/>
        <v>Lolium multiflorum</v>
      </c>
      <c r="F1122" s="122" t="str">
        <f t="shared" si="72"/>
        <v>Lolium multiflorum</v>
      </c>
      <c r="G1122" s="122" t="str">
        <f t="shared" si="71"/>
        <v>Lolium multiflorum</v>
      </c>
      <c r="T1122" t="str" cm="1">
        <f t="array" ref="T1122">IFERROR(INDEX(AOM[AOM], MATCH(1, (AOM[Edge_Value]=ani_diet!F1122)*(AOM[Is_Ani_Diet_Ingredient]&lt;&gt;FALSE), 0)), "No Match in AOM")</f>
        <v>AOM_001476</v>
      </c>
      <c r="U1122" t="str" cm="1">
        <f t="array" ref="U1122">IFERROR(IF(INDEX(AOM[Scientific Name], MATCH(1, (AOM[Edge_Value]=ani_diet!F1122)*(AOM[Is_Ani_Diet_Ingredient]&lt;&gt;FALSE), 0))=0, "", INDEX(AOM[Scientific Name], MATCH(1, (AOM[Edge_Value]=ani_diet!F1122)*(AOM[Is_Ani_Diet_Ingredient]&lt;&gt;FALSE), 0))), "No Match in AOM")</f>
        <v>Lolium multiflorum</v>
      </c>
      <c r="V1122" t="str" cm="1">
        <f t="array" ref="V1122">IF((U1122&lt;&gt;"")*(U1122&lt;&gt;"No Match in AOM"),IF(L1122&lt;&gt;"",_xlfn.TEXTJOIN(";",TRUE,CONCATENATE(_xlfn.TEXTSPLIT(U1122,";",TRUE,FALSE)," ",L1122)),U1122),"")</f>
        <v>Lolium multiflorum</v>
      </c>
    </row>
    <row r="1123" spans="1:23" ht="15" customHeight="1" x14ac:dyDescent="0.35">
      <c r="A1123" t="s">
        <v>24285</v>
      </c>
      <c r="B1123" s="86" t="s">
        <v>26246</v>
      </c>
      <c r="C1123" s="121" t="s">
        <v>24404</v>
      </c>
      <c r="D1123" s="120" t="s">
        <v>26247</v>
      </c>
      <c r="E1123" s="122" t="str">
        <f t="shared" si="74"/>
        <v>Wheat and Barley Straw</v>
      </c>
      <c r="F1123" s="122" t="str">
        <f t="shared" si="72"/>
        <v>Wheat and Barley Straw</v>
      </c>
      <c r="G1123" s="122" t="str">
        <f t="shared" si="71"/>
        <v>Wheat and Barley Straw</v>
      </c>
      <c r="L1123" s="120" t="s">
        <v>11193</v>
      </c>
      <c r="T1123" t="str" cm="1">
        <f t="array" ref="T1123">IFERROR(INDEX(AOM[AOM], MATCH(1, (AOM[Edge_Value]=ani_diet!F1123)*(AOM[Is_Ani_Diet_Ingredient]&lt;&gt;FALSE), 0)), "No Match in AOM")</f>
        <v>No Match in AOM</v>
      </c>
      <c r="U1123" t="str" cm="1">
        <f t="array" ref="U1123">IFERROR(IF(INDEX(AOM[Scientific Name], MATCH(1, (AOM[Edge_Value]=ani_diet!F1123)*(AOM[Is_Ani_Diet_Ingredient]&lt;&gt;FALSE), 0))=0, "", INDEX(AOM[Scientific Name], MATCH(1, (AOM[Edge_Value]=ani_diet!F1123)*(AOM[Is_Ani_Diet_Ingredient]&lt;&gt;FALSE), 0))), "No Match in AOM")</f>
        <v>No Match in AOM</v>
      </c>
      <c r="V1123" t="str" cm="1">
        <f t="array" ref="V1123">IF((U1123&lt;&gt;"")*(U1123&lt;&gt;"No Match in AOM"),IF(L1123&lt;&gt;"",_xlfn.TEXTJOIN(";",TRUE,CONCATENATE(_xlfn.TEXTSPLIT(U1123,";",TRUE,FALSE)," ",L1123)),U1123),"")</f>
        <v/>
      </c>
      <c r="W1123" t="s">
        <v>26248</v>
      </c>
    </row>
    <row r="1124" spans="1:23" ht="15" customHeight="1" x14ac:dyDescent="0.35">
      <c r="A1124" t="s">
        <v>24993</v>
      </c>
      <c r="B1124" s="86" t="s">
        <v>26249</v>
      </c>
      <c r="C1124" s="121" t="s">
        <v>24778</v>
      </c>
      <c r="D1124" s="120" t="s">
        <v>26250</v>
      </c>
      <c r="E1124" s="122" t="str">
        <f t="shared" si="74"/>
        <v>Maize and Wheat Bran</v>
      </c>
      <c r="F1124" s="122" t="str">
        <f t="shared" si="72"/>
        <v>Maize and Wheat Bran</v>
      </c>
      <c r="G1124" s="122" t="str">
        <f t="shared" si="71"/>
        <v>Maize and Wheat Bran</v>
      </c>
      <c r="L1124" s="120" t="s">
        <v>20824</v>
      </c>
      <c r="M1124" s="88" t="s">
        <v>252</v>
      </c>
      <c r="N1124" s="88" t="s">
        <v>252</v>
      </c>
      <c r="T1124" t="str" cm="1">
        <f t="array" ref="T1124">IFERROR(INDEX(AOM[AOM], MATCH(1, (AOM[Edge_Value]=ani_diet!F1124)*(AOM[Is_Ani_Diet_Ingredient]&lt;&gt;FALSE), 0)), "No Match in AOM")</f>
        <v>No Match in AOM</v>
      </c>
      <c r="U1124" t="str" cm="1">
        <f t="array" ref="U1124">IFERROR(IF(INDEX(AOM[Scientific Name], MATCH(1, (AOM[Edge_Value]=ani_diet!F1124)*(AOM[Is_Ani_Diet_Ingredient]&lt;&gt;FALSE), 0))=0, "", INDEX(AOM[Scientific Name], MATCH(1, (AOM[Edge_Value]=ani_diet!F1124)*(AOM[Is_Ani_Diet_Ingredient]&lt;&gt;FALSE), 0))), "No Match in AOM")</f>
        <v>No Match in AOM</v>
      </c>
      <c r="V1124" t="str" cm="1">
        <f t="array" ref="V1124">IF((U1124&lt;&gt;"")*(U1124&lt;&gt;"No Match in AOM"),IF(L1124&lt;&gt;"",_xlfn.TEXTJOIN(";",TRUE,CONCATENATE(_xlfn.TEXTSPLIT(U1124,";",TRUE,FALSE)," ",L1124)),U1124),"")</f>
        <v/>
      </c>
      <c r="W1124" t="s">
        <v>26251</v>
      </c>
    </row>
    <row r="1125" spans="1:23" ht="15" customHeight="1" x14ac:dyDescent="0.35">
      <c r="A1125" t="s">
        <v>25985</v>
      </c>
      <c r="B1125" s="86" t="s">
        <v>26252</v>
      </c>
      <c r="C1125" s="121" t="s">
        <v>25762</v>
      </c>
      <c r="D1125" s="120" t="s">
        <v>9143</v>
      </c>
      <c r="E1125" s="122" t="str">
        <f t="shared" si="74"/>
        <v>Wheat Bran</v>
      </c>
      <c r="F1125" s="122" t="str">
        <f t="shared" si="72"/>
        <v>Wheat Bran</v>
      </c>
      <c r="G1125" s="122" t="str">
        <f t="shared" si="71"/>
        <v>Wheat Bran</v>
      </c>
      <c r="L1125" s="120" t="s">
        <v>20824</v>
      </c>
      <c r="M1125" s="88" t="s">
        <v>252</v>
      </c>
      <c r="N1125" s="88" t="s">
        <v>252</v>
      </c>
      <c r="P1125" t="s">
        <v>12978</v>
      </c>
      <c r="Q1125" t="s">
        <v>12945</v>
      </c>
      <c r="R1125" t="s">
        <v>24392</v>
      </c>
      <c r="S1125" t="s">
        <v>24393</v>
      </c>
      <c r="T1125" t="str" cm="1">
        <f t="array" ref="T1125">IFERROR(INDEX(AOM[AOM], MATCH(1, (AOM[Edge_Value]=ani_diet!F1125)*(AOM[Is_Ani_Diet_Ingredient]&lt;&gt;FALSE), 0)), "No Match in AOM")</f>
        <v>AOM_000585</v>
      </c>
      <c r="U1125" t="str" cm="1">
        <f t="array" ref="U1125">IFERROR(IF(INDEX(AOM[Scientific Name], MATCH(1, (AOM[Edge_Value]=ani_diet!F1125)*(AOM[Is_Ani_Diet_Ingredient]&lt;&gt;FALSE), 0))=0, "", INDEX(AOM[Scientific Name], MATCH(1, (AOM[Edge_Value]=ani_diet!F1125)*(AOM[Is_Ani_Diet_Ingredient]&lt;&gt;FALSE), 0))), "No Match in AOM")</f>
        <v>Triticum aestivum</v>
      </c>
      <c r="V1125" t="str" cm="1">
        <f t="array" ref="V1125">IF((U1125&lt;&gt;"")*(U1125&lt;&gt;"No Match in AOM"),IF(L1125&lt;&gt;"",_xlfn.TEXTJOIN(";",TRUE,CONCATENATE(_xlfn.TEXTSPLIT(U1125,";",TRUE,FALSE)," ",L1125)),U1125),"")</f>
        <v>Triticum aestivum Bran</v>
      </c>
    </row>
    <row r="1126" spans="1:23" ht="15" customHeight="1" x14ac:dyDescent="0.35">
      <c r="A1126" t="s">
        <v>26183</v>
      </c>
      <c r="B1126" s="86" t="s">
        <v>26253</v>
      </c>
      <c r="D1126" s="120" t="s">
        <v>9143</v>
      </c>
      <c r="E1126" s="122" t="str">
        <f t="shared" si="74"/>
        <v>Wheat Bran</v>
      </c>
      <c r="F1126" s="122" t="str">
        <f t="shared" si="72"/>
        <v>Wheat Bran Ground</v>
      </c>
      <c r="G1126" s="122" t="str">
        <f t="shared" si="71"/>
        <v>Wheat Bran Ground</v>
      </c>
      <c r="I1126" s="120" t="s">
        <v>6571</v>
      </c>
      <c r="J1126" s="120" t="s">
        <v>6571</v>
      </c>
      <c r="L1126" s="120" t="s">
        <v>20824</v>
      </c>
      <c r="T1126" t="str" cm="1">
        <f t="array" ref="T1126">IFERROR(INDEX(AOM[AOM], MATCH(1, (AOM[Edge_Value]=ani_diet!F1126)*(AOM[Is_Ani_Diet_Ingredient]&lt;&gt;FALSE), 0)), "No Match in AOM")</f>
        <v>AOM_001622</v>
      </c>
      <c r="U1126" t="str" cm="1">
        <f t="array" ref="U1126">IFERROR(IF(INDEX(AOM[Scientific Name], MATCH(1, (AOM[Edge_Value]=ani_diet!F1126)*(AOM[Is_Ani_Diet_Ingredient]&lt;&gt;FALSE), 0))=0, "", INDEX(AOM[Scientific Name], MATCH(1, (AOM[Edge_Value]=ani_diet!F1126)*(AOM[Is_Ani_Diet_Ingredient]&lt;&gt;FALSE), 0))), "No Match in AOM")</f>
        <v>Triticum aestivum</v>
      </c>
      <c r="V1126" t="str" cm="1">
        <f t="array" ref="V1126">IF((U1126&lt;&gt;"")*(U1126&lt;&gt;"No Match in AOM"),IF(L1126&lt;&gt;"",_xlfn.TEXTJOIN(";",TRUE,CONCATENATE(_xlfn.TEXTSPLIT(U1126,";",TRUE,FALSE)," ",L1126)),U1126),"")</f>
        <v>Triticum aestivum Bran</v>
      </c>
    </row>
    <row r="1127" spans="1:23" ht="15" customHeight="1" x14ac:dyDescent="0.35">
      <c r="A1127" t="s">
        <v>25036</v>
      </c>
      <c r="B1127" s="86" t="s">
        <v>26254</v>
      </c>
      <c r="D1127" s="120" t="s">
        <v>9143</v>
      </c>
      <c r="E1127" s="122" t="str">
        <f t="shared" si="74"/>
        <v>Wheat Whole</v>
      </c>
      <c r="F1127" s="122" t="str">
        <f t="shared" si="72"/>
        <v>Wheat Whole Ground</v>
      </c>
      <c r="G1127" s="122" t="str">
        <f t="shared" si="71"/>
        <v>Wheat Whole Ground Sieved</v>
      </c>
      <c r="I1127" s="120" t="s">
        <v>25504</v>
      </c>
      <c r="J1127" s="120" t="s">
        <v>6571</v>
      </c>
      <c r="K1127" s="120" t="s">
        <v>25039</v>
      </c>
      <c r="L1127" s="120" t="s">
        <v>26255</v>
      </c>
      <c r="T1127" t="str" cm="1">
        <f t="array" ref="T1127">IFERROR(INDEX(AOM[AOM], MATCH(1, (AOM[Edge_Value]=ani_diet!F1127)*(AOM[Is_Ani_Diet_Ingredient]&lt;&gt;FALSE), 0)), "No Match in AOM")</f>
        <v>AOM_000660</v>
      </c>
      <c r="U1127" t="str" cm="1">
        <f t="array" ref="U1127">IFERROR(IF(INDEX(AOM[Scientific Name], MATCH(1, (AOM[Edge_Value]=ani_diet!F1127)*(AOM[Is_Ani_Diet_Ingredient]&lt;&gt;FALSE), 0))=0, "", INDEX(AOM[Scientific Name], MATCH(1, (AOM[Edge_Value]=ani_diet!F1127)*(AOM[Is_Ani_Diet_Ingredient]&lt;&gt;FALSE), 0))), "No Match in AOM")</f>
        <v>Triticum aestivum</v>
      </c>
      <c r="V1127" t="str" cm="1">
        <f t="array" ref="V1127">IF((U1127&lt;&gt;"")*(U1127&lt;&gt;"No Match in AOM"),IF(L1127&lt;&gt;"",_xlfn.TEXTJOIN(";",TRUE,CONCATENATE(_xlfn.TEXTSPLIT(U1127,";",TRUE,FALSE)," ",L1127)),U1127),"")</f>
        <v>Triticum aestivum Whole</v>
      </c>
    </row>
    <row r="1128" spans="1:23" ht="15" customHeight="1" x14ac:dyDescent="0.35">
      <c r="A1128" t="s">
        <v>26256</v>
      </c>
      <c r="B1128" s="86" t="s">
        <v>21074</v>
      </c>
      <c r="C1128" s="121" t="s">
        <v>26257</v>
      </c>
      <c r="D1128" s="120" t="s">
        <v>9143</v>
      </c>
      <c r="E1128" s="122" t="str">
        <f t="shared" si="74"/>
        <v>Wheat Grain</v>
      </c>
      <c r="F1128" s="122" t="str">
        <f t="shared" si="72"/>
        <v>Wheat Grain</v>
      </c>
      <c r="G1128" s="122" t="str">
        <f t="shared" si="71"/>
        <v>Wheat Grain</v>
      </c>
      <c r="L1128" s="120" t="s">
        <v>24399</v>
      </c>
      <c r="M1128" s="88" t="s">
        <v>252</v>
      </c>
      <c r="T1128" t="str" cm="1">
        <f t="array" ref="T1128">IFERROR(INDEX(AOM[AOM], MATCH(1, (AOM[Edge_Value]=ani_diet!F1128)*(AOM[Is_Ani_Diet_Ingredient]&lt;&gt;FALSE), 0)), "No Match in AOM")</f>
        <v>AOM_001318</v>
      </c>
      <c r="U1128" t="str" cm="1">
        <f t="array" ref="U1128">IFERROR(IF(INDEX(AOM[Scientific Name], MATCH(1, (AOM[Edge_Value]=ani_diet!F1128)*(AOM[Is_Ani_Diet_Ingredient]&lt;&gt;FALSE), 0))=0, "", INDEX(AOM[Scientific Name], MATCH(1, (AOM[Edge_Value]=ani_diet!F1128)*(AOM[Is_Ani_Diet_Ingredient]&lt;&gt;FALSE), 0))), "No Match in AOM")</f>
        <v>Triticum aestivum</v>
      </c>
      <c r="V1128" t="str" cm="1">
        <f t="array" ref="V1128">IF((U1128&lt;&gt;"")*(U1128&lt;&gt;"No Match in AOM"),IF(L1128&lt;&gt;"",_xlfn.TEXTJOIN(";",TRUE,CONCATENATE(_xlfn.TEXTSPLIT(U1128,";",TRUE,FALSE)," ",L1128)),U1128),"")</f>
        <v>Triticum aestivum Grain</v>
      </c>
    </row>
    <row r="1129" spans="1:23" ht="15" customHeight="1" x14ac:dyDescent="0.35">
      <c r="A1129" t="s">
        <v>26256</v>
      </c>
      <c r="B1129" s="86" t="s">
        <v>26258</v>
      </c>
      <c r="D1129" s="120" t="s">
        <v>9143</v>
      </c>
      <c r="E1129" s="122" t="str">
        <f t="shared" si="74"/>
        <v>Wheat Grain</v>
      </c>
      <c r="F1129" s="122" t="str">
        <f t="shared" si="72"/>
        <v>Wheat Grain Ground</v>
      </c>
      <c r="G1129" s="122" t="str">
        <f t="shared" si="71"/>
        <v>Wheat Grain Ground</v>
      </c>
      <c r="I1129" s="120" t="s">
        <v>6571</v>
      </c>
      <c r="J1129" s="120" t="s">
        <v>6571</v>
      </c>
      <c r="L1129" s="120" t="s">
        <v>24399</v>
      </c>
      <c r="T1129" t="str" cm="1">
        <f t="array" ref="T1129">IFERROR(INDEX(AOM[AOM], MATCH(1, (AOM[Edge_Value]=ani_diet!F1129)*(AOM[Is_Ani_Diet_Ingredient]&lt;&gt;FALSE), 0)), "No Match in AOM")</f>
        <v>AOM_002017</v>
      </c>
      <c r="U1129" t="str" cm="1">
        <f t="array" ref="U1129">IFERROR(IF(INDEX(AOM[Scientific Name], MATCH(1, (AOM[Edge_Value]=ani_diet!F1129)*(AOM[Is_Ani_Diet_Ingredient]&lt;&gt;FALSE), 0))=0, "", INDEX(AOM[Scientific Name], MATCH(1, (AOM[Edge_Value]=ani_diet!F1129)*(AOM[Is_Ani_Diet_Ingredient]&lt;&gt;FALSE), 0))), "No Match in AOM")</f>
        <v>Triticum aestivum</v>
      </c>
      <c r="V1129" t="str" cm="1">
        <f t="array" ref="V1129">IF((U1129&lt;&gt;"")*(U1129&lt;&gt;"No Match in AOM"),IF(L1129&lt;&gt;"",_xlfn.TEXTJOIN(";",TRUE,CONCATENATE(_xlfn.TEXTSPLIT(U1129,";",TRUE,FALSE)," ",L1129)),U1129),"")</f>
        <v>Triticum aestivum Grain</v>
      </c>
    </row>
    <row r="1130" spans="1:23" ht="15" customHeight="1" x14ac:dyDescent="0.35">
      <c r="A1130" t="s">
        <v>24500</v>
      </c>
      <c r="B1130" s="86" t="s">
        <v>26259</v>
      </c>
      <c r="C1130" s="121" t="s">
        <v>26260</v>
      </c>
      <c r="D1130" s="120" t="s">
        <v>9143</v>
      </c>
      <c r="E1130" s="122" t="str">
        <f t="shared" si="74"/>
        <v>Wheat</v>
      </c>
      <c r="F1130" s="122" t="str">
        <f t="shared" si="72"/>
        <v>Wheat Dried</v>
      </c>
      <c r="G1130" s="122" t="str">
        <f t="shared" si="71"/>
        <v>Wheat Hay</v>
      </c>
      <c r="I1130" s="120" t="s">
        <v>19595</v>
      </c>
      <c r="J1130" s="120" t="s">
        <v>24193</v>
      </c>
      <c r="M1130" s="88" t="s">
        <v>252</v>
      </c>
      <c r="N1130" s="88" t="s">
        <v>252</v>
      </c>
      <c r="T1130" t="str" cm="1">
        <f t="array" ref="T1130">IFERROR(INDEX(AOM[AOM], MATCH(1, (AOM[Edge_Value]=ani_diet!F1130)*(AOM[Is_Ani_Diet_Ingredient]&lt;&gt;FALSE), 0)), "No Match in AOM")</f>
        <v>AOM_000587</v>
      </c>
      <c r="U1130" t="str" cm="1">
        <f t="array" ref="U1130">IFERROR(IF(INDEX(AOM[Scientific Name], MATCH(1, (AOM[Edge_Value]=ani_diet!F1130)*(AOM[Is_Ani_Diet_Ingredient]&lt;&gt;FALSE), 0))=0, "", INDEX(AOM[Scientific Name], MATCH(1, (AOM[Edge_Value]=ani_diet!F1130)*(AOM[Is_Ani_Diet_Ingredient]&lt;&gt;FALSE), 0))), "No Match in AOM")</f>
        <v>Triticum aestivum</v>
      </c>
      <c r="V1130" t="str" cm="1">
        <f t="array" ref="V1130">IF((U1130&lt;&gt;"")*(U1130&lt;&gt;"No Match in AOM"),IF(L1130&lt;&gt;"",_xlfn.TEXTJOIN(";",TRUE,CONCATENATE(_xlfn.TEXTSPLIT(U1130,";",TRUE,FALSE)," ",L1130)),U1130),"")</f>
        <v>Triticum aestivum</v>
      </c>
    </row>
    <row r="1131" spans="1:23" ht="15" customHeight="1" x14ac:dyDescent="0.35">
      <c r="A1131" t="s">
        <v>26261</v>
      </c>
      <c r="B1131" s="86" t="s">
        <v>26262</v>
      </c>
      <c r="C1131" s="121" t="s">
        <v>26263</v>
      </c>
      <c r="D1131" s="120" t="s">
        <v>9143</v>
      </c>
      <c r="E1131" s="122" t="str">
        <f t="shared" si="74"/>
        <v>Wheat</v>
      </c>
      <c r="F1131" s="122" t="str">
        <f t="shared" si="72"/>
        <v>Wheat Ground</v>
      </c>
      <c r="G1131" s="122" t="str">
        <f t="shared" si="71"/>
        <v>Wheat Meal</v>
      </c>
      <c r="I1131" s="120" t="s">
        <v>24282</v>
      </c>
      <c r="J1131" s="120" t="s">
        <v>6571</v>
      </c>
      <c r="M1131" s="88" t="s">
        <v>252</v>
      </c>
      <c r="N1131" s="88" t="s">
        <v>252</v>
      </c>
      <c r="T1131" t="str" cm="1">
        <f t="array" ref="T1131">IFERROR(INDEX(AOM[AOM], MATCH(1, (AOM[Edge_Value]=ani_diet!F1131)*(AOM[Is_Ani_Diet_Ingredient]&lt;&gt;FALSE), 0)), "No Match in AOM")</f>
        <v>AOM_001346</v>
      </c>
      <c r="U1131" t="str" cm="1">
        <f t="array" ref="U1131">IFERROR(IF(INDEX(AOM[Scientific Name], MATCH(1, (AOM[Edge_Value]=ani_diet!F1131)*(AOM[Is_Ani_Diet_Ingredient]&lt;&gt;FALSE), 0))=0, "", INDEX(AOM[Scientific Name], MATCH(1, (AOM[Edge_Value]=ani_diet!F1131)*(AOM[Is_Ani_Diet_Ingredient]&lt;&gt;FALSE), 0))), "No Match in AOM")</f>
        <v>Triticum aestivum</v>
      </c>
      <c r="V1131" t="str" cm="1">
        <f t="array" ref="V1131">IF((U1131&lt;&gt;"")*(U1131&lt;&gt;"No Match in AOM"),IF(L1131&lt;&gt;"",_xlfn.TEXTJOIN(";",TRUE,CONCATENATE(_xlfn.TEXTSPLIT(U1131,";",TRUE,FALSE)," ",L1131)),U1131),"")</f>
        <v>Triticum aestivum</v>
      </c>
    </row>
    <row r="1132" spans="1:23" ht="15" customHeight="1" x14ac:dyDescent="0.35">
      <c r="A1132" t="s">
        <v>25296</v>
      </c>
      <c r="B1132" s="86" t="s">
        <v>26264</v>
      </c>
      <c r="D1132" s="120" t="s">
        <v>9143</v>
      </c>
      <c r="E1132" s="122" t="str">
        <f t="shared" si="74"/>
        <v>Wheat</v>
      </c>
      <c r="F1132" s="122" t="str">
        <f t="shared" si="72"/>
        <v>Wheat Ground</v>
      </c>
      <c r="G1132" s="122" t="str">
        <f t="shared" ref="G1132:G1173" si="75">_xlfn.TEXTJOIN(" ",TRUE,D1132,H1132,IF(ISBLANK(L1132),"",_xlfn.TEXTSPLIT(L1132,";")),IF(ISBLANK(I1132),"",_xlfn.TEXTSPLIT(I1132,";")))</f>
        <v>Wheat Ground Crushed</v>
      </c>
      <c r="I1132" s="120" t="s">
        <v>26265</v>
      </c>
      <c r="J1132" s="120" t="s">
        <v>6571</v>
      </c>
      <c r="K1132" s="120" t="s">
        <v>24415</v>
      </c>
      <c r="T1132" t="str" cm="1">
        <f t="array" ref="T1132">IFERROR(INDEX(AOM[AOM], MATCH(1, (AOM[Edge_Value]=ani_diet!F1132)*(AOM[Is_Ani_Diet_Ingredient]&lt;&gt;FALSE), 0)), "No Match in AOM")</f>
        <v>AOM_001346</v>
      </c>
      <c r="U1132" t="str" cm="1">
        <f t="array" ref="U1132">IFERROR(IF(INDEX(AOM[Scientific Name], MATCH(1, (AOM[Edge_Value]=ani_diet!F1132)*(AOM[Is_Ani_Diet_Ingredient]&lt;&gt;FALSE), 0))=0, "", INDEX(AOM[Scientific Name], MATCH(1, (AOM[Edge_Value]=ani_diet!F1132)*(AOM[Is_Ani_Diet_Ingredient]&lt;&gt;FALSE), 0))), "No Match in AOM")</f>
        <v>Triticum aestivum</v>
      </c>
      <c r="V1132" t="str" cm="1">
        <f t="array" ref="V1132">IF((U1132&lt;&gt;"")*(U1132&lt;&gt;"No Match in AOM"),IF(L1132&lt;&gt;"",_xlfn.TEXTJOIN(";",TRUE,CONCATENATE(_xlfn.TEXTSPLIT(U1132,";",TRUE,FALSE)," ",L1132)),U1132),"")</f>
        <v>Triticum aestivum</v>
      </c>
    </row>
    <row r="1133" spans="1:23" ht="15" customHeight="1" x14ac:dyDescent="0.35">
      <c r="A1133" t="s">
        <v>24645</v>
      </c>
      <c r="B1133" s="86" t="s">
        <v>26266</v>
      </c>
      <c r="C1133" s="121" t="s">
        <v>26267</v>
      </c>
      <c r="D1133" s="120" t="s">
        <v>9143</v>
      </c>
      <c r="E1133" s="122" t="str">
        <f t="shared" si="74"/>
        <v>Wheat</v>
      </c>
      <c r="F1133" s="122" t="str">
        <f t="shared" si="72"/>
        <v>Wheat Ground</v>
      </c>
      <c r="G1133" s="122" t="str">
        <f t="shared" si="75"/>
        <v>Wheat Ground</v>
      </c>
      <c r="I1133" s="120" t="s">
        <v>6571</v>
      </c>
      <c r="J1133" s="120" t="s">
        <v>6571</v>
      </c>
      <c r="M1133" s="88" t="s">
        <v>252</v>
      </c>
      <c r="N1133" s="88" t="s">
        <v>252</v>
      </c>
      <c r="T1133" t="str" cm="1">
        <f t="array" ref="T1133">IFERROR(INDEX(AOM[AOM], MATCH(1, (AOM[Edge_Value]=ani_diet!F1133)*(AOM[Is_Ani_Diet_Ingredient]&lt;&gt;FALSE), 0)), "No Match in AOM")</f>
        <v>AOM_001346</v>
      </c>
      <c r="U1133" t="str" cm="1">
        <f t="array" ref="U1133">IFERROR(IF(INDEX(AOM[Scientific Name], MATCH(1, (AOM[Edge_Value]=ani_diet!F1133)*(AOM[Is_Ani_Diet_Ingredient]&lt;&gt;FALSE), 0))=0, "", INDEX(AOM[Scientific Name], MATCH(1, (AOM[Edge_Value]=ani_diet!F1133)*(AOM[Is_Ani_Diet_Ingredient]&lt;&gt;FALSE), 0))), "No Match in AOM")</f>
        <v>Triticum aestivum</v>
      </c>
      <c r="V1133" t="str" cm="1">
        <f t="array" ref="V1133">IF((U1133&lt;&gt;"")*(U1133&lt;&gt;"No Match in AOM"),IF(L1133&lt;&gt;"",_xlfn.TEXTJOIN(";",TRUE,CONCATENATE(_xlfn.TEXTSPLIT(U1133,";",TRUE,FALSE)," ",L1133)),U1133),"")</f>
        <v>Triticum aestivum</v>
      </c>
    </row>
    <row r="1134" spans="1:23" ht="15" customHeight="1" x14ac:dyDescent="0.35">
      <c r="A1134" t="s">
        <v>24790</v>
      </c>
      <c r="B1134" s="86" t="s">
        <v>26268</v>
      </c>
      <c r="C1134" s="121" t="s">
        <v>26269</v>
      </c>
      <c r="D1134" s="120" t="s">
        <v>9143</v>
      </c>
      <c r="E1134" s="122" t="str">
        <f t="shared" si="74"/>
        <v>Wheat Offal</v>
      </c>
      <c r="F1134" s="122" t="str">
        <f t="shared" si="72"/>
        <v>Wheat Offal</v>
      </c>
      <c r="G1134" s="122" t="str">
        <f t="shared" si="75"/>
        <v>Wheat Offal</v>
      </c>
      <c r="L1134" s="120" t="s">
        <v>24793</v>
      </c>
      <c r="M1134" s="88" t="s">
        <v>252</v>
      </c>
      <c r="N1134" s="88" t="s">
        <v>252</v>
      </c>
      <c r="P1134" t="s">
        <v>12978</v>
      </c>
      <c r="Q1134" t="s">
        <v>12945</v>
      </c>
      <c r="R1134" t="s">
        <v>24392</v>
      </c>
      <c r="S1134" t="s">
        <v>24393</v>
      </c>
      <c r="T1134" t="str" cm="1">
        <f t="array" ref="T1134">IFERROR(INDEX(AOM[AOM], MATCH(1, (AOM[Edge_Value]=ani_diet!F1134)*(AOM[Is_Ani_Diet_Ingredient]&lt;&gt;FALSE), 0)), "No Match in AOM")</f>
        <v>AOM_000589</v>
      </c>
      <c r="U1134" t="str" cm="1">
        <f t="array" ref="U1134">IFERROR(IF(INDEX(AOM[Scientific Name], MATCH(1, (AOM[Edge_Value]=ani_diet!F1134)*(AOM[Is_Ani_Diet_Ingredient]&lt;&gt;FALSE), 0))=0, "", INDEX(AOM[Scientific Name], MATCH(1, (AOM[Edge_Value]=ani_diet!F1134)*(AOM[Is_Ani_Diet_Ingredient]&lt;&gt;FALSE), 0))), "No Match in AOM")</f>
        <v>Triticum aestivum</v>
      </c>
      <c r="V1134" t="str" cm="1">
        <f t="array" ref="V1134">IF((U1134&lt;&gt;"")*(U1134&lt;&gt;"No Match in AOM"),IF(L1134&lt;&gt;"",_xlfn.TEXTJOIN(";",TRUE,CONCATENATE(_xlfn.TEXTSPLIT(U1134,";",TRUE,FALSE)," ",L1134)),U1134),"")</f>
        <v>Triticum aestivum Offal</v>
      </c>
    </row>
    <row r="1135" spans="1:23" ht="15" customHeight="1" x14ac:dyDescent="0.35">
      <c r="A1135" t="s">
        <v>24476</v>
      </c>
      <c r="B1135" s="86" t="s">
        <v>26270</v>
      </c>
      <c r="D1135" s="120" t="s">
        <v>9143</v>
      </c>
      <c r="E1135" s="122" t="str">
        <f t="shared" si="74"/>
        <v>Wheat Offal</v>
      </c>
      <c r="F1135" s="122" t="str">
        <f t="shared" si="72"/>
        <v>Wheat Offal Ground</v>
      </c>
      <c r="G1135" s="122" t="str">
        <f t="shared" si="75"/>
        <v>Wheat Offal Ground</v>
      </c>
      <c r="I1135" s="120" t="s">
        <v>6571</v>
      </c>
      <c r="J1135" s="120" t="s">
        <v>6571</v>
      </c>
      <c r="L1135" s="120" t="s">
        <v>24793</v>
      </c>
      <c r="T1135" t="str" cm="1">
        <f t="array" ref="T1135">IFERROR(INDEX(AOM[AOM], MATCH(1, (AOM[Edge_Value]=ani_diet!F1135)*(AOM[Is_Ani_Diet_Ingredient]&lt;&gt;FALSE), 0)), "No Match in AOM")</f>
        <v>AOM_001623</v>
      </c>
      <c r="U1135" t="str" cm="1">
        <f t="array" ref="U1135">IFERROR(IF(INDEX(AOM[Scientific Name], MATCH(1, (AOM[Edge_Value]=ani_diet!F1135)*(AOM[Is_Ani_Diet_Ingredient]&lt;&gt;FALSE), 0))=0, "", INDEX(AOM[Scientific Name], MATCH(1, (AOM[Edge_Value]=ani_diet!F1135)*(AOM[Is_Ani_Diet_Ingredient]&lt;&gt;FALSE), 0))), "No Match in AOM")</f>
        <v>Triticum aestivum</v>
      </c>
      <c r="V1135" t="str" cm="1">
        <f t="array" ref="V1135">IF((U1135&lt;&gt;"")*(U1135&lt;&gt;"No Match in AOM"),IF(L1135&lt;&gt;"",_xlfn.TEXTJOIN(";",TRUE,CONCATENATE(_xlfn.TEXTSPLIT(U1135,";",TRUE,FALSE)," ",L1135)),U1135),"")</f>
        <v>Triticum aestivum Offal</v>
      </c>
    </row>
    <row r="1136" spans="1:23" ht="15" customHeight="1" x14ac:dyDescent="0.35">
      <c r="A1136" t="s">
        <v>25476</v>
      </c>
      <c r="B1136" s="86" t="s">
        <v>26271</v>
      </c>
      <c r="C1136" s="121" t="s">
        <v>26272</v>
      </c>
      <c r="D1136" s="120" t="s">
        <v>9143</v>
      </c>
      <c r="E1136" s="122" t="str">
        <f t="shared" si="74"/>
        <v>Wheat Shorts</v>
      </c>
      <c r="F1136" s="122" t="str">
        <f t="shared" si="72"/>
        <v>Wheat Shorts</v>
      </c>
      <c r="G1136" s="122" t="str">
        <f t="shared" si="75"/>
        <v>Wheat Shorts</v>
      </c>
      <c r="L1136" s="120" t="s">
        <v>26273</v>
      </c>
      <c r="M1136" s="88" t="s">
        <v>252</v>
      </c>
      <c r="P1136" t="s">
        <v>12978</v>
      </c>
      <c r="Q1136" t="s">
        <v>12945</v>
      </c>
      <c r="R1136" t="s">
        <v>24392</v>
      </c>
      <c r="S1136" t="s">
        <v>24393</v>
      </c>
      <c r="T1136" t="str" cm="1">
        <f t="array" ref="T1136">IFERROR(INDEX(AOM[AOM], MATCH(1, (AOM[Edge_Value]=ani_diet!F1136)*(AOM[Is_Ani_Diet_Ingredient]&lt;&gt;FALSE), 0)), "No Match in AOM")</f>
        <v>AOM_000591</v>
      </c>
      <c r="U1136" t="str" cm="1">
        <f t="array" ref="U1136">IFERROR(IF(INDEX(AOM[Scientific Name], MATCH(1, (AOM[Edge_Value]=ani_diet!F1136)*(AOM[Is_Ani_Diet_Ingredient]&lt;&gt;FALSE), 0))=0, "", INDEX(AOM[Scientific Name], MATCH(1, (AOM[Edge_Value]=ani_diet!F1136)*(AOM[Is_Ani_Diet_Ingredient]&lt;&gt;FALSE), 0))), "No Match in AOM")</f>
        <v>Triticum aestivum</v>
      </c>
      <c r="V1136" t="str" cm="1">
        <f t="array" ref="V1136">IF((U1136&lt;&gt;"")*(U1136&lt;&gt;"No Match in AOM"),IF(L1136&lt;&gt;"",_xlfn.TEXTJOIN(";",TRUE,CONCATENATE(_xlfn.TEXTSPLIT(U1136,";",TRUE,FALSE)," ",L1136)),U1136),"")</f>
        <v>Triticum aestivum Shorts</v>
      </c>
    </row>
    <row r="1137" spans="1:23" ht="15" customHeight="1" x14ac:dyDescent="0.35">
      <c r="A1137" t="s">
        <v>24974</v>
      </c>
      <c r="B1137" s="86" t="s">
        <v>26274</v>
      </c>
      <c r="C1137" s="121" t="s">
        <v>26275</v>
      </c>
      <c r="D1137" s="120" t="s">
        <v>9143</v>
      </c>
      <c r="E1137" s="122" t="str">
        <f t="shared" si="74"/>
        <v>Wheat Straw</v>
      </c>
      <c r="F1137" s="122" t="str">
        <f t="shared" si="72"/>
        <v>Wheat Straw Urea Treated</v>
      </c>
      <c r="G1137" s="122" t="str">
        <f t="shared" si="75"/>
        <v>Wheat Straw Urea Treated</v>
      </c>
      <c r="I1137" s="120" t="s">
        <v>25495</v>
      </c>
      <c r="J1137" s="120" t="s">
        <v>25495</v>
      </c>
      <c r="L1137" s="120" t="s">
        <v>11193</v>
      </c>
      <c r="M1137" s="88" t="s">
        <v>252</v>
      </c>
      <c r="O1137" s="88" t="s">
        <v>252</v>
      </c>
      <c r="P1137" t="s">
        <v>12978</v>
      </c>
      <c r="Q1137" t="s">
        <v>12945</v>
      </c>
      <c r="R1137" t="s">
        <v>24392</v>
      </c>
      <c r="S1137" t="s">
        <v>24393</v>
      </c>
      <c r="T1137" t="str" cm="1">
        <f t="array" ref="T1137">IFERROR(INDEX(AOM[AOM], MATCH(1, (AOM[Edge_Value]=ani_diet!F1137)*(AOM[Is_Ani_Diet_Ingredient]&lt;&gt;FALSE), 0)), "No Match in AOM")</f>
        <v>AOM_001751</v>
      </c>
      <c r="U1137" t="str" cm="1">
        <f t="array" ref="U1137">IFERROR(IF(INDEX(AOM[Scientific Name], MATCH(1, (AOM[Edge_Value]=ani_diet!F1137)*(AOM[Is_Ani_Diet_Ingredient]&lt;&gt;FALSE), 0))=0, "", INDEX(AOM[Scientific Name], MATCH(1, (AOM[Edge_Value]=ani_diet!F1137)*(AOM[Is_Ani_Diet_Ingredient]&lt;&gt;FALSE), 0))), "No Match in AOM")</f>
        <v>Triticum aestivum</v>
      </c>
      <c r="V1137" t="str" cm="1">
        <f t="array" ref="V1137">IF((U1137&lt;&gt;"")*(U1137&lt;&gt;"No Match in AOM"),IF(L1137&lt;&gt;"",_xlfn.TEXTJOIN(";",TRUE,CONCATENATE(_xlfn.TEXTSPLIT(U1137,";",TRUE,FALSE)," ",L1137)),U1137),"")</f>
        <v>Triticum aestivum Straw</v>
      </c>
    </row>
    <row r="1138" spans="1:23" ht="15" customHeight="1" x14ac:dyDescent="0.35">
      <c r="A1138" t="s">
        <v>25400</v>
      </c>
      <c r="B1138" s="86" t="s">
        <v>26276</v>
      </c>
      <c r="D1138" s="120" t="s">
        <v>9143</v>
      </c>
      <c r="E1138" s="122" t="str">
        <f t="shared" si="74"/>
        <v>Wheat Straw</v>
      </c>
      <c r="F1138" s="122" t="str">
        <f t="shared" si="72"/>
        <v>Wheat Straw</v>
      </c>
      <c r="G1138" s="122" t="str">
        <f t="shared" si="75"/>
        <v>Wheat Straw</v>
      </c>
      <c r="L1138" s="120" t="s">
        <v>11193</v>
      </c>
      <c r="T1138" t="str" cm="1">
        <f t="array" ref="T1138">IFERROR(INDEX(AOM[AOM], MATCH(1, (AOM[Edge_Value]=ani_diet!F1138)*(AOM[Is_Ani_Diet_Ingredient]&lt;&gt;FALSE), 0)), "No Match in AOM")</f>
        <v>AOM_001887</v>
      </c>
      <c r="U1138" t="str" cm="1">
        <f t="array" ref="U1138">IFERROR(IF(INDEX(AOM[Scientific Name], MATCH(1, (AOM[Edge_Value]=ani_diet!F1138)*(AOM[Is_Ani_Diet_Ingredient]&lt;&gt;FALSE), 0))=0, "", INDEX(AOM[Scientific Name], MATCH(1, (AOM[Edge_Value]=ani_diet!F1138)*(AOM[Is_Ani_Diet_Ingredient]&lt;&gt;FALSE), 0))), "No Match in AOM")</f>
        <v>Triticum aestivum</v>
      </c>
      <c r="V1138" t="str" cm="1">
        <f t="array" ref="V1138">IF((U1138&lt;&gt;"")*(U1138&lt;&gt;"No Match in AOM"),IF(L1138&lt;&gt;"",_xlfn.TEXTJOIN(";",TRUE,CONCATENATE(_xlfn.TEXTSPLIT(U1138,";",TRUE,FALSE)," ",L1138)),U1138),"")</f>
        <v>Triticum aestivum Straw</v>
      </c>
    </row>
    <row r="1139" spans="1:23" ht="15" customHeight="1" x14ac:dyDescent="0.35">
      <c r="A1139" t="s">
        <v>24479</v>
      </c>
      <c r="B1139" s="86" t="s">
        <v>26277</v>
      </c>
      <c r="D1139" s="120" t="s">
        <v>9143</v>
      </c>
      <c r="E1139" s="122" t="str">
        <f t="shared" si="74"/>
        <v>Wheat Straw</v>
      </c>
      <c r="F1139" s="122" t="str">
        <f t="shared" si="72"/>
        <v>Wheat Straw</v>
      </c>
      <c r="G1139" s="122" t="str">
        <f t="shared" si="75"/>
        <v>Wheat Straw Lime Treated Urea Treated</v>
      </c>
      <c r="I1139" s="120" t="s">
        <v>26181</v>
      </c>
      <c r="L1139" s="120" t="s">
        <v>11193</v>
      </c>
      <c r="T1139" t="str" cm="1">
        <f t="array" ref="T1139">IFERROR(INDEX(AOM[AOM], MATCH(1, (AOM[Edge_Value]=ani_diet!F1139)*(AOM[Is_Ani_Diet_Ingredient]&lt;&gt;FALSE), 0)), "No Match in AOM")</f>
        <v>AOM_001887</v>
      </c>
      <c r="U1139" t="str" cm="1">
        <f t="array" ref="U1139">IFERROR(IF(INDEX(AOM[Scientific Name], MATCH(1, (AOM[Edge_Value]=ani_diet!F1139)*(AOM[Is_Ani_Diet_Ingredient]&lt;&gt;FALSE), 0))=0, "", INDEX(AOM[Scientific Name], MATCH(1, (AOM[Edge_Value]=ani_diet!F1139)*(AOM[Is_Ani_Diet_Ingredient]&lt;&gt;FALSE), 0))), "No Match in AOM")</f>
        <v>Triticum aestivum</v>
      </c>
      <c r="V1139" t="str" cm="1">
        <f t="array" ref="V1139">IF((U1139&lt;&gt;"")*(U1139&lt;&gt;"No Match in AOM"),IF(L1139&lt;&gt;"",_xlfn.TEXTJOIN(";",TRUE,CONCATENATE(_xlfn.TEXTSPLIT(U1139,";",TRUE,FALSE)," ",L1139)),U1139),"")</f>
        <v>Triticum aestivum Straw</v>
      </c>
    </row>
    <row r="1140" spans="1:23" ht="15" customHeight="1" x14ac:dyDescent="0.35">
      <c r="A1140" t="s">
        <v>26278</v>
      </c>
      <c r="B1140" s="86" t="s">
        <v>26279</v>
      </c>
      <c r="D1140" s="120" t="s">
        <v>9143</v>
      </c>
      <c r="E1140" s="122" t="str">
        <f t="shared" si="74"/>
        <v>Wheat Straw</v>
      </c>
      <c r="F1140" s="122" t="str">
        <f t="shared" si="72"/>
        <v>Wheat Straw</v>
      </c>
      <c r="G1140" s="122" t="str">
        <f t="shared" si="75"/>
        <v>Wheat Straw Chopped</v>
      </c>
      <c r="I1140" s="120" t="s">
        <v>6715</v>
      </c>
      <c r="K1140" s="120" t="s">
        <v>6715</v>
      </c>
      <c r="L1140" s="120" t="s">
        <v>11193</v>
      </c>
      <c r="T1140" t="str" cm="1">
        <f t="array" ref="T1140">IFERROR(INDEX(AOM[AOM], MATCH(1, (AOM[Edge_Value]=ani_diet!F1140)*(AOM[Is_Ani_Diet_Ingredient]&lt;&gt;FALSE), 0)), "No Match in AOM")</f>
        <v>AOM_001887</v>
      </c>
      <c r="U1140" t="str" cm="1">
        <f t="array" ref="U1140">IFERROR(IF(INDEX(AOM[Scientific Name], MATCH(1, (AOM[Edge_Value]=ani_diet!F1140)*(AOM[Is_Ani_Diet_Ingredient]&lt;&gt;FALSE), 0))=0, "", INDEX(AOM[Scientific Name], MATCH(1, (AOM[Edge_Value]=ani_diet!F1140)*(AOM[Is_Ani_Diet_Ingredient]&lt;&gt;FALSE), 0))), "No Match in AOM")</f>
        <v>Triticum aestivum</v>
      </c>
      <c r="V1140" t="str" cm="1">
        <f t="array" ref="V1140">IF((U1140&lt;&gt;"")*(U1140&lt;&gt;"No Match in AOM"),IF(L1140&lt;&gt;"",_xlfn.TEXTJOIN(";",TRUE,CONCATENATE(_xlfn.TEXTSPLIT(U1140,";",TRUE,FALSE)," ",L1140)),U1140),"")</f>
        <v>Triticum aestivum Straw</v>
      </c>
    </row>
    <row r="1141" spans="1:23" ht="15" customHeight="1" x14ac:dyDescent="0.35">
      <c r="A1141" t="s">
        <v>24255</v>
      </c>
      <c r="B1141" s="86" t="s">
        <v>26280</v>
      </c>
      <c r="D1141" s="120" t="s">
        <v>9143</v>
      </c>
      <c r="E1141" s="122" t="str">
        <f t="shared" si="74"/>
        <v>Wheat Straw</v>
      </c>
      <c r="F1141" s="122" t="str">
        <f t="shared" si="72"/>
        <v>Wheat Straw Ground</v>
      </c>
      <c r="G1141" s="122" t="str">
        <f t="shared" si="75"/>
        <v>Wheat Straw Ground</v>
      </c>
      <c r="I1141" s="120" t="s">
        <v>6571</v>
      </c>
      <c r="J1141" s="120" t="s">
        <v>6571</v>
      </c>
      <c r="L1141" s="120" t="s">
        <v>11193</v>
      </c>
      <c r="T1141" t="str" cm="1">
        <f t="array" ref="T1141">IFERROR(INDEX(AOM[AOM], MATCH(1, (AOM[Edge_Value]=ani_diet!F1141)*(AOM[Is_Ani_Diet_Ingredient]&lt;&gt;FALSE), 0)), "No Match in AOM")</f>
        <v>AOM_001750</v>
      </c>
      <c r="U1141" t="str" cm="1">
        <f t="array" ref="U1141">IFERROR(IF(INDEX(AOM[Scientific Name], MATCH(1, (AOM[Edge_Value]=ani_diet!F1141)*(AOM[Is_Ani_Diet_Ingredient]&lt;&gt;FALSE), 0))=0, "", INDEX(AOM[Scientific Name], MATCH(1, (AOM[Edge_Value]=ani_diet!F1141)*(AOM[Is_Ani_Diet_Ingredient]&lt;&gt;FALSE), 0))), "No Match in AOM")</f>
        <v>Triticum aestivum</v>
      </c>
      <c r="V1141" t="str" cm="1">
        <f t="array" ref="V1141">IF((U1141&lt;&gt;"")*(U1141&lt;&gt;"No Match in AOM"),IF(L1141&lt;&gt;"",_xlfn.TEXTJOIN(";",TRUE,CONCATENATE(_xlfn.TEXTSPLIT(U1141,";",TRUE,FALSE)," ",L1141)),U1141),"")</f>
        <v>Triticum aestivum Straw</v>
      </c>
    </row>
    <row r="1142" spans="1:23" ht="15" customHeight="1" x14ac:dyDescent="0.35">
      <c r="A1142" t="s">
        <v>26281</v>
      </c>
      <c r="B1142" s="86" t="s">
        <v>26282</v>
      </c>
      <c r="D1142" s="120" t="s">
        <v>9143</v>
      </c>
      <c r="E1142" s="122" t="str">
        <f t="shared" si="74"/>
        <v>Wheat Straw</v>
      </c>
      <c r="F1142" s="122" t="str">
        <f t="shared" si="72"/>
        <v>Wheat Straw Dried Urea Treated</v>
      </c>
      <c r="G1142" s="122" t="str">
        <f t="shared" si="75"/>
        <v>Wheat Straw Urea Treated Dried(Sun)</v>
      </c>
      <c r="I1142" s="120" t="s">
        <v>26283</v>
      </c>
      <c r="J1142" s="120" t="s">
        <v>25849</v>
      </c>
      <c r="L1142" s="120" t="s">
        <v>11193</v>
      </c>
      <c r="T1142" t="str" cm="1">
        <f t="array" ref="T1142">IFERROR(INDEX(AOM[AOM], MATCH(1, (AOM[Edge_Value]=ani_diet!F1142)*(AOM[Is_Ani_Diet_Ingredient]&lt;&gt;FALSE), 0)), "No Match in AOM")</f>
        <v>AOM_001262</v>
      </c>
      <c r="U1142" t="str" cm="1">
        <f t="array" ref="U1142">IFERROR(IF(INDEX(AOM[Scientific Name], MATCH(1, (AOM[Edge_Value]=ani_diet!F1142)*(AOM[Is_Ani_Diet_Ingredient]&lt;&gt;FALSE), 0))=0, "", INDEX(AOM[Scientific Name], MATCH(1, (AOM[Edge_Value]=ani_diet!F1142)*(AOM[Is_Ani_Diet_Ingredient]&lt;&gt;FALSE), 0))), "No Match in AOM")</f>
        <v>Triticum aestivum</v>
      </c>
      <c r="V1142" t="str" cm="1">
        <f t="array" ref="V1142">IF((U1142&lt;&gt;"")*(U1142&lt;&gt;"No Match in AOM"),IF(L1142&lt;&gt;"",_xlfn.TEXTJOIN(";",TRUE,CONCATENATE(_xlfn.TEXTSPLIT(U1142,";",TRUE,FALSE)," ",L1142)),U1142),"")</f>
        <v>Triticum aestivum Straw</v>
      </c>
    </row>
    <row r="1143" spans="1:23" ht="15" customHeight="1" x14ac:dyDescent="0.35">
      <c r="A1143" t="s">
        <v>25036</v>
      </c>
      <c r="B1143" s="86" t="s">
        <v>26284</v>
      </c>
      <c r="D1143" s="120" t="s">
        <v>9143</v>
      </c>
      <c r="E1143" s="122" t="str">
        <f t="shared" si="74"/>
        <v>Wheat Whole</v>
      </c>
      <c r="F1143" s="122" t="str">
        <f t="shared" si="72"/>
        <v>Wheat Whole Ground</v>
      </c>
      <c r="G1143" s="122" t="str">
        <f t="shared" si="75"/>
        <v>Wheat Whole Ground</v>
      </c>
      <c r="I1143" s="120" t="s">
        <v>6571</v>
      </c>
      <c r="J1143" s="120" t="s">
        <v>6571</v>
      </c>
      <c r="L1143" s="120" t="s">
        <v>26255</v>
      </c>
      <c r="T1143" t="str" cm="1">
        <f t="array" ref="T1143">IFERROR(INDEX(AOM[AOM], MATCH(1, (AOM[Edge_Value]=ani_diet!F1143)*(AOM[Is_Ani_Diet_Ingredient]&lt;&gt;FALSE), 0)), "No Match in AOM")</f>
        <v>AOM_000660</v>
      </c>
      <c r="U1143" t="str" cm="1">
        <f t="array" ref="U1143">IFERROR(IF(INDEX(AOM[Scientific Name], MATCH(1, (AOM[Edge_Value]=ani_diet!F1143)*(AOM[Is_Ani_Diet_Ingredient]&lt;&gt;FALSE), 0))=0, "", INDEX(AOM[Scientific Name], MATCH(1, (AOM[Edge_Value]=ani_diet!F1143)*(AOM[Is_Ani_Diet_Ingredient]&lt;&gt;FALSE), 0))), "No Match in AOM")</f>
        <v>Triticum aestivum</v>
      </c>
      <c r="V1143" t="str" cm="1">
        <f t="array" ref="V1143">IF((U1143&lt;&gt;"")*(U1143&lt;&gt;"No Match in AOM"),IF(L1143&lt;&gt;"",_xlfn.TEXTJOIN(";",TRUE,CONCATENATE(_xlfn.TEXTSPLIT(U1143,";",TRUE,FALSE)," ",L1143)),U1143),"")</f>
        <v>Triticum aestivum Whole</v>
      </c>
    </row>
    <row r="1144" spans="1:23" ht="15" customHeight="1" x14ac:dyDescent="0.35">
      <c r="A1144" t="s">
        <v>26285</v>
      </c>
      <c r="B1144" s="86" t="s">
        <v>9143</v>
      </c>
      <c r="C1144" s="121" t="s">
        <v>9143</v>
      </c>
      <c r="D1144" s="120" t="s">
        <v>9143</v>
      </c>
      <c r="E1144" s="122" t="str">
        <f t="shared" si="74"/>
        <v>Wheat</v>
      </c>
      <c r="F1144" s="122" t="str">
        <f t="shared" si="72"/>
        <v>Wheat</v>
      </c>
      <c r="G1144" s="122" t="str">
        <f t="shared" si="75"/>
        <v>Wheat</v>
      </c>
      <c r="T1144" t="str" cm="1">
        <f t="array" ref="T1144">IFERROR(INDEX(AOM[AOM], MATCH(1, (AOM[Edge_Value]=ani_diet!F1144)*(AOM[Is_Ani_Diet_Ingredient]&lt;&gt;FALSE), 0)), "No Match in AOM")</f>
        <v>AOM_001319</v>
      </c>
      <c r="U1144" t="str" cm="1">
        <f t="array" ref="U1144">IFERROR(IF(INDEX(AOM[Scientific Name], MATCH(1, (AOM[Edge_Value]=ani_diet!F1144)*(AOM[Is_Ani_Diet_Ingredient]&lt;&gt;FALSE), 0))=0, "", INDEX(AOM[Scientific Name], MATCH(1, (AOM[Edge_Value]=ani_diet!F1144)*(AOM[Is_Ani_Diet_Ingredient]&lt;&gt;FALSE), 0))), "No Match in AOM")</f>
        <v>Triticum aestivum</v>
      </c>
      <c r="V1144" t="str" cm="1">
        <f t="array" ref="V1144">IF((U1144&lt;&gt;"")*(U1144&lt;&gt;"No Match in AOM"),IF(L1144&lt;&gt;"",_xlfn.TEXTJOIN(";",TRUE,CONCATENATE(_xlfn.TEXTSPLIT(U1144,";",TRUE,FALSE)," ",L1144)),U1144),"")</f>
        <v>Triticum aestivum</v>
      </c>
    </row>
    <row r="1145" spans="1:23" ht="15" customHeight="1" x14ac:dyDescent="0.35">
      <c r="A1145" t="s">
        <v>26286</v>
      </c>
      <c r="B1145" s="86" t="s">
        <v>26287</v>
      </c>
      <c r="C1145" s="121" t="s">
        <v>9143</v>
      </c>
      <c r="D1145" s="120" t="s">
        <v>9143</v>
      </c>
      <c r="E1145" s="122" t="str">
        <f t="shared" si="74"/>
        <v>Wheat</v>
      </c>
      <c r="F1145" s="122" t="str">
        <f t="shared" si="72"/>
        <v>Wheat Crushed</v>
      </c>
      <c r="G1145" s="122" t="str">
        <f t="shared" si="75"/>
        <v>Wheat Crushed</v>
      </c>
      <c r="I1145" s="120" t="s">
        <v>24415</v>
      </c>
      <c r="J1145" s="120" t="s">
        <v>24415</v>
      </c>
      <c r="T1145" t="str" cm="1">
        <f t="array" ref="T1145">IFERROR(INDEX(AOM[AOM], MATCH(1, (AOM[Edge_Value]=ani_diet!F1145)*(AOM[Is_Ani_Diet_Ingredient]&lt;&gt;FALSE), 0)), "No Match in AOM")</f>
        <v>AOM_002124</v>
      </c>
      <c r="U1145" t="str" cm="1">
        <f t="array" ref="U1145">IFERROR(IF(INDEX(AOM[Scientific Name], MATCH(1, (AOM[Edge_Value]=ani_diet!F1145)*(AOM[Is_Ani_Diet_Ingredient]&lt;&gt;FALSE), 0))=0, "", INDEX(AOM[Scientific Name], MATCH(1, (AOM[Edge_Value]=ani_diet!F1145)*(AOM[Is_Ani_Diet_Ingredient]&lt;&gt;FALSE), 0))), "No Match in AOM")</f>
        <v/>
      </c>
      <c r="V1145" t="str" cm="1">
        <f t="array" ref="V1145">IF((U1145&lt;&gt;"")*(U1145&lt;&gt;"No Match in AOM"),IF(L1145&lt;&gt;"",_xlfn.TEXTJOIN(";",TRUE,CONCATENATE(_xlfn.TEXTSPLIT(U1145,";",TRUE,FALSE)," ",L1145)),U1145),"")</f>
        <v/>
      </c>
    </row>
    <row r="1146" spans="1:23" ht="15" customHeight="1" x14ac:dyDescent="0.35">
      <c r="A1146" t="s">
        <v>25296</v>
      </c>
      <c r="B1146" s="86" t="s">
        <v>26288</v>
      </c>
      <c r="C1146" s="121" t="s">
        <v>26289</v>
      </c>
      <c r="D1146" s="120" t="s">
        <v>26290</v>
      </c>
      <c r="E1146" s="122" t="str">
        <f t="shared" si="74"/>
        <v>Wheat-Trifolium</v>
      </c>
      <c r="F1146" s="122" t="str">
        <f t="shared" si="72"/>
        <v>Wheat-Trifolium</v>
      </c>
      <c r="G1146" s="122" t="str">
        <f t="shared" si="75"/>
        <v>Wheat-Trifolium Crushed</v>
      </c>
      <c r="I1146" s="120" t="s">
        <v>24415</v>
      </c>
      <c r="K1146" s="120" t="s">
        <v>24415</v>
      </c>
      <c r="M1146" s="88" t="s">
        <v>252</v>
      </c>
      <c r="T1146" t="str" cm="1">
        <f t="array" ref="T1146">IFERROR(INDEX(AOM[AOM], MATCH(1, (AOM[Edge_Value]=ani_diet!F1146)*(AOM[Is_Ani_Diet_Ingredient]&lt;&gt;FALSE), 0)), "No Match in AOM")</f>
        <v>No Match in AOM</v>
      </c>
      <c r="U1146" t="str" cm="1">
        <f t="array" ref="U1146">IFERROR(IF(INDEX(AOM[Scientific Name], MATCH(1, (AOM[Edge_Value]=ani_diet!F1146)*(AOM[Is_Ani_Diet_Ingredient]&lt;&gt;FALSE), 0))=0, "", INDEX(AOM[Scientific Name], MATCH(1, (AOM[Edge_Value]=ani_diet!F1146)*(AOM[Is_Ani_Diet_Ingredient]&lt;&gt;FALSE), 0))), "No Match in AOM")</f>
        <v>No Match in AOM</v>
      </c>
      <c r="V1146" t="str" cm="1">
        <f t="array" ref="V1146">IF((U1146&lt;&gt;"")*(U1146&lt;&gt;"No Match in AOM"),IF(L1146&lt;&gt;"",_xlfn.TEXTJOIN(";",TRUE,CONCATENATE(_xlfn.TEXTSPLIT(U1146,";",TRUE,FALSE)," ",L1146)),U1146),"")</f>
        <v/>
      </c>
      <c r="W1146" t="s">
        <v>26291</v>
      </c>
    </row>
    <row r="1147" spans="1:23" ht="15" customHeight="1" x14ac:dyDescent="0.35">
      <c r="A1147" t="s">
        <v>26292</v>
      </c>
      <c r="B1147" s="86" t="s">
        <v>26293</v>
      </c>
      <c r="C1147" s="121" t="s">
        <v>26294</v>
      </c>
      <c r="D1147" s="120" t="s">
        <v>9546</v>
      </c>
      <c r="E1147" s="122" t="str">
        <f t="shared" si="74"/>
        <v>Lupinus angustifolius Grain</v>
      </c>
      <c r="F1147" s="122" t="str">
        <f t="shared" si="72"/>
        <v>Lupinus angustifolius Grain</v>
      </c>
      <c r="G1147" s="122" t="str">
        <f t="shared" si="75"/>
        <v>Lupinus angustifolius White Grain</v>
      </c>
      <c r="H1147" s="120" t="s">
        <v>26295</v>
      </c>
      <c r="L1147" s="120" t="s">
        <v>24399</v>
      </c>
      <c r="M1147" s="88" t="s">
        <v>252</v>
      </c>
      <c r="T1147" t="str" cm="1">
        <f t="array" ref="T1147">IFERROR(INDEX(AOM[AOM], MATCH(1, (AOM[Edge_Value]=ani_diet!F1147)*(AOM[Is_Ani_Diet_Ingredient]&lt;&gt;FALSE), 0)), "No Match in AOM")</f>
        <v>No Match in AOM</v>
      </c>
      <c r="U1147" t="str" cm="1">
        <f t="array" ref="U1147">IFERROR(IF(INDEX(AOM[Scientific Name], MATCH(1, (AOM[Edge_Value]=ani_diet!F1147)*(AOM[Is_Ani_Diet_Ingredient]&lt;&gt;FALSE), 0))=0, "", INDEX(AOM[Scientific Name], MATCH(1, (AOM[Edge_Value]=ani_diet!F1147)*(AOM[Is_Ani_Diet_Ingredient]&lt;&gt;FALSE), 0))), "No Match in AOM")</f>
        <v>No Match in AOM</v>
      </c>
      <c r="V1147" t="str" cm="1">
        <f t="array" ref="V1147">IF((U1147&lt;&gt;"")*(U1147&lt;&gt;"No Match in AOM"),IF(L1147&lt;&gt;"",_xlfn.TEXTJOIN(";",TRUE,CONCATENATE(_xlfn.TEXTSPLIT(U1147,";",TRUE,FALSE)," ",L1147)),U1147),"")</f>
        <v/>
      </c>
      <c r="W1147" t="s">
        <v>26296</v>
      </c>
    </row>
    <row r="1148" spans="1:23" ht="15" customHeight="1" x14ac:dyDescent="0.35">
      <c r="A1148" t="s">
        <v>26292</v>
      </c>
      <c r="B1148" s="86" t="s">
        <v>26297</v>
      </c>
      <c r="D1148" s="120" t="s">
        <v>9546</v>
      </c>
      <c r="E1148" s="122" t="str">
        <f t="shared" si="74"/>
        <v>Lupinus angustifolius Grain</v>
      </c>
      <c r="F1148" s="122" t="str">
        <f t="shared" si="72"/>
        <v>Lupinus angustifolius Grain Dehulled Dried Soaked</v>
      </c>
      <c r="G1148" s="122" t="str">
        <f t="shared" si="75"/>
        <v>Lupinus angustifolius White Grain Dehulled Soaked(running water (river) for 4 days) Dried(Air)</v>
      </c>
      <c r="H1148" s="120" t="s">
        <v>26295</v>
      </c>
      <c r="I1148" s="120" t="s">
        <v>26298</v>
      </c>
      <c r="J1148" s="120" t="s">
        <v>26299</v>
      </c>
      <c r="L1148" s="120" t="s">
        <v>24399</v>
      </c>
      <c r="T1148" t="str" cm="1">
        <f t="array" ref="T1148">IFERROR(INDEX(AOM[AOM], MATCH(1, (AOM[Edge_Value]=ani_diet!F1148)*(AOM[Is_Ani_Diet_Ingredient]&lt;&gt;FALSE), 0)), "No Match in AOM")</f>
        <v>No Match in AOM</v>
      </c>
      <c r="U1148" t="str" cm="1">
        <f t="array" ref="U1148">IFERROR(IF(INDEX(AOM[Scientific Name], MATCH(1, (AOM[Edge_Value]=ani_diet!F1148)*(AOM[Is_Ani_Diet_Ingredient]&lt;&gt;FALSE), 0))=0, "", INDEX(AOM[Scientific Name], MATCH(1, (AOM[Edge_Value]=ani_diet!F1148)*(AOM[Is_Ani_Diet_Ingredient]&lt;&gt;FALSE), 0))), "No Match in AOM")</f>
        <v>No Match in AOM</v>
      </c>
      <c r="V1148" t="str" cm="1">
        <f t="array" ref="V1148">IF((U1148&lt;&gt;"")*(U1148&lt;&gt;"No Match in AOM"),IF(L1148&lt;&gt;"",_xlfn.TEXTJOIN(";",TRUE,CONCATENATE(_xlfn.TEXTSPLIT(U1148,";",TRUE,FALSE)," ",L1148)),U1148),"")</f>
        <v/>
      </c>
      <c r="W1148" t="s">
        <v>21722</v>
      </c>
    </row>
    <row r="1149" spans="1:23" ht="15" customHeight="1" x14ac:dyDescent="0.35">
      <c r="A1149" t="s">
        <v>26292</v>
      </c>
      <c r="B1149" s="86" t="s">
        <v>26300</v>
      </c>
      <c r="D1149" s="120" t="s">
        <v>9546</v>
      </c>
      <c r="E1149" s="122" t="str">
        <f t="shared" si="74"/>
        <v>Lupinus angustifolius Grain</v>
      </c>
      <c r="F1149" s="122" t="str">
        <f t="shared" si="72"/>
        <v>Lupinus angustifolius Grain Roasted</v>
      </c>
      <c r="G1149" s="122" t="str">
        <f t="shared" si="75"/>
        <v>Lupinus angustifolius White Grain Roasted Air-cooled</v>
      </c>
      <c r="H1149" s="120" t="s">
        <v>26295</v>
      </c>
      <c r="I1149" s="120" t="s">
        <v>26301</v>
      </c>
      <c r="J1149" s="120" t="s">
        <v>25868</v>
      </c>
      <c r="K1149" s="120" t="s">
        <v>26302</v>
      </c>
      <c r="L1149" s="120" t="s">
        <v>24399</v>
      </c>
      <c r="T1149" t="str" cm="1">
        <f t="array" ref="T1149">IFERROR(INDEX(AOM[AOM], MATCH(1, (AOM[Edge_Value]=ani_diet!F1149)*(AOM[Is_Ani_Diet_Ingredient]&lt;&gt;FALSE), 0)), "No Match in AOM")</f>
        <v>No Match in AOM</v>
      </c>
      <c r="U1149" t="str" cm="1">
        <f t="array" ref="U1149">IFERROR(IF(INDEX(AOM[Scientific Name], MATCH(1, (AOM[Edge_Value]=ani_diet!F1149)*(AOM[Is_Ani_Diet_Ingredient]&lt;&gt;FALSE), 0))=0, "", INDEX(AOM[Scientific Name], MATCH(1, (AOM[Edge_Value]=ani_diet!F1149)*(AOM[Is_Ani_Diet_Ingredient]&lt;&gt;FALSE), 0))), "No Match in AOM")</f>
        <v>No Match in AOM</v>
      </c>
      <c r="V1149" t="str" cm="1">
        <f t="array" ref="V1149">IF((U1149&lt;&gt;"")*(U1149&lt;&gt;"No Match in AOM"),IF(L1149&lt;&gt;"",_xlfn.TEXTJOIN(";",TRUE,CONCATENATE(_xlfn.TEXTSPLIT(U1149,";",TRUE,FALSE)," ",L1149)),U1149),"")</f>
        <v/>
      </c>
      <c r="W1149" t="s">
        <v>21718</v>
      </c>
    </row>
    <row r="1150" spans="1:23" ht="15" customHeight="1" x14ac:dyDescent="0.35">
      <c r="A1150" t="s">
        <v>26292</v>
      </c>
      <c r="B1150" s="86" t="s">
        <v>26303</v>
      </c>
      <c r="D1150" s="120" t="s">
        <v>9546</v>
      </c>
      <c r="E1150" s="122" t="str">
        <f t="shared" si="74"/>
        <v>Lupinus angustifolius Grain</v>
      </c>
      <c r="F1150" s="122" t="str">
        <f t="shared" si="72"/>
        <v>Lupinus angustifolius Grain Dried Soaked</v>
      </c>
      <c r="G1150" s="122" t="str">
        <f t="shared" si="75"/>
        <v>Lupinus angustifolius White Grain Soaked(running water (river) for 4 days) Dried(Air)</v>
      </c>
      <c r="H1150" s="120" t="s">
        <v>26295</v>
      </c>
      <c r="I1150" s="120" t="s">
        <v>26304</v>
      </c>
      <c r="J1150" s="120" t="s">
        <v>26305</v>
      </c>
      <c r="L1150" s="120" t="s">
        <v>24399</v>
      </c>
      <c r="T1150" t="str" cm="1">
        <f t="array" ref="T1150">IFERROR(INDEX(AOM[AOM], MATCH(1, (AOM[Edge_Value]=ani_diet!F1150)*(AOM[Is_Ani_Diet_Ingredient]&lt;&gt;FALSE), 0)), "No Match in AOM")</f>
        <v>No Match in AOM</v>
      </c>
      <c r="U1150" t="str" cm="1">
        <f t="array" ref="U1150">IFERROR(IF(INDEX(AOM[Scientific Name], MATCH(1, (AOM[Edge_Value]=ani_diet!F1150)*(AOM[Is_Ani_Diet_Ingredient]&lt;&gt;FALSE), 0))=0, "", INDEX(AOM[Scientific Name], MATCH(1, (AOM[Edge_Value]=ani_diet!F1150)*(AOM[Is_Ani_Diet_Ingredient]&lt;&gt;FALSE), 0))), "No Match in AOM")</f>
        <v>No Match in AOM</v>
      </c>
      <c r="V1150" t="str" cm="1">
        <f t="array" ref="V1150">IF((U1150&lt;&gt;"")*(U1150&lt;&gt;"No Match in AOM"),IF(L1150&lt;&gt;"",_xlfn.TEXTJOIN(";",TRUE,CONCATENATE(_xlfn.TEXTSPLIT(U1150,";",TRUE,FALSE)," ",L1150)),U1150),"")</f>
        <v/>
      </c>
      <c r="W1150" t="s">
        <v>21724</v>
      </c>
    </row>
    <row r="1151" spans="1:23" ht="15" customHeight="1" x14ac:dyDescent="0.35">
      <c r="A1151" t="s">
        <v>26281</v>
      </c>
      <c r="B1151" s="86" t="s">
        <v>26306</v>
      </c>
      <c r="C1151" s="121" t="s">
        <v>26307</v>
      </c>
      <c r="D1151" s="120" t="s">
        <v>9071</v>
      </c>
      <c r="E1151" s="122" t="str">
        <f t="shared" ref="E1151:E1173" si="76">_xlfn.TEXTJOIN(" ",TRUE,D1151,IF(ISBLANK(L1151),"",_xlfn.TEXTSPLIT(L1151,";")))</f>
        <v>Maize Whole</v>
      </c>
      <c r="F1151" s="122" t="str">
        <f t="shared" si="72"/>
        <v>Maize Whole</v>
      </c>
      <c r="G1151" s="122" t="str">
        <f t="shared" si="75"/>
        <v>Maize Whole Whole</v>
      </c>
      <c r="I1151" s="120" t="s">
        <v>26255</v>
      </c>
      <c r="L1151" s="120" t="s">
        <v>26255</v>
      </c>
      <c r="M1151" s="88" t="s">
        <v>252</v>
      </c>
      <c r="T1151" t="str" cm="1">
        <f t="array" ref="T1151">IFERROR(INDEX(AOM[AOM], MATCH(1, (AOM[Edge_Value]=ani_diet!F1151)*(AOM[Is_Ani_Diet_Ingredient]&lt;&gt;FALSE), 0)), "No Match in AOM")</f>
        <v>AOM_001313</v>
      </c>
      <c r="U1151" t="str" cm="1">
        <f t="array" ref="U1151">IFERROR(IF(INDEX(AOM[Scientific Name], MATCH(1, (AOM[Edge_Value]=ani_diet!F1151)*(AOM[Is_Ani_Diet_Ingredient]&lt;&gt;FALSE), 0))=0, "", INDEX(AOM[Scientific Name], MATCH(1, (AOM[Edge_Value]=ani_diet!F1151)*(AOM[Is_Ani_Diet_Ingredient]&lt;&gt;FALSE), 0))), "No Match in AOM")</f>
        <v>Zea mays</v>
      </c>
      <c r="V1151" t="str" cm="1">
        <f t="array" ref="V1151">IF((U1151&lt;&gt;"")*(U1151&lt;&gt;"No Match in AOM"),IF(L1151&lt;&gt;"",_xlfn.TEXTJOIN(";",TRUE,CONCATENATE(_xlfn.TEXTSPLIT(U1151,";",TRUE,FALSE)," ",L1151)),U1151),"")</f>
        <v>Zea mays Whole</v>
      </c>
    </row>
    <row r="1152" spans="1:23" ht="15" customHeight="1" x14ac:dyDescent="0.35">
      <c r="A1152" t="s">
        <v>24466</v>
      </c>
      <c r="B1152" s="86" t="s">
        <v>26308</v>
      </c>
      <c r="C1152" s="121" t="s">
        <v>24613</v>
      </c>
      <c r="D1152" s="120" t="s">
        <v>9071</v>
      </c>
      <c r="E1152" s="122" t="str">
        <f t="shared" si="76"/>
        <v>Maize Whole</v>
      </c>
      <c r="F1152" s="122" t="str">
        <f t="shared" si="72"/>
        <v>Maize Whole Ground</v>
      </c>
      <c r="G1152" s="122" t="str">
        <f t="shared" si="75"/>
        <v>Maize Whole Meal</v>
      </c>
      <c r="I1152" s="120" t="s">
        <v>24282</v>
      </c>
      <c r="J1152" s="120" t="s">
        <v>6571</v>
      </c>
      <c r="L1152" s="120" t="s">
        <v>26255</v>
      </c>
      <c r="M1152" s="88" t="s">
        <v>252</v>
      </c>
      <c r="N1152" s="88" t="s">
        <v>252</v>
      </c>
      <c r="T1152" t="str" cm="1">
        <f t="array" ref="T1152">IFERROR(INDEX(AOM[AOM], MATCH(1, (AOM[Edge_Value]=ani_diet!F1152)*(AOM[Is_Ani_Diet_Ingredient]&lt;&gt;FALSE), 0)), "No Match in AOM")</f>
        <v>AOM_001324</v>
      </c>
      <c r="U1152" t="str" cm="1">
        <f t="array" ref="U1152">IFERROR(IF(INDEX(AOM[Scientific Name], MATCH(1, (AOM[Edge_Value]=ani_diet!F1152)*(AOM[Is_Ani_Diet_Ingredient]&lt;&gt;FALSE), 0))=0, "", INDEX(AOM[Scientific Name], MATCH(1, (AOM[Edge_Value]=ani_diet!F1152)*(AOM[Is_Ani_Diet_Ingredient]&lt;&gt;FALSE), 0))), "No Match in AOM")</f>
        <v>Zea mays</v>
      </c>
      <c r="V1152" t="str" cm="1">
        <f t="array" ref="V1152">IF((U1152&lt;&gt;"")*(U1152&lt;&gt;"No Match in AOM"),IF(L1152&lt;&gt;"",_xlfn.TEXTJOIN(";",TRUE,CONCATENATE(_xlfn.TEXTSPLIT(U1152,";",TRUE,FALSE)," ",L1152)),U1152),"")</f>
        <v>Zea mays Whole</v>
      </c>
    </row>
    <row r="1153" spans="1:22" ht="15" customHeight="1" x14ac:dyDescent="0.35">
      <c r="A1153" t="s">
        <v>24466</v>
      </c>
      <c r="B1153" s="86" t="s">
        <v>26309</v>
      </c>
      <c r="D1153" s="120" t="s">
        <v>9071</v>
      </c>
      <c r="E1153" s="122" t="str">
        <f t="shared" si="76"/>
        <v>Maize</v>
      </c>
      <c r="F1153" s="122" t="str">
        <f t="shared" si="72"/>
        <v>Maize Dried Ground Heated</v>
      </c>
      <c r="G1153" s="122" t="str">
        <f t="shared" si="75"/>
        <v>Maize Dried Ground Heated</v>
      </c>
      <c r="I1153" s="120" t="s">
        <v>24469</v>
      </c>
      <c r="J1153" s="120" t="s">
        <v>24469</v>
      </c>
      <c r="T1153" t="str" cm="1">
        <f t="array" ref="T1153">IFERROR(INDEX(AOM[AOM], MATCH(1, (AOM[Edge_Value]=ani_diet!F1153)*(AOM[Is_Ani_Diet_Ingredient]&lt;&gt;FALSE), 0)), "No Match in AOM")</f>
        <v>AOM_002031</v>
      </c>
      <c r="U1153" t="str" cm="1">
        <f t="array" ref="U1153">IFERROR(IF(INDEX(AOM[Scientific Name], MATCH(1, (AOM[Edge_Value]=ani_diet!F1153)*(AOM[Is_Ani_Diet_Ingredient]&lt;&gt;FALSE), 0))=0, "", INDEX(AOM[Scientific Name], MATCH(1, (AOM[Edge_Value]=ani_diet!F1153)*(AOM[Is_Ani_Diet_Ingredient]&lt;&gt;FALSE), 0))), "No Match in AOM")</f>
        <v>Zea mays</v>
      </c>
      <c r="V1153" t="str" cm="1">
        <f t="array" ref="V1153">IF((U1153&lt;&gt;"")*(U1153&lt;&gt;"No Match in AOM"),IF(L1153&lt;&gt;"",_xlfn.TEXTJOIN(";",TRUE,CONCATENATE(_xlfn.TEXTSPLIT(U1153,";",TRUE,FALSE)," ",L1153)),U1153),"")</f>
        <v>Zea mays</v>
      </c>
    </row>
    <row r="1154" spans="1:22" ht="15" customHeight="1" x14ac:dyDescent="0.35">
      <c r="A1154" t="s">
        <v>24869</v>
      </c>
      <c r="B1154" s="86" t="s">
        <v>26310</v>
      </c>
      <c r="C1154" s="121" t="s">
        <v>20672</v>
      </c>
      <c r="D1154" s="120" t="s">
        <v>20672</v>
      </c>
      <c r="E1154" s="122" t="str">
        <f t="shared" si="76"/>
        <v>Whole Milk</v>
      </c>
      <c r="F1154" s="122" t="str">
        <f t="shared" si="72"/>
        <v>Whole Milk</v>
      </c>
      <c r="G1154" s="122" t="str">
        <f t="shared" si="75"/>
        <v>Whole Milk</v>
      </c>
      <c r="M1154" s="88" t="s">
        <v>252</v>
      </c>
      <c r="T1154" t="str" cm="1">
        <f t="array" ref="T1154">IFERROR(INDEX(AOM[AOM], MATCH(1, (AOM[Edge_Value]=ani_diet!F1154)*(AOM[Is_Ani_Diet_Ingredient]&lt;&gt;FALSE), 0)), "No Match in AOM")</f>
        <v>AOM_000555</v>
      </c>
      <c r="U1154" t="str" cm="1">
        <f t="array" ref="U1154">IFERROR(IF(INDEX(AOM[Scientific Name], MATCH(1, (AOM[Edge_Value]=ani_diet!F1154)*(AOM[Is_Ani_Diet_Ingredient]&lt;&gt;FALSE), 0))=0, "", INDEX(AOM[Scientific Name], MATCH(1, (AOM[Edge_Value]=ani_diet!F1154)*(AOM[Is_Ani_Diet_Ingredient]&lt;&gt;FALSE), 0))), "No Match in AOM")</f>
        <v/>
      </c>
      <c r="V1154" t="str" cm="1">
        <f t="array" ref="V1154">IF((U1154&lt;&gt;"")*(U1154&lt;&gt;"No Match in AOM"),IF(L1154&lt;&gt;"",_xlfn.TEXTJOIN(";",TRUE,CONCATENATE(_xlfn.TEXTSPLIT(U1154,";",TRUE,FALSE)," ",L1154)),U1154),"")</f>
        <v/>
      </c>
    </row>
    <row r="1155" spans="1:22" ht="15" customHeight="1" x14ac:dyDescent="0.35">
      <c r="A1155" t="s">
        <v>25611</v>
      </c>
      <c r="B1155" s="86" t="s">
        <v>26311</v>
      </c>
      <c r="C1155" s="121" t="s">
        <v>26312</v>
      </c>
      <c r="D1155" s="120" t="s">
        <v>26313</v>
      </c>
      <c r="E1155" s="122" t="str">
        <f t="shared" si="76"/>
        <v>Whole Rice</v>
      </c>
      <c r="F1155" s="122" t="str">
        <f t="shared" si="72"/>
        <v>Whole Rice Ground</v>
      </c>
      <c r="G1155" s="122" t="str">
        <f t="shared" si="75"/>
        <v>Whole Rice Ground</v>
      </c>
      <c r="I1155" s="120" t="s">
        <v>6571</v>
      </c>
      <c r="J1155" s="120" t="s">
        <v>6571</v>
      </c>
      <c r="M1155" s="88" t="s">
        <v>252</v>
      </c>
      <c r="N1155" s="88" t="s">
        <v>252</v>
      </c>
      <c r="T1155" t="str" cm="1">
        <f t="array" ref="T1155">IFERROR(INDEX(AOM[AOM], MATCH(1, (AOM[Edge_Value]=ani_diet!F1155)*(AOM[Is_Ani_Diet_Ingredient]&lt;&gt;FALSE), 0)), "No Match in AOM")</f>
        <v>AOM_000656</v>
      </c>
      <c r="U1155" t="str" cm="1">
        <f t="array" ref="U1155">IFERROR(IF(INDEX(AOM[Scientific Name], MATCH(1, (AOM[Edge_Value]=ani_diet!F1155)*(AOM[Is_Ani_Diet_Ingredient]&lt;&gt;FALSE), 0))=0, "", INDEX(AOM[Scientific Name], MATCH(1, (AOM[Edge_Value]=ani_diet!F1155)*(AOM[Is_Ani_Diet_Ingredient]&lt;&gt;FALSE), 0))), "No Match in AOM")</f>
        <v xml:space="preserve">Oryza sativa </v>
      </c>
      <c r="V1155" t="str" cm="1">
        <f t="array" ref="V1155">IF((U1155&lt;&gt;"")*(U1155&lt;&gt;"No Match in AOM"),IF(L1155&lt;&gt;"",_xlfn.TEXTJOIN(";",TRUE,CONCATENATE(_xlfn.TEXTSPLIT(U1155,";",TRUE,FALSE)," ",L1155)),U1155),"")</f>
        <v xml:space="preserve">Oryza sativa </v>
      </c>
    </row>
    <row r="1156" spans="1:22" ht="15" customHeight="1" x14ac:dyDescent="0.35">
      <c r="B1156" s="86" t="s">
        <v>26314</v>
      </c>
      <c r="D1156" s="120" t="s">
        <v>9686</v>
      </c>
      <c r="E1156" s="122" t="str">
        <f t="shared" si="76"/>
        <v>Pennisetum purpureum</v>
      </c>
      <c r="F1156" s="122" t="str">
        <f t="shared" si="72"/>
        <v>Pennisetum purpureum</v>
      </c>
      <c r="G1156" s="122" t="str">
        <f t="shared" si="75"/>
        <v>Pennisetum purpureum Wild</v>
      </c>
      <c r="H1156" s="120" t="s">
        <v>26315</v>
      </c>
      <c r="T1156" t="str" cm="1">
        <f t="array" ref="T1156">IFERROR(INDEX(AOM[AOM], MATCH(1, (AOM[Edge_Value]=ani_diet!F1156)*(AOM[Is_Ani_Diet_Ingredient]&lt;&gt;FALSE), 0)), "No Match in AOM")</f>
        <v>AOM_000689</v>
      </c>
      <c r="U1156" t="str" cm="1">
        <f t="array" ref="U1156">IFERROR(IF(INDEX(AOM[Scientific Name], MATCH(1, (AOM[Edge_Value]=ani_diet!F1156)*(AOM[Is_Ani_Diet_Ingredient]&lt;&gt;FALSE), 0))=0, "", INDEX(AOM[Scientific Name], MATCH(1, (AOM[Edge_Value]=ani_diet!F1156)*(AOM[Is_Ani_Diet_Ingredient]&lt;&gt;FALSE), 0))), "No Match in AOM")</f>
        <v>Pennisetum purpureum</v>
      </c>
      <c r="V1156" t="str" cm="1">
        <f t="array" ref="V1156">IF((U1156&lt;&gt;"")*(U1156&lt;&gt;"No Match in AOM"),IF(L1156&lt;&gt;"",_xlfn.TEXTJOIN(";",TRUE,CONCATENATE(_xlfn.TEXTSPLIT(U1156,";",TRUE,FALSE)," ",L1156)),U1156),"")</f>
        <v>Pennisetum purpureum</v>
      </c>
    </row>
    <row r="1157" spans="1:22" ht="15" customHeight="1" x14ac:dyDescent="0.35">
      <c r="B1157" s="86" t="s">
        <v>26316</v>
      </c>
      <c r="D1157" s="120" t="s">
        <v>9686</v>
      </c>
      <c r="E1157" s="122" t="str">
        <f t="shared" si="76"/>
        <v>Pennisetum purpureum</v>
      </c>
      <c r="F1157" s="122" t="str">
        <f t="shared" si="72"/>
        <v>Pennisetum purpureum</v>
      </c>
      <c r="G1157" s="122" t="str">
        <f t="shared" si="75"/>
        <v>Pennisetum purpureum Wild Chopped</v>
      </c>
      <c r="H1157" s="120" t="s">
        <v>26315</v>
      </c>
      <c r="I1157" s="120" t="s">
        <v>6715</v>
      </c>
      <c r="K1157" s="120" t="s">
        <v>6715</v>
      </c>
      <c r="T1157" t="str" cm="1">
        <f t="array" ref="T1157">IFERROR(INDEX(AOM[AOM], MATCH(1, (AOM[Edge_Value]=ani_diet!F1157)*(AOM[Is_Ani_Diet_Ingredient]&lt;&gt;FALSE), 0)), "No Match in AOM")</f>
        <v>AOM_000689</v>
      </c>
      <c r="U1157" t="str" cm="1">
        <f t="array" ref="U1157">IFERROR(IF(INDEX(AOM[Scientific Name], MATCH(1, (AOM[Edge_Value]=ani_diet!F1157)*(AOM[Is_Ani_Diet_Ingredient]&lt;&gt;FALSE), 0))=0, "", INDEX(AOM[Scientific Name], MATCH(1, (AOM[Edge_Value]=ani_diet!F1157)*(AOM[Is_Ani_Diet_Ingredient]&lt;&gt;FALSE), 0))), "No Match in AOM")</f>
        <v>Pennisetum purpureum</v>
      </c>
      <c r="V1157" t="str" cm="1">
        <f t="array" ref="V1157">IF((U1157&lt;&gt;"")*(U1157&lt;&gt;"No Match in AOM"),IF(L1157&lt;&gt;"",_xlfn.TEXTJOIN(";",TRUE,CONCATENATE(_xlfn.TEXTSPLIT(U1157,";",TRUE,FALSE)," ",L1157)),U1157),"")</f>
        <v>Pennisetum purpureum</v>
      </c>
    </row>
    <row r="1158" spans="1:22" ht="15" customHeight="1" x14ac:dyDescent="0.35">
      <c r="A1158" t="s">
        <v>25047</v>
      </c>
      <c r="B1158" s="86" t="s">
        <v>26317</v>
      </c>
      <c r="C1158" s="121" t="s">
        <v>26318</v>
      </c>
      <c r="D1158" s="120" t="s">
        <v>21786</v>
      </c>
      <c r="E1158" s="122" t="str">
        <f t="shared" si="76"/>
        <v>Winged Bean</v>
      </c>
      <c r="F1158" s="122" t="str">
        <f t="shared" si="72"/>
        <v>Winged Bean Ground</v>
      </c>
      <c r="G1158" s="122" t="str">
        <f t="shared" si="75"/>
        <v>Winged Bean Meal</v>
      </c>
      <c r="I1158" s="120" t="s">
        <v>24282</v>
      </c>
      <c r="J1158" s="120" t="s">
        <v>6571</v>
      </c>
      <c r="M1158" s="88" t="s">
        <v>252</v>
      </c>
      <c r="N1158" s="88" t="s">
        <v>252</v>
      </c>
      <c r="T1158" t="str" cm="1">
        <f t="array" ref="T1158">IFERROR(INDEX(AOM[AOM], MATCH(1, (AOM[Edge_Value]=ani_diet!F1158)*(AOM[Is_Ani_Diet_Ingredient]&lt;&gt;FALSE), 0)), "No Match in AOM")</f>
        <v>AOM_001752</v>
      </c>
      <c r="U1158" t="str" cm="1">
        <f t="array" ref="U1158">IFERROR(IF(INDEX(AOM[Scientific Name], MATCH(1, (AOM[Edge_Value]=ani_diet!F1158)*(AOM[Is_Ani_Diet_Ingredient]&lt;&gt;FALSE), 0))=0, "", INDEX(AOM[Scientific Name], MATCH(1, (AOM[Edge_Value]=ani_diet!F1158)*(AOM[Is_Ani_Diet_Ingredient]&lt;&gt;FALSE), 0))), "No Match in AOM")</f>
        <v>Psophocarpus tetragonolobus</v>
      </c>
      <c r="V1158" t="str" cm="1">
        <f t="array" ref="V1158">IF((U1158&lt;&gt;"")*(U1158&lt;&gt;"No Match in AOM"),IF(L1158&lt;&gt;"",_xlfn.TEXTJOIN(";",TRUE,CONCATENATE(_xlfn.TEXTSPLIT(U1158,";",TRUE,FALSE)," ",L1158)),U1158),"")</f>
        <v>Psophocarpus tetragonolobus</v>
      </c>
    </row>
    <row r="1159" spans="1:22" ht="15" customHeight="1" x14ac:dyDescent="0.35">
      <c r="A1159" t="s">
        <v>25047</v>
      </c>
      <c r="B1159" s="86" t="s">
        <v>26319</v>
      </c>
      <c r="D1159" s="120" t="s">
        <v>21786</v>
      </c>
      <c r="E1159" s="122" t="str">
        <f t="shared" si="76"/>
        <v>Winged Bean</v>
      </c>
      <c r="F1159" s="122" t="str">
        <f t="shared" si="72"/>
        <v>Winged Bean Ground</v>
      </c>
      <c r="G1159" s="122" t="str">
        <f t="shared" si="75"/>
        <v>Winged Bean Meal Pelleted</v>
      </c>
      <c r="I1159" s="120" t="s">
        <v>25041</v>
      </c>
      <c r="J1159" s="120" t="s">
        <v>6571</v>
      </c>
      <c r="K1159" s="120" t="s">
        <v>6426</v>
      </c>
      <c r="T1159" t="str" cm="1">
        <f t="array" ref="T1159">IFERROR(INDEX(AOM[AOM], MATCH(1, (AOM[Edge_Value]=ani_diet!F1159)*(AOM[Is_Ani_Diet_Ingredient]&lt;&gt;FALSE), 0)), "No Match in AOM")</f>
        <v>AOM_001752</v>
      </c>
      <c r="U1159" t="str" cm="1">
        <f t="array" ref="U1159">IFERROR(IF(INDEX(AOM[Scientific Name], MATCH(1, (AOM[Edge_Value]=ani_diet!F1159)*(AOM[Is_Ani_Diet_Ingredient]&lt;&gt;FALSE), 0))=0, "", INDEX(AOM[Scientific Name], MATCH(1, (AOM[Edge_Value]=ani_diet!F1159)*(AOM[Is_Ani_Diet_Ingredient]&lt;&gt;FALSE), 0))), "No Match in AOM")</f>
        <v>Psophocarpus tetragonolobus</v>
      </c>
      <c r="V1159" t="str" cm="1">
        <f t="array" ref="V1159">IF((U1159&lt;&gt;"")*(U1159&lt;&gt;"No Match in AOM"),IF(L1159&lt;&gt;"",_xlfn.TEXTJOIN(";",TRUE,CONCATENATE(_xlfn.TEXTSPLIT(U1159,";",TRUE,FALSE)," ",L1159)),U1159),"")</f>
        <v>Psophocarpus tetragonolobus</v>
      </c>
    </row>
    <row r="1160" spans="1:22" ht="15" customHeight="1" x14ac:dyDescent="0.35">
      <c r="A1160" t="s">
        <v>25036</v>
      </c>
      <c r="B1160" s="86" t="s">
        <v>23161</v>
      </c>
      <c r="C1160" s="121" t="s">
        <v>23161</v>
      </c>
      <c r="D1160" s="120" t="s">
        <v>23161</v>
      </c>
      <c r="E1160" s="122" t="str">
        <f t="shared" si="76"/>
        <v>Wood Charcoal</v>
      </c>
      <c r="F1160" s="122" t="str">
        <f t="shared" si="72"/>
        <v>Wood Charcoal</v>
      </c>
      <c r="G1160" s="122" t="str">
        <f t="shared" si="75"/>
        <v>Wood Charcoal</v>
      </c>
      <c r="P1160" t="s">
        <v>12978</v>
      </c>
      <c r="Q1160" t="s">
        <v>12945</v>
      </c>
      <c r="R1160" t="s">
        <v>12978</v>
      </c>
      <c r="S1160" t="s">
        <v>12945</v>
      </c>
      <c r="T1160" t="str" cm="1">
        <f t="array" ref="T1160">IFERROR(INDEX(AOM[AOM], MATCH(1, (AOM[Edge_Value]=ani_diet!F1160)*(AOM[Is_Ani_Diet_Ingredient]&lt;&gt;FALSE), 0)), "No Match in AOM")</f>
        <v>AOM_001824</v>
      </c>
      <c r="U1160" t="str" cm="1">
        <f t="array" ref="U1160">IFERROR(IF(INDEX(AOM[Scientific Name], MATCH(1, (AOM[Edge_Value]=ani_diet!F1160)*(AOM[Is_Ani_Diet_Ingredient]&lt;&gt;FALSE), 0))=0, "", INDEX(AOM[Scientific Name], MATCH(1, (AOM[Edge_Value]=ani_diet!F1160)*(AOM[Is_Ani_Diet_Ingredient]&lt;&gt;FALSE), 0))), "No Match in AOM")</f>
        <v/>
      </c>
      <c r="V1160" t="str" cm="1">
        <f t="array" ref="V1160">IF((U1160&lt;&gt;"")*(U1160&lt;&gt;"No Match in AOM"),IF(L1160&lt;&gt;"",_xlfn.TEXTJOIN(";",TRUE,CONCATENATE(_xlfn.TEXTSPLIT(U1160,";",TRUE,FALSE)," ",L1160)),U1160),"")</f>
        <v/>
      </c>
    </row>
    <row r="1161" spans="1:22" ht="15" customHeight="1" x14ac:dyDescent="0.35">
      <c r="A1161" t="s">
        <v>25844</v>
      </c>
      <c r="B1161" s="86" t="s">
        <v>26320</v>
      </c>
      <c r="C1161" s="121" t="s">
        <v>26321</v>
      </c>
      <c r="D1161" s="120" t="s">
        <v>10855</v>
      </c>
      <c r="E1161" s="122" t="str">
        <f t="shared" si="76"/>
        <v>Yam Peels</v>
      </c>
      <c r="F1161" s="122" t="str">
        <f t="shared" si="72"/>
        <v>Yam Peels</v>
      </c>
      <c r="G1161" s="122" t="str">
        <f t="shared" si="75"/>
        <v>Yam Peels</v>
      </c>
      <c r="L1161" s="120" t="s">
        <v>26076</v>
      </c>
      <c r="T1161" t="str" cm="1">
        <f t="array" ref="T1161">IFERROR(INDEX(AOM[AOM], MATCH(1, (AOM[Edge_Value]=ani_diet!F1161)*(AOM[Is_Ani_Diet_Ingredient]&lt;&gt;FALSE), 0)), "No Match in AOM")</f>
        <v>AOM_000640</v>
      </c>
      <c r="U1161" t="str" cm="1">
        <f t="array" ref="U1161">IFERROR(IF(INDEX(AOM[Scientific Name], MATCH(1, (AOM[Edge_Value]=ani_diet!F1161)*(AOM[Is_Ani_Diet_Ingredient]&lt;&gt;FALSE), 0))=0, "", INDEX(AOM[Scientific Name], MATCH(1, (AOM[Edge_Value]=ani_diet!F1161)*(AOM[Is_Ani_Diet_Ingredient]&lt;&gt;FALSE), 0))), "No Match in AOM")</f>
        <v>Dioscorea</v>
      </c>
      <c r="V1161" t="str" cm="1">
        <f t="array" ref="V1161">IF((U1161&lt;&gt;"")*(U1161&lt;&gt;"No Match in AOM"),IF(L1161&lt;&gt;"",_xlfn.TEXTJOIN(";",TRUE,CONCATENATE(_xlfn.TEXTSPLIT(U1161,";",TRUE,FALSE)," ",L1161)),U1161),"")</f>
        <v>Dioscorea Peels</v>
      </c>
    </row>
    <row r="1162" spans="1:22" ht="15" customHeight="1" x14ac:dyDescent="0.35">
      <c r="A1162" t="s">
        <v>24620</v>
      </c>
      <c r="B1162" s="86" t="s">
        <v>26322</v>
      </c>
      <c r="D1162" s="120" t="s">
        <v>10855</v>
      </c>
      <c r="E1162" s="122" t="str">
        <f t="shared" si="76"/>
        <v>Yam Peels</v>
      </c>
      <c r="F1162" s="122" t="str">
        <f t="shared" si="72"/>
        <v>Yam Peels Dried Ground</v>
      </c>
      <c r="G1162" s="122" t="str">
        <f t="shared" si="75"/>
        <v>Yam Peels Dried Ground</v>
      </c>
      <c r="I1162" s="120" t="s">
        <v>24203</v>
      </c>
      <c r="J1162" s="120" t="s">
        <v>24203</v>
      </c>
      <c r="L1162" s="120" t="s">
        <v>26076</v>
      </c>
      <c r="T1162" t="str" cm="1">
        <f t="array" ref="T1162">IFERROR(INDEX(AOM[AOM], MATCH(1, (AOM[Edge_Value]=ani_diet!F1162)*(AOM[Is_Ani_Diet_Ingredient]&lt;&gt;FALSE), 0)), "No Match in AOM")</f>
        <v>AOM_002030</v>
      </c>
      <c r="U1162" t="str" cm="1">
        <f t="array" ref="U1162">IFERROR(IF(INDEX(AOM[Scientific Name], MATCH(1, (AOM[Edge_Value]=ani_diet!F1162)*(AOM[Is_Ani_Diet_Ingredient]&lt;&gt;FALSE), 0))=0, "", INDEX(AOM[Scientific Name], MATCH(1, (AOM[Edge_Value]=ani_diet!F1162)*(AOM[Is_Ani_Diet_Ingredient]&lt;&gt;FALSE), 0))), "No Match in AOM")</f>
        <v>Dioscorea</v>
      </c>
      <c r="V1162" t="str" cm="1">
        <f t="array" ref="V1162">IF((U1162&lt;&gt;"")*(U1162&lt;&gt;"No Match in AOM"),IF(L1162&lt;&gt;"",_xlfn.TEXTJOIN(";",TRUE,CONCATENATE(_xlfn.TEXTSPLIT(U1162,";",TRUE,FALSE)," ",L1162)),U1162),"")</f>
        <v>Dioscorea Peels</v>
      </c>
    </row>
    <row r="1163" spans="1:22" ht="15" customHeight="1" x14ac:dyDescent="0.35">
      <c r="A1163" t="s">
        <v>25844</v>
      </c>
      <c r="B1163" s="86" t="s">
        <v>26323</v>
      </c>
      <c r="D1163" s="120" t="s">
        <v>10855</v>
      </c>
      <c r="E1163" s="122" t="str">
        <f t="shared" si="76"/>
        <v>Yam Peels</v>
      </c>
      <c r="F1163" s="122" t="str">
        <f t="shared" si="72"/>
        <v>Yam Peels Dried</v>
      </c>
      <c r="G1163" s="122" t="str">
        <f t="shared" si="75"/>
        <v>Yam Peels Dried</v>
      </c>
      <c r="I1163" s="120" t="s">
        <v>24193</v>
      </c>
      <c r="J1163" s="120" t="s">
        <v>24193</v>
      </c>
      <c r="L1163" s="120" t="s">
        <v>26076</v>
      </c>
      <c r="T1163" t="str" cm="1">
        <f t="array" ref="T1163">IFERROR(INDEX(AOM[AOM], MATCH(1, (AOM[Edge_Value]=ani_diet!F1163)*(AOM[Is_Ani_Diet_Ingredient]&lt;&gt;FALSE), 0)), "No Match in AOM")</f>
        <v>AOM_001651</v>
      </c>
      <c r="U1163" t="str" cm="1">
        <f t="array" ref="U1163">IFERROR(IF(INDEX(AOM[Scientific Name], MATCH(1, (AOM[Edge_Value]=ani_diet!F1163)*(AOM[Is_Ani_Diet_Ingredient]&lt;&gt;FALSE), 0))=0, "", INDEX(AOM[Scientific Name], MATCH(1, (AOM[Edge_Value]=ani_diet!F1163)*(AOM[Is_Ani_Diet_Ingredient]&lt;&gt;FALSE), 0))), "No Match in AOM")</f>
        <v>Dioscorea</v>
      </c>
      <c r="V1163" t="str" cm="1">
        <f t="array" ref="V1163">IF((U1163&lt;&gt;"")*(U1163&lt;&gt;"No Match in AOM"),IF(L1163&lt;&gt;"",_xlfn.TEXTJOIN(";",TRUE,CONCATENATE(_xlfn.TEXTSPLIT(U1163,";",TRUE,FALSE)," ",L1163)),U1163),"")</f>
        <v>Dioscorea Peels</v>
      </c>
    </row>
    <row r="1164" spans="1:22" ht="15" customHeight="1" x14ac:dyDescent="0.35">
      <c r="A1164" t="s">
        <v>25266</v>
      </c>
      <c r="B1164" s="86" t="s">
        <v>26324</v>
      </c>
      <c r="C1164" s="121" t="s">
        <v>26325</v>
      </c>
      <c r="D1164" s="120" t="s">
        <v>9071</v>
      </c>
      <c r="E1164" s="122" t="str">
        <f t="shared" si="76"/>
        <v>Maize Grain</v>
      </c>
      <c r="F1164" s="122" t="str">
        <f t="shared" si="72"/>
        <v>Maize Grain</v>
      </c>
      <c r="G1164" s="122" t="str">
        <f t="shared" si="75"/>
        <v>Maize Yellow Grain</v>
      </c>
      <c r="H1164" s="120" t="s">
        <v>24518</v>
      </c>
      <c r="L1164" s="120" t="s">
        <v>24399</v>
      </c>
      <c r="M1164" s="88" t="s">
        <v>252</v>
      </c>
      <c r="P1164" t="s">
        <v>12978</v>
      </c>
      <c r="Q1164" t="s">
        <v>12945</v>
      </c>
      <c r="R1164" t="s">
        <v>24392</v>
      </c>
      <c r="S1164" t="s">
        <v>24393</v>
      </c>
      <c r="T1164" t="str" cm="1">
        <f t="array" ref="T1164">IFERROR(INDEX(AOM[AOM], MATCH(1, (AOM[Edge_Value]=ani_diet!F1164)*(AOM[Is_Ani_Diet_Ingredient]&lt;&gt;FALSE), 0)), "No Match in AOM")</f>
        <v>AOM_000649</v>
      </c>
      <c r="U1164" t="str" cm="1">
        <f t="array" ref="U1164">IFERROR(IF(INDEX(AOM[Scientific Name], MATCH(1, (AOM[Edge_Value]=ani_diet!F1164)*(AOM[Is_Ani_Diet_Ingredient]&lt;&gt;FALSE), 0))=0, "", INDEX(AOM[Scientific Name], MATCH(1, (AOM[Edge_Value]=ani_diet!F1164)*(AOM[Is_Ani_Diet_Ingredient]&lt;&gt;FALSE), 0))), "No Match in AOM")</f>
        <v>Zea mays</v>
      </c>
      <c r="V1164" t="str" cm="1">
        <f t="array" ref="V1164">IF((U1164&lt;&gt;"")*(U1164&lt;&gt;"No Match in AOM"),IF(L1164&lt;&gt;"",_xlfn.TEXTJOIN(";",TRUE,CONCATENATE(_xlfn.TEXTSPLIT(U1164,";",TRUE,FALSE)," ",L1164)),U1164),"")</f>
        <v>Zea mays Grain</v>
      </c>
    </row>
    <row r="1165" spans="1:22" ht="15" customHeight="1" x14ac:dyDescent="0.35">
      <c r="A1165" t="s">
        <v>24327</v>
      </c>
      <c r="B1165" s="86" t="s">
        <v>26326</v>
      </c>
      <c r="C1165" s="121" t="s">
        <v>26327</v>
      </c>
      <c r="D1165" s="120" t="s">
        <v>9071</v>
      </c>
      <c r="E1165" s="122" t="str">
        <f t="shared" si="76"/>
        <v>Maize</v>
      </c>
      <c r="F1165" s="122" t="str">
        <f t="shared" si="72"/>
        <v>Maize</v>
      </c>
      <c r="G1165" s="122" t="str">
        <f t="shared" si="75"/>
        <v>Maize Yellow</v>
      </c>
      <c r="H1165" s="120" t="s">
        <v>24518</v>
      </c>
      <c r="M1165" s="88" t="s">
        <v>252</v>
      </c>
      <c r="T1165" t="str" cm="1">
        <f t="array" ref="T1165">IFERROR(INDEX(AOM[AOM], MATCH(1, (AOM[Edge_Value]=ani_diet!F1165)*(AOM[Is_Ani_Diet_Ingredient]&lt;&gt;FALSE), 0)), "No Match in AOM")</f>
        <v>AOM_000648</v>
      </c>
      <c r="U1165" t="str" cm="1">
        <f t="array" ref="U1165">IFERROR(IF(INDEX(AOM[Scientific Name], MATCH(1, (AOM[Edge_Value]=ani_diet!F1165)*(AOM[Is_Ani_Diet_Ingredient]&lt;&gt;FALSE), 0))=0, "", INDEX(AOM[Scientific Name], MATCH(1, (AOM[Edge_Value]=ani_diet!F1165)*(AOM[Is_Ani_Diet_Ingredient]&lt;&gt;FALSE), 0))), "No Match in AOM")</f>
        <v>Zea mays</v>
      </c>
      <c r="V1165" t="str" cm="1">
        <f t="array" ref="V1165">IF((U1165&lt;&gt;"")*(U1165&lt;&gt;"No Match in AOM"),IF(L1165&lt;&gt;"",_xlfn.TEXTJOIN(";",TRUE,CONCATENATE(_xlfn.TEXTSPLIT(U1165,";",TRUE,FALSE)," ",L1165)),U1165),"")</f>
        <v>Zea mays</v>
      </c>
    </row>
    <row r="1166" spans="1:22" ht="15" customHeight="1" x14ac:dyDescent="0.35">
      <c r="B1166" s="86" t="s">
        <v>26328</v>
      </c>
      <c r="D1166" s="120" t="s">
        <v>9071</v>
      </c>
      <c r="E1166" s="122" t="str">
        <f t="shared" si="76"/>
        <v>Maize</v>
      </c>
      <c r="F1166" s="122" t="str">
        <f t="shared" si="72"/>
        <v>Maize Ground</v>
      </c>
      <c r="G1166" s="122" t="str">
        <f t="shared" si="75"/>
        <v>Maize Yellow Ground</v>
      </c>
      <c r="H1166" s="120" t="s">
        <v>24518</v>
      </c>
      <c r="I1166" s="120" t="s">
        <v>6571</v>
      </c>
      <c r="J1166" s="120" t="s">
        <v>6571</v>
      </c>
      <c r="M1166" t="s">
        <v>21569</v>
      </c>
      <c r="N1166" t="s">
        <v>9073</v>
      </c>
      <c r="T1166" t="str" cm="1">
        <f t="array" ref="T1166">IFERROR(INDEX(AOM[AOM], MATCH(1, (AOM[Edge_Value]=ani_diet!F1166)*(AOM[Is_Ani_Diet_Ingredient]&lt;&gt;FALSE), 0)), "No Match in AOM")</f>
        <v>AOM_001674</v>
      </c>
      <c r="U1166" t="str" cm="1">
        <f t="array" ref="U1166">IFERROR(IF(INDEX(AOM[Scientific Name], MATCH(1, (AOM[Edge_Value]=ani_diet!F1166)*(AOM[Is_Ani_Diet_Ingredient]&lt;&gt;FALSE), 0))=0, "", INDEX(AOM[Scientific Name], MATCH(1, (AOM[Edge_Value]=ani_diet!F1166)*(AOM[Is_Ani_Diet_Ingredient]&lt;&gt;FALSE), 0))), "No Match in AOM")</f>
        <v>Zea mays</v>
      </c>
      <c r="V1166" t="str" cm="1">
        <f t="array" ref="V1166">IF((U1166&lt;&gt;"")*(U1166&lt;&gt;"No Match in AOM"),IF(L1166&lt;&gt;"",_xlfn.TEXTJOIN(";",TRUE,CONCATENATE(_xlfn.TEXTSPLIT(U1166,";",TRUE,FALSE)," ",L1166)),U1166),"")</f>
        <v>Zea mays</v>
      </c>
    </row>
    <row r="1167" spans="1:22" ht="15" customHeight="1" x14ac:dyDescent="0.35">
      <c r="A1167" t="s">
        <v>24351</v>
      </c>
      <c r="B1167" s="86" t="s">
        <v>26329</v>
      </c>
      <c r="C1167" s="121" t="s">
        <v>26330</v>
      </c>
      <c r="D1167" s="120" t="s">
        <v>9071</v>
      </c>
      <c r="E1167" s="122" t="str">
        <f t="shared" si="76"/>
        <v>Maize</v>
      </c>
      <c r="F1167" s="122" t="str">
        <f t="shared" si="72"/>
        <v>Maize Ground</v>
      </c>
      <c r="G1167" s="122" t="str">
        <f t="shared" si="75"/>
        <v>Maize Yellow Fine Ground</v>
      </c>
      <c r="H1167" s="120" t="s">
        <v>24518</v>
      </c>
      <c r="I1167" s="120" t="s">
        <v>25028</v>
      </c>
      <c r="J1167" s="120" t="s">
        <v>6571</v>
      </c>
      <c r="M1167" s="88" t="s">
        <v>252</v>
      </c>
      <c r="N1167" s="88" t="s">
        <v>252</v>
      </c>
      <c r="P1167" t="s">
        <v>12978</v>
      </c>
      <c r="Q1167" t="s">
        <v>12945</v>
      </c>
      <c r="R1167" t="s">
        <v>24392</v>
      </c>
      <c r="S1167" t="s">
        <v>24393</v>
      </c>
      <c r="T1167" t="str" cm="1">
        <f t="array" ref="T1167">IFERROR(INDEX(AOM[AOM], MATCH(1, (AOM[Edge_Value]=ani_diet!F1167)*(AOM[Is_Ani_Diet_Ingredient]&lt;&gt;FALSE), 0)), "No Match in AOM")</f>
        <v>AOM_001674</v>
      </c>
      <c r="U1167" t="str" cm="1">
        <f t="array" ref="U1167">IFERROR(IF(INDEX(AOM[Scientific Name], MATCH(1, (AOM[Edge_Value]=ani_diet!F1167)*(AOM[Is_Ani_Diet_Ingredient]&lt;&gt;FALSE), 0))=0, "", INDEX(AOM[Scientific Name], MATCH(1, (AOM[Edge_Value]=ani_diet!F1167)*(AOM[Is_Ani_Diet_Ingredient]&lt;&gt;FALSE), 0))), "No Match in AOM")</f>
        <v>Zea mays</v>
      </c>
      <c r="V1167" t="str" cm="1">
        <f t="array" ref="V1167">IF((U1167&lt;&gt;"")*(U1167&lt;&gt;"No Match in AOM"),IF(L1167&lt;&gt;"",_xlfn.TEXTJOIN(";",TRUE,CONCATENATE(_xlfn.TEXTSPLIT(U1167,";",TRUE,FALSE)," ",L1167)),U1167),"")</f>
        <v>Zea mays</v>
      </c>
    </row>
    <row r="1168" spans="1:22" ht="15" customHeight="1" x14ac:dyDescent="0.35">
      <c r="A1168" t="s">
        <v>25985</v>
      </c>
      <c r="B1168" s="86" t="s">
        <v>26331</v>
      </c>
      <c r="C1168" s="121" t="s">
        <v>26332</v>
      </c>
      <c r="D1168" s="120" t="s">
        <v>9071</v>
      </c>
      <c r="E1168" s="122" t="str">
        <f t="shared" si="76"/>
        <v>Maize</v>
      </c>
      <c r="F1168" s="122" t="str">
        <f t="shared" si="72"/>
        <v>Maize Ground</v>
      </c>
      <c r="G1168" s="122" t="str">
        <f t="shared" si="75"/>
        <v>Maize Yellow Coarse Ground</v>
      </c>
      <c r="H1168" s="120" t="s">
        <v>24518</v>
      </c>
      <c r="I1168" s="120" t="s">
        <v>25200</v>
      </c>
      <c r="J1168" s="120" t="s">
        <v>6571</v>
      </c>
      <c r="M1168" s="88" t="s">
        <v>252</v>
      </c>
      <c r="N1168" s="88" t="s">
        <v>252</v>
      </c>
      <c r="P1168" t="s">
        <v>12978</v>
      </c>
      <c r="Q1168" t="s">
        <v>12945</v>
      </c>
      <c r="R1168" t="s">
        <v>24392</v>
      </c>
      <c r="S1168" t="s">
        <v>24393</v>
      </c>
      <c r="T1168" t="str" cm="1">
        <f t="array" ref="T1168">IFERROR(INDEX(AOM[AOM], MATCH(1, (AOM[Edge_Value]=ani_diet!F1168)*(AOM[Is_Ani_Diet_Ingredient]&lt;&gt;FALSE), 0)), "No Match in AOM")</f>
        <v>AOM_001674</v>
      </c>
      <c r="U1168" t="str" cm="1">
        <f t="array" ref="U1168">IFERROR(IF(INDEX(AOM[Scientific Name], MATCH(1, (AOM[Edge_Value]=ani_diet!F1168)*(AOM[Is_Ani_Diet_Ingredient]&lt;&gt;FALSE), 0))=0, "", INDEX(AOM[Scientific Name], MATCH(1, (AOM[Edge_Value]=ani_diet!F1168)*(AOM[Is_Ani_Diet_Ingredient]&lt;&gt;FALSE), 0))), "No Match in AOM")</f>
        <v>Zea mays</v>
      </c>
      <c r="V1168" t="str" cm="1">
        <f t="array" ref="V1168">IF((U1168&lt;&gt;"")*(U1168&lt;&gt;"No Match in AOM"),IF(L1168&lt;&gt;"",_xlfn.TEXTJOIN(";",TRUE,CONCATENATE(_xlfn.TEXTSPLIT(U1168,";",TRUE,FALSE)," ",L1168)),U1168),"")</f>
        <v>Zea mays</v>
      </c>
    </row>
    <row r="1169" spans="1:22" ht="15" customHeight="1" x14ac:dyDescent="0.35">
      <c r="A1169" t="s">
        <v>25591</v>
      </c>
      <c r="B1169" s="86" t="s">
        <v>26333</v>
      </c>
      <c r="D1169" s="120" t="s">
        <v>9071</v>
      </c>
      <c r="E1169" s="122" t="str">
        <f t="shared" si="76"/>
        <v>Maize</v>
      </c>
      <c r="F1169" s="122" t="str">
        <f t="shared" si="72"/>
        <v>Maize</v>
      </c>
      <c r="G1169" s="122" t="str">
        <f t="shared" si="75"/>
        <v>Maize Yellow Crushed</v>
      </c>
      <c r="H1169" s="120" t="s">
        <v>24518</v>
      </c>
      <c r="I1169" s="120" t="s">
        <v>24415</v>
      </c>
      <c r="K1169" s="120" t="s">
        <v>24415</v>
      </c>
      <c r="T1169" t="str" cm="1">
        <f t="array" ref="T1169">IFERROR(INDEX(AOM[AOM], MATCH(1, (AOM[Edge_Value]=ani_diet!F1169)*(AOM[Is_Ani_Diet_Ingredient]&lt;&gt;FALSE), 0)), "No Match in AOM")</f>
        <v>AOM_000648</v>
      </c>
      <c r="U1169" t="str" cm="1">
        <f t="array" ref="U1169">IFERROR(IF(INDEX(AOM[Scientific Name], MATCH(1, (AOM[Edge_Value]=ani_diet!F1169)*(AOM[Is_Ani_Diet_Ingredient]&lt;&gt;FALSE), 0))=0, "", INDEX(AOM[Scientific Name], MATCH(1, (AOM[Edge_Value]=ani_diet!F1169)*(AOM[Is_Ani_Diet_Ingredient]&lt;&gt;FALSE), 0))), "No Match in AOM")</f>
        <v>Zea mays</v>
      </c>
      <c r="V1169" t="str" cm="1">
        <f t="array" ref="V1169">IF((U1169&lt;&gt;"")*(U1169&lt;&gt;"No Match in AOM"),IF(L1169&lt;&gt;"",_xlfn.TEXTJOIN(";",TRUE,CONCATENATE(_xlfn.TEXTSPLIT(U1169,";",TRUE,FALSE)," ",L1169)),U1169),"")</f>
        <v>Zea mays</v>
      </c>
    </row>
    <row r="1170" spans="1:22" ht="15" customHeight="1" x14ac:dyDescent="0.35">
      <c r="A1170" t="s">
        <v>24552</v>
      </c>
      <c r="B1170" s="86" t="s">
        <v>636</v>
      </c>
      <c r="C1170" s="121" t="s">
        <v>636</v>
      </c>
      <c r="D1170" s="120" t="s">
        <v>636</v>
      </c>
      <c r="E1170" s="122" t="str">
        <f t="shared" si="76"/>
        <v>Zinc</v>
      </c>
      <c r="F1170" s="122" t="str">
        <f t="shared" si="72"/>
        <v>Zinc</v>
      </c>
      <c r="G1170" s="122" t="str">
        <f t="shared" si="75"/>
        <v>Zinc</v>
      </c>
      <c r="T1170" t="str" cm="1">
        <f t="array" ref="T1170">IFERROR(INDEX(AOM[AOM], MATCH(1, (AOM[Edge_Value]=ani_diet!F1170)*(AOM[Is_Ani_Diet_Ingredient]&lt;&gt;FALSE), 0)), "No Match in AOM")</f>
        <v>AOM_000778</v>
      </c>
      <c r="U1170" t="str" cm="1">
        <f t="array" ref="U1170">IFERROR(IF(INDEX(AOM[Scientific Name], MATCH(1, (AOM[Edge_Value]=ani_diet!F1170)*(AOM[Is_Ani_Diet_Ingredient]&lt;&gt;FALSE), 0))=0, "", INDEX(AOM[Scientific Name], MATCH(1, (AOM[Edge_Value]=ani_diet!F1170)*(AOM[Is_Ani_Diet_Ingredient]&lt;&gt;FALSE), 0))), "No Match in AOM")</f>
        <v/>
      </c>
      <c r="V1170" t="str" cm="1">
        <f t="array" ref="V1170">IF((U1170&lt;&gt;"")*(U1170&lt;&gt;"No Match in AOM"),IF(L1170&lt;&gt;"",_xlfn.TEXTJOIN(";",TRUE,CONCATENATE(_xlfn.TEXTSPLIT(U1170,";",TRUE,FALSE)," ",L1170)),U1170),"")</f>
        <v/>
      </c>
    </row>
    <row r="1171" spans="1:22" ht="15" customHeight="1" x14ac:dyDescent="0.35">
      <c r="A1171" t="s">
        <v>24714</v>
      </c>
      <c r="B1171" s="86" t="s">
        <v>23376</v>
      </c>
      <c r="C1171" s="121" t="s">
        <v>23376</v>
      </c>
      <c r="D1171" s="120" t="s">
        <v>23376</v>
      </c>
      <c r="E1171" s="122" t="str">
        <f t="shared" si="76"/>
        <v>Zinc Manganese</v>
      </c>
      <c r="F1171" s="122" t="str">
        <f t="shared" si="72"/>
        <v>Zinc Manganese</v>
      </c>
      <c r="G1171" s="122" t="str">
        <f t="shared" si="75"/>
        <v>Zinc Manganese</v>
      </c>
      <c r="T1171" t="str" cm="1">
        <f t="array" ref="T1171">IFERROR(INDEX(AOM[AOM], MATCH(1, (AOM[Edge_Value]=ani_diet!F1171)*(AOM[Is_Ani_Diet_Ingredient]&lt;&gt;FALSE), 0)), "No Match in AOM")</f>
        <v>AOM_001417</v>
      </c>
      <c r="U1171" t="str" cm="1">
        <f t="array" ref="U1171">IFERROR(IF(INDEX(AOM[Scientific Name], MATCH(1, (AOM[Edge_Value]=ani_diet!F1171)*(AOM[Is_Ani_Diet_Ingredient]&lt;&gt;FALSE), 0))=0, "", INDEX(AOM[Scientific Name], MATCH(1, (AOM[Edge_Value]=ani_diet!F1171)*(AOM[Is_Ani_Diet_Ingredient]&lt;&gt;FALSE), 0))), "No Match in AOM")</f>
        <v/>
      </c>
      <c r="V1171" t="str" cm="1">
        <f t="array" ref="V1171">IF((U1171&lt;&gt;"")*(U1171&lt;&gt;"No Match in AOM"),IF(L1171&lt;&gt;"",_xlfn.TEXTJOIN(";",TRUE,CONCATENATE(_xlfn.TEXTSPLIT(U1171,";",TRUE,FALSE)," ",L1171)),U1171),"")</f>
        <v/>
      </c>
    </row>
    <row r="1172" spans="1:22" ht="15" customHeight="1" x14ac:dyDescent="0.35">
      <c r="A1172" t="s">
        <v>24770</v>
      </c>
      <c r="B1172" s="86" t="s">
        <v>639</v>
      </c>
      <c r="C1172" s="121" t="s">
        <v>639</v>
      </c>
      <c r="D1172" s="120" t="s">
        <v>639</v>
      </c>
      <c r="E1172" s="122" t="str">
        <f t="shared" si="76"/>
        <v>Zinc Oxide</v>
      </c>
      <c r="F1172" s="122" t="str">
        <f t="shared" si="72"/>
        <v>Zinc Oxide</v>
      </c>
      <c r="G1172" s="122" t="str">
        <f t="shared" si="75"/>
        <v>Zinc Oxide</v>
      </c>
      <c r="T1172" t="str" cm="1">
        <f t="array" ref="T1172">IFERROR(INDEX(AOM[AOM], MATCH(1, (AOM[Edge_Value]=ani_diet!F1172)*(AOM[Is_Ani_Diet_Ingredient]&lt;&gt;FALSE), 0)), "No Match in AOM")</f>
        <v>AOM_001418</v>
      </c>
      <c r="U1172" t="str" cm="1">
        <f t="array" ref="U1172">IFERROR(IF(INDEX(AOM[Scientific Name], MATCH(1, (AOM[Edge_Value]=ani_diet!F1172)*(AOM[Is_Ani_Diet_Ingredient]&lt;&gt;FALSE), 0))=0, "", INDEX(AOM[Scientific Name], MATCH(1, (AOM[Edge_Value]=ani_diet!F1172)*(AOM[Is_Ani_Diet_Ingredient]&lt;&gt;FALSE), 0))), "No Match in AOM")</f>
        <v/>
      </c>
      <c r="V1172" t="str" cm="1">
        <f t="array" ref="V1172">IF((U1172&lt;&gt;"")*(U1172&lt;&gt;"No Match in AOM"),IF(L1172&lt;&gt;"",_xlfn.TEXTJOIN(";",TRUE,CONCATENATE(_xlfn.TEXTSPLIT(U1172,";",TRUE,FALSE)," ",L1172)),U1172),"")</f>
        <v/>
      </c>
    </row>
    <row r="1173" spans="1:22" ht="15" customHeight="1" x14ac:dyDescent="0.35">
      <c r="A1173" t="s">
        <v>24743</v>
      </c>
      <c r="B1173" s="86" t="s">
        <v>26334</v>
      </c>
      <c r="D1173" s="120" t="s">
        <v>21709</v>
      </c>
      <c r="E1173" s="122" t="str">
        <f t="shared" si="76"/>
        <v>Ziziphus mauritiania</v>
      </c>
      <c r="F1173" s="122" t="str">
        <f t="shared" si="72"/>
        <v>Ziziphus mauritiania</v>
      </c>
      <c r="G1173" s="122" t="str">
        <f t="shared" si="75"/>
        <v>Ziziphus mauritiania</v>
      </c>
      <c r="T1173" t="str" cm="1">
        <f t="array" ref="T1173">IFERROR(INDEX(AOM[AOM], MATCH(1, (AOM[Edge_Value]=ani_diet!F1173)*(AOM[Is_Ani_Diet_Ingredient]&lt;&gt;FALSE), 0)), "No Match in AOM")</f>
        <v>AOM_001265</v>
      </c>
      <c r="U1173" t="str" cm="1">
        <f t="array" ref="U1173">IFERROR(IF(INDEX(AOM[Scientific Name], MATCH(1, (AOM[Edge_Value]=ani_diet!F1173)*(AOM[Is_Ani_Diet_Ingredient]&lt;&gt;FALSE), 0))=0, "", INDEX(AOM[Scientific Name], MATCH(1, (AOM[Edge_Value]=ani_diet!F1173)*(AOM[Is_Ani_Diet_Ingredient]&lt;&gt;FALSE), 0))), "No Match in AOM")</f>
        <v>Ziziphus mauritiana</v>
      </c>
      <c r="V1173" t="str" cm="1">
        <f t="array" ref="V1173">IF((U1173&lt;&gt;"")*(U1173&lt;&gt;"No Match in AOM"),IF(L1173&lt;&gt;"",_xlfn.TEXTJOIN(";",TRUE,CONCATENATE(_xlfn.TEXTSPLIT(U1173,";",TRUE,FALSE)," ",L1173)),U1173),"")</f>
        <v>Ziziphus mauritiana</v>
      </c>
    </row>
  </sheetData>
  <autoFilter ref="A1:W1173" xr:uid="{F59BD6DE-799D-4469-A795-4AD47D1A5DD5}"/>
  <conditionalFormatting sqref="B1:B1048576">
    <cfRule type="duplicateValues" dxfId="26" priority="59"/>
  </conditionalFormatting>
  <conditionalFormatting sqref="D37">
    <cfRule type="duplicateValues" dxfId="25" priority="57"/>
  </conditionalFormatting>
  <conditionalFormatting sqref="D41">
    <cfRule type="duplicateValues" dxfId="24" priority="55"/>
  </conditionalFormatting>
  <conditionalFormatting sqref="D64">
    <cfRule type="duplicateValues" dxfId="23" priority="27"/>
  </conditionalFormatting>
  <conditionalFormatting sqref="D129">
    <cfRule type="duplicateValues" dxfId="22" priority="53"/>
  </conditionalFormatting>
  <conditionalFormatting sqref="D166">
    <cfRule type="duplicateValues" dxfId="21" priority="51"/>
  </conditionalFormatting>
  <conditionalFormatting sqref="D167:D168">
    <cfRule type="duplicateValues" dxfId="20" priority="49"/>
  </conditionalFormatting>
  <conditionalFormatting sqref="D249">
    <cfRule type="duplicateValues" dxfId="19" priority="47"/>
  </conditionalFormatting>
  <conditionalFormatting sqref="D386">
    <cfRule type="duplicateValues" dxfId="18" priority="43"/>
  </conditionalFormatting>
  <conditionalFormatting sqref="D400">
    <cfRule type="duplicateValues" dxfId="17" priority="41"/>
  </conditionalFormatting>
  <conditionalFormatting sqref="D1031">
    <cfRule type="duplicateValues" dxfId="16" priority="31"/>
  </conditionalFormatting>
  <conditionalFormatting sqref="D1110">
    <cfRule type="duplicateValues" dxfId="15" priority="33"/>
  </conditionalFormatting>
  <conditionalFormatting sqref="D1111">
    <cfRule type="duplicateValues" dxfId="14" priority="37"/>
  </conditionalFormatting>
  <conditionalFormatting sqref="D1167 D1110:D1111 D1031">
    <cfRule type="expression" dxfId="13" priority="40">
      <formula>COUNTIF($B:$B, D1031) &gt; 1</formula>
    </cfRule>
  </conditionalFormatting>
  <conditionalFormatting sqref="D1167">
    <cfRule type="duplicateValues" dxfId="12" priority="39"/>
  </conditionalFormatting>
  <conditionalFormatting sqref="G1:G1048576">
    <cfRule type="expression" dxfId="11" priority="28">
      <formula>COUNTIF($G:$G,G1)&gt;1</formula>
    </cfRule>
  </conditionalFormatting>
  <conditionalFormatting sqref="M280">
    <cfRule type="expression" dxfId="10" priority="4">
      <formula>(SEARCH("AOM",M280)&lt;&gt;1)+ISERROR(M280)</formula>
    </cfRule>
  </conditionalFormatting>
  <conditionalFormatting sqref="M362:N362">
    <cfRule type="expression" dxfId="9" priority="3">
      <formula>(SEARCH("AOM",M362)&lt;&gt;1)+ISERROR(M362)</formula>
    </cfRule>
  </conditionalFormatting>
  <conditionalFormatting sqref="M590:N591">
    <cfRule type="expression" dxfId="8" priority="13">
      <formula>(SEARCH("AOM",M590)&lt;&gt;1)+ISERROR(M590)</formula>
    </cfRule>
  </conditionalFormatting>
  <conditionalFormatting sqref="M1169:N1171">
    <cfRule type="expression" dxfId="7" priority="8">
      <formula>(SEARCH("AOM",M1169)&lt;&gt;1)+ISERROR(M1169)</formula>
    </cfRule>
  </conditionalFormatting>
  <conditionalFormatting sqref="M1173:N1173">
    <cfRule type="expression" dxfId="6" priority="7">
      <formula>(SEARCH("AOM",M1173)&lt;&gt;1)+ISERROR(M1173)</formula>
    </cfRule>
  </conditionalFormatting>
  <conditionalFormatting sqref="T1:U1048576 M587:M588">
    <cfRule type="expression" dxfId="5" priority="21">
      <formula>(SEARCH("AOM",M1)&lt;&gt;1)+ISERROR(M1)</formula>
    </cfRule>
  </conditionalFormatting>
  <conditionalFormatting sqref="V1">
    <cfRule type="expression" dxfId="4" priority="1">
      <formula>(SEARCH("AOM",V1)&lt;&gt;1)+ISERROR(V1)</formula>
    </cfRule>
  </conditionalFormatting>
  <conditionalFormatting sqref="W309">
    <cfRule type="expression" dxfId="3" priority="25">
      <formula>(SEARCH("AOM",W309)&lt;&gt;1)+ISERROR(W309)</formula>
    </cfRule>
  </conditionalFormatting>
  <conditionalFormatting sqref="W659">
    <cfRule type="expression" dxfId="2" priority="2">
      <formula>COUNTIF(W:W,W659)&gt;1</formula>
    </cfRule>
  </conditionalFormatting>
  <pageMargins left="0.7" right="0.7" top="0.75" bottom="0.75" header="0.3" footer="0.3"/>
  <pageSetup orientation="portrait" r:id="rId1"/>
  <legacy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C7E25-7F0F-418A-B1CE-1D389685CAC4}">
  <dimension ref="A1:Q1190"/>
  <sheetViews>
    <sheetView topLeftCell="G1" zoomScale="89" zoomScaleNormal="89" workbookViewId="0">
      <pane ySplit="1" topLeftCell="A2" activePane="bottomLeft" state="frozen"/>
      <selection activeCell="G1" sqref="G1"/>
      <selection pane="bottomLeft" activeCell="H64" sqref="H64"/>
    </sheetView>
  </sheetViews>
  <sheetFormatPr defaultRowHeight="14.5" x14ac:dyDescent="0.35"/>
  <cols>
    <col min="1" max="1" width="12.1796875" bestFit="1" customWidth="1"/>
    <col min="2" max="2" width="34.54296875" customWidth="1"/>
    <col min="3" max="3" width="51.1796875" customWidth="1"/>
    <col min="4" max="4" width="15.81640625" customWidth="1"/>
    <col min="5" max="5" width="23.7265625" customWidth="1"/>
    <col min="6" max="6" width="32.81640625" customWidth="1"/>
    <col min="7" max="7" width="33" customWidth="1"/>
    <col min="8" max="8" width="34.81640625" customWidth="1"/>
    <col min="9" max="9" width="7.54296875" bestFit="1" customWidth="1"/>
    <col min="10" max="10" width="36.81640625" customWidth="1"/>
    <col min="11" max="12" width="77" customWidth="1"/>
    <col min="13" max="13" width="20.7265625" customWidth="1"/>
    <col min="14" max="14" width="57.54296875" customWidth="1"/>
    <col min="15" max="16" width="20.7265625" customWidth="1"/>
    <col min="17" max="17" width="61.453125" bestFit="1" customWidth="1"/>
  </cols>
  <sheetData>
    <row r="1" spans="1:17" ht="15" thickBot="1" x14ac:dyDescent="0.4">
      <c r="A1" s="144" t="s">
        <v>3209</v>
      </c>
      <c r="B1" s="144" t="s">
        <v>26335</v>
      </c>
      <c r="C1" s="144" t="s">
        <v>11275</v>
      </c>
      <c r="D1" s="144" t="s">
        <v>18888</v>
      </c>
      <c r="E1" s="144" t="s">
        <v>26336</v>
      </c>
      <c r="F1" s="144" t="s">
        <v>26337</v>
      </c>
      <c r="G1" s="144" t="s">
        <v>26338</v>
      </c>
      <c r="H1" s="144" t="s">
        <v>26339</v>
      </c>
      <c r="I1" s="144" t="s">
        <v>26340</v>
      </c>
      <c r="J1" s="144" t="s">
        <v>26341</v>
      </c>
      <c r="K1" s="144" t="s">
        <v>26342</v>
      </c>
      <c r="L1" s="144" t="s">
        <v>26343</v>
      </c>
      <c r="M1" s="148" t="s">
        <v>26344</v>
      </c>
      <c r="N1" s="149" t="s">
        <v>26345</v>
      </c>
      <c r="O1" s="148" t="s">
        <v>26346</v>
      </c>
      <c r="P1" s="148" t="s">
        <v>26347</v>
      </c>
      <c r="Q1" s="148" t="s">
        <v>26348</v>
      </c>
    </row>
    <row r="2" spans="1:17" x14ac:dyDescent="0.35">
      <c r="A2" s="145" t="str" cm="1">
        <f t="array" ref="A2:D563">_xlfn.UNIQUE(_xlfn._xlws.FILTER(CHOOSE({1,2,3,4}, AOM[AOM], AOM[Edge_Value], AOM[Synonym]&amp;"",AOM[Ani_Diet_Spp_Syn]&amp;""),(AOM[Is_Ani_Diet_Ingredient]&lt;&gt;FALSE)*(AOM[Is_Ani_Diet_Ingredient]&lt;&gt;"No Match")*(IFERROR(SEARCH("Ingredient",AOM[Edge_Value])=0,TRUE))))</f>
        <v>AOM_001616</v>
      </c>
      <c r="B2" s="145" t="str">
        <v>Blood</v>
      </c>
      <c r="C2" s="145" t="str">
        <v/>
      </c>
      <c r="D2" s="145" t="str">
        <v/>
      </c>
      <c r="E2" s="145" t="str">
        <f>_xlfn.TEXTJOIN(";",TRUE,C2,D2)</f>
        <v/>
      </c>
      <c r="F2" s="145" t="str" cm="1">
        <f t="array" ref="F2:F563">_xlfn._xlws.FILTER(CONCATENATE(AOM[L1],"--",AOM[L2],"--",AOM[L3],"--",AOM[L4],"--",AOM[L5],"--",AOM[L6],"--",AOM[L7],"--",AOM[L8],"--",AOM[L9],"--",AOM[L10]),(AOM[Is_Ani_Diet_Ingredient]&lt;&gt;FALSE)*(AOM[Is_Ani_Diet_Ingredient]&lt;&gt;"No Match")*(AOM[Is_Ani_Diet_Ingredient]&lt;&gt;"No Match")*(IFERROR(SEARCH("Ingredient",AOM[Edge_Value])=0,TRUE)))</f>
        <v>Management--Livestock Management--Feed Characteristic--Feed Composition--Feed Ingredient--Animal--Blood------</v>
      </c>
      <c r="G2" s="145" t="str" cm="1">
        <f t="array" ref="G2">IFERROR(SUBSTITUTE(_xlfn.CHOOSECOLS(_xlfn.TEXTSPLIT(_xlfn.TEXTJOIN("|",,F2),"Feed Ingredient--","|",TRUE),2),"----",""),"")</f>
        <v>Animal--Blood--</v>
      </c>
      <c r="H2" s="145" t="str">
        <f t="shared" ref="H2:H65" si="0">IF(G2&lt;&gt;"",_xlfn.TEXTJOIN("--",TRUE,_xlfn.TEXTSPLIT(G2,"--","|",TRUE)),"")</f>
        <v>Animal--Blood</v>
      </c>
      <c r="I2" s="145">
        <f t="shared" ref="I2:I65" si="1">IF(G2&lt;&gt;"",SUM(LEN(H2)-LEN(SUBSTITUTE(H2,"--","")))/LEN("--"),"")</f>
        <v>1</v>
      </c>
      <c r="J2" s="145" t="str">
        <f t="shared" ref="J2:J65" si="2">IF(G2&lt;&gt;"",IFERROR(_xlfn.TEXTJOIN("--",TRUE,_xlfn.CHOOSECOLS(_xlfn.TEXTSPLIT(H2,"--"),_xlfn.SEQUENCE(1,I2))),""),"")</f>
        <v>Animal</v>
      </c>
      <c r="K2" s="145" t="str" cm="1">
        <f t="array" ref="K2">IF(G2&lt;&gt;"",_xlfn.TEXTJOIN(";",TRUE,
CONCATENATE(A2,"$",H2),
IF(E2="","",IF(I2&lt;&gt;0,CONCATENATE(A2,"$",J2,"--",_xlfn.TEXTSPLIT(E2,";",TRUE,FALSE)),CONCATENATE(A2,"$",_xlfn.TEXTSPLIT(E2,";",TRUE,FALSE))))),"")</f>
        <v>AOM_001616$Animal--Blood</v>
      </c>
      <c r="L2" s="145" t="str" cm="1">
        <f t="array" ref="L2:L881">_xlfn.UNIQUE(_xlfn.VSTACK(
   _xlfn.LET(
      _xlpm.data, K2:K201,
      _xlpm.splits, _xlfn.TEXTSPLIT(_xlfn.TEXTJOIN(";", TRUE, _xlpm.data), ";"),
      TRANSPOSE(_xlfn._xlws.FILTER(_xlpm.splits, _xlpm.splits &lt;&gt; ""))
   ),
   _xlfn.LET(
      _xlpm.data, K202:K401,
      _xlpm.splits, _xlfn.TEXTSPLIT(_xlfn.TEXTJOIN(";", TRUE, _xlpm.data), ";"),
      TRANSPOSE(_xlfn._xlws.FILTER(_xlpm.splits, _xlpm.splits &lt;&gt; ""))
   ),
   _xlfn.LET(
      _xlpm.data, K402:K601,
      _xlpm.splits, _xlfn.TEXTSPLIT(_xlfn.TEXTJOIN(";", TRUE, _xlpm.data), ";"),
      TRANSPOSE(_xlfn._xlws.FILTER(_xlpm.splits, _xlpm.splits &lt;&gt; ""))
   )
))</f>
        <v>AOM_001616$Animal--Blood</v>
      </c>
      <c r="M2" s="145" t="str" cm="1">
        <f t="array" ref="M2:N2">IF(L2&lt;&gt;"",_xlfn.TEXTSPLIT(L2, "$"),"")</f>
        <v>AOM_001616</v>
      </c>
      <c r="N2" s="145" t="str">
        <v>Animal--Blood</v>
      </c>
      <c r="O2" s="145" t="str" cm="1">
        <f t="array" ref="O2">IF(L2&lt;&gt;"",_xlfn.CHOOSECOLS(_xlfn.TEXTSPLIT(N2,"--"),1),"")</f>
        <v>Animal</v>
      </c>
      <c r="P2" s="145" t="str" cm="1">
        <f t="array" ref="P2">IF(L2&lt;&gt;"",IFERROR(_xlfn.CHOOSECOLS(_xlfn.TEXTSPLIT(N2,"--"),2),""),"")</f>
        <v>Blood</v>
      </c>
      <c r="Q2" s="145" t="str">
        <f>IF(L2&lt;&gt;"",IF(SUM(LEN(N2)-LEN(SUBSTITUTE(N2,"--","")))/LEN("--")&gt;1,SUBSTITUTE(N2,CONCATENATE(O2,"--",P2,"--"),""),""),"")</f>
        <v/>
      </c>
    </row>
    <row r="3" spans="1:17" x14ac:dyDescent="0.35">
      <c r="A3" s="146" t="str">
        <v>AOM_001923</v>
      </c>
      <c r="B3" s="146" t="str">
        <v>Shrimp Heads</v>
      </c>
      <c r="C3" s="146" t="str">
        <v/>
      </c>
      <c r="D3" s="146" t="str">
        <v/>
      </c>
      <c r="E3" s="146" t="str">
        <f t="shared" ref="E3:E66" si="3">_xlfn.TEXTJOIN(";",TRUE,C3,D3)</f>
        <v/>
      </c>
      <c r="F3" s="146" t="str">
        <v>Management--Livestock Management--Feed Characteristic--Feed Composition--Feed Ingredient--Animal--Crustacean--Shrimp --Shrimp Heads--</v>
      </c>
      <c r="G3" s="146" t="str" cm="1">
        <f t="array" ref="G3">IFERROR(SUBSTITUTE(_xlfn.CHOOSECOLS(_xlfn.TEXTSPLIT(_xlfn.TEXTJOIN("|",,F3),"Feed Ingredient--","|",TRUE),2),"----",""),"")</f>
        <v>Animal--Crustacean--Shrimp --Shrimp Heads--</v>
      </c>
      <c r="H3" s="146" t="str">
        <f t="shared" si="0"/>
        <v>Animal--Crustacean--Shrimp --Shrimp Heads</v>
      </c>
      <c r="I3" s="146">
        <f t="shared" si="1"/>
        <v>3</v>
      </c>
      <c r="J3" s="146" t="str">
        <f t="shared" si="2"/>
        <v xml:space="preserve">Animal--Crustacean--Shrimp </v>
      </c>
      <c r="K3" s="146" t="str" cm="1">
        <f t="array" ref="K3">IF(G3&lt;&gt;"",_xlfn.TEXTJOIN(";",TRUE,
CONCATENATE(A3,"$",H3),
IF(E3="","",IF(I3&lt;&gt;0,CONCATENATE(A3,"$",J3,"--",_xlfn.TEXTSPLIT(E3,";",TRUE,FALSE)),CONCATENATE(A3,"$",_xlfn.TEXTSPLIT(E3,";",TRUE,FALSE))))),"")</f>
        <v>AOM_001923$Animal--Crustacean--Shrimp --Shrimp Heads</v>
      </c>
      <c r="L3" s="146" t="str">
        <v>AOM_001923$Animal--Crustacean--Shrimp --Shrimp Heads</v>
      </c>
      <c r="M3" s="146" t="str" cm="1">
        <f t="array" ref="M3:N3">IF(L3&lt;&gt;"",_xlfn.TEXTSPLIT(L3, "$"),"")</f>
        <v>AOM_001923</v>
      </c>
      <c r="N3" s="146" t="str">
        <v>Animal--Crustacean--Shrimp --Shrimp Heads</v>
      </c>
      <c r="O3" s="146" t="str" cm="1">
        <f t="array" ref="O3">IF(L3&lt;&gt;"",_xlfn.CHOOSECOLS(_xlfn.TEXTSPLIT(N3,"--"),1),"")</f>
        <v>Animal</v>
      </c>
      <c r="P3" s="146" t="str" cm="1">
        <f t="array" ref="P3">IF(L3&lt;&gt;"",IFERROR(_xlfn.CHOOSECOLS(_xlfn.TEXTSPLIT(N3,"--"),2),""),"")</f>
        <v>Crustacean</v>
      </c>
      <c r="Q3" s="146" t="str">
        <f t="shared" ref="Q3:Q66" si="4">IF(L3&lt;&gt;"",IF(SUM(LEN(N3)-LEN(SUBSTITUTE(N3,"--","")))/LEN("--")&gt;1,SUBSTITUTE(N3,CONCATENATE(O3,"--",P3,"--"),""),""),"")</f>
        <v>Shrimp --Shrimp Heads</v>
      </c>
    </row>
    <row r="4" spans="1:17" x14ac:dyDescent="0.35">
      <c r="A4" s="147" t="str">
        <v>AOM_000549</v>
      </c>
      <c r="B4" s="147" t="str">
        <v>Fish</v>
      </c>
      <c r="C4" s="147" t="str">
        <v/>
      </c>
      <c r="D4" s="147" t="str">
        <v/>
      </c>
      <c r="E4" s="147" t="str">
        <f t="shared" si="3"/>
        <v/>
      </c>
      <c r="F4" s="147" t="str">
        <v>Management--Livestock Management--Feed Characteristic--Feed Composition--Feed Ingredient--Animal--Fish------</v>
      </c>
      <c r="G4" s="147" t="str" cm="1">
        <f t="array" ref="G4">IFERROR(SUBSTITUTE(_xlfn.CHOOSECOLS(_xlfn.TEXTSPLIT(_xlfn.TEXTJOIN("|",,F4),"Feed Ingredient--","|",TRUE),2),"----",""),"")</f>
        <v>Animal--Fish--</v>
      </c>
      <c r="H4" s="147" t="str">
        <f t="shared" si="0"/>
        <v>Animal--Fish</v>
      </c>
      <c r="I4" s="147">
        <f t="shared" si="1"/>
        <v>1</v>
      </c>
      <c r="J4" s="147" t="str">
        <f t="shared" si="2"/>
        <v>Animal</v>
      </c>
      <c r="K4" s="147" t="str" cm="1">
        <f t="array" ref="K4">IF(G4&lt;&gt;"",_xlfn.TEXTJOIN(";",TRUE,
CONCATENATE(A4,"$",H4),
IF(E4="","",IF(I4&lt;&gt;0,CONCATENATE(A4,"$",J4,"--",_xlfn.TEXTSPLIT(E4,";",TRUE,FALSE)),CONCATENATE(A4,"$",_xlfn.TEXTSPLIT(E4,";",TRUE,FALSE))))),"")</f>
        <v>AOM_000549$Animal--Fish</v>
      </c>
      <c r="L4" s="147" t="str">
        <v>AOM_000549$Animal--Fish</v>
      </c>
      <c r="M4" s="147" t="str" cm="1">
        <f t="array" ref="M4:N4">IF(L4&lt;&gt;"",_xlfn.TEXTSPLIT(L4, "$"),"")</f>
        <v>AOM_000549</v>
      </c>
      <c r="N4" s="147" t="str">
        <v>Animal--Fish</v>
      </c>
      <c r="O4" s="147" t="str" cm="1">
        <f t="array" ref="O4">IF(L4&lt;&gt;"",_xlfn.CHOOSECOLS(_xlfn.TEXTSPLIT(N4,"--"),1),"")</f>
        <v>Animal</v>
      </c>
      <c r="P4" s="147" t="str" cm="1">
        <f t="array" ref="P4">IF(L4&lt;&gt;"",IFERROR(_xlfn.CHOOSECOLS(_xlfn.TEXTSPLIT(N4,"--"),2),""),"")</f>
        <v>Fish</v>
      </c>
      <c r="Q4" s="147" t="str">
        <f t="shared" si="4"/>
        <v/>
      </c>
    </row>
    <row r="5" spans="1:17" x14ac:dyDescent="0.35">
      <c r="A5" s="146" t="str">
        <v>AOM_002240</v>
      </c>
      <c r="B5" s="146" t="str">
        <v>Brown Fish Ground</v>
      </c>
      <c r="C5" s="146" t="str">
        <v>Brown Fish Meal; Brown Fish Milled</v>
      </c>
      <c r="D5" s="146" t="str">
        <v/>
      </c>
      <c r="E5" s="146" t="str">
        <f t="shared" si="3"/>
        <v>Brown Fish Meal; Brown Fish Milled</v>
      </c>
      <c r="F5" s="146" t="str">
        <v>Management--Livestock Management--Feed Characteristic--Feed Composition--Feed Ingredient--Animal--Fish--Bown Fish--Brown Fish Ground--</v>
      </c>
      <c r="G5" s="146" t="str" cm="1">
        <f t="array" ref="G5">IFERROR(SUBSTITUTE(_xlfn.CHOOSECOLS(_xlfn.TEXTSPLIT(_xlfn.TEXTJOIN("|",,F5),"Feed Ingredient--","|",TRUE),2),"----",""),"")</f>
        <v>Animal--Fish--Bown Fish--Brown Fish Ground--</v>
      </c>
      <c r="H5" s="146" t="str">
        <f t="shared" si="0"/>
        <v>Animal--Fish--Bown Fish--Brown Fish Ground</v>
      </c>
      <c r="I5" s="146">
        <f t="shared" si="1"/>
        <v>3</v>
      </c>
      <c r="J5" s="146" t="str">
        <f t="shared" si="2"/>
        <v>Animal--Fish--Bown Fish</v>
      </c>
      <c r="K5" s="146" t="str" cm="1">
        <f t="array" ref="K5">IF(G5&lt;&gt;"",_xlfn.TEXTJOIN(";",TRUE,
CONCATENATE(A5,"$",H5),
IF(E5="","",IF(I5&lt;&gt;0,CONCATENATE(A5,"$",J5,"--",_xlfn.TEXTSPLIT(E5,";",TRUE,FALSE)),CONCATENATE(A5,"$",_xlfn.TEXTSPLIT(E5,";",TRUE,FALSE))))),"")</f>
        <v>AOM_002240$Animal--Fish--Bown Fish--Brown Fish Ground;AOM_002240$Animal--Fish--Bown Fish--Brown Fish Meal;AOM_002240$Animal--Fish--Bown Fish-- Brown Fish Milled</v>
      </c>
      <c r="L5" s="146" t="str">
        <v>AOM_002240$Animal--Fish--Bown Fish--Brown Fish Ground</v>
      </c>
      <c r="M5" s="146" t="str" cm="1">
        <f t="array" ref="M5:N5">IF(L5&lt;&gt;"",_xlfn.TEXTSPLIT(L5, "$"),"")</f>
        <v>AOM_002240</v>
      </c>
      <c r="N5" s="146" t="str">
        <v>Animal--Fish--Bown Fish--Brown Fish Ground</v>
      </c>
      <c r="O5" s="146" t="str" cm="1">
        <f t="array" ref="O5">IF(L5&lt;&gt;"",_xlfn.CHOOSECOLS(_xlfn.TEXTSPLIT(N5,"--"),1),"")</f>
        <v>Animal</v>
      </c>
      <c r="P5" s="146" t="str" cm="1">
        <f t="array" ref="P5">IF(L5&lt;&gt;"",IFERROR(_xlfn.CHOOSECOLS(_xlfn.TEXTSPLIT(N5,"--"),2),""),"")</f>
        <v>Fish</v>
      </c>
      <c r="Q5" s="146" t="str">
        <f t="shared" si="4"/>
        <v>Bown Fish--Brown Fish Ground</v>
      </c>
    </row>
    <row r="6" spans="1:17" x14ac:dyDescent="0.35">
      <c r="A6" s="147" t="str">
        <v>AOM_001877</v>
      </c>
      <c r="B6" s="147" t="str">
        <v>Clupeid Fish</v>
      </c>
      <c r="C6" s="147" t="str">
        <v/>
      </c>
      <c r="D6" s="147" t="str">
        <v/>
      </c>
      <c r="E6" s="147" t="str">
        <f t="shared" si="3"/>
        <v/>
      </c>
      <c r="F6" s="147" t="str">
        <v>Management--Livestock Management--Feed Characteristic--Feed Composition--Feed Ingredient--Animal--Fish--Clupeid Fish----</v>
      </c>
      <c r="G6" s="147" t="str" cm="1">
        <f t="array" ref="G6">IFERROR(SUBSTITUTE(_xlfn.CHOOSECOLS(_xlfn.TEXTSPLIT(_xlfn.TEXTJOIN("|",,F6),"Feed Ingredient--","|",TRUE),2),"----",""),"")</f>
        <v>Animal--Fish--Clupeid Fish</v>
      </c>
      <c r="H6" s="147" t="str">
        <f t="shared" si="0"/>
        <v>Animal--Fish--Clupeid Fish</v>
      </c>
      <c r="I6" s="147">
        <f t="shared" si="1"/>
        <v>2</v>
      </c>
      <c r="J6" s="147" t="str">
        <f t="shared" si="2"/>
        <v>Animal--Fish</v>
      </c>
      <c r="K6" s="147" t="str" cm="1">
        <f t="array" ref="K6">IF(G6&lt;&gt;"",_xlfn.TEXTJOIN(";",TRUE,
CONCATENATE(A6,"$",H6),
IF(E6="","",IF(I6&lt;&gt;0,CONCATENATE(A6,"$",J6,"--",_xlfn.TEXTSPLIT(E6,";",TRUE,FALSE)),CONCATENATE(A6,"$",_xlfn.TEXTSPLIT(E6,";",TRUE,FALSE))))),"")</f>
        <v>AOM_001877$Animal--Fish--Clupeid Fish</v>
      </c>
      <c r="L6" s="147" t="str">
        <v>AOM_002240$Animal--Fish--Bown Fish--Brown Fish Meal</v>
      </c>
      <c r="M6" s="147" t="str" cm="1">
        <f t="array" ref="M6:N6">IF(L6&lt;&gt;"",_xlfn.TEXTSPLIT(L6, "$"),"")</f>
        <v>AOM_002240</v>
      </c>
      <c r="N6" s="147" t="str">
        <v>Animal--Fish--Bown Fish--Brown Fish Meal</v>
      </c>
      <c r="O6" s="147" t="str" cm="1">
        <f t="array" ref="O6">IF(L6&lt;&gt;"",_xlfn.CHOOSECOLS(_xlfn.TEXTSPLIT(N6,"--"),1),"")</f>
        <v>Animal</v>
      </c>
      <c r="P6" s="147" t="str" cm="1">
        <f t="array" ref="P6">IF(L6&lt;&gt;"",IFERROR(_xlfn.CHOOSECOLS(_xlfn.TEXTSPLIT(N6,"--"),2),""),"")</f>
        <v>Fish</v>
      </c>
      <c r="Q6" s="147" t="str">
        <f t="shared" si="4"/>
        <v>Bown Fish--Brown Fish Meal</v>
      </c>
    </row>
    <row r="7" spans="1:17" x14ac:dyDescent="0.35">
      <c r="A7" s="146" t="str">
        <v>AOM_001880</v>
      </c>
      <c r="B7" s="146" t="str">
        <v>Cod Liver Oil</v>
      </c>
      <c r="C7" s="146" t="str">
        <v/>
      </c>
      <c r="D7" s="146" t="str">
        <v/>
      </c>
      <c r="E7" s="146" t="str">
        <f t="shared" si="3"/>
        <v/>
      </c>
      <c r="F7" s="146" t="str">
        <v>Management--Livestock Management--Feed Characteristic--Feed Composition--Feed Ingredient--Animal--Fish--Cod--Cod Liver Oil--</v>
      </c>
      <c r="G7" s="146" t="str" cm="1">
        <f t="array" ref="G7">IFERROR(SUBSTITUTE(_xlfn.CHOOSECOLS(_xlfn.TEXTSPLIT(_xlfn.TEXTJOIN("|",,F7),"Feed Ingredient--","|",TRUE),2),"----",""),"")</f>
        <v>Animal--Fish--Cod--Cod Liver Oil--</v>
      </c>
      <c r="H7" s="146" t="str">
        <f t="shared" si="0"/>
        <v>Animal--Fish--Cod--Cod Liver Oil</v>
      </c>
      <c r="I7" s="146">
        <f t="shared" si="1"/>
        <v>3</v>
      </c>
      <c r="J7" s="146" t="str">
        <f t="shared" si="2"/>
        <v>Animal--Fish--Cod</v>
      </c>
      <c r="K7" s="146" t="str" cm="1">
        <f t="array" ref="K7">IF(G7&lt;&gt;"",_xlfn.TEXTJOIN(";",TRUE,
CONCATENATE(A7,"$",H7),
IF(E7="","",IF(I7&lt;&gt;0,CONCATENATE(A7,"$",J7,"--",_xlfn.TEXTSPLIT(E7,";",TRUE,FALSE)),CONCATENATE(A7,"$",_xlfn.TEXTSPLIT(E7,";",TRUE,FALSE))))),"")</f>
        <v>AOM_001880$Animal--Fish--Cod--Cod Liver Oil</v>
      </c>
      <c r="L7" s="146" t="str">
        <v>AOM_002240$Animal--Fish--Bown Fish-- Brown Fish Milled</v>
      </c>
      <c r="M7" s="146" t="str" cm="1">
        <f t="array" ref="M7:N7">IF(L7&lt;&gt;"",_xlfn.TEXTSPLIT(L7, "$"),"")</f>
        <v>AOM_002240</v>
      </c>
      <c r="N7" s="146" t="str">
        <v>Animal--Fish--Bown Fish-- Brown Fish Milled</v>
      </c>
      <c r="O7" s="146" t="str" cm="1">
        <f t="array" ref="O7">IF(L7&lt;&gt;"",_xlfn.CHOOSECOLS(_xlfn.TEXTSPLIT(N7,"--"),1),"")</f>
        <v>Animal</v>
      </c>
      <c r="P7" s="146" t="str" cm="1">
        <f t="array" ref="P7">IF(L7&lt;&gt;"",IFERROR(_xlfn.CHOOSECOLS(_xlfn.TEXTSPLIT(N7,"--"),2),""),"")</f>
        <v>Fish</v>
      </c>
      <c r="Q7" s="146" t="str">
        <f t="shared" si="4"/>
        <v>Bown Fish-- Brown Fish Milled</v>
      </c>
    </row>
    <row r="8" spans="1:17" x14ac:dyDescent="0.35">
      <c r="A8" s="147" t="str">
        <v>AOM_001882</v>
      </c>
      <c r="B8" s="147" t="str">
        <v>Herring</v>
      </c>
      <c r="C8" s="147" t="str">
        <v/>
      </c>
      <c r="D8" s="147" t="str">
        <v/>
      </c>
      <c r="E8" s="147" t="str">
        <f t="shared" si="3"/>
        <v/>
      </c>
      <c r="F8" s="147" t="str">
        <v>Management--Livestock Management--Feed Characteristic--Feed Composition--Feed Ingredient--Animal--Fish--Herring----</v>
      </c>
      <c r="G8" s="147" t="str" cm="1">
        <f t="array" ref="G8">IFERROR(SUBSTITUTE(_xlfn.CHOOSECOLS(_xlfn.TEXTSPLIT(_xlfn.TEXTJOIN("|",,F8),"Feed Ingredient--","|",TRUE),2),"----",""),"")</f>
        <v>Animal--Fish--Herring</v>
      </c>
      <c r="H8" s="147" t="str">
        <f t="shared" si="0"/>
        <v>Animal--Fish--Herring</v>
      </c>
      <c r="I8" s="147">
        <f t="shared" si="1"/>
        <v>2</v>
      </c>
      <c r="J8" s="147" t="str">
        <f t="shared" si="2"/>
        <v>Animal--Fish</v>
      </c>
      <c r="K8" s="147" t="str" cm="1">
        <f t="array" ref="K8">IF(G8&lt;&gt;"",_xlfn.TEXTJOIN(";",TRUE,
CONCATENATE(A8,"$",H8),
IF(E8="","",IF(I8&lt;&gt;0,CONCATENATE(A8,"$",J8,"--",_xlfn.TEXTSPLIT(E8,";",TRUE,FALSE)),CONCATENATE(A8,"$",_xlfn.TEXTSPLIT(E8,";",TRUE,FALSE))))),"")</f>
        <v>AOM_001882$Animal--Fish--Herring</v>
      </c>
      <c r="L8" s="147" t="str">
        <v>AOM_001877$Animal--Fish--Clupeid Fish</v>
      </c>
      <c r="M8" s="147" t="str" cm="1">
        <f t="array" ref="M8:N8">IF(L8&lt;&gt;"",_xlfn.TEXTSPLIT(L8, "$"),"")</f>
        <v>AOM_001877</v>
      </c>
      <c r="N8" s="147" t="str">
        <v>Animal--Fish--Clupeid Fish</v>
      </c>
      <c r="O8" s="147" t="str" cm="1">
        <f t="array" ref="O8">IF(L8&lt;&gt;"",_xlfn.CHOOSECOLS(_xlfn.TEXTSPLIT(N8,"--"),1),"")</f>
        <v>Animal</v>
      </c>
      <c r="P8" s="147" t="str" cm="1">
        <f t="array" ref="P8">IF(L8&lt;&gt;"",IFERROR(_xlfn.CHOOSECOLS(_xlfn.TEXTSPLIT(N8,"--"),2),""),"")</f>
        <v>Fish</v>
      </c>
      <c r="Q8" s="147" t="str">
        <f t="shared" si="4"/>
        <v>Clupeid Fish</v>
      </c>
    </row>
    <row r="9" spans="1:17" x14ac:dyDescent="0.35">
      <c r="A9" s="146" t="str">
        <v>AOM_000544</v>
      </c>
      <c r="B9" s="146" t="str">
        <v>Fish Oil</v>
      </c>
      <c r="C9" s="146" t="str">
        <v/>
      </c>
      <c r="D9" s="146" t="str">
        <v/>
      </c>
      <c r="E9" s="146" t="str">
        <f t="shared" si="3"/>
        <v/>
      </c>
      <c r="F9" s="146" t="str">
        <v>Management--Livestock Management--Feed Characteristic--Feed Composition--Feed Ingredient--Animal--Fish--Fish Oil----</v>
      </c>
      <c r="G9" s="146" t="str" cm="1">
        <f t="array" ref="G9">IFERROR(SUBSTITUTE(_xlfn.CHOOSECOLS(_xlfn.TEXTSPLIT(_xlfn.TEXTJOIN("|",,F9),"Feed Ingredient--","|",TRUE),2),"----",""),"")</f>
        <v>Animal--Fish--Fish Oil</v>
      </c>
      <c r="H9" s="146" t="str">
        <f t="shared" si="0"/>
        <v>Animal--Fish--Fish Oil</v>
      </c>
      <c r="I9" s="146">
        <f t="shared" si="1"/>
        <v>2</v>
      </c>
      <c r="J9" s="146" t="str">
        <f t="shared" si="2"/>
        <v>Animal--Fish</v>
      </c>
      <c r="K9" s="146" t="str" cm="1">
        <f t="array" ref="K9">IF(G9&lt;&gt;"",_xlfn.TEXTJOIN(";",TRUE,
CONCATENATE(A9,"$",H9),
IF(E9="","",IF(I9&lt;&gt;0,CONCATENATE(A9,"$",J9,"--",_xlfn.TEXTSPLIT(E9,";",TRUE,FALSE)),CONCATENATE(A9,"$",_xlfn.TEXTSPLIT(E9,";",TRUE,FALSE))))),"")</f>
        <v>AOM_000544$Animal--Fish--Fish Oil</v>
      </c>
      <c r="L9" s="146" t="str">
        <v>AOM_001880$Animal--Fish--Cod--Cod Liver Oil</v>
      </c>
      <c r="M9" s="146" t="str" cm="1">
        <f t="array" ref="M9:N9">IF(L9&lt;&gt;"",_xlfn.TEXTSPLIT(L9, "$"),"")</f>
        <v>AOM_001880</v>
      </c>
      <c r="N9" s="146" t="str">
        <v>Animal--Fish--Cod--Cod Liver Oil</v>
      </c>
      <c r="O9" s="146" t="str" cm="1">
        <f t="array" ref="O9">IF(L9&lt;&gt;"",_xlfn.CHOOSECOLS(_xlfn.TEXTSPLIT(N9,"--"),1),"")</f>
        <v>Animal</v>
      </c>
      <c r="P9" s="146" t="str" cm="1">
        <f t="array" ref="P9">IF(L9&lt;&gt;"",IFERROR(_xlfn.CHOOSECOLS(_xlfn.TEXTSPLIT(N9,"--"),2),""),"")</f>
        <v>Fish</v>
      </c>
      <c r="Q9" s="146" t="str">
        <f t="shared" si="4"/>
        <v>Cod--Cod Liver Oil</v>
      </c>
    </row>
    <row r="10" spans="1:17" x14ac:dyDescent="0.35">
      <c r="A10" s="147" t="str">
        <v>AOM_000547</v>
      </c>
      <c r="B10" s="147" t="str">
        <v>Nile Perch Fish Oil</v>
      </c>
      <c r="C10" s="147" t="str">
        <v>Labrus niloticus;Centropomus niloticus</v>
      </c>
      <c r="D10" s="147" t="str">
        <v>Lates niloticus Oil</v>
      </c>
      <c r="E10" s="147" t="str">
        <f t="shared" si="3"/>
        <v>Labrus niloticus;Centropomus niloticus;Lates niloticus Oil</v>
      </c>
      <c r="F10" s="147" t="str">
        <v>Management--Livestock Management--Feed Characteristic--Feed Composition--Feed Ingredient--Animal--Fish--Nile Perch Fish Oil----</v>
      </c>
      <c r="G10" s="147" t="str" cm="1">
        <f t="array" ref="G10">IFERROR(SUBSTITUTE(_xlfn.CHOOSECOLS(_xlfn.TEXTSPLIT(_xlfn.TEXTJOIN("|",,F10),"Feed Ingredient--","|",TRUE),2),"----",""),"")</f>
        <v>Animal--Fish--Nile Perch Fish Oil</v>
      </c>
      <c r="H10" s="147" t="str">
        <f t="shared" si="0"/>
        <v>Animal--Fish--Nile Perch Fish Oil</v>
      </c>
      <c r="I10" s="147">
        <f t="shared" si="1"/>
        <v>2</v>
      </c>
      <c r="J10" s="147" t="str">
        <f t="shared" si="2"/>
        <v>Animal--Fish</v>
      </c>
      <c r="K10" s="147" t="str" cm="1">
        <f t="array" ref="K10">IF(G10&lt;&gt;"",_xlfn.TEXTJOIN(";",TRUE,
CONCATENATE(A10,"$",H10),
IF(E10="","",IF(I10&lt;&gt;0,CONCATENATE(A10,"$",J10,"--",_xlfn.TEXTSPLIT(E10,";",TRUE,FALSE)),CONCATENATE(A10,"$",_xlfn.TEXTSPLIT(E10,";",TRUE,FALSE))))),"")</f>
        <v>AOM_000547$Animal--Fish--Nile Perch Fish Oil;AOM_000547$Animal--Fish--Labrus niloticus;AOM_000547$Animal--Fish--Centropomus niloticus;AOM_000547$Animal--Fish--Lates niloticus Oil</v>
      </c>
      <c r="L10" s="147" t="str">
        <v>AOM_001882$Animal--Fish--Herring</v>
      </c>
      <c r="M10" s="147" t="str" cm="1">
        <f t="array" ref="M10:N10">IF(L10&lt;&gt;"",_xlfn.TEXTSPLIT(L10, "$"),"")</f>
        <v>AOM_001882</v>
      </c>
      <c r="N10" s="147" t="str">
        <v>Animal--Fish--Herring</v>
      </c>
      <c r="O10" s="147" t="str" cm="1">
        <f t="array" ref="O10">IF(L10&lt;&gt;"",_xlfn.CHOOSECOLS(_xlfn.TEXTSPLIT(N10,"--"),1),"")</f>
        <v>Animal</v>
      </c>
      <c r="P10" s="147" t="str" cm="1">
        <f t="array" ref="P10">IF(L10&lt;&gt;"",IFERROR(_xlfn.CHOOSECOLS(_xlfn.TEXTSPLIT(N10,"--"),2),""),"")</f>
        <v>Fish</v>
      </c>
      <c r="Q10" s="147" t="str">
        <f t="shared" si="4"/>
        <v>Herring</v>
      </c>
    </row>
    <row r="11" spans="1:17" x14ac:dyDescent="0.35">
      <c r="A11" s="146" t="str">
        <v>AOM_002241</v>
      </c>
      <c r="B11" s="146" t="str">
        <v>Rainbow Trout Oil</v>
      </c>
      <c r="C11" s="146" t="str">
        <v/>
      </c>
      <c r="D11" s="146" t="str">
        <v/>
      </c>
      <c r="E11" s="146" t="str">
        <f t="shared" si="3"/>
        <v/>
      </c>
      <c r="F11" s="146" t="str">
        <v>Management--Livestock Management--Feed Characteristic--Feed Composition--Feed Ingredient--Animal--Fish--Rainbow Trout--Rainbow Trout Oil--</v>
      </c>
      <c r="G11" s="146" t="str" cm="1">
        <f t="array" ref="G11">IFERROR(SUBSTITUTE(_xlfn.CHOOSECOLS(_xlfn.TEXTSPLIT(_xlfn.TEXTJOIN("|",,F11),"Feed Ingredient--","|",TRUE),2),"----",""),"")</f>
        <v>Animal--Fish--Rainbow Trout--Rainbow Trout Oil--</v>
      </c>
      <c r="H11" s="146" t="str">
        <f t="shared" si="0"/>
        <v>Animal--Fish--Rainbow Trout--Rainbow Trout Oil</v>
      </c>
      <c r="I11" s="146">
        <f t="shared" si="1"/>
        <v>3</v>
      </c>
      <c r="J11" s="146" t="str">
        <f t="shared" si="2"/>
        <v>Animal--Fish--Rainbow Trout</v>
      </c>
      <c r="K11" s="146" t="str" cm="1">
        <f t="array" ref="K11">IF(G11&lt;&gt;"",_xlfn.TEXTJOIN(";",TRUE,
CONCATENATE(A11,"$",H11),
IF(E11="","",IF(I11&lt;&gt;0,CONCATENATE(A11,"$",J11,"--",_xlfn.TEXTSPLIT(E11,";",TRUE,FALSE)),CONCATENATE(A11,"$",_xlfn.TEXTSPLIT(E11,";",TRUE,FALSE))))),"")</f>
        <v>AOM_002241$Animal--Fish--Rainbow Trout--Rainbow Trout Oil</v>
      </c>
      <c r="L11" s="146" t="str">
        <v>AOM_000544$Animal--Fish--Fish Oil</v>
      </c>
      <c r="M11" s="146" t="str" cm="1">
        <f t="array" ref="M11:N11">IF(L11&lt;&gt;"",_xlfn.TEXTSPLIT(L11, "$"),"")</f>
        <v>AOM_000544</v>
      </c>
      <c r="N11" s="146" t="str">
        <v>Animal--Fish--Fish Oil</v>
      </c>
      <c r="O11" s="146" t="str" cm="1">
        <f t="array" ref="O11">IF(L11&lt;&gt;"",_xlfn.CHOOSECOLS(_xlfn.TEXTSPLIT(N11,"--"),1),"")</f>
        <v>Animal</v>
      </c>
      <c r="P11" s="146" t="str" cm="1">
        <f t="array" ref="P11">IF(L11&lt;&gt;"",IFERROR(_xlfn.CHOOSECOLS(_xlfn.TEXTSPLIT(N11,"--"),2),""),"")</f>
        <v>Fish</v>
      </c>
      <c r="Q11" s="146" t="str">
        <f t="shared" si="4"/>
        <v>Fish Oil</v>
      </c>
    </row>
    <row r="12" spans="1:17" x14ac:dyDescent="0.35">
      <c r="A12" s="147" t="str">
        <v>AOM_002242</v>
      </c>
      <c r="B12" s="147" t="str">
        <v>Rainbow Trout Oil Ensiled</v>
      </c>
      <c r="C12" s="147" t="str">
        <v>Rainbow Trout Oil Silage</v>
      </c>
      <c r="D12" s="147" t="str">
        <v/>
      </c>
      <c r="E12" s="147" t="str">
        <f t="shared" si="3"/>
        <v>Rainbow Trout Oil Silage</v>
      </c>
      <c r="F12" s="147" t="str">
        <v>Management--Livestock Management--Feed Characteristic--Feed Composition--Feed Ingredient--Animal--Fish--Rainbow Trout--Rainbow Trout Oil--Rainbow Trout Oil Ensiled</v>
      </c>
      <c r="G12" s="147" t="str" cm="1">
        <f t="array" ref="G12">IFERROR(SUBSTITUTE(_xlfn.CHOOSECOLS(_xlfn.TEXTSPLIT(_xlfn.TEXTJOIN("|",,F12),"Feed Ingredient--","|",TRUE),2),"----",""),"")</f>
        <v>Animal--Fish--Rainbow Trout--Rainbow Trout Oil--Rainbow Trout Oil Ensiled</v>
      </c>
      <c r="H12" s="147" t="str">
        <f t="shared" si="0"/>
        <v>Animal--Fish--Rainbow Trout--Rainbow Trout Oil--Rainbow Trout Oil Ensiled</v>
      </c>
      <c r="I12" s="147">
        <f t="shared" si="1"/>
        <v>4</v>
      </c>
      <c r="J12" s="147" t="str">
        <f t="shared" si="2"/>
        <v>Animal--Fish--Rainbow Trout--Rainbow Trout Oil</v>
      </c>
      <c r="K12" s="147" t="str" cm="1">
        <f t="array" ref="K12">IF(G12&lt;&gt;"",_xlfn.TEXTJOIN(";",TRUE,
CONCATENATE(A12,"$",H12),
IF(E12="","",IF(I12&lt;&gt;0,CONCATENATE(A12,"$",J12,"--",_xlfn.TEXTSPLIT(E12,";",TRUE,FALSE)),CONCATENATE(A12,"$",_xlfn.TEXTSPLIT(E12,";",TRUE,FALSE))))),"")</f>
        <v>AOM_002242$Animal--Fish--Rainbow Trout--Rainbow Trout Oil--Rainbow Trout Oil Ensiled;AOM_002242$Animal--Fish--Rainbow Trout--Rainbow Trout Oil--Rainbow Trout Oil Silage</v>
      </c>
      <c r="L12" s="147" t="str">
        <v>AOM_000547$Animal--Fish--Nile Perch Fish Oil</v>
      </c>
      <c r="M12" s="147" t="str" cm="1">
        <f t="array" ref="M12:N12">IF(L12&lt;&gt;"",_xlfn.TEXTSPLIT(L12, "$"),"")</f>
        <v>AOM_000547</v>
      </c>
      <c r="N12" s="147" t="str">
        <v>Animal--Fish--Nile Perch Fish Oil</v>
      </c>
      <c r="O12" s="147" t="str" cm="1">
        <f t="array" ref="O12">IF(L12&lt;&gt;"",_xlfn.CHOOSECOLS(_xlfn.TEXTSPLIT(N12,"--"),1),"")</f>
        <v>Animal</v>
      </c>
      <c r="P12" s="147" t="str" cm="1">
        <f t="array" ref="P12">IF(L12&lt;&gt;"",IFERROR(_xlfn.CHOOSECOLS(_xlfn.TEXTSPLIT(N12,"--"),2),""),"")</f>
        <v>Fish</v>
      </c>
      <c r="Q12" s="147" t="str">
        <f t="shared" si="4"/>
        <v>Nile Perch Fish Oil</v>
      </c>
    </row>
    <row r="13" spans="1:17" x14ac:dyDescent="0.35">
      <c r="A13" s="146" t="str">
        <v>AOM_001110</v>
      </c>
      <c r="B13" s="146" t="str">
        <v>Rastrineobola argentea</v>
      </c>
      <c r="C13" s="146" t="str">
        <v/>
      </c>
      <c r="D13" s="146" t="str">
        <v>Rastrineobola argentea</v>
      </c>
      <c r="E13" s="146" t="str">
        <f t="shared" si="3"/>
        <v>Rastrineobola argentea</v>
      </c>
      <c r="F13" s="146" t="str">
        <v>Management--Livestock Management--Feed Characteristic--Feed Composition--Feed Ingredient--Animal--Fish--Rastrineobola argentea----</v>
      </c>
      <c r="G13" s="146" t="str" cm="1">
        <f t="array" ref="G13">IFERROR(SUBSTITUTE(_xlfn.CHOOSECOLS(_xlfn.TEXTSPLIT(_xlfn.TEXTJOIN("|",,F13),"Feed Ingredient--","|",TRUE),2),"----",""),"")</f>
        <v>Animal--Fish--Rastrineobola argentea</v>
      </c>
      <c r="H13" s="146" t="str">
        <f t="shared" si="0"/>
        <v>Animal--Fish--Rastrineobola argentea</v>
      </c>
      <c r="I13" s="146">
        <f t="shared" si="1"/>
        <v>2</v>
      </c>
      <c r="J13" s="146" t="str">
        <f t="shared" si="2"/>
        <v>Animal--Fish</v>
      </c>
      <c r="K13" s="146" t="str" cm="1">
        <f t="array" ref="K13">IF(G13&lt;&gt;"",_xlfn.TEXTJOIN(";",TRUE,
CONCATENATE(A13,"$",H13),
IF(E13="","",IF(I13&lt;&gt;0,CONCATENATE(A13,"$",J13,"--",_xlfn.TEXTSPLIT(E13,";",TRUE,FALSE)),CONCATENATE(A13,"$",_xlfn.TEXTSPLIT(E13,";",TRUE,FALSE))))),"")</f>
        <v>AOM_001110$Animal--Fish--Rastrineobola argentea;AOM_001110$Animal--Fish--Rastrineobola argentea</v>
      </c>
      <c r="L13" s="146" t="str">
        <v>AOM_000547$Animal--Fish--Labrus niloticus</v>
      </c>
      <c r="M13" s="146" t="str" cm="1">
        <f t="array" ref="M13:N13">IF(L13&lt;&gt;"",_xlfn.TEXTSPLIT(L13, "$"),"")</f>
        <v>AOM_000547</v>
      </c>
      <c r="N13" s="146" t="str">
        <v>Animal--Fish--Labrus niloticus</v>
      </c>
      <c r="O13" s="146" t="str" cm="1">
        <f t="array" ref="O13">IF(L13&lt;&gt;"",_xlfn.CHOOSECOLS(_xlfn.TEXTSPLIT(N13,"--"),1),"")</f>
        <v>Animal</v>
      </c>
      <c r="P13" s="146" t="str" cm="1">
        <f t="array" ref="P13">IF(L13&lt;&gt;"",IFERROR(_xlfn.CHOOSECOLS(_xlfn.TEXTSPLIT(N13,"--"),2),""),"")</f>
        <v>Fish</v>
      </c>
      <c r="Q13" s="146" t="str">
        <f t="shared" si="4"/>
        <v>Labrus niloticus</v>
      </c>
    </row>
    <row r="14" spans="1:17" x14ac:dyDescent="0.35">
      <c r="A14" s="147" t="str">
        <v>AOM_002243</v>
      </c>
      <c r="B14" s="147" t="str">
        <v>Sardine</v>
      </c>
      <c r="C14" s="147" t="str">
        <v/>
      </c>
      <c r="D14" s="147" t="str">
        <v/>
      </c>
      <c r="E14" s="147" t="str">
        <f t="shared" si="3"/>
        <v/>
      </c>
      <c r="F14" s="147" t="str">
        <v>Management--Livestock Management--Feed Characteristic--Feed Composition--Feed Ingredient--Animal--Fish--Sardine----</v>
      </c>
      <c r="G14" s="147" t="str" cm="1">
        <f t="array" ref="G14">IFERROR(SUBSTITUTE(_xlfn.CHOOSECOLS(_xlfn.TEXTSPLIT(_xlfn.TEXTJOIN("|",,F14),"Feed Ingredient--","|",TRUE),2),"----",""),"")</f>
        <v>Animal--Fish--Sardine</v>
      </c>
      <c r="H14" s="147" t="str">
        <f t="shared" si="0"/>
        <v>Animal--Fish--Sardine</v>
      </c>
      <c r="I14" s="147">
        <f t="shared" si="1"/>
        <v>2</v>
      </c>
      <c r="J14" s="147" t="str">
        <f t="shared" si="2"/>
        <v>Animal--Fish</v>
      </c>
      <c r="K14" s="147" t="str" cm="1">
        <f t="array" ref="K14">IF(G14&lt;&gt;"",_xlfn.TEXTJOIN(";",TRUE,
CONCATENATE(A14,"$",H14),
IF(E14="","",IF(I14&lt;&gt;0,CONCATENATE(A14,"$",J14,"--",_xlfn.TEXTSPLIT(E14,";",TRUE,FALSE)),CONCATENATE(A14,"$",_xlfn.TEXTSPLIT(E14,";",TRUE,FALSE))))),"")</f>
        <v>AOM_002243$Animal--Fish--Sardine</v>
      </c>
      <c r="L14" s="147" t="str">
        <v>AOM_000547$Animal--Fish--Centropomus niloticus</v>
      </c>
      <c r="M14" s="147" t="str" cm="1">
        <f t="array" ref="M14:N14">IF(L14&lt;&gt;"",_xlfn.TEXTSPLIT(L14, "$"),"")</f>
        <v>AOM_000547</v>
      </c>
      <c r="N14" s="147" t="str">
        <v>Animal--Fish--Centropomus niloticus</v>
      </c>
      <c r="O14" s="147" t="str" cm="1">
        <f t="array" ref="O14">IF(L14&lt;&gt;"",_xlfn.CHOOSECOLS(_xlfn.TEXTSPLIT(N14,"--"),1),"")</f>
        <v>Animal</v>
      </c>
      <c r="P14" s="147" t="str" cm="1">
        <f t="array" ref="P14">IF(L14&lt;&gt;"",IFERROR(_xlfn.CHOOSECOLS(_xlfn.TEXTSPLIT(N14,"--"),2),""),"")</f>
        <v>Fish</v>
      </c>
      <c r="Q14" s="147" t="str">
        <f t="shared" si="4"/>
        <v>Centropomus niloticus</v>
      </c>
    </row>
    <row r="15" spans="1:17" x14ac:dyDescent="0.35">
      <c r="A15" s="146" t="str">
        <v>AOM_002244</v>
      </c>
      <c r="B15" s="146" t="str">
        <v>Trout Ensiled</v>
      </c>
      <c r="C15" s="146" t="str">
        <v>Trout Silage</v>
      </c>
      <c r="D15" s="146" t="str">
        <v/>
      </c>
      <c r="E15" s="146" t="str">
        <f t="shared" si="3"/>
        <v>Trout Silage</v>
      </c>
      <c r="F15" s="146" t="str">
        <v>Management--Livestock Management--Feed Characteristic--Feed Composition--Feed Ingredient--Animal--Fish--Trout --Trout Ensiled--</v>
      </c>
      <c r="G15" s="146" t="str" cm="1">
        <f t="array" ref="G15">IFERROR(SUBSTITUTE(_xlfn.CHOOSECOLS(_xlfn.TEXTSPLIT(_xlfn.TEXTJOIN("|",,F15),"Feed Ingredient--","|",TRUE),2),"----",""),"")</f>
        <v>Animal--Fish--Trout --Trout Ensiled--</v>
      </c>
      <c r="H15" s="146" t="str">
        <f t="shared" si="0"/>
        <v>Animal--Fish--Trout --Trout Ensiled</v>
      </c>
      <c r="I15" s="146">
        <f t="shared" si="1"/>
        <v>3</v>
      </c>
      <c r="J15" s="146" t="str">
        <f t="shared" si="2"/>
        <v xml:space="preserve">Animal--Fish--Trout </v>
      </c>
      <c r="K15" s="146" t="str" cm="1">
        <f t="array" ref="K15">IF(G15&lt;&gt;"",_xlfn.TEXTJOIN(";",TRUE,
CONCATENATE(A15,"$",H15),
IF(E15="","",IF(I15&lt;&gt;0,CONCATENATE(A15,"$",J15,"--",_xlfn.TEXTSPLIT(E15,";",TRUE,FALSE)),CONCATENATE(A15,"$",_xlfn.TEXTSPLIT(E15,";",TRUE,FALSE))))),"")</f>
        <v>AOM_002244$Animal--Fish--Trout --Trout Ensiled;AOM_002244$Animal--Fish--Trout --Trout Silage</v>
      </c>
      <c r="L15" s="146" t="str">
        <v>AOM_000547$Animal--Fish--Lates niloticus Oil</v>
      </c>
      <c r="M15" s="146" t="str" cm="1">
        <f t="array" ref="M15:N15">IF(L15&lt;&gt;"",_xlfn.TEXTSPLIT(L15, "$"),"")</f>
        <v>AOM_000547</v>
      </c>
      <c r="N15" s="146" t="str">
        <v>Animal--Fish--Lates niloticus Oil</v>
      </c>
      <c r="O15" s="146" t="str" cm="1">
        <f t="array" ref="O15">IF(L15&lt;&gt;"",_xlfn.CHOOSECOLS(_xlfn.TEXTSPLIT(N15,"--"),1),"")</f>
        <v>Animal</v>
      </c>
      <c r="P15" s="146" t="str" cm="1">
        <f t="array" ref="P15">IF(L15&lt;&gt;"",IFERROR(_xlfn.CHOOSECOLS(_xlfn.TEXTSPLIT(N15,"--"),2),""),"")</f>
        <v>Fish</v>
      </c>
      <c r="Q15" s="146" t="str">
        <f t="shared" si="4"/>
        <v>Lates niloticus Oil</v>
      </c>
    </row>
    <row r="16" spans="1:17" x14ac:dyDescent="0.35">
      <c r="A16" s="147" t="str">
        <v>AOM_001930</v>
      </c>
      <c r="B16" s="147" t="str">
        <v>Trout Oil</v>
      </c>
      <c r="C16" s="147" t="str">
        <v>Trout Oil Silage</v>
      </c>
      <c r="D16" s="147" t="str">
        <v/>
      </c>
      <c r="E16" s="147" t="str">
        <f t="shared" si="3"/>
        <v>Trout Oil Silage</v>
      </c>
      <c r="F16" s="147" t="str">
        <v>Management--Livestock Management--Feed Characteristic--Feed Composition--Feed Ingredient--Animal--Fish--Trout --Trout Oil--</v>
      </c>
      <c r="G16" s="147" t="str" cm="1">
        <f t="array" ref="G16">IFERROR(SUBSTITUTE(_xlfn.CHOOSECOLS(_xlfn.TEXTSPLIT(_xlfn.TEXTJOIN("|",,F16),"Feed Ingredient--","|",TRUE),2),"----",""),"")</f>
        <v>Animal--Fish--Trout --Trout Oil--</v>
      </c>
      <c r="H16" s="147" t="str">
        <f t="shared" si="0"/>
        <v>Animal--Fish--Trout --Trout Oil</v>
      </c>
      <c r="I16" s="147">
        <f t="shared" si="1"/>
        <v>3</v>
      </c>
      <c r="J16" s="147" t="str">
        <f t="shared" si="2"/>
        <v xml:space="preserve">Animal--Fish--Trout </v>
      </c>
      <c r="K16" s="147" t="str" cm="1">
        <f t="array" ref="K16">IF(G16&lt;&gt;"",_xlfn.TEXTJOIN(";",TRUE,
CONCATENATE(A16,"$",H16),
IF(E16="","",IF(I16&lt;&gt;0,CONCATENATE(A16,"$",J16,"--",_xlfn.TEXTSPLIT(E16,";",TRUE,FALSE)),CONCATENATE(A16,"$",_xlfn.TEXTSPLIT(E16,";",TRUE,FALSE))))),"")</f>
        <v>AOM_001930$Animal--Fish--Trout --Trout Oil;AOM_001930$Animal--Fish--Trout --Trout Oil Silage</v>
      </c>
      <c r="L16" s="147" t="str">
        <v>AOM_002241$Animal--Fish--Rainbow Trout--Rainbow Trout Oil</v>
      </c>
      <c r="M16" s="147" t="str" cm="1">
        <f t="array" ref="M16:N16">IF(L16&lt;&gt;"",_xlfn.TEXTSPLIT(L16, "$"),"")</f>
        <v>AOM_002241</v>
      </c>
      <c r="N16" s="147" t="str">
        <v>Animal--Fish--Rainbow Trout--Rainbow Trout Oil</v>
      </c>
      <c r="O16" s="147" t="str" cm="1">
        <f t="array" ref="O16">IF(L16&lt;&gt;"",_xlfn.CHOOSECOLS(_xlfn.TEXTSPLIT(N16,"--"),1),"")</f>
        <v>Animal</v>
      </c>
      <c r="P16" s="147" t="str" cm="1">
        <f t="array" ref="P16">IF(L16&lt;&gt;"",IFERROR(_xlfn.CHOOSECOLS(_xlfn.TEXTSPLIT(N16,"--"),2),""),"")</f>
        <v>Fish</v>
      </c>
      <c r="Q16" s="147" t="str">
        <f t="shared" si="4"/>
        <v>Rainbow Trout--Rainbow Trout Oil</v>
      </c>
    </row>
    <row r="17" spans="1:17" x14ac:dyDescent="0.35">
      <c r="A17" s="146" t="str">
        <v>AOM_002245</v>
      </c>
      <c r="B17" s="146" t="str">
        <v>Trout Oil Ensiled</v>
      </c>
      <c r="C17" s="146" t="str">
        <v>Trout Oil</v>
      </c>
      <c r="D17" s="146" t="str">
        <v/>
      </c>
      <c r="E17" s="146" t="str">
        <f t="shared" si="3"/>
        <v>Trout Oil</v>
      </c>
      <c r="F17" s="146" t="str">
        <v>Management--Livestock Management--Feed Characteristic--Feed Composition--Feed Ingredient--Animal--Fish--Trout --Trout Oil--Trout Oil Ensiled</v>
      </c>
      <c r="G17" s="146" t="str" cm="1">
        <f t="array" ref="G17">IFERROR(SUBSTITUTE(_xlfn.CHOOSECOLS(_xlfn.TEXTSPLIT(_xlfn.TEXTJOIN("|",,F17),"Feed Ingredient--","|",TRUE),2),"----",""),"")</f>
        <v>Animal--Fish--Trout --Trout Oil--Trout Oil Ensiled</v>
      </c>
      <c r="H17" s="146" t="str">
        <f t="shared" si="0"/>
        <v>Animal--Fish--Trout --Trout Oil--Trout Oil Ensiled</v>
      </c>
      <c r="I17" s="146">
        <f t="shared" si="1"/>
        <v>4</v>
      </c>
      <c r="J17" s="146" t="str">
        <f t="shared" si="2"/>
        <v>Animal--Fish--Trout --Trout Oil</v>
      </c>
      <c r="K17" s="146" t="str" cm="1">
        <f t="array" ref="K17">IF(G17&lt;&gt;"",_xlfn.TEXTJOIN(";",TRUE,
CONCATENATE(A17,"$",H17),
IF(E17="","",IF(I17&lt;&gt;0,CONCATENATE(A17,"$",J17,"--",_xlfn.TEXTSPLIT(E17,";",TRUE,FALSE)),CONCATENATE(A17,"$",_xlfn.TEXTSPLIT(E17,";",TRUE,FALSE))))),"")</f>
        <v>AOM_002245$Animal--Fish--Trout --Trout Oil--Trout Oil Ensiled;AOM_002245$Animal--Fish--Trout --Trout Oil--Trout Oil</v>
      </c>
      <c r="L17" s="146" t="str">
        <v>AOM_002242$Animal--Fish--Rainbow Trout--Rainbow Trout Oil--Rainbow Trout Oil Ensiled</v>
      </c>
      <c r="M17" s="146" t="str" cm="1">
        <f t="array" ref="M17:N17">IF(L17&lt;&gt;"",_xlfn.TEXTSPLIT(L17, "$"),"")</f>
        <v>AOM_002242</v>
      </c>
      <c r="N17" s="146" t="str">
        <v>Animal--Fish--Rainbow Trout--Rainbow Trout Oil--Rainbow Trout Oil Ensiled</v>
      </c>
      <c r="O17" s="146" t="str" cm="1">
        <f t="array" ref="O17">IF(L17&lt;&gt;"",_xlfn.CHOOSECOLS(_xlfn.TEXTSPLIT(N17,"--"),1),"")</f>
        <v>Animal</v>
      </c>
      <c r="P17" s="146" t="str" cm="1">
        <f t="array" ref="P17">IF(L17&lt;&gt;"",IFERROR(_xlfn.CHOOSECOLS(_xlfn.TEXTSPLIT(N17,"--"),2),""),"")</f>
        <v>Fish</v>
      </c>
      <c r="Q17" s="146" t="str">
        <f t="shared" si="4"/>
        <v>Rainbow Trout--Rainbow Trout Oil--Rainbow Trout Oil Ensiled</v>
      </c>
    </row>
    <row r="18" spans="1:17" x14ac:dyDescent="0.35">
      <c r="A18" s="147" t="str">
        <v>AOM_002246</v>
      </c>
      <c r="B18" s="147" t="str">
        <v>Tuna</v>
      </c>
      <c r="C18" s="147" t="str">
        <v/>
      </c>
      <c r="D18" s="147" t="str">
        <v/>
      </c>
      <c r="E18" s="147" t="str">
        <f t="shared" si="3"/>
        <v/>
      </c>
      <c r="F18" s="147" t="str">
        <v>Management--Livestock Management--Feed Characteristic--Feed Composition--Feed Ingredient--Animal--Fish--Tuna----</v>
      </c>
      <c r="G18" s="147" t="str" cm="1">
        <f t="array" ref="G18">IFERROR(SUBSTITUTE(_xlfn.CHOOSECOLS(_xlfn.TEXTSPLIT(_xlfn.TEXTJOIN("|",,F18),"Feed Ingredient--","|",TRUE),2),"----",""),"")</f>
        <v>Animal--Fish--Tuna</v>
      </c>
      <c r="H18" s="147" t="str">
        <f t="shared" si="0"/>
        <v>Animal--Fish--Tuna</v>
      </c>
      <c r="I18" s="147">
        <f t="shared" si="1"/>
        <v>2</v>
      </c>
      <c r="J18" s="147" t="str">
        <f t="shared" si="2"/>
        <v>Animal--Fish</v>
      </c>
      <c r="K18" s="147" t="str" cm="1">
        <f t="array" ref="K18">IF(G18&lt;&gt;"",_xlfn.TEXTJOIN(";",TRUE,
CONCATENATE(A18,"$",H18),
IF(E18="","",IF(I18&lt;&gt;0,CONCATENATE(A18,"$",J18,"--",_xlfn.TEXTSPLIT(E18,";",TRUE,FALSE)),CONCATENATE(A18,"$",_xlfn.TEXTSPLIT(E18,";",TRUE,FALSE))))),"")</f>
        <v>AOM_002246$Animal--Fish--Tuna</v>
      </c>
      <c r="L18" s="147" t="str">
        <v>AOM_002242$Animal--Fish--Rainbow Trout--Rainbow Trout Oil--Rainbow Trout Oil Silage</v>
      </c>
      <c r="M18" s="147" t="str" cm="1">
        <f t="array" ref="M18:N18">IF(L18&lt;&gt;"",_xlfn.TEXTSPLIT(L18, "$"),"")</f>
        <v>AOM_002242</v>
      </c>
      <c r="N18" s="147" t="str">
        <v>Animal--Fish--Rainbow Trout--Rainbow Trout Oil--Rainbow Trout Oil Silage</v>
      </c>
      <c r="O18" s="147" t="str" cm="1">
        <f t="array" ref="O18">IF(L18&lt;&gt;"",_xlfn.CHOOSECOLS(_xlfn.TEXTSPLIT(N18,"--"),1),"")</f>
        <v>Animal</v>
      </c>
      <c r="P18" s="147" t="str" cm="1">
        <f t="array" ref="P18">IF(L18&lt;&gt;"",IFERROR(_xlfn.CHOOSECOLS(_xlfn.TEXTSPLIT(N18,"--"),2),""),"")</f>
        <v>Fish</v>
      </c>
      <c r="Q18" s="147" t="str">
        <f t="shared" si="4"/>
        <v>Rainbow Trout--Rainbow Trout Oil--Rainbow Trout Oil Silage</v>
      </c>
    </row>
    <row r="19" spans="1:17" x14ac:dyDescent="0.35">
      <c r="A19" s="146" t="str">
        <v>AOM_001805</v>
      </c>
      <c r="B19" s="146" t="str">
        <v>African Palm Larvae</v>
      </c>
      <c r="C19" s="146" t="str">
        <v>African palm weevil larvae</v>
      </c>
      <c r="D19" s="146" t="str">
        <v>Rhynchophorus phoenicisis</v>
      </c>
      <c r="E19" s="146" t="str">
        <f t="shared" si="3"/>
        <v>African palm weevil larvae;Rhynchophorus phoenicisis</v>
      </c>
      <c r="F19" s="146" t="str">
        <v>Management--Livestock Management--Feed Characteristic--Feed Composition--Feed Ingredient--Animal--Insect--African Palm Larvae----</v>
      </c>
      <c r="G19" s="146" t="str" cm="1">
        <f t="array" ref="G19">IFERROR(SUBSTITUTE(_xlfn.CHOOSECOLS(_xlfn.TEXTSPLIT(_xlfn.TEXTJOIN("|",,F19),"Feed Ingredient--","|",TRUE),2),"----",""),"")</f>
        <v>Animal--Insect--African Palm Larvae</v>
      </c>
      <c r="H19" s="146" t="str">
        <f t="shared" si="0"/>
        <v>Animal--Insect--African Palm Larvae</v>
      </c>
      <c r="I19" s="146">
        <f t="shared" si="1"/>
        <v>2</v>
      </c>
      <c r="J19" s="146" t="str">
        <f t="shared" si="2"/>
        <v>Animal--Insect</v>
      </c>
      <c r="K19" s="146" t="str" cm="1">
        <f t="array" ref="K19">IF(G19&lt;&gt;"",_xlfn.TEXTJOIN(";",TRUE,
CONCATENATE(A19,"$",H19),
IF(E19="","",IF(I19&lt;&gt;0,CONCATENATE(A19,"$",J19,"--",_xlfn.TEXTSPLIT(E19,";",TRUE,FALSE)),CONCATENATE(A19,"$",_xlfn.TEXTSPLIT(E19,";",TRUE,FALSE))))),"")</f>
        <v>AOM_001805$Animal--Insect--African Palm Larvae;AOM_001805$Animal--Insect--African palm weevil larvae;AOM_001805$Animal--Insect--Rhynchophorus phoenicisis</v>
      </c>
      <c r="L19" s="146" t="str">
        <v>AOM_001110$Animal--Fish--Rastrineobola argentea</v>
      </c>
      <c r="M19" s="146" t="str" cm="1">
        <f t="array" ref="M19:N19">IF(L19&lt;&gt;"",_xlfn.TEXTSPLIT(L19, "$"),"")</f>
        <v>AOM_001110</v>
      </c>
      <c r="N19" s="146" t="str">
        <v>Animal--Fish--Rastrineobola argentea</v>
      </c>
      <c r="O19" s="146" t="str" cm="1">
        <f t="array" ref="O19">IF(L19&lt;&gt;"",_xlfn.CHOOSECOLS(_xlfn.TEXTSPLIT(N19,"--"),1),"")</f>
        <v>Animal</v>
      </c>
      <c r="P19" s="146" t="str" cm="1">
        <f t="array" ref="P19">IF(L19&lt;&gt;"",IFERROR(_xlfn.CHOOSECOLS(_xlfn.TEXTSPLIT(N19,"--"),2),""),"")</f>
        <v>Fish</v>
      </c>
      <c r="Q19" s="146" t="str">
        <f t="shared" si="4"/>
        <v>Rastrineobola argentea</v>
      </c>
    </row>
    <row r="20" spans="1:17" x14ac:dyDescent="0.35">
      <c r="A20" s="147" t="str">
        <v>AOM_000551</v>
      </c>
      <c r="B20" s="147" t="str">
        <v>Black Soldier Fly Larvae</v>
      </c>
      <c r="C20" s="147" t="str">
        <v/>
      </c>
      <c r="D20" s="147" t="str">
        <v>Hermetia illucens Larvae</v>
      </c>
      <c r="E20" s="147" t="str">
        <f t="shared" si="3"/>
        <v>Hermetia illucens Larvae</v>
      </c>
      <c r="F20" s="147" t="str">
        <v>Management--Livestock Management--Feed Characteristic--Feed Composition--Feed Ingredient--Animal--Insect--Black Soldier Fly Larvae----</v>
      </c>
      <c r="G20" s="147" t="str" cm="1">
        <f t="array" ref="G20">IFERROR(SUBSTITUTE(_xlfn.CHOOSECOLS(_xlfn.TEXTSPLIT(_xlfn.TEXTJOIN("|",,F20),"Feed Ingredient--","|",TRUE),2),"----",""),"")</f>
        <v>Animal--Insect--Black Soldier Fly Larvae</v>
      </c>
      <c r="H20" s="147" t="str">
        <f t="shared" si="0"/>
        <v>Animal--Insect--Black Soldier Fly Larvae</v>
      </c>
      <c r="I20" s="147">
        <f t="shared" si="1"/>
        <v>2</v>
      </c>
      <c r="J20" s="147" t="str">
        <f t="shared" si="2"/>
        <v>Animal--Insect</v>
      </c>
      <c r="K20" s="147" t="str" cm="1">
        <f t="array" ref="K20">IF(G20&lt;&gt;"",_xlfn.TEXTJOIN(";",TRUE,
CONCATENATE(A20,"$",H20),
IF(E20="","",IF(I20&lt;&gt;0,CONCATENATE(A20,"$",J20,"--",_xlfn.TEXTSPLIT(E20,";",TRUE,FALSE)),CONCATENATE(A20,"$",_xlfn.TEXTSPLIT(E20,";",TRUE,FALSE))))),"")</f>
        <v>AOM_000551$Animal--Insect--Black Soldier Fly Larvae;AOM_000551$Animal--Insect--Hermetia illucens Larvae</v>
      </c>
      <c r="L20" s="147" t="str">
        <v>AOM_002243$Animal--Fish--Sardine</v>
      </c>
      <c r="M20" s="147" t="str" cm="1">
        <f t="array" ref="M20:N20">IF(L20&lt;&gt;"",_xlfn.TEXTSPLIT(L20, "$"),"")</f>
        <v>AOM_002243</v>
      </c>
      <c r="N20" s="147" t="str">
        <v>Animal--Fish--Sardine</v>
      </c>
      <c r="O20" s="147" t="str" cm="1">
        <f t="array" ref="O20">IF(L20&lt;&gt;"",_xlfn.CHOOSECOLS(_xlfn.TEXTSPLIT(N20,"--"),1),"")</f>
        <v>Animal</v>
      </c>
      <c r="P20" s="147" t="str" cm="1">
        <f t="array" ref="P20">IF(L20&lt;&gt;"",IFERROR(_xlfn.CHOOSECOLS(_xlfn.TEXTSPLIT(N20,"--"),2),""),"")</f>
        <v>Fish</v>
      </c>
      <c r="Q20" s="147" t="str">
        <f t="shared" si="4"/>
        <v>Sardine</v>
      </c>
    </row>
    <row r="21" spans="1:17" x14ac:dyDescent="0.35">
      <c r="A21" s="146" t="str">
        <v>AOM_002247</v>
      </c>
      <c r="B21" s="146" t="str">
        <v>Grasshopper</v>
      </c>
      <c r="C21" s="146" t="str">
        <v/>
      </c>
      <c r="D21" s="146" t="str">
        <v/>
      </c>
      <c r="E21" s="146" t="str">
        <f t="shared" si="3"/>
        <v/>
      </c>
      <c r="F21" s="146" t="str">
        <v>Management--Livestock Management--Feed Characteristic--Feed Composition--Feed Ingredient--Animal--Insect--Grasshopper----</v>
      </c>
      <c r="G21" s="146" t="str" cm="1">
        <f t="array" ref="G21">IFERROR(SUBSTITUTE(_xlfn.CHOOSECOLS(_xlfn.TEXTSPLIT(_xlfn.TEXTJOIN("|",,F21),"Feed Ingredient--","|",TRUE),2),"----",""),"")</f>
        <v>Animal--Insect--Grasshopper</v>
      </c>
      <c r="H21" s="146" t="str">
        <f t="shared" si="0"/>
        <v>Animal--Insect--Grasshopper</v>
      </c>
      <c r="I21" s="146">
        <f t="shared" si="1"/>
        <v>2</v>
      </c>
      <c r="J21" s="146" t="str">
        <f t="shared" si="2"/>
        <v>Animal--Insect</v>
      </c>
      <c r="K21" s="146" t="str" cm="1">
        <f t="array" ref="K21">IF(G21&lt;&gt;"",_xlfn.TEXTJOIN(";",TRUE,
CONCATENATE(A21,"$",H21),
IF(E21="","",IF(I21&lt;&gt;0,CONCATENATE(A21,"$",J21,"--",_xlfn.TEXTSPLIT(E21,";",TRUE,FALSE)),CONCATENATE(A21,"$",_xlfn.TEXTSPLIT(E21,";",TRUE,FALSE))))),"")</f>
        <v>AOM_002247$Animal--Insect--Grasshopper</v>
      </c>
      <c r="L21" s="146" t="str">
        <v>AOM_002244$Animal--Fish--Trout --Trout Ensiled</v>
      </c>
      <c r="M21" s="146" t="str" cm="1">
        <f t="array" ref="M21:N21">IF(L21&lt;&gt;"",_xlfn.TEXTSPLIT(L21, "$"),"")</f>
        <v>AOM_002244</v>
      </c>
      <c r="N21" s="146" t="str">
        <v>Animal--Fish--Trout --Trout Ensiled</v>
      </c>
      <c r="O21" s="146" t="str" cm="1">
        <f t="array" ref="O21">IF(L21&lt;&gt;"",_xlfn.CHOOSECOLS(_xlfn.TEXTSPLIT(N21,"--"),1),"")</f>
        <v>Animal</v>
      </c>
      <c r="P21" s="146" t="str" cm="1">
        <f t="array" ref="P21">IF(L21&lt;&gt;"",IFERROR(_xlfn.CHOOSECOLS(_xlfn.TEXTSPLIT(N21,"--"),2),""),"")</f>
        <v>Fish</v>
      </c>
      <c r="Q21" s="146" t="str">
        <f t="shared" si="4"/>
        <v>Trout --Trout Ensiled</v>
      </c>
    </row>
    <row r="22" spans="1:17" x14ac:dyDescent="0.35">
      <c r="A22" s="147" t="str">
        <v>AOM_002248</v>
      </c>
      <c r="B22" s="147" t="str">
        <v xml:space="preserve">Termite </v>
      </c>
      <c r="C22" s="147" t="str">
        <v/>
      </c>
      <c r="D22" s="147" t="str">
        <v/>
      </c>
      <c r="E22" s="147" t="str">
        <f t="shared" si="3"/>
        <v/>
      </c>
      <c r="F22" s="147" t="str">
        <v>Management--Livestock Management--Feed Characteristic--Feed Composition--Feed Ingredient--Animal--Insect--Termite ----</v>
      </c>
      <c r="G22" s="147" t="str" cm="1">
        <f t="array" ref="G22">IFERROR(SUBSTITUTE(_xlfn.CHOOSECOLS(_xlfn.TEXTSPLIT(_xlfn.TEXTJOIN("|",,F22),"Feed Ingredient--","|",TRUE),2),"----",""),"")</f>
        <v xml:space="preserve">Animal--Insect--Termite </v>
      </c>
      <c r="H22" s="147" t="str">
        <f t="shared" si="0"/>
        <v xml:space="preserve">Animal--Insect--Termite </v>
      </c>
      <c r="I22" s="147">
        <f t="shared" si="1"/>
        <v>2</v>
      </c>
      <c r="J22" s="147" t="str">
        <f t="shared" si="2"/>
        <v>Animal--Insect</v>
      </c>
      <c r="K22" s="147" t="str" cm="1">
        <f t="array" ref="K22">IF(G22&lt;&gt;"",_xlfn.TEXTJOIN(";",TRUE,
CONCATENATE(A22,"$",H22),
IF(E22="","",IF(I22&lt;&gt;0,CONCATENATE(A22,"$",J22,"--",_xlfn.TEXTSPLIT(E22,";",TRUE,FALSE)),CONCATENATE(A22,"$",_xlfn.TEXTSPLIT(E22,";",TRUE,FALSE))))),"")</f>
        <v xml:space="preserve">AOM_002248$Animal--Insect--Termite </v>
      </c>
      <c r="L22" s="147" t="str">
        <v>AOM_002244$Animal--Fish--Trout --Trout Silage</v>
      </c>
      <c r="M22" s="147" t="str" cm="1">
        <f t="array" ref="M22:N22">IF(L22&lt;&gt;"",_xlfn.TEXTSPLIT(L22, "$"),"")</f>
        <v>AOM_002244</v>
      </c>
      <c r="N22" s="147" t="str">
        <v>Animal--Fish--Trout --Trout Silage</v>
      </c>
      <c r="O22" s="147" t="str" cm="1">
        <f t="array" ref="O22">IF(L22&lt;&gt;"",_xlfn.CHOOSECOLS(_xlfn.TEXTSPLIT(N22,"--"),1),"")</f>
        <v>Animal</v>
      </c>
      <c r="P22" s="147" t="str" cm="1">
        <f t="array" ref="P22">IF(L22&lt;&gt;"",IFERROR(_xlfn.CHOOSECOLS(_xlfn.TEXTSPLIT(N22,"--"),2),""),"")</f>
        <v>Fish</v>
      </c>
      <c r="Q22" s="147" t="str">
        <f t="shared" si="4"/>
        <v>Trout --Trout Silage</v>
      </c>
    </row>
    <row r="23" spans="1:17" x14ac:dyDescent="0.35">
      <c r="A23" s="146" t="str">
        <v>AOM_000556</v>
      </c>
      <c r="B23" s="146" t="str">
        <v>Milk</v>
      </c>
      <c r="C23" s="146" t="str">
        <v/>
      </c>
      <c r="D23" s="146" t="str">
        <v/>
      </c>
      <c r="E23" s="146" t="str">
        <f t="shared" si="3"/>
        <v/>
      </c>
      <c r="F23" s="146" t="str">
        <v>Management--Livestock Management--Feed Characteristic--Feed Composition--Feed Ingredient--Animal--Milk------</v>
      </c>
      <c r="G23" s="146" t="str" cm="1">
        <f t="array" ref="G23">IFERROR(SUBSTITUTE(_xlfn.CHOOSECOLS(_xlfn.TEXTSPLIT(_xlfn.TEXTJOIN("|",,F23),"Feed Ingredient--","|",TRUE),2),"----",""),"")</f>
        <v>Animal--Milk--</v>
      </c>
      <c r="H23" s="146" t="str">
        <f t="shared" si="0"/>
        <v>Animal--Milk</v>
      </c>
      <c r="I23" s="146">
        <f t="shared" si="1"/>
        <v>1</v>
      </c>
      <c r="J23" s="146" t="str">
        <f t="shared" si="2"/>
        <v>Animal</v>
      </c>
      <c r="K23" s="146" t="str" cm="1">
        <f t="array" ref="K23">IF(G23&lt;&gt;"",_xlfn.TEXTJOIN(";",TRUE,
CONCATENATE(A23,"$",H23),
IF(E23="","",IF(I23&lt;&gt;0,CONCATENATE(A23,"$",J23,"--",_xlfn.TEXTSPLIT(E23,";",TRUE,FALSE)),CONCATENATE(A23,"$",_xlfn.TEXTSPLIT(E23,";",TRUE,FALSE))))),"")</f>
        <v>AOM_000556$Animal--Milk</v>
      </c>
      <c r="L23" s="146" t="str">
        <v>AOM_001930$Animal--Fish--Trout --Trout Oil</v>
      </c>
      <c r="M23" s="146" t="str" cm="1">
        <f t="array" ref="M23:N23">IF(L23&lt;&gt;"",_xlfn.TEXTSPLIT(L23, "$"),"")</f>
        <v>AOM_001930</v>
      </c>
      <c r="N23" s="146" t="str">
        <v>Animal--Fish--Trout --Trout Oil</v>
      </c>
      <c r="O23" s="146" t="str" cm="1">
        <f t="array" ref="O23">IF(L23&lt;&gt;"",_xlfn.CHOOSECOLS(_xlfn.TEXTSPLIT(N23,"--"),1),"")</f>
        <v>Animal</v>
      </c>
      <c r="P23" s="146" t="str" cm="1">
        <f t="array" ref="P23">IF(L23&lt;&gt;"",IFERROR(_xlfn.CHOOSECOLS(_xlfn.TEXTSPLIT(N23,"--"),2),""),"")</f>
        <v>Fish</v>
      </c>
      <c r="Q23" s="146" t="str">
        <f t="shared" si="4"/>
        <v>Trout --Trout Oil</v>
      </c>
    </row>
    <row r="24" spans="1:17" x14ac:dyDescent="0.35">
      <c r="A24" s="147" t="str">
        <v>AOM_000555</v>
      </c>
      <c r="B24" s="147" t="str">
        <v>Whole Milk</v>
      </c>
      <c r="C24" s="147" t="str">
        <v/>
      </c>
      <c r="D24" s="147" t="str">
        <v/>
      </c>
      <c r="E24" s="147" t="str">
        <f t="shared" si="3"/>
        <v/>
      </c>
      <c r="F24" s="147" t="str">
        <v>Management--Livestock Management--Feed Characteristic--Feed Composition--Feed Ingredient--Animal--Milk--Whole Milk----</v>
      </c>
      <c r="G24" s="147" t="str" cm="1">
        <f t="array" ref="G24">IFERROR(SUBSTITUTE(_xlfn.CHOOSECOLS(_xlfn.TEXTSPLIT(_xlfn.TEXTJOIN("|",,F24),"Feed Ingredient--","|",TRUE),2),"----",""),"")</f>
        <v>Animal--Milk--Whole Milk</v>
      </c>
      <c r="H24" s="147" t="str">
        <f t="shared" si="0"/>
        <v>Animal--Milk--Whole Milk</v>
      </c>
      <c r="I24" s="147">
        <f t="shared" si="1"/>
        <v>2</v>
      </c>
      <c r="J24" s="147" t="str">
        <f t="shared" si="2"/>
        <v>Animal--Milk</v>
      </c>
      <c r="K24" s="147" t="str" cm="1">
        <f t="array" ref="K24">IF(G24&lt;&gt;"",_xlfn.TEXTJOIN(";",TRUE,
CONCATENATE(A24,"$",H24),
IF(E24="","",IF(I24&lt;&gt;0,CONCATENATE(A24,"$",J24,"--",_xlfn.TEXTSPLIT(E24,";",TRUE,FALSE)),CONCATENATE(A24,"$",_xlfn.TEXTSPLIT(E24,";",TRUE,FALSE))))),"")</f>
        <v>AOM_000555$Animal--Milk--Whole Milk</v>
      </c>
      <c r="L24" s="147" t="str">
        <v>AOM_001930$Animal--Fish--Trout --Trout Oil Silage</v>
      </c>
      <c r="M24" s="147" t="str" cm="1">
        <f t="array" ref="M24:N24">IF(L24&lt;&gt;"",_xlfn.TEXTSPLIT(L24, "$"),"")</f>
        <v>AOM_001930</v>
      </c>
      <c r="N24" s="147" t="str">
        <v>Animal--Fish--Trout --Trout Oil Silage</v>
      </c>
      <c r="O24" s="147" t="str" cm="1">
        <f t="array" ref="O24">IF(L24&lt;&gt;"",_xlfn.CHOOSECOLS(_xlfn.TEXTSPLIT(N24,"--"),1),"")</f>
        <v>Animal</v>
      </c>
      <c r="P24" s="147" t="str" cm="1">
        <f t="array" ref="P24">IF(L24&lt;&gt;"",IFERROR(_xlfn.CHOOSECOLS(_xlfn.TEXTSPLIT(N24,"--"),2),""),"")</f>
        <v>Fish</v>
      </c>
      <c r="Q24" s="147" t="str">
        <f t="shared" si="4"/>
        <v>Trout --Trout Oil Silage</v>
      </c>
    </row>
    <row r="25" spans="1:17" x14ac:dyDescent="0.35">
      <c r="A25" s="146" t="str">
        <v>AOM_001935</v>
      </c>
      <c r="B25" s="146" t="str">
        <v>Suckled milk</v>
      </c>
      <c r="C25" s="146" t="str">
        <v/>
      </c>
      <c r="D25" s="146" t="str">
        <v/>
      </c>
      <c r="E25" s="146" t="str">
        <f t="shared" si="3"/>
        <v/>
      </c>
      <c r="F25" s="146" t="str">
        <v>Management--Livestock Management--Feed Characteristic--Feed Composition--Feed Ingredient--Animal--Milk--Suckled milk----</v>
      </c>
      <c r="G25" s="146" t="str" cm="1">
        <f t="array" ref="G25">IFERROR(SUBSTITUTE(_xlfn.CHOOSECOLS(_xlfn.TEXTSPLIT(_xlfn.TEXTJOIN("|",,F25),"Feed Ingredient--","|",TRUE),2),"----",""),"")</f>
        <v>Animal--Milk--Suckled milk</v>
      </c>
      <c r="H25" s="146" t="str">
        <f t="shared" si="0"/>
        <v>Animal--Milk--Suckled milk</v>
      </c>
      <c r="I25" s="146">
        <f t="shared" si="1"/>
        <v>2</v>
      </c>
      <c r="J25" s="146" t="str">
        <f t="shared" si="2"/>
        <v>Animal--Milk</v>
      </c>
      <c r="K25" s="146" t="str" cm="1">
        <f t="array" ref="K25">IF(G25&lt;&gt;"",_xlfn.TEXTJOIN(";",TRUE,
CONCATENATE(A25,"$",H25),
IF(E25="","",IF(I25&lt;&gt;0,CONCATENATE(A25,"$",J25,"--",_xlfn.TEXTSPLIT(E25,";",TRUE,FALSE)),CONCATENATE(A25,"$",_xlfn.TEXTSPLIT(E25,";",TRUE,FALSE))))),"")</f>
        <v>AOM_001935$Animal--Milk--Suckled milk</v>
      </c>
      <c r="L25" s="146" t="str">
        <v>AOM_002245$Animal--Fish--Trout --Trout Oil--Trout Oil Ensiled</v>
      </c>
      <c r="M25" s="146" t="str" cm="1">
        <f t="array" ref="M25:N25">IF(L25&lt;&gt;"",_xlfn.TEXTSPLIT(L25, "$"),"")</f>
        <v>AOM_002245</v>
      </c>
      <c r="N25" s="146" t="str">
        <v>Animal--Fish--Trout --Trout Oil--Trout Oil Ensiled</v>
      </c>
      <c r="O25" s="146" t="str" cm="1">
        <f t="array" ref="O25">IF(L25&lt;&gt;"",_xlfn.CHOOSECOLS(_xlfn.TEXTSPLIT(N25,"--"),1),"")</f>
        <v>Animal</v>
      </c>
      <c r="P25" s="146" t="str" cm="1">
        <f t="array" ref="P25">IF(L25&lt;&gt;"",IFERROR(_xlfn.CHOOSECOLS(_xlfn.TEXTSPLIT(N25,"--"),2),""),"")</f>
        <v>Fish</v>
      </c>
      <c r="Q25" s="146" t="str">
        <f t="shared" si="4"/>
        <v>Trout --Trout Oil--Trout Oil Ensiled</v>
      </c>
    </row>
    <row r="26" spans="1:17" x14ac:dyDescent="0.35">
      <c r="A26" s="147" t="str">
        <v>AOM_001117</v>
      </c>
      <c r="B26" s="147" t="str">
        <v>Whole Milk</v>
      </c>
      <c r="C26" s="147" t="str">
        <v/>
      </c>
      <c r="D26" s="147" t="str">
        <v/>
      </c>
      <c r="E26" s="147" t="str">
        <f t="shared" si="3"/>
        <v/>
      </c>
      <c r="F26" s="147" t="str">
        <v>Management--Livestock Management--Feed Characteristic--Feed Composition--Feed Ingredient--Animal--Milk--Whole Milk----</v>
      </c>
      <c r="G26" s="147" t="str" cm="1">
        <f t="array" ref="G26">IFERROR(SUBSTITUTE(_xlfn.CHOOSECOLS(_xlfn.TEXTSPLIT(_xlfn.TEXTJOIN("|",,F26),"Feed Ingredient--","|",TRUE),2),"----",""),"")</f>
        <v>Animal--Milk--Whole Milk</v>
      </c>
      <c r="H26" s="147" t="str">
        <f t="shared" si="0"/>
        <v>Animal--Milk--Whole Milk</v>
      </c>
      <c r="I26" s="147">
        <f t="shared" si="1"/>
        <v>2</v>
      </c>
      <c r="J26" s="147" t="str">
        <f t="shared" si="2"/>
        <v>Animal--Milk</v>
      </c>
      <c r="K26" s="147" t="str" cm="1">
        <f t="array" ref="K26">IF(G26&lt;&gt;"",_xlfn.TEXTJOIN(";",TRUE,
CONCATENATE(A26,"$",H26),
IF(E26="","",IF(I26&lt;&gt;0,CONCATENATE(A26,"$",J26,"--",_xlfn.TEXTSPLIT(E26,";",TRUE,FALSE)),CONCATENATE(A26,"$",_xlfn.TEXTSPLIT(E26,";",TRUE,FALSE))))),"")</f>
        <v>AOM_001117$Animal--Milk--Whole Milk</v>
      </c>
      <c r="L26" s="147" t="str">
        <v>AOM_002245$Animal--Fish--Trout --Trout Oil--Trout Oil</v>
      </c>
      <c r="M26" s="147" t="str" cm="1">
        <f t="array" ref="M26:N26">IF(L26&lt;&gt;"",_xlfn.TEXTSPLIT(L26, "$"),"")</f>
        <v>AOM_002245</v>
      </c>
      <c r="N26" s="147" t="str">
        <v>Animal--Fish--Trout --Trout Oil--Trout Oil</v>
      </c>
      <c r="O26" s="147" t="str" cm="1">
        <f t="array" ref="O26">IF(L26&lt;&gt;"",_xlfn.CHOOSECOLS(_xlfn.TEXTSPLIT(N26,"--"),1),"")</f>
        <v>Animal</v>
      </c>
      <c r="P26" s="147" t="str" cm="1">
        <f t="array" ref="P26">IF(L26&lt;&gt;"",IFERROR(_xlfn.CHOOSECOLS(_xlfn.TEXTSPLIT(N26,"--"),2),""),"")</f>
        <v>Fish</v>
      </c>
      <c r="Q26" s="147" t="str">
        <f t="shared" si="4"/>
        <v>Trout --Trout Oil--Trout Oil</v>
      </c>
    </row>
    <row r="27" spans="1:17" x14ac:dyDescent="0.35">
      <c r="A27" s="146" t="str">
        <v>AOM_002077</v>
      </c>
      <c r="B27" s="146" t="str">
        <v>Skimmed Milk Powder</v>
      </c>
      <c r="C27" s="146" t="str">
        <v/>
      </c>
      <c r="D27" s="146" t="str">
        <v/>
      </c>
      <c r="E27" s="146" t="str">
        <f t="shared" si="3"/>
        <v/>
      </c>
      <c r="F27" s="146" t="str">
        <v>Management--Livestock Management--Feed Characteristic--Feed Composition--Feed Ingredient--Animal--Milk--Skimmed Milk Powder----</v>
      </c>
      <c r="G27" s="146" t="str" cm="1">
        <f t="array" ref="G27">IFERROR(SUBSTITUTE(_xlfn.CHOOSECOLS(_xlfn.TEXTSPLIT(_xlfn.TEXTJOIN("|",,F27),"Feed Ingredient--","|",TRUE),2),"----",""),"")</f>
        <v>Animal--Milk--Skimmed Milk Powder</v>
      </c>
      <c r="H27" s="146" t="str">
        <f t="shared" si="0"/>
        <v>Animal--Milk--Skimmed Milk Powder</v>
      </c>
      <c r="I27" s="146">
        <f t="shared" si="1"/>
        <v>2</v>
      </c>
      <c r="J27" s="146" t="str">
        <f t="shared" si="2"/>
        <v>Animal--Milk</v>
      </c>
      <c r="K27" s="146" t="str" cm="1">
        <f t="array" ref="K27">IF(G27&lt;&gt;"",_xlfn.TEXTJOIN(";",TRUE,
CONCATENATE(A27,"$",H27),
IF(E27="","",IF(I27&lt;&gt;0,CONCATENATE(A27,"$",J27,"--",_xlfn.TEXTSPLIT(E27,";",TRUE,FALSE)),CONCATENATE(A27,"$",_xlfn.TEXTSPLIT(E27,";",TRUE,FALSE))))),"")</f>
        <v>AOM_002077$Animal--Milk--Skimmed Milk Powder</v>
      </c>
      <c r="L27" s="146" t="str">
        <v>AOM_002246$Animal--Fish--Tuna</v>
      </c>
      <c r="M27" s="146" t="str" cm="1">
        <f t="array" ref="M27:N27">IF(L27&lt;&gt;"",_xlfn.TEXTSPLIT(L27, "$"),"")</f>
        <v>AOM_002246</v>
      </c>
      <c r="N27" s="146" t="str">
        <v>Animal--Fish--Tuna</v>
      </c>
      <c r="O27" s="146" t="str" cm="1">
        <f t="array" ref="O27">IF(L27&lt;&gt;"",_xlfn.CHOOSECOLS(_xlfn.TEXTSPLIT(N27,"--"),1),"")</f>
        <v>Animal</v>
      </c>
      <c r="P27" s="146" t="str" cm="1">
        <f t="array" ref="P27">IF(L27&lt;&gt;"",IFERROR(_xlfn.CHOOSECOLS(_xlfn.TEXTSPLIT(N27,"--"),2),""),"")</f>
        <v>Fish</v>
      </c>
      <c r="Q27" s="146" t="str">
        <f t="shared" si="4"/>
        <v>Tuna</v>
      </c>
    </row>
    <row r="28" spans="1:17" x14ac:dyDescent="0.35">
      <c r="A28" s="147" t="str">
        <v>AOM_001936</v>
      </c>
      <c r="B28" s="147" t="str">
        <v>Giant Snail</v>
      </c>
      <c r="C28" s="147" t="str">
        <v>Giant African Snail</v>
      </c>
      <c r="D28" s="147" t="str">
        <v/>
      </c>
      <c r="E28" s="147" t="str">
        <f t="shared" si="3"/>
        <v>Giant African Snail</v>
      </c>
      <c r="F28" s="147" t="str">
        <v>Management--Livestock Management--Feed Characteristic--Feed Composition--Feed Ingredient--Animal--Mollusk--Giant Snail----</v>
      </c>
      <c r="G28" s="147" t="str" cm="1">
        <f t="array" ref="G28">IFERROR(SUBSTITUTE(_xlfn.CHOOSECOLS(_xlfn.TEXTSPLIT(_xlfn.TEXTJOIN("|",,F28),"Feed Ingredient--","|",TRUE),2),"----",""),"")</f>
        <v>Animal--Mollusk--Giant Snail</v>
      </c>
      <c r="H28" s="147" t="str">
        <f t="shared" si="0"/>
        <v>Animal--Mollusk--Giant Snail</v>
      </c>
      <c r="I28" s="147">
        <f t="shared" si="1"/>
        <v>2</v>
      </c>
      <c r="J28" s="147" t="str">
        <f t="shared" si="2"/>
        <v>Animal--Mollusk</v>
      </c>
      <c r="K28" s="147" t="str" cm="1">
        <f t="array" ref="K28">IF(G28&lt;&gt;"",_xlfn.TEXTJOIN(";",TRUE,
CONCATENATE(A28,"$",H28),
IF(E28="","",IF(I28&lt;&gt;0,CONCATENATE(A28,"$",J28,"--",_xlfn.TEXTSPLIT(E28,";",TRUE,FALSE)),CONCATENATE(A28,"$",_xlfn.TEXTSPLIT(E28,";",TRUE,FALSE))))),"")</f>
        <v>AOM_001936$Animal--Mollusk--Giant Snail;AOM_001936$Animal--Mollusk--Giant African Snail</v>
      </c>
      <c r="L28" s="147" t="str">
        <v>AOM_001805$Animal--Insect--African Palm Larvae</v>
      </c>
      <c r="M28" s="147" t="str" cm="1">
        <f t="array" ref="M28:N28">IF(L28&lt;&gt;"",_xlfn.TEXTSPLIT(L28, "$"),"")</f>
        <v>AOM_001805</v>
      </c>
      <c r="N28" s="147" t="str">
        <v>Animal--Insect--African Palm Larvae</v>
      </c>
      <c r="O28" s="147" t="str" cm="1">
        <f t="array" ref="O28">IF(L28&lt;&gt;"",_xlfn.CHOOSECOLS(_xlfn.TEXTSPLIT(N28,"--"),1),"")</f>
        <v>Animal</v>
      </c>
      <c r="P28" s="147" t="str" cm="1">
        <f t="array" ref="P28">IF(L28&lt;&gt;"",IFERROR(_xlfn.CHOOSECOLS(_xlfn.TEXTSPLIT(N28,"--"),2),""),"")</f>
        <v>Insect</v>
      </c>
      <c r="Q28" s="147" t="str">
        <f t="shared" si="4"/>
        <v>African Palm Larvae</v>
      </c>
    </row>
    <row r="29" spans="1:17" x14ac:dyDescent="0.35">
      <c r="A29" s="146" t="str">
        <v>AOM_000540</v>
      </c>
      <c r="B29" s="146" t="str">
        <v>Bone</v>
      </c>
      <c r="C29" s="146" t="str">
        <v/>
      </c>
      <c r="D29" s="146" t="str">
        <v/>
      </c>
      <c r="E29" s="146" t="str">
        <f t="shared" si="3"/>
        <v/>
      </c>
      <c r="F29" s="146" t="str">
        <v>Management--Livestock Management--Feed Characteristic--Feed Composition--Feed Ingredient--Animal Byproduct--Bone------</v>
      </c>
      <c r="G29" s="146" t="str" cm="1">
        <f t="array" ref="G29">IFERROR(SUBSTITUTE(_xlfn.CHOOSECOLS(_xlfn.TEXTSPLIT(_xlfn.TEXTJOIN("|",,F29),"Feed Ingredient--","|",TRUE),2),"----",""),"")</f>
        <v>Animal Byproduct--Bone--</v>
      </c>
      <c r="H29" s="146" t="str">
        <f t="shared" si="0"/>
        <v>Animal Byproduct--Bone</v>
      </c>
      <c r="I29" s="146">
        <f t="shared" si="1"/>
        <v>1</v>
      </c>
      <c r="J29" s="146" t="str">
        <f t="shared" si="2"/>
        <v>Animal Byproduct</v>
      </c>
      <c r="K29" s="146" t="str" cm="1">
        <f t="array" ref="K29">IF(G29&lt;&gt;"",_xlfn.TEXTJOIN(";",TRUE,
CONCATENATE(A29,"$",H29),
IF(E29="","",IF(I29&lt;&gt;0,CONCATENATE(A29,"$",J29,"--",_xlfn.TEXTSPLIT(E29,";",TRUE,FALSE)),CONCATENATE(A29,"$",_xlfn.TEXTSPLIT(E29,";",TRUE,FALSE))))),"")</f>
        <v>AOM_000540$Animal Byproduct--Bone</v>
      </c>
      <c r="L29" s="146" t="str">
        <v>AOM_001805$Animal--Insect--African palm weevil larvae</v>
      </c>
      <c r="M29" s="146" t="str" cm="1">
        <f t="array" ref="M29:N29">IF(L29&lt;&gt;"",_xlfn.TEXTSPLIT(L29, "$"),"")</f>
        <v>AOM_001805</v>
      </c>
      <c r="N29" s="146" t="str">
        <v>Animal--Insect--African palm weevil larvae</v>
      </c>
      <c r="O29" s="146" t="str" cm="1">
        <f t="array" ref="O29">IF(L29&lt;&gt;"",_xlfn.CHOOSECOLS(_xlfn.TEXTSPLIT(N29,"--"),1),"")</f>
        <v>Animal</v>
      </c>
      <c r="P29" s="146" t="str" cm="1">
        <f t="array" ref="P29">IF(L29&lt;&gt;"",IFERROR(_xlfn.CHOOSECOLS(_xlfn.TEXTSPLIT(N29,"--"),2),""),"")</f>
        <v>Insect</v>
      </c>
      <c r="Q29" s="146" t="str">
        <f t="shared" si="4"/>
        <v>African palm weevil larvae</v>
      </c>
    </row>
    <row r="30" spans="1:17" x14ac:dyDescent="0.35">
      <c r="A30" s="147" t="str">
        <v>AOM_000538</v>
      </c>
      <c r="B30" s="147" t="str">
        <v>Bone Ash</v>
      </c>
      <c r="C30" s="147" t="str">
        <v/>
      </c>
      <c r="D30" s="147" t="str">
        <v/>
      </c>
      <c r="E30" s="147" t="str">
        <f t="shared" si="3"/>
        <v/>
      </c>
      <c r="F30" s="147" t="str">
        <v>Management--Livestock Management--Feed Characteristic--Feed Composition--Feed Ingredient--Animal Byproduct--Bone--Bone Ash----</v>
      </c>
      <c r="G30" s="147" t="str" cm="1">
        <f t="array" ref="G30">IFERROR(SUBSTITUTE(_xlfn.CHOOSECOLS(_xlfn.TEXTSPLIT(_xlfn.TEXTJOIN("|",,F30),"Feed Ingredient--","|",TRUE),2),"----",""),"")</f>
        <v>Animal Byproduct--Bone--Bone Ash</v>
      </c>
      <c r="H30" s="147" t="str">
        <f t="shared" si="0"/>
        <v>Animal Byproduct--Bone--Bone Ash</v>
      </c>
      <c r="I30" s="147">
        <f t="shared" si="1"/>
        <v>2</v>
      </c>
      <c r="J30" s="147" t="str">
        <f t="shared" si="2"/>
        <v>Animal Byproduct--Bone</v>
      </c>
      <c r="K30" s="147" t="str" cm="1">
        <f t="array" ref="K30">IF(G30&lt;&gt;"",_xlfn.TEXTJOIN(";",TRUE,
CONCATENATE(A30,"$",H30),
IF(E30="","",IF(I30&lt;&gt;0,CONCATENATE(A30,"$",J30,"--",_xlfn.TEXTSPLIT(E30,";",TRUE,FALSE)),CONCATENATE(A30,"$",_xlfn.TEXTSPLIT(E30,";",TRUE,FALSE))))),"")</f>
        <v>AOM_000538$Animal Byproduct--Bone--Bone Ash</v>
      </c>
      <c r="L30" s="147" t="str">
        <v>AOM_001805$Animal--Insect--Rhynchophorus phoenicisis</v>
      </c>
      <c r="M30" s="147" t="str" cm="1">
        <f t="array" ref="M30:N30">IF(L30&lt;&gt;"",_xlfn.TEXTSPLIT(L30, "$"),"")</f>
        <v>AOM_001805</v>
      </c>
      <c r="N30" s="147" t="str">
        <v>Animal--Insect--Rhynchophorus phoenicisis</v>
      </c>
      <c r="O30" s="147" t="str" cm="1">
        <f t="array" ref="O30">IF(L30&lt;&gt;"",_xlfn.CHOOSECOLS(_xlfn.TEXTSPLIT(N30,"--"),1),"")</f>
        <v>Animal</v>
      </c>
      <c r="P30" s="147" t="str" cm="1">
        <f t="array" ref="P30">IF(L30&lt;&gt;"",IFERROR(_xlfn.CHOOSECOLS(_xlfn.TEXTSPLIT(N30,"--"),2),""),"")</f>
        <v>Insect</v>
      </c>
      <c r="Q30" s="147" t="str">
        <f t="shared" si="4"/>
        <v>Rhynchophorus phoenicisis</v>
      </c>
    </row>
    <row r="31" spans="1:17" x14ac:dyDescent="0.35">
      <c r="A31" s="146" t="str">
        <v>AOM_001811</v>
      </c>
      <c r="B31" s="146" t="str">
        <v>Rumen Contents</v>
      </c>
      <c r="C31" s="146" t="str">
        <v/>
      </c>
      <c r="D31" s="146" t="str">
        <v/>
      </c>
      <c r="E31" s="146" t="str">
        <f t="shared" si="3"/>
        <v/>
      </c>
      <c r="F31" s="146" t="str">
        <v>Management--Livestock Management--Feed Characteristic--Feed Composition--Feed Ingredient--Animal Byproduct--Digestive ByProduct--Rumen Contents----</v>
      </c>
      <c r="G31" s="146" t="str" cm="1">
        <f t="array" ref="G31">IFERROR(SUBSTITUTE(_xlfn.CHOOSECOLS(_xlfn.TEXTSPLIT(_xlfn.TEXTJOIN("|",,F31),"Feed Ingredient--","|",TRUE),2),"----",""),"")</f>
        <v>Animal Byproduct--Digestive ByProduct--Rumen Contents</v>
      </c>
      <c r="H31" s="146" t="str">
        <f t="shared" si="0"/>
        <v>Animal Byproduct--Digestive ByProduct--Rumen Contents</v>
      </c>
      <c r="I31" s="146">
        <f t="shared" si="1"/>
        <v>2</v>
      </c>
      <c r="J31" s="146" t="str">
        <f t="shared" si="2"/>
        <v>Animal Byproduct--Digestive ByProduct</v>
      </c>
      <c r="K31" s="146" t="str" cm="1">
        <f t="array" ref="K31">IF(G31&lt;&gt;"",_xlfn.TEXTJOIN(";",TRUE,
CONCATENATE(A31,"$",H31),
IF(E31="","",IF(I31&lt;&gt;0,CONCATENATE(A31,"$",J31,"--",_xlfn.TEXTSPLIT(E31,";",TRUE,FALSE)),CONCATENATE(A31,"$",_xlfn.TEXTSPLIT(E31,";",TRUE,FALSE))))),"")</f>
        <v>AOM_001811$Animal Byproduct--Digestive ByProduct--Rumen Contents</v>
      </c>
      <c r="L31" s="146" t="str">
        <v>AOM_000551$Animal--Insect--Black Soldier Fly Larvae</v>
      </c>
      <c r="M31" s="146" t="str" cm="1">
        <f t="array" ref="M31:N31">IF(L31&lt;&gt;"",_xlfn.TEXTSPLIT(L31, "$"),"")</f>
        <v>AOM_000551</v>
      </c>
      <c r="N31" s="146" t="str">
        <v>Animal--Insect--Black Soldier Fly Larvae</v>
      </c>
      <c r="O31" s="146" t="str" cm="1">
        <f t="array" ref="O31">IF(L31&lt;&gt;"",_xlfn.CHOOSECOLS(_xlfn.TEXTSPLIT(N31,"--"),1),"")</f>
        <v>Animal</v>
      </c>
      <c r="P31" s="146" t="str" cm="1">
        <f t="array" ref="P31">IF(L31&lt;&gt;"",IFERROR(_xlfn.CHOOSECOLS(_xlfn.TEXTSPLIT(N31,"--"),2),""),"")</f>
        <v>Insect</v>
      </c>
      <c r="Q31" s="146" t="str">
        <f t="shared" si="4"/>
        <v>Black Soldier Fly Larvae</v>
      </c>
    </row>
    <row r="32" spans="1:17" x14ac:dyDescent="0.35">
      <c r="A32" s="147" t="str">
        <v>AOM_002078</v>
      </c>
      <c r="B32" s="147" t="str">
        <v>Egg</v>
      </c>
      <c r="C32" s="147" t="str">
        <v>Hatchery Eggs</v>
      </c>
      <c r="D32" s="147" t="str">
        <v/>
      </c>
      <c r="E32" s="147" t="str">
        <f t="shared" si="3"/>
        <v>Hatchery Eggs</v>
      </c>
      <c r="F32" s="147" t="str">
        <v>Management--Livestock Management--Feed Characteristic--Feed Composition--Feed Ingredient--Animal Byproduct--Egg------</v>
      </c>
      <c r="G32" s="147" t="str" cm="1">
        <f t="array" ref="G32">IFERROR(SUBSTITUTE(_xlfn.CHOOSECOLS(_xlfn.TEXTSPLIT(_xlfn.TEXTJOIN("|",,F32),"Feed Ingredient--","|",TRUE),2),"----",""),"")</f>
        <v>Animal Byproduct--Egg--</v>
      </c>
      <c r="H32" s="147" t="str">
        <f t="shared" si="0"/>
        <v>Animal Byproduct--Egg</v>
      </c>
      <c r="I32" s="147">
        <f t="shared" si="1"/>
        <v>1</v>
      </c>
      <c r="J32" s="147" t="str">
        <f t="shared" si="2"/>
        <v>Animal Byproduct</v>
      </c>
      <c r="K32" s="147" t="str" cm="1">
        <f t="array" ref="K32">IF(G32&lt;&gt;"",_xlfn.TEXTJOIN(";",TRUE,
CONCATENATE(A32,"$",H32),
IF(E32="","",IF(I32&lt;&gt;0,CONCATENATE(A32,"$",J32,"--",_xlfn.TEXTSPLIT(E32,";",TRUE,FALSE)),CONCATENATE(A32,"$",_xlfn.TEXTSPLIT(E32,";",TRUE,FALSE))))),"")</f>
        <v>AOM_002078$Animal Byproduct--Egg;AOM_002078$Animal Byproduct--Hatchery Eggs</v>
      </c>
      <c r="L32" s="147" t="str">
        <v>AOM_000551$Animal--Insect--Hermetia illucens Larvae</v>
      </c>
      <c r="M32" s="147" t="str" cm="1">
        <f t="array" ref="M32:N32">IF(L32&lt;&gt;"",_xlfn.TEXTSPLIT(L32, "$"),"")</f>
        <v>AOM_000551</v>
      </c>
      <c r="N32" s="147" t="str">
        <v>Animal--Insect--Hermetia illucens Larvae</v>
      </c>
      <c r="O32" s="147" t="str" cm="1">
        <f t="array" ref="O32">IF(L32&lt;&gt;"",_xlfn.CHOOSECOLS(_xlfn.TEXTSPLIT(N32,"--"),1),"")</f>
        <v>Animal</v>
      </c>
      <c r="P32" s="147" t="str" cm="1">
        <f t="array" ref="P32">IF(L32&lt;&gt;"",IFERROR(_xlfn.CHOOSECOLS(_xlfn.TEXTSPLIT(N32,"--"),2),""),"")</f>
        <v>Insect</v>
      </c>
      <c r="Q32" s="147" t="str">
        <f t="shared" si="4"/>
        <v>Hermetia illucens Larvae</v>
      </c>
    </row>
    <row r="33" spans="1:17" x14ac:dyDescent="0.35">
      <c r="A33" s="146" t="str">
        <v>AOM_002080</v>
      </c>
      <c r="B33" s="146" t="str">
        <v>Lard</v>
      </c>
      <c r="C33" s="146" t="str">
        <v/>
      </c>
      <c r="D33" s="146" t="str">
        <v/>
      </c>
      <c r="E33" s="146" t="str">
        <f t="shared" si="3"/>
        <v/>
      </c>
      <c r="F33" s="146" t="str">
        <v>Management--Livestock Management--Feed Characteristic--Feed Composition--Feed Ingredient--Animal Byproduct--Fat--Lard----</v>
      </c>
      <c r="G33" s="146" t="str" cm="1">
        <f t="array" ref="G33">IFERROR(SUBSTITUTE(_xlfn.CHOOSECOLS(_xlfn.TEXTSPLIT(_xlfn.TEXTJOIN("|",,F33),"Feed Ingredient--","|",TRUE),2),"----",""),"")</f>
        <v>Animal Byproduct--Fat--Lard</v>
      </c>
      <c r="H33" s="146" t="str">
        <f t="shared" si="0"/>
        <v>Animal Byproduct--Fat--Lard</v>
      </c>
      <c r="I33" s="146">
        <f t="shared" si="1"/>
        <v>2</v>
      </c>
      <c r="J33" s="146" t="str">
        <f t="shared" si="2"/>
        <v>Animal Byproduct--Fat</v>
      </c>
      <c r="K33" s="146" t="str" cm="1">
        <f t="array" ref="K33">IF(G33&lt;&gt;"",_xlfn.TEXTJOIN(";",TRUE,
CONCATENATE(A33,"$",H33),
IF(E33="","",IF(I33&lt;&gt;0,CONCATENATE(A33,"$",J33,"--",_xlfn.TEXTSPLIT(E33,";",TRUE,FALSE)),CONCATENATE(A33,"$",_xlfn.TEXTSPLIT(E33,";",TRUE,FALSE))))),"")</f>
        <v>AOM_002080$Animal Byproduct--Fat--Lard</v>
      </c>
      <c r="L33" s="146" t="str">
        <v>AOM_002247$Animal--Insect--Grasshopper</v>
      </c>
      <c r="M33" s="146" t="str" cm="1">
        <f t="array" ref="M33:N33">IF(L33&lt;&gt;"",_xlfn.TEXTSPLIT(L33, "$"),"")</f>
        <v>AOM_002247</v>
      </c>
      <c r="N33" s="146" t="str">
        <v>Animal--Insect--Grasshopper</v>
      </c>
      <c r="O33" s="146" t="str" cm="1">
        <f t="array" ref="O33">IF(L33&lt;&gt;"",_xlfn.CHOOSECOLS(_xlfn.TEXTSPLIT(N33,"--"),1),"")</f>
        <v>Animal</v>
      </c>
      <c r="P33" s="146" t="str" cm="1">
        <f t="array" ref="P33">IF(L33&lt;&gt;"",IFERROR(_xlfn.CHOOSECOLS(_xlfn.TEXTSPLIT(N33,"--"),2),""),"")</f>
        <v>Insect</v>
      </c>
      <c r="Q33" s="146" t="str">
        <f t="shared" si="4"/>
        <v>Grasshopper</v>
      </c>
    </row>
    <row r="34" spans="1:17" x14ac:dyDescent="0.35">
      <c r="A34" s="147" t="str">
        <v>AOM_000545</v>
      </c>
      <c r="B34" s="147" t="str">
        <v>Fish Processing Waste</v>
      </c>
      <c r="C34" s="147" t="str">
        <v>Fish Waste</v>
      </c>
      <c r="D34" s="147" t="str">
        <v/>
      </c>
      <c r="E34" s="147" t="str">
        <f t="shared" si="3"/>
        <v>Fish Waste</v>
      </c>
      <c r="F34" s="147" t="str">
        <v>Management--Livestock Management--Feed Characteristic--Feed Composition--Feed Ingredient--Animal Byproduct--Fish--Fish Processing Waste----</v>
      </c>
      <c r="G34" s="147" t="str" cm="1">
        <f t="array" ref="G34">IFERROR(SUBSTITUTE(_xlfn.CHOOSECOLS(_xlfn.TEXTSPLIT(_xlfn.TEXTJOIN("|",,F34),"Feed Ingredient--","|",TRUE),2),"----",""),"")</f>
        <v>Animal Byproduct--Fish--Fish Processing Waste</v>
      </c>
      <c r="H34" s="147" t="str">
        <f t="shared" si="0"/>
        <v>Animal Byproduct--Fish--Fish Processing Waste</v>
      </c>
      <c r="I34" s="147">
        <f t="shared" si="1"/>
        <v>2</v>
      </c>
      <c r="J34" s="147" t="str">
        <f t="shared" si="2"/>
        <v>Animal Byproduct--Fish</v>
      </c>
      <c r="K34" s="147" t="str" cm="1">
        <f t="array" ref="K34">IF(G34&lt;&gt;"",_xlfn.TEXTJOIN(";",TRUE,
CONCATENATE(A34,"$",H34),
IF(E34="","",IF(I34&lt;&gt;0,CONCATENATE(A34,"$",J34,"--",_xlfn.TEXTSPLIT(E34,";",TRUE,FALSE)),CONCATENATE(A34,"$",_xlfn.TEXTSPLIT(E34,";",TRUE,FALSE))))),"")</f>
        <v>AOM_000545$Animal Byproduct--Fish--Fish Processing Waste;AOM_000545$Animal Byproduct--Fish--Fish Waste</v>
      </c>
      <c r="L34" s="147" t="str">
        <v xml:space="preserve">AOM_002248$Animal--Insect--Termite </v>
      </c>
      <c r="M34" s="147" t="str" cm="1">
        <f t="array" ref="M34:N34">IF(L34&lt;&gt;"",_xlfn.TEXTSPLIT(L34, "$"),"")</f>
        <v>AOM_002248</v>
      </c>
      <c r="N34" s="147" t="str">
        <v xml:space="preserve">Animal--Insect--Termite </v>
      </c>
      <c r="O34" s="147" t="str" cm="1">
        <f t="array" ref="O34">IF(L34&lt;&gt;"",_xlfn.CHOOSECOLS(_xlfn.TEXTSPLIT(N34,"--"),1),"")</f>
        <v>Animal</v>
      </c>
      <c r="P34" s="147" t="str" cm="1">
        <f t="array" ref="P34">IF(L34&lt;&gt;"",IFERROR(_xlfn.CHOOSECOLS(_xlfn.TEXTSPLIT(N34,"--"),2),""),"")</f>
        <v>Insect</v>
      </c>
      <c r="Q34" s="147" t="str">
        <f t="shared" si="4"/>
        <v xml:space="preserve">Termite </v>
      </c>
    </row>
    <row r="35" spans="1:17" x14ac:dyDescent="0.35">
      <c r="A35" s="146" t="str">
        <v>AOM_002081</v>
      </c>
      <c r="B35" s="146" t="str">
        <v>Mixed Marine Hydrolysate</v>
      </c>
      <c r="C35" s="146" t="str">
        <v/>
      </c>
      <c r="D35" s="146" t="str">
        <v/>
      </c>
      <c r="E35" s="146" t="str">
        <f t="shared" si="3"/>
        <v/>
      </c>
      <c r="F35" s="146" t="str">
        <v>Management--Livestock Management--Feed Characteristic--Feed Composition--Feed Ingredient--Animal Byproduct--Hydrolysate--Mixed Marine Hydrolysate----</v>
      </c>
      <c r="G35" s="146" t="str" cm="1">
        <f t="array" ref="G35">IFERROR(SUBSTITUTE(_xlfn.CHOOSECOLS(_xlfn.TEXTSPLIT(_xlfn.TEXTJOIN("|",,F35),"Feed Ingredient--","|",TRUE),2),"----",""),"")</f>
        <v>Animal Byproduct--Hydrolysate--Mixed Marine Hydrolysate</v>
      </c>
      <c r="H35" s="146" t="str">
        <f t="shared" si="0"/>
        <v>Animal Byproduct--Hydrolysate--Mixed Marine Hydrolysate</v>
      </c>
      <c r="I35" s="146">
        <f t="shared" si="1"/>
        <v>2</v>
      </c>
      <c r="J35" s="146" t="str">
        <f t="shared" si="2"/>
        <v>Animal Byproduct--Hydrolysate</v>
      </c>
      <c r="K35" s="146" t="str" cm="1">
        <f t="array" ref="K35">IF(G35&lt;&gt;"",_xlfn.TEXTJOIN(";",TRUE,
CONCATENATE(A35,"$",H35),
IF(E35="","",IF(I35&lt;&gt;0,CONCATENATE(A35,"$",J35,"--",_xlfn.TEXTSPLIT(E35,";",TRUE,FALSE)),CONCATENATE(A35,"$",_xlfn.TEXTSPLIT(E35,";",TRUE,FALSE))))),"")</f>
        <v>AOM_002081$Animal Byproduct--Hydrolysate--Mixed Marine Hydrolysate</v>
      </c>
      <c r="L35" s="146" t="str">
        <v>AOM_000556$Animal--Milk</v>
      </c>
      <c r="M35" s="146" t="str" cm="1">
        <f t="array" ref="M35:N35">IF(L35&lt;&gt;"",_xlfn.TEXTSPLIT(L35, "$"),"")</f>
        <v>AOM_000556</v>
      </c>
      <c r="N35" s="146" t="str">
        <v>Animal--Milk</v>
      </c>
      <c r="O35" s="146" t="str" cm="1">
        <f t="array" ref="O35">IF(L35&lt;&gt;"",_xlfn.CHOOSECOLS(_xlfn.TEXTSPLIT(N35,"--"),1),"")</f>
        <v>Animal</v>
      </c>
      <c r="P35" s="146" t="str" cm="1">
        <f t="array" ref="P35">IF(L35&lt;&gt;"",IFERROR(_xlfn.CHOOSECOLS(_xlfn.TEXTSPLIT(N35,"--"),2),""),"")</f>
        <v>Milk</v>
      </c>
      <c r="Q35" s="146" t="str">
        <f t="shared" si="4"/>
        <v/>
      </c>
    </row>
    <row r="36" spans="1:17" x14ac:dyDescent="0.35">
      <c r="A36" s="147" t="str">
        <v>AOM_002082</v>
      </c>
      <c r="B36" s="147" t="str">
        <v>Shrimp Hydrolysate</v>
      </c>
      <c r="C36" s="147" t="str">
        <v/>
      </c>
      <c r="D36" s="147" t="str">
        <v/>
      </c>
      <c r="E36" s="147" t="str">
        <f t="shared" si="3"/>
        <v/>
      </c>
      <c r="F36" s="147" t="str">
        <v>Management--Livestock Management--Feed Characteristic--Feed Composition--Feed Ingredient--Animal Byproduct--Hydrolysate--Shrimp Hydrolysate----</v>
      </c>
      <c r="G36" s="147" t="str" cm="1">
        <f t="array" ref="G36">IFERROR(SUBSTITUTE(_xlfn.CHOOSECOLS(_xlfn.TEXTSPLIT(_xlfn.TEXTJOIN("|",,F36),"Feed Ingredient--","|",TRUE),2),"----",""),"")</f>
        <v>Animal Byproduct--Hydrolysate--Shrimp Hydrolysate</v>
      </c>
      <c r="H36" s="147" t="str">
        <f t="shared" si="0"/>
        <v>Animal Byproduct--Hydrolysate--Shrimp Hydrolysate</v>
      </c>
      <c r="I36" s="147">
        <f t="shared" si="1"/>
        <v>2</v>
      </c>
      <c r="J36" s="147" t="str">
        <f t="shared" si="2"/>
        <v>Animal Byproduct--Hydrolysate</v>
      </c>
      <c r="K36" s="147" t="str" cm="1">
        <f t="array" ref="K36">IF(G36&lt;&gt;"",_xlfn.TEXTJOIN(";",TRUE,
CONCATENATE(A36,"$",H36),
IF(E36="","",IF(I36&lt;&gt;0,CONCATENATE(A36,"$",J36,"--",_xlfn.TEXTSPLIT(E36,";",TRUE,FALSE)),CONCATENATE(A36,"$",_xlfn.TEXTSPLIT(E36,";",TRUE,FALSE))))),"")</f>
        <v>AOM_002082$Animal Byproduct--Hydrolysate--Shrimp Hydrolysate</v>
      </c>
      <c r="L36" s="147" t="str">
        <v>AOM_000555$Animal--Milk--Whole Milk</v>
      </c>
      <c r="M36" s="147" t="str" cm="1">
        <f t="array" ref="M36:N36">IF(L36&lt;&gt;"",_xlfn.TEXTSPLIT(L36, "$"),"")</f>
        <v>AOM_000555</v>
      </c>
      <c r="N36" s="147" t="str">
        <v>Animal--Milk--Whole Milk</v>
      </c>
      <c r="O36" s="147" t="str" cm="1">
        <f t="array" ref="O36">IF(L36&lt;&gt;"",_xlfn.CHOOSECOLS(_xlfn.TEXTSPLIT(N36,"--"),1),"")</f>
        <v>Animal</v>
      </c>
      <c r="P36" s="147" t="str" cm="1">
        <f t="array" ref="P36">IF(L36&lt;&gt;"",IFERROR(_xlfn.CHOOSECOLS(_xlfn.TEXTSPLIT(N36,"--"),2),""),"")</f>
        <v>Milk</v>
      </c>
      <c r="Q36" s="147" t="str">
        <f t="shared" si="4"/>
        <v>Whole Milk</v>
      </c>
    </row>
    <row r="37" spans="1:17" x14ac:dyDescent="0.35">
      <c r="A37" s="146" t="str">
        <v>AOM_001106</v>
      </c>
      <c r="B37" s="146" t="str">
        <v>Meat and Bone</v>
      </c>
      <c r="C37" s="146" t="str">
        <v/>
      </c>
      <c r="D37" s="146" t="str">
        <v/>
      </c>
      <c r="E37" s="146" t="str">
        <f t="shared" si="3"/>
        <v/>
      </c>
      <c r="F37" s="146" t="str">
        <v>Management--Livestock Management--Feed Characteristic--Feed Composition--Feed Ingredient--Animal Byproduct--Meat and Bone------</v>
      </c>
      <c r="G37" s="146" t="str" cm="1">
        <f t="array" ref="G37">IFERROR(SUBSTITUTE(_xlfn.CHOOSECOLS(_xlfn.TEXTSPLIT(_xlfn.TEXTJOIN("|",,F37),"Feed Ingredient--","|",TRUE),2),"----",""),"")</f>
        <v>Animal Byproduct--Meat and Bone--</v>
      </c>
      <c r="H37" s="146" t="str">
        <f t="shared" si="0"/>
        <v>Animal Byproduct--Meat and Bone</v>
      </c>
      <c r="I37" s="146">
        <f t="shared" si="1"/>
        <v>1</v>
      </c>
      <c r="J37" s="146" t="str">
        <f t="shared" si="2"/>
        <v>Animal Byproduct</v>
      </c>
      <c r="K37" s="146" t="str" cm="1">
        <f t="array" ref="K37">IF(G37&lt;&gt;"",_xlfn.TEXTJOIN(";",TRUE,
CONCATENATE(A37,"$",H37),
IF(E37="","",IF(I37&lt;&gt;0,CONCATENATE(A37,"$",J37,"--",_xlfn.TEXTSPLIT(E37,";",TRUE,FALSE)),CONCATENATE(A37,"$",_xlfn.TEXTSPLIT(E37,";",TRUE,FALSE))))),"")</f>
        <v>AOM_001106$Animal Byproduct--Meat and Bone</v>
      </c>
      <c r="L37" s="146" t="str">
        <v>AOM_001935$Animal--Milk--Suckled milk</v>
      </c>
      <c r="M37" s="146" t="str" cm="1">
        <f t="array" ref="M37:N37">IF(L37&lt;&gt;"",_xlfn.TEXTSPLIT(L37, "$"),"")</f>
        <v>AOM_001935</v>
      </c>
      <c r="N37" s="146" t="str">
        <v>Animal--Milk--Suckled milk</v>
      </c>
      <c r="O37" s="146" t="str" cm="1">
        <f t="array" ref="O37">IF(L37&lt;&gt;"",_xlfn.CHOOSECOLS(_xlfn.TEXTSPLIT(N37,"--"),1),"")</f>
        <v>Animal</v>
      </c>
      <c r="P37" s="146" t="str" cm="1">
        <f t="array" ref="P37">IF(L37&lt;&gt;"",IFERROR(_xlfn.CHOOSECOLS(_xlfn.TEXTSPLIT(N37,"--"),2),""),"")</f>
        <v>Milk</v>
      </c>
      <c r="Q37" s="146" t="str">
        <f t="shared" si="4"/>
        <v>Suckled milk</v>
      </c>
    </row>
    <row r="38" spans="1:17" x14ac:dyDescent="0.35">
      <c r="A38" s="147" t="str">
        <v>AOM_000558</v>
      </c>
      <c r="B38" s="147" t="str">
        <v>Shell</v>
      </c>
      <c r="C38" s="147" t="str">
        <v/>
      </c>
      <c r="D38" s="147" t="str">
        <v/>
      </c>
      <c r="E38" s="147" t="str">
        <f t="shared" si="3"/>
        <v/>
      </c>
      <c r="F38" s="147" t="str">
        <v>Management--Livestock Management--Feed Characteristic--Feed Composition--Feed Ingredient--Animal Byproduct--Shell------</v>
      </c>
      <c r="G38" s="147" t="str" cm="1">
        <f t="array" ref="G38">IFERROR(SUBSTITUTE(_xlfn.CHOOSECOLS(_xlfn.TEXTSPLIT(_xlfn.TEXTJOIN("|",,F38),"Feed Ingredient--","|",TRUE),2),"----",""),"")</f>
        <v>Animal Byproduct--Shell--</v>
      </c>
      <c r="H38" s="147" t="str">
        <f t="shared" si="0"/>
        <v>Animal Byproduct--Shell</v>
      </c>
      <c r="I38" s="147">
        <f t="shared" si="1"/>
        <v>1</v>
      </c>
      <c r="J38" s="147" t="str">
        <f t="shared" si="2"/>
        <v>Animal Byproduct</v>
      </c>
      <c r="K38" s="147" t="str" cm="1">
        <f t="array" ref="K38">IF(G38&lt;&gt;"",_xlfn.TEXTJOIN(";",TRUE,
CONCATENATE(A38,"$",H38),
IF(E38="","",IF(I38&lt;&gt;0,CONCATENATE(A38,"$",J38,"--",_xlfn.TEXTSPLIT(E38,";",TRUE,FALSE)),CONCATENATE(A38,"$",_xlfn.TEXTSPLIT(E38,";",TRUE,FALSE))))),"")</f>
        <v>AOM_000558$Animal Byproduct--Shell</v>
      </c>
      <c r="L38" s="147" t="str">
        <v>AOM_001117$Animal--Milk--Whole Milk</v>
      </c>
      <c r="M38" s="147" t="str" cm="1">
        <f t="array" ref="M38:N38">IF(L38&lt;&gt;"",_xlfn.TEXTSPLIT(L38, "$"),"")</f>
        <v>AOM_001117</v>
      </c>
      <c r="N38" s="147" t="str">
        <v>Animal--Milk--Whole Milk</v>
      </c>
      <c r="O38" s="147" t="str" cm="1">
        <f t="array" ref="O38">IF(L38&lt;&gt;"",_xlfn.CHOOSECOLS(_xlfn.TEXTSPLIT(N38,"--"),1),"")</f>
        <v>Animal</v>
      </c>
      <c r="P38" s="147" t="str" cm="1">
        <f t="array" ref="P38">IF(L38&lt;&gt;"",IFERROR(_xlfn.CHOOSECOLS(_xlfn.TEXTSPLIT(N38,"--"),2),""),"")</f>
        <v>Milk</v>
      </c>
      <c r="Q38" s="147" t="str">
        <f t="shared" si="4"/>
        <v>Whole Milk</v>
      </c>
    </row>
    <row r="39" spans="1:17" x14ac:dyDescent="0.35">
      <c r="A39" s="146" t="str">
        <v>AOM_001105</v>
      </c>
      <c r="B39" s="146" t="str">
        <v>Lake Shells</v>
      </c>
      <c r="C39" s="146" t="str">
        <v/>
      </c>
      <c r="D39" s="146" t="str">
        <v/>
      </c>
      <c r="E39" s="146" t="str">
        <f t="shared" si="3"/>
        <v/>
      </c>
      <c r="F39" s="146" t="str">
        <v>Management--Livestock Management--Feed Characteristic--Feed Composition--Feed Ingredient--Animal Byproduct--Shell--Lake Shells----</v>
      </c>
      <c r="G39" s="146" t="str" cm="1">
        <f t="array" ref="G39">IFERROR(SUBSTITUTE(_xlfn.CHOOSECOLS(_xlfn.TEXTSPLIT(_xlfn.TEXTJOIN("|",,F39),"Feed Ingredient--","|",TRUE),2),"----",""),"")</f>
        <v>Animal Byproduct--Shell--Lake Shells</v>
      </c>
      <c r="H39" s="146" t="str">
        <f t="shared" si="0"/>
        <v>Animal Byproduct--Shell--Lake Shells</v>
      </c>
      <c r="I39" s="146">
        <f t="shared" si="1"/>
        <v>2</v>
      </c>
      <c r="J39" s="146" t="str">
        <f t="shared" si="2"/>
        <v>Animal Byproduct--Shell</v>
      </c>
      <c r="K39" s="146" t="str" cm="1">
        <f t="array" ref="K39">IF(G39&lt;&gt;"",_xlfn.TEXTJOIN(";",TRUE,
CONCATENATE(A39,"$",H39),
IF(E39="","",IF(I39&lt;&gt;0,CONCATENATE(A39,"$",J39,"--",_xlfn.TEXTSPLIT(E39,";",TRUE,FALSE)),CONCATENATE(A39,"$",_xlfn.TEXTSPLIT(E39,";",TRUE,FALSE))))),"")</f>
        <v>AOM_001105$Animal Byproduct--Shell--Lake Shells</v>
      </c>
      <c r="L39" s="146" t="str">
        <v>AOM_002077$Animal--Milk--Skimmed Milk Powder</v>
      </c>
      <c r="M39" s="146" t="str" cm="1">
        <f t="array" ref="M39:N39">IF(L39&lt;&gt;"",_xlfn.TEXTSPLIT(L39, "$"),"")</f>
        <v>AOM_002077</v>
      </c>
      <c r="N39" s="146" t="str">
        <v>Animal--Milk--Skimmed Milk Powder</v>
      </c>
      <c r="O39" s="146" t="str" cm="1">
        <f t="array" ref="O39">IF(L39&lt;&gt;"",_xlfn.CHOOSECOLS(_xlfn.TEXTSPLIT(N39,"--"),1),"")</f>
        <v>Animal</v>
      </c>
      <c r="P39" s="146" t="str" cm="1">
        <f t="array" ref="P39">IF(L39&lt;&gt;"",IFERROR(_xlfn.CHOOSECOLS(_xlfn.TEXTSPLIT(N39,"--"),2),""),"")</f>
        <v>Milk</v>
      </c>
      <c r="Q39" s="146" t="str">
        <f t="shared" si="4"/>
        <v>Skimmed Milk Powder</v>
      </c>
    </row>
    <row r="40" spans="1:17" x14ac:dyDescent="0.35">
      <c r="A40" s="147" t="str">
        <v>AOM_000557</v>
      </c>
      <c r="B40" s="147" t="str">
        <v>Oyster Shells</v>
      </c>
      <c r="C40" s="147" t="str">
        <v/>
      </c>
      <c r="D40" s="147" t="str">
        <v>Ostreidae</v>
      </c>
      <c r="E40" s="147" t="str">
        <f t="shared" si="3"/>
        <v>Ostreidae</v>
      </c>
      <c r="F40" s="147" t="str">
        <v>Management--Livestock Management--Feed Characteristic--Feed Composition--Feed Ingredient--Animal Byproduct--Shell--Oyster Shells----</v>
      </c>
      <c r="G40" s="147" t="str" cm="1">
        <f t="array" ref="G40">IFERROR(SUBSTITUTE(_xlfn.CHOOSECOLS(_xlfn.TEXTSPLIT(_xlfn.TEXTJOIN("|",,F40),"Feed Ingredient--","|",TRUE),2),"----",""),"")</f>
        <v>Animal Byproduct--Shell--Oyster Shells</v>
      </c>
      <c r="H40" s="147" t="str">
        <f t="shared" si="0"/>
        <v>Animal Byproduct--Shell--Oyster Shells</v>
      </c>
      <c r="I40" s="147">
        <f t="shared" si="1"/>
        <v>2</v>
      </c>
      <c r="J40" s="147" t="str">
        <f t="shared" si="2"/>
        <v>Animal Byproduct--Shell</v>
      </c>
      <c r="K40" s="147" t="str" cm="1">
        <f t="array" ref="K40">IF(G40&lt;&gt;"",_xlfn.TEXTJOIN(";",TRUE,
CONCATENATE(A40,"$",H40),
IF(E40="","",IF(I40&lt;&gt;0,CONCATENATE(A40,"$",J40,"--",_xlfn.TEXTSPLIT(E40,";",TRUE,FALSE)),CONCATENATE(A40,"$",_xlfn.TEXTSPLIT(E40,";",TRUE,FALSE))))),"")</f>
        <v>AOM_000557$Animal Byproduct--Shell--Oyster Shells;AOM_000557$Animal Byproduct--Shell--Ostreidae</v>
      </c>
      <c r="L40" s="147" t="str">
        <v>AOM_001936$Animal--Mollusk--Giant Snail</v>
      </c>
      <c r="M40" s="147" t="str" cm="1">
        <f t="array" ref="M40:N40">IF(L40&lt;&gt;"",_xlfn.TEXTSPLIT(L40, "$"),"")</f>
        <v>AOM_001936</v>
      </c>
      <c r="N40" s="147" t="str">
        <v>Animal--Mollusk--Giant Snail</v>
      </c>
      <c r="O40" s="147" t="str" cm="1">
        <f t="array" ref="O40">IF(L40&lt;&gt;"",_xlfn.CHOOSECOLS(_xlfn.TEXTSPLIT(N40,"--"),1),"")</f>
        <v>Animal</v>
      </c>
      <c r="P40" s="147" t="str" cm="1">
        <f t="array" ref="P40">IF(L40&lt;&gt;"",IFERROR(_xlfn.CHOOSECOLS(_xlfn.TEXTSPLIT(N40,"--"),2),""),"")</f>
        <v>Mollusk</v>
      </c>
      <c r="Q40" s="147" t="str">
        <f t="shared" si="4"/>
        <v>Giant Snail</v>
      </c>
    </row>
    <row r="41" spans="1:17" x14ac:dyDescent="0.35">
      <c r="A41" s="146" t="str">
        <v>AOM_001095</v>
      </c>
      <c r="B41" s="146" t="str">
        <v>Cattle Manure</v>
      </c>
      <c r="C41" s="146" t="str">
        <v/>
      </c>
      <c r="D41" s="146" t="str">
        <v/>
      </c>
      <c r="E41" s="146" t="str">
        <f t="shared" si="3"/>
        <v/>
      </c>
      <c r="F41" s="146" t="str">
        <v>Management--Livestock Management--Feed Characteristic--Feed Composition--Feed Ingredient--Animal Manures--Cattle--Cattle Manure----</v>
      </c>
      <c r="G41" s="146" t="str" cm="1">
        <f t="array" ref="G41">IFERROR(SUBSTITUTE(_xlfn.CHOOSECOLS(_xlfn.TEXTSPLIT(_xlfn.TEXTJOIN("|",,F41),"Feed Ingredient--","|",TRUE),2),"----",""),"")</f>
        <v>Animal Manures--Cattle--Cattle Manure</v>
      </c>
      <c r="H41" s="146" t="str">
        <f t="shared" si="0"/>
        <v>Animal Manures--Cattle--Cattle Manure</v>
      </c>
      <c r="I41" s="146">
        <f t="shared" si="1"/>
        <v>2</v>
      </c>
      <c r="J41" s="146" t="str">
        <f t="shared" si="2"/>
        <v>Animal Manures--Cattle</v>
      </c>
      <c r="K41" s="146" t="str" cm="1">
        <f t="array" ref="K41">IF(G41&lt;&gt;"",_xlfn.TEXTJOIN(";",TRUE,
CONCATENATE(A41,"$",H41),
IF(E41="","",IF(I41&lt;&gt;0,CONCATENATE(A41,"$",J41,"--",_xlfn.TEXTSPLIT(E41,";",TRUE,FALSE)),CONCATENATE(A41,"$",_xlfn.TEXTSPLIT(E41,";",TRUE,FALSE))))),"")</f>
        <v>AOM_001095$Animal Manures--Cattle--Cattle Manure</v>
      </c>
      <c r="L41" s="146" t="str">
        <v>AOM_001936$Animal--Mollusk--Giant African Snail</v>
      </c>
      <c r="M41" s="146" t="str" cm="1">
        <f t="array" ref="M41:N41">IF(L41&lt;&gt;"",_xlfn.TEXTSPLIT(L41, "$"),"")</f>
        <v>AOM_001936</v>
      </c>
      <c r="N41" s="146" t="str">
        <v>Animal--Mollusk--Giant African Snail</v>
      </c>
      <c r="O41" s="146" t="str" cm="1">
        <f t="array" ref="O41">IF(L41&lt;&gt;"",_xlfn.CHOOSECOLS(_xlfn.TEXTSPLIT(N41,"--"),1),"")</f>
        <v>Animal</v>
      </c>
      <c r="P41" s="146" t="str" cm="1">
        <f t="array" ref="P41">IF(L41&lt;&gt;"",IFERROR(_xlfn.CHOOSECOLS(_xlfn.TEXTSPLIT(N41,"--"),2),""),"")</f>
        <v>Mollusk</v>
      </c>
      <c r="Q41" s="146" t="str">
        <f t="shared" si="4"/>
        <v>Giant African Snail</v>
      </c>
    </row>
    <row r="42" spans="1:17" x14ac:dyDescent="0.35">
      <c r="A42" s="147" t="str">
        <v>AOM_001097</v>
      </c>
      <c r="B42" s="147" t="str">
        <v>Pig Manure</v>
      </c>
      <c r="C42" s="147" t="str">
        <v/>
      </c>
      <c r="D42" s="147" t="str">
        <v/>
      </c>
      <c r="E42" s="147" t="str">
        <f t="shared" si="3"/>
        <v/>
      </c>
      <c r="F42" s="147" t="str">
        <v>Management--Livestock Management--Feed Characteristic--Feed Composition--Feed Ingredient--Animal Manures--Pig --Pig Manure----</v>
      </c>
      <c r="G42" s="147" t="str" cm="1">
        <f t="array" ref="G42">IFERROR(SUBSTITUTE(_xlfn.CHOOSECOLS(_xlfn.TEXTSPLIT(_xlfn.TEXTJOIN("|",,F42),"Feed Ingredient--","|",TRUE),2),"----",""),"")</f>
        <v>Animal Manures--Pig --Pig Manure</v>
      </c>
      <c r="H42" s="147" t="str">
        <f t="shared" si="0"/>
        <v>Animal Manures--Pig --Pig Manure</v>
      </c>
      <c r="I42" s="147">
        <f t="shared" si="1"/>
        <v>2</v>
      </c>
      <c r="J42" s="147" t="str">
        <f t="shared" si="2"/>
        <v xml:space="preserve">Animal Manures--Pig </v>
      </c>
      <c r="K42" s="147" t="str" cm="1">
        <f t="array" ref="K42">IF(G42&lt;&gt;"",_xlfn.TEXTJOIN(";",TRUE,
CONCATENATE(A42,"$",H42),
IF(E42="","",IF(I42&lt;&gt;0,CONCATENATE(A42,"$",J42,"--",_xlfn.TEXTSPLIT(E42,";",TRUE,FALSE)),CONCATENATE(A42,"$",_xlfn.TEXTSPLIT(E42,";",TRUE,FALSE))))),"")</f>
        <v>AOM_001097$Animal Manures--Pig --Pig Manure</v>
      </c>
      <c r="L42" s="147" t="str">
        <v>AOM_000540$Animal Byproduct--Bone</v>
      </c>
      <c r="M42" s="147" t="str" cm="1">
        <f t="array" ref="M42:N42">IF(L42&lt;&gt;"",_xlfn.TEXTSPLIT(L42, "$"),"")</f>
        <v>AOM_000540</v>
      </c>
      <c r="N42" s="147" t="str">
        <v>Animal Byproduct--Bone</v>
      </c>
      <c r="O42" s="147" t="str" cm="1">
        <f t="array" ref="O42">IF(L42&lt;&gt;"",_xlfn.CHOOSECOLS(_xlfn.TEXTSPLIT(N42,"--"),1),"")</f>
        <v>Animal Byproduct</v>
      </c>
      <c r="P42" s="147" t="str" cm="1">
        <f t="array" ref="P42">IF(L42&lt;&gt;"",IFERROR(_xlfn.CHOOSECOLS(_xlfn.TEXTSPLIT(N42,"--"),2),""),"")</f>
        <v>Bone</v>
      </c>
      <c r="Q42" s="147" t="str">
        <f t="shared" si="4"/>
        <v/>
      </c>
    </row>
    <row r="43" spans="1:17" x14ac:dyDescent="0.35">
      <c r="A43" s="146" t="str">
        <v>AOM_001146</v>
      </c>
      <c r="B43" s="146" t="str">
        <v>Poultry Litter</v>
      </c>
      <c r="C43" s="146" t="str">
        <v>Poultry Manure;Poultry Waste;Poultry Litter Deep Stacked;Poultry Excreta</v>
      </c>
      <c r="D43" s="146" t="str">
        <v/>
      </c>
      <c r="E43" s="146" t="str">
        <f t="shared" si="3"/>
        <v>Poultry Manure;Poultry Waste;Poultry Litter Deep Stacked;Poultry Excreta</v>
      </c>
      <c r="F43" s="146" t="str">
        <v>Management--Livestock Management--Feed Characteristic--Feed Composition--Feed Ingredient--Animal Manures--Poultry--Poultry Litter----</v>
      </c>
      <c r="G43" s="146" t="str" cm="1">
        <f t="array" ref="G43">IFERROR(SUBSTITUTE(_xlfn.CHOOSECOLS(_xlfn.TEXTSPLIT(_xlfn.TEXTJOIN("|",,F43),"Feed Ingredient--","|",TRUE),2),"----",""),"")</f>
        <v>Animal Manures--Poultry--Poultry Litter</v>
      </c>
      <c r="H43" s="146" t="str">
        <f t="shared" si="0"/>
        <v>Animal Manures--Poultry--Poultry Litter</v>
      </c>
      <c r="I43" s="146">
        <f t="shared" si="1"/>
        <v>2</v>
      </c>
      <c r="J43" s="146" t="str">
        <f t="shared" si="2"/>
        <v>Animal Manures--Poultry</v>
      </c>
      <c r="K43" s="146" t="str" cm="1">
        <f t="array" ref="K43">IF(G43&lt;&gt;"",_xlfn.TEXTJOIN(";",TRUE,
CONCATENATE(A43,"$",H43),
IF(E43="","",IF(I43&lt;&gt;0,CONCATENATE(A43,"$",J43,"--",_xlfn.TEXTSPLIT(E43,";",TRUE,FALSE)),CONCATENATE(A43,"$",_xlfn.TEXTSPLIT(E43,";",TRUE,FALSE))))),"")</f>
        <v>AOM_001146$Animal Manures--Poultry--Poultry Litter;AOM_001146$Animal Manures--Poultry--Poultry Manure;AOM_001146$Animal Manures--Poultry--Poultry Waste;AOM_001146$Animal Manures--Poultry--Poultry Litter Deep Stacked;AOM_001146$Animal Manures--Poultry--Poultry Excreta</v>
      </c>
      <c r="L43" s="146" t="str">
        <v>AOM_000538$Animal Byproduct--Bone--Bone Ash</v>
      </c>
      <c r="M43" s="146" t="str" cm="1">
        <f t="array" ref="M43:N43">IF(L43&lt;&gt;"",_xlfn.TEXTSPLIT(L43, "$"),"")</f>
        <v>AOM_000538</v>
      </c>
      <c r="N43" s="146" t="str">
        <v>Animal Byproduct--Bone--Bone Ash</v>
      </c>
      <c r="O43" s="146" t="str" cm="1">
        <f t="array" ref="O43">IF(L43&lt;&gt;"",_xlfn.CHOOSECOLS(_xlfn.TEXTSPLIT(N43,"--"),1),"")</f>
        <v>Animal Byproduct</v>
      </c>
      <c r="P43" s="146" t="str" cm="1">
        <f t="array" ref="P43">IF(L43&lt;&gt;"",IFERROR(_xlfn.CHOOSECOLS(_xlfn.TEXTSPLIT(N43,"--"),2),""),"")</f>
        <v>Bone</v>
      </c>
      <c r="Q43" s="146" t="str">
        <f t="shared" si="4"/>
        <v>Bone Ash</v>
      </c>
    </row>
    <row r="44" spans="1:17" x14ac:dyDescent="0.35">
      <c r="A44" s="147" t="str">
        <v>AOM_001916</v>
      </c>
      <c r="B44" s="147" t="str">
        <v>Crop Byproduct</v>
      </c>
      <c r="C44" s="147" t="str">
        <v/>
      </c>
      <c r="D44" s="147" t="str">
        <v/>
      </c>
      <c r="E44" s="147" t="str">
        <f t="shared" si="3"/>
        <v/>
      </c>
      <c r="F44" s="147" t="str">
        <v>Management--Livestock Management--Feed Characteristic--Feed Composition--Feed Ingredient--Crop Byproduct--------</v>
      </c>
      <c r="G44" s="147" t="str" cm="1">
        <f t="array" ref="G44">IFERROR(SUBSTITUTE(_xlfn.CHOOSECOLS(_xlfn.TEXTSPLIT(_xlfn.TEXTJOIN("|",,F44),"Feed Ingredient--","|",TRUE),2),"----",""),"")</f>
        <v>Crop Byproduct</v>
      </c>
      <c r="H44" s="147" t="str">
        <f t="shared" si="0"/>
        <v>Crop Byproduct</v>
      </c>
      <c r="I44" s="147">
        <f t="shared" si="1"/>
        <v>0</v>
      </c>
      <c r="J44" s="147" t="str">
        <f t="shared" si="2"/>
        <v/>
      </c>
      <c r="K44" s="147" t="str" cm="1">
        <f t="array" ref="K44">IF(G44&lt;&gt;"",_xlfn.TEXTJOIN(";",TRUE,
CONCATENATE(A44,"$",H44),
IF(E44="","",IF(I44&lt;&gt;0,CONCATENATE(A44,"$",J44,"--",_xlfn.TEXTSPLIT(E44,";",TRUE,FALSE)),CONCATENATE(A44,"$",_xlfn.TEXTSPLIT(E44,";",TRUE,FALSE))))),"")</f>
        <v>AOM_001916$Crop Byproduct</v>
      </c>
      <c r="L44" s="147" t="str">
        <v>AOM_001811$Animal Byproduct--Digestive ByProduct--Rumen Contents</v>
      </c>
      <c r="M44" s="147" t="str" cm="1">
        <f t="array" ref="M44:N44">IF(L44&lt;&gt;"",_xlfn.TEXTSPLIT(L44, "$"),"")</f>
        <v>AOM_001811</v>
      </c>
      <c r="N44" s="147" t="str">
        <v>Animal Byproduct--Digestive ByProduct--Rumen Contents</v>
      </c>
      <c r="O44" s="147" t="str" cm="1">
        <f t="array" ref="O44">IF(L44&lt;&gt;"",_xlfn.CHOOSECOLS(_xlfn.TEXTSPLIT(N44,"--"),1),"")</f>
        <v>Animal Byproduct</v>
      </c>
      <c r="P44" s="147" t="str" cm="1">
        <f t="array" ref="P44">IF(L44&lt;&gt;"",IFERROR(_xlfn.CHOOSECOLS(_xlfn.TEXTSPLIT(N44,"--"),2),""),"")</f>
        <v>Digestive ByProduct</v>
      </c>
      <c r="Q44" s="147" t="str">
        <f t="shared" si="4"/>
        <v>Rumen Contents</v>
      </c>
    </row>
    <row r="45" spans="1:17" x14ac:dyDescent="0.35">
      <c r="A45" s="146" t="str">
        <v>AOM_000617</v>
      </c>
      <c r="B45" s="146" t="str">
        <v>Cocoa Bean Shell</v>
      </c>
      <c r="C45" s="146" t="str">
        <v/>
      </c>
      <c r="D45" s="146" t="str">
        <v>Theobroma cacao Bean Shell</v>
      </c>
      <c r="E45" s="146" t="str">
        <f t="shared" si="3"/>
        <v>Theobroma cacao Bean Shell</v>
      </c>
      <c r="F45" s="146" t="str">
        <v>Management--Livestock Management--Feed Characteristic--Feed Composition--Feed Ingredient--Crop Byproduct--Cash Crops ByProducts--Cocoa--Cocoa Bean Shell--</v>
      </c>
      <c r="G45" s="146" t="str" cm="1">
        <f t="array" ref="G45">IFERROR(SUBSTITUTE(_xlfn.CHOOSECOLS(_xlfn.TEXTSPLIT(_xlfn.TEXTJOIN("|",,F45),"Feed Ingredient--","|",TRUE),2),"----",""),"")</f>
        <v>Crop Byproduct--Cash Crops ByProducts--Cocoa--Cocoa Bean Shell--</v>
      </c>
      <c r="H45" s="146" t="str">
        <f t="shared" si="0"/>
        <v>Crop Byproduct--Cash Crops ByProducts--Cocoa--Cocoa Bean Shell</v>
      </c>
      <c r="I45" s="146">
        <f t="shared" si="1"/>
        <v>3</v>
      </c>
      <c r="J45" s="146" t="str">
        <f t="shared" si="2"/>
        <v>Crop Byproduct--Cash Crops ByProducts--Cocoa</v>
      </c>
      <c r="K45" s="146" t="str" cm="1">
        <f t="array" ref="K45">IF(G45&lt;&gt;"",_xlfn.TEXTJOIN(";",TRUE,
CONCATENATE(A45,"$",H45),
IF(E45="","",IF(I45&lt;&gt;0,CONCATENATE(A45,"$",J45,"--",_xlfn.TEXTSPLIT(E45,";",TRUE,FALSE)),CONCATENATE(A45,"$",_xlfn.TEXTSPLIT(E45,";",TRUE,FALSE))))),"")</f>
        <v>AOM_000617$Crop Byproduct--Cash Crops ByProducts--Cocoa--Cocoa Bean Shell;AOM_000617$Crop Byproduct--Cash Crops ByProducts--Cocoa--Theobroma cacao Bean Shell</v>
      </c>
      <c r="L45" s="146" t="str">
        <v>AOM_002078$Animal Byproduct--Egg</v>
      </c>
      <c r="M45" s="146" t="str" cm="1">
        <f t="array" ref="M45:N45">IF(L45&lt;&gt;"",_xlfn.TEXTSPLIT(L45, "$"),"")</f>
        <v>AOM_002078</v>
      </c>
      <c r="N45" s="146" t="str">
        <v>Animal Byproduct--Egg</v>
      </c>
      <c r="O45" s="146" t="str" cm="1">
        <f t="array" ref="O45">IF(L45&lt;&gt;"",_xlfn.CHOOSECOLS(_xlfn.TEXTSPLIT(N45,"--"),1),"")</f>
        <v>Animal Byproduct</v>
      </c>
      <c r="P45" s="146" t="str" cm="1">
        <f t="array" ref="P45">IF(L45&lt;&gt;"",IFERROR(_xlfn.CHOOSECOLS(_xlfn.TEXTSPLIT(N45,"--"),2),""),"")</f>
        <v>Egg</v>
      </c>
      <c r="Q45" s="146" t="str">
        <f t="shared" si="4"/>
        <v/>
      </c>
    </row>
    <row r="46" spans="1:17" x14ac:dyDescent="0.35">
      <c r="A46" s="147" t="str">
        <v>AOM_001183</v>
      </c>
      <c r="B46" s="147" t="str">
        <v>Cocoa Pods Husk</v>
      </c>
      <c r="C46" s="147" t="str">
        <v/>
      </c>
      <c r="D46" s="147" t="str">
        <v>Theobroma cacao Pods Husk</v>
      </c>
      <c r="E46" s="147" t="str">
        <f t="shared" si="3"/>
        <v>Theobroma cacao Pods Husk</v>
      </c>
      <c r="F46" s="147" t="str">
        <v>Management--Livestock Management--Feed Characteristic--Feed Composition--Feed Ingredient--Crop Byproduct--Cash Crops ByProducts--Cocoa--Cocoa Pods Husk--</v>
      </c>
      <c r="G46" s="147" t="str" cm="1">
        <f t="array" ref="G46">IFERROR(SUBSTITUTE(_xlfn.CHOOSECOLS(_xlfn.TEXTSPLIT(_xlfn.TEXTJOIN("|",,F46),"Feed Ingredient--","|",TRUE),2),"----",""),"")</f>
        <v>Crop Byproduct--Cash Crops ByProducts--Cocoa--Cocoa Pods Husk--</v>
      </c>
      <c r="H46" s="147" t="str">
        <f t="shared" si="0"/>
        <v>Crop Byproduct--Cash Crops ByProducts--Cocoa--Cocoa Pods Husk</v>
      </c>
      <c r="I46" s="147">
        <f t="shared" si="1"/>
        <v>3</v>
      </c>
      <c r="J46" s="147" t="str">
        <f t="shared" si="2"/>
        <v>Crop Byproduct--Cash Crops ByProducts--Cocoa</v>
      </c>
      <c r="K46" s="147" t="str" cm="1">
        <f t="array" ref="K46">IF(G46&lt;&gt;"",_xlfn.TEXTJOIN(";",TRUE,
CONCATENATE(A46,"$",H46),
IF(E46="","",IF(I46&lt;&gt;0,CONCATENATE(A46,"$",J46,"--",_xlfn.TEXTSPLIT(E46,";",TRUE,FALSE)),CONCATENATE(A46,"$",_xlfn.TEXTSPLIT(E46,";",TRUE,FALSE))))),"")</f>
        <v>AOM_001183$Crop Byproduct--Cash Crops ByProducts--Cocoa--Cocoa Pods Husk;AOM_001183$Crop Byproduct--Cash Crops ByProducts--Cocoa--Theobroma cacao Pods Husk</v>
      </c>
      <c r="L46" s="147" t="str">
        <v>AOM_002078$Animal Byproduct--Hatchery Eggs</v>
      </c>
      <c r="M46" s="147" t="str" cm="1">
        <f t="array" ref="M46:N46">IF(L46&lt;&gt;"",_xlfn.TEXTSPLIT(L46, "$"),"")</f>
        <v>AOM_002078</v>
      </c>
      <c r="N46" s="147" t="str">
        <v>Animal Byproduct--Hatchery Eggs</v>
      </c>
      <c r="O46" s="147" t="str" cm="1">
        <f t="array" ref="O46">IF(L46&lt;&gt;"",_xlfn.CHOOSECOLS(_xlfn.TEXTSPLIT(N46,"--"),1),"")</f>
        <v>Animal Byproduct</v>
      </c>
      <c r="P46" s="147" t="str" cm="1">
        <f t="array" ref="P46">IF(L46&lt;&gt;"",IFERROR(_xlfn.CHOOSECOLS(_xlfn.TEXTSPLIT(N46,"--"),2),""),"")</f>
        <v>Hatchery Eggs</v>
      </c>
      <c r="Q46" s="147" t="str">
        <f t="shared" si="4"/>
        <v/>
      </c>
    </row>
    <row r="47" spans="1:17" x14ac:dyDescent="0.35">
      <c r="A47" s="146" t="str">
        <v>AOM_001186</v>
      </c>
      <c r="B47" s="146" t="str">
        <v>Coffee Pulp</v>
      </c>
      <c r="C47" s="146" t="str">
        <v/>
      </c>
      <c r="D47" s="146" t="str">
        <v>Coffea Pulp</v>
      </c>
      <c r="E47" s="146" t="str">
        <f t="shared" si="3"/>
        <v>Coffea Pulp</v>
      </c>
      <c r="F47" s="146" t="str">
        <v>Management--Livestock Management--Feed Characteristic--Feed Composition--Feed Ingredient--Crop Byproduct--Cash Crops ByProducts--Coffee--Coffee Pulp--</v>
      </c>
      <c r="G47" s="146" t="str" cm="1">
        <f t="array" ref="G47">IFERROR(SUBSTITUTE(_xlfn.CHOOSECOLS(_xlfn.TEXTSPLIT(_xlfn.TEXTJOIN("|",,F47),"Feed Ingredient--","|",TRUE),2),"----",""),"")</f>
        <v>Crop Byproduct--Cash Crops ByProducts--Coffee--Coffee Pulp--</v>
      </c>
      <c r="H47" s="146" t="str">
        <f t="shared" si="0"/>
        <v>Crop Byproduct--Cash Crops ByProducts--Coffee--Coffee Pulp</v>
      </c>
      <c r="I47" s="146">
        <f t="shared" si="1"/>
        <v>3</v>
      </c>
      <c r="J47" s="146" t="str">
        <f t="shared" si="2"/>
        <v>Crop Byproduct--Cash Crops ByProducts--Coffee</v>
      </c>
      <c r="K47" s="146" t="str" cm="1">
        <f t="array" ref="K47">IF(G47&lt;&gt;"",_xlfn.TEXTJOIN(";",TRUE,
CONCATENATE(A47,"$",H47),
IF(E47="","",IF(I47&lt;&gt;0,CONCATENATE(A47,"$",J47,"--",_xlfn.TEXTSPLIT(E47,";",TRUE,FALSE)),CONCATENATE(A47,"$",_xlfn.TEXTSPLIT(E47,";",TRUE,FALSE))))),"")</f>
        <v>AOM_001186$Crop Byproduct--Cash Crops ByProducts--Coffee--Coffee Pulp;AOM_001186$Crop Byproduct--Cash Crops ByProducts--Coffee--Coffea Pulp</v>
      </c>
      <c r="L47" s="146" t="str">
        <v>AOM_002080$Animal Byproduct--Fat--Lard</v>
      </c>
      <c r="M47" s="146" t="str" cm="1">
        <f t="array" ref="M47:N47">IF(L47&lt;&gt;"",_xlfn.TEXTSPLIT(L47, "$"),"")</f>
        <v>AOM_002080</v>
      </c>
      <c r="N47" s="146" t="str">
        <v>Animal Byproduct--Fat--Lard</v>
      </c>
      <c r="O47" s="146" t="str" cm="1">
        <f t="array" ref="O47">IF(L47&lt;&gt;"",_xlfn.CHOOSECOLS(_xlfn.TEXTSPLIT(N47,"--"),1),"")</f>
        <v>Animal Byproduct</v>
      </c>
      <c r="P47" s="146" t="str" cm="1">
        <f t="array" ref="P47">IF(L47&lt;&gt;"",IFERROR(_xlfn.CHOOSECOLS(_xlfn.TEXTSPLIT(N47,"--"),2),""),"")</f>
        <v>Fat</v>
      </c>
      <c r="Q47" s="146" t="str">
        <f t="shared" si="4"/>
        <v>Lard</v>
      </c>
    </row>
    <row r="48" spans="1:17" x14ac:dyDescent="0.35">
      <c r="A48" s="147" t="str">
        <v>AOM_001876</v>
      </c>
      <c r="B48" s="147" t="str">
        <v>Atella</v>
      </c>
      <c r="C48" s="147" t="str">
        <v/>
      </c>
      <c r="D48" s="147" t="str">
        <v/>
      </c>
      <c r="E48" s="147" t="str">
        <f t="shared" si="3"/>
        <v/>
      </c>
      <c r="F48" s="147" t="str">
        <v>Management--Livestock Management--Feed Characteristic--Feed Composition--Feed Ingredient--Crop Byproduct--Cereal ByProducts--Atella----</v>
      </c>
      <c r="G48" s="147" t="str" cm="1">
        <f t="array" ref="G48">IFERROR(SUBSTITUTE(_xlfn.CHOOSECOLS(_xlfn.TEXTSPLIT(_xlfn.TEXTJOIN("|",,F48),"Feed Ingredient--","|",TRUE),2),"----",""),"")</f>
        <v>Crop Byproduct--Cereal ByProducts--Atella</v>
      </c>
      <c r="H48" s="147" t="str">
        <f t="shared" si="0"/>
        <v>Crop Byproduct--Cereal ByProducts--Atella</v>
      </c>
      <c r="I48" s="147">
        <f t="shared" si="1"/>
        <v>2</v>
      </c>
      <c r="J48" s="147" t="str">
        <f t="shared" si="2"/>
        <v>Crop Byproduct--Cereal ByProducts</v>
      </c>
      <c r="K48" s="147" t="str" cm="1">
        <f t="array" ref="K48">IF(G48&lt;&gt;"",_xlfn.TEXTJOIN(";",TRUE,
CONCATENATE(A48,"$",H48),
IF(E48="","",IF(I48&lt;&gt;0,CONCATENATE(A48,"$",J48,"--",_xlfn.TEXTSPLIT(E48,";",TRUE,FALSE)),CONCATENATE(A48,"$",_xlfn.TEXTSPLIT(E48,";",TRUE,FALSE))))),"")</f>
        <v>AOM_001876$Crop Byproduct--Cereal ByProducts--Atella</v>
      </c>
      <c r="L48" s="147" t="str">
        <v>AOM_000545$Animal Byproduct--Fish--Fish Processing Waste</v>
      </c>
      <c r="M48" s="147" t="str" cm="1">
        <f t="array" ref="M48:N48">IF(L48&lt;&gt;"",_xlfn.TEXTSPLIT(L48, "$"),"")</f>
        <v>AOM_000545</v>
      </c>
      <c r="N48" s="147" t="str">
        <v>Animal Byproduct--Fish--Fish Processing Waste</v>
      </c>
      <c r="O48" s="147" t="str" cm="1">
        <f t="array" ref="O48">IF(L48&lt;&gt;"",_xlfn.CHOOSECOLS(_xlfn.TEXTSPLIT(N48,"--"),1),"")</f>
        <v>Animal Byproduct</v>
      </c>
      <c r="P48" s="147" t="str" cm="1">
        <f t="array" ref="P48">IF(L48&lt;&gt;"",IFERROR(_xlfn.CHOOSECOLS(_xlfn.TEXTSPLIT(N48,"--"),2),""),"")</f>
        <v>Fish</v>
      </c>
      <c r="Q48" s="147" t="str">
        <f t="shared" si="4"/>
        <v>Fish Processing Waste</v>
      </c>
    </row>
    <row r="49" spans="1:17" x14ac:dyDescent="0.35">
      <c r="A49" s="146" t="str">
        <v>AOM_001806</v>
      </c>
      <c r="B49" s="146" t="str">
        <v>Barley Bran</v>
      </c>
      <c r="C49" s="146" t="str">
        <v/>
      </c>
      <c r="D49" s="146" t="str">
        <v>Hordeum vulgare Bran</v>
      </c>
      <c r="E49" s="146" t="str">
        <f t="shared" si="3"/>
        <v>Hordeum vulgare Bran</v>
      </c>
      <c r="F49" s="146" t="str">
        <v>Management--Livestock Management--Feed Characteristic--Feed Composition--Feed Ingredient--Crop Byproduct--Cereal ByProducts--Barley--Barley Bran--</v>
      </c>
      <c r="G49" s="146" t="str" cm="1">
        <f t="array" ref="G49">IFERROR(SUBSTITUTE(_xlfn.CHOOSECOLS(_xlfn.TEXTSPLIT(_xlfn.TEXTJOIN("|",,F49),"Feed Ingredient--","|",TRUE),2),"----",""),"")</f>
        <v>Crop Byproduct--Cereal ByProducts--Barley--Barley Bran--</v>
      </c>
      <c r="H49" s="146" t="str">
        <f t="shared" si="0"/>
        <v>Crop Byproduct--Cereal ByProducts--Barley--Barley Bran</v>
      </c>
      <c r="I49" s="146">
        <f t="shared" si="1"/>
        <v>3</v>
      </c>
      <c r="J49" s="146" t="str">
        <f t="shared" si="2"/>
        <v>Crop Byproduct--Cereal ByProducts--Barley</v>
      </c>
      <c r="K49" s="146" t="str" cm="1">
        <f t="array" ref="K49">IF(G49&lt;&gt;"",_xlfn.TEXTJOIN(";",TRUE,
CONCATENATE(A49,"$",H49),
IF(E49="","",IF(I49&lt;&gt;0,CONCATENATE(A49,"$",J49,"--",_xlfn.TEXTSPLIT(E49,";",TRUE,FALSE)),CONCATENATE(A49,"$",_xlfn.TEXTSPLIT(E49,";",TRUE,FALSE))))),"")</f>
        <v>AOM_001806$Crop Byproduct--Cereal ByProducts--Barley--Barley Bran;AOM_001806$Crop Byproduct--Cereal ByProducts--Barley--Hordeum vulgare Bran</v>
      </c>
      <c r="L49" s="146" t="str">
        <v>AOM_000545$Animal Byproduct--Fish--Fish Waste</v>
      </c>
      <c r="M49" s="146" t="str" cm="1">
        <f t="array" ref="M49:N49">IF(L49&lt;&gt;"",_xlfn.TEXTSPLIT(L49, "$"),"")</f>
        <v>AOM_000545</v>
      </c>
      <c r="N49" s="146" t="str">
        <v>Animal Byproduct--Fish--Fish Waste</v>
      </c>
      <c r="O49" s="146" t="str" cm="1">
        <f t="array" ref="O49">IF(L49&lt;&gt;"",_xlfn.CHOOSECOLS(_xlfn.TEXTSPLIT(N49,"--"),1),"")</f>
        <v>Animal Byproduct</v>
      </c>
      <c r="P49" s="146" t="str" cm="1">
        <f t="array" ref="P49">IF(L49&lt;&gt;"",IFERROR(_xlfn.CHOOSECOLS(_xlfn.TEXTSPLIT(N49,"--"),2),""),"")</f>
        <v>Fish</v>
      </c>
      <c r="Q49" s="146" t="str">
        <f t="shared" si="4"/>
        <v>Fish Waste</v>
      </c>
    </row>
    <row r="50" spans="1:17" x14ac:dyDescent="0.35">
      <c r="A50" s="147" t="str">
        <v>AOM_000584</v>
      </c>
      <c r="B50" s="147" t="str">
        <v>Barley Straw</v>
      </c>
      <c r="C50" s="147" t="str">
        <v/>
      </c>
      <c r="D50" s="147" t="str">
        <v>Hordeum vulgare Straw</v>
      </c>
      <c r="E50" s="147" t="str">
        <f t="shared" si="3"/>
        <v>Hordeum vulgare Straw</v>
      </c>
      <c r="F50" s="147" t="str">
        <v>Management--Livestock Management--Feed Characteristic--Feed Composition--Feed Ingredient--Crop Byproduct--Cereal ByProducts--Barley--Barley Straw--</v>
      </c>
      <c r="G50" s="147" t="str" cm="1">
        <f t="array" ref="G50">IFERROR(SUBSTITUTE(_xlfn.CHOOSECOLS(_xlfn.TEXTSPLIT(_xlfn.TEXTJOIN("|",,F50),"Feed Ingredient--","|",TRUE),2),"----",""),"")</f>
        <v>Crop Byproduct--Cereal ByProducts--Barley--Barley Straw--</v>
      </c>
      <c r="H50" s="147" t="str">
        <f t="shared" si="0"/>
        <v>Crop Byproduct--Cereal ByProducts--Barley--Barley Straw</v>
      </c>
      <c r="I50" s="147">
        <f t="shared" si="1"/>
        <v>3</v>
      </c>
      <c r="J50" s="147" t="str">
        <f t="shared" si="2"/>
        <v>Crop Byproduct--Cereal ByProducts--Barley</v>
      </c>
      <c r="K50" s="147" t="str" cm="1">
        <f t="array" ref="K50">IF(G50&lt;&gt;"",_xlfn.TEXTJOIN(";",TRUE,
CONCATENATE(A50,"$",H50),
IF(E50="","",IF(I50&lt;&gt;0,CONCATENATE(A50,"$",J50,"--",_xlfn.TEXTSPLIT(E50,";",TRUE,FALSE)),CONCATENATE(A50,"$",_xlfn.TEXTSPLIT(E50,";",TRUE,FALSE))))),"")</f>
        <v>AOM_000584$Crop Byproduct--Cereal ByProducts--Barley--Barley Straw;AOM_000584$Crop Byproduct--Cereal ByProducts--Barley--Hordeum vulgare Straw</v>
      </c>
      <c r="L50" s="147" t="str">
        <v>AOM_002081$Animal Byproduct--Hydrolysate--Mixed Marine Hydrolysate</v>
      </c>
      <c r="M50" s="147" t="str" cm="1">
        <f t="array" ref="M50:N50">IF(L50&lt;&gt;"",_xlfn.TEXTSPLIT(L50, "$"),"")</f>
        <v>AOM_002081</v>
      </c>
      <c r="N50" s="147" t="str">
        <v>Animal Byproduct--Hydrolysate--Mixed Marine Hydrolysate</v>
      </c>
      <c r="O50" s="147" t="str" cm="1">
        <f t="array" ref="O50">IF(L50&lt;&gt;"",_xlfn.CHOOSECOLS(_xlfn.TEXTSPLIT(N50,"--"),1),"")</f>
        <v>Animal Byproduct</v>
      </c>
      <c r="P50" s="147" t="str" cm="1">
        <f t="array" ref="P50">IF(L50&lt;&gt;"",IFERROR(_xlfn.CHOOSECOLS(_xlfn.TEXTSPLIT(N50,"--"),2),""),"")</f>
        <v>Hydrolysate</v>
      </c>
      <c r="Q50" s="147" t="str">
        <f t="shared" si="4"/>
        <v>Mixed Marine Hydrolysate</v>
      </c>
    </row>
    <row r="51" spans="1:17" x14ac:dyDescent="0.35">
      <c r="A51" s="146" t="str">
        <v>AOM_000563</v>
      </c>
      <c r="B51" s="146" t="str">
        <v>Unspecified Bran</v>
      </c>
      <c r="C51" s="146" t="str">
        <v/>
      </c>
      <c r="D51" s="146" t="str">
        <v/>
      </c>
      <c r="E51" s="146" t="str">
        <f t="shared" si="3"/>
        <v/>
      </c>
      <c r="F51" s="146" t="str">
        <v>Management--Livestock Management--Feed Characteristic--Feed Composition--Feed Ingredient--Crop Byproduct--Cereal ByProducts--Unspecified Bran----</v>
      </c>
      <c r="G51" s="146" t="str" cm="1">
        <f t="array" ref="G51">IFERROR(SUBSTITUTE(_xlfn.CHOOSECOLS(_xlfn.TEXTSPLIT(_xlfn.TEXTJOIN("|",,F51),"Feed Ingredient--","|",TRUE),2),"----",""),"")</f>
        <v>Crop Byproduct--Cereal ByProducts--Unspecified Bran</v>
      </c>
      <c r="H51" s="146" t="str">
        <f t="shared" si="0"/>
        <v>Crop Byproduct--Cereal ByProducts--Unspecified Bran</v>
      </c>
      <c r="I51" s="146">
        <f t="shared" si="1"/>
        <v>2</v>
      </c>
      <c r="J51" s="146" t="str">
        <f t="shared" si="2"/>
        <v>Crop Byproduct--Cereal ByProducts</v>
      </c>
      <c r="K51" s="146" t="str" cm="1">
        <f t="array" ref="K51">IF(G51&lt;&gt;"",_xlfn.TEXTJOIN(";",TRUE,
CONCATENATE(A51,"$",H51),
IF(E51="","",IF(I51&lt;&gt;0,CONCATENATE(A51,"$",J51,"--",_xlfn.TEXTSPLIT(E51,";",TRUE,FALSE)),CONCATENATE(A51,"$",_xlfn.TEXTSPLIT(E51,";",TRUE,FALSE))))),"")</f>
        <v>AOM_000563$Crop Byproduct--Cereal ByProducts--Unspecified Bran</v>
      </c>
      <c r="L51" s="146" t="str">
        <v>AOM_002082$Animal Byproduct--Hydrolysate--Shrimp Hydrolysate</v>
      </c>
      <c r="M51" s="146" t="str" cm="1">
        <f t="array" ref="M51:N51">IF(L51&lt;&gt;"",_xlfn.TEXTSPLIT(L51, "$"),"")</f>
        <v>AOM_002082</v>
      </c>
      <c r="N51" s="146" t="str">
        <v>Animal Byproduct--Hydrolysate--Shrimp Hydrolysate</v>
      </c>
      <c r="O51" s="146" t="str" cm="1">
        <f t="array" ref="O51">IF(L51&lt;&gt;"",_xlfn.CHOOSECOLS(_xlfn.TEXTSPLIT(N51,"--"),1),"")</f>
        <v>Animal Byproduct</v>
      </c>
      <c r="P51" s="146" t="str" cm="1">
        <f t="array" ref="P51">IF(L51&lt;&gt;"",IFERROR(_xlfn.CHOOSECOLS(_xlfn.TEXTSPLIT(N51,"--"),2),""),"")</f>
        <v>Hydrolysate</v>
      </c>
      <c r="Q51" s="146" t="str">
        <f t="shared" si="4"/>
        <v>Shrimp Hydrolysate</v>
      </c>
    </row>
    <row r="52" spans="1:17" x14ac:dyDescent="0.35">
      <c r="A52" s="147" t="str">
        <v>AOM_001884</v>
      </c>
      <c r="B52" s="147" t="str">
        <v>Brewers Grain</v>
      </c>
      <c r="C52" s="147" t="str">
        <v>Brewers By-Product; Distillers Grains</v>
      </c>
      <c r="D52" s="147" t="str">
        <v/>
      </c>
      <c r="E52" s="147" t="str">
        <f t="shared" si="3"/>
        <v>Brewers By-Product; Distillers Grains</v>
      </c>
      <c r="F52" s="147" t="str">
        <v>Management--Livestock Management--Feed Characteristic--Feed Composition--Feed Ingredient--Crop Byproduct--Cereal ByProducts--Brewers Grain----</v>
      </c>
      <c r="G52" s="147" t="str" cm="1">
        <f t="array" ref="G52">IFERROR(SUBSTITUTE(_xlfn.CHOOSECOLS(_xlfn.TEXTSPLIT(_xlfn.TEXTJOIN("|",,F52),"Feed Ingredient--","|",TRUE),2),"----",""),"")</f>
        <v>Crop Byproduct--Cereal ByProducts--Brewers Grain</v>
      </c>
      <c r="H52" s="147" t="str">
        <f t="shared" si="0"/>
        <v>Crop Byproduct--Cereal ByProducts--Brewers Grain</v>
      </c>
      <c r="I52" s="147">
        <f t="shared" si="1"/>
        <v>2</v>
      </c>
      <c r="J52" s="147" t="str">
        <f t="shared" si="2"/>
        <v>Crop Byproduct--Cereal ByProducts</v>
      </c>
      <c r="K52" s="147" t="str" cm="1">
        <f t="array" ref="K52">IF(G52&lt;&gt;"",_xlfn.TEXTJOIN(";",TRUE,
CONCATENATE(A52,"$",H52),
IF(E52="","",IF(I52&lt;&gt;0,CONCATENATE(A52,"$",J52,"--",_xlfn.TEXTSPLIT(E52,";",TRUE,FALSE)),CONCATENATE(A52,"$",_xlfn.TEXTSPLIT(E52,";",TRUE,FALSE))))),"")</f>
        <v>AOM_001884$Crop Byproduct--Cereal ByProducts--Brewers Grain;AOM_001884$Crop Byproduct--Cereal ByProducts--Brewers By-Product;AOM_001884$Crop Byproduct--Cereal ByProducts-- Distillers Grains</v>
      </c>
      <c r="L52" s="147" t="str">
        <v>AOM_001106$Animal Byproduct--Meat and Bone</v>
      </c>
      <c r="M52" s="147" t="str" cm="1">
        <f t="array" ref="M52:N52">IF(L52&lt;&gt;"",_xlfn.TEXTSPLIT(L52, "$"),"")</f>
        <v>AOM_001106</v>
      </c>
      <c r="N52" s="147" t="str">
        <v>Animal Byproduct--Meat and Bone</v>
      </c>
      <c r="O52" s="147" t="str" cm="1">
        <f t="array" ref="O52">IF(L52&lt;&gt;"",_xlfn.CHOOSECOLS(_xlfn.TEXTSPLIT(N52,"--"),1),"")</f>
        <v>Animal Byproduct</v>
      </c>
      <c r="P52" s="147" t="str" cm="1">
        <f t="array" ref="P52">IF(L52&lt;&gt;"",IFERROR(_xlfn.CHOOSECOLS(_xlfn.TEXTSPLIT(N52,"--"),2),""),"")</f>
        <v>Meat and Bone</v>
      </c>
      <c r="Q52" s="147" t="str">
        <f t="shared" si="4"/>
        <v/>
      </c>
    </row>
    <row r="53" spans="1:17" x14ac:dyDescent="0.35">
      <c r="A53" s="146" t="str">
        <v>AOM_001434</v>
      </c>
      <c r="B53" s="146" t="str">
        <v>Hominy</v>
      </c>
      <c r="C53" s="146" t="str">
        <v>Nixtamalized Maize; Alkaline-treated Maize</v>
      </c>
      <c r="D53" s="146" t="str">
        <v>Zea mays</v>
      </c>
      <c r="E53" s="146" t="str">
        <f t="shared" si="3"/>
        <v>Nixtamalized Maize; Alkaline-treated Maize;Zea mays</v>
      </c>
      <c r="F53" s="146" t="str">
        <v>Management--Livestock Management--Feed Characteristic--Feed Composition--Feed Ingredient--Crop Byproduct--Cereal ByProducts--Maize--Hominy--</v>
      </c>
      <c r="G53" s="146" t="str" cm="1">
        <f t="array" ref="G53">IFERROR(SUBSTITUTE(_xlfn.CHOOSECOLS(_xlfn.TEXTSPLIT(_xlfn.TEXTJOIN("|",,F53),"Feed Ingredient--","|",TRUE),2),"----",""),"")</f>
        <v>Crop Byproduct--Cereal ByProducts--Maize--Hominy--</v>
      </c>
      <c r="H53" s="146" t="str">
        <f t="shared" si="0"/>
        <v>Crop Byproduct--Cereal ByProducts--Maize--Hominy</v>
      </c>
      <c r="I53" s="146">
        <f t="shared" si="1"/>
        <v>3</v>
      </c>
      <c r="J53" s="146" t="str">
        <f t="shared" si="2"/>
        <v>Crop Byproduct--Cereal ByProducts--Maize</v>
      </c>
      <c r="K53" s="146" t="str" cm="1">
        <f t="array" ref="K53">IF(G53&lt;&gt;"",_xlfn.TEXTJOIN(";",TRUE,
CONCATENATE(A53,"$",H53),
IF(E53="","",IF(I53&lt;&gt;0,CONCATENATE(A53,"$",J53,"--",_xlfn.TEXTSPLIT(E53,";",TRUE,FALSE)),CONCATENATE(A53,"$",_xlfn.TEXTSPLIT(E53,";",TRUE,FALSE))))),"")</f>
        <v>AOM_001434$Crop Byproduct--Cereal ByProducts--Maize--Hominy;AOM_001434$Crop Byproduct--Cereal ByProducts--Maize--Nixtamalized Maize;AOM_001434$Crop Byproduct--Cereal ByProducts--Maize-- Alkaline-treated Maize;AOM_001434$Crop Byproduct--Cereal ByProducts--Maize--Zea mays</v>
      </c>
      <c r="L53" s="146" t="str">
        <v>AOM_000558$Animal Byproduct--Shell</v>
      </c>
      <c r="M53" s="146" t="str" cm="1">
        <f t="array" ref="M53:N53">IF(L53&lt;&gt;"",_xlfn.TEXTSPLIT(L53, "$"),"")</f>
        <v>AOM_000558</v>
      </c>
      <c r="N53" s="146" t="str">
        <v>Animal Byproduct--Shell</v>
      </c>
      <c r="O53" s="146" t="str" cm="1">
        <f t="array" ref="O53">IF(L53&lt;&gt;"",_xlfn.CHOOSECOLS(_xlfn.TEXTSPLIT(N53,"--"),1),"")</f>
        <v>Animal Byproduct</v>
      </c>
      <c r="P53" s="146" t="str" cm="1">
        <f t="array" ref="P53">IF(L53&lt;&gt;"",IFERROR(_xlfn.CHOOSECOLS(_xlfn.TEXTSPLIT(N53,"--"),2),""),"")</f>
        <v>Shell</v>
      </c>
      <c r="Q53" s="146" t="str">
        <f t="shared" si="4"/>
        <v/>
      </c>
    </row>
    <row r="54" spans="1:17" x14ac:dyDescent="0.35">
      <c r="A54" s="147" t="str">
        <v>AOM_001614</v>
      </c>
      <c r="B54" s="147" t="str">
        <v>Maize Bran</v>
      </c>
      <c r="C54" s="147" t="str">
        <v>Corn Bran</v>
      </c>
      <c r="D54" s="147" t="str">
        <v>Zea mays Bran</v>
      </c>
      <c r="E54" s="147" t="str">
        <f t="shared" si="3"/>
        <v>Corn Bran;Zea mays Bran</v>
      </c>
      <c r="F54" s="147" t="str">
        <v>Management--Livestock Management--Feed Characteristic--Feed Composition--Feed Ingredient--Crop Byproduct--Cereal ByProducts--Maize--Maize Bran--</v>
      </c>
      <c r="G54" s="147" t="str" cm="1">
        <f t="array" ref="G54">IFERROR(SUBSTITUTE(_xlfn.CHOOSECOLS(_xlfn.TEXTSPLIT(_xlfn.TEXTJOIN("|",,F54),"Feed Ingredient--","|",TRUE),2),"----",""),"")</f>
        <v>Crop Byproduct--Cereal ByProducts--Maize--Maize Bran--</v>
      </c>
      <c r="H54" s="147" t="str">
        <f t="shared" si="0"/>
        <v>Crop Byproduct--Cereal ByProducts--Maize--Maize Bran</v>
      </c>
      <c r="I54" s="147">
        <f t="shared" si="1"/>
        <v>3</v>
      </c>
      <c r="J54" s="147" t="str">
        <f t="shared" si="2"/>
        <v>Crop Byproduct--Cereal ByProducts--Maize</v>
      </c>
      <c r="K54" s="147" t="str" cm="1">
        <f t="array" ref="K54">IF(G54&lt;&gt;"",_xlfn.TEXTJOIN(";",TRUE,
CONCATENATE(A54,"$",H54),
IF(E54="","",IF(I54&lt;&gt;0,CONCATENATE(A54,"$",J54,"--",_xlfn.TEXTSPLIT(E54,";",TRUE,FALSE)),CONCATENATE(A54,"$",_xlfn.TEXTSPLIT(E54,";",TRUE,FALSE))))),"")</f>
        <v>AOM_001614$Crop Byproduct--Cereal ByProducts--Maize--Maize Bran;AOM_001614$Crop Byproduct--Cereal ByProducts--Maize--Corn Bran;AOM_001614$Crop Byproduct--Cereal ByProducts--Maize--Zea mays Bran</v>
      </c>
      <c r="L54" s="147" t="str">
        <v>AOM_001105$Animal Byproduct--Shell--Lake Shells</v>
      </c>
      <c r="M54" s="147" t="str" cm="1">
        <f t="array" ref="M54:N54">IF(L54&lt;&gt;"",_xlfn.TEXTSPLIT(L54, "$"),"")</f>
        <v>AOM_001105</v>
      </c>
      <c r="N54" s="147" t="str">
        <v>Animal Byproduct--Shell--Lake Shells</v>
      </c>
      <c r="O54" s="147" t="str" cm="1">
        <f t="array" ref="O54">IF(L54&lt;&gt;"",_xlfn.CHOOSECOLS(_xlfn.TEXTSPLIT(N54,"--"),1),"")</f>
        <v>Animal Byproduct</v>
      </c>
      <c r="P54" s="147" t="str" cm="1">
        <f t="array" ref="P54">IF(L54&lt;&gt;"",IFERROR(_xlfn.CHOOSECOLS(_xlfn.TEXTSPLIT(N54,"--"),2),""),"")</f>
        <v>Shell</v>
      </c>
      <c r="Q54" s="147" t="str">
        <f t="shared" si="4"/>
        <v>Lake Shells</v>
      </c>
    </row>
    <row r="55" spans="1:17" x14ac:dyDescent="0.35">
      <c r="A55" s="146" t="str">
        <v>AOM_001299</v>
      </c>
      <c r="B55" s="146" t="str">
        <v>Maize Husk</v>
      </c>
      <c r="C55" s="146" t="str">
        <v>Corn Chaff;Maize Chaff</v>
      </c>
      <c r="D55" s="146" t="str">
        <v>Zea mays Husk</v>
      </c>
      <c r="E55" s="146" t="str">
        <f t="shared" si="3"/>
        <v>Corn Chaff;Maize Chaff;Zea mays Husk</v>
      </c>
      <c r="F55" s="146" t="str">
        <v>Management--Livestock Management--Feed Characteristic--Feed Composition--Feed Ingredient--Crop Byproduct--Cereal ByProducts--Maize--Maize Husk--</v>
      </c>
      <c r="G55" s="146" t="str" cm="1">
        <f t="array" ref="G55">IFERROR(SUBSTITUTE(_xlfn.CHOOSECOLS(_xlfn.TEXTSPLIT(_xlfn.TEXTJOIN("|",,F55),"Feed Ingredient--","|",TRUE),2),"----",""),"")</f>
        <v>Crop Byproduct--Cereal ByProducts--Maize--Maize Husk--</v>
      </c>
      <c r="H55" s="146" t="str">
        <f t="shared" si="0"/>
        <v>Crop Byproduct--Cereal ByProducts--Maize--Maize Husk</v>
      </c>
      <c r="I55" s="146">
        <f t="shared" si="1"/>
        <v>3</v>
      </c>
      <c r="J55" s="146" t="str">
        <f t="shared" si="2"/>
        <v>Crop Byproduct--Cereal ByProducts--Maize</v>
      </c>
      <c r="K55" s="146" t="str" cm="1">
        <f t="array" ref="K55">IF(G55&lt;&gt;"",_xlfn.TEXTJOIN(";",TRUE,
CONCATENATE(A55,"$",H55),
IF(E55="","",IF(I55&lt;&gt;0,CONCATENATE(A55,"$",J55,"--",_xlfn.TEXTSPLIT(E55,";",TRUE,FALSE)),CONCATENATE(A55,"$",_xlfn.TEXTSPLIT(E55,";",TRUE,FALSE))))),"")</f>
        <v>AOM_001299$Crop Byproduct--Cereal ByProducts--Maize--Maize Husk;AOM_001299$Crop Byproduct--Cereal ByProducts--Maize--Corn Chaff;AOM_001299$Crop Byproduct--Cereal ByProducts--Maize--Maize Chaff;AOM_001299$Crop Byproduct--Cereal ByProducts--Maize--Zea mays Husk</v>
      </c>
      <c r="L55" s="146" t="str">
        <v>AOM_000557$Animal Byproduct--Shell--Oyster Shells</v>
      </c>
      <c r="M55" s="146" t="str" cm="1">
        <f t="array" ref="M55:N55">IF(L55&lt;&gt;"",_xlfn.TEXTSPLIT(L55, "$"),"")</f>
        <v>AOM_000557</v>
      </c>
      <c r="N55" s="146" t="str">
        <v>Animal Byproduct--Shell--Oyster Shells</v>
      </c>
      <c r="O55" s="146" t="str" cm="1">
        <f t="array" ref="O55">IF(L55&lt;&gt;"",_xlfn.CHOOSECOLS(_xlfn.TEXTSPLIT(N55,"--"),1),"")</f>
        <v>Animal Byproduct</v>
      </c>
      <c r="P55" s="146" t="str" cm="1">
        <f t="array" ref="P55">IF(L55&lt;&gt;"",IFERROR(_xlfn.CHOOSECOLS(_xlfn.TEXTSPLIT(N55,"--"),2),""),"")</f>
        <v>Shell</v>
      </c>
      <c r="Q55" s="146" t="str">
        <f t="shared" si="4"/>
        <v>Oyster Shells</v>
      </c>
    </row>
    <row r="56" spans="1:17" x14ac:dyDescent="0.35">
      <c r="A56" s="147" t="str">
        <v>AOM_000569</v>
      </c>
      <c r="B56" s="147" t="str">
        <v>Maize Cob</v>
      </c>
      <c r="C56" s="147" t="str">
        <v>Corn Cob</v>
      </c>
      <c r="D56" s="147" t="str">
        <v>Zea mays Cob</v>
      </c>
      <c r="E56" s="147" t="str">
        <f t="shared" si="3"/>
        <v>Corn Cob;Zea mays Cob</v>
      </c>
      <c r="F56" s="147" t="str">
        <v>Management--Livestock Management--Feed Characteristic--Feed Composition--Feed Ingredient--Crop Byproduct--Cereal ByProducts--Maize--Maize Cob--</v>
      </c>
      <c r="G56" s="147" t="str" cm="1">
        <f t="array" ref="G56">IFERROR(SUBSTITUTE(_xlfn.CHOOSECOLS(_xlfn.TEXTSPLIT(_xlfn.TEXTJOIN("|",,F56),"Feed Ingredient--","|",TRUE),2),"----",""),"")</f>
        <v>Crop Byproduct--Cereal ByProducts--Maize--Maize Cob--</v>
      </c>
      <c r="H56" s="147" t="str">
        <f t="shared" si="0"/>
        <v>Crop Byproduct--Cereal ByProducts--Maize--Maize Cob</v>
      </c>
      <c r="I56" s="147">
        <f t="shared" si="1"/>
        <v>3</v>
      </c>
      <c r="J56" s="147" t="str">
        <f t="shared" si="2"/>
        <v>Crop Byproduct--Cereal ByProducts--Maize</v>
      </c>
      <c r="K56" s="147" t="str" cm="1">
        <f t="array" ref="K56">IF(G56&lt;&gt;"",_xlfn.TEXTJOIN(";",TRUE,
CONCATENATE(A56,"$",H56),
IF(E56="","",IF(I56&lt;&gt;0,CONCATENATE(A56,"$",J56,"--",_xlfn.TEXTSPLIT(E56,";",TRUE,FALSE)),CONCATENATE(A56,"$",_xlfn.TEXTSPLIT(E56,";",TRUE,FALSE))))),"")</f>
        <v>AOM_000569$Crop Byproduct--Cereal ByProducts--Maize--Maize Cob;AOM_000569$Crop Byproduct--Cereal ByProducts--Maize--Corn Cob;AOM_000569$Crop Byproduct--Cereal ByProducts--Maize--Zea mays Cob</v>
      </c>
      <c r="L56" s="147" t="str">
        <v>AOM_000557$Animal Byproduct--Shell--Ostreidae</v>
      </c>
      <c r="M56" s="147" t="str" cm="1">
        <f t="array" ref="M56:N56">IF(L56&lt;&gt;"",_xlfn.TEXTSPLIT(L56, "$"),"")</f>
        <v>AOM_000557</v>
      </c>
      <c r="N56" s="147" t="str">
        <v>Animal Byproduct--Shell--Ostreidae</v>
      </c>
      <c r="O56" s="147" t="str" cm="1">
        <f t="array" ref="O56">IF(L56&lt;&gt;"",_xlfn.CHOOSECOLS(_xlfn.TEXTSPLIT(N56,"--"),1),"")</f>
        <v>Animal Byproduct</v>
      </c>
      <c r="P56" s="147" t="str" cm="1">
        <f t="array" ref="P56">IF(L56&lt;&gt;"",IFERROR(_xlfn.CHOOSECOLS(_xlfn.TEXTSPLIT(N56,"--"),2),""),"")</f>
        <v>Shell</v>
      </c>
      <c r="Q56" s="147" t="str">
        <f t="shared" si="4"/>
        <v>Ostreidae</v>
      </c>
    </row>
    <row r="57" spans="1:17" x14ac:dyDescent="0.35">
      <c r="A57" s="146" t="str">
        <v>AOM_001294</v>
      </c>
      <c r="B57" s="146" t="str">
        <v>Maize Germ</v>
      </c>
      <c r="C57" s="146" t="str">
        <v>Corn Germ</v>
      </c>
      <c r="D57" s="146" t="str">
        <v>Zea mays Germ</v>
      </c>
      <c r="E57" s="146" t="str">
        <f t="shared" si="3"/>
        <v>Corn Germ;Zea mays Germ</v>
      </c>
      <c r="F57" s="146" t="str">
        <v>Management--Livestock Management--Feed Characteristic--Feed Composition--Feed Ingredient--Crop Byproduct--Cereal ByProducts--Maize--Maize Germ--</v>
      </c>
      <c r="G57" s="146" t="str" cm="1">
        <f t="array" ref="G57">IFERROR(SUBSTITUTE(_xlfn.CHOOSECOLS(_xlfn.TEXTSPLIT(_xlfn.TEXTJOIN("|",,F57),"Feed Ingredient--","|",TRUE),2),"----",""),"")</f>
        <v>Crop Byproduct--Cereal ByProducts--Maize--Maize Germ--</v>
      </c>
      <c r="H57" s="146" t="str">
        <f t="shared" si="0"/>
        <v>Crop Byproduct--Cereal ByProducts--Maize--Maize Germ</v>
      </c>
      <c r="I57" s="146">
        <f t="shared" si="1"/>
        <v>3</v>
      </c>
      <c r="J57" s="146" t="str">
        <f t="shared" si="2"/>
        <v>Crop Byproduct--Cereal ByProducts--Maize</v>
      </c>
      <c r="K57" s="146" t="str" cm="1">
        <f t="array" ref="K57">IF(G57&lt;&gt;"",_xlfn.TEXTJOIN(";",TRUE,
CONCATENATE(A57,"$",H57),
IF(E57="","",IF(I57&lt;&gt;0,CONCATENATE(A57,"$",J57,"--",_xlfn.TEXTSPLIT(E57,";",TRUE,FALSE)),CONCATENATE(A57,"$",_xlfn.TEXTSPLIT(E57,";",TRUE,FALSE))))),"")</f>
        <v>AOM_001294$Crop Byproduct--Cereal ByProducts--Maize--Maize Germ;AOM_001294$Crop Byproduct--Cereal ByProducts--Maize--Corn Germ;AOM_001294$Crop Byproduct--Cereal ByProducts--Maize--Zea mays Germ</v>
      </c>
      <c r="L57" s="146" t="str">
        <v>AOM_001095$Animal Manures--Cattle--Cattle Manure</v>
      </c>
      <c r="M57" s="146" t="str" cm="1">
        <f t="array" ref="M57:N57">IF(L57&lt;&gt;"",_xlfn.TEXTSPLIT(L57, "$"),"")</f>
        <v>AOM_001095</v>
      </c>
      <c r="N57" s="146" t="str">
        <v>Animal Manures--Cattle--Cattle Manure</v>
      </c>
      <c r="O57" s="146" t="str" cm="1">
        <f t="array" ref="O57">IF(L57&lt;&gt;"",_xlfn.CHOOSECOLS(_xlfn.TEXTSPLIT(N57,"--"),1),"")</f>
        <v>Animal Manures</v>
      </c>
      <c r="P57" s="146" t="str" cm="1">
        <f t="array" ref="P57">IF(L57&lt;&gt;"",IFERROR(_xlfn.CHOOSECOLS(_xlfn.TEXTSPLIT(N57,"--"),2),""),"")</f>
        <v>Cattle</v>
      </c>
      <c r="Q57" s="146" t="str">
        <f t="shared" si="4"/>
        <v>Cattle Manure</v>
      </c>
    </row>
    <row r="58" spans="1:17" x14ac:dyDescent="0.35">
      <c r="A58" s="147" t="str">
        <v>AOM_001292</v>
      </c>
      <c r="B58" s="147" t="str">
        <v>Maize Gluten</v>
      </c>
      <c r="C58" s="147" t="str">
        <v>Corn Gluten</v>
      </c>
      <c r="D58" s="147" t="str">
        <v>Zea mays Gluten</v>
      </c>
      <c r="E58" s="147" t="str">
        <f t="shared" si="3"/>
        <v>Corn Gluten;Zea mays Gluten</v>
      </c>
      <c r="F58" s="147" t="str">
        <v>Management--Livestock Management--Feed Characteristic--Feed Composition--Feed Ingredient--Crop Byproduct--Cereal ByProducts--Maize--Maize Gluten--</v>
      </c>
      <c r="G58" s="147" t="str" cm="1">
        <f t="array" ref="G58">IFERROR(SUBSTITUTE(_xlfn.CHOOSECOLS(_xlfn.TEXTSPLIT(_xlfn.TEXTJOIN("|",,F58),"Feed Ingredient--","|",TRUE),2),"----",""),"")</f>
        <v>Crop Byproduct--Cereal ByProducts--Maize--Maize Gluten--</v>
      </c>
      <c r="H58" s="147" t="str">
        <f t="shared" si="0"/>
        <v>Crop Byproduct--Cereal ByProducts--Maize--Maize Gluten</v>
      </c>
      <c r="I58" s="147">
        <f t="shared" si="1"/>
        <v>3</v>
      </c>
      <c r="J58" s="147" t="str">
        <f t="shared" si="2"/>
        <v>Crop Byproduct--Cereal ByProducts--Maize</v>
      </c>
      <c r="K58" s="147" t="str" cm="1">
        <f t="array" ref="K58">IF(G58&lt;&gt;"",_xlfn.TEXTJOIN(";",TRUE,
CONCATENATE(A58,"$",H58),
IF(E58="","",IF(I58&lt;&gt;0,CONCATENATE(A58,"$",J58,"--",_xlfn.TEXTSPLIT(E58,";",TRUE,FALSE)),CONCATENATE(A58,"$",_xlfn.TEXTSPLIT(E58,";",TRUE,FALSE))))),"")</f>
        <v>AOM_001292$Crop Byproduct--Cereal ByProducts--Maize--Maize Gluten;AOM_001292$Crop Byproduct--Cereal ByProducts--Maize--Corn Gluten;AOM_001292$Crop Byproduct--Cereal ByProducts--Maize--Zea mays Gluten</v>
      </c>
      <c r="L58" s="147" t="str">
        <v>AOM_001097$Animal Manures--Pig --Pig Manure</v>
      </c>
      <c r="M58" s="147" t="str" cm="1">
        <f t="array" ref="M58:N58">IF(L58&lt;&gt;"",_xlfn.TEXTSPLIT(L58, "$"),"")</f>
        <v>AOM_001097</v>
      </c>
      <c r="N58" s="147" t="str">
        <v>Animal Manures--Pig --Pig Manure</v>
      </c>
      <c r="O58" s="147" t="str" cm="1">
        <f t="array" ref="O58">IF(L58&lt;&gt;"",_xlfn.CHOOSECOLS(_xlfn.TEXTSPLIT(N58,"--"),1),"")</f>
        <v>Animal Manures</v>
      </c>
      <c r="P58" s="147" t="str" cm="1">
        <f t="array" ref="P58">IF(L58&lt;&gt;"",IFERROR(_xlfn.CHOOSECOLS(_xlfn.TEXTSPLIT(N58,"--"),2),""),"")</f>
        <v xml:space="preserve">Pig </v>
      </c>
      <c r="Q58" s="147" t="str">
        <f t="shared" si="4"/>
        <v>Pig Manure</v>
      </c>
    </row>
    <row r="59" spans="1:17" x14ac:dyDescent="0.35">
      <c r="A59" s="146" t="str">
        <v>AOM_001298</v>
      </c>
      <c r="B59" s="146" t="str">
        <v>Maize Leaves</v>
      </c>
      <c r="C59" s="146" t="str">
        <v>Corn Leaves</v>
      </c>
      <c r="D59" s="146" t="str">
        <v>Zea mays Leaves</v>
      </c>
      <c r="E59" s="146" t="str">
        <f t="shared" si="3"/>
        <v>Corn Leaves;Zea mays Leaves</v>
      </c>
      <c r="F59" s="146" t="str">
        <v>Management--Livestock Management--Feed Characteristic--Feed Composition--Feed Ingredient--Crop Byproduct--Cereal ByProducts--Maize--Maize Leaves--</v>
      </c>
      <c r="G59" s="146" t="str" cm="1">
        <f t="array" ref="G59">IFERROR(SUBSTITUTE(_xlfn.CHOOSECOLS(_xlfn.TEXTSPLIT(_xlfn.TEXTJOIN("|",,F59),"Feed Ingredient--","|",TRUE),2),"----",""),"")</f>
        <v>Crop Byproduct--Cereal ByProducts--Maize--Maize Leaves--</v>
      </c>
      <c r="H59" s="146" t="str">
        <f t="shared" si="0"/>
        <v>Crop Byproduct--Cereal ByProducts--Maize--Maize Leaves</v>
      </c>
      <c r="I59" s="146">
        <f t="shared" si="1"/>
        <v>3</v>
      </c>
      <c r="J59" s="146" t="str">
        <f t="shared" si="2"/>
        <v>Crop Byproduct--Cereal ByProducts--Maize</v>
      </c>
      <c r="K59" s="146" t="str" cm="1">
        <f t="array" ref="K59">IF(G59&lt;&gt;"",_xlfn.TEXTJOIN(";",TRUE,
CONCATENATE(A59,"$",H59),
IF(E59="","",IF(I59&lt;&gt;0,CONCATENATE(A59,"$",J59,"--",_xlfn.TEXTSPLIT(E59,";",TRUE,FALSE)),CONCATENATE(A59,"$",_xlfn.TEXTSPLIT(E59,";",TRUE,FALSE))))),"")</f>
        <v>AOM_001298$Crop Byproduct--Cereal ByProducts--Maize--Maize Leaves;AOM_001298$Crop Byproduct--Cereal ByProducts--Maize--Corn Leaves;AOM_001298$Crop Byproduct--Cereal ByProducts--Maize--Zea mays Leaves</v>
      </c>
      <c r="L59" s="146" t="str">
        <v>AOM_001146$Animal Manures--Poultry--Poultry Litter</v>
      </c>
      <c r="M59" s="146" t="str" cm="1">
        <f t="array" ref="M59:N59">IF(L59&lt;&gt;"",_xlfn.TEXTSPLIT(L59, "$"),"")</f>
        <v>AOM_001146</v>
      </c>
      <c r="N59" s="146" t="str">
        <v>Animal Manures--Poultry--Poultry Litter</v>
      </c>
      <c r="O59" s="146" t="str" cm="1">
        <f t="array" ref="O59">IF(L59&lt;&gt;"",_xlfn.CHOOSECOLS(_xlfn.TEXTSPLIT(N59,"--"),1),"")</f>
        <v>Animal Manures</v>
      </c>
      <c r="P59" s="146" t="str" cm="1">
        <f t="array" ref="P59">IF(L59&lt;&gt;"",IFERROR(_xlfn.CHOOSECOLS(_xlfn.TEXTSPLIT(N59,"--"),2),""),"")</f>
        <v>Poultry</v>
      </c>
      <c r="Q59" s="146" t="str">
        <f t="shared" si="4"/>
        <v>Poultry Litter</v>
      </c>
    </row>
    <row r="60" spans="1:17" x14ac:dyDescent="0.35">
      <c r="A60" s="147" t="str">
        <v>AOM_000571</v>
      </c>
      <c r="B60" s="147" t="str">
        <v>Maize Offal</v>
      </c>
      <c r="C60" s="147" t="str">
        <v>Corn Offal</v>
      </c>
      <c r="D60" s="147" t="str">
        <v>Zea mays Offal</v>
      </c>
      <c r="E60" s="147" t="str">
        <f t="shared" si="3"/>
        <v>Corn Offal;Zea mays Offal</v>
      </c>
      <c r="F60" s="147" t="str">
        <v>Management--Livestock Management--Feed Characteristic--Feed Composition--Feed Ingredient--Crop Byproduct--Cereal ByProducts--Maize--Maize Offal--</v>
      </c>
      <c r="G60" s="147" t="str" cm="1">
        <f t="array" ref="G60">IFERROR(SUBSTITUTE(_xlfn.CHOOSECOLS(_xlfn.TEXTSPLIT(_xlfn.TEXTJOIN("|",,F60),"Feed Ingredient--","|",TRUE),2),"----",""),"")</f>
        <v>Crop Byproduct--Cereal ByProducts--Maize--Maize Offal--</v>
      </c>
      <c r="H60" s="147" t="str">
        <f t="shared" si="0"/>
        <v>Crop Byproduct--Cereal ByProducts--Maize--Maize Offal</v>
      </c>
      <c r="I60" s="147">
        <f t="shared" si="1"/>
        <v>3</v>
      </c>
      <c r="J60" s="147" t="str">
        <f t="shared" si="2"/>
        <v>Crop Byproduct--Cereal ByProducts--Maize</v>
      </c>
      <c r="K60" s="147" t="str" cm="1">
        <f t="array" ref="K60">IF(G60&lt;&gt;"",_xlfn.TEXTJOIN(";",TRUE,
CONCATENATE(A60,"$",H60),
IF(E60="","",IF(I60&lt;&gt;0,CONCATENATE(A60,"$",J60,"--",_xlfn.TEXTSPLIT(E60,";",TRUE,FALSE)),CONCATENATE(A60,"$",_xlfn.TEXTSPLIT(E60,";",TRUE,FALSE))))),"")</f>
        <v>AOM_000571$Crop Byproduct--Cereal ByProducts--Maize--Maize Offal;AOM_000571$Crop Byproduct--Cereal ByProducts--Maize--Corn Offal;AOM_000571$Crop Byproduct--Cereal ByProducts--Maize--Zea mays Offal</v>
      </c>
      <c r="L60" s="147" t="str">
        <v>AOM_001146$Animal Manures--Poultry--Poultry Manure</v>
      </c>
      <c r="M60" s="147" t="str" cm="1">
        <f t="array" ref="M60:N60">IF(L60&lt;&gt;"",_xlfn.TEXTSPLIT(L60, "$"),"")</f>
        <v>AOM_001146</v>
      </c>
      <c r="N60" s="147" t="str">
        <v>Animal Manures--Poultry--Poultry Manure</v>
      </c>
      <c r="O60" s="147" t="str" cm="1">
        <f t="array" ref="O60">IF(L60&lt;&gt;"",_xlfn.CHOOSECOLS(_xlfn.TEXTSPLIT(N60,"--"),1),"")</f>
        <v>Animal Manures</v>
      </c>
      <c r="P60" s="147" t="str" cm="1">
        <f t="array" ref="P60">IF(L60&lt;&gt;"",IFERROR(_xlfn.CHOOSECOLS(_xlfn.TEXTSPLIT(N60,"--"),2),""),"")</f>
        <v>Poultry</v>
      </c>
      <c r="Q60" s="147" t="str">
        <f t="shared" si="4"/>
        <v>Poultry Manure</v>
      </c>
    </row>
    <row r="61" spans="1:17" x14ac:dyDescent="0.35">
      <c r="A61" s="146" t="str">
        <v>AOM_001297</v>
      </c>
      <c r="B61" s="146" t="str">
        <v>Maize Sheath</v>
      </c>
      <c r="C61" s="146" t="str">
        <v>Corn Sheath</v>
      </c>
      <c r="D61" s="146" t="str">
        <v>Zea mays Sheath</v>
      </c>
      <c r="E61" s="146" t="str">
        <f t="shared" si="3"/>
        <v>Corn Sheath;Zea mays Sheath</v>
      </c>
      <c r="F61" s="146" t="str">
        <v>Management--Livestock Management--Feed Characteristic--Feed Composition--Feed Ingredient--Crop Byproduct--Cereal ByProducts--Maize--Maize Sheath--</v>
      </c>
      <c r="G61" s="146" t="str" cm="1">
        <f t="array" ref="G61">IFERROR(SUBSTITUTE(_xlfn.CHOOSECOLS(_xlfn.TEXTSPLIT(_xlfn.TEXTJOIN("|",,F61),"Feed Ingredient--","|",TRUE),2),"----",""),"")</f>
        <v>Crop Byproduct--Cereal ByProducts--Maize--Maize Sheath--</v>
      </c>
      <c r="H61" s="146" t="str">
        <f t="shared" si="0"/>
        <v>Crop Byproduct--Cereal ByProducts--Maize--Maize Sheath</v>
      </c>
      <c r="I61" s="146">
        <f t="shared" si="1"/>
        <v>3</v>
      </c>
      <c r="J61" s="146" t="str">
        <f t="shared" si="2"/>
        <v>Crop Byproduct--Cereal ByProducts--Maize</v>
      </c>
      <c r="K61" s="146" t="str" cm="1">
        <f t="array" ref="K61">IF(G61&lt;&gt;"",_xlfn.TEXTJOIN(";",TRUE,
CONCATENATE(A61,"$",H61),
IF(E61="","",IF(I61&lt;&gt;0,CONCATENATE(A61,"$",J61,"--",_xlfn.TEXTSPLIT(E61,";",TRUE,FALSE)),CONCATENATE(A61,"$",_xlfn.TEXTSPLIT(E61,";",TRUE,FALSE))))),"")</f>
        <v>AOM_001297$Crop Byproduct--Cereal ByProducts--Maize--Maize Sheath;AOM_001297$Crop Byproduct--Cereal ByProducts--Maize--Corn Sheath;AOM_001297$Crop Byproduct--Cereal ByProducts--Maize--Zea mays Sheath</v>
      </c>
      <c r="L61" s="146" t="str">
        <v>AOM_001146$Animal Manures--Poultry--Poultry Waste</v>
      </c>
      <c r="M61" s="146" t="str" cm="1">
        <f t="array" ref="M61:N61">IF(L61&lt;&gt;"",_xlfn.TEXTSPLIT(L61, "$"),"")</f>
        <v>AOM_001146</v>
      </c>
      <c r="N61" s="146" t="str">
        <v>Animal Manures--Poultry--Poultry Waste</v>
      </c>
      <c r="O61" s="146" t="str" cm="1">
        <f t="array" ref="O61">IF(L61&lt;&gt;"",_xlfn.CHOOSECOLS(_xlfn.TEXTSPLIT(N61,"--"),1),"")</f>
        <v>Animal Manures</v>
      </c>
      <c r="P61" s="146" t="str" cm="1">
        <f t="array" ref="P61">IF(L61&lt;&gt;"",IFERROR(_xlfn.CHOOSECOLS(_xlfn.TEXTSPLIT(N61,"--"),2),""),"")</f>
        <v>Poultry</v>
      </c>
      <c r="Q61" s="146" t="str">
        <f t="shared" si="4"/>
        <v>Poultry Waste</v>
      </c>
    </row>
    <row r="62" spans="1:17" x14ac:dyDescent="0.35">
      <c r="A62" s="147" t="str">
        <v>AOM_000572</v>
      </c>
      <c r="B62" s="147" t="str">
        <v>Maize Straw</v>
      </c>
      <c r="C62" s="147" t="str">
        <v>Maize Stover; Corn Stover; Corn Straw</v>
      </c>
      <c r="D62" s="147" t="str">
        <v>Zea mays Straw</v>
      </c>
      <c r="E62" s="147" t="str">
        <f t="shared" si="3"/>
        <v>Maize Stover; Corn Stover; Corn Straw;Zea mays Straw</v>
      </c>
      <c r="F62" s="147" t="str">
        <v>Management--Livestock Management--Feed Characteristic--Feed Composition--Feed Ingredient--Crop Byproduct--Cereal ByProducts--Maize--Maize Straw--</v>
      </c>
      <c r="G62" s="147" t="str" cm="1">
        <f t="array" ref="G62">IFERROR(SUBSTITUTE(_xlfn.CHOOSECOLS(_xlfn.TEXTSPLIT(_xlfn.TEXTJOIN("|",,F62),"Feed Ingredient--","|",TRUE),2),"----",""),"")</f>
        <v>Crop Byproduct--Cereal ByProducts--Maize--Maize Straw--</v>
      </c>
      <c r="H62" s="147" t="str">
        <f t="shared" si="0"/>
        <v>Crop Byproduct--Cereal ByProducts--Maize--Maize Straw</v>
      </c>
      <c r="I62" s="147">
        <f t="shared" si="1"/>
        <v>3</v>
      </c>
      <c r="J62" s="147" t="str">
        <f t="shared" si="2"/>
        <v>Crop Byproduct--Cereal ByProducts--Maize</v>
      </c>
      <c r="K62" s="147" t="str" cm="1">
        <f t="array" ref="K62">IF(G62&lt;&gt;"",_xlfn.TEXTJOIN(";",TRUE,
CONCATENATE(A62,"$",H62),
IF(E62="","",IF(I62&lt;&gt;0,CONCATENATE(A62,"$",J62,"--",_xlfn.TEXTSPLIT(E62,";",TRUE,FALSE)),CONCATENATE(A62,"$",_xlfn.TEXTSPLIT(E62,";",TRUE,FALSE))))),"")</f>
        <v>AOM_000572$Crop Byproduct--Cereal ByProducts--Maize--Maize Straw;AOM_000572$Crop Byproduct--Cereal ByProducts--Maize--Maize Stover;AOM_000572$Crop Byproduct--Cereal ByProducts--Maize-- Corn Stover;AOM_000572$Crop Byproduct--Cereal ByProducts--Maize-- Corn Straw;AOM_000572$Crop Byproduct--Cereal ByProducts--Maize--Zea mays Straw</v>
      </c>
      <c r="L62" s="147" t="str">
        <v>AOM_001146$Animal Manures--Poultry--Poultry Litter Deep Stacked</v>
      </c>
      <c r="M62" s="147" t="str" cm="1">
        <f t="array" ref="M62:N62">IF(L62&lt;&gt;"",_xlfn.TEXTSPLIT(L62, "$"),"")</f>
        <v>AOM_001146</v>
      </c>
      <c r="N62" s="147" t="str">
        <v>Animal Manures--Poultry--Poultry Litter Deep Stacked</v>
      </c>
      <c r="O62" s="147" t="str" cm="1">
        <f t="array" ref="O62">IF(L62&lt;&gt;"",_xlfn.CHOOSECOLS(_xlfn.TEXTSPLIT(N62,"--"),1),"")</f>
        <v>Animal Manures</v>
      </c>
      <c r="P62" s="147" t="str" cm="1">
        <f t="array" ref="P62">IF(L62&lt;&gt;"",IFERROR(_xlfn.CHOOSECOLS(_xlfn.TEXTSPLIT(N62,"--"),2),""),"")</f>
        <v>Poultry</v>
      </c>
      <c r="Q62" s="147" t="str">
        <f t="shared" si="4"/>
        <v>Poultry Litter Deep Stacked</v>
      </c>
    </row>
    <row r="63" spans="1:17" x14ac:dyDescent="0.35">
      <c r="A63" s="146" t="str">
        <v>AOM_001845</v>
      </c>
      <c r="B63" s="146" t="str">
        <v>Malt Sprout</v>
      </c>
      <c r="C63" s="146" t="str">
        <v/>
      </c>
      <c r="D63" s="146" t="str">
        <v/>
      </c>
      <c r="E63" s="146" t="str">
        <f t="shared" si="3"/>
        <v/>
      </c>
      <c r="F63" s="146" t="str">
        <v>Management--Livestock Management--Feed Characteristic--Feed Composition--Feed Ingredient--Crop Byproduct--Cereal ByProducts--Malt Sprout----</v>
      </c>
      <c r="G63" s="146" t="str" cm="1">
        <f t="array" ref="G63">IFERROR(SUBSTITUTE(_xlfn.CHOOSECOLS(_xlfn.TEXTSPLIT(_xlfn.TEXTJOIN("|",,F63),"Feed Ingredient--","|",TRUE),2),"----",""),"")</f>
        <v>Crop Byproduct--Cereal ByProducts--Malt Sprout</v>
      </c>
      <c r="H63" s="146" t="str">
        <f t="shared" si="0"/>
        <v>Crop Byproduct--Cereal ByProducts--Malt Sprout</v>
      </c>
      <c r="I63" s="146">
        <f t="shared" si="1"/>
        <v>2</v>
      </c>
      <c r="J63" s="146" t="str">
        <f t="shared" si="2"/>
        <v>Crop Byproduct--Cereal ByProducts</v>
      </c>
      <c r="K63" s="146" t="str" cm="1">
        <f t="array" ref="K63">IF(G63&lt;&gt;"",_xlfn.TEXTJOIN(";",TRUE,
CONCATENATE(A63,"$",H63),
IF(E63="","",IF(I63&lt;&gt;0,CONCATENATE(A63,"$",J63,"--",_xlfn.TEXTSPLIT(E63,";",TRUE,FALSE)),CONCATENATE(A63,"$",_xlfn.TEXTSPLIT(E63,";",TRUE,FALSE))))),"")</f>
        <v>AOM_001845$Crop Byproduct--Cereal ByProducts--Malt Sprout</v>
      </c>
      <c r="L63" s="146" t="str">
        <v>AOM_001146$Animal Manures--Poultry--Poultry Excreta</v>
      </c>
      <c r="M63" s="146" t="str" cm="1">
        <f t="array" ref="M63:N63">IF(L63&lt;&gt;"",_xlfn.TEXTSPLIT(L63, "$"),"")</f>
        <v>AOM_001146</v>
      </c>
      <c r="N63" s="146" t="str">
        <v>Animal Manures--Poultry--Poultry Excreta</v>
      </c>
      <c r="O63" s="146" t="str" cm="1">
        <f t="array" ref="O63">IF(L63&lt;&gt;"",_xlfn.CHOOSECOLS(_xlfn.TEXTSPLIT(N63,"--"),1),"")</f>
        <v>Animal Manures</v>
      </c>
      <c r="P63" s="146" t="str" cm="1">
        <f t="array" ref="P63">IF(L63&lt;&gt;"",IFERROR(_xlfn.CHOOSECOLS(_xlfn.TEXTSPLIT(N63,"--"),2),""),"")</f>
        <v>Poultry</v>
      </c>
      <c r="Q63" s="146" t="str">
        <f t="shared" si="4"/>
        <v>Poultry Excreta</v>
      </c>
    </row>
    <row r="64" spans="1:17" x14ac:dyDescent="0.35">
      <c r="A64" s="147" t="str">
        <v>AOM_001290</v>
      </c>
      <c r="B64" s="147" t="str">
        <v>Millet Bran</v>
      </c>
      <c r="C64" s="147" t="str">
        <v/>
      </c>
      <c r="D64" s="147" t="str">
        <v/>
      </c>
      <c r="E64" s="147" t="str">
        <f t="shared" si="3"/>
        <v/>
      </c>
      <c r="F64" s="147" t="str">
        <v>Management--Livestock Management--Feed Characteristic--Feed Composition--Feed Ingredient--Crop Byproduct--Cereal ByProducts--Millet--Millet Bran--</v>
      </c>
      <c r="G64" s="147" t="str" cm="1">
        <f t="array" ref="G64">IFERROR(SUBSTITUTE(_xlfn.CHOOSECOLS(_xlfn.TEXTSPLIT(_xlfn.TEXTJOIN("|",,F64),"Feed Ingredient--","|",TRUE),2),"----",""),"")</f>
        <v>Crop Byproduct--Cereal ByProducts--Millet--Millet Bran--</v>
      </c>
      <c r="H64" s="147" t="str">
        <f t="shared" si="0"/>
        <v>Crop Byproduct--Cereal ByProducts--Millet--Millet Bran</v>
      </c>
      <c r="I64" s="147">
        <f t="shared" si="1"/>
        <v>3</v>
      </c>
      <c r="J64" s="147" t="str">
        <f t="shared" si="2"/>
        <v>Crop Byproduct--Cereal ByProducts--Millet</v>
      </c>
      <c r="K64" s="147" t="str" cm="1">
        <f t="array" ref="K64">IF(G64&lt;&gt;"",_xlfn.TEXTJOIN(";",TRUE,
CONCATENATE(A64,"$",H64),
IF(E64="","",IF(I64&lt;&gt;0,CONCATENATE(A64,"$",J64,"--",_xlfn.TEXTSPLIT(E64,";",TRUE,FALSE)),CONCATENATE(A64,"$",_xlfn.TEXTSPLIT(E64,";",TRUE,FALSE))))),"")</f>
        <v>AOM_001290$Crop Byproduct--Cereal ByProducts--Millet--Millet Bran</v>
      </c>
      <c r="L64" s="147" t="str">
        <v>AOM_001916$Crop Byproduct</v>
      </c>
      <c r="M64" s="147" t="str" cm="1">
        <f t="array" ref="M64:N64">IF(L64&lt;&gt;"",_xlfn.TEXTSPLIT(L64, "$"),"")</f>
        <v>AOM_001916</v>
      </c>
      <c r="N64" s="147" t="str">
        <v>Crop Byproduct</v>
      </c>
      <c r="O64" s="147" t="str" cm="1">
        <f t="array" ref="O64">IF(L64&lt;&gt;"",_xlfn.CHOOSECOLS(_xlfn.TEXTSPLIT(N64,"--"),1),"")</f>
        <v>Crop Byproduct</v>
      </c>
      <c r="P64" s="147" t="str" cm="1">
        <f t="array" ref="P64">IF(L64&lt;&gt;"",IFERROR(_xlfn.CHOOSECOLS(_xlfn.TEXTSPLIT(N64,"--"),2),""),"")</f>
        <v/>
      </c>
      <c r="Q64" s="147" t="str">
        <f t="shared" si="4"/>
        <v/>
      </c>
    </row>
    <row r="65" spans="1:17" x14ac:dyDescent="0.35">
      <c r="A65" s="146" t="str">
        <v>AOM_001291</v>
      </c>
      <c r="B65" s="146" t="str">
        <v>Millet Straw</v>
      </c>
      <c r="C65" s="146" t="str">
        <v/>
      </c>
      <c r="D65" s="146" t="str">
        <v/>
      </c>
      <c r="E65" s="146" t="str">
        <f t="shared" si="3"/>
        <v/>
      </c>
      <c r="F65" s="146" t="str">
        <v>Management--Livestock Management--Feed Characteristic--Feed Composition--Feed Ingredient--Crop Byproduct--Cereal ByProducts--Millet--Millet Straw--</v>
      </c>
      <c r="G65" s="146" t="str" cm="1">
        <f t="array" ref="G65">IFERROR(SUBSTITUTE(_xlfn.CHOOSECOLS(_xlfn.TEXTSPLIT(_xlfn.TEXTJOIN("|",,F65),"Feed Ingredient--","|",TRUE),2),"----",""),"")</f>
        <v>Crop Byproduct--Cereal ByProducts--Millet--Millet Straw--</v>
      </c>
      <c r="H65" s="146" t="str">
        <f t="shared" si="0"/>
        <v>Crop Byproduct--Cereal ByProducts--Millet--Millet Straw</v>
      </c>
      <c r="I65" s="146">
        <f t="shared" si="1"/>
        <v>3</v>
      </c>
      <c r="J65" s="146" t="str">
        <f t="shared" si="2"/>
        <v>Crop Byproduct--Cereal ByProducts--Millet</v>
      </c>
      <c r="K65" s="146" t="str" cm="1">
        <f t="array" ref="K65">IF(G65&lt;&gt;"",_xlfn.TEXTJOIN(";",TRUE,
CONCATENATE(A65,"$",H65),
IF(E65="","",IF(I65&lt;&gt;0,CONCATENATE(A65,"$",J65,"--",_xlfn.TEXTSPLIT(E65,";",TRUE,FALSE)),CONCATENATE(A65,"$",_xlfn.TEXTSPLIT(E65,";",TRUE,FALSE))))),"")</f>
        <v>AOM_001291$Crop Byproduct--Cereal ByProducts--Millet--Millet Straw</v>
      </c>
      <c r="L65" s="146" t="str">
        <v>AOM_000617$Crop Byproduct--Cash Crops ByProducts--Cocoa--Cocoa Bean Shell</v>
      </c>
      <c r="M65" s="146" t="str" cm="1">
        <f t="array" ref="M65:N65">IF(L65&lt;&gt;"",_xlfn.TEXTSPLIT(L65, "$"),"")</f>
        <v>AOM_000617</v>
      </c>
      <c r="N65" s="146" t="str">
        <v>Crop Byproduct--Cash Crops ByProducts--Cocoa--Cocoa Bean Shell</v>
      </c>
      <c r="O65" s="146" t="str" cm="1">
        <f t="array" ref="O65">IF(L65&lt;&gt;"",_xlfn.CHOOSECOLS(_xlfn.TEXTSPLIT(N65,"--"),1),"")</f>
        <v>Crop Byproduct</v>
      </c>
      <c r="P65" s="146" t="str" cm="1">
        <f t="array" ref="P65">IF(L65&lt;&gt;"",IFERROR(_xlfn.CHOOSECOLS(_xlfn.TEXTSPLIT(N65,"--"),2),""),"")</f>
        <v>Cash Crops ByProducts</v>
      </c>
      <c r="Q65" s="146" t="str">
        <f t="shared" si="4"/>
        <v>Cocoa--Cocoa Bean Shell</v>
      </c>
    </row>
    <row r="66" spans="1:17" x14ac:dyDescent="0.35">
      <c r="A66" s="147" t="str">
        <v>AOM_001618</v>
      </c>
      <c r="B66" s="147" t="str">
        <v>Oat Fodder</v>
      </c>
      <c r="C66" s="147" t="str">
        <v/>
      </c>
      <c r="D66" s="147" t="str">
        <v xml:space="preserve">Avena sativa </v>
      </c>
      <c r="E66" s="147" t="str">
        <f t="shared" si="3"/>
        <v xml:space="preserve">Avena sativa </v>
      </c>
      <c r="F66" s="147" t="str">
        <v>Management--Livestock Management--Feed Characteristic--Feed Composition--Feed Ingredient--Crop Byproduct--Cereal ByProducts--Oat--Oat Fodder--</v>
      </c>
      <c r="G66" s="147" t="str" cm="1">
        <f t="array" ref="G66">IFERROR(SUBSTITUTE(_xlfn.CHOOSECOLS(_xlfn.TEXTSPLIT(_xlfn.TEXTJOIN("|",,F66),"Feed Ingredient--","|",TRUE),2),"----",""),"")</f>
        <v>Crop Byproduct--Cereal ByProducts--Oat--Oat Fodder--</v>
      </c>
      <c r="H66" s="147" t="str">
        <f t="shared" ref="H66:H129" si="5">IF(G66&lt;&gt;"",_xlfn.TEXTJOIN("--",TRUE,_xlfn.TEXTSPLIT(G66,"--","|",TRUE)),"")</f>
        <v>Crop Byproduct--Cereal ByProducts--Oat--Oat Fodder</v>
      </c>
      <c r="I66" s="147">
        <f t="shared" ref="I66:I129" si="6">IF(G66&lt;&gt;"",SUM(LEN(H66)-LEN(SUBSTITUTE(H66,"--","")))/LEN("--"),"")</f>
        <v>3</v>
      </c>
      <c r="J66" s="147" t="str">
        <f t="shared" ref="J66:J129" si="7">IF(G66&lt;&gt;"",IFERROR(_xlfn.TEXTJOIN("--",TRUE,_xlfn.CHOOSECOLS(_xlfn.TEXTSPLIT(H66,"--"),_xlfn.SEQUENCE(1,I66))),""),"")</f>
        <v>Crop Byproduct--Cereal ByProducts--Oat</v>
      </c>
      <c r="K66" s="147" t="str" cm="1">
        <f t="array" ref="K66">IF(G66&lt;&gt;"",_xlfn.TEXTJOIN(";",TRUE,
CONCATENATE(A66,"$",H66),
IF(E66="","",IF(I66&lt;&gt;0,CONCATENATE(A66,"$",J66,"--",_xlfn.TEXTSPLIT(E66,";",TRUE,FALSE)),CONCATENATE(A66,"$",_xlfn.TEXTSPLIT(E66,";",TRUE,FALSE))))),"")</f>
        <v xml:space="preserve">AOM_001618$Crop Byproduct--Cereal ByProducts--Oat--Oat Fodder;AOM_001618$Crop Byproduct--Cereal ByProducts--Oat--Avena sativa </v>
      </c>
      <c r="L66" s="147" t="str">
        <v>AOM_000617$Crop Byproduct--Cash Crops ByProducts--Cocoa--Theobroma cacao Bean Shell</v>
      </c>
      <c r="M66" s="147" t="str" cm="1">
        <f t="array" ref="M66:N66">IF(L66&lt;&gt;"",_xlfn.TEXTSPLIT(L66, "$"),"")</f>
        <v>AOM_000617</v>
      </c>
      <c r="N66" s="147" t="str">
        <v>Crop Byproduct--Cash Crops ByProducts--Cocoa--Theobroma cacao Bean Shell</v>
      </c>
      <c r="O66" s="147" t="str" cm="1">
        <f t="array" ref="O66">IF(L66&lt;&gt;"",_xlfn.CHOOSECOLS(_xlfn.TEXTSPLIT(N66,"--"),1),"")</f>
        <v>Crop Byproduct</v>
      </c>
      <c r="P66" s="147" t="str" cm="1">
        <f t="array" ref="P66">IF(L66&lt;&gt;"",IFERROR(_xlfn.CHOOSECOLS(_xlfn.TEXTSPLIT(N66,"--"),2),""),"")</f>
        <v>Cash Crops ByProducts</v>
      </c>
      <c r="Q66" s="147" t="str">
        <f t="shared" si="4"/>
        <v>Cocoa--Theobroma cacao Bean Shell</v>
      </c>
    </row>
    <row r="67" spans="1:17" x14ac:dyDescent="0.35">
      <c r="A67" s="146" t="str">
        <v>AOM_001846</v>
      </c>
      <c r="B67" s="146" t="str">
        <v>Pollard</v>
      </c>
      <c r="C67" s="146" t="str">
        <v/>
      </c>
      <c r="D67" s="146" t="str">
        <v/>
      </c>
      <c r="E67" s="146" t="str">
        <f t="shared" ref="E67:E130" si="8">_xlfn.TEXTJOIN(";",TRUE,C67,D67)</f>
        <v/>
      </c>
      <c r="F67" s="146" t="str">
        <v>Management--Livestock Management--Feed Characteristic--Feed Composition--Feed Ingredient--Crop Byproduct--Cereal ByProducts--Pollard----</v>
      </c>
      <c r="G67" s="146" t="str" cm="1">
        <f t="array" ref="G67">IFERROR(SUBSTITUTE(_xlfn.CHOOSECOLS(_xlfn.TEXTSPLIT(_xlfn.TEXTJOIN("|",,F67),"Feed Ingredient--","|",TRUE),2),"----",""),"")</f>
        <v>Crop Byproduct--Cereal ByProducts--Pollard</v>
      </c>
      <c r="H67" s="146" t="str">
        <f t="shared" si="5"/>
        <v>Crop Byproduct--Cereal ByProducts--Pollard</v>
      </c>
      <c r="I67" s="146">
        <f t="shared" si="6"/>
        <v>2</v>
      </c>
      <c r="J67" s="146" t="str">
        <f t="shared" si="7"/>
        <v>Crop Byproduct--Cereal ByProducts</v>
      </c>
      <c r="K67" s="146" t="str" cm="1">
        <f t="array" ref="K67">IF(G67&lt;&gt;"",_xlfn.TEXTJOIN(";",TRUE,
CONCATENATE(A67,"$",H67),
IF(E67="","",IF(I67&lt;&gt;0,CONCATENATE(A67,"$",J67,"--",_xlfn.TEXTSPLIT(E67,";",TRUE,FALSE)),CONCATENATE(A67,"$",_xlfn.TEXTSPLIT(E67,";",TRUE,FALSE))))),"")</f>
        <v>AOM_001846$Crop Byproduct--Cereal ByProducts--Pollard</v>
      </c>
      <c r="L67" s="146" t="str">
        <v>AOM_001183$Crop Byproduct--Cash Crops ByProducts--Cocoa--Cocoa Pods Husk</v>
      </c>
      <c r="M67" s="146" t="str" cm="1">
        <f t="array" ref="M67:N67">IF(L67&lt;&gt;"",_xlfn.TEXTSPLIT(L67, "$"),"")</f>
        <v>AOM_001183</v>
      </c>
      <c r="N67" s="146" t="str">
        <v>Crop Byproduct--Cash Crops ByProducts--Cocoa--Cocoa Pods Husk</v>
      </c>
      <c r="O67" s="146" t="str" cm="1">
        <f t="array" ref="O67">IF(L67&lt;&gt;"",_xlfn.CHOOSECOLS(_xlfn.TEXTSPLIT(N67,"--"),1),"")</f>
        <v>Crop Byproduct</v>
      </c>
      <c r="P67" s="146" t="str" cm="1">
        <f t="array" ref="P67">IF(L67&lt;&gt;"",IFERROR(_xlfn.CHOOSECOLS(_xlfn.TEXTSPLIT(N67,"--"),2),""),"")</f>
        <v>Cash Crops ByProducts</v>
      </c>
      <c r="Q67" s="146" t="str">
        <f t="shared" ref="Q67:Q130" si="9">IF(L67&lt;&gt;"",IF(SUM(LEN(N67)-LEN(SUBSTITUTE(N67,"--","")))/LEN("--")&gt;1,SUBSTITUTE(N67,CONCATENATE(O67,"--",P67,"--"),""),""),"")</f>
        <v>Cocoa--Cocoa Pods Husk</v>
      </c>
    </row>
    <row r="68" spans="1:17" x14ac:dyDescent="0.35">
      <c r="A68" s="147" t="str">
        <v>AOM_000575</v>
      </c>
      <c r="B68" s="147" t="str">
        <v>Rice Bran</v>
      </c>
      <c r="C68" s="147" t="str">
        <v/>
      </c>
      <c r="D68" s="147" t="str">
        <v>Oryza sativa  Bran</v>
      </c>
      <c r="E68" s="147" t="str">
        <f t="shared" si="8"/>
        <v>Oryza sativa  Bran</v>
      </c>
      <c r="F68" s="147" t="str">
        <v>Management--Livestock Management--Feed Characteristic--Feed Composition--Feed Ingredient--Crop Byproduct--Cereal ByProducts--Rice--Rice Bran--</v>
      </c>
      <c r="G68" s="147" t="str" cm="1">
        <f t="array" ref="G68">IFERROR(SUBSTITUTE(_xlfn.CHOOSECOLS(_xlfn.TEXTSPLIT(_xlfn.TEXTJOIN("|",,F68),"Feed Ingredient--","|",TRUE),2),"----",""),"")</f>
        <v>Crop Byproduct--Cereal ByProducts--Rice--Rice Bran--</v>
      </c>
      <c r="H68" s="147" t="str">
        <f t="shared" si="5"/>
        <v>Crop Byproduct--Cereal ByProducts--Rice--Rice Bran</v>
      </c>
      <c r="I68" s="147">
        <f t="shared" si="6"/>
        <v>3</v>
      </c>
      <c r="J68" s="147" t="str">
        <f t="shared" si="7"/>
        <v>Crop Byproduct--Cereal ByProducts--Rice</v>
      </c>
      <c r="K68" s="147" t="str" cm="1">
        <f t="array" ref="K68">IF(G68&lt;&gt;"",_xlfn.TEXTJOIN(";",TRUE,
CONCATENATE(A68,"$",H68),
IF(E68="","",IF(I68&lt;&gt;0,CONCATENATE(A68,"$",J68,"--",_xlfn.TEXTSPLIT(E68,";",TRUE,FALSE)),CONCATENATE(A68,"$",_xlfn.TEXTSPLIT(E68,";",TRUE,FALSE))))),"")</f>
        <v>AOM_000575$Crop Byproduct--Cereal ByProducts--Rice--Rice Bran;AOM_000575$Crop Byproduct--Cereal ByProducts--Rice--Oryza sativa  Bran</v>
      </c>
      <c r="L68" s="147" t="str">
        <v>AOM_001183$Crop Byproduct--Cash Crops ByProducts--Cocoa--Theobroma cacao Pods Husk</v>
      </c>
      <c r="M68" s="147" t="str" cm="1">
        <f t="array" ref="M68:N68">IF(L68&lt;&gt;"",_xlfn.TEXTSPLIT(L68, "$"),"")</f>
        <v>AOM_001183</v>
      </c>
      <c r="N68" s="147" t="str">
        <v>Crop Byproduct--Cash Crops ByProducts--Cocoa--Theobroma cacao Pods Husk</v>
      </c>
      <c r="O68" s="147" t="str" cm="1">
        <f t="array" ref="O68">IF(L68&lt;&gt;"",_xlfn.CHOOSECOLS(_xlfn.TEXTSPLIT(N68,"--"),1),"")</f>
        <v>Crop Byproduct</v>
      </c>
      <c r="P68" s="147" t="str" cm="1">
        <f t="array" ref="P68">IF(L68&lt;&gt;"",IFERROR(_xlfn.CHOOSECOLS(_xlfn.TEXTSPLIT(N68,"--"),2),""),"")</f>
        <v>Cash Crops ByProducts</v>
      </c>
      <c r="Q68" s="147" t="str">
        <f t="shared" si="9"/>
        <v>Cocoa--Theobroma cacao Pods Husk</v>
      </c>
    </row>
    <row r="69" spans="1:17" x14ac:dyDescent="0.35">
      <c r="A69" s="146" t="str">
        <v>AOM_002114</v>
      </c>
      <c r="B69" s="146" t="str">
        <v>Rice Bran Solvent</v>
      </c>
      <c r="C69" s="146" t="str">
        <v>Extracted Rice Bran Solvent</v>
      </c>
      <c r="D69" s="146" t="str">
        <v xml:space="preserve">Oryza sativa </v>
      </c>
      <c r="E69" s="146" t="str">
        <f t="shared" si="8"/>
        <v xml:space="preserve">Extracted Rice Bran Solvent;Oryza sativa </v>
      </c>
      <c r="F69" s="146" t="str">
        <v>Management--Livestock Management--Feed Characteristic--Feed Composition--Feed Ingredient--Crop Byproduct--Cereal ByProducts--Rice--Rice Bran--Rice Bran Solvent</v>
      </c>
      <c r="G69" s="146" t="str" cm="1">
        <f t="array" ref="G69">IFERROR(SUBSTITUTE(_xlfn.CHOOSECOLS(_xlfn.TEXTSPLIT(_xlfn.TEXTJOIN("|",,F69),"Feed Ingredient--","|",TRUE),2),"----",""),"")</f>
        <v>Crop Byproduct--Cereal ByProducts--Rice--Rice Bran--Rice Bran Solvent</v>
      </c>
      <c r="H69" s="146" t="str">
        <f t="shared" si="5"/>
        <v>Crop Byproduct--Cereal ByProducts--Rice--Rice Bran--Rice Bran Solvent</v>
      </c>
      <c r="I69" s="146">
        <f t="shared" si="6"/>
        <v>4</v>
      </c>
      <c r="J69" s="146" t="str">
        <f t="shared" si="7"/>
        <v>Crop Byproduct--Cereal ByProducts--Rice--Rice Bran</v>
      </c>
      <c r="K69" s="146" t="str" cm="1">
        <f t="array" ref="K69">IF(G69&lt;&gt;"",_xlfn.TEXTJOIN(";",TRUE,
CONCATENATE(A69,"$",H69),
IF(E69="","",IF(I69&lt;&gt;0,CONCATENATE(A69,"$",J69,"--",_xlfn.TEXTSPLIT(E69,";",TRUE,FALSE)),CONCATENATE(A69,"$",_xlfn.TEXTSPLIT(E69,";",TRUE,FALSE))))),"")</f>
        <v xml:space="preserve">AOM_002114$Crop Byproduct--Cereal ByProducts--Rice--Rice Bran--Rice Bran Solvent;AOM_002114$Crop Byproduct--Cereal ByProducts--Rice--Rice Bran--Extracted Rice Bran Solvent;AOM_002114$Crop Byproduct--Cereal ByProducts--Rice--Rice Bran--Oryza sativa </v>
      </c>
      <c r="L69" s="146" t="str">
        <v>AOM_001186$Crop Byproduct--Cash Crops ByProducts--Coffee--Coffee Pulp</v>
      </c>
      <c r="M69" s="146" t="str" cm="1">
        <f t="array" ref="M69:N69">IF(L69&lt;&gt;"",_xlfn.TEXTSPLIT(L69, "$"),"")</f>
        <v>AOM_001186</v>
      </c>
      <c r="N69" s="146" t="str">
        <v>Crop Byproduct--Cash Crops ByProducts--Coffee--Coffee Pulp</v>
      </c>
      <c r="O69" s="146" t="str" cm="1">
        <f t="array" ref="O69">IF(L69&lt;&gt;"",_xlfn.CHOOSECOLS(_xlfn.TEXTSPLIT(N69,"--"),1),"")</f>
        <v>Crop Byproduct</v>
      </c>
      <c r="P69" s="146" t="str" cm="1">
        <f t="array" ref="P69">IF(L69&lt;&gt;"",IFERROR(_xlfn.CHOOSECOLS(_xlfn.TEXTSPLIT(N69,"--"),2),""),"")</f>
        <v>Cash Crops ByProducts</v>
      </c>
      <c r="Q69" s="146" t="str">
        <f t="shared" si="9"/>
        <v>Coffee--Coffee Pulp</v>
      </c>
    </row>
    <row r="70" spans="1:17" x14ac:dyDescent="0.35">
      <c r="A70" s="147" t="str">
        <v>AOM_001280</v>
      </c>
      <c r="B70" s="147" t="str">
        <v>Rice Hull</v>
      </c>
      <c r="C70" s="147" t="str">
        <v/>
      </c>
      <c r="D70" s="147" t="str">
        <v>Oryza sativa  Hull</v>
      </c>
      <c r="E70" s="147" t="str">
        <f t="shared" si="8"/>
        <v>Oryza sativa  Hull</v>
      </c>
      <c r="F70" s="147" t="str">
        <v>Management--Livestock Management--Feed Characteristic--Feed Composition--Feed Ingredient--Crop Byproduct--Cereal ByProducts--Rice--Rice Hull--</v>
      </c>
      <c r="G70" s="147" t="str" cm="1">
        <f t="array" ref="G70">IFERROR(SUBSTITUTE(_xlfn.CHOOSECOLS(_xlfn.TEXTSPLIT(_xlfn.TEXTJOIN("|",,F70),"Feed Ingredient--","|",TRUE),2),"----",""),"")</f>
        <v>Crop Byproduct--Cereal ByProducts--Rice--Rice Hull--</v>
      </c>
      <c r="H70" s="147" t="str">
        <f t="shared" si="5"/>
        <v>Crop Byproduct--Cereal ByProducts--Rice--Rice Hull</v>
      </c>
      <c r="I70" s="147">
        <f t="shared" si="6"/>
        <v>3</v>
      </c>
      <c r="J70" s="147" t="str">
        <f t="shared" si="7"/>
        <v>Crop Byproduct--Cereal ByProducts--Rice</v>
      </c>
      <c r="K70" s="147" t="str" cm="1">
        <f t="array" ref="K70">IF(G70&lt;&gt;"",_xlfn.TEXTJOIN(";",TRUE,
CONCATENATE(A70,"$",H70),
IF(E70="","",IF(I70&lt;&gt;0,CONCATENATE(A70,"$",J70,"--",_xlfn.TEXTSPLIT(E70,";",TRUE,FALSE)),CONCATENATE(A70,"$",_xlfn.TEXTSPLIT(E70,";",TRUE,FALSE))))),"")</f>
        <v>AOM_001280$Crop Byproduct--Cereal ByProducts--Rice--Rice Hull;AOM_001280$Crop Byproduct--Cereal ByProducts--Rice--Oryza sativa  Hull</v>
      </c>
      <c r="L70" s="147" t="str">
        <v>AOM_001186$Crop Byproduct--Cash Crops ByProducts--Coffee--Coffea Pulp</v>
      </c>
      <c r="M70" s="147" t="str" cm="1">
        <f t="array" ref="M70:N70">IF(L70&lt;&gt;"",_xlfn.TEXTSPLIT(L70, "$"),"")</f>
        <v>AOM_001186</v>
      </c>
      <c r="N70" s="147" t="str">
        <v>Crop Byproduct--Cash Crops ByProducts--Coffee--Coffea Pulp</v>
      </c>
      <c r="O70" s="147" t="str" cm="1">
        <f t="array" ref="O70">IF(L70&lt;&gt;"",_xlfn.CHOOSECOLS(_xlfn.TEXTSPLIT(N70,"--"),1),"")</f>
        <v>Crop Byproduct</v>
      </c>
      <c r="P70" s="147" t="str" cm="1">
        <f t="array" ref="P70">IF(L70&lt;&gt;"",IFERROR(_xlfn.CHOOSECOLS(_xlfn.TEXTSPLIT(N70,"--"),2),""),"")</f>
        <v>Cash Crops ByProducts</v>
      </c>
      <c r="Q70" s="147" t="str">
        <f t="shared" si="9"/>
        <v>Coffee--Coffea Pulp</v>
      </c>
    </row>
    <row r="71" spans="1:17" x14ac:dyDescent="0.35">
      <c r="A71" s="146" t="str">
        <v>AOM_000576</v>
      </c>
      <c r="B71" s="146" t="str">
        <v>Rice Husk</v>
      </c>
      <c r="C71" s="146" t="str">
        <v/>
      </c>
      <c r="D71" s="146" t="str">
        <v>Oryza sativa  Husk</v>
      </c>
      <c r="E71" s="146" t="str">
        <f t="shared" si="8"/>
        <v>Oryza sativa  Husk</v>
      </c>
      <c r="F71" s="146" t="str">
        <v>Management--Livestock Management--Feed Characteristic--Feed Composition--Feed Ingredient--Crop Byproduct--Cereal ByProducts--Rice--Rice Husk--</v>
      </c>
      <c r="G71" s="146" t="str" cm="1">
        <f t="array" ref="G71">IFERROR(SUBSTITUTE(_xlfn.CHOOSECOLS(_xlfn.TEXTSPLIT(_xlfn.TEXTJOIN("|",,F71),"Feed Ingredient--","|",TRUE),2),"----",""),"")</f>
        <v>Crop Byproduct--Cereal ByProducts--Rice--Rice Husk--</v>
      </c>
      <c r="H71" s="146" t="str">
        <f t="shared" si="5"/>
        <v>Crop Byproduct--Cereal ByProducts--Rice--Rice Husk</v>
      </c>
      <c r="I71" s="146">
        <f t="shared" si="6"/>
        <v>3</v>
      </c>
      <c r="J71" s="146" t="str">
        <f t="shared" si="7"/>
        <v>Crop Byproduct--Cereal ByProducts--Rice</v>
      </c>
      <c r="K71" s="146" t="str" cm="1">
        <f t="array" ref="K71">IF(G71&lt;&gt;"",_xlfn.TEXTJOIN(";",TRUE,
CONCATENATE(A71,"$",H71),
IF(E71="","",IF(I71&lt;&gt;0,CONCATENATE(A71,"$",J71,"--",_xlfn.TEXTSPLIT(E71,";",TRUE,FALSE)),CONCATENATE(A71,"$",_xlfn.TEXTSPLIT(E71,";",TRUE,FALSE))))),"")</f>
        <v>AOM_000576$Crop Byproduct--Cereal ByProducts--Rice--Rice Husk;AOM_000576$Crop Byproduct--Cereal ByProducts--Rice--Oryza sativa  Husk</v>
      </c>
      <c r="L71" s="146" t="str">
        <v>AOM_001876$Crop Byproduct--Cereal ByProducts--Atella</v>
      </c>
      <c r="M71" s="146" t="str" cm="1">
        <f t="array" ref="M71:N71">IF(L71&lt;&gt;"",_xlfn.TEXTSPLIT(L71, "$"),"")</f>
        <v>AOM_001876</v>
      </c>
      <c r="N71" s="146" t="str">
        <v>Crop Byproduct--Cereal ByProducts--Atella</v>
      </c>
      <c r="O71" s="146" t="str" cm="1">
        <f t="array" ref="O71">IF(L71&lt;&gt;"",_xlfn.CHOOSECOLS(_xlfn.TEXTSPLIT(N71,"--"),1),"")</f>
        <v>Crop Byproduct</v>
      </c>
      <c r="P71" s="146" t="str" cm="1">
        <f t="array" ref="P71">IF(L71&lt;&gt;"",IFERROR(_xlfn.CHOOSECOLS(_xlfn.TEXTSPLIT(N71,"--"),2),""),"")</f>
        <v>Cereal ByProducts</v>
      </c>
      <c r="Q71" s="146" t="str">
        <f t="shared" si="9"/>
        <v>Atella</v>
      </c>
    </row>
    <row r="72" spans="1:17" x14ac:dyDescent="0.35">
      <c r="A72" s="147" t="str">
        <v>AOM_000577</v>
      </c>
      <c r="B72" s="147" t="str">
        <v>Rice Offal</v>
      </c>
      <c r="C72" s="147" t="str">
        <v/>
      </c>
      <c r="D72" s="147" t="str">
        <v>Oryza sativa  Offal</v>
      </c>
      <c r="E72" s="147" t="str">
        <f t="shared" si="8"/>
        <v>Oryza sativa  Offal</v>
      </c>
      <c r="F72" s="147" t="str">
        <v>Management--Livestock Management--Feed Characteristic--Feed Composition--Feed Ingredient--Crop Byproduct--Cereal ByProducts--Rice--Rice Offal--</v>
      </c>
      <c r="G72" s="147" t="str" cm="1">
        <f t="array" ref="G72">IFERROR(SUBSTITUTE(_xlfn.CHOOSECOLS(_xlfn.TEXTSPLIT(_xlfn.TEXTJOIN("|",,F72),"Feed Ingredient--","|",TRUE),2),"----",""),"")</f>
        <v>Crop Byproduct--Cereal ByProducts--Rice--Rice Offal--</v>
      </c>
      <c r="H72" s="147" t="str">
        <f t="shared" si="5"/>
        <v>Crop Byproduct--Cereal ByProducts--Rice--Rice Offal</v>
      </c>
      <c r="I72" s="147">
        <f t="shared" si="6"/>
        <v>3</v>
      </c>
      <c r="J72" s="147" t="str">
        <f t="shared" si="7"/>
        <v>Crop Byproduct--Cereal ByProducts--Rice</v>
      </c>
      <c r="K72" s="147" t="str" cm="1">
        <f t="array" ref="K72">IF(G72&lt;&gt;"",_xlfn.TEXTJOIN(";",TRUE,
CONCATENATE(A72,"$",H72),
IF(E72="","",IF(I72&lt;&gt;0,CONCATENATE(A72,"$",J72,"--",_xlfn.TEXTSPLIT(E72,";",TRUE,FALSE)),CONCATENATE(A72,"$",_xlfn.TEXTSPLIT(E72,";",TRUE,FALSE))))),"")</f>
        <v>AOM_000577$Crop Byproduct--Cereal ByProducts--Rice--Rice Offal;AOM_000577$Crop Byproduct--Cereal ByProducts--Rice--Oryza sativa  Offal</v>
      </c>
      <c r="L72" s="147" t="str">
        <v>AOM_001806$Crop Byproduct--Cereal ByProducts--Barley--Barley Bran</v>
      </c>
      <c r="M72" s="147" t="str" cm="1">
        <f t="array" ref="M72:N72">IF(L72&lt;&gt;"",_xlfn.TEXTSPLIT(L72, "$"),"")</f>
        <v>AOM_001806</v>
      </c>
      <c r="N72" s="147" t="str">
        <v>Crop Byproduct--Cereal ByProducts--Barley--Barley Bran</v>
      </c>
      <c r="O72" s="147" t="str" cm="1">
        <f t="array" ref="O72">IF(L72&lt;&gt;"",_xlfn.CHOOSECOLS(_xlfn.TEXTSPLIT(N72,"--"),1),"")</f>
        <v>Crop Byproduct</v>
      </c>
      <c r="P72" s="147" t="str" cm="1">
        <f t="array" ref="P72">IF(L72&lt;&gt;"",IFERROR(_xlfn.CHOOSECOLS(_xlfn.TEXTSPLIT(N72,"--"),2),""),"")</f>
        <v>Cereal ByProducts</v>
      </c>
      <c r="Q72" s="147" t="str">
        <f t="shared" si="9"/>
        <v>Barley--Barley Bran</v>
      </c>
    </row>
    <row r="73" spans="1:17" x14ac:dyDescent="0.35">
      <c r="A73" s="146" t="str">
        <v>AOM_000578</v>
      </c>
      <c r="B73" s="146" t="str">
        <v>Rice Polish</v>
      </c>
      <c r="C73" s="146" t="str">
        <v/>
      </c>
      <c r="D73" s="146" t="str">
        <v>Oryza sativa  Polish</v>
      </c>
      <c r="E73" s="146" t="str">
        <f t="shared" si="8"/>
        <v>Oryza sativa  Polish</v>
      </c>
      <c r="F73" s="146" t="str">
        <v>Management--Livestock Management--Feed Characteristic--Feed Composition--Feed Ingredient--Crop Byproduct--Cereal ByProducts--Rice--Rice Polish--</v>
      </c>
      <c r="G73" s="146" t="str" cm="1">
        <f t="array" ref="G73">IFERROR(SUBSTITUTE(_xlfn.CHOOSECOLS(_xlfn.TEXTSPLIT(_xlfn.TEXTJOIN("|",,F73),"Feed Ingredient--","|",TRUE),2),"----",""),"")</f>
        <v>Crop Byproduct--Cereal ByProducts--Rice--Rice Polish--</v>
      </c>
      <c r="H73" s="146" t="str">
        <f t="shared" si="5"/>
        <v>Crop Byproduct--Cereal ByProducts--Rice--Rice Polish</v>
      </c>
      <c r="I73" s="146">
        <f t="shared" si="6"/>
        <v>3</v>
      </c>
      <c r="J73" s="146" t="str">
        <f t="shared" si="7"/>
        <v>Crop Byproduct--Cereal ByProducts--Rice</v>
      </c>
      <c r="K73" s="146" t="str" cm="1">
        <f t="array" ref="K73">IF(G73&lt;&gt;"",_xlfn.TEXTJOIN(";",TRUE,
CONCATENATE(A73,"$",H73),
IF(E73="","",IF(I73&lt;&gt;0,CONCATENATE(A73,"$",J73,"--",_xlfn.TEXTSPLIT(E73,";",TRUE,FALSE)),CONCATENATE(A73,"$",_xlfn.TEXTSPLIT(E73,";",TRUE,FALSE))))),"")</f>
        <v>AOM_000578$Crop Byproduct--Cereal ByProducts--Rice--Rice Polish;AOM_000578$Crop Byproduct--Cereal ByProducts--Rice--Oryza sativa  Polish</v>
      </c>
      <c r="L73" s="146" t="str">
        <v>AOM_001806$Crop Byproduct--Cereal ByProducts--Barley--Hordeum vulgare Bran</v>
      </c>
      <c r="M73" s="146" t="str" cm="1">
        <f t="array" ref="M73:N73">IF(L73&lt;&gt;"",_xlfn.TEXTSPLIT(L73, "$"),"")</f>
        <v>AOM_001806</v>
      </c>
      <c r="N73" s="146" t="str">
        <v>Crop Byproduct--Cereal ByProducts--Barley--Hordeum vulgare Bran</v>
      </c>
      <c r="O73" s="146" t="str" cm="1">
        <f t="array" ref="O73">IF(L73&lt;&gt;"",_xlfn.CHOOSECOLS(_xlfn.TEXTSPLIT(N73,"--"),1),"")</f>
        <v>Crop Byproduct</v>
      </c>
      <c r="P73" s="146" t="str" cm="1">
        <f t="array" ref="P73">IF(L73&lt;&gt;"",IFERROR(_xlfn.CHOOSECOLS(_xlfn.TEXTSPLIT(N73,"--"),2),""),"")</f>
        <v>Cereal ByProducts</v>
      </c>
      <c r="Q73" s="146" t="str">
        <f t="shared" si="9"/>
        <v>Barley--Hordeum vulgare Bran</v>
      </c>
    </row>
    <row r="74" spans="1:17" x14ac:dyDescent="0.35">
      <c r="A74" s="147" t="str">
        <v>AOM_000579</v>
      </c>
      <c r="B74" s="147" t="str">
        <v>Rice Straw</v>
      </c>
      <c r="C74" s="147" t="str">
        <v/>
      </c>
      <c r="D74" s="147" t="str">
        <v>Oryza sativa  Straw</v>
      </c>
      <c r="E74" s="147" t="str">
        <f t="shared" si="8"/>
        <v>Oryza sativa  Straw</v>
      </c>
      <c r="F74" s="147" t="str">
        <v>Management--Livestock Management--Feed Characteristic--Feed Composition--Feed Ingredient--Crop Byproduct--Cereal ByProducts--Rice--Rice Straw--</v>
      </c>
      <c r="G74" s="147" t="str" cm="1">
        <f t="array" ref="G74">IFERROR(SUBSTITUTE(_xlfn.CHOOSECOLS(_xlfn.TEXTSPLIT(_xlfn.TEXTJOIN("|",,F74),"Feed Ingredient--","|",TRUE),2),"----",""),"")</f>
        <v>Crop Byproduct--Cereal ByProducts--Rice--Rice Straw--</v>
      </c>
      <c r="H74" s="147" t="str">
        <f t="shared" si="5"/>
        <v>Crop Byproduct--Cereal ByProducts--Rice--Rice Straw</v>
      </c>
      <c r="I74" s="147">
        <f t="shared" si="6"/>
        <v>3</v>
      </c>
      <c r="J74" s="147" t="str">
        <f t="shared" si="7"/>
        <v>Crop Byproduct--Cereal ByProducts--Rice</v>
      </c>
      <c r="K74" s="147" t="str" cm="1">
        <f t="array" ref="K74">IF(G74&lt;&gt;"",_xlfn.TEXTJOIN(";",TRUE,
CONCATENATE(A74,"$",H74),
IF(E74="","",IF(I74&lt;&gt;0,CONCATENATE(A74,"$",J74,"--",_xlfn.TEXTSPLIT(E74,";",TRUE,FALSE)),CONCATENATE(A74,"$",_xlfn.TEXTSPLIT(E74,";",TRUE,FALSE))))),"")</f>
        <v>AOM_000579$Crop Byproduct--Cereal ByProducts--Rice--Rice Straw;AOM_000579$Crop Byproduct--Cereal ByProducts--Rice--Oryza sativa  Straw</v>
      </c>
      <c r="L74" s="147" t="str">
        <v>AOM_000584$Crop Byproduct--Cereal ByProducts--Barley--Barley Straw</v>
      </c>
      <c r="M74" s="147" t="str" cm="1">
        <f t="array" ref="M74:N74">IF(L74&lt;&gt;"",_xlfn.TEXTSPLIT(L74, "$"),"")</f>
        <v>AOM_000584</v>
      </c>
      <c r="N74" s="147" t="str">
        <v>Crop Byproduct--Cereal ByProducts--Barley--Barley Straw</v>
      </c>
      <c r="O74" s="147" t="str" cm="1">
        <f t="array" ref="O74">IF(L74&lt;&gt;"",_xlfn.CHOOSECOLS(_xlfn.TEXTSPLIT(N74,"--"),1),"")</f>
        <v>Crop Byproduct</v>
      </c>
      <c r="P74" s="147" t="str" cm="1">
        <f t="array" ref="P74">IF(L74&lt;&gt;"",IFERROR(_xlfn.CHOOSECOLS(_xlfn.TEXTSPLIT(N74,"--"),2),""),"")</f>
        <v>Cereal ByProducts</v>
      </c>
      <c r="Q74" s="147" t="str">
        <f t="shared" si="9"/>
        <v>Barley--Barley Straw</v>
      </c>
    </row>
    <row r="75" spans="1:17" x14ac:dyDescent="0.35">
      <c r="A75" s="146" t="str">
        <v>AOM_002084</v>
      </c>
      <c r="B75" s="146" t="str">
        <v>Spent Rice Straw</v>
      </c>
      <c r="C75" s="146" t="str">
        <v/>
      </c>
      <c r="D75" s="146" t="str">
        <v>Oryza sativa  Straw</v>
      </c>
      <c r="E75" s="146" t="str">
        <f t="shared" si="8"/>
        <v>Oryza sativa  Straw</v>
      </c>
      <c r="F75" s="146" t="str">
        <v>Management--Livestock Management--Feed Characteristic--Feed Composition--Feed Ingredient--Crop Byproduct--Cereal ByProducts--Rice--Rice Straw--Spent Rice Straw</v>
      </c>
      <c r="G75" s="146" t="str" cm="1">
        <f t="array" ref="G75">IFERROR(SUBSTITUTE(_xlfn.CHOOSECOLS(_xlfn.TEXTSPLIT(_xlfn.TEXTJOIN("|",,F75),"Feed Ingredient--","|",TRUE),2),"----",""),"")</f>
        <v>Crop Byproduct--Cereal ByProducts--Rice--Rice Straw--Spent Rice Straw</v>
      </c>
      <c r="H75" s="146" t="str">
        <f t="shared" si="5"/>
        <v>Crop Byproduct--Cereal ByProducts--Rice--Rice Straw--Spent Rice Straw</v>
      </c>
      <c r="I75" s="146">
        <f t="shared" si="6"/>
        <v>4</v>
      </c>
      <c r="J75" s="146" t="str">
        <f t="shared" si="7"/>
        <v>Crop Byproduct--Cereal ByProducts--Rice--Rice Straw</v>
      </c>
      <c r="K75" s="146" t="str" cm="1">
        <f t="array" ref="K75">IF(G75&lt;&gt;"",_xlfn.TEXTJOIN(";",TRUE,
CONCATENATE(A75,"$",H75),
IF(E75="","",IF(I75&lt;&gt;0,CONCATENATE(A75,"$",J75,"--",_xlfn.TEXTSPLIT(E75,";",TRUE,FALSE)),CONCATENATE(A75,"$",_xlfn.TEXTSPLIT(E75,";",TRUE,FALSE))))),"")</f>
        <v>AOM_002084$Crop Byproduct--Cereal ByProducts--Rice--Rice Straw--Spent Rice Straw;AOM_002084$Crop Byproduct--Cereal ByProducts--Rice--Rice Straw--Oryza sativa  Straw</v>
      </c>
      <c r="L75" s="146" t="str">
        <v>AOM_000584$Crop Byproduct--Cereal ByProducts--Barley--Hordeum vulgare Straw</v>
      </c>
      <c r="M75" s="146" t="str" cm="1">
        <f t="array" ref="M75:N75">IF(L75&lt;&gt;"",_xlfn.TEXTSPLIT(L75, "$"),"")</f>
        <v>AOM_000584</v>
      </c>
      <c r="N75" s="146" t="str">
        <v>Crop Byproduct--Cereal ByProducts--Barley--Hordeum vulgare Straw</v>
      </c>
      <c r="O75" s="146" t="str" cm="1">
        <f t="array" ref="O75">IF(L75&lt;&gt;"",_xlfn.CHOOSECOLS(_xlfn.TEXTSPLIT(N75,"--"),1),"")</f>
        <v>Crop Byproduct</v>
      </c>
      <c r="P75" s="146" t="str" cm="1">
        <f t="array" ref="P75">IF(L75&lt;&gt;"",IFERROR(_xlfn.CHOOSECOLS(_xlfn.TEXTSPLIT(N75,"--"),2),""),"")</f>
        <v>Cereal ByProducts</v>
      </c>
      <c r="Q75" s="146" t="str">
        <f t="shared" si="9"/>
        <v>Barley--Hordeum vulgare Straw</v>
      </c>
    </row>
    <row r="76" spans="1:17" x14ac:dyDescent="0.35">
      <c r="A76" s="147" t="str">
        <v>AOM_000580</v>
      </c>
      <c r="B76" s="147" t="str">
        <v>Rye Bran</v>
      </c>
      <c r="C76" s="147" t="str">
        <v/>
      </c>
      <c r="D76" s="147" t="str">
        <v>Secale cereale  Bran</v>
      </c>
      <c r="E76" s="147" t="str">
        <f t="shared" si="8"/>
        <v>Secale cereale  Bran</v>
      </c>
      <c r="F76" s="147" t="str">
        <v>Management--Livestock Management--Feed Characteristic--Feed Composition--Feed Ingredient--Crop Byproduct--Cereal ByProducts--Rye--Rye Bran--</v>
      </c>
      <c r="G76" s="147" t="str" cm="1">
        <f t="array" ref="G76">IFERROR(SUBSTITUTE(_xlfn.CHOOSECOLS(_xlfn.TEXTSPLIT(_xlfn.TEXTJOIN("|",,F76),"Feed Ingredient--","|",TRUE),2),"----",""),"")</f>
        <v>Crop Byproduct--Cereal ByProducts--Rye--Rye Bran--</v>
      </c>
      <c r="H76" s="147" t="str">
        <f t="shared" si="5"/>
        <v>Crop Byproduct--Cereal ByProducts--Rye--Rye Bran</v>
      </c>
      <c r="I76" s="147">
        <f t="shared" si="6"/>
        <v>3</v>
      </c>
      <c r="J76" s="147" t="str">
        <f t="shared" si="7"/>
        <v>Crop Byproduct--Cereal ByProducts--Rye</v>
      </c>
      <c r="K76" s="147" t="str" cm="1">
        <f t="array" ref="K76">IF(G76&lt;&gt;"",_xlfn.TEXTJOIN(";",TRUE,
CONCATENATE(A76,"$",H76),
IF(E76="","",IF(I76&lt;&gt;0,CONCATENATE(A76,"$",J76,"--",_xlfn.TEXTSPLIT(E76,";",TRUE,FALSE)),CONCATENATE(A76,"$",_xlfn.TEXTSPLIT(E76,";",TRUE,FALSE))))),"")</f>
        <v>AOM_000580$Crop Byproduct--Cereal ByProducts--Rye--Rye Bran;AOM_000580$Crop Byproduct--Cereal ByProducts--Rye--Secale cereale  Bran</v>
      </c>
      <c r="L76" s="147" t="str">
        <v>AOM_000563$Crop Byproduct--Cereal ByProducts--Unspecified Bran</v>
      </c>
      <c r="M76" s="147" t="str" cm="1">
        <f t="array" ref="M76:N76">IF(L76&lt;&gt;"",_xlfn.TEXTSPLIT(L76, "$"),"")</f>
        <v>AOM_000563</v>
      </c>
      <c r="N76" s="147" t="str">
        <v>Crop Byproduct--Cereal ByProducts--Unspecified Bran</v>
      </c>
      <c r="O76" s="147" t="str" cm="1">
        <f t="array" ref="O76">IF(L76&lt;&gt;"",_xlfn.CHOOSECOLS(_xlfn.TEXTSPLIT(N76,"--"),1),"")</f>
        <v>Crop Byproduct</v>
      </c>
      <c r="P76" s="147" t="str" cm="1">
        <f t="array" ref="P76">IF(L76&lt;&gt;"",IFERROR(_xlfn.CHOOSECOLS(_xlfn.TEXTSPLIT(N76,"--"),2),""),"")</f>
        <v>Cereal ByProducts</v>
      </c>
      <c r="Q76" s="147" t="str">
        <f t="shared" si="9"/>
        <v>Unspecified Bran</v>
      </c>
    </row>
    <row r="77" spans="1:17" x14ac:dyDescent="0.35">
      <c r="A77" s="146" t="str">
        <v>AOM_001813</v>
      </c>
      <c r="B77" s="146" t="str">
        <v>Sorghum Brewers Grain</v>
      </c>
      <c r="C77" s="146" t="str">
        <v>Milo Brewers Grain; Broomcorn Brewers Grain</v>
      </c>
      <c r="D77" s="146" t="str">
        <v/>
      </c>
      <c r="E77" s="146" t="str">
        <f t="shared" si="8"/>
        <v>Milo Brewers Grain; Broomcorn Brewers Grain</v>
      </c>
      <c r="F77" s="146" t="str">
        <v>Management--Livestock Management--Feed Characteristic--Feed Composition--Feed Ingredient--Crop Byproduct--Cereal ByProducts--Sorghum--Sorghum Brewers Grain--</v>
      </c>
      <c r="G77" s="146" t="str" cm="1">
        <f t="array" ref="G77">IFERROR(SUBSTITUTE(_xlfn.CHOOSECOLS(_xlfn.TEXTSPLIT(_xlfn.TEXTJOIN("|",,F77),"Feed Ingredient--","|",TRUE),2),"----",""),"")</f>
        <v>Crop Byproduct--Cereal ByProducts--Sorghum--Sorghum Brewers Grain--</v>
      </c>
      <c r="H77" s="146" t="str">
        <f t="shared" si="5"/>
        <v>Crop Byproduct--Cereal ByProducts--Sorghum--Sorghum Brewers Grain</v>
      </c>
      <c r="I77" s="146">
        <f t="shared" si="6"/>
        <v>3</v>
      </c>
      <c r="J77" s="146" t="str">
        <f t="shared" si="7"/>
        <v>Crop Byproduct--Cereal ByProducts--Sorghum</v>
      </c>
      <c r="K77" s="146" t="str" cm="1">
        <f t="array" ref="K77">IF(G77&lt;&gt;"",_xlfn.TEXTJOIN(";",TRUE,
CONCATENATE(A77,"$",H77),
IF(E77="","",IF(I77&lt;&gt;0,CONCATENATE(A77,"$",J77,"--",_xlfn.TEXTSPLIT(E77,";",TRUE,FALSE)),CONCATENATE(A77,"$",_xlfn.TEXTSPLIT(E77,";",TRUE,FALSE))))),"")</f>
        <v>AOM_001813$Crop Byproduct--Cereal ByProducts--Sorghum--Sorghum Brewers Grain;AOM_001813$Crop Byproduct--Cereal ByProducts--Sorghum--Milo Brewers Grain;AOM_001813$Crop Byproduct--Cereal ByProducts--Sorghum-- Broomcorn Brewers Grain</v>
      </c>
      <c r="L77" s="146" t="str">
        <v>AOM_001884$Crop Byproduct--Cereal ByProducts--Brewers Grain</v>
      </c>
      <c r="M77" s="146" t="str" cm="1">
        <f t="array" ref="M77:N77">IF(L77&lt;&gt;"",_xlfn.TEXTSPLIT(L77, "$"),"")</f>
        <v>AOM_001884</v>
      </c>
      <c r="N77" s="146" t="str">
        <v>Crop Byproduct--Cereal ByProducts--Brewers Grain</v>
      </c>
      <c r="O77" s="146" t="str" cm="1">
        <f t="array" ref="O77">IF(L77&lt;&gt;"",_xlfn.CHOOSECOLS(_xlfn.TEXTSPLIT(N77,"--"),1),"")</f>
        <v>Crop Byproduct</v>
      </c>
      <c r="P77" s="146" t="str" cm="1">
        <f t="array" ref="P77">IF(L77&lt;&gt;"",IFERROR(_xlfn.CHOOSECOLS(_xlfn.TEXTSPLIT(N77,"--"),2),""),"")</f>
        <v>Cereal ByProducts</v>
      </c>
      <c r="Q77" s="146" t="str">
        <f t="shared" si="9"/>
        <v>Brewers Grain</v>
      </c>
    </row>
    <row r="78" spans="1:17" x14ac:dyDescent="0.35">
      <c r="A78" s="147" t="str">
        <v>AOM_001920</v>
      </c>
      <c r="B78" s="147" t="str">
        <v>Sorghum Spent</v>
      </c>
      <c r="C78" s="147" t="str">
        <v/>
      </c>
      <c r="D78" s="147" t="str">
        <v/>
      </c>
      <c r="E78" s="147" t="str">
        <f t="shared" si="8"/>
        <v/>
      </c>
      <c r="F78" s="147" t="str">
        <v>Management--Livestock Management--Feed Characteristic--Feed Composition--Feed Ingredient--Crop Byproduct--Cereal ByProducts--Sorghum--Sorghum Spent--</v>
      </c>
      <c r="G78" s="147" t="str" cm="1">
        <f t="array" ref="G78">IFERROR(SUBSTITUTE(_xlfn.CHOOSECOLS(_xlfn.TEXTSPLIT(_xlfn.TEXTJOIN("|",,F78),"Feed Ingredient--","|",TRUE),2),"----",""),"")</f>
        <v>Crop Byproduct--Cereal ByProducts--Sorghum--Sorghum Spent--</v>
      </c>
      <c r="H78" s="147" t="str">
        <f t="shared" si="5"/>
        <v>Crop Byproduct--Cereal ByProducts--Sorghum--Sorghum Spent</v>
      </c>
      <c r="I78" s="147">
        <f t="shared" si="6"/>
        <v>3</v>
      </c>
      <c r="J78" s="147" t="str">
        <f t="shared" si="7"/>
        <v>Crop Byproduct--Cereal ByProducts--Sorghum</v>
      </c>
      <c r="K78" s="147" t="str" cm="1">
        <f t="array" ref="K78">IF(G78&lt;&gt;"",_xlfn.TEXTJOIN(";",TRUE,
CONCATENATE(A78,"$",H78),
IF(E78="","",IF(I78&lt;&gt;0,CONCATENATE(A78,"$",J78,"--",_xlfn.TEXTSPLIT(E78,";",TRUE,FALSE)),CONCATENATE(A78,"$",_xlfn.TEXTSPLIT(E78,";",TRUE,FALSE))))),"")</f>
        <v>AOM_001920$Crop Byproduct--Cereal ByProducts--Sorghum--Sorghum Spent</v>
      </c>
      <c r="L78" s="147" t="str">
        <v>AOM_001884$Crop Byproduct--Cereal ByProducts--Brewers By-Product</v>
      </c>
      <c r="M78" s="147" t="str" cm="1">
        <f t="array" ref="M78:N78">IF(L78&lt;&gt;"",_xlfn.TEXTSPLIT(L78, "$"),"")</f>
        <v>AOM_001884</v>
      </c>
      <c r="N78" s="147" t="str">
        <v>Crop Byproduct--Cereal ByProducts--Brewers By-Product</v>
      </c>
      <c r="O78" s="147" t="str" cm="1">
        <f t="array" ref="O78">IF(L78&lt;&gt;"",_xlfn.CHOOSECOLS(_xlfn.TEXTSPLIT(N78,"--"),1),"")</f>
        <v>Crop Byproduct</v>
      </c>
      <c r="P78" s="147" t="str" cm="1">
        <f t="array" ref="P78">IF(L78&lt;&gt;"",IFERROR(_xlfn.CHOOSECOLS(_xlfn.TEXTSPLIT(N78,"--"),2),""),"")</f>
        <v>Cereal ByProducts</v>
      </c>
      <c r="Q78" s="147" t="str">
        <f t="shared" si="9"/>
        <v>Brewers By-Product</v>
      </c>
    </row>
    <row r="79" spans="1:17" x14ac:dyDescent="0.35">
      <c r="A79" s="146" t="str">
        <v>AOM_002085</v>
      </c>
      <c r="B79" s="146" t="str">
        <v>Sorghum Sprout</v>
      </c>
      <c r="C79" s="146" t="str">
        <v/>
      </c>
      <c r="D79" s="146" t="str">
        <v>Sorghum bicolor Sprout</v>
      </c>
      <c r="E79" s="146" t="str">
        <f t="shared" si="8"/>
        <v>Sorghum bicolor Sprout</v>
      </c>
      <c r="F79" s="146" t="str">
        <v>Management--Livestock Management--Feed Characteristic--Feed Composition--Feed Ingredient--Crop Byproduct--Cereal ByProducts--Sorghum--Sorghum Sprout--</v>
      </c>
      <c r="G79" s="146" t="str" cm="1">
        <f t="array" ref="G79">IFERROR(SUBSTITUTE(_xlfn.CHOOSECOLS(_xlfn.TEXTSPLIT(_xlfn.TEXTJOIN("|",,F79),"Feed Ingredient--","|",TRUE),2),"----",""),"")</f>
        <v>Crop Byproduct--Cereal ByProducts--Sorghum--Sorghum Sprout--</v>
      </c>
      <c r="H79" s="146" t="str">
        <f t="shared" si="5"/>
        <v>Crop Byproduct--Cereal ByProducts--Sorghum--Sorghum Sprout</v>
      </c>
      <c r="I79" s="146">
        <f t="shared" si="6"/>
        <v>3</v>
      </c>
      <c r="J79" s="146" t="str">
        <f t="shared" si="7"/>
        <v>Crop Byproduct--Cereal ByProducts--Sorghum</v>
      </c>
      <c r="K79" s="146" t="str" cm="1">
        <f t="array" ref="K79">IF(G79&lt;&gt;"",_xlfn.TEXTJOIN(";",TRUE,
CONCATENATE(A79,"$",H79),
IF(E79="","",IF(I79&lt;&gt;0,CONCATENATE(A79,"$",J79,"--",_xlfn.TEXTSPLIT(E79,";",TRUE,FALSE)),CONCATENATE(A79,"$",_xlfn.TEXTSPLIT(E79,";",TRUE,FALSE))))),"")</f>
        <v>AOM_002085$Crop Byproduct--Cereal ByProducts--Sorghum--Sorghum Sprout;AOM_002085$Crop Byproduct--Cereal ByProducts--Sorghum--Sorghum bicolor Sprout</v>
      </c>
      <c r="L79" s="146" t="str">
        <v>AOM_001884$Crop Byproduct--Cereal ByProducts-- Distillers Grains</v>
      </c>
      <c r="M79" s="146" t="str" cm="1">
        <f t="array" ref="M79:N79">IF(L79&lt;&gt;"",_xlfn.TEXTSPLIT(L79, "$"),"")</f>
        <v>AOM_001884</v>
      </c>
      <c r="N79" s="146" t="str">
        <v>Crop Byproduct--Cereal ByProducts-- Distillers Grains</v>
      </c>
      <c r="O79" s="146" t="str" cm="1">
        <f t="array" ref="O79">IF(L79&lt;&gt;"",_xlfn.CHOOSECOLS(_xlfn.TEXTSPLIT(N79,"--"),1),"")</f>
        <v>Crop Byproduct</v>
      </c>
      <c r="P79" s="146" t="str" cm="1">
        <f t="array" ref="P79">IF(L79&lt;&gt;"",IFERROR(_xlfn.CHOOSECOLS(_xlfn.TEXTSPLIT(N79,"--"),2),""),"")</f>
        <v>Cereal ByProducts</v>
      </c>
      <c r="Q79" s="146" t="str">
        <f t="shared" si="9"/>
        <v xml:space="preserve"> Distillers Grains</v>
      </c>
    </row>
    <row r="80" spans="1:17" x14ac:dyDescent="0.35">
      <c r="A80" s="147" t="str">
        <v>AOM_001886</v>
      </c>
      <c r="B80" s="147" t="str">
        <v>Sorghum Sprout</v>
      </c>
      <c r="C80" s="147" t="str">
        <v/>
      </c>
      <c r="D80" s="147" t="str">
        <v>Sorghum bicolor Sprout</v>
      </c>
      <c r="E80" s="147" t="str">
        <f t="shared" si="8"/>
        <v>Sorghum bicolor Sprout</v>
      </c>
      <c r="F80" s="147" t="str">
        <v>Management--Livestock Management--Feed Characteristic--Feed Composition--Feed Ingredient--Crop Byproduct--Cereal ByProducts--Sorghum--Sorghum Sprout--</v>
      </c>
      <c r="G80" s="147" t="str" cm="1">
        <f t="array" ref="G80">IFERROR(SUBSTITUTE(_xlfn.CHOOSECOLS(_xlfn.TEXTSPLIT(_xlfn.TEXTJOIN("|",,F80),"Feed Ingredient--","|",TRUE),2),"----",""),"")</f>
        <v>Crop Byproduct--Cereal ByProducts--Sorghum--Sorghum Sprout--</v>
      </c>
      <c r="H80" s="147" t="str">
        <f t="shared" si="5"/>
        <v>Crop Byproduct--Cereal ByProducts--Sorghum--Sorghum Sprout</v>
      </c>
      <c r="I80" s="147">
        <f t="shared" si="6"/>
        <v>3</v>
      </c>
      <c r="J80" s="147" t="str">
        <f t="shared" si="7"/>
        <v>Crop Byproduct--Cereal ByProducts--Sorghum</v>
      </c>
      <c r="K80" s="147" t="str" cm="1">
        <f t="array" ref="K80">IF(G80&lt;&gt;"",_xlfn.TEXTJOIN(";",TRUE,
CONCATENATE(A80,"$",H80),
IF(E80="","",IF(I80&lt;&gt;0,CONCATENATE(A80,"$",J80,"--",_xlfn.TEXTSPLIT(E80,";",TRUE,FALSE)),CONCATENATE(A80,"$",_xlfn.TEXTSPLIT(E80,";",TRUE,FALSE))))),"")</f>
        <v>AOM_001886$Crop Byproduct--Cereal ByProducts--Sorghum--Sorghum Sprout;AOM_001886$Crop Byproduct--Cereal ByProducts--Sorghum--Sorghum bicolor Sprout</v>
      </c>
      <c r="L80" s="147" t="str">
        <v>AOM_001434$Crop Byproduct--Cereal ByProducts--Maize--Hominy</v>
      </c>
      <c r="M80" s="147" t="str" cm="1">
        <f t="array" ref="M80:N80">IF(L80&lt;&gt;"",_xlfn.TEXTSPLIT(L80, "$"),"")</f>
        <v>AOM_001434</v>
      </c>
      <c r="N80" s="147" t="str">
        <v>Crop Byproduct--Cereal ByProducts--Maize--Hominy</v>
      </c>
      <c r="O80" s="147" t="str" cm="1">
        <f t="array" ref="O80">IF(L80&lt;&gt;"",_xlfn.CHOOSECOLS(_xlfn.TEXTSPLIT(N80,"--"),1),"")</f>
        <v>Crop Byproduct</v>
      </c>
      <c r="P80" s="147" t="str" cm="1">
        <f t="array" ref="P80">IF(L80&lt;&gt;"",IFERROR(_xlfn.CHOOSECOLS(_xlfn.TEXTSPLIT(N80,"--"),2),""),"")</f>
        <v>Cereal ByProducts</v>
      </c>
      <c r="Q80" s="147" t="str">
        <f t="shared" si="9"/>
        <v>Maize--Hominy</v>
      </c>
    </row>
    <row r="81" spans="1:17" x14ac:dyDescent="0.35">
      <c r="A81" s="146" t="str">
        <v>AOM_000581</v>
      </c>
      <c r="B81" s="146" t="str">
        <v>Sorghum Straw</v>
      </c>
      <c r="C81" s="146" t="str">
        <v>Milo Straw; Broomcorn Straw; Sorghum Threshed Tops</v>
      </c>
      <c r="D81" s="146" t="str">
        <v>Sorghum bicolor Straw</v>
      </c>
      <c r="E81" s="146" t="str">
        <f t="shared" si="8"/>
        <v>Milo Straw; Broomcorn Straw; Sorghum Threshed Tops;Sorghum bicolor Straw</v>
      </c>
      <c r="F81" s="146" t="str">
        <v>Management--Livestock Management--Feed Characteristic--Feed Composition--Feed Ingredient--Crop Byproduct--Cereal ByProducts--Sorghum--Sorghum Straw--</v>
      </c>
      <c r="G81" s="146" t="str" cm="1">
        <f t="array" ref="G81">IFERROR(SUBSTITUTE(_xlfn.CHOOSECOLS(_xlfn.TEXTSPLIT(_xlfn.TEXTJOIN("|",,F81),"Feed Ingredient--","|",TRUE),2),"----",""),"")</f>
        <v>Crop Byproduct--Cereal ByProducts--Sorghum--Sorghum Straw--</v>
      </c>
      <c r="H81" s="146" t="str">
        <f t="shared" si="5"/>
        <v>Crop Byproduct--Cereal ByProducts--Sorghum--Sorghum Straw</v>
      </c>
      <c r="I81" s="146">
        <f t="shared" si="6"/>
        <v>3</v>
      </c>
      <c r="J81" s="146" t="str">
        <f t="shared" si="7"/>
        <v>Crop Byproduct--Cereal ByProducts--Sorghum</v>
      </c>
      <c r="K81" s="146" t="str" cm="1">
        <f t="array" ref="K81">IF(G81&lt;&gt;"",_xlfn.TEXTJOIN(";",TRUE,
CONCATENATE(A81,"$",H81),
IF(E81="","",IF(I81&lt;&gt;0,CONCATENATE(A81,"$",J81,"--",_xlfn.TEXTSPLIT(E81,";",TRUE,FALSE)),CONCATENATE(A81,"$",_xlfn.TEXTSPLIT(E81,";",TRUE,FALSE))))),"")</f>
        <v>AOM_000581$Crop Byproduct--Cereal ByProducts--Sorghum--Sorghum Straw;AOM_000581$Crop Byproduct--Cereal ByProducts--Sorghum--Milo Straw;AOM_000581$Crop Byproduct--Cereal ByProducts--Sorghum-- Broomcorn Straw;AOM_000581$Crop Byproduct--Cereal ByProducts--Sorghum-- Sorghum Threshed Tops;AOM_000581$Crop Byproduct--Cereal ByProducts--Sorghum--Sorghum bicolor Straw</v>
      </c>
      <c r="L81" s="146" t="str">
        <v>AOM_001434$Crop Byproduct--Cereal ByProducts--Maize--Nixtamalized Maize</v>
      </c>
      <c r="M81" s="146" t="str" cm="1">
        <f t="array" ref="M81:N81">IF(L81&lt;&gt;"",_xlfn.TEXTSPLIT(L81, "$"),"")</f>
        <v>AOM_001434</v>
      </c>
      <c r="N81" s="146" t="str">
        <v>Crop Byproduct--Cereal ByProducts--Maize--Nixtamalized Maize</v>
      </c>
      <c r="O81" s="146" t="str" cm="1">
        <f t="array" ref="O81">IF(L81&lt;&gt;"",_xlfn.CHOOSECOLS(_xlfn.TEXTSPLIT(N81,"--"),1),"")</f>
        <v>Crop Byproduct</v>
      </c>
      <c r="P81" s="146" t="str" cm="1">
        <f t="array" ref="P81">IF(L81&lt;&gt;"",IFERROR(_xlfn.CHOOSECOLS(_xlfn.TEXTSPLIT(N81,"--"),2),""),"")</f>
        <v>Cereal ByProducts</v>
      </c>
      <c r="Q81" s="146" t="str">
        <f t="shared" si="9"/>
        <v>Maize--Nixtamalized Maize</v>
      </c>
    </row>
    <row r="82" spans="1:17" x14ac:dyDescent="0.35">
      <c r="A82" s="147" t="str">
        <v>AOM_000582</v>
      </c>
      <c r="B82" s="147" t="str">
        <v>Straw</v>
      </c>
      <c r="C82" s="147" t="str">
        <v/>
      </c>
      <c r="D82" s="147" t="str">
        <v/>
      </c>
      <c r="E82" s="147" t="str">
        <f t="shared" si="8"/>
        <v/>
      </c>
      <c r="F82" s="147" t="str">
        <v>Management--Livestock Management--Feed Characteristic--Feed Composition--Feed Ingredient--Crop Byproduct--Cereal ByProducts--Straw----</v>
      </c>
      <c r="G82" s="147" t="str" cm="1">
        <f t="array" ref="G82">IFERROR(SUBSTITUTE(_xlfn.CHOOSECOLS(_xlfn.TEXTSPLIT(_xlfn.TEXTJOIN("|",,F82),"Feed Ingredient--","|",TRUE),2),"----",""),"")</f>
        <v>Crop Byproduct--Cereal ByProducts--Straw</v>
      </c>
      <c r="H82" s="147" t="str">
        <f t="shared" si="5"/>
        <v>Crop Byproduct--Cereal ByProducts--Straw</v>
      </c>
      <c r="I82" s="147">
        <f t="shared" si="6"/>
        <v>2</v>
      </c>
      <c r="J82" s="147" t="str">
        <f t="shared" si="7"/>
        <v>Crop Byproduct--Cereal ByProducts</v>
      </c>
      <c r="K82" s="147" t="str" cm="1">
        <f t="array" ref="K82">IF(G82&lt;&gt;"",_xlfn.TEXTJOIN(";",TRUE,
CONCATENATE(A82,"$",H82),
IF(E82="","",IF(I82&lt;&gt;0,CONCATENATE(A82,"$",J82,"--",_xlfn.TEXTSPLIT(E82,";",TRUE,FALSE)),CONCATENATE(A82,"$",_xlfn.TEXTSPLIT(E82,";",TRUE,FALSE))))),"")</f>
        <v>AOM_000582$Crop Byproduct--Cereal ByProducts--Straw</v>
      </c>
      <c r="L82" s="147" t="str">
        <v>AOM_001434$Crop Byproduct--Cereal ByProducts--Maize-- Alkaline-treated Maize</v>
      </c>
      <c r="M82" s="147" t="str" cm="1">
        <f t="array" ref="M82:N82">IF(L82&lt;&gt;"",_xlfn.TEXTSPLIT(L82, "$"),"")</f>
        <v>AOM_001434</v>
      </c>
      <c r="N82" s="147" t="str">
        <v>Crop Byproduct--Cereal ByProducts--Maize-- Alkaline-treated Maize</v>
      </c>
      <c r="O82" s="147" t="str" cm="1">
        <f t="array" ref="O82">IF(L82&lt;&gt;"",_xlfn.CHOOSECOLS(_xlfn.TEXTSPLIT(N82,"--"),1),"")</f>
        <v>Crop Byproduct</v>
      </c>
      <c r="P82" s="147" t="str" cm="1">
        <f t="array" ref="P82">IF(L82&lt;&gt;"",IFERROR(_xlfn.CHOOSECOLS(_xlfn.TEXTSPLIT(N82,"--"),2),""),"")</f>
        <v>Cereal ByProducts</v>
      </c>
      <c r="Q82" s="147" t="str">
        <f t="shared" si="9"/>
        <v>Maize-- Alkaline-treated Maize</v>
      </c>
    </row>
    <row r="83" spans="1:17" x14ac:dyDescent="0.35">
      <c r="A83" s="146" t="str">
        <v>AOM_001197</v>
      </c>
      <c r="B83" s="146" t="str">
        <v>Teff Straw</v>
      </c>
      <c r="C83" s="146" t="str">
        <v/>
      </c>
      <c r="D83" s="146" t="str">
        <v>Eragrostis tef Straw</v>
      </c>
      <c r="E83" s="146" t="str">
        <f t="shared" si="8"/>
        <v>Eragrostis tef Straw</v>
      </c>
      <c r="F83" s="146" t="str">
        <v>Management--Livestock Management--Feed Characteristic--Feed Composition--Feed Ingredient--Crop Byproduct--Cereal ByProducts--Teff--Teff Straw--</v>
      </c>
      <c r="G83" s="146" t="str" cm="1">
        <f t="array" ref="G83">IFERROR(SUBSTITUTE(_xlfn.CHOOSECOLS(_xlfn.TEXTSPLIT(_xlfn.TEXTJOIN("|",,F83),"Feed Ingredient--","|",TRUE),2),"----",""),"")</f>
        <v>Crop Byproduct--Cereal ByProducts--Teff--Teff Straw--</v>
      </c>
      <c r="H83" s="146" t="str">
        <f t="shared" si="5"/>
        <v>Crop Byproduct--Cereal ByProducts--Teff--Teff Straw</v>
      </c>
      <c r="I83" s="146">
        <f t="shared" si="6"/>
        <v>3</v>
      </c>
      <c r="J83" s="146" t="str">
        <f t="shared" si="7"/>
        <v>Crop Byproduct--Cereal ByProducts--Teff</v>
      </c>
      <c r="K83" s="146" t="str" cm="1">
        <f t="array" ref="K83">IF(G83&lt;&gt;"",_xlfn.TEXTJOIN(";",TRUE,
CONCATENATE(A83,"$",H83),
IF(E83="","",IF(I83&lt;&gt;0,CONCATENATE(A83,"$",J83,"--",_xlfn.TEXTSPLIT(E83,";",TRUE,FALSE)),CONCATENATE(A83,"$",_xlfn.TEXTSPLIT(E83,";",TRUE,FALSE))))),"")</f>
        <v>AOM_001197$Crop Byproduct--Cereal ByProducts--Teff--Teff Straw;AOM_001197$Crop Byproduct--Cereal ByProducts--Teff--Eragrostis tef Straw</v>
      </c>
      <c r="L83" s="146" t="str">
        <v>AOM_001434$Crop Byproduct--Cereal ByProducts--Maize--Zea mays</v>
      </c>
      <c r="M83" s="146" t="str" cm="1">
        <f t="array" ref="M83:N83">IF(L83&lt;&gt;"",_xlfn.TEXTSPLIT(L83, "$"),"")</f>
        <v>AOM_001434</v>
      </c>
      <c r="N83" s="146" t="str">
        <v>Crop Byproduct--Cereal ByProducts--Maize--Zea mays</v>
      </c>
      <c r="O83" s="146" t="str" cm="1">
        <f t="array" ref="O83">IF(L83&lt;&gt;"",_xlfn.CHOOSECOLS(_xlfn.TEXTSPLIT(N83,"--"),1),"")</f>
        <v>Crop Byproduct</v>
      </c>
      <c r="P83" s="146" t="str" cm="1">
        <f t="array" ref="P83">IF(L83&lt;&gt;"",IFERROR(_xlfn.CHOOSECOLS(_xlfn.TEXTSPLIT(N83,"--"),2),""),"")</f>
        <v>Cereal ByProducts</v>
      </c>
      <c r="Q83" s="146" t="str">
        <f t="shared" si="9"/>
        <v>Maize--Zea mays</v>
      </c>
    </row>
    <row r="84" spans="1:17" x14ac:dyDescent="0.35">
      <c r="A84" s="147" t="str">
        <v>AOM_000585</v>
      </c>
      <c r="B84" s="147" t="str">
        <v>Wheat Bran</v>
      </c>
      <c r="C84" s="147" t="str">
        <v>Wheat Pollard</v>
      </c>
      <c r="D84" s="147" t="str">
        <v>Triticum aestivum Bran</v>
      </c>
      <c r="E84" s="147" t="str">
        <f t="shared" si="8"/>
        <v>Wheat Pollard;Triticum aestivum Bran</v>
      </c>
      <c r="F84" s="147" t="str">
        <v>Management--Livestock Management--Feed Characteristic--Feed Composition--Feed Ingredient--Crop Byproduct--Cereal ByProducts--Wheat--Wheat Bran--</v>
      </c>
      <c r="G84" s="147" t="str" cm="1">
        <f t="array" ref="G84">IFERROR(SUBSTITUTE(_xlfn.CHOOSECOLS(_xlfn.TEXTSPLIT(_xlfn.TEXTJOIN("|",,F84),"Feed Ingredient--","|",TRUE),2),"----",""),"")</f>
        <v>Crop Byproduct--Cereal ByProducts--Wheat--Wheat Bran--</v>
      </c>
      <c r="H84" s="147" t="str">
        <f t="shared" si="5"/>
        <v>Crop Byproduct--Cereal ByProducts--Wheat--Wheat Bran</v>
      </c>
      <c r="I84" s="147">
        <f t="shared" si="6"/>
        <v>3</v>
      </c>
      <c r="J84" s="147" t="str">
        <f t="shared" si="7"/>
        <v>Crop Byproduct--Cereal ByProducts--Wheat</v>
      </c>
      <c r="K84" s="147" t="str" cm="1">
        <f t="array" ref="K84">IF(G84&lt;&gt;"",_xlfn.TEXTJOIN(";",TRUE,
CONCATENATE(A84,"$",H84),
IF(E84="","",IF(I84&lt;&gt;0,CONCATENATE(A84,"$",J84,"--",_xlfn.TEXTSPLIT(E84,";",TRUE,FALSE)),CONCATENATE(A84,"$",_xlfn.TEXTSPLIT(E84,";",TRUE,FALSE))))),"")</f>
        <v>AOM_000585$Crop Byproduct--Cereal ByProducts--Wheat--Wheat Bran;AOM_000585$Crop Byproduct--Cereal ByProducts--Wheat--Wheat Pollard;AOM_000585$Crop Byproduct--Cereal ByProducts--Wheat--Triticum aestivum Bran</v>
      </c>
      <c r="L84" s="147" t="str">
        <v>AOM_001614$Crop Byproduct--Cereal ByProducts--Maize--Maize Bran</v>
      </c>
      <c r="M84" s="147" t="str" cm="1">
        <f t="array" ref="M84:N84">IF(L84&lt;&gt;"",_xlfn.TEXTSPLIT(L84, "$"),"")</f>
        <v>AOM_001614</v>
      </c>
      <c r="N84" s="147" t="str">
        <v>Crop Byproduct--Cereal ByProducts--Maize--Maize Bran</v>
      </c>
      <c r="O84" s="147" t="str" cm="1">
        <f t="array" ref="O84">IF(L84&lt;&gt;"",_xlfn.CHOOSECOLS(_xlfn.TEXTSPLIT(N84,"--"),1),"")</f>
        <v>Crop Byproduct</v>
      </c>
      <c r="P84" s="147" t="str" cm="1">
        <f t="array" ref="P84">IF(L84&lt;&gt;"",IFERROR(_xlfn.CHOOSECOLS(_xlfn.TEXTSPLIT(N84,"--"),2),""),"")</f>
        <v>Cereal ByProducts</v>
      </c>
      <c r="Q84" s="147" t="str">
        <f t="shared" si="9"/>
        <v>Maize--Maize Bran</v>
      </c>
    </row>
    <row r="85" spans="1:17" x14ac:dyDescent="0.35">
      <c r="A85" s="146" t="str">
        <v>AOM_000589</v>
      </c>
      <c r="B85" s="146" t="str">
        <v>Wheat Offal</v>
      </c>
      <c r="C85" s="146" t="str">
        <v/>
      </c>
      <c r="D85" s="146" t="str">
        <v>Triticum aestivum Offal</v>
      </c>
      <c r="E85" s="146" t="str">
        <f t="shared" si="8"/>
        <v>Triticum aestivum Offal</v>
      </c>
      <c r="F85" s="146" t="str">
        <v>Management--Livestock Management--Feed Characteristic--Feed Composition--Feed Ingredient--Crop Byproduct--Cereal ByProducts--Wheat--Wheat Offal--</v>
      </c>
      <c r="G85" s="146" t="str" cm="1">
        <f t="array" ref="G85">IFERROR(SUBSTITUTE(_xlfn.CHOOSECOLS(_xlfn.TEXTSPLIT(_xlfn.TEXTJOIN("|",,F85),"Feed Ingredient--","|",TRUE),2),"----",""),"")</f>
        <v>Crop Byproduct--Cereal ByProducts--Wheat--Wheat Offal--</v>
      </c>
      <c r="H85" s="146" t="str">
        <f t="shared" si="5"/>
        <v>Crop Byproduct--Cereal ByProducts--Wheat--Wheat Offal</v>
      </c>
      <c r="I85" s="146">
        <f t="shared" si="6"/>
        <v>3</v>
      </c>
      <c r="J85" s="146" t="str">
        <f t="shared" si="7"/>
        <v>Crop Byproduct--Cereal ByProducts--Wheat</v>
      </c>
      <c r="K85" s="146" t="str" cm="1">
        <f t="array" ref="K85">IF(G85&lt;&gt;"",_xlfn.TEXTJOIN(";",TRUE,
CONCATENATE(A85,"$",H85),
IF(E85="","",IF(I85&lt;&gt;0,CONCATENATE(A85,"$",J85,"--",_xlfn.TEXTSPLIT(E85,";",TRUE,FALSE)),CONCATENATE(A85,"$",_xlfn.TEXTSPLIT(E85,";",TRUE,FALSE))))),"")</f>
        <v>AOM_000589$Crop Byproduct--Cereal ByProducts--Wheat--Wheat Offal;AOM_000589$Crop Byproduct--Cereal ByProducts--Wheat--Triticum aestivum Offal</v>
      </c>
      <c r="L85" s="146" t="str">
        <v>AOM_001614$Crop Byproduct--Cereal ByProducts--Maize--Corn Bran</v>
      </c>
      <c r="M85" s="146" t="str" cm="1">
        <f t="array" ref="M85:N85">IF(L85&lt;&gt;"",_xlfn.TEXTSPLIT(L85, "$"),"")</f>
        <v>AOM_001614</v>
      </c>
      <c r="N85" s="146" t="str">
        <v>Crop Byproduct--Cereal ByProducts--Maize--Corn Bran</v>
      </c>
      <c r="O85" s="146" t="str" cm="1">
        <f t="array" ref="O85">IF(L85&lt;&gt;"",_xlfn.CHOOSECOLS(_xlfn.TEXTSPLIT(N85,"--"),1),"")</f>
        <v>Crop Byproduct</v>
      </c>
      <c r="P85" s="146" t="str" cm="1">
        <f t="array" ref="P85">IF(L85&lt;&gt;"",IFERROR(_xlfn.CHOOSECOLS(_xlfn.TEXTSPLIT(N85,"--"),2),""),"")</f>
        <v>Cereal ByProducts</v>
      </c>
      <c r="Q85" s="146" t="str">
        <f t="shared" si="9"/>
        <v>Maize--Corn Bran</v>
      </c>
    </row>
    <row r="86" spans="1:17" x14ac:dyDescent="0.35">
      <c r="A86" s="147" t="str">
        <v>AOM_000591</v>
      </c>
      <c r="B86" s="147" t="str">
        <v>Wheat Shorts</v>
      </c>
      <c r="C86" s="147" t="str">
        <v/>
      </c>
      <c r="D86" s="147" t="str">
        <v>Triticum aestivum Shorts</v>
      </c>
      <c r="E86" s="147" t="str">
        <f t="shared" si="8"/>
        <v>Triticum aestivum Shorts</v>
      </c>
      <c r="F86" s="147" t="str">
        <v>Management--Livestock Management--Feed Characteristic--Feed Composition--Feed Ingredient--Crop Byproduct--Cereal ByProducts--Wheat--Wheat Shorts--</v>
      </c>
      <c r="G86" s="147" t="str" cm="1">
        <f t="array" ref="G86">IFERROR(SUBSTITUTE(_xlfn.CHOOSECOLS(_xlfn.TEXTSPLIT(_xlfn.TEXTJOIN("|",,F86),"Feed Ingredient--","|",TRUE),2),"----",""),"")</f>
        <v>Crop Byproduct--Cereal ByProducts--Wheat--Wheat Shorts--</v>
      </c>
      <c r="H86" s="147" t="str">
        <f t="shared" si="5"/>
        <v>Crop Byproduct--Cereal ByProducts--Wheat--Wheat Shorts</v>
      </c>
      <c r="I86" s="147">
        <f t="shared" si="6"/>
        <v>3</v>
      </c>
      <c r="J86" s="147" t="str">
        <f t="shared" si="7"/>
        <v>Crop Byproduct--Cereal ByProducts--Wheat</v>
      </c>
      <c r="K86" s="147" t="str" cm="1">
        <f t="array" ref="K86">IF(G86&lt;&gt;"",_xlfn.TEXTJOIN(";",TRUE,
CONCATENATE(A86,"$",H86),
IF(E86="","",IF(I86&lt;&gt;0,CONCATENATE(A86,"$",J86,"--",_xlfn.TEXTSPLIT(E86,";",TRUE,FALSE)),CONCATENATE(A86,"$",_xlfn.TEXTSPLIT(E86,";",TRUE,FALSE))))),"")</f>
        <v>AOM_000591$Crop Byproduct--Cereal ByProducts--Wheat--Wheat Shorts;AOM_000591$Crop Byproduct--Cereal ByProducts--Wheat--Triticum aestivum Shorts</v>
      </c>
      <c r="L86" s="147" t="str">
        <v>AOM_001614$Crop Byproduct--Cereal ByProducts--Maize--Zea mays Bran</v>
      </c>
      <c r="M86" s="147" t="str" cm="1">
        <f t="array" ref="M86:N86">IF(L86&lt;&gt;"",_xlfn.TEXTSPLIT(L86, "$"),"")</f>
        <v>AOM_001614</v>
      </c>
      <c r="N86" s="147" t="str">
        <v>Crop Byproduct--Cereal ByProducts--Maize--Zea mays Bran</v>
      </c>
      <c r="O86" s="147" t="str" cm="1">
        <f t="array" ref="O86">IF(L86&lt;&gt;"",_xlfn.CHOOSECOLS(_xlfn.TEXTSPLIT(N86,"--"),1),"")</f>
        <v>Crop Byproduct</v>
      </c>
      <c r="P86" s="147" t="str" cm="1">
        <f t="array" ref="P86">IF(L86&lt;&gt;"",IFERROR(_xlfn.CHOOSECOLS(_xlfn.TEXTSPLIT(N86,"--"),2),""),"")</f>
        <v>Cereal ByProducts</v>
      </c>
      <c r="Q86" s="147" t="str">
        <f t="shared" si="9"/>
        <v>Maize--Zea mays Bran</v>
      </c>
    </row>
    <row r="87" spans="1:17" x14ac:dyDescent="0.35">
      <c r="A87" s="146" t="str">
        <v>AOM_001887</v>
      </c>
      <c r="B87" s="146" t="str">
        <v>Wheat Straw</v>
      </c>
      <c r="C87" s="146" t="str">
        <v/>
      </c>
      <c r="D87" s="146" t="str">
        <v>Triticum aestivum Straw</v>
      </c>
      <c r="E87" s="146" t="str">
        <f t="shared" si="8"/>
        <v>Triticum aestivum Straw</v>
      </c>
      <c r="F87" s="146" t="str">
        <v>Management--Livestock Management--Feed Characteristic--Feed Composition--Feed Ingredient--Crop Byproduct--Cereal ByProducts--Wheat--Wheat Straw--</v>
      </c>
      <c r="G87" s="146" t="str" cm="1">
        <f t="array" ref="G87">IFERROR(SUBSTITUTE(_xlfn.CHOOSECOLS(_xlfn.TEXTSPLIT(_xlfn.TEXTJOIN("|",,F87),"Feed Ingredient--","|",TRUE),2),"----",""),"")</f>
        <v>Crop Byproduct--Cereal ByProducts--Wheat--Wheat Straw--</v>
      </c>
      <c r="H87" s="146" t="str">
        <f t="shared" si="5"/>
        <v>Crop Byproduct--Cereal ByProducts--Wheat--Wheat Straw</v>
      </c>
      <c r="I87" s="146">
        <f t="shared" si="6"/>
        <v>3</v>
      </c>
      <c r="J87" s="146" t="str">
        <f t="shared" si="7"/>
        <v>Crop Byproduct--Cereal ByProducts--Wheat</v>
      </c>
      <c r="K87" s="146" t="str" cm="1">
        <f t="array" ref="K87">IF(G87&lt;&gt;"",_xlfn.TEXTJOIN(";",TRUE,
CONCATENATE(A87,"$",H87),
IF(E87="","",IF(I87&lt;&gt;0,CONCATENATE(A87,"$",J87,"--",_xlfn.TEXTSPLIT(E87,";",TRUE,FALSE)),CONCATENATE(A87,"$",_xlfn.TEXTSPLIT(E87,";",TRUE,FALSE))))),"")</f>
        <v>AOM_001887$Crop Byproduct--Cereal ByProducts--Wheat--Wheat Straw;AOM_001887$Crop Byproduct--Cereal ByProducts--Wheat--Triticum aestivum Straw</v>
      </c>
      <c r="L87" s="146" t="str">
        <v>AOM_001299$Crop Byproduct--Cereal ByProducts--Maize--Maize Husk</v>
      </c>
      <c r="M87" s="146" t="str" cm="1">
        <f t="array" ref="M87:N87">IF(L87&lt;&gt;"",_xlfn.TEXTSPLIT(L87, "$"),"")</f>
        <v>AOM_001299</v>
      </c>
      <c r="N87" s="146" t="str">
        <v>Crop Byproduct--Cereal ByProducts--Maize--Maize Husk</v>
      </c>
      <c r="O87" s="146" t="str" cm="1">
        <f t="array" ref="O87">IF(L87&lt;&gt;"",_xlfn.CHOOSECOLS(_xlfn.TEXTSPLIT(N87,"--"),1),"")</f>
        <v>Crop Byproduct</v>
      </c>
      <c r="P87" s="146" t="str" cm="1">
        <f t="array" ref="P87">IF(L87&lt;&gt;"",IFERROR(_xlfn.CHOOSECOLS(_xlfn.TEXTSPLIT(N87,"--"),2),""),"")</f>
        <v>Cereal ByProducts</v>
      </c>
      <c r="Q87" s="146" t="str">
        <f t="shared" si="9"/>
        <v>Maize--Maize Husk</v>
      </c>
    </row>
    <row r="88" spans="1:17" x14ac:dyDescent="0.35">
      <c r="A88" s="147" t="str">
        <v>AOM_001318</v>
      </c>
      <c r="B88" s="147" t="str">
        <v>Wheat Grain</v>
      </c>
      <c r="C88" s="147" t="str">
        <v/>
      </c>
      <c r="D88" s="147" t="str">
        <v>Triticum aestivum Grain</v>
      </c>
      <c r="E88" s="147" t="str">
        <f t="shared" si="8"/>
        <v>Triticum aestivum Grain</v>
      </c>
      <c r="F88" s="147" t="str">
        <v>Management--Livestock Management--Feed Characteristic--Feed Composition--Feed Ingredient--Crop Byproduct--Cereal Products--Wheat--Wheat Grain--</v>
      </c>
      <c r="G88" s="147" t="str" cm="1">
        <f t="array" ref="G88">IFERROR(SUBSTITUTE(_xlfn.CHOOSECOLS(_xlfn.TEXTSPLIT(_xlfn.TEXTJOIN("|",,F88),"Feed Ingredient--","|",TRUE),2),"----",""),"")</f>
        <v>Crop Byproduct--Cereal Products--Wheat--Wheat Grain--</v>
      </c>
      <c r="H88" s="147" t="str">
        <f t="shared" si="5"/>
        <v>Crop Byproduct--Cereal Products--Wheat--Wheat Grain</v>
      </c>
      <c r="I88" s="147">
        <f t="shared" si="6"/>
        <v>3</v>
      </c>
      <c r="J88" s="147" t="str">
        <f t="shared" si="7"/>
        <v>Crop Byproduct--Cereal Products--Wheat</v>
      </c>
      <c r="K88" s="147" t="str" cm="1">
        <f t="array" ref="K88">IF(G88&lt;&gt;"",_xlfn.TEXTJOIN(";",TRUE,
CONCATENATE(A88,"$",H88),
IF(E88="","",IF(I88&lt;&gt;0,CONCATENATE(A88,"$",J88,"--",_xlfn.TEXTSPLIT(E88,";",TRUE,FALSE)),CONCATENATE(A88,"$",_xlfn.TEXTSPLIT(E88,";",TRUE,FALSE))))),"")</f>
        <v>AOM_001318$Crop Byproduct--Cereal Products--Wheat--Wheat Grain;AOM_001318$Crop Byproduct--Cereal Products--Wheat--Triticum aestivum Grain</v>
      </c>
      <c r="L88" s="147" t="str">
        <v>AOM_001299$Crop Byproduct--Cereal ByProducts--Maize--Corn Chaff</v>
      </c>
      <c r="M88" s="147" t="str" cm="1">
        <f t="array" ref="M88:N88">IF(L88&lt;&gt;"",_xlfn.TEXTSPLIT(L88, "$"),"")</f>
        <v>AOM_001299</v>
      </c>
      <c r="N88" s="147" t="str">
        <v>Crop Byproduct--Cereal ByProducts--Maize--Corn Chaff</v>
      </c>
      <c r="O88" s="147" t="str" cm="1">
        <f t="array" ref="O88">IF(L88&lt;&gt;"",_xlfn.CHOOSECOLS(_xlfn.TEXTSPLIT(N88,"--"),1),"")</f>
        <v>Crop Byproduct</v>
      </c>
      <c r="P88" s="147" t="str" cm="1">
        <f t="array" ref="P88">IF(L88&lt;&gt;"",IFERROR(_xlfn.CHOOSECOLS(_xlfn.TEXTSPLIT(N88,"--"),2),""),"")</f>
        <v>Cereal ByProducts</v>
      </c>
      <c r="Q88" s="147" t="str">
        <f t="shared" si="9"/>
        <v>Maize--Corn Chaff</v>
      </c>
    </row>
    <row r="89" spans="1:17" x14ac:dyDescent="0.35">
      <c r="A89" s="146" t="str">
        <v>AOM_000595</v>
      </c>
      <c r="B89" s="146" t="str">
        <v>Banana Leaves</v>
      </c>
      <c r="C89" s="146" t="str">
        <v/>
      </c>
      <c r="D89" s="146" t="str">
        <v>Musa  Leaves</v>
      </c>
      <c r="E89" s="146" t="str">
        <f t="shared" si="8"/>
        <v>Musa  Leaves</v>
      </c>
      <c r="F89" s="146" t="str">
        <v>Management--Livestock Management--Feed Characteristic--Feed Composition--Feed Ingredient--Crop Byproduct--Fruit ByProducts--Banana--Banana Leaves--</v>
      </c>
      <c r="G89" s="146" t="str" cm="1">
        <f t="array" ref="G89">IFERROR(SUBSTITUTE(_xlfn.CHOOSECOLS(_xlfn.TEXTSPLIT(_xlfn.TEXTJOIN("|",,F89),"Feed Ingredient--","|",TRUE),2),"----",""),"")</f>
        <v>Crop Byproduct--Fruit ByProducts--Banana--Banana Leaves--</v>
      </c>
      <c r="H89" s="146" t="str">
        <f t="shared" si="5"/>
        <v>Crop Byproduct--Fruit ByProducts--Banana--Banana Leaves</v>
      </c>
      <c r="I89" s="146">
        <f t="shared" si="6"/>
        <v>3</v>
      </c>
      <c r="J89" s="146" t="str">
        <f t="shared" si="7"/>
        <v>Crop Byproduct--Fruit ByProducts--Banana</v>
      </c>
      <c r="K89" s="146" t="str" cm="1">
        <f t="array" ref="K89">IF(G89&lt;&gt;"",_xlfn.TEXTJOIN(";",TRUE,
CONCATENATE(A89,"$",H89),
IF(E89="","",IF(I89&lt;&gt;0,CONCATENATE(A89,"$",J89,"--",_xlfn.TEXTSPLIT(E89,";",TRUE,FALSE)),CONCATENATE(A89,"$",_xlfn.TEXTSPLIT(E89,";",TRUE,FALSE))))),"")</f>
        <v>AOM_000595$Crop Byproduct--Fruit ByProducts--Banana--Banana Leaves;AOM_000595$Crop Byproduct--Fruit ByProducts--Banana--Musa  Leaves</v>
      </c>
      <c r="L89" s="146" t="str">
        <v>AOM_001299$Crop Byproduct--Cereal ByProducts--Maize--Maize Chaff</v>
      </c>
      <c r="M89" s="146" t="str" cm="1">
        <f t="array" ref="M89:N89">IF(L89&lt;&gt;"",_xlfn.TEXTSPLIT(L89, "$"),"")</f>
        <v>AOM_001299</v>
      </c>
      <c r="N89" s="146" t="str">
        <v>Crop Byproduct--Cereal ByProducts--Maize--Maize Chaff</v>
      </c>
      <c r="O89" s="146" t="str" cm="1">
        <f t="array" ref="O89">IF(L89&lt;&gt;"",_xlfn.CHOOSECOLS(_xlfn.TEXTSPLIT(N89,"--"),1),"")</f>
        <v>Crop Byproduct</v>
      </c>
      <c r="P89" s="146" t="str" cm="1">
        <f t="array" ref="P89">IF(L89&lt;&gt;"",IFERROR(_xlfn.CHOOSECOLS(_xlfn.TEXTSPLIT(N89,"--"),2),""),"")</f>
        <v>Cereal ByProducts</v>
      </c>
      <c r="Q89" s="146" t="str">
        <f t="shared" si="9"/>
        <v>Maize--Maize Chaff</v>
      </c>
    </row>
    <row r="90" spans="1:17" x14ac:dyDescent="0.35">
      <c r="A90" s="147" t="str">
        <v>AOM_001176</v>
      </c>
      <c r="B90" s="147" t="str">
        <v>Banana Peel</v>
      </c>
      <c r="C90" s="147" t="str">
        <v/>
      </c>
      <c r="D90" s="147" t="str">
        <v>Musa  Peel</v>
      </c>
      <c r="E90" s="147" t="str">
        <f t="shared" si="8"/>
        <v>Musa  Peel</v>
      </c>
      <c r="F90" s="147" t="str">
        <v>Management--Livestock Management--Feed Characteristic--Feed Composition--Feed Ingredient--Crop Byproduct--Fruit ByProducts--Banana--Banana Peel--</v>
      </c>
      <c r="G90" s="147" t="str" cm="1">
        <f t="array" ref="G90">IFERROR(SUBSTITUTE(_xlfn.CHOOSECOLS(_xlfn.TEXTSPLIT(_xlfn.TEXTJOIN("|",,F90),"Feed Ingredient--","|",TRUE),2),"----",""),"")</f>
        <v>Crop Byproduct--Fruit ByProducts--Banana--Banana Peel--</v>
      </c>
      <c r="H90" s="147" t="str">
        <f t="shared" si="5"/>
        <v>Crop Byproduct--Fruit ByProducts--Banana--Banana Peel</v>
      </c>
      <c r="I90" s="147">
        <f t="shared" si="6"/>
        <v>3</v>
      </c>
      <c r="J90" s="147" t="str">
        <f t="shared" si="7"/>
        <v>Crop Byproduct--Fruit ByProducts--Banana</v>
      </c>
      <c r="K90" s="147" t="str" cm="1">
        <f t="array" ref="K90">IF(G90&lt;&gt;"",_xlfn.TEXTJOIN(";",TRUE,
CONCATENATE(A90,"$",H90),
IF(E90="","",IF(I90&lt;&gt;0,CONCATENATE(A90,"$",J90,"--",_xlfn.TEXTSPLIT(E90,";",TRUE,FALSE)),CONCATENATE(A90,"$",_xlfn.TEXTSPLIT(E90,";",TRUE,FALSE))))),"")</f>
        <v>AOM_001176$Crop Byproduct--Fruit ByProducts--Banana--Banana Peel;AOM_001176$Crop Byproduct--Fruit ByProducts--Banana--Musa  Peel</v>
      </c>
      <c r="L90" s="147" t="str">
        <v>AOM_001299$Crop Byproduct--Cereal ByProducts--Maize--Zea mays Husk</v>
      </c>
      <c r="M90" s="147" t="str" cm="1">
        <f t="array" ref="M90:N90">IF(L90&lt;&gt;"",_xlfn.TEXTSPLIT(L90, "$"),"")</f>
        <v>AOM_001299</v>
      </c>
      <c r="N90" s="147" t="str">
        <v>Crop Byproduct--Cereal ByProducts--Maize--Zea mays Husk</v>
      </c>
      <c r="O90" s="147" t="str" cm="1">
        <f t="array" ref="O90">IF(L90&lt;&gt;"",_xlfn.CHOOSECOLS(_xlfn.TEXTSPLIT(N90,"--"),1),"")</f>
        <v>Crop Byproduct</v>
      </c>
      <c r="P90" s="147" t="str" cm="1">
        <f t="array" ref="P90">IF(L90&lt;&gt;"",IFERROR(_xlfn.CHOOSECOLS(_xlfn.TEXTSPLIT(N90,"--"),2),""),"")</f>
        <v>Cereal ByProducts</v>
      </c>
      <c r="Q90" s="147" t="str">
        <f t="shared" si="9"/>
        <v>Maize--Zea mays Husk</v>
      </c>
    </row>
    <row r="91" spans="1:17" x14ac:dyDescent="0.35">
      <c r="A91" s="146" t="str">
        <v>AOM_001177</v>
      </c>
      <c r="B91" s="146" t="str">
        <v>Banana Pseudo-stem</v>
      </c>
      <c r="C91" s="146" t="str">
        <v/>
      </c>
      <c r="D91" s="146" t="str">
        <v>Musa  Pseudo-stem</v>
      </c>
      <c r="E91" s="146" t="str">
        <f t="shared" si="8"/>
        <v>Musa  Pseudo-stem</v>
      </c>
      <c r="F91" s="146" t="str">
        <v>Management--Livestock Management--Feed Characteristic--Feed Composition--Feed Ingredient--Crop Byproduct--Fruit ByProducts--Banana--Banana Pseudo-stem--</v>
      </c>
      <c r="G91" s="146" t="str" cm="1">
        <f t="array" ref="G91">IFERROR(SUBSTITUTE(_xlfn.CHOOSECOLS(_xlfn.TEXTSPLIT(_xlfn.TEXTJOIN("|",,F91),"Feed Ingredient--","|",TRUE),2),"----",""),"")</f>
        <v>Crop Byproduct--Fruit ByProducts--Banana--Banana Pseudo-stem--</v>
      </c>
      <c r="H91" s="146" t="str">
        <f t="shared" si="5"/>
        <v>Crop Byproduct--Fruit ByProducts--Banana--Banana Pseudo-stem</v>
      </c>
      <c r="I91" s="146">
        <f t="shared" si="6"/>
        <v>3</v>
      </c>
      <c r="J91" s="146" t="str">
        <f t="shared" si="7"/>
        <v>Crop Byproduct--Fruit ByProducts--Banana</v>
      </c>
      <c r="K91" s="146" t="str" cm="1">
        <f t="array" ref="K91">IF(G91&lt;&gt;"",_xlfn.TEXTJOIN(";",TRUE,
CONCATENATE(A91,"$",H91),
IF(E91="","",IF(I91&lt;&gt;0,CONCATENATE(A91,"$",J91,"--",_xlfn.TEXTSPLIT(E91,";",TRUE,FALSE)),CONCATENATE(A91,"$",_xlfn.TEXTSPLIT(E91,";",TRUE,FALSE))))),"")</f>
        <v>AOM_001177$Crop Byproduct--Fruit ByProducts--Banana--Banana Pseudo-stem;AOM_001177$Crop Byproduct--Fruit ByProducts--Banana--Musa  Pseudo-stem</v>
      </c>
      <c r="L91" s="146" t="str">
        <v>AOM_000569$Crop Byproduct--Cereal ByProducts--Maize--Maize Cob</v>
      </c>
      <c r="M91" s="146" t="str" cm="1">
        <f t="array" ref="M91:N91">IF(L91&lt;&gt;"",_xlfn.TEXTSPLIT(L91, "$"),"")</f>
        <v>AOM_000569</v>
      </c>
      <c r="N91" s="146" t="str">
        <v>Crop Byproduct--Cereal ByProducts--Maize--Maize Cob</v>
      </c>
      <c r="O91" s="146" t="str" cm="1">
        <f t="array" ref="O91">IF(L91&lt;&gt;"",_xlfn.CHOOSECOLS(_xlfn.TEXTSPLIT(N91,"--"),1),"")</f>
        <v>Crop Byproduct</v>
      </c>
      <c r="P91" s="146" t="str" cm="1">
        <f t="array" ref="P91">IF(L91&lt;&gt;"",IFERROR(_xlfn.CHOOSECOLS(_xlfn.TEXTSPLIT(N91,"--"),2),""),"")</f>
        <v>Cereal ByProducts</v>
      </c>
      <c r="Q91" s="146" t="str">
        <f t="shared" si="9"/>
        <v>Maize--Maize Cob</v>
      </c>
    </row>
    <row r="92" spans="1:17" x14ac:dyDescent="0.35">
      <c r="A92" s="147" t="str">
        <v>AOM_001815</v>
      </c>
      <c r="B92" s="147" t="str">
        <v>Date Cull</v>
      </c>
      <c r="C92" s="147" t="str">
        <v/>
      </c>
      <c r="D92" s="147" t="str">
        <v>Phoenix dactylifera</v>
      </c>
      <c r="E92" s="147" t="str">
        <f t="shared" si="8"/>
        <v>Phoenix dactylifera</v>
      </c>
      <c r="F92" s="147" t="str">
        <v>Management--Livestock Management--Feed Characteristic--Feed Composition--Feed Ingredient--Crop Byproduct--Fruit ByProducts--Date--Date Cull--</v>
      </c>
      <c r="G92" s="147" t="str" cm="1">
        <f t="array" ref="G92">IFERROR(SUBSTITUTE(_xlfn.CHOOSECOLS(_xlfn.TEXTSPLIT(_xlfn.TEXTJOIN("|",,F92),"Feed Ingredient--","|",TRUE),2),"----",""),"")</f>
        <v>Crop Byproduct--Fruit ByProducts--Date--Date Cull--</v>
      </c>
      <c r="H92" s="147" t="str">
        <f t="shared" si="5"/>
        <v>Crop Byproduct--Fruit ByProducts--Date--Date Cull</v>
      </c>
      <c r="I92" s="147">
        <f t="shared" si="6"/>
        <v>3</v>
      </c>
      <c r="J92" s="147" t="str">
        <f t="shared" si="7"/>
        <v>Crop Byproduct--Fruit ByProducts--Date</v>
      </c>
      <c r="K92" s="147" t="str" cm="1">
        <f t="array" ref="K92">IF(G92&lt;&gt;"",_xlfn.TEXTJOIN(";",TRUE,
CONCATENATE(A92,"$",H92),
IF(E92="","",IF(I92&lt;&gt;0,CONCATENATE(A92,"$",J92,"--",_xlfn.TEXTSPLIT(E92,";",TRUE,FALSE)),CONCATENATE(A92,"$",_xlfn.TEXTSPLIT(E92,";",TRUE,FALSE))))),"")</f>
        <v>AOM_001815$Crop Byproduct--Fruit ByProducts--Date--Date Cull;AOM_001815$Crop Byproduct--Fruit ByProducts--Date--Phoenix dactylifera</v>
      </c>
      <c r="L92" s="147" t="str">
        <v>AOM_000569$Crop Byproduct--Cereal ByProducts--Maize--Corn Cob</v>
      </c>
      <c r="M92" s="147" t="str" cm="1">
        <f t="array" ref="M92:N92">IF(L92&lt;&gt;"",_xlfn.TEXTSPLIT(L92, "$"),"")</f>
        <v>AOM_000569</v>
      </c>
      <c r="N92" s="147" t="str">
        <v>Crop Byproduct--Cereal ByProducts--Maize--Corn Cob</v>
      </c>
      <c r="O92" s="147" t="str" cm="1">
        <f t="array" ref="O92">IF(L92&lt;&gt;"",_xlfn.CHOOSECOLS(_xlfn.TEXTSPLIT(N92,"--"),1),"")</f>
        <v>Crop Byproduct</v>
      </c>
      <c r="P92" s="147" t="str" cm="1">
        <f t="array" ref="P92">IF(L92&lt;&gt;"",IFERROR(_xlfn.CHOOSECOLS(_xlfn.TEXTSPLIT(N92,"--"),2),""),"")</f>
        <v>Cereal ByProducts</v>
      </c>
      <c r="Q92" s="147" t="str">
        <f t="shared" si="9"/>
        <v>Maize--Corn Cob</v>
      </c>
    </row>
    <row r="93" spans="1:17" x14ac:dyDescent="0.35">
      <c r="A93" s="146" t="str">
        <v>AOM_001625</v>
      </c>
      <c r="B93" s="146" t="str">
        <v>Mango Seed Kernel</v>
      </c>
      <c r="C93" s="146" t="str">
        <v/>
      </c>
      <c r="D93" s="146" t="str">
        <v>Mangifera indica Seed Kernel</v>
      </c>
      <c r="E93" s="146" t="str">
        <f t="shared" si="8"/>
        <v>Mangifera indica Seed Kernel</v>
      </c>
      <c r="F93" s="146" t="str">
        <v>Management--Livestock Management--Feed Characteristic--Feed Composition--Feed Ingredient--Crop Byproduct--Fruit ByProducts--Mango--Mango Seed--Mango Seed Kernel</v>
      </c>
      <c r="G93" s="146" t="str" cm="1">
        <f t="array" ref="G93">IFERROR(SUBSTITUTE(_xlfn.CHOOSECOLS(_xlfn.TEXTSPLIT(_xlfn.TEXTJOIN("|",,F93),"Feed Ingredient--","|",TRUE),2),"----",""),"")</f>
        <v>Crop Byproduct--Fruit ByProducts--Mango--Mango Seed--Mango Seed Kernel</v>
      </c>
      <c r="H93" s="146" t="str">
        <f t="shared" si="5"/>
        <v>Crop Byproduct--Fruit ByProducts--Mango--Mango Seed--Mango Seed Kernel</v>
      </c>
      <c r="I93" s="146">
        <f t="shared" si="6"/>
        <v>4</v>
      </c>
      <c r="J93" s="146" t="str">
        <f t="shared" si="7"/>
        <v>Crop Byproduct--Fruit ByProducts--Mango--Mango Seed</v>
      </c>
      <c r="K93" s="146" t="str" cm="1">
        <f t="array" ref="K93">IF(G93&lt;&gt;"",_xlfn.TEXTJOIN(";",TRUE,
CONCATENATE(A93,"$",H93),
IF(E93="","",IF(I93&lt;&gt;0,CONCATENATE(A93,"$",J93,"--",_xlfn.TEXTSPLIT(E93,";",TRUE,FALSE)),CONCATENATE(A93,"$",_xlfn.TEXTSPLIT(E93,";",TRUE,FALSE))))),"")</f>
        <v>AOM_001625$Crop Byproduct--Fruit ByProducts--Mango--Mango Seed--Mango Seed Kernel;AOM_001625$Crop Byproduct--Fruit ByProducts--Mango--Mango Seed--Mangifera indica Seed Kernel</v>
      </c>
      <c r="L93" s="146" t="str">
        <v>AOM_000569$Crop Byproduct--Cereal ByProducts--Maize--Zea mays Cob</v>
      </c>
      <c r="M93" s="146" t="str" cm="1">
        <f t="array" ref="M93:N93">IF(L93&lt;&gt;"",_xlfn.TEXTSPLIT(L93, "$"),"")</f>
        <v>AOM_000569</v>
      </c>
      <c r="N93" s="146" t="str">
        <v>Crop Byproduct--Cereal ByProducts--Maize--Zea mays Cob</v>
      </c>
      <c r="O93" s="146" t="str" cm="1">
        <f t="array" ref="O93">IF(L93&lt;&gt;"",_xlfn.CHOOSECOLS(_xlfn.TEXTSPLIT(N93,"--"),1),"")</f>
        <v>Crop Byproduct</v>
      </c>
      <c r="P93" s="146" t="str" cm="1">
        <f t="array" ref="P93">IF(L93&lt;&gt;"",IFERROR(_xlfn.CHOOSECOLS(_xlfn.TEXTSPLIT(N93,"--"),2),""),"")</f>
        <v>Cereal ByProducts</v>
      </c>
      <c r="Q93" s="146" t="str">
        <f t="shared" si="9"/>
        <v>Maize--Zea mays Cob</v>
      </c>
    </row>
    <row r="94" spans="1:17" x14ac:dyDescent="0.35">
      <c r="A94" s="147" t="str">
        <v>AOM_001196</v>
      </c>
      <c r="B94" s="147" t="str">
        <v>Mango Seed</v>
      </c>
      <c r="C94" s="147" t="str">
        <v/>
      </c>
      <c r="D94" s="147" t="str">
        <v/>
      </c>
      <c r="E94" s="147" t="str">
        <f t="shared" si="8"/>
        <v/>
      </c>
      <c r="F94" s="147" t="str">
        <v>Management--Livestock Management--Feed Characteristic--Feed Composition--Feed Ingredient--Crop Byproduct--Fruit ByProducts--Mango--Mango Seed--</v>
      </c>
      <c r="G94" s="147" t="str" cm="1">
        <f t="array" ref="G94">IFERROR(SUBSTITUTE(_xlfn.CHOOSECOLS(_xlfn.TEXTSPLIT(_xlfn.TEXTJOIN("|",,F94),"Feed Ingredient--","|",TRUE),2),"----",""),"")</f>
        <v>Crop Byproduct--Fruit ByProducts--Mango--Mango Seed--</v>
      </c>
      <c r="H94" s="147" t="str">
        <f t="shared" si="5"/>
        <v>Crop Byproduct--Fruit ByProducts--Mango--Mango Seed</v>
      </c>
      <c r="I94" s="147">
        <f t="shared" si="6"/>
        <v>3</v>
      </c>
      <c r="J94" s="147" t="str">
        <f t="shared" si="7"/>
        <v>Crop Byproduct--Fruit ByProducts--Mango</v>
      </c>
      <c r="K94" s="147" t="str" cm="1">
        <f t="array" ref="K94">IF(G94&lt;&gt;"",_xlfn.TEXTJOIN(";",TRUE,
CONCATENATE(A94,"$",H94),
IF(E94="","",IF(I94&lt;&gt;0,CONCATENATE(A94,"$",J94,"--",_xlfn.TEXTSPLIT(E94,";",TRUE,FALSE)),CONCATENATE(A94,"$",_xlfn.TEXTSPLIT(E94,";",TRUE,FALSE))))),"")</f>
        <v>AOM_001196$Crop Byproduct--Fruit ByProducts--Mango--Mango Seed</v>
      </c>
      <c r="L94" s="147" t="str">
        <v>AOM_001294$Crop Byproduct--Cereal ByProducts--Maize--Maize Germ</v>
      </c>
      <c r="M94" s="147" t="str" cm="1">
        <f t="array" ref="M94:N94">IF(L94&lt;&gt;"",_xlfn.TEXTSPLIT(L94, "$"),"")</f>
        <v>AOM_001294</v>
      </c>
      <c r="N94" s="147" t="str">
        <v>Crop Byproduct--Cereal ByProducts--Maize--Maize Germ</v>
      </c>
      <c r="O94" s="147" t="str" cm="1">
        <f t="array" ref="O94">IF(L94&lt;&gt;"",_xlfn.CHOOSECOLS(_xlfn.TEXTSPLIT(N94,"--"),1),"")</f>
        <v>Crop Byproduct</v>
      </c>
      <c r="P94" s="147" t="str" cm="1">
        <f t="array" ref="P94">IF(L94&lt;&gt;"",IFERROR(_xlfn.CHOOSECOLS(_xlfn.TEXTSPLIT(N94,"--"),2),""),"")</f>
        <v>Cereal ByProducts</v>
      </c>
      <c r="Q94" s="147" t="str">
        <f t="shared" si="9"/>
        <v>Maize--Maize Germ</v>
      </c>
    </row>
    <row r="95" spans="1:17" x14ac:dyDescent="0.35">
      <c r="A95" s="146" t="str">
        <v>AOM_001286</v>
      </c>
      <c r="B95" s="146" t="str">
        <v>Papaya Leaves</v>
      </c>
      <c r="C95" s="146" t="str">
        <v/>
      </c>
      <c r="D95" s="146" t="str">
        <v>Carica papaya Leaves</v>
      </c>
      <c r="E95" s="146" t="str">
        <f t="shared" si="8"/>
        <v>Carica papaya Leaves</v>
      </c>
      <c r="F95" s="146" t="str">
        <v>Management--Livestock Management--Feed Characteristic--Feed Composition--Feed Ingredient--Crop Byproduct--Fruit ByProducts--Papaya--Papaya Leaves--</v>
      </c>
      <c r="G95" s="146" t="str" cm="1">
        <f t="array" ref="G95">IFERROR(SUBSTITUTE(_xlfn.CHOOSECOLS(_xlfn.TEXTSPLIT(_xlfn.TEXTJOIN("|",,F95),"Feed Ingredient--","|",TRUE),2),"----",""),"")</f>
        <v>Crop Byproduct--Fruit ByProducts--Papaya--Papaya Leaves--</v>
      </c>
      <c r="H95" s="146" t="str">
        <f t="shared" si="5"/>
        <v>Crop Byproduct--Fruit ByProducts--Papaya--Papaya Leaves</v>
      </c>
      <c r="I95" s="146">
        <f t="shared" si="6"/>
        <v>3</v>
      </c>
      <c r="J95" s="146" t="str">
        <f t="shared" si="7"/>
        <v>Crop Byproduct--Fruit ByProducts--Papaya</v>
      </c>
      <c r="K95" s="146" t="str" cm="1">
        <f t="array" ref="K95">IF(G95&lt;&gt;"",_xlfn.TEXTJOIN(";",TRUE,
CONCATENATE(A95,"$",H95),
IF(E95="","",IF(I95&lt;&gt;0,CONCATENATE(A95,"$",J95,"--",_xlfn.TEXTSPLIT(E95,";",TRUE,FALSE)),CONCATENATE(A95,"$",_xlfn.TEXTSPLIT(E95,";",TRUE,FALSE))))),"")</f>
        <v>AOM_001286$Crop Byproduct--Fruit ByProducts--Papaya--Papaya Leaves;AOM_001286$Crop Byproduct--Fruit ByProducts--Papaya--Carica papaya Leaves</v>
      </c>
      <c r="L95" s="146" t="str">
        <v>AOM_001294$Crop Byproduct--Cereal ByProducts--Maize--Corn Germ</v>
      </c>
      <c r="M95" s="146" t="str" cm="1">
        <f t="array" ref="M95:N95">IF(L95&lt;&gt;"",_xlfn.TEXTSPLIT(L95, "$"),"")</f>
        <v>AOM_001294</v>
      </c>
      <c r="N95" s="146" t="str">
        <v>Crop Byproduct--Cereal ByProducts--Maize--Corn Germ</v>
      </c>
      <c r="O95" s="146" t="str" cm="1">
        <f t="array" ref="O95">IF(L95&lt;&gt;"",_xlfn.CHOOSECOLS(_xlfn.TEXTSPLIT(N95,"--"),1),"")</f>
        <v>Crop Byproduct</v>
      </c>
      <c r="P95" s="146" t="str" cm="1">
        <f t="array" ref="P95">IF(L95&lt;&gt;"",IFERROR(_xlfn.CHOOSECOLS(_xlfn.TEXTSPLIT(N95,"--"),2),""),"")</f>
        <v>Cereal ByProducts</v>
      </c>
      <c r="Q95" s="146" t="str">
        <f t="shared" si="9"/>
        <v>Maize--Corn Germ</v>
      </c>
    </row>
    <row r="96" spans="1:17" x14ac:dyDescent="0.35">
      <c r="A96" s="147" t="str">
        <v>AOM_001283</v>
      </c>
      <c r="B96" s="147" t="str">
        <v>Plantain Peel</v>
      </c>
      <c r="C96" s="147" t="str">
        <v/>
      </c>
      <c r="D96" s="147" t="str">
        <v>Musa paradisiaca Peel</v>
      </c>
      <c r="E96" s="147" t="str">
        <f t="shared" si="8"/>
        <v>Musa paradisiaca Peel</v>
      </c>
      <c r="F96" s="147" t="str">
        <v>Management--Livestock Management--Feed Characteristic--Feed Composition--Feed Ingredient--Crop Byproduct--Fruit ByProducts--Plantain--Plantain Peel--</v>
      </c>
      <c r="G96" s="147" t="str" cm="1">
        <f t="array" ref="G96">IFERROR(SUBSTITUTE(_xlfn.CHOOSECOLS(_xlfn.TEXTSPLIT(_xlfn.TEXTJOIN("|",,F96),"Feed Ingredient--","|",TRUE),2),"----",""),"")</f>
        <v>Crop Byproduct--Fruit ByProducts--Plantain--Plantain Peel--</v>
      </c>
      <c r="H96" s="147" t="str">
        <f t="shared" si="5"/>
        <v>Crop Byproduct--Fruit ByProducts--Plantain--Plantain Peel</v>
      </c>
      <c r="I96" s="147">
        <f t="shared" si="6"/>
        <v>3</v>
      </c>
      <c r="J96" s="147" t="str">
        <f t="shared" si="7"/>
        <v>Crop Byproduct--Fruit ByProducts--Plantain</v>
      </c>
      <c r="K96" s="147" t="str" cm="1">
        <f t="array" ref="K96">IF(G96&lt;&gt;"",_xlfn.TEXTJOIN(";",TRUE,
CONCATENATE(A96,"$",H96),
IF(E96="","",IF(I96&lt;&gt;0,CONCATENATE(A96,"$",J96,"--",_xlfn.TEXTSPLIT(E96,";",TRUE,FALSE)),CONCATENATE(A96,"$",_xlfn.TEXTSPLIT(E96,";",TRUE,FALSE))))),"")</f>
        <v>AOM_001283$Crop Byproduct--Fruit ByProducts--Plantain--Plantain Peel;AOM_001283$Crop Byproduct--Fruit ByProducts--Plantain--Musa paradisiaca Peel</v>
      </c>
      <c r="L96" s="147" t="str">
        <v>AOM_001294$Crop Byproduct--Cereal ByProducts--Maize--Zea mays Germ</v>
      </c>
      <c r="M96" s="147" t="str" cm="1">
        <f t="array" ref="M96:N96">IF(L96&lt;&gt;"",_xlfn.TEXTSPLIT(L96, "$"),"")</f>
        <v>AOM_001294</v>
      </c>
      <c r="N96" s="147" t="str">
        <v>Crop Byproduct--Cereal ByProducts--Maize--Zea mays Germ</v>
      </c>
      <c r="O96" s="147" t="str" cm="1">
        <f t="array" ref="O96">IF(L96&lt;&gt;"",_xlfn.CHOOSECOLS(_xlfn.TEXTSPLIT(N96,"--"),1),"")</f>
        <v>Crop Byproduct</v>
      </c>
      <c r="P96" s="147" t="str" cm="1">
        <f t="array" ref="P96">IF(L96&lt;&gt;"",IFERROR(_xlfn.CHOOSECOLS(_xlfn.TEXTSPLIT(N96,"--"),2),""),"")</f>
        <v>Cereal ByProducts</v>
      </c>
      <c r="Q96" s="147" t="str">
        <f t="shared" si="9"/>
        <v>Maize--Zea mays Germ</v>
      </c>
    </row>
    <row r="97" spans="1:17" x14ac:dyDescent="0.35">
      <c r="A97" s="146" t="str">
        <v>AOM_001889</v>
      </c>
      <c r="B97" s="146" t="str">
        <v>Orange Peels</v>
      </c>
      <c r="C97" s="146" t="str">
        <v/>
      </c>
      <c r="D97" s="146" t="str">
        <v>Citrus sinensis Peels</v>
      </c>
      <c r="E97" s="146" t="str">
        <f t="shared" si="8"/>
        <v>Citrus sinensis Peels</v>
      </c>
      <c r="F97" s="146" t="str">
        <v>Management--Livestock Management--Feed Characteristic--Feed Composition--Feed Ingredient--Crop Byproduct--Fruit ByProducts--Orange--Orange Peels--</v>
      </c>
      <c r="G97" s="146" t="str" cm="1">
        <f t="array" ref="G97">IFERROR(SUBSTITUTE(_xlfn.CHOOSECOLS(_xlfn.TEXTSPLIT(_xlfn.TEXTJOIN("|",,F97),"Feed Ingredient--","|",TRUE),2),"----",""),"")</f>
        <v>Crop Byproduct--Fruit ByProducts--Orange--Orange Peels--</v>
      </c>
      <c r="H97" s="146" t="str">
        <f t="shared" si="5"/>
        <v>Crop Byproduct--Fruit ByProducts--Orange--Orange Peels</v>
      </c>
      <c r="I97" s="146">
        <f t="shared" si="6"/>
        <v>3</v>
      </c>
      <c r="J97" s="146" t="str">
        <f t="shared" si="7"/>
        <v>Crop Byproduct--Fruit ByProducts--Orange</v>
      </c>
      <c r="K97" s="146" t="str" cm="1">
        <f t="array" ref="K97">IF(G97&lt;&gt;"",_xlfn.TEXTJOIN(";",TRUE,
CONCATENATE(A97,"$",H97),
IF(E97="","",IF(I97&lt;&gt;0,CONCATENATE(A97,"$",J97,"--",_xlfn.TEXTSPLIT(E97,";",TRUE,FALSE)),CONCATENATE(A97,"$",_xlfn.TEXTSPLIT(E97,";",TRUE,FALSE))))),"")</f>
        <v>AOM_001889$Crop Byproduct--Fruit ByProducts--Orange--Orange Peels;AOM_001889$Crop Byproduct--Fruit ByProducts--Orange--Citrus sinensis Peels</v>
      </c>
      <c r="L97" s="146" t="str">
        <v>AOM_001292$Crop Byproduct--Cereal ByProducts--Maize--Maize Gluten</v>
      </c>
      <c r="M97" s="146" t="str" cm="1">
        <f t="array" ref="M97:N97">IF(L97&lt;&gt;"",_xlfn.TEXTSPLIT(L97, "$"),"")</f>
        <v>AOM_001292</v>
      </c>
      <c r="N97" s="146" t="str">
        <v>Crop Byproduct--Cereal ByProducts--Maize--Maize Gluten</v>
      </c>
      <c r="O97" s="146" t="str" cm="1">
        <f t="array" ref="O97">IF(L97&lt;&gt;"",_xlfn.CHOOSECOLS(_xlfn.TEXTSPLIT(N97,"--"),1),"")</f>
        <v>Crop Byproduct</v>
      </c>
      <c r="P97" s="146" t="str" cm="1">
        <f t="array" ref="P97">IF(L97&lt;&gt;"",IFERROR(_xlfn.CHOOSECOLS(_xlfn.TEXTSPLIT(N97,"--"),2),""),"")</f>
        <v>Cereal ByProducts</v>
      </c>
      <c r="Q97" s="146" t="str">
        <f t="shared" si="9"/>
        <v>Maize--Maize Gluten</v>
      </c>
    </row>
    <row r="98" spans="1:17" x14ac:dyDescent="0.35">
      <c r="A98" s="147" t="str">
        <v>AOM_001311</v>
      </c>
      <c r="B98" s="147" t="str">
        <v>Date</v>
      </c>
      <c r="C98" s="147" t="str">
        <v/>
      </c>
      <c r="D98" s="147" t="str">
        <v>Phoenix dactylifera</v>
      </c>
      <c r="E98" s="147" t="str">
        <f t="shared" si="8"/>
        <v>Phoenix dactylifera</v>
      </c>
      <c r="F98" s="147" t="str">
        <v>Management--Livestock Management--Feed Characteristic--Feed Composition--Feed Ingredient--Crop Byproduct--Fruit Product--Date----</v>
      </c>
      <c r="G98" s="147" t="str" cm="1">
        <f t="array" ref="G98">IFERROR(SUBSTITUTE(_xlfn.CHOOSECOLS(_xlfn.TEXTSPLIT(_xlfn.TEXTJOIN("|",,F98),"Feed Ingredient--","|",TRUE),2),"----",""),"")</f>
        <v>Crop Byproduct--Fruit Product--Date</v>
      </c>
      <c r="H98" s="147" t="str">
        <f t="shared" si="5"/>
        <v>Crop Byproduct--Fruit Product--Date</v>
      </c>
      <c r="I98" s="147">
        <f t="shared" si="6"/>
        <v>2</v>
      </c>
      <c r="J98" s="147" t="str">
        <f t="shared" si="7"/>
        <v>Crop Byproduct--Fruit Product</v>
      </c>
      <c r="K98" s="147" t="str" cm="1">
        <f t="array" ref="K98">IF(G98&lt;&gt;"",_xlfn.TEXTJOIN(";",TRUE,
CONCATENATE(A98,"$",H98),
IF(E98="","",IF(I98&lt;&gt;0,CONCATENATE(A98,"$",J98,"--",_xlfn.TEXTSPLIT(E98,";",TRUE,FALSE)),CONCATENATE(A98,"$",_xlfn.TEXTSPLIT(E98,";",TRUE,FALSE))))),"")</f>
        <v>AOM_001311$Crop Byproduct--Fruit Product--Date;AOM_001311$Crop Byproduct--Fruit Product--Phoenix dactylifera</v>
      </c>
      <c r="L98" s="147" t="str">
        <v>AOM_001292$Crop Byproduct--Cereal ByProducts--Maize--Corn Gluten</v>
      </c>
      <c r="M98" s="147" t="str" cm="1">
        <f t="array" ref="M98:N98">IF(L98&lt;&gt;"",_xlfn.TEXTSPLIT(L98, "$"),"")</f>
        <v>AOM_001292</v>
      </c>
      <c r="N98" s="147" t="str">
        <v>Crop Byproduct--Cereal ByProducts--Maize--Corn Gluten</v>
      </c>
      <c r="O98" s="147" t="str" cm="1">
        <f t="array" ref="O98">IF(L98&lt;&gt;"",_xlfn.CHOOSECOLS(_xlfn.TEXTSPLIT(N98,"--"),1),"")</f>
        <v>Crop Byproduct</v>
      </c>
      <c r="P98" s="147" t="str" cm="1">
        <f t="array" ref="P98">IF(L98&lt;&gt;"",IFERROR(_xlfn.CHOOSECOLS(_xlfn.TEXTSPLIT(N98,"--"),2),""),"")</f>
        <v>Cereal ByProducts</v>
      </c>
      <c r="Q98" s="147" t="str">
        <f t="shared" si="9"/>
        <v>Maize--Corn Gluten</v>
      </c>
    </row>
    <row r="99" spans="1:17" x14ac:dyDescent="0.35">
      <c r="A99" s="146" t="str">
        <v>AOM_001258</v>
      </c>
      <c r="B99" s="146" t="str">
        <v>Bean Haulm</v>
      </c>
      <c r="C99" s="146" t="str">
        <v>Green Bean Haulm; Common Bean Haulm</v>
      </c>
      <c r="D99" s="146" t="str">
        <v/>
      </c>
      <c r="E99" s="146" t="str">
        <f t="shared" si="8"/>
        <v>Green Bean Haulm; Common Bean Haulm</v>
      </c>
      <c r="F99" s="146" t="str">
        <v>Management--Livestock Management--Feed Characteristic--Feed Composition--Feed Ingredient--Crop Byproduct--Legume ByProducts--Bean--Bean Haulm--</v>
      </c>
      <c r="G99" s="146" t="str" cm="1">
        <f t="array" ref="G99">IFERROR(SUBSTITUTE(_xlfn.CHOOSECOLS(_xlfn.TEXTSPLIT(_xlfn.TEXTJOIN("|",,F99),"Feed Ingredient--","|",TRUE),2),"----",""),"")</f>
        <v>Crop Byproduct--Legume ByProducts--Bean--Bean Haulm--</v>
      </c>
      <c r="H99" s="146" t="str">
        <f t="shared" si="5"/>
        <v>Crop Byproduct--Legume ByProducts--Bean--Bean Haulm</v>
      </c>
      <c r="I99" s="146">
        <f t="shared" si="6"/>
        <v>3</v>
      </c>
      <c r="J99" s="146" t="str">
        <f t="shared" si="7"/>
        <v>Crop Byproduct--Legume ByProducts--Bean</v>
      </c>
      <c r="K99" s="146" t="str" cm="1">
        <f t="array" ref="K99">IF(G99&lt;&gt;"",_xlfn.TEXTJOIN(";",TRUE,
CONCATENATE(A99,"$",H99),
IF(E99="","",IF(I99&lt;&gt;0,CONCATENATE(A99,"$",J99,"--",_xlfn.TEXTSPLIT(E99,";",TRUE,FALSE)),CONCATENATE(A99,"$",_xlfn.TEXTSPLIT(E99,";",TRUE,FALSE))))),"")</f>
        <v>AOM_001258$Crop Byproduct--Legume ByProducts--Bean--Bean Haulm;AOM_001258$Crop Byproduct--Legume ByProducts--Bean--Green Bean Haulm;AOM_001258$Crop Byproduct--Legume ByProducts--Bean-- Common Bean Haulm</v>
      </c>
      <c r="L99" s="146" t="str">
        <v>AOM_001292$Crop Byproduct--Cereal ByProducts--Maize--Zea mays Gluten</v>
      </c>
      <c r="M99" s="146" t="str" cm="1">
        <f t="array" ref="M99:N99">IF(L99&lt;&gt;"",_xlfn.TEXTSPLIT(L99, "$"),"")</f>
        <v>AOM_001292</v>
      </c>
      <c r="N99" s="146" t="str">
        <v>Crop Byproduct--Cereal ByProducts--Maize--Zea mays Gluten</v>
      </c>
      <c r="O99" s="146" t="str" cm="1">
        <f t="array" ref="O99">IF(L99&lt;&gt;"",_xlfn.CHOOSECOLS(_xlfn.TEXTSPLIT(N99,"--"),1),"")</f>
        <v>Crop Byproduct</v>
      </c>
      <c r="P99" s="146" t="str" cm="1">
        <f t="array" ref="P99">IF(L99&lt;&gt;"",IFERROR(_xlfn.CHOOSECOLS(_xlfn.TEXTSPLIT(N99,"--"),2),""),"")</f>
        <v>Cereal ByProducts</v>
      </c>
      <c r="Q99" s="146" t="str">
        <f t="shared" si="9"/>
        <v>Maize--Zea mays Gluten</v>
      </c>
    </row>
    <row r="100" spans="1:17" x14ac:dyDescent="0.35">
      <c r="A100" s="147" t="str">
        <v>AOM_001179</v>
      </c>
      <c r="B100" s="147" t="str">
        <v>Bean Straw</v>
      </c>
      <c r="C100" s="147" t="str">
        <v/>
      </c>
      <c r="D100" s="147" t="str">
        <v>Phaseolus vulgaris Straw</v>
      </c>
      <c r="E100" s="147" t="str">
        <f t="shared" si="8"/>
        <v>Phaseolus vulgaris Straw</v>
      </c>
      <c r="F100" s="147" t="str">
        <v>Management--Livestock Management--Feed Characteristic--Feed Composition--Feed Ingredient--Crop Byproduct--Legume ByProducts--Bean--Bean Straw--</v>
      </c>
      <c r="G100" s="147" t="str" cm="1">
        <f t="array" ref="G100">IFERROR(SUBSTITUTE(_xlfn.CHOOSECOLS(_xlfn.TEXTSPLIT(_xlfn.TEXTJOIN("|",,F100),"Feed Ingredient--","|",TRUE),2),"----",""),"")</f>
        <v>Crop Byproduct--Legume ByProducts--Bean--Bean Straw--</v>
      </c>
      <c r="H100" s="147" t="str">
        <f t="shared" si="5"/>
        <v>Crop Byproduct--Legume ByProducts--Bean--Bean Straw</v>
      </c>
      <c r="I100" s="147">
        <f t="shared" si="6"/>
        <v>3</v>
      </c>
      <c r="J100" s="147" t="str">
        <f t="shared" si="7"/>
        <v>Crop Byproduct--Legume ByProducts--Bean</v>
      </c>
      <c r="K100" s="147" t="str" cm="1">
        <f t="array" ref="K100">IF(G100&lt;&gt;"",_xlfn.TEXTJOIN(";",TRUE,
CONCATENATE(A100,"$",H100),
IF(E100="","",IF(I100&lt;&gt;0,CONCATENATE(A100,"$",J100,"--",_xlfn.TEXTSPLIT(E100,";",TRUE,FALSE)),CONCATENATE(A100,"$",_xlfn.TEXTSPLIT(E100,";",TRUE,FALSE))))),"")</f>
        <v>AOM_001179$Crop Byproduct--Legume ByProducts--Bean--Bean Straw;AOM_001179$Crop Byproduct--Legume ByProducts--Bean--Phaseolus vulgaris Straw</v>
      </c>
      <c r="L100" s="147" t="str">
        <v>AOM_001298$Crop Byproduct--Cereal ByProducts--Maize--Maize Leaves</v>
      </c>
      <c r="M100" s="147" t="str" cm="1">
        <f t="array" ref="M100:N100">IF(L100&lt;&gt;"",_xlfn.TEXTSPLIT(L100, "$"),"")</f>
        <v>AOM_001298</v>
      </c>
      <c r="N100" s="147" t="str">
        <v>Crop Byproduct--Cereal ByProducts--Maize--Maize Leaves</v>
      </c>
      <c r="O100" s="147" t="str" cm="1">
        <f t="array" ref="O100">IF(L100&lt;&gt;"",_xlfn.CHOOSECOLS(_xlfn.TEXTSPLIT(N100,"--"),1),"")</f>
        <v>Crop Byproduct</v>
      </c>
      <c r="P100" s="147" t="str" cm="1">
        <f t="array" ref="P100">IF(L100&lt;&gt;"",IFERROR(_xlfn.CHOOSECOLS(_xlfn.TEXTSPLIT(N100,"--"),2),""),"")</f>
        <v>Cereal ByProducts</v>
      </c>
      <c r="Q100" s="147" t="str">
        <f t="shared" si="9"/>
        <v>Maize--Maize Leaves</v>
      </c>
    </row>
    <row r="101" spans="1:17" x14ac:dyDescent="0.35">
      <c r="A101" s="146" t="str">
        <v>AOM_001180</v>
      </c>
      <c r="B101" s="146" t="str">
        <v>Bean Tops</v>
      </c>
      <c r="C101" s="146" t="str">
        <v/>
      </c>
      <c r="D101" s="146" t="str">
        <v>Phaseolus vulgaris Tops</v>
      </c>
      <c r="E101" s="146" t="str">
        <f t="shared" si="8"/>
        <v>Phaseolus vulgaris Tops</v>
      </c>
      <c r="F101" s="146" t="str">
        <v>Management--Livestock Management--Feed Characteristic--Feed Composition--Feed Ingredient--Crop Byproduct--Legume ByProducts--Bean--Bean Tops--</v>
      </c>
      <c r="G101" s="146" t="str" cm="1">
        <f t="array" ref="G101">IFERROR(SUBSTITUTE(_xlfn.CHOOSECOLS(_xlfn.TEXTSPLIT(_xlfn.TEXTJOIN("|",,F101),"Feed Ingredient--","|",TRUE),2),"----",""),"")</f>
        <v>Crop Byproduct--Legume ByProducts--Bean--Bean Tops--</v>
      </c>
      <c r="H101" s="146" t="str">
        <f t="shared" si="5"/>
        <v>Crop Byproduct--Legume ByProducts--Bean--Bean Tops</v>
      </c>
      <c r="I101" s="146">
        <f t="shared" si="6"/>
        <v>3</v>
      </c>
      <c r="J101" s="146" t="str">
        <f t="shared" si="7"/>
        <v>Crop Byproduct--Legume ByProducts--Bean</v>
      </c>
      <c r="K101" s="146" t="str" cm="1">
        <f t="array" ref="K101">IF(G101&lt;&gt;"",_xlfn.TEXTJOIN(";",TRUE,
CONCATENATE(A101,"$",H101),
IF(E101="","",IF(I101&lt;&gt;0,CONCATENATE(A101,"$",J101,"--",_xlfn.TEXTSPLIT(E101,";",TRUE,FALSE)),CONCATENATE(A101,"$",_xlfn.TEXTSPLIT(E101,";",TRUE,FALSE))))),"")</f>
        <v>AOM_001180$Crop Byproduct--Legume ByProducts--Bean--Bean Tops;AOM_001180$Crop Byproduct--Legume ByProducts--Bean--Phaseolus vulgaris Tops</v>
      </c>
      <c r="L101" s="146" t="str">
        <v>AOM_001298$Crop Byproduct--Cereal ByProducts--Maize--Corn Leaves</v>
      </c>
      <c r="M101" s="146" t="str" cm="1">
        <f t="array" ref="M101:N101">IF(L101&lt;&gt;"",_xlfn.TEXTSPLIT(L101, "$"),"")</f>
        <v>AOM_001298</v>
      </c>
      <c r="N101" s="146" t="str">
        <v>Crop Byproduct--Cereal ByProducts--Maize--Corn Leaves</v>
      </c>
      <c r="O101" s="146" t="str" cm="1">
        <f t="array" ref="O101">IF(L101&lt;&gt;"",_xlfn.CHOOSECOLS(_xlfn.TEXTSPLIT(N101,"--"),1),"")</f>
        <v>Crop Byproduct</v>
      </c>
      <c r="P101" s="146" t="str" cm="1">
        <f t="array" ref="P101">IF(L101&lt;&gt;"",IFERROR(_xlfn.CHOOSECOLS(_xlfn.TEXTSPLIT(N101,"--"),2),""),"")</f>
        <v>Cereal ByProducts</v>
      </c>
      <c r="Q101" s="146" t="str">
        <f t="shared" si="9"/>
        <v>Maize--Corn Leaves</v>
      </c>
    </row>
    <row r="102" spans="1:17" x14ac:dyDescent="0.35">
      <c r="A102" s="147" t="str">
        <v>AOM_001181</v>
      </c>
      <c r="B102" s="147" t="str">
        <v>Chickpea Haulm</v>
      </c>
      <c r="C102" s="147" t="str">
        <v/>
      </c>
      <c r="D102" s="147" t="str">
        <v>Cicer arietinum Haulm</v>
      </c>
      <c r="E102" s="147" t="str">
        <f t="shared" si="8"/>
        <v>Cicer arietinum Haulm</v>
      </c>
      <c r="F102" s="147" t="str">
        <v>Management--Livestock Management--Feed Characteristic--Feed Composition--Feed Ingredient--Crop Byproduct--Legume ByProducts--Chickpea--Chickpea Haulm--</v>
      </c>
      <c r="G102" s="147" t="str" cm="1">
        <f t="array" ref="G102">IFERROR(SUBSTITUTE(_xlfn.CHOOSECOLS(_xlfn.TEXTSPLIT(_xlfn.TEXTJOIN("|",,F102),"Feed Ingredient--","|",TRUE),2),"----",""),"")</f>
        <v>Crop Byproduct--Legume ByProducts--Chickpea--Chickpea Haulm--</v>
      </c>
      <c r="H102" s="147" t="str">
        <f t="shared" si="5"/>
        <v>Crop Byproduct--Legume ByProducts--Chickpea--Chickpea Haulm</v>
      </c>
      <c r="I102" s="147">
        <f t="shared" si="6"/>
        <v>3</v>
      </c>
      <c r="J102" s="147" t="str">
        <f t="shared" si="7"/>
        <v>Crop Byproduct--Legume ByProducts--Chickpea</v>
      </c>
      <c r="K102" s="147" t="str" cm="1">
        <f t="array" ref="K102">IF(G102&lt;&gt;"",_xlfn.TEXTJOIN(";",TRUE,
CONCATENATE(A102,"$",H102),
IF(E102="","",IF(I102&lt;&gt;0,CONCATENATE(A102,"$",J102,"--",_xlfn.TEXTSPLIT(E102,";",TRUE,FALSE)),CONCATENATE(A102,"$",_xlfn.TEXTSPLIT(E102,";",TRUE,FALSE))))),"")</f>
        <v>AOM_001181$Crop Byproduct--Legume ByProducts--Chickpea--Chickpea Haulm;AOM_001181$Crop Byproduct--Legume ByProducts--Chickpea--Cicer arietinum Haulm</v>
      </c>
      <c r="L102" s="147" t="str">
        <v>AOM_001298$Crop Byproduct--Cereal ByProducts--Maize--Zea mays Leaves</v>
      </c>
      <c r="M102" s="147" t="str" cm="1">
        <f t="array" ref="M102:N102">IF(L102&lt;&gt;"",_xlfn.TEXTSPLIT(L102, "$"),"")</f>
        <v>AOM_001298</v>
      </c>
      <c r="N102" s="147" t="str">
        <v>Crop Byproduct--Cereal ByProducts--Maize--Zea mays Leaves</v>
      </c>
      <c r="O102" s="147" t="str" cm="1">
        <f t="array" ref="O102">IF(L102&lt;&gt;"",_xlfn.CHOOSECOLS(_xlfn.TEXTSPLIT(N102,"--"),1),"")</f>
        <v>Crop Byproduct</v>
      </c>
      <c r="P102" s="147" t="str" cm="1">
        <f t="array" ref="P102">IF(L102&lt;&gt;"",IFERROR(_xlfn.CHOOSECOLS(_xlfn.TEXTSPLIT(N102,"--"),2),""),"")</f>
        <v>Cereal ByProducts</v>
      </c>
      <c r="Q102" s="147" t="str">
        <f t="shared" si="9"/>
        <v>Maize--Zea mays Leaves</v>
      </c>
    </row>
    <row r="103" spans="1:17" x14ac:dyDescent="0.35">
      <c r="A103" s="146" t="str">
        <v>AOM_000601</v>
      </c>
      <c r="B103" s="146" t="str">
        <v>Cowpea Haulm</v>
      </c>
      <c r="C103" s="146" t="str">
        <v/>
      </c>
      <c r="D103" s="146" t="str">
        <v>Vigna unguiculata Haulm</v>
      </c>
      <c r="E103" s="146" t="str">
        <f t="shared" si="8"/>
        <v>Vigna unguiculata Haulm</v>
      </c>
      <c r="F103" s="146" t="str">
        <v>Management--Livestock Management--Feed Characteristic--Feed Composition--Feed Ingredient--Crop Byproduct--Legume ByProducts--Cowpea--Cowpea Haulm--</v>
      </c>
      <c r="G103" s="146" t="str" cm="1">
        <f t="array" ref="G103">IFERROR(SUBSTITUTE(_xlfn.CHOOSECOLS(_xlfn.TEXTSPLIT(_xlfn.TEXTJOIN("|",,F103),"Feed Ingredient--","|",TRUE),2),"----",""),"")</f>
        <v>Crop Byproduct--Legume ByProducts--Cowpea--Cowpea Haulm--</v>
      </c>
      <c r="H103" s="146" t="str">
        <f t="shared" si="5"/>
        <v>Crop Byproduct--Legume ByProducts--Cowpea--Cowpea Haulm</v>
      </c>
      <c r="I103" s="146">
        <f t="shared" si="6"/>
        <v>3</v>
      </c>
      <c r="J103" s="146" t="str">
        <f t="shared" si="7"/>
        <v>Crop Byproduct--Legume ByProducts--Cowpea</v>
      </c>
      <c r="K103" s="146" t="str" cm="1">
        <f t="array" ref="K103">IF(G103&lt;&gt;"",_xlfn.TEXTJOIN(";",TRUE,
CONCATENATE(A103,"$",H103),
IF(E103="","",IF(I103&lt;&gt;0,CONCATENATE(A103,"$",J103,"--",_xlfn.TEXTSPLIT(E103,";",TRUE,FALSE)),CONCATENATE(A103,"$",_xlfn.TEXTSPLIT(E103,";",TRUE,FALSE))))),"")</f>
        <v>AOM_000601$Crop Byproduct--Legume ByProducts--Cowpea--Cowpea Haulm;AOM_000601$Crop Byproduct--Legume ByProducts--Cowpea--Vigna unguiculata Haulm</v>
      </c>
      <c r="L103" s="146" t="str">
        <v>AOM_000571$Crop Byproduct--Cereal ByProducts--Maize--Maize Offal</v>
      </c>
      <c r="M103" s="146" t="str" cm="1">
        <f t="array" ref="M103:N103">IF(L103&lt;&gt;"",_xlfn.TEXTSPLIT(L103, "$"),"")</f>
        <v>AOM_000571</v>
      </c>
      <c r="N103" s="146" t="str">
        <v>Crop Byproduct--Cereal ByProducts--Maize--Maize Offal</v>
      </c>
      <c r="O103" s="146" t="str" cm="1">
        <f t="array" ref="O103">IF(L103&lt;&gt;"",_xlfn.CHOOSECOLS(_xlfn.TEXTSPLIT(N103,"--"),1),"")</f>
        <v>Crop Byproduct</v>
      </c>
      <c r="P103" s="146" t="str" cm="1">
        <f t="array" ref="P103">IF(L103&lt;&gt;"",IFERROR(_xlfn.CHOOSECOLS(_xlfn.TEXTSPLIT(N103,"--"),2),""),"")</f>
        <v>Cereal ByProducts</v>
      </c>
      <c r="Q103" s="146" t="str">
        <f t="shared" si="9"/>
        <v>Maize--Maize Offal</v>
      </c>
    </row>
    <row r="104" spans="1:17" x14ac:dyDescent="0.35">
      <c r="A104" s="147" t="str">
        <v>AOM_000602</v>
      </c>
      <c r="B104" s="147" t="str">
        <v>Cowpea Husk</v>
      </c>
      <c r="C104" s="147" t="str">
        <v/>
      </c>
      <c r="D104" s="147" t="str">
        <v>Vigna unguiculata Husk</v>
      </c>
      <c r="E104" s="147" t="str">
        <f t="shared" si="8"/>
        <v>Vigna unguiculata Husk</v>
      </c>
      <c r="F104" s="147" t="str">
        <v>Management--Livestock Management--Feed Characteristic--Feed Composition--Feed Ingredient--Crop Byproduct--Legume ByProducts--Cowpea--Cowpea Husk--</v>
      </c>
      <c r="G104" s="147" t="str" cm="1">
        <f t="array" ref="G104">IFERROR(SUBSTITUTE(_xlfn.CHOOSECOLS(_xlfn.TEXTSPLIT(_xlfn.TEXTJOIN("|",,F104),"Feed Ingredient--","|",TRUE),2),"----",""),"")</f>
        <v>Crop Byproduct--Legume ByProducts--Cowpea--Cowpea Husk--</v>
      </c>
      <c r="H104" s="147" t="str">
        <f t="shared" si="5"/>
        <v>Crop Byproduct--Legume ByProducts--Cowpea--Cowpea Husk</v>
      </c>
      <c r="I104" s="147">
        <f t="shared" si="6"/>
        <v>3</v>
      </c>
      <c r="J104" s="147" t="str">
        <f t="shared" si="7"/>
        <v>Crop Byproduct--Legume ByProducts--Cowpea</v>
      </c>
      <c r="K104" s="147" t="str" cm="1">
        <f t="array" ref="K104">IF(G104&lt;&gt;"",_xlfn.TEXTJOIN(";",TRUE,
CONCATENATE(A104,"$",H104),
IF(E104="","",IF(I104&lt;&gt;0,CONCATENATE(A104,"$",J104,"--",_xlfn.TEXTSPLIT(E104,";",TRUE,FALSE)),CONCATENATE(A104,"$",_xlfn.TEXTSPLIT(E104,";",TRUE,FALSE))))),"")</f>
        <v>AOM_000602$Crop Byproduct--Legume ByProducts--Cowpea--Cowpea Husk;AOM_000602$Crop Byproduct--Legume ByProducts--Cowpea--Vigna unguiculata Husk</v>
      </c>
      <c r="L104" s="147" t="str">
        <v>AOM_000571$Crop Byproduct--Cereal ByProducts--Maize--Corn Offal</v>
      </c>
      <c r="M104" s="147" t="str" cm="1">
        <f t="array" ref="M104:N104">IF(L104&lt;&gt;"",_xlfn.TEXTSPLIT(L104, "$"),"")</f>
        <v>AOM_000571</v>
      </c>
      <c r="N104" s="147" t="str">
        <v>Crop Byproduct--Cereal ByProducts--Maize--Corn Offal</v>
      </c>
      <c r="O104" s="147" t="str" cm="1">
        <f t="array" ref="O104">IF(L104&lt;&gt;"",_xlfn.CHOOSECOLS(_xlfn.TEXTSPLIT(N104,"--"),1),"")</f>
        <v>Crop Byproduct</v>
      </c>
      <c r="P104" s="147" t="str" cm="1">
        <f t="array" ref="P104">IF(L104&lt;&gt;"",IFERROR(_xlfn.CHOOSECOLS(_xlfn.TEXTSPLIT(N104,"--"),2),""),"")</f>
        <v>Cereal ByProducts</v>
      </c>
      <c r="Q104" s="147" t="str">
        <f t="shared" si="9"/>
        <v>Maize--Corn Offal</v>
      </c>
    </row>
    <row r="105" spans="1:17" x14ac:dyDescent="0.35">
      <c r="A105" s="146" t="str">
        <v>AOM_001189</v>
      </c>
      <c r="B105" s="146" t="str">
        <v>Cowpea Vine</v>
      </c>
      <c r="C105" s="146" t="str">
        <v/>
      </c>
      <c r="D105" s="146" t="str">
        <v>Vigna unguiculata Vine</v>
      </c>
      <c r="E105" s="146" t="str">
        <f t="shared" si="8"/>
        <v>Vigna unguiculata Vine</v>
      </c>
      <c r="F105" s="146" t="str">
        <v>Management--Livestock Management--Feed Characteristic--Feed Composition--Feed Ingredient--Crop Byproduct--Legume ByProducts--Cowpea--Cowpea Vine--</v>
      </c>
      <c r="G105" s="146" t="str" cm="1">
        <f t="array" ref="G105">IFERROR(SUBSTITUTE(_xlfn.CHOOSECOLS(_xlfn.TEXTSPLIT(_xlfn.TEXTJOIN("|",,F105),"Feed Ingredient--","|",TRUE),2),"----",""),"")</f>
        <v>Crop Byproduct--Legume ByProducts--Cowpea--Cowpea Vine--</v>
      </c>
      <c r="H105" s="146" t="str">
        <f t="shared" si="5"/>
        <v>Crop Byproduct--Legume ByProducts--Cowpea--Cowpea Vine</v>
      </c>
      <c r="I105" s="146">
        <f t="shared" si="6"/>
        <v>3</v>
      </c>
      <c r="J105" s="146" t="str">
        <f t="shared" si="7"/>
        <v>Crop Byproduct--Legume ByProducts--Cowpea</v>
      </c>
      <c r="K105" s="146" t="str" cm="1">
        <f t="array" ref="K105">IF(G105&lt;&gt;"",_xlfn.TEXTJOIN(";",TRUE,
CONCATENATE(A105,"$",H105),
IF(E105="","",IF(I105&lt;&gt;0,CONCATENATE(A105,"$",J105,"--",_xlfn.TEXTSPLIT(E105,";",TRUE,FALSE)),CONCATENATE(A105,"$",_xlfn.TEXTSPLIT(E105,";",TRUE,FALSE))))),"")</f>
        <v>AOM_001189$Crop Byproduct--Legume ByProducts--Cowpea--Cowpea Vine;AOM_001189$Crop Byproduct--Legume ByProducts--Cowpea--Vigna unguiculata Vine</v>
      </c>
      <c r="L105" s="146" t="str">
        <v>AOM_000571$Crop Byproduct--Cereal ByProducts--Maize--Zea mays Offal</v>
      </c>
      <c r="M105" s="146" t="str" cm="1">
        <f t="array" ref="M105:N105">IF(L105&lt;&gt;"",_xlfn.TEXTSPLIT(L105, "$"),"")</f>
        <v>AOM_000571</v>
      </c>
      <c r="N105" s="146" t="str">
        <v>Crop Byproduct--Cereal ByProducts--Maize--Zea mays Offal</v>
      </c>
      <c r="O105" s="146" t="str" cm="1">
        <f t="array" ref="O105">IF(L105&lt;&gt;"",_xlfn.CHOOSECOLS(_xlfn.TEXTSPLIT(N105,"--"),1),"")</f>
        <v>Crop Byproduct</v>
      </c>
      <c r="P105" s="146" t="str" cm="1">
        <f t="array" ref="P105">IF(L105&lt;&gt;"",IFERROR(_xlfn.CHOOSECOLS(_xlfn.TEXTSPLIT(N105,"--"),2),""),"")</f>
        <v>Cereal ByProducts</v>
      </c>
      <c r="Q105" s="146" t="str">
        <f t="shared" si="9"/>
        <v>Maize--Zea mays Offal</v>
      </c>
    </row>
    <row r="106" spans="1:17" x14ac:dyDescent="0.35">
      <c r="A106" s="147" t="str">
        <v>AOM_000603</v>
      </c>
      <c r="B106" s="147" t="str">
        <v>Fava Bean Haulm</v>
      </c>
      <c r="C106" s="147" t="str">
        <v/>
      </c>
      <c r="D106" s="147" t="str">
        <v>Vicia faba Haulm</v>
      </c>
      <c r="E106" s="147" t="str">
        <f t="shared" si="8"/>
        <v>Vicia faba Haulm</v>
      </c>
      <c r="F106" s="147" t="str">
        <v>Management--Livestock Management--Feed Characteristic--Feed Composition--Feed Ingredient--Crop Byproduct--Legume ByProducts--Fava Bean--Fava Bean Haulm--</v>
      </c>
      <c r="G106" s="147" t="str" cm="1">
        <f t="array" ref="G106">IFERROR(SUBSTITUTE(_xlfn.CHOOSECOLS(_xlfn.TEXTSPLIT(_xlfn.TEXTJOIN("|",,F106),"Feed Ingredient--","|",TRUE),2),"----",""),"")</f>
        <v>Crop Byproduct--Legume ByProducts--Fava Bean--Fava Bean Haulm--</v>
      </c>
      <c r="H106" s="147" t="str">
        <f t="shared" si="5"/>
        <v>Crop Byproduct--Legume ByProducts--Fava Bean--Fava Bean Haulm</v>
      </c>
      <c r="I106" s="147">
        <f t="shared" si="6"/>
        <v>3</v>
      </c>
      <c r="J106" s="147" t="str">
        <f t="shared" si="7"/>
        <v>Crop Byproduct--Legume ByProducts--Fava Bean</v>
      </c>
      <c r="K106" s="147" t="str" cm="1">
        <f t="array" ref="K106">IF(G106&lt;&gt;"",_xlfn.TEXTJOIN(";",TRUE,
CONCATENATE(A106,"$",H106),
IF(E106="","",IF(I106&lt;&gt;0,CONCATENATE(A106,"$",J106,"--",_xlfn.TEXTSPLIT(E106,";",TRUE,FALSE)),CONCATENATE(A106,"$",_xlfn.TEXTSPLIT(E106,";",TRUE,FALSE))))),"")</f>
        <v>AOM_000603$Crop Byproduct--Legume ByProducts--Fava Bean--Fava Bean Haulm;AOM_000603$Crop Byproduct--Legume ByProducts--Fava Bean--Vicia faba Haulm</v>
      </c>
      <c r="L106" s="147" t="str">
        <v>AOM_001297$Crop Byproduct--Cereal ByProducts--Maize--Maize Sheath</v>
      </c>
      <c r="M106" s="147" t="str" cm="1">
        <f t="array" ref="M106:N106">IF(L106&lt;&gt;"",_xlfn.TEXTSPLIT(L106, "$"),"")</f>
        <v>AOM_001297</v>
      </c>
      <c r="N106" s="147" t="str">
        <v>Crop Byproduct--Cereal ByProducts--Maize--Maize Sheath</v>
      </c>
      <c r="O106" s="147" t="str" cm="1">
        <f t="array" ref="O106">IF(L106&lt;&gt;"",_xlfn.CHOOSECOLS(_xlfn.TEXTSPLIT(N106,"--"),1),"")</f>
        <v>Crop Byproduct</v>
      </c>
      <c r="P106" s="147" t="str" cm="1">
        <f t="array" ref="P106">IF(L106&lt;&gt;"",IFERROR(_xlfn.CHOOSECOLS(_xlfn.TEXTSPLIT(N106,"--"),2),""),"")</f>
        <v>Cereal ByProducts</v>
      </c>
      <c r="Q106" s="147" t="str">
        <f t="shared" si="9"/>
        <v>Maize--Maize Sheath</v>
      </c>
    </row>
    <row r="107" spans="1:17" x14ac:dyDescent="0.35">
      <c r="A107" s="146" t="str">
        <v>AOM_000604</v>
      </c>
      <c r="B107" s="146" t="str">
        <v>Groundnut Haulm</v>
      </c>
      <c r="C107" s="146" t="str">
        <v>Peanut Haulms; Goober Haulms</v>
      </c>
      <c r="D107" s="146" t="str">
        <v>Arachis hypogaea Haulm</v>
      </c>
      <c r="E107" s="146" t="str">
        <f t="shared" si="8"/>
        <v>Peanut Haulms; Goober Haulms;Arachis hypogaea Haulm</v>
      </c>
      <c r="F107" s="146" t="str">
        <v>Management--Livestock Management--Feed Characteristic--Feed Composition--Feed Ingredient--Crop Byproduct--Legume ByProducts--Groundnut--Groundnut Haulm--</v>
      </c>
      <c r="G107" s="146" t="str" cm="1">
        <f t="array" ref="G107">IFERROR(SUBSTITUTE(_xlfn.CHOOSECOLS(_xlfn.TEXTSPLIT(_xlfn.TEXTJOIN("|",,F107),"Feed Ingredient--","|",TRUE),2),"----",""),"")</f>
        <v>Crop Byproduct--Legume ByProducts--Groundnut--Groundnut Haulm--</v>
      </c>
      <c r="H107" s="146" t="str">
        <f t="shared" si="5"/>
        <v>Crop Byproduct--Legume ByProducts--Groundnut--Groundnut Haulm</v>
      </c>
      <c r="I107" s="146">
        <f t="shared" si="6"/>
        <v>3</v>
      </c>
      <c r="J107" s="146" t="str">
        <f t="shared" si="7"/>
        <v>Crop Byproduct--Legume ByProducts--Groundnut</v>
      </c>
      <c r="K107" s="146" t="str" cm="1">
        <f t="array" ref="K107">IF(G107&lt;&gt;"",_xlfn.TEXTJOIN(";",TRUE,
CONCATENATE(A107,"$",H107),
IF(E107="","",IF(I107&lt;&gt;0,CONCATENATE(A107,"$",J107,"--",_xlfn.TEXTSPLIT(E107,";",TRUE,FALSE)),CONCATENATE(A107,"$",_xlfn.TEXTSPLIT(E107,";",TRUE,FALSE))))),"")</f>
        <v>AOM_000604$Crop Byproduct--Legume ByProducts--Groundnut--Groundnut Haulm;AOM_000604$Crop Byproduct--Legume ByProducts--Groundnut--Peanut Haulms;AOM_000604$Crop Byproduct--Legume ByProducts--Groundnut-- Goober Haulms;AOM_000604$Crop Byproduct--Legume ByProducts--Groundnut--Arachis hypogaea Haulm</v>
      </c>
      <c r="L107" s="146" t="str">
        <v>AOM_001297$Crop Byproduct--Cereal ByProducts--Maize--Corn Sheath</v>
      </c>
      <c r="M107" s="146" t="str" cm="1">
        <f t="array" ref="M107:N107">IF(L107&lt;&gt;"",_xlfn.TEXTSPLIT(L107, "$"),"")</f>
        <v>AOM_001297</v>
      </c>
      <c r="N107" s="146" t="str">
        <v>Crop Byproduct--Cereal ByProducts--Maize--Corn Sheath</v>
      </c>
      <c r="O107" s="146" t="str" cm="1">
        <f t="array" ref="O107">IF(L107&lt;&gt;"",_xlfn.CHOOSECOLS(_xlfn.TEXTSPLIT(N107,"--"),1),"")</f>
        <v>Crop Byproduct</v>
      </c>
      <c r="P107" s="146" t="str" cm="1">
        <f t="array" ref="P107">IF(L107&lt;&gt;"",IFERROR(_xlfn.CHOOSECOLS(_xlfn.TEXTSPLIT(N107,"--"),2),""),"")</f>
        <v>Cereal ByProducts</v>
      </c>
      <c r="Q107" s="146" t="str">
        <f t="shared" si="9"/>
        <v>Maize--Corn Sheath</v>
      </c>
    </row>
    <row r="108" spans="1:17" x14ac:dyDescent="0.35">
      <c r="A108" s="147" t="str">
        <v>AOM_000605</v>
      </c>
      <c r="B108" s="147" t="str">
        <v>Groundnut Hull</v>
      </c>
      <c r="C108" s="147" t="str">
        <v>Peanut Hulls; Goober Hulls</v>
      </c>
      <c r="D108" s="147" t="str">
        <v>Arachis hypogaea Hull</v>
      </c>
      <c r="E108" s="147" t="str">
        <f t="shared" si="8"/>
        <v>Peanut Hulls; Goober Hulls;Arachis hypogaea Hull</v>
      </c>
      <c r="F108" s="147" t="str">
        <v>Management--Livestock Management--Feed Characteristic--Feed Composition--Feed Ingredient--Crop Byproduct--Legume ByProducts--Groundnut--Groundnut Hull--</v>
      </c>
      <c r="G108" s="147" t="str" cm="1">
        <f t="array" ref="G108">IFERROR(SUBSTITUTE(_xlfn.CHOOSECOLS(_xlfn.TEXTSPLIT(_xlfn.TEXTJOIN("|",,F108),"Feed Ingredient--","|",TRUE),2),"----",""),"")</f>
        <v>Crop Byproduct--Legume ByProducts--Groundnut--Groundnut Hull--</v>
      </c>
      <c r="H108" s="147" t="str">
        <f t="shared" si="5"/>
        <v>Crop Byproduct--Legume ByProducts--Groundnut--Groundnut Hull</v>
      </c>
      <c r="I108" s="147">
        <f t="shared" si="6"/>
        <v>3</v>
      </c>
      <c r="J108" s="147" t="str">
        <f t="shared" si="7"/>
        <v>Crop Byproduct--Legume ByProducts--Groundnut</v>
      </c>
      <c r="K108" s="147" t="str" cm="1">
        <f t="array" ref="K108">IF(G108&lt;&gt;"",_xlfn.TEXTJOIN(";",TRUE,
CONCATENATE(A108,"$",H108),
IF(E108="","",IF(I108&lt;&gt;0,CONCATENATE(A108,"$",J108,"--",_xlfn.TEXTSPLIT(E108,";",TRUE,FALSE)),CONCATENATE(A108,"$",_xlfn.TEXTSPLIT(E108,";",TRUE,FALSE))))),"")</f>
        <v>AOM_000605$Crop Byproduct--Legume ByProducts--Groundnut--Groundnut Hull;AOM_000605$Crop Byproduct--Legume ByProducts--Groundnut--Peanut Hulls;AOM_000605$Crop Byproduct--Legume ByProducts--Groundnut-- Goober Hulls;AOM_000605$Crop Byproduct--Legume ByProducts--Groundnut--Arachis hypogaea Hull</v>
      </c>
      <c r="L108" s="147" t="str">
        <v>AOM_001297$Crop Byproduct--Cereal ByProducts--Maize--Zea mays Sheath</v>
      </c>
      <c r="M108" s="147" t="str" cm="1">
        <f t="array" ref="M108:N108">IF(L108&lt;&gt;"",_xlfn.TEXTSPLIT(L108, "$"),"")</f>
        <v>AOM_001297</v>
      </c>
      <c r="N108" s="147" t="str">
        <v>Crop Byproduct--Cereal ByProducts--Maize--Zea mays Sheath</v>
      </c>
      <c r="O108" s="147" t="str" cm="1">
        <f t="array" ref="O108">IF(L108&lt;&gt;"",_xlfn.CHOOSECOLS(_xlfn.TEXTSPLIT(N108,"--"),1),"")</f>
        <v>Crop Byproduct</v>
      </c>
      <c r="P108" s="147" t="str" cm="1">
        <f t="array" ref="P108">IF(L108&lt;&gt;"",IFERROR(_xlfn.CHOOSECOLS(_xlfn.TEXTSPLIT(N108,"--"),2),""),"")</f>
        <v>Cereal ByProducts</v>
      </c>
      <c r="Q108" s="147" t="str">
        <f t="shared" si="9"/>
        <v>Maize--Zea mays Sheath</v>
      </c>
    </row>
    <row r="109" spans="1:17" x14ac:dyDescent="0.35">
      <c r="A109" s="146" t="str">
        <v>AOM_001890</v>
      </c>
      <c r="B109" s="146" t="str">
        <v>Groundnut Straw</v>
      </c>
      <c r="C109" s="146" t="str">
        <v>Peanut Straw; Goober Straw</v>
      </c>
      <c r="D109" s="146" t="str">
        <v>Arachis hypogaea Straw</v>
      </c>
      <c r="E109" s="146" t="str">
        <f t="shared" si="8"/>
        <v>Peanut Straw; Goober Straw;Arachis hypogaea Straw</v>
      </c>
      <c r="F109" s="146" t="str">
        <v>Management--Livestock Management--Feed Characteristic--Feed Composition--Feed Ingredient--Crop Byproduct--Legume ByProducts--Groundnut--Groundnut Straw--</v>
      </c>
      <c r="G109" s="146" t="str" cm="1">
        <f t="array" ref="G109">IFERROR(SUBSTITUTE(_xlfn.CHOOSECOLS(_xlfn.TEXTSPLIT(_xlfn.TEXTJOIN("|",,F109),"Feed Ingredient--","|",TRUE),2),"----",""),"")</f>
        <v>Crop Byproduct--Legume ByProducts--Groundnut--Groundnut Straw--</v>
      </c>
      <c r="H109" s="146" t="str">
        <f t="shared" si="5"/>
        <v>Crop Byproduct--Legume ByProducts--Groundnut--Groundnut Straw</v>
      </c>
      <c r="I109" s="146">
        <f t="shared" si="6"/>
        <v>3</v>
      </c>
      <c r="J109" s="146" t="str">
        <f t="shared" si="7"/>
        <v>Crop Byproduct--Legume ByProducts--Groundnut</v>
      </c>
      <c r="K109" s="146" t="str" cm="1">
        <f t="array" ref="K109">IF(G109&lt;&gt;"",_xlfn.TEXTJOIN(";",TRUE,
CONCATENATE(A109,"$",H109),
IF(E109="","",IF(I109&lt;&gt;0,CONCATENATE(A109,"$",J109,"--",_xlfn.TEXTSPLIT(E109,";",TRUE,FALSE)),CONCATENATE(A109,"$",_xlfn.TEXTSPLIT(E109,";",TRUE,FALSE))))),"")</f>
        <v>AOM_001890$Crop Byproduct--Legume ByProducts--Groundnut--Groundnut Straw;AOM_001890$Crop Byproduct--Legume ByProducts--Groundnut--Peanut Straw;AOM_001890$Crop Byproduct--Legume ByProducts--Groundnut-- Goober Straw;AOM_001890$Crop Byproduct--Legume ByProducts--Groundnut--Arachis hypogaea Straw</v>
      </c>
      <c r="L109" s="146" t="str">
        <v>AOM_000572$Crop Byproduct--Cereal ByProducts--Maize--Maize Straw</v>
      </c>
      <c r="M109" s="146" t="str" cm="1">
        <f t="array" ref="M109:N109">IF(L109&lt;&gt;"",_xlfn.TEXTSPLIT(L109, "$"),"")</f>
        <v>AOM_000572</v>
      </c>
      <c r="N109" s="146" t="str">
        <v>Crop Byproduct--Cereal ByProducts--Maize--Maize Straw</v>
      </c>
      <c r="O109" s="146" t="str" cm="1">
        <f t="array" ref="O109">IF(L109&lt;&gt;"",_xlfn.CHOOSECOLS(_xlfn.TEXTSPLIT(N109,"--"),1),"")</f>
        <v>Crop Byproduct</v>
      </c>
      <c r="P109" s="146" t="str" cm="1">
        <f t="array" ref="P109">IF(L109&lt;&gt;"",IFERROR(_xlfn.CHOOSECOLS(_xlfn.TEXTSPLIT(N109,"--"),2),""),"")</f>
        <v>Cereal ByProducts</v>
      </c>
      <c r="Q109" s="146" t="str">
        <f t="shared" si="9"/>
        <v>Maize--Maize Straw</v>
      </c>
    </row>
    <row r="110" spans="1:17" x14ac:dyDescent="0.35">
      <c r="A110" s="147" t="str">
        <v>AOM_001254</v>
      </c>
      <c r="B110" s="147" t="str">
        <v>Groundnut Cake</v>
      </c>
      <c r="C110" s="147" t="str">
        <v>Peanut Cake; Goober Cake</v>
      </c>
      <c r="D110" s="147" t="str">
        <v>Arachis hypogaea Cake</v>
      </c>
      <c r="E110" s="147" t="str">
        <f t="shared" si="8"/>
        <v>Peanut Cake; Goober Cake;Arachis hypogaea Cake</v>
      </c>
      <c r="F110" s="147" t="str">
        <v>Management--Livestock Management--Feed Characteristic--Feed Composition--Feed Ingredient--Crop Byproduct--Legume ByProducts--Groundnut--Groundnut Cake--</v>
      </c>
      <c r="G110" s="147" t="str" cm="1">
        <f t="array" ref="G110">IFERROR(SUBSTITUTE(_xlfn.CHOOSECOLS(_xlfn.TEXTSPLIT(_xlfn.TEXTJOIN("|",,F110),"Feed Ingredient--","|",TRUE),2),"----",""),"")</f>
        <v>Crop Byproduct--Legume ByProducts--Groundnut--Groundnut Cake--</v>
      </c>
      <c r="H110" s="147" t="str">
        <f t="shared" si="5"/>
        <v>Crop Byproduct--Legume ByProducts--Groundnut--Groundnut Cake</v>
      </c>
      <c r="I110" s="147">
        <f t="shared" si="6"/>
        <v>3</v>
      </c>
      <c r="J110" s="147" t="str">
        <f t="shared" si="7"/>
        <v>Crop Byproduct--Legume ByProducts--Groundnut</v>
      </c>
      <c r="K110" s="147" t="str" cm="1">
        <f t="array" ref="K110">IF(G110&lt;&gt;"",_xlfn.TEXTJOIN(";",TRUE,
CONCATENATE(A110,"$",H110),
IF(E110="","",IF(I110&lt;&gt;0,CONCATENATE(A110,"$",J110,"--",_xlfn.TEXTSPLIT(E110,";",TRUE,FALSE)),CONCATENATE(A110,"$",_xlfn.TEXTSPLIT(E110,";",TRUE,FALSE))))),"")</f>
        <v>AOM_001254$Crop Byproduct--Legume ByProducts--Groundnut--Groundnut Cake;AOM_001254$Crop Byproduct--Legume ByProducts--Groundnut--Peanut Cake;AOM_001254$Crop Byproduct--Legume ByProducts--Groundnut-- Goober Cake;AOM_001254$Crop Byproduct--Legume ByProducts--Groundnut--Arachis hypogaea Cake</v>
      </c>
      <c r="L110" s="147" t="str">
        <v>AOM_000572$Crop Byproduct--Cereal ByProducts--Maize--Maize Stover</v>
      </c>
      <c r="M110" s="147" t="str" cm="1">
        <f t="array" ref="M110:N110">IF(L110&lt;&gt;"",_xlfn.TEXTSPLIT(L110, "$"),"")</f>
        <v>AOM_000572</v>
      </c>
      <c r="N110" s="147" t="str">
        <v>Crop Byproduct--Cereal ByProducts--Maize--Maize Stover</v>
      </c>
      <c r="O110" s="147" t="str" cm="1">
        <f t="array" ref="O110">IF(L110&lt;&gt;"",_xlfn.CHOOSECOLS(_xlfn.TEXTSPLIT(N110,"--"),1),"")</f>
        <v>Crop Byproduct</v>
      </c>
      <c r="P110" s="147" t="str" cm="1">
        <f t="array" ref="P110">IF(L110&lt;&gt;"",IFERROR(_xlfn.CHOOSECOLS(_xlfn.TEXTSPLIT(N110,"--"),2),""),"")</f>
        <v>Cereal ByProducts</v>
      </c>
      <c r="Q110" s="147" t="str">
        <f t="shared" si="9"/>
        <v>Maize--Maize Stover</v>
      </c>
    </row>
    <row r="111" spans="1:17" x14ac:dyDescent="0.35">
      <c r="A111" s="146" t="str">
        <v>AOM_000608</v>
      </c>
      <c r="B111" s="146" t="str">
        <v>Pea Seed Hull</v>
      </c>
      <c r="C111" s="146" t="str">
        <v>Garden Pea Seed Hulls</v>
      </c>
      <c r="D111" s="146" t="str">
        <v>Pisum sativum Seed Hull</v>
      </c>
      <c r="E111" s="146" t="str">
        <f t="shared" si="8"/>
        <v>Garden Pea Seed Hulls;Pisum sativum Seed Hull</v>
      </c>
      <c r="F111" s="146" t="str">
        <v>Management--Livestock Management--Feed Characteristic--Feed Composition--Feed Ingredient--Crop Byproduct--Legume ByProducts--Pea--Pea Seed Hull--</v>
      </c>
      <c r="G111" s="146" t="str" cm="1">
        <f t="array" ref="G111">IFERROR(SUBSTITUTE(_xlfn.CHOOSECOLS(_xlfn.TEXTSPLIT(_xlfn.TEXTJOIN("|",,F111),"Feed Ingredient--","|",TRUE),2),"----",""),"")</f>
        <v>Crop Byproduct--Legume ByProducts--Pea--Pea Seed Hull--</v>
      </c>
      <c r="H111" s="146" t="str">
        <f t="shared" si="5"/>
        <v>Crop Byproduct--Legume ByProducts--Pea--Pea Seed Hull</v>
      </c>
      <c r="I111" s="146">
        <f t="shared" si="6"/>
        <v>3</v>
      </c>
      <c r="J111" s="146" t="str">
        <f t="shared" si="7"/>
        <v>Crop Byproduct--Legume ByProducts--Pea</v>
      </c>
      <c r="K111" s="146" t="str" cm="1">
        <f t="array" ref="K111">IF(G111&lt;&gt;"",_xlfn.TEXTJOIN(";",TRUE,
CONCATENATE(A111,"$",H111),
IF(E111="","",IF(I111&lt;&gt;0,CONCATENATE(A111,"$",J111,"--",_xlfn.TEXTSPLIT(E111,";",TRUE,FALSE)),CONCATENATE(A111,"$",_xlfn.TEXTSPLIT(E111,";",TRUE,FALSE))))),"")</f>
        <v>AOM_000608$Crop Byproduct--Legume ByProducts--Pea--Pea Seed Hull;AOM_000608$Crop Byproduct--Legume ByProducts--Pea--Garden Pea Seed Hulls;AOM_000608$Crop Byproduct--Legume ByProducts--Pea--Pisum sativum Seed Hull</v>
      </c>
      <c r="L111" s="146" t="str">
        <v>AOM_000572$Crop Byproduct--Cereal ByProducts--Maize-- Corn Stover</v>
      </c>
      <c r="M111" s="146" t="str" cm="1">
        <f t="array" ref="M111:N111">IF(L111&lt;&gt;"",_xlfn.TEXTSPLIT(L111, "$"),"")</f>
        <v>AOM_000572</v>
      </c>
      <c r="N111" s="146" t="str">
        <v>Crop Byproduct--Cereal ByProducts--Maize-- Corn Stover</v>
      </c>
      <c r="O111" s="146" t="str" cm="1">
        <f t="array" ref="O111">IF(L111&lt;&gt;"",_xlfn.CHOOSECOLS(_xlfn.TEXTSPLIT(N111,"--"),1),"")</f>
        <v>Crop Byproduct</v>
      </c>
      <c r="P111" s="146" t="str" cm="1">
        <f t="array" ref="P111">IF(L111&lt;&gt;"",IFERROR(_xlfn.CHOOSECOLS(_xlfn.TEXTSPLIT(N111,"--"),2),""),"")</f>
        <v>Cereal ByProducts</v>
      </c>
      <c r="Q111" s="146" t="str">
        <f t="shared" si="9"/>
        <v>Maize-- Corn Stover</v>
      </c>
    </row>
    <row r="112" spans="1:17" x14ac:dyDescent="0.35">
      <c r="A112" s="147" t="str">
        <v>AOM_001285</v>
      </c>
      <c r="B112" s="147" t="str">
        <v>Pea Straw</v>
      </c>
      <c r="C112" s="147" t="str">
        <v>Garden Pea Straw</v>
      </c>
      <c r="D112" s="147" t="str">
        <v>Pisum sativum Straw</v>
      </c>
      <c r="E112" s="147" t="str">
        <f t="shared" si="8"/>
        <v>Garden Pea Straw;Pisum sativum Straw</v>
      </c>
      <c r="F112" s="147" t="str">
        <v>Management--Livestock Management--Feed Characteristic--Feed Composition--Feed Ingredient--Crop Byproduct--Legume ByProducts--Pea--Pea Straw--</v>
      </c>
      <c r="G112" s="147" t="str" cm="1">
        <f t="array" ref="G112">IFERROR(SUBSTITUTE(_xlfn.CHOOSECOLS(_xlfn.TEXTSPLIT(_xlfn.TEXTJOIN("|",,F112),"Feed Ingredient--","|",TRUE),2),"----",""),"")</f>
        <v>Crop Byproduct--Legume ByProducts--Pea--Pea Straw--</v>
      </c>
      <c r="H112" s="147" t="str">
        <f t="shared" si="5"/>
        <v>Crop Byproduct--Legume ByProducts--Pea--Pea Straw</v>
      </c>
      <c r="I112" s="147">
        <f t="shared" si="6"/>
        <v>3</v>
      </c>
      <c r="J112" s="147" t="str">
        <f t="shared" si="7"/>
        <v>Crop Byproduct--Legume ByProducts--Pea</v>
      </c>
      <c r="K112" s="147" t="str" cm="1">
        <f t="array" ref="K112">IF(G112&lt;&gt;"",_xlfn.TEXTJOIN(";",TRUE,
CONCATENATE(A112,"$",H112),
IF(E112="","",IF(I112&lt;&gt;0,CONCATENATE(A112,"$",J112,"--",_xlfn.TEXTSPLIT(E112,";",TRUE,FALSE)),CONCATENATE(A112,"$",_xlfn.TEXTSPLIT(E112,";",TRUE,FALSE))))),"")</f>
        <v>AOM_001285$Crop Byproduct--Legume ByProducts--Pea--Pea Straw;AOM_001285$Crop Byproduct--Legume ByProducts--Pea--Garden Pea Straw;AOM_001285$Crop Byproduct--Legume ByProducts--Pea--Pisum sativum Straw</v>
      </c>
      <c r="L112" s="147" t="str">
        <v>AOM_000572$Crop Byproduct--Cereal ByProducts--Maize-- Corn Straw</v>
      </c>
      <c r="M112" s="147" t="str" cm="1">
        <f t="array" ref="M112:N112">IF(L112&lt;&gt;"",_xlfn.TEXTSPLIT(L112, "$"),"")</f>
        <v>AOM_000572</v>
      </c>
      <c r="N112" s="147" t="str">
        <v>Crop Byproduct--Cereal ByProducts--Maize-- Corn Straw</v>
      </c>
      <c r="O112" s="147" t="str" cm="1">
        <f t="array" ref="O112">IF(L112&lt;&gt;"",_xlfn.CHOOSECOLS(_xlfn.TEXTSPLIT(N112,"--"),1),"")</f>
        <v>Crop Byproduct</v>
      </c>
      <c r="P112" s="147" t="str" cm="1">
        <f t="array" ref="P112">IF(L112&lt;&gt;"",IFERROR(_xlfn.CHOOSECOLS(_xlfn.TEXTSPLIT(N112,"--"),2),""),"")</f>
        <v>Cereal ByProducts</v>
      </c>
      <c r="Q112" s="147" t="str">
        <f t="shared" si="9"/>
        <v>Maize-- Corn Straw</v>
      </c>
    </row>
    <row r="113" spans="1:17" x14ac:dyDescent="0.35">
      <c r="A113" s="146" t="str">
        <v>AOM_000609</v>
      </c>
      <c r="B113" s="146" t="str">
        <v>Pigeon Pea Leaves</v>
      </c>
      <c r="C113" s="146" t="str">
        <v/>
      </c>
      <c r="D113" s="146" t="str">
        <v>Cajanus cajan Leaves</v>
      </c>
      <c r="E113" s="146" t="str">
        <f t="shared" si="8"/>
        <v>Cajanus cajan Leaves</v>
      </c>
      <c r="F113" s="146" t="str">
        <v>Management--Livestock Management--Feed Characteristic--Feed Composition--Feed Ingredient--Crop Byproduct--Legume ByProducts--Pigeon Pea--Pigeon Pea Leaves--</v>
      </c>
      <c r="G113" s="146" t="str" cm="1">
        <f t="array" ref="G113">IFERROR(SUBSTITUTE(_xlfn.CHOOSECOLS(_xlfn.TEXTSPLIT(_xlfn.TEXTJOIN("|",,F113),"Feed Ingredient--","|",TRUE),2),"----",""),"")</f>
        <v>Crop Byproduct--Legume ByProducts--Pigeon Pea--Pigeon Pea Leaves--</v>
      </c>
      <c r="H113" s="146" t="str">
        <f t="shared" si="5"/>
        <v>Crop Byproduct--Legume ByProducts--Pigeon Pea--Pigeon Pea Leaves</v>
      </c>
      <c r="I113" s="146">
        <f t="shared" si="6"/>
        <v>3</v>
      </c>
      <c r="J113" s="146" t="str">
        <f t="shared" si="7"/>
        <v>Crop Byproduct--Legume ByProducts--Pigeon Pea</v>
      </c>
      <c r="K113" s="146" t="str" cm="1">
        <f t="array" ref="K113">IF(G113&lt;&gt;"",_xlfn.TEXTJOIN(";",TRUE,
CONCATENATE(A113,"$",H113),
IF(E113="","",IF(I113&lt;&gt;0,CONCATENATE(A113,"$",J113,"--",_xlfn.TEXTSPLIT(E113,";",TRUE,FALSE)),CONCATENATE(A113,"$",_xlfn.TEXTSPLIT(E113,";",TRUE,FALSE))))),"")</f>
        <v>AOM_000609$Crop Byproduct--Legume ByProducts--Pigeon Pea--Pigeon Pea Leaves;AOM_000609$Crop Byproduct--Legume ByProducts--Pigeon Pea--Cajanus cajan Leaves</v>
      </c>
      <c r="L113" s="146" t="str">
        <v>AOM_000572$Crop Byproduct--Cereal ByProducts--Maize--Zea mays Straw</v>
      </c>
      <c r="M113" s="146" t="str" cm="1">
        <f t="array" ref="M113:N113">IF(L113&lt;&gt;"",_xlfn.TEXTSPLIT(L113, "$"),"")</f>
        <v>AOM_000572</v>
      </c>
      <c r="N113" s="146" t="str">
        <v>Crop Byproduct--Cereal ByProducts--Maize--Zea mays Straw</v>
      </c>
      <c r="O113" s="146" t="str" cm="1">
        <f t="array" ref="O113">IF(L113&lt;&gt;"",_xlfn.CHOOSECOLS(_xlfn.TEXTSPLIT(N113,"--"),1),"")</f>
        <v>Crop Byproduct</v>
      </c>
      <c r="P113" s="146" t="str" cm="1">
        <f t="array" ref="P113">IF(L113&lt;&gt;"",IFERROR(_xlfn.CHOOSECOLS(_xlfn.TEXTSPLIT(N113,"--"),2),""),"")</f>
        <v>Cereal ByProducts</v>
      </c>
      <c r="Q113" s="146" t="str">
        <f t="shared" si="9"/>
        <v>Maize--Zea mays Straw</v>
      </c>
    </row>
    <row r="114" spans="1:17" x14ac:dyDescent="0.35">
      <c r="A114" s="147" t="str">
        <v>AOM_001361</v>
      </c>
      <c r="B114" s="147" t="str">
        <v>Soybean Flakes Defatted</v>
      </c>
      <c r="C114" s="147" t="str">
        <v/>
      </c>
      <c r="D114" s="147" t="str">
        <v>Glycine max Flakes Defatted</v>
      </c>
      <c r="E114" s="147" t="str">
        <f t="shared" si="8"/>
        <v>Glycine max Flakes Defatted</v>
      </c>
      <c r="F114" s="147" t="str">
        <v>Management--Livestock Management--Feed Characteristic--Feed Composition--Feed Ingredient--Crop Byproduct--Legume ByProducts--Soybean--Soybean Flakes Defatted--</v>
      </c>
      <c r="G114" s="147" t="str" cm="1">
        <f t="array" ref="G114">IFERROR(SUBSTITUTE(_xlfn.CHOOSECOLS(_xlfn.TEXTSPLIT(_xlfn.TEXTJOIN("|",,F114),"Feed Ingredient--","|",TRUE),2),"----",""),"")</f>
        <v>Crop Byproduct--Legume ByProducts--Soybean--Soybean Flakes Defatted--</v>
      </c>
      <c r="H114" s="147" t="str">
        <f t="shared" si="5"/>
        <v>Crop Byproduct--Legume ByProducts--Soybean--Soybean Flakes Defatted</v>
      </c>
      <c r="I114" s="147">
        <f t="shared" si="6"/>
        <v>3</v>
      </c>
      <c r="J114" s="147" t="str">
        <f t="shared" si="7"/>
        <v>Crop Byproduct--Legume ByProducts--Soybean</v>
      </c>
      <c r="K114" s="147" t="str" cm="1">
        <f t="array" ref="K114">IF(G114&lt;&gt;"",_xlfn.TEXTJOIN(";",TRUE,
CONCATENATE(A114,"$",H114),
IF(E114="","",IF(I114&lt;&gt;0,CONCATENATE(A114,"$",J114,"--",_xlfn.TEXTSPLIT(E114,";",TRUE,FALSE)),CONCATENATE(A114,"$",_xlfn.TEXTSPLIT(E114,";",TRUE,FALSE))))),"")</f>
        <v>AOM_001361$Crop Byproduct--Legume ByProducts--Soybean--Soybean Flakes Defatted;AOM_001361$Crop Byproduct--Legume ByProducts--Soybean--Glycine max Flakes Defatted</v>
      </c>
      <c r="L114" s="147" t="str">
        <v>AOM_001845$Crop Byproduct--Cereal ByProducts--Malt Sprout</v>
      </c>
      <c r="M114" s="147" t="str" cm="1">
        <f t="array" ref="M114:N114">IF(L114&lt;&gt;"",_xlfn.TEXTSPLIT(L114, "$"),"")</f>
        <v>AOM_001845</v>
      </c>
      <c r="N114" s="147" t="str">
        <v>Crop Byproduct--Cereal ByProducts--Malt Sprout</v>
      </c>
      <c r="O114" s="147" t="str" cm="1">
        <f t="array" ref="O114">IF(L114&lt;&gt;"",_xlfn.CHOOSECOLS(_xlfn.TEXTSPLIT(N114,"--"),1),"")</f>
        <v>Crop Byproduct</v>
      </c>
      <c r="P114" s="147" t="str" cm="1">
        <f t="array" ref="P114">IF(L114&lt;&gt;"",IFERROR(_xlfn.CHOOSECOLS(_xlfn.TEXTSPLIT(N114,"--"),2),""),"")</f>
        <v>Cereal ByProducts</v>
      </c>
      <c r="Q114" s="147" t="str">
        <f t="shared" si="9"/>
        <v>Malt Sprout</v>
      </c>
    </row>
    <row r="115" spans="1:17" x14ac:dyDescent="0.35">
      <c r="A115" s="146" t="str">
        <v>AOM_001891</v>
      </c>
      <c r="B115" s="146" t="str">
        <v>Soybean Hull</v>
      </c>
      <c r="C115" s="146" t="str">
        <v/>
      </c>
      <c r="D115" s="146" t="str">
        <v>Glycine max Hull</v>
      </c>
      <c r="E115" s="146" t="str">
        <f t="shared" si="8"/>
        <v>Glycine max Hull</v>
      </c>
      <c r="F115" s="146" t="str">
        <v>Management--Livestock Management--Feed Characteristic--Feed Composition--Feed Ingredient--Crop Byproduct--Legume ByProducts--Soybean--Soybean Hull--</v>
      </c>
      <c r="G115" s="146" t="str" cm="1">
        <f t="array" ref="G115">IFERROR(SUBSTITUTE(_xlfn.CHOOSECOLS(_xlfn.TEXTSPLIT(_xlfn.TEXTJOIN("|",,F115),"Feed Ingredient--","|",TRUE),2),"----",""),"")</f>
        <v>Crop Byproduct--Legume ByProducts--Soybean--Soybean Hull--</v>
      </c>
      <c r="H115" s="146" t="str">
        <f t="shared" si="5"/>
        <v>Crop Byproduct--Legume ByProducts--Soybean--Soybean Hull</v>
      </c>
      <c r="I115" s="146">
        <f t="shared" si="6"/>
        <v>3</v>
      </c>
      <c r="J115" s="146" t="str">
        <f t="shared" si="7"/>
        <v>Crop Byproduct--Legume ByProducts--Soybean</v>
      </c>
      <c r="K115" s="146" t="str" cm="1">
        <f t="array" ref="K115">IF(G115&lt;&gt;"",_xlfn.TEXTJOIN(";",TRUE,
CONCATENATE(A115,"$",H115),
IF(E115="","",IF(I115&lt;&gt;0,CONCATENATE(A115,"$",J115,"--",_xlfn.TEXTSPLIT(E115,";",TRUE,FALSE)),CONCATENATE(A115,"$",_xlfn.TEXTSPLIT(E115,";",TRUE,FALSE))))),"")</f>
        <v>AOM_001891$Crop Byproduct--Legume ByProducts--Soybean--Soybean Hull;AOM_001891$Crop Byproduct--Legume ByProducts--Soybean--Glycine max Hull</v>
      </c>
      <c r="L115" s="146" t="str">
        <v>AOM_001290$Crop Byproduct--Cereal ByProducts--Millet--Millet Bran</v>
      </c>
      <c r="M115" s="146" t="str" cm="1">
        <f t="array" ref="M115:N115">IF(L115&lt;&gt;"",_xlfn.TEXTSPLIT(L115, "$"),"")</f>
        <v>AOM_001290</v>
      </c>
      <c r="N115" s="146" t="str">
        <v>Crop Byproduct--Cereal ByProducts--Millet--Millet Bran</v>
      </c>
      <c r="O115" s="146" t="str" cm="1">
        <f t="array" ref="O115">IF(L115&lt;&gt;"",_xlfn.CHOOSECOLS(_xlfn.TEXTSPLIT(N115,"--"),1),"")</f>
        <v>Crop Byproduct</v>
      </c>
      <c r="P115" s="146" t="str" cm="1">
        <f t="array" ref="P115">IF(L115&lt;&gt;"",IFERROR(_xlfn.CHOOSECOLS(_xlfn.TEXTSPLIT(N115,"--"),2),""),"")</f>
        <v>Cereal ByProducts</v>
      </c>
      <c r="Q115" s="146" t="str">
        <f t="shared" si="9"/>
        <v>Millet--Millet Bran</v>
      </c>
    </row>
    <row r="116" spans="1:17" x14ac:dyDescent="0.35">
      <c r="A116" s="147" t="str">
        <v>AOM_000610</v>
      </c>
      <c r="B116" s="147" t="str">
        <v>Soybean Cake</v>
      </c>
      <c r="C116" s="147" t="str">
        <v/>
      </c>
      <c r="D116" s="147" t="str">
        <v>Glycine max Cake</v>
      </c>
      <c r="E116" s="147" t="str">
        <f t="shared" si="8"/>
        <v>Glycine max Cake</v>
      </c>
      <c r="F116" s="147" t="str">
        <v>Management--Livestock Management--Feed Characteristic--Feed Composition--Feed Ingredient--Crop Byproduct--Legume ByProducts--Soybean--Soybean Cake--</v>
      </c>
      <c r="G116" s="147" t="str" cm="1">
        <f t="array" ref="G116">IFERROR(SUBSTITUTE(_xlfn.CHOOSECOLS(_xlfn.TEXTSPLIT(_xlfn.TEXTJOIN("|",,F116),"Feed Ingredient--","|",TRUE),2),"----",""),"")</f>
        <v>Crop Byproduct--Legume ByProducts--Soybean--Soybean Cake--</v>
      </c>
      <c r="H116" s="147" t="str">
        <f t="shared" si="5"/>
        <v>Crop Byproduct--Legume ByProducts--Soybean--Soybean Cake</v>
      </c>
      <c r="I116" s="147">
        <f t="shared" si="6"/>
        <v>3</v>
      </c>
      <c r="J116" s="147" t="str">
        <f t="shared" si="7"/>
        <v>Crop Byproduct--Legume ByProducts--Soybean</v>
      </c>
      <c r="K116" s="147" t="str" cm="1">
        <f t="array" ref="K116">IF(G116&lt;&gt;"",_xlfn.TEXTJOIN(";",TRUE,
CONCATENATE(A116,"$",H116),
IF(E116="","",IF(I116&lt;&gt;0,CONCATENATE(A116,"$",J116,"--",_xlfn.TEXTSPLIT(E116,";",TRUE,FALSE)),CONCATENATE(A116,"$",_xlfn.TEXTSPLIT(E116,";",TRUE,FALSE))))),"")</f>
        <v>AOM_000610$Crop Byproduct--Legume ByProducts--Soybean--Soybean Cake;AOM_000610$Crop Byproduct--Legume ByProducts--Soybean--Glycine max Cake</v>
      </c>
      <c r="L116" s="147" t="str">
        <v>AOM_001291$Crop Byproduct--Cereal ByProducts--Millet--Millet Straw</v>
      </c>
      <c r="M116" s="147" t="str" cm="1">
        <f t="array" ref="M116:N116">IF(L116&lt;&gt;"",_xlfn.TEXTSPLIT(L116, "$"),"")</f>
        <v>AOM_001291</v>
      </c>
      <c r="N116" s="147" t="str">
        <v>Crop Byproduct--Cereal ByProducts--Millet--Millet Straw</v>
      </c>
      <c r="O116" s="147" t="str" cm="1">
        <f t="array" ref="O116">IF(L116&lt;&gt;"",_xlfn.CHOOSECOLS(_xlfn.TEXTSPLIT(N116,"--"),1),"")</f>
        <v>Crop Byproduct</v>
      </c>
      <c r="P116" s="147" t="str" cm="1">
        <f t="array" ref="P116">IF(L116&lt;&gt;"",IFERROR(_xlfn.CHOOSECOLS(_xlfn.TEXTSPLIT(N116,"--"),2),""),"")</f>
        <v>Cereal ByProducts</v>
      </c>
      <c r="Q116" s="147" t="str">
        <f t="shared" si="9"/>
        <v>Millet--Millet Straw</v>
      </c>
    </row>
    <row r="117" spans="1:17" x14ac:dyDescent="0.35">
      <c r="A117" s="146" t="str">
        <v>AOM_000611</v>
      </c>
      <c r="B117" s="146" t="str">
        <v>Soybean Full Fat Cake</v>
      </c>
      <c r="C117" s="146" t="str">
        <v>Soybean Oil Cake Full Fat</v>
      </c>
      <c r="D117" s="146" t="str">
        <v>Glycine max Full Fat Cake</v>
      </c>
      <c r="E117" s="146" t="str">
        <f t="shared" si="8"/>
        <v>Soybean Oil Cake Full Fat;Glycine max Full Fat Cake</v>
      </c>
      <c r="F117" s="146" t="str">
        <v>Management--Livestock Management--Feed Characteristic--Feed Composition--Feed Ingredient--Crop Byproduct--Legume ByProducts--Soybean--Soybean Full Fat Cake--</v>
      </c>
      <c r="G117" s="146" t="str" cm="1">
        <f t="array" ref="G117">IFERROR(SUBSTITUTE(_xlfn.CHOOSECOLS(_xlfn.TEXTSPLIT(_xlfn.TEXTJOIN("|",,F117),"Feed Ingredient--","|",TRUE),2),"----",""),"")</f>
        <v>Crop Byproduct--Legume ByProducts--Soybean--Soybean Full Fat Cake--</v>
      </c>
      <c r="H117" s="146" t="str">
        <f t="shared" si="5"/>
        <v>Crop Byproduct--Legume ByProducts--Soybean--Soybean Full Fat Cake</v>
      </c>
      <c r="I117" s="146">
        <f t="shared" si="6"/>
        <v>3</v>
      </c>
      <c r="J117" s="146" t="str">
        <f t="shared" si="7"/>
        <v>Crop Byproduct--Legume ByProducts--Soybean</v>
      </c>
      <c r="K117" s="146" t="str" cm="1">
        <f t="array" ref="K117">IF(G117&lt;&gt;"",_xlfn.TEXTJOIN(";",TRUE,
CONCATENATE(A117,"$",H117),
IF(E117="","",IF(I117&lt;&gt;0,CONCATENATE(A117,"$",J117,"--",_xlfn.TEXTSPLIT(E117,";",TRUE,FALSE)),CONCATENATE(A117,"$",_xlfn.TEXTSPLIT(E117,";",TRUE,FALSE))))),"")</f>
        <v>AOM_000611$Crop Byproduct--Legume ByProducts--Soybean--Soybean Full Fat Cake;AOM_000611$Crop Byproduct--Legume ByProducts--Soybean--Soybean Oil Cake Full Fat;AOM_000611$Crop Byproduct--Legume ByProducts--Soybean--Glycine max Full Fat Cake</v>
      </c>
      <c r="L117" s="146" t="str">
        <v>AOM_001618$Crop Byproduct--Cereal ByProducts--Oat--Oat Fodder</v>
      </c>
      <c r="M117" s="146" t="str" cm="1">
        <f t="array" ref="M117:N117">IF(L117&lt;&gt;"",_xlfn.TEXTSPLIT(L117, "$"),"")</f>
        <v>AOM_001618</v>
      </c>
      <c r="N117" s="146" t="str">
        <v>Crop Byproduct--Cereal ByProducts--Oat--Oat Fodder</v>
      </c>
      <c r="O117" s="146" t="str" cm="1">
        <f t="array" ref="O117">IF(L117&lt;&gt;"",_xlfn.CHOOSECOLS(_xlfn.TEXTSPLIT(N117,"--"),1),"")</f>
        <v>Crop Byproduct</v>
      </c>
      <c r="P117" s="146" t="str" cm="1">
        <f t="array" ref="P117">IF(L117&lt;&gt;"",IFERROR(_xlfn.CHOOSECOLS(_xlfn.TEXTSPLIT(N117,"--"),2),""),"")</f>
        <v>Cereal ByProducts</v>
      </c>
      <c r="Q117" s="146" t="str">
        <f t="shared" si="9"/>
        <v>Oat--Oat Fodder</v>
      </c>
    </row>
    <row r="118" spans="1:17" x14ac:dyDescent="0.35">
      <c r="A118" s="147" t="str">
        <v>AOM_000614</v>
      </c>
      <c r="B118" s="147" t="str">
        <v>Soybean Residue</v>
      </c>
      <c r="C118" s="147" t="str">
        <v/>
      </c>
      <c r="D118" s="147" t="str">
        <v>Glycine max Residue</v>
      </c>
      <c r="E118" s="147" t="str">
        <f t="shared" si="8"/>
        <v>Glycine max Residue</v>
      </c>
      <c r="F118" s="147" t="str">
        <v>Management--Livestock Management--Feed Characteristic--Feed Composition--Feed Ingredient--Crop Byproduct--Legume ByProducts--Soybean--Soybean Residue--</v>
      </c>
      <c r="G118" s="147" t="str" cm="1">
        <f t="array" ref="G118">IFERROR(SUBSTITUTE(_xlfn.CHOOSECOLS(_xlfn.TEXTSPLIT(_xlfn.TEXTJOIN("|",,F118),"Feed Ingredient--","|",TRUE),2),"----",""),"")</f>
        <v>Crop Byproduct--Legume ByProducts--Soybean--Soybean Residue--</v>
      </c>
      <c r="H118" s="147" t="str">
        <f t="shared" si="5"/>
        <v>Crop Byproduct--Legume ByProducts--Soybean--Soybean Residue</v>
      </c>
      <c r="I118" s="147">
        <f t="shared" si="6"/>
        <v>3</v>
      </c>
      <c r="J118" s="147" t="str">
        <f t="shared" si="7"/>
        <v>Crop Byproduct--Legume ByProducts--Soybean</v>
      </c>
      <c r="K118" s="147" t="str" cm="1">
        <f t="array" ref="K118">IF(G118&lt;&gt;"",_xlfn.TEXTJOIN(";",TRUE,
CONCATENATE(A118,"$",H118),
IF(E118="","",IF(I118&lt;&gt;0,CONCATENATE(A118,"$",J118,"--",_xlfn.TEXTSPLIT(E118,";",TRUE,FALSE)),CONCATENATE(A118,"$",_xlfn.TEXTSPLIT(E118,";",TRUE,FALSE))))),"")</f>
        <v>AOM_000614$Crop Byproduct--Legume ByProducts--Soybean--Soybean Residue;AOM_000614$Crop Byproduct--Legume ByProducts--Soybean--Glycine max Residue</v>
      </c>
      <c r="L118" s="147" t="str">
        <v xml:space="preserve">AOM_001618$Crop Byproduct--Cereal ByProducts--Oat--Avena sativa </v>
      </c>
      <c r="M118" s="147" t="str" cm="1">
        <f t="array" ref="M118:N118">IF(L118&lt;&gt;"",_xlfn.TEXTSPLIT(L118, "$"),"")</f>
        <v>AOM_001618</v>
      </c>
      <c r="N118" s="147" t="str">
        <v xml:space="preserve">Crop Byproduct--Cereal ByProducts--Oat--Avena sativa </v>
      </c>
      <c r="O118" s="147" t="str" cm="1">
        <f t="array" ref="O118">IF(L118&lt;&gt;"",_xlfn.CHOOSECOLS(_xlfn.TEXTSPLIT(N118,"--"),1),"")</f>
        <v>Crop Byproduct</v>
      </c>
      <c r="P118" s="147" t="str" cm="1">
        <f t="array" ref="P118">IF(L118&lt;&gt;"",IFERROR(_xlfn.CHOOSECOLS(_xlfn.TEXTSPLIT(N118,"--"),2),""),"")</f>
        <v>Cereal ByProducts</v>
      </c>
      <c r="Q118" s="147" t="str">
        <f t="shared" si="9"/>
        <v xml:space="preserve">Oat--Avena sativa </v>
      </c>
    </row>
    <row r="119" spans="1:17" x14ac:dyDescent="0.35">
      <c r="A119" s="146" t="str">
        <v>AOM_001272</v>
      </c>
      <c r="B119" s="146" t="str">
        <v>Soybean Shell</v>
      </c>
      <c r="C119" s="146" t="str">
        <v/>
      </c>
      <c r="D119" s="146" t="str">
        <v>Glycine max Shell</v>
      </c>
      <c r="E119" s="146" t="str">
        <f t="shared" si="8"/>
        <v>Glycine max Shell</v>
      </c>
      <c r="F119" s="146" t="str">
        <v>Management--Livestock Management--Feed Characteristic--Feed Composition--Feed Ingredient--Crop Byproduct--Legume ByProducts--Soybean--Soybean Shell--</v>
      </c>
      <c r="G119" s="146" t="str" cm="1">
        <f t="array" ref="G119">IFERROR(SUBSTITUTE(_xlfn.CHOOSECOLS(_xlfn.TEXTSPLIT(_xlfn.TEXTJOIN("|",,F119),"Feed Ingredient--","|",TRUE),2),"----",""),"")</f>
        <v>Crop Byproduct--Legume ByProducts--Soybean--Soybean Shell--</v>
      </c>
      <c r="H119" s="146" t="str">
        <f t="shared" si="5"/>
        <v>Crop Byproduct--Legume ByProducts--Soybean--Soybean Shell</v>
      </c>
      <c r="I119" s="146">
        <f t="shared" si="6"/>
        <v>3</v>
      </c>
      <c r="J119" s="146" t="str">
        <f t="shared" si="7"/>
        <v>Crop Byproduct--Legume ByProducts--Soybean</v>
      </c>
      <c r="K119" s="146" t="str" cm="1">
        <f t="array" ref="K119">IF(G119&lt;&gt;"",_xlfn.TEXTJOIN(";",TRUE,
CONCATENATE(A119,"$",H119),
IF(E119="","",IF(I119&lt;&gt;0,CONCATENATE(A119,"$",J119,"--",_xlfn.TEXTSPLIT(E119,";",TRUE,FALSE)),CONCATENATE(A119,"$",_xlfn.TEXTSPLIT(E119,";",TRUE,FALSE))))),"")</f>
        <v>AOM_001272$Crop Byproduct--Legume ByProducts--Soybean--Soybean Shell;AOM_001272$Crop Byproduct--Legume ByProducts--Soybean--Glycine max Shell</v>
      </c>
      <c r="L119" s="146" t="str">
        <v>AOM_001846$Crop Byproduct--Cereal ByProducts--Pollard</v>
      </c>
      <c r="M119" s="146" t="str" cm="1">
        <f t="array" ref="M119:N119">IF(L119&lt;&gt;"",_xlfn.TEXTSPLIT(L119, "$"),"")</f>
        <v>AOM_001846</v>
      </c>
      <c r="N119" s="146" t="str">
        <v>Crop Byproduct--Cereal ByProducts--Pollard</v>
      </c>
      <c r="O119" s="146" t="str" cm="1">
        <f t="array" ref="O119">IF(L119&lt;&gt;"",_xlfn.CHOOSECOLS(_xlfn.TEXTSPLIT(N119,"--"),1),"")</f>
        <v>Crop Byproduct</v>
      </c>
      <c r="P119" s="146" t="str" cm="1">
        <f t="array" ref="P119">IF(L119&lt;&gt;"",IFERROR(_xlfn.CHOOSECOLS(_xlfn.TEXTSPLIT(N119,"--"),2),""),"")</f>
        <v>Cereal ByProducts</v>
      </c>
      <c r="Q119" s="146" t="str">
        <f t="shared" si="9"/>
        <v>Pollard</v>
      </c>
    </row>
    <row r="120" spans="1:17" x14ac:dyDescent="0.35">
      <c r="A120" s="147" t="str">
        <v>AOM_001271</v>
      </c>
      <c r="B120" s="147" t="str">
        <v>Soybean Straw</v>
      </c>
      <c r="C120" s="147" t="str">
        <v>Soybean Stover</v>
      </c>
      <c r="D120" s="147" t="str">
        <v>Glycine max Straw</v>
      </c>
      <c r="E120" s="147" t="str">
        <f t="shared" si="8"/>
        <v>Soybean Stover;Glycine max Straw</v>
      </c>
      <c r="F120" s="147" t="str">
        <v>Management--Livestock Management--Feed Characteristic--Feed Composition--Feed Ingredient--Crop Byproduct--Legume ByProducts--Soybean--Soybean Straw--</v>
      </c>
      <c r="G120" s="147" t="str" cm="1">
        <f t="array" ref="G120">IFERROR(SUBSTITUTE(_xlfn.CHOOSECOLS(_xlfn.TEXTSPLIT(_xlfn.TEXTJOIN("|",,F120),"Feed Ingredient--","|",TRUE),2),"----",""),"")</f>
        <v>Crop Byproduct--Legume ByProducts--Soybean--Soybean Straw--</v>
      </c>
      <c r="H120" s="147" t="str">
        <f t="shared" si="5"/>
        <v>Crop Byproduct--Legume ByProducts--Soybean--Soybean Straw</v>
      </c>
      <c r="I120" s="147">
        <f t="shared" si="6"/>
        <v>3</v>
      </c>
      <c r="J120" s="147" t="str">
        <f t="shared" si="7"/>
        <v>Crop Byproduct--Legume ByProducts--Soybean</v>
      </c>
      <c r="K120" s="147" t="str" cm="1">
        <f t="array" ref="K120">IF(G120&lt;&gt;"",_xlfn.TEXTJOIN(";",TRUE,
CONCATENATE(A120,"$",H120),
IF(E120="","",IF(I120&lt;&gt;0,CONCATENATE(A120,"$",J120,"--",_xlfn.TEXTSPLIT(E120,";",TRUE,FALSE)),CONCATENATE(A120,"$",_xlfn.TEXTSPLIT(E120,";",TRUE,FALSE))))),"")</f>
        <v>AOM_001271$Crop Byproduct--Legume ByProducts--Soybean--Soybean Straw;AOM_001271$Crop Byproduct--Legume ByProducts--Soybean--Soybean Stover;AOM_001271$Crop Byproduct--Legume ByProducts--Soybean--Glycine max Straw</v>
      </c>
      <c r="L120" s="147" t="str">
        <v>AOM_000575$Crop Byproduct--Cereal ByProducts--Rice--Rice Bran</v>
      </c>
      <c r="M120" s="147" t="str" cm="1">
        <f t="array" ref="M120:N120">IF(L120&lt;&gt;"",_xlfn.TEXTSPLIT(L120, "$"),"")</f>
        <v>AOM_000575</v>
      </c>
      <c r="N120" s="147" t="str">
        <v>Crop Byproduct--Cereal ByProducts--Rice--Rice Bran</v>
      </c>
      <c r="O120" s="147" t="str" cm="1">
        <f t="array" ref="O120">IF(L120&lt;&gt;"",_xlfn.CHOOSECOLS(_xlfn.TEXTSPLIT(N120,"--"),1),"")</f>
        <v>Crop Byproduct</v>
      </c>
      <c r="P120" s="147" t="str" cm="1">
        <f t="array" ref="P120">IF(L120&lt;&gt;"",IFERROR(_xlfn.CHOOSECOLS(_xlfn.TEXTSPLIT(N120,"--"),2),""),"")</f>
        <v>Cereal ByProducts</v>
      </c>
      <c r="Q120" s="147" t="str">
        <f t="shared" si="9"/>
        <v>Rice--Rice Bran</v>
      </c>
    </row>
    <row r="121" spans="1:17" x14ac:dyDescent="0.35">
      <c r="A121" s="146" t="str">
        <v>AOM_001892</v>
      </c>
      <c r="B121" s="146" t="str">
        <v>Sorghum Threshed Top</v>
      </c>
      <c r="C121" s="146" t="str">
        <v/>
      </c>
      <c r="D121" s="146" t="str">
        <v>Glycine max Threshed Top</v>
      </c>
      <c r="E121" s="146" t="str">
        <f t="shared" si="8"/>
        <v>Glycine max Threshed Top</v>
      </c>
      <c r="F121" s="146" t="str">
        <v>Management--Livestock Management--Feed Characteristic--Feed Composition--Feed Ingredient--Crop Byproduct--Legume ByProducts--Soybean--Sorghum Threshed Top--</v>
      </c>
      <c r="G121" s="146" t="str" cm="1">
        <f t="array" ref="G121">IFERROR(SUBSTITUTE(_xlfn.CHOOSECOLS(_xlfn.TEXTSPLIT(_xlfn.TEXTJOIN("|",,F121),"Feed Ingredient--","|",TRUE),2),"----",""),"")</f>
        <v>Crop Byproduct--Legume ByProducts--Soybean--Sorghum Threshed Top--</v>
      </c>
      <c r="H121" s="146" t="str">
        <f t="shared" si="5"/>
        <v>Crop Byproduct--Legume ByProducts--Soybean--Sorghum Threshed Top</v>
      </c>
      <c r="I121" s="146">
        <f t="shared" si="6"/>
        <v>3</v>
      </c>
      <c r="J121" s="146" t="str">
        <f t="shared" si="7"/>
        <v>Crop Byproduct--Legume ByProducts--Soybean</v>
      </c>
      <c r="K121" s="146" t="str" cm="1">
        <f t="array" ref="K121">IF(G121&lt;&gt;"",_xlfn.TEXTJOIN(";",TRUE,
CONCATENATE(A121,"$",H121),
IF(E121="","",IF(I121&lt;&gt;0,CONCATENATE(A121,"$",J121,"--",_xlfn.TEXTSPLIT(E121,";",TRUE,FALSE)),CONCATENATE(A121,"$",_xlfn.TEXTSPLIT(E121,";",TRUE,FALSE))))),"")</f>
        <v>AOM_001892$Crop Byproduct--Legume ByProducts--Soybean--Sorghum Threshed Top;AOM_001892$Crop Byproduct--Legume ByProducts--Soybean--Glycine max Threshed Top</v>
      </c>
      <c r="L121" s="146" t="str">
        <v>AOM_000575$Crop Byproduct--Cereal ByProducts--Rice--Oryza sativa  Bran</v>
      </c>
      <c r="M121" s="146" t="str" cm="1">
        <f t="array" ref="M121:N121">IF(L121&lt;&gt;"",_xlfn.TEXTSPLIT(L121, "$"),"")</f>
        <v>AOM_000575</v>
      </c>
      <c r="N121" s="146" t="str">
        <v>Crop Byproduct--Cereal ByProducts--Rice--Oryza sativa  Bran</v>
      </c>
      <c r="O121" s="146" t="str" cm="1">
        <f t="array" ref="O121">IF(L121&lt;&gt;"",_xlfn.CHOOSECOLS(_xlfn.TEXTSPLIT(N121,"--"),1),"")</f>
        <v>Crop Byproduct</v>
      </c>
      <c r="P121" s="146" t="str" cm="1">
        <f t="array" ref="P121">IF(L121&lt;&gt;"",IFERROR(_xlfn.CHOOSECOLS(_xlfn.TEXTSPLIT(N121,"--"),2),""),"")</f>
        <v>Cereal ByProducts</v>
      </c>
      <c r="Q121" s="146" t="str">
        <f t="shared" si="9"/>
        <v>Rice--Oryza sativa  Bran</v>
      </c>
    </row>
    <row r="122" spans="1:17" x14ac:dyDescent="0.35">
      <c r="A122" s="147" t="str">
        <v>AOM_001817</v>
      </c>
      <c r="B122" s="147" t="str">
        <v>Legume Residue</v>
      </c>
      <c r="C122" s="147" t="str">
        <v/>
      </c>
      <c r="D122" s="147" t="str">
        <v/>
      </c>
      <c r="E122" s="147" t="str">
        <f t="shared" si="8"/>
        <v/>
      </c>
      <c r="F122" s="147" t="str">
        <v>Management--Livestock Management--Feed Characteristic--Feed Composition--Feed Ingredient--Crop Byproduct--Legume Products--Legume Residue----</v>
      </c>
      <c r="G122" s="147" t="str" cm="1">
        <f t="array" ref="G122">IFERROR(SUBSTITUTE(_xlfn.CHOOSECOLS(_xlfn.TEXTSPLIT(_xlfn.TEXTJOIN("|",,F122),"Feed Ingredient--","|",TRUE),2),"----",""),"")</f>
        <v>Crop Byproduct--Legume Products--Legume Residue</v>
      </c>
      <c r="H122" s="147" t="str">
        <f t="shared" si="5"/>
        <v>Crop Byproduct--Legume Products--Legume Residue</v>
      </c>
      <c r="I122" s="147">
        <f t="shared" si="6"/>
        <v>2</v>
      </c>
      <c r="J122" s="147" t="str">
        <f t="shared" si="7"/>
        <v>Crop Byproduct--Legume Products</v>
      </c>
      <c r="K122" s="147" t="str" cm="1">
        <f t="array" ref="K122">IF(G122&lt;&gt;"",_xlfn.TEXTJOIN(";",TRUE,
CONCATENATE(A122,"$",H122),
IF(E122="","",IF(I122&lt;&gt;0,CONCATENATE(A122,"$",J122,"--",_xlfn.TEXTSPLIT(E122,";",TRUE,FALSE)),CONCATENATE(A122,"$",_xlfn.TEXTSPLIT(E122,";",TRUE,FALSE))))),"")</f>
        <v>AOM_001817$Crop Byproduct--Legume Products--Legume Residue</v>
      </c>
      <c r="L122" s="147" t="str">
        <v>AOM_002114$Crop Byproduct--Cereal ByProducts--Rice--Rice Bran--Rice Bran Solvent</v>
      </c>
      <c r="M122" s="147" t="str" cm="1">
        <f t="array" ref="M122:N122">IF(L122&lt;&gt;"",_xlfn.TEXTSPLIT(L122, "$"),"")</f>
        <v>AOM_002114</v>
      </c>
      <c r="N122" s="147" t="str">
        <v>Crop Byproduct--Cereal ByProducts--Rice--Rice Bran--Rice Bran Solvent</v>
      </c>
      <c r="O122" s="147" t="str" cm="1">
        <f t="array" ref="O122">IF(L122&lt;&gt;"",_xlfn.CHOOSECOLS(_xlfn.TEXTSPLIT(N122,"--"),1),"")</f>
        <v>Crop Byproduct</v>
      </c>
      <c r="P122" s="147" t="str" cm="1">
        <f t="array" ref="P122">IF(L122&lt;&gt;"",IFERROR(_xlfn.CHOOSECOLS(_xlfn.TEXTSPLIT(N122,"--"),2),""),"")</f>
        <v>Cereal ByProducts</v>
      </c>
      <c r="Q122" s="147" t="str">
        <f t="shared" si="9"/>
        <v>Rice--Rice Bran--Rice Bran Solvent</v>
      </c>
    </row>
    <row r="123" spans="1:17" x14ac:dyDescent="0.35">
      <c r="A123" s="146" t="str">
        <v>AOM_001314</v>
      </c>
      <c r="B123" s="146" t="str">
        <v>Pigeon Pea</v>
      </c>
      <c r="C123" s="146" t="str">
        <v/>
      </c>
      <c r="D123" s="146" t="str">
        <v>Cajanus cajan</v>
      </c>
      <c r="E123" s="146" t="str">
        <f t="shared" si="8"/>
        <v>Cajanus cajan</v>
      </c>
      <c r="F123" s="146" t="str">
        <v>Management--Livestock Management--Feed Characteristic--Feed Composition--Feed Ingredient--Crop Byproduct--Legume Products--Pigeon Pea----</v>
      </c>
      <c r="G123" s="146" t="str" cm="1">
        <f t="array" ref="G123">IFERROR(SUBSTITUTE(_xlfn.CHOOSECOLS(_xlfn.TEXTSPLIT(_xlfn.TEXTJOIN("|",,F123),"Feed Ingredient--","|",TRUE),2),"----",""),"")</f>
        <v>Crop Byproduct--Legume Products--Pigeon Pea</v>
      </c>
      <c r="H123" s="146" t="str">
        <f t="shared" si="5"/>
        <v>Crop Byproduct--Legume Products--Pigeon Pea</v>
      </c>
      <c r="I123" s="146">
        <f t="shared" si="6"/>
        <v>2</v>
      </c>
      <c r="J123" s="146" t="str">
        <f t="shared" si="7"/>
        <v>Crop Byproduct--Legume Products</v>
      </c>
      <c r="K123" s="146" t="str" cm="1">
        <f t="array" ref="K123">IF(G123&lt;&gt;"",_xlfn.TEXTJOIN(";",TRUE,
CONCATENATE(A123,"$",H123),
IF(E123="","",IF(I123&lt;&gt;0,CONCATENATE(A123,"$",J123,"--",_xlfn.TEXTSPLIT(E123,";",TRUE,FALSE)),CONCATENATE(A123,"$",_xlfn.TEXTSPLIT(E123,";",TRUE,FALSE))))),"")</f>
        <v>AOM_001314$Crop Byproduct--Legume Products--Pigeon Pea;AOM_001314$Crop Byproduct--Legume Products--Cajanus cajan</v>
      </c>
      <c r="L123" s="146" t="str">
        <v>AOM_002114$Crop Byproduct--Cereal ByProducts--Rice--Rice Bran--Extracted Rice Bran Solvent</v>
      </c>
      <c r="M123" s="146" t="str" cm="1">
        <f t="array" ref="M123:N123">IF(L123&lt;&gt;"",_xlfn.TEXTSPLIT(L123, "$"),"")</f>
        <v>AOM_002114</v>
      </c>
      <c r="N123" s="146" t="str">
        <v>Crop Byproduct--Cereal ByProducts--Rice--Rice Bran--Extracted Rice Bran Solvent</v>
      </c>
      <c r="O123" s="146" t="str" cm="1">
        <f t="array" ref="O123">IF(L123&lt;&gt;"",_xlfn.CHOOSECOLS(_xlfn.TEXTSPLIT(N123,"--"),1),"")</f>
        <v>Crop Byproduct</v>
      </c>
      <c r="P123" s="146" t="str" cm="1">
        <f t="array" ref="P123">IF(L123&lt;&gt;"",IFERROR(_xlfn.CHOOSECOLS(_xlfn.TEXTSPLIT(N123,"--"),2),""),"")</f>
        <v>Cereal ByProducts</v>
      </c>
      <c r="Q123" s="146" t="str">
        <f t="shared" si="9"/>
        <v>Rice--Rice Bran--Extracted Rice Bran Solvent</v>
      </c>
    </row>
    <row r="124" spans="1:17" x14ac:dyDescent="0.35">
      <c r="A124" s="147" t="str">
        <v>AOM_000616</v>
      </c>
      <c r="B124" s="147" t="str">
        <v>Canola Cake</v>
      </c>
      <c r="C124" s="147" t="str">
        <v>Rape Oil Cake;OilSeed Rape Cake;RapeSeed Cake;Canola Oil Cake</v>
      </c>
      <c r="D124" s="147" t="str">
        <v>Brassica napus Cake</v>
      </c>
      <c r="E124" s="147" t="str">
        <f t="shared" si="8"/>
        <v>Rape Oil Cake;OilSeed Rape Cake;RapeSeed Cake;Canola Oil Cake;Brassica napus Cake</v>
      </c>
      <c r="F124" s="147" t="str">
        <v>Management--Livestock Management--Feed Characteristic--Feed Composition--Feed Ingredient--Crop Byproduct--Oil Plant ByProducts--Canola--Canola Cake--</v>
      </c>
      <c r="G124" s="147" t="str" cm="1">
        <f t="array" ref="G124">IFERROR(SUBSTITUTE(_xlfn.CHOOSECOLS(_xlfn.TEXTSPLIT(_xlfn.TEXTJOIN("|",,F124),"Feed Ingredient--","|",TRUE),2),"----",""),"")</f>
        <v>Crop Byproduct--Oil Plant ByProducts--Canola--Canola Cake--</v>
      </c>
      <c r="H124" s="147" t="str">
        <f t="shared" si="5"/>
        <v>Crop Byproduct--Oil Plant ByProducts--Canola--Canola Cake</v>
      </c>
      <c r="I124" s="147">
        <f t="shared" si="6"/>
        <v>3</v>
      </c>
      <c r="J124" s="147" t="str">
        <f t="shared" si="7"/>
        <v>Crop Byproduct--Oil Plant ByProducts--Canola</v>
      </c>
      <c r="K124" s="147" t="str" cm="1">
        <f t="array" ref="K124">IF(G124&lt;&gt;"",_xlfn.TEXTJOIN(";",TRUE,
CONCATENATE(A124,"$",H124),
IF(E124="","",IF(I124&lt;&gt;0,CONCATENATE(A124,"$",J124,"--",_xlfn.TEXTSPLIT(E124,";",TRUE,FALSE)),CONCATENATE(A124,"$",_xlfn.TEXTSPLIT(E124,";",TRUE,FALSE))))),"")</f>
        <v>AOM_000616$Crop Byproduct--Oil Plant ByProducts--Canola--Canola Cake;AOM_000616$Crop Byproduct--Oil Plant ByProducts--Canola--Rape Oil Cake;AOM_000616$Crop Byproduct--Oil Plant ByProducts--Canola--OilSeed Rape Cake;AOM_000616$Crop Byproduct--Oil Plant ByProducts--Canola--RapeSeed Cake;AOM_000616$Crop Byproduct--Oil Plant ByProducts--Canola--Canola Oil Cake;AOM_000616$Crop Byproduct--Oil Plant ByProducts--Canola--Brassica napus Cake</v>
      </c>
      <c r="L124" s="147" t="str">
        <v xml:space="preserve">AOM_002114$Crop Byproduct--Cereal ByProducts--Rice--Rice Bran--Oryza sativa </v>
      </c>
      <c r="M124" s="147" t="str" cm="1">
        <f t="array" ref="M124:N124">IF(L124&lt;&gt;"",_xlfn.TEXTSPLIT(L124, "$"),"")</f>
        <v>AOM_002114</v>
      </c>
      <c r="N124" s="147" t="str">
        <v xml:space="preserve">Crop Byproduct--Cereal ByProducts--Rice--Rice Bran--Oryza sativa </v>
      </c>
      <c r="O124" s="147" t="str" cm="1">
        <f t="array" ref="O124">IF(L124&lt;&gt;"",_xlfn.CHOOSECOLS(_xlfn.TEXTSPLIT(N124,"--"),1),"")</f>
        <v>Crop Byproduct</v>
      </c>
      <c r="P124" s="147" t="str" cm="1">
        <f t="array" ref="P124">IF(L124&lt;&gt;"",IFERROR(_xlfn.CHOOSECOLS(_xlfn.TEXTSPLIT(N124,"--"),2),""),"")</f>
        <v>Cereal ByProducts</v>
      </c>
      <c r="Q124" s="147" t="str">
        <f t="shared" si="9"/>
        <v xml:space="preserve">Rice--Rice Bran--Oryza sativa </v>
      </c>
    </row>
    <row r="125" spans="1:17" x14ac:dyDescent="0.35">
      <c r="A125" s="146" t="str">
        <v>AOM_002102</v>
      </c>
      <c r="B125" s="146" t="str">
        <v>Coconut Cake</v>
      </c>
      <c r="C125" s="146" t="str">
        <v/>
      </c>
      <c r="D125" s="146" t="str">
        <v>Cocos nucifera Cake</v>
      </c>
      <c r="E125" s="146" t="str">
        <f t="shared" si="8"/>
        <v>Cocos nucifera Cake</v>
      </c>
      <c r="F125" s="146" t="str">
        <v>Management--Livestock Management--Feed Characteristic--Feed Composition--Feed Ingredient--Crop Byproduct--Oil Plant ByProducts--Coconut--Coconut Cake--</v>
      </c>
      <c r="G125" s="146" t="str" cm="1">
        <f t="array" ref="G125">IFERROR(SUBSTITUTE(_xlfn.CHOOSECOLS(_xlfn.TEXTSPLIT(_xlfn.TEXTJOIN("|",,F125),"Feed Ingredient--","|",TRUE),2),"----",""),"")</f>
        <v>Crop Byproduct--Oil Plant ByProducts--Coconut--Coconut Cake--</v>
      </c>
      <c r="H125" s="146" t="str">
        <f t="shared" si="5"/>
        <v>Crop Byproduct--Oil Plant ByProducts--Coconut--Coconut Cake</v>
      </c>
      <c r="I125" s="146">
        <f t="shared" si="6"/>
        <v>3</v>
      </c>
      <c r="J125" s="146" t="str">
        <f t="shared" si="7"/>
        <v>Crop Byproduct--Oil Plant ByProducts--Coconut</v>
      </c>
      <c r="K125" s="146" t="str" cm="1">
        <f t="array" ref="K125">IF(G125&lt;&gt;"",_xlfn.TEXTJOIN(";",TRUE,
CONCATENATE(A125,"$",H125),
IF(E125="","",IF(I125&lt;&gt;0,CONCATENATE(A125,"$",J125,"--",_xlfn.TEXTSPLIT(E125,";",TRUE,FALSE)),CONCATENATE(A125,"$",_xlfn.TEXTSPLIT(E125,";",TRUE,FALSE))))),"")</f>
        <v>AOM_002102$Crop Byproduct--Oil Plant ByProducts--Coconut--Coconut Cake;AOM_002102$Crop Byproduct--Oil Plant ByProducts--Coconut--Cocos nucifera Cake</v>
      </c>
      <c r="L125" s="146" t="str">
        <v>AOM_001280$Crop Byproduct--Cereal ByProducts--Rice--Rice Hull</v>
      </c>
      <c r="M125" s="146" t="str" cm="1">
        <f t="array" ref="M125:N125">IF(L125&lt;&gt;"",_xlfn.TEXTSPLIT(L125, "$"),"")</f>
        <v>AOM_001280</v>
      </c>
      <c r="N125" s="146" t="str">
        <v>Crop Byproduct--Cereal ByProducts--Rice--Rice Hull</v>
      </c>
      <c r="O125" s="146" t="str" cm="1">
        <f t="array" ref="O125">IF(L125&lt;&gt;"",_xlfn.CHOOSECOLS(_xlfn.TEXTSPLIT(N125,"--"),1),"")</f>
        <v>Crop Byproduct</v>
      </c>
      <c r="P125" s="146" t="str" cm="1">
        <f t="array" ref="P125">IF(L125&lt;&gt;"",IFERROR(_xlfn.CHOOSECOLS(_xlfn.TEXTSPLIT(N125,"--"),2),""),"")</f>
        <v>Cereal ByProducts</v>
      </c>
      <c r="Q125" s="146" t="str">
        <f t="shared" si="9"/>
        <v>Rice--Rice Hull</v>
      </c>
    </row>
    <row r="126" spans="1:17" x14ac:dyDescent="0.35">
      <c r="A126" s="147" t="str">
        <v>AOM_001187</v>
      </c>
      <c r="B126" s="147" t="str">
        <v>Cotton Seed Hull</v>
      </c>
      <c r="C126" s="147" t="str">
        <v/>
      </c>
      <c r="D126" s="147" t="str">
        <v>Gossypium Seed Hull</v>
      </c>
      <c r="E126" s="147" t="str">
        <f t="shared" si="8"/>
        <v>Gossypium Seed Hull</v>
      </c>
      <c r="F126" s="147" t="str">
        <v>Management--Livestock Management--Feed Characteristic--Feed Composition--Feed Ingredient--Crop Byproduct--Oil Plant ByProducts--Cotton--Cotton Seed--Cotton Seed Hull</v>
      </c>
      <c r="G126" s="147" t="str" cm="1">
        <f t="array" ref="G126">IFERROR(SUBSTITUTE(_xlfn.CHOOSECOLS(_xlfn.TEXTSPLIT(_xlfn.TEXTJOIN("|",,F126),"Feed Ingredient--","|",TRUE),2),"----",""),"")</f>
        <v>Crop Byproduct--Oil Plant ByProducts--Cotton--Cotton Seed--Cotton Seed Hull</v>
      </c>
      <c r="H126" s="147" t="str">
        <f t="shared" si="5"/>
        <v>Crop Byproduct--Oil Plant ByProducts--Cotton--Cotton Seed--Cotton Seed Hull</v>
      </c>
      <c r="I126" s="147">
        <f t="shared" si="6"/>
        <v>4</v>
      </c>
      <c r="J126" s="147" t="str">
        <f t="shared" si="7"/>
        <v>Crop Byproduct--Oil Plant ByProducts--Cotton--Cotton Seed</v>
      </c>
      <c r="K126" s="147" t="str" cm="1">
        <f t="array" ref="K126">IF(G126&lt;&gt;"",_xlfn.TEXTJOIN(";",TRUE,
CONCATENATE(A126,"$",H126),
IF(E126="","",IF(I126&lt;&gt;0,CONCATENATE(A126,"$",J126,"--",_xlfn.TEXTSPLIT(E126,";",TRUE,FALSE)),CONCATENATE(A126,"$",_xlfn.TEXTSPLIT(E126,";",TRUE,FALSE))))),"")</f>
        <v>AOM_001187$Crop Byproduct--Oil Plant ByProducts--Cotton--Cotton Seed--Cotton Seed Hull;AOM_001187$Crop Byproduct--Oil Plant ByProducts--Cotton--Cotton Seed--Gossypium Seed Hull</v>
      </c>
      <c r="L126" s="147" t="str">
        <v>AOM_001280$Crop Byproduct--Cereal ByProducts--Rice--Oryza sativa  Hull</v>
      </c>
      <c r="M126" s="147" t="str" cm="1">
        <f t="array" ref="M126:N126">IF(L126&lt;&gt;"",_xlfn.TEXTSPLIT(L126, "$"),"")</f>
        <v>AOM_001280</v>
      </c>
      <c r="N126" s="147" t="str">
        <v>Crop Byproduct--Cereal ByProducts--Rice--Oryza sativa  Hull</v>
      </c>
      <c r="O126" s="147" t="str" cm="1">
        <f t="array" ref="O126">IF(L126&lt;&gt;"",_xlfn.CHOOSECOLS(_xlfn.TEXTSPLIT(N126,"--"),1),"")</f>
        <v>Crop Byproduct</v>
      </c>
      <c r="P126" s="147" t="str" cm="1">
        <f t="array" ref="P126">IF(L126&lt;&gt;"",IFERROR(_xlfn.CHOOSECOLS(_xlfn.TEXTSPLIT(N126,"--"),2),""),"")</f>
        <v>Cereal ByProducts</v>
      </c>
      <c r="Q126" s="147" t="str">
        <f t="shared" si="9"/>
        <v>Rice--Oryza sativa  Hull</v>
      </c>
    </row>
    <row r="127" spans="1:17" x14ac:dyDescent="0.35">
      <c r="A127" s="146" t="str">
        <v>AOM_000620</v>
      </c>
      <c r="B127" s="146" t="str">
        <v>Cotton Seed Cake</v>
      </c>
      <c r="C127" s="146" t="str">
        <v>Cotton Seed Cake</v>
      </c>
      <c r="D127" s="146" t="str">
        <v>Gossypium Seed Cake</v>
      </c>
      <c r="E127" s="146" t="str">
        <f t="shared" si="8"/>
        <v>Cotton Seed Cake;Gossypium Seed Cake</v>
      </c>
      <c r="F127" s="146" t="str">
        <v>Management--Livestock Management--Feed Characteristic--Feed Composition--Feed Ingredient--Crop Byproduct--Oil Plant ByProducts--Cotton--Cotton Seed--Cotton Seed Cake</v>
      </c>
      <c r="G127" s="146" t="str" cm="1">
        <f t="array" ref="G127">IFERROR(SUBSTITUTE(_xlfn.CHOOSECOLS(_xlfn.TEXTSPLIT(_xlfn.TEXTJOIN("|",,F127),"Feed Ingredient--","|",TRUE),2),"----",""),"")</f>
        <v>Crop Byproduct--Oil Plant ByProducts--Cotton--Cotton Seed--Cotton Seed Cake</v>
      </c>
      <c r="H127" s="146" t="str">
        <f t="shared" si="5"/>
        <v>Crop Byproduct--Oil Plant ByProducts--Cotton--Cotton Seed--Cotton Seed Cake</v>
      </c>
      <c r="I127" s="146">
        <f t="shared" si="6"/>
        <v>4</v>
      </c>
      <c r="J127" s="146" t="str">
        <f t="shared" si="7"/>
        <v>Crop Byproduct--Oil Plant ByProducts--Cotton--Cotton Seed</v>
      </c>
      <c r="K127" s="146" t="str" cm="1">
        <f t="array" ref="K127">IF(G127&lt;&gt;"",_xlfn.TEXTJOIN(";",TRUE,
CONCATENATE(A127,"$",H127),
IF(E127="","",IF(I127&lt;&gt;0,CONCATENATE(A127,"$",J127,"--",_xlfn.TEXTSPLIT(E127,";",TRUE,FALSE)),CONCATENATE(A127,"$",_xlfn.TEXTSPLIT(E127,";",TRUE,FALSE))))),"")</f>
        <v>AOM_000620$Crop Byproduct--Oil Plant ByProducts--Cotton--Cotton Seed--Cotton Seed Cake;AOM_000620$Crop Byproduct--Oil Plant ByProducts--Cotton--Cotton Seed--Cotton Seed Cake;AOM_000620$Crop Byproduct--Oil Plant ByProducts--Cotton--Cotton Seed--Gossypium Seed Cake</v>
      </c>
      <c r="L127" s="146" t="str">
        <v>AOM_000576$Crop Byproduct--Cereal ByProducts--Rice--Rice Husk</v>
      </c>
      <c r="M127" s="146" t="str" cm="1">
        <f t="array" ref="M127:N127">IF(L127&lt;&gt;"",_xlfn.TEXTSPLIT(L127, "$"),"")</f>
        <v>AOM_000576</v>
      </c>
      <c r="N127" s="146" t="str">
        <v>Crop Byproduct--Cereal ByProducts--Rice--Rice Husk</v>
      </c>
      <c r="O127" s="146" t="str" cm="1">
        <f t="array" ref="O127">IF(L127&lt;&gt;"",_xlfn.CHOOSECOLS(_xlfn.TEXTSPLIT(N127,"--"),1),"")</f>
        <v>Crop Byproduct</v>
      </c>
      <c r="P127" s="146" t="str" cm="1">
        <f t="array" ref="P127">IF(L127&lt;&gt;"",IFERROR(_xlfn.CHOOSECOLS(_xlfn.TEXTSPLIT(N127,"--"),2),""),"")</f>
        <v>Cereal ByProducts</v>
      </c>
      <c r="Q127" s="146" t="str">
        <f t="shared" si="9"/>
        <v>Rice--Rice Husk</v>
      </c>
    </row>
    <row r="128" spans="1:17" x14ac:dyDescent="0.35">
      <c r="A128" s="147" t="str">
        <v>AOM_001893</v>
      </c>
      <c r="B128" s="147" t="str">
        <v>Hibiscus Seed</v>
      </c>
      <c r="C128" s="147" t="str">
        <v/>
      </c>
      <c r="D128" s="147" t="str">
        <v>Hibiscus sp Seed</v>
      </c>
      <c r="E128" s="147" t="str">
        <f t="shared" si="8"/>
        <v>Hibiscus sp Seed</v>
      </c>
      <c r="F128" s="147" t="str">
        <v>Management--Livestock Management--Feed Characteristic--Feed Composition--Feed Ingredient--Crop Byproduct--Oil Plant ByProducts--Hibiscus--Hibiscus Seed--</v>
      </c>
      <c r="G128" s="147" t="str" cm="1">
        <f t="array" ref="G128">IFERROR(SUBSTITUTE(_xlfn.CHOOSECOLS(_xlfn.TEXTSPLIT(_xlfn.TEXTJOIN("|",,F128),"Feed Ingredient--","|",TRUE),2),"----",""),"")</f>
        <v>Crop Byproduct--Oil Plant ByProducts--Hibiscus--Hibiscus Seed--</v>
      </c>
      <c r="H128" s="147" t="str">
        <f t="shared" si="5"/>
        <v>Crop Byproduct--Oil Plant ByProducts--Hibiscus--Hibiscus Seed</v>
      </c>
      <c r="I128" s="147">
        <f t="shared" si="6"/>
        <v>3</v>
      </c>
      <c r="J128" s="147" t="str">
        <f t="shared" si="7"/>
        <v>Crop Byproduct--Oil Plant ByProducts--Hibiscus</v>
      </c>
      <c r="K128" s="147" t="str" cm="1">
        <f t="array" ref="K128">IF(G128&lt;&gt;"",_xlfn.TEXTJOIN(";",TRUE,
CONCATENATE(A128,"$",H128),
IF(E128="","",IF(I128&lt;&gt;0,CONCATENATE(A128,"$",J128,"--",_xlfn.TEXTSPLIT(E128,";",TRUE,FALSE)),CONCATENATE(A128,"$",_xlfn.TEXTSPLIT(E128,";",TRUE,FALSE))))),"")</f>
        <v>AOM_001893$Crop Byproduct--Oil Plant ByProducts--Hibiscus--Hibiscus Seed;AOM_001893$Crop Byproduct--Oil Plant ByProducts--Hibiscus--Hibiscus sp Seed</v>
      </c>
      <c r="L128" s="147" t="str">
        <v>AOM_000576$Crop Byproduct--Cereal ByProducts--Rice--Oryza sativa  Husk</v>
      </c>
      <c r="M128" s="147" t="str" cm="1">
        <f t="array" ref="M128:N128">IF(L128&lt;&gt;"",_xlfn.TEXTSPLIT(L128, "$"),"")</f>
        <v>AOM_000576</v>
      </c>
      <c r="N128" s="147" t="str">
        <v>Crop Byproduct--Cereal ByProducts--Rice--Oryza sativa  Husk</v>
      </c>
      <c r="O128" s="147" t="str" cm="1">
        <f t="array" ref="O128">IF(L128&lt;&gt;"",_xlfn.CHOOSECOLS(_xlfn.TEXTSPLIT(N128,"--"),1),"")</f>
        <v>Crop Byproduct</v>
      </c>
      <c r="P128" s="147" t="str" cm="1">
        <f t="array" ref="P128">IF(L128&lt;&gt;"",IFERROR(_xlfn.CHOOSECOLS(_xlfn.TEXTSPLIT(N128,"--"),2),""),"")</f>
        <v>Cereal ByProducts</v>
      </c>
      <c r="Q128" s="147" t="str">
        <f t="shared" si="9"/>
        <v>Rice--Oryza sativa  Husk</v>
      </c>
    </row>
    <row r="129" spans="1:17" x14ac:dyDescent="0.35">
      <c r="A129" s="146" t="str">
        <v>AOM_001255</v>
      </c>
      <c r="B129" s="146" t="str">
        <v>Flaxseed Oil</v>
      </c>
      <c r="C129" s="146" t="str">
        <v/>
      </c>
      <c r="D129" s="146" t="str">
        <v>Linum usitatissimum Oil</v>
      </c>
      <c r="E129" s="146" t="str">
        <f t="shared" si="8"/>
        <v>Linum usitatissimum Oil</v>
      </c>
      <c r="F129" s="146" t="str">
        <v>Management--Livestock Management--Feed Characteristic--Feed Composition--Feed Ingredient--Crop Byproduct--Oil Plant ByProducts--Flaxseed--Flaxseed Oil--</v>
      </c>
      <c r="G129" s="146" t="str" cm="1">
        <f t="array" ref="G129">IFERROR(SUBSTITUTE(_xlfn.CHOOSECOLS(_xlfn.TEXTSPLIT(_xlfn.TEXTJOIN("|",,F129),"Feed Ingredient--","|",TRUE),2),"----",""),"")</f>
        <v>Crop Byproduct--Oil Plant ByProducts--Flaxseed--Flaxseed Oil--</v>
      </c>
      <c r="H129" s="146" t="str">
        <f t="shared" si="5"/>
        <v>Crop Byproduct--Oil Plant ByProducts--Flaxseed--Flaxseed Oil</v>
      </c>
      <c r="I129" s="146">
        <f t="shared" si="6"/>
        <v>3</v>
      </c>
      <c r="J129" s="146" t="str">
        <f t="shared" si="7"/>
        <v>Crop Byproduct--Oil Plant ByProducts--Flaxseed</v>
      </c>
      <c r="K129" s="146" t="str" cm="1">
        <f t="array" ref="K129">IF(G129&lt;&gt;"",_xlfn.TEXTJOIN(";",TRUE,
CONCATENATE(A129,"$",H129),
IF(E129="","",IF(I129&lt;&gt;0,CONCATENATE(A129,"$",J129,"--",_xlfn.TEXTSPLIT(E129,";",TRUE,FALSE)),CONCATENATE(A129,"$",_xlfn.TEXTSPLIT(E129,";",TRUE,FALSE))))),"")</f>
        <v>AOM_001255$Crop Byproduct--Oil Plant ByProducts--Flaxseed--Flaxseed Oil;AOM_001255$Crop Byproduct--Oil Plant ByProducts--Flaxseed--Linum usitatissimum Oil</v>
      </c>
      <c r="L129" s="146" t="str">
        <v>AOM_000577$Crop Byproduct--Cereal ByProducts--Rice--Rice Offal</v>
      </c>
      <c r="M129" s="146" t="str" cm="1">
        <f t="array" ref="M129:N129">IF(L129&lt;&gt;"",_xlfn.TEXTSPLIT(L129, "$"),"")</f>
        <v>AOM_000577</v>
      </c>
      <c r="N129" s="146" t="str">
        <v>Crop Byproduct--Cereal ByProducts--Rice--Rice Offal</v>
      </c>
      <c r="O129" s="146" t="str" cm="1">
        <f t="array" ref="O129">IF(L129&lt;&gt;"",_xlfn.CHOOSECOLS(_xlfn.TEXTSPLIT(N129,"--"),1),"")</f>
        <v>Crop Byproduct</v>
      </c>
      <c r="P129" s="146" t="str" cm="1">
        <f t="array" ref="P129">IF(L129&lt;&gt;"",IFERROR(_xlfn.CHOOSECOLS(_xlfn.TEXTSPLIT(N129,"--"),2),""),"")</f>
        <v>Cereal ByProducts</v>
      </c>
      <c r="Q129" s="146" t="str">
        <f t="shared" si="9"/>
        <v>Rice--Rice Offal</v>
      </c>
    </row>
    <row r="130" spans="1:17" x14ac:dyDescent="0.35">
      <c r="A130" s="147" t="str">
        <v>AOM_002136</v>
      </c>
      <c r="B130" s="147" t="str">
        <v>Linseed Cake</v>
      </c>
      <c r="C130" s="147" t="str">
        <v/>
      </c>
      <c r="D130" s="147" t="str">
        <v>Linum usitatissimum Cake</v>
      </c>
      <c r="E130" s="147" t="str">
        <f t="shared" si="8"/>
        <v>Linum usitatissimum Cake</v>
      </c>
      <c r="F130" s="147" t="str">
        <v>Management--Livestock Management--Feed Characteristic--Feed Composition--Feed Ingredient--Crop Byproduct--Oil Plant ByProducts--Linseed--Linseed Cake--</v>
      </c>
      <c r="G130" s="147" t="str" cm="1">
        <f t="array" ref="G130">IFERROR(SUBSTITUTE(_xlfn.CHOOSECOLS(_xlfn.TEXTSPLIT(_xlfn.TEXTJOIN("|",,F130),"Feed Ingredient--","|",TRUE),2),"----",""),"")</f>
        <v>Crop Byproduct--Oil Plant ByProducts--Linseed--Linseed Cake--</v>
      </c>
      <c r="H130" s="147" t="str">
        <f t="shared" ref="H130:H193" si="10">IF(G130&lt;&gt;"",_xlfn.TEXTJOIN("--",TRUE,_xlfn.TEXTSPLIT(G130,"--","|",TRUE)),"")</f>
        <v>Crop Byproduct--Oil Plant ByProducts--Linseed--Linseed Cake</v>
      </c>
      <c r="I130" s="147">
        <f t="shared" ref="I130:I193" si="11">IF(G130&lt;&gt;"",SUM(LEN(H130)-LEN(SUBSTITUTE(H130,"--","")))/LEN("--"),"")</f>
        <v>3</v>
      </c>
      <c r="J130" s="147" t="str">
        <f t="shared" ref="J130:J193" si="12">IF(G130&lt;&gt;"",IFERROR(_xlfn.TEXTJOIN("--",TRUE,_xlfn.CHOOSECOLS(_xlfn.TEXTSPLIT(H130,"--"),_xlfn.SEQUENCE(1,I130))),""),"")</f>
        <v>Crop Byproduct--Oil Plant ByProducts--Linseed</v>
      </c>
      <c r="K130" s="147" t="str" cm="1">
        <f t="array" ref="K130">IF(G130&lt;&gt;"",_xlfn.TEXTJOIN(";",TRUE,
CONCATENATE(A130,"$",H130),
IF(E130="","",IF(I130&lt;&gt;0,CONCATENATE(A130,"$",J130,"--",_xlfn.TEXTSPLIT(E130,";",TRUE,FALSE)),CONCATENATE(A130,"$",_xlfn.TEXTSPLIT(E130,";",TRUE,FALSE))))),"")</f>
        <v>AOM_002136$Crop Byproduct--Oil Plant ByProducts--Linseed--Linseed Cake;AOM_002136$Crop Byproduct--Oil Plant ByProducts--Linseed--Linum usitatissimum Cake</v>
      </c>
      <c r="L130" s="147" t="str">
        <v>AOM_000577$Crop Byproduct--Cereal ByProducts--Rice--Oryza sativa  Offal</v>
      </c>
      <c r="M130" s="147" t="str" cm="1">
        <f t="array" ref="M130:N130">IF(L130&lt;&gt;"",_xlfn.TEXTSPLIT(L130, "$"),"")</f>
        <v>AOM_000577</v>
      </c>
      <c r="N130" s="147" t="str">
        <v>Crop Byproduct--Cereal ByProducts--Rice--Oryza sativa  Offal</v>
      </c>
      <c r="O130" s="147" t="str" cm="1">
        <f t="array" ref="O130">IF(L130&lt;&gt;"",_xlfn.CHOOSECOLS(_xlfn.TEXTSPLIT(N130,"--"),1),"")</f>
        <v>Crop Byproduct</v>
      </c>
      <c r="P130" s="147" t="str" cm="1">
        <f t="array" ref="P130">IF(L130&lt;&gt;"",IFERROR(_xlfn.CHOOSECOLS(_xlfn.TEXTSPLIT(N130,"--"),2),""),"")</f>
        <v>Cereal ByProducts</v>
      </c>
      <c r="Q130" s="147" t="str">
        <f t="shared" si="9"/>
        <v>Rice--Oryza sativa  Offal</v>
      </c>
    </row>
    <row r="131" spans="1:17" x14ac:dyDescent="0.35">
      <c r="A131" s="146" t="str">
        <v>AOM_001303</v>
      </c>
      <c r="B131" s="146" t="str">
        <v>Macadamia Cake</v>
      </c>
      <c r="C131" s="146" t="str">
        <v/>
      </c>
      <c r="D131" s="146" t="str">
        <v>Macadamia integrifolia Cake</v>
      </c>
      <c r="E131" s="146" t="str">
        <f t="shared" ref="E131:E194" si="13">_xlfn.TEXTJOIN(";",TRUE,C131,D131)</f>
        <v>Macadamia integrifolia Cake</v>
      </c>
      <c r="F131" s="146" t="str">
        <v>Management--Livestock Management--Feed Characteristic--Feed Composition--Feed Ingredient--Crop Byproduct--Oil Plant ByProducts--Macadamia--Macadamia Cake--</v>
      </c>
      <c r="G131" s="146" t="str" cm="1">
        <f t="array" ref="G131">IFERROR(SUBSTITUTE(_xlfn.CHOOSECOLS(_xlfn.TEXTSPLIT(_xlfn.TEXTJOIN("|",,F131),"Feed Ingredient--","|",TRUE),2),"----",""),"")</f>
        <v>Crop Byproduct--Oil Plant ByProducts--Macadamia--Macadamia Cake--</v>
      </c>
      <c r="H131" s="146" t="str">
        <f t="shared" si="10"/>
        <v>Crop Byproduct--Oil Plant ByProducts--Macadamia--Macadamia Cake</v>
      </c>
      <c r="I131" s="146">
        <f t="shared" si="11"/>
        <v>3</v>
      </c>
      <c r="J131" s="146" t="str">
        <f t="shared" si="12"/>
        <v>Crop Byproduct--Oil Plant ByProducts--Macadamia</v>
      </c>
      <c r="K131" s="146" t="str" cm="1">
        <f t="array" ref="K131">IF(G131&lt;&gt;"",_xlfn.TEXTJOIN(";",TRUE,
CONCATENATE(A131,"$",H131),
IF(E131="","",IF(I131&lt;&gt;0,CONCATENATE(A131,"$",J131,"--",_xlfn.TEXTSPLIT(E131,";",TRUE,FALSE)),CONCATENATE(A131,"$",_xlfn.TEXTSPLIT(E131,";",TRUE,FALSE))))),"")</f>
        <v>AOM_001303$Crop Byproduct--Oil Plant ByProducts--Macadamia--Macadamia Cake;AOM_001303$Crop Byproduct--Oil Plant ByProducts--Macadamia--Macadamia integrifolia Cake</v>
      </c>
      <c r="L131" s="146" t="str">
        <v>AOM_000578$Crop Byproduct--Cereal ByProducts--Rice--Rice Polish</v>
      </c>
      <c r="M131" s="146" t="str" cm="1">
        <f t="array" ref="M131:N131">IF(L131&lt;&gt;"",_xlfn.TEXTSPLIT(L131, "$"),"")</f>
        <v>AOM_000578</v>
      </c>
      <c r="N131" s="146" t="str">
        <v>Crop Byproduct--Cereal ByProducts--Rice--Rice Polish</v>
      </c>
      <c r="O131" s="146" t="str" cm="1">
        <f t="array" ref="O131">IF(L131&lt;&gt;"",_xlfn.CHOOSECOLS(_xlfn.TEXTSPLIT(N131,"--"),1),"")</f>
        <v>Crop Byproduct</v>
      </c>
      <c r="P131" s="146" t="str" cm="1">
        <f t="array" ref="P131">IF(L131&lt;&gt;"",IFERROR(_xlfn.CHOOSECOLS(_xlfn.TEXTSPLIT(N131,"--"),2),""),"")</f>
        <v>Cereal ByProducts</v>
      </c>
      <c r="Q131" s="146" t="str">
        <f t="shared" ref="Q131:Q194" si="14">IF(L131&lt;&gt;"",IF(SUM(LEN(N131)-LEN(SUBSTITUTE(N131,"--","")))/LEN("--")&gt;1,SUBSTITUTE(N131,CONCATENATE(O131,"--",P131,"--"),""),""),"")</f>
        <v>Rice--Rice Polish</v>
      </c>
    </row>
    <row r="132" spans="1:17" x14ac:dyDescent="0.35">
      <c r="A132" s="147" t="str">
        <v>AOM_001638</v>
      </c>
      <c r="B132" s="147" t="str">
        <v>Palm Kernel Cake</v>
      </c>
      <c r="C132" s="147" t="str">
        <v>Palmae Kernel Cake</v>
      </c>
      <c r="D132" s="147" t="str">
        <v>Arecaceae Kernel Cake</v>
      </c>
      <c r="E132" s="147" t="str">
        <f t="shared" si="13"/>
        <v>Palmae Kernel Cake;Arecaceae Kernel Cake</v>
      </c>
      <c r="F132" s="147" t="str">
        <v>Management--Livestock Management--Feed Characteristic--Feed Composition--Feed Ingredient--Crop Byproduct--Oil Plant ByProducts--Palm--Palm Kernel--Palm Kernel Cake</v>
      </c>
      <c r="G132" s="147" t="str" cm="1">
        <f t="array" ref="G132">IFERROR(SUBSTITUTE(_xlfn.CHOOSECOLS(_xlfn.TEXTSPLIT(_xlfn.TEXTJOIN("|",,F132),"Feed Ingredient--","|",TRUE),2),"----",""),"")</f>
        <v>Crop Byproduct--Oil Plant ByProducts--Palm--Palm Kernel--Palm Kernel Cake</v>
      </c>
      <c r="H132" s="147" t="str">
        <f t="shared" si="10"/>
        <v>Crop Byproduct--Oil Plant ByProducts--Palm--Palm Kernel--Palm Kernel Cake</v>
      </c>
      <c r="I132" s="147">
        <f t="shared" si="11"/>
        <v>4</v>
      </c>
      <c r="J132" s="147" t="str">
        <f t="shared" si="12"/>
        <v>Crop Byproduct--Oil Plant ByProducts--Palm--Palm Kernel</v>
      </c>
      <c r="K132" s="147" t="str" cm="1">
        <f t="array" ref="K132">IF(G132&lt;&gt;"",_xlfn.TEXTJOIN(";",TRUE,
CONCATENATE(A132,"$",H132),
IF(E132="","",IF(I132&lt;&gt;0,CONCATENATE(A132,"$",J132,"--",_xlfn.TEXTSPLIT(E132,";",TRUE,FALSE)),CONCATENATE(A132,"$",_xlfn.TEXTSPLIT(E132,";",TRUE,FALSE))))),"")</f>
        <v>AOM_001638$Crop Byproduct--Oil Plant ByProducts--Palm--Palm Kernel--Palm Kernel Cake;AOM_001638$Crop Byproduct--Oil Plant ByProducts--Palm--Palm Kernel--Palmae Kernel Cake;AOM_001638$Crop Byproduct--Oil Plant ByProducts--Palm--Palm Kernel--Arecaceae Kernel Cake</v>
      </c>
      <c r="L132" s="147" t="str">
        <v>AOM_000578$Crop Byproduct--Cereal ByProducts--Rice--Oryza sativa  Polish</v>
      </c>
      <c r="M132" s="147" t="str" cm="1">
        <f t="array" ref="M132:N132">IF(L132&lt;&gt;"",_xlfn.TEXTSPLIT(L132, "$"),"")</f>
        <v>AOM_000578</v>
      </c>
      <c r="N132" s="147" t="str">
        <v>Crop Byproduct--Cereal ByProducts--Rice--Oryza sativa  Polish</v>
      </c>
      <c r="O132" s="147" t="str" cm="1">
        <f t="array" ref="O132">IF(L132&lt;&gt;"",_xlfn.CHOOSECOLS(_xlfn.TEXTSPLIT(N132,"--"),1),"")</f>
        <v>Crop Byproduct</v>
      </c>
      <c r="P132" s="147" t="str" cm="1">
        <f t="array" ref="P132">IF(L132&lt;&gt;"",IFERROR(_xlfn.CHOOSECOLS(_xlfn.TEXTSPLIT(N132,"--"),2),""),"")</f>
        <v>Cereal ByProducts</v>
      </c>
      <c r="Q132" s="147" t="str">
        <f t="shared" si="14"/>
        <v>Rice--Oryza sativa  Polish</v>
      </c>
    </row>
    <row r="133" spans="1:17" x14ac:dyDescent="0.35">
      <c r="A133" s="146" t="str">
        <v>AOM_001277</v>
      </c>
      <c r="B133" s="146" t="str">
        <v>Sesame Seed Cake</v>
      </c>
      <c r="C133" s="146" t="str">
        <v/>
      </c>
      <c r="D133" s="146" t="str">
        <v>Sesamum indicum Seed Cake</v>
      </c>
      <c r="E133" s="146" t="str">
        <f t="shared" si="13"/>
        <v>Sesamum indicum Seed Cake</v>
      </c>
      <c r="F133" s="146" t="str">
        <v>Management--Livestock Management--Feed Characteristic--Feed Composition--Feed Ingredient--Crop Byproduct--Oil Plant ByProducts--Sesame--Sesame Seed--Sesame Seed Cake</v>
      </c>
      <c r="G133" s="146" t="str" cm="1">
        <f t="array" ref="G133">IFERROR(SUBSTITUTE(_xlfn.CHOOSECOLS(_xlfn.TEXTSPLIT(_xlfn.TEXTJOIN("|",,F133),"Feed Ingredient--","|",TRUE),2),"----",""),"")</f>
        <v>Crop Byproduct--Oil Plant ByProducts--Sesame--Sesame Seed--Sesame Seed Cake</v>
      </c>
      <c r="H133" s="146" t="str">
        <f t="shared" si="10"/>
        <v>Crop Byproduct--Oil Plant ByProducts--Sesame--Sesame Seed--Sesame Seed Cake</v>
      </c>
      <c r="I133" s="146">
        <f t="shared" si="11"/>
        <v>4</v>
      </c>
      <c r="J133" s="146" t="str">
        <f t="shared" si="12"/>
        <v>Crop Byproduct--Oil Plant ByProducts--Sesame--Sesame Seed</v>
      </c>
      <c r="K133" s="146" t="str" cm="1">
        <f t="array" ref="K133">IF(G133&lt;&gt;"",_xlfn.TEXTJOIN(";",TRUE,
CONCATENATE(A133,"$",H133),
IF(E133="","",IF(I133&lt;&gt;0,CONCATENATE(A133,"$",J133,"--",_xlfn.TEXTSPLIT(E133,";",TRUE,FALSE)),CONCATENATE(A133,"$",_xlfn.TEXTSPLIT(E133,";",TRUE,FALSE))))),"")</f>
        <v>AOM_001277$Crop Byproduct--Oil Plant ByProducts--Sesame--Sesame Seed--Sesame Seed Cake;AOM_001277$Crop Byproduct--Oil Plant ByProducts--Sesame--Sesame Seed--Sesamum indicum Seed Cake</v>
      </c>
      <c r="L133" s="146" t="str">
        <v>AOM_000579$Crop Byproduct--Cereal ByProducts--Rice--Rice Straw</v>
      </c>
      <c r="M133" s="146" t="str" cm="1">
        <f t="array" ref="M133:N133">IF(L133&lt;&gt;"",_xlfn.TEXTSPLIT(L133, "$"),"")</f>
        <v>AOM_000579</v>
      </c>
      <c r="N133" s="146" t="str">
        <v>Crop Byproduct--Cereal ByProducts--Rice--Rice Straw</v>
      </c>
      <c r="O133" s="146" t="str" cm="1">
        <f t="array" ref="O133">IF(L133&lt;&gt;"",_xlfn.CHOOSECOLS(_xlfn.TEXTSPLIT(N133,"--"),1),"")</f>
        <v>Crop Byproduct</v>
      </c>
      <c r="P133" s="146" t="str" cm="1">
        <f t="array" ref="P133">IF(L133&lt;&gt;"",IFERROR(_xlfn.CHOOSECOLS(_xlfn.TEXTSPLIT(N133,"--"),2),""),"")</f>
        <v>Cereal ByProducts</v>
      </c>
      <c r="Q133" s="146" t="str">
        <f t="shared" si="14"/>
        <v>Rice--Rice Straw</v>
      </c>
    </row>
    <row r="134" spans="1:17" x14ac:dyDescent="0.35">
      <c r="A134" s="147" t="str">
        <v>AOM_001440</v>
      </c>
      <c r="B134" s="147" t="str">
        <v>Sesame Seed</v>
      </c>
      <c r="C134" s="147" t="str">
        <v/>
      </c>
      <c r="D134" s="147" t="str">
        <v>Sesamum indicum Seed</v>
      </c>
      <c r="E134" s="147" t="str">
        <f t="shared" si="13"/>
        <v>Sesamum indicum Seed</v>
      </c>
      <c r="F134" s="147" t="str">
        <v>Management--Livestock Management--Feed Characteristic--Feed Composition--Feed Ingredient--Crop Byproduct--Oil Plant ByProducts--Sesame--Sesame Seed--</v>
      </c>
      <c r="G134" s="147" t="str" cm="1">
        <f t="array" ref="G134">IFERROR(SUBSTITUTE(_xlfn.CHOOSECOLS(_xlfn.TEXTSPLIT(_xlfn.TEXTJOIN("|",,F134),"Feed Ingredient--","|",TRUE),2),"----",""),"")</f>
        <v>Crop Byproduct--Oil Plant ByProducts--Sesame--Sesame Seed--</v>
      </c>
      <c r="H134" s="147" t="str">
        <f t="shared" si="10"/>
        <v>Crop Byproduct--Oil Plant ByProducts--Sesame--Sesame Seed</v>
      </c>
      <c r="I134" s="147">
        <f t="shared" si="11"/>
        <v>3</v>
      </c>
      <c r="J134" s="147" t="str">
        <f t="shared" si="12"/>
        <v>Crop Byproduct--Oil Plant ByProducts--Sesame</v>
      </c>
      <c r="K134" s="147" t="str" cm="1">
        <f t="array" ref="K134">IF(G134&lt;&gt;"",_xlfn.TEXTJOIN(";",TRUE,
CONCATENATE(A134,"$",H134),
IF(E134="","",IF(I134&lt;&gt;0,CONCATENATE(A134,"$",J134,"--",_xlfn.TEXTSPLIT(E134,";",TRUE,FALSE)),CONCATENATE(A134,"$",_xlfn.TEXTSPLIT(E134,";",TRUE,FALSE))))),"")</f>
        <v>AOM_001440$Crop Byproduct--Oil Plant ByProducts--Sesame--Sesame Seed;AOM_001440$Crop Byproduct--Oil Plant ByProducts--Sesame--Sesamum indicum Seed</v>
      </c>
      <c r="L134" s="147" t="str">
        <v>AOM_000579$Crop Byproduct--Cereal ByProducts--Rice--Oryza sativa  Straw</v>
      </c>
      <c r="M134" s="147" t="str" cm="1">
        <f t="array" ref="M134:N134">IF(L134&lt;&gt;"",_xlfn.TEXTSPLIT(L134, "$"),"")</f>
        <v>AOM_000579</v>
      </c>
      <c r="N134" s="147" t="str">
        <v>Crop Byproduct--Cereal ByProducts--Rice--Oryza sativa  Straw</v>
      </c>
      <c r="O134" s="147" t="str" cm="1">
        <f t="array" ref="O134">IF(L134&lt;&gt;"",_xlfn.CHOOSECOLS(_xlfn.TEXTSPLIT(N134,"--"),1),"")</f>
        <v>Crop Byproduct</v>
      </c>
      <c r="P134" s="147" t="str" cm="1">
        <f t="array" ref="P134">IF(L134&lt;&gt;"",IFERROR(_xlfn.CHOOSECOLS(_xlfn.TEXTSPLIT(N134,"--"),2),""),"")</f>
        <v>Cereal ByProducts</v>
      </c>
      <c r="Q134" s="147" t="str">
        <f t="shared" si="14"/>
        <v>Rice--Oryza sativa  Straw</v>
      </c>
    </row>
    <row r="135" spans="1:17" x14ac:dyDescent="0.35">
      <c r="A135" s="146" t="str">
        <v>AOM_001278</v>
      </c>
      <c r="B135" s="146" t="str">
        <v>Sheanut Cake</v>
      </c>
      <c r="C135" s="146" t="str">
        <v/>
      </c>
      <c r="D135" s="146" t="str">
        <v>Vitellaria paradoxa Cake</v>
      </c>
      <c r="E135" s="146" t="str">
        <f t="shared" si="13"/>
        <v>Vitellaria paradoxa Cake</v>
      </c>
      <c r="F135" s="146" t="str">
        <v>Management--Livestock Management--Feed Characteristic--Feed Composition--Feed Ingredient--Crop Byproduct--Oil Plant ByProducts--Sheanut--Sheanut Cake--</v>
      </c>
      <c r="G135" s="146" t="str" cm="1">
        <f t="array" ref="G135">IFERROR(SUBSTITUTE(_xlfn.CHOOSECOLS(_xlfn.TEXTSPLIT(_xlfn.TEXTJOIN("|",,F135),"Feed Ingredient--","|",TRUE),2),"----",""),"")</f>
        <v>Crop Byproduct--Oil Plant ByProducts--Sheanut--Sheanut Cake--</v>
      </c>
      <c r="H135" s="146" t="str">
        <f t="shared" si="10"/>
        <v>Crop Byproduct--Oil Plant ByProducts--Sheanut--Sheanut Cake</v>
      </c>
      <c r="I135" s="146">
        <f t="shared" si="11"/>
        <v>3</v>
      </c>
      <c r="J135" s="146" t="str">
        <f t="shared" si="12"/>
        <v>Crop Byproduct--Oil Plant ByProducts--Sheanut</v>
      </c>
      <c r="K135" s="146" t="str" cm="1">
        <f t="array" ref="K135">IF(G135&lt;&gt;"",_xlfn.TEXTJOIN(";",TRUE,
CONCATENATE(A135,"$",H135),
IF(E135="","",IF(I135&lt;&gt;0,CONCATENATE(A135,"$",J135,"--",_xlfn.TEXTSPLIT(E135,";",TRUE,FALSE)),CONCATENATE(A135,"$",_xlfn.TEXTSPLIT(E135,";",TRUE,FALSE))))),"")</f>
        <v>AOM_001278$Crop Byproduct--Oil Plant ByProducts--Sheanut--Sheanut Cake;AOM_001278$Crop Byproduct--Oil Plant ByProducts--Sheanut--Vitellaria paradoxa Cake</v>
      </c>
      <c r="L135" s="146" t="str">
        <v>AOM_002084$Crop Byproduct--Cereal ByProducts--Rice--Rice Straw--Spent Rice Straw</v>
      </c>
      <c r="M135" s="146" t="str" cm="1">
        <f t="array" ref="M135:N135">IF(L135&lt;&gt;"",_xlfn.TEXTSPLIT(L135, "$"),"")</f>
        <v>AOM_002084</v>
      </c>
      <c r="N135" s="146" t="str">
        <v>Crop Byproduct--Cereal ByProducts--Rice--Rice Straw--Spent Rice Straw</v>
      </c>
      <c r="O135" s="146" t="str" cm="1">
        <f t="array" ref="O135">IF(L135&lt;&gt;"",_xlfn.CHOOSECOLS(_xlfn.TEXTSPLIT(N135,"--"),1),"")</f>
        <v>Crop Byproduct</v>
      </c>
      <c r="P135" s="146" t="str" cm="1">
        <f t="array" ref="P135">IF(L135&lt;&gt;"",IFERROR(_xlfn.CHOOSECOLS(_xlfn.TEXTSPLIT(N135,"--"),2),""),"")</f>
        <v>Cereal ByProducts</v>
      </c>
      <c r="Q135" s="146" t="str">
        <f t="shared" si="14"/>
        <v>Rice--Rice Straw--Spent Rice Straw</v>
      </c>
    </row>
    <row r="136" spans="1:17" x14ac:dyDescent="0.35">
      <c r="A136" s="147" t="str">
        <v>AOM_001338</v>
      </c>
      <c r="B136" s="147" t="str">
        <v>Sunflower Seed Cake</v>
      </c>
      <c r="C136" s="147" t="str">
        <v>Common Sunflower Seed Cake</v>
      </c>
      <c r="D136" s="147" t="str">
        <v>Helianthus annuus Seed Cake</v>
      </c>
      <c r="E136" s="147" t="str">
        <f t="shared" si="13"/>
        <v>Common Sunflower Seed Cake;Helianthus annuus Seed Cake</v>
      </c>
      <c r="F136" s="147" t="str">
        <v>Management--Livestock Management--Feed Characteristic--Feed Composition--Feed Ingredient--Crop Byproduct--Oil Plant ByProducts--Sunflower--Sunflower Seed--Sunflower Seed Cake</v>
      </c>
      <c r="G136" s="147" t="str" cm="1">
        <f t="array" ref="G136">IFERROR(SUBSTITUTE(_xlfn.CHOOSECOLS(_xlfn.TEXTSPLIT(_xlfn.TEXTJOIN("|",,F136),"Feed Ingredient--","|",TRUE),2),"----",""),"")</f>
        <v>Crop Byproduct--Oil Plant ByProducts--Sunflower--Sunflower Seed--Sunflower Seed Cake</v>
      </c>
      <c r="H136" s="147" t="str">
        <f t="shared" si="10"/>
        <v>Crop Byproduct--Oil Plant ByProducts--Sunflower--Sunflower Seed--Sunflower Seed Cake</v>
      </c>
      <c r="I136" s="147">
        <f t="shared" si="11"/>
        <v>4</v>
      </c>
      <c r="J136" s="147" t="str">
        <f t="shared" si="12"/>
        <v>Crop Byproduct--Oil Plant ByProducts--Sunflower--Sunflower Seed</v>
      </c>
      <c r="K136" s="147" t="str" cm="1">
        <f t="array" ref="K136">IF(G136&lt;&gt;"",_xlfn.TEXTJOIN(";",TRUE,
CONCATENATE(A136,"$",H136),
IF(E136="","",IF(I136&lt;&gt;0,CONCATENATE(A136,"$",J136,"--",_xlfn.TEXTSPLIT(E136,";",TRUE,FALSE)),CONCATENATE(A136,"$",_xlfn.TEXTSPLIT(E136,";",TRUE,FALSE))))),"")</f>
        <v>AOM_001338$Crop Byproduct--Oil Plant ByProducts--Sunflower--Sunflower Seed--Sunflower Seed Cake;AOM_001338$Crop Byproduct--Oil Plant ByProducts--Sunflower--Sunflower Seed--Common Sunflower Seed Cake;AOM_001338$Crop Byproduct--Oil Plant ByProducts--Sunflower--Sunflower Seed--Helianthus annuus Seed Cake</v>
      </c>
      <c r="L136" s="147" t="str">
        <v>AOM_002084$Crop Byproduct--Cereal ByProducts--Rice--Rice Straw--Oryza sativa  Straw</v>
      </c>
      <c r="M136" s="147" t="str" cm="1">
        <f t="array" ref="M136:N136">IF(L136&lt;&gt;"",_xlfn.TEXTSPLIT(L136, "$"),"")</f>
        <v>AOM_002084</v>
      </c>
      <c r="N136" s="147" t="str">
        <v>Crop Byproduct--Cereal ByProducts--Rice--Rice Straw--Oryza sativa  Straw</v>
      </c>
      <c r="O136" s="147" t="str" cm="1">
        <f t="array" ref="O136">IF(L136&lt;&gt;"",_xlfn.CHOOSECOLS(_xlfn.TEXTSPLIT(N136,"--"),1),"")</f>
        <v>Crop Byproduct</v>
      </c>
      <c r="P136" s="147" t="str" cm="1">
        <f t="array" ref="P136">IF(L136&lt;&gt;"",IFERROR(_xlfn.CHOOSECOLS(_xlfn.TEXTSPLIT(N136,"--"),2),""),"")</f>
        <v>Cereal ByProducts</v>
      </c>
      <c r="Q136" s="147" t="str">
        <f t="shared" si="14"/>
        <v>Rice--Rice Straw--Oryza sativa  Straw</v>
      </c>
    </row>
    <row r="137" spans="1:17" x14ac:dyDescent="0.35">
      <c r="A137" s="146" t="str">
        <v>AOM_002092</v>
      </c>
      <c r="B137" s="146" t="str">
        <v>Walnut Leaves</v>
      </c>
      <c r="C137" s="146" t="str">
        <v/>
      </c>
      <c r="D137" s="146" t="str">
        <v/>
      </c>
      <c r="E137" s="146" t="str">
        <f t="shared" si="13"/>
        <v/>
      </c>
      <c r="F137" s="146" t="str">
        <v>Management--Livestock Management--Feed Characteristic--Feed Composition--Feed Ingredient--Crop Byproduct--Oil Plant ByProducts--Walnut--Walnut Leaves--</v>
      </c>
      <c r="G137" s="146" t="str" cm="1">
        <f t="array" ref="G137">IFERROR(SUBSTITUTE(_xlfn.CHOOSECOLS(_xlfn.TEXTSPLIT(_xlfn.TEXTJOIN("|",,F137),"Feed Ingredient--","|",TRUE),2),"----",""),"")</f>
        <v>Crop Byproduct--Oil Plant ByProducts--Walnut--Walnut Leaves--</v>
      </c>
      <c r="H137" s="146" t="str">
        <f t="shared" si="10"/>
        <v>Crop Byproduct--Oil Plant ByProducts--Walnut--Walnut Leaves</v>
      </c>
      <c r="I137" s="146">
        <f t="shared" si="11"/>
        <v>3</v>
      </c>
      <c r="J137" s="146" t="str">
        <f t="shared" si="12"/>
        <v>Crop Byproduct--Oil Plant ByProducts--Walnut</v>
      </c>
      <c r="K137" s="146" t="str" cm="1">
        <f t="array" ref="K137">IF(G137&lt;&gt;"",_xlfn.TEXTJOIN(";",TRUE,
CONCATENATE(A137,"$",H137),
IF(E137="","",IF(I137&lt;&gt;0,CONCATENATE(A137,"$",J137,"--",_xlfn.TEXTSPLIT(E137,";",TRUE,FALSE)),CONCATENATE(A137,"$",_xlfn.TEXTSPLIT(E137,";",TRUE,FALSE))))),"")</f>
        <v>AOM_002092$Crop Byproduct--Oil Plant ByProducts--Walnut--Walnut Leaves</v>
      </c>
      <c r="L137" s="146" t="str">
        <v>AOM_000580$Crop Byproduct--Cereal ByProducts--Rye--Rye Bran</v>
      </c>
      <c r="M137" s="146" t="str" cm="1">
        <f t="array" ref="M137:N137">IF(L137&lt;&gt;"",_xlfn.TEXTSPLIT(L137, "$"),"")</f>
        <v>AOM_000580</v>
      </c>
      <c r="N137" s="146" t="str">
        <v>Crop Byproduct--Cereal ByProducts--Rye--Rye Bran</v>
      </c>
      <c r="O137" s="146" t="str" cm="1">
        <f t="array" ref="O137">IF(L137&lt;&gt;"",_xlfn.CHOOSECOLS(_xlfn.TEXTSPLIT(N137,"--"),1),"")</f>
        <v>Crop Byproduct</v>
      </c>
      <c r="P137" s="146" t="str" cm="1">
        <f t="array" ref="P137">IF(L137&lt;&gt;"",IFERROR(_xlfn.CHOOSECOLS(_xlfn.TEXTSPLIT(N137,"--"),2),""),"")</f>
        <v>Cereal ByProducts</v>
      </c>
      <c r="Q137" s="146" t="str">
        <f t="shared" si="14"/>
        <v>Rye--Rye Bran</v>
      </c>
    </row>
    <row r="138" spans="1:17" x14ac:dyDescent="0.35">
      <c r="A138" s="147" t="str">
        <v>AOM_001312</v>
      </c>
      <c r="B138" s="147" t="str">
        <v>Cotton Seed</v>
      </c>
      <c r="C138" s="147" t="str">
        <v/>
      </c>
      <c r="D138" s="147" t="str">
        <v>Gossypium Seed</v>
      </c>
      <c r="E138" s="147" t="str">
        <f t="shared" si="13"/>
        <v>Gossypium Seed</v>
      </c>
      <c r="F138" s="147" t="str">
        <v>Management--Livestock Management--Feed Characteristic--Feed Composition--Feed Ingredient--Crop Byproduct--Oil Plant Products--Cotton--Cotton Seed--</v>
      </c>
      <c r="G138" s="147" t="str" cm="1">
        <f t="array" ref="G138">IFERROR(SUBSTITUTE(_xlfn.CHOOSECOLS(_xlfn.TEXTSPLIT(_xlfn.TEXTJOIN("|",,F138),"Feed Ingredient--","|",TRUE),2),"----",""),"")</f>
        <v>Crop Byproduct--Oil Plant Products--Cotton--Cotton Seed--</v>
      </c>
      <c r="H138" s="147" t="str">
        <f t="shared" si="10"/>
        <v>Crop Byproduct--Oil Plant Products--Cotton--Cotton Seed</v>
      </c>
      <c r="I138" s="147">
        <f t="shared" si="11"/>
        <v>3</v>
      </c>
      <c r="J138" s="147" t="str">
        <f t="shared" si="12"/>
        <v>Crop Byproduct--Oil Plant Products--Cotton</v>
      </c>
      <c r="K138" s="147" t="str" cm="1">
        <f t="array" ref="K138">IF(G138&lt;&gt;"",_xlfn.TEXTJOIN(";",TRUE,
CONCATENATE(A138,"$",H138),
IF(E138="","",IF(I138&lt;&gt;0,CONCATENATE(A138,"$",J138,"--",_xlfn.TEXTSPLIT(E138,";",TRUE,FALSE)),CONCATENATE(A138,"$",_xlfn.TEXTSPLIT(E138,";",TRUE,FALSE))))),"")</f>
        <v>AOM_001312$Crop Byproduct--Oil Plant Products--Cotton--Cotton Seed;AOM_001312$Crop Byproduct--Oil Plant Products--Cotton--Gossypium Seed</v>
      </c>
      <c r="L138" s="147" t="str">
        <v>AOM_000580$Crop Byproduct--Cereal ByProducts--Rye--Secale cereale  Bran</v>
      </c>
      <c r="M138" s="147" t="str" cm="1">
        <f t="array" ref="M138:N138">IF(L138&lt;&gt;"",_xlfn.TEXTSPLIT(L138, "$"),"")</f>
        <v>AOM_000580</v>
      </c>
      <c r="N138" s="147" t="str">
        <v>Crop Byproduct--Cereal ByProducts--Rye--Secale cereale  Bran</v>
      </c>
      <c r="O138" s="147" t="str" cm="1">
        <f t="array" ref="O138">IF(L138&lt;&gt;"",_xlfn.CHOOSECOLS(_xlfn.TEXTSPLIT(N138,"--"),1),"")</f>
        <v>Crop Byproduct</v>
      </c>
      <c r="P138" s="147" t="str" cm="1">
        <f t="array" ref="P138">IF(L138&lt;&gt;"",IFERROR(_xlfn.CHOOSECOLS(_xlfn.TEXTSPLIT(N138,"--"),2),""),"")</f>
        <v>Cereal ByProducts</v>
      </c>
      <c r="Q138" s="147" t="str">
        <f t="shared" si="14"/>
        <v>Rye--Secale cereale  Bran</v>
      </c>
    </row>
    <row r="139" spans="1:17" x14ac:dyDescent="0.35">
      <c r="A139" s="146" t="str">
        <v>AOM_001439</v>
      </c>
      <c r="B139" s="146" t="str">
        <v>Beetroot Discards</v>
      </c>
      <c r="C139" s="146" t="str">
        <v>Beet Discards</v>
      </c>
      <c r="D139" s="146" t="str">
        <v>Beta vulgaris Discards</v>
      </c>
      <c r="E139" s="146" t="str">
        <f t="shared" si="13"/>
        <v>Beet Discards;Beta vulgaris Discards</v>
      </c>
      <c r="F139" s="146" t="str">
        <v>Management--Livestock Management--Feed Characteristic--Feed Composition--Feed Ingredient--Crop Byproduct--Roots and Tuber ByProducts--Beetroot--Beetroot Discards--</v>
      </c>
      <c r="G139" s="146" t="str" cm="1">
        <f t="array" ref="G139">IFERROR(SUBSTITUTE(_xlfn.CHOOSECOLS(_xlfn.TEXTSPLIT(_xlfn.TEXTJOIN("|",,F139),"Feed Ingredient--","|",TRUE),2),"----",""),"")</f>
        <v>Crop Byproduct--Roots and Tuber ByProducts--Beetroot--Beetroot Discards--</v>
      </c>
      <c r="H139" s="146" t="str">
        <f t="shared" si="10"/>
        <v>Crop Byproduct--Roots and Tuber ByProducts--Beetroot--Beetroot Discards</v>
      </c>
      <c r="I139" s="146">
        <f t="shared" si="11"/>
        <v>3</v>
      </c>
      <c r="J139" s="146" t="str">
        <f t="shared" si="12"/>
        <v>Crop Byproduct--Roots and Tuber ByProducts--Beetroot</v>
      </c>
      <c r="K139" s="146" t="str" cm="1">
        <f t="array" ref="K139">IF(G139&lt;&gt;"",_xlfn.TEXTJOIN(";",TRUE,
CONCATENATE(A139,"$",H139),
IF(E139="","",IF(I139&lt;&gt;0,CONCATENATE(A139,"$",J139,"--",_xlfn.TEXTSPLIT(E139,";",TRUE,FALSE)),CONCATENATE(A139,"$",_xlfn.TEXTSPLIT(E139,";",TRUE,FALSE))))),"")</f>
        <v>AOM_001439$Crop Byproduct--Roots and Tuber ByProducts--Beetroot--Beetroot Discards;AOM_001439$Crop Byproduct--Roots and Tuber ByProducts--Beetroot--Beet Discards;AOM_001439$Crop Byproduct--Roots and Tuber ByProducts--Beetroot--Beta vulgaris Discards</v>
      </c>
      <c r="L139" s="146" t="str">
        <v>AOM_001813$Crop Byproduct--Cereal ByProducts--Sorghum--Sorghum Brewers Grain</v>
      </c>
      <c r="M139" s="146" t="str" cm="1">
        <f t="array" ref="M139:N139">IF(L139&lt;&gt;"",_xlfn.TEXTSPLIT(L139, "$"),"")</f>
        <v>AOM_001813</v>
      </c>
      <c r="N139" s="146" t="str">
        <v>Crop Byproduct--Cereal ByProducts--Sorghum--Sorghum Brewers Grain</v>
      </c>
      <c r="O139" s="146" t="str" cm="1">
        <f t="array" ref="O139">IF(L139&lt;&gt;"",_xlfn.CHOOSECOLS(_xlfn.TEXTSPLIT(N139,"--"),1),"")</f>
        <v>Crop Byproduct</v>
      </c>
      <c r="P139" s="146" t="str" cm="1">
        <f t="array" ref="P139">IF(L139&lt;&gt;"",IFERROR(_xlfn.CHOOSECOLS(_xlfn.TEXTSPLIT(N139,"--"),2),""),"")</f>
        <v>Cereal ByProducts</v>
      </c>
      <c r="Q139" s="146" t="str">
        <f t="shared" si="14"/>
        <v>Sorghum--Sorghum Brewers Grain</v>
      </c>
    </row>
    <row r="140" spans="1:17" x14ac:dyDescent="0.35">
      <c r="A140" s="147" t="str">
        <v>AOM_001836</v>
      </c>
      <c r="B140" s="147" t="str">
        <v>Beet Pulp</v>
      </c>
      <c r="C140" s="147" t="str">
        <v>Sugar Beet Pulp</v>
      </c>
      <c r="D140" s="147" t="str">
        <v/>
      </c>
      <c r="E140" s="147" t="str">
        <f t="shared" si="13"/>
        <v>Sugar Beet Pulp</v>
      </c>
      <c r="F140" s="147" t="str">
        <v>Management--Livestock Management--Feed Characteristic--Feed Composition--Feed Ingredient--Crop Byproduct--Roots and Tuber ByProducts--Beet--Beet Pulp--</v>
      </c>
      <c r="G140" s="147" t="str" cm="1">
        <f t="array" ref="G140">IFERROR(SUBSTITUTE(_xlfn.CHOOSECOLS(_xlfn.TEXTSPLIT(_xlfn.TEXTJOIN("|",,F140),"Feed Ingredient--","|",TRUE),2),"----",""),"")</f>
        <v>Crop Byproduct--Roots and Tuber ByProducts--Beet--Beet Pulp--</v>
      </c>
      <c r="H140" s="147" t="str">
        <f t="shared" si="10"/>
        <v>Crop Byproduct--Roots and Tuber ByProducts--Beet--Beet Pulp</v>
      </c>
      <c r="I140" s="147">
        <f t="shared" si="11"/>
        <v>3</v>
      </c>
      <c r="J140" s="147" t="str">
        <f t="shared" si="12"/>
        <v>Crop Byproduct--Roots and Tuber ByProducts--Beet</v>
      </c>
      <c r="K140" s="147" t="str" cm="1">
        <f t="array" ref="K140">IF(G140&lt;&gt;"",_xlfn.TEXTJOIN(";",TRUE,
CONCATENATE(A140,"$",H140),
IF(E140="","",IF(I140&lt;&gt;0,CONCATENATE(A140,"$",J140,"--",_xlfn.TEXTSPLIT(E140,";",TRUE,FALSE)),CONCATENATE(A140,"$",_xlfn.TEXTSPLIT(E140,";",TRUE,FALSE))))),"")</f>
        <v>AOM_001836$Crop Byproduct--Roots and Tuber ByProducts--Beet--Beet Pulp;AOM_001836$Crop Byproduct--Roots and Tuber ByProducts--Beet--Sugar Beet Pulp</v>
      </c>
      <c r="L140" s="147" t="str">
        <v>AOM_001813$Crop Byproduct--Cereal ByProducts--Sorghum--Milo Brewers Grain</v>
      </c>
      <c r="M140" s="147" t="str" cm="1">
        <f t="array" ref="M140:N140">IF(L140&lt;&gt;"",_xlfn.TEXTSPLIT(L140, "$"),"")</f>
        <v>AOM_001813</v>
      </c>
      <c r="N140" s="147" t="str">
        <v>Crop Byproduct--Cereal ByProducts--Sorghum--Milo Brewers Grain</v>
      </c>
      <c r="O140" s="147" t="str" cm="1">
        <f t="array" ref="O140">IF(L140&lt;&gt;"",_xlfn.CHOOSECOLS(_xlfn.TEXTSPLIT(N140,"--"),1),"")</f>
        <v>Crop Byproduct</v>
      </c>
      <c r="P140" s="147" t="str" cm="1">
        <f t="array" ref="P140">IF(L140&lt;&gt;"",IFERROR(_xlfn.CHOOSECOLS(_xlfn.TEXTSPLIT(N140,"--"),2),""),"")</f>
        <v>Cereal ByProducts</v>
      </c>
      <c r="Q140" s="147" t="str">
        <f t="shared" si="14"/>
        <v>Sorghum--Milo Brewers Grain</v>
      </c>
    </row>
    <row r="141" spans="1:17" x14ac:dyDescent="0.35">
      <c r="A141" s="146" t="str">
        <v>AOM_000634</v>
      </c>
      <c r="B141" s="146" t="str">
        <v>Cassava Bran</v>
      </c>
      <c r="C141" s="146" t="str">
        <v>Yuca Bran;Tapioca Bran;Manioc Bran</v>
      </c>
      <c r="D141" s="146" t="str">
        <v>Manihot esculenta Bran</v>
      </c>
      <c r="E141" s="146" t="str">
        <f t="shared" si="13"/>
        <v>Yuca Bran;Tapioca Bran;Manioc Bran;Manihot esculenta Bran</v>
      </c>
      <c r="F141" s="146" t="str">
        <v>Management--Livestock Management--Feed Characteristic--Feed Composition--Feed Ingredient--Crop Byproduct--Roots and Tuber ByProducts--Cassava--Cassava Bran--</v>
      </c>
      <c r="G141" s="146" t="str" cm="1">
        <f t="array" ref="G141">IFERROR(SUBSTITUTE(_xlfn.CHOOSECOLS(_xlfn.TEXTSPLIT(_xlfn.TEXTJOIN("|",,F141),"Feed Ingredient--","|",TRUE),2),"----",""),"")</f>
        <v>Crop Byproduct--Roots and Tuber ByProducts--Cassava--Cassava Bran--</v>
      </c>
      <c r="H141" s="146" t="str">
        <f t="shared" si="10"/>
        <v>Crop Byproduct--Roots and Tuber ByProducts--Cassava--Cassava Bran</v>
      </c>
      <c r="I141" s="146">
        <f t="shared" si="11"/>
        <v>3</v>
      </c>
      <c r="J141" s="146" t="str">
        <f t="shared" si="12"/>
        <v>Crop Byproduct--Roots and Tuber ByProducts--Cassava</v>
      </c>
      <c r="K141" s="146" t="str" cm="1">
        <f t="array" ref="K141">IF(G141&lt;&gt;"",_xlfn.TEXTJOIN(";",TRUE,
CONCATENATE(A141,"$",H141),
IF(E141="","",IF(I141&lt;&gt;0,CONCATENATE(A141,"$",J141,"--",_xlfn.TEXTSPLIT(E141,";",TRUE,FALSE)),CONCATENATE(A141,"$",_xlfn.TEXTSPLIT(E141,";",TRUE,FALSE))))),"")</f>
        <v>AOM_000634$Crop Byproduct--Roots and Tuber ByProducts--Cassava--Cassava Bran;AOM_000634$Crop Byproduct--Roots and Tuber ByProducts--Cassava--Yuca Bran;AOM_000634$Crop Byproduct--Roots and Tuber ByProducts--Cassava--Tapioca Bran;AOM_000634$Crop Byproduct--Roots and Tuber ByProducts--Cassava--Manioc Bran;AOM_000634$Crop Byproduct--Roots and Tuber ByProducts--Cassava--Manihot esculenta Bran</v>
      </c>
      <c r="L141" s="146" t="str">
        <v>AOM_001813$Crop Byproduct--Cereal ByProducts--Sorghum-- Broomcorn Brewers Grain</v>
      </c>
      <c r="M141" s="146" t="str" cm="1">
        <f t="array" ref="M141:N141">IF(L141&lt;&gt;"",_xlfn.TEXTSPLIT(L141, "$"),"")</f>
        <v>AOM_001813</v>
      </c>
      <c r="N141" s="146" t="str">
        <v>Crop Byproduct--Cereal ByProducts--Sorghum-- Broomcorn Brewers Grain</v>
      </c>
      <c r="O141" s="146" t="str" cm="1">
        <f t="array" ref="O141">IF(L141&lt;&gt;"",_xlfn.CHOOSECOLS(_xlfn.TEXTSPLIT(N141,"--"),1),"")</f>
        <v>Crop Byproduct</v>
      </c>
      <c r="P141" s="146" t="str" cm="1">
        <f t="array" ref="P141">IF(L141&lt;&gt;"",IFERROR(_xlfn.CHOOSECOLS(_xlfn.TEXTSPLIT(N141,"--"),2),""),"")</f>
        <v>Cereal ByProducts</v>
      </c>
      <c r="Q141" s="146" t="str">
        <f t="shared" si="14"/>
        <v>Sorghum-- Broomcorn Brewers Grain</v>
      </c>
    </row>
    <row r="142" spans="1:17" x14ac:dyDescent="0.35">
      <c r="A142" s="147" t="str">
        <v>AOM_000635</v>
      </c>
      <c r="B142" s="147" t="str">
        <v>Cassava Leaves</v>
      </c>
      <c r="C142" s="147" t="str">
        <v>Yuca Leaves;Tapioca Leaves;Manioc Leaves</v>
      </c>
      <c r="D142" s="147" t="str">
        <v>Manihot esculenta Leaves</v>
      </c>
      <c r="E142" s="147" t="str">
        <f t="shared" si="13"/>
        <v>Yuca Leaves;Tapioca Leaves;Manioc Leaves;Manihot esculenta Leaves</v>
      </c>
      <c r="F142" s="147" t="str">
        <v>Management--Livestock Management--Feed Characteristic--Feed Composition--Feed Ingredient--Crop Byproduct--Roots and Tuber ByProducts--Cassava--Cassava Leaves--</v>
      </c>
      <c r="G142" s="147" t="str" cm="1">
        <f t="array" ref="G142">IFERROR(SUBSTITUTE(_xlfn.CHOOSECOLS(_xlfn.TEXTSPLIT(_xlfn.TEXTJOIN("|",,F142),"Feed Ingredient--","|",TRUE),2),"----",""),"")</f>
        <v>Crop Byproduct--Roots and Tuber ByProducts--Cassava--Cassava Leaves--</v>
      </c>
      <c r="H142" s="147" t="str">
        <f t="shared" si="10"/>
        <v>Crop Byproduct--Roots and Tuber ByProducts--Cassava--Cassava Leaves</v>
      </c>
      <c r="I142" s="147">
        <f t="shared" si="11"/>
        <v>3</v>
      </c>
      <c r="J142" s="147" t="str">
        <f t="shared" si="12"/>
        <v>Crop Byproduct--Roots and Tuber ByProducts--Cassava</v>
      </c>
      <c r="K142" s="147" t="str" cm="1">
        <f t="array" ref="K142">IF(G142&lt;&gt;"",_xlfn.TEXTJOIN(";",TRUE,
CONCATENATE(A142,"$",H142),
IF(E142="","",IF(I142&lt;&gt;0,CONCATENATE(A142,"$",J142,"--",_xlfn.TEXTSPLIT(E142,";",TRUE,FALSE)),CONCATENATE(A142,"$",_xlfn.TEXTSPLIT(E142,";",TRUE,FALSE))))),"")</f>
        <v>AOM_000635$Crop Byproduct--Roots and Tuber ByProducts--Cassava--Cassava Leaves;AOM_000635$Crop Byproduct--Roots and Tuber ByProducts--Cassava--Yuca Leaves;AOM_000635$Crop Byproduct--Roots and Tuber ByProducts--Cassava--Tapioca Leaves;AOM_000635$Crop Byproduct--Roots and Tuber ByProducts--Cassava--Manioc Leaves;AOM_000635$Crop Byproduct--Roots and Tuber ByProducts--Cassava--Manihot esculenta Leaves</v>
      </c>
      <c r="L142" s="147" t="str">
        <v>AOM_001920$Crop Byproduct--Cereal ByProducts--Sorghum--Sorghum Spent</v>
      </c>
      <c r="M142" s="147" t="str" cm="1">
        <f t="array" ref="M142:N142">IF(L142&lt;&gt;"",_xlfn.TEXTSPLIT(L142, "$"),"")</f>
        <v>AOM_001920</v>
      </c>
      <c r="N142" s="147" t="str">
        <v>Crop Byproduct--Cereal ByProducts--Sorghum--Sorghum Spent</v>
      </c>
      <c r="O142" s="147" t="str" cm="1">
        <f t="array" ref="O142">IF(L142&lt;&gt;"",_xlfn.CHOOSECOLS(_xlfn.TEXTSPLIT(N142,"--"),1),"")</f>
        <v>Crop Byproduct</v>
      </c>
      <c r="P142" s="147" t="str" cm="1">
        <f t="array" ref="P142">IF(L142&lt;&gt;"",IFERROR(_xlfn.CHOOSECOLS(_xlfn.TEXTSPLIT(N142,"--"),2),""),"")</f>
        <v>Cereal ByProducts</v>
      </c>
      <c r="Q142" s="147" t="str">
        <f t="shared" si="14"/>
        <v>Sorghum--Sorghum Spent</v>
      </c>
    </row>
    <row r="143" spans="1:17" x14ac:dyDescent="0.35">
      <c r="A143" s="146" t="str">
        <v>AOM_002112</v>
      </c>
      <c r="B143" s="146" t="str">
        <v>Cassava Peel</v>
      </c>
      <c r="C143" s="146" t="str">
        <v>Yuca Peel;Tapioca Peel;Manioc Peel</v>
      </c>
      <c r="D143" s="146" t="str">
        <v>Manihot esculenta Peel</v>
      </c>
      <c r="E143" s="146" t="str">
        <f t="shared" si="13"/>
        <v>Yuca Peel;Tapioca Peel;Manioc Peel;Manihot esculenta Peel</v>
      </c>
      <c r="F143" s="146" t="str">
        <v>Management--Livestock Management--Feed Characteristic--Feed Composition--Feed Ingredient--Crop Byproduct--Roots and Tuber ByProducts--Cassava--Cassava Peel--</v>
      </c>
      <c r="G143" s="146" t="str" cm="1">
        <f t="array" ref="G143">IFERROR(SUBSTITUTE(_xlfn.CHOOSECOLS(_xlfn.TEXTSPLIT(_xlfn.TEXTJOIN("|",,F143),"Feed Ingredient--","|",TRUE),2),"----",""),"")</f>
        <v>Crop Byproduct--Roots and Tuber ByProducts--Cassava--Cassava Peel--</v>
      </c>
      <c r="H143" s="146" t="str">
        <f t="shared" si="10"/>
        <v>Crop Byproduct--Roots and Tuber ByProducts--Cassava--Cassava Peel</v>
      </c>
      <c r="I143" s="146">
        <f t="shared" si="11"/>
        <v>3</v>
      </c>
      <c r="J143" s="146" t="str">
        <f t="shared" si="12"/>
        <v>Crop Byproduct--Roots and Tuber ByProducts--Cassava</v>
      </c>
      <c r="K143" s="146" t="str" cm="1">
        <f t="array" ref="K143">IF(G143&lt;&gt;"",_xlfn.TEXTJOIN(";",TRUE,
CONCATENATE(A143,"$",H143),
IF(E143="","",IF(I143&lt;&gt;0,CONCATENATE(A143,"$",J143,"--",_xlfn.TEXTSPLIT(E143,";",TRUE,FALSE)),CONCATENATE(A143,"$",_xlfn.TEXTSPLIT(E143,";",TRUE,FALSE))))),"")</f>
        <v>AOM_002112$Crop Byproduct--Roots and Tuber ByProducts--Cassava--Cassava Peel;AOM_002112$Crop Byproduct--Roots and Tuber ByProducts--Cassava--Yuca Peel;AOM_002112$Crop Byproduct--Roots and Tuber ByProducts--Cassava--Tapioca Peel;AOM_002112$Crop Byproduct--Roots and Tuber ByProducts--Cassava--Manioc Peel;AOM_002112$Crop Byproduct--Roots and Tuber ByProducts--Cassava--Manihot esculenta Peel</v>
      </c>
      <c r="L143" s="146" t="str">
        <v>AOM_002085$Crop Byproduct--Cereal ByProducts--Sorghum--Sorghum Sprout</v>
      </c>
      <c r="M143" s="146" t="str" cm="1">
        <f t="array" ref="M143:N143">IF(L143&lt;&gt;"",_xlfn.TEXTSPLIT(L143, "$"),"")</f>
        <v>AOM_002085</v>
      </c>
      <c r="N143" s="146" t="str">
        <v>Crop Byproduct--Cereal ByProducts--Sorghum--Sorghum Sprout</v>
      </c>
      <c r="O143" s="146" t="str" cm="1">
        <f t="array" ref="O143">IF(L143&lt;&gt;"",_xlfn.CHOOSECOLS(_xlfn.TEXTSPLIT(N143,"--"),1),"")</f>
        <v>Crop Byproduct</v>
      </c>
      <c r="P143" s="146" t="str" cm="1">
        <f t="array" ref="P143">IF(L143&lt;&gt;"",IFERROR(_xlfn.CHOOSECOLS(_xlfn.TEXTSPLIT(N143,"--"),2),""),"")</f>
        <v>Cereal ByProducts</v>
      </c>
      <c r="Q143" s="146" t="str">
        <f t="shared" si="14"/>
        <v>Sorghum--Sorghum Sprout</v>
      </c>
    </row>
    <row r="144" spans="1:17" x14ac:dyDescent="0.35">
      <c r="A144" s="147" t="str">
        <v>AOM_002113</v>
      </c>
      <c r="B144" s="147" t="str">
        <v>Cassava Root</v>
      </c>
      <c r="C144" s="147" t="str">
        <v>Yuca Root;Tapioca Root;Manioc Root</v>
      </c>
      <c r="D144" s="147" t="str">
        <v/>
      </c>
      <c r="E144" s="147" t="str">
        <f t="shared" si="13"/>
        <v>Yuca Root;Tapioca Root;Manioc Root</v>
      </c>
      <c r="F144" s="147" t="str">
        <v>Management--Livestock Management--Feed Characteristic--Feed Composition--Feed Ingredient--Crop Byproduct--Roots and Tuber ByProducts--Cassava--Cassava Root--</v>
      </c>
      <c r="G144" s="147" t="str" cm="1">
        <f t="array" ref="G144">IFERROR(SUBSTITUTE(_xlfn.CHOOSECOLS(_xlfn.TEXTSPLIT(_xlfn.TEXTJOIN("|",,F144),"Feed Ingredient--","|",TRUE),2),"----",""),"")</f>
        <v>Crop Byproduct--Roots and Tuber ByProducts--Cassava--Cassava Root--</v>
      </c>
      <c r="H144" s="147" t="str">
        <f t="shared" si="10"/>
        <v>Crop Byproduct--Roots and Tuber ByProducts--Cassava--Cassava Root</v>
      </c>
      <c r="I144" s="147">
        <f t="shared" si="11"/>
        <v>3</v>
      </c>
      <c r="J144" s="147" t="str">
        <f t="shared" si="12"/>
        <v>Crop Byproduct--Roots and Tuber ByProducts--Cassava</v>
      </c>
      <c r="K144" s="147" t="str" cm="1">
        <f t="array" ref="K144">IF(G144&lt;&gt;"",_xlfn.TEXTJOIN(";",TRUE,
CONCATENATE(A144,"$",H144),
IF(E144="","",IF(I144&lt;&gt;0,CONCATENATE(A144,"$",J144,"--",_xlfn.TEXTSPLIT(E144,";",TRUE,FALSE)),CONCATENATE(A144,"$",_xlfn.TEXTSPLIT(E144,";",TRUE,FALSE))))),"")</f>
        <v>AOM_002113$Crop Byproduct--Roots and Tuber ByProducts--Cassava--Cassava Root;AOM_002113$Crop Byproduct--Roots and Tuber ByProducts--Cassava--Yuca Root;AOM_002113$Crop Byproduct--Roots and Tuber ByProducts--Cassava--Tapioca Root;AOM_002113$Crop Byproduct--Roots and Tuber ByProducts--Cassava--Manioc Root</v>
      </c>
      <c r="L144" s="147" t="str">
        <v>AOM_002085$Crop Byproduct--Cereal ByProducts--Sorghum--Sorghum bicolor Sprout</v>
      </c>
      <c r="M144" s="147" t="str" cm="1">
        <f t="array" ref="M144:N144">IF(L144&lt;&gt;"",_xlfn.TEXTSPLIT(L144, "$"),"")</f>
        <v>AOM_002085</v>
      </c>
      <c r="N144" s="147" t="str">
        <v>Crop Byproduct--Cereal ByProducts--Sorghum--Sorghum bicolor Sprout</v>
      </c>
      <c r="O144" s="147" t="str" cm="1">
        <f t="array" ref="O144">IF(L144&lt;&gt;"",_xlfn.CHOOSECOLS(_xlfn.TEXTSPLIT(N144,"--"),1),"")</f>
        <v>Crop Byproduct</v>
      </c>
      <c r="P144" s="147" t="str" cm="1">
        <f t="array" ref="P144">IF(L144&lt;&gt;"",IFERROR(_xlfn.CHOOSECOLS(_xlfn.TEXTSPLIT(N144,"--"),2),""),"")</f>
        <v>Cereal ByProducts</v>
      </c>
      <c r="Q144" s="147" t="str">
        <f t="shared" si="14"/>
        <v>Sorghum--Sorghum bicolor Sprout</v>
      </c>
    </row>
    <row r="145" spans="1:17" x14ac:dyDescent="0.35">
      <c r="A145" s="146" t="str">
        <v>AOM_000638</v>
      </c>
      <c r="B145" s="146" t="str">
        <v>Cassava Shaft</v>
      </c>
      <c r="C145" s="146" t="str">
        <v>Yuca Shaft;Tapioca Shaft;Manioc Shaft</v>
      </c>
      <c r="D145" s="146" t="str">
        <v/>
      </c>
      <c r="E145" s="146" t="str">
        <f t="shared" si="13"/>
        <v>Yuca Shaft;Tapioca Shaft;Manioc Shaft</v>
      </c>
      <c r="F145" s="146" t="str">
        <v>Management--Livestock Management--Feed Characteristic--Feed Composition--Feed Ingredient--Crop Byproduct--Roots and Tuber ByProducts--Cassava--Cassava Shaft--</v>
      </c>
      <c r="G145" s="146" t="str" cm="1">
        <f t="array" ref="G145">IFERROR(SUBSTITUTE(_xlfn.CHOOSECOLS(_xlfn.TEXTSPLIT(_xlfn.TEXTJOIN("|",,F145),"Feed Ingredient--","|",TRUE),2),"----",""),"")</f>
        <v>Crop Byproduct--Roots and Tuber ByProducts--Cassava--Cassava Shaft--</v>
      </c>
      <c r="H145" s="146" t="str">
        <f t="shared" si="10"/>
        <v>Crop Byproduct--Roots and Tuber ByProducts--Cassava--Cassava Shaft</v>
      </c>
      <c r="I145" s="146">
        <f t="shared" si="11"/>
        <v>3</v>
      </c>
      <c r="J145" s="146" t="str">
        <f t="shared" si="12"/>
        <v>Crop Byproduct--Roots and Tuber ByProducts--Cassava</v>
      </c>
      <c r="K145" s="146" t="str" cm="1">
        <f t="array" ref="K145">IF(G145&lt;&gt;"",_xlfn.TEXTJOIN(";",TRUE,
CONCATENATE(A145,"$",H145),
IF(E145="","",IF(I145&lt;&gt;0,CONCATENATE(A145,"$",J145,"--",_xlfn.TEXTSPLIT(E145,";",TRUE,FALSE)),CONCATENATE(A145,"$",_xlfn.TEXTSPLIT(E145,";",TRUE,FALSE))))),"")</f>
        <v>AOM_000638$Crop Byproduct--Roots and Tuber ByProducts--Cassava--Cassava Shaft;AOM_000638$Crop Byproduct--Roots and Tuber ByProducts--Cassava--Yuca Shaft;AOM_000638$Crop Byproduct--Roots and Tuber ByProducts--Cassava--Tapioca Shaft;AOM_000638$Crop Byproduct--Roots and Tuber ByProducts--Cassava--Manioc Shaft</v>
      </c>
      <c r="L145" s="146" t="str">
        <v>AOM_001886$Crop Byproduct--Cereal ByProducts--Sorghum--Sorghum Sprout</v>
      </c>
      <c r="M145" s="146" t="str" cm="1">
        <f t="array" ref="M145:N145">IF(L145&lt;&gt;"",_xlfn.TEXTSPLIT(L145, "$"),"")</f>
        <v>AOM_001886</v>
      </c>
      <c r="N145" s="146" t="str">
        <v>Crop Byproduct--Cereal ByProducts--Sorghum--Sorghum Sprout</v>
      </c>
      <c r="O145" s="146" t="str" cm="1">
        <f t="array" ref="O145">IF(L145&lt;&gt;"",_xlfn.CHOOSECOLS(_xlfn.TEXTSPLIT(N145,"--"),1),"")</f>
        <v>Crop Byproduct</v>
      </c>
      <c r="P145" s="146" t="str" cm="1">
        <f t="array" ref="P145">IF(L145&lt;&gt;"",IFERROR(_xlfn.CHOOSECOLS(_xlfn.TEXTSPLIT(N145,"--"),2),""),"")</f>
        <v>Cereal ByProducts</v>
      </c>
      <c r="Q145" s="146" t="str">
        <f t="shared" si="14"/>
        <v>Sorghum--Sorghum Sprout</v>
      </c>
    </row>
    <row r="146" spans="1:17" x14ac:dyDescent="0.35">
      <c r="A146" s="147" t="str">
        <v>AOM_001251</v>
      </c>
      <c r="B146" s="147" t="str">
        <v>Cassava Waste</v>
      </c>
      <c r="C146" s="147" t="str">
        <v/>
      </c>
      <c r="D146" s="147" t="str">
        <v>Manihot esculenta Waste</v>
      </c>
      <c r="E146" s="147" t="str">
        <f t="shared" si="13"/>
        <v>Manihot esculenta Waste</v>
      </c>
      <c r="F146" s="147" t="str">
        <v>Management--Livestock Management--Feed Characteristic--Feed Composition--Feed Ingredient--Crop Byproduct--Roots and Tuber ByProducts--Cassava--Cassava Waste--</v>
      </c>
      <c r="G146" s="147" t="str" cm="1">
        <f t="array" ref="G146">IFERROR(SUBSTITUTE(_xlfn.CHOOSECOLS(_xlfn.TEXTSPLIT(_xlfn.TEXTJOIN("|",,F146),"Feed Ingredient--","|",TRUE),2),"----",""),"")</f>
        <v>Crop Byproduct--Roots and Tuber ByProducts--Cassava--Cassava Waste--</v>
      </c>
      <c r="H146" s="147" t="str">
        <f t="shared" si="10"/>
        <v>Crop Byproduct--Roots and Tuber ByProducts--Cassava--Cassava Waste</v>
      </c>
      <c r="I146" s="147">
        <f t="shared" si="11"/>
        <v>3</v>
      </c>
      <c r="J146" s="147" t="str">
        <f t="shared" si="12"/>
        <v>Crop Byproduct--Roots and Tuber ByProducts--Cassava</v>
      </c>
      <c r="K146" s="147" t="str" cm="1">
        <f t="array" ref="K146">IF(G146&lt;&gt;"",_xlfn.TEXTJOIN(";",TRUE,
CONCATENATE(A146,"$",H146),
IF(E146="","",IF(I146&lt;&gt;0,CONCATENATE(A146,"$",J146,"--",_xlfn.TEXTSPLIT(E146,";",TRUE,FALSE)),CONCATENATE(A146,"$",_xlfn.TEXTSPLIT(E146,";",TRUE,FALSE))))),"")</f>
        <v>AOM_001251$Crop Byproduct--Roots and Tuber ByProducts--Cassava--Cassava Waste;AOM_001251$Crop Byproduct--Roots and Tuber ByProducts--Cassava--Manihot esculenta Waste</v>
      </c>
      <c r="L146" s="147" t="str">
        <v>AOM_001886$Crop Byproduct--Cereal ByProducts--Sorghum--Sorghum bicolor Sprout</v>
      </c>
      <c r="M146" s="147" t="str" cm="1">
        <f t="array" ref="M146:N146">IF(L146&lt;&gt;"",_xlfn.TEXTSPLIT(L146, "$"),"")</f>
        <v>AOM_001886</v>
      </c>
      <c r="N146" s="147" t="str">
        <v>Crop Byproduct--Cereal ByProducts--Sorghum--Sorghum bicolor Sprout</v>
      </c>
      <c r="O146" s="147" t="str" cm="1">
        <f t="array" ref="O146">IF(L146&lt;&gt;"",_xlfn.CHOOSECOLS(_xlfn.TEXTSPLIT(N146,"--"),1),"")</f>
        <v>Crop Byproduct</v>
      </c>
      <c r="P146" s="147" t="str" cm="1">
        <f t="array" ref="P146">IF(L146&lt;&gt;"",IFERROR(_xlfn.CHOOSECOLS(_xlfn.TEXTSPLIT(N146,"--"),2),""),"")</f>
        <v>Cereal ByProducts</v>
      </c>
      <c r="Q146" s="147" t="str">
        <f t="shared" si="14"/>
        <v>Sorghum--Sorghum bicolor Sprout</v>
      </c>
    </row>
    <row r="147" spans="1:17" x14ac:dyDescent="0.35">
      <c r="A147" s="146" t="str">
        <v>AOM_001281</v>
      </c>
      <c r="B147" s="146" t="str">
        <v>Potato Hash</v>
      </c>
      <c r="C147" s="146" t="str">
        <v/>
      </c>
      <c r="D147" s="146" t="str">
        <v>Solanum tuberosum</v>
      </c>
      <c r="E147" s="146" t="str">
        <f t="shared" si="13"/>
        <v>Solanum tuberosum</v>
      </c>
      <c r="F147" s="146" t="str">
        <v>Management--Livestock Management--Feed Characteristic--Feed Composition--Feed Ingredient--Crop Byproduct--Roots and Tuber ByProducts--Potato--Potato Hash--</v>
      </c>
      <c r="G147" s="146" t="str" cm="1">
        <f t="array" ref="G147">IFERROR(SUBSTITUTE(_xlfn.CHOOSECOLS(_xlfn.TEXTSPLIT(_xlfn.TEXTJOIN("|",,F147),"Feed Ingredient--","|",TRUE),2),"----",""),"")</f>
        <v>Crop Byproduct--Roots and Tuber ByProducts--Potato--Potato Hash--</v>
      </c>
      <c r="H147" s="146" t="str">
        <f t="shared" si="10"/>
        <v>Crop Byproduct--Roots and Tuber ByProducts--Potato--Potato Hash</v>
      </c>
      <c r="I147" s="146">
        <f t="shared" si="11"/>
        <v>3</v>
      </c>
      <c r="J147" s="146" t="str">
        <f t="shared" si="12"/>
        <v>Crop Byproduct--Roots and Tuber ByProducts--Potato</v>
      </c>
      <c r="K147" s="146" t="str" cm="1">
        <f t="array" ref="K147">IF(G147&lt;&gt;"",_xlfn.TEXTJOIN(";",TRUE,
CONCATENATE(A147,"$",H147),
IF(E147="","",IF(I147&lt;&gt;0,CONCATENATE(A147,"$",J147,"--",_xlfn.TEXTSPLIT(E147,";",TRUE,FALSE)),CONCATENATE(A147,"$",_xlfn.TEXTSPLIT(E147,";",TRUE,FALSE))))),"")</f>
        <v>AOM_001281$Crop Byproduct--Roots and Tuber ByProducts--Potato--Potato Hash;AOM_001281$Crop Byproduct--Roots and Tuber ByProducts--Potato--Solanum tuberosum</v>
      </c>
      <c r="L147" s="146" t="str">
        <v>AOM_000581$Crop Byproduct--Cereal ByProducts--Sorghum--Sorghum Straw</v>
      </c>
      <c r="M147" s="146" t="str" cm="1">
        <f t="array" ref="M147:N147">IF(L147&lt;&gt;"",_xlfn.TEXTSPLIT(L147, "$"),"")</f>
        <v>AOM_000581</v>
      </c>
      <c r="N147" s="146" t="str">
        <v>Crop Byproduct--Cereal ByProducts--Sorghum--Sorghum Straw</v>
      </c>
      <c r="O147" s="146" t="str" cm="1">
        <f t="array" ref="O147">IF(L147&lt;&gt;"",_xlfn.CHOOSECOLS(_xlfn.TEXTSPLIT(N147,"--"),1),"")</f>
        <v>Crop Byproduct</v>
      </c>
      <c r="P147" s="146" t="str" cm="1">
        <f t="array" ref="P147">IF(L147&lt;&gt;"",IFERROR(_xlfn.CHOOSECOLS(_xlfn.TEXTSPLIT(N147,"--"),2),""),"")</f>
        <v>Cereal ByProducts</v>
      </c>
      <c r="Q147" s="146" t="str">
        <f t="shared" si="14"/>
        <v>Sorghum--Sorghum Straw</v>
      </c>
    </row>
    <row r="148" spans="1:17" x14ac:dyDescent="0.35">
      <c r="A148" s="147" t="str">
        <v>AOM_001777</v>
      </c>
      <c r="B148" s="147" t="str">
        <v>Potato Processing Waste</v>
      </c>
      <c r="C148" s="147" t="str">
        <v/>
      </c>
      <c r="D148" s="147" t="str">
        <v>Solanum tuberosum Processing Waste</v>
      </c>
      <c r="E148" s="147" t="str">
        <f t="shared" si="13"/>
        <v>Solanum tuberosum Processing Waste</v>
      </c>
      <c r="F148" s="147" t="str">
        <v>Management--Livestock Management--Feed Characteristic--Feed Composition--Feed Ingredient--Crop Byproduct--Roots and Tuber ByProducts--Potato--Potato Processing Waste--</v>
      </c>
      <c r="G148" s="147" t="str" cm="1">
        <f t="array" ref="G148">IFERROR(SUBSTITUTE(_xlfn.CHOOSECOLS(_xlfn.TEXTSPLIT(_xlfn.TEXTJOIN("|",,F148),"Feed Ingredient--","|",TRUE),2),"----",""),"")</f>
        <v>Crop Byproduct--Roots and Tuber ByProducts--Potato--Potato Processing Waste--</v>
      </c>
      <c r="H148" s="147" t="str">
        <f t="shared" si="10"/>
        <v>Crop Byproduct--Roots and Tuber ByProducts--Potato--Potato Processing Waste</v>
      </c>
      <c r="I148" s="147">
        <f t="shared" si="11"/>
        <v>3</v>
      </c>
      <c r="J148" s="147" t="str">
        <f t="shared" si="12"/>
        <v>Crop Byproduct--Roots and Tuber ByProducts--Potato</v>
      </c>
      <c r="K148" s="147" t="str" cm="1">
        <f t="array" ref="K148">IF(G148&lt;&gt;"",_xlfn.TEXTJOIN(";",TRUE,
CONCATENATE(A148,"$",H148),
IF(E148="","",IF(I148&lt;&gt;0,CONCATENATE(A148,"$",J148,"--",_xlfn.TEXTSPLIT(E148,";",TRUE,FALSE)),CONCATENATE(A148,"$",_xlfn.TEXTSPLIT(E148,";",TRUE,FALSE))))),"")</f>
        <v>AOM_001777$Crop Byproduct--Roots and Tuber ByProducts--Potato--Potato Processing Waste;AOM_001777$Crop Byproduct--Roots and Tuber ByProducts--Potato--Solanum tuberosum Processing Waste</v>
      </c>
      <c r="L148" s="147" t="str">
        <v>AOM_000581$Crop Byproduct--Cereal ByProducts--Sorghum--Milo Straw</v>
      </c>
      <c r="M148" s="147" t="str" cm="1">
        <f t="array" ref="M148:N148">IF(L148&lt;&gt;"",_xlfn.TEXTSPLIT(L148, "$"),"")</f>
        <v>AOM_000581</v>
      </c>
      <c r="N148" s="147" t="str">
        <v>Crop Byproduct--Cereal ByProducts--Sorghum--Milo Straw</v>
      </c>
      <c r="O148" s="147" t="str" cm="1">
        <f t="array" ref="O148">IF(L148&lt;&gt;"",_xlfn.CHOOSECOLS(_xlfn.TEXTSPLIT(N148,"--"),1),"")</f>
        <v>Crop Byproduct</v>
      </c>
      <c r="P148" s="147" t="str" cm="1">
        <f t="array" ref="P148">IF(L148&lt;&gt;"",IFERROR(_xlfn.CHOOSECOLS(_xlfn.TEXTSPLIT(N148,"--"),2),""),"")</f>
        <v>Cereal ByProducts</v>
      </c>
      <c r="Q148" s="147" t="str">
        <f t="shared" si="14"/>
        <v>Sorghum--Milo Straw</v>
      </c>
    </row>
    <row r="149" spans="1:17" x14ac:dyDescent="0.35">
      <c r="A149" s="146" t="str">
        <v>AOM_001267</v>
      </c>
      <c r="B149" s="146" t="str">
        <v>Sweet Potato Vine</v>
      </c>
      <c r="C149" s="146" t="str">
        <v/>
      </c>
      <c r="D149" s="146" t="str">
        <v>Ipomoea batatas Vine</v>
      </c>
      <c r="E149" s="146" t="str">
        <f t="shared" si="13"/>
        <v>Ipomoea batatas Vine</v>
      </c>
      <c r="F149" s="146" t="str">
        <v>Management--Livestock Management--Feed Characteristic--Feed Composition--Feed Ingredient--Crop Byproduct--Roots and Tuber ByProducts--Sweet Potato--Sweet Potato Vine--</v>
      </c>
      <c r="G149" s="146" t="str" cm="1">
        <f t="array" ref="G149">IFERROR(SUBSTITUTE(_xlfn.CHOOSECOLS(_xlfn.TEXTSPLIT(_xlfn.TEXTJOIN("|",,F149),"Feed Ingredient--","|",TRUE),2),"----",""),"")</f>
        <v>Crop Byproduct--Roots and Tuber ByProducts--Sweet Potato--Sweet Potato Vine--</v>
      </c>
      <c r="H149" s="146" t="str">
        <f t="shared" si="10"/>
        <v>Crop Byproduct--Roots and Tuber ByProducts--Sweet Potato--Sweet Potato Vine</v>
      </c>
      <c r="I149" s="146">
        <f t="shared" si="11"/>
        <v>3</v>
      </c>
      <c r="J149" s="146" t="str">
        <f t="shared" si="12"/>
        <v>Crop Byproduct--Roots and Tuber ByProducts--Sweet Potato</v>
      </c>
      <c r="K149" s="146" t="str" cm="1">
        <f t="array" ref="K149">IF(G149&lt;&gt;"",_xlfn.TEXTJOIN(";",TRUE,
CONCATENATE(A149,"$",H149),
IF(E149="","",IF(I149&lt;&gt;0,CONCATENATE(A149,"$",J149,"--",_xlfn.TEXTSPLIT(E149,";",TRUE,FALSE)),CONCATENATE(A149,"$",_xlfn.TEXTSPLIT(E149,";",TRUE,FALSE))))),"")</f>
        <v>AOM_001267$Crop Byproduct--Roots and Tuber ByProducts--Sweet Potato--Sweet Potato Vine;AOM_001267$Crop Byproduct--Roots and Tuber ByProducts--Sweet Potato--Ipomoea batatas Vine</v>
      </c>
      <c r="L149" s="146" t="str">
        <v>AOM_000581$Crop Byproduct--Cereal ByProducts--Sorghum-- Broomcorn Straw</v>
      </c>
      <c r="M149" s="146" t="str" cm="1">
        <f t="array" ref="M149:N149">IF(L149&lt;&gt;"",_xlfn.TEXTSPLIT(L149, "$"),"")</f>
        <v>AOM_000581</v>
      </c>
      <c r="N149" s="146" t="str">
        <v>Crop Byproduct--Cereal ByProducts--Sorghum-- Broomcorn Straw</v>
      </c>
      <c r="O149" s="146" t="str" cm="1">
        <f t="array" ref="O149">IF(L149&lt;&gt;"",_xlfn.CHOOSECOLS(_xlfn.TEXTSPLIT(N149,"--"),1),"")</f>
        <v>Crop Byproduct</v>
      </c>
      <c r="P149" s="146" t="str" cm="1">
        <f t="array" ref="P149">IF(L149&lt;&gt;"",IFERROR(_xlfn.CHOOSECOLS(_xlfn.TEXTSPLIT(N149,"--"),2),""),"")</f>
        <v>Cereal ByProducts</v>
      </c>
      <c r="Q149" s="146" t="str">
        <f t="shared" si="14"/>
        <v>Sorghum-- Broomcorn Straw</v>
      </c>
    </row>
    <row r="150" spans="1:17" x14ac:dyDescent="0.35">
      <c r="A150" s="147" t="str">
        <v>AOM_001266</v>
      </c>
      <c r="B150" s="147" t="str">
        <v>Taro Leaves</v>
      </c>
      <c r="C150" s="147" t="str">
        <v/>
      </c>
      <c r="D150" s="147" t="str">
        <v>Colocasia esculenta Leaves</v>
      </c>
      <c r="E150" s="147" t="str">
        <f t="shared" si="13"/>
        <v>Colocasia esculenta Leaves</v>
      </c>
      <c r="F150" s="147" t="str">
        <v>Management--Livestock Management--Feed Characteristic--Feed Composition--Feed Ingredient--Crop Byproduct--Roots and Tuber ByProducts--Taro--Taro Leaves--</v>
      </c>
      <c r="G150" s="147" t="str" cm="1">
        <f t="array" ref="G150">IFERROR(SUBSTITUTE(_xlfn.CHOOSECOLS(_xlfn.TEXTSPLIT(_xlfn.TEXTJOIN("|",,F150),"Feed Ingredient--","|",TRUE),2),"----",""),"")</f>
        <v>Crop Byproduct--Roots and Tuber ByProducts--Taro--Taro Leaves--</v>
      </c>
      <c r="H150" s="147" t="str">
        <f t="shared" si="10"/>
        <v>Crop Byproduct--Roots and Tuber ByProducts--Taro--Taro Leaves</v>
      </c>
      <c r="I150" s="147">
        <f t="shared" si="11"/>
        <v>3</v>
      </c>
      <c r="J150" s="147" t="str">
        <f t="shared" si="12"/>
        <v>Crop Byproduct--Roots and Tuber ByProducts--Taro</v>
      </c>
      <c r="K150" s="147" t="str" cm="1">
        <f t="array" ref="K150">IF(G150&lt;&gt;"",_xlfn.TEXTJOIN(";",TRUE,
CONCATENATE(A150,"$",H150),
IF(E150="","",IF(I150&lt;&gt;0,CONCATENATE(A150,"$",J150,"--",_xlfn.TEXTSPLIT(E150,";",TRUE,FALSE)),CONCATENATE(A150,"$",_xlfn.TEXTSPLIT(E150,";",TRUE,FALSE))))),"")</f>
        <v>AOM_001266$Crop Byproduct--Roots and Tuber ByProducts--Taro--Taro Leaves;AOM_001266$Crop Byproduct--Roots and Tuber ByProducts--Taro--Colocasia esculenta Leaves</v>
      </c>
      <c r="L150" s="147" t="str">
        <v>AOM_000581$Crop Byproduct--Cereal ByProducts--Sorghum-- Sorghum Threshed Tops</v>
      </c>
      <c r="M150" s="147" t="str" cm="1">
        <f t="array" ref="M150:N150">IF(L150&lt;&gt;"",_xlfn.TEXTSPLIT(L150, "$"),"")</f>
        <v>AOM_000581</v>
      </c>
      <c r="N150" s="147" t="str">
        <v>Crop Byproduct--Cereal ByProducts--Sorghum-- Sorghum Threshed Tops</v>
      </c>
      <c r="O150" s="147" t="str" cm="1">
        <f t="array" ref="O150">IF(L150&lt;&gt;"",_xlfn.CHOOSECOLS(_xlfn.TEXTSPLIT(N150,"--"),1),"")</f>
        <v>Crop Byproduct</v>
      </c>
      <c r="P150" s="147" t="str" cm="1">
        <f t="array" ref="P150">IF(L150&lt;&gt;"",IFERROR(_xlfn.CHOOSECOLS(_xlfn.TEXTSPLIT(N150,"--"),2),""),"")</f>
        <v>Cereal ByProducts</v>
      </c>
      <c r="Q150" s="147" t="str">
        <f t="shared" si="14"/>
        <v>Sorghum-- Sorghum Threshed Tops</v>
      </c>
    </row>
    <row r="151" spans="1:17" x14ac:dyDescent="0.35">
      <c r="A151" s="146" t="str">
        <v>AOM_000640</v>
      </c>
      <c r="B151" s="146" t="str">
        <v>Yam Peels</v>
      </c>
      <c r="C151" s="146" t="str">
        <v>Nanarepenta Peels;Epipetrum Peels;Borderea Peels;Tamus Peels</v>
      </c>
      <c r="D151" s="146" t="str">
        <v>Dioscorea Peels</v>
      </c>
      <c r="E151" s="146" t="str">
        <f t="shared" si="13"/>
        <v>Nanarepenta Peels;Epipetrum Peels;Borderea Peels;Tamus Peels;Dioscorea Peels</v>
      </c>
      <c r="F151" s="146" t="str">
        <v>Management--Livestock Management--Feed Characteristic--Feed Composition--Feed Ingredient--Crop Byproduct--Roots and Tuber ByProducts--Yam--Yam Peels--</v>
      </c>
      <c r="G151" s="146" t="str" cm="1">
        <f t="array" ref="G151">IFERROR(SUBSTITUTE(_xlfn.CHOOSECOLS(_xlfn.TEXTSPLIT(_xlfn.TEXTJOIN("|",,F151),"Feed Ingredient--","|",TRUE),2),"----",""),"")</f>
        <v>Crop Byproduct--Roots and Tuber ByProducts--Yam--Yam Peels--</v>
      </c>
      <c r="H151" s="146" t="str">
        <f t="shared" si="10"/>
        <v>Crop Byproduct--Roots and Tuber ByProducts--Yam--Yam Peels</v>
      </c>
      <c r="I151" s="146">
        <f t="shared" si="11"/>
        <v>3</v>
      </c>
      <c r="J151" s="146" t="str">
        <f t="shared" si="12"/>
        <v>Crop Byproduct--Roots and Tuber ByProducts--Yam</v>
      </c>
      <c r="K151" s="146" t="str" cm="1">
        <f t="array" ref="K151">IF(G151&lt;&gt;"",_xlfn.TEXTJOIN(";",TRUE,
CONCATENATE(A151,"$",H151),
IF(E151="","",IF(I151&lt;&gt;0,CONCATENATE(A151,"$",J151,"--",_xlfn.TEXTSPLIT(E151,";",TRUE,FALSE)),CONCATENATE(A151,"$",_xlfn.TEXTSPLIT(E151,";",TRUE,FALSE))))),"")</f>
        <v>AOM_000640$Crop Byproduct--Roots and Tuber ByProducts--Yam--Yam Peels;AOM_000640$Crop Byproduct--Roots and Tuber ByProducts--Yam--Nanarepenta Peels;AOM_000640$Crop Byproduct--Roots and Tuber ByProducts--Yam--Epipetrum Peels;AOM_000640$Crop Byproduct--Roots and Tuber ByProducts--Yam--Borderea Peels;AOM_000640$Crop Byproduct--Roots and Tuber ByProducts--Yam--Tamus Peels;AOM_000640$Crop Byproduct--Roots and Tuber ByProducts--Yam--Dioscorea Peels</v>
      </c>
      <c r="L151" s="146" t="str">
        <v>AOM_000581$Crop Byproduct--Cereal ByProducts--Sorghum--Sorghum bicolor Straw</v>
      </c>
      <c r="M151" s="146" t="str" cm="1">
        <f t="array" ref="M151:N151">IF(L151&lt;&gt;"",_xlfn.TEXTSPLIT(L151, "$"),"")</f>
        <v>AOM_000581</v>
      </c>
      <c r="N151" s="146" t="str">
        <v>Crop Byproduct--Cereal ByProducts--Sorghum--Sorghum bicolor Straw</v>
      </c>
      <c r="O151" s="146" t="str" cm="1">
        <f t="array" ref="O151">IF(L151&lt;&gt;"",_xlfn.CHOOSECOLS(_xlfn.TEXTSPLIT(N151,"--"),1),"")</f>
        <v>Crop Byproduct</v>
      </c>
      <c r="P151" s="146" t="str" cm="1">
        <f t="array" ref="P151">IF(L151&lt;&gt;"",IFERROR(_xlfn.CHOOSECOLS(_xlfn.TEXTSPLIT(N151,"--"),2),""),"")</f>
        <v>Cereal ByProducts</v>
      </c>
      <c r="Q151" s="146" t="str">
        <f t="shared" si="14"/>
        <v>Sorghum--Sorghum bicolor Straw</v>
      </c>
    </row>
    <row r="152" spans="1:17" x14ac:dyDescent="0.35">
      <c r="A152" s="147" t="str">
        <v>AOM_001482</v>
      </c>
      <c r="B152" s="147" t="str">
        <v>Sugar Beet Molasses</v>
      </c>
      <c r="C152" s="147" t="str">
        <v/>
      </c>
      <c r="D152" s="147" t="str">
        <v>Beta vulgaris Molasses</v>
      </c>
      <c r="E152" s="147" t="str">
        <f t="shared" si="13"/>
        <v>Beta vulgaris Molasses</v>
      </c>
      <c r="F152" s="147" t="str">
        <v>Management--Livestock Management--Feed Characteristic--Feed Composition--Feed Ingredient--Crop Byproduct--Sugar Processing ByProducts--Sugar Beet--Sugar Beet Molasses--</v>
      </c>
      <c r="G152" s="147" t="str" cm="1">
        <f t="array" ref="G152">IFERROR(SUBSTITUTE(_xlfn.CHOOSECOLS(_xlfn.TEXTSPLIT(_xlfn.TEXTJOIN("|",,F152),"Feed Ingredient--","|",TRUE),2),"----",""),"")</f>
        <v>Crop Byproduct--Sugar Processing ByProducts--Sugar Beet--Sugar Beet Molasses--</v>
      </c>
      <c r="H152" s="147" t="str">
        <f t="shared" si="10"/>
        <v>Crop Byproduct--Sugar Processing ByProducts--Sugar Beet--Sugar Beet Molasses</v>
      </c>
      <c r="I152" s="147">
        <f t="shared" si="11"/>
        <v>3</v>
      </c>
      <c r="J152" s="147" t="str">
        <f t="shared" si="12"/>
        <v>Crop Byproduct--Sugar Processing ByProducts--Sugar Beet</v>
      </c>
      <c r="K152" s="147" t="str" cm="1">
        <f t="array" ref="K152">IF(G152&lt;&gt;"",_xlfn.TEXTJOIN(";",TRUE,
CONCATENATE(A152,"$",H152),
IF(E152="","",IF(I152&lt;&gt;0,CONCATENATE(A152,"$",J152,"--",_xlfn.TEXTSPLIT(E152,";",TRUE,FALSE)),CONCATENATE(A152,"$",_xlfn.TEXTSPLIT(E152,";",TRUE,FALSE))))),"")</f>
        <v>AOM_001482$Crop Byproduct--Sugar Processing ByProducts--Sugar Beet--Sugar Beet Molasses;AOM_001482$Crop Byproduct--Sugar Processing ByProducts--Sugar Beet--Beta vulgaris Molasses</v>
      </c>
      <c r="L152" s="147" t="str">
        <v>AOM_000582$Crop Byproduct--Cereal ByProducts--Straw</v>
      </c>
      <c r="M152" s="147" t="str" cm="1">
        <f t="array" ref="M152:N152">IF(L152&lt;&gt;"",_xlfn.TEXTSPLIT(L152, "$"),"")</f>
        <v>AOM_000582</v>
      </c>
      <c r="N152" s="147" t="str">
        <v>Crop Byproduct--Cereal ByProducts--Straw</v>
      </c>
      <c r="O152" s="147" t="str" cm="1">
        <f t="array" ref="O152">IF(L152&lt;&gt;"",_xlfn.CHOOSECOLS(_xlfn.TEXTSPLIT(N152,"--"),1),"")</f>
        <v>Crop Byproduct</v>
      </c>
      <c r="P152" s="147" t="str" cm="1">
        <f t="array" ref="P152">IF(L152&lt;&gt;"",IFERROR(_xlfn.CHOOSECOLS(_xlfn.TEXTSPLIT(N152,"--"),2),""),"")</f>
        <v>Cereal ByProducts</v>
      </c>
      <c r="Q152" s="147" t="str">
        <f t="shared" si="14"/>
        <v>Straw</v>
      </c>
    </row>
    <row r="153" spans="1:17" x14ac:dyDescent="0.35">
      <c r="A153" s="146" t="str">
        <v>AOM_000642</v>
      </c>
      <c r="B153" s="146" t="str">
        <v>Sugarcane Molasses</v>
      </c>
      <c r="C153" s="146" t="str">
        <v>Molasses;Noble Cane Molasses;Sugarcane Molasses Powder;Sugarcane Molasses Ground;Sugarcane Molasses Block;Sugarcane Molasses Meal;Noble Cane Molasses Meal:Molasses Meal</v>
      </c>
      <c r="D153" s="146" t="str">
        <v>Saccharum officinarum Molasses</v>
      </c>
      <c r="E153" s="146" t="str">
        <f t="shared" si="13"/>
        <v>Molasses;Noble Cane Molasses;Sugarcane Molasses Powder;Sugarcane Molasses Ground;Sugarcane Molasses Block;Sugarcane Molasses Meal;Noble Cane Molasses Meal:Molasses Meal;Saccharum officinarum Molasses</v>
      </c>
      <c r="F153" s="146" t="str">
        <v>Management--Livestock Management--Feed Characteristic--Feed Composition--Feed Ingredient--Crop Byproduct--Sugar Processing ByProducts--Sugarcane--Sugarcane Molasses--</v>
      </c>
      <c r="G153" s="146" t="str" cm="1">
        <f t="array" ref="G153">IFERROR(SUBSTITUTE(_xlfn.CHOOSECOLS(_xlfn.TEXTSPLIT(_xlfn.TEXTJOIN("|",,F153),"Feed Ingredient--","|",TRUE),2),"----",""),"")</f>
        <v>Crop Byproduct--Sugar Processing ByProducts--Sugarcane--Sugarcane Molasses--</v>
      </c>
      <c r="H153" s="146" t="str">
        <f t="shared" si="10"/>
        <v>Crop Byproduct--Sugar Processing ByProducts--Sugarcane--Sugarcane Molasses</v>
      </c>
      <c r="I153" s="146">
        <f t="shared" si="11"/>
        <v>3</v>
      </c>
      <c r="J153" s="146" t="str">
        <f t="shared" si="12"/>
        <v>Crop Byproduct--Sugar Processing ByProducts--Sugarcane</v>
      </c>
      <c r="K153" s="146" t="str" cm="1">
        <f t="array" ref="K153">IF(G153&lt;&gt;"",_xlfn.TEXTJOIN(";",TRUE,
CONCATENATE(A153,"$",H153),
IF(E153="","",IF(I153&lt;&gt;0,CONCATENATE(A153,"$",J153,"--",_xlfn.TEXTSPLIT(E153,";",TRUE,FALSE)),CONCATENATE(A153,"$",_xlfn.TEXTSPLIT(E153,";",TRUE,FALSE))))),"")</f>
        <v>AOM_000642$Crop Byproduct--Sugar Processing ByProducts--Sugarcane--Sugarcane Molasses;AOM_000642$Crop Byproduct--Sugar Processing ByProducts--Sugarcane--Molasses;AOM_000642$Crop Byproduct--Sugar Processing ByProducts--Sugarcane--Noble Cane Molasses;AOM_000642$Crop Byproduct--Sugar Processing ByProducts--Sugarcane--Sugarcane Molasses Powder;AOM_000642$Crop Byproduct--Sugar Processing ByProducts--Sugarcane--Sugarcane Molasses Ground;AOM_000642$Crop Byproduct--Sugar Processing ByProducts--Sugarcane--Sugarcane Molasses Block;AOM_000642$Crop Byproduct--Sugar Processing ByProducts--Sugarcane--Sugarcane Molasses Meal;AOM_000642$Crop Byproduct--Sugar Processing ByProducts--Sugarcane--Noble Cane Molasses Meal:Molasses Meal;AOM_000642$Crop Byproduct--Sugar Processing ByProducts--Sugarcane--Saccharum officinarum Molasses</v>
      </c>
      <c r="L153" s="146" t="str">
        <v>AOM_001197$Crop Byproduct--Cereal ByProducts--Teff--Teff Straw</v>
      </c>
      <c r="M153" s="146" t="str" cm="1">
        <f t="array" ref="M153:N153">IF(L153&lt;&gt;"",_xlfn.TEXTSPLIT(L153, "$"),"")</f>
        <v>AOM_001197</v>
      </c>
      <c r="N153" s="146" t="str">
        <v>Crop Byproduct--Cereal ByProducts--Teff--Teff Straw</v>
      </c>
      <c r="O153" s="146" t="str" cm="1">
        <f t="array" ref="O153">IF(L153&lt;&gt;"",_xlfn.CHOOSECOLS(_xlfn.TEXTSPLIT(N153,"--"),1),"")</f>
        <v>Crop Byproduct</v>
      </c>
      <c r="P153" s="146" t="str" cm="1">
        <f t="array" ref="P153">IF(L153&lt;&gt;"",IFERROR(_xlfn.CHOOSECOLS(_xlfn.TEXTSPLIT(N153,"--"),2),""),"")</f>
        <v>Cereal ByProducts</v>
      </c>
      <c r="Q153" s="146" t="str">
        <f t="shared" si="14"/>
        <v>Teff--Teff Straw</v>
      </c>
    </row>
    <row r="154" spans="1:17" x14ac:dyDescent="0.35">
      <c r="A154" s="147" t="str">
        <v>AOM_001842</v>
      </c>
      <c r="B154" s="147" t="str">
        <v>Cabbage Discards</v>
      </c>
      <c r="C154" s="147" t="str">
        <v/>
      </c>
      <c r="D154" s="147" t="str">
        <v>Brassica oleracea Discards</v>
      </c>
      <c r="E154" s="147" t="str">
        <f t="shared" si="13"/>
        <v>Brassica oleracea Discards</v>
      </c>
      <c r="F154" s="147" t="str">
        <v>Management--Livestock Management--Feed Characteristic--Feed Composition--Feed Ingredient--Crop Byproduct--Vegetable ByProducts--Cabbage--Cabbage Discards--</v>
      </c>
      <c r="G154" s="147" t="str" cm="1">
        <f t="array" ref="G154">IFERROR(SUBSTITUTE(_xlfn.CHOOSECOLS(_xlfn.TEXTSPLIT(_xlfn.TEXTJOIN("|",,F154),"Feed Ingredient--","|",TRUE),2),"----",""),"")</f>
        <v>Crop Byproduct--Vegetable ByProducts--Cabbage--Cabbage Discards--</v>
      </c>
      <c r="H154" s="147" t="str">
        <f t="shared" si="10"/>
        <v>Crop Byproduct--Vegetable ByProducts--Cabbage--Cabbage Discards</v>
      </c>
      <c r="I154" s="147">
        <f t="shared" si="11"/>
        <v>3</v>
      </c>
      <c r="J154" s="147" t="str">
        <f t="shared" si="12"/>
        <v>Crop Byproduct--Vegetable ByProducts--Cabbage</v>
      </c>
      <c r="K154" s="147" t="str" cm="1">
        <f t="array" ref="K154">IF(G154&lt;&gt;"",_xlfn.TEXTJOIN(";",TRUE,
CONCATENATE(A154,"$",H154),
IF(E154="","",IF(I154&lt;&gt;0,CONCATENATE(A154,"$",J154,"--",_xlfn.TEXTSPLIT(E154,";",TRUE,FALSE)),CONCATENATE(A154,"$",_xlfn.TEXTSPLIT(E154,";",TRUE,FALSE))))),"")</f>
        <v>AOM_001842$Crop Byproduct--Vegetable ByProducts--Cabbage--Cabbage Discards;AOM_001842$Crop Byproduct--Vegetable ByProducts--Cabbage--Brassica oleracea Discards</v>
      </c>
      <c r="L154" s="147" t="str">
        <v>AOM_001197$Crop Byproduct--Cereal ByProducts--Teff--Eragrostis tef Straw</v>
      </c>
      <c r="M154" s="147" t="str" cm="1">
        <f t="array" ref="M154:N154">IF(L154&lt;&gt;"",_xlfn.TEXTSPLIT(L154, "$"),"")</f>
        <v>AOM_001197</v>
      </c>
      <c r="N154" s="147" t="str">
        <v>Crop Byproduct--Cereal ByProducts--Teff--Eragrostis tef Straw</v>
      </c>
      <c r="O154" s="147" t="str" cm="1">
        <f t="array" ref="O154">IF(L154&lt;&gt;"",_xlfn.CHOOSECOLS(_xlfn.TEXTSPLIT(N154,"--"),1),"")</f>
        <v>Crop Byproduct</v>
      </c>
      <c r="P154" s="147" t="str" cm="1">
        <f t="array" ref="P154">IF(L154&lt;&gt;"",IFERROR(_xlfn.CHOOSECOLS(_xlfn.TEXTSPLIT(N154,"--"),2),""),"")</f>
        <v>Cereal ByProducts</v>
      </c>
      <c r="Q154" s="147" t="str">
        <f t="shared" si="14"/>
        <v>Teff--Eragrostis tef Straw</v>
      </c>
    </row>
    <row r="155" spans="1:17" x14ac:dyDescent="0.35">
      <c r="A155" s="146" t="str">
        <v>AOM_001956</v>
      </c>
      <c r="B155" s="146" t="str">
        <v>Tomato Waste</v>
      </c>
      <c r="C155" s="146" t="str">
        <v/>
      </c>
      <c r="D155" s="146" t="str">
        <v/>
      </c>
      <c r="E155" s="146" t="str">
        <f t="shared" si="13"/>
        <v/>
      </c>
      <c r="F155" s="146" t="str">
        <v>Management--Livestock Management--Feed Characteristic--Feed Composition--Feed Ingredient--Crop Byproduct--Vegetable ByProducts--Tomato--Tomato Waste--</v>
      </c>
      <c r="G155" s="146" t="str" cm="1">
        <f t="array" ref="G155">IFERROR(SUBSTITUTE(_xlfn.CHOOSECOLS(_xlfn.TEXTSPLIT(_xlfn.TEXTJOIN("|",,F155),"Feed Ingredient--","|",TRUE),2),"----",""),"")</f>
        <v>Crop Byproduct--Vegetable ByProducts--Tomato--Tomato Waste--</v>
      </c>
      <c r="H155" s="146" t="str">
        <f t="shared" si="10"/>
        <v>Crop Byproduct--Vegetable ByProducts--Tomato--Tomato Waste</v>
      </c>
      <c r="I155" s="146">
        <f t="shared" si="11"/>
        <v>3</v>
      </c>
      <c r="J155" s="146" t="str">
        <f t="shared" si="12"/>
        <v>Crop Byproduct--Vegetable ByProducts--Tomato</v>
      </c>
      <c r="K155" s="146" t="str" cm="1">
        <f t="array" ref="K155">IF(G155&lt;&gt;"",_xlfn.TEXTJOIN(";",TRUE,
CONCATENATE(A155,"$",H155),
IF(E155="","",IF(I155&lt;&gt;0,CONCATENATE(A155,"$",J155,"--",_xlfn.TEXTSPLIT(E155,";",TRUE,FALSE)),CONCATENATE(A155,"$",_xlfn.TEXTSPLIT(E155,";",TRUE,FALSE))))),"")</f>
        <v>AOM_001956$Crop Byproduct--Vegetable ByProducts--Tomato--Tomato Waste</v>
      </c>
      <c r="L155" s="146" t="str">
        <v>AOM_000585$Crop Byproduct--Cereal ByProducts--Wheat--Wheat Bran</v>
      </c>
      <c r="M155" s="146" t="str" cm="1">
        <f t="array" ref="M155:N155">IF(L155&lt;&gt;"",_xlfn.TEXTSPLIT(L155, "$"),"")</f>
        <v>AOM_000585</v>
      </c>
      <c r="N155" s="146" t="str">
        <v>Crop Byproduct--Cereal ByProducts--Wheat--Wheat Bran</v>
      </c>
      <c r="O155" s="146" t="str" cm="1">
        <f t="array" ref="O155">IF(L155&lt;&gt;"",_xlfn.CHOOSECOLS(_xlfn.TEXTSPLIT(N155,"--"),1),"")</f>
        <v>Crop Byproduct</v>
      </c>
      <c r="P155" s="146" t="str" cm="1">
        <f t="array" ref="P155">IF(L155&lt;&gt;"",IFERROR(_xlfn.CHOOSECOLS(_xlfn.TEXTSPLIT(N155,"--"),2),""),"")</f>
        <v>Cereal ByProducts</v>
      </c>
      <c r="Q155" s="146" t="str">
        <f t="shared" si="14"/>
        <v>Wheat--Wheat Bran</v>
      </c>
    </row>
    <row r="156" spans="1:17" x14ac:dyDescent="0.35">
      <c r="A156" s="147" t="str">
        <v>AOM_001436</v>
      </c>
      <c r="B156" s="147" t="str">
        <v>Tomato Skin Seed</v>
      </c>
      <c r="C156" s="147" t="str">
        <v/>
      </c>
      <c r="D156" s="147" t="str">
        <v>Solanum lycopersicum Skin;Seed</v>
      </c>
      <c r="E156" s="147" t="str">
        <f t="shared" si="13"/>
        <v>Solanum lycopersicum Skin;Seed</v>
      </c>
      <c r="F156" s="147" t="str">
        <v>Management--Livestock Management--Feed Characteristic--Feed Composition--Feed Ingredient--Crop Byproduct--Vegetable ByProducts--Tomato--Tomato Skin Seed--</v>
      </c>
      <c r="G156" s="147" t="str" cm="1">
        <f t="array" ref="G156">IFERROR(SUBSTITUTE(_xlfn.CHOOSECOLS(_xlfn.TEXTSPLIT(_xlfn.TEXTJOIN("|",,F156),"Feed Ingredient--","|",TRUE),2),"----",""),"")</f>
        <v>Crop Byproduct--Vegetable ByProducts--Tomato--Tomato Skin Seed--</v>
      </c>
      <c r="H156" s="147" t="str">
        <f t="shared" si="10"/>
        <v>Crop Byproduct--Vegetable ByProducts--Tomato--Tomato Skin Seed</v>
      </c>
      <c r="I156" s="147">
        <f t="shared" si="11"/>
        <v>3</v>
      </c>
      <c r="J156" s="147" t="str">
        <f t="shared" si="12"/>
        <v>Crop Byproduct--Vegetable ByProducts--Tomato</v>
      </c>
      <c r="K156" s="147" t="str" cm="1">
        <f t="array" ref="K156">IF(G156&lt;&gt;"",_xlfn.TEXTJOIN(";",TRUE,
CONCATENATE(A156,"$",H156),
IF(E156="","",IF(I156&lt;&gt;0,CONCATENATE(A156,"$",J156,"--",_xlfn.TEXTSPLIT(E156,";",TRUE,FALSE)),CONCATENATE(A156,"$",_xlfn.TEXTSPLIT(E156,";",TRUE,FALSE))))),"")</f>
        <v>AOM_001436$Crop Byproduct--Vegetable ByProducts--Tomato--Tomato Skin Seed;AOM_001436$Crop Byproduct--Vegetable ByProducts--Tomato--Solanum lycopersicum Skin;AOM_001436$Crop Byproduct--Vegetable ByProducts--Tomato--Seed</v>
      </c>
      <c r="L156" s="147" t="str">
        <v>AOM_000585$Crop Byproduct--Cereal ByProducts--Wheat--Wheat Pollard</v>
      </c>
      <c r="M156" s="147" t="str" cm="1">
        <f t="array" ref="M156:N156">IF(L156&lt;&gt;"",_xlfn.TEXTSPLIT(L156, "$"),"")</f>
        <v>AOM_000585</v>
      </c>
      <c r="N156" s="147" t="str">
        <v>Crop Byproduct--Cereal ByProducts--Wheat--Wheat Pollard</v>
      </c>
      <c r="O156" s="147" t="str" cm="1">
        <f t="array" ref="O156">IF(L156&lt;&gt;"",_xlfn.CHOOSECOLS(_xlfn.TEXTSPLIT(N156,"--"),1),"")</f>
        <v>Crop Byproduct</v>
      </c>
      <c r="P156" s="147" t="str" cm="1">
        <f t="array" ref="P156">IF(L156&lt;&gt;"",IFERROR(_xlfn.CHOOSECOLS(_xlfn.TEXTSPLIT(N156,"--"),2),""),"")</f>
        <v>Cereal ByProducts</v>
      </c>
      <c r="Q156" s="147" t="str">
        <f t="shared" si="14"/>
        <v>Wheat--Wheat Pollard</v>
      </c>
    </row>
    <row r="157" spans="1:17" x14ac:dyDescent="0.35">
      <c r="A157" s="146" t="str">
        <v>AOM_002106</v>
      </c>
      <c r="B157" s="146" t="str">
        <v>Cocoa Bean Cake</v>
      </c>
      <c r="C157" s="146" t="str">
        <v/>
      </c>
      <c r="D157" s="146" t="str">
        <v>Theobroma cacao Bean Cake</v>
      </c>
      <c r="E157" s="146" t="str">
        <f t="shared" si="13"/>
        <v>Theobroma cacao Bean Cake</v>
      </c>
      <c r="F157" s="146" t="str">
        <v>Management--Livestock Management--Feed Characteristic--Feed Composition--Feed Ingredient--Crop Product--Cash Crops Products--Cocoa--Cocoa Bean Cake--</v>
      </c>
      <c r="G157" s="146" t="str" cm="1">
        <f t="array" ref="G157">IFERROR(SUBSTITUTE(_xlfn.CHOOSECOLS(_xlfn.TEXTSPLIT(_xlfn.TEXTJOIN("|",,F157),"Feed Ingredient--","|",TRUE),2),"----",""),"")</f>
        <v>Crop Product--Cash Crops Products--Cocoa--Cocoa Bean Cake--</v>
      </c>
      <c r="H157" s="146" t="str">
        <f t="shared" si="10"/>
        <v>Crop Product--Cash Crops Products--Cocoa--Cocoa Bean Cake</v>
      </c>
      <c r="I157" s="146">
        <f t="shared" si="11"/>
        <v>3</v>
      </c>
      <c r="J157" s="146" t="str">
        <f t="shared" si="12"/>
        <v>Crop Product--Cash Crops Products--Cocoa</v>
      </c>
      <c r="K157" s="146" t="str" cm="1">
        <f t="array" ref="K157">IF(G157&lt;&gt;"",_xlfn.TEXTJOIN(";",TRUE,
CONCATENATE(A157,"$",H157),
IF(E157="","",IF(I157&lt;&gt;0,CONCATENATE(A157,"$",J157,"--",_xlfn.TEXTSPLIT(E157,";",TRUE,FALSE)),CONCATENATE(A157,"$",_xlfn.TEXTSPLIT(E157,";",TRUE,FALSE))))),"")</f>
        <v>AOM_002106$Crop Product--Cash Crops Products--Cocoa--Cocoa Bean Cake;AOM_002106$Crop Product--Cash Crops Products--Cocoa--Theobroma cacao Bean Cake</v>
      </c>
      <c r="L157" s="146" t="str">
        <v>AOM_000585$Crop Byproduct--Cereal ByProducts--Wheat--Triticum aestivum Bran</v>
      </c>
      <c r="M157" s="146" t="str" cm="1">
        <f t="array" ref="M157:N157">IF(L157&lt;&gt;"",_xlfn.TEXTSPLIT(L157, "$"),"")</f>
        <v>AOM_000585</v>
      </c>
      <c r="N157" s="146" t="str">
        <v>Crop Byproduct--Cereal ByProducts--Wheat--Triticum aestivum Bran</v>
      </c>
      <c r="O157" s="146" t="str" cm="1">
        <f t="array" ref="O157">IF(L157&lt;&gt;"",_xlfn.CHOOSECOLS(_xlfn.TEXTSPLIT(N157,"--"),1),"")</f>
        <v>Crop Byproduct</v>
      </c>
      <c r="P157" s="146" t="str" cm="1">
        <f t="array" ref="P157">IF(L157&lt;&gt;"",IFERROR(_xlfn.CHOOSECOLS(_xlfn.TEXTSPLIT(N157,"--"),2),""),"")</f>
        <v>Cereal ByProducts</v>
      </c>
      <c r="Q157" s="146" t="str">
        <f t="shared" si="14"/>
        <v>Wheat--Triticum aestivum Bran</v>
      </c>
    </row>
    <row r="158" spans="1:17" x14ac:dyDescent="0.35">
      <c r="A158" s="147" t="str">
        <v>AOM_000647</v>
      </c>
      <c r="B158" s="147" t="str">
        <v>Barley Grain</v>
      </c>
      <c r="C158" s="147" t="str">
        <v/>
      </c>
      <c r="D158" s="147" t="str">
        <v>Hordeum vulgare Grain</v>
      </c>
      <c r="E158" s="147" t="str">
        <f t="shared" si="13"/>
        <v>Hordeum vulgare Grain</v>
      </c>
      <c r="F158" s="147" t="str">
        <v>Management--Livestock Management--Feed Characteristic--Feed Composition--Feed Ingredient--Crop Product--Cereal Products--Barley--Barley Grain--</v>
      </c>
      <c r="G158" s="147" t="str" cm="1">
        <f t="array" ref="G158">IFERROR(SUBSTITUTE(_xlfn.CHOOSECOLS(_xlfn.TEXTSPLIT(_xlfn.TEXTJOIN("|",,F158),"Feed Ingredient--","|",TRUE),2),"----",""),"")</f>
        <v>Crop Product--Cereal Products--Barley--Barley Grain--</v>
      </c>
      <c r="H158" s="147" t="str">
        <f t="shared" si="10"/>
        <v>Crop Product--Cereal Products--Barley--Barley Grain</v>
      </c>
      <c r="I158" s="147">
        <f t="shared" si="11"/>
        <v>3</v>
      </c>
      <c r="J158" s="147" t="str">
        <f t="shared" si="12"/>
        <v>Crop Product--Cereal Products--Barley</v>
      </c>
      <c r="K158" s="147" t="str" cm="1">
        <f t="array" ref="K158">IF(G158&lt;&gt;"",_xlfn.TEXTJOIN(";",TRUE,
CONCATENATE(A158,"$",H158),
IF(E158="","",IF(I158&lt;&gt;0,CONCATENATE(A158,"$",J158,"--",_xlfn.TEXTSPLIT(E158,";",TRUE,FALSE)),CONCATENATE(A158,"$",_xlfn.TEXTSPLIT(E158,";",TRUE,FALSE))))),"")</f>
        <v>AOM_000647$Crop Product--Cereal Products--Barley--Barley Grain;AOM_000647$Crop Product--Cereal Products--Barley--Hordeum vulgare Grain</v>
      </c>
      <c r="L158" s="147" t="str">
        <v>AOM_000589$Crop Byproduct--Cereal ByProducts--Wheat--Wheat Offal</v>
      </c>
      <c r="M158" s="147" t="str" cm="1">
        <f t="array" ref="M158:N158">IF(L158&lt;&gt;"",_xlfn.TEXTSPLIT(L158, "$"),"")</f>
        <v>AOM_000589</v>
      </c>
      <c r="N158" s="147" t="str">
        <v>Crop Byproduct--Cereal ByProducts--Wheat--Wheat Offal</v>
      </c>
      <c r="O158" s="147" t="str" cm="1">
        <f t="array" ref="O158">IF(L158&lt;&gt;"",_xlfn.CHOOSECOLS(_xlfn.TEXTSPLIT(N158,"--"),1),"")</f>
        <v>Crop Byproduct</v>
      </c>
      <c r="P158" s="147" t="str" cm="1">
        <f t="array" ref="P158">IF(L158&lt;&gt;"",IFERROR(_xlfn.CHOOSECOLS(_xlfn.TEXTSPLIT(N158,"--"),2),""),"")</f>
        <v>Cereal ByProducts</v>
      </c>
      <c r="Q158" s="147" t="str">
        <f t="shared" si="14"/>
        <v>Wheat--Wheat Offal</v>
      </c>
    </row>
    <row r="159" spans="1:17" x14ac:dyDescent="0.35">
      <c r="A159" s="146" t="str">
        <v>AOM_001202</v>
      </c>
      <c r="B159" s="146" t="str">
        <v>Barley</v>
      </c>
      <c r="C159" s="146" t="str">
        <v/>
      </c>
      <c r="D159" s="146" t="str">
        <v>Hordeum vulgare</v>
      </c>
      <c r="E159" s="146" t="str">
        <f t="shared" si="13"/>
        <v>Hordeum vulgare</v>
      </c>
      <c r="F159" s="146" t="str">
        <v>Management--Livestock Management--Feed Characteristic--Feed Composition--Feed Ingredient--Crop Product--Cereal Products--Barley----</v>
      </c>
      <c r="G159" s="146" t="str" cm="1">
        <f t="array" ref="G159">IFERROR(SUBSTITUTE(_xlfn.CHOOSECOLS(_xlfn.TEXTSPLIT(_xlfn.TEXTJOIN("|",,F159),"Feed Ingredient--","|",TRUE),2),"----",""),"")</f>
        <v>Crop Product--Cereal Products--Barley</v>
      </c>
      <c r="H159" s="146" t="str">
        <f t="shared" si="10"/>
        <v>Crop Product--Cereal Products--Barley</v>
      </c>
      <c r="I159" s="146">
        <f t="shared" si="11"/>
        <v>2</v>
      </c>
      <c r="J159" s="146" t="str">
        <f t="shared" si="12"/>
        <v>Crop Product--Cereal Products</v>
      </c>
      <c r="K159" s="146" t="str" cm="1">
        <f t="array" ref="K159">IF(G159&lt;&gt;"",_xlfn.TEXTJOIN(";",TRUE,
CONCATENATE(A159,"$",H159),
IF(E159="","",IF(I159&lt;&gt;0,CONCATENATE(A159,"$",J159,"--",_xlfn.TEXTSPLIT(E159,";",TRUE,FALSE)),CONCATENATE(A159,"$",_xlfn.TEXTSPLIT(E159,";",TRUE,FALSE))))),"")</f>
        <v>AOM_001202$Crop Product--Cereal Products--Barley;AOM_001202$Crop Product--Cereal Products--Hordeum vulgare</v>
      </c>
      <c r="L159" s="146" t="str">
        <v>AOM_000589$Crop Byproduct--Cereal ByProducts--Wheat--Triticum aestivum Offal</v>
      </c>
      <c r="M159" s="146" t="str" cm="1">
        <f t="array" ref="M159:N159">IF(L159&lt;&gt;"",_xlfn.TEXTSPLIT(L159, "$"),"")</f>
        <v>AOM_000589</v>
      </c>
      <c r="N159" s="146" t="str">
        <v>Crop Byproduct--Cereal ByProducts--Wheat--Triticum aestivum Offal</v>
      </c>
      <c r="O159" s="146" t="str" cm="1">
        <f t="array" ref="O159">IF(L159&lt;&gt;"",_xlfn.CHOOSECOLS(_xlfn.TEXTSPLIT(N159,"--"),1),"")</f>
        <v>Crop Byproduct</v>
      </c>
      <c r="P159" s="146" t="str" cm="1">
        <f t="array" ref="P159">IF(L159&lt;&gt;"",IFERROR(_xlfn.CHOOSECOLS(_xlfn.TEXTSPLIT(N159,"--"),2),""),"")</f>
        <v>Cereal ByProducts</v>
      </c>
      <c r="Q159" s="146" t="str">
        <f t="shared" si="14"/>
        <v>Wheat--Triticum aestivum Offal</v>
      </c>
    </row>
    <row r="160" spans="1:17" x14ac:dyDescent="0.35">
      <c r="A160" s="147" t="str">
        <v>AOM_000648</v>
      </c>
      <c r="B160" s="147" t="str">
        <v>Maize</v>
      </c>
      <c r="C160" s="147" t="str">
        <v>Corn;Snap Corn</v>
      </c>
      <c r="D160" s="147" t="str">
        <v>Zea mays</v>
      </c>
      <c r="E160" s="147" t="str">
        <f t="shared" si="13"/>
        <v>Corn;Snap Corn;Zea mays</v>
      </c>
      <c r="F160" s="147" t="str">
        <v>Management--Livestock Management--Feed Characteristic--Feed Composition--Feed Ingredient--Crop Product--Cereal Products--Maize----</v>
      </c>
      <c r="G160" s="147" t="str" cm="1">
        <f t="array" ref="G160">IFERROR(SUBSTITUTE(_xlfn.CHOOSECOLS(_xlfn.TEXTSPLIT(_xlfn.TEXTJOIN("|",,F160),"Feed Ingredient--","|",TRUE),2),"----",""),"")</f>
        <v>Crop Product--Cereal Products--Maize</v>
      </c>
      <c r="H160" s="147" t="str">
        <f t="shared" si="10"/>
        <v>Crop Product--Cereal Products--Maize</v>
      </c>
      <c r="I160" s="147">
        <f t="shared" si="11"/>
        <v>2</v>
      </c>
      <c r="J160" s="147" t="str">
        <f t="shared" si="12"/>
        <v>Crop Product--Cereal Products</v>
      </c>
      <c r="K160" s="147" t="str" cm="1">
        <f t="array" ref="K160">IF(G160&lt;&gt;"",_xlfn.TEXTJOIN(";",TRUE,
CONCATENATE(A160,"$",H160),
IF(E160="","",IF(I160&lt;&gt;0,CONCATENATE(A160,"$",J160,"--",_xlfn.TEXTSPLIT(E160,";",TRUE,FALSE)),CONCATENATE(A160,"$",_xlfn.TEXTSPLIT(E160,";",TRUE,FALSE))))),"")</f>
        <v>AOM_000648$Crop Product--Cereal Products--Maize;AOM_000648$Crop Product--Cereal Products--Corn;AOM_000648$Crop Product--Cereal Products--Snap Corn;AOM_000648$Crop Product--Cereal Products--Zea mays</v>
      </c>
      <c r="L160" s="147" t="str">
        <v>AOM_000591$Crop Byproduct--Cereal ByProducts--Wheat--Wheat Shorts</v>
      </c>
      <c r="M160" s="147" t="str" cm="1">
        <f t="array" ref="M160:N160">IF(L160&lt;&gt;"",_xlfn.TEXTSPLIT(L160, "$"),"")</f>
        <v>AOM_000591</v>
      </c>
      <c r="N160" s="147" t="str">
        <v>Crop Byproduct--Cereal ByProducts--Wheat--Wheat Shorts</v>
      </c>
      <c r="O160" s="147" t="str" cm="1">
        <f t="array" ref="O160">IF(L160&lt;&gt;"",_xlfn.CHOOSECOLS(_xlfn.TEXTSPLIT(N160,"--"),1),"")</f>
        <v>Crop Byproduct</v>
      </c>
      <c r="P160" s="147" t="str" cm="1">
        <f t="array" ref="P160">IF(L160&lt;&gt;"",IFERROR(_xlfn.CHOOSECOLS(_xlfn.TEXTSPLIT(N160,"--"),2),""),"")</f>
        <v>Cereal ByProducts</v>
      </c>
      <c r="Q160" s="147" t="str">
        <f t="shared" si="14"/>
        <v>Wheat--Wheat Shorts</v>
      </c>
    </row>
    <row r="161" spans="1:17" x14ac:dyDescent="0.35">
      <c r="A161" s="146" t="str">
        <v>AOM_000649</v>
      </c>
      <c r="B161" s="146" t="str">
        <v>Maize Grain</v>
      </c>
      <c r="C161" s="146" t="str">
        <v>Corn Grain</v>
      </c>
      <c r="D161" s="146" t="str">
        <v>Zea mays Grain</v>
      </c>
      <c r="E161" s="146" t="str">
        <f t="shared" si="13"/>
        <v>Corn Grain;Zea mays Grain</v>
      </c>
      <c r="F161" s="146" t="str">
        <v>Management--Livestock Management--Feed Characteristic--Feed Composition--Feed Ingredient--Crop Product--Cereal Products--Maize--Maize Grain--</v>
      </c>
      <c r="G161" s="146" t="str" cm="1">
        <f t="array" ref="G161">IFERROR(SUBSTITUTE(_xlfn.CHOOSECOLS(_xlfn.TEXTSPLIT(_xlfn.TEXTJOIN("|",,F161),"Feed Ingredient--","|",TRUE),2),"----",""),"")</f>
        <v>Crop Product--Cereal Products--Maize--Maize Grain--</v>
      </c>
      <c r="H161" s="146" t="str">
        <f t="shared" si="10"/>
        <v>Crop Product--Cereal Products--Maize--Maize Grain</v>
      </c>
      <c r="I161" s="146">
        <f t="shared" si="11"/>
        <v>3</v>
      </c>
      <c r="J161" s="146" t="str">
        <f t="shared" si="12"/>
        <v>Crop Product--Cereal Products--Maize</v>
      </c>
      <c r="K161" s="146" t="str" cm="1">
        <f t="array" ref="K161">IF(G161&lt;&gt;"",_xlfn.TEXTJOIN(";",TRUE,
CONCATENATE(A161,"$",H161),
IF(E161="","",IF(I161&lt;&gt;0,CONCATENATE(A161,"$",J161,"--",_xlfn.TEXTSPLIT(E161,";",TRUE,FALSE)),CONCATENATE(A161,"$",_xlfn.TEXTSPLIT(E161,";",TRUE,FALSE))))),"")</f>
        <v>AOM_000649$Crop Product--Cereal Products--Maize--Maize Grain;AOM_000649$Crop Product--Cereal Products--Maize--Corn Grain;AOM_000649$Crop Product--Cereal Products--Maize--Zea mays Grain</v>
      </c>
      <c r="L161" s="146" t="str">
        <v>AOM_000591$Crop Byproduct--Cereal ByProducts--Wheat--Triticum aestivum Shorts</v>
      </c>
      <c r="M161" s="146" t="str" cm="1">
        <f t="array" ref="M161:N161">IF(L161&lt;&gt;"",_xlfn.TEXTSPLIT(L161, "$"),"")</f>
        <v>AOM_000591</v>
      </c>
      <c r="N161" s="146" t="str">
        <v>Crop Byproduct--Cereal ByProducts--Wheat--Triticum aestivum Shorts</v>
      </c>
      <c r="O161" s="146" t="str" cm="1">
        <f t="array" ref="O161">IF(L161&lt;&gt;"",_xlfn.CHOOSECOLS(_xlfn.TEXTSPLIT(N161,"--"),1),"")</f>
        <v>Crop Byproduct</v>
      </c>
      <c r="P161" s="146" t="str" cm="1">
        <f t="array" ref="P161">IF(L161&lt;&gt;"",IFERROR(_xlfn.CHOOSECOLS(_xlfn.TEXTSPLIT(N161,"--"),2),""),"")</f>
        <v>Cereal ByProducts</v>
      </c>
      <c r="Q161" s="146" t="str">
        <f t="shared" si="14"/>
        <v>Wheat--Triticum aestivum Shorts</v>
      </c>
    </row>
    <row r="162" spans="1:17" x14ac:dyDescent="0.35">
      <c r="A162" s="147" t="str">
        <v>AOM_000651</v>
      </c>
      <c r="B162" s="147" t="str">
        <v>Maize Oil</v>
      </c>
      <c r="C162" s="147" t="str">
        <v>Corn Oil</v>
      </c>
      <c r="D162" s="147" t="str">
        <v>Zea mays Oil</v>
      </c>
      <c r="E162" s="147" t="str">
        <f t="shared" si="13"/>
        <v>Corn Oil;Zea mays Oil</v>
      </c>
      <c r="F162" s="147" t="str">
        <v>Management--Livestock Management--Feed Characteristic--Feed Composition--Feed Ingredient--Crop Product--Cereal Products--Maize--Maize Oil--</v>
      </c>
      <c r="G162" s="147" t="str" cm="1">
        <f t="array" ref="G162">IFERROR(SUBSTITUTE(_xlfn.CHOOSECOLS(_xlfn.TEXTSPLIT(_xlfn.TEXTJOIN("|",,F162),"Feed Ingredient--","|",TRUE),2),"----",""),"")</f>
        <v>Crop Product--Cereal Products--Maize--Maize Oil--</v>
      </c>
      <c r="H162" s="147" t="str">
        <f t="shared" si="10"/>
        <v>Crop Product--Cereal Products--Maize--Maize Oil</v>
      </c>
      <c r="I162" s="147">
        <f t="shared" si="11"/>
        <v>3</v>
      </c>
      <c r="J162" s="147" t="str">
        <f t="shared" si="12"/>
        <v>Crop Product--Cereal Products--Maize</v>
      </c>
      <c r="K162" s="147" t="str" cm="1">
        <f t="array" ref="K162">IF(G162&lt;&gt;"",_xlfn.TEXTJOIN(";",TRUE,
CONCATENATE(A162,"$",H162),
IF(E162="","",IF(I162&lt;&gt;0,CONCATENATE(A162,"$",J162,"--",_xlfn.TEXTSPLIT(E162,";",TRUE,FALSE)),CONCATENATE(A162,"$",_xlfn.TEXTSPLIT(E162,";",TRUE,FALSE))))),"")</f>
        <v>AOM_000651$Crop Product--Cereal Products--Maize--Maize Oil;AOM_000651$Crop Product--Cereal Products--Maize--Corn Oil;AOM_000651$Crop Product--Cereal Products--Maize--Zea mays Oil</v>
      </c>
      <c r="L162" s="147" t="str">
        <v>AOM_001887$Crop Byproduct--Cereal ByProducts--Wheat--Wheat Straw</v>
      </c>
      <c r="M162" s="147" t="str" cm="1">
        <f t="array" ref="M162:N162">IF(L162&lt;&gt;"",_xlfn.TEXTSPLIT(L162, "$"),"")</f>
        <v>AOM_001887</v>
      </c>
      <c r="N162" s="147" t="str">
        <v>Crop Byproduct--Cereal ByProducts--Wheat--Wheat Straw</v>
      </c>
      <c r="O162" s="147" t="str" cm="1">
        <f t="array" ref="O162">IF(L162&lt;&gt;"",_xlfn.CHOOSECOLS(_xlfn.TEXTSPLIT(N162,"--"),1),"")</f>
        <v>Crop Byproduct</v>
      </c>
      <c r="P162" s="147" t="str" cm="1">
        <f t="array" ref="P162">IF(L162&lt;&gt;"",IFERROR(_xlfn.CHOOSECOLS(_xlfn.TEXTSPLIT(N162,"--"),2),""),"")</f>
        <v>Cereal ByProducts</v>
      </c>
      <c r="Q162" s="147" t="str">
        <f t="shared" si="14"/>
        <v>Wheat--Wheat Straw</v>
      </c>
    </row>
    <row r="163" spans="1:17" x14ac:dyDescent="0.35">
      <c r="A163" s="146" t="str">
        <v>AOM_001289</v>
      </c>
      <c r="B163" s="146" t="str">
        <v>Maize Starch</v>
      </c>
      <c r="C163" s="146" t="str">
        <v>Corn Starch</v>
      </c>
      <c r="D163" s="146" t="str">
        <v>Zea mays Starch</v>
      </c>
      <c r="E163" s="146" t="str">
        <f t="shared" si="13"/>
        <v>Corn Starch;Zea mays Starch</v>
      </c>
      <c r="F163" s="146" t="str">
        <v>Management--Livestock Management--Feed Characteristic--Feed Composition--Feed Ingredient--Crop Product--Cereal Products--Maize--Maize Starch--</v>
      </c>
      <c r="G163" s="146" t="str" cm="1">
        <f t="array" ref="G163">IFERROR(SUBSTITUTE(_xlfn.CHOOSECOLS(_xlfn.TEXTSPLIT(_xlfn.TEXTJOIN("|",,F163),"Feed Ingredient--","|",TRUE),2),"----",""),"")</f>
        <v>Crop Product--Cereal Products--Maize--Maize Starch--</v>
      </c>
      <c r="H163" s="146" t="str">
        <f t="shared" si="10"/>
        <v>Crop Product--Cereal Products--Maize--Maize Starch</v>
      </c>
      <c r="I163" s="146">
        <f t="shared" si="11"/>
        <v>3</v>
      </c>
      <c r="J163" s="146" t="str">
        <f t="shared" si="12"/>
        <v>Crop Product--Cereal Products--Maize</v>
      </c>
      <c r="K163" s="146" t="str" cm="1">
        <f t="array" ref="K163">IF(G163&lt;&gt;"",_xlfn.TEXTJOIN(";",TRUE,
CONCATENATE(A163,"$",H163),
IF(E163="","",IF(I163&lt;&gt;0,CONCATENATE(A163,"$",J163,"--",_xlfn.TEXTSPLIT(E163,";",TRUE,FALSE)),CONCATENATE(A163,"$",_xlfn.TEXTSPLIT(E163,";",TRUE,FALSE))))),"")</f>
        <v>AOM_001289$Crop Product--Cereal Products--Maize--Maize Starch;AOM_001289$Crop Product--Cereal Products--Maize--Corn Starch;AOM_001289$Crop Product--Cereal Products--Maize--Zea mays Starch</v>
      </c>
      <c r="L163" s="146" t="str">
        <v>AOM_001887$Crop Byproduct--Cereal ByProducts--Wheat--Triticum aestivum Straw</v>
      </c>
      <c r="M163" s="146" t="str" cm="1">
        <f t="array" ref="M163:N163">IF(L163&lt;&gt;"",_xlfn.TEXTSPLIT(L163, "$"),"")</f>
        <v>AOM_001887</v>
      </c>
      <c r="N163" s="146" t="str">
        <v>Crop Byproduct--Cereal ByProducts--Wheat--Triticum aestivum Straw</v>
      </c>
      <c r="O163" s="146" t="str" cm="1">
        <f t="array" ref="O163">IF(L163&lt;&gt;"",_xlfn.CHOOSECOLS(_xlfn.TEXTSPLIT(N163,"--"),1),"")</f>
        <v>Crop Byproduct</v>
      </c>
      <c r="P163" s="146" t="str" cm="1">
        <f t="array" ref="P163">IF(L163&lt;&gt;"",IFERROR(_xlfn.CHOOSECOLS(_xlfn.TEXTSPLIT(N163,"--"),2),""),"")</f>
        <v>Cereal ByProducts</v>
      </c>
      <c r="Q163" s="146" t="str">
        <f t="shared" si="14"/>
        <v>Wheat--Triticum aestivum Straw</v>
      </c>
    </row>
    <row r="164" spans="1:17" x14ac:dyDescent="0.35">
      <c r="A164" s="147" t="str">
        <v>AOM_001313</v>
      </c>
      <c r="B164" s="147" t="str">
        <v>Maize Whole</v>
      </c>
      <c r="C164" s="147" t="str">
        <v>Corn Whole</v>
      </c>
      <c r="D164" s="147" t="str">
        <v>Zea mays Whole</v>
      </c>
      <c r="E164" s="147" t="str">
        <f t="shared" si="13"/>
        <v>Corn Whole;Zea mays Whole</v>
      </c>
      <c r="F164" s="147" t="str">
        <v>Management--Livestock Management--Feed Characteristic--Feed Composition--Feed Ingredient--Crop Product--Cereal Products--Maize--Maize Whole--</v>
      </c>
      <c r="G164" s="147" t="str" cm="1">
        <f t="array" ref="G164">IFERROR(SUBSTITUTE(_xlfn.CHOOSECOLS(_xlfn.TEXTSPLIT(_xlfn.TEXTJOIN("|",,F164),"Feed Ingredient--","|",TRUE),2),"----",""),"")</f>
        <v>Crop Product--Cereal Products--Maize--Maize Whole--</v>
      </c>
      <c r="H164" s="147" t="str">
        <f t="shared" si="10"/>
        <v>Crop Product--Cereal Products--Maize--Maize Whole</v>
      </c>
      <c r="I164" s="147">
        <f t="shared" si="11"/>
        <v>3</v>
      </c>
      <c r="J164" s="147" t="str">
        <f t="shared" si="12"/>
        <v>Crop Product--Cereal Products--Maize</v>
      </c>
      <c r="K164" s="147" t="str" cm="1">
        <f t="array" ref="K164">IF(G164&lt;&gt;"",_xlfn.TEXTJOIN(";",TRUE,
CONCATENATE(A164,"$",H164),
IF(E164="","",IF(I164&lt;&gt;0,CONCATENATE(A164,"$",J164,"--",_xlfn.TEXTSPLIT(E164,";",TRUE,FALSE)),CONCATENATE(A164,"$",_xlfn.TEXTSPLIT(E164,";",TRUE,FALSE))))),"")</f>
        <v>AOM_001313$Crop Product--Cereal Products--Maize--Maize Whole;AOM_001313$Crop Product--Cereal Products--Maize--Corn Whole;AOM_001313$Crop Product--Cereal Products--Maize--Zea mays Whole</v>
      </c>
      <c r="L164" s="147" t="str">
        <v>AOM_001318$Crop Byproduct--Cereal Products--Wheat--Wheat Grain</v>
      </c>
      <c r="M164" s="147" t="str" cm="1">
        <f t="array" ref="M164:N164">IF(L164&lt;&gt;"",_xlfn.TEXTSPLIT(L164, "$"),"")</f>
        <v>AOM_001318</v>
      </c>
      <c r="N164" s="147" t="str">
        <v>Crop Byproduct--Cereal Products--Wheat--Wheat Grain</v>
      </c>
      <c r="O164" s="147" t="str" cm="1">
        <f t="array" ref="O164">IF(L164&lt;&gt;"",_xlfn.CHOOSECOLS(_xlfn.TEXTSPLIT(N164,"--"),1),"")</f>
        <v>Crop Byproduct</v>
      </c>
      <c r="P164" s="147" t="str" cm="1">
        <f t="array" ref="P164">IF(L164&lt;&gt;"",IFERROR(_xlfn.CHOOSECOLS(_xlfn.TEXTSPLIT(N164,"--"),2),""),"")</f>
        <v>Cereal Products</v>
      </c>
      <c r="Q164" s="147" t="str">
        <f t="shared" si="14"/>
        <v>Wheat--Wheat Grain</v>
      </c>
    </row>
    <row r="165" spans="1:17" x14ac:dyDescent="0.35">
      <c r="A165" s="146" t="str">
        <v>AOM_000654</v>
      </c>
      <c r="B165" s="146" t="str">
        <v>Millet</v>
      </c>
      <c r="C165" s="146" t="str">
        <v/>
      </c>
      <c r="D165" s="146" t="str">
        <v/>
      </c>
      <c r="E165" s="146" t="str">
        <f t="shared" si="13"/>
        <v/>
      </c>
      <c r="F165" s="146" t="str">
        <v>Management--Livestock Management--Feed Characteristic--Feed Composition--Feed Ingredient--Crop Product--Cereal Products--Millet----</v>
      </c>
      <c r="G165" s="146" t="str" cm="1">
        <f t="array" ref="G165">IFERROR(SUBSTITUTE(_xlfn.CHOOSECOLS(_xlfn.TEXTSPLIT(_xlfn.TEXTJOIN("|",,F165),"Feed Ingredient--","|",TRUE),2),"----",""),"")</f>
        <v>Crop Product--Cereal Products--Millet</v>
      </c>
      <c r="H165" s="146" t="str">
        <f t="shared" si="10"/>
        <v>Crop Product--Cereal Products--Millet</v>
      </c>
      <c r="I165" s="146">
        <f t="shared" si="11"/>
        <v>2</v>
      </c>
      <c r="J165" s="146" t="str">
        <f t="shared" si="12"/>
        <v>Crop Product--Cereal Products</v>
      </c>
      <c r="K165" s="146" t="str" cm="1">
        <f t="array" ref="K165">IF(G165&lt;&gt;"",_xlfn.TEXTJOIN(";",TRUE,
CONCATENATE(A165,"$",H165),
IF(E165="","",IF(I165&lt;&gt;0,CONCATENATE(A165,"$",J165,"--",_xlfn.TEXTSPLIT(E165,";",TRUE,FALSE)),CONCATENATE(A165,"$",_xlfn.TEXTSPLIT(E165,";",TRUE,FALSE))))),"")</f>
        <v>AOM_000654$Crop Product--Cereal Products--Millet</v>
      </c>
      <c r="L165" s="146" t="str">
        <v>AOM_001318$Crop Byproduct--Cereal Products--Wheat--Triticum aestivum Grain</v>
      </c>
      <c r="M165" s="146" t="str" cm="1">
        <f t="array" ref="M165:N165">IF(L165&lt;&gt;"",_xlfn.TEXTSPLIT(L165, "$"),"")</f>
        <v>AOM_001318</v>
      </c>
      <c r="N165" s="146" t="str">
        <v>Crop Byproduct--Cereal Products--Wheat--Triticum aestivum Grain</v>
      </c>
      <c r="O165" s="146" t="str" cm="1">
        <f t="array" ref="O165">IF(L165&lt;&gt;"",_xlfn.CHOOSECOLS(_xlfn.TEXTSPLIT(N165,"--"),1),"")</f>
        <v>Crop Byproduct</v>
      </c>
      <c r="P165" s="146" t="str" cm="1">
        <f t="array" ref="P165">IF(L165&lt;&gt;"",IFERROR(_xlfn.CHOOSECOLS(_xlfn.TEXTSPLIT(N165,"--"),2),""),"")</f>
        <v>Cereal Products</v>
      </c>
      <c r="Q165" s="146" t="str">
        <f t="shared" si="14"/>
        <v>Wheat--Triticum aestivum Grain</v>
      </c>
    </row>
    <row r="166" spans="1:17" x14ac:dyDescent="0.35">
      <c r="A166" s="147" t="str">
        <v>AOM_001895</v>
      </c>
      <c r="B166" s="147" t="str">
        <v>Oat</v>
      </c>
      <c r="C166" s="147" t="str">
        <v/>
      </c>
      <c r="D166" s="147" t="str">
        <v/>
      </c>
      <c r="E166" s="147" t="str">
        <f t="shared" si="13"/>
        <v/>
      </c>
      <c r="F166" s="147" t="str">
        <v>Management--Livestock Management--Feed Characteristic--Feed Composition--Feed Ingredient--Crop Product--Cereal Products--Oat----</v>
      </c>
      <c r="G166" s="147" t="str" cm="1">
        <f t="array" ref="G166">IFERROR(SUBSTITUTE(_xlfn.CHOOSECOLS(_xlfn.TEXTSPLIT(_xlfn.TEXTJOIN("|",,F166),"Feed Ingredient--","|",TRUE),2),"----",""),"")</f>
        <v>Crop Product--Cereal Products--Oat</v>
      </c>
      <c r="H166" s="147" t="str">
        <f t="shared" si="10"/>
        <v>Crop Product--Cereal Products--Oat</v>
      </c>
      <c r="I166" s="147">
        <f t="shared" si="11"/>
        <v>2</v>
      </c>
      <c r="J166" s="147" t="str">
        <f t="shared" si="12"/>
        <v>Crop Product--Cereal Products</v>
      </c>
      <c r="K166" s="147" t="str" cm="1">
        <f t="array" ref="K166">IF(G166&lt;&gt;"",_xlfn.TEXTJOIN(";",TRUE,
CONCATENATE(A166,"$",H166),
IF(E166="","",IF(I166&lt;&gt;0,CONCATENATE(A166,"$",J166,"--",_xlfn.TEXTSPLIT(E166,";",TRUE,FALSE)),CONCATENATE(A166,"$",_xlfn.TEXTSPLIT(E166,";",TRUE,FALSE))))),"")</f>
        <v>AOM_001895$Crop Product--Cereal Products--Oat</v>
      </c>
      <c r="L166" s="147" t="str">
        <v>AOM_000595$Crop Byproduct--Fruit ByProducts--Banana--Banana Leaves</v>
      </c>
      <c r="M166" s="147" t="str" cm="1">
        <f t="array" ref="M166:N166">IF(L166&lt;&gt;"",_xlfn.TEXTSPLIT(L166, "$"),"")</f>
        <v>AOM_000595</v>
      </c>
      <c r="N166" s="147" t="str">
        <v>Crop Byproduct--Fruit ByProducts--Banana--Banana Leaves</v>
      </c>
      <c r="O166" s="147" t="str" cm="1">
        <f t="array" ref="O166">IF(L166&lt;&gt;"",_xlfn.CHOOSECOLS(_xlfn.TEXTSPLIT(N166,"--"),1),"")</f>
        <v>Crop Byproduct</v>
      </c>
      <c r="P166" s="147" t="str" cm="1">
        <f t="array" ref="P166">IF(L166&lt;&gt;"",IFERROR(_xlfn.CHOOSECOLS(_xlfn.TEXTSPLIT(N166,"--"),2),""),"")</f>
        <v>Fruit ByProducts</v>
      </c>
      <c r="Q166" s="147" t="str">
        <f t="shared" si="14"/>
        <v>Banana--Banana Leaves</v>
      </c>
    </row>
    <row r="167" spans="1:17" x14ac:dyDescent="0.35">
      <c r="A167" s="146" t="str">
        <v>AOM_001331</v>
      </c>
      <c r="B167" s="146" t="str">
        <v>Oat Grain</v>
      </c>
      <c r="C167" s="146" t="str">
        <v/>
      </c>
      <c r="D167" s="146" t="str">
        <v>Avena sativa  Grain</v>
      </c>
      <c r="E167" s="146" t="str">
        <f t="shared" si="13"/>
        <v>Avena sativa  Grain</v>
      </c>
      <c r="F167" s="146" t="str">
        <v>Management--Livestock Management--Feed Characteristic--Feed Composition--Feed Ingredient--Crop Product--Cereal Products--Oat--Oat Grain--</v>
      </c>
      <c r="G167" s="146" t="str" cm="1">
        <f t="array" ref="G167">IFERROR(SUBSTITUTE(_xlfn.CHOOSECOLS(_xlfn.TEXTSPLIT(_xlfn.TEXTJOIN("|",,F167),"Feed Ingredient--","|",TRUE),2),"----",""),"")</f>
        <v>Crop Product--Cereal Products--Oat--Oat Grain--</v>
      </c>
      <c r="H167" s="146" t="str">
        <f t="shared" si="10"/>
        <v>Crop Product--Cereal Products--Oat--Oat Grain</v>
      </c>
      <c r="I167" s="146">
        <f t="shared" si="11"/>
        <v>3</v>
      </c>
      <c r="J167" s="146" t="str">
        <f t="shared" si="12"/>
        <v>Crop Product--Cereal Products--Oat</v>
      </c>
      <c r="K167" s="146" t="str" cm="1">
        <f t="array" ref="K167">IF(G167&lt;&gt;"",_xlfn.TEXTJOIN(";",TRUE,
CONCATENATE(A167,"$",H167),
IF(E167="","",IF(I167&lt;&gt;0,CONCATENATE(A167,"$",J167,"--",_xlfn.TEXTSPLIT(E167,";",TRUE,FALSE)),CONCATENATE(A167,"$",_xlfn.TEXTSPLIT(E167,";",TRUE,FALSE))))),"")</f>
        <v>AOM_001331$Crop Product--Cereal Products--Oat--Oat Grain;AOM_001331$Crop Product--Cereal Products--Oat--Avena sativa  Grain</v>
      </c>
      <c r="L167" s="146" t="str">
        <v>AOM_000595$Crop Byproduct--Fruit ByProducts--Banana--Musa  Leaves</v>
      </c>
      <c r="M167" s="146" t="str" cm="1">
        <f t="array" ref="M167:N167">IF(L167&lt;&gt;"",_xlfn.TEXTSPLIT(L167, "$"),"")</f>
        <v>AOM_000595</v>
      </c>
      <c r="N167" s="146" t="str">
        <v>Crop Byproduct--Fruit ByProducts--Banana--Musa  Leaves</v>
      </c>
      <c r="O167" s="146" t="str" cm="1">
        <f t="array" ref="O167">IF(L167&lt;&gt;"",_xlfn.CHOOSECOLS(_xlfn.TEXTSPLIT(N167,"--"),1),"")</f>
        <v>Crop Byproduct</v>
      </c>
      <c r="P167" s="146" t="str" cm="1">
        <f t="array" ref="P167">IF(L167&lt;&gt;"",IFERROR(_xlfn.CHOOSECOLS(_xlfn.TEXTSPLIT(N167,"--"),2),""),"")</f>
        <v>Fruit ByProducts</v>
      </c>
      <c r="Q167" s="146" t="str">
        <f t="shared" si="14"/>
        <v>Banana--Musa  Leaves</v>
      </c>
    </row>
    <row r="168" spans="1:17" x14ac:dyDescent="0.35">
      <c r="A168" s="147" t="str">
        <v>AOM_001334</v>
      </c>
      <c r="B168" s="147" t="str">
        <v>Pearl Millet</v>
      </c>
      <c r="C168" s="147" t="str">
        <v/>
      </c>
      <c r="D168" s="147" t="str">
        <v>Pennisetum glaucum</v>
      </c>
      <c r="E168" s="147" t="str">
        <f t="shared" si="13"/>
        <v>Pennisetum glaucum</v>
      </c>
      <c r="F168" s="147" t="str">
        <v>Management--Livestock Management--Feed Characteristic--Feed Composition--Feed Ingredient--Crop Product--Cereal Products--Pearl Millet----</v>
      </c>
      <c r="G168" s="147" t="str" cm="1">
        <f t="array" ref="G168">IFERROR(SUBSTITUTE(_xlfn.CHOOSECOLS(_xlfn.TEXTSPLIT(_xlfn.TEXTJOIN("|",,F168),"Feed Ingredient--","|",TRUE),2),"----",""),"")</f>
        <v>Crop Product--Cereal Products--Pearl Millet</v>
      </c>
      <c r="H168" s="147" t="str">
        <f t="shared" si="10"/>
        <v>Crop Product--Cereal Products--Pearl Millet</v>
      </c>
      <c r="I168" s="147">
        <f t="shared" si="11"/>
        <v>2</v>
      </c>
      <c r="J168" s="147" t="str">
        <f t="shared" si="12"/>
        <v>Crop Product--Cereal Products</v>
      </c>
      <c r="K168" s="147" t="str" cm="1">
        <f t="array" ref="K168">IF(G168&lt;&gt;"",_xlfn.TEXTJOIN(";",TRUE,
CONCATENATE(A168,"$",H168),
IF(E168="","",IF(I168&lt;&gt;0,CONCATENATE(A168,"$",J168,"--",_xlfn.TEXTSPLIT(E168,";",TRUE,FALSE)),CONCATENATE(A168,"$",_xlfn.TEXTSPLIT(E168,";",TRUE,FALSE))))),"")</f>
        <v>AOM_001334$Crop Product--Cereal Products--Pearl Millet;AOM_001334$Crop Product--Cereal Products--Pennisetum glaucum</v>
      </c>
      <c r="L168" s="147" t="str">
        <v>AOM_001176$Crop Byproduct--Fruit ByProducts--Banana--Banana Peel</v>
      </c>
      <c r="M168" s="147" t="str" cm="1">
        <f t="array" ref="M168:N168">IF(L168&lt;&gt;"",_xlfn.TEXTSPLIT(L168, "$"),"")</f>
        <v>AOM_001176</v>
      </c>
      <c r="N168" s="147" t="str">
        <v>Crop Byproduct--Fruit ByProducts--Banana--Banana Peel</v>
      </c>
      <c r="O168" s="147" t="str" cm="1">
        <f t="array" ref="O168">IF(L168&lt;&gt;"",_xlfn.CHOOSECOLS(_xlfn.TEXTSPLIT(N168,"--"),1),"")</f>
        <v>Crop Byproduct</v>
      </c>
      <c r="P168" s="147" t="str" cm="1">
        <f t="array" ref="P168">IF(L168&lt;&gt;"",IFERROR(_xlfn.CHOOSECOLS(_xlfn.TEXTSPLIT(N168,"--"),2),""),"")</f>
        <v>Fruit ByProducts</v>
      </c>
      <c r="Q168" s="147" t="str">
        <f t="shared" si="14"/>
        <v>Banana--Banana Peel</v>
      </c>
    </row>
    <row r="169" spans="1:17" x14ac:dyDescent="0.35">
      <c r="A169" s="146" t="str">
        <v>AOM_000655</v>
      </c>
      <c r="B169" s="146" t="str">
        <v>Rice Grain</v>
      </c>
      <c r="C169" s="146" t="str">
        <v/>
      </c>
      <c r="D169" s="146" t="str">
        <v>Oryza sativa  Grain</v>
      </c>
      <c r="E169" s="146" t="str">
        <f t="shared" si="13"/>
        <v>Oryza sativa  Grain</v>
      </c>
      <c r="F169" s="146" t="str">
        <v>Management--Livestock Management--Feed Characteristic--Feed Composition--Feed Ingredient--Crop Product--Cereal Products--Rice--Rice Grain--</v>
      </c>
      <c r="G169" s="146" t="str" cm="1">
        <f t="array" ref="G169">IFERROR(SUBSTITUTE(_xlfn.CHOOSECOLS(_xlfn.TEXTSPLIT(_xlfn.TEXTJOIN("|",,F169),"Feed Ingredient--","|",TRUE),2),"----",""),"")</f>
        <v>Crop Product--Cereal Products--Rice--Rice Grain--</v>
      </c>
      <c r="H169" s="146" t="str">
        <f t="shared" si="10"/>
        <v>Crop Product--Cereal Products--Rice--Rice Grain</v>
      </c>
      <c r="I169" s="146">
        <f t="shared" si="11"/>
        <v>3</v>
      </c>
      <c r="J169" s="146" t="str">
        <f t="shared" si="12"/>
        <v>Crop Product--Cereal Products--Rice</v>
      </c>
      <c r="K169" s="146" t="str" cm="1">
        <f t="array" ref="K169">IF(G169&lt;&gt;"",_xlfn.TEXTJOIN(";",TRUE,
CONCATENATE(A169,"$",H169),
IF(E169="","",IF(I169&lt;&gt;0,CONCATENATE(A169,"$",J169,"--",_xlfn.TEXTSPLIT(E169,";",TRUE,FALSE)),CONCATENATE(A169,"$",_xlfn.TEXTSPLIT(E169,";",TRUE,FALSE))))),"")</f>
        <v>AOM_000655$Crop Product--Cereal Products--Rice--Rice Grain;AOM_000655$Crop Product--Cereal Products--Rice--Oryza sativa  Grain</v>
      </c>
      <c r="L169" s="146" t="str">
        <v>AOM_001176$Crop Byproduct--Fruit ByProducts--Banana--Musa  Peel</v>
      </c>
      <c r="M169" s="146" t="str" cm="1">
        <f t="array" ref="M169:N169">IF(L169&lt;&gt;"",_xlfn.TEXTSPLIT(L169, "$"),"")</f>
        <v>AOM_001176</v>
      </c>
      <c r="N169" s="146" t="str">
        <v>Crop Byproduct--Fruit ByProducts--Banana--Musa  Peel</v>
      </c>
      <c r="O169" s="146" t="str" cm="1">
        <f t="array" ref="O169">IF(L169&lt;&gt;"",_xlfn.CHOOSECOLS(_xlfn.TEXTSPLIT(N169,"--"),1),"")</f>
        <v>Crop Byproduct</v>
      </c>
      <c r="P169" s="146" t="str" cm="1">
        <f t="array" ref="P169">IF(L169&lt;&gt;"",IFERROR(_xlfn.CHOOSECOLS(_xlfn.TEXTSPLIT(N169,"--"),2),""),"")</f>
        <v>Fruit ByProducts</v>
      </c>
      <c r="Q169" s="146" t="str">
        <f t="shared" si="14"/>
        <v>Banana--Musa  Peel</v>
      </c>
    </row>
    <row r="170" spans="1:17" x14ac:dyDescent="0.35">
      <c r="A170" s="147" t="str">
        <v>AOM_001315</v>
      </c>
      <c r="B170" s="147" t="str">
        <v>Sorghum Seed</v>
      </c>
      <c r="C170" s="147" t="str">
        <v/>
      </c>
      <c r="D170" s="147" t="str">
        <v>Sorghum bicolor Seed</v>
      </c>
      <c r="E170" s="147" t="str">
        <f t="shared" si="13"/>
        <v>Sorghum bicolor Seed</v>
      </c>
      <c r="F170" s="147" t="str">
        <v>Management--Livestock Management--Feed Characteristic--Feed Composition--Feed Ingredient--Crop Product--Cereal Products--Sorghum--Sorghum Seed--</v>
      </c>
      <c r="G170" s="147" t="str" cm="1">
        <f t="array" ref="G170">IFERROR(SUBSTITUTE(_xlfn.CHOOSECOLS(_xlfn.TEXTSPLIT(_xlfn.TEXTJOIN("|",,F170),"Feed Ingredient--","|",TRUE),2),"----",""),"")</f>
        <v>Crop Product--Cereal Products--Sorghum--Sorghum Seed--</v>
      </c>
      <c r="H170" s="147" t="str">
        <f t="shared" si="10"/>
        <v>Crop Product--Cereal Products--Sorghum--Sorghum Seed</v>
      </c>
      <c r="I170" s="147">
        <f t="shared" si="11"/>
        <v>3</v>
      </c>
      <c r="J170" s="147" t="str">
        <f t="shared" si="12"/>
        <v>Crop Product--Cereal Products--Sorghum</v>
      </c>
      <c r="K170" s="147" t="str" cm="1">
        <f t="array" ref="K170">IF(G170&lt;&gt;"",_xlfn.TEXTJOIN(";",TRUE,
CONCATENATE(A170,"$",H170),
IF(E170="","",IF(I170&lt;&gt;0,CONCATENATE(A170,"$",J170,"--",_xlfn.TEXTSPLIT(E170,";",TRUE,FALSE)),CONCATENATE(A170,"$",_xlfn.TEXTSPLIT(E170,";",TRUE,FALSE))))),"")</f>
        <v>AOM_001315$Crop Product--Cereal Products--Sorghum--Sorghum Seed;AOM_001315$Crop Product--Cereal Products--Sorghum--Sorghum bicolor Seed</v>
      </c>
      <c r="L170" s="147" t="str">
        <v>AOM_001177$Crop Byproduct--Fruit ByProducts--Banana--Banana Pseudo-stem</v>
      </c>
      <c r="M170" s="147" t="str" cm="1">
        <f t="array" ref="M170:N170">IF(L170&lt;&gt;"",_xlfn.TEXTSPLIT(L170, "$"),"")</f>
        <v>AOM_001177</v>
      </c>
      <c r="N170" s="147" t="str">
        <v>Crop Byproduct--Fruit ByProducts--Banana--Banana Pseudo-stem</v>
      </c>
      <c r="O170" s="147" t="str" cm="1">
        <f t="array" ref="O170">IF(L170&lt;&gt;"",_xlfn.CHOOSECOLS(_xlfn.TEXTSPLIT(N170,"--"),1),"")</f>
        <v>Crop Byproduct</v>
      </c>
      <c r="P170" s="147" t="str" cm="1">
        <f t="array" ref="P170">IF(L170&lt;&gt;"",IFERROR(_xlfn.CHOOSECOLS(_xlfn.TEXTSPLIT(N170,"--"),2),""),"")</f>
        <v>Fruit ByProducts</v>
      </c>
      <c r="Q170" s="147" t="str">
        <f t="shared" si="14"/>
        <v>Banana--Banana Pseudo-stem</v>
      </c>
    </row>
    <row r="171" spans="1:17" x14ac:dyDescent="0.35">
      <c r="A171" s="146" t="str">
        <v>AOM_001365</v>
      </c>
      <c r="B171" s="146" t="str">
        <v>Sorghum Sprout</v>
      </c>
      <c r="C171" s="146" t="str">
        <v/>
      </c>
      <c r="D171" s="146" t="str">
        <v>Sorghum bicolor Sprout</v>
      </c>
      <c r="E171" s="146" t="str">
        <f t="shared" si="13"/>
        <v>Sorghum bicolor Sprout</v>
      </c>
      <c r="F171" s="146" t="str">
        <v>Management--Livestock Management--Feed Characteristic--Feed Composition--Feed Ingredient--Crop Product--Cereal Products--Sorghum--Sorghum Sprout--</v>
      </c>
      <c r="G171" s="146" t="str" cm="1">
        <f t="array" ref="G171">IFERROR(SUBSTITUTE(_xlfn.CHOOSECOLS(_xlfn.TEXTSPLIT(_xlfn.TEXTJOIN("|",,F171),"Feed Ingredient--","|",TRUE),2),"----",""),"")</f>
        <v>Crop Product--Cereal Products--Sorghum--Sorghum Sprout--</v>
      </c>
      <c r="H171" s="146" t="str">
        <f t="shared" si="10"/>
        <v>Crop Product--Cereal Products--Sorghum--Sorghum Sprout</v>
      </c>
      <c r="I171" s="146">
        <f t="shared" si="11"/>
        <v>3</v>
      </c>
      <c r="J171" s="146" t="str">
        <f t="shared" si="12"/>
        <v>Crop Product--Cereal Products--Sorghum</v>
      </c>
      <c r="K171" s="146" t="str" cm="1">
        <f t="array" ref="K171">IF(G171&lt;&gt;"",_xlfn.TEXTJOIN(";",TRUE,
CONCATENATE(A171,"$",H171),
IF(E171="","",IF(I171&lt;&gt;0,CONCATENATE(A171,"$",J171,"--",_xlfn.TEXTSPLIT(E171,";",TRUE,FALSE)),CONCATENATE(A171,"$",_xlfn.TEXTSPLIT(E171,";",TRUE,FALSE))))),"")</f>
        <v>AOM_001365$Crop Product--Cereal Products--Sorghum--Sorghum Sprout;AOM_001365$Crop Product--Cereal Products--Sorghum--Sorghum bicolor Sprout</v>
      </c>
      <c r="L171" s="146" t="str">
        <v>AOM_001177$Crop Byproduct--Fruit ByProducts--Banana--Musa  Pseudo-stem</v>
      </c>
      <c r="M171" s="146" t="str" cm="1">
        <f t="array" ref="M171:N171">IF(L171&lt;&gt;"",_xlfn.TEXTSPLIT(L171, "$"),"")</f>
        <v>AOM_001177</v>
      </c>
      <c r="N171" s="146" t="str">
        <v>Crop Byproduct--Fruit ByProducts--Banana--Musa  Pseudo-stem</v>
      </c>
      <c r="O171" s="146" t="str" cm="1">
        <f t="array" ref="O171">IF(L171&lt;&gt;"",_xlfn.CHOOSECOLS(_xlfn.TEXTSPLIT(N171,"--"),1),"")</f>
        <v>Crop Byproduct</v>
      </c>
      <c r="P171" s="146" t="str" cm="1">
        <f t="array" ref="P171">IF(L171&lt;&gt;"",IFERROR(_xlfn.CHOOSECOLS(_xlfn.TEXTSPLIT(N171,"--"),2),""),"")</f>
        <v>Fruit ByProducts</v>
      </c>
      <c r="Q171" s="146" t="str">
        <f t="shared" si="14"/>
        <v>Banana--Musa  Pseudo-stem</v>
      </c>
    </row>
    <row r="172" spans="1:17" x14ac:dyDescent="0.35">
      <c r="A172" s="147" t="str">
        <v>AOM_001316</v>
      </c>
      <c r="B172" s="147" t="str">
        <v>Sorghum</v>
      </c>
      <c r="C172" s="147" t="str">
        <v/>
      </c>
      <c r="D172" s="147" t="str">
        <v>Sorghum bicolor</v>
      </c>
      <c r="E172" s="147" t="str">
        <f t="shared" si="13"/>
        <v>Sorghum bicolor</v>
      </c>
      <c r="F172" s="147" t="str">
        <v>Management--Livestock Management--Feed Characteristic--Feed Composition--Feed Ingredient--Crop Product--Cereal Products--Sorghum----</v>
      </c>
      <c r="G172" s="147" t="str" cm="1">
        <f t="array" ref="G172">IFERROR(SUBSTITUTE(_xlfn.CHOOSECOLS(_xlfn.TEXTSPLIT(_xlfn.TEXTJOIN("|",,F172),"Feed Ingredient--","|",TRUE),2),"----",""),"")</f>
        <v>Crop Product--Cereal Products--Sorghum</v>
      </c>
      <c r="H172" s="147" t="str">
        <f t="shared" si="10"/>
        <v>Crop Product--Cereal Products--Sorghum</v>
      </c>
      <c r="I172" s="147">
        <f t="shared" si="11"/>
        <v>2</v>
      </c>
      <c r="J172" s="147" t="str">
        <f t="shared" si="12"/>
        <v>Crop Product--Cereal Products</v>
      </c>
      <c r="K172" s="147" t="str" cm="1">
        <f t="array" ref="K172">IF(G172&lt;&gt;"",_xlfn.TEXTJOIN(";",TRUE,
CONCATENATE(A172,"$",H172),
IF(E172="","",IF(I172&lt;&gt;0,CONCATENATE(A172,"$",J172,"--",_xlfn.TEXTSPLIT(E172,";",TRUE,FALSE)),CONCATENATE(A172,"$",_xlfn.TEXTSPLIT(E172,";",TRUE,FALSE))))),"")</f>
        <v>AOM_001316$Crop Product--Cereal Products--Sorghum;AOM_001316$Crop Product--Cereal Products--Sorghum bicolor</v>
      </c>
      <c r="L172" s="147" t="str">
        <v>AOM_001815$Crop Byproduct--Fruit ByProducts--Date--Date Cull</v>
      </c>
      <c r="M172" s="147" t="str" cm="1">
        <f t="array" ref="M172:N172">IF(L172&lt;&gt;"",_xlfn.TEXTSPLIT(L172, "$"),"")</f>
        <v>AOM_001815</v>
      </c>
      <c r="N172" s="147" t="str">
        <v>Crop Byproduct--Fruit ByProducts--Date--Date Cull</v>
      </c>
      <c r="O172" s="147" t="str" cm="1">
        <f t="array" ref="O172">IF(L172&lt;&gt;"",_xlfn.CHOOSECOLS(_xlfn.TEXTSPLIT(N172,"--"),1),"")</f>
        <v>Crop Byproduct</v>
      </c>
      <c r="P172" s="147" t="str" cm="1">
        <f t="array" ref="P172">IF(L172&lt;&gt;"",IFERROR(_xlfn.CHOOSECOLS(_xlfn.TEXTSPLIT(N172,"--"),2),""),"")</f>
        <v>Fruit ByProducts</v>
      </c>
      <c r="Q172" s="147" t="str">
        <f t="shared" si="14"/>
        <v>Date--Date Cull</v>
      </c>
    </row>
    <row r="173" spans="1:17" x14ac:dyDescent="0.35">
      <c r="A173" s="146" t="str">
        <v>AOM_001319</v>
      </c>
      <c r="B173" s="146" t="str">
        <v>Wheat</v>
      </c>
      <c r="C173" s="146" t="str">
        <v/>
      </c>
      <c r="D173" s="146" t="str">
        <v>Triticum aestivum</v>
      </c>
      <c r="E173" s="146" t="str">
        <f t="shared" si="13"/>
        <v>Triticum aestivum</v>
      </c>
      <c r="F173" s="146" t="str">
        <v>Management--Livestock Management--Feed Characteristic--Feed Composition--Feed Ingredient--Crop Product--Cereal Products--Wheat----</v>
      </c>
      <c r="G173" s="146" t="str" cm="1">
        <f t="array" ref="G173">IFERROR(SUBSTITUTE(_xlfn.CHOOSECOLS(_xlfn.TEXTSPLIT(_xlfn.TEXTJOIN("|",,F173),"Feed Ingredient--","|",TRUE),2),"----",""),"")</f>
        <v>Crop Product--Cereal Products--Wheat</v>
      </c>
      <c r="H173" s="146" t="str">
        <f t="shared" si="10"/>
        <v>Crop Product--Cereal Products--Wheat</v>
      </c>
      <c r="I173" s="146">
        <f t="shared" si="11"/>
        <v>2</v>
      </c>
      <c r="J173" s="146" t="str">
        <f t="shared" si="12"/>
        <v>Crop Product--Cereal Products</v>
      </c>
      <c r="K173" s="146" t="str" cm="1">
        <f t="array" ref="K173">IF(G173&lt;&gt;"",_xlfn.TEXTJOIN(";",TRUE,
CONCATENATE(A173,"$",H173),
IF(E173="","",IF(I173&lt;&gt;0,CONCATENATE(A173,"$",J173,"--",_xlfn.TEXTSPLIT(E173,";",TRUE,FALSE)),CONCATENATE(A173,"$",_xlfn.TEXTSPLIT(E173,";",TRUE,FALSE))))),"")</f>
        <v>AOM_001319$Crop Product--Cereal Products--Wheat;AOM_001319$Crop Product--Cereal Products--Triticum aestivum</v>
      </c>
      <c r="L173" s="146" t="str">
        <v>AOM_001815$Crop Byproduct--Fruit ByProducts--Date--Phoenix dactylifera</v>
      </c>
      <c r="M173" s="146" t="str" cm="1">
        <f t="array" ref="M173:N173">IF(L173&lt;&gt;"",_xlfn.TEXTSPLIT(L173, "$"),"")</f>
        <v>AOM_001815</v>
      </c>
      <c r="N173" s="146" t="str">
        <v>Crop Byproduct--Fruit ByProducts--Date--Phoenix dactylifera</v>
      </c>
      <c r="O173" s="146" t="str" cm="1">
        <f t="array" ref="O173">IF(L173&lt;&gt;"",_xlfn.CHOOSECOLS(_xlfn.TEXTSPLIT(N173,"--"),1),"")</f>
        <v>Crop Byproduct</v>
      </c>
      <c r="P173" s="146" t="str" cm="1">
        <f t="array" ref="P173">IF(L173&lt;&gt;"",IFERROR(_xlfn.CHOOSECOLS(_xlfn.TEXTSPLIT(N173,"--"),2),""),"")</f>
        <v>Fruit ByProducts</v>
      </c>
      <c r="Q173" s="146" t="str">
        <f t="shared" si="14"/>
        <v>Date--Phoenix dactylifera</v>
      </c>
    </row>
    <row r="174" spans="1:17" x14ac:dyDescent="0.35">
      <c r="A174" s="147" t="str">
        <v>AOM_001201</v>
      </c>
      <c r="B174" s="147" t="str">
        <v>Avocado</v>
      </c>
      <c r="C174" s="147" t="str">
        <v/>
      </c>
      <c r="D174" s="147" t="str">
        <v>Persea americana</v>
      </c>
      <c r="E174" s="147" t="str">
        <f t="shared" si="13"/>
        <v>Persea americana</v>
      </c>
      <c r="F174" s="147" t="str">
        <v>Management--Livestock Management--Feed Characteristic--Feed Composition--Feed Ingredient--Crop Product--Fruit Product--Avocado----</v>
      </c>
      <c r="G174" s="147" t="str" cm="1">
        <f t="array" ref="G174">IFERROR(SUBSTITUTE(_xlfn.CHOOSECOLS(_xlfn.TEXTSPLIT(_xlfn.TEXTJOIN("|",,F174),"Feed Ingredient--","|",TRUE),2),"----",""),"")</f>
        <v>Crop Product--Fruit Product--Avocado</v>
      </c>
      <c r="H174" s="147" t="str">
        <f t="shared" si="10"/>
        <v>Crop Product--Fruit Product--Avocado</v>
      </c>
      <c r="I174" s="147">
        <f t="shared" si="11"/>
        <v>2</v>
      </c>
      <c r="J174" s="147" t="str">
        <f t="shared" si="12"/>
        <v>Crop Product--Fruit Product</v>
      </c>
      <c r="K174" s="147" t="str" cm="1">
        <f t="array" ref="K174">IF(G174&lt;&gt;"",_xlfn.TEXTJOIN(";",TRUE,
CONCATENATE(A174,"$",H174),
IF(E174="","",IF(I174&lt;&gt;0,CONCATENATE(A174,"$",J174,"--",_xlfn.TEXTSPLIT(E174,";",TRUE,FALSE)),CONCATENATE(A174,"$",_xlfn.TEXTSPLIT(E174,";",TRUE,FALSE))))),"")</f>
        <v>AOM_001201$Crop Product--Fruit Product--Avocado;AOM_001201$Crop Product--Fruit Product--Persea americana</v>
      </c>
      <c r="L174" s="147" t="str">
        <v>AOM_001625$Crop Byproduct--Fruit ByProducts--Mango--Mango Seed--Mango Seed Kernel</v>
      </c>
      <c r="M174" s="147" t="str" cm="1">
        <f t="array" ref="M174:N174">IF(L174&lt;&gt;"",_xlfn.TEXTSPLIT(L174, "$"),"")</f>
        <v>AOM_001625</v>
      </c>
      <c r="N174" s="147" t="str">
        <v>Crop Byproduct--Fruit ByProducts--Mango--Mango Seed--Mango Seed Kernel</v>
      </c>
      <c r="O174" s="147" t="str" cm="1">
        <f t="array" ref="O174">IF(L174&lt;&gt;"",_xlfn.CHOOSECOLS(_xlfn.TEXTSPLIT(N174,"--"),1),"")</f>
        <v>Crop Byproduct</v>
      </c>
      <c r="P174" s="147" t="str" cm="1">
        <f t="array" ref="P174">IF(L174&lt;&gt;"",IFERROR(_xlfn.CHOOSECOLS(_xlfn.TEXTSPLIT(N174,"--"),2),""),"")</f>
        <v>Fruit ByProducts</v>
      </c>
      <c r="Q174" s="147" t="str">
        <f t="shared" si="14"/>
        <v>Mango--Mango Seed--Mango Seed Kernel</v>
      </c>
    </row>
    <row r="175" spans="1:17" x14ac:dyDescent="0.35">
      <c r="A175" s="146" t="str">
        <v>AOM_001199</v>
      </c>
      <c r="B175" s="146" t="str">
        <v>Breadfruit</v>
      </c>
      <c r="C175" s="146" t="str">
        <v/>
      </c>
      <c r="D175" s="146" t="str">
        <v/>
      </c>
      <c r="E175" s="146" t="str">
        <f t="shared" si="13"/>
        <v/>
      </c>
      <c r="F175" s="146" t="str">
        <v>Management--Livestock Management--Feed Characteristic--Feed Composition--Feed Ingredient--Crop Product--Fruit Product--Breadfruit----</v>
      </c>
      <c r="G175" s="146" t="str" cm="1">
        <f t="array" ref="G175">IFERROR(SUBSTITUTE(_xlfn.CHOOSECOLS(_xlfn.TEXTSPLIT(_xlfn.TEXTJOIN("|",,F175),"Feed Ingredient--","|",TRUE),2),"----",""),"")</f>
        <v>Crop Product--Fruit Product--Breadfruit</v>
      </c>
      <c r="H175" s="146" t="str">
        <f t="shared" si="10"/>
        <v>Crop Product--Fruit Product--Breadfruit</v>
      </c>
      <c r="I175" s="146">
        <f t="shared" si="11"/>
        <v>2</v>
      </c>
      <c r="J175" s="146" t="str">
        <f t="shared" si="12"/>
        <v>Crop Product--Fruit Product</v>
      </c>
      <c r="K175" s="146" t="str" cm="1">
        <f t="array" ref="K175">IF(G175&lt;&gt;"",_xlfn.TEXTJOIN(";",TRUE,
CONCATENATE(A175,"$",H175),
IF(E175="","",IF(I175&lt;&gt;0,CONCATENATE(A175,"$",J175,"--",_xlfn.TEXTSPLIT(E175,";",TRUE,FALSE)),CONCATENATE(A175,"$",_xlfn.TEXTSPLIT(E175,";",TRUE,FALSE))))),"")</f>
        <v>AOM_001199$Crop Product--Fruit Product--Breadfruit</v>
      </c>
      <c r="L175" s="146" t="str">
        <v>AOM_001625$Crop Byproduct--Fruit ByProducts--Mango--Mango Seed--Mangifera indica Seed Kernel</v>
      </c>
      <c r="M175" s="146" t="str" cm="1">
        <f t="array" ref="M175:N175">IF(L175&lt;&gt;"",_xlfn.TEXTSPLIT(L175, "$"),"")</f>
        <v>AOM_001625</v>
      </c>
      <c r="N175" s="146" t="str">
        <v>Crop Byproduct--Fruit ByProducts--Mango--Mango Seed--Mangifera indica Seed Kernel</v>
      </c>
      <c r="O175" s="146" t="str" cm="1">
        <f t="array" ref="O175">IF(L175&lt;&gt;"",_xlfn.CHOOSECOLS(_xlfn.TEXTSPLIT(N175,"--"),1),"")</f>
        <v>Crop Byproduct</v>
      </c>
      <c r="P175" s="146" t="str" cm="1">
        <f t="array" ref="P175">IF(L175&lt;&gt;"",IFERROR(_xlfn.CHOOSECOLS(_xlfn.TEXTSPLIT(N175,"--"),2),""),"")</f>
        <v>Fruit ByProducts</v>
      </c>
      <c r="Q175" s="146" t="str">
        <f t="shared" si="14"/>
        <v>Mango--Mango Seed--Mangifera indica Seed Kernel</v>
      </c>
    </row>
    <row r="176" spans="1:17" x14ac:dyDescent="0.35">
      <c r="A176" s="147" t="str">
        <v>AOM_001848</v>
      </c>
      <c r="B176" s="147" t="str">
        <v>Ficus sur Fruits</v>
      </c>
      <c r="C176" s="147" t="str">
        <v/>
      </c>
      <c r="D176" s="147" t="str">
        <v/>
      </c>
      <c r="E176" s="147" t="str">
        <f t="shared" si="13"/>
        <v/>
      </c>
      <c r="F176" s="147" t="str">
        <v>Management--Livestock Management--Feed Characteristic--Feed Composition--Feed Ingredient--Crop Product--Fruit Products--Ficus sur--Ficus sur Fruits--</v>
      </c>
      <c r="G176" s="147" t="str" cm="1">
        <f t="array" ref="G176">IFERROR(SUBSTITUTE(_xlfn.CHOOSECOLS(_xlfn.TEXTSPLIT(_xlfn.TEXTJOIN("|",,F176),"Feed Ingredient--","|",TRUE),2),"----",""),"")</f>
        <v>Crop Product--Fruit Products--Ficus sur--Ficus sur Fruits--</v>
      </c>
      <c r="H176" s="147" t="str">
        <f t="shared" si="10"/>
        <v>Crop Product--Fruit Products--Ficus sur--Ficus sur Fruits</v>
      </c>
      <c r="I176" s="147">
        <f t="shared" si="11"/>
        <v>3</v>
      </c>
      <c r="J176" s="147" t="str">
        <f t="shared" si="12"/>
        <v>Crop Product--Fruit Products--Ficus sur</v>
      </c>
      <c r="K176" s="147" t="str" cm="1">
        <f t="array" ref="K176">IF(G176&lt;&gt;"",_xlfn.TEXTJOIN(";",TRUE,
CONCATENATE(A176,"$",H176),
IF(E176="","",IF(I176&lt;&gt;0,CONCATENATE(A176,"$",J176,"--",_xlfn.TEXTSPLIT(E176,";",TRUE,FALSE)),CONCATENATE(A176,"$",_xlfn.TEXTSPLIT(E176,";",TRUE,FALSE))))),"")</f>
        <v>AOM_001848$Crop Product--Fruit Products--Ficus sur--Ficus sur Fruits</v>
      </c>
      <c r="L176" s="147" t="str">
        <v>AOM_001196$Crop Byproduct--Fruit ByProducts--Mango--Mango Seed</v>
      </c>
      <c r="M176" s="147" t="str" cm="1">
        <f t="array" ref="M176:N176">IF(L176&lt;&gt;"",_xlfn.TEXTSPLIT(L176, "$"),"")</f>
        <v>AOM_001196</v>
      </c>
      <c r="N176" s="147" t="str">
        <v>Crop Byproduct--Fruit ByProducts--Mango--Mango Seed</v>
      </c>
      <c r="O176" s="147" t="str" cm="1">
        <f t="array" ref="O176">IF(L176&lt;&gt;"",_xlfn.CHOOSECOLS(_xlfn.TEXTSPLIT(N176,"--"),1),"")</f>
        <v>Crop Byproduct</v>
      </c>
      <c r="P176" s="147" t="str" cm="1">
        <f t="array" ref="P176">IF(L176&lt;&gt;"",IFERROR(_xlfn.CHOOSECOLS(_xlfn.TEXTSPLIT(N176,"--"),2),""),"")</f>
        <v>Fruit ByProducts</v>
      </c>
      <c r="Q176" s="147" t="str">
        <f t="shared" si="14"/>
        <v>Mango--Mango Seed</v>
      </c>
    </row>
    <row r="177" spans="1:17" x14ac:dyDescent="0.35">
      <c r="A177" s="146" t="str">
        <v>AOM_000663</v>
      </c>
      <c r="B177" s="146" t="str">
        <v>Jackfruit</v>
      </c>
      <c r="C177" s="146" t="str">
        <v/>
      </c>
      <c r="D177" s="146" t="str">
        <v>Artocarpus heterophylla</v>
      </c>
      <c r="E177" s="146" t="str">
        <f t="shared" si="13"/>
        <v>Artocarpus heterophylla</v>
      </c>
      <c r="F177" s="146" t="str">
        <v>Management--Livestock Management--Feed Characteristic--Feed Composition--Feed Ingredient--Crop Product--Fruit Products--Jackfruit----</v>
      </c>
      <c r="G177" s="146" t="str" cm="1">
        <f t="array" ref="G177">IFERROR(SUBSTITUTE(_xlfn.CHOOSECOLS(_xlfn.TEXTSPLIT(_xlfn.TEXTJOIN("|",,F177),"Feed Ingredient--","|",TRUE),2),"----",""),"")</f>
        <v>Crop Product--Fruit Products--Jackfruit</v>
      </c>
      <c r="H177" s="146" t="str">
        <f t="shared" si="10"/>
        <v>Crop Product--Fruit Products--Jackfruit</v>
      </c>
      <c r="I177" s="146">
        <f t="shared" si="11"/>
        <v>2</v>
      </c>
      <c r="J177" s="146" t="str">
        <f t="shared" si="12"/>
        <v>Crop Product--Fruit Products</v>
      </c>
      <c r="K177" s="146" t="str" cm="1">
        <f t="array" ref="K177">IF(G177&lt;&gt;"",_xlfn.TEXTJOIN(";",TRUE,
CONCATENATE(A177,"$",H177),
IF(E177="","",IF(I177&lt;&gt;0,CONCATENATE(A177,"$",J177,"--",_xlfn.TEXTSPLIT(E177,";",TRUE,FALSE)),CONCATENATE(A177,"$",_xlfn.TEXTSPLIT(E177,";",TRUE,FALSE))))),"")</f>
        <v>AOM_000663$Crop Product--Fruit Products--Jackfruit;AOM_000663$Crop Product--Fruit Products--Artocarpus heterophylla</v>
      </c>
      <c r="L177" s="146" t="str">
        <v>AOM_001286$Crop Byproduct--Fruit ByProducts--Papaya--Papaya Leaves</v>
      </c>
      <c r="M177" s="146" t="str" cm="1">
        <f t="array" ref="M177:N177">IF(L177&lt;&gt;"",_xlfn.TEXTSPLIT(L177, "$"),"")</f>
        <v>AOM_001286</v>
      </c>
      <c r="N177" s="146" t="str">
        <v>Crop Byproduct--Fruit ByProducts--Papaya--Papaya Leaves</v>
      </c>
      <c r="O177" s="146" t="str" cm="1">
        <f t="array" ref="O177">IF(L177&lt;&gt;"",_xlfn.CHOOSECOLS(_xlfn.TEXTSPLIT(N177,"--"),1),"")</f>
        <v>Crop Byproduct</v>
      </c>
      <c r="P177" s="146" t="str" cm="1">
        <f t="array" ref="P177">IF(L177&lt;&gt;"",IFERROR(_xlfn.CHOOSECOLS(_xlfn.TEXTSPLIT(N177,"--"),2),""),"")</f>
        <v>Fruit ByProducts</v>
      </c>
      <c r="Q177" s="146" t="str">
        <f t="shared" si="14"/>
        <v>Papaya--Papaya Leaves</v>
      </c>
    </row>
    <row r="178" spans="1:17" x14ac:dyDescent="0.35">
      <c r="A178" s="147" t="str">
        <v>AOM_001259</v>
      </c>
      <c r="B178" s="147" t="str">
        <v>Lemon Essential Oil</v>
      </c>
      <c r="C178" s="147" t="str">
        <v/>
      </c>
      <c r="D178" s="147" t="str">
        <v>Citrus limon Essential Oil</v>
      </c>
      <c r="E178" s="147" t="str">
        <f t="shared" si="13"/>
        <v>Citrus limon Essential Oil</v>
      </c>
      <c r="F178" s="147" t="str">
        <v>Management--Livestock Management--Feed Characteristic--Feed Composition--Feed Ingredient--Crop Product--Fruit Products--Lemon--Lemon Essential Oil--</v>
      </c>
      <c r="G178" s="147" t="str" cm="1">
        <f t="array" ref="G178">IFERROR(SUBSTITUTE(_xlfn.CHOOSECOLS(_xlfn.TEXTSPLIT(_xlfn.TEXTJOIN("|",,F178),"Feed Ingredient--","|",TRUE),2),"----",""),"")</f>
        <v>Crop Product--Fruit Products--Lemon--Lemon Essential Oil--</v>
      </c>
      <c r="H178" s="147" t="str">
        <f t="shared" si="10"/>
        <v>Crop Product--Fruit Products--Lemon--Lemon Essential Oil</v>
      </c>
      <c r="I178" s="147">
        <f t="shared" si="11"/>
        <v>3</v>
      </c>
      <c r="J178" s="147" t="str">
        <f t="shared" si="12"/>
        <v>Crop Product--Fruit Products--Lemon</v>
      </c>
      <c r="K178" s="147" t="str" cm="1">
        <f t="array" ref="K178">IF(G178&lt;&gt;"",_xlfn.TEXTJOIN(";",TRUE,
CONCATENATE(A178,"$",H178),
IF(E178="","",IF(I178&lt;&gt;0,CONCATENATE(A178,"$",J178,"--",_xlfn.TEXTSPLIT(E178,";",TRUE,FALSE)),CONCATENATE(A178,"$",_xlfn.TEXTSPLIT(E178,";",TRUE,FALSE))))),"")</f>
        <v>AOM_001259$Crop Product--Fruit Products--Lemon--Lemon Essential Oil;AOM_001259$Crop Product--Fruit Products--Lemon--Citrus limon Essential Oil</v>
      </c>
      <c r="L178" s="147" t="str">
        <v>AOM_001286$Crop Byproduct--Fruit ByProducts--Papaya--Carica papaya Leaves</v>
      </c>
      <c r="M178" s="147" t="str" cm="1">
        <f t="array" ref="M178:N178">IF(L178&lt;&gt;"",_xlfn.TEXTSPLIT(L178, "$"),"")</f>
        <v>AOM_001286</v>
      </c>
      <c r="N178" s="147" t="str">
        <v>Crop Byproduct--Fruit ByProducts--Papaya--Carica papaya Leaves</v>
      </c>
      <c r="O178" s="147" t="str" cm="1">
        <f t="array" ref="O178">IF(L178&lt;&gt;"",_xlfn.CHOOSECOLS(_xlfn.TEXTSPLIT(N178,"--"),1),"")</f>
        <v>Crop Byproduct</v>
      </c>
      <c r="P178" s="147" t="str" cm="1">
        <f t="array" ref="P178">IF(L178&lt;&gt;"",IFERROR(_xlfn.CHOOSECOLS(_xlfn.TEXTSPLIT(N178,"--"),2),""),"")</f>
        <v>Fruit ByProducts</v>
      </c>
      <c r="Q178" s="147" t="str">
        <f t="shared" si="14"/>
        <v>Papaya--Carica papaya Leaves</v>
      </c>
    </row>
    <row r="179" spans="1:17" x14ac:dyDescent="0.35">
      <c r="A179" s="146" t="str">
        <v>AOM_001435</v>
      </c>
      <c r="B179" s="146" t="str">
        <v>Mango</v>
      </c>
      <c r="C179" s="146" t="str">
        <v/>
      </c>
      <c r="D179" s="146" t="str">
        <v>Mangifera indica</v>
      </c>
      <c r="E179" s="146" t="str">
        <f t="shared" si="13"/>
        <v>Mangifera indica</v>
      </c>
      <c r="F179" s="146" t="str">
        <v>Management--Livestock Management--Feed Characteristic--Feed Composition--Feed Ingredient--Crop Product--Fruit Products--Mango----</v>
      </c>
      <c r="G179" s="146" t="str" cm="1">
        <f t="array" ref="G179">IFERROR(SUBSTITUTE(_xlfn.CHOOSECOLS(_xlfn.TEXTSPLIT(_xlfn.TEXTJOIN("|",,F179),"Feed Ingredient--","|",TRUE),2),"----",""),"")</f>
        <v>Crop Product--Fruit Products--Mango</v>
      </c>
      <c r="H179" s="146" t="str">
        <f t="shared" si="10"/>
        <v>Crop Product--Fruit Products--Mango</v>
      </c>
      <c r="I179" s="146">
        <f t="shared" si="11"/>
        <v>2</v>
      </c>
      <c r="J179" s="146" t="str">
        <f t="shared" si="12"/>
        <v>Crop Product--Fruit Products</v>
      </c>
      <c r="K179" s="146" t="str" cm="1">
        <f t="array" ref="K179">IF(G179&lt;&gt;"",_xlfn.TEXTJOIN(";",TRUE,
CONCATENATE(A179,"$",H179),
IF(E179="","",IF(I179&lt;&gt;0,CONCATENATE(A179,"$",J179,"--",_xlfn.TEXTSPLIT(E179,";",TRUE,FALSE)),CONCATENATE(A179,"$",_xlfn.TEXTSPLIT(E179,";",TRUE,FALSE))))),"")</f>
        <v>AOM_001435$Crop Product--Fruit Products--Mango;AOM_001435$Crop Product--Fruit Products--Mangifera indica</v>
      </c>
      <c r="L179" s="146" t="str">
        <v>AOM_001283$Crop Byproduct--Fruit ByProducts--Plantain--Plantain Peel</v>
      </c>
      <c r="M179" s="146" t="str" cm="1">
        <f t="array" ref="M179:N179">IF(L179&lt;&gt;"",_xlfn.TEXTSPLIT(L179, "$"),"")</f>
        <v>AOM_001283</v>
      </c>
      <c r="N179" s="146" t="str">
        <v>Crop Byproduct--Fruit ByProducts--Plantain--Plantain Peel</v>
      </c>
      <c r="O179" s="146" t="str" cm="1">
        <f t="array" ref="O179">IF(L179&lt;&gt;"",_xlfn.CHOOSECOLS(_xlfn.TEXTSPLIT(N179,"--"),1),"")</f>
        <v>Crop Byproduct</v>
      </c>
      <c r="P179" s="146" t="str" cm="1">
        <f t="array" ref="P179">IF(L179&lt;&gt;"",IFERROR(_xlfn.CHOOSECOLS(_xlfn.TEXTSPLIT(N179,"--"),2),""),"")</f>
        <v>Fruit ByProducts</v>
      </c>
      <c r="Q179" s="146" t="str">
        <f t="shared" si="14"/>
        <v>Plantain--Plantain Peel</v>
      </c>
    </row>
    <row r="180" spans="1:17" x14ac:dyDescent="0.35">
      <c r="A180" s="147" t="str">
        <v>AOM_002137</v>
      </c>
      <c r="B180" s="147" t="str">
        <v>Tomato Pulp</v>
      </c>
      <c r="C180" s="147" t="str">
        <v/>
      </c>
      <c r="D180" s="147" t="str">
        <v>Solanum lycopersicum Pulp</v>
      </c>
      <c r="E180" s="147" t="str">
        <f t="shared" si="13"/>
        <v>Solanum lycopersicum Pulp</v>
      </c>
      <c r="F180" s="147" t="str">
        <v>Management--Livestock Management--Feed Characteristic--Feed Composition--Feed Ingredient--Crop Product--Fruit Products--Tomato--Tomato Pulp--</v>
      </c>
      <c r="G180" s="147" t="str" cm="1">
        <f t="array" ref="G180">IFERROR(SUBSTITUTE(_xlfn.CHOOSECOLS(_xlfn.TEXTSPLIT(_xlfn.TEXTJOIN("|",,F180),"Feed Ingredient--","|",TRUE),2),"----",""),"")</f>
        <v>Crop Product--Fruit Products--Tomato--Tomato Pulp--</v>
      </c>
      <c r="H180" s="147" t="str">
        <f t="shared" si="10"/>
        <v>Crop Product--Fruit Products--Tomato--Tomato Pulp</v>
      </c>
      <c r="I180" s="147">
        <f t="shared" si="11"/>
        <v>3</v>
      </c>
      <c r="J180" s="147" t="str">
        <f t="shared" si="12"/>
        <v>Crop Product--Fruit Products--Tomato</v>
      </c>
      <c r="K180" s="147" t="str" cm="1">
        <f t="array" ref="K180">IF(G180&lt;&gt;"",_xlfn.TEXTJOIN(";",TRUE,
CONCATENATE(A180,"$",H180),
IF(E180="","",IF(I180&lt;&gt;0,CONCATENATE(A180,"$",J180,"--",_xlfn.TEXTSPLIT(E180,";",TRUE,FALSE)),CONCATENATE(A180,"$",_xlfn.TEXTSPLIT(E180,";",TRUE,FALSE))))),"")</f>
        <v>AOM_002137$Crop Product--Fruit Products--Tomato--Tomato Pulp;AOM_002137$Crop Product--Fruit Products--Tomato--Solanum lycopersicum Pulp</v>
      </c>
      <c r="L180" s="147" t="str">
        <v>AOM_001283$Crop Byproduct--Fruit ByProducts--Plantain--Musa paradisiaca Peel</v>
      </c>
      <c r="M180" s="147" t="str" cm="1">
        <f t="array" ref="M180:N180">IF(L180&lt;&gt;"",_xlfn.TEXTSPLIT(L180, "$"),"")</f>
        <v>AOM_001283</v>
      </c>
      <c r="N180" s="147" t="str">
        <v>Crop Byproduct--Fruit ByProducts--Plantain--Musa paradisiaca Peel</v>
      </c>
      <c r="O180" s="147" t="str" cm="1">
        <f t="array" ref="O180">IF(L180&lt;&gt;"",_xlfn.CHOOSECOLS(_xlfn.TEXTSPLIT(N180,"--"),1),"")</f>
        <v>Crop Byproduct</v>
      </c>
      <c r="P180" s="147" t="str" cm="1">
        <f t="array" ref="P180">IF(L180&lt;&gt;"",IFERROR(_xlfn.CHOOSECOLS(_xlfn.TEXTSPLIT(N180,"--"),2),""),"")</f>
        <v>Fruit ByProducts</v>
      </c>
      <c r="Q180" s="147" t="str">
        <f t="shared" si="14"/>
        <v>Plantain--Musa paradisiaca Peel</v>
      </c>
    </row>
    <row r="181" spans="1:17" x14ac:dyDescent="0.35">
      <c r="A181" s="146" t="str">
        <v>AOM_001265</v>
      </c>
      <c r="B181" s="146" t="str">
        <v>Ziziphus mauritiania</v>
      </c>
      <c r="C181" s="146" t="str">
        <v/>
      </c>
      <c r="D181" s="146" t="str">
        <v>Solanum lycopersicum Pulp</v>
      </c>
      <c r="E181" s="146" t="str">
        <f t="shared" si="13"/>
        <v>Solanum lycopersicum Pulp</v>
      </c>
      <c r="F181" s="146" t="str">
        <v>Management--Livestock Management--Feed Characteristic--Feed Composition--Feed Ingredient--Crop Product--Fruit Products--Ziziphus mauritiania----</v>
      </c>
      <c r="G181" s="146" t="str" cm="1">
        <f t="array" ref="G181">IFERROR(SUBSTITUTE(_xlfn.CHOOSECOLS(_xlfn.TEXTSPLIT(_xlfn.TEXTJOIN("|",,F181),"Feed Ingredient--","|",TRUE),2),"----",""),"")</f>
        <v>Crop Product--Fruit Products--Ziziphus mauritiania</v>
      </c>
      <c r="H181" s="146" t="str">
        <f t="shared" si="10"/>
        <v>Crop Product--Fruit Products--Ziziphus mauritiania</v>
      </c>
      <c r="I181" s="146">
        <f t="shared" si="11"/>
        <v>2</v>
      </c>
      <c r="J181" s="146" t="str">
        <f t="shared" si="12"/>
        <v>Crop Product--Fruit Products</v>
      </c>
      <c r="K181" s="146" t="str" cm="1">
        <f t="array" ref="K181">IF(G181&lt;&gt;"",_xlfn.TEXTJOIN(";",TRUE,
CONCATENATE(A181,"$",H181),
IF(E181="","",IF(I181&lt;&gt;0,CONCATENATE(A181,"$",J181,"--",_xlfn.TEXTSPLIT(E181,";",TRUE,FALSE)),CONCATENATE(A181,"$",_xlfn.TEXTSPLIT(E181,";",TRUE,FALSE))))),"")</f>
        <v>AOM_001265$Crop Product--Fruit Products--Ziziphus mauritiania;AOM_001265$Crop Product--Fruit Products--Solanum lycopersicum Pulp</v>
      </c>
      <c r="L181" s="146" t="str">
        <v>AOM_001889$Crop Byproduct--Fruit ByProducts--Orange--Orange Peels</v>
      </c>
      <c r="M181" s="146" t="str" cm="1">
        <f t="array" ref="M181:N181">IF(L181&lt;&gt;"",_xlfn.TEXTSPLIT(L181, "$"),"")</f>
        <v>AOM_001889</v>
      </c>
      <c r="N181" s="146" t="str">
        <v>Crop Byproduct--Fruit ByProducts--Orange--Orange Peels</v>
      </c>
      <c r="O181" s="146" t="str" cm="1">
        <f t="array" ref="O181">IF(L181&lt;&gt;"",_xlfn.CHOOSECOLS(_xlfn.TEXTSPLIT(N181,"--"),1),"")</f>
        <v>Crop Byproduct</v>
      </c>
      <c r="P181" s="146" t="str" cm="1">
        <f t="array" ref="P181">IF(L181&lt;&gt;"",IFERROR(_xlfn.CHOOSECOLS(_xlfn.TEXTSPLIT(N181,"--"),2),""),"")</f>
        <v>Fruit ByProducts</v>
      </c>
      <c r="Q181" s="146" t="str">
        <f t="shared" si="14"/>
        <v>Orange--Orange Peels</v>
      </c>
    </row>
    <row r="182" spans="1:17" x14ac:dyDescent="0.35">
      <c r="A182" s="147" t="str">
        <v>AOM_001193</v>
      </c>
      <c r="B182" s="147" t="str">
        <v>Groundnut Oil</v>
      </c>
      <c r="C182" s="147" t="str">
        <v/>
      </c>
      <c r="D182" s="147" t="str">
        <v>Arachis hypogaea Oil</v>
      </c>
      <c r="E182" s="147" t="str">
        <f t="shared" si="13"/>
        <v>Arachis hypogaea Oil</v>
      </c>
      <c r="F182" s="147" t="str">
        <v>Management--Livestock Management--Feed Characteristic--Feed Composition--Feed Ingredient--Crop Product--Legume Products--Groundnut--Groundnut Oil--</v>
      </c>
      <c r="G182" s="147" t="str" cm="1">
        <f t="array" ref="G182">IFERROR(SUBSTITUTE(_xlfn.CHOOSECOLS(_xlfn.TEXTSPLIT(_xlfn.TEXTJOIN("|",,F182),"Feed Ingredient--","|",TRUE),2),"----",""),"")</f>
        <v>Crop Product--Legume Products--Groundnut--Groundnut Oil--</v>
      </c>
      <c r="H182" s="147" t="str">
        <f t="shared" si="10"/>
        <v>Crop Product--Legume Products--Groundnut--Groundnut Oil</v>
      </c>
      <c r="I182" s="147">
        <f t="shared" si="11"/>
        <v>3</v>
      </c>
      <c r="J182" s="147" t="str">
        <f t="shared" si="12"/>
        <v>Crop Product--Legume Products--Groundnut</v>
      </c>
      <c r="K182" s="147" t="str" cm="1">
        <f t="array" ref="K182">IF(G182&lt;&gt;"",_xlfn.TEXTJOIN(";",TRUE,
CONCATENATE(A182,"$",H182),
IF(E182="","",IF(I182&lt;&gt;0,CONCATENATE(A182,"$",J182,"--",_xlfn.TEXTSPLIT(E182,";",TRUE,FALSE)),CONCATENATE(A182,"$",_xlfn.TEXTSPLIT(E182,";",TRUE,FALSE))))),"")</f>
        <v>AOM_001193$Crop Product--Legume Products--Groundnut--Groundnut Oil;AOM_001193$Crop Product--Legume Products--Groundnut--Arachis hypogaea Oil</v>
      </c>
      <c r="L182" s="147" t="str">
        <v>AOM_001889$Crop Byproduct--Fruit ByProducts--Orange--Citrus sinensis Peels</v>
      </c>
      <c r="M182" s="147" t="str" cm="1">
        <f t="array" ref="M182:N182">IF(L182&lt;&gt;"",_xlfn.TEXTSPLIT(L182, "$"),"")</f>
        <v>AOM_001889</v>
      </c>
      <c r="N182" s="147" t="str">
        <v>Crop Byproduct--Fruit ByProducts--Orange--Citrus sinensis Peels</v>
      </c>
      <c r="O182" s="147" t="str" cm="1">
        <f t="array" ref="O182">IF(L182&lt;&gt;"",_xlfn.CHOOSECOLS(_xlfn.TEXTSPLIT(N182,"--"),1),"")</f>
        <v>Crop Byproduct</v>
      </c>
      <c r="P182" s="147" t="str" cm="1">
        <f t="array" ref="P182">IF(L182&lt;&gt;"",IFERROR(_xlfn.CHOOSECOLS(_xlfn.TEXTSPLIT(N182,"--"),2),""),"")</f>
        <v>Fruit ByProducts</v>
      </c>
      <c r="Q182" s="147" t="str">
        <f t="shared" si="14"/>
        <v>Orange--Citrus sinensis Peels</v>
      </c>
    </row>
    <row r="183" spans="1:17" x14ac:dyDescent="0.35">
      <c r="A183" s="146" t="str">
        <v>AOM_001582</v>
      </c>
      <c r="B183" s="146" t="str">
        <v>Soybean</v>
      </c>
      <c r="C183" s="146" t="str">
        <v/>
      </c>
      <c r="D183" s="146" t="str">
        <v>Glycine max</v>
      </c>
      <c r="E183" s="146" t="str">
        <f t="shared" si="13"/>
        <v>Glycine max</v>
      </c>
      <c r="F183" s="146" t="str">
        <v>Management--Livestock Management--Feed Characteristic--Feed Composition--Feed Ingredient--Crop Product--Legume Products--Soybean----</v>
      </c>
      <c r="G183" s="146" t="str" cm="1">
        <f t="array" ref="G183">IFERROR(SUBSTITUTE(_xlfn.CHOOSECOLS(_xlfn.TEXTSPLIT(_xlfn.TEXTJOIN("|",,F183),"Feed Ingredient--","|",TRUE),2),"----",""),"")</f>
        <v>Crop Product--Legume Products--Soybean</v>
      </c>
      <c r="H183" s="146" t="str">
        <f t="shared" si="10"/>
        <v>Crop Product--Legume Products--Soybean</v>
      </c>
      <c r="I183" s="146">
        <f t="shared" si="11"/>
        <v>2</v>
      </c>
      <c r="J183" s="146" t="str">
        <f t="shared" si="12"/>
        <v>Crop Product--Legume Products</v>
      </c>
      <c r="K183" s="146" t="str" cm="1">
        <f t="array" ref="K183">IF(G183&lt;&gt;"",_xlfn.TEXTJOIN(";",TRUE,
CONCATENATE(A183,"$",H183),
IF(E183="","",IF(I183&lt;&gt;0,CONCATENATE(A183,"$",J183,"--",_xlfn.TEXTSPLIT(E183,";",TRUE,FALSE)),CONCATENATE(A183,"$",_xlfn.TEXTSPLIT(E183,";",TRUE,FALSE))))),"")</f>
        <v>AOM_001582$Crop Product--Legume Products--Soybean;AOM_001582$Crop Product--Legume Products--Glycine max</v>
      </c>
      <c r="L183" s="146" t="str">
        <v>AOM_001311$Crop Byproduct--Fruit Product--Date</v>
      </c>
      <c r="M183" s="146" t="str" cm="1">
        <f t="array" ref="M183:N183">IF(L183&lt;&gt;"",_xlfn.TEXTSPLIT(L183, "$"),"")</f>
        <v>AOM_001311</v>
      </c>
      <c r="N183" s="146" t="str">
        <v>Crop Byproduct--Fruit Product--Date</v>
      </c>
      <c r="O183" s="146" t="str" cm="1">
        <f t="array" ref="O183">IF(L183&lt;&gt;"",_xlfn.CHOOSECOLS(_xlfn.TEXTSPLIT(N183,"--"),1),"")</f>
        <v>Crop Byproduct</v>
      </c>
      <c r="P183" s="146" t="str" cm="1">
        <f t="array" ref="P183">IF(L183&lt;&gt;"",IFERROR(_xlfn.CHOOSECOLS(_xlfn.TEXTSPLIT(N183,"--"),2),""),"")</f>
        <v>Fruit Product</v>
      </c>
      <c r="Q183" s="146" t="str">
        <f t="shared" si="14"/>
        <v>Date</v>
      </c>
    </row>
    <row r="184" spans="1:17" x14ac:dyDescent="0.35">
      <c r="A184" s="147" t="str">
        <v>AOM_001317</v>
      </c>
      <c r="B184" s="147" t="str">
        <v>Soybean Full Fat</v>
      </c>
      <c r="C184" s="147" t="str">
        <v/>
      </c>
      <c r="D184" s="147" t="str">
        <v/>
      </c>
      <c r="E184" s="147" t="str">
        <f t="shared" si="13"/>
        <v/>
      </c>
      <c r="F184" s="147" t="str">
        <v>Management--Livestock Management--Feed Characteristic--Feed Composition--Feed Ingredient--Crop Product--Legume Products--Soybean--Soybean Full Fat--</v>
      </c>
      <c r="G184" s="147" t="str" cm="1">
        <f t="array" ref="G184">IFERROR(SUBSTITUTE(_xlfn.CHOOSECOLS(_xlfn.TEXTSPLIT(_xlfn.TEXTJOIN("|",,F184),"Feed Ingredient--","|",TRUE),2),"----",""),"")</f>
        <v>Crop Product--Legume Products--Soybean--Soybean Full Fat--</v>
      </c>
      <c r="H184" s="147" t="str">
        <f t="shared" si="10"/>
        <v>Crop Product--Legume Products--Soybean--Soybean Full Fat</v>
      </c>
      <c r="I184" s="147">
        <f t="shared" si="11"/>
        <v>3</v>
      </c>
      <c r="J184" s="147" t="str">
        <f t="shared" si="12"/>
        <v>Crop Product--Legume Products--Soybean</v>
      </c>
      <c r="K184" s="147" t="str" cm="1">
        <f t="array" ref="K184">IF(G184&lt;&gt;"",_xlfn.TEXTJOIN(";",TRUE,
CONCATENATE(A184,"$",H184),
IF(E184="","",IF(I184&lt;&gt;0,CONCATENATE(A184,"$",J184,"--",_xlfn.TEXTSPLIT(E184,";",TRUE,FALSE)),CONCATENATE(A184,"$",_xlfn.TEXTSPLIT(E184,";",TRUE,FALSE))))),"")</f>
        <v>AOM_001317$Crop Product--Legume Products--Soybean--Soybean Full Fat</v>
      </c>
      <c r="L184" s="147" t="str">
        <v>AOM_001311$Crop Byproduct--Fruit Product--Phoenix dactylifera</v>
      </c>
      <c r="M184" s="147" t="str" cm="1">
        <f t="array" ref="M184:N184">IF(L184&lt;&gt;"",_xlfn.TEXTSPLIT(L184, "$"),"")</f>
        <v>AOM_001311</v>
      </c>
      <c r="N184" s="147" t="str">
        <v>Crop Byproduct--Fruit Product--Phoenix dactylifera</v>
      </c>
      <c r="O184" s="147" t="str" cm="1">
        <f t="array" ref="O184">IF(L184&lt;&gt;"",_xlfn.CHOOSECOLS(_xlfn.TEXTSPLIT(N184,"--"),1),"")</f>
        <v>Crop Byproduct</v>
      </c>
      <c r="P184" s="147" t="str" cm="1">
        <f t="array" ref="P184">IF(L184&lt;&gt;"",IFERROR(_xlfn.CHOOSECOLS(_xlfn.TEXTSPLIT(N184,"--"),2),""),"")</f>
        <v>Fruit Product</v>
      </c>
      <c r="Q184" s="147" t="str">
        <f t="shared" si="14"/>
        <v>Phoenix dactylifera</v>
      </c>
    </row>
    <row r="185" spans="1:17" x14ac:dyDescent="0.35">
      <c r="A185" s="146" t="str">
        <v>AOM_001586</v>
      </c>
      <c r="B185" s="146" t="str">
        <v>Soybean Oil</v>
      </c>
      <c r="C185" s="146" t="str">
        <v>Soybean Oil Cold Pressed</v>
      </c>
      <c r="D185" s="146" t="str">
        <v>Glycine max Oil</v>
      </c>
      <c r="E185" s="146" t="str">
        <f t="shared" si="13"/>
        <v>Soybean Oil Cold Pressed;Glycine max Oil</v>
      </c>
      <c r="F185" s="146" t="str">
        <v>Management--Livestock Management--Feed Characteristic--Feed Composition--Feed Ingredient--Crop Product--Legume Products--Soybean--Soybean Oil--</v>
      </c>
      <c r="G185" s="146" t="str" cm="1">
        <f t="array" ref="G185">IFERROR(SUBSTITUTE(_xlfn.CHOOSECOLS(_xlfn.TEXTSPLIT(_xlfn.TEXTJOIN("|",,F185),"Feed Ingredient--","|",TRUE),2),"----",""),"")</f>
        <v>Crop Product--Legume Products--Soybean--Soybean Oil--</v>
      </c>
      <c r="H185" s="146" t="str">
        <f t="shared" si="10"/>
        <v>Crop Product--Legume Products--Soybean--Soybean Oil</v>
      </c>
      <c r="I185" s="146">
        <f t="shared" si="11"/>
        <v>3</v>
      </c>
      <c r="J185" s="146" t="str">
        <f t="shared" si="12"/>
        <v>Crop Product--Legume Products--Soybean</v>
      </c>
      <c r="K185" s="146" t="str" cm="1">
        <f t="array" ref="K185">IF(G185&lt;&gt;"",_xlfn.TEXTJOIN(";",TRUE,
CONCATENATE(A185,"$",H185),
IF(E185="","",IF(I185&lt;&gt;0,CONCATENATE(A185,"$",J185,"--",_xlfn.TEXTSPLIT(E185,";",TRUE,FALSE)),CONCATENATE(A185,"$",_xlfn.TEXTSPLIT(E185,";",TRUE,FALSE))))),"")</f>
        <v>AOM_001586$Crop Product--Legume Products--Soybean--Soybean Oil;AOM_001586$Crop Product--Legume Products--Soybean--Soybean Oil Cold Pressed;AOM_001586$Crop Product--Legume Products--Soybean--Glycine max Oil</v>
      </c>
      <c r="L185" s="146" t="str">
        <v>AOM_001258$Crop Byproduct--Legume ByProducts--Bean--Bean Haulm</v>
      </c>
      <c r="M185" s="146" t="str" cm="1">
        <f t="array" ref="M185:N185">IF(L185&lt;&gt;"",_xlfn.TEXTSPLIT(L185, "$"),"")</f>
        <v>AOM_001258</v>
      </c>
      <c r="N185" s="146" t="str">
        <v>Crop Byproduct--Legume ByProducts--Bean--Bean Haulm</v>
      </c>
      <c r="O185" s="146" t="str" cm="1">
        <f t="array" ref="O185">IF(L185&lt;&gt;"",_xlfn.CHOOSECOLS(_xlfn.TEXTSPLIT(N185,"--"),1),"")</f>
        <v>Crop Byproduct</v>
      </c>
      <c r="P185" s="146" t="str" cm="1">
        <f t="array" ref="P185">IF(L185&lt;&gt;"",IFERROR(_xlfn.CHOOSECOLS(_xlfn.TEXTSPLIT(N185,"--"),2),""),"")</f>
        <v>Legume ByProducts</v>
      </c>
      <c r="Q185" s="146" t="str">
        <f t="shared" si="14"/>
        <v>Bean--Bean Haulm</v>
      </c>
    </row>
    <row r="186" spans="1:17" x14ac:dyDescent="0.35">
      <c r="A186" s="147" t="str">
        <v>AOM_001309</v>
      </c>
      <c r="B186" s="147" t="str">
        <v>Canola</v>
      </c>
      <c r="C186" s="147" t="str">
        <v/>
      </c>
      <c r="D186" s="147" t="str">
        <v>Brassica napus</v>
      </c>
      <c r="E186" s="147" t="str">
        <f t="shared" si="13"/>
        <v>Brassica napus</v>
      </c>
      <c r="F186" s="147" t="str">
        <v>Management--Livestock Management--Feed Characteristic--Feed Composition--Feed Ingredient--Crop Product--Oil Plant Products--Canola----</v>
      </c>
      <c r="G186" s="147" t="str" cm="1">
        <f t="array" ref="G186">IFERROR(SUBSTITUTE(_xlfn.CHOOSECOLS(_xlfn.TEXTSPLIT(_xlfn.TEXTJOIN("|",,F186),"Feed Ingredient--","|",TRUE),2),"----",""),"")</f>
        <v>Crop Product--Oil Plant Products--Canola</v>
      </c>
      <c r="H186" s="147" t="str">
        <f t="shared" si="10"/>
        <v>Crop Product--Oil Plant Products--Canola</v>
      </c>
      <c r="I186" s="147">
        <f t="shared" si="11"/>
        <v>2</v>
      </c>
      <c r="J186" s="147" t="str">
        <f t="shared" si="12"/>
        <v>Crop Product--Oil Plant Products</v>
      </c>
      <c r="K186" s="147" t="str" cm="1">
        <f t="array" ref="K186">IF(G186&lt;&gt;"",_xlfn.TEXTJOIN(";",TRUE,
CONCATENATE(A186,"$",H186),
IF(E186="","",IF(I186&lt;&gt;0,CONCATENATE(A186,"$",J186,"--",_xlfn.TEXTSPLIT(E186,";",TRUE,FALSE)),CONCATENATE(A186,"$",_xlfn.TEXTSPLIT(E186,";",TRUE,FALSE))))),"")</f>
        <v>AOM_001309$Crop Product--Oil Plant Products--Canola;AOM_001309$Crop Product--Oil Plant Products--Brassica napus</v>
      </c>
      <c r="L186" s="147" t="str">
        <v>AOM_001258$Crop Byproduct--Legume ByProducts--Bean--Green Bean Haulm</v>
      </c>
      <c r="M186" s="147" t="str" cm="1">
        <f t="array" ref="M186:N186">IF(L186&lt;&gt;"",_xlfn.TEXTSPLIT(L186, "$"),"")</f>
        <v>AOM_001258</v>
      </c>
      <c r="N186" s="147" t="str">
        <v>Crop Byproduct--Legume ByProducts--Bean--Green Bean Haulm</v>
      </c>
      <c r="O186" s="147" t="str" cm="1">
        <f t="array" ref="O186">IF(L186&lt;&gt;"",_xlfn.CHOOSECOLS(_xlfn.TEXTSPLIT(N186,"--"),1),"")</f>
        <v>Crop Byproduct</v>
      </c>
      <c r="P186" s="147" t="str" cm="1">
        <f t="array" ref="P186">IF(L186&lt;&gt;"",IFERROR(_xlfn.CHOOSECOLS(_xlfn.TEXTSPLIT(N186,"--"),2),""),"")</f>
        <v>Legume ByProducts</v>
      </c>
      <c r="Q186" s="147" t="str">
        <f t="shared" si="14"/>
        <v>Bean--Green Bean Haulm</v>
      </c>
    </row>
    <row r="187" spans="1:17" x14ac:dyDescent="0.35">
      <c r="A187" s="146" t="str">
        <v>AOM_001308</v>
      </c>
      <c r="B187" s="146" t="str">
        <v>Canola Oil</v>
      </c>
      <c r="C187" s="146" t="str">
        <v/>
      </c>
      <c r="D187" s="146" t="str">
        <v>Brassica napus Oil</v>
      </c>
      <c r="E187" s="146" t="str">
        <f t="shared" si="13"/>
        <v>Brassica napus Oil</v>
      </c>
      <c r="F187" s="146" t="str">
        <v>Management--Livestock Management--Feed Characteristic--Feed Composition--Feed Ingredient--Crop Product--Oil Plant Products--Canola--Canola Oil--</v>
      </c>
      <c r="G187" s="146" t="str" cm="1">
        <f t="array" ref="G187">IFERROR(SUBSTITUTE(_xlfn.CHOOSECOLS(_xlfn.TEXTSPLIT(_xlfn.TEXTJOIN("|",,F187),"Feed Ingredient--","|",TRUE),2),"----",""),"")</f>
        <v>Crop Product--Oil Plant Products--Canola--Canola Oil--</v>
      </c>
      <c r="H187" s="146" t="str">
        <f t="shared" si="10"/>
        <v>Crop Product--Oil Plant Products--Canola--Canola Oil</v>
      </c>
      <c r="I187" s="146">
        <f t="shared" si="11"/>
        <v>3</v>
      </c>
      <c r="J187" s="146" t="str">
        <f t="shared" si="12"/>
        <v>Crop Product--Oil Plant Products--Canola</v>
      </c>
      <c r="K187" s="146" t="str" cm="1">
        <f t="array" ref="K187">IF(G187&lt;&gt;"",_xlfn.TEXTJOIN(";",TRUE,
CONCATENATE(A187,"$",H187),
IF(E187="","",IF(I187&lt;&gt;0,CONCATENATE(A187,"$",J187,"--",_xlfn.TEXTSPLIT(E187,";",TRUE,FALSE)),CONCATENATE(A187,"$",_xlfn.TEXTSPLIT(E187,";",TRUE,FALSE))))),"")</f>
        <v>AOM_001308$Crop Product--Oil Plant Products--Canola--Canola Oil;AOM_001308$Crop Product--Oil Plant Products--Canola--Brassica napus Oil</v>
      </c>
      <c r="L187" s="146" t="str">
        <v>AOM_001258$Crop Byproduct--Legume ByProducts--Bean-- Common Bean Haulm</v>
      </c>
      <c r="M187" s="146" t="str" cm="1">
        <f t="array" ref="M187:N187">IF(L187&lt;&gt;"",_xlfn.TEXTSPLIT(L187, "$"),"")</f>
        <v>AOM_001258</v>
      </c>
      <c r="N187" s="146" t="str">
        <v>Crop Byproduct--Legume ByProducts--Bean-- Common Bean Haulm</v>
      </c>
      <c r="O187" s="146" t="str" cm="1">
        <f t="array" ref="O187">IF(L187&lt;&gt;"",_xlfn.CHOOSECOLS(_xlfn.TEXTSPLIT(N187,"--"),1),"")</f>
        <v>Crop Byproduct</v>
      </c>
      <c r="P187" s="146" t="str" cm="1">
        <f t="array" ref="P187">IF(L187&lt;&gt;"",IFERROR(_xlfn.CHOOSECOLS(_xlfn.TEXTSPLIT(N187,"--"),2),""),"")</f>
        <v>Legume ByProducts</v>
      </c>
      <c r="Q187" s="146" t="str">
        <f t="shared" si="14"/>
        <v>Bean-- Common Bean Haulm</v>
      </c>
    </row>
    <row r="188" spans="1:17" x14ac:dyDescent="0.35">
      <c r="A188" s="147" t="str">
        <v>AOM_001185</v>
      </c>
      <c r="B188" s="147" t="str">
        <v>Coconut Oil</v>
      </c>
      <c r="C188" s="147" t="str">
        <v>Copra Oil Cake;Copra Cake;Coconut Cake;Coconut Palm Oil Cake</v>
      </c>
      <c r="D188" s="147" t="str">
        <v>Cocos nucifera Oil</v>
      </c>
      <c r="E188" s="147" t="str">
        <f t="shared" si="13"/>
        <v>Copra Oil Cake;Copra Cake;Coconut Cake;Coconut Palm Oil Cake;Cocos nucifera Oil</v>
      </c>
      <c r="F188" s="147" t="str">
        <v>Management--Livestock Management--Feed Characteristic--Feed Composition--Feed Ingredient--Crop Product--Oil Plant Products--Coconut--Coconut Oil--</v>
      </c>
      <c r="G188" s="147" t="str" cm="1">
        <f t="array" ref="G188">IFERROR(SUBSTITUTE(_xlfn.CHOOSECOLS(_xlfn.TEXTSPLIT(_xlfn.TEXTJOIN("|",,F188),"Feed Ingredient--","|",TRUE),2),"----",""),"")</f>
        <v>Crop Product--Oil Plant Products--Coconut--Coconut Oil--</v>
      </c>
      <c r="H188" s="147" t="str">
        <f t="shared" si="10"/>
        <v>Crop Product--Oil Plant Products--Coconut--Coconut Oil</v>
      </c>
      <c r="I188" s="147">
        <f t="shared" si="11"/>
        <v>3</v>
      </c>
      <c r="J188" s="147" t="str">
        <f t="shared" si="12"/>
        <v>Crop Product--Oil Plant Products--Coconut</v>
      </c>
      <c r="K188" s="147" t="str" cm="1">
        <f t="array" ref="K188">IF(G188&lt;&gt;"",_xlfn.TEXTJOIN(";",TRUE,
CONCATENATE(A188,"$",H188),
IF(E188="","",IF(I188&lt;&gt;0,CONCATENATE(A188,"$",J188,"--",_xlfn.TEXTSPLIT(E188,";",TRUE,FALSE)),CONCATENATE(A188,"$",_xlfn.TEXTSPLIT(E188,";",TRUE,FALSE))))),"")</f>
        <v>AOM_001185$Crop Product--Oil Plant Products--Coconut--Coconut Oil;AOM_001185$Crop Product--Oil Plant Products--Coconut--Copra Oil Cake;AOM_001185$Crop Product--Oil Plant Products--Coconut--Copra Cake;AOM_001185$Crop Product--Oil Plant Products--Coconut--Coconut Cake;AOM_001185$Crop Product--Oil Plant Products--Coconut--Coconut Palm Oil Cake;AOM_001185$Crop Product--Oil Plant Products--Coconut--Cocos nucifera Oil</v>
      </c>
      <c r="L188" s="147" t="str">
        <v>AOM_001179$Crop Byproduct--Legume ByProducts--Bean--Bean Straw</v>
      </c>
      <c r="M188" s="147" t="str" cm="1">
        <f t="array" ref="M188:N188">IF(L188&lt;&gt;"",_xlfn.TEXTSPLIT(L188, "$"),"")</f>
        <v>AOM_001179</v>
      </c>
      <c r="N188" s="147" t="str">
        <v>Crop Byproduct--Legume ByProducts--Bean--Bean Straw</v>
      </c>
      <c r="O188" s="147" t="str" cm="1">
        <f t="array" ref="O188">IF(L188&lt;&gt;"",_xlfn.CHOOSECOLS(_xlfn.TEXTSPLIT(N188,"--"),1),"")</f>
        <v>Crop Byproduct</v>
      </c>
      <c r="P188" s="147" t="str" cm="1">
        <f t="array" ref="P188">IF(L188&lt;&gt;"",IFERROR(_xlfn.CHOOSECOLS(_xlfn.TEXTSPLIT(N188,"--"),2),""),"")</f>
        <v>Legume ByProducts</v>
      </c>
      <c r="Q188" s="147" t="str">
        <f t="shared" si="14"/>
        <v>Bean--Bean Straw</v>
      </c>
    </row>
    <row r="189" spans="1:17" x14ac:dyDescent="0.35">
      <c r="A189" s="146" t="str">
        <v>AOM_001333</v>
      </c>
      <c r="B189" s="146" t="str">
        <v>Oil</v>
      </c>
      <c r="C189" s="146" t="str">
        <v/>
      </c>
      <c r="D189" s="146" t="str">
        <v/>
      </c>
      <c r="E189" s="146" t="str">
        <f t="shared" si="13"/>
        <v/>
      </c>
      <c r="F189" s="146" t="str">
        <v>Management--Livestock Management--Feed Characteristic--Feed Composition--Feed Ingredient--Crop Product--Oil Plant Products--Oil----</v>
      </c>
      <c r="G189" s="146" t="str" cm="1">
        <f t="array" ref="G189">IFERROR(SUBSTITUTE(_xlfn.CHOOSECOLS(_xlfn.TEXTSPLIT(_xlfn.TEXTJOIN("|",,F189),"Feed Ingredient--","|",TRUE),2),"----",""),"")</f>
        <v>Crop Product--Oil Plant Products--Oil</v>
      </c>
      <c r="H189" s="146" t="str">
        <f t="shared" si="10"/>
        <v>Crop Product--Oil Plant Products--Oil</v>
      </c>
      <c r="I189" s="146">
        <f t="shared" si="11"/>
        <v>2</v>
      </c>
      <c r="J189" s="146" t="str">
        <f t="shared" si="12"/>
        <v>Crop Product--Oil Plant Products</v>
      </c>
      <c r="K189" s="146" t="str" cm="1">
        <f t="array" ref="K189">IF(G189&lt;&gt;"",_xlfn.TEXTJOIN(";",TRUE,
CONCATENATE(A189,"$",H189),
IF(E189="","",IF(I189&lt;&gt;0,CONCATENATE(A189,"$",J189,"--",_xlfn.TEXTSPLIT(E189,";",TRUE,FALSE)),CONCATENATE(A189,"$",_xlfn.TEXTSPLIT(E189,";",TRUE,FALSE))))),"")</f>
        <v>AOM_001333$Crop Product--Oil Plant Products--Oil</v>
      </c>
      <c r="L189" s="146" t="str">
        <v>AOM_001179$Crop Byproduct--Legume ByProducts--Bean--Phaseolus vulgaris Straw</v>
      </c>
      <c r="M189" s="146" t="str" cm="1">
        <f t="array" ref="M189:N189">IF(L189&lt;&gt;"",_xlfn.TEXTSPLIT(L189, "$"),"")</f>
        <v>AOM_001179</v>
      </c>
      <c r="N189" s="146" t="str">
        <v>Crop Byproduct--Legume ByProducts--Bean--Phaseolus vulgaris Straw</v>
      </c>
      <c r="O189" s="146" t="str" cm="1">
        <f t="array" ref="O189">IF(L189&lt;&gt;"",_xlfn.CHOOSECOLS(_xlfn.TEXTSPLIT(N189,"--"),1),"")</f>
        <v>Crop Byproduct</v>
      </c>
      <c r="P189" s="146" t="str" cm="1">
        <f t="array" ref="P189">IF(L189&lt;&gt;"",IFERROR(_xlfn.CHOOSECOLS(_xlfn.TEXTSPLIT(N189,"--"),2),""),"")</f>
        <v>Legume ByProducts</v>
      </c>
      <c r="Q189" s="146" t="str">
        <f t="shared" si="14"/>
        <v>Bean--Phaseolus vulgaris Straw</v>
      </c>
    </row>
    <row r="190" spans="1:17" x14ac:dyDescent="0.35">
      <c r="A190" s="147" t="str">
        <v>AOM_000671</v>
      </c>
      <c r="B190" s="147" t="str">
        <v>Palm Oil</v>
      </c>
      <c r="C190" s="147" t="str">
        <v>Palmae Oil</v>
      </c>
      <c r="D190" s="147" t="str">
        <v>Arecaceae</v>
      </c>
      <c r="E190" s="147" t="str">
        <f t="shared" si="13"/>
        <v>Palmae Oil;Arecaceae</v>
      </c>
      <c r="F190" s="147" t="str">
        <v>Management--Livestock Management--Feed Characteristic--Feed Composition--Feed Ingredient--Crop Product--Oil Plant Products--Palm--Palm Oil--</v>
      </c>
      <c r="G190" s="147" t="str" cm="1">
        <f t="array" ref="G190">IFERROR(SUBSTITUTE(_xlfn.CHOOSECOLS(_xlfn.TEXTSPLIT(_xlfn.TEXTJOIN("|",,F190),"Feed Ingredient--","|",TRUE),2),"----",""),"")</f>
        <v>Crop Product--Oil Plant Products--Palm--Palm Oil--</v>
      </c>
      <c r="H190" s="147" t="str">
        <f t="shared" si="10"/>
        <v>Crop Product--Oil Plant Products--Palm--Palm Oil</v>
      </c>
      <c r="I190" s="147">
        <f t="shared" si="11"/>
        <v>3</v>
      </c>
      <c r="J190" s="147" t="str">
        <f t="shared" si="12"/>
        <v>Crop Product--Oil Plant Products--Palm</v>
      </c>
      <c r="K190" s="147" t="str" cm="1">
        <f t="array" ref="K190">IF(G190&lt;&gt;"",_xlfn.TEXTJOIN(";",TRUE,
CONCATENATE(A190,"$",H190),
IF(E190="","",IF(I190&lt;&gt;0,CONCATENATE(A190,"$",J190,"--",_xlfn.TEXTSPLIT(E190,";",TRUE,FALSE)),CONCATENATE(A190,"$",_xlfn.TEXTSPLIT(E190,";",TRUE,FALSE))))),"")</f>
        <v>AOM_000671$Crop Product--Oil Plant Products--Palm--Palm Oil;AOM_000671$Crop Product--Oil Plant Products--Palm--Palmae Oil;AOM_000671$Crop Product--Oil Plant Products--Palm--Arecaceae</v>
      </c>
      <c r="L190" s="147" t="str">
        <v>AOM_001180$Crop Byproduct--Legume ByProducts--Bean--Bean Tops</v>
      </c>
      <c r="M190" s="147" t="str" cm="1">
        <f t="array" ref="M190:N190">IF(L190&lt;&gt;"",_xlfn.TEXTSPLIT(L190, "$"),"")</f>
        <v>AOM_001180</v>
      </c>
      <c r="N190" s="147" t="str">
        <v>Crop Byproduct--Legume ByProducts--Bean--Bean Tops</v>
      </c>
      <c r="O190" s="147" t="str" cm="1">
        <f t="array" ref="O190">IF(L190&lt;&gt;"",_xlfn.CHOOSECOLS(_xlfn.TEXTSPLIT(N190,"--"),1),"")</f>
        <v>Crop Byproduct</v>
      </c>
      <c r="P190" s="147" t="str" cm="1">
        <f t="array" ref="P190">IF(L190&lt;&gt;"",IFERROR(_xlfn.CHOOSECOLS(_xlfn.TEXTSPLIT(N190,"--"),2),""),"")</f>
        <v>Legume ByProducts</v>
      </c>
      <c r="Q190" s="147" t="str">
        <f t="shared" si="14"/>
        <v>Bean--Bean Tops</v>
      </c>
    </row>
    <row r="191" spans="1:17" x14ac:dyDescent="0.35">
      <c r="A191" s="146" t="str">
        <v>AOM_000672</v>
      </c>
      <c r="B191" s="146" t="str">
        <v>Palm Oil Crude</v>
      </c>
      <c r="C191" s="146" t="str">
        <v/>
      </c>
      <c r="D191" s="146" t="str">
        <v/>
      </c>
      <c r="E191" s="146" t="str">
        <f t="shared" si="13"/>
        <v/>
      </c>
      <c r="F191" s="146" t="str">
        <v>Management--Livestock Management--Feed Characteristic--Feed Composition--Feed Ingredient--Crop Product--Oil Plant Products--Palm--Palm Oil Crude--</v>
      </c>
      <c r="G191" s="146" t="str" cm="1">
        <f t="array" ref="G191">IFERROR(SUBSTITUTE(_xlfn.CHOOSECOLS(_xlfn.TEXTSPLIT(_xlfn.TEXTJOIN("|",,F191),"Feed Ingredient--","|",TRUE),2),"----",""),"")</f>
        <v>Crop Product--Oil Plant Products--Palm--Palm Oil Crude--</v>
      </c>
      <c r="H191" s="146" t="str">
        <f t="shared" si="10"/>
        <v>Crop Product--Oil Plant Products--Palm--Palm Oil Crude</v>
      </c>
      <c r="I191" s="146">
        <f t="shared" si="11"/>
        <v>3</v>
      </c>
      <c r="J191" s="146" t="str">
        <f t="shared" si="12"/>
        <v>Crop Product--Oil Plant Products--Palm</v>
      </c>
      <c r="K191" s="146" t="str" cm="1">
        <f t="array" ref="K191">IF(G191&lt;&gt;"",_xlfn.TEXTJOIN(";",TRUE,
CONCATENATE(A191,"$",H191),
IF(E191="","",IF(I191&lt;&gt;0,CONCATENATE(A191,"$",J191,"--",_xlfn.TEXTSPLIT(E191,";",TRUE,FALSE)),CONCATENATE(A191,"$",_xlfn.TEXTSPLIT(E191,";",TRUE,FALSE))))),"")</f>
        <v>AOM_000672$Crop Product--Oil Plant Products--Palm--Palm Oil Crude</v>
      </c>
      <c r="L191" s="146" t="str">
        <v>AOM_001180$Crop Byproduct--Legume ByProducts--Bean--Phaseolus vulgaris Tops</v>
      </c>
      <c r="M191" s="146" t="str" cm="1">
        <f t="array" ref="M191:N191">IF(L191&lt;&gt;"",_xlfn.TEXTSPLIT(L191, "$"),"")</f>
        <v>AOM_001180</v>
      </c>
      <c r="N191" s="146" t="str">
        <v>Crop Byproduct--Legume ByProducts--Bean--Phaseolus vulgaris Tops</v>
      </c>
      <c r="O191" s="146" t="str" cm="1">
        <f t="array" ref="O191">IF(L191&lt;&gt;"",_xlfn.CHOOSECOLS(_xlfn.TEXTSPLIT(N191,"--"),1),"")</f>
        <v>Crop Byproduct</v>
      </c>
      <c r="P191" s="146" t="str" cm="1">
        <f t="array" ref="P191">IF(L191&lt;&gt;"",IFERROR(_xlfn.CHOOSECOLS(_xlfn.TEXTSPLIT(N191,"--"),2),""),"")</f>
        <v>Legume ByProducts</v>
      </c>
      <c r="Q191" s="146" t="str">
        <f t="shared" si="14"/>
        <v>Bean--Phaseolus vulgaris Tops</v>
      </c>
    </row>
    <row r="192" spans="1:17" x14ac:dyDescent="0.35">
      <c r="A192" s="147" t="str">
        <v>AOM_001837</v>
      </c>
      <c r="B192" s="147" t="str">
        <v>Palm Oil Sludge</v>
      </c>
      <c r="C192" s="147" t="str">
        <v/>
      </c>
      <c r="D192" s="147" t="str">
        <v>Arecaceae Sludge</v>
      </c>
      <c r="E192" s="147" t="str">
        <f t="shared" si="13"/>
        <v>Arecaceae Sludge</v>
      </c>
      <c r="F192" s="147" t="str">
        <v>Management--Livestock Management--Feed Characteristic--Feed Composition--Feed Ingredient--Crop Product--Oil Plant Products--Palm--Palm Oil Sludge--</v>
      </c>
      <c r="G192" s="147" t="str" cm="1">
        <f t="array" ref="G192">IFERROR(SUBSTITUTE(_xlfn.CHOOSECOLS(_xlfn.TEXTSPLIT(_xlfn.TEXTJOIN("|",,F192),"Feed Ingredient--","|",TRUE),2),"----",""),"")</f>
        <v>Crop Product--Oil Plant Products--Palm--Palm Oil Sludge--</v>
      </c>
      <c r="H192" s="147" t="str">
        <f t="shared" si="10"/>
        <v>Crop Product--Oil Plant Products--Palm--Palm Oil Sludge</v>
      </c>
      <c r="I192" s="147">
        <f t="shared" si="11"/>
        <v>3</v>
      </c>
      <c r="J192" s="147" t="str">
        <f t="shared" si="12"/>
        <v>Crop Product--Oil Plant Products--Palm</v>
      </c>
      <c r="K192" s="147" t="str" cm="1">
        <f t="array" ref="K192">IF(G192&lt;&gt;"",_xlfn.TEXTJOIN(";",TRUE,
CONCATENATE(A192,"$",H192),
IF(E192="","",IF(I192&lt;&gt;0,CONCATENATE(A192,"$",J192,"--",_xlfn.TEXTSPLIT(E192,";",TRUE,FALSE)),CONCATENATE(A192,"$",_xlfn.TEXTSPLIT(E192,";",TRUE,FALSE))))),"")</f>
        <v>AOM_001837$Crop Product--Oil Plant Products--Palm--Palm Oil Sludge;AOM_001837$Crop Product--Oil Plant Products--Palm--Arecaceae Sludge</v>
      </c>
      <c r="L192" s="147" t="str">
        <v>AOM_001181$Crop Byproduct--Legume ByProducts--Chickpea--Chickpea Haulm</v>
      </c>
      <c r="M192" s="147" t="str" cm="1">
        <f t="array" ref="M192:N192">IF(L192&lt;&gt;"",_xlfn.TEXTSPLIT(L192, "$"),"")</f>
        <v>AOM_001181</v>
      </c>
      <c r="N192" s="147" t="str">
        <v>Crop Byproduct--Legume ByProducts--Chickpea--Chickpea Haulm</v>
      </c>
      <c r="O192" s="147" t="str" cm="1">
        <f t="array" ref="O192">IF(L192&lt;&gt;"",_xlfn.CHOOSECOLS(_xlfn.TEXTSPLIT(N192,"--"),1),"")</f>
        <v>Crop Byproduct</v>
      </c>
      <c r="P192" s="147" t="str" cm="1">
        <f t="array" ref="P192">IF(L192&lt;&gt;"",IFERROR(_xlfn.CHOOSECOLS(_xlfn.TEXTSPLIT(N192,"--"),2),""),"")</f>
        <v>Legume ByProducts</v>
      </c>
      <c r="Q192" s="147" t="str">
        <f t="shared" si="14"/>
        <v>Chickpea--Chickpea Haulm</v>
      </c>
    </row>
    <row r="193" spans="1:17" x14ac:dyDescent="0.35">
      <c r="A193" s="146" t="str">
        <v>AOM_000673</v>
      </c>
      <c r="B193" s="146" t="str">
        <v>Sunflower</v>
      </c>
      <c r="C193" s="146" t="str">
        <v>Common Sunflower</v>
      </c>
      <c r="D193" s="146" t="str">
        <v>Helianthus annuus</v>
      </c>
      <c r="E193" s="146" t="str">
        <f t="shared" si="13"/>
        <v>Common Sunflower;Helianthus annuus</v>
      </c>
      <c r="F193" s="146" t="str">
        <v>Management--Livestock Management--Feed Characteristic--Feed Composition--Feed Ingredient--Crop Product--Oil Plant Products--Sunflower----</v>
      </c>
      <c r="G193" s="146" t="str" cm="1">
        <f t="array" ref="G193">IFERROR(SUBSTITUTE(_xlfn.CHOOSECOLS(_xlfn.TEXTSPLIT(_xlfn.TEXTJOIN("|",,F193),"Feed Ingredient--","|",TRUE),2),"----",""),"")</f>
        <v>Crop Product--Oil Plant Products--Sunflower</v>
      </c>
      <c r="H193" s="146" t="str">
        <f t="shared" si="10"/>
        <v>Crop Product--Oil Plant Products--Sunflower</v>
      </c>
      <c r="I193" s="146">
        <f t="shared" si="11"/>
        <v>2</v>
      </c>
      <c r="J193" s="146" t="str">
        <f t="shared" si="12"/>
        <v>Crop Product--Oil Plant Products</v>
      </c>
      <c r="K193" s="146" t="str" cm="1">
        <f t="array" ref="K193">IF(G193&lt;&gt;"",_xlfn.TEXTJOIN(";",TRUE,
CONCATENATE(A193,"$",H193),
IF(E193="","",IF(I193&lt;&gt;0,CONCATENATE(A193,"$",J193,"--",_xlfn.TEXTSPLIT(E193,";",TRUE,FALSE)),CONCATENATE(A193,"$",_xlfn.TEXTSPLIT(E193,";",TRUE,FALSE))))),"")</f>
        <v>AOM_000673$Crop Product--Oil Plant Products--Sunflower;AOM_000673$Crop Product--Oil Plant Products--Common Sunflower;AOM_000673$Crop Product--Oil Plant Products--Helianthus annuus</v>
      </c>
      <c r="L193" s="146" t="str">
        <v>AOM_001181$Crop Byproduct--Legume ByProducts--Chickpea--Cicer arietinum Haulm</v>
      </c>
      <c r="M193" s="146" t="str" cm="1">
        <f t="array" ref="M193:N193">IF(L193&lt;&gt;"",_xlfn.TEXTSPLIT(L193, "$"),"")</f>
        <v>AOM_001181</v>
      </c>
      <c r="N193" s="146" t="str">
        <v>Crop Byproduct--Legume ByProducts--Chickpea--Cicer arietinum Haulm</v>
      </c>
      <c r="O193" s="146" t="str" cm="1">
        <f t="array" ref="O193">IF(L193&lt;&gt;"",_xlfn.CHOOSECOLS(_xlfn.TEXTSPLIT(N193,"--"),1),"")</f>
        <v>Crop Byproduct</v>
      </c>
      <c r="P193" s="146" t="str" cm="1">
        <f t="array" ref="P193">IF(L193&lt;&gt;"",IFERROR(_xlfn.CHOOSECOLS(_xlfn.TEXTSPLIT(N193,"--"),2),""),"")</f>
        <v>Legume ByProducts</v>
      </c>
      <c r="Q193" s="146" t="str">
        <f t="shared" si="14"/>
        <v>Chickpea--Cicer arietinum Haulm</v>
      </c>
    </row>
    <row r="194" spans="1:17" x14ac:dyDescent="0.35">
      <c r="A194" s="147" t="str">
        <v>AOM_000674</v>
      </c>
      <c r="B194" s="147" t="str">
        <v>Sunflower Oil</v>
      </c>
      <c r="C194" s="147" t="str">
        <v>Common Sunflower Oil</v>
      </c>
      <c r="D194" s="147" t="str">
        <v>Helianthus annuus Oil</v>
      </c>
      <c r="E194" s="147" t="str">
        <f t="shared" si="13"/>
        <v>Common Sunflower Oil;Helianthus annuus Oil</v>
      </c>
      <c r="F194" s="147" t="str">
        <v>Management--Livestock Management--Feed Characteristic--Feed Composition--Feed Ingredient--Crop Product--Oil Plant Products--Sunflower--Sunflower Oil--</v>
      </c>
      <c r="G194" s="147" t="str" cm="1">
        <f t="array" ref="G194">IFERROR(SUBSTITUTE(_xlfn.CHOOSECOLS(_xlfn.TEXTSPLIT(_xlfn.TEXTJOIN("|",,F194),"Feed Ingredient--","|",TRUE),2),"----",""),"")</f>
        <v>Crop Product--Oil Plant Products--Sunflower--Sunflower Oil--</v>
      </c>
      <c r="H194" s="147" t="str">
        <f t="shared" ref="H194:H257" si="15">IF(G194&lt;&gt;"",_xlfn.TEXTJOIN("--",TRUE,_xlfn.TEXTSPLIT(G194,"--","|",TRUE)),"")</f>
        <v>Crop Product--Oil Plant Products--Sunflower--Sunflower Oil</v>
      </c>
      <c r="I194" s="147">
        <f t="shared" ref="I194:I257" si="16">IF(G194&lt;&gt;"",SUM(LEN(H194)-LEN(SUBSTITUTE(H194,"--","")))/LEN("--"),"")</f>
        <v>3</v>
      </c>
      <c r="J194" s="147" t="str">
        <f t="shared" ref="J194:J257" si="17">IF(G194&lt;&gt;"",IFERROR(_xlfn.TEXTJOIN("--",TRUE,_xlfn.CHOOSECOLS(_xlfn.TEXTSPLIT(H194,"--"),_xlfn.SEQUENCE(1,I194))),""),"")</f>
        <v>Crop Product--Oil Plant Products--Sunflower</v>
      </c>
      <c r="K194" s="147" t="str" cm="1">
        <f t="array" ref="K194">IF(G194&lt;&gt;"",_xlfn.TEXTJOIN(";",TRUE,
CONCATENATE(A194,"$",H194),
IF(E194="","",IF(I194&lt;&gt;0,CONCATENATE(A194,"$",J194,"--",_xlfn.TEXTSPLIT(E194,";",TRUE,FALSE)),CONCATENATE(A194,"$",_xlfn.TEXTSPLIT(E194,";",TRUE,FALSE))))),"")</f>
        <v>AOM_000674$Crop Product--Oil Plant Products--Sunflower--Sunflower Oil;AOM_000674$Crop Product--Oil Plant Products--Sunflower--Common Sunflower Oil;AOM_000674$Crop Product--Oil Plant Products--Sunflower--Helianthus annuus Oil</v>
      </c>
      <c r="L194" s="147" t="str">
        <v>AOM_000601$Crop Byproduct--Legume ByProducts--Cowpea--Cowpea Haulm</v>
      </c>
      <c r="M194" s="147" t="str" cm="1">
        <f t="array" ref="M194:N194">IF(L194&lt;&gt;"",_xlfn.TEXTSPLIT(L194, "$"),"")</f>
        <v>AOM_000601</v>
      </c>
      <c r="N194" s="147" t="str">
        <v>Crop Byproduct--Legume ByProducts--Cowpea--Cowpea Haulm</v>
      </c>
      <c r="O194" s="147" t="str" cm="1">
        <f t="array" ref="O194">IF(L194&lt;&gt;"",_xlfn.CHOOSECOLS(_xlfn.TEXTSPLIT(N194,"--"),1),"")</f>
        <v>Crop Byproduct</v>
      </c>
      <c r="P194" s="147" t="str" cm="1">
        <f t="array" ref="P194">IF(L194&lt;&gt;"",IFERROR(_xlfn.CHOOSECOLS(_xlfn.TEXTSPLIT(N194,"--"),2),""),"")</f>
        <v>Legume ByProducts</v>
      </c>
      <c r="Q194" s="147" t="str">
        <f t="shared" si="14"/>
        <v>Cowpea--Cowpea Haulm</v>
      </c>
    </row>
    <row r="195" spans="1:17" x14ac:dyDescent="0.35">
      <c r="A195" s="146" t="str">
        <v>AOM_000676</v>
      </c>
      <c r="B195" s="146" t="str">
        <v>Vegetable Oil</v>
      </c>
      <c r="C195" s="146" t="str">
        <v/>
      </c>
      <c r="D195" s="146" t="str">
        <v/>
      </c>
      <c r="E195" s="146" t="str">
        <f t="shared" ref="E195:E258" si="18">_xlfn.TEXTJOIN(";",TRUE,C195,D195)</f>
        <v/>
      </c>
      <c r="F195" s="146" t="str">
        <v>Management--Livestock Management--Feed Characteristic--Feed Composition--Feed Ingredient--Crop Product--Oil Plant Products--Vegetable Oil----</v>
      </c>
      <c r="G195" s="146" t="str" cm="1">
        <f t="array" ref="G195">IFERROR(SUBSTITUTE(_xlfn.CHOOSECOLS(_xlfn.TEXTSPLIT(_xlfn.TEXTJOIN("|",,F195),"Feed Ingredient--","|",TRUE),2),"----",""),"")</f>
        <v>Crop Product--Oil Plant Products--Vegetable Oil</v>
      </c>
      <c r="H195" s="146" t="str">
        <f t="shared" si="15"/>
        <v>Crop Product--Oil Plant Products--Vegetable Oil</v>
      </c>
      <c r="I195" s="146">
        <f t="shared" si="16"/>
        <v>2</v>
      </c>
      <c r="J195" s="146" t="str">
        <f t="shared" si="17"/>
        <v>Crop Product--Oil Plant Products</v>
      </c>
      <c r="K195" s="146" t="str" cm="1">
        <f t="array" ref="K195">IF(G195&lt;&gt;"",_xlfn.TEXTJOIN(";",TRUE,
CONCATENATE(A195,"$",H195),
IF(E195="","",IF(I195&lt;&gt;0,CONCATENATE(A195,"$",J195,"--",_xlfn.TEXTSPLIT(E195,";",TRUE,FALSE)),CONCATENATE(A195,"$",_xlfn.TEXTSPLIT(E195,";",TRUE,FALSE))))),"")</f>
        <v>AOM_000676$Crop Product--Oil Plant Products--Vegetable Oil</v>
      </c>
      <c r="L195" s="146" t="str">
        <v>AOM_000601$Crop Byproduct--Legume ByProducts--Cowpea--Vigna unguiculata Haulm</v>
      </c>
      <c r="M195" s="146" t="str" cm="1">
        <f t="array" ref="M195:N195">IF(L195&lt;&gt;"",_xlfn.TEXTSPLIT(L195, "$"),"")</f>
        <v>AOM_000601</v>
      </c>
      <c r="N195" s="146" t="str">
        <v>Crop Byproduct--Legume ByProducts--Cowpea--Vigna unguiculata Haulm</v>
      </c>
      <c r="O195" s="146" t="str" cm="1">
        <f t="array" ref="O195">IF(L195&lt;&gt;"",_xlfn.CHOOSECOLS(_xlfn.TEXTSPLIT(N195,"--"),1),"")</f>
        <v>Crop Byproduct</v>
      </c>
      <c r="P195" s="146" t="str" cm="1">
        <f t="array" ref="P195">IF(L195&lt;&gt;"",IFERROR(_xlfn.CHOOSECOLS(_xlfn.TEXTSPLIT(N195,"--"),2),""),"")</f>
        <v>Legume ByProducts</v>
      </c>
      <c r="Q195" s="146" t="str">
        <f t="shared" ref="Q195:Q258" si="19">IF(L195&lt;&gt;"",IF(SUM(LEN(N195)-LEN(SUBSTITUTE(N195,"--","")))/LEN("--")&gt;1,SUBSTITUTE(N195,CONCATENATE(O195,"--",P195,"--"),""),""),"")</f>
        <v>Cowpea--Vigna unguiculata Haulm</v>
      </c>
    </row>
    <row r="196" spans="1:17" x14ac:dyDescent="0.35">
      <c r="A196" s="147" t="str">
        <v>AOM_000678</v>
      </c>
      <c r="B196" s="147" t="str">
        <v>Cassava Starch</v>
      </c>
      <c r="C196" s="147" t="str">
        <v>Yuca Starch;Tapioca Starch;Manioc Starch</v>
      </c>
      <c r="D196" s="147" t="str">
        <v>Manihot esculenta Starch</v>
      </c>
      <c r="E196" s="147" t="str">
        <f t="shared" si="18"/>
        <v>Yuca Starch;Tapioca Starch;Manioc Starch;Manihot esculenta Starch</v>
      </c>
      <c r="F196" s="147" t="str">
        <v>Management--Livestock Management--Feed Characteristic--Feed Composition--Feed Ingredient--Crop Product--Roots and Tuber Products--Cassava--Cassava Starch--</v>
      </c>
      <c r="G196" s="147" t="str" cm="1">
        <f t="array" ref="G196">IFERROR(SUBSTITUTE(_xlfn.CHOOSECOLS(_xlfn.TEXTSPLIT(_xlfn.TEXTJOIN("|",,F196),"Feed Ingredient--","|",TRUE),2),"----",""),"")</f>
        <v>Crop Product--Roots and Tuber Products--Cassava--Cassava Starch--</v>
      </c>
      <c r="H196" s="147" t="str">
        <f t="shared" si="15"/>
        <v>Crop Product--Roots and Tuber Products--Cassava--Cassava Starch</v>
      </c>
      <c r="I196" s="147">
        <f t="shared" si="16"/>
        <v>3</v>
      </c>
      <c r="J196" s="147" t="str">
        <f t="shared" si="17"/>
        <v>Crop Product--Roots and Tuber Products--Cassava</v>
      </c>
      <c r="K196" s="147" t="str" cm="1">
        <f t="array" ref="K196">IF(G196&lt;&gt;"",_xlfn.TEXTJOIN(";",TRUE,
CONCATENATE(A196,"$",H196),
IF(E196="","",IF(I196&lt;&gt;0,CONCATENATE(A196,"$",J196,"--",_xlfn.TEXTSPLIT(E196,";",TRUE,FALSE)),CONCATENATE(A196,"$",_xlfn.TEXTSPLIT(E196,";",TRUE,FALSE))))),"")</f>
        <v>AOM_000678$Crop Product--Roots and Tuber Products--Cassava--Cassava Starch;AOM_000678$Crop Product--Roots and Tuber Products--Cassava--Yuca Starch;AOM_000678$Crop Product--Roots and Tuber Products--Cassava--Tapioca Starch;AOM_000678$Crop Product--Roots and Tuber Products--Cassava--Manioc Starch;AOM_000678$Crop Product--Roots and Tuber Products--Cassava--Manihot esculenta Starch</v>
      </c>
      <c r="L196" s="147" t="str">
        <v>AOM_000602$Crop Byproduct--Legume ByProducts--Cowpea--Cowpea Husk</v>
      </c>
      <c r="M196" s="147" t="str" cm="1">
        <f t="array" ref="M196:N196">IF(L196&lt;&gt;"",_xlfn.TEXTSPLIT(L196, "$"),"")</f>
        <v>AOM_000602</v>
      </c>
      <c r="N196" s="147" t="str">
        <v>Crop Byproduct--Legume ByProducts--Cowpea--Cowpea Husk</v>
      </c>
      <c r="O196" s="147" t="str" cm="1">
        <f t="array" ref="O196">IF(L196&lt;&gt;"",_xlfn.CHOOSECOLS(_xlfn.TEXTSPLIT(N196,"--"),1),"")</f>
        <v>Crop Byproduct</v>
      </c>
      <c r="P196" s="147" t="str" cm="1">
        <f t="array" ref="P196">IF(L196&lt;&gt;"",IFERROR(_xlfn.CHOOSECOLS(_xlfn.TEXTSPLIT(N196,"--"),2),""),"")</f>
        <v>Legume ByProducts</v>
      </c>
      <c r="Q196" s="147" t="str">
        <f t="shared" si="19"/>
        <v>Cowpea--Cowpea Husk</v>
      </c>
    </row>
    <row r="197" spans="1:17" x14ac:dyDescent="0.35">
      <c r="A197" s="146" t="str">
        <v>AOM_000679</v>
      </c>
      <c r="B197" s="146" t="str">
        <v>Cassava Tuber</v>
      </c>
      <c r="C197" s="146" t="str">
        <v>Yuca Tuber;Tapioca Tuber;Manioc Tuber</v>
      </c>
      <c r="D197" s="146" t="str">
        <v>Manihot esculenta Tuber</v>
      </c>
      <c r="E197" s="146" t="str">
        <f t="shared" si="18"/>
        <v>Yuca Tuber;Tapioca Tuber;Manioc Tuber;Manihot esculenta Tuber</v>
      </c>
      <c r="F197" s="146" t="str">
        <v>Management--Livestock Management--Feed Characteristic--Feed Composition--Feed Ingredient--Crop Product--Roots and Tuber Products--Cassava--Cassava Tuber--</v>
      </c>
      <c r="G197" s="146" t="str" cm="1">
        <f t="array" ref="G197">IFERROR(SUBSTITUTE(_xlfn.CHOOSECOLS(_xlfn.TEXTSPLIT(_xlfn.TEXTJOIN("|",,F197),"Feed Ingredient--","|",TRUE),2),"----",""),"")</f>
        <v>Crop Product--Roots and Tuber Products--Cassava--Cassava Tuber--</v>
      </c>
      <c r="H197" s="146" t="str">
        <f t="shared" si="15"/>
        <v>Crop Product--Roots and Tuber Products--Cassava--Cassava Tuber</v>
      </c>
      <c r="I197" s="146">
        <f t="shared" si="16"/>
        <v>3</v>
      </c>
      <c r="J197" s="146" t="str">
        <f t="shared" si="17"/>
        <v>Crop Product--Roots and Tuber Products--Cassava</v>
      </c>
      <c r="K197" s="146" t="str" cm="1">
        <f t="array" ref="K197">IF(G197&lt;&gt;"",_xlfn.TEXTJOIN(";",TRUE,
CONCATENATE(A197,"$",H197),
IF(E197="","",IF(I197&lt;&gt;0,CONCATENATE(A197,"$",J197,"--",_xlfn.TEXTSPLIT(E197,";",TRUE,FALSE)),CONCATENATE(A197,"$",_xlfn.TEXTSPLIT(E197,";",TRUE,FALSE))))),"")</f>
        <v>AOM_000679$Crop Product--Roots and Tuber Products--Cassava--Cassava Tuber;AOM_000679$Crop Product--Roots and Tuber Products--Cassava--Yuca Tuber;AOM_000679$Crop Product--Roots and Tuber Products--Cassava--Tapioca Tuber;AOM_000679$Crop Product--Roots and Tuber Products--Cassava--Manioc Tuber;AOM_000679$Crop Product--Roots and Tuber Products--Cassava--Manihot esculenta Tuber</v>
      </c>
      <c r="L197" s="146" t="str">
        <v>AOM_000602$Crop Byproduct--Legume ByProducts--Cowpea--Vigna unguiculata Husk</v>
      </c>
      <c r="M197" s="146" t="str" cm="1">
        <f t="array" ref="M197:N197">IF(L197&lt;&gt;"",_xlfn.TEXTSPLIT(L197, "$"),"")</f>
        <v>AOM_000602</v>
      </c>
      <c r="N197" s="146" t="str">
        <v>Crop Byproduct--Legume ByProducts--Cowpea--Vigna unguiculata Husk</v>
      </c>
      <c r="O197" s="146" t="str" cm="1">
        <f t="array" ref="O197">IF(L197&lt;&gt;"",_xlfn.CHOOSECOLS(_xlfn.TEXTSPLIT(N197,"--"),1),"")</f>
        <v>Crop Byproduct</v>
      </c>
      <c r="P197" s="146" t="str" cm="1">
        <f t="array" ref="P197">IF(L197&lt;&gt;"",IFERROR(_xlfn.CHOOSECOLS(_xlfn.TEXTSPLIT(N197,"--"),2),""),"")</f>
        <v>Legume ByProducts</v>
      </c>
      <c r="Q197" s="146" t="str">
        <f t="shared" si="19"/>
        <v>Cowpea--Vigna unguiculata Husk</v>
      </c>
    </row>
    <row r="198" spans="1:17" x14ac:dyDescent="0.35">
      <c r="A198" s="147" t="str">
        <v>AOM_001818</v>
      </c>
      <c r="B198" s="147" t="str">
        <v>Ensete ventricosum Corm</v>
      </c>
      <c r="C198" s="147" t="str">
        <v/>
      </c>
      <c r="D198" s="147" t="str">
        <v>Ensete ventricosum Corm</v>
      </c>
      <c r="E198" s="147" t="str">
        <f t="shared" si="18"/>
        <v>Ensete ventricosum Corm</v>
      </c>
      <c r="F198" s="147" t="str">
        <v>Management--Livestock Management--Feed Characteristic--Feed Composition--Feed Ingredient--Crop Product--Roots and Tuber Products--Ensete ventricosum--Ensete ventricosum Corm--</v>
      </c>
      <c r="G198" s="147" t="str" cm="1">
        <f t="array" ref="G198">IFERROR(SUBSTITUTE(_xlfn.CHOOSECOLS(_xlfn.TEXTSPLIT(_xlfn.TEXTJOIN("|",,F198),"Feed Ingredient--","|",TRUE),2),"----",""),"")</f>
        <v>Crop Product--Roots and Tuber Products--Ensete ventricosum--Ensete ventricosum Corm--</v>
      </c>
      <c r="H198" s="147" t="str">
        <f t="shared" si="15"/>
        <v>Crop Product--Roots and Tuber Products--Ensete ventricosum--Ensete ventricosum Corm</v>
      </c>
      <c r="I198" s="147">
        <f t="shared" si="16"/>
        <v>3</v>
      </c>
      <c r="J198" s="147" t="str">
        <f t="shared" si="17"/>
        <v>Crop Product--Roots and Tuber Products--Ensete ventricosum</v>
      </c>
      <c r="K198" s="147" t="str" cm="1">
        <f t="array" ref="K198">IF(G198&lt;&gt;"",_xlfn.TEXTJOIN(";",TRUE,
CONCATENATE(A198,"$",H198),
IF(E198="","",IF(I198&lt;&gt;0,CONCATENATE(A198,"$",J198,"--",_xlfn.TEXTSPLIT(E198,";",TRUE,FALSE)),CONCATENATE(A198,"$",_xlfn.TEXTSPLIT(E198,";",TRUE,FALSE))))),"")</f>
        <v>AOM_001818$Crop Product--Roots and Tuber Products--Ensete ventricosum--Ensete ventricosum Corm;AOM_001818$Crop Product--Roots and Tuber Products--Ensete ventricosum--Ensete ventricosum Corm</v>
      </c>
      <c r="L198" s="147" t="str">
        <v>AOM_001189$Crop Byproduct--Legume ByProducts--Cowpea--Cowpea Vine</v>
      </c>
      <c r="M198" s="147" t="str" cm="1">
        <f t="array" ref="M198:N198">IF(L198&lt;&gt;"",_xlfn.TEXTSPLIT(L198, "$"),"")</f>
        <v>AOM_001189</v>
      </c>
      <c r="N198" s="147" t="str">
        <v>Crop Byproduct--Legume ByProducts--Cowpea--Cowpea Vine</v>
      </c>
      <c r="O198" s="147" t="str" cm="1">
        <f t="array" ref="O198">IF(L198&lt;&gt;"",_xlfn.CHOOSECOLS(_xlfn.TEXTSPLIT(N198,"--"),1),"")</f>
        <v>Crop Byproduct</v>
      </c>
      <c r="P198" s="147" t="str" cm="1">
        <f t="array" ref="P198">IF(L198&lt;&gt;"",IFERROR(_xlfn.CHOOSECOLS(_xlfn.TEXTSPLIT(N198,"--"),2),""),"")</f>
        <v>Legume ByProducts</v>
      </c>
      <c r="Q198" s="147" t="str">
        <f t="shared" si="19"/>
        <v>Cowpea--Cowpea Vine</v>
      </c>
    </row>
    <row r="199" spans="1:17" x14ac:dyDescent="0.35">
      <c r="A199" s="146" t="str">
        <v>AOM_001819</v>
      </c>
      <c r="B199" s="146" t="str">
        <v>Ensete ventricosum Leaves</v>
      </c>
      <c r="C199" s="146" t="str">
        <v/>
      </c>
      <c r="D199" s="146" t="str">
        <v>Ensete ventricosum Leaves</v>
      </c>
      <c r="E199" s="146" t="str">
        <f t="shared" si="18"/>
        <v>Ensete ventricosum Leaves</v>
      </c>
      <c r="F199" s="146" t="str">
        <v>Management--Livestock Management--Feed Characteristic--Feed Composition--Feed Ingredient--Crop Product--Roots and Tuber Products--Ensete ventricosum--Ensete ventricosum Leaves--</v>
      </c>
      <c r="G199" s="146" t="str" cm="1">
        <f t="array" ref="G199">IFERROR(SUBSTITUTE(_xlfn.CHOOSECOLS(_xlfn.TEXTSPLIT(_xlfn.TEXTJOIN("|",,F199),"Feed Ingredient--","|",TRUE),2),"----",""),"")</f>
        <v>Crop Product--Roots and Tuber Products--Ensete ventricosum--Ensete ventricosum Leaves--</v>
      </c>
      <c r="H199" s="146" t="str">
        <f t="shared" si="15"/>
        <v>Crop Product--Roots and Tuber Products--Ensete ventricosum--Ensete ventricosum Leaves</v>
      </c>
      <c r="I199" s="146">
        <f t="shared" si="16"/>
        <v>3</v>
      </c>
      <c r="J199" s="146" t="str">
        <f t="shared" si="17"/>
        <v>Crop Product--Roots and Tuber Products--Ensete ventricosum</v>
      </c>
      <c r="K199" s="146" t="str" cm="1">
        <f t="array" ref="K199">IF(G199&lt;&gt;"",_xlfn.TEXTJOIN(";",TRUE,
CONCATENATE(A199,"$",H199),
IF(E199="","",IF(I199&lt;&gt;0,CONCATENATE(A199,"$",J199,"--",_xlfn.TEXTSPLIT(E199,";",TRUE,FALSE)),CONCATENATE(A199,"$",_xlfn.TEXTSPLIT(E199,";",TRUE,FALSE))))),"")</f>
        <v>AOM_001819$Crop Product--Roots and Tuber Products--Ensete ventricosum--Ensete ventricosum Leaves;AOM_001819$Crop Product--Roots and Tuber Products--Ensete ventricosum--Ensete ventricosum Leaves</v>
      </c>
      <c r="L199" s="146" t="str">
        <v>AOM_001189$Crop Byproduct--Legume ByProducts--Cowpea--Vigna unguiculata Vine</v>
      </c>
      <c r="M199" s="146" t="str" cm="1">
        <f t="array" ref="M199:N199">IF(L199&lt;&gt;"",_xlfn.TEXTSPLIT(L199, "$"),"")</f>
        <v>AOM_001189</v>
      </c>
      <c r="N199" s="146" t="str">
        <v>Crop Byproduct--Legume ByProducts--Cowpea--Vigna unguiculata Vine</v>
      </c>
      <c r="O199" s="146" t="str" cm="1">
        <f t="array" ref="O199">IF(L199&lt;&gt;"",_xlfn.CHOOSECOLS(_xlfn.TEXTSPLIT(N199,"--"),1),"")</f>
        <v>Crop Byproduct</v>
      </c>
      <c r="P199" s="146" t="str" cm="1">
        <f t="array" ref="P199">IF(L199&lt;&gt;"",IFERROR(_xlfn.CHOOSECOLS(_xlfn.TEXTSPLIT(N199,"--"),2),""),"")</f>
        <v>Legume ByProducts</v>
      </c>
      <c r="Q199" s="146" t="str">
        <f t="shared" si="19"/>
        <v>Cowpea--Vigna unguiculata Vine</v>
      </c>
    </row>
    <row r="200" spans="1:17" x14ac:dyDescent="0.35">
      <c r="A200" s="147" t="str">
        <v>AOM_001820</v>
      </c>
      <c r="B200" s="147" t="str">
        <v>Potato Starch</v>
      </c>
      <c r="C200" s="147" t="str">
        <v/>
      </c>
      <c r="D200" s="147" t="str">
        <v>Solanum tuberosum Starch</v>
      </c>
      <c r="E200" s="147" t="str">
        <f t="shared" si="18"/>
        <v>Solanum tuberosum Starch</v>
      </c>
      <c r="F200" s="147" t="str">
        <v>Management--Livestock Management--Feed Characteristic--Feed Composition--Feed Ingredient--Crop Product--Roots and Tuber Products--Potato--Potato Starch--</v>
      </c>
      <c r="G200" s="147" t="str" cm="1">
        <f t="array" ref="G200">IFERROR(SUBSTITUTE(_xlfn.CHOOSECOLS(_xlfn.TEXTSPLIT(_xlfn.TEXTJOIN("|",,F200),"Feed Ingredient--","|",TRUE),2),"----",""),"")</f>
        <v>Crop Product--Roots and Tuber Products--Potato--Potato Starch--</v>
      </c>
      <c r="H200" s="147" t="str">
        <f t="shared" si="15"/>
        <v>Crop Product--Roots and Tuber Products--Potato--Potato Starch</v>
      </c>
      <c r="I200" s="147">
        <f t="shared" si="16"/>
        <v>3</v>
      </c>
      <c r="J200" s="147" t="str">
        <f t="shared" si="17"/>
        <v>Crop Product--Roots and Tuber Products--Potato</v>
      </c>
      <c r="K200" s="147" t="str" cm="1">
        <f t="array" ref="K200">IF(G200&lt;&gt;"",_xlfn.TEXTJOIN(";",TRUE,
CONCATENATE(A200,"$",H200),
IF(E200="","",IF(I200&lt;&gt;0,CONCATENATE(A200,"$",J200,"--",_xlfn.TEXTSPLIT(E200,";",TRUE,FALSE)),CONCATENATE(A200,"$",_xlfn.TEXTSPLIT(E200,";",TRUE,FALSE))))),"")</f>
        <v>AOM_001820$Crop Product--Roots and Tuber Products--Potato--Potato Starch;AOM_001820$Crop Product--Roots and Tuber Products--Potato--Solanum tuberosum Starch</v>
      </c>
      <c r="L200" s="147" t="str">
        <v>AOM_000603$Crop Byproduct--Legume ByProducts--Fava Bean--Fava Bean Haulm</v>
      </c>
      <c r="M200" s="147" t="str" cm="1">
        <f t="array" ref="M200:N200">IF(L200&lt;&gt;"",_xlfn.TEXTSPLIT(L200, "$"),"")</f>
        <v>AOM_000603</v>
      </c>
      <c r="N200" s="147" t="str">
        <v>Crop Byproduct--Legume ByProducts--Fava Bean--Fava Bean Haulm</v>
      </c>
      <c r="O200" s="147" t="str" cm="1">
        <f t="array" ref="O200">IF(L200&lt;&gt;"",_xlfn.CHOOSECOLS(_xlfn.TEXTSPLIT(N200,"--"),1),"")</f>
        <v>Crop Byproduct</v>
      </c>
      <c r="P200" s="147" t="str" cm="1">
        <f t="array" ref="P200">IF(L200&lt;&gt;"",IFERROR(_xlfn.CHOOSECOLS(_xlfn.TEXTSPLIT(N200,"--"),2),""),"")</f>
        <v>Legume ByProducts</v>
      </c>
      <c r="Q200" s="147" t="str">
        <f t="shared" si="19"/>
        <v>Fava Bean--Fava Bean Haulm</v>
      </c>
    </row>
    <row r="201" spans="1:17" x14ac:dyDescent="0.35">
      <c r="A201" s="146" t="str">
        <v>AOM_000680</v>
      </c>
      <c r="B201" s="146" t="str">
        <v>Sweet Potato</v>
      </c>
      <c r="C201" s="146" t="str">
        <v>Batate</v>
      </c>
      <c r="D201" s="146" t="str">
        <v>Ipomoea batatas</v>
      </c>
      <c r="E201" s="146" t="str">
        <f t="shared" si="18"/>
        <v>Batate;Ipomoea batatas</v>
      </c>
      <c r="F201" s="146" t="str">
        <v>Management--Livestock Management--Feed Characteristic--Feed Composition--Feed Ingredient--Crop Product--Roots and Tuber Products--Sweet Potato----</v>
      </c>
      <c r="G201" s="146" t="str" cm="1">
        <f t="array" ref="G201">IFERROR(SUBSTITUTE(_xlfn.CHOOSECOLS(_xlfn.TEXTSPLIT(_xlfn.TEXTJOIN("|",,F201),"Feed Ingredient--","|",TRUE),2),"----",""),"")</f>
        <v>Crop Product--Roots and Tuber Products--Sweet Potato</v>
      </c>
      <c r="H201" s="146" t="str">
        <f t="shared" si="15"/>
        <v>Crop Product--Roots and Tuber Products--Sweet Potato</v>
      </c>
      <c r="I201" s="146">
        <f t="shared" si="16"/>
        <v>2</v>
      </c>
      <c r="J201" s="146" t="str">
        <f t="shared" si="17"/>
        <v>Crop Product--Roots and Tuber Products</v>
      </c>
      <c r="K201" s="146" t="str" cm="1">
        <f t="array" ref="K201">IF(G201&lt;&gt;"",_xlfn.TEXTJOIN(";",TRUE,
CONCATENATE(A201,"$",H201),
IF(E201="","",IF(I201&lt;&gt;0,CONCATENATE(A201,"$",J201,"--",_xlfn.TEXTSPLIT(E201,";",TRUE,FALSE)),CONCATENATE(A201,"$",_xlfn.TEXTSPLIT(E201,";",TRUE,FALSE))))),"")</f>
        <v>AOM_000680$Crop Product--Roots and Tuber Products--Sweet Potato;AOM_000680$Crop Product--Roots and Tuber Products--Batate;AOM_000680$Crop Product--Roots and Tuber Products--Ipomoea batatas</v>
      </c>
      <c r="L201" s="146" t="str">
        <v>AOM_000603$Crop Byproduct--Legume ByProducts--Fava Bean--Vicia faba Haulm</v>
      </c>
      <c r="M201" s="146" t="str" cm="1">
        <f t="array" ref="M201:N201">IF(L201&lt;&gt;"",_xlfn.TEXTSPLIT(L201, "$"),"")</f>
        <v>AOM_000603</v>
      </c>
      <c r="N201" s="146" t="str">
        <v>Crop Byproduct--Legume ByProducts--Fava Bean--Vicia faba Haulm</v>
      </c>
      <c r="O201" s="146" t="str" cm="1">
        <f t="array" ref="O201">IF(L201&lt;&gt;"",_xlfn.CHOOSECOLS(_xlfn.TEXTSPLIT(N201,"--"),1),"")</f>
        <v>Crop Byproduct</v>
      </c>
      <c r="P201" s="146" t="str" cm="1">
        <f t="array" ref="P201">IF(L201&lt;&gt;"",IFERROR(_xlfn.CHOOSECOLS(_xlfn.TEXTSPLIT(N201,"--"),2),""),"")</f>
        <v>Legume ByProducts</v>
      </c>
      <c r="Q201" s="146" t="str">
        <f t="shared" si="19"/>
        <v>Fava Bean--Vicia faba Haulm</v>
      </c>
    </row>
    <row r="202" spans="1:17" x14ac:dyDescent="0.35">
      <c r="A202" s="147" t="str">
        <v>AOM_001344</v>
      </c>
      <c r="B202" s="147" t="str">
        <v>Rosemary Essential Oil</v>
      </c>
      <c r="C202" s="147" t="str">
        <v/>
      </c>
      <c r="D202" s="147" t="str">
        <v>Rosmarinus officinalis Essential Oil</v>
      </c>
      <c r="E202" s="147" t="str">
        <f t="shared" si="18"/>
        <v>Rosmarinus officinalis Essential Oil</v>
      </c>
      <c r="F202" s="147" t="str">
        <v>Management--Livestock Management--Feed Characteristic--Feed Composition--Feed Ingredient--Crop Product--Spices Products--Rosemary--Rosemary Essential Oil--</v>
      </c>
      <c r="G202" s="147" t="str" cm="1">
        <f t="array" ref="G202">IFERROR(SUBSTITUTE(_xlfn.CHOOSECOLS(_xlfn.TEXTSPLIT(_xlfn.TEXTJOIN("|",,F202),"Feed Ingredient--","|",TRUE),2),"----",""),"")</f>
        <v>Crop Product--Spices Products--Rosemary--Rosemary Essential Oil--</v>
      </c>
      <c r="H202" s="147" t="str">
        <f t="shared" si="15"/>
        <v>Crop Product--Spices Products--Rosemary--Rosemary Essential Oil</v>
      </c>
      <c r="I202" s="147">
        <f t="shared" si="16"/>
        <v>3</v>
      </c>
      <c r="J202" s="147" t="str">
        <f t="shared" si="17"/>
        <v>Crop Product--Spices Products--Rosemary</v>
      </c>
      <c r="K202" s="147" t="str" cm="1">
        <f t="array" ref="K202">IF(G202&lt;&gt;"",_xlfn.TEXTJOIN(";",TRUE,
CONCATENATE(A202,"$",H202),
IF(E202="","",IF(I202&lt;&gt;0,CONCATENATE(A202,"$",J202,"--",_xlfn.TEXTSPLIT(E202,";",TRUE,FALSE)),CONCATENATE(A202,"$",_xlfn.TEXTSPLIT(E202,";",TRUE,FALSE))))),"")</f>
        <v>AOM_001344$Crop Product--Spices Products--Rosemary--Rosemary Essential Oil;AOM_001344$Crop Product--Spices Products--Rosemary--Rosmarinus officinalis Essential Oil</v>
      </c>
      <c r="L202" s="147" t="str">
        <v>AOM_000604$Crop Byproduct--Legume ByProducts--Groundnut--Groundnut Haulm</v>
      </c>
      <c r="M202" s="147" t="str" cm="1">
        <f t="array" ref="M202:N202">IF(L202&lt;&gt;"",_xlfn.TEXTSPLIT(L202, "$"),"")</f>
        <v>AOM_000604</v>
      </c>
      <c r="N202" s="147" t="str">
        <v>Crop Byproduct--Legume ByProducts--Groundnut--Groundnut Haulm</v>
      </c>
      <c r="O202" s="147" t="str" cm="1">
        <f t="array" ref="O202">IF(L202&lt;&gt;"",_xlfn.CHOOSECOLS(_xlfn.TEXTSPLIT(N202,"--"),1),"")</f>
        <v>Crop Byproduct</v>
      </c>
      <c r="P202" s="147" t="str" cm="1">
        <f t="array" ref="P202">IF(L202&lt;&gt;"",IFERROR(_xlfn.CHOOSECOLS(_xlfn.TEXTSPLIT(N202,"--"),2),""),"")</f>
        <v>Legume ByProducts</v>
      </c>
      <c r="Q202" s="147" t="str">
        <f t="shared" si="19"/>
        <v>Groundnut--Groundnut Haulm</v>
      </c>
    </row>
    <row r="203" spans="1:17" x14ac:dyDescent="0.35">
      <c r="A203" s="146" t="str">
        <v>AOM_001850</v>
      </c>
      <c r="B203" s="146" t="str">
        <v>Brassica oleracea spp.</v>
      </c>
      <c r="C203" s="146" t="str">
        <v/>
      </c>
      <c r="D203" s="146" t="str">
        <v>Brassica oleracea sp.</v>
      </c>
      <c r="E203" s="146" t="str">
        <f t="shared" si="18"/>
        <v>Brassica oleracea sp.</v>
      </c>
      <c r="F203" s="146" t="str">
        <v>Management--Livestock Management--Feed Characteristic--Feed Composition--Feed Ingredient--Crop Product--Vegetable Products--Brassica oleracea spp.----</v>
      </c>
      <c r="G203" s="146" t="str" cm="1">
        <f t="array" ref="G203">IFERROR(SUBSTITUTE(_xlfn.CHOOSECOLS(_xlfn.TEXTSPLIT(_xlfn.TEXTJOIN("|",,F203),"Feed Ingredient--","|",TRUE),2),"----",""),"")</f>
        <v>Crop Product--Vegetable Products--Brassica oleracea spp.</v>
      </c>
      <c r="H203" s="146" t="str">
        <f t="shared" si="15"/>
        <v>Crop Product--Vegetable Products--Brassica oleracea spp.</v>
      </c>
      <c r="I203" s="146">
        <f t="shared" si="16"/>
        <v>2</v>
      </c>
      <c r="J203" s="146" t="str">
        <f t="shared" si="17"/>
        <v>Crop Product--Vegetable Products</v>
      </c>
      <c r="K203" s="146" t="str" cm="1">
        <f t="array" ref="K203">IF(G203&lt;&gt;"",_xlfn.TEXTJOIN(";",TRUE,
CONCATENATE(A203,"$",H203),
IF(E203="","",IF(I203&lt;&gt;0,CONCATENATE(A203,"$",J203,"--",_xlfn.TEXTSPLIT(E203,";",TRUE,FALSE)),CONCATENATE(A203,"$",_xlfn.TEXTSPLIT(E203,";",TRUE,FALSE))))),"")</f>
        <v>AOM_001850$Crop Product--Vegetable Products--Brassica oleracea spp.;AOM_001850$Crop Product--Vegetable Products--Brassica oleracea sp.</v>
      </c>
      <c r="L203" s="146" t="str">
        <v>AOM_000604$Crop Byproduct--Legume ByProducts--Groundnut--Peanut Haulms</v>
      </c>
      <c r="M203" s="146" t="str" cm="1">
        <f t="array" ref="M203:N203">IF(L203&lt;&gt;"",_xlfn.TEXTSPLIT(L203, "$"),"")</f>
        <v>AOM_000604</v>
      </c>
      <c r="N203" s="146" t="str">
        <v>Crop Byproduct--Legume ByProducts--Groundnut--Peanut Haulms</v>
      </c>
      <c r="O203" s="146" t="str" cm="1">
        <f t="array" ref="O203">IF(L203&lt;&gt;"",_xlfn.CHOOSECOLS(_xlfn.TEXTSPLIT(N203,"--"),1),"")</f>
        <v>Crop Byproduct</v>
      </c>
      <c r="P203" s="146" t="str" cm="1">
        <f t="array" ref="P203">IF(L203&lt;&gt;"",IFERROR(_xlfn.CHOOSECOLS(_xlfn.TEXTSPLIT(N203,"--"),2),""),"")</f>
        <v>Legume ByProducts</v>
      </c>
      <c r="Q203" s="146" t="str">
        <f t="shared" si="19"/>
        <v>Groundnut--Peanut Haulms</v>
      </c>
    </row>
    <row r="204" spans="1:17" x14ac:dyDescent="0.35">
      <c r="A204" s="147" t="str">
        <v>AOM_001270</v>
      </c>
      <c r="B204" s="147" t="str">
        <v>Fluted Pumpkin Leaves Extract</v>
      </c>
      <c r="C204" s="147" t="str">
        <v/>
      </c>
      <c r="D204" s="147" t="str">
        <v>Telfairia occidentalis Leaves Extract</v>
      </c>
      <c r="E204" s="147" t="str">
        <f t="shared" si="18"/>
        <v>Telfairia occidentalis Leaves Extract</v>
      </c>
      <c r="F204" s="147" t="str">
        <v>Management--Livestock Management--Feed Characteristic--Feed Composition--Feed Ingredient--Crop Product--Vegetable Products--Fluted Pumpkin--Fluted Pumpkin Leaves--Fluted Pumpkin Leaves Extract</v>
      </c>
      <c r="G204" s="147" t="str" cm="1">
        <f t="array" ref="G204">IFERROR(SUBSTITUTE(_xlfn.CHOOSECOLS(_xlfn.TEXTSPLIT(_xlfn.TEXTJOIN("|",,F204),"Feed Ingredient--","|",TRUE),2),"----",""),"")</f>
        <v>Crop Product--Vegetable Products--Fluted Pumpkin--Fluted Pumpkin Leaves--Fluted Pumpkin Leaves Extract</v>
      </c>
      <c r="H204" s="147" t="str">
        <f t="shared" si="15"/>
        <v>Crop Product--Vegetable Products--Fluted Pumpkin--Fluted Pumpkin Leaves--Fluted Pumpkin Leaves Extract</v>
      </c>
      <c r="I204" s="147">
        <f t="shared" si="16"/>
        <v>4</v>
      </c>
      <c r="J204" s="147" t="str">
        <f t="shared" si="17"/>
        <v>Crop Product--Vegetable Products--Fluted Pumpkin--Fluted Pumpkin Leaves</v>
      </c>
      <c r="K204" s="147" t="str" cm="1">
        <f t="array" ref="K204">IF(G204&lt;&gt;"",_xlfn.TEXTJOIN(";",TRUE,
CONCATENATE(A204,"$",H204),
IF(E204="","",IF(I204&lt;&gt;0,CONCATENATE(A204,"$",J204,"--",_xlfn.TEXTSPLIT(E204,";",TRUE,FALSE)),CONCATENATE(A204,"$",_xlfn.TEXTSPLIT(E204,";",TRUE,FALSE))))),"")</f>
        <v>AOM_001270$Crop Product--Vegetable Products--Fluted Pumpkin--Fluted Pumpkin Leaves--Fluted Pumpkin Leaves Extract;AOM_001270$Crop Product--Vegetable Products--Fluted Pumpkin--Fluted Pumpkin Leaves--Telfairia occidentalis Leaves Extract</v>
      </c>
      <c r="L204" s="147" t="str">
        <v>AOM_000604$Crop Byproduct--Legume ByProducts--Groundnut-- Goober Haulms</v>
      </c>
      <c r="M204" s="147" t="str" cm="1">
        <f t="array" ref="M204:N204">IF(L204&lt;&gt;"",_xlfn.TEXTSPLIT(L204, "$"),"")</f>
        <v>AOM_000604</v>
      </c>
      <c r="N204" s="147" t="str">
        <v>Crop Byproduct--Legume ByProducts--Groundnut-- Goober Haulms</v>
      </c>
      <c r="O204" s="147" t="str" cm="1">
        <f t="array" ref="O204">IF(L204&lt;&gt;"",_xlfn.CHOOSECOLS(_xlfn.TEXTSPLIT(N204,"--"),1),"")</f>
        <v>Crop Byproduct</v>
      </c>
      <c r="P204" s="147" t="str" cm="1">
        <f t="array" ref="P204">IF(L204&lt;&gt;"",IFERROR(_xlfn.CHOOSECOLS(_xlfn.TEXTSPLIT(N204,"--"),2),""),"")</f>
        <v>Legume ByProducts</v>
      </c>
      <c r="Q204" s="147" t="str">
        <f t="shared" si="19"/>
        <v>Groundnut-- Goober Haulms</v>
      </c>
    </row>
    <row r="205" spans="1:17" x14ac:dyDescent="0.35">
      <c r="A205" s="146" t="str">
        <v>AOM_001256</v>
      </c>
      <c r="B205" s="146" t="str">
        <v>Fluted Pumpkin Leaves</v>
      </c>
      <c r="C205" s="146" t="str">
        <v/>
      </c>
      <c r="D205" s="146" t="str">
        <v>Telfairia occidentalis Leaves</v>
      </c>
      <c r="E205" s="146" t="str">
        <f t="shared" si="18"/>
        <v>Telfairia occidentalis Leaves</v>
      </c>
      <c r="F205" s="146" t="str">
        <v>Management--Livestock Management--Feed Characteristic--Feed Composition--Feed Ingredient--Crop Product--Vegetable Products--Fluted Pumpkin--Fluted Pumpkin Leaves--</v>
      </c>
      <c r="G205" s="146" t="str" cm="1">
        <f t="array" ref="G205">IFERROR(SUBSTITUTE(_xlfn.CHOOSECOLS(_xlfn.TEXTSPLIT(_xlfn.TEXTJOIN("|",,F205),"Feed Ingredient--","|",TRUE),2),"----",""),"")</f>
        <v>Crop Product--Vegetable Products--Fluted Pumpkin--Fluted Pumpkin Leaves--</v>
      </c>
      <c r="H205" s="146" t="str">
        <f t="shared" si="15"/>
        <v>Crop Product--Vegetable Products--Fluted Pumpkin--Fluted Pumpkin Leaves</v>
      </c>
      <c r="I205" s="146">
        <f t="shared" si="16"/>
        <v>3</v>
      </c>
      <c r="J205" s="146" t="str">
        <f t="shared" si="17"/>
        <v>Crop Product--Vegetable Products--Fluted Pumpkin</v>
      </c>
      <c r="K205" s="146" t="str" cm="1">
        <f t="array" ref="K205">IF(G205&lt;&gt;"",_xlfn.TEXTJOIN(";",TRUE,
CONCATENATE(A205,"$",H205),
IF(E205="","",IF(I205&lt;&gt;0,CONCATENATE(A205,"$",J205,"--",_xlfn.TEXTSPLIT(E205,";",TRUE,FALSE)),CONCATENATE(A205,"$",_xlfn.TEXTSPLIT(E205,";",TRUE,FALSE))))),"")</f>
        <v>AOM_001256$Crop Product--Vegetable Products--Fluted Pumpkin--Fluted Pumpkin Leaves;AOM_001256$Crop Product--Vegetable Products--Fluted Pumpkin--Telfairia occidentalis Leaves</v>
      </c>
      <c r="L205" s="146" t="str">
        <v>AOM_000604$Crop Byproduct--Legume ByProducts--Groundnut--Arachis hypogaea Haulm</v>
      </c>
      <c r="M205" s="146" t="str" cm="1">
        <f t="array" ref="M205:N205">IF(L205&lt;&gt;"",_xlfn.TEXTSPLIT(L205, "$"),"")</f>
        <v>AOM_000604</v>
      </c>
      <c r="N205" s="146" t="str">
        <v>Crop Byproduct--Legume ByProducts--Groundnut--Arachis hypogaea Haulm</v>
      </c>
      <c r="O205" s="146" t="str" cm="1">
        <f t="array" ref="O205">IF(L205&lt;&gt;"",_xlfn.CHOOSECOLS(_xlfn.TEXTSPLIT(N205,"--"),1),"")</f>
        <v>Crop Byproduct</v>
      </c>
      <c r="P205" s="146" t="str" cm="1">
        <f t="array" ref="P205">IF(L205&lt;&gt;"",IFERROR(_xlfn.CHOOSECOLS(_xlfn.TEXTSPLIT(N205,"--"),2),""),"")</f>
        <v>Legume ByProducts</v>
      </c>
      <c r="Q205" s="146" t="str">
        <f t="shared" si="19"/>
        <v>Groundnut--Arachis hypogaea Haulm</v>
      </c>
    </row>
    <row r="206" spans="1:17" x14ac:dyDescent="0.35">
      <c r="A206" s="147" t="str">
        <v>AOM_001359</v>
      </c>
      <c r="B206" s="147" t="str">
        <v>Onion Bulb</v>
      </c>
      <c r="C206" s="147" t="str">
        <v/>
      </c>
      <c r="D206" s="147" t="str">
        <v>Allium cepa Bulb</v>
      </c>
      <c r="E206" s="147" t="str">
        <f t="shared" si="18"/>
        <v>Allium cepa Bulb</v>
      </c>
      <c r="F206" s="147" t="str">
        <v>Management--Livestock Management--Feed Characteristic--Feed Composition--Feed Ingredient--Crop Product--Vegetable Products--Onion--Onion Bulb--</v>
      </c>
      <c r="G206" s="147" t="str" cm="1">
        <f t="array" ref="G206">IFERROR(SUBSTITUTE(_xlfn.CHOOSECOLS(_xlfn.TEXTSPLIT(_xlfn.TEXTJOIN("|",,F206),"Feed Ingredient--","|",TRUE),2),"----",""),"")</f>
        <v>Crop Product--Vegetable Products--Onion--Onion Bulb--</v>
      </c>
      <c r="H206" s="147" t="str">
        <f t="shared" si="15"/>
        <v>Crop Product--Vegetable Products--Onion--Onion Bulb</v>
      </c>
      <c r="I206" s="147">
        <f t="shared" si="16"/>
        <v>3</v>
      </c>
      <c r="J206" s="147" t="str">
        <f t="shared" si="17"/>
        <v>Crop Product--Vegetable Products--Onion</v>
      </c>
      <c r="K206" s="147" t="str" cm="1">
        <f t="array" ref="K206">IF(G206&lt;&gt;"",_xlfn.TEXTJOIN(";",TRUE,
CONCATENATE(A206,"$",H206),
IF(E206="","",IF(I206&lt;&gt;0,CONCATENATE(A206,"$",J206,"--",_xlfn.TEXTSPLIT(E206,";",TRUE,FALSE)),CONCATENATE(A206,"$",_xlfn.TEXTSPLIT(E206,";",TRUE,FALSE))))),"")</f>
        <v>AOM_001359$Crop Product--Vegetable Products--Onion--Onion Bulb;AOM_001359$Crop Product--Vegetable Products--Onion--Allium cepa Bulb</v>
      </c>
      <c r="L206" s="147" t="str">
        <v>AOM_000605$Crop Byproduct--Legume ByProducts--Groundnut--Groundnut Hull</v>
      </c>
      <c r="M206" s="147" t="str" cm="1">
        <f t="array" ref="M206:N206">IF(L206&lt;&gt;"",_xlfn.TEXTSPLIT(L206, "$"),"")</f>
        <v>AOM_000605</v>
      </c>
      <c r="N206" s="147" t="str">
        <v>Crop Byproduct--Legume ByProducts--Groundnut--Groundnut Hull</v>
      </c>
      <c r="O206" s="147" t="str" cm="1">
        <f t="array" ref="O206">IF(L206&lt;&gt;"",_xlfn.CHOOSECOLS(_xlfn.TEXTSPLIT(N206,"--"),1),"")</f>
        <v>Crop Byproduct</v>
      </c>
      <c r="P206" s="147" t="str" cm="1">
        <f t="array" ref="P206">IF(L206&lt;&gt;"",IFERROR(_xlfn.CHOOSECOLS(_xlfn.TEXTSPLIT(N206,"--"),2),""),"")</f>
        <v>Legume ByProducts</v>
      </c>
      <c r="Q206" s="147" t="str">
        <f t="shared" si="19"/>
        <v>Groundnut--Groundnut Hull</v>
      </c>
    </row>
    <row r="207" spans="1:17" x14ac:dyDescent="0.35">
      <c r="A207" s="146" t="str">
        <v>AOM_001360</v>
      </c>
      <c r="B207" s="146" t="str">
        <v>Scarlet Eggplant</v>
      </c>
      <c r="C207" s="146" t="str">
        <v>Ethiopian Eggplant;Garden Egg;Gilo</v>
      </c>
      <c r="D207" s="146" t="str">
        <v>Solanum aethiopicum</v>
      </c>
      <c r="E207" s="146" t="str">
        <f t="shared" si="18"/>
        <v>Ethiopian Eggplant;Garden Egg;Gilo;Solanum aethiopicum</v>
      </c>
      <c r="F207" s="146" t="str">
        <v>Management--Livestock Management--Feed Characteristic--Feed Composition--Feed Ingredient--Crop Product--Vegetable Products--Scarlet Eggplant----</v>
      </c>
      <c r="G207" s="146" t="str" cm="1">
        <f t="array" ref="G207">IFERROR(SUBSTITUTE(_xlfn.CHOOSECOLS(_xlfn.TEXTSPLIT(_xlfn.TEXTJOIN("|",,F207),"Feed Ingredient--","|",TRUE),2),"----",""),"")</f>
        <v>Crop Product--Vegetable Products--Scarlet Eggplant</v>
      </c>
      <c r="H207" s="146" t="str">
        <f t="shared" si="15"/>
        <v>Crop Product--Vegetable Products--Scarlet Eggplant</v>
      </c>
      <c r="I207" s="146">
        <f t="shared" si="16"/>
        <v>2</v>
      </c>
      <c r="J207" s="146" t="str">
        <f t="shared" si="17"/>
        <v>Crop Product--Vegetable Products</v>
      </c>
      <c r="K207" s="146" t="str" cm="1">
        <f t="array" ref="K207">IF(G207&lt;&gt;"",_xlfn.TEXTJOIN(";",TRUE,
CONCATENATE(A207,"$",H207),
IF(E207="","",IF(I207&lt;&gt;0,CONCATENATE(A207,"$",J207,"--",_xlfn.TEXTSPLIT(E207,";",TRUE,FALSE)),CONCATENATE(A207,"$",_xlfn.TEXTSPLIT(E207,";",TRUE,FALSE))))),"")</f>
        <v>AOM_001360$Crop Product--Vegetable Products--Scarlet Eggplant;AOM_001360$Crop Product--Vegetable Products--Ethiopian Eggplant;AOM_001360$Crop Product--Vegetable Products--Garden Egg;AOM_001360$Crop Product--Vegetable Products--Gilo;AOM_001360$Crop Product--Vegetable Products--Solanum aethiopicum</v>
      </c>
      <c r="L207" s="146" t="str">
        <v>AOM_000605$Crop Byproduct--Legume ByProducts--Groundnut--Peanut Hulls</v>
      </c>
      <c r="M207" s="146" t="str" cm="1">
        <f t="array" ref="M207:N207">IF(L207&lt;&gt;"",_xlfn.TEXTSPLIT(L207, "$"),"")</f>
        <v>AOM_000605</v>
      </c>
      <c r="N207" s="146" t="str">
        <v>Crop Byproduct--Legume ByProducts--Groundnut--Peanut Hulls</v>
      </c>
      <c r="O207" s="146" t="str" cm="1">
        <f t="array" ref="O207">IF(L207&lt;&gt;"",_xlfn.CHOOSECOLS(_xlfn.TEXTSPLIT(N207,"--"),1),"")</f>
        <v>Crop Byproduct</v>
      </c>
      <c r="P207" s="146" t="str" cm="1">
        <f t="array" ref="P207">IF(L207&lt;&gt;"",IFERROR(_xlfn.CHOOSECOLS(_xlfn.TEXTSPLIT(N207,"--"),2),""),"")</f>
        <v>Legume ByProducts</v>
      </c>
      <c r="Q207" s="146" t="str">
        <f t="shared" si="19"/>
        <v>Groundnut--Peanut Hulls</v>
      </c>
    </row>
    <row r="208" spans="1:17" x14ac:dyDescent="0.35">
      <c r="A208" s="147" t="str">
        <v>AOM_000682</v>
      </c>
      <c r="B208" s="147" t="str">
        <v>Eichhornia crassipes</v>
      </c>
      <c r="C208" s="147" t="str">
        <v>Water Hyacinth</v>
      </c>
      <c r="D208" s="147" t="str">
        <v>Eichhornia crassipes</v>
      </c>
      <c r="E208" s="147" t="str">
        <f t="shared" si="18"/>
        <v>Water Hyacinth;Eichhornia crassipes</v>
      </c>
      <c r="F208" s="147" t="str">
        <v>Management--Livestock Management--Feed Characteristic--Feed Composition--Feed Ingredient--Forage Plants--Aquatic Plants--Eichhornia crassipes----</v>
      </c>
      <c r="G208" s="147" t="str" cm="1">
        <f t="array" ref="G208">IFERROR(SUBSTITUTE(_xlfn.CHOOSECOLS(_xlfn.TEXTSPLIT(_xlfn.TEXTJOIN("|",,F208),"Feed Ingredient--","|",TRUE),2),"----",""),"")</f>
        <v>Forage Plants--Aquatic Plants--Eichhornia crassipes</v>
      </c>
      <c r="H208" s="147" t="str">
        <f t="shared" si="15"/>
        <v>Forage Plants--Aquatic Plants--Eichhornia crassipes</v>
      </c>
      <c r="I208" s="147">
        <f t="shared" si="16"/>
        <v>2</v>
      </c>
      <c r="J208" s="147" t="str">
        <f t="shared" si="17"/>
        <v>Forage Plants--Aquatic Plants</v>
      </c>
      <c r="K208" s="147" t="str" cm="1">
        <f t="array" ref="K208">IF(G208&lt;&gt;"",_xlfn.TEXTJOIN(";",TRUE,
CONCATENATE(A208,"$",H208),
IF(E208="","",IF(I208&lt;&gt;0,CONCATENATE(A208,"$",J208,"--",_xlfn.TEXTSPLIT(E208,";",TRUE,FALSE)),CONCATENATE(A208,"$",_xlfn.TEXTSPLIT(E208,";",TRUE,FALSE))))),"")</f>
        <v>AOM_000682$Forage Plants--Aquatic Plants--Eichhornia crassipes;AOM_000682$Forage Plants--Aquatic Plants--Water Hyacinth;AOM_000682$Forage Plants--Aquatic Plants--Eichhornia crassipes</v>
      </c>
      <c r="L208" s="147" t="str">
        <v>AOM_000605$Crop Byproduct--Legume ByProducts--Groundnut-- Goober Hulls</v>
      </c>
      <c r="M208" s="147" t="str" cm="1">
        <f t="array" ref="M208:N208">IF(L208&lt;&gt;"",_xlfn.TEXTSPLIT(L208, "$"),"")</f>
        <v>AOM_000605</v>
      </c>
      <c r="N208" s="147" t="str">
        <v>Crop Byproduct--Legume ByProducts--Groundnut-- Goober Hulls</v>
      </c>
      <c r="O208" s="147" t="str" cm="1">
        <f t="array" ref="O208">IF(L208&lt;&gt;"",_xlfn.CHOOSECOLS(_xlfn.TEXTSPLIT(N208,"--"),1),"")</f>
        <v>Crop Byproduct</v>
      </c>
      <c r="P208" s="147" t="str" cm="1">
        <f t="array" ref="P208">IF(L208&lt;&gt;"",IFERROR(_xlfn.CHOOSECOLS(_xlfn.TEXTSPLIT(N208,"--"),2),""),"")</f>
        <v>Legume ByProducts</v>
      </c>
      <c r="Q208" s="147" t="str">
        <f t="shared" si="19"/>
        <v>Groundnut-- Goober Hulls</v>
      </c>
    </row>
    <row r="209" spans="1:17" x14ac:dyDescent="0.35">
      <c r="A209" s="146" t="str">
        <v>AOM_001556</v>
      </c>
      <c r="B209" s="146" t="str">
        <v>Lemna</v>
      </c>
      <c r="C209" s="146" t="str">
        <v>Duckweed</v>
      </c>
      <c r="D209" s="146" t="str">
        <v/>
      </c>
      <c r="E209" s="146" t="str">
        <f t="shared" si="18"/>
        <v>Duckweed</v>
      </c>
      <c r="F209" s="146" t="str">
        <v>Management--Livestock Management--Feed Characteristic--Feed Composition--Feed Ingredient--Forage Plants--Aquatic Plants--Lemna----</v>
      </c>
      <c r="G209" s="146" t="str" cm="1">
        <f t="array" ref="G209">IFERROR(SUBSTITUTE(_xlfn.CHOOSECOLS(_xlfn.TEXTSPLIT(_xlfn.TEXTJOIN("|",,F209),"Feed Ingredient--","|",TRUE),2),"----",""),"")</f>
        <v>Forage Plants--Aquatic Plants--Lemna</v>
      </c>
      <c r="H209" s="146" t="str">
        <f t="shared" si="15"/>
        <v>Forage Plants--Aquatic Plants--Lemna</v>
      </c>
      <c r="I209" s="146">
        <f t="shared" si="16"/>
        <v>2</v>
      </c>
      <c r="J209" s="146" t="str">
        <f t="shared" si="17"/>
        <v>Forage Plants--Aquatic Plants</v>
      </c>
      <c r="K209" s="146" t="str" cm="1">
        <f t="array" ref="K209">IF(G209&lt;&gt;"",_xlfn.TEXTJOIN(";",TRUE,
CONCATENATE(A209,"$",H209),
IF(E209="","",IF(I209&lt;&gt;0,CONCATENATE(A209,"$",J209,"--",_xlfn.TEXTSPLIT(E209,";",TRUE,FALSE)),CONCATENATE(A209,"$",_xlfn.TEXTSPLIT(E209,";",TRUE,FALSE))))),"")</f>
        <v>AOM_001556$Forage Plants--Aquatic Plants--Lemna;AOM_001556$Forage Plants--Aquatic Plants--Duckweed</v>
      </c>
      <c r="L209" s="146" t="str">
        <v>AOM_000605$Crop Byproduct--Legume ByProducts--Groundnut--Arachis hypogaea Hull</v>
      </c>
      <c r="M209" s="146" t="str" cm="1">
        <f t="array" ref="M209:N209">IF(L209&lt;&gt;"",_xlfn.TEXTSPLIT(L209, "$"),"")</f>
        <v>AOM_000605</v>
      </c>
      <c r="N209" s="146" t="str">
        <v>Crop Byproduct--Legume ByProducts--Groundnut--Arachis hypogaea Hull</v>
      </c>
      <c r="O209" s="146" t="str" cm="1">
        <f t="array" ref="O209">IF(L209&lt;&gt;"",_xlfn.CHOOSECOLS(_xlfn.TEXTSPLIT(N209,"--"),1),"")</f>
        <v>Crop Byproduct</v>
      </c>
      <c r="P209" s="146" t="str" cm="1">
        <f t="array" ref="P209">IF(L209&lt;&gt;"",IFERROR(_xlfn.CHOOSECOLS(_xlfn.TEXTSPLIT(N209,"--"),2),""),"")</f>
        <v>Legume ByProducts</v>
      </c>
      <c r="Q209" s="146" t="str">
        <f t="shared" si="19"/>
        <v>Groundnut--Arachis hypogaea Hull</v>
      </c>
    </row>
    <row r="210" spans="1:17" x14ac:dyDescent="0.35">
      <c r="A210" s="147" t="str">
        <v>AOM_001557</v>
      </c>
      <c r="B210" s="147" t="str">
        <v>Lemna minor</v>
      </c>
      <c r="C210" s="147" t="str">
        <v/>
      </c>
      <c r="D210" s="147" t="str">
        <v/>
      </c>
      <c r="E210" s="147" t="str">
        <f t="shared" si="18"/>
        <v/>
      </c>
      <c r="F210" s="147" t="str">
        <v>Management--Livestock Management--Feed Characteristic--Feed Composition--Feed Ingredient--Forage Plants--Aquatic Plants--Lemna minor----</v>
      </c>
      <c r="G210" s="147" t="str" cm="1">
        <f t="array" ref="G210">IFERROR(SUBSTITUTE(_xlfn.CHOOSECOLS(_xlfn.TEXTSPLIT(_xlfn.TEXTJOIN("|",,F210),"Feed Ingredient--","|",TRUE),2),"----",""),"")</f>
        <v>Forage Plants--Aquatic Plants--Lemna minor</v>
      </c>
      <c r="H210" s="147" t="str">
        <f t="shared" si="15"/>
        <v>Forage Plants--Aquatic Plants--Lemna minor</v>
      </c>
      <c r="I210" s="147">
        <f t="shared" si="16"/>
        <v>2</v>
      </c>
      <c r="J210" s="147" t="str">
        <f t="shared" si="17"/>
        <v>Forage Plants--Aquatic Plants</v>
      </c>
      <c r="K210" s="147" t="str" cm="1">
        <f t="array" ref="K210">IF(G210&lt;&gt;"",_xlfn.TEXTJOIN(";",TRUE,
CONCATENATE(A210,"$",H210),
IF(E210="","",IF(I210&lt;&gt;0,CONCATENATE(A210,"$",J210,"--",_xlfn.TEXTSPLIT(E210,";",TRUE,FALSE)),CONCATENATE(A210,"$",_xlfn.TEXTSPLIT(E210,";",TRUE,FALSE))))),"")</f>
        <v>AOM_001557$Forage Plants--Aquatic Plants--Lemna minor</v>
      </c>
      <c r="L210" s="147" t="str">
        <v>AOM_001890$Crop Byproduct--Legume ByProducts--Groundnut--Groundnut Straw</v>
      </c>
      <c r="M210" s="147" t="str" cm="1">
        <f t="array" ref="M210:N210">IF(L210&lt;&gt;"",_xlfn.TEXTSPLIT(L210, "$"),"")</f>
        <v>AOM_001890</v>
      </c>
      <c r="N210" s="147" t="str">
        <v>Crop Byproduct--Legume ByProducts--Groundnut--Groundnut Straw</v>
      </c>
      <c r="O210" s="147" t="str" cm="1">
        <f t="array" ref="O210">IF(L210&lt;&gt;"",_xlfn.CHOOSECOLS(_xlfn.TEXTSPLIT(N210,"--"),1),"")</f>
        <v>Crop Byproduct</v>
      </c>
      <c r="P210" s="147" t="str" cm="1">
        <f t="array" ref="P210">IF(L210&lt;&gt;"",IFERROR(_xlfn.CHOOSECOLS(_xlfn.TEXTSPLIT(N210,"--"),2),""),"")</f>
        <v>Legume ByProducts</v>
      </c>
      <c r="Q210" s="147" t="str">
        <f t="shared" si="19"/>
        <v>Groundnut--Groundnut Straw</v>
      </c>
    </row>
    <row r="211" spans="1:17" x14ac:dyDescent="0.35">
      <c r="A211" s="146" t="str">
        <v>AOM_001559</v>
      </c>
      <c r="B211" s="146" t="str">
        <v>Potamogeton lucens Leaves</v>
      </c>
      <c r="C211" s="146" t="str">
        <v/>
      </c>
      <c r="D211" s="146" t="str">
        <v>Potamogeton lucens Leaves</v>
      </c>
      <c r="E211" s="146" t="str">
        <f t="shared" si="18"/>
        <v>Potamogeton lucens Leaves</v>
      </c>
      <c r="F211" s="146" t="str">
        <v>Management--Livestock Management--Feed Characteristic--Feed Composition--Feed Ingredient--Forage Plants--Aquatic Plants--Potamogeton lucens--Potamogeton lucens Leaves--</v>
      </c>
      <c r="G211" s="146" t="str" cm="1">
        <f t="array" ref="G211">IFERROR(SUBSTITUTE(_xlfn.CHOOSECOLS(_xlfn.TEXTSPLIT(_xlfn.TEXTJOIN("|",,F211),"Feed Ingredient--","|",TRUE),2),"----",""),"")</f>
        <v>Forage Plants--Aquatic Plants--Potamogeton lucens--Potamogeton lucens Leaves--</v>
      </c>
      <c r="H211" s="146" t="str">
        <f t="shared" si="15"/>
        <v>Forage Plants--Aquatic Plants--Potamogeton lucens--Potamogeton lucens Leaves</v>
      </c>
      <c r="I211" s="146">
        <f t="shared" si="16"/>
        <v>3</v>
      </c>
      <c r="J211" s="146" t="str">
        <f t="shared" si="17"/>
        <v>Forage Plants--Aquatic Plants--Potamogeton lucens</v>
      </c>
      <c r="K211" s="146" t="str" cm="1">
        <f t="array" ref="K211">IF(G211&lt;&gt;"",_xlfn.TEXTJOIN(";",TRUE,
CONCATENATE(A211,"$",H211),
IF(E211="","",IF(I211&lt;&gt;0,CONCATENATE(A211,"$",J211,"--",_xlfn.TEXTSPLIT(E211,";",TRUE,FALSE)),CONCATENATE(A211,"$",_xlfn.TEXTSPLIT(E211,";",TRUE,FALSE))))),"")</f>
        <v>AOM_001559$Forage Plants--Aquatic Plants--Potamogeton lucens--Potamogeton lucens Leaves;AOM_001559$Forage Plants--Aquatic Plants--Potamogeton lucens--Potamogeton lucens Leaves</v>
      </c>
      <c r="L211" s="146" t="str">
        <v>AOM_001890$Crop Byproduct--Legume ByProducts--Groundnut--Peanut Straw</v>
      </c>
      <c r="M211" s="146" t="str" cm="1">
        <f t="array" ref="M211:N211">IF(L211&lt;&gt;"",_xlfn.TEXTSPLIT(L211, "$"),"")</f>
        <v>AOM_001890</v>
      </c>
      <c r="N211" s="146" t="str">
        <v>Crop Byproduct--Legume ByProducts--Groundnut--Peanut Straw</v>
      </c>
      <c r="O211" s="146" t="str" cm="1">
        <f t="array" ref="O211">IF(L211&lt;&gt;"",_xlfn.CHOOSECOLS(_xlfn.TEXTSPLIT(N211,"--"),1),"")</f>
        <v>Crop Byproduct</v>
      </c>
      <c r="P211" s="146" t="str" cm="1">
        <f t="array" ref="P211">IF(L211&lt;&gt;"",IFERROR(_xlfn.CHOOSECOLS(_xlfn.TEXTSPLIT(N211,"--"),2),""),"")</f>
        <v>Legume ByProducts</v>
      </c>
      <c r="Q211" s="146" t="str">
        <f t="shared" si="19"/>
        <v>Groundnut--Peanut Straw</v>
      </c>
    </row>
    <row r="212" spans="1:17" x14ac:dyDescent="0.35">
      <c r="A212" s="147" t="str">
        <v>AOM_001560</v>
      </c>
      <c r="B212" s="147" t="str">
        <v>Potamogeton lucens Pods</v>
      </c>
      <c r="C212" s="147" t="str">
        <v/>
      </c>
      <c r="D212" s="147" t="str">
        <v>Potamogeton lucens Pods</v>
      </c>
      <c r="E212" s="147" t="str">
        <f t="shared" si="18"/>
        <v>Potamogeton lucens Pods</v>
      </c>
      <c r="F212" s="147" t="str">
        <v>Management--Livestock Management--Feed Characteristic--Feed Composition--Feed Ingredient--Forage Plants--Aquatic Plants--Potamogeton lucens--Potamogeton lucens Pods--</v>
      </c>
      <c r="G212" s="147" t="str" cm="1">
        <f t="array" ref="G212">IFERROR(SUBSTITUTE(_xlfn.CHOOSECOLS(_xlfn.TEXTSPLIT(_xlfn.TEXTJOIN("|",,F212),"Feed Ingredient--","|",TRUE),2),"----",""),"")</f>
        <v>Forage Plants--Aquatic Plants--Potamogeton lucens--Potamogeton lucens Pods--</v>
      </c>
      <c r="H212" s="147" t="str">
        <f t="shared" si="15"/>
        <v>Forage Plants--Aquatic Plants--Potamogeton lucens--Potamogeton lucens Pods</v>
      </c>
      <c r="I212" s="147">
        <f t="shared" si="16"/>
        <v>3</v>
      </c>
      <c r="J212" s="147" t="str">
        <f t="shared" si="17"/>
        <v>Forage Plants--Aquatic Plants--Potamogeton lucens</v>
      </c>
      <c r="K212" s="147" t="str" cm="1">
        <f t="array" ref="K212">IF(G212&lt;&gt;"",_xlfn.TEXTJOIN(";",TRUE,
CONCATENATE(A212,"$",H212),
IF(E212="","",IF(I212&lt;&gt;0,CONCATENATE(A212,"$",J212,"--",_xlfn.TEXTSPLIT(E212,";",TRUE,FALSE)),CONCATENATE(A212,"$",_xlfn.TEXTSPLIT(E212,";",TRUE,FALSE))))),"")</f>
        <v>AOM_001560$Forage Plants--Aquatic Plants--Potamogeton lucens--Potamogeton lucens Pods;AOM_001560$Forage Plants--Aquatic Plants--Potamogeton lucens--Potamogeton lucens Pods</v>
      </c>
      <c r="L212" s="147" t="str">
        <v>AOM_001890$Crop Byproduct--Legume ByProducts--Groundnut-- Goober Straw</v>
      </c>
      <c r="M212" s="147" t="str" cm="1">
        <f t="array" ref="M212:N212">IF(L212&lt;&gt;"",_xlfn.TEXTSPLIT(L212, "$"),"")</f>
        <v>AOM_001890</v>
      </c>
      <c r="N212" s="147" t="str">
        <v>Crop Byproduct--Legume ByProducts--Groundnut-- Goober Straw</v>
      </c>
      <c r="O212" s="147" t="str" cm="1">
        <f t="array" ref="O212">IF(L212&lt;&gt;"",_xlfn.CHOOSECOLS(_xlfn.TEXTSPLIT(N212,"--"),1),"")</f>
        <v>Crop Byproduct</v>
      </c>
      <c r="P212" s="147" t="str" cm="1">
        <f t="array" ref="P212">IF(L212&lt;&gt;"",IFERROR(_xlfn.CHOOSECOLS(_xlfn.TEXTSPLIT(N212,"--"),2),""),"")</f>
        <v>Legume ByProducts</v>
      </c>
      <c r="Q212" s="147" t="str">
        <f t="shared" si="19"/>
        <v>Groundnut-- Goober Straw</v>
      </c>
    </row>
    <row r="213" spans="1:17" x14ac:dyDescent="0.35">
      <c r="A213" s="146" t="str">
        <v>AOM_001851</v>
      </c>
      <c r="B213" s="146" t="str">
        <v>Spirulina</v>
      </c>
      <c r="C213" s="146" t="str">
        <v/>
      </c>
      <c r="D213" s="146" t="str">
        <v/>
      </c>
      <c r="E213" s="146" t="str">
        <f t="shared" si="18"/>
        <v/>
      </c>
      <c r="F213" s="146" t="str">
        <v>Management--Livestock Management--Feed Characteristic--Feed Composition--Feed Ingredient--Forage Plants--Aquatic Plants--Spirulina----</v>
      </c>
      <c r="G213" s="146" t="str" cm="1">
        <f t="array" ref="G213">IFERROR(SUBSTITUTE(_xlfn.CHOOSECOLS(_xlfn.TEXTSPLIT(_xlfn.TEXTJOIN("|",,F213),"Feed Ingredient--","|",TRUE),2),"----",""),"")</f>
        <v>Forage Plants--Aquatic Plants--Spirulina</v>
      </c>
      <c r="H213" s="146" t="str">
        <f t="shared" si="15"/>
        <v>Forage Plants--Aquatic Plants--Spirulina</v>
      </c>
      <c r="I213" s="146">
        <f t="shared" si="16"/>
        <v>2</v>
      </c>
      <c r="J213" s="146" t="str">
        <f t="shared" si="17"/>
        <v>Forage Plants--Aquatic Plants</v>
      </c>
      <c r="K213" s="146" t="str" cm="1">
        <f t="array" ref="K213">IF(G213&lt;&gt;"",_xlfn.TEXTJOIN(";",TRUE,
CONCATENATE(A213,"$",H213),
IF(E213="","",IF(I213&lt;&gt;0,CONCATENATE(A213,"$",J213,"--",_xlfn.TEXTSPLIT(E213,";",TRUE,FALSE)),CONCATENATE(A213,"$",_xlfn.TEXTSPLIT(E213,";",TRUE,FALSE))))),"")</f>
        <v>AOM_001851$Forage Plants--Aquatic Plants--Spirulina</v>
      </c>
      <c r="L213" s="146" t="str">
        <v>AOM_001890$Crop Byproduct--Legume ByProducts--Groundnut--Arachis hypogaea Straw</v>
      </c>
      <c r="M213" s="146" t="str" cm="1">
        <f t="array" ref="M213:N213">IF(L213&lt;&gt;"",_xlfn.TEXTSPLIT(L213, "$"),"")</f>
        <v>AOM_001890</v>
      </c>
      <c r="N213" s="146" t="str">
        <v>Crop Byproduct--Legume ByProducts--Groundnut--Arachis hypogaea Straw</v>
      </c>
      <c r="O213" s="146" t="str" cm="1">
        <f t="array" ref="O213">IF(L213&lt;&gt;"",_xlfn.CHOOSECOLS(_xlfn.TEXTSPLIT(N213,"--"),1),"")</f>
        <v>Crop Byproduct</v>
      </c>
      <c r="P213" s="146" t="str" cm="1">
        <f t="array" ref="P213">IF(L213&lt;&gt;"",IFERROR(_xlfn.CHOOSECOLS(_xlfn.TEXTSPLIT(N213,"--"),2),""),"")</f>
        <v>Legume ByProducts</v>
      </c>
      <c r="Q213" s="146" t="str">
        <f t="shared" si="19"/>
        <v>Groundnut--Arachis hypogaea Straw</v>
      </c>
    </row>
    <row r="214" spans="1:17" x14ac:dyDescent="0.35">
      <c r="A214" s="147" t="str">
        <v>AOM_001562</v>
      </c>
      <c r="B214" s="147" t="str">
        <v>Ulva armoricana</v>
      </c>
      <c r="C214" s="147" t="str">
        <v/>
      </c>
      <c r="D214" s="147" t="str">
        <v>Ulva armoricana</v>
      </c>
      <c r="E214" s="147" t="str">
        <f t="shared" si="18"/>
        <v>Ulva armoricana</v>
      </c>
      <c r="F214" s="147" t="str">
        <v>Management--Livestock Management--Feed Characteristic--Feed Composition--Feed Ingredient--Forage Plants--Aquatic Plants--Ulva armoricana----</v>
      </c>
      <c r="G214" s="147" t="str" cm="1">
        <f t="array" ref="G214">IFERROR(SUBSTITUTE(_xlfn.CHOOSECOLS(_xlfn.TEXTSPLIT(_xlfn.TEXTJOIN("|",,F214),"Feed Ingredient--","|",TRUE),2),"----",""),"")</f>
        <v>Forage Plants--Aquatic Plants--Ulva armoricana</v>
      </c>
      <c r="H214" s="147" t="str">
        <f t="shared" si="15"/>
        <v>Forage Plants--Aquatic Plants--Ulva armoricana</v>
      </c>
      <c r="I214" s="147">
        <f t="shared" si="16"/>
        <v>2</v>
      </c>
      <c r="J214" s="147" t="str">
        <f t="shared" si="17"/>
        <v>Forage Plants--Aquatic Plants</v>
      </c>
      <c r="K214" s="147" t="str" cm="1">
        <f t="array" ref="K214">IF(G214&lt;&gt;"",_xlfn.TEXTJOIN(";",TRUE,
CONCATENATE(A214,"$",H214),
IF(E214="","",IF(I214&lt;&gt;0,CONCATENATE(A214,"$",J214,"--",_xlfn.TEXTSPLIT(E214,";",TRUE,FALSE)),CONCATENATE(A214,"$",_xlfn.TEXTSPLIT(E214,";",TRUE,FALSE))))),"")</f>
        <v>AOM_001562$Forage Plants--Aquatic Plants--Ulva armoricana;AOM_001562$Forage Plants--Aquatic Plants--Ulva armoricana</v>
      </c>
      <c r="L214" s="147" t="str">
        <v>AOM_001254$Crop Byproduct--Legume ByProducts--Groundnut--Groundnut Cake</v>
      </c>
      <c r="M214" s="147" t="str" cm="1">
        <f t="array" ref="M214:N214">IF(L214&lt;&gt;"",_xlfn.TEXTSPLIT(L214, "$"),"")</f>
        <v>AOM_001254</v>
      </c>
      <c r="N214" s="147" t="str">
        <v>Crop Byproduct--Legume ByProducts--Groundnut--Groundnut Cake</v>
      </c>
      <c r="O214" s="147" t="str" cm="1">
        <f t="array" ref="O214">IF(L214&lt;&gt;"",_xlfn.CHOOSECOLS(_xlfn.TEXTSPLIT(N214,"--"),1),"")</f>
        <v>Crop Byproduct</v>
      </c>
      <c r="P214" s="147" t="str" cm="1">
        <f t="array" ref="P214">IF(L214&lt;&gt;"",IFERROR(_xlfn.CHOOSECOLS(_xlfn.TEXTSPLIT(N214,"--"),2),""),"")</f>
        <v>Legume ByProducts</v>
      </c>
      <c r="Q214" s="147" t="str">
        <f t="shared" si="19"/>
        <v>Groundnut--Groundnut Cake</v>
      </c>
    </row>
    <row r="215" spans="1:17" x14ac:dyDescent="0.35">
      <c r="A215" s="146" t="str">
        <v>AOM_001561</v>
      </c>
      <c r="B215" s="146" t="str">
        <v>Ulva lactuca</v>
      </c>
      <c r="C215" s="146" t="str">
        <v>Sea Lettuce</v>
      </c>
      <c r="D215" s="146" t="str">
        <v>Ulva lactuca</v>
      </c>
      <c r="E215" s="146" t="str">
        <f t="shared" si="18"/>
        <v>Sea Lettuce;Ulva lactuca</v>
      </c>
      <c r="F215" s="146" t="str">
        <v>Management--Livestock Management--Feed Characteristic--Feed Composition--Feed Ingredient--Forage Plants--Aquatic Plants--Ulva lactuca----</v>
      </c>
      <c r="G215" s="146" t="str" cm="1">
        <f t="array" ref="G215">IFERROR(SUBSTITUTE(_xlfn.CHOOSECOLS(_xlfn.TEXTSPLIT(_xlfn.TEXTJOIN("|",,F215),"Feed Ingredient--","|",TRUE),2),"----",""),"")</f>
        <v>Forage Plants--Aquatic Plants--Ulva lactuca</v>
      </c>
      <c r="H215" s="146" t="str">
        <f t="shared" si="15"/>
        <v>Forage Plants--Aquatic Plants--Ulva lactuca</v>
      </c>
      <c r="I215" s="146">
        <f t="shared" si="16"/>
        <v>2</v>
      </c>
      <c r="J215" s="146" t="str">
        <f t="shared" si="17"/>
        <v>Forage Plants--Aquatic Plants</v>
      </c>
      <c r="K215" s="146" t="str" cm="1">
        <f t="array" ref="K215">IF(G215&lt;&gt;"",_xlfn.TEXTJOIN(";",TRUE,
CONCATENATE(A215,"$",H215),
IF(E215="","",IF(I215&lt;&gt;0,CONCATENATE(A215,"$",J215,"--",_xlfn.TEXTSPLIT(E215,";",TRUE,FALSE)),CONCATENATE(A215,"$",_xlfn.TEXTSPLIT(E215,";",TRUE,FALSE))))),"")</f>
        <v>AOM_001561$Forage Plants--Aquatic Plants--Ulva lactuca;AOM_001561$Forage Plants--Aquatic Plants--Sea Lettuce;AOM_001561$Forage Plants--Aquatic Plants--Ulva lactuca</v>
      </c>
      <c r="L215" s="146" t="str">
        <v>AOM_001254$Crop Byproduct--Legume ByProducts--Groundnut--Peanut Cake</v>
      </c>
      <c r="M215" s="146" t="str" cm="1">
        <f t="array" ref="M215:N215">IF(L215&lt;&gt;"",_xlfn.TEXTSPLIT(L215, "$"),"")</f>
        <v>AOM_001254</v>
      </c>
      <c r="N215" s="146" t="str">
        <v>Crop Byproduct--Legume ByProducts--Groundnut--Peanut Cake</v>
      </c>
      <c r="O215" s="146" t="str" cm="1">
        <f t="array" ref="O215">IF(L215&lt;&gt;"",_xlfn.CHOOSECOLS(_xlfn.TEXTSPLIT(N215,"--"),1),"")</f>
        <v>Crop Byproduct</v>
      </c>
      <c r="P215" s="146" t="str" cm="1">
        <f t="array" ref="P215">IF(L215&lt;&gt;"",IFERROR(_xlfn.CHOOSECOLS(_xlfn.TEXTSPLIT(N215,"--"),2),""),"")</f>
        <v>Legume ByProducts</v>
      </c>
      <c r="Q215" s="146" t="str">
        <f t="shared" si="19"/>
        <v>Groundnut--Peanut Cake</v>
      </c>
    </row>
    <row r="216" spans="1:17" x14ac:dyDescent="0.35">
      <c r="A216" s="147" t="str">
        <v>AOM_001563</v>
      </c>
      <c r="B216" s="147" t="str">
        <v>Ulva rigida</v>
      </c>
      <c r="C216" s="147" t="str">
        <v/>
      </c>
      <c r="D216" s="147" t="str">
        <v/>
      </c>
      <c r="E216" s="147" t="str">
        <f t="shared" si="18"/>
        <v/>
      </c>
      <c r="F216" s="147" t="str">
        <v>Management--Livestock Management--Feed Characteristic--Feed Composition--Feed Ingredient--Forage Plants--Aquatic Plants--Ulva rigida----</v>
      </c>
      <c r="G216" s="147" t="str" cm="1">
        <f t="array" ref="G216">IFERROR(SUBSTITUTE(_xlfn.CHOOSECOLS(_xlfn.TEXTSPLIT(_xlfn.TEXTJOIN("|",,F216),"Feed Ingredient--","|",TRUE),2),"----",""),"")</f>
        <v>Forage Plants--Aquatic Plants--Ulva rigida</v>
      </c>
      <c r="H216" s="147" t="str">
        <f t="shared" si="15"/>
        <v>Forage Plants--Aquatic Plants--Ulva rigida</v>
      </c>
      <c r="I216" s="147">
        <f t="shared" si="16"/>
        <v>2</v>
      </c>
      <c r="J216" s="147" t="str">
        <f t="shared" si="17"/>
        <v>Forage Plants--Aquatic Plants</v>
      </c>
      <c r="K216" s="147" t="str" cm="1">
        <f t="array" ref="K216">IF(G216&lt;&gt;"",_xlfn.TEXTJOIN(";",TRUE,
CONCATENATE(A216,"$",H216),
IF(E216="","",IF(I216&lt;&gt;0,CONCATENATE(A216,"$",J216,"--",_xlfn.TEXTSPLIT(E216,";",TRUE,FALSE)),CONCATENATE(A216,"$",_xlfn.TEXTSPLIT(E216,";",TRUE,FALSE))))),"")</f>
        <v>AOM_001563$Forage Plants--Aquatic Plants--Ulva rigida</v>
      </c>
      <c r="L216" s="147" t="str">
        <v>AOM_001254$Crop Byproduct--Legume ByProducts--Groundnut-- Goober Cake</v>
      </c>
      <c r="M216" s="147" t="str" cm="1">
        <f t="array" ref="M216:N216">IF(L216&lt;&gt;"",_xlfn.TEXTSPLIT(L216, "$"),"")</f>
        <v>AOM_001254</v>
      </c>
      <c r="N216" s="147" t="str">
        <v>Crop Byproduct--Legume ByProducts--Groundnut-- Goober Cake</v>
      </c>
      <c r="O216" s="147" t="str" cm="1">
        <f t="array" ref="O216">IF(L216&lt;&gt;"",_xlfn.CHOOSECOLS(_xlfn.TEXTSPLIT(N216,"--"),1),"")</f>
        <v>Crop Byproduct</v>
      </c>
      <c r="P216" s="147" t="str" cm="1">
        <f t="array" ref="P216">IF(L216&lt;&gt;"",IFERROR(_xlfn.CHOOSECOLS(_xlfn.TEXTSPLIT(N216,"--"),2),""),"")</f>
        <v>Legume ByProducts</v>
      </c>
      <c r="Q216" s="147" t="str">
        <f t="shared" si="19"/>
        <v>Groundnut-- Goober Cake</v>
      </c>
    </row>
    <row r="217" spans="1:17" x14ac:dyDescent="0.35">
      <c r="A217" s="146" t="str">
        <v>AOM_001565</v>
      </c>
      <c r="B217" s="146" t="str">
        <v>Vallisneria aethiopica</v>
      </c>
      <c r="C217" s="146" t="str">
        <v/>
      </c>
      <c r="D217" s="146" t="str">
        <v>Vallisneria aethiopica</v>
      </c>
      <c r="E217" s="146" t="str">
        <f t="shared" si="18"/>
        <v>Vallisneria aethiopica</v>
      </c>
      <c r="F217" s="146" t="str">
        <v>Management--Livestock Management--Feed Characteristic--Feed Composition--Feed Ingredient--Forage Plants--Aquatic Plants--Vallisneria aethiopica----</v>
      </c>
      <c r="G217" s="146" t="str" cm="1">
        <f t="array" ref="G217">IFERROR(SUBSTITUTE(_xlfn.CHOOSECOLS(_xlfn.TEXTSPLIT(_xlfn.TEXTJOIN("|",,F217),"Feed Ingredient--","|",TRUE),2),"----",""),"")</f>
        <v>Forage Plants--Aquatic Plants--Vallisneria aethiopica</v>
      </c>
      <c r="H217" s="146" t="str">
        <f t="shared" si="15"/>
        <v>Forage Plants--Aquatic Plants--Vallisneria aethiopica</v>
      </c>
      <c r="I217" s="146">
        <f t="shared" si="16"/>
        <v>2</v>
      </c>
      <c r="J217" s="146" t="str">
        <f t="shared" si="17"/>
        <v>Forage Plants--Aquatic Plants</v>
      </c>
      <c r="K217" s="146" t="str" cm="1">
        <f t="array" ref="K217">IF(G217&lt;&gt;"",_xlfn.TEXTJOIN(";",TRUE,
CONCATENATE(A217,"$",H217),
IF(E217="","",IF(I217&lt;&gt;0,CONCATENATE(A217,"$",J217,"--",_xlfn.TEXTSPLIT(E217,";",TRUE,FALSE)),CONCATENATE(A217,"$",_xlfn.TEXTSPLIT(E217,";",TRUE,FALSE))))),"")</f>
        <v>AOM_001565$Forage Plants--Aquatic Plants--Vallisneria aethiopica;AOM_001565$Forage Plants--Aquatic Plants--Vallisneria aethiopica</v>
      </c>
      <c r="L217" s="146" t="str">
        <v>AOM_001254$Crop Byproduct--Legume ByProducts--Groundnut--Arachis hypogaea Cake</v>
      </c>
      <c r="M217" s="146" t="str" cm="1">
        <f t="array" ref="M217:N217">IF(L217&lt;&gt;"",_xlfn.TEXTSPLIT(L217, "$"),"")</f>
        <v>AOM_001254</v>
      </c>
      <c r="N217" s="146" t="str">
        <v>Crop Byproduct--Legume ByProducts--Groundnut--Arachis hypogaea Cake</v>
      </c>
      <c r="O217" s="146" t="str" cm="1">
        <f t="array" ref="O217">IF(L217&lt;&gt;"",_xlfn.CHOOSECOLS(_xlfn.TEXTSPLIT(N217,"--"),1),"")</f>
        <v>Crop Byproduct</v>
      </c>
      <c r="P217" s="146" t="str" cm="1">
        <f t="array" ref="P217">IF(L217&lt;&gt;"",IFERROR(_xlfn.CHOOSECOLS(_xlfn.TEXTSPLIT(N217,"--"),2),""),"")</f>
        <v>Legume ByProducts</v>
      </c>
      <c r="Q217" s="146" t="str">
        <f t="shared" si="19"/>
        <v>Groundnut--Arachis hypogaea Cake</v>
      </c>
    </row>
    <row r="218" spans="1:17" x14ac:dyDescent="0.35">
      <c r="A218" s="147" t="str">
        <v>AOM_001379</v>
      </c>
      <c r="B218" s="147" t="str">
        <v>Andropogon</v>
      </c>
      <c r="C218" s="147" t="str">
        <v/>
      </c>
      <c r="D218" s="147" t="str">
        <v/>
      </c>
      <c r="E218" s="147" t="str">
        <f t="shared" si="18"/>
        <v/>
      </c>
      <c r="F218" s="147" t="str">
        <v>Management--Livestock Management--Feed Characteristic--Feed Composition--Feed Ingredient--Forage Plants--Cereal and Grass Forages--Andropogon----</v>
      </c>
      <c r="G218" s="147" t="str" cm="1">
        <f t="array" ref="G218">IFERROR(SUBSTITUTE(_xlfn.CHOOSECOLS(_xlfn.TEXTSPLIT(_xlfn.TEXTJOIN("|",,F218),"Feed Ingredient--","|",TRUE),2),"----",""),"")</f>
        <v>Forage Plants--Cereal and Grass Forages--Andropogon</v>
      </c>
      <c r="H218" s="147" t="str">
        <f t="shared" si="15"/>
        <v>Forage Plants--Cereal and Grass Forages--Andropogon</v>
      </c>
      <c r="I218" s="147">
        <f t="shared" si="16"/>
        <v>2</v>
      </c>
      <c r="J218" s="147" t="str">
        <f t="shared" si="17"/>
        <v>Forage Plants--Cereal and Grass Forages</v>
      </c>
      <c r="K218" s="147" t="str" cm="1">
        <f t="array" ref="K218">IF(G218&lt;&gt;"",_xlfn.TEXTJOIN(";",TRUE,
CONCATENATE(A218,"$",H218),
IF(E218="","",IF(I218&lt;&gt;0,CONCATENATE(A218,"$",J218,"--",_xlfn.TEXTSPLIT(E218,";",TRUE,FALSE)),CONCATENATE(A218,"$",_xlfn.TEXTSPLIT(E218,";",TRUE,FALSE))))),"")</f>
        <v>AOM_001379$Forage Plants--Cereal and Grass Forages--Andropogon</v>
      </c>
      <c r="L218" s="147" t="str">
        <v>AOM_000608$Crop Byproduct--Legume ByProducts--Pea--Pea Seed Hull</v>
      </c>
      <c r="M218" s="147" t="str" cm="1">
        <f t="array" ref="M218:N218">IF(L218&lt;&gt;"",_xlfn.TEXTSPLIT(L218, "$"),"")</f>
        <v>AOM_000608</v>
      </c>
      <c r="N218" s="147" t="str">
        <v>Crop Byproduct--Legume ByProducts--Pea--Pea Seed Hull</v>
      </c>
      <c r="O218" s="147" t="str" cm="1">
        <f t="array" ref="O218">IF(L218&lt;&gt;"",_xlfn.CHOOSECOLS(_xlfn.TEXTSPLIT(N218,"--"),1),"")</f>
        <v>Crop Byproduct</v>
      </c>
      <c r="P218" s="147" t="str" cm="1">
        <f t="array" ref="P218">IF(L218&lt;&gt;"",IFERROR(_xlfn.CHOOSECOLS(_xlfn.TEXTSPLIT(N218,"--"),2),""),"")</f>
        <v>Legume ByProducts</v>
      </c>
      <c r="Q218" s="147" t="str">
        <f t="shared" si="19"/>
        <v>Pea--Pea Seed Hull</v>
      </c>
    </row>
    <row r="219" spans="1:17" x14ac:dyDescent="0.35">
      <c r="A219" s="146" t="str">
        <v>AOM_001380</v>
      </c>
      <c r="B219" s="146" t="str">
        <v>Andropogon gayanus</v>
      </c>
      <c r="C219" s="146" t="str">
        <v>Gamba grass;Bluestem</v>
      </c>
      <c r="D219" s="146" t="str">
        <v>Andropogon gayanus</v>
      </c>
      <c r="E219" s="146" t="str">
        <f t="shared" si="18"/>
        <v>Gamba grass;Bluestem;Andropogon gayanus</v>
      </c>
      <c r="F219" s="146" t="str">
        <v>Management--Livestock Management--Feed Characteristic--Feed Composition--Feed Ingredient--Forage Plants--Cereal and Grass Forages--Andropogon gayanus----</v>
      </c>
      <c r="G219" s="146" t="str" cm="1">
        <f t="array" ref="G219">IFERROR(SUBSTITUTE(_xlfn.CHOOSECOLS(_xlfn.TEXTSPLIT(_xlfn.TEXTJOIN("|",,F219),"Feed Ingredient--","|",TRUE),2),"----",""),"")</f>
        <v>Forage Plants--Cereal and Grass Forages--Andropogon gayanus</v>
      </c>
      <c r="H219" s="146" t="str">
        <f t="shared" si="15"/>
        <v>Forage Plants--Cereal and Grass Forages--Andropogon gayanus</v>
      </c>
      <c r="I219" s="146">
        <f t="shared" si="16"/>
        <v>2</v>
      </c>
      <c r="J219" s="146" t="str">
        <f t="shared" si="17"/>
        <v>Forage Plants--Cereal and Grass Forages</v>
      </c>
      <c r="K219" s="146" t="str" cm="1">
        <f t="array" ref="K219">IF(G219&lt;&gt;"",_xlfn.TEXTJOIN(";",TRUE,
CONCATENATE(A219,"$",H219),
IF(E219="","",IF(I219&lt;&gt;0,CONCATENATE(A219,"$",J219,"--",_xlfn.TEXTSPLIT(E219,";",TRUE,FALSE)),CONCATENATE(A219,"$",_xlfn.TEXTSPLIT(E219,";",TRUE,FALSE))))),"")</f>
        <v>AOM_001380$Forage Plants--Cereal and Grass Forages--Andropogon gayanus;AOM_001380$Forage Plants--Cereal and Grass Forages--Gamba grass;AOM_001380$Forage Plants--Cereal and Grass Forages--Bluestem;AOM_001380$Forage Plants--Cereal and Grass Forages--Andropogon gayanus</v>
      </c>
      <c r="L219" s="146" t="str">
        <v>AOM_000608$Crop Byproduct--Legume ByProducts--Pea--Garden Pea Seed Hulls</v>
      </c>
      <c r="M219" s="146" t="str" cm="1">
        <f t="array" ref="M219:N219">IF(L219&lt;&gt;"",_xlfn.TEXTSPLIT(L219, "$"),"")</f>
        <v>AOM_000608</v>
      </c>
      <c r="N219" s="146" t="str">
        <v>Crop Byproduct--Legume ByProducts--Pea--Garden Pea Seed Hulls</v>
      </c>
      <c r="O219" s="146" t="str" cm="1">
        <f t="array" ref="O219">IF(L219&lt;&gt;"",_xlfn.CHOOSECOLS(_xlfn.TEXTSPLIT(N219,"--"),1),"")</f>
        <v>Crop Byproduct</v>
      </c>
      <c r="P219" s="146" t="str" cm="1">
        <f t="array" ref="P219">IF(L219&lt;&gt;"",IFERROR(_xlfn.CHOOSECOLS(_xlfn.TEXTSPLIT(N219,"--"),2),""),"")</f>
        <v>Legume ByProducts</v>
      </c>
      <c r="Q219" s="146" t="str">
        <f t="shared" si="19"/>
        <v>Pea--Garden Pea Seed Hulls</v>
      </c>
    </row>
    <row r="220" spans="1:17" x14ac:dyDescent="0.35">
      <c r="A220" s="147" t="str">
        <v>AOM_001382</v>
      </c>
      <c r="B220" s="147" t="str">
        <v>Andropogon abyssinica</v>
      </c>
      <c r="C220" s="147" t="str">
        <v/>
      </c>
      <c r="D220" s="147" t="str">
        <v>Andropogon abyssinica</v>
      </c>
      <c r="E220" s="147" t="str">
        <f t="shared" si="18"/>
        <v>Andropogon abyssinica</v>
      </c>
      <c r="F220" s="147" t="str">
        <v>Management--Livestock Management--Feed Characteristic--Feed Composition--Feed Ingredient--Forage Plants--Cereal and Grass Forages--Andropogon abyssinica----</v>
      </c>
      <c r="G220" s="147" t="str" cm="1">
        <f t="array" ref="G220">IFERROR(SUBSTITUTE(_xlfn.CHOOSECOLS(_xlfn.TEXTSPLIT(_xlfn.TEXTJOIN("|",,F220),"Feed Ingredient--","|",TRUE),2),"----",""),"")</f>
        <v>Forage Plants--Cereal and Grass Forages--Andropogon abyssinica</v>
      </c>
      <c r="H220" s="147" t="str">
        <f t="shared" si="15"/>
        <v>Forage Plants--Cereal and Grass Forages--Andropogon abyssinica</v>
      </c>
      <c r="I220" s="147">
        <f t="shared" si="16"/>
        <v>2</v>
      </c>
      <c r="J220" s="147" t="str">
        <f t="shared" si="17"/>
        <v>Forage Plants--Cereal and Grass Forages</v>
      </c>
      <c r="K220" s="147" t="str" cm="1">
        <f t="array" ref="K220">IF(G220&lt;&gt;"",_xlfn.TEXTJOIN(";",TRUE,
CONCATENATE(A220,"$",H220),
IF(E220="","",IF(I220&lt;&gt;0,CONCATENATE(A220,"$",J220,"--",_xlfn.TEXTSPLIT(E220,";",TRUE,FALSE)),CONCATENATE(A220,"$",_xlfn.TEXTSPLIT(E220,";",TRUE,FALSE))))),"")</f>
        <v>AOM_001382$Forage Plants--Cereal and Grass Forages--Andropogon abyssinica;AOM_001382$Forage Plants--Cereal and Grass Forages--Andropogon abyssinica</v>
      </c>
      <c r="L220" s="147" t="str">
        <v>AOM_000608$Crop Byproduct--Legume ByProducts--Pea--Pisum sativum Seed Hull</v>
      </c>
      <c r="M220" s="147" t="str" cm="1">
        <f t="array" ref="M220:N220">IF(L220&lt;&gt;"",_xlfn.TEXTSPLIT(L220, "$"),"")</f>
        <v>AOM_000608</v>
      </c>
      <c r="N220" s="147" t="str">
        <v>Crop Byproduct--Legume ByProducts--Pea--Pisum sativum Seed Hull</v>
      </c>
      <c r="O220" s="147" t="str" cm="1">
        <f t="array" ref="O220">IF(L220&lt;&gt;"",_xlfn.CHOOSECOLS(_xlfn.TEXTSPLIT(N220,"--"),1),"")</f>
        <v>Crop Byproduct</v>
      </c>
      <c r="P220" s="147" t="str" cm="1">
        <f t="array" ref="P220">IF(L220&lt;&gt;"",IFERROR(_xlfn.CHOOSECOLS(_xlfn.TEXTSPLIT(N220,"--"),2),""),"")</f>
        <v>Legume ByProducts</v>
      </c>
      <c r="Q220" s="147" t="str">
        <f t="shared" si="19"/>
        <v>Pea--Pisum sativum Seed Hull</v>
      </c>
    </row>
    <row r="221" spans="1:17" x14ac:dyDescent="0.35">
      <c r="A221" s="146" t="str">
        <v>AOM_001383</v>
      </c>
      <c r="B221" s="146" t="str">
        <v>Andropogon guianensis</v>
      </c>
      <c r="C221" s="146" t="str">
        <v/>
      </c>
      <c r="D221" s="146" t="str">
        <v>Andropogon guianensis</v>
      </c>
      <c r="E221" s="146" t="str">
        <f t="shared" si="18"/>
        <v>Andropogon guianensis</v>
      </c>
      <c r="F221" s="146" t="str">
        <v>Management--Livestock Management--Feed Characteristic--Feed Composition--Feed Ingredient--Forage Plants--Cereal and Grass Forages--Andropogon guianensis----</v>
      </c>
      <c r="G221" s="146" t="str" cm="1">
        <f t="array" ref="G221">IFERROR(SUBSTITUTE(_xlfn.CHOOSECOLS(_xlfn.TEXTSPLIT(_xlfn.TEXTJOIN("|",,F221),"Feed Ingredient--","|",TRUE),2),"----",""),"")</f>
        <v>Forage Plants--Cereal and Grass Forages--Andropogon guianensis</v>
      </c>
      <c r="H221" s="146" t="str">
        <f t="shared" si="15"/>
        <v>Forage Plants--Cereal and Grass Forages--Andropogon guianensis</v>
      </c>
      <c r="I221" s="146">
        <f t="shared" si="16"/>
        <v>2</v>
      </c>
      <c r="J221" s="146" t="str">
        <f t="shared" si="17"/>
        <v>Forage Plants--Cereal and Grass Forages</v>
      </c>
      <c r="K221" s="146" t="str" cm="1">
        <f t="array" ref="K221">IF(G221&lt;&gt;"",_xlfn.TEXTJOIN(";",TRUE,
CONCATENATE(A221,"$",H221),
IF(E221="","",IF(I221&lt;&gt;0,CONCATENATE(A221,"$",J221,"--",_xlfn.TEXTSPLIT(E221,";",TRUE,FALSE)),CONCATENATE(A221,"$",_xlfn.TEXTSPLIT(E221,";",TRUE,FALSE))))),"")</f>
        <v>AOM_001383$Forage Plants--Cereal and Grass Forages--Andropogon guianensis;AOM_001383$Forage Plants--Cereal and Grass Forages--Andropogon guianensis</v>
      </c>
      <c r="L221" s="146" t="str">
        <v>AOM_001285$Crop Byproduct--Legume ByProducts--Pea--Pea Straw</v>
      </c>
      <c r="M221" s="146" t="str" cm="1">
        <f t="array" ref="M221:N221">IF(L221&lt;&gt;"",_xlfn.TEXTSPLIT(L221, "$"),"")</f>
        <v>AOM_001285</v>
      </c>
      <c r="N221" s="146" t="str">
        <v>Crop Byproduct--Legume ByProducts--Pea--Pea Straw</v>
      </c>
      <c r="O221" s="146" t="str" cm="1">
        <f t="array" ref="O221">IF(L221&lt;&gt;"",_xlfn.CHOOSECOLS(_xlfn.TEXTSPLIT(N221,"--"),1),"")</f>
        <v>Crop Byproduct</v>
      </c>
      <c r="P221" s="146" t="str" cm="1">
        <f t="array" ref="P221">IF(L221&lt;&gt;"",IFERROR(_xlfn.CHOOSECOLS(_xlfn.TEXTSPLIT(N221,"--"),2),""),"")</f>
        <v>Legume ByProducts</v>
      </c>
      <c r="Q221" s="146" t="str">
        <f t="shared" si="19"/>
        <v>Pea--Pea Straw</v>
      </c>
    </row>
    <row r="222" spans="1:17" x14ac:dyDescent="0.35">
      <c r="A222" s="147" t="str">
        <v>AOM_001457</v>
      </c>
      <c r="B222" s="147" t="str">
        <v>Aristida adscensionis</v>
      </c>
      <c r="C222" s="147" t="str">
        <v/>
      </c>
      <c r="D222" s="147" t="str">
        <v>Aristida adscensionis</v>
      </c>
      <c r="E222" s="147" t="str">
        <f t="shared" si="18"/>
        <v>Aristida adscensionis</v>
      </c>
      <c r="F222" s="147" t="str">
        <v>Management--Livestock Management--Feed Characteristic--Feed Composition--Feed Ingredient--Forage Plants--Cereal and Grass Forages--Aristida adscensionis----</v>
      </c>
      <c r="G222" s="147" t="str" cm="1">
        <f t="array" ref="G222">IFERROR(SUBSTITUTE(_xlfn.CHOOSECOLS(_xlfn.TEXTSPLIT(_xlfn.TEXTJOIN("|",,F222),"Feed Ingredient--","|",TRUE),2),"----",""),"")</f>
        <v>Forage Plants--Cereal and Grass Forages--Aristida adscensionis</v>
      </c>
      <c r="H222" s="147" t="str">
        <f t="shared" si="15"/>
        <v>Forage Plants--Cereal and Grass Forages--Aristida adscensionis</v>
      </c>
      <c r="I222" s="147">
        <f t="shared" si="16"/>
        <v>2</v>
      </c>
      <c r="J222" s="147" t="str">
        <f t="shared" si="17"/>
        <v>Forage Plants--Cereal and Grass Forages</v>
      </c>
      <c r="K222" s="147" t="str" cm="1">
        <f t="array" ref="K222">IF(G222&lt;&gt;"",_xlfn.TEXTJOIN(";",TRUE,
CONCATENATE(A222,"$",H222),
IF(E222="","",IF(I222&lt;&gt;0,CONCATENATE(A222,"$",J222,"--",_xlfn.TEXTSPLIT(E222,";",TRUE,FALSE)),CONCATENATE(A222,"$",_xlfn.TEXTSPLIT(E222,";",TRUE,FALSE))))),"")</f>
        <v>AOM_001457$Forage Plants--Cereal and Grass Forages--Aristida adscensionis;AOM_001457$Forage Plants--Cereal and Grass Forages--Aristida adscensionis</v>
      </c>
      <c r="L222" s="147" t="str">
        <v>AOM_001285$Crop Byproduct--Legume ByProducts--Pea--Garden Pea Straw</v>
      </c>
      <c r="M222" s="147" t="str" cm="1">
        <f t="array" ref="M222:N222">IF(L222&lt;&gt;"",_xlfn.TEXTSPLIT(L222, "$"),"")</f>
        <v>AOM_001285</v>
      </c>
      <c r="N222" s="147" t="str">
        <v>Crop Byproduct--Legume ByProducts--Pea--Garden Pea Straw</v>
      </c>
      <c r="O222" s="147" t="str" cm="1">
        <f t="array" ref="O222">IF(L222&lt;&gt;"",_xlfn.CHOOSECOLS(_xlfn.TEXTSPLIT(N222,"--"),1),"")</f>
        <v>Crop Byproduct</v>
      </c>
      <c r="P222" s="147" t="str" cm="1">
        <f t="array" ref="P222">IF(L222&lt;&gt;"",IFERROR(_xlfn.CHOOSECOLS(_xlfn.TEXTSPLIT(N222,"--"),2),""),"")</f>
        <v>Legume ByProducts</v>
      </c>
      <c r="Q222" s="147" t="str">
        <f t="shared" si="19"/>
        <v>Pea--Garden Pea Straw</v>
      </c>
    </row>
    <row r="223" spans="1:17" x14ac:dyDescent="0.35">
      <c r="A223" s="146" t="str">
        <v>AOM_001456</v>
      </c>
      <c r="B223" s="146" t="str">
        <v>Aristida spp.</v>
      </c>
      <c r="C223" s="146" t="str">
        <v/>
      </c>
      <c r="D223" s="146" t="str">
        <v/>
      </c>
      <c r="E223" s="146" t="str">
        <f t="shared" si="18"/>
        <v/>
      </c>
      <c r="F223" s="146" t="str">
        <v>Management--Livestock Management--Feed Characteristic--Feed Composition--Feed Ingredient--Forage Plants--Cereal and Grass Forages--Aristida spp.----</v>
      </c>
      <c r="G223" s="146" t="str" cm="1">
        <f t="array" ref="G223">IFERROR(SUBSTITUTE(_xlfn.CHOOSECOLS(_xlfn.TEXTSPLIT(_xlfn.TEXTJOIN("|",,F223),"Feed Ingredient--","|",TRUE),2),"----",""),"")</f>
        <v>Forage Plants--Cereal and Grass Forages--Aristida spp.</v>
      </c>
      <c r="H223" s="146" t="str">
        <f t="shared" si="15"/>
        <v>Forage Plants--Cereal and Grass Forages--Aristida spp.</v>
      </c>
      <c r="I223" s="146">
        <f t="shared" si="16"/>
        <v>2</v>
      </c>
      <c r="J223" s="146" t="str">
        <f t="shared" si="17"/>
        <v>Forage Plants--Cereal and Grass Forages</v>
      </c>
      <c r="K223" s="146" t="str" cm="1">
        <f t="array" ref="K223">IF(G223&lt;&gt;"",_xlfn.TEXTJOIN(";",TRUE,
CONCATENATE(A223,"$",H223),
IF(E223="","",IF(I223&lt;&gt;0,CONCATENATE(A223,"$",J223,"--",_xlfn.TEXTSPLIT(E223,";",TRUE,FALSE)),CONCATENATE(A223,"$",_xlfn.TEXTSPLIT(E223,";",TRUE,FALSE))))),"")</f>
        <v>AOM_001456$Forage Plants--Cereal and Grass Forages--Aristida spp.</v>
      </c>
      <c r="L223" s="146" t="str">
        <v>AOM_001285$Crop Byproduct--Legume ByProducts--Pea--Pisum sativum Straw</v>
      </c>
      <c r="M223" s="146" t="str" cm="1">
        <f t="array" ref="M223:N223">IF(L223&lt;&gt;"",_xlfn.TEXTSPLIT(L223, "$"),"")</f>
        <v>AOM_001285</v>
      </c>
      <c r="N223" s="146" t="str">
        <v>Crop Byproduct--Legume ByProducts--Pea--Pisum sativum Straw</v>
      </c>
      <c r="O223" s="146" t="str" cm="1">
        <f t="array" ref="O223">IF(L223&lt;&gt;"",_xlfn.CHOOSECOLS(_xlfn.TEXTSPLIT(N223,"--"),1),"")</f>
        <v>Crop Byproduct</v>
      </c>
      <c r="P223" s="146" t="str" cm="1">
        <f t="array" ref="P223">IF(L223&lt;&gt;"",IFERROR(_xlfn.CHOOSECOLS(_xlfn.TEXTSPLIT(N223,"--"),2),""),"")</f>
        <v>Legume ByProducts</v>
      </c>
      <c r="Q223" s="146" t="str">
        <f t="shared" si="19"/>
        <v>Pea--Pisum sativum Straw</v>
      </c>
    </row>
    <row r="224" spans="1:17" x14ac:dyDescent="0.35">
      <c r="A224" s="147" t="str">
        <v>AOM_001458</v>
      </c>
      <c r="B224" s="147" t="str">
        <v>Bothriochloa</v>
      </c>
      <c r="C224" s="147" t="str">
        <v/>
      </c>
      <c r="D224" s="147" t="str">
        <v/>
      </c>
      <c r="E224" s="147" t="str">
        <f t="shared" si="18"/>
        <v/>
      </c>
      <c r="F224" s="147" t="str">
        <v>Management--Livestock Management--Feed Characteristic--Feed Composition--Feed Ingredient--Forage Plants--Cereal and Grass Forages--Bothriochloa----</v>
      </c>
      <c r="G224" s="147" t="str" cm="1">
        <f t="array" ref="G224">IFERROR(SUBSTITUTE(_xlfn.CHOOSECOLS(_xlfn.TEXTSPLIT(_xlfn.TEXTJOIN("|",,F224),"Feed Ingredient--","|",TRUE),2),"----",""),"")</f>
        <v>Forage Plants--Cereal and Grass Forages--Bothriochloa</v>
      </c>
      <c r="H224" s="147" t="str">
        <f t="shared" si="15"/>
        <v>Forage Plants--Cereal and Grass Forages--Bothriochloa</v>
      </c>
      <c r="I224" s="147">
        <f t="shared" si="16"/>
        <v>2</v>
      </c>
      <c r="J224" s="147" t="str">
        <f t="shared" si="17"/>
        <v>Forage Plants--Cereal and Grass Forages</v>
      </c>
      <c r="K224" s="147" t="str" cm="1">
        <f t="array" ref="K224">IF(G224&lt;&gt;"",_xlfn.TEXTJOIN(";",TRUE,
CONCATENATE(A224,"$",H224),
IF(E224="","",IF(I224&lt;&gt;0,CONCATENATE(A224,"$",J224,"--",_xlfn.TEXTSPLIT(E224,";",TRUE,FALSE)),CONCATENATE(A224,"$",_xlfn.TEXTSPLIT(E224,";",TRUE,FALSE))))),"")</f>
        <v>AOM_001458$Forage Plants--Cereal and Grass Forages--Bothriochloa</v>
      </c>
      <c r="L224" s="147" t="str">
        <v>AOM_000609$Crop Byproduct--Legume ByProducts--Pigeon Pea--Pigeon Pea Leaves</v>
      </c>
      <c r="M224" s="147" t="str" cm="1">
        <f t="array" ref="M224:N224">IF(L224&lt;&gt;"",_xlfn.TEXTSPLIT(L224, "$"),"")</f>
        <v>AOM_000609</v>
      </c>
      <c r="N224" s="147" t="str">
        <v>Crop Byproduct--Legume ByProducts--Pigeon Pea--Pigeon Pea Leaves</v>
      </c>
      <c r="O224" s="147" t="str" cm="1">
        <f t="array" ref="O224">IF(L224&lt;&gt;"",_xlfn.CHOOSECOLS(_xlfn.TEXTSPLIT(N224,"--"),1),"")</f>
        <v>Crop Byproduct</v>
      </c>
      <c r="P224" s="147" t="str" cm="1">
        <f t="array" ref="P224">IF(L224&lt;&gt;"",IFERROR(_xlfn.CHOOSECOLS(_xlfn.TEXTSPLIT(N224,"--"),2),""),"")</f>
        <v>Legume ByProducts</v>
      </c>
      <c r="Q224" s="147" t="str">
        <f t="shared" si="19"/>
        <v>Pigeon Pea--Pigeon Pea Leaves</v>
      </c>
    </row>
    <row r="225" spans="1:17" x14ac:dyDescent="0.35">
      <c r="A225" s="146" t="str">
        <v>AOM_001460</v>
      </c>
      <c r="B225" s="146" t="str">
        <v>Bothriochloa insculpta</v>
      </c>
      <c r="C225" s="146" t="str">
        <v/>
      </c>
      <c r="D225" s="146" t="str">
        <v/>
      </c>
      <c r="E225" s="146" t="str">
        <f t="shared" si="18"/>
        <v/>
      </c>
      <c r="F225" s="146" t="str">
        <v>Management--Livestock Management--Feed Characteristic--Feed Composition--Feed Ingredient--Forage Plants--Cereal and Grass Forages--Bothriochloa insculpta----</v>
      </c>
      <c r="G225" s="146" t="str" cm="1">
        <f t="array" ref="G225">IFERROR(SUBSTITUTE(_xlfn.CHOOSECOLS(_xlfn.TEXTSPLIT(_xlfn.TEXTJOIN("|",,F225),"Feed Ingredient--","|",TRUE),2),"----",""),"")</f>
        <v>Forage Plants--Cereal and Grass Forages--Bothriochloa insculpta</v>
      </c>
      <c r="H225" s="146" t="str">
        <f t="shared" si="15"/>
        <v>Forage Plants--Cereal and Grass Forages--Bothriochloa insculpta</v>
      </c>
      <c r="I225" s="146">
        <f t="shared" si="16"/>
        <v>2</v>
      </c>
      <c r="J225" s="146" t="str">
        <f t="shared" si="17"/>
        <v>Forage Plants--Cereal and Grass Forages</v>
      </c>
      <c r="K225" s="146" t="str" cm="1">
        <f t="array" ref="K225">IF(G225&lt;&gt;"",_xlfn.TEXTJOIN(";",TRUE,
CONCATENATE(A225,"$",H225),
IF(E225="","",IF(I225&lt;&gt;0,CONCATENATE(A225,"$",J225,"--",_xlfn.TEXTSPLIT(E225,";",TRUE,FALSE)),CONCATENATE(A225,"$",_xlfn.TEXTSPLIT(E225,";",TRUE,FALSE))))),"")</f>
        <v>AOM_001460$Forage Plants--Cereal and Grass Forages--Bothriochloa insculpta</v>
      </c>
      <c r="L225" s="146" t="str">
        <v>AOM_000609$Crop Byproduct--Legume ByProducts--Pigeon Pea--Cajanus cajan Leaves</v>
      </c>
      <c r="M225" s="146" t="str" cm="1">
        <f t="array" ref="M225:N225">IF(L225&lt;&gt;"",_xlfn.TEXTSPLIT(L225, "$"),"")</f>
        <v>AOM_000609</v>
      </c>
      <c r="N225" s="146" t="str">
        <v>Crop Byproduct--Legume ByProducts--Pigeon Pea--Cajanus cajan Leaves</v>
      </c>
      <c r="O225" s="146" t="str" cm="1">
        <f t="array" ref="O225">IF(L225&lt;&gt;"",_xlfn.CHOOSECOLS(_xlfn.TEXTSPLIT(N225,"--"),1),"")</f>
        <v>Crop Byproduct</v>
      </c>
      <c r="P225" s="146" t="str" cm="1">
        <f t="array" ref="P225">IF(L225&lt;&gt;"",IFERROR(_xlfn.CHOOSECOLS(_xlfn.TEXTSPLIT(N225,"--"),2),""),"")</f>
        <v>Legume ByProducts</v>
      </c>
      <c r="Q225" s="146" t="str">
        <f t="shared" si="19"/>
        <v>Pigeon Pea--Cajanus cajan Leaves</v>
      </c>
    </row>
    <row r="226" spans="1:17" x14ac:dyDescent="0.35">
      <c r="A226" s="147" t="str">
        <v>AOM_001395</v>
      </c>
      <c r="B226" s="147" t="str">
        <v>Bracharia</v>
      </c>
      <c r="C226" s="147" t="str">
        <v/>
      </c>
      <c r="D226" s="147" t="str">
        <v/>
      </c>
      <c r="E226" s="147" t="str">
        <f t="shared" si="18"/>
        <v/>
      </c>
      <c r="F226" s="147" t="str">
        <v>Management--Livestock Management--Feed Characteristic--Feed Composition--Feed Ingredient--Forage Plants--Cereal and Grass Forages--Bracharia----</v>
      </c>
      <c r="G226" s="147" t="str" cm="1">
        <f t="array" ref="G226">IFERROR(SUBSTITUTE(_xlfn.CHOOSECOLS(_xlfn.TEXTSPLIT(_xlfn.TEXTJOIN("|",,F226),"Feed Ingredient--","|",TRUE),2),"----",""),"")</f>
        <v>Forage Plants--Cereal and Grass Forages--Bracharia</v>
      </c>
      <c r="H226" s="147" t="str">
        <f t="shared" si="15"/>
        <v>Forage Plants--Cereal and Grass Forages--Bracharia</v>
      </c>
      <c r="I226" s="147">
        <f t="shared" si="16"/>
        <v>2</v>
      </c>
      <c r="J226" s="147" t="str">
        <f t="shared" si="17"/>
        <v>Forage Plants--Cereal and Grass Forages</v>
      </c>
      <c r="K226" s="147" t="str" cm="1">
        <f t="array" ref="K226">IF(G226&lt;&gt;"",_xlfn.TEXTJOIN(";",TRUE,
CONCATENATE(A226,"$",H226),
IF(E226="","",IF(I226&lt;&gt;0,CONCATENATE(A226,"$",J226,"--",_xlfn.TEXTSPLIT(E226,";",TRUE,FALSE)),CONCATENATE(A226,"$",_xlfn.TEXTSPLIT(E226,";",TRUE,FALSE))))),"")</f>
        <v>AOM_001395$Forage Plants--Cereal and Grass Forages--Bracharia</v>
      </c>
      <c r="L226" s="147" t="str">
        <v>AOM_001361$Crop Byproduct--Legume ByProducts--Soybean--Soybean Flakes Defatted</v>
      </c>
      <c r="M226" s="147" t="str" cm="1">
        <f t="array" ref="M226:N226">IF(L226&lt;&gt;"",_xlfn.TEXTSPLIT(L226, "$"),"")</f>
        <v>AOM_001361</v>
      </c>
      <c r="N226" s="147" t="str">
        <v>Crop Byproduct--Legume ByProducts--Soybean--Soybean Flakes Defatted</v>
      </c>
      <c r="O226" s="147" t="str" cm="1">
        <f t="array" ref="O226">IF(L226&lt;&gt;"",_xlfn.CHOOSECOLS(_xlfn.TEXTSPLIT(N226,"--"),1),"")</f>
        <v>Crop Byproduct</v>
      </c>
      <c r="P226" s="147" t="str" cm="1">
        <f t="array" ref="P226">IF(L226&lt;&gt;"",IFERROR(_xlfn.CHOOSECOLS(_xlfn.TEXTSPLIT(N226,"--"),2),""),"")</f>
        <v>Legume ByProducts</v>
      </c>
      <c r="Q226" s="147" t="str">
        <f t="shared" si="19"/>
        <v>Soybean--Soybean Flakes Defatted</v>
      </c>
    </row>
    <row r="227" spans="1:17" x14ac:dyDescent="0.35">
      <c r="A227" s="146" t="str">
        <v>AOM_001397</v>
      </c>
      <c r="B227" s="146" t="str">
        <v>Bracharia decumbens</v>
      </c>
      <c r="C227" s="146" t="str">
        <v/>
      </c>
      <c r="D227" s="146" t="str">
        <v>Bracharia decumbens</v>
      </c>
      <c r="E227" s="146" t="str">
        <f t="shared" si="18"/>
        <v>Bracharia decumbens</v>
      </c>
      <c r="F227" s="146" t="str">
        <v>Management--Livestock Management--Feed Characteristic--Feed Composition--Feed Ingredient--Forage Plants--Cereal and Grass Forages--Bracharia decumbens----</v>
      </c>
      <c r="G227" s="146" t="str" cm="1">
        <f t="array" ref="G227">IFERROR(SUBSTITUTE(_xlfn.CHOOSECOLS(_xlfn.TEXTSPLIT(_xlfn.TEXTJOIN("|",,F227),"Feed Ingredient--","|",TRUE),2),"----",""),"")</f>
        <v>Forage Plants--Cereal and Grass Forages--Bracharia decumbens</v>
      </c>
      <c r="H227" s="146" t="str">
        <f t="shared" si="15"/>
        <v>Forage Plants--Cereal and Grass Forages--Bracharia decumbens</v>
      </c>
      <c r="I227" s="146">
        <f t="shared" si="16"/>
        <v>2</v>
      </c>
      <c r="J227" s="146" t="str">
        <f t="shared" si="17"/>
        <v>Forage Plants--Cereal and Grass Forages</v>
      </c>
      <c r="K227" s="146" t="str" cm="1">
        <f t="array" ref="K227">IF(G227&lt;&gt;"",_xlfn.TEXTJOIN(";",TRUE,
CONCATENATE(A227,"$",H227),
IF(E227="","",IF(I227&lt;&gt;0,CONCATENATE(A227,"$",J227,"--",_xlfn.TEXTSPLIT(E227,";",TRUE,FALSE)),CONCATENATE(A227,"$",_xlfn.TEXTSPLIT(E227,";",TRUE,FALSE))))),"")</f>
        <v>AOM_001397$Forage Plants--Cereal and Grass Forages--Bracharia decumbens;AOM_001397$Forage Plants--Cereal and Grass Forages--Bracharia decumbens</v>
      </c>
      <c r="L227" s="146" t="str">
        <v>AOM_001361$Crop Byproduct--Legume ByProducts--Soybean--Glycine max Flakes Defatted</v>
      </c>
      <c r="M227" s="146" t="str" cm="1">
        <f t="array" ref="M227:N227">IF(L227&lt;&gt;"",_xlfn.TEXTSPLIT(L227, "$"),"")</f>
        <v>AOM_001361</v>
      </c>
      <c r="N227" s="146" t="str">
        <v>Crop Byproduct--Legume ByProducts--Soybean--Glycine max Flakes Defatted</v>
      </c>
      <c r="O227" s="146" t="str" cm="1">
        <f t="array" ref="O227">IF(L227&lt;&gt;"",_xlfn.CHOOSECOLS(_xlfn.TEXTSPLIT(N227,"--"),1),"")</f>
        <v>Crop Byproduct</v>
      </c>
      <c r="P227" s="146" t="str" cm="1">
        <f t="array" ref="P227">IF(L227&lt;&gt;"",IFERROR(_xlfn.CHOOSECOLS(_xlfn.TEXTSPLIT(N227,"--"),2),""),"")</f>
        <v>Legume ByProducts</v>
      </c>
      <c r="Q227" s="146" t="str">
        <f t="shared" si="19"/>
        <v>Soybean--Glycine max Flakes Defatted</v>
      </c>
    </row>
    <row r="228" spans="1:17" x14ac:dyDescent="0.35">
      <c r="A228" s="147" t="str">
        <v>AOM_001385</v>
      </c>
      <c r="B228" s="147" t="str">
        <v>Brachiaria brizantha</v>
      </c>
      <c r="C228" s="147" t="str">
        <v>Bread Grass;Palisade Grass;Braquiaria;Urochloa brizantha</v>
      </c>
      <c r="D228" s="147" t="str">
        <v>Brachiaria brizantha</v>
      </c>
      <c r="E228" s="147" t="str">
        <f t="shared" si="18"/>
        <v>Bread Grass;Palisade Grass;Braquiaria;Urochloa brizantha;Brachiaria brizantha</v>
      </c>
      <c r="F228" s="147" t="str">
        <v>Management--Livestock Management--Feed Characteristic--Feed Composition--Feed Ingredient--Forage Plants--Cereal and Grass Forages--Brachiaria brizantha----</v>
      </c>
      <c r="G228" s="147" t="str" cm="1">
        <f t="array" ref="G228">IFERROR(SUBSTITUTE(_xlfn.CHOOSECOLS(_xlfn.TEXTSPLIT(_xlfn.TEXTJOIN("|",,F228),"Feed Ingredient--","|",TRUE),2),"----",""),"")</f>
        <v>Forage Plants--Cereal and Grass Forages--Brachiaria brizantha</v>
      </c>
      <c r="H228" s="147" t="str">
        <f t="shared" si="15"/>
        <v>Forage Plants--Cereal and Grass Forages--Brachiaria brizantha</v>
      </c>
      <c r="I228" s="147">
        <f t="shared" si="16"/>
        <v>2</v>
      </c>
      <c r="J228" s="147" t="str">
        <f t="shared" si="17"/>
        <v>Forage Plants--Cereal and Grass Forages</v>
      </c>
      <c r="K228" s="147" t="str" cm="1">
        <f t="array" ref="K228">IF(G228&lt;&gt;"",_xlfn.TEXTJOIN(";",TRUE,
CONCATENATE(A228,"$",H228),
IF(E228="","",IF(I228&lt;&gt;0,CONCATENATE(A228,"$",J228,"--",_xlfn.TEXTSPLIT(E228,";",TRUE,FALSE)),CONCATENATE(A228,"$",_xlfn.TEXTSPLIT(E228,";",TRUE,FALSE))))),"")</f>
        <v>AOM_001385$Forage Plants--Cereal and Grass Forages--Brachiaria brizantha;AOM_001385$Forage Plants--Cereal and Grass Forages--Bread Grass;AOM_001385$Forage Plants--Cereal and Grass Forages--Palisade Grass;AOM_001385$Forage Plants--Cereal and Grass Forages--Braquiaria;AOM_001385$Forage Plants--Cereal and Grass Forages--Urochloa brizantha;AOM_001385$Forage Plants--Cereal and Grass Forages--Brachiaria brizantha</v>
      </c>
      <c r="L228" s="147" t="str">
        <v>AOM_001891$Crop Byproduct--Legume ByProducts--Soybean--Soybean Hull</v>
      </c>
      <c r="M228" s="147" t="str" cm="1">
        <f t="array" ref="M228:N228">IF(L228&lt;&gt;"",_xlfn.TEXTSPLIT(L228, "$"),"")</f>
        <v>AOM_001891</v>
      </c>
      <c r="N228" s="147" t="str">
        <v>Crop Byproduct--Legume ByProducts--Soybean--Soybean Hull</v>
      </c>
      <c r="O228" s="147" t="str" cm="1">
        <f t="array" ref="O228">IF(L228&lt;&gt;"",_xlfn.CHOOSECOLS(_xlfn.TEXTSPLIT(N228,"--"),1),"")</f>
        <v>Crop Byproduct</v>
      </c>
      <c r="P228" s="147" t="str" cm="1">
        <f t="array" ref="P228">IF(L228&lt;&gt;"",IFERROR(_xlfn.CHOOSECOLS(_xlfn.TEXTSPLIT(N228,"--"),2),""),"")</f>
        <v>Legume ByProducts</v>
      </c>
      <c r="Q228" s="147" t="str">
        <f t="shared" si="19"/>
        <v>Soybean--Soybean Hull</v>
      </c>
    </row>
    <row r="229" spans="1:17" x14ac:dyDescent="0.35">
      <c r="A229" s="146" t="str">
        <v>AOM_001398</v>
      </c>
      <c r="B229" s="146" t="str">
        <v>Brachiaria ruziziensis</v>
      </c>
      <c r="C229" s="146" t="str">
        <v/>
      </c>
      <c r="D229" s="146" t="str">
        <v>Brachiaria ruziziensis</v>
      </c>
      <c r="E229" s="146" t="str">
        <f t="shared" si="18"/>
        <v>Brachiaria ruziziensis</v>
      </c>
      <c r="F229" s="146" t="str">
        <v>Management--Livestock Management--Feed Characteristic--Feed Composition--Feed Ingredient--Forage Plants--Cereal and Grass Forages--Brachiaria ruziziensis----</v>
      </c>
      <c r="G229" s="146" t="str" cm="1">
        <f t="array" ref="G229">IFERROR(SUBSTITUTE(_xlfn.CHOOSECOLS(_xlfn.TEXTSPLIT(_xlfn.TEXTJOIN("|",,F229),"Feed Ingredient--","|",TRUE),2),"----",""),"")</f>
        <v>Forage Plants--Cereal and Grass Forages--Brachiaria ruziziensis</v>
      </c>
      <c r="H229" s="146" t="str">
        <f t="shared" si="15"/>
        <v>Forage Plants--Cereal and Grass Forages--Brachiaria ruziziensis</v>
      </c>
      <c r="I229" s="146">
        <f t="shared" si="16"/>
        <v>2</v>
      </c>
      <c r="J229" s="146" t="str">
        <f t="shared" si="17"/>
        <v>Forage Plants--Cereal and Grass Forages</v>
      </c>
      <c r="K229" s="146" t="str" cm="1">
        <f t="array" ref="K229">IF(G229&lt;&gt;"",_xlfn.TEXTJOIN(";",TRUE,
CONCATENATE(A229,"$",H229),
IF(E229="","",IF(I229&lt;&gt;0,CONCATENATE(A229,"$",J229,"--",_xlfn.TEXTSPLIT(E229,";",TRUE,FALSE)),CONCATENATE(A229,"$",_xlfn.TEXTSPLIT(E229,";",TRUE,FALSE))))),"")</f>
        <v>AOM_001398$Forage Plants--Cereal and Grass Forages--Brachiaria ruziziensis;AOM_001398$Forage Plants--Cereal and Grass Forages--Brachiaria ruziziensis</v>
      </c>
      <c r="L229" s="146" t="str">
        <v>AOM_001891$Crop Byproduct--Legume ByProducts--Soybean--Glycine max Hull</v>
      </c>
      <c r="M229" s="146" t="str" cm="1">
        <f t="array" ref="M229:N229">IF(L229&lt;&gt;"",_xlfn.TEXTSPLIT(L229, "$"),"")</f>
        <v>AOM_001891</v>
      </c>
      <c r="N229" s="146" t="str">
        <v>Crop Byproduct--Legume ByProducts--Soybean--Glycine max Hull</v>
      </c>
      <c r="O229" s="146" t="str" cm="1">
        <f t="array" ref="O229">IF(L229&lt;&gt;"",_xlfn.CHOOSECOLS(_xlfn.TEXTSPLIT(N229,"--"),1),"")</f>
        <v>Crop Byproduct</v>
      </c>
      <c r="P229" s="146" t="str" cm="1">
        <f t="array" ref="P229">IF(L229&lt;&gt;"",IFERROR(_xlfn.CHOOSECOLS(_xlfn.TEXTSPLIT(N229,"--"),2),""),"")</f>
        <v>Legume ByProducts</v>
      </c>
      <c r="Q229" s="146" t="str">
        <f t="shared" si="19"/>
        <v>Soybean--Glycine max Hull</v>
      </c>
    </row>
    <row r="230" spans="1:17" x14ac:dyDescent="0.35">
      <c r="A230" s="147" t="str">
        <v>AOM_001399</v>
      </c>
      <c r="B230" s="147" t="str">
        <v>Brachiaria serrata</v>
      </c>
      <c r="C230" s="147" t="str">
        <v/>
      </c>
      <c r="D230" s="147" t="str">
        <v>Brachiaria serrata</v>
      </c>
      <c r="E230" s="147" t="str">
        <f t="shared" si="18"/>
        <v>Brachiaria serrata</v>
      </c>
      <c r="F230" s="147" t="str">
        <v>Management--Livestock Management--Feed Characteristic--Feed Composition--Feed Ingredient--Forage Plants--Cereal and Grass Forages--Brachiaria serrata----</v>
      </c>
      <c r="G230" s="147" t="str" cm="1">
        <f t="array" ref="G230">IFERROR(SUBSTITUTE(_xlfn.CHOOSECOLS(_xlfn.TEXTSPLIT(_xlfn.TEXTJOIN("|",,F230),"Feed Ingredient--","|",TRUE),2),"----",""),"")</f>
        <v>Forage Plants--Cereal and Grass Forages--Brachiaria serrata</v>
      </c>
      <c r="H230" s="147" t="str">
        <f t="shared" si="15"/>
        <v>Forage Plants--Cereal and Grass Forages--Brachiaria serrata</v>
      </c>
      <c r="I230" s="147">
        <f t="shared" si="16"/>
        <v>2</v>
      </c>
      <c r="J230" s="147" t="str">
        <f t="shared" si="17"/>
        <v>Forage Plants--Cereal and Grass Forages</v>
      </c>
      <c r="K230" s="147" t="str" cm="1">
        <f t="array" ref="K230">IF(G230&lt;&gt;"",_xlfn.TEXTJOIN(";",TRUE,
CONCATENATE(A230,"$",H230),
IF(E230="","",IF(I230&lt;&gt;0,CONCATENATE(A230,"$",J230,"--",_xlfn.TEXTSPLIT(E230,";",TRUE,FALSE)),CONCATENATE(A230,"$",_xlfn.TEXTSPLIT(E230,";",TRUE,FALSE))))),"")</f>
        <v>AOM_001399$Forage Plants--Cereal and Grass Forages--Brachiaria serrata;AOM_001399$Forage Plants--Cereal and Grass Forages--Brachiaria serrata</v>
      </c>
      <c r="L230" s="147" t="str">
        <v>AOM_000610$Crop Byproduct--Legume ByProducts--Soybean--Soybean Cake</v>
      </c>
      <c r="M230" s="147" t="str" cm="1">
        <f t="array" ref="M230:N230">IF(L230&lt;&gt;"",_xlfn.TEXTSPLIT(L230, "$"),"")</f>
        <v>AOM_000610</v>
      </c>
      <c r="N230" s="147" t="str">
        <v>Crop Byproduct--Legume ByProducts--Soybean--Soybean Cake</v>
      </c>
      <c r="O230" s="147" t="str" cm="1">
        <f t="array" ref="O230">IF(L230&lt;&gt;"",_xlfn.CHOOSECOLS(_xlfn.TEXTSPLIT(N230,"--"),1),"")</f>
        <v>Crop Byproduct</v>
      </c>
      <c r="P230" s="147" t="str" cm="1">
        <f t="array" ref="P230">IF(L230&lt;&gt;"",IFERROR(_xlfn.CHOOSECOLS(_xlfn.TEXTSPLIT(N230,"--"),2),""),"")</f>
        <v>Legume ByProducts</v>
      </c>
      <c r="Q230" s="147" t="str">
        <f t="shared" si="19"/>
        <v>Soybean--Soybean Cake</v>
      </c>
    </row>
    <row r="231" spans="1:17" x14ac:dyDescent="0.35">
      <c r="A231" s="146" t="str">
        <v>AOM_001899</v>
      </c>
      <c r="B231" s="146" t="str">
        <v>Bothriocloa</v>
      </c>
      <c r="C231" s="146" t="str">
        <v/>
      </c>
      <c r="D231" s="146" t="str">
        <v/>
      </c>
      <c r="E231" s="146" t="str">
        <f t="shared" si="18"/>
        <v/>
      </c>
      <c r="F231" s="146" t="str">
        <v>Management--Livestock Management--Feed Characteristic--Feed Composition--Feed Ingredient--Forage Plants--Cereal and Grass Forages--Bothriocloa----</v>
      </c>
      <c r="G231" s="146" t="str" cm="1">
        <f t="array" ref="G231">IFERROR(SUBSTITUTE(_xlfn.CHOOSECOLS(_xlfn.TEXTSPLIT(_xlfn.TEXTJOIN("|",,F231),"Feed Ingredient--","|",TRUE),2),"----",""),"")</f>
        <v>Forage Plants--Cereal and Grass Forages--Bothriocloa</v>
      </c>
      <c r="H231" s="146" t="str">
        <f t="shared" si="15"/>
        <v>Forage Plants--Cereal and Grass Forages--Bothriocloa</v>
      </c>
      <c r="I231" s="146">
        <f t="shared" si="16"/>
        <v>2</v>
      </c>
      <c r="J231" s="146" t="str">
        <f t="shared" si="17"/>
        <v>Forage Plants--Cereal and Grass Forages</v>
      </c>
      <c r="K231" s="146" t="str" cm="1">
        <f t="array" ref="K231">IF(G231&lt;&gt;"",_xlfn.TEXTJOIN(";",TRUE,
CONCATENATE(A231,"$",H231),
IF(E231="","",IF(I231&lt;&gt;0,CONCATENATE(A231,"$",J231,"--",_xlfn.TEXTSPLIT(E231,";",TRUE,FALSE)),CONCATENATE(A231,"$",_xlfn.TEXTSPLIT(E231,";",TRUE,FALSE))))),"")</f>
        <v>AOM_001899$Forage Plants--Cereal and Grass Forages--Bothriocloa</v>
      </c>
      <c r="L231" s="146" t="str">
        <v>AOM_000610$Crop Byproduct--Legume ByProducts--Soybean--Glycine max Cake</v>
      </c>
      <c r="M231" s="146" t="str" cm="1">
        <f t="array" ref="M231:N231">IF(L231&lt;&gt;"",_xlfn.TEXTSPLIT(L231, "$"),"")</f>
        <v>AOM_000610</v>
      </c>
      <c r="N231" s="146" t="str">
        <v>Crop Byproduct--Legume ByProducts--Soybean--Glycine max Cake</v>
      </c>
      <c r="O231" s="146" t="str" cm="1">
        <f t="array" ref="O231">IF(L231&lt;&gt;"",_xlfn.CHOOSECOLS(_xlfn.TEXTSPLIT(N231,"--"),1),"")</f>
        <v>Crop Byproduct</v>
      </c>
      <c r="P231" s="146" t="str" cm="1">
        <f t="array" ref="P231">IF(L231&lt;&gt;"",IFERROR(_xlfn.CHOOSECOLS(_xlfn.TEXTSPLIT(N231,"--"),2),""),"")</f>
        <v>Legume ByProducts</v>
      </c>
      <c r="Q231" s="146" t="str">
        <f t="shared" si="19"/>
        <v>Soybean--Glycine max Cake</v>
      </c>
    </row>
    <row r="232" spans="1:17" x14ac:dyDescent="0.35">
      <c r="A232" s="147" t="str">
        <v>AOM_000686</v>
      </c>
      <c r="B232" s="147" t="str">
        <v>Cenchrus ciliaris</v>
      </c>
      <c r="C232" s="147" t="str">
        <v>Katambora</v>
      </c>
      <c r="D232" s="147" t="str">
        <v>Cenchrus ciliaris</v>
      </c>
      <c r="E232" s="147" t="str">
        <f t="shared" si="18"/>
        <v>Katambora;Cenchrus ciliaris</v>
      </c>
      <c r="F232" s="147" t="str">
        <v>Management--Livestock Management--Feed Characteristic--Feed Composition--Feed Ingredient--Forage Plants--Cereal and Grass Forages--Cenchrus ciliaris----</v>
      </c>
      <c r="G232" s="147" t="str" cm="1">
        <f t="array" ref="G232">IFERROR(SUBSTITUTE(_xlfn.CHOOSECOLS(_xlfn.TEXTSPLIT(_xlfn.TEXTJOIN("|",,F232),"Feed Ingredient--","|",TRUE),2),"----",""),"")</f>
        <v>Forage Plants--Cereal and Grass Forages--Cenchrus ciliaris</v>
      </c>
      <c r="H232" s="147" t="str">
        <f t="shared" si="15"/>
        <v>Forage Plants--Cereal and Grass Forages--Cenchrus ciliaris</v>
      </c>
      <c r="I232" s="147">
        <f t="shared" si="16"/>
        <v>2</v>
      </c>
      <c r="J232" s="147" t="str">
        <f t="shared" si="17"/>
        <v>Forage Plants--Cereal and Grass Forages</v>
      </c>
      <c r="K232" s="147" t="str" cm="1">
        <f t="array" ref="K232">IF(G232&lt;&gt;"",_xlfn.TEXTJOIN(";",TRUE,
CONCATENATE(A232,"$",H232),
IF(E232="","",IF(I232&lt;&gt;0,CONCATENATE(A232,"$",J232,"--",_xlfn.TEXTSPLIT(E232,";",TRUE,FALSE)),CONCATENATE(A232,"$",_xlfn.TEXTSPLIT(E232,";",TRUE,FALSE))))),"")</f>
        <v>AOM_000686$Forage Plants--Cereal and Grass Forages--Cenchrus ciliaris;AOM_000686$Forage Plants--Cereal and Grass Forages--Katambora;AOM_000686$Forage Plants--Cereal and Grass Forages--Cenchrus ciliaris</v>
      </c>
      <c r="L232" s="147" t="str">
        <v>AOM_000611$Crop Byproduct--Legume ByProducts--Soybean--Soybean Full Fat Cake</v>
      </c>
      <c r="M232" s="147" t="str" cm="1">
        <f t="array" ref="M232:N232">IF(L232&lt;&gt;"",_xlfn.TEXTSPLIT(L232, "$"),"")</f>
        <v>AOM_000611</v>
      </c>
      <c r="N232" s="147" t="str">
        <v>Crop Byproduct--Legume ByProducts--Soybean--Soybean Full Fat Cake</v>
      </c>
      <c r="O232" s="147" t="str" cm="1">
        <f t="array" ref="O232">IF(L232&lt;&gt;"",_xlfn.CHOOSECOLS(_xlfn.TEXTSPLIT(N232,"--"),1),"")</f>
        <v>Crop Byproduct</v>
      </c>
      <c r="P232" s="147" t="str" cm="1">
        <f t="array" ref="P232">IF(L232&lt;&gt;"",IFERROR(_xlfn.CHOOSECOLS(_xlfn.TEXTSPLIT(N232,"--"),2),""),"")</f>
        <v>Legume ByProducts</v>
      </c>
      <c r="Q232" s="147" t="str">
        <f t="shared" si="19"/>
        <v>Soybean--Soybean Full Fat Cake</v>
      </c>
    </row>
    <row r="233" spans="1:17" x14ac:dyDescent="0.35">
      <c r="A233" s="146" t="str">
        <v>AOM_001401</v>
      </c>
      <c r="B233" s="146" t="str">
        <v>Chloris spp.</v>
      </c>
      <c r="C233" s="146" t="str">
        <v/>
      </c>
      <c r="D233" s="146" t="str">
        <v/>
      </c>
      <c r="E233" s="146" t="str">
        <f t="shared" si="18"/>
        <v/>
      </c>
      <c r="F233" s="146" t="str">
        <v>Management--Livestock Management--Feed Characteristic--Feed Composition--Feed Ingredient--Forage Plants--Cereal and Grass Forages--Chloris spp.----</v>
      </c>
      <c r="G233" s="146" t="str" cm="1">
        <f t="array" ref="G233">IFERROR(SUBSTITUTE(_xlfn.CHOOSECOLS(_xlfn.TEXTSPLIT(_xlfn.TEXTJOIN("|",,F233),"Feed Ingredient--","|",TRUE),2),"----",""),"")</f>
        <v>Forage Plants--Cereal and Grass Forages--Chloris spp.</v>
      </c>
      <c r="H233" s="146" t="str">
        <f t="shared" si="15"/>
        <v>Forage Plants--Cereal and Grass Forages--Chloris spp.</v>
      </c>
      <c r="I233" s="146">
        <f t="shared" si="16"/>
        <v>2</v>
      </c>
      <c r="J233" s="146" t="str">
        <f t="shared" si="17"/>
        <v>Forage Plants--Cereal and Grass Forages</v>
      </c>
      <c r="K233" s="146" t="str" cm="1">
        <f t="array" ref="K233">IF(G233&lt;&gt;"",_xlfn.TEXTJOIN(";",TRUE,
CONCATENATE(A233,"$",H233),
IF(E233="","",IF(I233&lt;&gt;0,CONCATENATE(A233,"$",J233,"--",_xlfn.TEXTSPLIT(E233,";",TRUE,FALSE)),CONCATENATE(A233,"$",_xlfn.TEXTSPLIT(E233,";",TRUE,FALSE))))),"")</f>
        <v>AOM_001401$Forage Plants--Cereal and Grass Forages--Chloris spp.</v>
      </c>
      <c r="L233" s="146" t="str">
        <v>AOM_000611$Crop Byproduct--Legume ByProducts--Soybean--Soybean Oil Cake Full Fat</v>
      </c>
      <c r="M233" s="146" t="str" cm="1">
        <f t="array" ref="M233:N233">IF(L233&lt;&gt;"",_xlfn.TEXTSPLIT(L233, "$"),"")</f>
        <v>AOM_000611</v>
      </c>
      <c r="N233" s="146" t="str">
        <v>Crop Byproduct--Legume ByProducts--Soybean--Soybean Oil Cake Full Fat</v>
      </c>
      <c r="O233" s="146" t="str" cm="1">
        <f t="array" ref="O233">IF(L233&lt;&gt;"",_xlfn.CHOOSECOLS(_xlfn.TEXTSPLIT(N233,"--"),1),"")</f>
        <v>Crop Byproduct</v>
      </c>
      <c r="P233" s="146" t="str" cm="1">
        <f t="array" ref="P233">IF(L233&lt;&gt;"",IFERROR(_xlfn.CHOOSECOLS(_xlfn.TEXTSPLIT(N233,"--"),2),""),"")</f>
        <v>Legume ByProducts</v>
      </c>
      <c r="Q233" s="146" t="str">
        <f t="shared" si="19"/>
        <v>Soybean--Soybean Oil Cake Full Fat</v>
      </c>
    </row>
    <row r="234" spans="1:17" x14ac:dyDescent="0.35">
      <c r="A234" s="147" t="str">
        <v>AOM_001402</v>
      </c>
      <c r="B234" s="147" t="str">
        <v>Chloris gayana</v>
      </c>
      <c r="C234" s="147" t="str">
        <v/>
      </c>
      <c r="D234" s="147" t="str">
        <v>Chloris gayana</v>
      </c>
      <c r="E234" s="147" t="str">
        <f t="shared" si="18"/>
        <v>Chloris gayana</v>
      </c>
      <c r="F234" s="147" t="str">
        <v>Management--Livestock Management--Feed Characteristic--Feed Composition--Feed Ingredient--Forage Plants--Cereal and Grass Forages--Chloris gayana----</v>
      </c>
      <c r="G234" s="147" t="str" cm="1">
        <f t="array" ref="G234">IFERROR(SUBSTITUTE(_xlfn.CHOOSECOLS(_xlfn.TEXTSPLIT(_xlfn.TEXTJOIN("|",,F234),"Feed Ingredient--","|",TRUE),2),"----",""),"")</f>
        <v>Forage Plants--Cereal and Grass Forages--Chloris gayana</v>
      </c>
      <c r="H234" s="147" t="str">
        <f t="shared" si="15"/>
        <v>Forage Plants--Cereal and Grass Forages--Chloris gayana</v>
      </c>
      <c r="I234" s="147">
        <f t="shared" si="16"/>
        <v>2</v>
      </c>
      <c r="J234" s="147" t="str">
        <f t="shared" si="17"/>
        <v>Forage Plants--Cereal and Grass Forages</v>
      </c>
      <c r="K234" s="147" t="str" cm="1">
        <f t="array" ref="K234">IF(G234&lt;&gt;"",_xlfn.TEXTJOIN(";",TRUE,
CONCATENATE(A234,"$",H234),
IF(E234="","",IF(I234&lt;&gt;0,CONCATENATE(A234,"$",J234,"--",_xlfn.TEXTSPLIT(E234,";",TRUE,FALSE)),CONCATENATE(A234,"$",_xlfn.TEXTSPLIT(E234,";",TRUE,FALSE))))),"")</f>
        <v>AOM_001402$Forage Plants--Cereal and Grass Forages--Chloris gayana;AOM_001402$Forage Plants--Cereal and Grass Forages--Chloris gayana</v>
      </c>
      <c r="L234" s="147" t="str">
        <v>AOM_000611$Crop Byproduct--Legume ByProducts--Soybean--Glycine max Full Fat Cake</v>
      </c>
      <c r="M234" s="147" t="str" cm="1">
        <f t="array" ref="M234:N234">IF(L234&lt;&gt;"",_xlfn.TEXTSPLIT(L234, "$"),"")</f>
        <v>AOM_000611</v>
      </c>
      <c r="N234" s="147" t="str">
        <v>Crop Byproduct--Legume ByProducts--Soybean--Glycine max Full Fat Cake</v>
      </c>
      <c r="O234" s="147" t="str" cm="1">
        <f t="array" ref="O234">IF(L234&lt;&gt;"",_xlfn.CHOOSECOLS(_xlfn.TEXTSPLIT(N234,"--"),1),"")</f>
        <v>Crop Byproduct</v>
      </c>
      <c r="P234" s="147" t="str" cm="1">
        <f t="array" ref="P234">IF(L234&lt;&gt;"",IFERROR(_xlfn.CHOOSECOLS(_xlfn.TEXTSPLIT(N234,"--"),2),""),"")</f>
        <v>Legume ByProducts</v>
      </c>
      <c r="Q234" s="147" t="str">
        <f t="shared" si="19"/>
        <v>Soybean--Glycine max Full Fat Cake</v>
      </c>
    </row>
    <row r="235" spans="1:17" x14ac:dyDescent="0.35">
      <c r="A235" s="146" t="str">
        <v>AOM_002038</v>
      </c>
      <c r="B235" s="146" t="str">
        <v>Combretum aculeatum</v>
      </c>
      <c r="C235" s="146" t="str">
        <v/>
      </c>
      <c r="D235" s="146" t="str">
        <v>Combretum aculeatum</v>
      </c>
      <c r="E235" s="146" t="str">
        <f t="shared" si="18"/>
        <v>Combretum aculeatum</v>
      </c>
      <c r="F235" s="146" t="str">
        <v>Management--Livestock Management--Feed Characteristic--Feed Composition--Feed Ingredient--Forage Plants--Cereal and Grass Forages--Combretum aculeatum----</v>
      </c>
      <c r="G235" s="146" t="str" cm="1">
        <f t="array" ref="G235">IFERROR(SUBSTITUTE(_xlfn.CHOOSECOLS(_xlfn.TEXTSPLIT(_xlfn.TEXTJOIN("|",,F235),"Feed Ingredient--","|",TRUE),2),"----",""),"")</f>
        <v>Forage Plants--Cereal and Grass Forages--Combretum aculeatum</v>
      </c>
      <c r="H235" s="146" t="str">
        <f t="shared" si="15"/>
        <v>Forage Plants--Cereal and Grass Forages--Combretum aculeatum</v>
      </c>
      <c r="I235" s="146">
        <f t="shared" si="16"/>
        <v>2</v>
      </c>
      <c r="J235" s="146" t="str">
        <f t="shared" si="17"/>
        <v>Forage Plants--Cereal and Grass Forages</v>
      </c>
      <c r="K235" s="146" t="str" cm="1">
        <f t="array" ref="K235">IF(G235&lt;&gt;"",_xlfn.TEXTJOIN(";",TRUE,
CONCATENATE(A235,"$",H235),
IF(E235="","",IF(I235&lt;&gt;0,CONCATENATE(A235,"$",J235,"--",_xlfn.TEXTSPLIT(E235,";",TRUE,FALSE)),CONCATENATE(A235,"$",_xlfn.TEXTSPLIT(E235,";",TRUE,FALSE))))),"")</f>
        <v>AOM_002038$Forage Plants--Cereal and Grass Forages--Combretum aculeatum;AOM_002038$Forage Plants--Cereal and Grass Forages--Combretum aculeatum</v>
      </c>
      <c r="L235" s="146" t="str">
        <v>AOM_000614$Crop Byproduct--Legume ByProducts--Soybean--Soybean Residue</v>
      </c>
      <c r="M235" s="146" t="str" cm="1">
        <f t="array" ref="M235:N235">IF(L235&lt;&gt;"",_xlfn.TEXTSPLIT(L235, "$"),"")</f>
        <v>AOM_000614</v>
      </c>
      <c r="N235" s="146" t="str">
        <v>Crop Byproduct--Legume ByProducts--Soybean--Soybean Residue</v>
      </c>
      <c r="O235" s="146" t="str" cm="1">
        <f t="array" ref="O235">IF(L235&lt;&gt;"",_xlfn.CHOOSECOLS(_xlfn.TEXTSPLIT(N235,"--"),1),"")</f>
        <v>Crop Byproduct</v>
      </c>
      <c r="P235" s="146" t="str" cm="1">
        <f t="array" ref="P235">IF(L235&lt;&gt;"",IFERROR(_xlfn.CHOOSECOLS(_xlfn.TEXTSPLIT(N235,"--"),2),""),"")</f>
        <v>Legume ByProducts</v>
      </c>
      <c r="Q235" s="146" t="str">
        <f t="shared" si="19"/>
        <v>Soybean--Soybean Residue</v>
      </c>
    </row>
    <row r="236" spans="1:17" x14ac:dyDescent="0.35">
      <c r="A236" s="147" t="str">
        <v>AOM_001462</v>
      </c>
      <c r="B236" s="147" t="str">
        <v>Cynadon dactylon</v>
      </c>
      <c r="C236" s="147" t="str">
        <v/>
      </c>
      <c r="D236" s="147" t="str">
        <v>Cynadon dactylon</v>
      </c>
      <c r="E236" s="147" t="str">
        <f t="shared" si="18"/>
        <v>Cynadon dactylon</v>
      </c>
      <c r="F236" s="147" t="str">
        <v>Management--Livestock Management--Feed Characteristic--Feed Composition--Feed Ingredient--Forage Plants--Cereal and Grass Forages--Cynadon dactylon----</v>
      </c>
      <c r="G236" s="147" t="str" cm="1">
        <f t="array" ref="G236">IFERROR(SUBSTITUTE(_xlfn.CHOOSECOLS(_xlfn.TEXTSPLIT(_xlfn.TEXTJOIN("|",,F236),"Feed Ingredient--","|",TRUE),2),"----",""),"")</f>
        <v>Forage Plants--Cereal and Grass Forages--Cynadon dactylon</v>
      </c>
      <c r="H236" s="147" t="str">
        <f t="shared" si="15"/>
        <v>Forage Plants--Cereal and Grass Forages--Cynadon dactylon</v>
      </c>
      <c r="I236" s="147">
        <f t="shared" si="16"/>
        <v>2</v>
      </c>
      <c r="J236" s="147" t="str">
        <f t="shared" si="17"/>
        <v>Forage Plants--Cereal and Grass Forages</v>
      </c>
      <c r="K236" s="147" t="str" cm="1">
        <f t="array" ref="K236">IF(G236&lt;&gt;"",_xlfn.TEXTJOIN(";",TRUE,
CONCATENATE(A236,"$",H236),
IF(E236="","",IF(I236&lt;&gt;0,CONCATENATE(A236,"$",J236,"--",_xlfn.TEXTSPLIT(E236,";",TRUE,FALSE)),CONCATENATE(A236,"$",_xlfn.TEXTSPLIT(E236,";",TRUE,FALSE))))),"")</f>
        <v>AOM_001462$Forage Plants--Cereal and Grass Forages--Cynadon dactylon;AOM_001462$Forage Plants--Cereal and Grass Forages--Cynadon dactylon</v>
      </c>
      <c r="L236" s="147" t="str">
        <v>AOM_000614$Crop Byproduct--Legume ByProducts--Soybean--Glycine max Residue</v>
      </c>
      <c r="M236" s="147" t="str" cm="1">
        <f t="array" ref="M236:N236">IF(L236&lt;&gt;"",_xlfn.TEXTSPLIT(L236, "$"),"")</f>
        <v>AOM_000614</v>
      </c>
      <c r="N236" s="147" t="str">
        <v>Crop Byproduct--Legume ByProducts--Soybean--Glycine max Residue</v>
      </c>
      <c r="O236" s="147" t="str" cm="1">
        <f t="array" ref="O236">IF(L236&lt;&gt;"",_xlfn.CHOOSECOLS(_xlfn.TEXTSPLIT(N236,"--"),1),"")</f>
        <v>Crop Byproduct</v>
      </c>
      <c r="P236" s="147" t="str" cm="1">
        <f t="array" ref="P236">IF(L236&lt;&gt;"",IFERROR(_xlfn.CHOOSECOLS(_xlfn.TEXTSPLIT(N236,"--"),2),""),"")</f>
        <v>Legume ByProducts</v>
      </c>
      <c r="Q236" s="147" t="str">
        <f t="shared" si="19"/>
        <v>Soybean--Glycine max Residue</v>
      </c>
    </row>
    <row r="237" spans="1:17" x14ac:dyDescent="0.35">
      <c r="A237" s="146" t="str">
        <v>AOM_001464</v>
      </c>
      <c r="B237" s="146" t="str">
        <v>Cynadon plectostachyus</v>
      </c>
      <c r="C237" s="146" t="str">
        <v/>
      </c>
      <c r="D237" s="146" t="str">
        <v>Cynadon plectostachyus</v>
      </c>
      <c r="E237" s="146" t="str">
        <f t="shared" si="18"/>
        <v>Cynadon plectostachyus</v>
      </c>
      <c r="F237" s="146" t="str">
        <v>Management--Livestock Management--Feed Characteristic--Feed Composition--Feed Ingredient--Forage Plants--Cereal and Grass Forages--Cynadon plectostachyus----</v>
      </c>
      <c r="G237" s="146" t="str" cm="1">
        <f t="array" ref="G237">IFERROR(SUBSTITUTE(_xlfn.CHOOSECOLS(_xlfn.TEXTSPLIT(_xlfn.TEXTJOIN("|",,F237),"Feed Ingredient--","|",TRUE),2),"----",""),"")</f>
        <v>Forage Plants--Cereal and Grass Forages--Cynadon plectostachyus</v>
      </c>
      <c r="H237" s="146" t="str">
        <f t="shared" si="15"/>
        <v>Forage Plants--Cereal and Grass Forages--Cynadon plectostachyus</v>
      </c>
      <c r="I237" s="146">
        <f t="shared" si="16"/>
        <v>2</v>
      </c>
      <c r="J237" s="146" t="str">
        <f t="shared" si="17"/>
        <v>Forage Plants--Cereal and Grass Forages</v>
      </c>
      <c r="K237" s="146" t="str" cm="1">
        <f t="array" ref="K237">IF(G237&lt;&gt;"",_xlfn.TEXTJOIN(";",TRUE,
CONCATENATE(A237,"$",H237),
IF(E237="","",IF(I237&lt;&gt;0,CONCATENATE(A237,"$",J237,"--",_xlfn.TEXTSPLIT(E237,";",TRUE,FALSE)),CONCATENATE(A237,"$",_xlfn.TEXTSPLIT(E237,";",TRUE,FALSE))))),"")</f>
        <v>AOM_001464$Forage Plants--Cereal and Grass Forages--Cynadon plectostachyus;AOM_001464$Forage Plants--Cereal and Grass Forages--Cynadon plectostachyus</v>
      </c>
      <c r="L237" s="146" t="str">
        <v>AOM_001272$Crop Byproduct--Legume ByProducts--Soybean--Soybean Shell</v>
      </c>
      <c r="M237" s="146" t="str" cm="1">
        <f t="array" ref="M237:N237">IF(L237&lt;&gt;"",_xlfn.TEXTSPLIT(L237, "$"),"")</f>
        <v>AOM_001272</v>
      </c>
      <c r="N237" s="146" t="str">
        <v>Crop Byproduct--Legume ByProducts--Soybean--Soybean Shell</v>
      </c>
      <c r="O237" s="146" t="str" cm="1">
        <f t="array" ref="O237">IF(L237&lt;&gt;"",_xlfn.CHOOSECOLS(_xlfn.TEXTSPLIT(N237,"--"),1),"")</f>
        <v>Crop Byproduct</v>
      </c>
      <c r="P237" s="146" t="str" cm="1">
        <f t="array" ref="P237">IF(L237&lt;&gt;"",IFERROR(_xlfn.CHOOSECOLS(_xlfn.TEXTSPLIT(N237,"--"),2),""),"")</f>
        <v>Legume ByProducts</v>
      </c>
      <c r="Q237" s="146" t="str">
        <f t="shared" si="19"/>
        <v>Soybean--Soybean Shell</v>
      </c>
    </row>
    <row r="238" spans="1:17" x14ac:dyDescent="0.35">
      <c r="A238" s="147" t="str">
        <v>AOM_001461</v>
      </c>
      <c r="B238" s="147" t="str">
        <v>Cynodon</v>
      </c>
      <c r="C238" s="147" t="str">
        <v/>
      </c>
      <c r="D238" s="147" t="str">
        <v/>
      </c>
      <c r="E238" s="147" t="str">
        <f t="shared" si="18"/>
        <v/>
      </c>
      <c r="F238" s="147" t="str">
        <v>Management--Livestock Management--Feed Characteristic--Feed Composition--Feed Ingredient--Forage Plants--Cereal and Grass Forages--Cynodon----</v>
      </c>
      <c r="G238" s="147" t="str" cm="1">
        <f t="array" ref="G238">IFERROR(SUBSTITUTE(_xlfn.CHOOSECOLS(_xlfn.TEXTSPLIT(_xlfn.TEXTJOIN("|",,F238),"Feed Ingredient--","|",TRUE),2),"----",""),"")</f>
        <v>Forage Plants--Cereal and Grass Forages--Cynodon</v>
      </c>
      <c r="H238" s="147" t="str">
        <f t="shared" si="15"/>
        <v>Forage Plants--Cereal and Grass Forages--Cynodon</v>
      </c>
      <c r="I238" s="147">
        <f t="shared" si="16"/>
        <v>2</v>
      </c>
      <c r="J238" s="147" t="str">
        <f t="shared" si="17"/>
        <v>Forage Plants--Cereal and Grass Forages</v>
      </c>
      <c r="K238" s="147" t="str" cm="1">
        <f t="array" ref="K238">IF(G238&lt;&gt;"",_xlfn.TEXTJOIN(";",TRUE,
CONCATENATE(A238,"$",H238),
IF(E238="","",IF(I238&lt;&gt;0,CONCATENATE(A238,"$",J238,"--",_xlfn.TEXTSPLIT(E238,";",TRUE,FALSE)),CONCATENATE(A238,"$",_xlfn.TEXTSPLIT(E238,";",TRUE,FALSE))))),"")</f>
        <v>AOM_001461$Forage Plants--Cereal and Grass Forages--Cynodon</v>
      </c>
      <c r="L238" s="147" t="str">
        <v>AOM_001272$Crop Byproduct--Legume ByProducts--Soybean--Glycine max Shell</v>
      </c>
      <c r="M238" s="147" t="str" cm="1">
        <f t="array" ref="M238:N238">IF(L238&lt;&gt;"",_xlfn.TEXTSPLIT(L238, "$"),"")</f>
        <v>AOM_001272</v>
      </c>
      <c r="N238" s="147" t="str">
        <v>Crop Byproduct--Legume ByProducts--Soybean--Glycine max Shell</v>
      </c>
      <c r="O238" s="147" t="str" cm="1">
        <f t="array" ref="O238">IF(L238&lt;&gt;"",_xlfn.CHOOSECOLS(_xlfn.TEXTSPLIT(N238,"--"),1),"")</f>
        <v>Crop Byproduct</v>
      </c>
      <c r="P238" s="147" t="str" cm="1">
        <f t="array" ref="P238">IF(L238&lt;&gt;"",IFERROR(_xlfn.CHOOSECOLS(_xlfn.TEXTSPLIT(N238,"--"),2),""),"")</f>
        <v>Legume ByProducts</v>
      </c>
      <c r="Q238" s="147" t="str">
        <f t="shared" si="19"/>
        <v>Soybean--Glycine max Shell</v>
      </c>
    </row>
    <row r="239" spans="1:17" x14ac:dyDescent="0.35">
      <c r="A239" s="146" t="str">
        <v>AOM_001465</v>
      </c>
      <c r="B239" s="146" t="str">
        <v>Cynodon nlemfuensis</v>
      </c>
      <c r="C239" s="146" t="str">
        <v/>
      </c>
      <c r="D239" s="146" t="str">
        <v>Cynodon nlemfuensis</v>
      </c>
      <c r="E239" s="146" t="str">
        <f t="shared" si="18"/>
        <v>Cynodon nlemfuensis</v>
      </c>
      <c r="F239" s="146" t="str">
        <v>Management--Livestock Management--Feed Characteristic--Feed Composition--Feed Ingredient--Forage Plants--Cereal and Grass Forages--Cynodon nlemfuensis----</v>
      </c>
      <c r="G239" s="146" t="str" cm="1">
        <f t="array" ref="G239">IFERROR(SUBSTITUTE(_xlfn.CHOOSECOLS(_xlfn.TEXTSPLIT(_xlfn.TEXTJOIN("|",,F239),"Feed Ingredient--","|",TRUE),2),"----",""),"")</f>
        <v>Forage Plants--Cereal and Grass Forages--Cynodon nlemfuensis</v>
      </c>
      <c r="H239" s="146" t="str">
        <f t="shared" si="15"/>
        <v>Forage Plants--Cereal and Grass Forages--Cynodon nlemfuensis</v>
      </c>
      <c r="I239" s="146">
        <f t="shared" si="16"/>
        <v>2</v>
      </c>
      <c r="J239" s="146" t="str">
        <f t="shared" si="17"/>
        <v>Forage Plants--Cereal and Grass Forages</v>
      </c>
      <c r="K239" s="146" t="str" cm="1">
        <f t="array" ref="K239">IF(G239&lt;&gt;"",_xlfn.TEXTJOIN(";",TRUE,
CONCATENATE(A239,"$",H239),
IF(E239="","",IF(I239&lt;&gt;0,CONCATENATE(A239,"$",J239,"--",_xlfn.TEXTSPLIT(E239,";",TRUE,FALSE)),CONCATENATE(A239,"$",_xlfn.TEXTSPLIT(E239,";",TRUE,FALSE))))),"")</f>
        <v>AOM_001465$Forage Plants--Cereal and Grass Forages--Cynodon nlemfuensis;AOM_001465$Forage Plants--Cereal and Grass Forages--Cynodon nlemfuensis</v>
      </c>
      <c r="L239" s="146" t="str">
        <v>AOM_001271$Crop Byproduct--Legume ByProducts--Soybean--Soybean Straw</v>
      </c>
      <c r="M239" s="146" t="str" cm="1">
        <f t="array" ref="M239:N239">IF(L239&lt;&gt;"",_xlfn.TEXTSPLIT(L239, "$"),"")</f>
        <v>AOM_001271</v>
      </c>
      <c r="N239" s="146" t="str">
        <v>Crop Byproduct--Legume ByProducts--Soybean--Soybean Straw</v>
      </c>
      <c r="O239" s="146" t="str" cm="1">
        <f t="array" ref="O239">IF(L239&lt;&gt;"",_xlfn.CHOOSECOLS(_xlfn.TEXTSPLIT(N239,"--"),1),"")</f>
        <v>Crop Byproduct</v>
      </c>
      <c r="P239" s="146" t="str" cm="1">
        <f t="array" ref="P239">IF(L239&lt;&gt;"",IFERROR(_xlfn.CHOOSECOLS(_xlfn.TEXTSPLIT(N239,"--"),2),""),"")</f>
        <v>Legume ByProducts</v>
      </c>
      <c r="Q239" s="146" t="str">
        <f t="shared" si="19"/>
        <v>Soybean--Soybean Straw</v>
      </c>
    </row>
    <row r="240" spans="1:17" x14ac:dyDescent="0.35">
      <c r="A240" s="147" t="str">
        <v>AOM_001388</v>
      </c>
      <c r="B240" s="147" t="str">
        <v>Digitaria abyssinica</v>
      </c>
      <c r="C240" s="147" t="str">
        <v/>
      </c>
      <c r="D240" s="147" t="str">
        <v>Digitaria abyssinica</v>
      </c>
      <c r="E240" s="147" t="str">
        <f t="shared" si="18"/>
        <v>Digitaria abyssinica</v>
      </c>
      <c r="F240" s="147" t="str">
        <v>Management--Livestock Management--Feed Characteristic--Feed Composition--Feed Ingredient--Forage Plants--Cereal and Grass Forages--Digitaria abyssinica----</v>
      </c>
      <c r="G240" s="147" t="str" cm="1">
        <f t="array" ref="G240">IFERROR(SUBSTITUTE(_xlfn.CHOOSECOLS(_xlfn.TEXTSPLIT(_xlfn.TEXTJOIN("|",,F240),"Feed Ingredient--","|",TRUE),2),"----",""),"")</f>
        <v>Forage Plants--Cereal and Grass Forages--Digitaria abyssinica</v>
      </c>
      <c r="H240" s="147" t="str">
        <f t="shared" si="15"/>
        <v>Forage Plants--Cereal and Grass Forages--Digitaria abyssinica</v>
      </c>
      <c r="I240" s="147">
        <f t="shared" si="16"/>
        <v>2</v>
      </c>
      <c r="J240" s="147" t="str">
        <f t="shared" si="17"/>
        <v>Forage Plants--Cereal and Grass Forages</v>
      </c>
      <c r="K240" s="147" t="str" cm="1">
        <f t="array" ref="K240">IF(G240&lt;&gt;"",_xlfn.TEXTJOIN(";",TRUE,
CONCATENATE(A240,"$",H240),
IF(E240="","",IF(I240&lt;&gt;0,CONCATENATE(A240,"$",J240,"--",_xlfn.TEXTSPLIT(E240,";",TRUE,FALSE)),CONCATENATE(A240,"$",_xlfn.TEXTSPLIT(E240,";",TRUE,FALSE))))),"")</f>
        <v>AOM_001388$Forage Plants--Cereal and Grass Forages--Digitaria abyssinica;AOM_001388$Forage Plants--Cereal and Grass Forages--Digitaria abyssinica</v>
      </c>
      <c r="L240" s="147" t="str">
        <v>AOM_001271$Crop Byproduct--Legume ByProducts--Soybean--Soybean Stover</v>
      </c>
      <c r="M240" s="147" t="str" cm="1">
        <f t="array" ref="M240:N240">IF(L240&lt;&gt;"",_xlfn.TEXTSPLIT(L240, "$"),"")</f>
        <v>AOM_001271</v>
      </c>
      <c r="N240" s="147" t="str">
        <v>Crop Byproduct--Legume ByProducts--Soybean--Soybean Stover</v>
      </c>
      <c r="O240" s="147" t="str" cm="1">
        <f t="array" ref="O240">IF(L240&lt;&gt;"",_xlfn.CHOOSECOLS(_xlfn.TEXTSPLIT(N240,"--"),1),"")</f>
        <v>Crop Byproduct</v>
      </c>
      <c r="P240" s="147" t="str" cm="1">
        <f t="array" ref="P240">IF(L240&lt;&gt;"",IFERROR(_xlfn.CHOOSECOLS(_xlfn.TEXTSPLIT(N240,"--"),2),""),"")</f>
        <v>Legume ByProducts</v>
      </c>
      <c r="Q240" s="147" t="str">
        <f t="shared" si="19"/>
        <v>Soybean--Soybean Stover</v>
      </c>
    </row>
    <row r="241" spans="1:17" x14ac:dyDescent="0.35">
      <c r="A241" s="146" t="str">
        <v>AOM_001389</v>
      </c>
      <c r="B241" s="146" t="str">
        <v>Digitaria decumbens</v>
      </c>
      <c r="C241" s="146" t="str">
        <v/>
      </c>
      <c r="D241" s="146" t="str">
        <v>Digitaria decumbens</v>
      </c>
      <c r="E241" s="146" t="str">
        <f t="shared" si="18"/>
        <v>Digitaria decumbens</v>
      </c>
      <c r="F241" s="146" t="str">
        <v>Management--Livestock Management--Feed Characteristic--Feed Composition--Feed Ingredient--Forage Plants--Cereal and Grass Forages--Digitaria decumbens----</v>
      </c>
      <c r="G241" s="146" t="str" cm="1">
        <f t="array" ref="G241">IFERROR(SUBSTITUTE(_xlfn.CHOOSECOLS(_xlfn.TEXTSPLIT(_xlfn.TEXTJOIN("|",,F241),"Feed Ingredient--","|",TRUE),2),"----",""),"")</f>
        <v>Forage Plants--Cereal and Grass Forages--Digitaria decumbens</v>
      </c>
      <c r="H241" s="146" t="str">
        <f t="shared" si="15"/>
        <v>Forage Plants--Cereal and Grass Forages--Digitaria decumbens</v>
      </c>
      <c r="I241" s="146">
        <f t="shared" si="16"/>
        <v>2</v>
      </c>
      <c r="J241" s="146" t="str">
        <f t="shared" si="17"/>
        <v>Forage Plants--Cereal and Grass Forages</v>
      </c>
      <c r="K241" s="146" t="str" cm="1">
        <f t="array" ref="K241">IF(G241&lt;&gt;"",_xlfn.TEXTJOIN(";",TRUE,
CONCATENATE(A241,"$",H241),
IF(E241="","",IF(I241&lt;&gt;0,CONCATENATE(A241,"$",J241,"--",_xlfn.TEXTSPLIT(E241,";",TRUE,FALSE)),CONCATENATE(A241,"$",_xlfn.TEXTSPLIT(E241,";",TRUE,FALSE))))),"")</f>
        <v>AOM_001389$Forage Plants--Cereal and Grass Forages--Digitaria decumbens;AOM_001389$Forage Plants--Cereal and Grass Forages--Digitaria decumbens</v>
      </c>
      <c r="L241" s="146" t="str">
        <v>AOM_001271$Crop Byproduct--Legume ByProducts--Soybean--Glycine max Straw</v>
      </c>
      <c r="M241" s="146" t="str" cm="1">
        <f t="array" ref="M241:N241">IF(L241&lt;&gt;"",_xlfn.TEXTSPLIT(L241, "$"),"")</f>
        <v>AOM_001271</v>
      </c>
      <c r="N241" s="146" t="str">
        <v>Crop Byproduct--Legume ByProducts--Soybean--Glycine max Straw</v>
      </c>
      <c r="O241" s="146" t="str" cm="1">
        <f t="array" ref="O241">IF(L241&lt;&gt;"",_xlfn.CHOOSECOLS(_xlfn.TEXTSPLIT(N241,"--"),1),"")</f>
        <v>Crop Byproduct</v>
      </c>
      <c r="P241" s="146" t="str" cm="1">
        <f t="array" ref="P241">IF(L241&lt;&gt;"",IFERROR(_xlfn.CHOOSECOLS(_xlfn.TEXTSPLIT(N241,"--"),2),""),"")</f>
        <v>Legume ByProducts</v>
      </c>
      <c r="Q241" s="146" t="str">
        <f t="shared" si="19"/>
        <v>Soybean--Glycine max Straw</v>
      </c>
    </row>
    <row r="242" spans="1:17" x14ac:dyDescent="0.35">
      <c r="A242" s="147" t="str">
        <v>AOM_001390</v>
      </c>
      <c r="B242" s="147" t="str">
        <v>Digitaria nodosa</v>
      </c>
      <c r="C242" s="147" t="str">
        <v/>
      </c>
      <c r="D242" s="147" t="str">
        <v>Digitaria nodosa</v>
      </c>
      <c r="E242" s="147" t="str">
        <f t="shared" si="18"/>
        <v>Digitaria nodosa</v>
      </c>
      <c r="F242" s="147" t="str">
        <v>Management--Livestock Management--Feed Characteristic--Feed Composition--Feed Ingredient--Forage Plants--Cereal and Grass Forages--Digitaria nodosa----</v>
      </c>
      <c r="G242" s="147" t="str" cm="1">
        <f t="array" ref="G242">IFERROR(SUBSTITUTE(_xlfn.CHOOSECOLS(_xlfn.TEXTSPLIT(_xlfn.TEXTJOIN("|",,F242),"Feed Ingredient--","|",TRUE),2),"----",""),"")</f>
        <v>Forage Plants--Cereal and Grass Forages--Digitaria nodosa</v>
      </c>
      <c r="H242" s="147" t="str">
        <f t="shared" si="15"/>
        <v>Forage Plants--Cereal and Grass Forages--Digitaria nodosa</v>
      </c>
      <c r="I242" s="147">
        <f t="shared" si="16"/>
        <v>2</v>
      </c>
      <c r="J242" s="147" t="str">
        <f t="shared" si="17"/>
        <v>Forage Plants--Cereal and Grass Forages</v>
      </c>
      <c r="K242" s="147" t="str" cm="1">
        <f t="array" ref="K242">IF(G242&lt;&gt;"",_xlfn.TEXTJOIN(";",TRUE,
CONCATENATE(A242,"$",H242),
IF(E242="","",IF(I242&lt;&gt;0,CONCATENATE(A242,"$",J242,"--",_xlfn.TEXTSPLIT(E242,";",TRUE,FALSE)),CONCATENATE(A242,"$",_xlfn.TEXTSPLIT(E242,";",TRUE,FALSE))))),"")</f>
        <v>AOM_001390$Forage Plants--Cereal and Grass Forages--Digitaria nodosa;AOM_001390$Forage Plants--Cereal and Grass Forages--Digitaria nodosa</v>
      </c>
      <c r="L242" s="147" t="str">
        <v>AOM_001892$Crop Byproduct--Legume ByProducts--Soybean--Sorghum Threshed Top</v>
      </c>
      <c r="M242" s="147" t="str" cm="1">
        <f t="array" ref="M242:N242">IF(L242&lt;&gt;"",_xlfn.TEXTSPLIT(L242, "$"),"")</f>
        <v>AOM_001892</v>
      </c>
      <c r="N242" s="147" t="str">
        <v>Crop Byproduct--Legume ByProducts--Soybean--Sorghum Threshed Top</v>
      </c>
      <c r="O242" s="147" t="str" cm="1">
        <f t="array" ref="O242">IF(L242&lt;&gt;"",_xlfn.CHOOSECOLS(_xlfn.TEXTSPLIT(N242,"--"),1),"")</f>
        <v>Crop Byproduct</v>
      </c>
      <c r="P242" s="147" t="str" cm="1">
        <f t="array" ref="P242">IF(L242&lt;&gt;"",IFERROR(_xlfn.CHOOSECOLS(_xlfn.TEXTSPLIT(N242,"--"),2),""),"")</f>
        <v>Legume ByProducts</v>
      </c>
      <c r="Q242" s="147" t="str">
        <f t="shared" si="19"/>
        <v>Soybean--Sorghum Threshed Top</v>
      </c>
    </row>
    <row r="243" spans="1:17" x14ac:dyDescent="0.35">
      <c r="A243" s="146" t="str">
        <v>AOM_001391</v>
      </c>
      <c r="B243" s="146" t="str">
        <v>Digitaria smutsii</v>
      </c>
      <c r="C243" s="146" t="str">
        <v/>
      </c>
      <c r="D243" s="146" t="str">
        <v>Digitaria smutsii</v>
      </c>
      <c r="E243" s="146" t="str">
        <f t="shared" si="18"/>
        <v>Digitaria smutsii</v>
      </c>
      <c r="F243" s="146" t="str">
        <v>Management--Livestock Management--Feed Characteristic--Feed Composition--Feed Ingredient--Forage Plants--Cereal and Grass Forages--Digitaria smutsii----</v>
      </c>
      <c r="G243" s="146" t="str" cm="1">
        <f t="array" ref="G243">IFERROR(SUBSTITUTE(_xlfn.CHOOSECOLS(_xlfn.TEXTSPLIT(_xlfn.TEXTJOIN("|",,F243),"Feed Ingredient--","|",TRUE),2),"----",""),"")</f>
        <v>Forage Plants--Cereal and Grass Forages--Digitaria smutsii</v>
      </c>
      <c r="H243" s="146" t="str">
        <f t="shared" si="15"/>
        <v>Forage Plants--Cereal and Grass Forages--Digitaria smutsii</v>
      </c>
      <c r="I243" s="146">
        <f t="shared" si="16"/>
        <v>2</v>
      </c>
      <c r="J243" s="146" t="str">
        <f t="shared" si="17"/>
        <v>Forage Plants--Cereal and Grass Forages</v>
      </c>
      <c r="K243" s="146" t="str" cm="1">
        <f t="array" ref="K243">IF(G243&lt;&gt;"",_xlfn.TEXTJOIN(";",TRUE,
CONCATENATE(A243,"$",H243),
IF(E243="","",IF(I243&lt;&gt;0,CONCATENATE(A243,"$",J243,"--",_xlfn.TEXTSPLIT(E243,";",TRUE,FALSE)),CONCATENATE(A243,"$",_xlfn.TEXTSPLIT(E243,";",TRUE,FALSE))))),"")</f>
        <v>AOM_001391$Forage Plants--Cereal and Grass Forages--Digitaria smutsii;AOM_001391$Forage Plants--Cereal and Grass Forages--Digitaria smutsii</v>
      </c>
      <c r="L243" s="146" t="str">
        <v>AOM_001892$Crop Byproduct--Legume ByProducts--Soybean--Glycine max Threshed Top</v>
      </c>
      <c r="M243" s="146" t="str" cm="1">
        <f t="array" ref="M243:N243">IF(L243&lt;&gt;"",_xlfn.TEXTSPLIT(L243, "$"),"")</f>
        <v>AOM_001892</v>
      </c>
      <c r="N243" s="146" t="str">
        <v>Crop Byproduct--Legume ByProducts--Soybean--Glycine max Threshed Top</v>
      </c>
      <c r="O243" s="146" t="str" cm="1">
        <f t="array" ref="O243">IF(L243&lt;&gt;"",_xlfn.CHOOSECOLS(_xlfn.TEXTSPLIT(N243,"--"),1),"")</f>
        <v>Crop Byproduct</v>
      </c>
      <c r="P243" s="146" t="str" cm="1">
        <f t="array" ref="P243">IF(L243&lt;&gt;"",IFERROR(_xlfn.CHOOSECOLS(_xlfn.TEXTSPLIT(N243,"--"),2),""),"")</f>
        <v>Legume ByProducts</v>
      </c>
      <c r="Q243" s="146" t="str">
        <f t="shared" si="19"/>
        <v>Soybean--Glycine max Threshed Top</v>
      </c>
    </row>
    <row r="244" spans="1:17" x14ac:dyDescent="0.35">
      <c r="A244" s="147" t="str">
        <v>AOM_001392</v>
      </c>
      <c r="B244" s="147" t="str">
        <v>Digitaria ternota</v>
      </c>
      <c r="C244" s="147" t="str">
        <v/>
      </c>
      <c r="D244" s="147" t="str">
        <v>Digitaria ternota</v>
      </c>
      <c r="E244" s="147" t="str">
        <f t="shared" si="18"/>
        <v>Digitaria ternota</v>
      </c>
      <c r="F244" s="147" t="str">
        <v>Management--Livestock Management--Feed Characteristic--Feed Composition--Feed Ingredient--Forage Plants--Cereal and Grass Forages--Digitaria ternota----</v>
      </c>
      <c r="G244" s="147" t="str" cm="1">
        <f t="array" ref="G244">IFERROR(SUBSTITUTE(_xlfn.CHOOSECOLS(_xlfn.TEXTSPLIT(_xlfn.TEXTJOIN("|",,F244),"Feed Ingredient--","|",TRUE),2),"----",""),"")</f>
        <v>Forage Plants--Cereal and Grass Forages--Digitaria ternota</v>
      </c>
      <c r="H244" s="147" t="str">
        <f t="shared" si="15"/>
        <v>Forage Plants--Cereal and Grass Forages--Digitaria ternota</v>
      </c>
      <c r="I244" s="147">
        <f t="shared" si="16"/>
        <v>2</v>
      </c>
      <c r="J244" s="147" t="str">
        <f t="shared" si="17"/>
        <v>Forage Plants--Cereal and Grass Forages</v>
      </c>
      <c r="K244" s="147" t="str" cm="1">
        <f t="array" ref="K244">IF(G244&lt;&gt;"",_xlfn.TEXTJOIN(";",TRUE,
CONCATENATE(A244,"$",H244),
IF(E244="","",IF(I244&lt;&gt;0,CONCATENATE(A244,"$",J244,"--",_xlfn.TEXTSPLIT(E244,";",TRUE,FALSE)),CONCATENATE(A244,"$",_xlfn.TEXTSPLIT(E244,";",TRUE,FALSE))))),"")</f>
        <v>AOM_001392$Forage Plants--Cereal and Grass Forages--Digitaria ternota;AOM_001392$Forage Plants--Cereal and Grass Forages--Digitaria ternota</v>
      </c>
      <c r="L244" s="147" t="str">
        <v>AOM_001817$Crop Byproduct--Legume Products--Legume Residue</v>
      </c>
      <c r="M244" s="147" t="str" cm="1">
        <f t="array" ref="M244:N244">IF(L244&lt;&gt;"",_xlfn.TEXTSPLIT(L244, "$"),"")</f>
        <v>AOM_001817</v>
      </c>
      <c r="N244" s="147" t="str">
        <v>Crop Byproduct--Legume Products--Legume Residue</v>
      </c>
      <c r="O244" s="147" t="str" cm="1">
        <f t="array" ref="O244">IF(L244&lt;&gt;"",_xlfn.CHOOSECOLS(_xlfn.TEXTSPLIT(N244,"--"),1),"")</f>
        <v>Crop Byproduct</v>
      </c>
      <c r="P244" s="147" t="str" cm="1">
        <f t="array" ref="P244">IF(L244&lt;&gt;"",IFERROR(_xlfn.CHOOSECOLS(_xlfn.TEXTSPLIT(N244,"--"),2),""),"")</f>
        <v>Legume Products</v>
      </c>
      <c r="Q244" s="147" t="str">
        <f t="shared" si="19"/>
        <v>Legume Residue</v>
      </c>
    </row>
    <row r="245" spans="1:17" x14ac:dyDescent="0.35">
      <c r="A245" s="146" t="str">
        <v>AOM_001466</v>
      </c>
      <c r="B245" s="146" t="str">
        <v>Diheteropogon amplectens</v>
      </c>
      <c r="C245" s="146" t="str">
        <v/>
      </c>
      <c r="D245" s="146" t="str">
        <v>Diheteropogon amplectens</v>
      </c>
      <c r="E245" s="146" t="str">
        <f t="shared" si="18"/>
        <v>Diheteropogon amplectens</v>
      </c>
      <c r="F245" s="146" t="str">
        <v>Management--Livestock Management--Feed Characteristic--Feed Composition--Feed Ingredient--Forage Plants--Cereal and Grass Forages--Diheteropogon amplectens----</v>
      </c>
      <c r="G245" s="146" t="str" cm="1">
        <f t="array" ref="G245">IFERROR(SUBSTITUTE(_xlfn.CHOOSECOLS(_xlfn.TEXTSPLIT(_xlfn.TEXTJOIN("|",,F245),"Feed Ingredient--","|",TRUE),2),"----",""),"")</f>
        <v>Forage Plants--Cereal and Grass Forages--Diheteropogon amplectens</v>
      </c>
      <c r="H245" s="146" t="str">
        <f t="shared" si="15"/>
        <v>Forage Plants--Cereal and Grass Forages--Diheteropogon amplectens</v>
      </c>
      <c r="I245" s="146">
        <f t="shared" si="16"/>
        <v>2</v>
      </c>
      <c r="J245" s="146" t="str">
        <f t="shared" si="17"/>
        <v>Forage Plants--Cereal and Grass Forages</v>
      </c>
      <c r="K245" s="146" t="str" cm="1">
        <f t="array" ref="K245">IF(G245&lt;&gt;"",_xlfn.TEXTJOIN(";",TRUE,
CONCATENATE(A245,"$",H245),
IF(E245="","",IF(I245&lt;&gt;0,CONCATENATE(A245,"$",J245,"--",_xlfn.TEXTSPLIT(E245,";",TRUE,FALSE)),CONCATENATE(A245,"$",_xlfn.TEXTSPLIT(E245,";",TRUE,FALSE))))),"")</f>
        <v>AOM_001466$Forage Plants--Cereal and Grass Forages--Diheteropogon amplectens;AOM_001466$Forage Plants--Cereal and Grass Forages--Diheteropogon amplectens</v>
      </c>
      <c r="L245" s="146" t="str">
        <v>AOM_001314$Crop Byproduct--Legume Products--Pigeon Pea</v>
      </c>
      <c r="M245" s="146" t="str" cm="1">
        <f t="array" ref="M245:N245">IF(L245&lt;&gt;"",_xlfn.TEXTSPLIT(L245, "$"),"")</f>
        <v>AOM_001314</v>
      </c>
      <c r="N245" s="146" t="str">
        <v>Crop Byproduct--Legume Products--Pigeon Pea</v>
      </c>
      <c r="O245" s="146" t="str" cm="1">
        <f t="array" ref="O245">IF(L245&lt;&gt;"",_xlfn.CHOOSECOLS(_xlfn.TEXTSPLIT(N245,"--"),1),"")</f>
        <v>Crop Byproduct</v>
      </c>
      <c r="P245" s="146" t="str" cm="1">
        <f t="array" ref="P245">IF(L245&lt;&gt;"",IFERROR(_xlfn.CHOOSECOLS(_xlfn.TEXTSPLIT(N245,"--"),2),""),"")</f>
        <v>Legume Products</v>
      </c>
      <c r="Q245" s="146" t="str">
        <f t="shared" si="19"/>
        <v>Pigeon Pea</v>
      </c>
    </row>
    <row r="246" spans="1:17" x14ac:dyDescent="0.35">
      <c r="A246" s="147" t="str">
        <v>AOM_001467</v>
      </c>
      <c r="B246" s="147" t="str">
        <v>Eleusine floccifolia</v>
      </c>
      <c r="C246" s="147" t="str">
        <v/>
      </c>
      <c r="D246" s="147" t="str">
        <v>Eleusine floccifolia</v>
      </c>
      <c r="E246" s="147" t="str">
        <f t="shared" si="18"/>
        <v>Eleusine floccifolia</v>
      </c>
      <c r="F246" s="147" t="str">
        <v>Management--Livestock Management--Feed Characteristic--Feed Composition--Feed Ingredient--Forage Plants--Cereal and Grass Forages--Eleusine floccifolia----</v>
      </c>
      <c r="G246" s="147" t="str" cm="1">
        <f t="array" ref="G246">IFERROR(SUBSTITUTE(_xlfn.CHOOSECOLS(_xlfn.TEXTSPLIT(_xlfn.TEXTJOIN("|",,F246),"Feed Ingredient--","|",TRUE),2),"----",""),"")</f>
        <v>Forage Plants--Cereal and Grass Forages--Eleusine floccifolia</v>
      </c>
      <c r="H246" s="147" t="str">
        <f t="shared" si="15"/>
        <v>Forage Plants--Cereal and Grass Forages--Eleusine floccifolia</v>
      </c>
      <c r="I246" s="147">
        <f t="shared" si="16"/>
        <v>2</v>
      </c>
      <c r="J246" s="147" t="str">
        <f t="shared" si="17"/>
        <v>Forage Plants--Cereal and Grass Forages</v>
      </c>
      <c r="K246" s="147" t="str" cm="1">
        <f t="array" ref="K246">IF(G246&lt;&gt;"",_xlfn.TEXTJOIN(";",TRUE,
CONCATENATE(A246,"$",H246),
IF(E246="","",IF(I246&lt;&gt;0,CONCATENATE(A246,"$",J246,"--",_xlfn.TEXTSPLIT(E246,";",TRUE,FALSE)),CONCATENATE(A246,"$",_xlfn.TEXTSPLIT(E246,";",TRUE,FALSE))))),"")</f>
        <v>AOM_001467$Forage Plants--Cereal and Grass Forages--Eleusine floccifolia;AOM_001467$Forage Plants--Cereal and Grass Forages--Eleusine floccifolia</v>
      </c>
      <c r="L246" s="147" t="str">
        <v>AOM_001314$Crop Byproduct--Legume Products--Cajanus cajan</v>
      </c>
      <c r="M246" s="147" t="str" cm="1">
        <f t="array" ref="M246:N246">IF(L246&lt;&gt;"",_xlfn.TEXTSPLIT(L246, "$"),"")</f>
        <v>AOM_001314</v>
      </c>
      <c r="N246" s="147" t="str">
        <v>Crop Byproduct--Legume Products--Cajanus cajan</v>
      </c>
      <c r="O246" s="147" t="str" cm="1">
        <f t="array" ref="O246">IF(L246&lt;&gt;"",_xlfn.CHOOSECOLS(_xlfn.TEXTSPLIT(N246,"--"),1),"")</f>
        <v>Crop Byproduct</v>
      </c>
      <c r="P246" s="147" t="str" cm="1">
        <f t="array" ref="P246">IF(L246&lt;&gt;"",IFERROR(_xlfn.CHOOSECOLS(_xlfn.TEXTSPLIT(N246,"--"),2),""),"")</f>
        <v>Legume Products</v>
      </c>
      <c r="Q246" s="147" t="str">
        <f t="shared" si="19"/>
        <v>Cajanus cajan</v>
      </c>
    </row>
    <row r="247" spans="1:17" x14ac:dyDescent="0.35">
      <c r="A247" s="146" t="str">
        <v>AOM_001785</v>
      </c>
      <c r="B247" s="146" t="str">
        <v>Elionurus muticus</v>
      </c>
      <c r="C247" s="146" t="str">
        <v/>
      </c>
      <c r="D247" s="146" t="str">
        <v>Elionurus muticus</v>
      </c>
      <c r="E247" s="146" t="str">
        <f t="shared" si="18"/>
        <v>Elionurus muticus</v>
      </c>
      <c r="F247" s="146" t="str">
        <v>Management--Livestock Management--Feed Characteristic--Feed Composition--Feed Ingredient--Forage Plants--Cereal and Grass Forages--Elionurus muticus----</v>
      </c>
      <c r="G247" s="146" t="str" cm="1">
        <f t="array" ref="G247">IFERROR(SUBSTITUTE(_xlfn.CHOOSECOLS(_xlfn.TEXTSPLIT(_xlfn.TEXTJOIN("|",,F247),"Feed Ingredient--","|",TRUE),2),"----",""),"")</f>
        <v>Forage Plants--Cereal and Grass Forages--Elionurus muticus</v>
      </c>
      <c r="H247" s="146" t="str">
        <f t="shared" si="15"/>
        <v>Forage Plants--Cereal and Grass Forages--Elionurus muticus</v>
      </c>
      <c r="I247" s="146">
        <f t="shared" si="16"/>
        <v>2</v>
      </c>
      <c r="J247" s="146" t="str">
        <f t="shared" si="17"/>
        <v>Forage Plants--Cereal and Grass Forages</v>
      </c>
      <c r="K247" s="146" t="str" cm="1">
        <f t="array" ref="K247">IF(G247&lt;&gt;"",_xlfn.TEXTJOIN(";",TRUE,
CONCATENATE(A247,"$",H247),
IF(E247="","",IF(I247&lt;&gt;0,CONCATENATE(A247,"$",J247,"--",_xlfn.TEXTSPLIT(E247,";",TRUE,FALSE)),CONCATENATE(A247,"$",_xlfn.TEXTSPLIT(E247,";",TRUE,FALSE))))),"")</f>
        <v>AOM_001785$Forage Plants--Cereal and Grass Forages--Elionurus muticus;AOM_001785$Forage Plants--Cereal and Grass Forages--Elionurus muticus</v>
      </c>
      <c r="L247" s="146" t="str">
        <v>AOM_000616$Crop Byproduct--Oil Plant ByProducts--Canola--Canola Cake</v>
      </c>
      <c r="M247" s="146" t="str" cm="1">
        <f t="array" ref="M247:N247">IF(L247&lt;&gt;"",_xlfn.TEXTSPLIT(L247, "$"),"")</f>
        <v>AOM_000616</v>
      </c>
      <c r="N247" s="146" t="str">
        <v>Crop Byproduct--Oil Plant ByProducts--Canola--Canola Cake</v>
      </c>
      <c r="O247" s="146" t="str" cm="1">
        <f t="array" ref="O247">IF(L247&lt;&gt;"",_xlfn.CHOOSECOLS(_xlfn.TEXTSPLIT(N247,"--"),1),"")</f>
        <v>Crop Byproduct</v>
      </c>
      <c r="P247" s="146" t="str" cm="1">
        <f t="array" ref="P247">IF(L247&lt;&gt;"",IFERROR(_xlfn.CHOOSECOLS(_xlfn.TEXTSPLIT(N247,"--"),2),""),"")</f>
        <v>Oil Plant ByProducts</v>
      </c>
      <c r="Q247" s="146" t="str">
        <f t="shared" si="19"/>
        <v>Canola--Canola Cake</v>
      </c>
    </row>
    <row r="248" spans="1:17" x14ac:dyDescent="0.35">
      <c r="A248" s="147" t="str">
        <v>AOM_001786</v>
      </c>
      <c r="B248" s="147" t="str">
        <v>Eragotris tremula</v>
      </c>
      <c r="C248" s="147" t="str">
        <v/>
      </c>
      <c r="D248" s="147" t="str">
        <v>Eragotris tremula</v>
      </c>
      <c r="E248" s="147" t="str">
        <f t="shared" si="18"/>
        <v>Eragotris tremula</v>
      </c>
      <c r="F248" s="147" t="str">
        <v>Management--Livestock Management--Feed Characteristic--Feed Composition--Feed Ingredient--Forage Plants--Cereal and Grass Forages--Eragotris tremula----</v>
      </c>
      <c r="G248" s="147" t="str" cm="1">
        <f t="array" ref="G248">IFERROR(SUBSTITUTE(_xlfn.CHOOSECOLS(_xlfn.TEXTSPLIT(_xlfn.TEXTJOIN("|",,F248),"Feed Ingredient--","|",TRUE),2),"----",""),"")</f>
        <v>Forage Plants--Cereal and Grass Forages--Eragotris tremula</v>
      </c>
      <c r="H248" s="147" t="str">
        <f t="shared" si="15"/>
        <v>Forage Plants--Cereal and Grass Forages--Eragotris tremula</v>
      </c>
      <c r="I248" s="147">
        <f t="shared" si="16"/>
        <v>2</v>
      </c>
      <c r="J248" s="147" t="str">
        <f t="shared" si="17"/>
        <v>Forage Plants--Cereal and Grass Forages</v>
      </c>
      <c r="K248" s="147" t="str" cm="1">
        <f t="array" ref="K248">IF(G248&lt;&gt;"",_xlfn.TEXTJOIN(";",TRUE,
CONCATENATE(A248,"$",H248),
IF(E248="","",IF(I248&lt;&gt;0,CONCATENATE(A248,"$",J248,"--",_xlfn.TEXTSPLIT(E248,";",TRUE,FALSE)),CONCATENATE(A248,"$",_xlfn.TEXTSPLIT(E248,";",TRUE,FALSE))))),"")</f>
        <v>AOM_001786$Forage Plants--Cereal and Grass Forages--Eragotris tremula;AOM_001786$Forage Plants--Cereal and Grass Forages--Eragotris tremula</v>
      </c>
      <c r="L248" s="147" t="str">
        <v>AOM_000616$Crop Byproduct--Oil Plant ByProducts--Canola--Rape Oil Cake</v>
      </c>
      <c r="M248" s="147" t="str" cm="1">
        <f t="array" ref="M248:N248">IF(L248&lt;&gt;"",_xlfn.TEXTSPLIT(L248, "$"),"")</f>
        <v>AOM_000616</v>
      </c>
      <c r="N248" s="147" t="str">
        <v>Crop Byproduct--Oil Plant ByProducts--Canola--Rape Oil Cake</v>
      </c>
      <c r="O248" s="147" t="str" cm="1">
        <f t="array" ref="O248">IF(L248&lt;&gt;"",_xlfn.CHOOSECOLS(_xlfn.TEXTSPLIT(N248,"--"),1),"")</f>
        <v>Crop Byproduct</v>
      </c>
      <c r="P248" s="147" t="str" cm="1">
        <f t="array" ref="P248">IF(L248&lt;&gt;"",IFERROR(_xlfn.CHOOSECOLS(_xlfn.TEXTSPLIT(N248,"--"),2),""),"")</f>
        <v>Oil Plant ByProducts</v>
      </c>
      <c r="Q248" s="147" t="str">
        <f t="shared" si="19"/>
        <v>Canola--Rape Oil Cake</v>
      </c>
    </row>
    <row r="249" spans="1:17" x14ac:dyDescent="0.35">
      <c r="A249" s="146" t="str">
        <v>AOM_001468</v>
      </c>
      <c r="B249" s="146" t="str">
        <v>Eragrostis capensis</v>
      </c>
      <c r="C249" s="146" t="str">
        <v/>
      </c>
      <c r="D249" s="146" t="str">
        <v>Eragrostis capensis</v>
      </c>
      <c r="E249" s="146" t="str">
        <f t="shared" si="18"/>
        <v>Eragrostis capensis</v>
      </c>
      <c r="F249" s="146" t="str">
        <v>Management--Livestock Management--Feed Characteristic--Feed Composition--Feed Ingredient--Forage Plants--Cereal and Grass Forages--Eragrostis capensis----</v>
      </c>
      <c r="G249" s="146" t="str" cm="1">
        <f t="array" ref="G249">IFERROR(SUBSTITUTE(_xlfn.CHOOSECOLS(_xlfn.TEXTSPLIT(_xlfn.TEXTJOIN("|",,F249),"Feed Ingredient--","|",TRUE),2),"----",""),"")</f>
        <v>Forage Plants--Cereal and Grass Forages--Eragrostis capensis</v>
      </c>
      <c r="H249" s="146" t="str">
        <f t="shared" si="15"/>
        <v>Forage Plants--Cereal and Grass Forages--Eragrostis capensis</v>
      </c>
      <c r="I249" s="146">
        <f t="shared" si="16"/>
        <v>2</v>
      </c>
      <c r="J249" s="146" t="str">
        <f t="shared" si="17"/>
        <v>Forage Plants--Cereal and Grass Forages</v>
      </c>
      <c r="K249" s="146" t="str" cm="1">
        <f t="array" ref="K249">IF(G249&lt;&gt;"",_xlfn.TEXTJOIN(";",TRUE,
CONCATENATE(A249,"$",H249),
IF(E249="","",IF(I249&lt;&gt;0,CONCATENATE(A249,"$",J249,"--",_xlfn.TEXTSPLIT(E249,";",TRUE,FALSE)),CONCATENATE(A249,"$",_xlfn.TEXTSPLIT(E249,";",TRUE,FALSE))))),"")</f>
        <v>AOM_001468$Forage Plants--Cereal and Grass Forages--Eragrostis capensis;AOM_001468$Forage Plants--Cereal and Grass Forages--Eragrostis capensis</v>
      </c>
      <c r="L249" s="146" t="str">
        <v>AOM_000616$Crop Byproduct--Oil Plant ByProducts--Canola--OilSeed Rape Cake</v>
      </c>
      <c r="M249" s="146" t="str" cm="1">
        <f t="array" ref="M249:N249">IF(L249&lt;&gt;"",_xlfn.TEXTSPLIT(L249, "$"),"")</f>
        <v>AOM_000616</v>
      </c>
      <c r="N249" s="146" t="str">
        <v>Crop Byproduct--Oil Plant ByProducts--Canola--OilSeed Rape Cake</v>
      </c>
      <c r="O249" s="146" t="str" cm="1">
        <f t="array" ref="O249">IF(L249&lt;&gt;"",_xlfn.CHOOSECOLS(_xlfn.TEXTSPLIT(N249,"--"),1),"")</f>
        <v>Crop Byproduct</v>
      </c>
      <c r="P249" s="146" t="str" cm="1">
        <f t="array" ref="P249">IF(L249&lt;&gt;"",IFERROR(_xlfn.CHOOSECOLS(_xlfn.TEXTSPLIT(N249,"--"),2),""),"")</f>
        <v>Oil Plant ByProducts</v>
      </c>
      <c r="Q249" s="146" t="str">
        <f t="shared" si="19"/>
        <v>Canola--OilSeed Rape Cake</v>
      </c>
    </row>
    <row r="250" spans="1:17" x14ac:dyDescent="0.35">
      <c r="A250" s="147" t="str">
        <v>AOM_001393</v>
      </c>
      <c r="B250" s="147" t="str">
        <v>Eragrostis curvula</v>
      </c>
      <c r="C250" s="147" t="str">
        <v/>
      </c>
      <c r="D250" s="147" t="str">
        <v>Eragrostis curvula</v>
      </c>
      <c r="E250" s="147" t="str">
        <f t="shared" si="18"/>
        <v>Eragrostis curvula</v>
      </c>
      <c r="F250" s="147" t="str">
        <v>Management--Livestock Management--Feed Characteristic--Feed Composition--Feed Ingredient--Forage Plants--Cereal and Grass Forages--Eragrostis curvula----</v>
      </c>
      <c r="G250" s="147" t="str" cm="1">
        <f t="array" ref="G250">IFERROR(SUBSTITUTE(_xlfn.CHOOSECOLS(_xlfn.TEXTSPLIT(_xlfn.TEXTJOIN("|",,F250),"Feed Ingredient--","|",TRUE),2),"----",""),"")</f>
        <v>Forage Plants--Cereal and Grass Forages--Eragrostis curvula</v>
      </c>
      <c r="H250" s="147" t="str">
        <f t="shared" si="15"/>
        <v>Forage Plants--Cereal and Grass Forages--Eragrostis curvula</v>
      </c>
      <c r="I250" s="147">
        <f t="shared" si="16"/>
        <v>2</v>
      </c>
      <c r="J250" s="147" t="str">
        <f t="shared" si="17"/>
        <v>Forage Plants--Cereal and Grass Forages</v>
      </c>
      <c r="K250" s="147" t="str" cm="1">
        <f t="array" ref="K250">IF(G250&lt;&gt;"",_xlfn.TEXTJOIN(";",TRUE,
CONCATENATE(A250,"$",H250),
IF(E250="","",IF(I250&lt;&gt;0,CONCATENATE(A250,"$",J250,"--",_xlfn.TEXTSPLIT(E250,";",TRUE,FALSE)),CONCATENATE(A250,"$",_xlfn.TEXTSPLIT(E250,";",TRUE,FALSE))))),"")</f>
        <v>AOM_001393$Forage Plants--Cereal and Grass Forages--Eragrostis curvula;AOM_001393$Forage Plants--Cereal and Grass Forages--Eragrostis curvula</v>
      </c>
      <c r="L250" s="147" t="str">
        <v>AOM_000616$Crop Byproduct--Oil Plant ByProducts--Canola--RapeSeed Cake</v>
      </c>
      <c r="M250" s="147" t="str" cm="1">
        <f t="array" ref="M250:N250">IF(L250&lt;&gt;"",_xlfn.TEXTSPLIT(L250, "$"),"")</f>
        <v>AOM_000616</v>
      </c>
      <c r="N250" s="147" t="str">
        <v>Crop Byproduct--Oil Plant ByProducts--Canola--RapeSeed Cake</v>
      </c>
      <c r="O250" s="147" t="str" cm="1">
        <f t="array" ref="O250">IF(L250&lt;&gt;"",_xlfn.CHOOSECOLS(_xlfn.TEXTSPLIT(N250,"--"),1),"")</f>
        <v>Crop Byproduct</v>
      </c>
      <c r="P250" s="147" t="str" cm="1">
        <f t="array" ref="P250">IF(L250&lt;&gt;"",IFERROR(_xlfn.CHOOSECOLS(_xlfn.TEXTSPLIT(N250,"--"),2),""),"")</f>
        <v>Oil Plant ByProducts</v>
      </c>
      <c r="Q250" s="147" t="str">
        <f t="shared" si="19"/>
        <v>Canola--RapeSeed Cake</v>
      </c>
    </row>
    <row r="251" spans="1:17" x14ac:dyDescent="0.35">
      <c r="A251" s="146" t="str">
        <v>AOM_001469</v>
      </c>
      <c r="B251" s="146" t="str">
        <v>Eragrostis papposa</v>
      </c>
      <c r="C251" s="146" t="str">
        <v/>
      </c>
      <c r="D251" s="146" t="str">
        <v>Eragrostis papposa</v>
      </c>
      <c r="E251" s="146" t="str">
        <f t="shared" si="18"/>
        <v>Eragrostis papposa</v>
      </c>
      <c r="F251" s="146" t="str">
        <v>Management--Livestock Management--Feed Characteristic--Feed Composition--Feed Ingredient--Forage Plants--Cereal and Grass Forages--Eragrostis papposa----</v>
      </c>
      <c r="G251" s="146" t="str" cm="1">
        <f t="array" ref="G251">IFERROR(SUBSTITUTE(_xlfn.CHOOSECOLS(_xlfn.TEXTSPLIT(_xlfn.TEXTJOIN("|",,F251),"Feed Ingredient--","|",TRUE),2),"----",""),"")</f>
        <v>Forage Plants--Cereal and Grass Forages--Eragrostis papposa</v>
      </c>
      <c r="H251" s="146" t="str">
        <f t="shared" si="15"/>
        <v>Forage Plants--Cereal and Grass Forages--Eragrostis papposa</v>
      </c>
      <c r="I251" s="146">
        <f t="shared" si="16"/>
        <v>2</v>
      </c>
      <c r="J251" s="146" t="str">
        <f t="shared" si="17"/>
        <v>Forage Plants--Cereal and Grass Forages</v>
      </c>
      <c r="K251" s="146" t="str" cm="1">
        <f t="array" ref="K251">IF(G251&lt;&gt;"",_xlfn.TEXTJOIN(";",TRUE,
CONCATENATE(A251,"$",H251),
IF(E251="","",IF(I251&lt;&gt;0,CONCATENATE(A251,"$",J251,"--",_xlfn.TEXTSPLIT(E251,";",TRUE,FALSE)),CONCATENATE(A251,"$",_xlfn.TEXTSPLIT(E251,";",TRUE,FALSE))))),"")</f>
        <v>AOM_001469$Forage Plants--Cereal and Grass Forages--Eragrostis papposa;AOM_001469$Forage Plants--Cereal and Grass Forages--Eragrostis papposa</v>
      </c>
      <c r="L251" s="146" t="str">
        <v>AOM_000616$Crop Byproduct--Oil Plant ByProducts--Canola--Canola Oil Cake</v>
      </c>
      <c r="M251" s="146" t="str" cm="1">
        <f t="array" ref="M251:N251">IF(L251&lt;&gt;"",_xlfn.TEXTSPLIT(L251, "$"),"")</f>
        <v>AOM_000616</v>
      </c>
      <c r="N251" s="146" t="str">
        <v>Crop Byproduct--Oil Plant ByProducts--Canola--Canola Oil Cake</v>
      </c>
      <c r="O251" s="146" t="str" cm="1">
        <f t="array" ref="O251">IF(L251&lt;&gt;"",_xlfn.CHOOSECOLS(_xlfn.TEXTSPLIT(N251,"--"),1),"")</f>
        <v>Crop Byproduct</v>
      </c>
      <c r="P251" s="146" t="str" cm="1">
        <f t="array" ref="P251">IF(L251&lt;&gt;"",IFERROR(_xlfn.CHOOSECOLS(_xlfn.TEXTSPLIT(N251,"--"),2),""),"")</f>
        <v>Oil Plant ByProducts</v>
      </c>
      <c r="Q251" s="146" t="str">
        <f t="shared" si="19"/>
        <v>Canola--Canola Oil Cake</v>
      </c>
    </row>
    <row r="252" spans="1:17" x14ac:dyDescent="0.35">
      <c r="A252" s="147" t="str">
        <v>AOM_001470</v>
      </c>
      <c r="B252" s="147" t="str">
        <v>Eragrostis rigidior</v>
      </c>
      <c r="C252" s="147" t="str">
        <v/>
      </c>
      <c r="D252" s="147" t="str">
        <v>Eragrostis rigidior</v>
      </c>
      <c r="E252" s="147" t="str">
        <f t="shared" si="18"/>
        <v>Eragrostis rigidior</v>
      </c>
      <c r="F252" s="147" t="str">
        <v>Management--Livestock Management--Feed Characteristic--Feed Composition--Feed Ingredient--Forage Plants--Cereal and Grass Forages--Eragrostis rigidior----</v>
      </c>
      <c r="G252" s="147" t="str" cm="1">
        <f t="array" ref="G252">IFERROR(SUBSTITUTE(_xlfn.CHOOSECOLS(_xlfn.TEXTSPLIT(_xlfn.TEXTJOIN("|",,F252),"Feed Ingredient--","|",TRUE),2),"----",""),"")</f>
        <v>Forage Plants--Cereal and Grass Forages--Eragrostis rigidior</v>
      </c>
      <c r="H252" s="147" t="str">
        <f t="shared" si="15"/>
        <v>Forage Plants--Cereal and Grass Forages--Eragrostis rigidior</v>
      </c>
      <c r="I252" s="147">
        <f t="shared" si="16"/>
        <v>2</v>
      </c>
      <c r="J252" s="147" t="str">
        <f t="shared" si="17"/>
        <v>Forage Plants--Cereal and Grass Forages</v>
      </c>
      <c r="K252" s="147" t="str" cm="1">
        <f t="array" ref="K252">IF(G252&lt;&gt;"",_xlfn.TEXTJOIN(";",TRUE,
CONCATENATE(A252,"$",H252),
IF(E252="","",IF(I252&lt;&gt;0,CONCATENATE(A252,"$",J252,"--",_xlfn.TEXTSPLIT(E252,";",TRUE,FALSE)),CONCATENATE(A252,"$",_xlfn.TEXTSPLIT(E252,";",TRUE,FALSE))))),"")</f>
        <v>AOM_001470$Forage Plants--Cereal and Grass Forages--Eragrostis rigidior;AOM_001470$Forage Plants--Cereal and Grass Forages--Eragrostis rigidior</v>
      </c>
      <c r="L252" s="147" t="str">
        <v>AOM_000616$Crop Byproduct--Oil Plant ByProducts--Canola--Brassica napus Cake</v>
      </c>
      <c r="M252" s="147" t="str" cm="1">
        <f t="array" ref="M252:N252">IF(L252&lt;&gt;"",_xlfn.TEXTSPLIT(L252, "$"),"")</f>
        <v>AOM_000616</v>
      </c>
      <c r="N252" s="147" t="str">
        <v>Crop Byproduct--Oil Plant ByProducts--Canola--Brassica napus Cake</v>
      </c>
      <c r="O252" s="147" t="str" cm="1">
        <f t="array" ref="O252">IF(L252&lt;&gt;"",_xlfn.CHOOSECOLS(_xlfn.TEXTSPLIT(N252,"--"),1),"")</f>
        <v>Crop Byproduct</v>
      </c>
      <c r="P252" s="147" t="str" cm="1">
        <f t="array" ref="P252">IF(L252&lt;&gt;"",IFERROR(_xlfn.CHOOSECOLS(_xlfn.TEXTSPLIT(N252,"--"),2),""),"")</f>
        <v>Oil Plant ByProducts</v>
      </c>
      <c r="Q252" s="147" t="str">
        <f t="shared" si="19"/>
        <v>Canola--Brassica napus Cake</v>
      </c>
    </row>
    <row r="253" spans="1:17" x14ac:dyDescent="0.35">
      <c r="A253" s="146" t="str">
        <v>AOM_001471</v>
      </c>
      <c r="B253" s="146" t="str">
        <v>Harpachne schimperi</v>
      </c>
      <c r="C253" s="146" t="str">
        <v/>
      </c>
      <c r="D253" s="146" t="str">
        <v>Harpachne schimperi</v>
      </c>
      <c r="E253" s="146" t="str">
        <f t="shared" si="18"/>
        <v>Harpachne schimperi</v>
      </c>
      <c r="F253" s="146" t="str">
        <v>Management--Livestock Management--Feed Characteristic--Feed Composition--Feed Ingredient--Forage Plants--Cereal and Grass Forages--Harpachne schimperi----</v>
      </c>
      <c r="G253" s="146" t="str" cm="1">
        <f t="array" ref="G253">IFERROR(SUBSTITUTE(_xlfn.CHOOSECOLS(_xlfn.TEXTSPLIT(_xlfn.TEXTJOIN("|",,F253),"Feed Ingredient--","|",TRUE),2),"----",""),"")</f>
        <v>Forage Plants--Cereal and Grass Forages--Harpachne schimperi</v>
      </c>
      <c r="H253" s="146" t="str">
        <f t="shared" si="15"/>
        <v>Forage Plants--Cereal and Grass Forages--Harpachne schimperi</v>
      </c>
      <c r="I253" s="146">
        <f t="shared" si="16"/>
        <v>2</v>
      </c>
      <c r="J253" s="146" t="str">
        <f t="shared" si="17"/>
        <v>Forage Plants--Cereal and Grass Forages</v>
      </c>
      <c r="K253" s="146" t="str" cm="1">
        <f t="array" ref="K253">IF(G253&lt;&gt;"",_xlfn.TEXTJOIN(";",TRUE,
CONCATENATE(A253,"$",H253),
IF(E253="","",IF(I253&lt;&gt;0,CONCATENATE(A253,"$",J253,"--",_xlfn.TEXTSPLIT(E253,";",TRUE,FALSE)),CONCATENATE(A253,"$",_xlfn.TEXTSPLIT(E253,";",TRUE,FALSE))))),"")</f>
        <v>AOM_001471$Forage Plants--Cereal and Grass Forages--Harpachne schimperi;AOM_001471$Forage Plants--Cereal and Grass Forages--Harpachne schimperi</v>
      </c>
      <c r="L253" s="146" t="str">
        <v>AOM_002102$Crop Byproduct--Oil Plant ByProducts--Coconut--Coconut Cake</v>
      </c>
      <c r="M253" s="146" t="str" cm="1">
        <f t="array" ref="M253:N253">IF(L253&lt;&gt;"",_xlfn.TEXTSPLIT(L253, "$"),"")</f>
        <v>AOM_002102</v>
      </c>
      <c r="N253" s="146" t="str">
        <v>Crop Byproduct--Oil Plant ByProducts--Coconut--Coconut Cake</v>
      </c>
      <c r="O253" s="146" t="str" cm="1">
        <f t="array" ref="O253">IF(L253&lt;&gt;"",_xlfn.CHOOSECOLS(_xlfn.TEXTSPLIT(N253,"--"),1),"")</f>
        <v>Crop Byproduct</v>
      </c>
      <c r="P253" s="146" t="str" cm="1">
        <f t="array" ref="P253">IF(L253&lt;&gt;"",IFERROR(_xlfn.CHOOSECOLS(_xlfn.TEXTSPLIT(N253,"--"),2),""),"")</f>
        <v>Oil Plant ByProducts</v>
      </c>
      <c r="Q253" s="146" t="str">
        <f t="shared" si="19"/>
        <v>Coconut--Coconut Cake</v>
      </c>
    </row>
    <row r="254" spans="1:17" x14ac:dyDescent="0.35">
      <c r="A254" s="147" t="str">
        <v>AOM_001472</v>
      </c>
      <c r="B254" s="147" t="str">
        <v>Heteropogon contortus</v>
      </c>
      <c r="C254" s="147" t="str">
        <v/>
      </c>
      <c r="D254" s="147" t="str">
        <v>Heteropogon contortus</v>
      </c>
      <c r="E254" s="147" t="str">
        <f t="shared" si="18"/>
        <v>Heteropogon contortus</v>
      </c>
      <c r="F254" s="147" t="str">
        <v>Management--Livestock Management--Feed Characteristic--Feed Composition--Feed Ingredient--Forage Plants--Cereal and Grass Forages--Heteropogon contortus----</v>
      </c>
      <c r="G254" s="147" t="str" cm="1">
        <f t="array" ref="G254">IFERROR(SUBSTITUTE(_xlfn.CHOOSECOLS(_xlfn.TEXTSPLIT(_xlfn.TEXTJOIN("|",,F254),"Feed Ingredient--","|",TRUE),2),"----",""),"")</f>
        <v>Forage Plants--Cereal and Grass Forages--Heteropogon contortus</v>
      </c>
      <c r="H254" s="147" t="str">
        <f t="shared" si="15"/>
        <v>Forage Plants--Cereal and Grass Forages--Heteropogon contortus</v>
      </c>
      <c r="I254" s="147">
        <f t="shared" si="16"/>
        <v>2</v>
      </c>
      <c r="J254" s="147" t="str">
        <f t="shared" si="17"/>
        <v>Forage Plants--Cereal and Grass Forages</v>
      </c>
      <c r="K254" s="147" t="str" cm="1">
        <f t="array" ref="K254">IF(G254&lt;&gt;"",_xlfn.TEXTJOIN(";",TRUE,
CONCATENATE(A254,"$",H254),
IF(E254="","",IF(I254&lt;&gt;0,CONCATENATE(A254,"$",J254,"--",_xlfn.TEXTSPLIT(E254,";",TRUE,FALSE)),CONCATENATE(A254,"$",_xlfn.TEXTSPLIT(E254,";",TRUE,FALSE))))),"")</f>
        <v>AOM_001472$Forage Plants--Cereal and Grass Forages--Heteropogon contortus;AOM_001472$Forage Plants--Cereal and Grass Forages--Heteropogon contortus</v>
      </c>
      <c r="L254" s="147" t="str">
        <v>AOM_002102$Crop Byproduct--Oil Plant ByProducts--Coconut--Cocos nucifera Cake</v>
      </c>
      <c r="M254" s="147" t="str" cm="1">
        <f t="array" ref="M254:N254">IF(L254&lt;&gt;"",_xlfn.TEXTSPLIT(L254, "$"),"")</f>
        <v>AOM_002102</v>
      </c>
      <c r="N254" s="147" t="str">
        <v>Crop Byproduct--Oil Plant ByProducts--Coconut--Cocos nucifera Cake</v>
      </c>
      <c r="O254" s="147" t="str" cm="1">
        <f t="array" ref="O254">IF(L254&lt;&gt;"",_xlfn.CHOOSECOLS(_xlfn.TEXTSPLIT(N254,"--"),1),"")</f>
        <v>Crop Byproduct</v>
      </c>
      <c r="P254" s="147" t="str" cm="1">
        <f t="array" ref="P254">IF(L254&lt;&gt;"",IFERROR(_xlfn.CHOOSECOLS(_xlfn.TEXTSPLIT(N254,"--"),2),""),"")</f>
        <v>Oil Plant ByProducts</v>
      </c>
      <c r="Q254" s="147" t="str">
        <f t="shared" si="19"/>
        <v>Coconut--Cocos nucifera Cake</v>
      </c>
    </row>
    <row r="255" spans="1:17" x14ac:dyDescent="0.35">
      <c r="A255" s="146" t="str">
        <v>AOM_001404</v>
      </c>
      <c r="B255" s="146" t="str">
        <v>Hyparrhenia</v>
      </c>
      <c r="C255" s="146" t="str">
        <v/>
      </c>
      <c r="D255" s="146" t="str">
        <v/>
      </c>
      <c r="E255" s="146" t="str">
        <f t="shared" si="18"/>
        <v/>
      </c>
      <c r="F255" s="146" t="str">
        <v>Management--Livestock Management--Feed Characteristic--Feed Composition--Feed Ingredient--Forage Plants--Cereal and Grass Forages--Hyparrhenia----</v>
      </c>
      <c r="G255" s="146" t="str" cm="1">
        <f t="array" ref="G255">IFERROR(SUBSTITUTE(_xlfn.CHOOSECOLS(_xlfn.TEXTSPLIT(_xlfn.TEXTJOIN("|",,F255),"Feed Ingredient--","|",TRUE),2),"----",""),"")</f>
        <v>Forage Plants--Cereal and Grass Forages--Hyparrhenia</v>
      </c>
      <c r="H255" s="146" t="str">
        <f t="shared" si="15"/>
        <v>Forage Plants--Cereal and Grass Forages--Hyparrhenia</v>
      </c>
      <c r="I255" s="146">
        <f t="shared" si="16"/>
        <v>2</v>
      </c>
      <c r="J255" s="146" t="str">
        <f t="shared" si="17"/>
        <v>Forage Plants--Cereal and Grass Forages</v>
      </c>
      <c r="K255" s="146" t="str" cm="1">
        <f t="array" ref="K255">IF(G255&lt;&gt;"",_xlfn.TEXTJOIN(";",TRUE,
CONCATENATE(A255,"$",H255),
IF(E255="","",IF(I255&lt;&gt;0,CONCATENATE(A255,"$",J255,"--",_xlfn.TEXTSPLIT(E255,";",TRUE,FALSE)),CONCATENATE(A255,"$",_xlfn.TEXTSPLIT(E255,";",TRUE,FALSE))))),"")</f>
        <v>AOM_001404$Forage Plants--Cereal and Grass Forages--Hyparrhenia</v>
      </c>
      <c r="L255" s="146" t="str">
        <v>AOM_001187$Crop Byproduct--Oil Plant ByProducts--Cotton--Cotton Seed--Cotton Seed Hull</v>
      </c>
      <c r="M255" s="146" t="str" cm="1">
        <f t="array" ref="M255:N255">IF(L255&lt;&gt;"",_xlfn.TEXTSPLIT(L255, "$"),"")</f>
        <v>AOM_001187</v>
      </c>
      <c r="N255" s="146" t="str">
        <v>Crop Byproduct--Oil Plant ByProducts--Cotton--Cotton Seed--Cotton Seed Hull</v>
      </c>
      <c r="O255" s="146" t="str" cm="1">
        <f t="array" ref="O255">IF(L255&lt;&gt;"",_xlfn.CHOOSECOLS(_xlfn.TEXTSPLIT(N255,"--"),1),"")</f>
        <v>Crop Byproduct</v>
      </c>
      <c r="P255" s="146" t="str" cm="1">
        <f t="array" ref="P255">IF(L255&lt;&gt;"",IFERROR(_xlfn.CHOOSECOLS(_xlfn.TEXTSPLIT(N255,"--"),2),""),"")</f>
        <v>Oil Plant ByProducts</v>
      </c>
      <c r="Q255" s="146" t="str">
        <f t="shared" si="19"/>
        <v>Cotton--Cotton Seed--Cotton Seed Hull</v>
      </c>
    </row>
    <row r="256" spans="1:17" x14ac:dyDescent="0.35">
      <c r="A256" s="147" t="str">
        <v>AOM_001473</v>
      </c>
      <c r="B256" s="147" t="str">
        <v>Hyparrhenia filipendula</v>
      </c>
      <c r="C256" s="147" t="str">
        <v/>
      </c>
      <c r="D256" s="147" t="str">
        <v>Hyparrhenia filipendula</v>
      </c>
      <c r="E256" s="147" t="str">
        <f t="shared" si="18"/>
        <v>Hyparrhenia filipendula</v>
      </c>
      <c r="F256" s="147" t="str">
        <v>Management--Livestock Management--Feed Characteristic--Feed Composition--Feed Ingredient--Forage Plants--Cereal and Grass Forages--Hyparrhenia filipendula----</v>
      </c>
      <c r="G256" s="147" t="str" cm="1">
        <f t="array" ref="G256">IFERROR(SUBSTITUTE(_xlfn.CHOOSECOLS(_xlfn.TEXTSPLIT(_xlfn.TEXTJOIN("|",,F256),"Feed Ingredient--","|",TRUE),2),"----",""),"")</f>
        <v>Forage Plants--Cereal and Grass Forages--Hyparrhenia filipendula</v>
      </c>
      <c r="H256" s="147" t="str">
        <f t="shared" si="15"/>
        <v>Forage Plants--Cereal and Grass Forages--Hyparrhenia filipendula</v>
      </c>
      <c r="I256" s="147">
        <f t="shared" si="16"/>
        <v>2</v>
      </c>
      <c r="J256" s="147" t="str">
        <f t="shared" si="17"/>
        <v>Forage Plants--Cereal and Grass Forages</v>
      </c>
      <c r="K256" s="147" t="str" cm="1">
        <f t="array" ref="K256">IF(G256&lt;&gt;"",_xlfn.TEXTJOIN(";",TRUE,
CONCATENATE(A256,"$",H256),
IF(E256="","",IF(I256&lt;&gt;0,CONCATENATE(A256,"$",J256,"--",_xlfn.TEXTSPLIT(E256,";",TRUE,FALSE)),CONCATENATE(A256,"$",_xlfn.TEXTSPLIT(E256,";",TRUE,FALSE))))),"")</f>
        <v>AOM_001473$Forage Plants--Cereal and Grass Forages--Hyparrhenia filipendula;AOM_001473$Forage Plants--Cereal and Grass Forages--Hyparrhenia filipendula</v>
      </c>
      <c r="L256" s="147" t="str">
        <v>AOM_001187$Crop Byproduct--Oil Plant ByProducts--Cotton--Cotton Seed--Gossypium Seed Hull</v>
      </c>
      <c r="M256" s="147" t="str" cm="1">
        <f t="array" ref="M256:N256">IF(L256&lt;&gt;"",_xlfn.TEXTSPLIT(L256, "$"),"")</f>
        <v>AOM_001187</v>
      </c>
      <c r="N256" s="147" t="str">
        <v>Crop Byproduct--Oil Plant ByProducts--Cotton--Cotton Seed--Gossypium Seed Hull</v>
      </c>
      <c r="O256" s="147" t="str" cm="1">
        <f t="array" ref="O256">IF(L256&lt;&gt;"",_xlfn.CHOOSECOLS(_xlfn.TEXTSPLIT(N256,"--"),1),"")</f>
        <v>Crop Byproduct</v>
      </c>
      <c r="P256" s="147" t="str" cm="1">
        <f t="array" ref="P256">IF(L256&lt;&gt;"",IFERROR(_xlfn.CHOOSECOLS(_xlfn.TEXTSPLIT(N256,"--"),2),""),"")</f>
        <v>Oil Plant ByProducts</v>
      </c>
      <c r="Q256" s="147" t="str">
        <f t="shared" si="19"/>
        <v>Cotton--Cotton Seed--Gossypium Seed Hull</v>
      </c>
    </row>
    <row r="257" spans="1:17" x14ac:dyDescent="0.35">
      <c r="A257" s="146" t="str">
        <v>AOM_001405</v>
      </c>
      <c r="B257" s="146" t="str">
        <v>Hyparrhenia rufa</v>
      </c>
      <c r="C257" s="146" t="str">
        <v/>
      </c>
      <c r="D257" s="146" t="str">
        <v>Hyparrhenia rufa</v>
      </c>
      <c r="E257" s="146" t="str">
        <f t="shared" si="18"/>
        <v>Hyparrhenia rufa</v>
      </c>
      <c r="F257" s="146" t="str">
        <v>Management--Livestock Management--Feed Characteristic--Feed Composition--Feed Ingredient--Forage Plants--Cereal and Grass Forages--Hyparrhenia rufa----</v>
      </c>
      <c r="G257" s="146" t="str" cm="1">
        <f t="array" ref="G257">IFERROR(SUBSTITUTE(_xlfn.CHOOSECOLS(_xlfn.TEXTSPLIT(_xlfn.TEXTJOIN("|",,F257),"Feed Ingredient--","|",TRUE),2),"----",""),"")</f>
        <v>Forage Plants--Cereal and Grass Forages--Hyparrhenia rufa</v>
      </c>
      <c r="H257" s="146" t="str">
        <f t="shared" si="15"/>
        <v>Forage Plants--Cereal and Grass Forages--Hyparrhenia rufa</v>
      </c>
      <c r="I257" s="146">
        <f t="shared" si="16"/>
        <v>2</v>
      </c>
      <c r="J257" s="146" t="str">
        <f t="shared" si="17"/>
        <v>Forage Plants--Cereal and Grass Forages</v>
      </c>
      <c r="K257" s="146" t="str" cm="1">
        <f t="array" ref="K257">IF(G257&lt;&gt;"",_xlfn.TEXTJOIN(";",TRUE,
CONCATENATE(A257,"$",H257),
IF(E257="","",IF(I257&lt;&gt;0,CONCATENATE(A257,"$",J257,"--",_xlfn.TEXTSPLIT(E257,";",TRUE,FALSE)),CONCATENATE(A257,"$",_xlfn.TEXTSPLIT(E257,";",TRUE,FALSE))))),"")</f>
        <v>AOM_001405$Forage Plants--Cereal and Grass Forages--Hyparrhenia rufa;AOM_001405$Forage Plants--Cereal and Grass Forages--Hyparrhenia rufa</v>
      </c>
      <c r="L257" s="146" t="str">
        <v>AOM_000620$Crop Byproduct--Oil Plant ByProducts--Cotton--Cotton Seed--Cotton Seed Cake</v>
      </c>
      <c r="M257" s="146" t="str" cm="1">
        <f t="array" ref="M257:N257">IF(L257&lt;&gt;"",_xlfn.TEXTSPLIT(L257, "$"),"")</f>
        <v>AOM_000620</v>
      </c>
      <c r="N257" s="146" t="str">
        <v>Crop Byproduct--Oil Plant ByProducts--Cotton--Cotton Seed--Cotton Seed Cake</v>
      </c>
      <c r="O257" s="146" t="str" cm="1">
        <f t="array" ref="O257">IF(L257&lt;&gt;"",_xlfn.CHOOSECOLS(_xlfn.TEXTSPLIT(N257,"--"),1),"")</f>
        <v>Crop Byproduct</v>
      </c>
      <c r="P257" s="146" t="str" cm="1">
        <f t="array" ref="P257">IF(L257&lt;&gt;"",IFERROR(_xlfn.CHOOSECOLS(_xlfn.TEXTSPLIT(N257,"--"),2),""),"")</f>
        <v>Oil Plant ByProducts</v>
      </c>
      <c r="Q257" s="146" t="str">
        <f t="shared" si="19"/>
        <v>Cotton--Cotton Seed--Cotton Seed Cake</v>
      </c>
    </row>
    <row r="258" spans="1:17" x14ac:dyDescent="0.35">
      <c r="A258" s="147" t="str">
        <v>AOM_001474</v>
      </c>
      <c r="B258" s="147" t="str">
        <v>Hyperthelia dissoluta</v>
      </c>
      <c r="C258" s="147" t="str">
        <v/>
      </c>
      <c r="D258" s="147" t="str">
        <v>Hyperthelia dissoluta</v>
      </c>
      <c r="E258" s="147" t="str">
        <f t="shared" si="18"/>
        <v>Hyperthelia dissoluta</v>
      </c>
      <c r="F258" s="147" t="str">
        <v>Management--Livestock Management--Feed Characteristic--Feed Composition--Feed Ingredient--Forage Plants--Cereal and Grass Forages--Hyperthelia dissoluta----</v>
      </c>
      <c r="G258" s="147" t="str" cm="1">
        <f t="array" ref="G258">IFERROR(SUBSTITUTE(_xlfn.CHOOSECOLS(_xlfn.TEXTSPLIT(_xlfn.TEXTJOIN("|",,F258),"Feed Ingredient--","|",TRUE),2),"----",""),"")</f>
        <v>Forage Plants--Cereal and Grass Forages--Hyperthelia dissoluta</v>
      </c>
      <c r="H258" s="147" t="str">
        <f t="shared" ref="H258:H321" si="20">IF(G258&lt;&gt;"",_xlfn.TEXTJOIN("--",TRUE,_xlfn.TEXTSPLIT(G258,"--","|",TRUE)),"")</f>
        <v>Forage Plants--Cereal and Grass Forages--Hyperthelia dissoluta</v>
      </c>
      <c r="I258" s="147">
        <f t="shared" ref="I258:I321" si="21">IF(G258&lt;&gt;"",SUM(LEN(H258)-LEN(SUBSTITUTE(H258,"--","")))/LEN("--"),"")</f>
        <v>2</v>
      </c>
      <c r="J258" s="147" t="str">
        <f t="shared" ref="J258:J321" si="22">IF(G258&lt;&gt;"",IFERROR(_xlfn.TEXTJOIN("--",TRUE,_xlfn.CHOOSECOLS(_xlfn.TEXTSPLIT(H258,"--"),_xlfn.SEQUENCE(1,I258))),""),"")</f>
        <v>Forage Plants--Cereal and Grass Forages</v>
      </c>
      <c r="K258" s="147" t="str" cm="1">
        <f t="array" ref="K258">IF(G258&lt;&gt;"",_xlfn.TEXTJOIN(";",TRUE,
CONCATENATE(A258,"$",H258),
IF(E258="","",IF(I258&lt;&gt;0,CONCATENATE(A258,"$",J258,"--",_xlfn.TEXTSPLIT(E258,";",TRUE,FALSE)),CONCATENATE(A258,"$",_xlfn.TEXTSPLIT(E258,";",TRUE,FALSE))))),"")</f>
        <v>AOM_001474$Forage Plants--Cereal and Grass Forages--Hyperthelia dissoluta;AOM_001474$Forage Plants--Cereal and Grass Forages--Hyperthelia dissoluta</v>
      </c>
      <c r="L258" s="147" t="str">
        <v>AOM_000620$Crop Byproduct--Oil Plant ByProducts--Cotton--Cotton Seed--Gossypium Seed Cake</v>
      </c>
      <c r="M258" s="147" t="str" cm="1">
        <f t="array" ref="M258:N258">IF(L258&lt;&gt;"",_xlfn.TEXTSPLIT(L258, "$"),"")</f>
        <v>AOM_000620</v>
      </c>
      <c r="N258" s="147" t="str">
        <v>Crop Byproduct--Oil Plant ByProducts--Cotton--Cotton Seed--Gossypium Seed Cake</v>
      </c>
      <c r="O258" s="147" t="str" cm="1">
        <f t="array" ref="O258">IF(L258&lt;&gt;"",_xlfn.CHOOSECOLS(_xlfn.TEXTSPLIT(N258,"--"),1),"")</f>
        <v>Crop Byproduct</v>
      </c>
      <c r="P258" s="147" t="str" cm="1">
        <f t="array" ref="P258">IF(L258&lt;&gt;"",IFERROR(_xlfn.CHOOSECOLS(_xlfn.TEXTSPLIT(N258,"--"),2),""),"")</f>
        <v>Oil Plant ByProducts</v>
      </c>
      <c r="Q258" s="147" t="str">
        <f t="shared" si="19"/>
        <v>Cotton--Cotton Seed--Gossypium Seed Cake</v>
      </c>
    </row>
    <row r="259" spans="1:17" x14ac:dyDescent="0.35">
      <c r="A259" s="146" t="str">
        <v>AOM_001788</v>
      </c>
      <c r="B259" s="146" t="str">
        <v>Jardinea congoensis</v>
      </c>
      <c r="C259" s="146" t="str">
        <v/>
      </c>
      <c r="D259" s="146" t="str">
        <v>Jardinea congoensis</v>
      </c>
      <c r="E259" s="146" t="str">
        <f t="shared" ref="E259:E322" si="23">_xlfn.TEXTJOIN(";",TRUE,C259,D259)</f>
        <v>Jardinea congoensis</v>
      </c>
      <c r="F259" s="146" t="str">
        <v>Management--Livestock Management--Feed Characteristic--Feed Composition--Feed Ingredient--Forage Plants--Cereal and Grass Forages--Jardinea congoensis----</v>
      </c>
      <c r="G259" s="146" t="str" cm="1">
        <f t="array" ref="G259">IFERROR(SUBSTITUTE(_xlfn.CHOOSECOLS(_xlfn.TEXTSPLIT(_xlfn.TEXTJOIN("|",,F259),"Feed Ingredient--","|",TRUE),2),"----",""),"")</f>
        <v>Forage Plants--Cereal and Grass Forages--Jardinea congoensis</v>
      </c>
      <c r="H259" s="146" t="str">
        <f t="shared" si="20"/>
        <v>Forage Plants--Cereal and Grass Forages--Jardinea congoensis</v>
      </c>
      <c r="I259" s="146">
        <f t="shared" si="21"/>
        <v>2</v>
      </c>
      <c r="J259" s="146" t="str">
        <f t="shared" si="22"/>
        <v>Forage Plants--Cereal and Grass Forages</v>
      </c>
      <c r="K259" s="146" t="str" cm="1">
        <f t="array" ref="K259">IF(G259&lt;&gt;"",_xlfn.TEXTJOIN(";",TRUE,
CONCATENATE(A259,"$",H259),
IF(E259="","",IF(I259&lt;&gt;0,CONCATENATE(A259,"$",J259,"--",_xlfn.TEXTSPLIT(E259,";",TRUE,FALSE)),CONCATENATE(A259,"$",_xlfn.TEXTSPLIT(E259,";",TRUE,FALSE))))),"")</f>
        <v>AOM_001788$Forage Plants--Cereal and Grass Forages--Jardinea congoensis;AOM_001788$Forage Plants--Cereal and Grass Forages--Jardinea congoensis</v>
      </c>
      <c r="L259" s="146" t="str">
        <v>AOM_001893$Crop Byproduct--Oil Plant ByProducts--Hibiscus--Hibiscus Seed</v>
      </c>
      <c r="M259" s="146" t="str" cm="1">
        <f t="array" ref="M259:N259">IF(L259&lt;&gt;"",_xlfn.TEXTSPLIT(L259, "$"),"")</f>
        <v>AOM_001893</v>
      </c>
      <c r="N259" s="146" t="str">
        <v>Crop Byproduct--Oil Plant ByProducts--Hibiscus--Hibiscus Seed</v>
      </c>
      <c r="O259" s="146" t="str" cm="1">
        <f t="array" ref="O259">IF(L259&lt;&gt;"",_xlfn.CHOOSECOLS(_xlfn.TEXTSPLIT(N259,"--"),1),"")</f>
        <v>Crop Byproduct</v>
      </c>
      <c r="P259" s="146" t="str" cm="1">
        <f t="array" ref="P259">IF(L259&lt;&gt;"",IFERROR(_xlfn.CHOOSECOLS(_xlfn.TEXTSPLIT(N259,"--"),2),""),"")</f>
        <v>Oil Plant ByProducts</v>
      </c>
      <c r="Q259" s="146" t="str">
        <f t="shared" ref="Q259:Q322" si="24">IF(L259&lt;&gt;"",IF(SUM(LEN(N259)-LEN(SUBSTITUTE(N259,"--","")))/LEN("--")&gt;1,SUBSTITUTE(N259,CONCATENATE(O259,"--",P259,"--"),""),""),"")</f>
        <v>Hibiscus--Hibiscus Seed</v>
      </c>
    </row>
    <row r="260" spans="1:17" x14ac:dyDescent="0.35">
      <c r="A260" s="147" t="str">
        <v>AOM_001476</v>
      </c>
      <c r="B260" s="147" t="str">
        <v>Lolium multiflorum</v>
      </c>
      <c r="C260" s="147" t="str">
        <v/>
      </c>
      <c r="D260" s="147" t="str">
        <v>Lolium multiflorum</v>
      </c>
      <c r="E260" s="147" t="str">
        <f t="shared" si="23"/>
        <v>Lolium multiflorum</v>
      </c>
      <c r="F260" s="147" t="str">
        <v>Management--Livestock Management--Feed Characteristic--Feed Composition--Feed Ingredient--Forage Plants--Cereal and Grass Forages--Lolium multiflorum----</v>
      </c>
      <c r="G260" s="147" t="str" cm="1">
        <f t="array" ref="G260">IFERROR(SUBSTITUTE(_xlfn.CHOOSECOLS(_xlfn.TEXTSPLIT(_xlfn.TEXTJOIN("|",,F260),"Feed Ingredient--","|",TRUE),2),"----",""),"")</f>
        <v>Forage Plants--Cereal and Grass Forages--Lolium multiflorum</v>
      </c>
      <c r="H260" s="147" t="str">
        <f t="shared" si="20"/>
        <v>Forage Plants--Cereal and Grass Forages--Lolium multiflorum</v>
      </c>
      <c r="I260" s="147">
        <f t="shared" si="21"/>
        <v>2</v>
      </c>
      <c r="J260" s="147" t="str">
        <f t="shared" si="22"/>
        <v>Forage Plants--Cereal and Grass Forages</v>
      </c>
      <c r="K260" s="147" t="str" cm="1">
        <f t="array" ref="K260">IF(G260&lt;&gt;"",_xlfn.TEXTJOIN(";",TRUE,
CONCATENATE(A260,"$",H260),
IF(E260="","",IF(I260&lt;&gt;0,CONCATENATE(A260,"$",J260,"--",_xlfn.TEXTSPLIT(E260,";",TRUE,FALSE)),CONCATENATE(A260,"$",_xlfn.TEXTSPLIT(E260,";",TRUE,FALSE))))),"")</f>
        <v>AOM_001476$Forage Plants--Cereal and Grass Forages--Lolium multiflorum;AOM_001476$Forage Plants--Cereal and Grass Forages--Lolium multiflorum</v>
      </c>
      <c r="L260" s="147" t="str">
        <v>AOM_001893$Crop Byproduct--Oil Plant ByProducts--Hibiscus--Hibiscus sp Seed</v>
      </c>
      <c r="M260" s="147" t="str" cm="1">
        <f t="array" ref="M260:N260">IF(L260&lt;&gt;"",_xlfn.TEXTSPLIT(L260, "$"),"")</f>
        <v>AOM_001893</v>
      </c>
      <c r="N260" s="147" t="str">
        <v>Crop Byproduct--Oil Plant ByProducts--Hibiscus--Hibiscus sp Seed</v>
      </c>
      <c r="O260" s="147" t="str" cm="1">
        <f t="array" ref="O260">IF(L260&lt;&gt;"",_xlfn.CHOOSECOLS(_xlfn.TEXTSPLIT(N260,"--"),1),"")</f>
        <v>Crop Byproduct</v>
      </c>
      <c r="P260" s="147" t="str" cm="1">
        <f t="array" ref="P260">IF(L260&lt;&gt;"",IFERROR(_xlfn.CHOOSECOLS(_xlfn.TEXTSPLIT(N260,"--"),2),""),"")</f>
        <v>Oil Plant ByProducts</v>
      </c>
      <c r="Q260" s="147" t="str">
        <f t="shared" si="24"/>
        <v>Hibiscus--Hibiscus sp Seed</v>
      </c>
    </row>
    <row r="261" spans="1:17" x14ac:dyDescent="0.35">
      <c r="A261" s="146" t="str">
        <v>AOM_001477</v>
      </c>
      <c r="B261" s="146" t="str">
        <v>Loudetia simplex</v>
      </c>
      <c r="C261" s="146" t="str">
        <v/>
      </c>
      <c r="D261" s="146" t="str">
        <v>Loudetia simplex</v>
      </c>
      <c r="E261" s="146" t="str">
        <f t="shared" si="23"/>
        <v>Loudetia simplex</v>
      </c>
      <c r="F261" s="146" t="str">
        <v>Management--Livestock Management--Feed Characteristic--Feed Composition--Feed Ingredient--Forage Plants--Cereal and Grass Forages--Loudetia simplex----</v>
      </c>
      <c r="G261" s="146" t="str" cm="1">
        <f t="array" ref="G261">IFERROR(SUBSTITUTE(_xlfn.CHOOSECOLS(_xlfn.TEXTSPLIT(_xlfn.TEXTJOIN("|",,F261),"Feed Ingredient--","|",TRUE),2),"----",""),"")</f>
        <v>Forage Plants--Cereal and Grass Forages--Loudetia simplex</v>
      </c>
      <c r="H261" s="146" t="str">
        <f t="shared" si="20"/>
        <v>Forage Plants--Cereal and Grass Forages--Loudetia simplex</v>
      </c>
      <c r="I261" s="146">
        <f t="shared" si="21"/>
        <v>2</v>
      </c>
      <c r="J261" s="146" t="str">
        <f t="shared" si="22"/>
        <v>Forage Plants--Cereal and Grass Forages</v>
      </c>
      <c r="K261" s="146" t="str" cm="1">
        <f t="array" ref="K261">IF(G261&lt;&gt;"",_xlfn.TEXTJOIN(";",TRUE,
CONCATENATE(A261,"$",H261),
IF(E261="","",IF(I261&lt;&gt;0,CONCATENATE(A261,"$",J261,"--",_xlfn.TEXTSPLIT(E261,";",TRUE,FALSE)),CONCATENATE(A261,"$",_xlfn.TEXTSPLIT(E261,";",TRUE,FALSE))))),"")</f>
        <v>AOM_001477$Forage Plants--Cereal and Grass Forages--Loudetia simplex;AOM_001477$Forage Plants--Cereal and Grass Forages--Loudetia simplex</v>
      </c>
      <c r="L261" s="146" t="str">
        <v>AOM_001255$Crop Byproduct--Oil Plant ByProducts--Flaxseed--Flaxseed Oil</v>
      </c>
      <c r="M261" s="146" t="str" cm="1">
        <f t="array" ref="M261:N261">IF(L261&lt;&gt;"",_xlfn.TEXTSPLIT(L261, "$"),"")</f>
        <v>AOM_001255</v>
      </c>
      <c r="N261" s="146" t="str">
        <v>Crop Byproduct--Oil Plant ByProducts--Flaxseed--Flaxseed Oil</v>
      </c>
      <c r="O261" s="146" t="str" cm="1">
        <f t="array" ref="O261">IF(L261&lt;&gt;"",_xlfn.CHOOSECOLS(_xlfn.TEXTSPLIT(N261,"--"),1),"")</f>
        <v>Crop Byproduct</v>
      </c>
      <c r="P261" s="146" t="str" cm="1">
        <f t="array" ref="P261">IF(L261&lt;&gt;"",IFERROR(_xlfn.CHOOSECOLS(_xlfn.TEXTSPLIT(N261,"--"),2),""),"")</f>
        <v>Oil Plant ByProducts</v>
      </c>
      <c r="Q261" s="146" t="str">
        <f t="shared" si="24"/>
        <v>Flaxseed--Flaxseed Oil</v>
      </c>
    </row>
    <row r="262" spans="1:17" x14ac:dyDescent="0.35">
      <c r="A262" s="147" t="str">
        <v>AOM_001478</v>
      </c>
      <c r="B262" s="147" t="str">
        <v>Loudetia togoensis</v>
      </c>
      <c r="C262" s="147" t="str">
        <v/>
      </c>
      <c r="D262" s="147" t="str">
        <v>Loudetia togoensis</v>
      </c>
      <c r="E262" s="147" t="str">
        <f t="shared" si="23"/>
        <v>Loudetia togoensis</v>
      </c>
      <c r="F262" s="147" t="str">
        <v>Management--Livestock Management--Feed Characteristic--Feed Composition--Feed Ingredient--Forage Plants--Cereal and Grass Forages--Loudetia togoensis----</v>
      </c>
      <c r="G262" s="147" t="str" cm="1">
        <f t="array" ref="G262">IFERROR(SUBSTITUTE(_xlfn.CHOOSECOLS(_xlfn.TEXTSPLIT(_xlfn.TEXTJOIN("|",,F262),"Feed Ingredient--","|",TRUE),2),"----",""),"")</f>
        <v>Forage Plants--Cereal and Grass Forages--Loudetia togoensis</v>
      </c>
      <c r="H262" s="147" t="str">
        <f t="shared" si="20"/>
        <v>Forage Plants--Cereal and Grass Forages--Loudetia togoensis</v>
      </c>
      <c r="I262" s="147">
        <f t="shared" si="21"/>
        <v>2</v>
      </c>
      <c r="J262" s="147" t="str">
        <f t="shared" si="22"/>
        <v>Forage Plants--Cereal and Grass Forages</v>
      </c>
      <c r="K262" s="147" t="str" cm="1">
        <f t="array" ref="K262">IF(G262&lt;&gt;"",_xlfn.TEXTJOIN(";",TRUE,
CONCATENATE(A262,"$",H262),
IF(E262="","",IF(I262&lt;&gt;0,CONCATENATE(A262,"$",J262,"--",_xlfn.TEXTSPLIT(E262,";",TRUE,FALSE)),CONCATENATE(A262,"$",_xlfn.TEXTSPLIT(E262,";",TRUE,FALSE))))),"")</f>
        <v>AOM_001478$Forage Plants--Cereal and Grass Forages--Loudetia togoensis;AOM_001478$Forage Plants--Cereal and Grass Forages--Loudetia togoensis</v>
      </c>
      <c r="L262" s="147" t="str">
        <v>AOM_001255$Crop Byproduct--Oil Plant ByProducts--Flaxseed--Linum usitatissimum Oil</v>
      </c>
      <c r="M262" s="147" t="str" cm="1">
        <f t="array" ref="M262:N262">IF(L262&lt;&gt;"",_xlfn.TEXTSPLIT(L262, "$"),"")</f>
        <v>AOM_001255</v>
      </c>
      <c r="N262" s="147" t="str">
        <v>Crop Byproduct--Oil Plant ByProducts--Flaxseed--Linum usitatissimum Oil</v>
      </c>
      <c r="O262" s="147" t="str" cm="1">
        <f t="array" ref="O262">IF(L262&lt;&gt;"",_xlfn.CHOOSECOLS(_xlfn.TEXTSPLIT(N262,"--"),1),"")</f>
        <v>Crop Byproduct</v>
      </c>
      <c r="P262" s="147" t="str" cm="1">
        <f t="array" ref="P262">IF(L262&lt;&gt;"",IFERROR(_xlfn.CHOOSECOLS(_xlfn.TEXTSPLIT(N262,"--"),2),""),"")</f>
        <v>Oil Plant ByProducts</v>
      </c>
      <c r="Q262" s="147" t="str">
        <f t="shared" si="24"/>
        <v>Flaxseed--Linum usitatissimum Oil</v>
      </c>
    </row>
    <row r="263" spans="1:17" x14ac:dyDescent="0.35">
      <c r="A263" s="146" t="str">
        <v>AOM_002039</v>
      </c>
      <c r="B263" s="146" t="str">
        <v>Megathyrsus maximus Bran</v>
      </c>
      <c r="C263" s="146" t="str">
        <v/>
      </c>
      <c r="D263" s="146" t="str">
        <v>Megathyrsus maximus Bran</v>
      </c>
      <c r="E263" s="146" t="str">
        <f t="shared" si="23"/>
        <v>Megathyrsus maximus Bran</v>
      </c>
      <c r="F263" s="146" t="str">
        <v>Management--Livestock Management--Feed Characteristic--Feed Composition--Feed Ingredient--Forage Plants--Cereal and Grass Forages--Megathyrsus maximus--Megathyrsus maximus Bran--</v>
      </c>
      <c r="G263" s="146" t="str" cm="1">
        <f t="array" ref="G263">IFERROR(SUBSTITUTE(_xlfn.CHOOSECOLS(_xlfn.TEXTSPLIT(_xlfn.TEXTJOIN("|",,F263),"Feed Ingredient--","|",TRUE),2),"----",""),"")</f>
        <v>Forage Plants--Cereal and Grass Forages--Megathyrsus maximus--Megathyrsus maximus Bran--</v>
      </c>
      <c r="H263" s="146" t="str">
        <f t="shared" si="20"/>
        <v>Forage Plants--Cereal and Grass Forages--Megathyrsus maximus--Megathyrsus maximus Bran</v>
      </c>
      <c r="I263" s="146">
        <f t="shared" si="21"/>
        <v>3</v>
      </c>
      <c r="J263" s="146" t="str">
        <f t="shared" si="22"/>
        <v>Forage Plants--Cereal and Grass Forages--Megathyrsus maximus</v>
      </c>
      <c r="K263" s="146" t="str" cm="1">
        <f t="array" ref="K263">IF(G263&lt;&gt;"",_xlfn.TEXTJOIN(";",TRUE,
CONCATENATE(A263,"$",H263),
IF(E263="","",IF(I263&lt;&gt;0,CONCATENATE(A263,"$",J263,"--",_xlfn.TEXTSPLIT(E263,";",TRUE,FALSE)),CONCATENATE(A263,"$",_xlfn.TEXTSPLIT(E263,";",TRUE,FALSE))))),"")</f>
        <v>AOM_002039$Forage Plants--Cereal and Grass Forages--Megathyrsus maximus--Megathyrsus maximus Bran;AOM_002039$Forage Plants--Cereal and Grass Forages--Megathyrsus maximus--Megathyrsus maximus Bran</v>
      </c>
      <c r="L263" s="146" t="str">
        <v>AOM_002136$Crop Byproduct--Oil Plant ByProducts--Linseed--Linseed Cake</v>
      </c>
      <c r="M263" s="146" t="str" cm="1">
        <f t="array" ref="M263:N263">IF(L263&lt;&gt;"",_xlfn.TEXTSPLIT(L263, "$"),"")</f>
        <v>AOM_002136</v>
      </c>
      <c r="N263" s="146" t="str">
        <v>Crop Byproduct--Oil Plant ByProducts--Linseed--Linseed Cake</v>
      </c>
      <c r="O263" s="146" t="str" cm="1">
        <f t="array" ref="O263">IF(L263&lt;&gt;"",_xlfn.CHOOSECOLS(_xlfn.TEXTSPLIT(N263,"--"),1),"")</f>
        <v>Crop Byproduct</v>
      </c>
      <c r="P263" s="146" t="str" cm="1">
        <f t="array" ref="P263">IF(L263&lt;&gt;"",IFERROR(_xlfn.CHOOSECOLS(_xlfn.TEXTSPLIT(N263,"--"),2),""),"")</f>
        <v>Oil Plant ByProducts</v>
      </c>
      <c r="Q263" s="146" t="str">
        <f t="shared" si="24"/>
        <v>Linseed--Linseed Cake</v>
      </c>
    </row>
    <row r="264" spans="1:17" x14ac:dyDescent="0.35">
      <c r="A264" s="147" t="str">
        <v>AOM_001479</v>
      </c>
      <c r="B264" s="147" t="str">
        <v>Megathyrsus maximus</v>
      </c>
      <c r="C264" s="147" t="str">
        <v>Guinea Grass;Tanganyika grass;Buffalograss;Megathyrsus maximus</v>
      </c>
      <c r="D264" s="147" t="str">
        <v>Megathyrsus maximus</v>
      </c>
      <c r="E264" s="147" t="str">
        <f t="shared" si="23"/>
        <v>Guinea Grass;Tanganyika grass;Buffalograss;Megathyrsus maximus;Megathyrsus maximus</v>
      </c>
      <c r="F264" s="147" t="str">
        <v>Management--Livestock Management--Feed Characteristic--Feed Composition--Feed Ingredient--Forage Plants--Cereal and Grass Forages--Megathyrsus maximus----</v>
      </c>
      <c r="G264" s="147" t="str" cm="1">
        <f t="array" ref="G264">IFERROR(SUBSTITUTE(_xlfn.CHOOSECOLS(_xlfn.TEXTSPLIT(_xlfn.TEXTJOIN("|",,F264),"Feed Ingredient--","|",TRUE),2),"----",""),"")</f>
        <v>Forage Plants--Cereal and Grass Forages--Megathyrsus maximus</v>
      </c>
      <c r="H264" s="147" t="str">
        <f t="shared" si="20"/>
        <v>Forage Plants--Cereal and Grass Forages--Megathyrsus maximus</v>
      </c>
      <c r="I264" s="147">
        <f t="shared" si="21"/>
        <v>2</v>
      </c>
      <c r="J264" s="147" t="str">
        <f t="shared" si="22"/>
        <v>Forage Plants--Cereal and Grass Forages</v>
      </c>
      <c r="K264" s="147" t="str" cm="1">
        <f t="array" ref="K264">IF(G264&lt;&gt;"",_xlfn.TEXTJOIN(";",TRUE,
CONCATENATE(A264,"$",H264),
IF(E264="","",IF(I264&lt;&gt;0,CONCATENATE(A264,"$",J264,"--",_xlfn.TEXTSPLIT(E264,";",TRUE,FALSE)),CONCATENATE(A264,"$",_xlfn.TEXTSPLIT(E264,";",TRUE,FALSE))))),"")</f>
        <v>AOM_001479$Forage Plants--Cereal and Grass Forages--Megathyrsus maximus;AOM_001479$Forage Plants--Cereal and Grass Forages--Guinea Grass;AOM_001479$Forage Plants--Cereal and Grass Forages--Tanganyika grass;AOM_001479$Forage Plants--Cereal and Grass Forages--Buffalograss;AOM_001479$Forage Plants--Cereal and Grass Forages--Megathyrsus maximus;AOM_001479$Forage Plants--Cereal and Grass Forages--Megathyrsus maximus</v>
      </c>
      <c r="L264" s="147" t="str">
        <v>AOM_002136$Crop Byproduct--Oil Plant ByProducts--Linseed--Linum usitatissimum Cake</v>
      </c>
      <c r="M264" s="147" t="str" cm="1">
        <f t="array" ref="M264:N264">IF(L264&lt;&gt;"",_xlfn.TEXTSPLIT(L264, "$"),"")</f>
        <v>AOM_002136</v>
      </c>
      <c r="N264" s="147" t="str">
        <v>Crop Byproduct--Oil Plant ByProducts--Linseed--Linum usitatissimum Cake</v>
      </c>
      <c r="O264" s="147" t="str" cm="1">
        <f t="array" ref="O264">IF(L264&lt;&gt;"",_xlfn.CHOOSECOLS(_xlfn.TEXTSPLIT(N264,"--"),1),"")</f>
        <v>Crop Byproduct</v>
      </c>
      <c r="P264" s="147" t="str" cm="1">
        <f t="array" ref="P264">IF(L264&lt;&gt;"",IFERROR(_xlfn.CHOOSECOLS(_xlfn.TEXTSPLIT(N264,"--"),2),""),"")</f>
        <v>Oil Plant ByProducts</v>
      </c>
      <c r="Q264" s="147" t="str">
        <f t="shared" si="24"/>
        <v>Linseed--Linum usitatissimum Cake</v>
      </c>
    </row>
    <row r="265" spans="1:17" x14ac:dyDescent="0.35">
      <c r="A265" s="146" t="str">
        <v>AOM_001481</v>
      </c>
      <c r="B265" s="146" t="str">
        <v>Melinis repens</v>
      </c>
      <c r="C265" s="146" t="str">
        <v/>
      </c>
      <c r="D265" s="146" t="str">
        <v>Melinis repens</v>
      </c>
      <c r="E265" s="146" t="str">
        <f t="shared" si="23"/>
        <v>Melinis repens</v>
      </c>
      <c r="F265" s="146" t="str">
        <v>Management--Livestock Management--Feed Characteristic--Feed Composition--Feed Ingredient--Forage Plants--Cereal and Grass Forages--Melinis repens----</v>
      </c>
      <c r="G265" s="146" t="str" cm="1">
        <f t="array" ref="G265">IFERROR(SUBSTITUTE(_xlfn.CHOOSECOLS(_xlfn.TEXTSPLIT(_xlfn.TEXTJOIN("|",,F265),"Feed Ingredient--","|",TRUE),2),"----",""),"")</f>
        <v>Forage Plants--Cereal and Grass Forages--Melinis repens</v>
      </c>
      <c r="H265" s="146" t="str">
        <f t="shared" si="20"/>
        <v>Forage Plants--Cereal and Grass Forages--Melinis repens</v>
      </c>
      <c r="I265" s="146">
        <f t="shared" si="21"/>
        <v>2</v>
      </c>
      <c r="J265" s="146" t="str">
        <f t="shared" si="22"/>
        <v>Forage Plants--Cereal and Grass Forages</v>
      </c>
      <c r="K265" s="146" t="str" cm="1">
        <f t="array" ref="K265">IF(G265&lt;&gt;"",_xlfn.TEXTJOIN(";",TRUE,
CONCATENATE(A265,"$",H265),
IF(E265="","",IF(I265&lt;&gt;0,CONCATENATE(A265,"$",J265,"--",_xlfn.TEXTSPLIT(E265,";",TRUE,FALSE)),CONCATENATE(A265,"$",_xlfn.TEXTSPLIT(E265,";",TRUE,FALSE))))),"")</f>
        <v>AOM_001481$Forage Plants--Cereal and Grass Forages--Melinis repens;AOM_001481$Forage Plants--Cereal and Grass Forages--Melinis repens</v>
      </c>
      <c r="L265" s="146" t="str">
        <v>AOM_001303$Crop Byproduct--Oil Plant ByProducts--Macadamia--Macadamia Cake</v>
      </c>
      <c r="M265" s="146" t="str" cm="1">
        <f t="array" ref="M265:N265">IF(L265&lt;&gt;"",_xlfn.TEXTSPLIT(L265, "$"),"")</f>
        <v>AOM_001303</v>
      </c>
      <c r="N265" s="146" t="str">
        <v>Crop Byproduct--Oil Plant ByProducts--Macadamia--Macadamia Cake</v>
      </c>
      <c r="O265" s="146" t="str" cm="1">
        <f t="array" ref="O265">IF(L265&lt;&gt;"",_xlfn.CHOOSECOLS(_xlfn.TEXTSPLIT(N265,"--"),1),"")</f>
        <v>Crop Byproduct</v>
      </c>
      <c r="P265" s="146" t="str" cm="1">
        <f t="array" ref="P265">IF(L265&lt;&gt;"",IFERROR(_xlfn.CHOOSECOLS(_xlfn.TEXTSPLIT(N265,"--"),2),""),"")</f>
        <v>Oil Plant ByProducts</v>
      </c>
      <c r="Q265" s="146" t="str">
        <f t="shared" si="24"/>
        <v>Macadamia--Macadamia Cake</v>
      </c>
    </row>
    <row r="266" spans="1:17" x14ac:dyDescent="0.35">
      <c r="A266" s="147" t="str">
        <v>AOM_001513</v>
      </c>
      <c r="B266" s="147" t="str">
        <v>Microchloa caffra</v>
      </c>
      <c r="C266" s="147" t="str">
        <v/>
      </c>
      <c r="D266" s="147" t="str">
        <v>Microchloa caffra</v>
      </c>
      <c r="E266" s="147" t="str">
        <f t="shared" si="23"/>
        <v>Microchloa caffra</v>
      </c>
      <c r="F266" s="147" t="str">
        <v>Management--Livestock Management--Feed Characteristic--Feed Composition--Feed Ingredient--Forage Plants--Cereal and Grass Forages--Microchloa caffra----</v>
      </c>
      <c r="G266" s="147" t="str" cm="1">
        <f t="array" ref="G266">IFERROR(SUBSTITUTE(_xlfn.CHOOSECOLS(_xlfn.TEXTSPLIT(_xlfn.TEXTJOIN("|",,F266),"Feed Ingredient--","|",TRUE),2),"----",""),"")</f>
        <v>Forage Plants--Cereal and Grass Forages--Microchloa caffra</v>
      </c>
      <c r="H266" s="147" t="str">
        <f t="shared" si="20"/>
        <v>Forage Plants--Cereal and Grass Forages--Microchloa caffra</v>
      </c>
      <c r="I266" s="147">
        <f t="shared" si="21"/>
        <v>2</v>
      </c>
      <c r="J266" s="147" t="str">
        <f t="shared" si="22"/>
        <v>Forage Plants--Cereal and Grass Forages</v>
      </c>
      <c r="K266" s="147" t="str" cm="1">
        <f t="array" ref="K266">IF(G266&lt;&gt;"",_xlfn.TEXTJOIN(";",TRUE,
CONCATENATE(A266,"$",H266),
IF(E266="","",IF(I266&lt;&gt;0,CONCATENATE(A266,"$",J266,"--",_xlfn.TEXTSPLIT(E266,";",TRUE,FALSE)),CONCATENATE(A266,"$",_xlfn.TEXTSPLIT(E266,";",TRUE,FALSE))))),"")</f>
        <v>AOM_001513$Forage Plants--Cereal and Grass Forages--Microchloa caffra;AOM_001513$Forage Plants--Cereal and Grass Forages--Microchloa caffra</v>
      </c>
      <c r="L266" s="147" t="str">
        <v>AOM_001303$Crop Byproduct--Oil Plant ByProducts--Macadamia--Macadamia integrifolia Cake</v>
      </c>
      <c r="M266" s="147" t="str" cm="1">
        <f t="array" ref="M266:N266">IF(L266&lt;&gt;"",_xlfn.TEXTSPLIT(L266, "$"),"")</f>
        <v>AOM_001303</v>
      </c>
      <c r="N266" s="147" t="str">
        <v>Crop Byproduct--Oil Plant ByProducts--Macadamia--Macadamia integrifolia Cake</v>
      </c>
      <c r="O266" s="147" t="str" cm="1">
        <f t="array" ref="O266">IF(L266&lt;&gt;"",_xlfn.CHOOSECOLS(_xlfn.TEXTSPLIT(N266,"--"),1),"")</f>
        <v>Crop Byproduct</v>
      </c>
      <c r="P266" s="147" t="str" cm="1">
        <f t="array" ref="P266">IF(L266&lt;&gt;"",IFERROR(_xlfn.CHOOSECOLS(_xlfn.TEXTSPLIT(N266,"--"),2),""),"")</f>
        <v>Oil Plant ByProducts</v>
      </c>
      <c r="Q266" s="147" t="str">
        <f t="shared" si="24"/>
        <v>Macadamia--Macadamia integrifolia Cake</v>
      </c>
    </row>
    <row r="267" spans="1:17" x14ac:dyDescent="0.35">
      <c r="A267" s="146" t="str">
        <v>AOM_001408</v>
      </c>
      <c r="B267" s="146" t="str">
        <v>Panicum maximum Straw</v>
      </c>
      <c r="C267" s="146" t="str">
        <v/>
      </c>
      <c r="D267" s="146" t="str">
        <v>Panicum maximum Straw</v>
      </c>
      <c r="E267" s="146" t="str">
        <f t="shared" si="23"/>
        <v>Panicum maximum Straw</v>
      </c>
      <c r="F267" s="146" t="str">
        <v>Management--Livestock Management--Feed Characteristic--Feed Composition--Feed Ingredient--Forage Plants--Cereal and Grass Forages--Panicum maximum--Panicum maximum Straw--</v>
      </c>
      <c r="G267" s="146" t="str" cm="1">
        <f t="array" ref="G267">IFERROR(SUBSTITUTE(_xlfn.CHOOSECOLS(_xlfn.TEXTSPLIT(_xlfn.TEXTJOIN("|",,F267),"Feed Ingredient--","|",TRUE),2),"----",""),"")</f>
        <v>Forage Plants--Cereal and Grass Forages--Panicum maximum--Panicum maximum Straw--</v>
      </c>
      <c r="H267" s="146" t="str">
        <f t="shared" si="20"/>
        <v>Forage Plants--Cereal and Grass Forages--Panicum maximum--Panicum maximum Straw</v>
      </c>
      <c r="I267" s="146">
        <f t="shared" si="21"/>
        <v>3</v>
      </c>
      <c r="J267" s="146" t="str">
        <f t="shared" si="22"/>
        <v>Forage Plants--Cereal and Grass Forages--Panicum maximum</v>
      </c>
      <c r="K267" s="146" t="str" cm="1">
        <f t="array" ref="K267">IF(G267&lt;&gt;"",_xlfn.TEXTJOIN(";",TRUE,
CONCATENATE(A267,"$",H267),
IF(E267="","",IF(I267&lt;&gt;0,CONCATENATE(A267,"$",J267,"--",_xlfn.TEXTSPLIT(E267,";",TRUE,FALSE)),CONCATENATE(A267,"$",_xlfn.TEXTSPLIT(E267,";",TRUE,FALSE))))),"")</f>
        <v>AOM_001408$Forage Plants--Cereal and Grass Forages--Panicum maximum--Panicum maximum Straw;AOM_001408$Forage Plants--Cereal and Grass Forages--Panicum maximum--Panicum maximum Straw</v>
      </c>
      <c r="L267" s="146" t="str">
        <v>AOM_001638$Crop Byproduct--Oil Plant ByProducts--Palm--Palm Kernel--Palm Kernel Cake</v>
      </c>
      <c r="M267" s="146" t="str" cm="1">
        <f t="array" ref="M267:N267">IF(L267&lt;&gt;"",_xlfn.TEXTSPLIT(L267, "$"),"")</f>
        <v>AOM_001638</v>
      </c>
      <c r="N267" s="146" t="str">
        <v>Crop Byproduct--Oil Plant ByProducts--Palm--Palm Kernel--Palm Kernel Cake</v>
      </c>
      <c r="O267" s="146" t="str" cm="1">
        <f t="array" ref="O267">IF(L267&lt;&gt;"",_xlfn.CHOOSECOLS(_xlfn.TEXTSPLIT(N267,"--"),1),"")</f>
        <v>Crop Byproduct</v>
      </c>
      <c r="P267" s="146" t="str" cm="1">
        <f t="array" ref="P267">IF(L267&lt;&gt;"",IFERROR(_xlfn.CHOOSECOLS(_xlfn.TEXTSPLIT(N267,"--"),2),""),"")</f>
        <v>Oil Plant ByProducts</v>
      </c>
      <c r="Q267" s="146" t="str">
        <f t="shared" si="24"/>
        <v>Palm--Palm Kernel--Palm Kernel Cake</v>
      </c>
    </row>
    <row r="268" spans="1:17" x14ac:dyDescent="0.35">
      <c r="A268" s="147" t="str">
        <v>AOM_001407</v>
      </c>
      <c r="B268" s="147" t="str">
        <v>Panicum maximum</v>
      </c>
      <c r="C268" s="147" t="str">
        <v/>
      </c>
      <c r="D268" s="147" t="str">
        <v>Panicum maximum</v>
      </c>
      <c r="E268" s="147" t="str">
        <f t="shared" si="23"/>
        <v>Panicum maximum</v>
      </c>
      <c r="F268" s="147" t="str">
        <v>Management--Livestock Management--Feed Characteristic--Feed Composition--Feed Ingredient--Forage Plants--Cereal and Grass Forages--Panicum maximum----</v>
      </c>
      <c r="G268" s="147" t="str" cm="1">
        <f t="array" ref="G268">IFERROR(SUBSTITUTE(_xlfn.CHOOSECOLS(_xlfn.TEXTSPLIT(_xlfn.TEXTJOIN("|",,F268),"Feed Ingredient--","|",TRUE),2),"----",""),"")</f>
        <v>Forage Plants--Cereal and Grass Forages--Panicum maximum</v>
      </c>
      <c r="H268" s="147" t="str">
        <f t="shared" si="20"/>
        <v>Forage Plants--Cereal and Grass Forages--Panicum maximum</v>
      </c>
      <c r="I268" s="147">
        <f t="shared" si="21"/>
        <v>2</v>
      </c>
      <c r="J268" s="147" t="str">
        <f t="shared" si="22"/>
        <v>Forage Plants--Cereal and Grass Forages</v>
      </c>
      <c r="K268" s="147" t="str" cm="1">
        <f t="array" ref="K268">IF(G268&lt;&gt;"",_xlfn.TEXTJOIN(";",TRUE,
CONCATENATE(A268,"$",H268),
IF(E268="","",IF(I268&lt;&gt;0,CONCATENATE(A268,"$",J268,"--",_xlfn.TEXTSPLIT(E268,";",TRUE,FALSE)),CONCATENATE(A268,"$",_xlfn.TEXTSPLIT(E268,";",TRUE,FALSE))))),"")</f>
        <v>AOM_001407$Forage Plants--Cereal and Grass Forages--Panicum maximum;AOM_001407$Forage Plants--Cereal and Grass Forages--Panicum maximum</v>
      </c>
      <c r="L268" s="147" t="str">
        <v>AOM_001638$Crop Byproduct--Oil Plant ByProducts--Palm--Palm Kernel--Palmae Kernel Cake</v>
      </c>
      <c r="M268" s="147" t="str" cm="1">
        <f t="array" ref="M268:N268">IF(L268&lt;&gt;"",_xlfn.TEXTSPLIT(L268, "$"),"")</f>
        <v>AOM_001638</v>
      </c>
      <c r="N268" s="147" t="str">
        <v>Crop Byproduct--Oil Plant ByProducts--Palm--Palm Kernel--Palmae Kernel Cake</v>
      </c>
      <c r="O268" s="147" t="str" cm="1">
        <f t="array" ref="O268">IF(L268&lt;&gt;"",_xlfn.CHOOSECOLS(_xlfn.TEXTSPLIT(N268,"--"),1),"")</f>
        <v>Crop Byproduct</v>
      </c>
      <c r="P268" s="147" t="str" cm="1">
        <f t="array" ref="P268">IF(L268&lt;&gt;"",IFERROR(_xlfn.CHOOSECOLS(_xlfn.TEXTSPLIT(N268,"--"),2),""),"")</f>
        <v>Oil Plant ByProducts</v>
      </c>
      <c r="Q268" s="147" t="str">
        <f t="shared" si="24"/>
        <v>Palm--Palm Kernel--Palmae Kernel Cake</v>
      </c>
    </row>
    <row r="269" spans="1:17" x14ac:dyDescent="0.35">
      <c r="A269" s="146" t="str">
        <v>AOM_000697</v>
      </c>
      <c r="B269" s="146" t="str">
        <v>Natural Pasture</v>
      </c>
      <c r="C269" s="146" t="str">
        <v/>
      </c>
      <c r="D269" s="146" t="str">
        <v/>
      </c>
      <c r="E269" s="146" t="str">
        <f t="shared" si="23"/>
        <v/>
      </c>
      <c r="F269" s="146" t="str">
        <v>Management--Livestock Management--Feed Characteristic--Feed Composition--Feed Ingredient--Forage Plants--Cereal and Grass Forages--Pasture--Natural Pasture--</v>
      </c>
      <c r="G269" s="146" t="str" cm="1">
        <f t="array" ref="G269">IFERROR(SUBSTITUTE(_xlfn.CHOOSECOLS(_xlfn.TEXTSPLIT(_xlfn.TEXTJOIN("|",,F269),"Feed Ingredient--","|",TRUE),2),"----",""),"")</f>
        <v>Forage Plants--Cereal and Grass Forages--Pasture--Natural Pasture--</v>
      </c>
      <c r="H269" s="146" t="str">
        <f t="shared" si="20"/>
        <v>Forage Plants--Cereal and Grass Forages--Pasture--Natural Pasture</v>
      </c>
      <c r="I269" s="146">
        <f t="shared" si="21"/>
        <v>3</v>
      </c>
      <c r="J269" s="146" t="str">
        <f t="shared" si="22"/>
        <v>Forage Plants--Cereal and Grass Forages--Pasture</v>
      </c>
      <c r="K269" s="146" t="str" cm="1">
        <f t="array" ref="K269">IF(G269&lt;&gt;"",_xlfn.TEXTJOIN(";",TRUE,
CONCATENATE(A269,"$",H269),
IF(E269="","",IF(I269&lt;&gt;0,CONCATENATE(A269,"$",J269,"--",_xlfn.TEXTSPLIT(E269,";",TRUE,FALSE)),CONCATENATE(A269,"$",_xlfn.TEXTSPLIT(E269,";",TRUE,FALSE))))),"")</f>
        <v>AOM_000697$Forage Plants--Cereal and Grass Forages--Pasture--Natural Pasture</v>
      </c>
      <c r="L269" s="146" t="str">
        <v>AOM_001638$Crop Byproduct--Oil Plant ByProducts--Palm--Palm Kernel--Arecaceae Kernel Cake</v>
      </c>
      <c r="M269" s="146" t="str" cm="1">
        <f t="array" ref="M269:N269">IF(L269&lt;&gt;"",_xlfn.TEXTSPLIT(L269, "$"),"")</f>
        <v>AOM_001638</v>
      </c>
      <c r="N269" s="146" t="str">
        <v>Crop Byproduct--Oil Plant ByProducts--Palm--Palm Kernel--Arecaceae Kernel Cake</v>
      </c>
      <c r="O269" s="146" t="str" cm="1">
        <f t="array" ref="O269">IF(L269&lt;&gt;"",_xlfn.CHOOSECOLS(_xlfn.TEXTSPLIT(N269,"--"),1),"")</f>
        <v>Crop Byproduct</v>
      </c>
      <c r="P269" s="146" t="str" cm="1">
        <f t="array" ref="P269">IF(L269&lt;&gt;"",IFERROR(_xlfn.CHOOSECOLS(_xlfn.TEXTSPLIT(N269,"--"),2),""),"")</f>
        <v>Oil Plant ByProducts</v>
      </c>
      <c r="Q269" s="146" t="str">
        <f t="shared" si="24"/>
        <v>Palm--Palm Kernel--Arecaceae Kernel Cake</v>
      </c>
    </row>
    <row r="270" spans="1:17" x14ac:dyDescent="0.35">
      <c r="A270" s="147" t="str">
        <v>AOM_000698</v>
      </c>
      <c r="B270" s="147" t="str">
        <v>Natural Pasture Hay</v>
      </c>
      <c r="C270" s="147" t="str">
        <v>Natural Grass Hay</v>
      </c>
      <c r="D270" s="147" t="str">
        <v/>
      </c>
      <c r="E270" s="147" t="str">
        <f t="shared" si="23"/>
        <v>Natural Grass Hay</v>
      </c>
      <c r="F270" s="147" t="str">
        <v>Management--Livestock Management--Feed Characteristic--Feed Composition--Feed Ingredient--Forage Plants--Cereal and Grass Forages--Pasture--Natural Pasture--Natural Pasture Hay</v>
      </c>
      <c r="G270" s="147" t="str" cm="1">
        <f t="array" ref="G270">IFERROR(SUBSTITUTE(_xlfn.CHOOSECOLS(_xlfn.TEXTSPLIT(_xlfn.TEXTJOIN("|",,F270),"Feed Ingredient--","|",TRUE),2),"----",""),"")</f>
        <v>Forage Plants--Cereal and Grass Forages--Pasture--Natural Pasture--Natural Pasture Hay</v>
      </c>
      <c r="H270" s="147" t="str">
        <f t="shared" si="20"/>
        <v>Forage Plants--Cereal and Grass Forages--Pasture--Natural Pasture--Natural Pasture Hay</v>
      </c>
      <c r="I270" s="147">
        <f t="shared" si="21"/>
        <v>4</v>
      </c>
      <c r="J270" s="147" t="str">
        <f t="shared" si="22"/>
        <v>Forage Plants--Cereal and Grass Forages--Pasture--Natural Pasture</v>
      </c>
      <c r="K270" s="147" t="str" cm="1">
        <f t="array" ref="K270">IF(G270&lt;&gt;"",_xlfn.TEXTJOIN(";",TRUE,
CONCATENATE(A270,"$",H270),
IF(E270="","",IF(I270&lt;&gt;0,CONCATENATE(A270,"$",J270,"--",_xlfn.TEXTSPLIT(E270,";",TRUE,FALSE)),CONCATENATE(A270,"$",_xlfn.TEXTSPLIT(E270,";",TRUE,FALSE))))),"")</f>
        <v>AOM_000698$Forage Plants--Cereal and Grass Forages--Pasture--Natural Pasture--Natural Pasture Hay;AOM_000698$Forage Plants--Cereal and Grass Forages--Pasture--Natural Pasture--Natural Grass Hay</v>
      </c>
      <c r="L270" s="147" t="str">
        <v>AOM_001277$Crop Byproduct--Oil Plant ByProducts--Sesame--Sesame Seed--Sesame Seed Cake</v>
      </c>
      <c r="M270" s="147" t="str" cm="1">
        <f t="array" ref="M270:N270">IF(L270&lt;&gt;"",_xlfn.TEXTSPLIT(L270, "$"),"")</f>
        <v>AOM_001277</v>
      </c>
      <c r="N270" s="147" t="str">
        <v>Crop Byproduct--Oil Plant ByProducts--Sesame--Sesame Seed--Sesame Seed Cake</v>
      </c>
      <c r="O270" s="147" t="str" cm="1">
        <f t="array" ref="O270">IF(L270&lt;&gt;"",_xlfn.CHOOSECOLS(_xlfn.TEXTSPLIT(N270,"--"),1),"")</f>
        <v>Crop Byproduct</v>
      </c>
      <c r="P270" s="147" t="str" cm="1">
        <f t="array" ref="P270">IF(L270&lt;&gt;"",IFERROR(_xlfn.CHOOSECOLS(_xlfn.TEXTSPLIT(N270,"--"),2),""),"")</f>
        <v>Oil Plant ByProducts</v>
      </c>
      <c r="Q270" s="147" t="str">
        <f t="shared" si="24"/>
        <v>Sesame--Sesame Seed--Sesame Seed Cake</v>
      </c>
    </row>
    <row r="271" spans="1:17" x14ac:dyDescent="0.35">
      <c r="A271" s="146" t="str">
        <v>AOM_001789</v>
      </c>
      <c r="B271" s="146" t="str">
        <v>Pasture</v>
      </c>
      <c r="C271" s="146" t="str">
        <v/>
      </c>
      <c r="D271" s="146" t="str">
        <v/>
      </c>
      <c r="E271" s="146" t="str">
        <f t="shared" si="23"/>
        <v/>
      </c>
      <c r="F271" s="146" t="str">
        <v>Management--Livestock Management--Feed Characteristic--Feed Composition--Feed Ingredient--Forage Plants--Cereal and Grass Forages--Pasture----</v>
      </c>
      <c r="G271" s="146" t="str" cm="1">
        <f t="array" ref="G271">IFERROR(SUBSTITUTE(_xlfn.CHOOSECOLS(_xlfn.TEXTSPLIT(_xlfn.TEXTJOIN("|",,F271),"Feed Ingredient--","|",TRUE),2),"----",""),"")</f>
        <v>Forage Plants--Cereal and Grass Forages--Pasture</v>
      </c>
      <c r="H271" s="146" t="str">
        <f t="shared" si="20"/>
        <v>Forage Plants--Cereal and Grass Forages--Pasture</v>
      </c>
      <c r="I271" s="146">
        <f t="shared" si="21"/>
        <v>2</v>
      </c>
      <c r="J271" s="146" t="str">
        <f t="shared" si="22"/>
        <v>Forage Plants--Cereal and Grass Forages</v>
      </c>
      <c r="K271" s="146" t="str" cm="1">
        <f t="array" ref="K271">IF(G271&lt;&gt;"",_xlfn.TEXTJOIN(";",TRUE,
CONCATENATE(A271,"$",H271),
IF(E271="","",IF(I271&lt;&gt;0,CONCATENATE(A271,"$",J271,"--",_xlfn.TEXTSPLIT(E271,";",TRUE,FALSE)),CONCATENATE(A271,"$",_xlfn.TEXTSPLIT(E271,";",TRUE,FALSE))))),"")</f>
        <v>AOM_001789$Forage Plants--Cereal and Grass Forages--Pasture</v>
      </c>
      <c r="L271" s="146" t="str">
        <v>AOM_001277$Crop Byproduct--Oil Plant ByProducts--Sesame--Sesame Seed--Sesamum indicum Seed Cake</v>
      </c>
      <c r="M271" s="146" t="str" cm="1">
        <f t="array" ref="M271:N271">IF(L271&lt;&gt;"",_xlfn.TEXTSPLIT(L271, "$"),"")</f>
        <v>AOM_001277</v>
      </c>
      <c r="N271" s="146" t="str">
        <v>Crop Byproduct--Oil Plant ByProducts--Sesame--Sesame Seed--Sesamum indicum Seed Cake</v>
      </c>
      <c r="O271" s="146" t="str" cm="1">
        <f t="array" ref="O271">IF(L271&lt;&gt;"",_xlfn.CHOOSECOLS(_xlfn.TEXTSPLIT(N271,"--"),1),"")</f>
        <v>Crop Byproduct</v>
      </c>
      <c r="P271" s="146" t="str" cm="1">
        <f t="array" ref="P271">IF(L271&lt;&gt;"",IFERROR(_xlfn.CHOOSECOLS(_xlfn.TEXTSPLIT(N271,"--"),2),""),"")</f>
        <v>Oil Plant ByProducts</v>
      </c>
      <c r="Q271" s="146" t="str">
        <f t="shared" si="24"/>
        <v>Sesame--Sesame Seed--Sesamum indicum Seed Cake</v>
      </c>
    </row>
    <row r="272" spans="1:17" x14ac:dyDescent="0.35">
      <c r="A272" s="147" t="str">
        <v>AOM_001443</v>
      </c>
      <c r="B272" s="147" t="str">
        <v>Pennisetum</v>
      </c>
      <c r="C272" s="147" t="str">
        <v/>
      </c>
      <c r="D272" s="147" t="str">
        <v/>
      </c>
      <c r="E272" s="147" t="str">
        <f t="shared" si="23"/>
        <v/>
      </c>
      <c r="F272" s="147" t="str">
        <v>Management--Livestock Management--Feed Characteristic--Feed Composition--Feed Ingredient--Forage Plants--Cereal and Grass Forages--Pennisetum----</v>
      </c>
      <c r="G272" s="147" t="str" cm="1">
        <f t="array" ref="G272">IFERROR(SUBSTITUTE(_xlfn.CHOOSECOLS(_xlfn.TEXTSPLIT(_xlfn.TEXTJOIN("|",,F272),"Feed Ingredient--","|",TRUE),2),"----",""),"")</f>
        <v>Forage Plants--Cereal and Grass Forages--Pennisetum</v>
      </c>
      <c r="H272" s="147" t="str">
        <f t="shared" si="20"/>
        <v>Forage Plants--Cereal and Grass Forages--Pennisetum</v>
      </c>
      <c r="I272" s="147">
        <f t="shared" si="21"/>
        <v>2</v>
      </c>
      <c r="J272" s="147" t="str">
        <f t="shared" si="22"/>
        <v>Forage Plants--Cereal and Grass Forages</v>
      </c>
      <c r="K272" s="147" t="str" cm="1">
        <f t="array" ref="K272">IF(G272&lt;&gt;"",_xlfn.TEXTJOIN(";",TRUE,
CONCATENATE(A272,"$",H272),
IF(E272="","",IF(I272&lt;&gt;0,CONCATENATE(A272,"$",J272,"--",_xlfn.TEXTSPLIT(E272,";",TRUE,FALSE)),CONCATENATE(A272,"$",_xlfn.TEXTSPLIT(E272,";",TRUE,FALSE))))),"")</f>
        <v>AOM_001443$Forage Plants--Cereal and Grass Forages--Pennisetum</v>
      </c>
      <c r="L272" s="147" t="str">
        <v>AOM_001440$Crop Byproduct--Oil Plant ByProducts--Sesame--Sesame Seed</v>
      </c>
      <c r="M272" s="147" t="str" cm="1">
        <f t="array" ref="M272:N272">IF(L272&lt;&gt;"",_xlfn.TEXTSPLIT(L272, "$"),"")</f>
        <v>AOM_001440</v>
      </c>
      <c r="N272" s="147" t="str">
        <v>Crop Byproduct--Oil Plant ByProducts--Sesame--Sesame Seed</v>
      </c>
      <c r="O272" s="147" t="str" cm="1">
        <f t="array" ref="O272">IF(L272&lt;&gt;"",_xlfn.CHOOSECOLS(_xlfn.TEXTSPLIT(N272,"--"),1),"")</f>
        <v>Crop Byproduct</v>
      </c>
      <c r="P272" s="147" t="str" cm="1">
        <f t="array" ref="P272">IF(L272&lt;&gt;"",IFERROR(_xlfn.CHOOSECOLS(_xlfn.TEXTSPLIT(N272,"--"),2),""),"")</f>
        <v>Oil Plant ByProducts</v>
      </c>
      <c r="Q272" s="147" t="str">
        <f t="shared" si="24"/>
        <v>Sesame--Sesame Seed</v>
      </c>
    </row>
    <row r="273" spans="1:17" x14ac:dyDescent="0.35">
      <c r="A273" s="146" t="str">
        <v>AOM_001409</v>
      </c>
      <c r="B273" s="146" t="str">
        <v>Pennisetum clandestinum</v>
      </c>
      <c r="C273" s="146" t="str">
        <v/>
      </c>
      <c r="D273" s="146" t="str">
        <v>Pennisetum clandestinum</v>
      </c>
      <c r="E273" s="146" t="str">
        <f t="shared" si="23"/>
        <v>Pennisetum clandestinum</v>
      </c>
      <c r="F273" s="146" t="str">
        <v>Management--Livestock Management--Feed Characteristic--Feed Composition--Feed Ingredient--Forage Plants--Cereal and Grass Forages--Pennisetum clandestinum----</v>
      </c>
      <c r="G273" s="146" t="str" cm="1">
        <f t="array" ref="G273">IFERROR(SUBSTITUTE(_xlfn.CHOOSECOLS(_xlfn.TEXTSPLIT(_xlfn.TEXTJOIN("|",,F273),"Feed Ingredient--","|",TRUE),2),"----",""),"")</f>
        <v>Forage Plants--Cereal and Grass Forages--Pennisetum clandestinum</v>
      </c>
      <c r="H273" s="146" t="str">
        <f t="shared" si="20"/>
        <v>Forage Plants--Cereal and Grass Forages--Pennisetum clandestinum</v>
      </c>
      <c r="I273" s="146">
        <f t="shared" si="21"/>
        <v>2</v>
      </c>
      <c r="J273" s="146" t="str">
        <f t="shared" si="22"/>
        <v>Forage Plants--Cereal and Grass Forages</v>
      </c>
      <c r="K273" s="146" t="str" cm="1">
        <f t="array" ref="K273">IF(G273&lt;&gt;"",_xlfn.TEXTJOIN(";",TRUE,
CONCATENATE(A273,"$",H273),
IF(E273="","",IF(I273&lt;&gt;0,CONCATENATE(A273,"$",J273,"--",_xlfn.TEXTSPLIT(E273,";",TRUE,FALSE)),CONCATENATE(A273,"$",_xlfn.TEXTSPLIT(E273,";",TRUE,FALSE))))),"")</f>
        <v>AOM_001409$Forage Plants--Cereal and Grass Forages--Pennisetum clandestinum;AOM_001409$Forage Plants--Cereal and Grass Forages--Pennisetum clandestinum</v>
      </c>
      <c r="L273" s="146" t="str">
        <v>AOM_001440$Crop Byproduct--Oil Plant ByProducts--Sesame--Sesamum indicum Seed</v>
      </c>
      <c r="M273" s="146" t="str" cm="1">
        <f t="array" ref="M273:N273">IF(L273&lt;&gt;"",_xlfn.TEXTSPLIT(L273, "$"),"")</f>
        <v>AOM_001440</v>
      </c>
      <c r="N273" s="146" t="str">
        <v>Crop Byproduct--Oil Plant ByProducts--Sesame--Sesamum indicum Seed</v>
      </c>
      <c r="O273" s="146" t="str" cm="1">
        <f t="array" ref="O273">IF(L273&lt;&gt;"",_xlfn.CHOOSECOLS(_xlfn.TEXTSPLIT(N273,"--"),1),"")</f>
        <v>Crop Byproduct</v>
      </c>
      <c r="P273" s="146" t="str" cm="1">
        <f t="array" ref="P273">IF(L273&lt;&gt;"",IFERROR(_xlfn.CHOOSECOLS(_xlfn.TEXTSPLIT(N273,"--"),2),""),"")</f>
        <v>Oil Plant ByProducts</v>
      </c>
      <c r="Q273" s="146" t="str">
        <f t="shared" si="24"/>
        <v>Sesame--Sesamum indicum Seed</v>
      </c>
    </row>
    <row r="274" spans="1:17" x14ac:dyDescent="0.35">
      <c r="A274" s="147" t="str">
        <v>AOM_002040</v>
      </c>
      <c r="B274" s="147" t="str">
        <v>Pennisetum clandestinum Leaves</v>
      </c>
      <c r="C274" s="147" t="str">
        <v/>
      </c>
      <c r="D274" s="147" t="str">
        <v>Pennisetum clandestinum Leaves</v>
      </c>
      <c r="E274" s="147" t="str">
        <f t="shared" si="23"/>
        <v>Pennisetum clandestinum Leaves</v>
      </c>
      <c r="F274" s="147" t="str">
        <v>Management--Livestock Management--Feed Characteristic--Feed Composition--Feed Ingredient--Forage Plants--Cereal and Grass Forages--Pennisetum clandestinum--Pennisetum clandestinum Leaves--</v>
      </c>
      <c r="G274" s="147" t="str" cm="1">
        <f t="array" ref="G274">IFERROR(SUBSTITUTE(_xlfn.CHOOSECOLS(_xlfn.TEXTSPLIT(_xlfn.TEXTJOIN("|",,F274),"Feed Ingredient--","|",TRUE),2),"----",""),"")</f>
        <v>Forage Plants--Cereal and Grass Forages--Pennisetum clandestinum--Pennisetum clandestinum Leaves--</v>
      </c>
      <c r="H274" s="147" t="str">
        <f t="shared" si="20"/>
        <v>Forage Plants--Cereal and Grass Forages--Pennisetum clandestinum--Pennisetum clandestinum Leaves</v>
      </c>
      <c r="I274" s="147">
        <f t="shared" si="21"/>
        <v>3</v>
      </c>
      <c r="J274" s="147" t="str">
        <f t="shared" si="22"/>
        <v>Forage Plants--Cereal and Grass Forages--Pennisetum clandestinum</v>
      </c>
      <c r="K274" s="147" t="str" cm="1">
        <f t="array" ref="K274">IF(G274&lt;&gt;"",_xlfn.TEXTJOIN(";",TRUE,
CONCATENATE(A274,"$",H274),
IF(E274="","",IF(I274&lt;&gt;0,CONCATENATE(A274,"$",J274,"--",_xlfn.TEXTSPLIT(E274,";",TRUE,FALSE)),CONCATENATE(A274,"$",_xlfn.TEXTSPLIT(E274,";",TRUE,FALSE))))),"")</f>
        <v>AOM_002040$Forage Plants--Cereal and Grass Forages--Pennisetum clandestinum--Pennisetum clandestinum Leaves;AOM_002040$Forage Plants--Cereal and Grass Forages--Pennisetum clandestinum--Pennisetum clandestinum Leaves</v>
      </c>
      <c r="L274" s="147" t="str">
        <v>AOM_001278$Crop Byproduct--Oil Plant ByProducts--Sheanut--Sheanut Cake</v>
      </c>
      <c r="M274" s="147" t="str" cm="1">
        <f t="array" ref="M274:N274">IF(L274&lt;&gt;"",_xlfn.TEXTSPLIT(L274, "$"),"")</f>
        <v>AOM_001278</v>
      </c>
      <c r="N274" s="147" t="str">
        <v>Crop Byproduct--Oil Plant ByProducts--Sheanut--Sheanut Cake</v>
      </c>
      <c r="O274" s="147" t="str" cm="1">
        <f t="array" ref="O274">IF(L274&lt;&gt;"",_xlfn.CHOOSECOLS(_xlfn.TEXTSPLIT(N274,"--"),1),"")</f>
        <v>Crop Byproduct</v>
      </c>
      <c r="P274" s="147" t="str" cm="1">
        <f t="array" ref="P274">IF(L274&lt;&gt;"",IFERROR(_xlfn.CHOOSECOLS(_xlfn.TEXTSPLIT(N274,"--"),2),""),"")</f>
        <v>Oil Plant ByProducts</v>
      </c>
      <c r="Q274" s="147" t="str">
        <f t="shared" si="24"/>
        <v>Sheanut--Sheanut Cake</v>
      </c>
    </row>
    <row r="275" spans="1:17" x14ac:dyDescent="0.35">
      <c r="A275" s="146" t="str">
        <v>AOM_001412</v>
      </c>
      <c r="B275" s="146" t="str">
        <v>Pennisetum mezianum</v>
      </c>
      <c r="C275" s="146" t="str">
        <v/>
      </c>
      <c r="D275" s="146" t="str">
        <v>Pennisetum mezianum</v>
      </c>
      <c r="E275" s="146" t="str">
        <f t="shared" si="23"/>
        <v>Pennisetum mezianum</v>
      </c>
      <c r="F275" s="146" t="str">
        <v>Management--Livestock Management--Feed Characteristic--Feed Composition--Feed Ingredient--Forage Plants--Cereal and Grass Forages--Pennisetum mezianum----</v>
      </c>
      <c r="G275" s="146" t="str" cm="1">
        <f t="array" ref="G275">IFERROR(SUBSTITUTE(_xlfn.CHOOSECOLS(_xlfn.TEXTSPLIT(_xlfn.TEXTJOIN("|",,F275),"Feed Ingredient--","|",TRUE),2),"----",""),"")</f>
        <v>Forage Plants--Cereal and Grass Forages--Pennisetum mezianum</v>
      </c>
      <c r="H275" s="146" t="str">
        <f t="shared" si="20"/>
        <v>Forage Plants--Cereal and Grass Forages--Pennisetum mezianum</v>
      </c>
      <c r="I275" s="146">
        <f t="shared" si="21"/>
        <v>2</v>
      </c>
      <c r="J275" s="146" t="str">
        <f t="shared" si="22"/>
        <v>Forage Plants--Cereal and Grass Forages</v>
      </c>
      <c r="K275" s="146" t="str" cm="1">
        <f t="array" ref="K275">IF(G275&lt;&gt;"",_xlfn.TEXTJOIN(";",TRUE,
CONCATENATE(A275,"$",H275),
IF(E275="","",IF(I275&lt;&gt;0,CONCATENATE(A275,"$",J275,"--",_xlfn.TEXTSPLIT(E275,";",TRUE,FALSE)),CONCATENATE(A275,"$",_xlfn.TEXTSPLIT(E275,";",TRUE,FALSE))))),"")</f>
        <v>AOM_001412$Forage Plants--Cereal and Grass Forages--Pennisetum mezianum;AOM_001412$Forage Plants--Cereal and Grass Forages--Pennisetum mezianum</v>
      </c>
      <c r="L275" s="146" t="str">
        <v>AOM_001278$Crop Byproduct--Oil Plant ByProducts--Sheanut--Vitellaria paradoxa Cake</v>
      </c>
      <c r="M275" s="146" t="str" cm="1">
        <f t="array" ref="M275:N275">IF(L275&lt;&gt;"",_xlfn.TEXTSPLIT(L275, "$"),"")</f>
        <v>AOM_001278</v>
      </c>
      <c r="N275" s="146" t="str">
        <v>Crop Byproduct--Oil Plant ByProducts--Sheanut--Vitellaria paradoxa Cake</v>
      </c>
      <c r="O275" s="146" t="str" cm="1">
        <f t="array" ref="O275">IF(L275&lt;&gt;"",_xlfn.CHOOSECOLS(_xlfn.TEXTSPLIT(N275,"--"),1),"")</f>
        <v>Crop Byproduct</v>
      </c>
      <c r="P275" s="146" t="str" cm="1">
        <f t="array" ref="P275">IF(L275&lt;&gt;"",IFERROR(_xlfn.CHOOSECOLS(_xlfn.TEXTSPLIT(N275,"--"),2),""),"")</f>
        <v>Oil Plant ByProducts</v>
      </c>
      <c r="Q275" s="146" t="str">
        <f t="shared" si="24"/>
        <v>Sheanut--Vitellaria paradoxa Cake</v>
      </c>
    </row>
    <row r="276" spans="1:17" x14ac:dyDescent="0.35">
      <c r="A276" s="147" t="str">
        <v>AOM_001413</v>
      </c>
      <c r="B276" s="147" t="str">
        <v>Pennisetum pedicellatum</v>
      </c>
      <c r="C276" s="147" t="str">
        <v/>
      </c>
      <c r="D276" s="147" t="str">
        <v>Pennisetum pedicellatum</v>
      </c>
      <c r="E276" s="147" t="str">
        <f t="shared" si="23"/>
        <v>Pennisetum pedicellatum</v>
      </c>
      <c r="F276" s="147" t="str">
        <v>Management--Livestock Management--Feed Characteristic--Feed Composition--Feed Ingredient--Forage Plants--Cereal and Grass Forages--Pennisetum pedicellatum----</v>
      </c>
      <c r="G276" s="147" t="str" cm="1">
        <f t="array" ref="G276">IFERROR(SUBSTITUTE(_xlfn.CHOOSECOLS(_xlfn.TEXTSPLIT(_xlfn.TEXTJOIN("|",,F276),"Feed Ingredient--","|",TRUE),2),"----",""),"")</f>
        <v>Forage Plants--Cereal and Grass Forages--Pennisetum pedicellatum</v>
      </c>
      <c r="H276" s="147" t="str">
        <f t="shared" si="20"/>
        <v>Forage Plants--Cereal and Grass Forages--Pennisetum pedicellatum</v>
      </c>
      <c r="I276" s="147">
        <f t="shared" si="21"/>
        <v>2</v>
      </c>
      <c r="J276" s="147" t="str">
        <f t="shared" si="22"/>
        <v>Forage Plants--Cereal and Grass Forages</v>
      </c>
      <c r="K276" s="147" t="str" cm="1">
        <f t="array" ref="K276">IF(G276&lt;&gt;"",_xlfn.TEXTJOIN(";",TRUE,
CONCATENATE(A276,"$",H276),
IF(E276="","",IF(I276&lt;&gt;0,CONCATENATE(A276,"$",J276,"--",_xlfn.TEXTSPLIT(E276,";",TRUE,FALSE)),CONCATENATE(A276,"$",_xlfn.TEXTSPLIT(E276,";",TRUE,FALSE))))),"")</f>
        <v>AOM_001413$Forage Plants--Cereal and Grass Forages--Pennisetum pedicellatum;AOM_001413$Forage Plants--Cereal and Grass Forages--Pennisetum pedicellatum</v>
      </c>
      <c r="L276" s="147" t="str">
        <v>AOM_001338$Crop Byproduct--Oil Plant ByProducts--Sunflower--Sunflower Seed--Sunflower Seed Cake</v>
      </c>
      <c r="M276" s="147" t="str" cm="1">
        <f t="array" ref="M276:N276">IF(L276&lt;&gt;"",_xlfn.TEXTSPLIT(L276, "$"),"")</f>
        <v>AOM_001338</v>
      </c>
      <c r="N276" s="147" t="str">
        <v>Crop Byproduct--Oil Plant ByProducts--Sunflower--Sunflower Seed--Sunflower Seed Cake</v>
      </c>
      <c r="O276" s="147" t="str" cm="1">
        <f t="array" ref="O276">IF(L276&lt;&gt;"",_xlfn.CHOOSECOLS(_xlfn.TEXTSPLIT(N276,"--"),1),"")</f>
        <v>Crop Byproduct</v>
      </c>
      <c r="P276" s="147" t="str" cm="1">
        <f t="array" ref="P276">IF(L276&lt;&gt;"",IFERROR(_xlfn.CHOOSECOLS(_xlfn.TEXTSPLIT(N276,"--"),2),""),"")</f>
        <v>Oil Plant ByProducts</v>
      </c>
      <c r="Q276" s="147" t="str">
        <f t="shared" si="24"/>
        <v>Sunflower--Sunflower Seed--Sunflower Seed Cake</v>
      </c>
    </row>
    <row r="277" spans="1:17" x14ac:dyDescent="0.35">
      <c r="A277" s="146" t="str">
        <v>AOM_001441</v>
      </c>
      <c r="B277" s="146" t="str">
        <v>Pennisetum petiolar</v>
      </c>
      <c r="C277" s="146" t="str">
        <v/>
      </c>
      <c r="D277" s="146" t="str">
        <v>Pennisetum petiolar</v>
      </c>
      <c r="E277" s="146" t="str">
        <f t="shared" si="23"/>
        <v>Pennisetum petiolar</v>
      </c>
      <c r="F277" s="146" t="str">
        <v>Management--Livestock Management--Feed Characteristic--Feed Composition--Feed Ingredient--Forage Plants--Cereal and Grass Forages--Pennisetum petiolar----</v>
      </c>
      <c r="G277" s="146" t="str" cm="1">
        <f t="array" ref="G277">IFERROR(SUBSTITUTE(_xlfn.CHOOSECOLS(_xlfn.TEXTSPLIT(_xlfn.TEXTJOIN("|",,F277),"Feed Ingredient--","|",TRUE),2),"----",""),"")</f>
        <v>Forage Plants--Cereal and Grass Forages--Pennisetum petiolar</v>
      </c>
      <c r="H277" s="146" t="str">
        <f t="shared" si="20"/>
        <v>Forage Plants--Cereal and Grass Forages--Pennisetum petiolar</v>
      </c>
      <c r="I277" s="146">
        <f t="shared" si="21"/>
        <v>2</v>
      </c>
      <c r="J277" s="146" t="str">
        <f t="shared" si="22"/>
        <v>Forage Plants--Cereal and Grass Forages</v>
      </c>
      <c r="K277" s="146" t="str" cm="1">
        <f t="array" ref="K277">IF(G277&lt;&gt;"",_xlfn.TEXTJOIN(";",TRUE,
CONCATENATE(A277,"$",H277),
IF(E277="","",IF(I277&lt;&gt;0,CONCATENATE(A277,"$",J277,"--",_xlfn.TEXTSPLIT(E277,";",TRUE,FALSE)),CONCATENATE(A277,"$",_xlfn.TEXTSPLIT(E277,";",TRUE,FALSE))))),"")</f>
        <v>AOM_001441$Forage Plants--Cereal and Grass Forages--Pennisetum petiolar;AOM_001441$Forage Plants--Cereal and Grass Forages--Pennisetum petiolar</v>
      </c>
      <c r="L277" s="146" t="str">
        <v>AOM_001338$Crop Byproduct--Oil Plant ByProducts--Sunflower--Sunflower Seed--Common Sunflower Seed Cake</v>
      </c>
      <c r="M277" s="146" t="str" cm="1">
        <f t="array" ref="M277:N277">IF(L277&lt;&gt;"",_xlfn.TEXTSPLIT(L277, "$"),"")</f>
        <v>AOM_001338</v>
      </c>
      <c r="N277" s="146" t="str">
        <v>Crop Byproduct--Oil Plant ByProducts--Sunflower--Sunflower Seed--Common Sunflower Seed Cake</v>
      </c>
      <c r="O277" s="146" t="str" cm="1">
        <f t="array" ref="O277">IF(L277&lt;&gt;"",_xlfn.CHOOSECOLS(_xlfn.TEXTSPLIT(N277,"--"),1),"")</f>
        <v>Crop Byproduct</v>
      </c>
      <c r="P277" s="146" t="str" cm="1">
        <f t="array" ref="P277">IF(L277&lt;&gt;"",IFERROR(_xlfn.CHOOSECOLS(_xlfn.TEXTSPLIT(N277,"--"),2),""),"")</f>
        <v>Oil Plant ByProducts</v>
      </c>
      <c r="Q277" s="146" t="str">
        <f t="shared" si="24"/>
        <v>Sunflower--Sunflower Seed--Common Sunflower Seed Cake</v>
      </c>
    </row>
    <row r="278" spans="1:17" x14ac:dyDescent="0.35">
      <c r="A278" s="147" t="str">
        <v>AOM_000689</v>
      </c>
      <c r="B278" s="147" t="str">
        <v>Pennisetum purpureum</v>
      </c>
      <c r="C278" s="147" t="str">
        <v>Napier Grass;Elephant Grass;Bana Grass</v>
      </c>
      <c r="D278" s="147" t="str">
        <v>Pennisetum purpureum</v>
      </c>
      <c r="E278" s="147" t="str">
        <f t="shared" si="23"/>
        <v>Napier Grass;Elephant Grass;Bana Grass;Pennisetum purpureum</v>
      </c>
      <c r="F278" s="147" t="str">
        <v>Management--Livestock Management--Feed Characteristic--Feed Composition--Feed Ingredient--Forage Plants--Cereal and Grass Forages--Pennisetum purpureum----</v>
      </c>
      <c r="G278" s="147" t="str" cm="1">
        <f t="array" ref="G278">IFERROR(SUBSTITUTE(_xlfn.CHOOSECOLS(_xlfn.TEXTSPLIT(_xlfn.TEXTJOIN("|",,F278),"Feed Ingredient--","|",TRUE),2),"----",""),"")</f>
        <v>Forage Plants--Cereal and Grass Forages--Pennisetum purpureum</v>
      </c>
      <c r="H278" s="147" t="str">
        <f t="shared" si="20"/>
        <v>Forage Plants--Cereal and Grass Forages--Pennisetum purpureum</v>
      </c>
      <c r="I278" s="147">
        <f t="shared" si="21"/>
        <v>2</v>
      </c>
      <c r="J278" s="147" t="str">
        <f t="shared" si="22"/>
        <v>Forage Plants--Cereal and Grass Forages</v>
      </c>
      <c r="K278" s="147" t="str" cm="1">
        <f t="array" ref="K278">IF(G278&lt;&gt;"",_xlfn.TEXTJOIN(";",TRUE,
CONCATENATE(A278,"$",H278),
IF(E278="","",IF(I278&lt;&gt;0,CONCATENATE(A278,"$",J278,"--",_xlfn.TEXTSPLIT(E278,";",TRUE,FALSE)),CONCATENATE(A278,"$",_xlfn.TEXTSPLIT(E278,";",TRUE,FALSE))))),"")</f>
        <v>AOM_000689$Forage Plants--Cereal and Grass Forages--Pennisetum purpureum;AOM_000689$Forage Plants--Cereal and Grass Forages--Napier Grass;AOM_000689$Forage Plants--Cereal and Grass Forages--Elephant Grass;AOM_000689$Forage Plants--Cereal and Grass Forages--Bana Grass;AOM_000689$Forage Plants--Cereal and Grass Forages--Pennisetum purpureum</v>
      </c>
      <c r="L278" s="147" t="str">
        <v>AOM_001338$Crop Byproduct--Oil Plant ByProducts--Sunflower--Sunflower Seed--Helianthus annuus Seed Cake</v>
      </c>
      <c r="M278" s="147" t="str" cm="1">
        <f t="array" ref="M278:N278">IF(L278&lt;&gt;"",_xlfn.TEXTSPLIT(L278, "$"),"")</f>
        <v>AOM_001338</v>
      </c>
      <c r="N278" s="147" t="str">
        <v>Crop Byproduct--Oil Plant ByProducts--Sunflower--Sunflower Seed--Helianthus annuus Seed Cake</v>
      </c>
      <c r="O278" s="147" t="str" cm="1">
        <f t="array" ref="O278">IF(L278&lt;&gt;"",_xlfn.CHOOSECOLS(_xlfn.TEXTSPLIT(N278,"--"),1),"")</f>
        <v>Crop Byproduct</v>
      </c>
      <c r="P278" s="147" t="str" cm="1">
        <f t="array" ref="P278">IF(L278&lt;&gt;"",IFERROR(_xlfn.CHOOSECOLS(_xlfn.TEXTSPLIT(N278,"--"),2),""),"")</f>
        <v>Oil Plant ByProducts</v>
      </c>
      <c r="Q278" s="147" t="str">
        <f t="shared" si="24"/>
        <v>Sunflower--Sunflower Seed--Helianthus annuus Seed Cake</v>
      </c>
    </row>
    <row r="279" spans="1:17" x14ac:dyDescent="0.35">
      <c r="A279" s="146" t="str">
        <v>AOM_001444</v>
      </c>
      <c r="B279" s="146" t="str">
        <v>Pennisetum villosum</v>
      </c>
      <c r="C279" s="146" t="str">
        <v/>
      </c>
      <c r="D279" s="146" t="str">
        <v>Pennisetum villosum</v>
      </c>
      <c r="E279" s="146" t="str">
        <f t="shared" si="23"/>
        <v>Pennisetum villosum</v>
      </c>
      <c r="F279" s="146" t="str">
        <v>Management--Livestock Management--Feed Characteristic--Feed Composition--Feed Ingredient--Forage Plants--Cereal and Grass Forages--Pennisetum villosum----</v>
      </c>
      <c r="G279" s="146" t="str" cm="1">
        <f t="array" ref="G279">IFERROR(SUBSTITUTE(_xlfn.CHOOSECOLS(_xlfn.TEXTSPLIT(_xlfn.TEXTJOIN("|",,F279),"Feed Ingredient--","|",TRUE),2),"----",""),"")</f>
        <v>Forage Plants--Cereal and Grass Forages--Pennisetum villosum</v>
      </c>
      <c r="H279" s="146" t="str">
        <f t="shared" si="20"/>
        <v>Forage Plants--Cereal and Grass Forages--Pennisetum villosum</v>
      </c>
      <c r="I279" s="146">
        <f t="shared" si="21"/>
        <v>2</v>
      </c>
      <c r="J279" s="146" t="str">
        <f t="shared" si="22"/>
        <v>Forage Plants--Cereal and Grass Forages</v>
      </c>
      <c r="K279" s="146" t="str" cm="1">
        <f t="array" ref="K279">IF(G279&lt;&gt;"",_xlfn.TEXTJOIN(";",TRUE,
CONCATENATE(A279,"$",H279),
IF(E279="","",IF(I279&lt;&gt;0,CONCATENATE(A279,"$",J279,"--",_xlfn.TEXTSPLIT(E279,";",TRUE,FALSE)),CONCATENATE(A279,"$",_xlfn.TEXTSPLIT(E279,";",TRUE,FALSE))))),"")</f>
        <v>AOM_001444$Forage Plants--Cereal and Grass Forages--Pennisetum villosum;AOM_001444$Forage Plants--Cereal and Grass Forages--Pennisetum villosum</v>
      </c>
      <c r="L279" s="146" t="str">
        <v>AOM_002092$Crop Byproduct--Oil Plant ByProducts--Walnut--Walnut Leaves</v>
      </c>
      <c r="M279" s="146" t="str" cm="1">
        <f t="array" ref="M279:N279">IF(L279&lt;&gt;"",_xlfn.TEXTSPLIT(L279, "$"),"")</f>
        <v>AOM_002092</v>
      </c>
      <c r="N279" s="146" t="str">
        <v>Crop Byproduct--Oil Plant ByProducts--Walnut--Walnut Leaves</v>
      </c>
      <c r="O279" s="146" t="str" cm="1">
        <f t="array" ref="O279">IF(L279&lt;&gt;"",_xlfn.CHOOSECOLS(_xlfn.TEXTSPLIT(N279,"--"),1),"")</f>
        <v>Crop Byproduct</v>
      </c>
      <c r="P279" s="146" t="str" cm="1">
        <f t="array" ref="P279">IF(L279&lt;&gt;"",IFERROR(_xlfn.CHOOSECOLS(_xlfn.TEXTSPLIT(N279,"--"),2),""),"")</f>
        <v>Oil Plant ByProducts</v>
      </c>
      <c r="Q279" s="146" t="str">
        <f t="shared" si="24"/>
        <v>Walnut--Walnut Leaves</v>
      </c>
    </row>
    <row r="280" spans="1:17" x14ac:dyDescent="0.35">
      <c r="A280" s="147" t="str">
        <v>AOM_001445</v>
      </c>
      <c r="B280" s="147" t="str">
        <v>Phalaris aquatica</v>
      </c>
      <c r="C280" s="147" t="str">
        <v/>
      </c>
      <c r="D280" s="147" t="str">
        <v>Phalaris aquatica</v>
      </c>
      <c r="E280" s="147" t="str">
        <f t="shared" si="23"/>
        <v>Phalaris aquatica</v>
      </c>
      <c r="F280" s="147" t="str">
        <v>Management--Livestock Management--Feed Characteristic--Feed Composition--Feed Ingredient--Forage Plants--Cereal and Grass Forages--Phalaris aquatica----</v>
      </c>
      <c r="G280" s="147" t="str" cm="1">
        <f t="array" ref="G280">IFERROR(SUBSTITUTE(_xlfn.CHOOSECOLS(_xlfn.TEXTSPLIT(_xlfn.TEXTJOIN("|",,F280),"Feed Ingredient--","|",TRUE),2),"----",""),"")</f>
        <v>Forage Plants--Cereal and Grass Forages--Phalaris aquatica</v>
      </c>
      <c r="H280" s="147" t="str">
        <f t="shared" si="20"/>
        <v>Forage Plants--Cereal and Grass Forages--Phalaris aquatica</v>
      </c>
      <c r="I280" s="147">
        <f t="shared" si="21"/>
        <v>2</v>
      </c>
      <c r="J280" s="147" t="str">
        <f t="shared" si="22"/>
        <v>Forage Plants--Cereal and Grass Forages</v>
      </c>
      <c r="K280" s="147" t="str" cm="1">
        <f t="array" ref="K280">IF(G280&lt;&gt;"",_xlfn.TEXTJOIN(";",TRUE,
CONCATENATE(A280,"$",H280),
IF(E280="","",IF(I280&lt;&gt;0,CONCATENATE(A280,"$",J280,"--",_xlfn.TEXTSPLIT(E280,";",TRUE,FALSE)),CONCATENATE(A280,"$",_xlfn.TEXTSPLIT(E280,";",TRUE,FALSE))))),"")</f>
        <v>AOM_001445$Forage Plants--Cereal and Grass Forages--Phalaris aquatica;AOM_001445$Forage Plants--Cereal and Grass Forages--Phalaris aquatica</v>
      </c>
      <c r="L280" s="147" t="str">
        <v>AOM_001312$Crop Byproduct--Oil Plant Products--Cotton--Cotton Seed</v>
      </c>
      <c r="M280" s="147" t="str" cm="1">
        <f t="array" ref="M280:N280">IF(L280&lt;&gt;"",_xlfn.TEXTSPLIT(L280, "$"),"")</f>
        <v>AOM_001312</v>
      </c>
      <c r="N280" s="147" t="str">
        <v>Crop Byproduct--Oil Plant Products--Cotton--Cotton Seed</v>
      </c>
      <c r="O280" s="147" t="str" cm="1">
        <f t="array" ref="O280">IF(L280&lt;&gt;"",_xlfn.CHOOSECOLS(_xlfn.TEXTSPLIT(N280,"--"),1),"")</f>
        <v>Crop Byproduct</v>
      </c>
      <c r="P280" s="147" t="str" cm="1">
        <f t="array" ref="P280">IF(L280&lt;&gt;"",IFERROR(_xlfn.CHOOSECOLS(_xlfn.TEXTSPLIT(N280,"--"),2),""),"")</f>
        <v>Oil Plant Products</v>
      </c>
      <c r="Q280" s="147" t="str">
        <f t="shared" si="24"/>
        <v>Cotton--Cotton Seed</v>
      </c>
    </row>
    <row r="281" spans="1:17" x14ac:dyDescent="0.35">
      <c r="A281" s="146" t="str">
        <v>AOM_001854</v>
      </c>
      <c r="B281" s="146" t="str">
        <v>Plantago albicans</v>
      </c>
      <c r="C281" s="146" t="str">
        <v/>
      </c>
      <c r="D281" s="146" t="str">
        <v>Plantago albicans</v>
      </c>
      <c r="E281" s="146" t="str">
        <f t="shared" si="23"/>
        <v>Plantago albicans</v>
      </c>
      <c r="F281" s="146" t="str">
        <v>Management--Livestock Management--Feed Characteristic--Feed Composition--Feed Ingredient--Forage Plants--Cereal and Grass Forages--Plantago albicans----</v>
      </c>
      <c r="G281" s="146" t="str" cm="1">
        <f t="array" ref="G281">IFERROR(SUBSTITUTE(_xlfn.CHOOSECOLS(_xlfn.TEXTSPLIT(_xlfn.TEXTJOIN("|",,F281),"Feed Ingredient--","|",TRUE),2),"----",""),"")</f>
        <v>Forage Plants--Cereal and Grass Forages--Plantago albicans</v>
      </c>
      <c r="H281" s="146" t="str">
        <f t="shared" si="20"/>
        <v>Forage Plants--Cereal and Grass Forages--Plantago albicans</v>
      </c>
      <c r="I281" s="146">
        <f t="shared" si="21"/>
        <v>2</v>
      </c>
      <c r="J281" s="146" t="str">
        <f t="shared" si="22"/>
        <v>Forage Plants--Cereal and Grass Forages</v>
      </c>
      <c r="K281" s="146" t="str" cm="1">
        <f t="array" ref="K281">IF(G281&lt;&gt;"",_xlfn.TEXTJOIN(";",TRUE,
CONCATENATE(A281,"$",H281),
IF(E281="","",IF(I281&lt;&gt;0,CONCATENATE(A281,"$",J281,"--",_xlfn.TEXTSPLIT(E281,";",TRUE,FALSE)),CONCATENATE(A281,"$",_xlfn.TEXTSPLIT(E281,";",TRUE,FALSE))))),"")</f>
        <v>AOM_001854$Forage Plants--Cereal and Grass Forages--Plantago albicans;AOM_001854$Forage Plants--Cereal and Grass Forages--Plantago albicans</v>
      </c>
      <c r="L281" s="146" t="str">
        <v>AOM_001312$Crop Byproduct--Oil Plant Products--Cotton--Gossypium Seed</v>
      </c>
      <c r="M281" s="146" t="str" cm="1">
        <f t="array" ref="M281:N281">IF(L281&lt;&gt;"",_xlfn.TEXTSPLIT(L281, "$"),"")</f>
        <v>AOM_001312</v>
      </c>
      <c r="N281" s="146" t="str">
        <v>Crop Byproduct--Oil Plant Products--Cotton--Gossypium Seed</v>
      </c>
      <c r="O281" s="146" t="str" cm="1">
        <f t="array" ref="O281">IF(L281&lt;&gt;"",_xlfn.CHOOSECOLS(_xlfn.TEXTSPLIT(N281,"--"),1),"")</f>
        <v>Crop Byproduct</v>
      </c>
      <c r="P281" s="146" t="str" cm="1">
        <f t="array" ref="P281">IF(L281&lt;&gt;"",IFERROR(_xlfn.CHOOSECOLS(_xlfn.TEXTSPLIT(N281,"--"),2),""),"")</f>
        <v>Oil Plant Products</v>
      </c>
      <c r="Q281" s="146" t="str">
        <f t="shared" si="24"/>
        <v>Cotton--Gossypium Seed</v>
      </c>
    </row>
    <row r="282" spans="1:17" x14ac:dyDescent="0.35">
      <c r="A282" s="147" t="str">
        <v>AOM_001855</v>
      </c>
      <c r="B282" s="147" t="str">
        <v>Poaceae</v>
      </c>
      <c r="C282" s="147" t="str">
        <v/>
      </c>
      <c r="D282" s="147" t="str">
        <v>Poaceae</v>
      </c>
      <c r="E282" s="147" t="str">
        <f t="shared" si="23"/>
        <v>Poaceae</v>
      </c>
      <c r="F282" s="147" t="str">
        <v>Management--Livestock Management--Feed Characteristic--Feed Composition--Feed Ingredient--Forage Plants--Cereal and Grass Forages--Poaceae----</v>
      </c>
      <c r="G282" s="147" t="str" cm="1">
        <f t="array" ref="G282">IFERROR(SUBSTITUTE(_xlfn.CHOOSECOLS(_xlfn.TEXTSPLIT(_xlfn.TEXTJOIN("|",,F282),"Feed Ingredient--","|",TRUE),2),"----",""),"")</f>
        <v>Forage Plants--Cereal and Grass Forages--Poaceae</v>
      </c>
      <c r="H282" s="147" t="str">
        <f t="shared" si="20"/>
        <v>Forage Plants--Cereal and Grass Forages--Poaceae</v>
      </c>
      <c r="I282" s="147">
        <f t="shared" si="21"/>
        <v>2</v>
      </c>
      <c r="J282" s="147" t="str">
        <f t="shared" si="22"/>
        <v>Forage Plants--Cereal and Grass Forages</v>
      </c>
      <c r="K282" s="147" t="str" cm="1">
        <f t="array" ref="K282">IF(G282&lt;&gt;"",_xlfn.TEXTJOIN(";",TRUE,
CONCATENATE(A282,"$",H282),
IF(E282="","",IF(I282&lt;&gt;0,CONCATENATE(A282,"$",J282,"--",_xlfn.TEXTSPLIT(E282,";",TRUE,FALSE)),CONCATENATE(A282,"$",_xlfn.TEXTSPLIT(E282,";",TRUE,FALSE))))),"")</f>
        <v>AOM_001855$Forage Plants--Cereal and Grass Forages--Poaceae;AOM_001855$Forage Plants--Cereal and Grass Forages--Poaceae</v>
      </c>
      <c r="L282" s="147" t="str">
        <v>AOM_001439$Crop Byproduct--Roots and Tuber ByProducts--Beetroot--Beetroot Discards</v>
      </c>
      <c r="M282" s="147" t="str" cm="1">
        <f t="array" ref="M282:N282">IF(L282&lt;&gt;"",_xlfn.TEXTSPLIT(L282, "$"),"")</f>
        <v>AOM_001439</v>
      </c>
      <c r="N282" s="147" t="str">
        <v>Crop Byproduct--Roots and Tuber ByProducts--Beetroot--Beetroot Discards</v>
      </c>
      <c r="O282" s="147" t="str" cm="1">
        <f t="array" ref="O282">IF(L282&lt;&gt;"",_xlfn.CHOOSECOLS(_xlfn.TEXTSPLIT(N282,"--"),1),"")</f>
        <v>Crop Byproduct</v>
      </c>
      <c r="P282" s="147" t="str" cm="1">
        <f t="array" ref="P282">IF(L282&lt;&gt;"",IFERROR(_xlfn.CHOOSECOLS(_xlfn.TEXTSPLIT(N282,"--"),2),""),"")</f>
        <v>Roots and Tuber ByProducts</v>
      </c>
      <c r="Q282" s="147" t="str">
        <f t="shared" si="24"/>
        <v>Beetroot--Beetroot Discards</v>
      </c>
    </row>
    <row r="283" spans="1:17" x14ac:dyDescent="0.35">
      <c r="A283" s="146" t="str">
        <v>AOM_001514</v>
      </c>
      <c r="B283" s="146" t="str">
        <v>Pogonarthria squarrosa</v>
      </c>
      <c r="C283" s="146" t="str">
        <v/>
      </c>
      <c r="D283" s="146" t="str">
        <v>Pogonarthria squarrosa</v>
      </c>
      <c r="E283" s="146" t="str">
        <f t="shared" si="23"/>
        <v>Pogonarthria squarrosa</v>
      </c>
      <c r="F283" s="146" t="str">
        <v>Management--Livestock Management--Feed Characteristic--Feed Composition--Feed Ingredient--Forage Plants--Cereal and Grass Forages--Pogonarthria squarrosa----</v>
      </c>
      <c r="G283" s="146" t="str" cm="1">
        <f t="array" ref="G283">IFERROR(SUBSTITUTE(_xlfn.CHOOSECOLS(_xlfn.TEXTSPLIT(_xlfn.TEXTJOIN("|",,F283),"Feed Ingredient--","|",TRUE),2),"----",""),"")</f>
        <v>Forage Plants--Cereal and Grass Forages--Pogonarthria squarrosa</v>
      </c>
      <c r="H283" s="146" t="str">
        <f t="shared" si="20"/>
        <v>Forage Plants--Cereal and Grass Forages--Pogonarthria squarrosa</v>
      </c>
      <c r="I283" s="146">
        <f t="shared" si="21"/>
        <v>2</v>
      </c>
      <c r="J283" s="146" t="str">
        <f t="shared" si="22"/>
        <v>Forage Plants--Cereal and Grass Forages</v>
      </c>
      <c r="K283" s="146" t="str" cm="1">
        <f t="array" ref="K283">IF(G283&lt;&gt;"",_xlfn.TEXTJOIN(";",TRUE,
CONCATENATE(A283,"$",H283),
IF(E283="","",IF(I283&lt;&gt;0,CONCATENATE(A283,"$",J283,"--",_xlfn.TEXTSPLIT(E283,";",TRUE,FALSE)),CONCATENATE(A283,"$",_xlfn.TEXTSPLIT(E283,";",TRUE,FALSE))))),"")</f>
        <v>AOM_001514$Forage Plants--Cereal and Grass Forages--Pogonarthria squarrosa;AOM_001514$Forage Plants--Cereal and Grass Forages--Pogonarthria squarrosa</v>
      </c>
      <c r="L283" s="146" t="str">
        <v>AOM_001439$Crop Byproduct--Roots and Tuber ByProducts--Beetroot--Beet Discards</v>
      </c>
      <c r="M283" s="146" t="str" cm="1">
        <f t="array" ref="M283:N283">IF(L283&lt;&gt;"",_xlfn.TEXTSPLIT(L283, "$"),"")</f>
        <v>AOM_001439</v>
      </c>
      <c r="N283" s="146" t="str">
        <v>Crop Byproduct--Roots and Tuber ByProducts--Beetroot--Beet Discards</v>
      </c>
      <c r="O283" s="146" t="str" cm="1">
        <f t="array" ref="O283">IF(L283&lt;&gt;"",_xlfn.CHOOSECOLS(_xlfn.TEXTSPLIT(N283,"--"),1),"")</f>
        <v>Crop Byproduct</v>
      </c>
      <c r="P283" s="146" t="str" cm="1">
        <f t="array" ref="P283">IF(L283&lt;&gt;"",IFERROR(_xlfn.CHOOSECOLS(_xlfn.TEXTSPLIT(N283,"--"),2),""),"")</f>
        <v>Roots and Tuber ByProducts</v>
      </c>
      <c r="Q283" s="146" t="str">
        <f t="shared" si="24"/>
        <v>Beetroot--Beet Discards</v>
      </c>
    </row>
    <row r="284" spans="1:17" x14ac:dyDescent="0.35">
      <c r="A284" s="147" t="str">
        <v>AOM_002132</v>
      </c>
      <c r="B284" s="147" t="str">
        <v>Rottboellia cochinchinensis</v>
      </c>
      <c r="C284" s="147" t="str">
        <v/>
      </c>
      <c r="D284" s="147" t="str">
        <v>Rottboellia exaltata</v>
      </c>
      <c r="E284" s="147" t="str">
        <f t="shared" si="23"/>
        <v>Rottboellia exaltata</v>
      </c>
      <c r="F284" s="147" t="str">
        <v>Management--Livestock Management--Feed Characteristic--Feed Composition--Feed Ingredient--Forage Plants--Cereal and Grass Forages--Rottboellia cochinchinensis----</v>
      </c>
      <c r="G284" s="147" t="str" cm="1">
        <f t="array" ref="G284">IFERROR(SUBSTITUTE(_xlfn.CHOOSECOLS(_xlfn.TEXTSPLIT(_xlfn.TEXTJOIN("|",,F284),"Feed Ingredient--","|",TRUE),2),"----",""),"")</f>
        <v>Forage Plants--Cereal and Grass Forages--Rottboellia cochinchinensis</v>
      </c>
      <c r="H284" s="147" t="str">
        <f t="shared" si="20"/>
        <v>Forage Plants--Cereal and Grass Forages--Rottboellia cochinchinensis</v>
      </c>
      <c r="I284" s="147">
        <f t="shared" si="21"/>
        <v>2</v>
      </c>
      <c r="J284" s="147" t="str">
        <f t="shared" si="22"/>
        <v>Forage Plants--Cereal and Grass Forages</v>
      </c>
      <c r="K284" s="147" t="str" cm="1">
        <f t="array" ref="K284">IF(G284&lt;&gt;"",_xlfn.TEXTJOIN(";",TRUE,
CONCATENATE(A284,"$",H284),
IF(E284="","",IF(I284&lt;&gt;0,CONCATENATE(A284,"$",J284,"--",_xlfn.TEXTSPLIT(E284,";",TRUE,FALSE)),CONCATENATE(A284,"$",_xlfn.TEXTSPLIT(E284,";",TRUE,FALSE))))),"")</f>
        <v>AOM_002132$Forage Plants--Cereal and Grass Forages--Rottboellia cochinchinensis;AOM_002132$Forage Plants--Cereal and Grass Forages--Rottboellia exaltata</v>
      </c>
      <c r="L284" s="147" t="str">
        <v>AOM_001439$Crop Byproduct--Roots and Tuber ByProducts--Beetroot--Beta vulgaris Discards</v>
      </c>
      <c r="M284" s="147" t="str" cm="1">
        <f t="array" ref="M284:N284">IF(L284&lt;&gt;"",_xlfn.TEXTSPLIT(L284, "$"),"")</f>
        <v>AOM_001439</v>
      </c>
      <c r="N284" s="147" t="str">
        <v>Crop Byproduct--Roots and Tuber ByProducts--Beetroot--Beta vulgaris Discards</v>
      </c>
      <c r="O284" s="147" t="str" cm="1">
        <f t="array" ref="O284">IF(L284&lt;&gt;"",_xlfn.CHOOSECOLS(_xlfn.TEXTSPLIT(N284,"--"),1),"")</f>
        <v>Crop Byproduct</v>
      </c>
      <c r="P284" s="147" t="str" cm="1">
        <f t="array" ref="P284">IF(L284&lt;&gt;"",IFERROR(_xlfn.CHOOSECOLS(_xlfn.TEXTSPLIT(N284,"--"),2),""),"")</f>
        <v>Roots and Tuber ByProducts</v>
      </c>
      <c r="Q284" s="147" t="str">
        <f t="shared" si="24"/>
        <v>Beetroot--Beta vulgaris Discards</v>
      </c>
    </row>
    <row r="285" spans="1:17" x14ac:dyDescent="0.35">
      <c r="A285" s="146" t="str">
        <v>AOM_001515</v>
      </c>
      <c r="B285" s="146" t="str">
        <v>Rottboellia exaltata</v>
      </c>
      <c r="C285" s="146" t="str">
        <v/>
      </c>
      <c r="D285" s="146" t="str">
        <v>Rottboellia exaltata</v>
      </c>
      <c r="E285" s="146" t="str">
        <f t="shared" si="23"/>
        <v>Rottboellia exaltata</v>
      </c>
      <c r="F285" s="146" t="str">
        <v>Management--Livestock Management--Feed Characteristic--Feed Composition--Feed Ingredient--Forage Plants--Cereal and Grass Forages--Rottboellia exaltata----</v>
      </c>
      <c r="G285" s="146" t="str" cm="1">
        <f t="array" ref="G285">IFERROR(SUBSTITUTE(_xlfn.CHOOSECOLS(_xlfn.TEXTSPLIT(_xlfn.TEXTJOIN("|",,F285),"Feed Ingredient--","|",TRUE),2),"----",""),"")</f>
        <v>Forage Plants--Cereal and Grass Forages--Rottboellia exaltata</v>
      </c>
      <c r="H285" s="146" t="str">
        <f t="shared" si="20"/>
        <v>Forage Plants--Cereal and Grass Forages--Rottboellia exaltata</v>
      </c>
      <c r="I285" s="146">
        <f t="shared" si="21"/>
        <v>2</v>
      </c>
      <c r="J285" s="146" t="str">
        <f t="shared" si="22"/>
        <v>Forage Plants--Cereal and Grass Forages</v>
      </c>
      <c r="K285" s="146" t="str" cm="1">
        <f t="array" ref="K285">IF(G285&lt;&gt;"",_xlfn.TEXTJOIN(";",TRUE,
CONCATENATE(A285,"$",H285),
IF(E285="","",IF(I285&lt;&gt;0,CONCATENATE(A285,"$",J285,"--",_xlfn.TEXTSPLIT(E285,";",TRUE,FALSE)),CONCATENATE(A285,"$",_xlfn.TEXTSPLIT(E285,";",TRUE,FALSE))))),"")</f>
        <v>AOM_001515$Forage Plants--Cereal and Grass Forages--Rottboellia exaltata;AOM_001515$Forage Plants--Cereal and Grass Forages--Rottboellia exaltata</v>
      </c>
      <c r="L285" s="146" t="str">
        <v>AOM_001836$Crop Byproduct--Roots and Tuber ByProducts--Beet--Beet Pulp</v>
      </c>
      <c r="M285" s="146" t="str" cm="1">
        <f t="array" ref="M285:N285">IF(L285&lt;&gt;"",_xlfn.TEXTSPLIT(L285, "$"),"")</f>
        <v>AOM_001836</v>
      </c>
      <c r="N285" s="146" t="str">
        <v>Crop Byproduct--Roots and Tuber ByProducts--Beet--Beet Pulp</v>
      </c>
      <c r="O285" s="146" t="str" cm="1">
        <f t="array" ref="O285">IF(L285&lt;&gt;"",_xlfn.CHOOSECOLS(_xlfn.TEXTSPLIT(N285,"--"),1),"")</f>
        <v>Crop Byproduct</v>
      </c>
      <c r="P285" s="146" t="str" cm="1">
        <f t="array" ref="P285">IF(L285&lt;&gt;"",IFERROR(_xlfn.CHOOSECOLS(_xlfn.TEXTSPLIT(N285,"--"),2),""),"")</f>
        <v>Roots and Tuber ByProducts</v>
      </c>
      <c r="Q285" s="146" t="str">
        <f t="shared" si="24"/>
        <v>Beet--Beet Pulp</v>
      </c>
    </row>
    <row r="286" spans="1:17" x14ac:dyDescent="0.35">
      <c r="A286" s="147" t="str">
        <v>AOM_001516</v>
      </c>
      <c r="B286" s="147" t="str">
        <v>Schizachyrium exile</v>
      </c>
      <c r="C286" s="147" t="str">
        <v/>
      </c>
      <c r="D286" s="147" t="str">
        <v>Schizachyrium exile</v>
      </c>
      <c r="E286" s="147" t="str">
        <f t="shared" si="23"/>
        <v>Schizachyrium exile</v>
      </c>
      <c r="F286" s="147" t="str">
        <v>Management--Livestock Management--Feed Characteristic--Feed Composition--Feed Ingredient--Forage Plants--Cereal and Grass Forages--Schizachyrium exile----</v>
      </c>
      <c r="G286" s="147" t="str" cm="1">
        <f t="array" ref="G286">IFERROR(SUBSTITUTE(_xlfn.CHOOSECOLS(_xlfn.TEXTSPLIT(_xlfn.TEXTJOIN("|",,F286),"Feed Ingredient--","|",TRUE),2),"----",""),"")</f>
        <v>Forage Plants--Cereal and Grass Forages--Schizachyrium exile</v>
      </c>
      <c r="H286" s="147" t="str">
        <f t="shared" si="20"/>
        <v>Forage Plants--Cereal and Grass Forages--Schizachyrium exile</v>
      </c>
      <c r="I286" s="147">
        <f t="shared" si="21"/>
        <v>2</v>
      </c>
      <c r="J286" s="147" t="str">
        <f t="shared" si="22"/>
        <v>Forage Plants--Cereal and Grass Forages</v>
      </c>
      <c r="K286" s="147" t="str" cm="1">
        <f t="array" ref="K286">IF(G286&lt;&gt;"",_xlfn.TEXTJOIN(";",TRUE,
CONCATENATE(A286,"$",H286),
IF(E286="","",IF(I286&lt;&gt;0,CONCATENATE(A286,"$",J286,"--",_xlfn.TEXTSPLIT(E286,";",TRUE,FALSE)),CONCATENATE(A286,"$",_xlfn.TEXTSPLIT(E286,";",TRUE,FALSE))))),"")</f>
        <v>AOM_001516$Forage Plants--Cereal and Grass Forages--Schizachyrium exile;AOM_001516$Forage Plants--Cereal and Grass Forages--Schizachyrium exile</v>
      </c>
      <c r="L286" s="147" t="str">
        <v>AOM_001836$Crop Byproduct--Roots and Tuber ByProducts--Beet--Sugar Beet Pulp</v>
      </c>
      <c r="M286" s="147" t="str" cm="1">
        <f t="array" ref="M286:N286">IF(L286&lt;&gt;"",_xlfn.TEXTSPLIT(L286, "$"),"")</f>
        <v>AOM_001836</v>
      </c>
      <c r="N286" s="147" t="str">
        <v>Crop Byproduct--Roots and Tuber ByProducts--Beet--Sugar Beet Pulp</v>
      </c>
      <c r="O286" s="147" t="str" cm="1">
        <f t="array" ref="O286">IF(L286&lt;&gt;"",_xlfn.CHOOSECOLS(_xlfn.TEXTSPLIT(N286,"--"),1),"")</f>
        <v>Crop Byproduct</v>
      </c>
      <c r="P286" s="147" t="str" cm="1">
        <f t="array" ref="P286">IF(L286&lt;&gt;"",IFERROR(_xlfn.CHOOSECOLS(_xlfn.TEXTSPLIT(N286,"--"),2),""),"")</f>
        <v>Roots and Tuber ByProducts</v>
      </c>
      <c r="Q286" s="147" t="str">
        <f t="shared" si="24"/>
        <v>Beet--Sugar Beet Pulp</v>
      </c>
    </row>
    <row r="287" spans="1:17" x14ac:dyDescent="0.35">
      <c r="A287" s="146" t="str">
        <v>AOM_001517</v>
      </c>
      <c r="B287" s="146" t="str">
        <v>Schizachyrium jeffreysii</v>
      </c>
      <c r="C287" s="146" t="str">
        <v/>
      </c>
      <c r="D287" s="146" t="str">
        <v>Schizachyrium jeffreysii</v>
      </c>
      <c r="E287" s="146" t="str">
        <f t="shared" si="23"/>
        <v>Schizachyrium jeffreysii</v>
      </c>
      <c r="F287" s="146" t="str">
        <v>Management--Livestock Management--Feed Characteristic--Feed Composition--Feed Ingredient--Forage Plants--Cereal and Grass Forages--Schizachyrium jeffreysii----</v>
      </c>
      <c r="G287" s="146" t="str" cm="1">
        <f t="array" ref="G287">IFERROR(SUBSTITUTE(_xlfn.CHOOSECOLS(_xlfn.TEXTSPLIT(_xlfn.TEXTJOIN("|",,F287),"Feed Ingredient--","|",TRUE),2),"----",""),"")</f>
        <v>Forage Plants--Cereal and Grass Forages--Schizachyrium jeffreysii</v>
      </c>
      <c r="H287" s="146" t="str">
        <f t="shared" si="20"/>
        <v>Forage Plants--Cereal and Grass Forages--Schizachyrium jeffreysii</v>
      </c>
      <c r="I287" s="146">
        <f t="shared" si="21"/>
        <v>2</v>
      </c>
      <c r="J287" s="146" t="str">
        <f t="shared" si="22"/>
        <v>Forage Plants--Cereal and Grass Forages</v>
      </c>
      <c r="K287" s="146" t="str" cm="1">
        <f t="array" ref="K287">IF(G287&lt;&gt;"",_xlfn.TEXTJOIN(";",TRUE,
CONCATENATE(A287,"$",H287),
IF(E287="","",IF(I287&lt;&gt;0,CONCATENATE(A287,"$",J287,"--",_xlfn.TEXTSPLIT(E287,";",TRUE,FALSE)),CONCATENATE(A287,"$",_xlfn.TEXTSPLIT(E287,";",TRUE,FALSE))))),"")</f>
        <v>AOM_001517$Forage Plants--Cereal and Grass Forages--Schizachyrium jeffreysii;AOM_001517$Forage Plants--Cereal and Grass Forages--Schizachyrium jeffreysii</v>
      </c>
      <c r="L287" s="146" t="str">
        <v>AOM_000634$Crop Byproduct--Roots and Tuber ByProducts--Cassava--Cassava Bran</v>
      </c>
      <c r="M287" s="146" t="str" cm="1">
        <f t="array" ref="M287:N287">IF(L287&lt;&gt;"",_xlfn.TEXTSPLIT(L287, "$"),"")</f>
        <v>AOM_000634</v>
      </c>
      <c r="N287" s="146" t="str">
        <v>Crop Byproduct--Roots and Tuber ByProducts--Cassava--Cassava Bran</v>
      </c>
      <c r="O287" s="146" t="str" cm="1">
        <f t="array" ref="O287">IF(L287&lt;&gt;"",_xlfn.CHOOSECOLS(_xlfn.TEXTSPLIT(N287,"--"),1),"")</f>
        <v>Crop Byproduct</v>
      </c>
      <c r="P287" s="146" t="str" cm="1">
        <f t="array" ref="P287">IF(L287&lt;&gt;"",IFERROR(_xlfn.CHOOSECOLS(_xlfn.TEXTSPLIT(N287,"--"),2),""),"")</f>
        <v>Roots and Tuber ByProducts</v>
      </c>
      <c r="Q287" s="146" t="str">
        <f t="shared" si="24"/>
        <v>Cassava--Cassava Bran</v>
      </c>
    </row>
    <row r="288" spans="1:17" x14ac:dyDescent="0.35">
      <c r="A288" s="147" t="str">
        <v>AOM_001518</v>
      </c>
      <c r="B288" s="147" t="str">
        <v>Schoenefeldia gracilis</v>
      </c>
      <c r="C288" s="147" t="str">
        <v/>
      </c>
      <c r="D288" s="147" t="str">
        <v/>
      </c>
      <c r="E288" s="147" t="str">
        <f t="shared" si="23"/>
        <v/>
      </c>
      <c r="F288" s="147" t="str">
        <v>Management--Livestock Management--Feed Characteristic--Feed Composition--Feed Ingredient--Forage Plants--Cereal and Grass Forages--Schoenefeldia gracilis----</v>
      </c>
      <c r="G288" s="147" t="str" cm="1">
        <f t="array" ref="G288">IFERROR(SUBSTITUTE(_xlfn.CHOOSECOLS(_xlfn.TEXTSPLIT(_xlfn.TEXTJOIN("|",,F288),"Feed Ingredient--","|",TRUE),2),"----",""),"")</f>
        <v>Forage Plants--Cereal and Grass Forages--Schoenefeldia gracilis</v>
      </c>
      <c r="H288" s="147" t="str">
        <f t="shared" si="20"/>
        <v>Forage Plants--Cereal and Grass Forages--Schoenefeldia gracilis</v>
      </c>
      <c r="I288" s="147">
        <f t="shared" si="21"/>
        <v>2</v>
      </c>
      <c r="J288" s="147" t="str">
        <f t="shared" si="22"/>
        <v>Forage Plants--Cereal and Grass Forages</v>
      </c>
      <c r="K288" s="147" t="str" cm="1">
        <f t="array" ref="K288">IF(G288&lt;&gt;"",_xlfn.TEXTJOIN(";",TRUE,
CONCATENATE(A288,"$",H288),
IF(E288="","",IF(I288&lt;&gt;0,CONCATENATE(A288,"$",J288,"--",_xlfn.TEXTSPLIT(E288,";",TRUE,FALSE)),CONCATENATE(A288,"$",_xlfn.TEXTSPLIT(E288,";",TRUE,FALSE))))),"")</f>
        <v>AOM_001518$Forage Plants--Cereal and Grass Forages--Schoenefeldia gracilis</v>
      </c>
      <c r="L288" s="147" t="str">
        <v>AOM_000634$Crop Byproduct--Roots and Tuber ByProducts--Cassava--Yuca Bran</v>
      </c>
      <c r="M288" s="147" t="str" cm="1">
        <f t="array" ref="M288:N288">IF(L288&lt;&gt;"",_xlfn.TEXTSPLIT(L288, "$"),"")</f>
        <v>AOM_000634</v>
      </c>
      <c r="N288" s="147" t="str">
        <v>Crop Byproduct--Roots and Tuber ByProducts--Cassava--Yuca Bran</v>
      </c>
      <c r="O288" s="147" t="str" cm="1">
        <f t="array" ref="O288">IF(L288&lt;&gt;"",_xlfn.CHOOSECOLS(_xlfn.TEXTSPLIT(N288,"--"),1),"")</f>
        <v>Crop Byproduct</v>
      </c>
      <c r="P288" s="147" t="str" cm="1">
        <f t="array" ref="P288">IF(L288&lt;&gt;"",IFERROR(_xlfn.CHOOSECOLS(_xlfn.TEXTSPLIT(N288,"--"),2),""),"")</f>
        <v>Roots and Tuber ByProducts</v>
      </c>
      <c r="Q288" s="147" t="str">
        <f t="shared" si="24"/>
        <v>Cassava--Yuca Bran</v>
      </c>
    </row>
    <row r="289" spans="1:17" x14ac:dyDescent="0.35">
      <c r="A289" s="146" t="str">
        <v>AOM_001448</v>
      </c>
      <c r="B289" s="146" t="str">
        <v>Sporobolus natalensis</v>
      </c>
      <c r="C289" s="146" t="str">
        <v/>
      </c>
      <c r="D289" s="146" t="str">
        <v>Sporobolus natalensis</v>
      </c>
      <c r="E289" s="146" t="str">
        <f t="shared" si="23"/>
        <v>Sporobolus natalensis</v>
      </c>
      <c r="F289" s="146" t="str">
        <v>Management--Livestock Management--Feed Characteristic--Feed Composition--Feed Ingredient--Forage Plants--Cereal and Grass Forages--Sporobolus natalensis----</v>
      </c>
      <c r="G289" s="146" t="str" cm="1">
        <f t="array" ref="G289">IFERROR(SUBSTITUTE(_xlfn.CHOOSECOLS(_xlfn.TEXTSPLIT(_xlfn.TEXTJOIN("|",,F289),"Feed Ingredient--","|",TRUE),2),"----",""),"")</f>
        <v>Forage Plants--Cereal and Grass Forages--Sporobolus natalensis</v>
      </c>
      <c r="H289" s="146" t="str">
        <f t="shared" si="20"/>
        <v>Forage Plants--Cereal and Grass Forages--Sporobolus natalensis</v>
      </c>
      <c r="I289" s="146">
        <f t="shared" si="21"/>
        <v>2</v>
      </c>
      <c r="J289" s="146" t="str">
        <f t="shared" si="22"/>
        <v>Forage Plants--Cereal and Grass Forages</v>
      </c>
      <c r="K289" s="146" t="str" cm="1">
        <f t="array" ref="K289">IF(G289&lt;&gt;"",_xlfn.TEXTJOIN(";",TRUE,
CONCATENATE(A289,"$",H289),
IF(E289="","",IF(I289&lt;&gt;0,CONCATENATE(A289,"$",J289,"--",_xlfn.TEXTSPLIT(E289,";",TRUE,FALSE)),CONCATENATE(A289,"$",_xlfn.TEXTSPLIT(E289,";",TRUE,FALSE))))),"")</f>
        <v>AOM_001448$Forage Plants--Cereal and Grass Forages--Sporobolus natalensis;AOM_001448$Forage Plants--Cereal and Grass Forages--Sporobolus natalensis</v>
      </c>
      <c r="L289" s="146" t="str">
        <v>AOM_000634$Crop Byproduct--Roots and Tuber ByProducts--Cassava--Tapioca Bran</v>
      </c>
      <c r="M289" s="146" t="str" cm="1">
        <f t="array" ref="M289:N289">IF(L289&lt;&gt;"",_xlfn.TEXTSPLIT(L289, "$"),"")</f>
        <v>AOM_000634</v>
      </c>
      <c r="N289" s="146" t="str">
        <v>Crop Byproduct--Roots and Tuber ByProducts--Cassava--Tapioca Bran</v>
      </c>
      <c r="O289" s="146" t="str" cm="1">
        <f t="array" ref="O289">IF(L289&lt;&gt;"",_xlfn.CHOOSECOLS(_xlfn.TEXTSPLIT(N289,"--"),1),"")</f>
        <v>Crop Byproduct</v>
      </c>
      <c r="P289" s="146" t="str" cm="1">
        <f t="array" ref="P289">IF(L289&lt;&gt;"",IFERROR(_xlfn.CHOOSECOLS(_xlfn.TEXTSPLIT(N289,"--"),2),""),"")</f>
        <v>Roots and Tuber ByProducts</v>
      </c>
      <c r="Q289" s="146" t="str">
        <f t="shared" si="24"/>
        <v>Cassava--Tapioca Bran</v>
      </c>
    </row>
    <row r="290" spans="1:17" x14ac:dyDescent="0.35">
      <c r="A290" s="147" t="str">
        <v>AOM_001449</v>
      </c>
      <c r="B290" s="147" t="str">
        <v>Sporobolus panicoides</v>
      </c>
      <c r="C290" s="147" t="str">
        <v/>
      </c>
      <c r="D290" s="147" t="str">
        <v>Sporobolus panicoides</v>
      </c>
      <c r="E290" s="147" t="str">
        <f t="shared" si="23"/>
        <v>Sporobolus panicoides</v>
      </c>
      <c r="F290" s="147" t="str">
        <v>Management--Livestock Management--Feed Characteristic--Feed Composition--Feed Ingredient--Forage Plants--Cereal and Grass Forages--Sporobolus panicoides----</v>
      </c>
      <c r="G290" s="147" t="str" cm="1">
        <f t="array" ref="G290">IFERROR(SUBSTITUTE(_xlfn.CHOOSECOLS(_xlfn.TEXTSPLIT(_xlfn.TEXTJOIN("|",,F290),"Feed Ingredient--","|",TRUE),2),"----",""),"")</f>
        <v>Forage Plants--Cereal and Grass Forages--Sporobolus panicoides</v>
      </c>
      <c r="H290" s="147" t="str">
        <f t="shared" si="20"/>
        <v>Forage Plants--Cereal and Grass Forages--Sporobolus panicoides</v>
      </c>
      <c r="I290" s="147">
        <f t="shared" si="21"/>
        <v>2</v>
      </c>
      <c r="J290" s="147" t="str">
        <f t="shared" si="22"/>
        <v>Forage Plants--Cereal and Grass Forages</v>
      </c>
      <c r="K290" s="147" t="str" cm="1">
        <f t="array" ref="K290">IF(G290&lt;&gt;"",_xlfn.TEXTJOIN(";",TRUE,
CONCATENATE(A290,"$",H290),
IF(E290="","",IF(I290&lt;&gt;0,CONCATENATE(A290,"$",J290,"--",_xlfn.TEXTSPLIT(E290,";",TRUE,FALSE)),CONCATENATE(A290,"$",_xlfn.TEXTSPLIT(E290,";",TRUE,FALSE))))),"")</f>
        <v>AOM_001449$Forage Plants--Cereal and Grass Forages--Sporobolus panicoides;AOM_001449$Forage Plants--Cereal and Grass Forages--Sporobolus panicoides</v>
      </c>
      <c r="L290" s="147" t="str">
        <v>AOM_000634$Crop Byproduct--Roots and Tuber ByProducts--Cassava--Manioc Bran</v>
      </c>
      <c r="M290" s="147" t="str" cm="1">
        <f t="array" ref="M290:N290">IF(L290&lt;&gt;"",_xlfn.TEXTSPLIT(L290, "$"),"")</f>
        <v>AOM_000634</v>
      </c>
      <c r="N290" s="147" t="str">
        <v>Crop Byproduct--Roots and Tuber ByProducts--Cassava--Manioc Bran</v>
      </c>
      <c r="O290" s="147" t="str" cm="1">
        <f t="array" ref="O290">IF(L290&lt;&gt;"",_xlfn.CHOOSECOLS(_xlfn.TEXTSPLIT(N290,"--"),1),"")</f>
        <v>Crop Byproduct</v>
      </c>
      <c r="P290" s="147" t="str" cm="1">
        <f t="array" ref="P290">IF(L290&lt;&gt;"",IFERROR(_xlfn.CHOOSECOLS(_xlfn.TEXTSPLIT(N290,"--"),2),""),"")</f>
        <v>Roots and Tuber ByProducts</v>
      </c>
      <c r="Q290" s="147" t="str">
        <f t="shared" si="24"/>
        <v>Cassava--Manioc Bran</v>
      </c>
    </row>
    <row r="291" spans="1:17" x14ac:dyDescent="0.35">
      <c r="A291" s="146" t="str">
        <v>AOM_001900</v>
      </c>
      <c r="B291" s="146" t="str">
        <v>Stereochlaena cameronii</v>
      </c>
      <c r="C291" s="146" t="str">
        <v/>
      </c>
      <c r="D291" s="146" t="str">
        <v>Stereochlaena cameronii</v>
      </c>
      <c r="E291" s="146" t="str">
        <f t="shared" si="23"/>
        <v>Stereochlaena cameronii</v>
      </c>
      <c r="F291" s="146" t="str">
        <v>Management--Livestock Management--Feed Characteristic--Feed Composition--Feed Ingredient--Forage Plants--Cereal and Grass Forages--Stereochlaena cameronii----</v>
      </c>
      <c r="G291" s="146" t="str" cm="1">
        <f t="array" ref="G291">IFERROR(SUBSTITUTE(_xlfn.CHOOSECOLS(_xlfn.TEXTSPLIT(_xlfn.TEXTJOIN("|",,F291),"Feed Ingredient--","|",TRUE),2),"----",""),"")</f>
        <v>Forage Plants--Cereal and Grass Forages--Stereochlaena cameronii</v>
      </c>
      <c r="H291" s="146" t="str">
        <f t="shared" si="20"/>
        <v>Forage Plants--Cereal and Grass Forages--Stereochlaena cameronii</v>
      </c>
      <c r="I291" s="146">
        <f t="shared" si="21"/>
        <v>2</v>
      </c>
      <c r="J291" s="146" t="str">
        <f t="shared" si="22"/>
        <v>Forage Plants--Cereal and Grass Forages</v>
      </c>
      <c r="K291" s="146" t="str" cm="1">
        <f t="array" ref="K291">IF(G291&lt;&gt;"",_xlfn.TEXTJOIN(";",TRUE,
CONCATENATE(A291,"$",H291),
IF(E291="","",IF(I291&lt;&gt;0,CONCATENATE(A291,"$",J291,"--",_xlfn.TEXTSPLIT(E291,";",TRUE,FALSE)),CONCATENATE(A291,"$",_xlfn.TEXTSPLIT(E291,";",TRUE,FALSE))))),"")</f>
        <v>AOM_001900$Forage Plants--Cereal and Grass Forages--Stereochlaena cameronii;AOM_001900$Forage Plants--Cereal and Grass Forages--Stereochlaena cameronii</v>
      </c>
      <c r="L291" s="146" t="str">
        <v>AOM_000634$Crop Byproduct--Roots and Tuber ByProducts--Cassava--Manihot esculenta Bran</v>
      </c>
      <c r="M291" s="146" t="str" cm="1">
        <f t="array" ref="M291:N291">IF(L291&lt;&gt;"",_xlfn.TEXTSPLIT(L291, "$"),"")</f>
        <v>AOM_000634</v>
      </c>
      <c r="N291" s="146" t="str">
        <v>Crop Byproduct--Roots and Tuber ByProducts--Cassava--Manihot esculenta Bran</v>
      </c>
      <c r="O291" s="146" t="str" cm="1">
        <f t="array" ref="O291">IF(L291&lt;&gt;"",_xlfn.CHOOSECOLS(_xlfn.TEXTSPLIT(N291,"--"),1),"")</f>
        <v>Crop Byproduct</v>
      </c>
      <c r="P291" s="146" t="str" cm="1">
        <f t="array" ref="P291">IF(L291&lt;&gt;"",IFERROR(_xlfn.CHOOSECOLS(_xlfn.TEXTSPLIT(N291,"--"),2),""),"")</f>
        <v>Roots and Tuber ByProducts</v>
      </c>
      <c r="Q291" s="146" t="str">
        <f t="shared" si="24"/>
        <v>Cassava--Manihot esculenta Bran</v>
      </c>
    </row>
    <row r="292" spans="1:17" x14ac:dyDescent="0.35">
      <c r="A292" s="147" t="str">
        <v>AOM_001520</v>
      </c>
      <c r="B292" s="147" t="str">
        <v>Stipa parviflora</v>
      </c>
      <c r="C292" s="147" t="str">
        <v/>
      </c>
      <c r="D292" s="147" t="str">
        <v>Stipa parviflora</v>
      </c>
      <c r="E292" s="147" t="str">
        <f t="shared" si="23"/>
        <v>Stipa parviflora</v>
      </c>
      <c r="F292" s="147" t="str">
        <v>Management--Livestock Management--Feed Characteristic--Feed Composition--Feed Ingredient--Forage Plants--Cereal and Grass Forages--Stipa parviflora----</v>
      </c>
      <c r="G292" s="147" t="str" cm="1">
        <f t="array" ref="G292">IFERROR(SUBSTITUTE(_xlfn.CHOOSECOLS(_xlfn.TEXTSPLIT(_xlfn.TEXTJOIN("|",,F292),"Feed Ingredient--","|",TRUE),2),"----",""),"")</f>
        <v>Forage Plants--Cereal and Grass Forages--Stipa parviflora</v>
      </c>
      <c r="H292" s="147" t="str">
        <f t="shared" si="20"/>
        <v>Forage Plants--Cereal and Grass Forages--Stipa parviflora</v>
      </c>
      <c r="I292" s="147">
        <f t="shared" si="21"/>
        <v>2</v>
      </c>
      <c r="J292" s="147" t="str">
        <f t="shared" si="22"/>
        <v>Forage Plants--Cereal and Grass Forages</v>
      </c>
      <c r="K292" s="147" t="str" cm="1">
        <f t="array" ref="K292">IF(G292&lt;&gt;"",_xlfn.TEXTJOIN(";",TRUE,
CONCATENATE(A292,"$",H292),
IF(E292="","",IF(I292&lt;&gt;0,CONCATENATE(A292,"$",J292,"--",_xlfn.TEXTSPLIT(E292,";",TRUE,FALSE)),CONCATENATE(A292,"$",_xlfn.TEXTSPLIT(E292,";",TRUE,FALSE))))),"")</f>
        <v>AOM_001520$Forage Plants--Cereal and Grass Forages--Stipa parviflora;AOM_001520$Forage Plants--Cereal and Grass Forages--Stipa parviflora</v>
      </c>
      <c r="L292" s="147" t="str">
        <v>AOM_000635$Crop Byproduct--Roots and Tuber ByProducts--Cassava--Cassava Leaves</v>
      </c>
      <c r="M292" s="147" t="str" cm="1">
        <f t="array" ref="M292:N292">IF(L292&lt;&gt;"",_xlfn.TEXTSPLIT(L292, "$"),"")</f>
        <v>AOM_000635</v>
      </c>
      <c r="N292" s="147" t="str">
        <v>Crop Byproduct--Roots and Tuber ByProducts--Cassava--Cassava Leaves</v>
      </c>
      <c r="O292" s="147" t="str" cm="1">
        <f t="array" ref="O292">IF(L292&lt;&gt;"",_xlfn.CHOOSECOLS(_xlfn.TEXTSPLIT(N292,"--"),1),"")</f>
        <v>Crop Byproduct</v>
      </c>
      <c r="P292" s="147" t="str" cm="1">
        <f t="array" ref="P292">IF(L292&lt;&gt;"",IFERROR(_xlfn.CHOOSECOLS(_xlfn.TEXTSPLIT(N292,"--"),2),""),"")</f>
        <v>Roots and Tuber ByProducts</v>
      </c>
      <c r="Q292" s="147" t="str">
        <f t="shared" si="24"/>
        <v>Cassava--Cassava Leaves</v>
      </c>
    </row>
    <row r="293" spans="1:17" x14ac:dyDescent="0.35">
      <c r="A293" s="146" t="str">
        <v>AOM_001521</v>
      </c>
      <c r="B293" s="146" t="str">
        <v>Stipa tenacissima</v>
      </c>
      <c r="C293" s="146" t="str">
        <v/>
      </c>
      <c r="D293" s="146" t="str">
        <v>Stipa tenacissima</v>
      </c>
      <c r="E293" s="146" t="str">
        <f t="shared" si="23"/>
        <v>Stipa tenacissima</v>
      </c>
      <c r="F293" s="146" t="str">
        <v>Management--Livestock Management--Feed Characteristic--Feed Composition--Feed Ingredient--Forage Plants--Cereal and Grass Forages--Stipa tenacissima----</v>
      </c>
      <c r="G293" s="146" t="str" cm="1">
        <f t="array" ref="G293">IFERROR(SUBSTITUTE(_xlfn.CHOOSECOLS(_xlfn.TEXTSPLIT(_xlfn.TEXTJOIN("|",,F293),"Feed Ingredient--","|",TRUE),2),"----",""),"")</f>
        <v>Forage Plants--Cereal and Grass Forages--Stipa tenacissima</v>
      </c>
      <c r="H293" s="146" t="str">
        <f t="shared" si="20"/>
        <v>Forage Plants--Cereal and Grass Forages--Stipa tenacissima</v>
      </c>
      <c r="I293" s="146">
        <f t="shared" si="21"/>
        <v>2</v>
      </c>
      <c r="J293" s="146" t="str">
        <f t="shared" si="22"/>
        <v>Forage Plants--Cereal and Grass Forages</v>
      </c>
      <c r="K293" s="146" t="str" cm="1">
        <f t="array" ref="K293">IF(G293&lt;&gt;"",_xlfn.TEXTJOIN(";",TRUE,
CONCATENATE(A293,"$",H293),
IF(E293="","",IF(I293&lt;&gt;0,CONCATENATE(A293,"$",J293,"--",_xlfn.TEXTSPLIT(E293,";",TRUE,FALSE)),CONCATENATE(A293,"$",_xlfn.TEXTSPLIT(E293,";",TRUE,FALSE))))),"")</f>
        <v>AOM_001521$Forage Plants--Cereal and Grass Forages--Stipa tenacissima;AOM_001521$Forage Plants--Cereal and Grass Forages--Stipa tenacissima</v>
      </c>
      <c r="L293" s="146" t="str">
        <v>AOM_000635$Crop Byproduct--Roots and Tuber ByProducts--Cassava--Yuca Leaves</v>
      </c>
      <c r="M293" s="146" t="str" cm="1">
        <f t="array" ref="M293:N293">IF(L293&lt;&gt;"",_xlfn.TEXTSPLIT(L293, "$"),"")</f>
        <v>AOM_000635</v>
      </c>
      <c r="N293" s="146" t="str">
        <v>Crop Byproduct--Roots and Tuber ByProducts--Cassava--Yuca Leaves</v>
      </c>
      <c r="O293" s="146" t="str" cm="1">
        <f t="array" ref="O293">IF(L293&lt;&gt;"",_xlfn.CHOOSECOLS(_xlfn.TEXTSPLIT(N293,"--"),1),"")</f>
        <v>Crop Byproduct</v>
      </c>
      <c r="P293" s="146" t="str" cm="1">
        <f t="array" ref="P293">IF(L293&lt;&gt;"",IFERROR(_xlfn.CHOOSECOLS(_xlfn.TEXTSPLIT(N293,"--"),2),""),"")</f>
        <v>Roots and Tuber ByProducts</v>
      </c>
      <c r="Q293" s="146" t="str">
        <f t="shared" si="24"/>
        <v>Cassava--Yuca Leaves</v>
      </c>
    </row>
    <row r="294" spans="1:17" x14ac:dyDescent="0.35">
      <c r="A294" s="147" t="str">
        <v>AOM_001856</v>
      </c>
      <c r="B294" s="147" t="str">
        <v>Sward</v>
      </c>
      <c r="C294" s="147" t="str">
        <v/>
      </c>
      <c r="D294" s="147" t="str">
        <v/>
      </c>
      <c r="E294" s="147" t="str">
        <f t="shared" si="23"/>
        <v/>
      </c>
      <c r="F294" s="147" t="str">
        <v>Management--Livestock Management--Feed Characteristic--Feed Composition--Feed Ingredient--Forage Plants--Cereal and Grass Forages--Sward----</v>
      </c>
      <c r="G294" s="147" t="str" cm="1">
        <f t="array" ref="G294">IFERROR(SUBSTITUTE(_xlfn.CHOOSECOLS(_xlfn.TEXTSPLIT(_xlfn.TEXTJOIN("|",,F294),"Feed Ingredient--","|",TRUE),2),"----",""),"")</f>
        <v>Forage Plants--Cereal and Grass Forages--Sward</v>
      </c>
      <c r="H294" s="147" t="str">
        <f t="shared" si="20"/>
        <v>Forage Plants--Cereal and Grass Forages--Sward</v>
      </c>
      <c r="I294" s="147">
        <f t="shared" si="21"/>
        <v>2</v>
      </c>
      <c r="J294" s="147" t="str">
        <f t="shared" si="22"/>
        <v>Forage Plants--Cereal and Grass Forages</v>
      </c>
      <c r="K294" s="147" t="str" cm="1">
        <f t="array" ref="K294">IF(G294&lt;&gt;"",_xlfn.TEXTJOIN(";",TRUE,
CONCATENATE(A294,"$",H294),
IF(E294="","",IF(I294&lt;&gt;0,CONCATENATE(A294,"$",J294,"--",_xlfn.TEXTSPLIT(E294,";",TRUE,FALSE)),CONCATENATE(A294,"$",_xlfn.TEXTSPLIT(E294,";",TRUE,FALSE))))),"")</f>
        <v>AOM_001856$Forage Plants--Cereal and Grass Forages--Sward</v>
      </c>
      <c r="L294" s="147" t="str">
        <v>AOM_000635$Crop Byproduct--Roots and Tuber ByProducts--Cassava--Tapioca Leaves</v>
      </c>
      <c r="M294" s="147" t="str" cm="1">
        <f t="array" ref="M294:N294">IF(L294&lt;&gt;"",_xlfn.TEXTSPLIT(L294, "$"),"")</f>
        <v>AOM_000635</v>
      </c>
      <c r="N294" s="147" t="str">
        <v>Crop Byproduct--Roots and Tuber ByProducts--Cassava--Tapioca Leaves</v>
      </c>
      <c r="O294" s="147" t="str" cm="1">
        <f t="array" ref="O294">IF(L294&lt;&gt;"",_xlfn.CHOOSECOLS(_xlfn.TEXTSPLIT(N294,"--"),1),"")</f>
        <v>Crop Byproduct</v>
      </c>
      <c r="P294" s="147" t="str" cm="1">
        <f t="array" ref="P294">IF(L294&lt;&gt;"",IFERROR(_xlfn.CHOOSECOLS(_xlfn.TEXTSPLIT(N294,"--"),2),""),"")</f>
        <v>Roots and Tuber ByProducts</v>
      </c>
      <c r="Q294" s="147" t="str">
        <f t="shared" si="24"/>
        <v>Cassava--Tapioca Leaves</v>
      </c>
    </row>
    <row r="295" spans="1:17" x14ac:dyDescent="0.35">
      <c r="A295" s="146" t="str">
        <v>AOM_001450</v>
      </c>
      <c r="B295" s="146" t="str">
        <v>Themeda triandra</v>
      </c>
      <c r="C295" s="146" t="str">
        <v/>
      </c>
      <c r="D295" s="146" t="str">
        <v>Themeda triandra</v>
      </c>
      <c r="E295" s="146" t="str">
        <f t="shared" si="23"/>
        <v>Themeda triandra</v>
      </c>
      <c r="F295" s="146" t="str">
        <v>Management--Livestock Management--Feed Characteristic--Feed Composition--Feed Ingredient--Forage Plants--Cereal and Grass Forages--Themeda triandra----</v>
      </c>
      <c r="G295" s="146" t="str" cm="1">
        <f t="array" ref="G295">IFERROR(SUBSTITUTE(_xlfn.CHOOSECOLS(_xlfn.TEXTSPLIT(_xlfn.TEXTJOIN("|",,F295),"Feed Ingredient--","|",TRUE),2),"----",""),"")</f>
        <v>Forage Plants--Cereal and Grass Forages--Themeda triandra</v>
      </c>
      <c r="H295" s="146" t="str">
        <f t="shared" si="20"/>
        <v>Forage Plants--Cereal and Grass Forages--Themeda triandra</v>
      </c>
      <c r="I295" s="146">
        <f t="shared" si="21"/>
        <v>2</v>
      </c>
      <c r="J295" s="146" t="str">
        <f t="shared" si="22"/>
        <v>Forage Plants--Cereal and Grass Forages</v>
      </c>
      <c r="K295" s="146" t="str" cm="1">
        <f t="array" ref="K295">IF(G295&lt;&gt;"",_xlfn.TEXTJOIN(";",TRUE,
CONCATENATE(A295,"$",H295),
IF(E295="","",IF(I295&lt;&gt;0,CONCATENATE(A295,"$",J295,"--",_xlfn.TEXTSPLIT(E295,";",TRUE,FALSE)),CONCATENATE(A295,"$",_xlfn.TEXTSPLIT(E295,";",TRUE,FALSE))))),"")</f>
        <v>AOM_001450$Forage Plants--Cereal and Grass Forages--Themeda triandra;AOM_001450$Forage Plants--Cereal and Grass Forages--Themeda triandra</v>
      </c>
      <c r="L295" s="146" t="str">
        <v>AOM_000635$Crop Byproduct--Roots and Tuber ByProducts--Cassava--Manioc Leaves</v>
      </c>
      <c r="M295" s="146" t="str" cm="1">
        <f t="array" ref="M295:N295">IF(L295&lt;&gt;"",_xlfn.TEXTSPLIT(L295, "$"),"")</f>
        <v>AOM_000635</v>
      </c>
      <c r="N295" s="146" t="str">
        <v>Crop Byproduct--Roots and Tuber ByProducts--Cassava--Manioc Leaves</v>
      </c>
      <c r="O295" s="146" t="str" cm="1">
        <f t="array" ref="O295">IF(L295&lt;&gt;"",_xlfn.CHOOSECOLS(_xlfn.TEXTSPLIT(N295,"--"),1),"")</f>
        <v>Crop Byproduct</v>
      </c>
      <c r="P295" s="146" t="str" cm="1">
        <f t="array" ref="P295">IF(L295&lt;&gt;"",IFERROR(_xlfn.CHOOSECOLS(_xlfn.TEXTSPLIT(N295,"--"),2),""),"")</f>
        <v>Roots and Tuber ByProducts</v>
      </c>
      <c r="Q295" s="146" t="str">
        <f t="shared" si="24"/>
        <v>Cassava--Manioc Leaves</v>
      </c>
    </row>
    <row r="296" spans="1:17" x14ac:dyDescent="0.35">
      <c r="A296" s="147" t="str">
        <v>AOM_001451</v>
      </c>
      <c r="B296" s="147" t="str">
        <v>Tripsacum laxum</v>
      </c>
      <c r="C296" s="147" t="str">
        <v/>
      </c>
      <c r="D296" s="147" t="str">
        <v>Tripsacum laxum</v>
      </c>
      <c r="E296" s="147" t="str">
        <f t="shared" si="23"/>
        <v>Tripsacum laxum</v>
      </c>
      <c r="F296" s="147" t="str">
        <v>Management--Livestock Management--Feed Characteristic--Feed Composition--Feed Ingredient--Forage Plants--Cereal and Grass Forages--Tripsacum laxum----</v>
      </c>
      <c r="G296" s="147" t="str" cm="1">
        <f t="array" ref="G296">IFERROR(SUBSTITUTE(_xlfn.CHOOSECOLS(_xlfn.TEXTSPLIT(_xlfn.TEXTJOIN("|",,F296),"Feed Ingredient--","|",TRUE),2),"----",""),"")</f>
        <v>Forage Plants--Cereal and Grass Forages--Tripsacum laxum</v>
      </c>
      <c r="H296" s="147" t="str">
        <f t="shared" si="20"/>
        <v>Forage Plants--Cereal and Grass Forages--Tripsacum laxum</v>
      </c>
      <c r="I296" s="147">
        <f t="shared" si="21"/>
        <v>2</v>
      </c>
      <c r="J296" s="147" t="str">
        <f t="shared" si="22"/>
        <v>Forage Plants--Cereal and Grass Forages</v>
      </c>
      <c r="K296" s="147" t="str" cm="1">
        <f t="array" ref="K296">IF(G296&lt;&gt;"",_xlfn.TEXTJOIN(";",TRUE,
CONCATENATE(A296,"$",H296),
IF(E296="","",IF(I296&lt;&gt;0,CONCATENATE(A296,"$",J296,"--",_xlfn.TEXTSPLIT(E296,";",TRUE,FALSE)),CONCATENATE(A296,"$",_xlfn.TEXTSPLIT(E296,";",TRUE,FALSE))))),"")</f>
        <v>AOM_001451$Forage Plants--Cereal and Grass Forages--Tripsacum laxum;AOM_001451$Forage Plants--Cereal and Grass Forages--Tripsacum laxum</v>
      </c>
      <c r="L296" s="147" t="str">
        <v>AOM_000635$Crop Byproduct--Roots and Tuber ByProducts--Cassava--Manihot esculenta Leaves</v>
      </c>
      <c r="M296" s="147" t="str" cm="1">
        <f t="array" ref="M296:N296">IF(L296&lt;&gt;"",_xlfn.TEXTSPLIT(L296, "$"),"")</f>
        <v>AOM_000635</v>
      </c>
      <c r="N296" s="147" t="str">
        <v>Crop Byproduct--Roots and Tuber ByProducts--Cassava--Manihot esculenta Leaves</v>
      </c>
      <c r="O296" s="147" t="str" cm="1">
        <f t="array" ref="O296">IF(L296&lt;&gt;"",_xlfn.CHOOSECOLS(_xlfn.TEXTSPLIT(N296,"--"),1),"")</f>
        <v>Crop Byproduct</v>
      </c>
      <c r="P296" s="147" t="str" cm="1">
        <f t="array" ref="P296">IF(L296&lt;&gt;"",IFERROR(_xlfn.CHOOSECOLS(_xlfn.TEXTSPLIT(N296,"--"),2),""),"")</f>
        <v>Roots and Tuber ByProducts</v>
      </c>
      <c r="Q296" s="147" t="str">
        <f t="shared" si="24"/>
        <v>Cassava--Manihot esculenta Leaves</v>
      </c>
    </row>
    <row r="297" spans="1:17" x14ac:dyDescent="0.35">
      <c r="A297" s="146" t="str">
        <v>AOM_001452</v>
      </c>
      <c r="B297" s="146" t="str">
        <v>Triticale</v>
      </c>
      <c r="C297" s="146" t="str">
        <v/>
      </c>
      <c r="D297" s="146" t="str">
        <v/>
      </c>
      <c r="E297" s="146" t="str">
        <f t="shared" si="23"/>
        <v/>
      </c>
      <c r="F297" s="146" t="str">
        <v>Management--Livestock Management--Feed Characteristic--Feed Composition--Feed Ingredient--Forage Plants--Cereal and Grass Forages--Triticale----</v>
      </c>
      <c r="G297" s="146" t="str" cm="1">
        <f t="array" ref="G297">IFERROR(SUBSTITUTE(_xlfn.CHOOSECOLS(_xlfn.TEXTSPLIT(_xlfn.TEXTJOIN("|",,F297),"Feed Ingredient--","|",TRUE),2),"----",""),"")</f>
        <v>Forage Plants--Cereal and Grass Forages--Triticale</v>
      </c>
      <c r="H297" s="146" t="str">
        <f t="shared" si="20"/>
        <v>Forage Plants--Cereal and Grass Forages--Triticale</v>
      </c>
      <c r="I297" s="146">
        <f t="shared" si="21"/>
        <v>2</v>
      </c>
      <c r="J297" s="146" t="str">
        <f t="shared" si="22"/>
        <v>Forage Plants--Cereal and Grass Forages</v>
      </c>
      <c r="K297" s="146" t="str" cm="1">
        <f t="array" ref="K297">IF(G297&lt;&gt;"",_xlfn.TEXTJOIN(";",TRUE,
CONCATENATE(A297,"$",H297),
IF(E297="","",IF(I297&lt;&gt;0,CONCATENATE(A297,"$",J297,"--",_xlfn.TEXTSPLIT(E297,";",TRUE,FALSE)),CONCATENATE(A297,"$",_xlfn.TEXTSPLIT(E297,";",TRUE,FALSE))))),"")</f>
        <v>AOM_001452$Forage Plants--Cereal and Grass Forages--Triticale</v>
      </c>
      <c r="L297" s="146" t="str">
        <v>AOM_002112$Crop Byproduct--Roots and Tuber ByProducts--Cassava--Cassava Peel</v>
      </c>
      <c r="M297" s="146" t="str" cm="1">
        <f t="array" ref="M297:N297">IF(L297&lt;&gt;"",_xlfn.TEXTSPLIT(L297, "$"),"")</f>
        <v>AOM_002112</v>
      </c>
      <c r="N297" s="146" t="str">
        <v>Crop Byproduct--Roots and Tuber ByProducts--Cassava--Cassava Peel</v>
      </c>
      <c r="O297" s="146" t="str" cm="1">
        <f t="array" ref="O297">IF(L297&lt;&gt;"",_xlfn.CHOOSECOLS(_xlfn.TEXTSPLIT(N297,"--"),1),"")</f>
        <v>Crop Byproduct</v>
      </c>
      <c r="P297" s="146" t="str" cm="1">
        <f t="array" ref="P297">IF(L297&lt;&gt;"",IFERROR(_xlfn.CHOOSECOLS(_xlfn.TEXTSPLIT(N297,"--"),2),""),"")</f>
        <v>Roots and Tuber ByProducts</v>
      </c>
      <c r="Q297" s="146" t="str">
        <f t="shared" si="24"/>
        <v>Cassava--Cassava Peel</v>
      </c>
    </row>
    <row r="298" spans="1:17" x14ac:dyDescent="0.35">
      <c r="A298" s="147" t="str">
        <v>AOM_001522</v>
      </c>
      <c r="B298" s="147" t="str">
        <v>Trypsacum</v>
      </c>
      <c r="C298" s="147" t="str">
        <v/>
      </c>
      <c r="D298" s="147" t="str">
        <v/>
      </c>
      <c r="E298" s="147" t="str">
        <f t="shared" si="23"/>
        <v/>
      </c>
      <c r="F298" s="147" t="str">
        <v>Management--Livestock Management--Feed Characteristic--Feed Composition--Feed Ingredient--Forage Plants--Cereal and Grass Forages--Trypsacum----</v>
      </c>
      <c r="G298" s="147" t="str" cm="1">
        <f t="array" ref="G298">IFERROR(SUBSTITUTE(_xlfn.CHOOSECOLS(_xlfn.TEXTSPLIT(_xlfn.TEXTJOIN("|",,F298),"Feed Ingredient--","|",TRUE),2),"----",""),"")</f>
        <v>Forage Plants--Cereal and Grass Forages--Trypsacum</v>
      </c>
      <c r="H298" s="147" t="str">
        <f t="shared" si="20"/>
        <v>Forage Plants--Cereal and Grass Forages--Trypsacum</v>
      </c>
      <c r="I298" s="147">
        <f t="shared" si="21"/>
        <v>2</v>
      </c>
      <c r="J298" s="147" t="str">
        <f t="shared" si="22"/>
        <v>Forage Plants--Cereal and Grass Forages</v>
      </c>
      <c r="K298" s="147" t="str" cm="1">
        <f t="array" ref="K298">IF(G298&lt;&gt;"",_xlfn.TEXTJOIN(";",TRUE,
CONCATENATE(A298,"$",H298),
IF(E298="","",IF(I298&lt;&gt;0,CONCATENATE(A298,"$",J298,"--",_xlfn.TEXTSPLIT(E298,";",TRUE,FALSE)),CONCATENATE(A298,"$",_xlfn.TEXTSPLIT(E298,";",TRUE,FALSE))))),"")</f>
        <v>AOM_001522$Forage Plants--Cereal and Grass Forages--Trypsacum</v>
      </c>
      <c r="L298" s="147" t="str">
        <v>AOM_002112$Crop Byproduct--Roots and Tuber ByProducts--Cassava--Yuca Peel</v>
      </c>
      <c r="M298" s="147" t="str" cm="1">
        <f t="array" ref="M298:N298">IF(L298&lt;&gt;"",_xlfn.TEXTSPLIT(L298, "$"),"")</f>
        <v>AOM_002112</v>
      </c>
      <c r="N298" s="147" t="str">
        <v>Crop Byproduct--Roots and Tuber ByProducts--Cassava--Yuca Peel</v>
      </c>
      <c r="O298" s="147" t="str" cm="1">
        <f t="array" ref="O298">IF(L298&lt;&gt;"",_xlfn.CHOOSECOLS(_xlfn.TEXTSPLIT(N298,"--"),1),"")</f>
        <v>Crop Byproduct</v>
      </c>
      <c r="P298" s="147" t="str" cm="1">
        <f t="array" ref="P298">IF(L298&lt;&gt;"",IFERROR(_xlfn.CHOOSECOLS(_xlfn.TEXTSPLIT(N298,"--"),2),""),"")</f>
        <v>Roots and Tuber ByProducts</v>
      </c>
      <c r="Q298" s="147" t="str">
        <f t="shared" si="24"/>
        <v>Cassava--Yuca Peel</v>
      </c>
    </row>
    <row r="299" spans="1:17" x14ac:dyDescent="0.35">
      <c r="A299" s="146" t="str">
        <v>AOM_001523</v>
      </c>
      <c r="B299" s="146" t="str">
        <v>Trypsacum laxum</v>
      </c>
      <c r="C299" s="146" t="str">
        <v/>
      </c>
      <c r="D299" s="146" t="str">
        <v>Trypsacum laxum</v>
      </c>
      <c r="E299" s="146" t="str">
        <f t="shared" si="23"/>
        <v>Trypsacum laxum</v>
      </c>
      <c r="F299" s="146" t="str">
        <v>Management--Livestock Management--Feed Characteristic--Feed Composition--Feed Ingredient--Forage Plants--Cereal and Grass Forages--Trypsacum laxum----</v>
      </c>
      <c r="G299" s="146" t="str" cm="1">
        <f t="array" ref="G299">IFERROR(SUBSTITUTE(_xlfn.CHOOSECOLS(_xlfn.TEXTSPLIT(_xlfn.TEXTJOIN("|",,F299),"Feed Ingredient--","|",TRUE),2),"----",""),"")</f>
        <v>Forage Plants--Cereal and Grass Forages--Trypsacum laxum</v>
      </c>
      <c r="H299" s="146" t="str">
        <f t="shared" si="20"/>
        <v>Forage Plants--Cereal and Grass Forages--Trypsacum laxum</v>
      </c>
      <c r="I299" s="146">
        <f t="shared" si="21"/>
        <v>2</v>
      </c>
      <c r="J299" s="146" t="str">
        <f t="shared" si="22"/>
        <v>Forage Plants--Cereal and Grass Forages</v>
      </c>
      <c r="K299" s="146" t="str" cm="1">
        <f t="array" ref="K299">IF(G299&lt;&gt;"",_xlfn.TEXTJOIN(";",TRUE,
CONCATENATE(A299,"$",H299),
IF(E299="","",IF(I299&lt;&gt;0,CONCATENATE(A299,"$",J299,"--",_xlfn.TEXTSPLIT(E299,";",TRUE,FALSE)),CONCATENATE(A299,"$",_xlfn.TEXTSPLIT(E299,";",TRUE,FALSE))))),"")</f>
        <v>AOM_001523$Forage Plants--Cereal and Grass Forages--Trypsacum laxum;AOM_001523$Forage Plants--Cereal and Grass Forages--Trypsacum laxum</v>
      </c>
      <c r="L299" s="146" t="str">
        <v>AOM_002112$Crop Byproduct--Roots and Tuber ByProducts--Cassava--Tapioca Peel</v>
      </c>
      <c r="M299" s="146" t="str" cm="1">
        <f t="array" ref="M299:N299">IF(L299&lt;&gt;"",_xlfn.TEXTSPLIT(L299, "$"),"")</f>
        <v>AOM_002112</v>
      </c>
      <c r="N299" s="146" t="str">
        <v>Crop Byproduct--Roots and Tuber ByProducts--Cassava--Tapioca Peel</v>
      </c>
      <c r="O299" s="146" t="str" cm="1">
        <f t="array" ref="O299">IF(L299&lt;&gt;"",_xlfn.CHOOSECOLS(_xlfn.TEXTSPLIT(N299,"--"),1),"")</f>
        <v>Crop Byproduct</v>
      </c>
      <c r="P299" s="146" t="str" cm="1">
        <f t="array" ref="P299">IF(L299&lt;&gt;"",IFERROR(_xlfn.CHOOSECOLS(_xlfn.TEXTSPLIT(N299,"--"),2),""),"")</f>
        <v>Roots and Tuber ByProducts</v>
      </c>
      <c r="Q299" s="146" t="str">
        <f t="shared" si="24"/>
        <v>Cassava--Tapioca Peel</v>
      </c>
    </row>
    <row r="300" spans="1:17" x14ac:dyDescent="0.35">
      <c r="A300" s="147" t="str">
        <v>AOM_001911</v>
      </c>
      <c r="B300" s="147" t="str">
        <v>Unspecified Hay</v>
      </c>
      <c r="C300" s="147" t="str">
        <v>Hay</v>
      </c>
      <c r="D300" s="147" t="str">
        <v/>
      </c>
      <c r="E300" s="147" t="str">
        <f t="shared" si="23"/>
        <v>Hay</v>
      </c>
      <c r="F300" s="147" t="str">
        <v>Management--Livestock Management--Feed Characteristic--Feed Composition--Feed Ingredient--Forage Plants--Cereal and Grass Forages--Unspecified Hay----</v>
      </c>
      <c r="G300" s="147" t="str" cm="1">
        <f t="array" ref="G300">IFERROR(SUBSTITUTE(_xlfn.CHOOSECOLS(_xlfn.TEXTSPLIT(_xlfn.TEXTJOIN("|",,F300),"Feed Ingredient--","|",TRUE),2),"----",""),"")</f>
        <v>Forage Plants--Cereal and Grass Forages--Unspecified Hay</v>
      </c>
      <c r="H300" s="147" t="str">
        <f t="shared" si="20"/>
        <v>Forage Plants--Cereal and Grass Forages--Unspecified Hay</v>
      </c>
      <c r="I300" s="147">
        <f t="shared" si="21"/>
        <v>2</v>
      </c>
      <c r="J300" s="147" t="str">
        <f t="shared" si="22"/>
        <v>Forage Plants--Cereal and Grass Forages</v>
      </c>
      <c r="K300" s="147" t="str" cm="1">
        <f t="array" ref="K300">IF(G300&lt;&gt;"",_xlfn.TEXTJOIN(";",TRUE,
CONCATENATE(A300,"$",H300),
IF(E300="","",IF(I300&lt;&gt;0,CONCATENATE(A300,"$",J300,"--",_xlfn.TEXTSPLIT(E300,";",TRUE,FALSE)),CONCATENATE(A300,"$",_xlfn.TEXTSPLIT(E300,";",TRUE,FALSE))))),"")</f>
        <v>AOM_001911$Forage Plants--Cereal and Grass Forages--Unspecified Hay;AOM_001911$Forage Plants--Cereal and Grass Forages--Hay</v>
      </c>
      <c r="L300" s="147" t="str">
        <v>AOM_002112$Crop Byproduct--Roots and Tuber ByProducts--Cassava--Manioc Peel</v>
      </c>
      <c r="M300" s="147" t="str" cm="1">
        <f t="array" ref="M300:N300">IF(L300&lt;&gt;"",_xlfn.TEXTSPLIT(L300, "$"),"")</f>
        <v>AOM_002112</v>
      </c>
      <c r="N300" s="147" t="str">
        <v>Crop Byproduct--Roots and Tuber ByProducts--Cassava--Manioc Peel</v>
      </c>
      <c r="O300" s="147" t="str" cm="1">
        <f t="array" ref="O300">IF(L300&lt;&gt;"",_xlfn.CHOOSECOLS(_xlfn.TEXTSPLIT(N300,"--"),1),"")</f>
        <v>Crop Byproduct</v>
      </c>
      <c r="P300" s="147" t="str" cm="1">
        <f t="array" ref="P300">IF(L300&lt;&gt;"",IFERROR(_xlfn.CHOOSECOLS(_xlfn.TEXTSPLIT(N300,"--"),2),""),"")</f>
        <v>Roots and Tuber ByProducts</v>
      </c>
      <c r="Q300" s="147" t="str">
        <f t="shared" si="24"/>
        <v>Cassava--Manioc Peel</v>
      </c>
    </row>
    <row r="301" spans="1:17" x14ac:dyDescent="0.35">
      <c r="A301" s="146" t="str">
        <v>AOM_001453</v>
      </c>
      <c r="B301" s="146" t="str">
        <v>Urochloa mosambicensis</v>
      </c>
      <c r="C301" s="146" t="str">
        <v/>
      </c>
      <c r="D301" s="146" t="str">
        <v>Urochloa mosambicensis</v>
      </c>
      <c r="E301" s="146" t="str">
        <f t="shared" si="23"/>
        <v>Urochloa mosambicensis</v>
      </c>
      <c r="F301" s="146" t="str">
        <v>Management--Livestock Management--Feed Characteristic--Feed Composition--Feed Ingredient--Forage Plants--Cereal and Grass Forages--Urochloa mosambicensis----</v>
      </c>
      <c r="G301" s="146" t="str" cm="1">
        <f t="array" ref="G301">IFERROR(SUBSTITUTE(_xlfn.CHOOSECOLS(_xlfn.TEXTSPLIT(_xlfn.TEXTJOIN("|",,F301),"Feed Ingredient--","|",TRUE),2),"----",""),"")</f>
        <v>Forage Plants--Cereal and Grass Forages--Urochloa mosambicensis</v>
      </c>
      <c r="H301" s="146" t="str">
        <f t="shared" si="20"/>
        <v>Forage Plants--Cereal and Grass Forages--Urochloa mosambicensis</v>
      </c>
      <c r="I301" s="146">
        <f t="shared" si="21"/>
        <v>2</v>
      </c>
      <c r="J301" s="146" t="str">
        <f t="shared" si="22"/>
        <v>Forage Plants--Cereal and Grass Forages</v>
      </c>
      <c r="K301" s="146" t="str" cm="1">
        <f t="array" ref="K301">IF(G301&lt;&gt;"",_xlfn.TEXTJOIN(";",TRUE,
CONCATENATE(A301,"$",H301),
IF(E301="","",IF(I301&lt;&gt;0,CONCATENATE(A301,"$",J301,"--",_xlfn.TEXTSPLIT(E301,";",TRUE,FALSE)),CONCATENATE(A301,"$",_xlfn.TEXTSPLIT(E301,";",TRUE,FALSE))))),"")</f>
        <v>AOM_001453$Forage Plants--Cereal and Grass Forages--Urochloa mosambicensis;AOM_001453$Forage Plants--Cereal and Grass Forages--Urochloa mosambicensis</v>
      </c>
      <c r="L301" s="146" t="str">
        <v>AOM_002112$Crop Byproduct--Roots and Tuber ByProducts--Cassava--Manihot esculenta Peel</v>
      </c>
      <c r="M301" s="146" t="str" cm="1">
        <f t="array" ref="M301:N301">IF(L301&lt;&gt;"",_xlfn.TEXTSPLIT(L301, "$"),"")</f>
        <v>AOM_002112</v>
      </c>
      <c r="N301" s="146" t="str">
        <v>Crop Byproduct--Roots and Tuber ByProducts--Cassava--Manihot esculenta Peel</v>
      </c>
      <c r="O301" s="146" t="str" cm="1">
        <f t="array" ref="O301">IF(L301&lt;&gt;"",_xlfn.CHOOSECOLS(_xlfn.TEXTSPLIT(N301,"--"),1),"")</f>
        <v>Crop Byproduct</v>
      </c>
      <c r="P301" s="146" t="str" cm="1">
        <f t="array" ref="P301">IF(L301&lt;&gt;"",IFERROR(_xlfn.CHOOSECOLS(_xlfn.TEXTSPLIT(N301,"--"),2),""),"")</f>
        <v>Roots and Tuber ByProducts</v>
      </c>
      <c r="Q301" s="146" t="str">
        <f t="shared" si="24"/>
        <v>Cassava--Manihot esculenta Peel</v>
      </c>
    </row>
    <row r="302" spans="1:17" x14ac:dyDescent="0.35">
      <c r="A302" s="147" t="str">
        <v>AOM_000702</v>
      </c>
      <c r="B302" s="147" t="str">
        <v>Acacia albida</v>
      </c>
      <c r="C302" s="147" t="str">
        <v>White Acacia</v>
      </c>
      <c r="D302" s="147" t="str">
        <v>Faidherbia albida</v>
      </c>
      <c r="E302" s="147" t="str">
        <f t="shared" si="23"/>
        <v>White Acacia;Faidherbia albida</v>
      </c>
      <c r="F302" s="147" t="str">
        <v>Management--Livestock Management--Feed Characteristic--Feed Composition--Feed Ingredient--Forage Plants--Forage Trees--Acacia albida----</v>
      </c>
      <c r="G302" s="147" t="str" cm="1">
        <f t="array" ref="G302">IFERROR(SUBSTITUTE(_xlfn.CHOOSECOLS(_xlfn.TEXTSPLIT(_xlfn.TEXTJOIN("|",,F302),"Feed Ingredient--","|",TRUE),2),"----",""),"")</f>
        <v>Forage Plants--Forage Trees--Acacia albida</v>
      </c>
      <c r="H302" s="147" t="str">
        <f t="shared" si="20"/>
        <v>Forage Plants--Forage Trees--Acacia albida</v>
      </c>
      <c r="I302" s="147">
        <f t="shared" si="21"/>
        <v>2</v>
      </c>
      <c r="J302" s="147" t="str">
        <f t="shared" si="22"/>
        <v>Forage Plants--Forage Trees</v>
      </c>
      <c r="K302" s="147" t="str" cm="1">
        <f t="array" ref="K302">IF(G302&lt;&gt;"",_xlfn.TEXTJOIN(";",TRUE,
CONCATENATE(A302,"$",H302),
IF(E302="","",IF(I302&lt;&gt;0,CONCATENATE(A302,"$",J302,"--",_xlfn.TEXTSPLIT(E302,";",TRUE,FALSE)),CONCATENATE(A302,"$",_xlfn.TEXTSPLIT(E302,";",TRUE,FALSE))))),"")</f>
        <v>AOM_000702$Forage Plants--Forage Trees--Acacia albida;AOM_000702$Forage Plants--Forage Trees--White Acacia;AOM_000702$Forage Plants--Forage Trees--Faidherbia albida</v>
      </c>
      <c r="L302" s="147" t="str">
        <v>AOM_002113$Crop Byproduct--Roots and Tuber ByProducts--Cassava--Cassava Root</v>
      </c>
      <c r="M302" s="147" t="str" cm="1">
        <f t="array" ref="M302:N302">IF(L302&lt;&gt;"",_xlfn.TEXTSPLIT(L302, "$"),"")</f>
        <v>AOM_002113</v>
      </c>
      <c r="N302" s="147" t="str">
        <v>Crop Byproduct--Roots and Tuber ByProducts--Cassava--Cassava Root</v>
      </c>
      <c r="O302" s="147" t="str" cm="1">
        <f t="array" ref="O302">IF(L302&lt;&gt;"",_xlfn.CHOOSECOLS(_xlfn.TEXTSPLIT(N302,"--"),1),"")</f>
        <v>Crop Byproduct</v>
      </c>
      <c r="P302" s="147" t="str" cm="1">
        <f t="array" ref="P302">IF(L302&lt;&gt;"",IFERROR(_xlfn.CHOOSECOLS(_xlfn.TEXTSPLIT(N302,"--"),2),""),"")</f>
        <v>Roots and Tuber ByProducts</v>
      </c>
      <c r="Q302" s="147" t="str">
        <f t="shared" si="24"/>
        <v>Cassava--Cassava Root</v>
      </c>
    </row>
    <row r="303" spans="1:17" x14ac:dyDescent="0.35">
      <c r="A303" s="146" t="str">
        <v>AOM_000703</v>
      </c>
      <c r="B303" s="146" t="str">
        <v>Acacia angustissima</v>
      </c>
      <c r="C303" s="146" t="str">
        <v/>
      </c>
      <c r="D303" s="146" t="str">
        <v>Acacia angustissima</v>
      </c>
      <c r="E303" s="146" t="str">
        <f t="shared" si="23"/>
        <v>Acacia angustissima</v>
      </c>
      <c r="F303" s="146" t="str">
        <v>Management--Livestock Management--Feed Characteristic--Feed Composition--Feed Ingredient--Forage Plants--Forage Trees--Acacia angustissima----</v>
      </c>
      <c r="G303" s="146" t="str" cm="1">
        <f t="array" ref="G303">IFERROR(SUBSTITUTE(_xlfn.CHOOSECOLS(_xlfn.TEXTSPLIT(_xlfn.TEXTJOIN("|",,F303),"Feed Ingredient--","|",TRUE),2),"----",""),"")</f>
        <v>Forage Plants--Forage Trees--Acacia angustissima</v>
      </c>
      <c r="H303" s="146" t="str">
        <f t="shared" si="20"/>
        <v>Forage Plants--Forage Trees--Acacia angustissima</v>
      </c>
      <c r="I303" s="146">
        <f t="shared" si="21"/>
        <v>2</v>
      </c>
      <c r="J303" s="146" t="str">
        <f t="shared" si="22"/>
        <v>Forage Plants--Forage Trees</v>
      </c>
      <c r="K303" s="146" t="str" cm="1">
        <f t="array" ref="K303">IF(G303&lt;&gt;"",_xlfn.TEXTJOIN(";",TRUE,
CONCATENATE(A303,"$",H303),
IF(E303="","",IF(I303&lt;&gt;0,CONCATENATE(A303,"$",J303,"--",_xlfn.TEXTSPLIT(E303,";",TRUE,FALSE)),CONCATENATE(A303,"$",_xlfn.TEXTSPLIT(E303,";",TRUE,FALSE))))),"")</f>
        <v>AOM_000703$Forage Plants--Forage Trees--Acacia angustissima;AOM_000703$Forage Plants--Forage Trees--Acacia angustissima</v>
      </c>
      <c r="L303" s="146" t="str">
        <v>AOM_002113$Crop Byproduct--Roots and Tuber ByProducts--Cassava--Yuca Root</v>
      </c>
      <c r="M303" s="146" t="str" cm="1">
        <f t="array" ref="M303:N303">IF(L303&lt;&gt;"",_xlfn.TEXTSPLIT(L303, "$"),"")</f>
        <v>AOM_002113</v>
      </c>
      <c r="N303" s="146" t="str">
        <v>Crop Byproduct--Roots and Tuber ByProducts--Cassava--Yuca Root</v>
      </c>
      <c r="O303" s="146" t="str" cm="1">
        <f t="array" ref="O303">IF(L303&lt;&gt;"",_xlfn.CHOOSECOLS(_xlfn.TEXTSPLIT(N303,"--"),1),"")</f>
        <v>Crop Byproduct</v>
      </c>
      <c r="P303" s="146" t="str" cm="1">
        <f t="array" ref="P303">IF(L303&lt;&gt;"",IFERROR(_xlfn.CHOOSECOLS(_xlfn.TEXTSPLIT(N303,"--"),2),""),"")</f>
        <v>Roots and Tuber ByProducts</v>
      </c>
      <c r="Q303" s="146" t="str">
        <f t="shared" si="24"/>
        <v>Cassava--Yuca Root</v>
      </c>
    </row>
    <row r="304" spans="1:17" x14ac:dyDescent="0.35">
      <c r="A304" s="147" t="str">
        <v>AOM_001756</v>
      </c>
      <c r="B304" s="147" t="str">
        <v>Acacia brevispica Leaves</v>
      </c>
      <c r="C304" s="147" t="str">
        <v/>
      </c>
      <c r="D304" s="147" t="str">
        <v/>
      </c>
      <c r="E304" s="147" t="str">
        <f t="shared" si="23"/>
        <v/>
      </c>
      <c r="F304" s="147" t="str">
        <v>Management--Livestock Management--Feed Characteristic--Feed Composition--Feed Ingredient--Forage Plants--Forage Trees--Acacia brevispica--Acacia brevispica Leaves--</v>
      </c>
      <c r="G304" s="147" t="str" cm="1">
        <f t="array" ref="G304">IFERROR(SUBSTITUTE(_xlfn.CHOOSECOLS(_xlfn.TEXTSPLIT(_xlfn.TEXTJOIN("|",,F304),"Feed Ingredient--","|",TRUE),2),"----",""),"")</f>
        <v>Forage Plants--Forage Trees--Acacia brevispica--Acacia brevispica Leaves--</v>
      </c>
      <c r="H304" s="147" t="str">
        <f t="shared" si="20"/>
        <v>Forage Plants--Forage Trees--Acacia brevispica--Acacia brevispica Leaves</v>
      </c>
      <c r="I304" s="147">
        <f t="shared" si="21"/>
        <v>3</v>
      </c>
      <c r="J304" s="147" t="str">
        <f t="shared" si="22"/>
        <v>Forage Plants--Forage Trees--Acacia brevispica</v>
      </c>
      <c r="K304" s="147" t="str" cm="1">
        <f t="array" ref="K304">IF(G304&lt;&gt;"",_xlfn.TEXTJOIN(";",TRUE,
CONCATENATE(A304,"$",H304),
IF(E304="","",IF(I304&lt;&gt;0,CONCATENATE(A304,"$",J304,"--",_xlfn.TEXTSPLIT(E304,";",TRUE,FALSE)),CONCATENATE(A304,"$",_xlfn.TEXTSPLIT(E304,";",TRUE,FALSE))))),"")</f>
        <v>AOM_001756$Forage Plants--Forage Trees--Acacia brevispica--Acacia brevispica Leaves</v>
      </c>
      <c r="L304" s="147" t="str">
        <v>AOM_002113$Crop Byproduct--Roots and Tuber ByProducts--Cassava--Tapioca Root</v>
      </c>
      <c r="M304" s="147" t="str" cm="1">
        <f t="array" ref="M304:N304">IF(L304&lt;&gt;"",_xlfn.TEXTSPLIT(L304, "$"),"")</f>
        <v>AOM_002113</v>
      </c>
      <c r="N304" s="147" t="str">
        <v>Crop Byproduct--Roots and Tuber ByProducts--Cassava--Tapioca Root</v>
      </c>
      <c r="O304" s="147" t="str" cm="1">
        <f t="array" ref="O304">IF(L304&lt;&gt;"",_xlfn.CHOOSECOLS(_xlfn.TEXTSPLIT(N304,"--"),1),"")</f>
        <v>Crop Byproduct</v>
      </c>
      <c r="P304" s="147" t="str" cm="1">
        <f t="array" ref="P304">IF(L304&lt;&gt;"",IFERROR(_xlfn.CHOOSECOLS(_xlfn.TEXTSPLIT(N304,"--"),2),""),"")</f>
        <v>Roots and Tuber ByProducts</v>
      </c>
      <c r="Q304" s="147" t="str">
        <f t="shared" si="24"/>
        <v>Cassava--Tapioca Root</v>
      </c>
    </row>
    <row r="305" spans="1:17" x14ac:dyDescent="0.35">
      <c r="A305" s="146" t="str">
        <v>AOM_001758</v>
      </c>
      <c r="B305" s="146" t="str">
        <v>Acacia brevispica Pods</v>
      </c>
      <c r="C305" s="146" t="str">
        <v/>
      </c>
      <c r="D305" s="146" t="str">
        <v/>
      </c>
      <c r="E305" s="146" t="str">
        <f t="shared" si="23"/>
        <v/>
      </c>
      <c r="F305" s="146" t="str">
        <v>Management--Livestock Management--Feed Characteristic--Feed Composition--Feed Ingredient--Forage Plants--Forage Trees--Acacia brevispica--Acacia brevispica Pods--</v>
      </c>
      <c r="G305" s="146" t="str" cm="1">
        <f t="array" ref="G305">IFERROR(SUBSTITUTE(_xlfn.CHOOSECOLS(_xlfn.TEXTSPLIT(_xlfn.TEXTJOIN("|",,F305),"Feed Ingredient--","|",TRUE),2),"----",""),"")</f>
        <v>Forage Plants--Forage Trees--Acacia brevispica--Acacia brevispica Pods--</v>
      </c>
      <c r="H305" s="146" t="str">
        <f t="shared" si="20"/>
        <v>Forage Plants--Forage Trees--Acacia brevispica--Acacia brevispica Pods</v>
      </c>
      <c r="I305" s="146">
        <f t="shared" si="21"/>
        <v>3</v>
      </c>
      <c r="J305" s="146" t="str">
        <f t="shared" si="22"/>
        <v>Forage Plants--Forage Trees--Acacia brevispica</v>
      </c>
      <c r="K305" s="146" t="str" cm="1">
        <f t="array" ref="K305">IF(G305&lt;&gt;"",_xlfn.TEXTJOIN(";",TRUE,
CONCATENATE(A305,"$",H305),
IF(E305="","",IF(I305&lt;&gt;0,CONCATENATE(A305,"$",J305,"--",_xlfn.TEXTSPLIT(E305,";",TRUE,FALSE)),CONCATENATE(A305,"$",_xlfn.TEXTSPLIT(E305,";",TRUE,FALSE))))),"")</f>
        <v>AOM_001758$Forage Plants--Forage Trees--Acacia brevispica--Acacia brevispica Pods</v>
      </c>
      <c r="L305" s="146" t="str">
        <v>AOM_002113$Crop Byproduct--Roots and Tuber ByProducts--Cassava--Manioc Root</v>
      </c>
      <c r="M305" s="146" t="str" cm="1">
        <f t="array" ref="M305:N305">IF(L305&lt;&gt;"",_xlfn.TEXTSPLIT(L305, "$"),"")</f>
        <v>AOM_002113</v>
      </c>
      <c r="N305" s="146" t="str">
        <v>Crop Byproduct--Roots and Tuber ByProducts--Cassava--Manioc Root</v>
      </c>
      <c r="O305" s="146" t="str" cm="1">
        <f t="array" ref="O305">IF(L305&lt;&gt;"",_xlfn.CHOOSECOLS(_xlfn.TEXTSPLIT(N305,"--"),1),"")</f>
        <v>Crop Byproduct</v>
      </c>
      <c r="P305" s="146" t="str" cm="1">
        <f t="array" ref="P305">IF(L305&lt;&gt;"",IFERROR(_xlfn.CHOOSECOLS(_xlfn.TEXTSPLIT(N305,"--"),2),""),"")</f>
        <v>Roots and Tuber ByProducts</v>
      </c>
      <c r="Q305" s="146" t="str">
        <f t="shared" si="24"/>
        <v>Cassava--Manioc Root</v>
      </c>
    </row>
    <row r="306" spans="1:17" x14ac:dyDescent="0.35">
      <c r="A306" s="147" t="str">
        <v>AOM_001118</v>
      </c>
      <c r="B306" s="147" t="str">
        <v>Acacia cyanophylla</v>
      </c>
      <c r="C306" s="147" t="str">
        <v/>
      </c>
      <c r="D306" s="147" t="str">
        <v>Acacia cyanophylla</v>
      </c>
      <c r="E306" s="147" t="str">
        <f t="shared" si="23"/>
        <v>Acacia cyanophylla</v>
      </c>
      <c r="F306" s="147" t="str">
        <v>Management--Livestock Management--Feed Characteristic--Feed Composition--Feed Ingredient--Forage Plants--Forage Trees--Acacia cyanophylla----</v>
      </c>
      <c r="G306" s="147" t="str" cm="1">
        <f t="array" ref="G306">IFERROR(SUBSTITUTE(_xlfn.CHOOSECOLS(_xlfn.TEXTSPLIT(_xlfn.TEXTJOIN("|",,F306),"Feed Ingredient--","|",TRUE),2),"----",""),"")</f>
        <v>Forage Plants--Forage Trees--Acacia cyanophylla</v>
      </c>
      <c r="H306" s="147" t="str">
        <f t="shared" si="20"/>
        <v>Forage Plants--Forage Trees--Acacia cyanophylla</v>
      </c>
      <c r="I306" s="147">
        <f t="shared" si="21"/>
        <v>2</v>
      </c>
      <c r="J306" s="147" t="str">
        <f t="shared" si="22"/>
        <v>Forage Plants--Forage Trees</v>
      </c>
      <c r="K306" s="147" t="str" cm="1">
        <f t="array" ref="K306">IF(G306&lt;&gt;"",_xlfn.TEXTJOIN(";",TRUE,
CONCATENATE(A306,"$",H306),
IF(E306="","",IF(I306&lt;&gt;0,CONCATENATE(A306,"$",J306,"--",_xlfn.TEXTSPLIT(E306,";",TRUE,FALSE)),CONCATENATE(A306,"$",_xlfn.TEXTSPLIT(E306,";",TRUE,FALSE))))),"")</f>
        <v>AOM_001118$Forage Plants--Forage Trees--Acacia cyanophylla;AOM_001118$Forage Plants--Forage Trees--Acacia cyanophylla</v>
      </c>
      <c r="L306" s="147" t="str">
        <v>AOM_000638$Crop Byproduct--Roots and Tuber ByProducts--Cassava--Cassava Shaft</v>
      </c>
      <c r="M306" s="147" t="str" cm="1">
        <f t="array" ref="M306:N306">IF(L306&lt;&gt;"",_xlfn.TEXTSPLIT(L306, "$"),"")</f>
        <v>AOM_000638</v>
      </c>
      <c r="N306" s="147" t="str">
        <v>Crop Byproduct--Roots and Tuber ByProducts--Cassava--Cassava Shaft</v>
      </c>
      <c r="O306" s="147" t="str" cm="1">
        <f t="array" ref="O306">IF(L306&lt;&gt;"",_xlfn.CHOOSECOLS(_xlfn.TEXTSPLIT(N306,"--"),1),"")</f>
        <v>Crop Byproduct</v>
      </c>
      <c r="P306" s="147" t="str" cm="1">
        <f t="array" ref="P306">IF(L306&lt;&gt;"",IFERROR(_xlfn.CHOOSECOLS(_xlfn.TEXTSPLIT(N306,"--"),2),""),"")</f>
        <v>Roots and Tuber ByProducts</v>
      </c>
      <c r="Q306" s="147" t="str">
        <f t="shared" si="24"/>
        <v>Cassava--Cassava Shaft</v>
      </c>
    </row>
    <row r="307" spans="1:17" x14ac:dyDescent="0.35">
      <c r="A307" s="146" t="str">
        <v>AOM_001761</v>
      </c>
      <c r="B307" s="146" t="str">
        <v>Acacia etbaica Fruits</v>
      </c>
      <c r="C307" s="146" t="str">
        <v/>
      </c>
      <c r="D307" s="146" t="str">
        <v/>
      </c>
      <c r="E307" s="146" t="str">
        <f t="shared" si="23"/>
        <v/>
      </c>
      <c r="F307" s="146" t="str">
        <v>Management--Livestock Management--Feed Characteristic--Feed Composition--Feed Ingredient--Forage Plants--Forage Trees--Acacia etbaica--Acacia etbaica Fruits--</v>
      </c>
      <c r="G307" s="146" t="str" cm="1">
        <f t="array" ref="G307">IFERROR(SUBSTITUTE(_xlfn.CHOOSECOLS(_xlfn.TEXTSPLIT(_xlfn.TEXTJOIN("|",,F307),"Feed Ingredient--","|",TRUE),2),"----",""),"")</f>
        <v>Forage Plants--Forage Trees--Acacia etbaica--Acacia etbaica Fruits--</v>
      </c>
      <c r="H307" s="146" t="str">
        <f t="shared" si="20"/>
        <v>Forage Plants--Forage Trees--Acacia etbaica--Acacia etbaica Fruits</v>
      </c>
      <c r="I307" s="146">
        <f t="shared" si="21"/>
        <v>3</v>
      </c>
      <c r="J307" s="146" t="str">
        <f t="shared" si="22"/>
        <v>Forage Plants--Forage Trees--Acacia etbaica</v>
      </c>
      <c r="K307" s="146" t="str" cm="1">
        <f t="array" ref="K307">IF(G307&lt;&gt;"",_xlfn.TEXTJOIN(";",TRUE,
CONCATENATE(A307,"$",H307),
IF(E307="","",IF(I307&lt;&gt;0,CONCATENATE(A307,"$",J307,"--",_xlfn.TEXTSPLIT(E307,";",TRUE,FALSE)),CONCATENATE(A307,"$",_xlfn.TEXTSPLIT(E307,";",TRUE,FALSE))))),"")</f>
        <v>AOM_001761$Forage Plants--Forage Trees--Acacia etbaica--Acacia etbaica Fruits</v>
      </c>
      <c r="L307" s="146" t="str">
        <v>AOM_000638$Crop Byproduct--Roots and Tuber ByProducts--Cassava--Yuca Shaft</v>
      </c>
      <c r="M307" s="146" t="str" cm="1">
        <f t="array" ref="M307:N307">IF(L307&lt;&gt;"",_xlfn.TEXTSPLIT(L307, "$"),"")</f>
        <v>AOM_000638</v>
      </c>
      <c r="N307" s="146" t="str">
        <v>Crop Byproduct--Roots and Tuber ByProducts--Cassava--Yuca Shaft</v>
      </c>
      <c r="O307" s="146" t="str" cm="1">
        <f t="array" ref="O307">IF(L307&lt;&gt;"",_xlfn.CHOOSECOLS(_xlfn.TEXTSPLIT(N307,"--"),1),"")</f>
        <v>Crop Byproduct</v>
      </c>
      <c r="P307" s="146" t="str" cm="1">
        <f t="array" ref="P307">IF(L307&lt;&gt;"",IFERROR(_xlfn.CHOOSECOLS(_xlfn.TEXTSPLIT(N307,"--"),2),""),"")</f>
        <v>Roots and Tuber ByProducts</v>
      </c>
      <c r="Q307" s="146" t="str">
        <f t="shared" si="24"/>
        <v>Cassava--Yuca Shaft</v>
      </c>
    </row>
    <row r="308" spans="1:17" x14ac:dyDescent="0.35">
      <c r="A308" s="147" t="str">
        <v>AOM_001764</v>
      </c>
      <c r="B308" s="147" t="str">
        <v>Acacia karroo Leaves</v>
      </c>
      <c r="C308" s="147" t="str">
        <v/>
      </c>
      <c r="D308" s="147" t="str">
        <v/>
      </c>
      <c r="E308" s="147" t="str">
        <f t="shared" si="23"/>
        <v/>
      </c>
      <c r="F308" s="147" t="str">
        <v>Management--Livestock Management--Feed Characteristic--Feed Composition--Feed Ingredient--Forage Plants--Forage Trees--Acacia karroo--Acacia karroo Leaves--</v>
      </c>
      <c r="G308" s="147" t="str" cm="1">
        <f t="array" ref="G308">IFERROR(SUBSTITUTE(_xlfn.CHOOSECOLS(_xlfn.TEXTSPLIT(_xlfn.TEXTJOIN("|",,F308),"Feed Ingredient--","|",TRUE),2),"----",""),"")</f>
        <v>Forage Plants--Forage Trees--Acacia karroo--Acacia karroo Leaves--</v>
      </c>
      <c r="H308" s="147" t="str">
        <f t="shared" si="20"/>
        <v>Forage Plants--Forage Trees--Acacia karroo--Acacia karroo Leaves</v>
      </c>
      <c r="I308" s="147">
        <f t="shared" si="21"/>
        <v>3</v>
      </c>
      <c r="J308" s="147" t="str">
        <f t="shared" si="22"/>
        <v>Forage Plants--Forage Trees--Acacia karroo</v>
      </c>
      <c r="K308" s="147" t="str" cm="1">
        <f t="array" ref="K308">IF(G308&lt;&gt;"",_xlfn.TEXTJOIN(";",TRUE,
CONCATENATE(A308,"$",H308),
IF(E308="","",IF(I308&lt;&gt;0,CONCATENATE(A308,"$",J308,"--",_xlfn.TEXTSPLIT(E308,";",TRUE,FALSE)),CONCATENATE(A308,"$",_xlfn.TEXTSPLIT(E308,";",TRUE,FALSE))))),"")</f>
        <v>AOM_001764$Forage Plants--Forage Trees--Acacia karroo--Acacia karroo Leaves</v>
      </c>
      <c r="L308" s="147" t="str">
        <v>AOM_000638$Crop Byproduct--Roots and Tuber ByProducts--Cassava--Tapioca Shaft</v>
      </c>
      <c r="M308" s="147" t="str" cm="1">
        <f t="array" ref="M308:N308">IF(L308&lt;&gt;"",_xlfn.TEXTSPLIT(L308, "$"),"")</f>
        <v>AOM_000638</v>
      </c>
      <c r="N308" s="147" t="str">
        <v>Crop Byproduct--Roots and Tuber ByProducts--Cassava--Tapioca Shaft</v>
      </c>
      <c r="O308" s="147" t="str" cm="1">
        <f t="array" ref="O308">IF(L308&lt;&gt;"",_xlfn.CHOOSECOLS(_xlfn.TEXTSPLIT(N308,"--"),1),"")</f>
        <v>Crop Byproduct</v>
      </c>
      <c r="P308" s="147" t="str" cm="1">
        <f t="array" ref="P308">IF(L308&lt;&gt;"",IFERROR(_xlfn.CHOOSECOLS(_xlfn.TEXTSPLIT(N308,"--"),2),""),"")</f>
        <v>Roots and Tuber ByProducts</v>
      </c>
      <c r="Q308" s="147" t="str">
        <f t="shared" si="24"/>
        <v>Cassava--Tapioca Shaft</v>
      </c>
    </row>
    <row r="309" spans="1:17" x14ac:dyDescent="0.35">
      <c r="A309" s="146" t="str">
        <v>AOM_000704</v>
      </c>
      <c r="B309" s="146" t="str">
        <v>Acacia nilotica</v>
      </c>
      <c r="C309" s="146" t="str">
        <v/>
      </c>
      <c r="D309" s="146" t="str">
        <v>Vachellia nilotica</v>
      </c>
      <c r="E309" s="146" t="str">
        <f t="shared" si="23"/>
        <v>Vachellia nilotica</v>
      </c>
      <c r="F309" s="146" t="str">
        <v>Management--Livestock Management--Feed Characteristic--Feed Composition--Feed Ingredient--Forage Plants--Forage Trees--Acacia nilotica----</v>
      </c>
      <c r="G309" s="146" t="str" cm="1">
        <f t="array" ref="G309">IFERROR(SUBSTITUTE(_xlfn.CHOOSECOLS(_xlfn.TEXTSPLIT(_xlfn.TEXTJOIN("|",,F309),"Feed Ingredient--","|",TRUE),2),"----",""),"")</f>
        <v>Forage Plants--Forage Trees--Acacia nilotica</v>
      </c>
      <c r="H309" s="146" t="str">
        <f t="shared" si="20"/>
        <v>Forage Plants--Forage Trees--Acacia nilotica</v>
      </c>
      <c r="I309" s="146">
        <f t="shared" si="21"/>
        <v>2</v>
      </c>
      <c r="J309" s="146" t="str">
        <f t="shared" si="22"/>
        <v>Forage Plants--Forage Trees</v>
      </c>
      <c r="K309" s="146" t="str" cm="1">
        <f t="array" ref="K309">IF(G309&lt;&gt;"",_xlfn.TEXTJOIN(";",TRUE,
CONCATENATE(A309,"$",H309),
IF(E309="","",IF(I309&lt;&gt;0,CONCATENATE(A309,"$",J309,"--",_xlfn.TEXTSPLIT(E309,";",TRUE,FALSE)),CONCATENATE(A309,"$",_xlfn.TEXTSPLIT(E309,";",TRUE,FALSE))))),"")</f>
        <v>AOM_000704$Forage Plants--Forage Trees--Acacia nilotica;AOM_000704$Forage Plants--Forage Trees--Vachellia nilotica</v>
      </c>
      <c r="L309" s="146" t="str">
        <v>AOM_000638$Crop Byproduct--Roots and Tuber ByProducts--Cassava--Manioc Shaft</v>
      </c>
      <c r="M309" s="146" t="str" cm="1">
        <f t="array" ref="M309:N309">IF(L309&lt;&gt;"",_xlfn.TEXTSPLIT(L309, "$"),"")</f>
        <v>AOM_000638</v>
      </c>
      <c r="N309" s="146" t="str">
        <v>Crop Byproduct--Roots and Tuber ByProducts--Cassava--Manioc Shaft</v>
      </c>
      <c r="O309" s="146" t="str" cm="1">
        <f t="array" ref="O309">IF(L309&lt;&gt;"",_xlfn.CHOOSECOLS(_xlfn.TEXTSPLIT(N309,"--"),1),"")</f>
        <v>Crop Byproduct</v>
      </c>
      <c r="P309" s="146" t="str" cm="1">
        <f t="array" ref="P309">IF(L309&lt;&gt;"",IFERROR(_xlfn.CHOOSECOLS(_xlfn.TEXTSPLIT(N309,"--"),2),""),"")</f>
        <v>Roots and Tuber ByProducts</v>
      </c>
      <c r="Q309" s="146" t="str">
        <f t="shared" si="24"/>
        <v>Cassava--Manioc Shaft</v>
      </c>
    </row>
    <row r="310" spans="1:17" x14ac:dyDescent="0.35">
      <c r="A310" s="147" t="str">
        <v>AOM_001593</v>
      </c>
      <c r="B310" s="147" t="str">
        <v>Acacia nilotica Leaves</v>
      </c>
      <c r="C310" s="147" t="str">
        <v/>
      </c>
      <c r="D310" s="147" t="str">
        <v/>
      </c>
      <c r="E310" s="147" t="str">
        <f t="shared" si="23"/>
        <v/>
      </c>
      <c r="F310" s="147" t="str">
        <v>Management--Livestock Management--Feed Characteristic--Feed Composition--Feed Ingredient--Forage Plants--Forage Trees--Acacia nilotica--Acacia nilotica Leaves--</v>
      </c>
      <c r="G310" s="147" t="str" cm="1">
        <f t="array" ref="G310">IFERROR(SUBSTITUTE(_xlfn.CHOOSECOLS(_xlfn.TEXTSPLIT(_xlfn.TEXTJOIN("|",,F310),"Feed Ingredient--","|",TRUE),2),"----",""),"")</f>
        <v>Forage Plants--Forage Trees--Acacia nilotica--Acacia nilotica Leaves--</v>
      </c>
      <c r="H310" s="147" t="str">
        <f t="shared" si="20"/>
        <v>Forage Plants--Forage Trees--Acacia nilotica--Acacia nilotica Leaves</v>
      </c>
      <c r="I310" s="147">
        <f t="shared" si="21"/>
        <v>3</v>
      </c>
      <c r="J310" s="147" t="str">
        <f t="shared" si="22"/>
        <v>Forage Plants--Forage Trees--Acacia nilotica</v>
      </c>
      <c r="K310" s="147" t="str" cm="1">
        <f t="array" ref="K310">IF(G310&lt;&gt;"",_xlfn.TEXTJOIN(";",TRUE,
CONCATENATE(A310,"$",H310),
IF(E310="","",IF(I310&lt;&gt;0,CONCATENATE(A310,"$",J310,"--",_xlfn.TEXTSPLIT(E310,";",TRUE,FALSE)),CONCATENATE(A310,"$",_xlfn.TEXTSPLIT(E310,";",TRUE,FALSE))))),"")</f>
        <v>AOM_001593$Forage Plants--Forage Trees--Acacia nilotica--Acacia nilotica Leaves</v>
      </c>
      <c r="L310" s="147" t="str">
        <v>AOM_001251$Crop Byproduct--Roots and Tuber ByProducts--Cassava--Cassava Waste</v>
      </c>
      <c r="M310" s="147" t="str" cm="1">
        <f t="array" ref="M310:N310">IF(L310&lt;&gt;"",_xlfn.TEXTSPLIT(L310, "$"),"")</f>
        <v>AOM_001251</v>
      </c>
      <c r="N310" s="147" t="str">
        <v>Crop Byproduct--Roots and Tuber ByProducts--Cassava--Cassava Waste</v>
      </c>
      <c r="O310" s="147" t="str" cm="1">
        <f t="array" ref="O310">IF(L310&lt;&gt;"",_xlfn.CHOOSECOLS(_xlfn.TEXTSPLIT(N310,"--"),1),"")</f>
        <v>Crop Byproduct</v>
      </c>
      <c r="P310" s="147" t="str" cm="1">
        <f t="array" ref="P310">IF(L310&lt;&gt;"",IFERROR(_xlfn.CHOOSECOLS(_xlfn.TEXTSPLIT(N310,"--"),2),""),"")</f>
        <v>Roots and Tuber ByProducts</v>
      </c>
      <c r="Q310" s="147" t="str">
        <f t="shared" si="24"/>
        <v>Cassava--Cassava Waste</v>
      </c>
    </row>
    <row r="311" spans="1:17" x14ac:dyDescent="0.35">
      <c r="A311" s="146" t="str">
        <v>AOM_001595</v>
      </c>
      <c r="B311" s="146" t="str">
        <v>Acacia nilotica Pods</v>
      </c>
      <c r="C311" s="146" t="str">
        <v/>
      </c>
      <c r="D311" s="146" t="str">
        <v/>
      </c>
      <c r="E311" s="146" t="str">
        <f t="shared" si="23"/>
        <v/>
      </c>
      <c r="F311" s="146" t="str">
        <v>Management--Livestock Management--Feed Characteristic--Feed Composition--Feed Ingredient--Forage Plants--Forage Trees--Acacia nilotica--Acacia nilotica Pods--</v>
      </c>
      <c r="G311" s="146" t="str" cm="1">
        <f t="array" ref="G311">IFERROR(SUBSTITUTE(_xlfn.CHOOSECOLS(_xlfn.TEXTSPLIT(_xlfn.TEXTJOIN("|",,F311),"Feed Ingredient--","|",TRUE),2),"----",""),"")</f>
        <v>Forage Plants--Forage Trees--Acacia nilotica--Acacia nilotica Pods--</v>
      </c>
      <c r="H311" s="146" t="str">
        <f t="shared" si="20"/>
        <v>Forage Plants--Forage Trees--Acacia nilotica--Acacia nilotica Pods</v>
      </c>
      <c r="I311" s="146">
        <f t="shared" si="21"/>
        <v>3</v>
      </c>
      <c r="J311" s="146" t="str">
        <f t="shared" si="22"/>
        <v>Forage Plants--Forage Trees--Acacia nilotica</v>
      </c>
      <c r="K311" s="146" t="str" cm="1">
        <f t="array" ref="K311">IF(G311&lt;&gt;"",_xlfn.TEXTJOIN(";",TRUE,
CONCATENATE(A311,"$",H311),
IF(E311="","",IF(I311&lt;&gt;0,CONCATENATE(A311,"$",J311,"--",_xlfn.TEXTSPLIT(E311,";",TRUE,FALSE)),CONCATENATE(A311,"$",_xlfn.TEXTSPLIT(E311,";",TRUE,FALSE))))),"")</f>
        <v>AOM_001595$Forage Plants--Forage Trees--Acacia nilotica--Acacia nilotica Pods</v>
      </c>
      <c r="L311" s="146" t="str">
        <v>AOM_001251$Crop Byproduct--Roots and Tuber ByProducts--Cassava--Manihot esculenta Waste</v>
      </c>
      <c r="M311" s="146" t="str" cm="1">
        <f t="array" ref="M311:N311">IF(L311&lt;&gt;"",_xlfn.TEXTSPLIT(L311, "$"),"")</f>
        <v>AOM_001251</v>
      </c>
      <c r="N311" s="146" t="str">
        <v>Crop Byproduct--Roots and Tuber ByProducts--Cassava--Manihot esculenta Waste</v>
      </c>
      <c r="O311" s="146" t="str" cm="1">
        <f t="array" ref="O311">IF(L311&lt;&gt;"",_xlfn.CHOOSECOLS(_xlfn.TEXTSPLIT(N311,"--"),1),"")</f>
        <v>Crop Byproduct</v>
      </c>
      <c r="P311" s="146" t="str" cm="1">
        <f t="array" ref="P311">IF(L311&lt;&gt;"",IFERROR(_xlfn.CHOOSECOLS(_xlfn.TEXTSPLIT(N311,"--"),2),""),"")</f>
        <v>Roots and Tuber ByProducts</v>
      </c>
      <c r="Q311" s="146" t="str">
        <f t="shared" si="24"/>
        <v>Cassava--Manihot esculenta Waste</v>
      </c>
    </row>
    <row r="312" spans="1:17" x14ac:dyDescent="0.35">
      <c r="A312" s="147" t="str">
        <v>AOM_001120</v>
      </c>
      <c r="B312" s="147" t="str">
        <v>Acacia saligna Leaves and Soft Twig</v>
      </c>
      <c r="C312" s="147" t="str">
        <v>Blue Wattle Leaves and Soft Twigs</v>
      </c>
      <c r="D312" s="147" t="str">
        <v>Acacia saligna Leaves and Soft Twig</v>
      </c>
      <c r="E312" s="147" t="str">
        <f t="shared" si="23"/>
        <v>Blue Wattle Leaves and Soft Twigs;Acacia saligna Leaves and Soft Twig</v>
      </c>
      <c r="F312" s="147" t="str">
        <v>Management--Livestock Management--Feed Characteristic--Feed Composition--Feed Ingredient--Forage Plants--Forage Trees--Acacia saligna--Acacia saligna Leaves and Soft Twig--</v>
      </c>
      <c r="G312" s="147" t="str" cm="1">
        <f t="array" ref="G312">IFERROR(SUBSTITUTE(_xlfn.CHOOSECOLS(_xlfn.TEXTSPLIT(_xlfn.TEXTJOIN("|",,F312),"Feed Ingredient--","|",TRUE),2),"----",""),"")</f>
        <v>Forage Plants--Forage Trees--Acacia saligna--Acacia saligna Leaves and Soft Twig--</v>
      </c>
      <c r="H312" s="147" t="str">
        <f t="shared" si="20"/>
        <v>Forage Plants--Forage Trees--Acacia saligna--Acacia saligna Leaves and Soft Twig</v>
      </c>
      <c r="I312" s="147">
        <f t="shared" si="21"/>
        <v>3</v>
      </c>
      <c r="J312" s="147" t="str">
        <f t="shared" si="22"/>
        <v>Forage Plants--Forage Trees--Acacia saligna</v>
      </c>
      <c r="K312" s="147" t="str" cm="1">
        <f t="array" ref="K312">IF(G312&lt;&gt;"",_xlfn.TEXTJOIN(";",TRUE,
CONCATENATE(A312,"$",H312),
IF(E312="","",IF(I312&lt;&gt;0,CONCATENATE(A312,"$",J312,"--",_xlfn.TEXTSPLIT(E312,";",TRUE,FALSE)),CONCATENATE(A312,"$",_xlfn.TEXTSPLIT(E312,";",TRUE,FALSE))))),"")</f>
        <v>AOM_001120$Forage Plants--Forage Trees--Acacia saligna--Acacia saligna Leaves and Soft Twig;AOM_001120$Forage Plants--Forage Trees--Acacia saligna--Blue Wattle Leaves and Soft Twigs;AOM_001120$Forage Plants--Forage Trees--Acacia saligna--Acacia saligna Leaves and Soft Twig</v>
      </c>
      <c r="L312" s="147" t="str">
        <v>AOM_001281$Crop Byproduct--Roots and Tuber ByProducts--Potato--Potato Hash</v>
      </c>
      <c r="M312" s="147" t="str" cm="1">
        <f t="array" ref="M312:N312">IF(L312&lt;&gt;"",_xlfn.TEXTSPLIT(L312, "$"),"")</f>
        <v>AOM_001281</v>
      </c>
      <c r="N312" s="147" t="str">
        <v>Crop Byproduct--Roots and Tuber ByProducts--Potato--Potato Hash</v>
      </c>
      <c r="O312" s="147" t="str" cm="1">
        <f t="array" ref="O312">IF(L312&lt;&gt;"",_xlfn.CHOOSECOLS(_xlfn.TEXTSPLIT(N312,"--"),1),"")</f>
        <v>Crop Byproduct</v>
      </c>
      <c r="P312" s="147" t="str" cm="1">
        <f t="array" ref="P312">IF(L312&lt;&gt;"",IFERROR(_xlfn.CHOOSECOLS(_xlfn.TEXTSPLIT(N312,"--"),2),""),"")</f>
        <v>Roots and Tuber ByProducts</v>
      </c>
      <c r="Q312" s="147" t="str">
        <f t="shared" si="24"/>
        <v>Potato--Potato Hash</v>
      </c>
    </row>
    <row r="313" spans="1:17" x14ac:dyDescent="0.35">
      <c r="A313" s="146" t="str">
        <v>AOM_001119</v>
      </c>
      <c r="B313" s="146" t="str">
        <v>Acacia saligna</v>
      </c>
      <c r="C313" s="146" t="str">
        <v>Blue Wattle</v>
      </c>
      <c r="D313" s="146" t="str">
        <v/>
      </c>
      <c r="E313" s="146" t="str">
        <f t="shared" si="23"/>
        <v>Blue Wattle</v>
      </c>
      <c r="F313" s="146" t="str">
        <v>Management--Livestock Management--Feed Characteristic--Feed Composition--Feed Ingredient--Forage Plants--Forage Trees--Acacia saligna----</v>
      </c>
      <c r="G313" s="146" t="str" cm="1">
        <f t="array" ref="G313">IFERROR(SUBSTITUTE(_xlfn.CHOOSECOLS(_xlfn.TEXTSPLIT(_xlfn.TEXTJOIN("|",,F313),"Feed Ingredient--","|",TRUE),2),"----",""),"")</f>
        <v>Forage Plants--Forage Trees--Acacia saligna</v>
      </c>
      <c r="H313" s="146" t="str">
        <f t="shared" si="20"/>
        <v>Forage Plants--Forage Trees--Acacia saligna</v>
      </c>
      <c r="I313" s="146">
        <f t="shared" si="21"/>
        <v>2</v>
      </c>
      <c r="J313" s="146" t="str">
        <f t="shared" si="22"/>
        <v>Forage Plants--Forage Trees</v>
      </c>
      <c r="K313" s="146" t="str" cm="1">
        <f t="array" ref="K313">IF(G313&lt;&gt;"",_xlfn.TEXTJOIN(";",TRUE,
CONCATENATE(A313,"$",H313),
IF(E313="","",IF(I313&lt;&gt;0,CONCATENATE(A313,"$",J313,"--",_xlfn.TEXTSPLIT(E313,";",TRUE,FALSE)),CONCATENATE(A313,"$",_xlfn.TEXTSPLIT(E313,";",TRUE,FALSE))))),"")</f>
        <v>AOM_001119$Forage Plants--Forage Trees--Acacia saligna;AOM_001119$Forage Plants--Forage Trees--Blue Wattle</v>
      </c>
      <c r="L313" s="146" t="str">
        <v>AOM_001281$Crop Byproduct--Roots and Tuber ByProducts--Potato--Solanum tuberosum</v>
      </c>
      <c r="M313" s="146" t="str" cm="1">
        <f t="array" ref="M313:N313">IF(L313&lt;&gt;"",_xlfn.TEXTSPLIT(L313, "$"),"")</f>
        <v>AOM_001281</v>
      </c>
      <c r="N313" s="146" t="str">
        <v>Crop Byproduct--Roots and Tuber ByProducts--Potato--Solanum tuberosum</v>
      </c>
      <c r="O313" s="146" t="str" cm="1">
        <f t="array" ref="O313">IF(L313&lt;&gt;"",_xlfn.CHOOSECOLS(_xlfn.TEXTSPLIT(N313,"--"),1),"")</f>
        <v>Crop Byproduct</v>
      </c>
      <c r="P313" s="146" t="str" cm="1">
        <f t="array" ref="P313">IF(L313&lt;&gt;"",IFERROR(_xlfn.CHOOSECOLS(_xlfn.TEXTSPLIT(N313,"--"),2),""),"")</f>
        <v>Roots and Tuber ByProducts</v>
      </c>
      <c r="Q313" s="146" t="str">
        <f t="shared" si="24"/>
        <v>Potato--Solanum tuberosum</v>
      </c>
    </row>
    <row r="314" spans="1:17" x14ac:dyDescent="0.35">
      <c r="A314" s="147" t="str">
        <v>AOM_001123</v>
      </c>
      <c r="B314" s="147" t="str">
        <v>Acacia senegal Leaves</v>
      </c>
      <c r="C314" s="147" t="str">
        <v/>
      </c>
      <c r="D314" s="147" t="str">
        <v>Acacia senegal Leaves</v>
      </c>
      <c r="E314" s="147" t="str">
        <f t="shared" si="23"/>
        <v>Acacia senegal Leaves</v>
      </c>
      <c r="F314" s="147" t="str">
        <v>Management--Livestock Management--Feed Characteristic--Feed Composition--Feed Ingredient--Forage Plants--Forage Trees--Acacia senegal--Acacia senegal Leaves--</v>
      </c>
      <c r="G314" s="147" t="str" cm="1">
        <f t="array" ref="G314">IFERROR(SUBSTITUTE(_xlfn.CHOOSECOLS(_xlfn.TEXTSPLIT(_xlfn.TEXTJOIN("|",,F314),"Feed Ingredient--","|",TRUE),2),"----",""),"")</f>
        <v>Forage Plants--Forage Trees--Acacia senegal--Acacia senegal Leaves--</v>
      </c>
      <c r="H314" s="147" t="str">
        <f t="shared" si="20"/>
        <v>Forage Plants--Forage Trees--Acacia senegal--Acacia senegal Leaves</v>
      </c>
      <c r="I314" s="147">
        <f t="shared" si="21"/>
        <v>3</v>
      </c>
      <c r="J314" s="147" t="str">
        <f t="shared" si="22"/>
        <v>Forage Plants--Forage Trees--Acacia senegal</v>
      </c>
      <c r="K314" s="147" t="str" cm="1">
        <f t="array" ref="K314">IF(G314&lt;&gt;"",_xlfn.TEXTJOIN(";",TRUE,
CONCATENATE(A314,"$",H314),
IF(E314="","",IF(I314&lt;&gt;0,CONCATENATE(A314,"$",J314,"--",_xlfn.TEXTSPLIT(E314,";",TRUE,FALSE)),CONCATENATE(A314,"$",_xlfn.TEXTSPLIT(E314,";",TRUE,FALSE))))),"")</f>
        <v>AOM_001123$Forage Plants--Forage Trees--Acacia senegal--Acacia senegal Leaves;AOM_001123$Forage Plants--Forage Trees--Acacia senegal--Acacia senegal Leaves</v>
      </c>
      <c r="L314" s="147" t="str">
        <v>AOM_001777$Crop Byproduct--Roots and Tuber ByProducts--Potato--Potato Processing Waste</v>
      </c>
      <c r="M314" s="147" t="str" cm="1">
        <f t="array" ref="M314:N314">IF(L314&lt;&gt;"",_xlfn.TEXTSPLIT(L314, "$"),"")</f>
        <v>AOM_001777</v>
      </c>
      <c r="N314" s="147" t="str">
        <v>Crop Byproduct--Roots and Tuber ByProducts--Potato--Potato Processing Waste</v>
      </c>
      <c r="O314" s="147" t="str" cm="1">
        <f t="array" ref="O314">IF(L314&lt;&gt;"",_xlfn.CHOOSECOLS(_xlfn.TEXTSPLIT(N314,"--"),1),"")</f>
        <v>Crop Byproduct</v>
      </c>
      <c r="P314" s="147" t="str" cm="1">
        <f t="array" ref="P314">IF(L314&lt;&gt;"",IFERROR(_xlfn.CHOOSECOLS(_xlfn.TEXTSPLIT(N314,"--"),2),""),"")</f>
        <v>Roots and Tuber ByProducts</v>
      </c>
      <c r="Q314" s="147" t="str">
        <f t="shared" si="24"/>
        <v>Potato--Potato Processing Waste</v>
      </c>
    </row>
    <row r="315" spans="1:17" x14ac:dyDescent="0.35">
      <c r="A315" s="146" t="str">
        <v>AOM_001122</v>
      </c>
      <c r="B315" s="146" t="str">
        <v>Acacia senegal Pods</v>
      </c>
      <c r="C315" s="146" t="str">
        <v/>
      </c>
      <c r="D315" s="146" t="str">
        <v>Acacia senegal Pods</v>
      </c>
      <c r="E315" s="146" t="str">
        <f t="shared" si="23"/>
        <v>Acacia senegal Pods</v>
      </c>
      <c r="F315" s="146" t="str">
        <v>Management--Livestock Management--Feed Characteristic--Feed Composition--Feed Ingredient--Forage Plants--Forage Trees--Acacia senegal--Acacia senegal Pods--</v>
      </c>
      <c r="G315" s="146" t="str" cm="1">
        <f t="array" ref="G315">IFERROR(SUBSTITUTE(_xlfn.CHOOSECOLS(_xlfn.TEXTSPLIT(_xlfn.TEXTJOIN("|",,F315),"Feed Ingredient--","|",TRUE),2),"----",""),"")</f>
        <v>Forage Plants--Forage Trees--Acacia senegal--Acacia senegal Pods--</v>
      </c>
      <c r="H315" s="146" t="str">
        <f t="shared" si="20"/>
        <v>Forage Plants--Forage Trees--Acacia senegal--Acacia senegal Pods</v>
      </c>
      <c r="I315" s="146">
        <f t="shared" si="21"/>
        <v>3</v>
      </c>
      <c r="J315" s="146" t="str">
        <f t="shared" si="22"/>
        <v>Forage Plants--Forage Trees--Acacia senegal</v>
      </c>
      <c r="K315" s="146" t="str" cm="1">
        <f t="array" ref="K315">IF(G315&lt;&gt;"",_xlfn.TEXTJOIN(";",TRUE,
CONCATENATE(A315,"$",H315),
IF(E315="","",IF(I315&lt;&gt;0,CONCATENATE(A315,"$",J315,"--",_xlfn.TEXTSPLIT(E315,";",TRUE,FALSE)),CONCATENATE(A315,"$",_xlfn.TEXTSPLIT(E315,";",TRUE,FALSE))))),"")</f>
        <v>AOM_001122$Forage Plants--Forage Trees--Acacia senegal--Acacia senegal Pods;AOM_001122$Forage Plants--Forage Trees--Acacia senegal--Acacia senegal Pods</v>
      </c>
      <c r="L315" s="146" t="str">
        <v>AOM_001777$Crop Byproduct--Roots and Tuber ByProducts--Potato--Solanum tuberosum Processing Waste</v>
      </c>
      <c r="M315" s="146" t="str" cm="1">
        <f t="array" ref="M315:N315">IF(L315&lt;&gt;"",_xlfn.TEXTSPLIT(L315, "$"),"")</f>
        <v>AOM_001777</v>
      </c>
      <c r="N315" s="146" t="str">
        <v>Crop Byproduct--Roots and Tuber ByProducts--Potato--Solanum tuberosum Processing Waste</v>
      </c>
      <c r="O315" s="146" t="str" cm="1">
        <f t="array" ref="O315">IF(L315&lt;&gt;"",_xlfn.CHOOSECOLS(_xlfn.TEXTSPLIT(N315,"--"),1),"")</f>
        <v>Crop Byproduct</v>
      </c>
      <c r="P315" s="146" t="str" cm="1">
        <f t="array" ref="P315">IF(L315&lt;&gt;"",IFERROR(_xlfn.CHOOSECOLS(_xlfn.TEXTSPLIT(N315,"--"),2),""),"")</f>
        <v>Roots and Tuber ByProducts</v>
      </c>
      <c r="Q315" s="146" t="str">
        <f t="shared" si="24"/>
        <v>Potato--Solanum tuberosum Processing Waste</v>
      </c>
    </row>
    <row r="316" spans="1:17" x14ac:dyDescent="0.35">
      <c r="A316" s="147" t="str">
        <v>AOM_000705</v>
      </c>
      <c r="B316" s="147" t="str">
        <v>Acacia sieberiana</v>
      </c>
      <c r="C316" s="147" t="str">
        <v/>
      </c>
      <c r="D316" s="147" t="str">
        <v>Vachellia sieberiana</v>
      </c>
      <c r="E316" s="147" t="str">
        <f t="shared" si="23"/>
        <v>Vachellia sieberiana</v>
      </c>
      <c r="F316" s="147" t="str">
        <v>Management--Livestock Management--Feed Characteristic--Feed Composition--Feed Ingredient--Forage Plants--Forage Trees--Acacia sieberiana----</v>
      </c>
      <c r="G316" s="147" t="str" cm="1">
        <f t="array" ref="G316">IFERROR(SUBSTITUTE(_xlfn.CHOOSECOLS(_xlfn.TEXTSPLIT(_xlfn.TEXTJOIN("|",,F316),"Feed Ingredient--","|",TRUE),2),"----",""),"")</f>
        <v>Forage Plants--Forage Trees--Acacia sieberiana</v>
      </c>
      <c r="H316" s="147" t="str">
        <f t="shared" si="20"/>
        <v>Forage Plants--Forage Trees--Acacia sieberiana</v>
      </c>
      <c r="I316" s="147">
        <f t="shared" si="21"/>
        <v>2</v>
      </c>
      <c r="J316" s="147" t="str">
        <f t="shared" si="22"/>
        <v>Forage Plants--Forage Trees</v>
      </c>
      <c r="K316" s="147" t="str" cm="1">
        <f t="array" ref="K316">IF(G316&lt;&gt;"",_xlfn.TEXTJOIN(";",TRUE,
CONCATENATE(A316,"$",H316),
IF(E316="","",IF(I316&lt;&gt;0,CONCATENATE(A316,"$",J316,"--",_xlfn.TEXTSPLIT(E316,";",TRUE,FALSE)),CONCATENATE(A316,"$",_xlfn.TEXTSPLIT(E316,";",TRUE,FALSE))))),"")</f>
        <v>AOM_000705$Forage Plants--Forage Trees--Acacia sieberiana;AOM_000705$Forage Plants--Forage Trees--Vachellia sieberiana</v>
      </c>
      <c r="L316" s="147" t="str">
        <v>AOM_001267$Crop Byproduct--Roots and Tuber ByProducts--Sweet Potato--Sweet Potato Vine</v>
      </c>
      <c r="M316" s="147" t="str" cm="1">
        <f t="array" ref="M316:N316">IF(L316&lt;&gt;"",_xlfn.TEXTSPLIT(L316, "$"),"")</f>
        <v>AOM_001267</v>
      </c>
      <c r="N316" s="147" t="str">
        <v>Crop Byproduct--Roots and Tuber ByProducts--Sweet Potato--Sweet Potato Vine</v>
      </c>
      <c r="O316" s="147" t="str" cm="1">
        <f t="array" ref="O316">IF(L316&lt;&gt;"",_xlfn.CHOOSECOLS(_xlfn.TEXTSPLIT(N316,"--"),1),"")</f>
        <v>Crop Byproduct</v>
      </c>
      <c r="P316" s="147" t="str" cm="1">
        <f t="array" ref="P316">IF(L316&lt;&gt;"",IFERROR(_xlfn.CHOOSECOLS(_xlfn.TEXTSPLIT(N316,"--"),2),""),"")</f>
        <v>Roots and Tuber ByProducts</v>
      </c>
      <c r="Q316" s="147" t="str">
        <f t="shared" si="24"/>
        <v>Sweet Potato--Sweet Potato Vine</v>
      </c>
    </row>
    <row r="317" spans="1:17" x14ac:dyDescent="0.35">
      <c r="A317" s="146" t="str">
        <v>AOM_002041</v>
      </c>
      <c r="B317" s="146" t="str">
        <v>Acacia sieberiana Pods</v>
      </c>
      <c r="C317" s="146" t="str">
        <v/>
      </c>
      <c r="D317" s="146" t="str">
        <v>Vachellia sieberiana Pods</v>
      </c>
      <c r="E317" s="146" t="str">
        <f t="shared" si="23"/>
        <v>Vachellia sieberiana Pods</v>
      </c>
      <c r="F317" s="146" t="str">
        <v>Management--Livestock Management--Feed Characteristic--Feed Composition--Feed Ingredient--Forage Plants--Forage Trees--Acacia sieberiana--Acacia sieberiana Pods--</v>
      </c>
      <c r="G317" s="146" t="str" cm="1">
        <f t="array" ref="G317">IFERROR(SUBSTITUTE(_xlfn.CHOOSECOLS(_xlfn.TEXTSPLIT(_xlfn.TEXTJOIN("|",,F317),"Feed Ingredient--","|",TRUE),2),"----",""),"")</f>
        <v>Forage Plants--Forage Trees--Acacia sieberiana--Acacia sieberiana Pods--</v>
      </c>
      <c r="H317" s="146" t="str">
        <f t="shared" si="20"/>
        <v>Forage Plants--Forage Trees--Acacia sieberiana--Acacia sieberiana Pods</v>
      </c>
      <c r="I317" s="146">
        <f t="shared" si="21"/>
        <v>3</v>
      </c>
      <c r="J317" s="146" t="str">
        <f t="shared" si="22"/>
        <v>Forage Plants--Forage Trees--Acacia sieberiana</v>
      </c>
      <c r="K317" s="146" t="str" cm="1">
        <f t="array" ref="K317">IF(G317&lt;&gt;"",_xlfn.TEXTJOIN(";",TRUE,
CONCATENATE(A317,"$",H317),
IF(E317="","",IF(I317&lt;&gt;0,CONCATENATE(A317,"$",J317,"--",_xlfn.TEXTSPLIT(E317,";",TRUE,FALSE)),CONCATENATE(A317,"$",_xlfn.TEXTSPLIT(E317,";",TRUE,FALSE))))),"")</f>
        <v>AOM_002041$Forage Plants--Forage Trees--Acacia sieberiana--Acacia sieberiana Pods;AOM_002041$Forage Plants--Forage Trees--Acacia sieberiana--Vachellia sieberiana Pods</v>
      </c>
      <c r="L317" s="146" t="str">
        <v>AOM_001267$Crop Byproduct--Roots and Tuber ByProducts--Sweet Potato--Ipomoea batatas Vine</v>
      </c>
      <c r="M317" s="146" t="str" cm="1">
        <f t="array" ref="M317:N317">IF(L317&lt;&gt;"",_xlfn.TEXTSPLIT(L317, "$"),"")</f>
        <v>AOM_001267</v>
      </c>
      <c r="N317" s="146" t="str">
        <v>Crop Byproduct--Roots and Tuber ByProducts--Sweet Potato--Ipomoea batatas Vine</v>
      </c>
      <c r="O317" s="146" t="str" cm="1">
        <f t="array" ref="O317">IF(L317&lt;&gt;"",_xlfn.CHOOSECOLS(_xlfn.TEXTSPLIT(N317,"--"),1),"")</f>
        <v>Crop Byproduct</v>
      </c>
      <c r="P317" s="146" t="str" cm="1">
        <f t="array" ref="P317">IF(L317&lt;&gt;"",IFERROR(_xlfn.CHOOSECOLS(_xlfn.TEXTSPLIT(N317,"--"),2),""),"")</f>
        <v>Roots and Tuber ByProducts</v>
      </c>
      <c r="Q317" s="146" t="str">
        <f t="shared" si="24"/>
        <v>Sweet Potato--Ipomoea batatas Vine</v>
      </c>
    </row>
    <row r="318" spans="1:17" x14ac:dyDescent="0.35">
      <c r="A318" s="147" t="str">
        <v>AOM_000706</v>
      </c>
      <c r="B318" s="147" t="str">
        <v>Acacia tortilis</v>
      </c>
      <c r="C318" s="147" t="str">
        <v/>
      </c>
      <c r="D318" s="147" t="str">
        <v>Vachellia tortilis</v>
      </c>
      <c r="E318" s="147" t="str">
        <f t="shared" si="23"/>
        <v>Vachellia tortilis</v>
      </c>
      <c r="F318" s="147" t="str">
        <v>Management--Livestock Management--Feed Characteristic--Feed Composition--Feed Ingredient--Forage Plants--Forage Trees--Acacia tortilis----</v>
      </c>
      <c r="G318" s="147" t="str" cm="1">
        <f t="array" ref="G318">IFERROR(SUBSTITUTE(_xlfn.CHOOSECOLS(_xlfn.TEXTSPLIT(_xlfn.TEXTJOIN("|",,F318),"Feed Ingredient--","|",TRUE),2),"----",""),"")</f>
        <v>Forage Plants--Forage Trees--Acacia tortilis</v>
      </c>
      <c r="H318" s="147" t="str">
        <f t="shared" si="20"/>
        <v>Forage Plants--Forage Trees--Acacia tortilis</v>
      </c>
      <c r="I318" s="147">
        <f t="shared" si="21"/>
        <v>2</v>
      </c>
      <c r="J318" s="147" t="str">
        <f t="shared" si="22"/>
        <v>Forage Plants--Forage Trees</v>
      </c>
      <c r="K318" s="147" t="str" cm="1">
        <f t="array" ref="K318">IF(G318&lt;&gt;"",_xlfn.TEXTJOIN(";",TRUE,
CONCATENATE(A318,"$",H318),
IF(E318="","",IF(I318&lt;&gt;0,CONCATENATE(A318,"$",J318,"--",_xlfn.TEXTSPLIT(E318,";",TRUE,FALSE)),CONCATENATE(A318,"$",_xlfn.TEXTSPLIT(E318,";",TRUE,FALSE))))),"")</f>
        <v>AOM_000706$Forage Plants--Forage Trees--Acacia tortilis;AOM_000706$Forage Plants--Forage Trees--Vachellia tortilis</v>
      </c>
      <c r="L318" s="147" t="str">
        <v>AOM_001266$Crop Byproduct--Roots and Tuber ByProducts--Taro--Taro Leaves</v>
      </c>
      <c r="M318" s="147" t="str" cm="1">
        <f t="array" ref="M318:N318">IF(L318&lt;&gt;"",_xlfn.TEXTSPLIT(L318, "$"),"")</f>
        <v>AOM_001266</v>
      </c>
      <c r="N318" s="147" t="str">
        <v>Crop Byproduct--Roots and Tuber ByProducts--Taro--Taro Leaves</v>
      </c>
      <c r="O318" s="147" t="str" cm="1">
        <f t="array" ref="O318">IF(L318&lt;&gt;"",_xlfn.CHOOSECOLS(_xlfn.TEXTSPLIT(N318,"--"),1),"")</f>
        <v>Crop Byproduct</v>
      </c>
      <c r="P318" s="147" t="str" cm="1">
        <f t="array" ref="P318">IF(L318&lt;&gt;"",IFERROR(_xlfn.CHOOSECOLS(_xlfn.TEXTSPLIT(N318,"--"),2),""),"")</f>
        <v>Roots and Tuber ByProducts</v>
      </c>
      <c r="Q318" s="147" t="str">
        <f t="shared" si="24"/>
        <v>Taro--Taro Leaves</v>
      </c>
    </row>
    <row r="319" spans="1:17" x14ac:dyDescent="0.35">
      <c r="A319" s="146" t="str">
        <v>AOM_001603</v>
      </c>
      <c r="B319" s="146" t="str">
        <v>Acacia tortilis Fruits</v>
      </c>
      <c r="C319" s="146" t="str">
        <v/>
      </c>
      <c r="D319" s="146" t="str">
        <v/>
      </c>
      <c r="E319" s="146" t="str">
        <f t="shared" si="23"/>
        <v/>
      </c>
      <c r="F319" s="146" t="str">
        <v>Management--Livestock Management--Feed Characteristic--Feed Composition--Feed Ingredient--Forage Plants--Forage Trees--Acacia tortilis--Acacia tortilis Fruits--</v>
      </c>
      <c r="G319" s="146" t="str" cm="1">
        <f t="array" ref="G319">IFERROR(SUBSTITUTE(_xlfn.CHOOSECOLS(_xlfn.TEXTSPLIT(_xlfn.TEXTJOIN("|",,F319),"Feed Ingredient--","|",TRUE),2),"----",""),"")</f>
        <v>Forage Plants--Forage Trees--Acacia tortilis--Acacia tortilis Fruits--</v>
      </c>
      <c r="H319" s="146" t="str">
        <f t="shared" si="20"/>
        <v>Forage Plants--Forage Trees--Acacia tortilis--Acacia tortilis Fruits</v>
      </c>
      <c r="I319" s="146">
        <f t="shared" si="21"/>
        <v>3</v>
      </c>
      <c r="J319" s="146" t="str">
        <f t="shared" si="22"/>
        <v>Forage Plants--Forage Trees--Acacia tortilis</v>
      </c>
      <c r="K319" s="146" t="str" cm="1">
        <f t="array" ref="K319">IF(G319&lt;&gt;"",_xlfn.TEXTJOIN(";",TRUE,
CONCATENATE(A319,"$",H319),
IF(E319="","",IF(I319&lt;&gt;0,CONCATENATE(A319,"$",J319,"--",_xlfn.TEXTSPLIT(E319,";",TRUE,FALSE)),CONCATENATE(A319,"$",_xlfn.TEXTSPLIT(E319,";",TRUE,FALSE))))),"")</f>
        <v>AOM_001603$Forage Plants--Forage Trees--Acacia tortilis--Acacia tortilis Fruits</v>
      </c>
      <c r="L319" s="146" t="str">
        <v>AOM_001266$Crop Byproduct--Roots and Tuber ByProducts--Taro--Colocasia esculenta Leaves</v>
      </c>
      <c r="M319" s="146" t="str" cm="1">
        <f t="array" ref="M319:N319">IF(L319&lt;&gt;"",_xlfn.TEXTSPLIT(L319, "$"),"")</f>
        <v>AOM_001266</v>
      </c>
      <c r="N319" s="146" t="str">
        <v>Crop Byproduct--Roots and Tuber ByProducts--Taro--Colocasia esculenta Leaves</v>
      </c>
      <c r="O319" s="146" t="str" cm="1">
        <f t="array" ref="O319">IF(L319&lt;&gt;"",_xlfn.CHOOSECOLS(_xlfn.TEXTSPLIT(N319,"--"),1),"")</f>
        <v>Crop Byproduct</v>
      </c>
      <c r="P319" s="146" t="str" cm="1">
        <f t="array" ref="P319">IF(L319&lt;&gt;"",IFERROR(_xlfn.CHOOSECOLS(_xlfn.TEXTSPLIT(N319,"--"),2),""),"")</f>
        <v>Roots and Tuber ByProducts</v>
      </c>
      <c r="Q319" s="146" t="str">
        <f t="shared" si="24"/>
        <v>Taro--Colocasia esculenta Leaves</v>
      </c>
    </row>
    <row r="320" spans="1:17" x14ac:dyDescent="0.35">
      <c r="A320" s="147" t="str">
        <v>AOM_001125</v>
      </c>
      <c r="B320" s="147" t="str">
        <v>Acacia tortilis Leaves</v>
      </c>
      <c r="C320" s="147" t="str">
        <v/>
      </c>
      <c r="D320" s="147" t="str">
        <v>Acacia tortilis Leaves</v>
      </c>
      <c r="E320" s="147" t="str">
        <f t="shared" si="23"/>
        <v>Acacia tortilis Leaves</v>
      </c>
      <c r="F320" s="147" t="str">
        <v>Management--Livestock Management--Feed Characteristic--Feed Composition--Feed Ingredient--Forage Plants--Forage Trees--Acacia tortilis--Acacia tortilis Leaves--</v>
      </c>
      <c r="G320" s="147" t="str" cm="1">
        <f t="array" ref="G320">IFERROR(SUBSTITUTE(_xlfn.CHOOSECOLS(_xlfn.TEXTSPLIT(_xlfn.TEXTJOIN("|",,F320),"Feed Ingredient--","|",TRUE),2),"----",""),"")</f>
        <v>Forage Plants--Forage Trees--Acacia tortilis--Acacia tortilis Leaves--</v>
      </c>
      <c r="H320" s="147" t="str">
        <f t="shared" si="20"/>
        <v>Forage Plants--Forage Trees--Acacia tortilis--Acacia tortilis Leaves</v>
      </c>
      <c r="I320" s="147">
        <f t="shared" si="21"/>
        <v>3</v>
      </c>
      <c r="J320" s="147" t="str">
        <f t="shared" si="22"/>
        <v>Forage Plants--Forage Trees--Acacia tortilis</v>
      </c>
      <c r="K320" s="147" t="str" cm="1">
        <f t="array" ref="K320">IF(G320&lt;&gt;"",_xlfn.TEXTJOIN(";",TRUE,
CONCATENATE(A320,"$",H320),
IF(E320="","",IF(I320&lt;&gt;0,CONCATENATE(A320,"$",J320,"--",_xlfn.TEXTSPLIT(E320,";",TRUE,FALSE)),CONCATENATE(A320,"$",_xlfn.TEXTSPLIT(E320,";",TRUE,FALSE))))),"")</f>
        <v>AOM_001125$Forage Plants--Forage Trees--Acacia tortilis--Acacia tortilis Leaves;AOM_001125$Forage Plants--Forage Trees--Acacia tortilis--Acacia tortilis Leaves</v>
      </c>
      <c r="L320" s="147" t="str">
        <v>AOM_000640$Crop Byproduct--Roots and Tuber ByProducts--Yam--Yam Peels</v>
      </c>
      <c r="M320" s="147" t="str" cm="1">
        <f t="array" ref="M320:N320">IF(L320&lt;&gt;"",_xlfn.TEXTSPLIT(L320, "$"),"")</f>
        <v>AOM_000640</v>
      </c>
      <c r="N320" s="147" t="str">
        <v>Crop Byproduct--Roots and Tuber ByProducts--Yam--Yam Peels</v>
      </c>
      <c r="O320" s="147" t="str" cm="1">
        <f t="array" ref="O320">IF(L320&lt;&gt;"",_xlfn.CHOOSECOLS(_xlfn.TEXTSPLIT(N320,"--"),1),"")</f>
        <v>Crop Byproduct</v>
      </c>
      <c r="P320" s="147" t="str" cm="1">
        <f t="array" ref="P320">IF(L320&lt;&gt;"",IFERROR(_xlfn.CHOOSECOLS(_xlfn.TEXTSPLIT(N320,"--"),2),""),"")</f>
        <v>Roots and Tuber ByProducts</v>
      </c>
      <c r="Q320" s="147" t="str">
        <f t="shared" si="24"/>
        <v>Yam--Yam Peels</v>
      </c>
    </row>
    <row r="321" spans="1:17" x14ac:dyDescent="0.35">
      <c r="A321" s="146" t="str">
        <v>AOM_001600</v>
      </c>
      <c r="B321" s="146" t="str">
        <v>Acacia tortilis Pods</v>
      </c>
      <c r="C321" s="146" t="str">
        <v/>
      </c>
      <c r="D321" s="146" t="str">
        <v/>
      </c>
      <c r="E321" s="146" t="str">
        <f t="shared" si="23"/>
        <v/>
      </c>
      <c r="F321" s="146" t="str">
        <v>Management--Livestock Management--Feed Characteristic--Feed Composition--Feed Ingredient--Forage Plants--Forage Trees--Acacia tortilis--Acacia tortilis Pods--</v>
      </c>
      <c r="G321" s="146" t="str" cm="1">
        <f t="array" ref="G321">IFERROR(SUBSTITUTE(_xlfn.CHOOSECOLS(_xlfn.TEXTSPLIT(_xlfn.TEXTJOIN("|",,F321),"Feed Ingredient--","|",TRUE),2),"----",""),"")</f>
        <v>Forage Plants--Forage Trees--Acacia tortilis--Acacia tortilis Pods--</v>
      </c>
      <c r="H321" s="146" t="str">
        <f t="shared" si="20"/>
        <v>Forage Plants--Forage Trees--Acacia tortilis--Acacia tortilis Pods</v>
      </c>
      <c r="I321" s="146">
        <f t="shared" si="21"/>
        <v>3</v>
      </c>
      <c r="J321" s="146" t="str">
        <f t="shared" si="22"/>
        <v>Forage Plants--Forage Trees--Acacia tortilis</v>
      </c>
      <c r="K321" s="146" t="str" cm="1">
        <f t="array" ref="K321">IF(G321&lt;&gt;"",_xlfn.TEXTJOIN(";",TRUE,
CONCATENATE(A321,"$",H321),
IF(E321="","",IF(I321&lt;&gt;0,CONCATENATE(A321,"$",J321,"--",_xlfn.TEXTSPLIT(E321,";",TRUE,FALSE)),CONCATENATE(A321,"$",_xlfn.TEXTSPLIT(E321,";",TRUE,FALSE))))),"")</f>
        <v>AOM_001600$Forage Plants--Forage Trees--Acacia tortilis--Acacia tortilis Pods</v>
      </c>
      <c r="L321" s="146" t="str">
        <v>AOM_000640$Crop Byproduct--Roots and Tuber ByProducts--Yam--Nanarepenta Peels</v>
      </c>
      <c r="M321" s="146" t="str" cm="1">
        <f t="array" ref="M321:N321">IF(L321&lt;&gt;"",_xlfn.TEXTSPLIT(L321, "$"),"")</f>
        <v>AOM_000640</v>
      </c>
      <c r="N321" s="146" t="str">
        <v>Crop Byproduct--Roots and Tuber ByProducts--Yam--Nanarepenta Peels</v>
      </c>
      <c r="O321" s="146" t="str" cm="1">
        <f t="array" ref="O321">IF(L321&lt;&gt;"",_xlfn.CHOOSECOLS(_xlfn.TEXTSPLIT(N321,"--"),1),"")</f>
        <v>Crop Byproduct</v>
      </c>
      <c r="P321" s="146" t="str" cm="1">
        <f t="array" ref="P321">IF(L321&lt;&gt;"",IFERROR(_xlfn.CHOOSECOLS(_xlfn.TEXTSPLIT(N321,"--"),2),""),"")</f>
        <v>Roots and Tuber ByProducts</v>
      </c>
      <c r="Q321" s="146" t="str">
        <f t="shared" si="24"/>
        <v>Yam--Nanarepenta Peels</v>
      </c>
    </row>
    <row r="322" spans="1:17" x14ac:dyDescent="0.35">
      <c r="A322" s="147" t="str">
        <v>AOM_001568</v>
      </c>
      <c r="B322" s="147" t="str">
        <v>Adansonia digitata Seed Cake</v>
      </c>
      <c r="C322" s="147" t="str">
        <v>African Baobab Seed Oilcake</v>
      </c>
      <c r="D322" s="147" t="str">
        <v>Adansonia digitata Seed Cake</v>
      </c>
      <c r="E322" s="147" t="str">
        <f t="shared" si="23"/>
        <v>African Baobab Seed Oilcake;Adansonia digitata Seed Cake</v>
      </c>
      <c r="F322" s="147" t="str">
        <v>Management--Livestock Management--Feed Characteristic--Feed Composition--Feed Ingredient--Forage Plants--Forage Trees--Adansonia digitata--Adansonia digitata Seed Cake--</v>
      </c>
      <c r="G322" s="147" t="str" cm="1">
        <f t="array" ref="G322">IFERROR(SUBSTITUTE(_xlfn.CHOOSECOLS(_xlfn.TEXTSPLIT(_xlfn.TEXTJOIN("|",,F322),"Feed Ingredient--","|",TRUE),2),"----",""),"")</f>
        <v>Forage Plants--Forage Trees--Adansonia digitata--Adansonia digitata Seed Cake--</v>
      </c>
      <c r="H322" s="147" t="str">
        <f t="shared" ref="H322:H385" si="25">IF(G322&lt;&gt;"",_xlfn.TEXTJOIN("--",TRUE,_xlfn.TEXTSPLIT(G322,"--","|",TRUE)),"")</f>
        <v>Forage Plants--Forage Trees--Adansonia digitata--Adansonia digitata Seed Cake</v>
      </c>
      <c r="I322" s="147">
        <f t="shared" ref="I322:I385" si="26">IF(G322&lt;&gt;"",SUM(LEN(H322)-LEN(SUBSTITUTE(H322,"--","")))/LEN("--"),"")</f>
        <v>3</v>
      </c>
      <c r="J322" s="147" t="str">
        <f t="shared" ref="J322:J385" si="27">IF(G322&lt;&gt;"",IFERROR(_xlfn.TEXTJOIN("--",TRUE,_xlfn.CHOOSECOLS(_xlfn.TEXTSPLIT(H322,"--"),_xlfn.SEQUENCE(1,I322))),""),"")</f>
        <v>Forage Plants--Forage Trees--Adansonia digitata</v>
      </c>
      <c r="K322" s="147" t="str" cm="1">
        <f t="array" ref="K322">IF(G322&lt;&gt;"",_xlfn.TEXTJOIN(";",TRUE,
CONCATENATE(A322,"$",H322),
IF(E322="","",IF(I322&lt;&gt;0,CONCATENATE(A322,"$",J322,"--",_xlfn.TEXTSPLIT(E322,";",TRUE,FALSE)),CONCATENATE(A322,"$",_xlfn.TEXTSPLIT(E322,";",TRUE,FALSE))))),"")</f>
        <v>AOM_001568$Forage Plants--Forage Trees--Adansonia digitata--Adansonia digitata Seed Cake;AOM_001568$Forage Plants--Forage Trees--Adansonia digitata--African Baobab Seed Oilcake;AOM_001568$Forage Plants--Forage Trees--Adansonia digitata--Adansonia digitata Seed Cake</v>
      </c>
      <c r="L322" s="147" t="str">
        <v>AOM_000640$Crop Byproduct--Roots and Tuber ByProducts--Yam--Epipetrum Peels</v>
      </c>
      <c r="M322" s="147" t="str" cm="1">
        <f t="array" ref="M322:N322">IF(L322&lt;&gt;"",_xlfn.TEXTSPLIT(L322, "$"),"")</f>
        <v>AOM_000640</v>
      </c>
      <c r="N322" s="147" t="str">
        <v>Crop Byproduct--Roots and Tuber ByProducts--Yam--Epipetrum Peels</v>
      </c>
      <c r="O322" s="147" t="str" cm="1">
        <f t="array" ref="O322">IF(L322&lt;&gt;"",_xlfn.CHOOSECOLS(_xlfn.TEXTSPLIT(N322,"--"),1),"")</f>
        <v>Crop Byproduct</v>
      </c>
      <c r="P322" s="147" t="str" cm="1">
        <f t="array" ref="P322">IF(L322&lt;&gt;"",IFERROR(_xlfn.CHOOSECOLS(_xlfn.TEXTSPLIT(N322,"--"),2),""),"")</f>
        <v>Roots and Tuber ByProducts</v>
      </c>
      <c r="Q322" s="147" t="str">
        <f t="shared" si="24"/>
        <v>Yam--Epipetrum Peels</v>
      </c>
    </row>
    <row r="323" spans="1:17" x14ac:dyDescent="0.35">
      <c r="A323" s="146" t="str">
        <v>AOM_001699</v>
      </c>
      <c r="B323" s="146" t="str">
        <v>Afzelia africana Leaves</v>
      </c>
      <c r="C323" s="146" t="str">
        <v/>
      </c>
      <c r="D323" s="146" t="str">
        <v>Afzelia africana Leaves</v>
      </c>
      <c r="E323" s="146" t="str">
        <f t="shared" ref="E323:E386" si="28">_xlfn.TEXTJOIN(";",TRUE,C323,D323)</f>
        <v>Afzelia africana Leaves</v>
      </c>
      <c r="F323" s="146" t="str">
        <v>Management--Livestock Management--Feed Characteristic--Feed Composition--Feed Ingredient--Forage Plants--Forage Trees--Afzelia africana--Afzelia africana Leaves--</v>
      </c>
      <c r="G323" s="146" t="str" cm="1">
        <f t="array" ref="G323">IFERROR(SUBSTITUTE(_xlfn.CHOOSECOLS(_xlfn.TEXTSPLIT(_xlfn.TEXTJOIN("|",,F323),"Feed Ingredient--","|",TRUE),2),"----",""),"")</f>
        <v>Forage Plants--Forage Trees--Afzelia africana--Afzelia africana Leaves--</v>
      </c>
      <c r="H323" s="146" t="str">
        <f t="shared" si="25"/>
        <v>Forage Plants--Forage Trees--Afzelia africana--Afzelia africana Leaves</v>
      </c>
      <c r="I323" s="146">
        <f t="shared" si="26"/>
        <v>3</v>
      </c>
      <c r="J323" s="146" t="str">
        <f t="shared" si="27"/>
        <v>Forage Plants--Forage Trees--Afzelia africana</v>
      </c>
      <c r="K323" s="146" t="str" cm="1">
        <f t="array" ref="K323">IF(G323&lt;&gt;"",_xlfn.TEXTJOIN(";",TRUE,
CONCATENATE(A323,"$",H323),
IF(E323="","",IF(I323&lt;&gt;0,CONCATENATE(A323,"$",J323,"--",_xlfn.TEXTSPLIT(E323,";",TRUE,FALSE)),CONCATENATE(A323,"$",_xlfn.TEXTSPLIT(E323,";",TRUE,FALSE))))),"")</f>
        <v>AOM_001699$Forage Plants--Forage Trees--Afzelia africana--Afzelia africana Leaves;AOM_001699$Forage Plants--Forage Trees--Afzelia africana--Afzelia africana Leaves</v>
      </c>
      <c r="L323" s="146" t="str">
        <v>AOM_000640$Crop Byproduct--Roots and Tuber ByProducts--Yam--Borderea Peels</v>
      </c>
      <c r="M323" s="146" t="str" cm="1">
        <f t="array" ref="M323:N323">IF(L323&lt;&gt;"",_xlfn.TEXTSPLIT(L323, "$"),"")</f>
        <v>AOM_000640</v>
      </c>
      <c r="N323" s="146" t="str">
        <v>Crop Byproduct--Roots and Tuber ByProducts--Yam--Borderea Peels</v>
      </c>
      <c r="O323" s="146" t="str" cm="1">
        <f t="array" ref="O323">IF(L323&lt;&gt;"",_xlfn.CHOOSECOLS(_xlfn.TEXTSPLIT(N323,"--"),1),"")</f>
        <v>Crop Byproduct</v>
      </c>
      <c r="P323" s="146" t="str" cm="1">
        <f t="array" ref="P323">IF(L323&lt;&gt;"",IFERROR(_xlfn.CHOOSECOLS(_xlfn.TEXTSPLIT(N323,"--"),2),""),"")</f>
        <v>Roots and Tuber ByProducts</v>
      </c>
      <c r="Q323" s="146" t="str">
        <f t="shared" ref="Q323:Q386" si="29">IF(L323&lt;&gt;"",IF(SUM(LEN(N323)-LEN(SUBSTITUTE(N323,"--","")))/LEN("--")&gt;1,SUBSTITUTE(N323,CONCATENATE(O323,"--",P323,"--"),""),""),"")</f>
        <v>Yam--Borderea Peels</v>
      </c>
    </row>
    <row r="324" spans="1:17" x14ac:dyDescent="0.35">
      <c r="A324" s="147" t="str">
        <v>AOM_001126</v>
      </c>
      <c r="B324" s="147" t="str">
        <v>Afzelia africana</v>
      </c>
      <c r="C324" s="147" t="str">
        <v/>
      </c>
      <c r="D324" s="147" t="str">
        <v>Afzelia africana</v>
      </c>
      <c r="E324" s="147" t="str">
        <f t="shared" si="28"/>
        <v>Afzelia africana</v>
      </c>
      <c r="F324" s="147" t="str">
        <v>Management--Livestock Management--Feed Characteristic--Feed Composition--Feed Ingredient--Forage Plants--Forage Trees--Afzelia africana----</v>
      </c>
      <c r="G324" s="147" t="str" cm="1">
        <f t="array" ref="G324">IFERROR(SUBSTITUTE(_xlfn.CHOOSECOLS(_xlfn.TEXTSPLIT(_xlfn.TEXTJOIN("|",,F324),"Feed Ingredient--","|",TRUE),2),"----",""),"")</f>
        <v>Forage Plants--Forage Trees--Afzelia africana</v>
      </c>
      <c r="H324" s="147" t="str">
        <f t="shared" si="25"/>
        <v>Forage Plants--Forage Trees--Afzelia africana</v>
      </c>
      <c r="I324" s="147">
        <f t="shared" si="26"/>
        <v>2</v>
      </c>
      <c r="J324" s="147" t="str">
        <f t="shared" si="27"/>
        <v>Forage Plants--Forage Trees</v>
      </c>
      <c r="K324" s="147" t="str" cm="1">
        <f t="array" ref="K324">IF(G324&lt;&gt;"",_xlfn.TEXTJOIN(";",TRUE,
CONCATENATE(A324,"$",H324),
IF(E324="","",IF(I324&lt;&gt;0,CONCATENATE(A324,"$",J324,"--",_xlfn.TEXTSPLIT(E324,";",TRUE,FALSE)),CONCATENATE(A324,"$",_xlfn.TEXTSPLIT(E324,";",TRUE,FALSE))))),"")</f>
        <v>AOM_001126$Forage Plants--Forage Trees--Afzelia africana;AOM_001126$Forage Plants--Forage Trees--Afzelia africana</v>
      </c>
      <c r="L324" s="147" t="str">
        <v>AOM_000640$Crop Byproduct--Roots and Tuber ByProducts--Yam--Tamus Peels</v>
      </c>
      <c r="M324" s="147" t="str" cm="1">
        <f t="array" ref="M324:N324">IF(L324&lt;&gt;"",_xlfn.TEXTSPLIT(L324, "$"),"")</f>
        <v>AOM_000640</v>
      </c>
      <c r="N324" s="147" t="str">
        <v>Crop Byproduct--Roots and Tuber ByProducts--Yam--Tamus Peels</v>
      </c>
      <c r="O324" s="147" t="str" cm="1">
        <f t="array" ref="O324">IF(L324&lt;&gt;"",_xlfn.CHOOSECOLS(_xlfn.TEXTSPLIT(N324,"--"),1),"")</f>
        <v>Crop Byproduct</v>
      </c>
      <c r="P324" s="147" t="str" cm="1">
        <f t="array" ref="P324">IF(L324&lt;&gt;"",IFERROR(_xlfn.CHOOSECOLS(_xlfn.TEXTSPLIT(N324,"--"),2),""),"")</f>
        <v>Roots and Tuber ByProducts</v>
      </c>
      <c r="Q324" s="147" t="str">
        <f t="shared" si="29"/>
        <v>Yam--Tamus Peels</v>
      </c>
    </row>
    <row r="325" spans="1:17" x14ac:dyDescent="0.35">
      <c r="A325" s="146" t="str">
        <v>AOM_001793</v>
      </c>
      <c r="B325" s="146" t="str">
        <v>Albizia harveyi</v>
      </c>
      <c r="C325" s="146" t="str">
        <v/>
      </c>
      <c r="D325" s="146" t="str">
        <v/>
      </c>
      <c r="E325" s="146" t="str">
        <f t="shared" si="28"/>
        <v/>
      </c>
      <c r="F325" s="146" t="str">
        <v>Management--Livestock Management--Feed Characteristic--Feed Composition--Feed Ingredient--Forage Plants--Forage Trees--Albizia harveyi----</v>
      </c>
      <c r="G325" s="146" t="str" cm="1">
        <f t="array" ref="G325">IFERROR(SUBSTITUTE(_xlfn.CHOOSECOLS(_xlfn.TEXTSPLIT(_xlfn.TEXTJOIN("|",,F325),"Feed Ingredient--","|",TRUE),2),"----",""),"")</f>
        <v>Forage Plants--Forage Trees--Albizia harveyi</v>
      </c>
      <c r="H325" s="146" t="str">
        <f t="shared" si="25"/>
        <v>Forage Plants--Forage Trees--Albizia harveyi</v>
      </c>
      <c r="I325" s="146">
        <f t="shared" si="26"/>
        <v>2</v>
      </c>
      <c r="J325" s="146" t="str">
        <f t="shared" si="27"/>
        <v>Forage Plants--Forage Trees</v>
      </c>
      <c r="K325" s="146" t="str" cm="1">
        <f t="array" ref="K325">IF(G325&lt;&gt;"",_xlfn.TEXTJOIN(";",TRUE,
CONCATENATE(A325,"$",H325),
IF(E325="","",IF(I325&lt;&gt;0,CONCATENATE(A325,"$",J325,"--",_xlfn.TEXTSPLIT(E325,";",TRUE,FALSE)),CONCATENATE(A325,"$",_xlfn.TEXTSPLIT(E325,";",TRUE,FALSE))))),"")</f>
        <v>AOM_001793$Forage Plants--Forage Trees--Albizia harveyi</v>
      </c>
      <c r="L325" s="146" t="str">
        <v>AOM_000640$Crop Byproduct--Roots and Tuber ByProducts--Yam--Dioscorea Peels</v>
      </c>
      <c r="M325" s="146" t="str" cm="1">
        <f t="array" ref="M325:N325">IF(L325&lt;&gt;"",_xlfn.TEXTSPLIT(L325, "$"),"")</f>
        <v>AOM_000640</v>
      </c>
      <c r="N325" s="146" t="str">
        <v>Crop Byproduct--Roots and Tuber ByProducts--Yam--Dioscorea Peels</v>
      </c>
      <c r="O325" s="146" t="str" cm="1">
        <f t="array" ref="O325">IF(L325&lt;&gt;"",_xlfn.CHOOSECOLS(_xlfn.TEXTSPLIT(N325,"--"),1),"")</f>
        <v>Crop Byproduct</v>
      </c>
      <c r="P325" s="146" t="str" cm="1">
        <f t="array" ref="P325">IF(L325&lt;&gt;"",IFERROR(_xlfn.CHOOSECOLS(_xlfn.TEXTSPLIT(N325,"--"),2),""),"")</f>
        <v>Roots and Tuber ByProducts</v>
      </c>
      <c r="Q325" s="146" t="str">
        <f t="shared" si="29"/>
        <v>Yam--Dioscorea Peels</v>
      </c>
    </row>
    <row r="326" spans="1:17" x14ac:dyDescent="0.35">
      <c r="A326" s="147" t="str">
        <v>AOM_002061</v>
      </c>
      <c r="B326" s="147" t="str">
        <v>Albizia gummifera</v>
      </c>
      <c r="C326" s="147" t="str">
        <v/>
      </c>
      <c r="D326" s="147" t="str">
        <v/>
      </c>
      <c r="E326" s="147" t="str">
        <f t="shared" si="28"/>
        <v/>
      </c>
      <c r="F326" s="147" t="str">
        <v>Management--Livestock Management--Feed Characteristic--Feed Composition--Feed Ingredient--Forage Plants--Forage Trees--Albizia gummifera----</v>
      </c>
      <c r="G326" s="147" t="str" cm="1">
        <f t="array" ref="G326">IFERROR(SUBSTITUTE(_xlfn.CHOOSECOLS(_xlfn.TEXTSPLIT(_xlfn.TEXTJOIN("|",,F326),"Feed Ingredient--","|",TRUE),2),"----",""),"")</f>
        <v>Forage Plants--Forage Trees--Albizia gummifera</v>
      </c>
      <c r="H326" s="147" t="str">
        <f t="shared" si="25"/>
        <v>Forage Plants--Forage Trees--Albizia gummifera</v>
      </c>
      <c r="I326" s="147">
        <f t="shared" si="26"/>
        <v>2</v>
      </c>
      <c r="J326" s="147" t="str">
        <f t="shared" si="27"/>
        <v>Forage Plants--Forage Trees</v>
      </c>
      <c r="K326" s="147" t="str" cm="1">
        <f t="array" ref="K326">IF(G326&lt;&gt;"",_xlfn.TEXTJOIN(";",TRUE,
CONCATENATE(A326,"$",H326),
IF(E326="","",IF(I326&lt;&gt;0,CONCATENATE(A326,"$",J326,"--",_xlfn.TEXTSPLIT(E326,";",TRUE,FALSE)),CONCATENATE(A326,"$",_xlfn.TEXTSPLIT(E326,";",TRUE,FALSE))))),"")</f>
        <v>AOM_002061$Forage Plants--Forage Trees--Albizia gummifera</v>
      </c>
      <c r="L326" s="147" t="str">
        <v>AOM_001482$Crop Byproduct--Sugar Processing ByProducts--Sugar Beet--Sugar Beet Molasses</v>
      </c>
      <c r="M326" s="147" t="str" cm="1">
        <f t="array" ref="M326:N326">IF(L326&lt;&gt;"",_xlfn.TEXTSPLIT(L326, "$"),"")</f>
        <v>AOM_001482</v>
      </c>
      <c r="N326" s="147" t="str">
        <v>Crop Byproduct--Sugar Processing ByProducts--Sugar Beet--Sugar Beet Molasses</v>
      </c>
      <c r="O326" s="147" t="str" cm="1">
        <f t="array" ref="O326">IF(L326&lt;&gt;"",_xlfn.CHOOSECOLS(_xlfn.TEXTSPLIT(N326,"--"),1),"")</f>
        <v>Crop Byproduct</v>
      </c>
      <c r="P326" s="147" t="str" cm="1">
        <f t="array" ref="P326">IF(L326&lt;&gt;"",IFERROR(_xlfn.CHOOSECOLS(_xlfn.TEXTSPLIT(N326,"--"),2),""),"")</f>
        <v>Sugar Processing ByProducts</v>
      </c>
      <c r="Q326" s="147" t="str">
        <f t="shared" si="29"/>
        <v>Sugar Beet--Sugar Beet Molasses</v>
      </c>
    </row>
    <row r="327" spans="1:17" x14ac:dyDescent="0.35">
      <c r="A327" s="146" t="str">
        <v>AOM_002064</v>
      </c>
      <c r="B327" s="146" t="str">
        <v>Albizia lebbeck Leaves</v>
      </c>
      <c r="C327" s="146" t="str">
        <v/>
      </c>
      <c r="D327" s="146" t="str">
        <v/>
      </c>
      <c r="E327" s="146" t="str">
        <f t="shared" si="28"/>
        <v/>
      </c>
      <c r="F327" s="146" t="str">
        <v>Management--Livestock Management--Feed Characteristic--Feed Composition--Feed Ingredient--Forage Plants--Forage Trees--Albizia lebbeck--Albizia lebbeck Leaves--</v>
      </c>
      <c r="G327" s="146" t="str" cm="1">
        <f t="array" ref="G327">IFERROR(SUBSTITUTE(_xlfn.CHOOSECOLS(_xlfn.TEXTSPLIT(_xlfn.TEXTJOIN("|",,F327),"Feed Ingredient--","|",TRUE),2),"----",""),"")</f>
        <v>Forage Plants--Forage Trees--Albizia lebbeck--Albizia lebbeck Leaves--</v>
      </c>
      <c r="H327" s="146" t="str">
        <f t="shared" si="25"/>
        <v>Forage Plants--Forage Trees--Albizia lebbeck--Albizia lebbeck Leaves</v>
      </c>
      <c r="I327" s="146">
        <f t="shared" si="26"/>
        <v>3</v>
      </c>
      <c r="J327" s="146" t="str">
        <f t="shared" si="27"/>
        <v>Forage Plants--Forage Trees--Albizia lebbeck</v>
      </c>
      <c r="K327" s="146" t="str" cm="1">
        <f t="array" ref="K327">IF(G327&lt;&gt;"",_xlfn.TEXTJOIN(";",TRUE,
CONCATENATE(A327,"$",H327),
IF(E327="","",IF(I327&lt;&gt;0,CONCATENATE(A327,"$",J327,"--",_xlfn.TEXTSPLIT(E327,";",TRUE,FALSE)),CONCATENATE(A327,"$",_xlfn.TEXTSPLIT(E327,";",TRUE,FALSE))))),"")</f>
        <v>AOM_002064$Forage Plants--Forage Trees--Albizia lebbeck--Albizia lebbeck Leaves</v>
      </c>
      <c r="L327" s="146" t="str">
        <v>AOM_001482$Crop Byproduct--Sugar Processing ByProducts--Sugar Beet--Beta vulgaris Molasses</v>
      </c>
      <c r="M327" s="146" t="str" cm="1">
        <f t="array" ref="M327:N327">IF(L327&lt;&gt;"",_xlfn.TEXTSPLIT(L327, "$"),"")</f>
        <v>AOM_001482</v>
      </c>
      <c r="N327" s="146" t="str">
        <v>Crop Byproduct--Sugar Processing ByProducts--Sugar Beet--Beta vulgaris Molasses</v>
      </c>
      <c r="O327" s="146" t="str" cm="1">
        <f t="array" ref="O327">IF(L327&lt;&gt;"",_xlfn.CHOOSECOLS(_xlfn.TEXTSPLIT(N327,"--"),1),"")</f>
        <v>Crop Byproduct</v>
      </c>
      <c r="P327" s="146" t="str" cm="1">
        <f t="array" ref="P327">IF(L327&lt;&gt;"",IFERROR(_xlfn.CHOOSECOLS(_xlfn.TEXTSPLIT(N327,"--"),2),""),"")</f>
        <v>Sugar Processing ByProducts</v>
      </c>
      <c r="Q327" s="146" t="str">
        <f t="shared" si="29"/>
        <v>Sugar Beet--Beta vulgaris Molasses</v>
      </c>
    </row>
    <row r="328" spans="1:17" x14ac:dyDescent="0.35">
      <c r="A328" s="147" t="str">
        <v>AOM_001129</v>
      </c>
      <c r="B328" s="147" t="str">
        <v>Annona senegalensis Leaves</v>
      </c>
      <c r="C328" s="147" t="str">
        <v/>
      </c>
      <c r="D328" s="147" t="str">
        <v>Annona senegalensis Leaves</v>
      </c>
      <c r="E328" s="147" t="str">
        <f t="shared" si="28"/>
        <v>Annona senegalensis Leaves</v>
      </c>
      <c r="F328" s="147" t="str">
        <v>Management--Livestock Management--Feed Characteristic--Feed Composition--Feed Ingredient--Forage Plants--Forage Trees--Annona senegalensis--Annona senegalensis Leaves--</v>
      </c>
      <c r="G328" s="147" t="str" cm="1">
        <f t="array" ref="G328">IFERROR(SUBSTITUTE(_xlfn.CHOOSECOLS(_xlfn.TEXTSPLIT(_xlfn.TEXTJOIN("|",,F328),"Feed Ingredient--","|",TRUE),2),"----",""),"")</f>
        <v>Forage Plants--Forage Trees--Annona senegalensis--Annona senegalensis Leaves--</v>
      </c>
      <c r="H328" s="147" t="str">
        <f t="shared" si="25"/>
        <v>Forage Plants--Forage Trees--Annona senegalensis--Annona senegalensis Leaves</v>
      </c>
      <c r="I328" s="147">
        <f t="shared" si="26"/>
        <v>3</v>
      </c>
      <c r="J328" s="147" t="str">
        <f t="shared" si="27"/>
        <v>Forage Plants--Forage Trees--Annona senegalensis</v>
      </c>
      <c r="K328" s="147" t="str" cm="1">
        <f t="array" ref="K328">IF(G328&lt;&gt;"",_xlfn.TEXTJOIN(";",TRUE,
CONCATENATE(A328,"$",H328),
IF(E328="","",IF(I328&lt;&gt;0,CONCATENATE(A328,"$",J328,"--",_xlfn.TEXTSPLIT(E328,";",TRUE,FALSE)),CONCATENATE(A328,"$",_xlfn.TEXTSPLIT(E328,";",TRUE,FALSE))))),"")</f>
        <v>AOM_001129$Forage Plants--Forage Trees--Annona senegalensis--Annona senegalensis Leaves;AOM_001129$Forage Plants--Forage Trees--Annona senegalensis--Annona senegalensis Leaves</v>
      </c>
      <c r="L328" s="147" t="str">
        <v>AOM_000642$Crop Byproduct--Sugar Processing ByProducts--Sugarcane--Sugarcane Molasses</v>
      </c>
      <c r="M328" s="147" t="str" cm="1">
        <f t="array" ref="M328:N328">IF(L328&lt;&gt;"",_xlfn.TEXTSPLIT(L328, "$"),"")</f>
        <v>AOM_000642</v>
      </c>
      <c r="N328" s="147" t="str">
        <v>Crop Byproduct--Sugar Processing ByProducts--Sugarcane--Sugarcane Molasses</v>
      </c>
      <c r="O328" s="147" t="str" cm="1">
        <f t="array" ref="O328">IF(L328&lt;&gt;"",_xlfn.CHOOSECOLS(_xlfn.TEXTSPLIT(N328,"--"),1),"")</f>
        <v>Crop Byproduct</v>
      </c>
      <c r="P328" s="147" t="str" cm="1">
        <f t="array" ref="P328">IF(L328&lt;&gt;"",IFERROR(_xlfn.CHOOSECOLS(_xlfn.TEXTSPLIT(N328,"--"),2),""),"")</f>
        <v>Sugar Processing ByProducts</v>
      </c>
      <c r="Q328" s="147" t="str">
        <f t="shared" si="29"/>
        <v>Sugarcane--Sugarcane Molasses</v>
      </c>
    </row>
    <row r="329" spans="1:17" x14ac:dyDescent="0.35">
      <c r="A329" s="146" t="str">
        <v>AOM_001901</v>
      </c>
      <c r="B329" s="146" t="str">
        <v>Atriplex nummularia</v>
      </c>
      <c r="C329" s="146" t="str">
        <v>Oldman Saltbush</v>
      </c>
      <c r="D329" s="146" t="str">
        <v>Atriplex nummularia</v>
      </c>
      <c r="E329" s="146" t="str">
        <f t="shared" si="28"/>
        <v>Oldman Saltbush;Atriplex nummularia</v>
      </c>
      <c r="F329" s="146" t="str">
        <v>Management--Livestock Management--Feed Characteristic--Feed Composition--Feed Ingredient--Forage Plants--Forage Trees--Atriplex nummularia----</v>
      </c>
      <c r="G329" s="146" t="str" cm="1">
        <f t="array" ref="G329">IFERROR(SUBSTITUTE(_xlfn.CHOOSECOLS(_xlfn.TEXTSPLIT(_xlfn.TEXTJOIN("|",,F329),"Feed Ingredient--","|",TRUE),2),"----",""),"")</f>
        <v>Forage Plants--Forage Trees--Atriplex nummularia</v>
      </c>
      <c r="H329" s="146" t="str">
        <f t="shared" si="25"/>
        <v>Forage Plants--Forage Trees--Atriplex nummularia</v>
      </c>
      <c r="I329" s="146">
        <f t="shared" si="26"/>
        <v>2</v>
      </c>
      <c r="J329" s="146" t="str">
        <f t="shared" si="27"/>
        <v>Forage Plants--Forage Trees</v>
      </c>
      <c r="K329" s="146" t="str" cm="1">
        <f t="array" ref="K329">IF(G329&lt;&gt;"",_xlfn.TEXTJOIN(";",TRUE,
CONCATENATE(A329,"$",H329),
IF(E329="","",IF(I329&lt;&gt;0,CONCATENATE(A329,"$",J329,"--",_xlfn.TEXTSPLIT(E329,";",TRUE,FALSE)),CONCATENATE(A329,"$",_xlfn.TEXTSPLIT(E329,";",TRUE,FALSE))))),"")</f>
        <v>AOM_001901$Forage Plants--Forage Trees--Atriplex nummularia;AOM_001901$Forage Plants--Forage Trees--Oldman Saltbush;AOM_001901$Forage Plants--Forage Trees--Atriplex nummularia</v>
      </c>
      <c r="L329" s="146" t="str">
        <v>AOM_000642$Crop Byproduct--Sugar Processing ByProducts--Sugarcane--Molasses</v>
      </c>
      <c r="M329" s="146" t="str" cm="1">
        <f t="array" ref="M329:N329">IF(L329&lt;&gt;"",_xlfn.TEXTSPLIT(L329, "$"),"")</f>
        <v>AOM_000642</v>
      </c>
      <c r="N329" s="146" t="str">
        <v>Crop Byproduct--Sugar Processing ByProducts--Sugarcane--Molasses</v>
      </c>
      <c r="O329" s="146" t="str" cm="1">
        <f t="array" ref="O329">IF(L329&lt;&gt;"",_xlfn.CHOOSECOLS(_xlfn.TEXTSPLIT(N329,"--"),1),"")</f>
        <v>Crop Byproduct</v>
      </c>
      <c r="P329" s="146" t="str" cm="1">
        <f t="array" ref="P329">IF(L329&lt;&gt;"",IFERROR(_xlfn.CHOOSECOLS(_xlfn.TEXTSPLIT(N329,"--"),2),""),"")</f>
        <v>Sugar Processing ByProducts</v>
      </c>
      <c r="Q329" s="146" t="str">
        <f t="shared" si="29"/>
        <v>Sugarcane--Molasses</v>
      </c>
    </row>
    <row r="330" spans="1:17" x14ac:dyDescent="0.35">
      <c r="A330" s="147" t="str">
        <v>AOM_001132</v>
      </c>
      <c r="B330" s="147" t="str">
        <v>Azadirachta indica Leaves</v>
      </c>
      <c r="C330" s="147" t="str">
        <v/>
      </c>
      <c r="D330" s="147" t="str">
        <v>Azadirachta indica Leaves</v>
      </c>
      <c r="E330" s="147" t="str">
        <f t="shared" si="28"/>
        <v>Azadirachta indica Leaves</v>
      </c>
      <c r="F330" s="147" t="str">
        <v>Management--Livestock Management--Feed Characteristic--Feed Composition--Feed Ingredient--Forage Plants--Forage Trees--Azadirachta indica--Azadirachta indica Leaves--</v>
      </c>
      <c r="G330" s="147" t="str" cm="1">
        <f t="array" ref="G330">IFERROR(SUBSTITUTE(_xlfn.CHOOSECOLS(_xlfn.TEXTSPLIT(_xlfn.TEXTJOIN("|",,F330),"Feed Ingredient--","|",TRUE),2),"----",""),"")</f>
        <v>Forage Plants--Forage Trees--Azadirachta indica--Azadirachta indica Leaves--</v>
      </c>
      <c r="H330" s="147" t="str">
        <f t="shared" si="25"/>
        <v>Forage Plants--Forage Trees--Azadirachta indica--Azadirachta indica Leaves</v>
      </c>
      <c r="I330" s="147">
        <f t="shared" si="26"/>
        <v>3</v>
      </c>
      <c r="J330" s="147" t="str">
        <f t="shared" si="27"/>
        <v>Forage Plants--Forage Trees--Azadirachta indica</v>
      </c>
      <c r="K330" s="147" t="str" cm="1">
        <f t="array" ref="K330">IF(G330&lt;&gt;"",_xlfn.TEXTJOIN(";",TRUE,
CONCATENATE(A330,"$",H330),
IF(E330="","",IF(I330&lt;&gt;0,CONCATENATE(A330,"$",J330,"--",_xlfn.TEXTSPLIT(E330,";",TRUE,FALSE)),CONCATENATE(A330,"$",_xlfn.TEXTSPLIT(E330,";",TRUE,FALSE))))),"")</f>
        <v>AOM_001132$Forage Plants--Forage Trees--Azadirachta indica--Azadirachta indica Leaves;AOM_001132$Forage Plants--Forage Trees--Azadirachta indica--Azadirachta indica Leaves</v>
      </c>
      <c r="L330" s="147" t="str">
        <v>AOM_000642$Crop Byproduct--Sugar Processing ByProducts--Sugarcane--Noble Cane Molasses</v>
      </c>
      <c r="M330" s="147" t="str" cm="1">
        <f t="array" ref="M330:N330">IF(L330&lt;&gt;"",_xlfn.TEXTSPLIT(L330, "$"),"")</f>
        <v>AOM_000642</v>
      </c>
      <c r="N330" s="147" t="str">
        <v>Crop Byproduct--Sugar Processing ByProducts--Sugarcane--Noble Cane Molasses</v>
      </c>
      <c r="O330" s="147" t="str" cm="1">
        <f t="array" ref="O330">IF(L330&lt;&gt;"",_xlfn.CHOOSECOLS(_xlfn.TEXTSPLIT(N330,"--"),1),"")</f>
        <v>Crop Byproduct</v>
      </c>
      <c r="P330" s="147" t="str" cm="1">
        <f t="array" ref="P330">IF(L330&lt;&gt;"",IFERROR(_xlfn.CHOOSECOLS(_xlfn.TEXTSPLIT(N330,"--"),2),""),"")</f>
        <v>Sugar Processing ByProducts</v>
      </c>
      <c r="Q330" s="147" t="str">
        <f t="shared" si="29"/>
        <v>Sugarcane--Noble Cane Molasses</v>
      </c>
    </row>
    <row r="331" spans="1:17" x14ac:dyDescent="0.35">
      <c r="A331" s="146" t="str">
        <v>AOM_001861</v>
      </c>
      <c r="B331" s="146" t="str">
        <v>Berchemia discolor Leaves</v>
      </c>
      <c r="C331" s="146" t="str">
        <v/>
      </c>
      <c r="D331" s="146" t="str">
        <v/>
      </c>
      <c r="E331" s="146" t="str">
        <f t="shared" si="28"/>
        <v/>
      </c>
      <c r="F331" s="146" t="str">
        <v>Management--Livestock Management--Feed Characteristic--Feed Composition--Feed Ingredient--Forage Plants--Forage Trees--Berchemia discolor--Berchemia discolor Leaves--</v>
      </c>
      <c r="G331" s="146" t="str" cm="1">
        <f t="array" ref="G331">IFERROR(SUBSTITUTE(_xlfn.CHOOSECOLS(_xlfn.TEXTSPLIT(_xlfn.TEXTJOIN("|",,F331),"Feed Ingredient--","|",TRUE),2),"----",""),"")</f>
        <v>Forage Plants--Forage Trees--Berchemia discolor--Berchemia discolor Leaves--</v>
      </c>
      <c r="H331" s="146" t="str">
        <f t="shared" si="25"/>
        <v>Forage Plants--Forage Trees--Berchemia discolor--Berchemia discolor Leaves</v>
      </c>
      <c r="I331" s="146">
        <f t="shared" si="26"/>
        <v>3</v>
      </c>
      <c r="J331" s="146" t="str">
        <f t="shared" si="27"/>
        <v>Forage Plants--Forage Trees--Berchemia discolor</v>
      </c>
      <c r="K331" s="146" t="str" cm="1">
        <f t="array" ref="K331">IF(G331&lt;&gt;"",_xlfn.TEXTJOIN(";",TRUE,
CONCATENATE(A331,"$",H331),
IF(E331="","",IF(I331&lt;&gt;0,CONCATENATE(A331,"$",J331,"--",_xlfn.TEXTSPLIT(E331,";",TRUE,FALSE)),CONCATENATE(A331,"$",_xlfn.TEXTSPLIT(E331,";",TRUE,FALSE))))),"")</f>
        <v>AOM_001861$Forage Plants--Forage Trees--Berchemia discolor--Berchemia discolor Leaves</v>
      </c>
      <c r="L331" s="146" t="str">
        <v>AOM_000642$Crop Byproduct--Sugar Processing ByProducts--Sugarcane--Sugarcane Molasses Powder</v>
      </c>
      <c r="M331" s="146" t="str" cm="1">
        <f t="array" ref="M331:N331">IF(L331&lt;&gt;"",_xlfn.TEXTSPLIT(L331, "$"),"")</f>
        <v>AOM_000642</v>
      </c>
      <c r="N331" s="146" t="str">
        <v>Crop Byproduct--Sugar Processing ByProducts--Sugarcane--Sugarcane Molasses Powder</v>
      </c>
      <c r="O331" s="146" t="str" cm="1">
        <f t="array" ref="O331">IF(L331&lt;&gt;"",_xlfn.CHOOSECOLS(_xlfn.TEXTSPLIT(N331,"--"),1),"")</f>
        <v>Crop Byproduct</v>
      </c>
      <c r="P331" s="146" t="str" cm="1">
        <f t="array" ref="P331">IF(L331&lt;&gt;"",IFERROR(_xlfn.CHOOSECOLS(_xlfn.TEXTSPLIT(N331,"--"),2),""),"")</f>
        <v>Sugar Processing ByProducts</v>
      </c>
      <c r="Q331" s="146" t="str">
        <f t="shared" si="29"/>
        <v>Sugarcane--Sugarcane Molasses Powder</v>
      </c>
    </row>
    <row r="332" spans="1:17" x14ac:dyDescent="0.35">
      <c r="A332" s="147" t="str">
        <v>AOM_001134</v>
      </c>
      <c r="B332" s="147" t="str">
        <v>Calliandra calothyrsus Leaves</v>
      </c>
      <c r="C332" s="147" t="str">
        <v/>
      </c>
      <c r="D332" s="147" t="str">
        <v>Calliandra calothyrsus Leaves</v>
      </c>
      <c r="E332" s="147" t="str">
        <f t="shared" si="28"/>
        <v>Calliandra calothyrsus Leaves</v>
      </c>
      <c r="F332" s="147" t="str">
        <v>Management--Livestock Management--Feed Characteristic--Feed Composition--Feed Ingredient--Forage Plants--Forage Trees--Calliandra calothyrsus--Calliandra calothyrsus Leaves--</v>
      </c>
      <c r="G332" s="147" t="str" cm="1">
        <f t="array" ref="G332">IFERROR(SUBSTITUTE(_xlfn.CHOOSECOLS(_xlfn.TEXTSPLIT(_xlfn.TEXTJOIN("|",,F332),"Feed Ingredient--","|",TRUE),2),"----",""),"")</f>
        <v>Forage Plants--Forage Trees--Calliandra calothyrsus--Calliandra calothyrsus Leaves--</v>
      </c>
      <c r="H332" s="147" t="str">
        <f t="shared" si="25"/>
        <v>Forage Plants--Forage Trees--Calliandra calothyrsus--Calliandra calothyrsus Leaves</v>
      </c>
      <c r="I332" s="147">
        <f t="shared" si="26"/>
        <v>3</v>
      </c>
      <c r="J332" s="147" t="str">
        <f t="shared" si="27"/>
        <v>Forage Plants--Forage Trees--Calliandra calothyrsus</v>
      </c>
      <c r="K332" s="147" t="str" cm="1">
        <f t="array" ref="K332">IF(G332&lt;&gt;"",_xlfn.TEXTJOIN(";",TRUE,
CONCATENATE(A332,"$",H332),
IF(E332="","",IF(I332&lt;&gt;0,CONCATENATE(A332,"$",J332,"--",_xlfn.TEXTSPLIT(E332,";",TRUE,FALSE)),CONCATENATE(A332,"$",_xlfn.TEXTSPLIT(E332,";",TRUE,FALSE))))),"")</f>
        <v>AOM_001134$Forage Plants--Forage Trees--Calliandra calothyrsus--Calliandra calothyrsus Leaves;AOM_001134$Forage Plants--Forage Trees--Calliandra calothyrsus--Calliandra calothyrsus Leaves</v>
      </c>
      <c r="L332" s="147" t="str">
        <v>AOM_000642$Crop Byproduct--Sugar Processing ByProducts--Sugarcane--Sugarcane Molasses Ground</v>
      </c>
      <c r="M332" s="147" t="str" cm="1">
        <f t="array" ref="M332:N332">IF(L332&lt;&gt;"",_xlfn.TEXTSPLIT(L332, "$"),"")</f>
        <v>AOM_000642</v>
      </c>
      <c r="N332" s="147" t="str">
        <v>Crop Byproduct--Sugar Processing ByProducts--Sugarcane--Sugarcane Molasses Ground</v>
      </c>
      <c r="O332" s="147" t="str" cm="1">
        <f t="array" ref="O332">IF(L332&lt;&gt;"",_xlfn.CHOOSECOLS(_xlfn.TEXTSPLIT(N332,"--"),1),"")</f>
        <v>Crop Byproduct</v>
      </c>
      <c r="P332" s="147" t="str" cm="1">
        <f t="array" ref="P332">IF(L332&lt;&gt;"",IFERROR(_xlfn.CHOOSECOLS(_xlfn.TEXTSPLIT(N332,"--"),2),""),"")</f>
        <v>Sugar Processing ByProducts</v>
      </c>
      <c r="Q332" s="147" t="str">
        <f t="shared" si="29"/>
        <v>Sugarcane--Sugarcane Molasses Ground</v>
      </c>
    </row>
    <row r="333" spans="1:17" x14ac:dyDescent="0.35">
      <c r="A333" s="146" t="str">
        <v>AOM_001133</v>
      </c>
      <c r="B333" s="146" t="str">
        <v>Calliandra calothyrsus</v>
      </c>
      <c r="C333" s="146" t="str">
        <v/>
      </c>
      <c r="D333" s="146" t="str">
        <v>Calliandra calothyrsus</v>
      </c>
      <c r="E333" s="146" t="str">
        <f t="shared" si="28"/>
        <v>Calliandra calothyrsus</v>
      </c>
      <c r="F333" s="146" t="str">
        <v>Management--Livestock Management--Feed Characteristic--Feed Composition--Feed Ingredient--Forage Plants--Forage Trees--Calliandra calothyrsus----</v>
      </c>
      <c r="G333" s="146" t="str" cm="1">
        <f t="array" ref="G333">IFERROR(SUBSTITUTE(_xlfn.CHOOSECOLS(_xlfn.TEXTSPLIT(_xlfn.TEXTJOIN("|",,F333),"Feed Ingredient--","|",TRUE),2),"----",""),"")</f>
        <v>Forage Plants--Forage Trees--Calliandra calothyrsus</v>
      </c>
      <c r="H333" s="146" t="str">
        <f t="shared" si="25"/>
        <v>Forage Plants--Forage Trees--Calliandra calothyrsus</v>
      </c>
      <c r="I333" s="146">
        <f t="shared" si="26"/>
        <v>2</v>
      </c>
      <c r="J333" s="146" t="str">
        <f t="shared" si="27"/>
        <v>Forage Plants--Forage Trees</v>
      </c>
      <c r="K333" s="146" t="str" cm="1">
        <f t="array" ref="K333">IF(G333&lt;&gt;"",_xlfn.TEXTJOIN(";",TRUE,
CONCATENATE(A333,"$",H333),
IF(E333="","",IF(I333&lt;&gt;0,CONCATENATE(A333,"$",J333,"--",_xlfn.TEXTSPLIT(E333,";",TRUE,FALSE)),CONCATENATE(A333,"$",_xlfn.TEXTSPLIT(E333,";",TRUE,FALSE))))),"")</f>
        <v>AOM_001133$Forage Plants--Forage Trees--Calliandra calothyrsus;AOM_001133$Forage Plants--Forage Trees--Calliandra calothyrsus</v>
      </c>
      <c r="L333" s="146" t="str">
        <v>AOM_000642$Crop Byproduct--Sugar Processing ByProducts--Sugarcane--Sugarcane Molasses Block</v>
      </c>
      <c r="M333" s="146" t="str" cm="1">
        <f t="array" ref="M333:N333">IF(L333&lt;&gt;"",_xlfn.TEXTSPLIT(L333, "$"),"")</f>
        <v>AOM_000642</v>
      </c>
      <c r="N333" s="146" t="str">
        <v>Crop Byproduct--Sugar Processing ByProducts--Sugarcane--Sugarcane Molasses Block</v>
      </c>
      <c r="O333" s="146" t="str" cm="1">
        <f t="array" ref="O333">IF(L333&lt;&gt;"",_xlfn.CHOOSECOLS(_xlfn.TEXTSPLIT(N333,"--"),1),"")</f>
        <v>Crop Byproduct</v>
      </c>
      <c r="P333" s="146" t="str" cm="1">
        <f t="array" ref="P333">IF(L333&lt;&gt;"",IFERROR(_xlfn.CHOOSECOLS(_xlfn.TEXTSPLIT(N333,"--"),2),""),"")</f>
        <v>Sugar Processing ByProducts</v>
      </c>
      <c r="Q333" s="146" t="str">
        <f t="shared" si="29"/>
        <v>Sugarcane--Sugarcane Molasses Block</v>
      </c>
    </row>
    <row r="334" spans="1:17" x14ac:dyDescent="0.35">
      <c r="A334" s="147" t="str">
        <v>AOM_001135</v>
      </c>
      <c r="B334" s="147" t="str">
        <v>Calycotome villosa</v>
      </c>
      <c r="C334" s="147" t="str">
        <v/>
      </c>
      <c r="D334" s="147" t="str">
        <v>Calycotome villosa</v>
      </c>
      <c r="E334" s="147" t="str">
        <f t="shared" si="28"/>
        <v>Calycotome villosa</v>
      </c>
      <c r="F334" s="147" t="str">
        <v>Management--Livestock Management--Feed Characteristic--Feed Composition--Feed Ingredient--Forage Plants--Forage Trees--Calycotome villosa----</v>
      </c>
      <c r="G334" s="147" t="str" cm="1">
        <f t="array" ref="G334">IFERROR(SUBSTITUTE(_xlfn.CHOOSECOLS(_xlfn.TEXTSPLIT(_xlfn.TEXTJOIN("|",,F334),"Feed Ingredient--","|",TRUE),2),"----",""),"")</f>
        <v>Forage Plants--Forage Trees--Calycotome villosa</v>
      </c>
      <c r="H334" s="147" t="str">
        <f t="shared" si="25"/>
        <v>Forage Plants--Forage Trees--Calycotome villosa</v>
      </c>
      <c r="I334" s="147">
        <f t="shared" si="26"/>
        <v>2</v>
      </c>
      <c r="J334" s="147" t="str">
        <f t="shared" si="27"/>
        <v>Forage Plants--Forage Trees</v>
      </c>
      <c r="K334" s="147" t="str" cm="1">
        <f t="array" ref="K334">IF(G334&lt;&gt;"",_xlfn.TEXTJOIN(";",TRUE,
CONCATENATE(A334,"$",H334),
IF(E334="","",IF(I334&lt;&gt;0,CONCATENATE(A334,"$",J334,"--",_xlfn.TEXTSPLIT(E334,";",TRUE,FALSE)),CONCATENATE(A334,"$",_xlfn.TEXTSPLIT(E334,";",TRUE,FALSE))))),"")</f>
        <v>AOM_001135$Forage Plants--Forage Trees--Calycotome villosa;AOM_001135$Forage Plants--Forage Trees--Calycotome villosa</v>
      </c>
      <c r="L334" s="147" t="str">
        <v>AOM_000642$Crop Byproduct--Sugar Processing ByProducts--Sugarcane--Sugarcane Molasses Meal</v>
      </c>
      <c r="M334" s="147" t="str" cm="1">
        <f t="array" ref="M334:N334">IF(L334&lt;&gt;"",_xlfn.TEXTSPLIT(L334, "$"),"")</f>
        <v>AOM_000642</v>
      </c>
      <c r="N334" s="147" t="str">
        <v>Crop Byproduct--Sugar Processing ByProducts--Sugarcane--Sugarcane Molasses Meal</v>
      </c>
      <c r="O334" s="147" t="str" cm="1">
        <f t="array" ref="O334">IF(L334&lt;&gt;"",_xlfn.CHOOSECOLS(_xlfn.TEXTSPLIT(N334,"--"),1),"")</f>
        <v>Crop Byproduct</v>
      </c>
      <c r="P334" s="147" t="str" cm="1">
        <f t="array" ref="P334">IF(L334&lt;&gt;"",IFERROR(_xlfn.CHOOSECOLS(_xlfn.TEXTSPLIT(N334,"--"),2),""),"")</f>
        <v>Sugar Processing ByProducts</v>
      </c>
      <c r="Q334" s="147" t="str">
        <f t="shared" si="29"/>
        <v>Sugarcane--Sugarcane Molasses Meal</v>
      </c>
    </row>
    <row r="335" spans="1:17" x14ac:dyDescent="0.35">
      <c r="A335" s="146" t="str">
        <v>AOM_001136</v>
      </c>
      <c r="B335" s="146" t="str">
        <v>Carissa edulis</v>
      </c>
      <c r="C335" s="146" t="str">
        <v/>
      </c>
      <c r="D335" s="146" t="str">
        <v>Carissa edulis</v>
      </c>
      <c r="E335" s="146" t="str">
        <f t="shared" si="28"/>
        <v>Carissa edulis</v>
      </c>
      <c r="F335" s="146" t="str">
        <v>Management--Livestock Management--Feed Characteristic--Feed Composition--Feed Ingredient--Forage Plants--Forage Trees--Carissa edulis----</v>
      </c>
      <c r="G335" s="146" t="str" cm="1">
        <f t="array" ref="G335">IFERROR(SUBSTITUTE(_xlfn.CHOOSECOLS(_xlfn.TEXTSPLIT(_xlfn.TEXTJOIN("|",,F335),"Feed Ingredient--","|",TRUE),2),"----",""),"")</f>
        <v>Forage Plants--Forage Trees--Carissa edulis</v>
      </c>
      <c r="H335" s="146" t="str">
        <f t="shared" si="25"/>
        <v>Forage Plants--Forage Trees--Carissa edulis</v>
      </c>
      <c r="I335" s="146">
        <f t="shared" si="26"/>
        <v>2</v>
      </c>
      <c r="J335" s="146" t="str">
        <f t="shared" si="27"/>
        <v>Forage Plants--Forage Trees</v>
      </c>
      <c r="K335" s="146" t="str" cm="1">
        <f t="array" ref="K335">IF(G335&lt;&gt;"",_xlfn.TEXTJOIN(";",TRUE,
CONCATENATE(A335,"$",H335),
IF(E335="","",IF(I335&lt;&gt;0,CONCATENATE(A335,"$",J335,"--",_xlfn.TEXTSPLIT(E335,";",TRUE,FALSE)),CONCATENATE(A335,"$",_xlfn.TEXTSPLIT(E335,";",TRUE,FALSE))))),"")</f>
        <v>AOM_001136$Forage Plants--Forage Trees--Carissa edulis;AOM_001136$Forage Plants--Forage Trees--Carissa edulis</v>
      </c>
      <c r="L335" s="146" t="str">
        <v>AOM_000642$Crop Byproduct--Sugar Processing ByProducts--Sugarcane--Noble Cane Molasses Meal:Molasses Meal</v>
      </c>
      <c r="M335" s="146" t="str" cm="1">
        <f t="array" ref="M335:N335">IF(L335&lt;&gt;"",_xlfn.TEXTSPLIT(L335, "$"),"")</f>
        <v>AOM_000642</v>
      </c>
      <c r="N335" s="146" t="str">
        <v>Crop Byproduct--Sugar Processing ByProducts--Sugarcane--Noble Cane Molasses Meal:Molasses Meal</v>
      </c>
      <c r="O335" s="146" t="str" cm="1">
        <f t="array" ref="O335">IF(L335&lt;&gt;"",_xlfn.CHOOSECOLS(_xlfn.TEXTSPLIT(N335,"--"),1),"")</f>
        <v>Crop Byproduct</v>
      </c>
      <c r="P335" s="146" t="str" cm="1">
        <f t="array" ref="P335">IF(L335&lt;&gt;"",IFERROR(_xlfn.CHOOSECOLS(_xlfn.TEXTSPLIT(N335,"--"),2),""),"")</f>
        <v>Sugar Processing ByProducts</v>
      </c>
      <c r="Q335" s="146" t="str">
        <f t="shared" si="29"/>
        <v>Sugarcane--Noble Cane Molasses Meal:Molasses Meal</v>
      </c>
    </row>
    <row r="336" spans="1:17" x14ac:dyDescent="0.35">
      <c r="A336" s="147" t="str">
        <v>AOM_001630</v>
      </c>
      <c r="B336" s="147" t="str">
        <v>Chamaecytisus palmensis Leaves</v>
      </c>
      <c r="C336" s="147" t="str">
        <v/>
      </c>
      <c r="D336" s="147" t="str">
        <v/>
      </c>
      <c r="E336" s="147" t="str">
        <f t="shared" si="28"/>
        <v/>
      </c>
      <c r="F336" s="147" t="str">
        <v>Management--Livestock Management--Feed Characteristic--Feed Composition--Feed Ingredient--Forage Plants--Forage Trees--Chamaecytisus palmensis--Chamaecytisus palmensis Leaves--</v>
      </c>
      <c r="G336" s="147" t="str" cm="1">
        <f t="array" ref="G336">IFERROR(SUBSTITUTE(_xlfn.CHOOSECOLS(_xlfn.TEXTSPLIT(_xlfn.TEXTJOIN("|",,F336),"Feed Ingredient--","|",TRUE),2),"----",""),"")</f>
        <v>Forage Plants--Forage Trees--Chamaecytisus palmensis--Chamaecytisus palmensis Leaves--</v>
      </c>
      <c r="H336" s="147" t="str">
        <f t="shared" si="25"/>
        <v>Forage Plants--Forage Trees--Chamaecytisus palmensis--Chamaecytisus palmensis Leaves</v>
      </c>
      <c r="I336" s="147">
        <f t="shared" si="26"/>
        <v>3</v>
      </c>
      <c r="J336" s="147" t="str">
        <f t="shared" si="27"/>
        <v>Forage Plants--Forage Trees--Chamaecytisus palmensis</v>
      </c>
      <c r="K336" s="147" t="str" cm="1">
        <f t="array" ref="K336">IF(G336&lt;&gt;"",_xlfn.TEXTJOIN(";",TRUE,
CONCATENATE(A336,"$",H336),
IF(E336="","",IF(I336&lt;&gt;0,CONCATENATE(A336,"$",J336,"--",_xlfn.TEXTSPLIT(E336,";",TRUE,FALSE)),CONCATENATE(A336,"$",_xlfn.TEXTSPLIT(E336,";",TRUE,FALSE))))),"")</f>
        <v>AOM_001630$Forage Plants--Forage Trees--Chamaecytisus palmensis--Chamaecytisus palmensis Leaves</v>
      </c>
      <c r="L336" s="147" t="str">
        <v>AOM_000642$Crop Byproduct--Sugar Processing ByProducts--Sugarcane--Saccharum officinarum Molasses</v>
      </c>
      <c r="M336" s="147" t="str" cm="1">
        <f t="array" ref="M336:N336">IF(L336&lt;&gt;"",_xlfn.TEXTSPLIT(L336, "$"),"")</f>
        <v>AOM_000642</v>
      </c>
      <c r="N336" s="147" t="str">
        <v>Crop Byproduct--Sugar Processing ByProducts--Sugarcane--Saccharum officinarum Molasses</v>
      </c>
      <c r="O336" s="147" t="str" cm="1">
        <f t="array" ref="O336">IF(L336&lt;&gt;"",_xlfn.CHOOSECOLS(_xlfn.TEXTSPLIT(N336,"--"),1),"")</f>
        <v>Crop Byproduct</v>
      </c>
      <c r="P336" s="147" t="str" cm="1">
        <f t="array" ref="P336">IF(L336&lt;&gt;"",IFERROR(_xlfn.CHOOSECOLS(_xlfn.TEXTSPLIT(N336,"--"),2),""),"")</f>
        <v>Sugar Processing ByProducts</v>
      </c>
      <c r="Q336" s="147" t="str">
        <f t="shared" si="29"/>
        <v>Sugarcane--Saccharum officinarum Molasses</v>
      </c>
    </row>
    <row r="337" spans="1:17" x14ac:dyDescent="0.35">
      <c r="A337" s="146" t="str">
        <v>AOM_001137</v>
      </c>
      <c r="B337" s="146" t="str">
        <v>Chamaecytisus palmensis</v>
      </c>
      <c r="C337" s="146" t="str">
        <v/>
      </c>
      <c r="D337" s="146" t="str">
        <v>Chamaecytisus palmensis</v>
      </c>
      <c r="E337" s="146" t="str">
        <f t="shared" si="28"/>
        <v>Chamaecytisus palmensis</v>
      </c>
      <c r="F337" s="146" t="str">
        <v>Management--Livestock Management--Feed Characteristic--Feed Composition--Feed Ingredient--Forage Plants--Forage Trees--Chamaecytisus palmensis----</v>
      </c>
      <c r="G337" s="146" t="str" cm="1">
        <f t="array" ref="G337">IFERROR(SUBSTITUTE(_xlfn.CHOOSECOLS(_xlfn.TEXTSPLIT(_xlfn.TEXTJOIN("|",,F337),"Feed Ingredient--","|",TRUE),2),"----",""),"")</f>
        <v>Forage Plants--Forage Trees--Chamaecytisus palmensis</v>
      </c>
      <c r="H337" s="146" t="str">
        <f t="shared" si="25"/>
        <v>Forage Plants--Forage Trees--Chamaecytisus palmensis</v>
      </c>
      <c r="I337" s="146">
        <f t="shared" si="26"/>
        <v>2</v>
      </c>
      <c r="J337" s="146" t="str">
        <f t="shared" si="27"/>
        <v>Forage Plants--Forage Trees</v>
      </c>
      <c r="K337" s="146" t="str" cm="1">
        <f t="array" ref="K337">IF(G337&lt;&gt;"",_xlfn.TEXTJOIN(";",TRUE,
CONCATENATE(A337,"$",H337),
IF(E337="","",IF(I337&lt;&gt;0,CONCATENATE(A337,"$",J337,"--",_xlfn.TEXTSPLIT(E337,";",TRUE,FALSE)),CONCATENATE(A337,"$",_xlfn.TEXTSPLIT(E337,";",TRUE,FALSE))))),"")</f>
        <v>AOM_001137$Forage Plants--Forage Trees--Chamaecytisus palmensis;AOM_001137$Forage Plants--Forage Trees--Chamaecytisus palmensis</v>
      </c>
      <c r="L337" s="146" t="str">
        <v>AOM_001842$Crop Byproduct--Vegetable ByProducts--Cabbage--Cabbage Discards</v>
      </c>
      <c r="M337" s="146" t="str" cm="1">
        <f t="array" ref="M337:N337">IF(L337&lt;&gt;"",_xlfn.TEXTSPLIT(L337, "$"),"")</f>
        <v>AOM_001842</v>
      </c>
      <c r="N337" s="146" t="str">
        <v>Crop Byproduct--Vegetable ByProducts--Cabbage--Cabbage Discards</v>
      </c>
      <c r="O337" s="146" t="str" cm="1">
        <f t="array" ref="O337">IF(L337&lt;&gt;"",_xlfn.CHOOSECOLS(_xlfn.TEXTSPLIT(N337,"--"),1),"")</f>
        <v>Crop Byproduct</v>
      </c>
      <c r="P337" s="146" t="str" cm="1">
        <f t="array" ref="P337">IF(L337&lt;&gt;"",IFERROR(_xlfn.CHOOSECOLS(_xlfn.TEXTSPLIT(N337,"--"),2),""),"")</f>
        <v>Vegetable ByProducts</v>
      </c>
      <c r="Q337" s="146" t="str">
        <f t="shared" si="29"/>
        <v>Cabbage--Cabbage Discards</v>
      </c>
    </row>
    <row r="338" spans="1:17" x14ac:dyDescent="0.35">
      <c r="A338" s="147" t="str">
        <v>AOM_001138</v>
      </c>
      <c r="B338" s="147" t="str">
        <v>Combretum apiculatum</v>
      </c>
      <c r="C338" s="147" t="str">
        <v/>
      </c>
      <c r="D338" s="147" t="str">
        <v>Combretum apiculatum</v>
      </c>
      <c r="E338" s="147" t="str">
        <f t="shared" si="28"/>
        <v>Combretum apiculatum</v>
      </c>
      <c r="F338" s="147" t="str">
        <v>Management--Livestock Management--Feed Characteristic--Feed Composition--Feed Ingredient--Forage Plants--Forage Trees--Combretum apiculatum----</v>
      </c>
      <c r="G338" s="147" t="str" cm="1">
        <f t="array" ref="G338">IFERROR(SUBSTITUTE(_xlfn.CHOOSECOLS(_xlfn.TEXTSPLIT(_xlfn.TEXTJOIN("|",,F338),"Feed Ingredient--","|",TRUE),2),"----",""),"")</f>
        <v>Forage Plants--Forage Trees--Combretum apiculatum</v>
      </c>
      <c r="H338" s="147" t="str">
        <f t="shared" si="25"/>
        <v>Forage Plants--Forage Trees--Combretum apiculatum</v>
      </c>
      <c r="I338" s="147">
        <f t="shared" si="26"/>
        <v>2</v>
      </c>
      <c r="J338" s="147" t="str">
        <f t="shared" si="27"/>
        <v>Forage Plants--Forage Trees</v>
      </c>
      <c r="K338" s="147" t="str" cm="1">
        <f t="array" ref="K338">IF(G338&lt;&gt;"",_xlfn.TEXTJOIN(";",TRUE,
CONCATENATE(A338,"$",H338),
IF(E338="","",IF(I338&lt;&gt;0,CONCATENATE(A338,"$",J338,"--",_xlfn.TEXTSPLIT(E338,";",TRUE,FALSE)),CONCATENATE(A338,"$",_xlfn.TEXTSPLIT(E338,";",TRUE,FALSE))))),"")</f>
        <v>AOM_001138$Forage Plants--Forage Trees--Combretum apiculatum;AOM_001138$Forage Plants--Forage Trees--Combretum apiculatum</v>
      </c>
      <c r="L338" s="147" t="str">
        <v>AOM_001842$Crop Byproduct--Vegetable ByProducts--Cabbage--Brassica oleracea Discards</v>
      </c>
      <c r="M338" s="147" t="str" cm="1">
        <f t="array" ref="M338:N338">IF(L338&lt;&gt;"",_xlfn.TEXTSPLIT(L338, "$"),"")</f>
        <v>AOM_001842</v>
      </c>
      <c r="N338" s="147" t="str">
        <v>Crop Byproduct--Vegetable ByProducts--Cabbage--Brassica oleracea Discards</v>
      </c>
      <c r="O338" s="147" t="str" cm="1">
        <f t="array" ref="O338">IF(L338&lt;&gt;"",_xlfn.CHOOSECOLS(_xlfn.TEXTSPLIT(N338,"--"),1),"")</f>
        <v>Crop Byproduct</v>
      </c>
      <c r="P338" s="147" t="str" cm="1">
        <f t="array" ref="P338">IF(L338&lt;&gt;"",IFERROR(_xlfn.CHOOSECOLS(_xlfn.TEXTSPLIT(N338,"--"),2),""),"")</f>
        <v>Vegetable ByProducts</v>
      </c>
      <c r="Q338" s="147" t="str">
        <f t="shared" si="29"/>
        <v>Cabbage--Brassica oleracea Discards</v>
      </c>
    </row>
    <row r="339" spans="1:17" x14ac:dyDescent="0.35">
      <c r="A339" s="146" t="str">
        <v>AOM_001139</v>
      </c>
      <c r="B339" s="146" t="str">
        <v>Daniellia oliveri</v>
      </c>
      <c r="C339" s="146" t="str">
        <v/>
      </c>
      <c r="D339" s="146" t="str">
        <v>Daniellia oliveri</v>
      </c>
      <c r="E339" s="146" t="str">
        <f t="shared" si="28"/>
        <v>Daniellia oliveri</v>
      </c>
      <c r="F339" s="146" t="str">
        <v>Management--Livestock Management--Feed Characteristic--Feed Composition--Feed Ingredient--Forage Plants--Forage Trees--Daniellia oliveri----</v>
      </c>
      <c r="G339" s="146" t="str" cm="1">
        <f t="array" ref="G339">IFERROR(SUBSTITUTE(_xlfn.CHOOSECOLS(_xlfn.TEXTSPLIT(_xlfn.TEXTJOIN("|",,F339),"Feed Ingredient--","|",TRUE),2),"----",""),"")</f>
        <v>Forage Plants--Forage Trees--Daniellia oliveri</v>
      </c>
      <c r="H339" s="146" t="str">
        <f t="shared" si="25"/>
        <v>Forage Plants--Forage Trees--Daniellia oliveri</v>
      </c>
      <c r="I339" s="146">
        <f t="shared" si="26"/>
        <v>2</v>
      </c>
      <c r="J339" s="146" t="str">
        <f t="shared" si="27"/>
        <v>Forage Plants--Forage Trees</v>
      </c>
      <c r="K339" s="146" t="str" cm="1">
        <f t="array" ref="K339">IF(G339&lt;&gt;"",_xlfn.TEXTJOIN(";",TRUE,
CONCATENATE(A339,"$",H339),
IF(E339="","",IF(I339&lt;&gt;0,CONCATENATE(A339,"$",J339,"--",_xlfn.TEXTSPLIT(E339,";",TRUE,FALSE)),CONCATENATE(A339,"$",_xlfn.TEXTSPLIT(E339,";",TRUE,FALSE))))),"")</f>
        <v>AOM_001139$Forage Plants--Forage Trees--Daniellia oliveri;AOM_001139$Forage Plants--Forage Trees--Daniellia oliveri</v>
      </c>
      <c r="L339" s="146" t="str">
        <v>AOM_001956$Crop Byproduct--Vegetable ByProducts--Tomato--Tomato Waste</v>
      </c>
      <c r="M339" s="146" t="str" cm="1">
        <f t="array" ref="M339:N339">IF(L339&lt;&gt;"",_xlfn.TEXTSPLIT(L339, "$"),"")</f>
        <v>AOM_001956</v>
      </c>
      <c r="N339" s="146" t="str">
        <v>Crop Byproduct--Vegetable ByProducts--Tomato--Tomato Waste</v>
      </c>
      <c r="O339" s="146" t="str" cm="1">
        <f t="array" ref="O339">IF(L339&lt;&gt;"",_xlfn.CHOOSECOLS(_xlfn.TEXTSPLIT(N339,"--"),1),"")</f>
        <v>Crop Byproduct</v>
      </c>
      <c r="P339" s="146" t="str" cm="1">
        <f t="array" ref="P339">IF(L339&lt;&gt;"",IFERROR(_xlfn.CHOOSECOLS(_xlfn.TEXTSPLIT(N339,"--"),2),""),"")</f>
        <v>Vegetable ByProducts</v>
      </c>
      <c r="Q339" s="146" t="str">
        <f t="shared" si="29"/>
        <v>Tomato--Tomato Waste</v>
      </c>
    </row>
    <row r="340" spans="1:17" x14ac:dyDescent="0.35">
      <c r="A340" s="147" t="str">
        <v>AOM_001654</v>
      </c>
      <c r="B340" s="147" t="str">
        <v>Dichrostachys cinerea Fruits</v>
      </c>
      <c r="C340" s="147" t="str">
        <v/>
      </c>
      <c r="D340" s="147" t="str">
        <v/>
      </c>
      <c r="E340" s="147" t="str">
        <f t="shared" si="28"/>
        <v/>
      </c>
      <c r="F340" s="147" t="str">
        <v>Management--Livestock Management--Feed Characteristic--Feed Composition--Feed Ingredient--Forage Plants--Forage Trees--Dichrostachys cinerea--Dichrostachys cinerea Fruits--</v>
      </c>
      <c r="G340" s="147" t="str" cm="1">
        <f t="array" ref="G340">IFERROR(SUBSTITUTE(_xlfn.CHOOSECOLS(_xlfn.TEXTSPLIT(_xlfn.TEXTJOIN("|",,F340),"Feed Ingredient--","|",TRUE),2),"----",""),"")</f>
        <v>Forage Plants--Forage Trees--Dichrostachys cinerea--Dichrostachys cinerea Fruits--</v>
      </c>
      <c r="H340" s="147" t="str">
        <f t="shared" si="25"/>
        <v>Forage Plants--Forage Trees--Dichrostachys cinerea--Dichrostachys cinerea Fruits</v>
      </c>
      <c r="I340" s="147">
        <f t="shared" si="26"/>
        <v>3</v>
      </c>
      <c r="J340" s="147" t="str">
        <f t="shared" si="27"/>
        <v>Forage Plants--Forage Trees--Dichrostachys cinerea</v>
      </c>
      <c r="K340" s="147" t="str" cm="1">
        <f t="array" ref="K340">IF(G340&lt;&gt;"",_xlfn.TEXTJOIN(";",TRUE,
CONCATENATE(A340,"$",H340),
IF(E340="","",IF(I340&lt;&gt;0,CONCATENATE(A340,"$",J340,"--",_xlfn.TEXTSPLIT(E340,";",TRUE,FALSE)),CONCATENATE(A340,"$",_xlfn.TEXTSPLIT(E340,";",TRUE,FALSE))))),"")</f>
        <v>AOM_001654$Forage Plants--Forage Trees--Dichrostachys cinerea--Dichrostachys cinerea Fruits</v>
      </c>
      <c r="L340" s="147" t="str">
        <v>AOM_001436$Crop Byproduct--Vegetable ByProducts--Tomato--Tomato Skin Seed</v>
      </c>
      <c r="M340" s="147" t="str" cm="1">
        <f t="array" ref="M340:N340">IF(L340&lt;&gt;"",_xlfn.TEXTSPLIT(L340, "$"),"")</f>
        <v>AOM_001436</v>
      </c>
      <c r="N340" s="147" t="str">
        <v>Crop Byproduct--Vegetable ByProducts--Tomato--Tomato Skin Seed</v>
      </c>
      <c r="O340" s="147" t="str" cm="1">
        <f t="array" ref="O340">IF(L340&lt;&gt;"",_xlfn.CHOOSECOLS(_xlfn.TEXTSPLIT(N340,"--"),1),"")</f>
        <v>Crop Byproduct</v>
      </c>
      <c r="P340" s="147" t="str" cm="1">
        <f t="array" ref="P340">IF(L340&lt;&gt;"",IFERROR(_xlfn.CHOOSECOLS(_xlfn.TEXTSPLIT(N340,"--"),2),""),"")</f>
        <v>Vegetable ByProducts</v>
      </c>
      <c r="Q340" s="147" t="str">
        <f t="shared" si="29"/>
        <v>Tomato--Tomato Skin Seed</v>
      </c>
    </row>
    <row r="341" spans="1:17" x14ac:dyDescent="0.35">
      <c r="A341" s="146" t="str">
        <v>AOM_001141</v>
      </c>
      <c r="B341" s="146" t="str">
        <v>Dichrostachys cinerea</v>
      </c>
      <c r="C341" s="146" t="str">
        <v/>
      </c>
      <c r="D341" s="146" t="str">
        <v>Dichrostachys cinerea</v>
      </c>
      <c r="E341" s="146" t="str">
        <f t="shared" si="28"/>
        <v>Dichrostachys cinerea</v>
      </c>
      <c r="F341" s="146" t="str">
        <v>Management--Livestock Management--Feed Characteristic--Feed Composition--Feed Ingredient--Forage Plants--Forage Trees--Dichrostachys cinerea----</v>
      </c>
      <c r="G341" s="146" t="str" cm="1">
        <f t="array" ref="G341">IFERROR(SUBSTITUTE(_xlfn.CHOOSECOLS(_xlfn.TEXTSPLIT(_xlfn.TEXTJOIN("|",,F341),"Feed Ingredient--","|",TRUE),2),"----",""),"")</f>
        <v>Forage Plants--Forage Trees--Dichrostachys cinerea</v>
      </c>
      <c r="H341" s="146" t="str">
        <f t="shared" si="25"/>
        <v>Forage Plants--Forage Trees--Dichrostachys cinerea</v>
      </c>
      <c r="I341" s="146">
        <f t="shared" si="26"/>
        <v>2</v>
      </c>
      <c r="J341" s="146" t="str">
        <f t="shared" si="27"/>
        <v>Forage Plants--Forage Trees</v>
      </c>
      <c r="K341" s="146" t="str" cm="1">
        <f t="array" ref="K341">IF(G341&lt;&gt;"",_xlfn.TEXTJOIN(";",TRUE,
CONCATENATE(A341,"$",H341),
IF(E341="","",IF(I341&lt;&gt;0,CONCATENATE(A341,"$",J341,"--",_xlfn.TEXTSPLIT(E341,";",TRUE,FALSE)),CONCATENATE(A341,"$",_xlfn.TEXTSPLIT(E341,";",TRUE,FALSE))))),"")</f>
        <v>AOM_001141$Forage Plants--Forage Trees--Dichrostachys cinerea;AOM_001141$Forage Plants--Forage Trees--Dichrostachys cinerea</v>
      </c>
      <c r="L341" s="146" t="str">
        <v>AOM_001436$Crop Byproduct--Vegetable ByProducts--Tomato--Solanum lycopersicum Skin</v>
      </c>
      <c r="M341" s="146" t="str" cm="1">
        <f t="array" ref="M341:N341">IF(L341&lt;&gt;"",_xlfn.TEXTSPLIT(L341, "$"),"")</f>
        <v>AOM_001436</v>
      </c>
      <c r="N341" s="146" t="str">
        <v>Crop Byproduct--Vegetable ByProducts--Tomato--Solanum lycopersicum Skin</v>
      </c>
      <c r="O341" s="146" t="str" cm="1">
        <f t="array" ref="O341">IF(L341&lt;&gt;"",_xlfn.CHOOSECOLS(_xlfn.TEXTSPLIT(N341,"--"),1),"")</f>
        <v>Crop Byproduct</v>
      </c>
      <c r="P341" s="146" t="str" cm="1">
        <f t="array" ref="P341">IF(L341&lt;&gt;"",IFERROR(_xlfn.CHOOSECOLS(_xlfn.TEXTSPLIT(N341,"--"),2),""),"")</f>
        <v>Vegetable ByProducts</v>
      </c>
      <c r="Q341" s="146" t="str">
        <f t="shared" si="29"/>
        <v>Tomato--Solanum lycopersicum Skin</v>
      </c>
    </row>
    <row r="342" spans="1:17" x14ac:dyDescent="0.35">
      <c r="A342" s="147" t="str">
        <v>AOM_001143</v>
      </c>
      <c r="B342" s="147" t="str">
        <v>Erythrina brucei Leaves</v>
      </c>
      <c r="C342" s="147" t="str">
        <v/>
      </c>
      <c r="D342" s="147" t="str">
        <v>Erythrina brucei Leaves</v>
      </c>
      <c r="E342" s="147" t="str">
        <f t="shared" si="28"/>
        <v>Erythrina brucei Leaves</v>
      </c>
      <c r="F342" s="147" t="str">
        <v>Management--Livestock Management--Feed Characteristic--Feed Composition--Feed Ingredient--Forage Plants--Forage Trees--Erythrina brucei--Erythrina brucei Leaves--</v>
      </c>
      <c r="G342" s="147" t="str" cm="1">
        <f t="array" ref="G342">IFERROR(SUBSTITUTE(_xlfn.CHOOSECOLS(_xlfn.TEXTSPLIT(_xlfn.TEXTJOIN("|",,F342),"Feed Ingredient--","|",TRUE),2),"----",""),"")</f>
        <v>Forage Plants--Forage Trees--Erythrina brucei--Erythrina brucei Leaves--</v>
      </c>
      <c r="H342" s="147" t="str">
        <f t="shared" si="25"/>
        <v>Forage Plants--Forage Trees--Erythrina brucei--Erythrina brucei Leaves</v>
      </c>
      <c r="I342" s="147">
        <f t="shared" si="26"/>
        <v>3</v>
      </c>
      <c r="J342" s="147" t="str">
        <f t="shared" si="27"/>
        <v>Forage Plants--Forage Trees--Erythrina brucei</v>
      </c>
      <c r="K342" s="147" t="str" cm="1">
        <f t="array" ref="K342">IF(G342&lt;&gt;"",_xlfn.TEXTJOIN(";",TRUE,
CONCATENATE(A342,"$",H342),
IF(E342="","",IF(I342&lt;&gt;0,CONCATENATE(A342,"$",J342,"--",_xlfn.TEXTSPLIT(E342,";",TRUE,FALSE)),CONCATENATE(A342,"$",_xlfn.TEXTSPLIT(E342,";",TRUE,FALSE))))),"")</f>
        <v>AOM_001143$Forage Plants--Forage Trees--Erythrina brucei--Erythrina brucei Leaves;AOM_001143$Forage Plants--Forage Trees--Erythrina brucei--Erythrina brucei Leaves</v>
      </c>
      <c r="L342" s="147" t="str">
        <v>AOM_001436$Crop Byproduct--Vegetable ByProducts--Tomato--Seed</v>
      </c>
      <c r="M342" s="147" t="str" cm="1">
        <f t="array" ref="M342:N342">IF(L342&lt;&gt;"",_xlfn.TEXTSPLIT(L342, "$"),"")</f>
        <v>AOM_001436</v>
      </c>
      <c r="N342" s="147" t="str">
        <v>Crop Byproduct--Vegetable ByProducts--Tomato--Seed</v>
      </c>
      <c r="O342" s="147" t="str" cm="1">
        <f t="array" ref="O342">IF(L342&lt;&gt;"",_xlfn.CHOOSECOLS(_xlfn.TEXTSPLIT(N342,"--"),1),"")</f>
        <v>Crop Byproduct</v>
      </c>
      <c r="P342" s="147" t="str" cm="1">
        <f t="array" ref="P342">IF(L342&lt;&gt;"",IFERROR(_xlfn.CHOOSECOLS(_xlfn.TEXTSPLIT(N342,"--"),2),""),"")</f>
        <v>Vegetable ByProducts</v>
      </c>
      <c r="Q342" s="147" t="str">
        <f t="shared" si="29"/>
        <v>Tomato--Seed</v>
      </c>
    </row>
    <row r="343" spans="1:17" x14ac:dyDescent="0.35">
      <c r="A343" s="146" t="str">
        <v>AOM_001795</v>
      </c>
      <c r="B343" s="146" t="str">
        <v>Erythrina abyssinica</v>
      </c>
      <c r="C343" s="146" t="str">
        <v/>
      </c>
      <c r="D343" s="146" t="str">
        <v/>
      </c>
      <c r="E343" s="146" t="str">
        <f t="shared" si="28"/>
        <v/>
      </c>
      <c r="F343" s="146" t="str">
        <v>Management--Livestock Management--Feed Characteristic--Feed Composition--Feed Ingredient--Forage Plants--Forage Trees--Erythrina abyssinica----</v>
      </c>
      <c r="G343" s="146" t="str" cm="1">
        <f t="array" ref="G343">IFERROR(SUBSTITUTE(_xlfn.CHOOSECOLS(_xlfn.TEXTSPLIT(_xlfn.TEXTJOIN("|",,F343),"Feed Ingredient--","|",TRUE),2),"----",""),"")</f>
        <v>Forage Plants--Forage Trees--Erythrina abyssinica</v>
      </c>
      <c r="H343" s="146" t="str">
        <f t="shared" si="25"/>
        <v>Forage Plants--Forage Trees--Erythrina abyssinica</v>
      </c>
      <c r="I343" s="146">
        <f t="shared" si="26"/>
        <v>2</v>
      </c>
      <c r="J343" s="146" t="str">
        <f t="shared" si="27"/>
        <v>Forage Plants--Forage Trees</v>
      </c>
      <c r="K343" s="146" t="str" cm="1">
        <f t="array" ref="K343">IF(G343&lt;&gt;"",_xlfn.TEXTJOIN(";",TRUE,
CONCATENATE(A343,"$",H343),
IF(E343="","",IF(I343&lt;&gt;0,CONCATENATE(A343,"$",J343,"--",_xlfn.TEXTSPLIT(E343,";",TRUE,FALSE)),CONCATENATE(A343,"$",_xlfn.TEXTSPLIT(E343,";",TRUE,FALSE))))),"")</f>
        <v>AOM_001795$Forage Plants--Forage Trees--Erythrina abyssinica</v>
      </c>
      <c r="L343" s="146" t="str">
        <v>AOM_002106$Crop Product--Cash Crops Products--Cocoa--Cocoa Bean Cake</v>
      </c>
      <c r="M343" s="146" t="str" cm="1">
        <f t="array" ref="M343:N343">IF(L343&lt;&gt;"",_xlfn.TEXTSPLIT(L343, "$"),"")</f>
        <v>AOM_002106</v>
      </c>
      <c r="N343" s="146" t="str">
        <v>Crop Product--Cash Crops Products--Cocoa--Cocoa Bean Cake</v>
      </c>
      <c r="O343" s="146" t="str" cm="1">
        <f t="array" ref="O343">IF(L343&lt;&gt;"",_xlfn.CHOOSECOLS(_xlfn.TEXTSPLIT(N343,"--"),1),"")</f>
        <v>Crop Product</v>
      </c>
      <c r="P343" s="146" t="str" cm="1">
        <f t="array" ref="P343">IF(L343&lt;&gt;"",IFERROR(_xlfn.CHOOSECOLS(_xlfn.TEXTSPLIT(N343,"--"),2),""),"")</f>
        <v>Cash Crops Products</v>
      </c>
      <c r="Q343" s="146" t="str">
        <f t="shared" si="29"/>
        <v>Cocoa--Cocoa Bean Cake</v>
      </c>
    </row>
    <row r="344" spans="1:17" x14ac:dyDescent="0.35">
      <c r="A344" s="147" t="str">
        <v>AOM_001144</v>
      </c>
      <c r="B344" s="147" t="str">
        <v>Euclea schimperi</v>
      </c>
      <c r="C344" s="147" t="str">
        <v/>
      </c>
      <c r="D344" s="147" t="str">
        <v>Euclea schimperi</v>
      </c>
      <c r="E344" s="147" t="str">
        <f t="shared" si="28"/>
        <v>Euclea schimperi</v>
      </c>
      <c r="F344" s="147" t="str">
        <v>Management--Livestock Management--Feed Characteristic--Feed Composition--Feed Ingredient--Forage Plants--Forage Trees--Euclea schimperi----</v>
      </c>
      <c r="G344" s="147" t="str" cm="1">
        <f t="array" ref="G344">IFERROR(SUBSTITUTE(_xlfn.CHOOSECOLS(_xlfn.TEXTSPLIT(_xlfn.TEXTJOIN("|",,F344),"Feed Ingredient--","|",TRUE),2),"----",""),"")</f>
        <v>Forage Plants--Forage Trees--Euclea schimperi</v>
      </c>
      <c r="H344" s="147" t="str">
        <f t="shared" si="25"/>
        <v>Forage Plants--Forage Trees--Euclea schimperi</v>
      </c>
      <c r="I344" s="147">
        <f t="shared" si="26"/>
        <v>2</v>
      </c>
      <c r="J344" s="147" t="str">
        <f t="shared" si="27"/>
        <v>Forage Plants--Forage Trees</v>
      </c>
      <c r="K344" s="147" t="str" cm="1">
        <f t="array" ref="K344">IF(G344&lt;&gt;"",_xlfn.TEXTJOIN(";",TRUE,
CONCATENATE(A344,"$",H344),
IF(E344="","",IF(I344&lt;&gt;0,CONCATENATE(A344,"$",J344,"--",_xlfn.TEXTSPLIT(E344,";",TRUE,FALSE)),CONCATENATE(A344,"$",_xlfn.TEXTSPLIT(E344,";",TRUE,FALSE))))),"")</f>
        <v>AOM_001144$Forage Plants--Forage Trees--Euclea schimperi;AOM_001144$Forage Plants--Forage Trees--Euclea schimperi</v>
      </c>
      <c r="L344" s="147" t="str">
        <v>AOM_002106$Crop Product--Cash Crops Products--Cocoa--Theobroma cacao Bean Cake</v>
      </c>
      <c r="M344" s="147" t="str" cm="1">
        <f t="array" ref="M344:N344">IF(L344&lt;&gt;"",_xlfn.TEXTSPLIT(L344, "$"),"")</f>
        <v>AOM_002106</v>
      </c>
      <c r="N344" s="147" t="str">
        <v>Crop Product--Cash Crops Products--Cocoa--Theobroma cacao Bean Cake</v>
      </c>
      <c r="O344" s="147" t="str" cm="1">
        <f t="array" ref="O344">IF(L344&lt;&gt;"",_xlfn.CHOOSECOLS(_xlfn.TEXTSPLIT(N344,"--"),1),"")</f>
        <v>Crop Product</v>
      </c>
      <c r="P344" s="147" t="str" cm="1">
        <f t="array" ref="P344">IF(L344&lt;&gt;"",IFERROR(_xlfn.CHOOSECOLS(_xlfn.TEXTSPLIT(N344,"--"),2),""),"")</f>
        <v>Cash Crops Products</v>
      </c>
      <c r="Q344" s="147" t="str">
        <f t="shared" si="29"/>
        <v>Cocoa--Theobroma cacao Bean Cake</v>
      </c>
    </row>
    <row r="345" spans="1:17" x14ac:dyDescent="0.35">
      <c r="A345" s="146" t="str">
        <v>AOM_001145</v>
      </c>
      <c r="B345" s="146" t="str">
        <v>Faidherbia albida</v>
      </c>
      <c r="C345" s="146" t="str">
        <v/>
      </c>
      <c r="D345" s="146" t="str">
        <v>Faidherbia albida</v>
      </c>
      <c r="E345" s="146" t="str">
        <f t="shared" si="28"/>
        <v>Faidherbia albida</v>
      </c>
      <c r="F345" s="146" t="str">
        <v>Management--Livestock Management--Feed Characteristic--Feed Composition--Feed Ingredient--Forage Plants--Forage Trees--Faidherbia albida----</v>
      </c>
      <c r="G345" s="146" t="str" cm="1">
        <f t="array" ref="G345">IFERROR(SUBSTITUTE(_xlfn.CHOOSECOLS(_xlfn.TEXTSPLIT(_xlfn.TEXTJOIN("|",,F345),"Feed Ingredient--","|",TRUE),2),"----",""),"")</f>
        <v>Forage Plants--Forage Trees--Faidherbia albida</v>
      </c>
      <c r="H345" s="146" t="str">
        <f t="shared" si="25"/>
        <v>Forage Plants--Forage Trees--Faidherbia albida</v>
      </c>
      <c r="I345" s="146">
        <f t="shared" si="26"/>
        <v>2</v>
      </c>
      <c r="J345" s="146" t="str">
        <f t="shared" si="27"/>
        <v>Forage Plants--Forage Trees</v>
      </c>
      <c r="K345" s="146" t="str" cm="1">
        <f t="array" ref="K345">IF(G345&lt;&gt;"",_xlfn.TEXTJOIN(";",TRUE,
CONCATENATE(A345,"$",H345),
IF(E345="","",IF(I345&lt;&gt;0,CONCATENATE(A345,"$",J345,"--",_xlfn.TEXTSPLIT(E345,";",TRUE,FALSE)),CONCATENATE(A345,"$",_xlfn.TEXTSPLIT(E345,";",TRUE,FALSE))))),"")</f>
        <v>AOM_001145$Forage Plants--Forage Trees--Faidherbia albida;AOM_001145$Forage Plants--Forage Trees--Faidherbia albida</v>
      </c>
      <c r="L345" s="146" t="str">
        <v>AOM_000647$Crop Product--Cereal Products--Barley--Barley Grain</v>
      </c>
      <c r="M345" s="146" t="str" cm="1">
        <f t="array" ref="M345:N345">IF(L345&lt;&gt;"",_xlfn.TEXTSPLIT(L345, "$"),"")</f>
        <v>AOM_000647</v>
      </c>
      <c r="N345" s="146" t="str">
        <v>Crop Product--Cereal Products--Barley--Barley Grain</v>
      </c>
      <c r="O345" s="146" t="str" cm="1">
        <f t="array" ref="O345">IF(L345&lt;&gt;"",_xlfn.CHOOSECOLS(_xlfn.TEXTSPLIT(N345,"--"),1),"")</f>
        <v>Crop Product</v>
      </c>
      <c r="P345" s="146" t="str" cm="1">
        <f t="array" ref="P345">IF(L345&lt;&gt;"",IFERROR(_xlfn.CHOOSECOLS(_xlfn.TEXTSPLIT(N345,"--"),2),""),"")</f>
        <v>Cereal Products</v>
      </c>
      <c r="Q345" s="146" t="str">
        <f t="shared" si="29"/>
        <v>Barley--Barley Grain</v>
      </c>
    </row>
    <row r="346" spans="1:17" x14ac:dyDescent="0.35">
      <c r="A346" s="147" t="str">
        <v>AOM_002049</v>
      </c>
      <c r="B346" s="147" t="str">
        <v>Faidherbia albida Pods</v>
      </c>
      <c r="C346" s="147" t="str">
        <v/>
      </c>
      <c r="D346" s="147" t="str">
        <v/>
      </c>
      <c r="E346" s="147" t="str">
        <f t="shared" si="28"/>
        <v/>
      </c>
      <c r="F346" s="147" t="str">
        <v>Management--Livestock Management--Feed Characteristic--Feed Composition--Feed Ingredient--Forage Plants--Forage Trees--Faidherbia albida--Faidherbia albida Pods--</v>
      </c>
      <c r="G346" s="147" t="str" cm="1">
        <f t="array" ref="G346">IFERROR(SUBSTITUTE(_xlfn.CHOOSECOLS(_xlfn.TEXTSPLIT(_xlfn.TEXTJOIN("|",,F346),"Feed Ingredient--","|",TRUE),2),"----",""),"")</f>
        <v>Forage Plants--Forage Trees--Faidherbia albida--Faidherbia albida Pods--</v>
      </c>
      <c r="H346" s="147" t="str">
        <f t="shared" si="25"/>
        <v>Forage Plants--Forage Trees--Faidherbia albida--Faidherbia albida Pods</v>
      </c>
      <c r="I346" s="147">
        <f t="shared" si="26"/>
        <v>3</v>
      </c>
      <c r="J346" s="147" t="str">
        <f t="shared" si="27"/>
        <v>Forage Plants--Forage Trees--Faidherbia albida</v>
      </c>
      <c r="K346" s="147" t="str" cm="1">
        <f t="array" ref="K346">IF(G346&lt;&gt;"",_xlfn.TEXTJOIN(";",TRUE,
CONCATENATE(A346,"$",H346),
IF(E346="","",IF(I346&lt;&gt;0,CONCATENATE(A346,"$",J346,"--",_xlfn.TEXTSPLIT(E346,";",TRUE,FALSE)),CONCATENATE(A346,"$",_xlfn.TEXTSPLIT(E346,";",TRUE,FALSE))))),"")</f>
        <v>AOM_002049$Forage Plants--Forage Trees--Faidherbia albida--Faidherbia albida Pods</v>
      </c>
      <c r="L346" s="147" t="str">
        <v>AOM_000647$Crop Product--Cereal Products--Barley--Hordeum vulgare Grain</v>
      </c>
      <c r="M346" s="147" t="str" cm="1">
        <f t="array" ref="M346:N346">IF(L346&lt;&gt;"",_xlfn.TEXTSPLIT(L346, "$"),"")</f>
        <v>AOM_000647</v>
      </c>
      <c r="N346" s="147" t="str">
        <v>Crop Product--Cereal Products--Barley--Hordeum vulgare Grain</v>
      </c>
      <c r="O346" s="147" t="str" cm="1">
        <f t="array" ref="O346">IF(L346&lt;&gt;"",_xlfn.CHOOSECOLS(_xlfn.TEXTSPLIT(N346,"--"),1),"")</f>
        <v>Crop Product</v>
      </c>
      <c r="P346" s="147" t="str" cm="1">
        <f t="array" ref="P346">IF(L346&lt;&gt;"",IFERROR(_xlfn.CHOOSECOLS(_xlfn.TEXTSPLIT(N346,"--"),2),""),"")</f>
        <v>Cereal Products</v>
      </c>
      <c r="Q346" s="147" t="str">
        <f t="shared" si="29"/>
        <v>Barley--Hordeum vulgare Grain</v>
      </c>
    </row>
    <row r="347" spans="1:17" x14ac:dyDescent="0.35">
      <c r="A347" s="146" t="str">
        <v>AOM_001588</v>
      </c>
      <c r="B347" s="146" t="str">
        <v>Ficus spp</v>
      </c>
      <c r="C347" s="146" t="str">
        <v/>
      </c>
      <c r="D347" s="146" t="str">
        <v>Ficus spp</v>
      </c>
      <c r="E347" s="146" t="str">
        <f t="shared" si="28"/>
        <v>Ficus spp</v>
      </c>
      <c r="F347" s="146" t="str">
        <v>Management--Livestock Management--Feed Characteristic--Feed Composition--Feed Ingredient--Forage Plants--Forage Trees--Ficus spp----</v>
      </c>
      <c r="G347" s="146" t="str" cm="1">
        <f t="array" ref="G347">IFERROR(SUBSTITUTE(_xlfn.CHOOSECOLS(_xlfn.TEXTSPLIT(_xlfn.TEXTJOIN("|",,F347),"Feed Ingredient--","|",TRUE),2),"----",""),"")</f>
        <v>Forage Plants--Forage Trees--Ficus spp</v>
      </c>
      <c r="H347" s="146" t="str">
        <f t="shared" si="25"/>
        <v>Forage Plants--Forage Trees--Ficus spp</v>
      </c>
      <c r="I347" s="146">
        <f t="shared" si="26"/>
        <v>2</v>
      </c>
      <c r="J347" s="146" t="str">
        <f t="shared" si="27"/>
        <v>Forage Plants--Forage Trees</v>
      </c>
      <c r="K347" s="146" t="str" cm="1">
        <f t="array" ref="K347">IF(G347&lt;&gt;"",_xlfn.TEXTJOIN(";",TRUE,
CONCATENATE(A347,"$",H347),
IF(E347="","",IF(I347&lt;&gt;0,CONCATENATE(A347,"$",J347,"--",_xlfn.TEXTSPLIT(E347,";",TRUE,FALSE)),CONCATENATE(A347,"$",_xlfn.TEXTSPLIT(E347,";",TRUE,FALSE))))),"")</f>
        <v>AOM_001588$Forage Plants--Forage Trees--Ficus spp;AOM_001588$Forage Plants--Forage Trees--Ficus spp</v>
      </c>
      <c r="L347" s="146" t="str">
        <v>AOM_001202$Crop Product--Cereal Products--Barley</v>
      </c>
      <c r="M347" s="146" t="str" cm="1">
        <f t="array" ref="M347:N347">IF(L347&lt;&gt;"",_xlfn.TEXTSPLIT(L347, "$"),"")</f>
        <v>AOM_001202</v>
      </c>
      <c r="N347" s="146" t="str">
        <v>Crop Product--Cereal Products--Barley</v>
      </c>
      <c r="O347" s="146" t="str" cm="1">
        <f t="array" ref="O347">IF(L347&lt;&gt;"",_xlfn.CHOOSECOLS(_xlfn.TEXTSPLIT(N347,"--"),1),"")</f>
        <v>Crop Product</v>
      </c>
      <c r="P347" s="146" t="str" cm="1">
        <f t="array" ref="P347">IF(L347&lt;&gt;"",IFERROR(_xlfn.CHOOSECOLS(_xlfn.TEXTSPLIT(N347,"--"),2),""),"")</f>
        <v>Cereal Products</v>
      </c>
      <c r="Q347" s="146" t="str">
        <f t="shared" si="29"/>
        <v>Barley</v>
      </c>
    </row>
    <row r="348" spans="1:17" x14ac:dyDescent="0.35">
      <c r="A348" s="147" t="str">
        <v>AOM_002053</v>
      </c>
      <c r="B348" s="147" t="str">
        <v>Ficus natalensis Leaves</v>
      </c>
      <c r="C348" s="147" t="str">
        <v/>
      </c>
      <c r="D348" s="147" t="str">
        <v>Ficus natalensis Leaves</v>
      </c>
      <c r="E348" s="147" t="str">
        <f t="shared" si="28"/>
        <v>Ficus natalensis Leaves</v>
      </c>
      <c r="F348" s="147" t="str">
        <v>Management--Livestock Management--Feed Characteristic--Feed Composition--Feed Ingredient--Forage Plants--Forage Trees--Ficus natalensis Leaves----</v>
      </c>
      <c r="G348" s="147" t="str" cm="1">
        <f t="array" ref="G348">IFERROR(SUBSTITUTE(_xlfn.CHOOSECOLS(_xlfn.TEXTSPLIT(_xlfn.TEXTJOIN("|",,F348),"Feed Ingredient--","|",TRUE),2),"----",""),"")</f>
        <v>Forage Plants--Forage Trees--Ficus natalensis Leaves</v>
      </c>
      <c r="H348" s="147" t="str">
        <f t="shared" si="25"/>
        <v>Forage Plants--Forage Trees--Ficus natalensis Leaves</v>
      </c>
      <c r="I348" s="147">
        <f t="shared" si="26"/>
        <v>2</v>
      </c>
      <c r="J348" s="147" t="str">
        <f t="shared" si="27"/>
        <v>Forage Plants--Forage Trees</v>
      </c>
      <c r="K348" s="147" t="str" cm="1">
        <f t="array" ref="K348">IF(G348&lt;&gt;"",_xlfn.TEXTJOIN(";",TRUE,
CONCATENATE(A348,"$",H348),
IF(E348="","",IF(I348&lt;&gt;0,CONCATENATE(A348,"$",J348,"--",_xlfn.TEXTSPLIT(E348,";",TRUE,FALSE)),CONCATENATE(A348,"$",_xlfn.TEXTSPLIT(E348,";",TRUE,FALSE))))),"")</f>
        <v>AOM_002053$Forage Plants--Forage Trees--Ficus natalensis Leaves;AOM_002053$Forage Plants--Forage Trees--Ficus natalensis Leaves</v>
      </c>
      <c r="L348" s="147" t="str">
        <v>AOM_001202$Crop Product--Cereal Products--Hordeum vulgare</v>
      </c>
      <c r="M348" s="147" t="str" cm="1">
        <f t="array" ref="M348:N348">IF(L348&lt;&gt;"",_xlfn.TEXTSPLIT(L348, "$"),"")</f>
        <v>AOM_001202</v>
      </c>
      <c r="N348" s="147" t="str">
        <v>Crop Product--Cereal Products--Hordeum vulgare</v>
      </c>
      <c r="O348" s="147" t="str" cm="1">
        <f t="array" ref="O348">IF(L348&lt;&gt;"",_xlfn.CHOOSECOLS(_xlfn.TEXTSPLIT(N348,"--"),1),"")</f>
        <v>Crop Product</v>
      </c>
      <c r="P348" s="147" t="str" cm="1">
        <f t="array" ref="P348">IF(L348&lt;&gt;"",IFERROR(_xlfn.CHOOSECOLS(_xlfn.TEXTSPLIT(N348,"--"),2),""),"")</f>
        <v>Cereal Products</v>
      </c>
      <c r="Q348" s="147" t="str">
        <f t="shared" si="29"/>
        <v>Hordeum vulgare</v>
      </c>
    </row>
    <row r="349" spans="1:17" x14ac:dyDescent="0.35">
      <c r="A349" s="146" t="str">
        <v>AOM_002054</v>
      </c>
      <c r="B349" s="146" t="str">
        <v>Ficus polita</v>
      </c>
      <c r="C349" s="146" t="str">
        <v/>
      </c>
      <c r="D349" s="146" t="str">
        <v>Ficus polita</v>
      </c>
      <c r="E349" s="146" t="str">
        <f t="shared" si="28"/>
        <v>Ficus polita</v>
      </c>
      <c r="F349" s="146" t="str">
        <v>Management--Livestock Management--Feed Characteristic--Feed Composition--Feed Ingredient--Forage Plants--Forage Trees--Ficus polita----</v>
      </c>
      <c r="G349" s="146" t="str" cm="1">
        <f t="array" ref="G349">IFERROR(SUBSTITUTE(_xlfn.CHOOSECOLS(_xlfn.TEXTSPLIT(_xlfn.TEXTJOIN("|",,F349),"Feed Ingredient--","|",TRUE),2),"----",""),"")</f>
        <v>Forage Plants--Forage Trees--Ficus polita</v>
      </c>
      <c r="H349" s="146" t="str">
        <f t="shared" si="25"/>
        <v>Forage Plants--Forage Trees--Ficus polita</v>
      </c>
      <c r="I349" s="146">
        <f t="shared" si="26"/>
        <v>2</v>
      </c>
      <c r="J349" s="146" t="str">
        <f t="shared" si="27"/>
        <v>Forage Plants--Forage Trees</v>
      </c>
      <c r="K349" s="146" t="str" cm="1">
        <f t="array" ref="K349">IF(G349&lt;&gt;"",_xlfn.TEXTJOIN(";",TRUE,
CONCATENATE(A349,"$",H349),
IF(E349="","",IF(I349&lt;&gt;0,CONCATENATE(A349,"$",J349,"--",_xlfn.TEXTSPLIT(E349,";",TRUE,FALSE)),CONCATENATE(A349,"$",_xlfn.TEXTSPLIT(E349,";",TRUE,FALSE))))),"")</f>
        <v>AOM_002054$Forage Plants--Forage Trees--Ficus polita;AOM_002054$Forage Plants--Forage Trees--Ficus polita</v>
      </c>
      <c r="L349" s="146" t="str">
        <v>AOM_000648$Crop Product--Cereal Products--Maize</v>
      </c>
      <c r="M349" s="146" t="str" cm="1">
        <f t="array" ref="M349:N349">IF(L349&lt;&gt;"",_xlfn.TEXTSPLIT(L349, "$"),"")</f>
        <v>AOM_000648</v>
      </c>
      <c r="N349" s="146" t="str">
        <v>Crop Product--Cereal Products--Maize</v>
      </c>
      <c r="O349" s="146" t="str" cm="1">
        <f t="array" ref="O349">IF(L349&lt;&gt;"",_xlfn.CHOOSECOLS(_xlfn.TEXTSPLIT(N349,"--"),1),"")</f>
        <v>Crop Product</v>
      </c>
      <c r="P349" s="146" t="str" cm="1">
        <f t="array" ref="P349">IF(L349&lt;&gt;"",IFERROR(_xlfn.CHOOSECOLS(_xlfn.TEXTSPLIT(N349,"--"),2),""),"")</f>
        <v>Cereal Products</v>
      </c>
      <c r="Q349" s="146" t="str">
        <f t="shared" si="29"/>
        <v>Maize</v>
      </c>
    </row>
    <row r="350" spans="1:17" x14ac:dyDescent="0.35">
      <c r="A350" s="147" t="str">
        <v>AOM_001148</v>
      </c>
      <c r="B350" s="147" t="str">
        <v>Ficus thonningii Leaves</v>
      </c>
      <c r="C350" s="147" t="str">
        <v/>
      </c>
      <c r="D350" s="147" t="str">
        <v>Ficus thonningii Leaves</v>
      </c>
      <c r="E350" s="147" t="str">
        <f t="shared" si="28"/>
        <v>Ficus thonningii Leaves</v>
      </c>
      <c r="F350" s="147" t="str">
        <v>Management--Livestock Management--Feed Characteristic--Feed Composition--Feed Ingredient--Forage Plants--Forage Trees--Ficus thonningii --Ficus thonningii Leaves--</v>
      </c>
      <c r="G350" s="147" t="str" cm="1">
        <f t="array" ref="G350">IFERROR(SUBSTITUTE(_xlfn.CHOOSECOLS(_xlfn.TEXTSPLIT(_xlfn.TEXTJOIN("|",,F350),"Feed Ingredient--","|",TRUE),2),"----",""),"")</f>
        <v>Forage Plants--Forage Trees--Ficus thonningii --Ficus thonningii Leaves--</v>
      </c>
      <c r="H350" s="147" t="str">
        <f t="shared" si="25"/>
        <v>Forage Plants--Forage Trees--Ficus thonningii --Ficus thonningii Leaves</v>
      </c>
      <c r="I350" s="147">
        <f t="shared" si="26"/>
        <v>3</v>
      </c>
      <c r="J350" s="147" t="str">
        <f t="shared" si="27"/>
        <v xml:space="preserve">Forage Plants--Forage Trees--Ficus thonningii </v>
      </c>
      <c r="K350" s="147" t="str" cm="1">
        <f t="array" ref="K350">IF(G350&lt;&gt;"",_xlfn.TEXTJOIN(";",TRUE,
CONCATENATE(A350,"$",H350),
IF(E350="","",IF(I350&lt;&gt;0,CONCATENATE(A350,"$",J350,"--",_xlfn.TEXTSPLIT(E350,";",TRUE,FALSE)),CONCATENATE(A350,"$",_xlfn.TEXTSPLIT(E350,";",TRUE,FALSE))))),"")</f>
        <v>AOM_001148$Forage Plants--Forage Trees--Ficus thonningii --Ficus thonningii Leaves;AOM_001148$Forage Plants--Forage Trees--Ficus thonningii --Ficus thonningii Leaves</v>
      </c>
      <c r="L350" s="147" t="str">
        <v>AOM_000648$Crop Product--Cereal Products--Corn</v>
      </c>
      <c r="M350" s="147" t="str" cm="1">
        <f t="array" ref="M350:N350">IF(L350&lt;&gt;"",_xlfn.TEXTSPLIT(L350, "$"),"")</f>
        <v>AOM_000648</v>
      </c>
      <c r="N350" s="147" t="str">
        <v>Crop Product--Cereal Products--Corn</v>
      </c>
      <c r="O350" s="147" t="str" cm="1">
        <f t="array" ref="O350">IF(L350&lt;&gt;"",_xlfn.CHOOSECOLS(_xlfn.TEXTSPLIT(N350,"--"),1),"")</f>
        <v>Crop Product</v>
      </c>
      <c r="P350" s="147" t="str" cm="1">
        <f t="array" ref="P350">IF(L350&lt;&gt;"",IFERROR(_xlfn.CHOOSECOLS(_xlfn.TEXTSPLIT(N350,"--"),2),""),"")</f>
        <v>Cereal Products</v>
      </c>
      <c r="Q350" s="147" t="str">
        <f t="shared" si="29"/>
        <v>Corn</v>
      </c>
    </row>
    <row r="351" spans="1:17" x14ac:dyDescent="0.35">
      <c r="A351" s="146" t="str">
        <v>AOM_001800</v>
      </c>
      <c r="B351" s="146" t="str">
        <v>Gliciridia sepium Leaves</v>
      </c>
      <c r="C351" s="146" t="str">
        <v/>
      </c>
      <c r="D351" s="146" t="str">
        <v/>
      </c>
      <c r="E351" s="146" t="str">
        <f t="shared" si="28"/>
        <v/>
      </c>
      <c r="F351" s="146" t="str">
        <v>Management--Livestock Management--Feed Characteristic--Feed Composition--Feed Ingredient--Forage Plants--Forage Trees--Gliciridia sepium--Gliciridia sepium Leaves--</v>
      </c>
      <c r="G351" s="146" t="str" cm="1">
        <f t="array" ref="G351">IFERROR(SUBSTITUTE(_xlfn.CHOOSECOLS(_xlfn.TEXTSPLIT(_xlfn.TEXTJOIN("|",,F351),"Feed Ingredient--","|",TRUE),2),"----",""),"")</f>
        <v>Forage Plants--Forage Trees--Gliciridia sepium--Gliciridia sepium Leaves--</v>
      </c>
      <c r="H351" s="146" t="str">
        <f t="shared" si="25"/>
        <v>Forage Plants--Forage Trees--Gliciridia sepium--Gliciridia sepium Leaves</v>
      </c>
      <c r="I351" s="146">
        <f t="shared" si="26"/>
        <v>3</v>
      </c>
      <c r="J351" s="146" t="str">
        <f t="shared" si="27"/>
        <v>Forage Plants--Forage Trees--Gliciridia sepium</v>
      </c>
      <c r="K351" s="146" t="str" cm="1">
        <f t="array" ref="K351">IF(G351&lt;&gt;"",_xlfn.TEXTJOIN(";",TRUE,
CONCATENATE(A351,"$",H351),
IF(E351="","",IF(I351&lt;&gt;0,CONCATENATE(A351,"$",J351,"--",_xlfn.TEXTSPLIT(E351,";",TRUE,FALSE)),CONCATENATE(A351,"$",_xlfn.TEXTSPLIT(E351,";",TRUE,FALSE))))),"")</f>
        <v>AOM_001800$Forage Plants--Forage Trees--Gliciridia sepium--Gliciridia sepium Leaves</v>
      </c>
      <c r="L351" s="146" t="str">
        <v>AOM_000648$Crop Product--Cereal Products--Snap Corn</v>
      </c>
      <c r="M351" s="146" t="str" cm="1">
        <f t="array" ref="M351:N351">IF(L351&lt;&gt;"",_xlfn.TEXTSPLIT(L351, "$"),"")</f>
        <v>AOM_000648</v>
      </c>
      <c r="N351" s="146" t="str">
        <v>Crop Product--Cereal Products--Snap Corn</v>
      </c>
      <c r="O351" s="146" t="str" cm="1">
        <f t="array" ref="O351">IF(L351&lt;&gt;"",_xlfn.CHOOSECOLS(_xlfn.TEXTSPLIT(N351,"--"),1),"")</f>
        <v>Crop Product</v>
      </c>
      <c r="P351" s="146" t="str" cm="1">
        <f t="array" ref="P351">IF(L351&lt;&gt;"",IFERROR(_xlfn.CHOOSECOLS(_xlfn.TEXTSPLIT(N351,"--"),2),""),"")</f>
        <v>Cereal Products</v>
      </c>
      <c r="Q351" s="146" t="str">
        <f t="shared" si="29"/>
        <v>Snap Corn</v>
      </c>
    </row>
    <row r="352" spans="1:17" x14ac:dyDescent="0.35">
      <c r="A352" s="147" t="str">
        <v>AOM_001797</v>
      </c>
      <c r="B352" s="147" t="str">
        <v>Gliciridia sepium</v>
      </c>
      <c r="C352" s="147" t="str">
        <v/>
      </c>
      <c r="D352" s="147" t="str">
        <v>Gliciridia sepium</v>
      </c>
      <c r="E352" s="147" t="str">
        <f t="shared" si="28"/>
        <v>Gliciridia sepium</v>
      </c>
      <c r="F352" s="147" t="str">
        <v>Management--Livestock Management--Feed Characteristic--Feed Composition--Feed Ingredient--Forage Plants--Forage Trees--Gliciridia sepium----</v>
      </c>
      <c r="G352" s="147" t="str" cm="1">
        <f t="array" ref="G352">IFERROR(SUBSTITUTE(_xlfn.CHOOSECOLS(_xlfn.TEXTSPLIT(_xlfn.TEXTJOIN("|",,F352),"Feed Ingredient--","|",TRUE),2),"----",""),"")</f>
        <v>Forage Plants--Forage Trees--Gliciridia sepium</v>
      </c>
      <c r="H352" s="147" t="str">
        <f t="shared" si="25"/>
        <v>Forage Plants--Forage Trees--Gliciridia sepium</v>
      </c>
      <c r="I352" s="147">
        <f t="shared" si="26"/>
        <v>2</v>
      </c>
      <c r="J352" s="147" t="str">
        <f t="shared" si="27"/>
        <v>Forage Plants--Forage Trees</v>
      </c>
      <c r="K352" s="147" t="str" cm="1">
        <f t="array" ref="K352">IF(G352&lt;&gt;"",_xlfn.TEXTJOIN(";",TRUE,
CONCATENATE(A352,"$",H352),
IF(E352="","",IF(I352&lt;&gt;0,CONCATENATE(A352,"$",J352,"--",_xlfn.TEXTSPLIT(E352,";",TRUE,FALSE)),CONCATENATE(A352,"$",_xlfn.TEXTSPLIT(E352,";",TRUE,FALSE))))),"")</f>
        <v>AOM_001797$Forage Plants--Forage Trees--Gliciridia sepium;AOM_001797$Forage Plants--Forage Trees--Gliciridia sepium</v>
      </c>
      <c r="L352" s="147" t="str">
        <v>AOM_000648$Crop Product--Cereal Products--Zea mays</v>
      </c>
      <c r="M352" s="147" t="str" cm="1">
        <f t="array" ref="M352:N352">IF(L352&lt;&gt;"",_xlfn.TEXTSPLIT(L352, "$"),"")</f>
        <v>AOM_000648</v>
      </c>
      <c r="N352" s="147" t="str">
        <v>Crop Product--Cereal Products--Zea mays</v>
      </c>
      <c r="O352" s="147" t="str" cm="1">
        <f t="array" ref="O352">IF(L352&lt;&gt;"",_xlfn.CHOOSECOLS(_xlfn.TEXTSPLIT(N352,"--"),1),"")</f>
        <v>Crop Product</v>
      </c>
      <c r="P352" s="147" t="str" cm="1">
        <f t="array" ref="P352">IF(L352&lt;&gt;"",IFERROR(_xlfn.CHOOSECOLS(_xlfn.TEXTSPLIT(N352,"--"),2),""),"")</f>
        <v>Cereal Products</v>
      </c>
      <c r="Q352" s="147" t="str">
        <f t="shared" si="29"/>
        <v>Zea mays</v>
      </c>
    </row>
    <row r="353" spans="1:17" x14ac:dyDescent="0.35">
      <c r="A353" s="146" t="str">
        <v>AOM_001150</v>
      </c>
      <c r="B353" s="146" t="str">
        <v>Gliricidia sepium Leaves and Soft Twig</v>
      </c>
      <c r="C353" s="146" t="str">
        <v/>
      </c>
      <c r="D353" s="146" t="str">
        <v>Gliricidia sepium Leaves and Soft Twig</v>
      </c>
      <c r="E353" s="146" t="str">
        <f t="shared" si="28"/>
        <v>Gliricidia sepium Leaves and Soft Twig</v>
      </c>
      <c r="F353" s="146" t="str">
        <v>Management--Livestock Management--Feed Characteristic--Feed Composition--Feed Ingredient--Forage Plants--Forage Trees--Gliricidia sepium--Gliricidia sepium Leaves and Soft Twig--</v>
      </c>
      <c r="G353" s="146" t="str" cm="1">
        <f t="array" ref="G353">IFERROR(SUBSTITUTE(_xlfn.CHOOSECOLS(_xlfn.TEXTSPLIT(_xlfn.TEXTJOIN("|",,F353),"Feed Ingredient--","|",TRUE),2),"----",""),"")</f>
        <v>Forage Plants--Forage Trees--Gliricidia sepium--Gliricidia sepium Leaves and Soft Twig--</v>
      </c>
      <c r="H353" s="146" t="str">
        <f t="shared" si="25"/>
        <v>Forage Plants--Forage Trees--Gliricidia sepium--Gliricidia sepium Leaves and Soft Twig</v>
      </c>
      <c r="I353" s="146">
        <f t="shared" si="26"/>
        <v>3</v>
      </c>
      <c r="J353" s="146" t="str">
        <f t="shared" si="27"/>
        <v>Forage Plants--Forage Trees--Gliricidia sepium</v>
      </c>
      <c r="K353" s="146" t="str" cm="1">
        <f t="array" ref="K353">IF(G353&lt;&gt;"",_xlfn.TEXTJOIN(";",TRUE,
CONCATENATE(A353,"$",H353),
IF(E353="","",IF(I353&lt;&gt;0,CONCATENATE(A353,"$",J353,"--",_xlfn.TEXTSPLIT(E353,";",TRUE,FALSE)),CONCATENATE(A353,"$",_xlfn.TEXTSPLIT(E353,";",TRUE,FALSE))))),"")</f>
        <v>AOM_001150$Forage Plants--Forage Trees--Gliricidia sepium--Gliricidia sepium Leaves and Soft Twig;AOM_001150$Forage Plants--Forage Trees--Gliricidia sepium--Gliricidia sepium Leaves and Soft Twig</v>
      </c>
      <c r="L353" s="146" t="str">
        <v>AOM_000649$Crop Product--Cereal Products--Maize--Maize Grain</v>
      </c>
      <c r="M353" s="146" t="str" cm="1">
        <f t="array" ref="M353:N353">IF(L353&lt;&gt;"",_xlfn.TEXTSPLIT(L353, "$"),"")</f>
        <v>AOM_000649</v>
      </c>
      <c r="N353" s="146" t="str">
        <v>Crop Product--Cereal Products--Maize--Maize Grain</v>
      </c>
      <c r="O353" s="146" t="str" cm="1">
        <f t="array" ref="O353">IF(L353&lt;&gt;"",_xlfn.CHOOSECOLS(_xlfn.TEXTSPLIT(N353,"--"),1),"")</f>
        <v>Crop Product</v>
      </c>
      <c r="P353" s="146" t="str" cm="1">
        <f t="array" ref="P353">IF(L353&lt;&gt;"",IFERROR(_xlfn.CHOOSECOLS(_xlfn.TEXTSPLIT(N353,"--"),2),""),"")</f>
        <v>Cereal Products</v>
      </c>
      <c r="Q353" s="146" t="str">
        <f t="shared" si="29"/>
        <v>Maize--Maize Grain</v>
      </c>
    </row>
    <row r="354" spans="1:17" x14ac:dyDescent="0.35">
      <c r="A354" s="147" t="str">
        <v>AOM_001967</v>
      </c>
      <c r="B354" s="147" t="str">
        <v>Grewia spp.</v>
      </c>
      <c r="C354" s="147" t="str">
        <v/>
      </c>
      <c r="D354" s="147" t="str">
        <v>Grewia spp.</v>
      </c>
      <c r="E354" s="147" t="str">
        <f t="shared" si="28"/>
        <v>Grewia spp.</v>
      </c>
      <c r="F354" s="147" t="str">
        <v>Management--Livestock Management--Feed Characteristic--Feed Composition--Feed Ingredient--Forage Plants--Forage Trees--Grewia spp.----</v>
      </c>
      <c r="G354" s="147" t="str" cm="1">
        <f t="array" ref="G354">IFERROR(SUBSTITUTE(_xlfn.CHOOSECOLS(_xlfn.TEXTSPLIT(_xlfn.TEXTJOIN("|",,F354),"Feed Ingredient--","|",TRUE),2),"----",""),"")</f>
        <v>Forage Plants--Forage Trees--Grewia spp.</v>
      </c>
      <c r="H354" s="147" t="str">
        <f t="shared" si="25"/>
        <v>Forage Plants--Forage Trees--Grewia spp.</v>
      </c>
      <c r="I354" s="147">
        <f t="shared" si="26"/>
        <v>2</v>
      </c>
      <c r="J354" s="147" t="str">
        <f t="shared" si="27"/>
        <v>Forage Plants--Forage Trees</v>
      </c>
      <c r="K354" s="147" t="str" cm="1">
        <f t="array" ref="K354">IF(G354&lt;&gt;"",_xlfn.TEXTJOIN(";",TRUE,
CONCATENATE(A354,"$",H354),
IF(E354="","",IF(I354&lt;&gt;0,CONCATENATE(A354,"$",J354,"--",_xlfn.TEXTSPLIT(E354,";",TRUE,FALSE)),CONCATENATE(A354,"$",_xlfn.TEXTSPLIT(E354,";",TRUE,FALSE))))),"")</f>
        <v>AOM_001967$Forage Plants--Forage Trees--Grewia spp.;AOM_001967$Forage Plants--Forage Trees--Grewia spp.</v>
      </c>
      <c r="L354" s="147" t="str">
        <v>AOM_000649$Crop Product--Cereal Products--Maize--Corn Grain</v>
      </c>
      <c r="M354" s="147" t="str" cm="1">
        <f t="array" ref="M354:N354">IF(L354&lt;&gt;"",_xlfn.TEXTSPLIT(L354, "$"),"")</f>
        <v>AOM_000649</v>
      </c>
      <c r="N354" s="147" t="str">
        <v>Crop Product--Cereal Products--Maize--Corn Grain</v>
      </c>
      <c r="O354" s="147" t="str" cm="1">
        <f t="array" ref="O354">IF(L354&lt;&gt;"",_xlfn.CHOOSECOLS(_xlfn.TEXTSPLIT(N354,"--"),1),"")</f>
        <v>Crop Product</v>
      </c>
      <c r="P354" s="147" t="str" cm="1">
        <f t="array" ref="P354">IF(L354&lt;&gt;"",IFERROR(_xlfn.CHOOSECOLS(_xlfn.TEXTSPLIT(N354,"--"),2),""),"")</f>
        <v>Cereal Products</v>
      </c>
      <c r="Q354" s="147" t="str">
        <f t="shared" si="29"/>
        <v>Maize--Corn Grain</v>
      </c>
    </row>
    <row r="355" spans="1:17" x14ac:dyDescent="0.35">
      <c r="A355" s="146" t="str">
        <v>AOM_001153</v>
      </c>
      <c r="B355" s="146" t="str">
        <v>Hoodia gordonii</v>
      </c>
      <c r="C355" s="146" t="str">
        <v/>
      </c>
      <c r="D355" s="146" t="str">
        <v>Hoodia gordonii</v>
      </c>
      <c r="E355" s="146" t="str">
        <f t="shared" si="28"/>
        <v>Hoodia gordonii</v>
      </c>
      <c r="F355" s="146" t="str">
        <v>Management--Livestock Management--Feed Characteristic--Feed Composition--Feed Ingredient--Forage Plants--Forage Trees--Hoodia gordonii----</v>
      </c>
      <c r="G355" s="146" t="str" cm="1">
        <f t="array" ref="G355">IFERROR(SUBSTITUTE(_xlfn.CHOOSECOLS(_xlfn.TEXTSPLIT(_xlfn.TEXTJOIN("|",,F355),"Feed Ingredient--","|",TRUE),2),"----",""),"")</f>
        <v>Forage Plants--Forage Trees--Hoodia gordonii</v>
      </c>
      <c r="H355" s="146" t="str">
        <f t="shared" si="25"/>
        <v>Forage Plants--Forage Trees--Hoodia gordonii</v>
      </c>
      <c r="I355" s="146">
        <f t="shared" si="26"/>
        <v>2</v>
      </c>
      <c r="J355" s="146" t="str">
        <f t="shared" si="27"/>
        <v>Forage Plants--Forage Trees</v>
      </c>
      <c r="K355" s="146" t="str" cm="1">
        <f t="array" ref="K355">IF(G355&lt;&gt;"",_xlfn.TEXTJOIN(";",TRUE,
CONCATENATE(A355,"$",H355),
IF(E355="","",IF(I355&lt;&gt;0,CONCATENATE(A355,"$",J355,"--",_xlfn.TEXTSPLIT(E355,";",TRUE,FALSE)),CONCATENATE(A355,"$",_xlfn.TEXTSPLIT(E355,";",TRUE,FALSE))))),"")</f>
        <v>AOM_001153$Forage Plants--Forage Trees--Hoodia gordonii;AOM_001153$Forage Plants--Forage Trees--Hoodia gordonii</v>
      </c>
      <c r="L355" s="146" t="str">
        <v>AOM_000649$Crop Product--Cereal Products--Maize--Zea mays Grain</v>
      </c>
      <c r="M355" s="146" t="str" cm="1">
        <f t="array" ref="M355:N355">IF(L355&lt;&gt;"",_xlfn.TEXTSPLIT(L355, "$"),"")</f>
        <v>AOM_000649</v>
      </c>
      <c r="N355" s="146" t="str">
        <v>Crop Product--Cereal Products--Maize--Zea mays Grain</v>
      </c>
      <c r="O355" s="146" t="str" cm="1">
        <f t="array" ref="O355">IF(L355&lt;&gt;"",_xlfn.CHOOSECOLS(_xlfn.TEXTSPLIT(N355,"--"),1),"")</f>
        <v>Crop Product</v>
      </c>
      <c r="P355" s="146" t="str" cm="1">
        <f t="array" ref="P355">IF(L355&lt;&gt;"",IFERROR(_xlfn.CHOOSECOLS(_xlfn.TEXTSPLIT(N355,"--"),2),""),"")</f>
        <v>Cereal Products</v>
      </c>
      <c r="Q355" s="146" t="str">
        <f t="shared" si="29"/>
        <v>Maize--Zea mays Grain</v>
      </c>
    </row>
    <row r="356" spans="1:17" x14ac:dyDescent="0.35">
      <c r="A356" s="147" t="str">
        <v>AOM_001154</v>
      </c>
      <c r="B356" s="147" t="str">
        <v>Jatropha curcas Kernel</v>
      </c>
      <c r="C356" s="147" t="str">
        <v/>
      </c>
      <c r="D356" s="147" t="str">
        <v>Jatropha curcas Kernel</v>
      </c>
      <c r="E356" s="147" t="str">
        <f t="shared" si="28"/>
        <v>Jatropha curcas Kernel</v>
      </c>
      <c r="F356" s="147" t="str">
        <v>Management--Livestock Management--Feed Characteristic--Feed Composition--Feed Ingredient--Forage Plants--Forage Trees--Jatropha curcas--Jatropha curcas Kernel--</v>
      </c>
      <c r="G356" s="147" t="str" cm="1">
        <f t="array" ref="G356">IFERROR(SUBSTITUTE(_xlfn.CHOOSECOLS(_xlfn.TEXTSPLIT(_xlfn.TEXTJOIN("|",,F356),"Feed Ingredient--","|",TRUE),2),"----",""),"")</f>
        <v>Forage Plants--Forage Trees--Jatropha curcas--Jatropha curcas Kernel--</v>
      </c>
      <c r="H356" s="147" t="str">
        <f t="shared" si="25"/>
        <v>Forage Plants--Forage Trees--Jatropha curcas--Jatropha curcas Kernel</v>
      </c>
      <c r="I356" s="147">
        <f t="shared" si="26"/>
        <v>3</v>
      </c>
      <c r="J356" s="147" t="str">
        <f t="shared" si="27"/>
        <v>Forage Plants--Forage Trees--Jatropha curcas</v>
      </c>
      <c r="K356" s="147" t="str" cm="1">
        <f t="array" ref="K356">IF(G356&lt;&gt;"",_xlfn.TEXTJOIN(";",TRUE,
CONCATENATE(A356,"$",H356),
IF(E356="","",IF(I356&lt;&gt;0,CONCATENATE(A356,"$",J356,"--",_xlfn.TEXTSPLIT(E356,";",TRUE,FALSE)),CONCATENATE(A356,"$",_xlfn.TEXTSPLIT(E356,";",TRUE,FALSE))))),"")</f>
        <v>AOM_001154$Forage Plants--Forage Trees--Jatropha curcas--Jatropha curcas Kernel;AOM_001154$Forage Plants--Forage Trees--Jatropha curcas--Jatropha curcas Kernel</v>
      </c>
      <c r="L356" s="147" t="str">
        <v>AOM_000651$Crop Product--Cereal Products--Maize--Maize Oil</v>
      </c>
      <c r="M356" s="147" t="str" cm="1">
        <f t="array" ref="M356:N356">IF(L356&lt;&gt;"",_xlfn.TEXTSPLIT(L356, "$"),"")</f>
        <v>AOM_000651</v>
      </c>
      <c r="N356" s="147" t="str">
        <v>Crop Product--Cereal Products--Maize--Maize Oil</v>
      </c>
      <c r="O356" s="147" t="str" cm="1">
        <f t="array" ref="O356">IF(L356&lt;&gt;"",_xlfn.CHOOSECOLS(_xlfn.TEXTSPLIT(N356,"--"),1),"")</f>
        <v>Crop Product</v>
      </c>
      <c r="P356" s="147" t="str" cm="1">
        <f t="array" ref="P356">IF(L356&lt;&gt;"",IFERROR(_xlfn.CHOOSECOLS(_xlfn.TEXTSPLIT(N356,"--"),2),""),"")</f>
        <v>Cereal Products</v>
      </c>
      <c r="Q356" s="147" t="str">
        <f t="shared" si="29"/>
        <v>Maize--Maize Oil</v>
      </c>
    </row>
    <row r="357" spans="1:17" x14ac:dyDescent="0.35">
      <c r="A357" s="146" t="str">
        <v>AOM_001156</v>
      </c>
      <c r="B357" s="146" t="str">
        <v>Jatropha curcas Seed</v>
      </c>
      <c r="C357" s="146" t="str">
        <v/>
      </c>
      <c r="D357" s="146" t="str">
        <v>Jatropha curcas Seed</v>
      </c>
      <c r="E357" s="146" t="str">
        <f t="shared" si="28"/>
        <v>Jatropha curcas Seed</v>
      </c>
      <c r="F357" s="146" t="str">
        <v>Management--Livestock Management--Feed Characteristic--Feed Composition--Feed Ingredient--Forage Plants--Forage Trees--Jatropha curcas--Jatropha curcas Seed--</v>
      </c>
      <c r="G357" s="146" t="str" cm="1">
        <f t="array" ref="G357">IFERROR(SUBSTITUTE(_xlfn.CHOOSECOLS(_xlfn.TEXTSPLIT(_xlfn.TEXTJOIN("|",,F357),"Feed Ingredient--","|",TRUE),2),"----",""),"")</f>
        <v>Forage Plants--Forage Trees--Jatropha curcas--Jatropha curcas Seed--</v>
      </c>
      <c r="H357" s="146" t="str">
        <f t="shared" si="25"/>
        <v>Forage Plants--Forage Trees--Jatropha curcas--Jatropha curcas Seed</v>
      </c>
      <c r="I357" s="146">
        <f t="shared" si="26"/>
        <v>3</v>
      </c>
      <c r="J357" s="146" t="str">
        <f t="shared" si="27"/>
        <v>Forage Plants--Forage Trees--Jatropha curcas</v>
      </c>
      <c r="K357" s="146" t="str" cm="1">
        <f t="array" ref="K357">IF(G357&lt;&gt;"",_xlfn.TEXTJOIN(";",TRUE,
CONCATENATE(A357,"$",H357),
IF(E357="","",IF(I357&lt;&gt;0,CONCATENATE(A357,"$",J357,"--",_xlfn.TEXTSPLIT(E357,";",TRUE,FALSE)),CONCATENATE(A357,"$",_xlfn.TEXTSPLIT(E357,";",TRUE,FALSE))))),"")</f>
        <v>AOM_001156$Forage Plants--Forage Trees--Jatropha curcas--Jatropha curcas Seed;AOM_001156$Forage Plants--Forage Trees--Jatropha curcas--Jatropha curcas Seed</v>
      </c>
      <c r="L357" s="146" t="str">
        <v>AOM_000651$Crop Product--Cereal Products--Maize--Corn Oil</v>
      </c>
      <c r="M357" s="146" t="str" cm="1">
        <f t="array" ref="M357:N357">IF(L357&lt;&gt;"",_xlfn.TEXTSPLIT(L357, "$"),"")</f>
        <v>AOM_000651</v>
      </c>
      <c r="N357" s="146" t="str">
        <v>Crop Product--Cereal Products--Maize--Corn Oil</v>
      </c>
      <c r="O357" s="146" t="str" cm="1">
        <f t="array" ref="O357">IF(L357&lt;&gt;"",_xlfn.CHOOSECOLS(_xlfn.TEXTSPLIT(N357,"--"),1),"")</f>
        <v>Crop Product</v>
      </c>
      <c r="P357" s="146" t="str" cm="1">
        <f t="array" ref="P357">IF(L357&lt;&gt;"",IFERROR(_xlfn.CHOOSECOLS(_xlfn.TEXTSPLIT(N357,"--"),2),""),"")</f>
        <v>Cereal Products</v>
      </c>
      <c r="Q357" s="146" t="str">
        <f t="shared" si="29"/>
        <v>Maize--Corn Oil</v>
      </c>
    </row>
    <row r="358" spans="1:17" x14ac:dyDescent="0.35">
      <c r="A358" s="147" t="str">
        <v>AOM_000710</v>
      </c>
      <c r="B358" s="147" t="str">
        <v>Leucaena leucocephala</v>
      </c>
      <c r="C358" s="147" t="str">
        <v>Leucaena glauca</v>
      </c>
      <c r="D358" s="147" t="str">
        <v>Leucaena leucocephala</v>
      </c>
      <c r="E358" s="147" t="str">
        <f t="shared" si="28"/>
        <v>Leucaena glauca;Leucaena leucocephala</v>
      </c>
      <c r="F358" s="147" t="str">
        <v>Management--Livestock Management--Feed Characteristic--Feed Composition--Feed Ingredient--Forage Plants--Forage Trees--Leucaena leucocephala----</v>
      </c>
      <c r="G358" s="147" t="str" cm="1">
        <f t="array" ref="G358">IFERROR(SUBSTITUTE(_xlfn.CHOOSECOLS(_xlfn.TEXTSPLIT(_xlfn.TEXTJOIN("|",,F358),"Feed Ingredient--","|",TRUE),2),"----",""),"")</f>
        <v>Forage Plants--Forage Trees--Leucaena leucocephala</v>
      </c>
      <c r="H358" s="147" t="str">
        <f t="shared" si="25"/>
        <v>Forage Plants--Forage Trees--Leucaena leucocephala</v>
      </c>
      <c r="I358" s="147">
        <f t="shared" si="26"/>
        <v>2</v>
      </c>
      <c r="J358" s="147" t="str">
        <f t="shared" si="27"/>
        <v>Forage Plants--Forage Trees</v>
      </c>
      <c r="K358" s="147" t="str" cm="1">
        <f t="array" ref="K358">IF(G358&lt;&gt;"",_xlfn.TEXTJOIN(";",TRUE,
CONCATENATE(A358,"$",H358),
IF(E358="","",IF(I358&lt;&gt;0,CONCATENATE(A358,"$",J358,"--",_xlfn.TEXTSPLIT(E358,";",TRUE,FALSE)),CONCATENATE(A358,"$",_xlfn.TEXTSPLIT(E358,";",TRUE,FALSE))))),"")</f>
        <v>AOM_000710$Forage Plants--Forage Trees--Leucaena leucocephala;AOM_000710$Forage Plants--Forage Trees--Leucaena glauca;AOM_000710$Forage Plants--Forage Trees--Leucaena leucocephala</v>
      </c>
      <c r="L358" s="147" t="str">
        <v>AOM_000651$Crop Product--Cereal Products--Maize--Zea mays Oil</v>
      </c>
      <c r="M358" s="147" t="str" cm="1">
        <f t="array" ref="M358:N358">IF(L358&lt;&gt;"",_xlfn.TEXTSPLIT(L358, "$"),"")</f>
        <v>AOM_000651</v>
      </c>
      <c r="N358" s="147" t="str">
        <v>Crop Product--Cereal Products--Maize--Zea mays Oil</v>
      </c>
      <c r="O358" s="147" t="str" cm="1">
        <f t="array" ref="O358">IF(L358&lt;&gt;"",_xlfn.CHOOSECOLS(_xlfn.TEXTSPLIT(N358,"--"),1),"")</f>
        <v>Crop Product</v>
      </c>
      <c r="P358" s="147" t="str" cm="1">
        <f t="array" ref="P358">IF(L358&lt;&gt;"",IFERROR(_xlfn.CHOOSECOLS(_xlfn.TEXTSPLIT(N358,"--"),2),""),"")</f>
        <v>Cereal Products</v>
      </c>
      <c r="Q358" s="147" t="str">
        <f t="shared" si="29"/>
        <v>Maize--Zea mays Oil</v>
      </c>
    </row>
    <row r="359" spans="1:17" x14ac:dyDescent="0.35">
      <c r="A359" s="146" t="str">
        <v>AOM_001672</v>
      </c>
      <c r="B359" s="146" t="str">
        <v>Leucaena leucocephala Leaves</v>
      </c>
      <c r="C359" s="146" t="str">
        <v/>
      </c>
      <c r="D359" s="146" t="str">
        <v>Leucaena leucocephala Leaves</v>
      </c>
      <c r="E359" s="146" t="str">
        <f t="shared" si="28"/>
        <v>Leucaena leucocephala Leaves</v>
      </c>
      <c r="F359" s="146" t="str">
        <v>Management--Livestock Management--Feed Characteristic--Feed Composition--Feed Ingredient--Forage Plants--Forage Trees--Leucaena leucocephala--Leucaena leucocephala Leaves--</v>
      </c>
      <c r="G359" s="146" t="str" cm="1">
        <f t="array" ref="G359">IFERROR(SUBSTITUTE(_xlfn.CHOOSECOLS(_xlfn.TEXTSPLIT(_xlfn.TEXTJOIN("|",,F359),"Feed Ingredient--","|",TRUE),2),"----",""),"")</f>
        <v>Forage Plants--Forage Trees--Leucaena leucocephala--Leucaena leucocephala Leaves--</v>
      </c>
      <c r="H359" s="146" t="str">
        <f t="shared" si="25"/>
        <v>Forage Plants--Forage Trees--Leucaena leucocephala--Leucaena leucocephala Leaves</v>
      </c>
      <c r="I359" s="146">
        <f t="shared" si="26"/>
        <v>3</v>
      </c>
      <c r="J359" s="146" t="str">
        <f t="shared" si="27"/>
        <v>Forage Plants--Forage Trees--Leucaena leucocephala</v>
      </c>
      <c r="K359" s="146" t="str" cm="1">
        <f t="array" ref="K359">IF(G359&lt;&gt;"",_xlfn.TEXTJOIN(";",TRUE,
CONCATENATE(A359,"$",H359),
IF(E359="","",IF(I359&lt;&gt;0,CONCATENATE(A359,"$",J359,"--",_xlfn.TEXTSPLIT(E359,";",TRUE,FALSE)),CONCATENATE(A359,"$",_xlfn.TEXTSPLIT(E359,";",TRUE,FALSE))))),"")</f>
        <v>AOM_001672$Forage Plants--Forage Trees--Leucaena leucocephala--Leucaena leucocephala Leaves;AOM_001672$Forage Plants--Forage Trees--Leucaena leucocephala--Leucaena leucocephala Leaves</v>
      </c>
      <c r="L359" s="146" t="str">
        <v>AOM_001289$Crop Product--Cereal Products--Maize--Maize Starch</v>
      </c>
      <c r="M359" s="146" t="str" cm="1">
        <f t="array" ref="M359:N359">IF(L359&lt;&gt;"",_xlfn.TEXTSPLIT(L359, "$"),"")</f>
        <v>AOM_001289</v>
      </c>
      <c r="N359" s="146" t="str">
        <v>Crop Product--Cereal Products--Maize--Maize Starch</v>
      </c>
      <c r="O359" s="146" t="str" cm="1">
        <f t="array" ref="O359">IF(L359&lt;&gt;"",_xlfn.CHOOSECOLS(_xlfn.TEXTSPLIT(N359,"--"),1),"")</f>
        <v>Crop Product</v>
      </c>
      <c r="P359" s="146" t="str" cm="1">
        <f t="array" ref="P359">IF(L359&lt;&gt;"",IFERROR(_xlfn.CHOOSECOLS(_xlfn.TEXTSPLIT(N359,"--"),2),""),"")</f>
        <v>Cereal Products</v>
      </c>
      <c r="Q359" s="146" t="str">
        <f t="shared" si="29"/>
        <v>Maize--Maize Starch</v>
      </c>
    </row>
    <row r="360" spans="1:17" x14ac:dyDescent="0.35">
      <c r="A360" s="147" t="str">
        <v>AOM_001161</v>
      </c>
      <c r="B360" s="147" t="str">
        <v>Leucaena leucocephala Leaves and Soft Twig</v>
      </c>
      <c r="C360" s="147" t="str">
        <v/>
      </c>
      <c r="D360" s="147" t="str">
        <v>Leucaena leucocephala Leaves and Soft Twig</v>
      </c>
      <c r="E360" s="147" t="str">
        <f t="shared" si="28"/>
        <v>Leucaena leucocephala Leaves and Soft Twig</v>
      </c>
      <c r="F360" s="147" t="str">
        <v>Management--Livestock Management--Feed Characteristic--Feed Composition--Feed Ingredient--Forage Plants--Forage Trees--Leucaena leucocephala--Leucaena leucocephala Leaves and Soft Twig--</v>
      </c>
      <c r="G360" s="147" t="str" cm="1">
        <f t="array" ref="G360">IFERROR(SUBSTITUTE(_xlfn.CHOOSECOLS(_xlfn.TEXTSPLIT(_xlfn.TEXTJOIN("|",,F360),"Feed Ingredient--","|",TRUE),2),"----",""),"")</f>
        <v>Forage Plants--Forage Trees--Leucaena leucocephala--Leucaena leucocephala Leaves and Soft Twig--</v>
      </c>
      <c r="H360" s="147" t="str">
        <f t="shared" si="25"/>
        <v>Forage Plants--Forage Trees--Leucaena leucocephala--Leucaena leucocephala Leaves and Soft Twig</v>
      </c>
      <c r="I360" s="147">
        <f t="shared" si="26"/>
        <v>3</v>
      </c>
      <c r="J360" s="147" t="str">
        <f t="shared" si="27"/>
        <v>Forage Plants--Forage Trees--Leucaena leucocephala</v>
      </c>
      <c r="K360" s="147" t="str" cm="1">
        <f t="array" ref="K360">IF(G360&lt;&gt;"",_xlfn.TEXTJOIN(";",TRUE,
CONCATENATE(A360,"$",H360),
IF(E360="","",IF(I360&lt;&gt;0,CONCATENATE(A360,"$",J360,"--",_xlfn.TEXTSPLIT(E360,";",TRUE,FALSE)),CONCATENATE(A360,"$",_xlfn.TEXTSPLIT(E360,";",TRUE,FALSE))))),"")</f>
        <v>AOM_001161$Forage Plants--Forage Trees--Leucaena leucocephala--Leucaena leucocephala Leaves and Soft Twig;AOM_001161$Forage Plants--Forage Trees--Leucaena leucocephala--Leucaena leucocephala Leaves and Soft Twig</v>
      </c>
      <c r="L360" s="147" t="str">
        <v>AOM_001289$Crop Product--Cereal Products--Maize--Corn Starch</v>
      </c>
      <c r="M360" s="147" t="str" cm="1">
        <f t="array" ref="M360:N360">IF(L360&lt;&gt;"",_xlfn.TEXTSPLIT(L360, "$"),"")</f>
        <v>AOM_001289</v>
      </c>
      <c r="N360" s="147" t="str">
        <v>Crop Product--Cereal Products--Maize--Corn Starch</v>
      </c>
      <c r="O360" s="147" t="str" cm="1">
        <f t="array" ref="O360">IF(L360&lt;&gt;"",_xlfn.CHOOSECOLS(_xlfn.TEXTSPLIT(N360,"--"),1),"")</f>
        <v>Crop Product</v>
      </c>
      <c r="P360" s="147" t="str" cm="1">
        <f t="array" ref="P360">IF(L360&lt;&gt;"",IFERROR(_xlfn.CHOOSECOLS(_xlfn.TEXTSPLIT(N360,"--"),2),""),"")</f>
        <v>Cereal Products</v>
      </c>
      <c r="Q360" s="147" t="str">
        <f t="shared" si="29"/>
        <v>Maize--Corn Starch</v>
      </c>
    </row>
    <row r="361" spans="1:17" x14ac:dyDescent="0.35">
      <c r="A361" s="146" t="str">
        <v>AOM_001160</v>
      </c>
      <c r="B361" s="146" t="str">
        <v>Leucaena leucocephala Leaves and Stalk</v>
      </c>
      <c r="C361" s="146" t="str">
        <v>Leucaena leucocephala Leaves Stalk</v>
      </c>
      <c r="D361" s="146" t="str">
        <v>Leucaena leucocephala Leaves and Stalk</v>
      </c>
      <c r="E361" s="146" t="str">
        <f t="shared" si="28"/>
        <v>Leucaena leucocephala Leaves Stalk;Leucaena leucocephala Leaves and Stalk</v>
      </c>
      <c r="F361" s="146" t="str">
        <v>Management--Livestock Management--Feed Characteristic--Feed Composition--Feed Ingredient--Forage Plants--Forage Trees--Leucaena leucocephala--Leucaena leucocephala Leaves and Stalk--</v>
      </c>
      <c r="G361" s="146" t="str" cm="1">
        <f t="array" ref="G361">IFERROR(SUBSTITUTE(_xlfn.CHOOSECOLS(_xlfn.TEXTSPLIT(_xlfn.TEXTJOIN("|",,F361),"Feed Ingredient--","|",TRUE),2),"----",""),"")</f>
        <v>Forage Plants--Forage Trees--Leucaena leucocephala--Leucaena leucocephala Leaves and Stalk--</v>
      </c>
      <c r="H361" s="146" t="str">
        <f t="shared" si="25"/>
        <v>Forage Plants--Forage Trees--Leucaena leucocephala--Leucaena leucocephala Leaves and Stalk</v>
      </c>
      <c r="I361" s="146">
        <f t="shared" si="26"/>
        <v>3</v>
      </c>
      <c r="J361" s="146" t="str">
        <f t="shared" si="27"/>
        <v>Forage Plants--Forage Trees--Leucaena leucocephala</v>
      </c>
      <c r="K361" s="146" t="str" cm="1">
        <f t="array" ref="K361">IF(G361&lt;&gt;"",_xlfn.TEXTJOIN(";",TRUE,
CONCATENATE(A361,"$",H361),
IF(E361="","",IF(I361&lt;&gt;0,CONCATENATE(A361,"$",J361,"--",_xlfn.TEXTSPLIT(E361,";",TRUE,FALSE)),CONCATENATE(A361,"$",_xlfn.TEXTSPLIT(E361,";",TRUE,FALSE))))),"")</f>
        <v>AOM_001160$Forage Plants--Forage Trees--Leucaena leucocephala--Leucaena leucocephala Leaves and Stalk;AOM_001160$Forage Plants--Forage Trees--Leucaena leucocephala--Leucaena leucocephala Leaves Stalk;AOM_001160$Forage Plants--Forage Trees--Leucaena leucocephala--Leucaena leucocephala Leaves and Stalk</v>
      </c>
      <c r="L361" s="146" t="str">
        <v>AOM_001289$Crop Product--Cereal Products--Maize--Zea mays Starch</v>
      </c>
      <c r="M361" s="146" t="str" cm="1">
        <f t="array" ref="M361:N361">IF(L361&lt;&gt;"",_xlfn.TEXTSPLIT(L361, "$"),"")</f>
        <v>AOM_001289</v>
      </c>
      <c r="N361" s="146" t="str">
        <v>Crop Product--Cereal Products--Maize--Zea mays Starch</v>
      </c>
      <c r="O361" s="146" t="str" cm="1">
        <f t="array" ref="O361">IF(L361&lt;&gt;"",_xlfn.CHOOSECOLS(_xlfn.TEXTSPLIT(N361,"--"),1),"")</f>
        <v>Crop Product</v>
      </c>
      <c r="P361" s="146" t="str" cm="1">
        <f t="array" ref="P361">IF(L361&lt;&gt;"",IFERROR(_xlfn.CHOOSECOLS(_xlfn.TEXTSPLIT(N361,"--"),2),""),"")</f>
        <v>Cereal Products</v>
      </c>
      <c r="Q361" s="146" t="str">
        <f t="shared" si="29"/>
        <v>Maize--Zea mays Starch</v>
      </c>
    </row>
    <row r="362" spans="1:17" x14ac:dyDescent="0.35">
      <c r="A362" s="147" t="str">
        <v>AOM_001771</v>
      </c>
      <c r="B362" s="147" t="str">
        <v>Leucaena pallida</v>
      </c>
      <c r="C362" s="147" t="str">
        <v/>
      </c>
      <c r="D362" s="147" t="str">
        <v>Leucaena pallida</v>
      </c>
      <c r="E362" s="147" t="str">
        <f t="shared" si="28"/>
        <v>Leucaena pallida</v>
      </c>
      <c r="F362" s="147" t="str">
        <v>Management--Livestock Management--Feed Characteristic--Feed Composition--Feed Ingredient--Forage Plants--Forage Trees--Leucaena pallida----</v>
      </c>
      <c r="G362" s="147" t="str" cm="1">
        <f t="array" ref="G362">IFERROR(SUBSTITUTE(_xlfn.CHOOSECOLS(_xlfn.TEXTSPLIT(_xlfn.TEXTJOIN("|",,F362),"Feed Ingredient--","|",TRUE),2),"----",""),"")</f>
        <v>Forage Plants--Forage Trees--Leucaena pallida</v>
      </c>
      <c r="H362" s="147" t="str">
        <f t="shared" si="25"/>
        <v>Forage Plants--Forage Trees--Leucaena pallida</v>
      </c>
      <c r="I362" s="147">
        <f t="shared" si="26"/>
        <v>2</v>
      </c>
      <c r="J362" s="147" t="str">
        <f t="shared" si="27"/>
        <v>Forage Plants--Forage Trees</v>
      </c>
      <c r="K362" s="147" t="str" cm="1">
        <f t="array" ref="K362">IF(G362&lt;&gt;"",_xlfn.TEXTJOIN(";",TRUE,
CONCATENATE(A362,"$",H362),
IF(E362="","",IF(I362&lt;&gt;0,CONCATENATE(A362,"$",J362,"--",_xlfn.TEXTSPLIT(E362,";",TRUE,FALSE)),CONCATENATE(A362,"$",_xlfn.TEXTSPLIT(E362,";",TRUE,FALSE))))),"")</f>
        <v>AOM_001771$Forage Plants--Forage Trees--Leucaena pallida;AOM_001771$Forage Plants--Forage Trees--Leucaena pallida</v>
      </c>
      <c r="L362" s="147" t="str">
        <v>AOM_001313$Crop Product--Cereal Products--Maize--Maize Whole</v>
      </c>
      <c r="M362" s="147" t="str" cm="1">
        <f t="array" ref="M362:N362">IF(L362&lt;&gt;"",_xlfn.TEXTSPLIT(L362, "$"),"")</f>
        <v>AOM_001313</v>
      </c>
      <c r="N362" s="147" t="str">
        <v>Crop Product--Cereal Products--Maize--Maize Whole</v>
      </c>
      <c r="O362" s="147" t="str" cm="1">
        <f t="array" ref="O362">IF(L362&lt;&gt;"",_xlfn.CHOOSECOLS(_xlfn.TEXTSPLIT(N362,"--"),1),"")</f>
        <v>Crop Product</v>
      </c>
      <c r="P362" s="147" t="str" cm="1">
        <f t="array" ref="P362">IF(L362&lt;&gt;"",IFERROR(_xlfn.CHOOSECOLS(_xlfn.TEXTSPLIT(N362,"--"),2),""),"")</f>
        <v>Cereal Products</v>
      </c>
      <c r="Q362" s="147" t="str">
        <f t="shared" si="29"/>
        <v>Maize--Maize Whole</v>
      </c>
    </row>
    <row r="363" spans="1:17" x14ac:dyDescent="0.35">
      <c r="A363" s="146" t="str">
        <v>AOM_001769</v>
      </c>
      <c r="B363" s="146" t="str">
        <v>Leucaena pallida Leaves</v>
      </c>
      <c r="C363" s="146" t="str">
        <v/>
      </c>
      <c r="D363" s="146" t="str">
        <v/>
      </c>
      <c r="E363" s="146" t="str">
        <f t="shared" si="28"/>
        <v/>
      </c>
      <c r="F363" s="146" t="str">
        <v>Management--Livestock Management--Feed Characteristic--Feed Composition--Feed Ingredient--Forage Plants--Forage Trees--Leucaena pallida--Leucaena pallida Leaves--</v>
      </c>
      <c r="G363" s="146" t="str" cm="1">
        <f t="array" ref="G363">IFERROR(SUBSTITUTE(_xlfn.CHOOSECOLS(_xlfn.TEXTSPLIT(_xlfn.TEXTJOIN("|",,F363),"Feed Ingredient--","|",TRUE),2),"----",""),"")</f>
        <v>Forage Plants--Forage Trees--Leucaena pallida--Leucaena pallida Leaves--</v>
      </c>
      <c r="H363" s="146" t="str">
        <f t="shared" si="25"/>
        <v>Forage Plants--Forage Trees--Leucaena pallida--Leucaena pallida Leaves</v>
      </c>
      <c r="I363" s="146">
        <f t="shared" si="26"/>
        <v>3</v>
      </c>
      <c r="J363" s="146" t="str">
        <f t="shared" si="27"/>
        <v>Forage Plants--Forage Trees--Leucaena pallida</v>
      </c>
      <c r="K363" s="146" t="str" cm="1">
        <f t="array" ref="K363">IF(G363&lt;&gt;"",_xlfn.TEXTJOIN(";",TRUE,
CONCATENATE(A363,"$",H363),
IF(E363="","",IF(I363&lt;&gt;0,CONCATENATE(A363,"$",J363,"--",_xlfn.TEXTSPLIT(E363,";",TRUE,FALSE)),CONCATENATE(A363,"$",_xlfn.TEXTSPLIT(E363,";",TRUE,FALSE))))),"")</f>
        <v>AOM_001769$Forage Plants--Forage Trees--Leucaena pallida--Leucaena pallida Leaves</v>
      </c>
      <c r="L363" s="146" t="str">
        <v>AOM_001313$Crop Product--Cereal Products--Maize--Corn Whole</v>
      </c>
      <c r="M363" s="146" t="str" cm="1">
        <f t="array" ref="M363:N363">IF(L363&lt;&gt;"",_xlfn.TEXTSPLIT(L363, "$"),"")</f>
        <v>AOM_001313</v>
      </c>
      <c r="N363" s="146" t="str">
        <v>Crop Product--Cereal Products--Maize--Corn Whole</v>
      </c>
      <c r="O363" s="146" t="str" cm="1">
        <f t="array" ref="O363">IF(L363&lt;&gt;"",_xlfn.CHOOSECOLS(_xlfn.TEXTSPLIT(N363,"--"),1),"")</f>
        <v>Crop Product</v>
      </c>
      <c r="P363" s="146" t="str" cm="1">
        <f t="array" ref="P363">IF(L363&lt;&gt;"",IFERROR(_xlfn.CHOOSECOLS(_xlfn.TEXTSPLIT(N363,"--"),2),""),"")</f>
        <v>Cereal Products</v>
      </c>
      <c r="Q363" s="146" t="str">
        <f t="shared" si="29"/>
        <v>Maize--Corn Whole</v>
      </c>
    </row>
    <row r="364" spans="1:17" x14ac:dyDescent="0.35">
      <c r="A364" s="147" t="str">
        <v>AOM_001979</v>
      </c>
      <c r="B364" s="147" t="str">
        <v>Moringa oleifera Leaves Extract</v>
      </c>
      <c r="C364" s="147" t="str">
        <v/>
      </c>
      <c r="D364" s="147" t="str">
        <v>Moringa oleifera Leaves Extract</v>
      </c>
      <c r="E364" s="147" t="str">
        <f t="shared" si="28"/>
        <v>Moringa oleifera Leaves Extract</v>
      </c>
      <c r="F364" s="147" t="str">
        <v>Management--Livestock Management--Feed Characteristic--Feed Composition--Feed Ingredient--Forage Plants--Forage Trees--Moringa oleifera--Moringa oleifera Leaves Extract--</v>
      </c>
      <c r="G364" s="147" t="str" cm="1">
        <f t="array" ref="G364">IFERROR(SUBSTITUTE(_xlfn.CHOOSECOLS(_xlfn.TEXTSPLIT(_xlfn.TEXTJOIN("|",,F364),"Feed Ingredient--","|",TRUE),2),"----",""),"")</f>
        <v>Forage Plants--Forage Trees--Moringa oleifera--Moringa oleifera Leaves Extract--</v>
      </c>
      <c r="H364" s="147" t="str">
        <f t="shared" si="25"/>
        <v>Forage Plants--Forage Trees--Moringa oleifera--Moringa oleifera Leaves Extract</v>
      </c>
      <c r="I364" s="147">
        <f t="shared" si="26"/>
        <v>3</v>
      </c>
      <c r="J364" s="147" t="str">
        <f t="shared" si="27"/>
        <v>Forage Plants--Forage Trees--Moringa oleifera</v>
      </c>
      <c r="K364" s="147" t="str" cm="1">
        <f t="array" ref="K364">IF(G364&lt;&gt;"",_xlfn.TEXTJOIN(";",TRUE,
CONCATENATE(A364,"$",H364),
IF(E364="","",IF(I364&lt;&gt;0,CONCATENATE(A364,"$",J364,"--",_xlfn.TEXTSPLIT(E364,";",TRUE,FALSE)),CONCATENATE(A364,"$",_xlfn.TEXTSPLIT(E364,";",TRUE,FALSE))))),"")</f>
        <v>AOM_001979$Forage Plants--Forage Trees--Moringa oleifera--Moringa oleifera Leaves Extract;AOM_001979$Forage Plants--Forage Trees--Moringa oleifera--Moringa oleifera Leaves Extract</v>
      </c>
      <c r="L364" s="147" t="str">
        <v>AOM_001313$Crop Product--Cereal Products--Maize--Zea mays Whole</v>
      </c>
      <c r="M364" s="147" t="str" cm="1">
        <f t="array" ref="M364:N364">IF(L364&lt;&gt;"",_xlfn.TEXTSPLIT(L364, "$"),"")</f>
        <v>AOM_001313</v>
      </c>
      <c r="N364" s="147" t="str">
        <v>Crop Product--Cereal Products--Maize--Zea mays Whole</v>
      </c>
      <c r="O364" s="147" t="str" cm="1">
        <f t="array" ref="O364">IF(L364&lt;&gt;"",_xlfn.CHOOSECOLS(_xlfn.TEXTSPLIT(N364,"--"),1),"")</f>
        <v>Crop Product</v>
      </c>
      <c r="P364" s="147" t="str" cm="1">
        <f t="array" ref="P364">IF(L364&lt;&gt;"",IFERROR(_xlfn.CHOOSECOLS(_xlfn.TEXTSPLIT(N364,"--"),2),""),"")</f>
        <v>Cereal Products</v>
      </c>
      <c r="Q364" s="147" t="str">
        <f t="shared" si="29"/>
        <v>Maize--Zea mays Whole</v>
      </c>
    </row>
    <row r="365" spans="1:17" x14ac:dyDescent="0.35">
      <c r="A365" s="146" t="str">
        <v>AOM_001152</v>
      </c>
      <c r="B365" s="146" t="str">
        <v>Moringa oleifera</v>
      </c>
      <c r="C365" s="146" t="str">
        <v/>
      </c>
      <c r="D365" s="146" t="str">
        <v>Moringa oleifera</v>
      </c>
      <c r="E365" s="146" t="str">
        <f t="shared" si="28"/>
        <v>Moringa oleifera</v>
      </c>
      <c r="F365" s="146" t="str">
        <v>Management--Livestock Management--Feed Characteristic--Feed Composition--Feed Ingredient--Forage Plants--Forage Trees--Moringa oleifera----</v>
      </c>
      <c r="G365" s="146" t="str" cm="1">
        <f t="array" ref="G365">IFERROR(SUBSTITUTE(_xlfn.CHOOSECOLS(_xlfn.TEXTSPLIT(_xlfn.TEXTJOIN("|",,F365),"Feed Ingredient--","|",TRUE),2),"----",""),"")</f>
        <v>Forage Plants--Forage Trees--Moringa oleifera</v>
      </c>
      <c r="H365" s="146" t="str">
        <f t="shared" si="25"/>
        <v>Forage Plants--Forage Trees--Moringa oleifera</v>
      </c>
      <c r="I365" s="146">
        <f t="shared" si="26"/>
        <v>2</v>
      </c>
      <c r="J365" s="146" t="str">
        <f t="shared" si="27"/>
        <v>Forage Plants--Forage Trees</v>
      </c>
      <c r="K365" s="146" t="str" cm="1">
        <f t="array" ref="K365">IF(G365&lt;&gt;"",_xlfn.TEXTJOIN(";",TRUE,
CONCATENATE(A365,"$",H365),
IF(E365="","",IF(I365&lt;&gt;0,CONCATENATE(A365,"$",J365,"--",_xlfn.TEXTSPLIT(E365,";",TRUE,FALSE)),CONCATENATE(A365,"$",_xlfn.TEXTSPLIT(E365,";",TRUE,FALSE))))),"")</f>
        <v>AOM_001152$Forage Plants--Forage Trees--Moringa oleifera;AOM_001152$Forage Plants--Forage Trees--Moringa oleifera</v>
      </c>
      <c r="L365" s="146" t="str">
        <v>AOM_000654$Crop Product--Cereal Products--Millet</v>
      </c>
      <c r="M365" s="146" t="str" cm="1">
        <f t="array" ref="M365:N365">IF(L365&lt;&gt;"",_xlfn.TEXTSPLIT(L365, "$"),"")</f>
        <v>AOM_000654</v>
      </c>
      <c r="N365" s="146" t="str">
        <v>Crop Product--Cereal Products--Millet</v>
      </c>
      <c r="O365" s="146" t="str" cm="1">
        <f t="array" ref="O365">IF(L365&lt;&gt;"",_xlfn.CHOOSECOLS(_xlfn.TEXTSPLIT(N365,"--"),1),"")</f>
        <v>Crop Product</v>
      </c>
      <c r="P365" s="146" t="str" cm="1">
        <f t="array" ref="P365">IF(L365&lt;&gt;"",IFERROR(_xlfn.CHOOSECOLS(_xlfn.TEXTSPLIT(N365,"--"),2),""),"")</f>
        <v>Cereal Products</v>
      </c>
      <c r="Q365" s="146" t="str">
        <f t="shared" si="29"/>
        <v>Millet</v>
      </c>
    </row>
    <row r="366" spans="1:17" x14ac:dyDescent="0.35">
      <c r="A366" s="147" t="str">
        <v>AOM_001791</v>
      </c>
      <c r="B366" s="147" t="str">
        <v>Moringa stenopetala</v>
      </c>
      <c r="C366" s="147" t="str">
        <v/>
      </c>
      <c r="D366" s="147" t="str">
        <v/>
      </c>
      <c r="E366" s="147" t="str">
        <f t="shared" si="28"/>
        <v/>
      </c>
      <c r="F366" s="147" t="str">
        <v>Management--Livestock Management--Feed Characteristic--Feed Composition--Feed Ingredient--Forage Plants--Forage Trees--Moringa stenopetala----</v>
      </c>
      <c r="G366" s="147" t="str" cm="1">
        <f t="array" ref="G366">IFERROR(SUBSTITUTE(_xlfn.CHOOSECOLS(_xlfn.TEXTSPLIT(_xlfn.TEXTJOIN("|",,F366),"Feed Ingredient--","|",TRUE),2),"----",""),"")</f>
        <v>Forage Plants--Forage Trees--Moringa stenopetala</v>
      </c>
      <c r="H366" s="147" t="str">
        <f t="shared" si="25"/>
        <v>Forage Plants--Forage Trees--Moringa stenopetala</v>
      </c>
      <c r="I366" s="147">
        <f t="shared" si="26"/>
        <v>2</v>
      </c>
      <c r="J366" s="147" t="str">
        <f t="shared" si="27"/>
        <v>Forage Plants--Forage Trees</v>
      </c>
      <c r="K366" s="147" t="str" cm="1">
        <f t="array" ref="K366">IF(G366&lt;&gt;"",_xlfn.TEXTJOIN(";",TRUE,
CONCATENATE(A366,"$",H366),
IF(E366="","",IF(I366&lt;&gt;0,CONCATENATE(A366,"$",J366,"--",_xlfn.TEXTSPLIT(E366,";",TRUE,FALSE)),CONCATENATE(A366,"$",_xlfn.TEXTSPLIT(E366,";",TRUE,FALSE))))),"")</f>
        <v>AOM_001791$Forage Plants--Forage Trees--Moringa stenopetala</v>
      </c>
      <c r="L366" s="147" t="str">
        <v>AOM_001895$Crop Product--Cereal Products--Oat</v>
      </c>
      <c r="M366" s="147" t="str" cm="1">
        <f t="array" ref="M366:N366">IF(L366&lt;&gt;"",_xlfn.TEXTSPLIT(L366, "$"),"")</f>
        <v>AOM_001895</v>
      </c>
      <c r="N366" s="147" t="str">
        <v>Crop Product--Cereal Products--Oat</v>
      </c>
      <c r="O366" s="147" t="str" cm="1">
        <f t="array" ref="O366">IF(L366&lt;&gt;"",_xlfn.CHOOSECOLS(_xlfn.TEXTSPLIT(N366,"--"),1),"")</f>
        <v>Crop Product</v>
      </c>
      <c r="P366" s="147" t="str" cm="1">
        <f t="array" ref="P366">IF(L366&lt;&gt;"",IFERROR(_xlfn.CHOOSECOLS(_xlfn.TEXTSPLIT(N366,"--"),2),""),"")</f>
        <v>Cereal Products</v>
      </c>
      <c r="Q366" s="147" t="str">
        <f t="shared" si="29"/>
        <v>Oat</v>
      </c>
    </row>
    <row r="367" spans="1:17" x14ac:dyDescent="0.35">
      <c r="A367" s="146" t="str">
        <v>AOM_001164</v>
      </c>
      <c r="B367" s="146" t="str">
        <v>Mucuna pruriens Beans</v>
      </c>
      <c r="C367" s="146" t="str">
        <v/>
      </c>
      <c r="D367" s="146" t="str">
        <v>Mucuna pruriens Beans</v>
      </c>
      <c r="E367" s="146" t="str">
        <f t="shared" si="28"/>
        <v>Mucuna pruriens Beans</v>
      </c>
      <c r="F367" s="146" t="str">
        <v>Management--Livestock Management--Feed Characteristic--Feed Composition--Feed Ingredient--Forage Plants--Forage Trees--Mucuna pruriens--Mucuna pruriens Beans--</v>
      </c>
      <c r="G367" s="146" t="str" cm="1">
        <f t="array" ref="G367">IFERROR(SUBSTITUTE(_xlfn.CHOOSECOLS(_xlfn.TEXTSPLIT(_xlfn.TEXTJOIN("|",,F367),"Feed Ingredient--","|",TRUE),2),"----",""),"")</f>
        <v>Forage Plants--Forage Trees--Mucuna pruriens--Mucuna pruriens Beans--</v>
      </c>
      <c r="H367" s="146" t="str">
        <f t="shared" si="25"/>
        <v>Forage Plants--Forage Trees--Mucuna pruriens--Mucuna pruriens Beans</v>
      </c>
      <c r="I367" s="146">
        <f t="shared" si="26"/>
        <v>3</v>
      </c>
      <c r="J367" s="146" t="str">
        <f t="shared" si="27"/>
        <v>Forage Plants--Forage Trees--Mucuna pruriens</v>
      </c>
      <c r="K367" s="146" t="str" cm="1">
        <f t="array" ref="K367">IF(G367&lt;&gt;"",_xlfn.TEXTJOIN(";",TRUE,
CONCATENATE(A367,"$",H367),
IF(E367="","",IF(I367&lt;&gt;0,CONCATENATE(A367,"$",J367,"--",_xlfn.TEXTSPLIT(E367,";",TRUE,FALSE)),CONCATENATE(A367,"$",_xlfn.TEXTSPLIT(E367,";",TRUE,FALSE))))),"")</f>
        <v>AOM_001164$Forage Plants--Forage Trees--Mucuna pruriens--Mucuna pruriens Beans;AOM_001164$Forage Plants--Forage Trees--Mucuna pruriens--Mucuna pruriens Beans</v>
      </c>
      <c r="L367" s="146" t="str">
        <v>AOM_001331$Crop Product--Cereal Products--Oat--Oat Grain</v>
      </c>
      <c r="M367" s="146" t="str" cm="1">
        <f t="array" ref="M367:N367">IF(L367&lt;&gt;"",_xlfn.TEXTSPLIT(L367, "$"),"")</f>
        <v>AOM_001331</v>
      </c>
      <c r="N367" s="146" t="str">
        <v>Crop Product--Cereal Products--Oat--Oat Grain</v>
      </c>
      <c r="O367" s="146" t="str" cm="1">
        <f t="array" ref="O367">IF(L367&lt;&gt;"",_xlfn.CHOOSECOLS(_xlfn.TEXTSPLIT(N367,"--"),1),"")</f>
        <v>Crop Product</v>
      </c>
      <c r="P367" s="146" t="str" cm="1">
        <f t="array" ref="P367">IF(L367&lt;&gt;"",IFERROR(_xlfn.CHOOSECOLS(_xlfn.TEXTSPLIT(N367,"--"),2),""),"")</f>
        <v>Cereal Products</v>
      </c>
      <c r="Q367" s="146" t="str">
        <f t="shared" si="29"/>
        <v>Oat--Oat Grain</v>
      </c>
    </row>
    <row r="368" spans="1:17" x14ac:dyDescent="0.35">
      <c r="A368" s="147" t="str">
        <v>AOM_001914</v>
      </c>
      <c r="B368" s="147" t="str">
        <v>Opuntia ficus indica Cladode</v>
      </c>
      <c r="C368" s="147" t="str">
        <v/>
      </c>
      <c r="D368" s="147" t="str">
        <v>Opuntia ficus indica Cladode</v>
      </c>
      <c r="E368" s="147" t="str">
        <f t="shared" si="28"/>
        <v>Opuntia ficus indica Cladode</v>
      </c>
      <c r="F368" s="147" t="str">
        <v>Management--Livestock Management--Feed Characteristic--Feed Composition--Feed Ingredient--Forage Plants--Forage Trees--Opuntia ficus indica--Opuntia ficus indica Cladode--</v>
      </c>
      <c r="G368" s="147" t="str" cm="1">
        <f t="array" ref="G368">IFERROR(SUBSTITUTE(_xlfn.CHOOSECOLS(_xlfn.TEXTSPLIT(_xlfn.TEXTJOIN("|",,F368),"Feed Ingredient--","|",TRUE),2),"----",""),"")</f>
        <v>Forage Plants--Forage Trees--Opuntia ficus indica--Opuntia ficus indica Cladode--</v>
      </c>
      <c r="H368" s="147" t="str">
        <f t="shared" si="25"/>
        <v>Forage Plants--Forage Trees--Opuntia ficus indica--Opuntia ficus indica Cladode</v>
      </c>
      <c r="I368" s="147">
        <f t="shared" si="26"/>
        <v>3</v>
      </c>
      <c r="J368" s="147" t="str">
        <f t="shared" si="27"/>
        <v>Forage Plants--Forage Trees--Opuntia ficus indica</v>
      </c>
      <c r="K368" s="147" t="str" cm="1">
        <f t="array" ref="K368">IF(G368&lt;&gt;"",_xlfn.TEXTJOIN(";",TRUE,
CONCATENATE(A368,"$",H368),
IF(E368="","",IF(I368&lt;&gt;0,CONCATENATE(A368,"$",J368,"--",_xlfn.TEXTSPLIT(E368,";",TRUE,FALSE)),CONCATENATE(A368,"$",_xlfn.TEXTSPLIT(E368,";",TRUE,FALSE))))),"")</f>
        <v>AOM_001914$Forage Plants--Forage Trees--Opuntia ficus indica--Opuntia ficus indica Cladode;AOM_001914$Forage Plants--Forage Trees--Opuntia ficus indica--Opuntia ficus indica Cladode</v>
      </c>
      <c r="L368" s="147" t="str">
        <v>AOM_001331$Crop Product--Cereal Products--Oat--Avena sativa  Grain</v>
      </c>
      <c r="M368" s="147" t="str" cm="1">
        <f t="array" ref="M368:N368">IF(L368&lt;&gt;"",_xlfn.TEXTSPLIT(L368, "$"),"")</f>
        <v>AOM_001331</v>
      </c>
      <c r="N368" s="147" t="str">
        <v>Crop Product--Cereal Products--Oat--Avena sativa  Grain</v>
      </c>
      <c r="O368" s="147" t="str" cm="1">
        <f t="array" ref="O368">IF(L368&lt;&gt;"",_xlfn.CHOOSECOLS(_xlfn.TEXTSPLIT(N368,"--"),1),"")</f>
        <v>Crop Product</v>
      </c>
      <c r="P368" s="147" t="str" cm="1">
        <f t="array" ref="P368">IF(L368&lt;&gt;"",IFERROR(_xlfn.CHOOSECOLS(_xlfn.TEXTSPLIT(N368,"--"),2),""),"")</f>
        <v>Cereal Products</v>
      </c>
      <c r="Q368" s="147" t="str">
        <f t="shared" si="29"/>
        <v>Oat--Avena sativa  Grain</v>
      </c>
    </row>
    <row r="369" spans="1:17" x14ac:dyDescent="0.35">
      <c r="A369" s="146" t="str">
        <v>AOM_02111</v>
      </c>
      <c r="B369" s="146" t="str">
        <v>Opuntia ficus indica Fruits</v>
      </c>
      <c r="C369" s="146" t="str">
        <v/>
      </c>
      <c r="D369" s="146" t="str">
        <v>Opuntia ficus indica Fruits</v>
      </c>
      <c r="E369" s="146" t="str">
        <f t="shared" si="28"/>
        <v>Opuntia ficus indica Fruits</v>
      </c>
      <c r="F369" s="146" t="str">
        <v>Management--Livestock Management--Feed Characteristic--Feed Composition--Feed Ingredient--Forage Plants--Forage Trees--Opuntia ficus indica--Opuntia ficus indica Fruits--</v>
      </c>
      <c r="G369" s="146" t="str" cm="1">
        <f t="array" ref="G369">IFERROR(SUBSTITUTE(_xlfn.CHOOSECOLS(_xlfn.TEXTSPLIT(_xlfn.TEXTJOIN("|",,F369),"Feed Ingredient--","|",TRUE),2),"----",""),"")</f>
        <v>Forage Plants--Forage Trees--Opuntia ficus indica--Opuntia ficus indica Fruits--</v>
      </c>
      <c r="H369" s="146" t="str">
        <f t="shared" si="25"/>
        <v>Forage Plants--Forage Trees--Opuntia ficus indica--Opuntia ficus indica Fruits</v>
      </c>
      <c r="I369" s="146">
        <f t="shared" si="26"/>
        <v>3</v>
      </c>
      <c r="J369" s="146" t="str">
        <f t="shared" si="27"/>
        <v>Forage Plants--Forage Trees--Opuntia ficus indica</v>
      </c>
      <c r="K369" s="146" t="str" cm="1">
        <f t="array" ref="K369">IF(G369&lt;&gt;"",_xlfn.TEXTJOIN(";",TRUE,
CONCATENATE(A369,"$",H369),
IF(E369="","",IF(I369&lt;&gt;0,CONCATENATE(A369,"$",J369,"--",_xlfn.TEXTSPLIT(E369,";",TRUE,FALSE)),CONCATENATE(A369,"$",_xlfn.TEXTSPLIT(E369,";",TRUE,FALSE))))),"")</f>
        <v>AOM_02111$Forage Plants--Forage Trees--Opuntia ficus indica--Opuntia ficus indica Fruits;AOM_02111$Forage Plants--Forage Trees--Opuntia ficus indica--Opuntia ficus indica Fruits</v>
      </c>
      <c r="L369" s="146" t="str">
        <v>AOM_001334$Crop Product--Cereal Products--Pearl Millet</v>
      </c>
      <c r="M369" s="146" t="str" cm="1">
        <f t="array" ref="M369:N369">IF(L369&lt;&gt;"",_xlfn.TEXTSPLIT(L369, "$"),"")</f>
        <v>AOM_001334</v>
      </c>
      <c r="N369" s="146" t="str">
        <v>Crop Product--Cereal Products--Pearl Millet</v>
      </c>
      <c r="O369" s="146" t="str" cm="1">
        <f t="array" ref="O369">IF(L369&lt;&gt;"",_xlfn.CHOOSECOLS(_xlfn.TEXTSPLIT(N369,"--"),1),"")</f>
        <v>Crop Product</v>
      </c>
      <c r="P369" s="146" t="str" cm="1">
        <f t="array" ref="P369">IF(L369&lt;&gt;"",IFERROR(_xlfn.CHOOSECOLS(_xlfn.TEXTSPLIT(N369,"--"),2),""),"")</f>
        <v>Cereal Products</v>
      </c>
      <c r="Q369" s="146" t="str">
        <f t="shared" si="29"/>
        <v>Pearl Millet</v>
      </c>
    </row>
    <row r="370" spans="1:17" x14ac:dyDescent="0.35">
      <c r="A370" s="147" t="str">
        <v>AOM_001167</v>
      </c>
      <c r="B370" s="147" t="str">
        <v>Opuntia ficus indica Juice</v>
      </c>
      <c r="C370" s="147" t="str">
        <v/>
      </c>
      <c r="D370" s="147" t="str">
        <v>Opuntia ficus indica Juice</v>
      </c>
      <c r="E370" s="147" t="str">
        <f t="shared" si="28"/>
        <v>Opuntia ficus indica Juice</v>
      </c>
      <c r="F370" s="147" t="str">
        <v>Management--Livestock Management--Feed Characteristic--Feed Composition--Feed Ingredient--Forage Plants--Forage Trees--Opuntia ficus indica--Opuntia ficus indica Juice--</v>
      </c>
      <c r="G370" s="147" t="str" cm="1">
        <f t="array" ref="G370">IFERROR(SUBSTITUTE(_xlfn.CHOOSECOLS(_xlfn.TEXTSPLIT(_xlfn.TEXTJOIN("|",,F370),"Feed Ingredient--","|",TRUE),2),"----",""),"")</f>
        <v>Forage Plants--Forage Trees--Opuntia ficus indica--Opuntia ficus indica Juice--</v>
      </c>
      <c r="H370" s="147" t="str">
        <f t="shared" si="25"/>
        <v>Forage Plants--Forage Trees--Opuntia ficus indica--Opuntia ficus indica Juice</v>
      </c>
      <c r="I370" s="147">
        <f t="shared" si="26"/>
        <v>3</v>
      </c>
      <c r="J370" s="147" t="str">
        <f t="shared" si="27"/>
        <v>Forage Plants--Forage Trees--Opuntia ficus indica</v>
      </c>
      <c r="K370" s="147" t="str" cm="1">
        <f t="array" ref="K370">IF(G370&lt;&gt;"",_xlfn.TEXTJOIN(";",TRUE,
CONCATENATE(A370,"$",H370),
IF(E370="","",IF(I370&lt;&gt;0,CONCATENATE(A370,"$",J370,"--",_xlfn.TEXTSPLIT(E370,";",TRUE,FALSE)),CONCATENATE(A370,"$",_xlfn.TEXTSPLIT(E370,";",TRUE,FALSE))))),"")</f>
        <v>AOM_001167$Forage Plants--Forage Trees--Opuntia ficus indica--Opuntia ficus indica Juice;AOM_001167$Forage Plants--Forage Trees--Opuntia ficus indica--Opuntia ficus indica Juice</v>
      </c>
      <c r="L370" s="147" t="str">
        <v>AOM_001334$Crop Product--Cereal Products--Pennisetum glaucum</v>
      </c>
      <c r="M370" s="147" t="str" cm="1">
        <f t="array" ref="M370:N370">IF(L370&lt;&gt;"",_xlfn.TEXTSPLIT(L370, "$"),"")</f>
        <v>AOM_001334</v>
      </c>
      <c r="N370" s="147" t="str">
        <v>Crop Product--Cereal Products--Pennisetum glaucum</v>
      </c>
      <c r="O370" s="147" t="str" cm="1">
        <f t="array" ref="O370">IF(L370&lt;&gt;"",_xlfn.CHOOSECOLS(_xlfn.TEXTSPLIT(N370,"--"),1),"")</f>
        <v>Crop Product</v>
      </c>
      <c r="P370" s="147" t="str" cm="1">
        <f t="array" ref="P370">IF(L370&lt;&gt;"",IFERROR(_xlfn.CHOOSECOLS(_xlfn.TEXTSPLIT(N370,"--"),2),""),"")</f>
        <v>Cereal Products</v>
      </c>
      <c r="Q370" s="147" t="str">
        <f t="shared" si="29"/>
        <v>Pennisetum glaucum</v>
      </c>
    </row>
    <row r="371" spans="1:17" x14ac:dyDescent="0.35">
      <c r="A371" s="146" t="str">
        <v>AOM_001166</v>
      </c>
      <c r="B371" s="146" t="str">
        <v>Opuntia ficus indica</v>
      </c>
      <c r="C371" s="146" t="str">
        <v/>
      </c>
      <c r="D371" s="146" t="str">
        <v>Opuntia ficus indica</v>
      </c>
      <c r="E371" s="146" t="str">
        <f t="shared" si="28"/>
        <v>Opuntia ficus indica</v>
      </c>
      <c r="F371" s="146" t="str">
        <v>Management--Livestock Management--Feed Characteristic--Feed Composition--Feed Ingredient--Forage Plants--Forage Trees--Opuntia ficus indica----</v>
      </c>
      <c r="G371" s="146" t="str" cm="1">
        <f t="array" ref="G371">IFERROR(SUBSTITUTE(_xlfn.CHOOSECOLS(_xlfn.TEXTSPLIT(_xlfn.TEXTJOIN("|",,F371),"Feed Ingredient--","|",TRUE),2),"----",""),"")</f>
        <v>Forage Plants--Forage Trees--Opuntia ficus indica</v>
      </c>
      <c r="H371" s="146" t="str">
        <f t="shared" si="25"/>
        <v>Forage Plants--Forage Trees--Opuntia ficus indica</v>
      </c>
      <c r="I371" s="146">
        <f t="shared" si="26"/>
        <v>2</v>
      </c>
      <c r="J371" s="146" t="str">
        <f t="shared" si="27"/>
        <v>Forage Plants--Forage Trees</v>
      </c>
      <c r="K371" s="146" t="str" cm="1">
        <f t="array" ref="K371">IF(G371&lt;&gt;"",_xlfn.TEXTJOIN(";",TRUE,
CONCATENATE(A371,"$",H371),
IF(E371="","",IF(I371&lt;&gt;0,CONCATENATE(A371,"$",J371,"--",_xlfn.TEXTSPLIT(E371,";",TRUE,FALSE)),CONCATENATE(A371,"$",_xlfn.TEXTSPLIT(E371,";",TRUE,FALSE))))),"")</f>
        <v>AOM_001166$Forage Plants--Forage Trees--Opuntia ficus indica;AOM_001166$Forage Plants--Forage Trees--Opuntia ficus indica</v>
      </c>
      <c r="L371" s="146" t="str">
        <v>AOM_000655$Crop Product--Cereal Products--Rice--Rice Grain</v>
      </c>
      <c r="M371" s="146" t="str" cm="1">
        <f t="array" ref="M371:N371">IF(L371&lt;&gt;"",_xlfn.TEXTSPLIT(L371, "$"),"")</f>
        <v>AOM_000655</v>
      </c>
      <c r="N371" s="146" t="str">
        <v>Crop Product--Cereal Products--Rice--Rice Grain</v>
      </c>
      <c r="O371" s="146" t="str" cm="1">
        <f t="array" ref="O371">IF(L371&lt;&gt;"",_xlfn.CHOOSECOLS(_xlfn.TEXTSPLIT(N371,"--"),1),"")</f>
        <v>Crop Product</v>
      </c>
      <c r="P371" s="146" t="str" cm="1">
        <f t="array" ref="P371">IF(L371&lt;&gt;"",IFERROR(_xlfn.CHOOSECOLS(_xlfn.TEXTSPLIT(N371,"--"),2),""),"")</f>
        <v>Cereal Products</v>
      </c>
      <c r="Q371" s="146" t="str">
        <f t="shared" si="29"/>
        <v>Rice--Rice Grain</v>
      </c>
    </row>
    <row r="372" spans="1:17" x14ac:dyDescent="0.35">
      <c r="A372" s="147" t="str">
        <v>AOM_001170</v>
      </c>
      <c r="B372" s="147" t="str">
        <v>Pithecellobium dulce Leaves</v>
      </c>
      <c r="C372" s="147" t="str">
        <v/>
      </c>
      <c r="D372" s="147" t="str">
        <v>Pithecellobium dulce Leaves</v>
      </c>
      <c r="E372" s="147" t="str">
        <f t="shared" si="28"/>
        <v>Pithecellobium dulce Leaves</v>
      </c>
      <c r="F372" s="147" t="str">
        <v>Management--Livestock Management--Feed Characteristic--Feed Composition--Feed Ingredient--Forage Plants--Forage Trees--Pithecellobium dulce--Pithecellobium dulce Leaves--</v>
      </c>
      <c r="G372" s="147" t="str" cm="1">
        <f t="array" ref="G372">IFERROR(SUBSTITUTE(_xlfn.CHOOSECOLS(_xlfn.TEXTSPLIT(_xlfn.TEXTJOIN("|",,F372),"Feed Ingredient--","|",TRUE),2),"----",""),"")</f>
        <v>Forage Plants--Forage Trees--Pithecellobium dulce--Pithecellobium dulce Leaves--</v>
      </c>
      <c r="H372" s="147" t="str">
        <f t="shared" si="25"/>
        <v>Forage Plants--Forage Trees--Pithecellobium dulce--Pithecellobium dulce Leaves</v>
      </c>
      <c r="I372" s="147">
        <f t="shared" si="26"/>
        <v>3</v>
      </c>
      <c r="J372" s="147" t="str">
        <f t="shared" si="27"/>
        <v>Forage Plants--Forage Trees--Pithecellobium dulce</v>
      </c>
      <c r="K372" s="147" t="str" cm="1">
        <f t="array" ref="K372">IF(G372&lt;&gt;"",_xlfn.TEXTJOIN(";",TRUE,
CONCATENATE(A372,"$",H372),
IF(E372="","",IF(I372&lt;&gt;0,CONCATENATE(A372,"$",J372,"--",_xlfn.TEXTSPLIT(E372,";",TRUE,FALSE)),CONCATENATE(A372,"$",_xlfn.TEXTSPLIT(E372,";",TRUE,FALSE))))),"")</f>
        <v>AOM_001170$Forage Plants--Forage Trees--Pithecellobium dulce--Pithecellobium dulce Leaves;AOM_001170$Forage Plants--Forage Trees--Pithecellobium dulce--Pithecellobium dulce Leaves</v>
      </c>
      <c r="L372" s="147" t="str">
        <v>AOM_000655$Crop Product--Cereal Products--Rice--Oryza sativa  Grain</v>
      </c>
      <c r="M372" s="147" t="str" cm="1">
        <f t="array" ref="M372:N372">IF(L372&lt;&gt;"",_xlfn.TEXTSPLIT(L372, "$"),"")</f>
        <v>AOM_000655</v>
      </c>
      <c r="N372" s="147" t="str">
        <v>Crop Product--Cereal Products--Rice--Oryza sativa  Grain</v>
      </c>
      <c r="O372" s="147" t="str" cm="1">
        <f t="array" ref="O372">IF(L372&lt;&gt;"",_xlfn.CHOOSECOLS(_xlfn.TEXTSPLIT(N372,"--"),1),"")</f>
        <v>Crop Product</v>
      </c>
      <c r="P372" s="147" t="str" cm="1">
        <f t="array" ref="P372">IF(L372&lt;&gt;"",IFERROR(_xlfn.CHOOSECOLS(_xlfn.TEXTSPLIT(N372,"--"),2),""),"")</f>
        <v>Cereal Products</v>
      </c>
      <c r="Q372" s="147" t="str">
        <f t="shared" si="29"/>
        <v>Rice--Oryza sativa  Grain</v>
      </c>
    </row>
    <row r="373" spans="1:17" x14ac:dyDescent="0.35">
      <c r="A373" s="146" t="str">
        <v>AOM_001171</v>
      </c>
      <c r="B373" s="146" t="str">
        <v>Prosopis africana</v>
      </c>
      <c r="C373" s="146" t="str">
        <v/>
      </c>
      <c r="D373" s="146" t="str">
        <v>Prosopis africana</v>
      </c>
      <c r="E373" s="146" t="str">
        <f t="shared" si="28"/>
        <v>Prosopis africana</v>
      </c>
      <c r="F373" s="146" t="str">
        <v>Management--Livestock Management--Feed Characteristic--Feed Composition--Feed Ingredient--Forage Plants--Forage Trees--Prosopis africana----</v>
      </c>
      <c r="G373" s="146" t="str" cm="1">
        <f t="array" ref="G373">IFERROR(SUBSTITUTE(_xlfn.CHOOSECOLS(_xlfn.TEXTSPLIT(_xlfn.TEXTJOIN("|",,F373),"Feed Ingredient--","|",TRUE),2),"----",""),"")</f>
        <v>Forage Plants--Forage Trees--Prosopis africana</v>
      </c>
      <c r="H373" s="146" t="str">
        <f t="shared" si="25"/>
        <v>Forage Plants--Forage Trees--Prosopis africana</v>
      </c>
      <c r="I373" s="146">
        <f t="shared" si="26"/>
        <v>2</v>
      </c>
      <c r="J373" s="146" t="str">
        <f t="shared" si="27"/>
        <v>Forage Plants--Forage Trees</v>
      </c>
      <c r="K373" s="146" t="str" cm="1">
        <f t="array" ref="K373">IF(G373&lt;&gt;"",_xlfn.TEXTJOIN(";",TRUE,
CONCATENATE(A373,"$",H373),
IF(E373="","",IF(I373&lt;&gt;0,CONCATENATE(A373,"$",J373,"--",_xlfn.TEXTSPLIT(E373,";",TRUE,FALSE)),CONCATENATE(A373,"$",_xlfn.TEXTSPLIT(E373,";",TRUE,FALSE))))),"")</f>
        <v>AOM_001171$Forage Plants--Forage Trees--Prosopis africana;AOM_001171$Forage Plants--Forage Trees--Prosopis africana</v>
      </c>
      <c r="L373" s="146" t="str">
        <v>AOM_001315$Crop Product--Cereal Products--Sorghum--Sorghum Seed</v>
      </c>
      <c r="M373" s="146" t="str" cm="1">
        <f t="array" ref="M373:N373">IF(L373&lt;&gt;"",_xlfn.TEXTSPLIT(L373, "$"),"")</f>
        <v>AOM_001315</v>
      </c>
      <c r="N373" s="146" t="str">
        <v>Crop Product--Cereal Products--Sorghum--Sorghum Seed</v>
      </c>
      <c r="O373" s="146" t="str" cm="1">
        <f t="array" ref="O373">IF(L373&lt;&gt;"",_xlfn.CHOOSECOLS(_xlfn.TEXTSPLIT(N373,"--"),1),"")</f>
        <v>Crop Product</v>
      </c>
      <c r="P373" s="146" t="str" cm="1">
        <f t="array" ref="P373">IF(L373&lt;&gt;"",IFERROR(_xlfn.CHOOSECOLS(_xlfn.TEXTSPLIT(N373,"--"),2),""),"")</f>
        <v>Cereal Products</v>
      </c>
      <c r="Q373" s="146" t="str">
        <f t="shared" si="29"/>
        <v>Sorghum--Sorghum Seed</v>
      </c>
    </row>
    <row r="374" spans="1:17" x14ac:dyDescent="0.35">
      <c r="A374" s="147" t="str">
        <v>AOM_001982</v>
      </c>
      <c r="B374" s="147" t="str">
        <v>Prosopis africana Seed</v>
      </c>
      <c r="C374" s="147" t="str">
        <v/>
      </c>
      <c r="D374" s="147" t="str">
        <v/>
      </c>
      <c r="E374" s="147" t="str">
        <f t="shared" si="28"/>
        <v/>
      </c>
      <c r="F374" s="147" t="str">
        <v>Management--Livestock Management--Feed Characteristic--Feed Composition--Feed Ingredient--Forage Plants--Forage Trees--Prosopis africana--Prosopis africana Seed--</v>
      </c>
      <c r="G374" s="147" t="str" cm="1">
        <f t="array" ref="G374">IFERROR(SUBSTITUTE(_xlfn.CHOOSECOLS(_xlfn.TEXTSPLIT(_xlfn.TEXTJOIN("|",,F374),"Feed Ingredient--","|",TRUE),2),"----",""),"")</f>
        <v>Forage Plants--Forage Trees--Prosopis africana--Prosopis africana Seed--</v>
      </c>
      <c r="H374" s="147" t="str">
        <f t="shared" si="25"/>
        <v>Forage Plants--Forage Trees--Prosopis africana--Prosopis africana Seed</v>
      </c>
      <c r="I374" s="147">
        <f t="shared" si="26"/>
        <v>3</v>
      </c>
      <c r="J374" s="147" t="str">
        <f t="shared" si="27"/>
        <v>Forage Plants--Forage Trees--Prosopis africana</v>
      </c>
      <c r="K374" s="147" t="str" cm="1">
        <f t="array" ref="K374">IF(G374&lt;&gt;"",_xlfn.TEXTJOIN(";",TRUE,
CONCATENATE(A374,"$",H374),
IF(E374="","",IF(I374&lt;&gt;0,CONCATENATE(A374,"$",J374,"--",_xlfn.TEXTSPLIT(E374,";",TRUE,FALSE)),CONCATENATE(A374,"$",_xlfn.TEXTSPLIT(E374,";",TRUE,FALSE))))),"")</f>
        <v>AOM_001982$Forage Plants--Forage Trees--Prosopis africana--Prosopis africana Seed</v>
      </c>
      <c r="L374" s="147" t="str">
        <v>AOM_001315$Crop Product--Cereal Products--Sorghum--Sorghum bicolor Seed</v>
      </c>
      <c r="M374" s="147" t="str" cm="1">
        <f t="array" ref="M374:N374">IF(L374&lt;&gt;"",_xlfn.TEXTSPLIT(L374, "$"),"")</f>
        <v>AOM_001315</v>
      </c>
      <c r="N374" s="147" t="str">
        <v>Crop Product--Cereal Products--Sorghum--Sorghum bicolor Seed</v>
      </c>
      <c r="O374" s="147" t="str" cm="1">
        <f t="array" ref="O374">IF(L374&lt;&gt;"",_xlfn.CHOOSECOLS(_xlfn.TEXTSPLIT(N374,"--"),1),"")</f>
        <v>Crop Product</v>
      </c>
      <c r="P374" s="147" t="str" cm="1">
        <f t="array" ref="P374">IF(L374&lt;&gt;"",IFERROR(_xlfn.CHOOSECOLS(_xlfn.TEXTSPLIT(N374,"--"),2),""),"")</f>
        <v>Cereal Products</v>
      </c>
      <c r="Q374" s="147" t="str">
        <f t="shared" si="29"/>
        <v>Sorghum--Sorghum bicolor Seed</v>
      </c>
    </row>
    <row r="375" spans="1:17" x14ac:dyDescent="0.35">
      <c r="A375" s="146" t="str">
        <v>AOM_000712</v>
      </c>
      <c r="B375" s="146" t="str">
        <v>Prosopis juliflora</v>
      </c>
      <c r="C375" s="146" t="str">
        <v>Ironwood;Algorrobo</v>
      </c>
      <c r="D375" s="146" t="str">
        <v>Prosopis juliflora</v>
      </c>
      <c r="E375" s="146" t="str">
        <f t="shared" si="28"/>
        <v>Ironwood;Algorrobo;Prosopis juliflora</v>
      </c>
      <c r="F375" s="146" t="str">
        <v>Management--Livestock Management--Feed Characteristic--Feed Composition--Feed Ingredient--Forage Plants--Forage Trees--Prosopis juliflora----</v>
      </c>
      <c r="G375" s="146" t="str" cm="1">
        <f t="array" ref="G375">IFERROR(SUBSTITUTE(_xlfn.CHOOSECOLS(_xlfn.TEXTSPLIT(_xlfn.TEXTJOIN("|",,F375),"Feed Ingredient--","|",TRUE),2),"----",""),"")</f>
        <v>Forage Plants--Forage Trees--Prosopis juliflora</v>
      </c>
      <c r="H375" s="146" t="str">
        <f t="shared" si="25"/>
        <v>Forage Plants--Forage Trees--Prosopis juliflora</v>
      </c>
      <c r="I375" s="146">
        <f t="shared" si="26"/>
        <v>2</v>
      </c>
      <c r="J375" s="146" t="str">
        <f t="shared" si="27"/>
        <v>Forage Plants--Forage Trees</v>
      </c>
      <c r="K375" s="146" t="str" cm="1">
        <f t="array" ref="K375">IF(G375&lt;&gt;"",_xlfn.TEXTJOIN(";",TRUE,
CONCATENATE(A375,"$",H375),
IF(E375="","",IF(I375&lt;&gt;0,CONCATENATE(A375,"$",J375,"--",_xlfn.TEXTSPLIT(E375,";",TRUE,FALSE)),CONCATENATE(A375,"$",_xlfn.TEXTSPLIT(E375,";",TRUE,FALSE))))),"")</f>
        <v>AOM_000712$Forage Plants--Forage Trees--Prosopis juliflora;AOM_000712$Forage Plants--Forage Trees--Ironwood;AOM_000712$Forage Plants--Forage Trees--Algorrobo;AOM_000712$Forage Plants--Forage Trees--Prosopis juliflora</v>
      </c>
      <c r="L375" s="146" t="str">
        <v>AOM_001365$Crop Product--Cereal Products--Sorghum--Sorghum Sprout</v>
      </c>
      <c r="M375" s="146" t="str" cm="1">
        <f t="array" ref="M375:N375">IF(L375&lt;&gt;"",_xlfn.TEXTSPLIT(L375, "$"),"")</f>
        <v>AOM_001365</v>
      </c>
      <c r="N375" s="146" t="str">
        <v>Crop Product--Cereal Products--Sorghum--Sorghum Sprout</v>
      </c>
      <c r="O375" s="146" t="str" cm="1">
        <f t="array" ref="O375">IF(L375&lt;&gt;"",_xlfn.CHOOSECOLS(_xlfn.TEXTSPLIT(N375,"--"),1),"")</f>
        <v>Crop Product</v>
      </c>
      <c r="P375" s="146" t="str" cm="1">
        <f t="array" ref="P375">IF(L375&lt;&gt;"",IFERROR(_xlfn.CHOOSECOLS(_xlfn.TEXTSPLIT(N375,"--"),2),""),"")</f>
        <v>Cereal Products</v>
      </c>
      <c r="Q375" s="146" t="str">
        <f t="shared" si="29"/>
        <v>Sorghum--Sorghum Sprout</v>
      </c>
    </row>
    <row r="376" spans="1:17" x14ac:dyDescent="0.35">
      <c r="A376" s="147" t="str">
        <v>AOM_000713</v>
      </c>
      <c r="B376" s="147" t="str">
        <v>Prosopis juliflora Pods</v>
      </c>
      <c r="C376" s="147" t="str">
        <v>Ironwood Pods;Algorrobo Pods</v>
      </c>
      <c r="D376" s="147" t="str">
        <v>Prosopis juliflora Pods</v>
      </c>
      <c r="E376" s="147" t="str">
        <f t="shared" si="28"/>
        <v>Ironwood Pods;Algorrobo Pods;Prosopis juliflora Pods</v>
      </c>
      <c r="F376" s="147" t="str">
        <v>Management--Livestock Management--Feed Characteristic--Feed Composition--Feed Ingredient--Forage Plants--Forage Trees--Prosopis juliflora--Prosopis juliflora Pods--</v>
      </c>
      <c r="G376" s="147" t="str" cm="1">
        <f t="array" ref="G376">IFERROR(SUBSTITUTE(_xlfn.CHOOSECOLS(_xlfn.TEXTSPLIT(_xlfn.TEXTJOIN("|",,F376),"Feed Ingredient--","|",TRUE),2),"----",""),"")</f>
        <v>Forage Plants--Forage Trees--Prosopis juliflora--Prosopis juliflora Pods--</v>
      </c>
      <c r="H376" s="147" t="str">
        <f t="shared" si="25"/>
        <v>Forage Plants--Forage Trees--Prosopis juliflora--Prosopis juliflora Pods</v>
      </c>
      <c r="I376" s="147">
        <f t="shared" si="26"/>
        <v>3</v>
      </c>
      <c r="J376" s="147" t="str">
        <f t="shared" si="27"/>
        <v>Forage Plants--Forage Trees--Prosopis juliflora</v>
      </c>
      <c r="K376" s="147" t="str" cm="1">
        <f t="array" ref="K376">IF(G376&lt;&gt;"",_xlfn.TEXTJOIN(";",TRUE,
CONCATENATE(A376,"$",H376),
IF(E376="","",IF(I376&lt;&gt;0,CONCATENATE(A376,"$",J376,"--",_xlfn.TEXTSPLIT(E376,";",TRUE,FALSE)),CONCATENATE(A376,"$",_xlfn.TEXTSPLIT(E376,";",TRUE,FALSE))))),"")</f>
        <v>AOM_000713$Forage Plants--Forage Trees--Prosopis juliflora--Prosopis juliflora Pods;AOM_000713$Forage Plants--Forage Trees--Prosopis juliflora--Ironwood Pods;AOM_000713$Forage Plants--Forage Trees--Prosopis juliflora--Algorrobo Pods;AOM_000713$Forage Plants--Forage Trees--Prosopis juliflora--Prosopis juliflora Pods</v>
      </c>
      <c r="L376" s="147" t="str">
        <v>AOM_001365$Crop Product--Cereal Products--Sorghum--Sorghum bicolor Sprout</v>
      </c>
      <c r="M376" s="147" t="str" cm="1">
        <f t="array" ref="M376:N376">IF(L376&lt;&gt;"",_xlfn.TEXTSPLIT(L376, "$"),"")</f>
        <v>AOM_001365</v>
      </c>
      <c r="N376" s="147" t="str">
        <v>Crop Product--Cereal Products--Sorghum--Sorghum bicolor Sprout</v>
      </c>
      <c r="O376" s="147" t="str" cm="1">
        <f t="array" ref="O376">IF(L376&lt;&gt;"",_xlfn.CHOOSECOLS(_xlfn.TEXTSPLIT(N376,"--"),1),"")</f>
        <v>Crop Product</v>
      </c>
      <c r="P376" s="147" t="str" cm="1">
        <f t="array" ref="P376">IF(L376&lt;&gt;"",IFERROR(_xlfn.CHOOSECOLS(_xlfn.TEXTSPLIT(N376,"--"),2),""),"")</f>
        <v>Cereal Products</v>
      </c>
      <c r="Q376" s="147" t="str">
        <f t="shared" si="29"/>
        <v>Sorghum--Sorghum bicolor Sprout</v>
      </c>
    </row>
    <row r="377" spans="1:17" x14ac:dyDescent="0.35">
      <c r="A377" s="146" t="str">
        <v>AOM_001174</v>
      </c>
      <c r="B377" s="146" t="str">
        <v>Sesbania goetzei</v>
      </c>
      <c r="C377" s="146" t="str">
        <v/>
      </c>
      <c r="D377" s="146" t="str">
        <v>Sesbania goetzei</v>
      </c>
      <c r="E377" s="146" t="str">
        <f t="shared" si="28"/>
        <v>Sesbania goetzei</v>
      </c>
      <c r="F377" s="146" t="str">
        <v>Management--Livestock Management--Feed Characteristic--Feed Composition--Feed Ingredient--Forage Plants--Forage Trees--Sesbania goetzei----</v>
      </c>
      <c r="G377" s="146" t="str" cm="1">
        <f t="array" ref="G377">IFERROR(SUBSTITUTE(_xlfn.CHOOSECOLS(_xlfn.TEXTSPLIT(_xlfn.TEXTJOIN("|",,F377),"Feed Ingredient--","|",TRUE),2),"----",""),"")</f>
        <v>Forage Plants--Forage Trees--Sesbania goetzei</v>
      </c>
      <c r="H377" s="146" t="str">
        <f t="shared" si="25"/>
        <v>Forage Plants--Forage Trees--Sesbania goetzei</v>
      </c>
      <c r="I377" s="146">
        <f t="shared" si="26"/>
        <v>2</v>
      </c>
      <c r="J377" s="146" t="str">
        <f t="shared" si="27"/>
        <v>Forage Plants--Forage Trees</v>
      </c>
      <c r="K377" s="146" t="str" cm="1">
        <f t="array" ref="K377">IF(G377&lt;&gt;"",_xlfn.TEXTJOIN(";",TRUE,
CONCATENATE(A377,"$",H377),
IF(E377="","",IF(I377&lt;&gt;0,CONCATENATE(A377,"$",J377,"--",_xlfn.TEXTSPLIT(E377,";",TRUE,FALSE)),CONCATENATE(A377,"$",_xlfn.TEXTSPLIT(E377,";",TRUE,FALSE))))),"")</f>
        <v>AOM_001174$Forage Plants--Forage Trees--Sesbania goetzei;AOM_001174$Forage Plants--Forage Trees--Sesbania goetzei</v>
      </c>
      <c r="L377" s="146" t="str">
        <v>AOM_001316$Crop Product--Cereal Products--Sorghum</v>
      </c>
      <c r="M377" s="146" t="str" cm="1">
        <f t="array" ref="M377:N377">IF(L377&lt;&gt;"",_xlfn.TEXTSPLIT(L377, "$"),"")</f>
        <v>AOM_001316</v>
      </c>
      <c r="N377" s="146" t="str">
        <v>Crop Product--Cereal Products--Sorghum</v>
      </c>
      <c r="O377" s="146" t="str" cm="1">
        <f t="array" ref="O377">IF(L377&lt;&gt;"",_xlfn.CHOOSECOLS(_xlfn.TEXTSPLIT(N377,"--"),1),"")</f>
        <v>Crop Product</v>
      </c>
      <c r="P377" s="146" t="str" cm="1">
        <f t="array" ref="P377">IF(L377&lt;&gt;"",IFERROR(_xlfn.CHOOSECOLS(_xlfn.TEXTSPLIT(N377,"--"),2),""),"")</f>
        <v>Cereal Products</v>
      </c>
      <c r="Q377" s="146" t="str">
        <f t="shared" si="29"/>
        <v>Sorghum</v>
      </c>
    </row>
    <row r="378" spans="1:17" x14ac:dyDescent="0.35">
      <c r="A378" s="147" t="str">
        <v>AOM_001740</v>
      </c>
      <c r="B378" s="147" t="str">
        <v>Sesbania sesban Leaves</v>
      </c>
      <c r="C378" s="147" t="str">
        <v/>
      </c>
      <c r="D378" s="147" t="str">
        <v>Sesbania sesban Leaves</v>
      </c>
      <c r="E378" s="147" t="str">
        <f t="shared" si="28"/>
        <v>Sesbania sesban Leaves</v>
      </c>
      <c r="F378" s="147" t="str">
        <v>Management--Livestock Management--Feed Characteristic--Feed Composition--Feed Ingredient--Forage Plants--Forage Trees--Sesbania sesban--Sesbania sesban Leaves--</v>
      </c>
      <c r="G378" s="147" t="str" cm="1">
        <f t="array" ref="G378">IFERROR(SUBSTITUTE(_xlfn.CHOOSECOLS(_xlfn.TEXTSPLIT(_xlfn.TEXTJOIN("|",,F378),"Feed Ingredient--","|",TRUE),2),"----",""),"")</f>
        <v>Forage Plants--Forage Trees--Sesbania sesban--Sesbania sesban Leaves--</v>
      </c>
      <c r="H378" s="147" t="str">
        <f t="shared" si="25"/>
        <v>Forage Plants--Forage Trees--Sesbania sesban--Sesbania sesban Leaves</v>
      </c>
      <c r="I378" s="147">
        <f t="shared" si="26"/>
        <v>3</v>
      </c>
      <c r="J378" s="147" t="str">
        <f t="shared" si="27"/>
        <v>Forage Plants--Forage Trees--Sesbania sesban</v>
      </c>
      <c r="K378" s="147" t="str" cm="1">
        <f t="array" ref="K378">IF(G378&lt;&gt;"",_xlfn.TEXTJOIN(";",TRUE,
CONCATENATE(A378,"$",H378),
IF(E378="","",IF(I378&lt;&gt;0,CONCATENATE(A378,"$",J378,"--",_xlfn.TEXTSPLIT(E378,";",TRUE,FALSE)),CONCATENATE(A378,"$",_xlfn.TEXTSPLIT(E378,";",TRUE,FALSE))))),"")</f>
        <v>AOM_001740$Forage Plants--Forage Trees--Sesbania sesban--Sesbania sesban Leaves;AOM_001740$Forage Plants--Forage Trees--Sesbania sesban--Sesbania sesban Leaves</v>
      </c>
      <c r="L378" s="147" t="str">
        <v>AOM_001316$Crop Product--Cereal Products--Sorghum bicolor</v>
      </c>
      <c r="M378" s="147" t="str" cm="1">
        <f t="array" ref="M378:N378">IF(L378&lt;&gt;"",_xlfn.TEXTSPLIT(L378, "$"),"")</f>
        <v>AOM_001316</v>
      </c>
      <c r="N378" s="147" t="str">
        <v>Crop Product--Cereal Products--Sorghum bicolor</v>
      </c>
      <c r="O378" s="147" t="str" cm="1">
        <f t="array" ref="O378">IF(L378&lt;&gt;"",_xlfn.CHOOSECOLS(_xlfn.TEXTSPLIT(N378,"--"),1),"")</f>
        <v>Crop Product</v>
      </c>
      <c r="P378" s="147" t="str" cm="1">
        <f t="array" ref="P378">IF(L378&lt;&gt;"",IFERROR(_xlfn.CHOOSECOLS(_xlfn.TEXTSPLIT(N378,"--"),2),""),"")</f>
        <v>Cereal Products</v>
      </c>
      <c r="Q378" s="147" t="str">
        <f t="shared" si="29"/>
        <v>Sorghum bicolor</v>
      </c>
    </row>
    <row r="379" spans="1:17" x14ac:dyDescent="0.35">
      <c r="A379" s="146" t="str">
        <v>AOM_001230</v>
      </c>
      <c r="B379" s="146" t="str">
        <v>Sesbania sesban Leaves and Twigs</v>
      </c>
      <c r="C379" s="146" t="str">
        <v/>
      </c>
      <c r="D379" s="146" t="str">
        <v>Sesbania sesban Leaves and Twigs</v>
      </c>
      <c r="E379" s="146" t="str">
        <f t="shared" si="28"/>
        <v>Sesbania sesban Leaves and Twigs</v>
      </c>
      <c r="F379" s="146" t="str">
        <v>Management--Livestock Management--Feed Characteristic--Feed Composition--Feed Ingredient--Forage Plants--Forage Trees--Sesbania sesban--Sesbania sesban Leaves and Twigs--</v>
      </c>
      <c r="G379" s="146" t="str" cm="1">
        <f t="array" ref="G379">IFERROR(SUBSTITUTE(_xlfn.CHOOSECOLS(_xlfn.TEXTSPLIT(_xlfn.TEXTJOIN("|",,F379),"Feed Ingredient--","|",TRUE),2),"----",""),"")</f>
        <v>Forage Plants--Forage Trees--Sesbania sesban--Sesbania sesban Leaves and Twigs--</v>
      </c>
      <c r="H379" s="146" t="str">
        <f t="shared" si="25"/>
        <v>Forage Plants--Forage Trees--Sesbania sesban--Sesbania sesban Leaves and Twigs</v>
      </c>
      <c r="I379" s="146">
        <f t="shared" si="26"/>
        <v>3</v>
      </c>
      <c r="J379" s="146" t="str">
        <f t="shared" si="27"/>
        <v>Forage Plants--Forage Trees--Sesbania sesban</v>
      </c>
      <c r="K379" s="146" t="str" cm="1">
        <f t="array" ref="K379">IF(G379&lt;&gt;"",_xlfn.TEXTJOIN(";",TRUE,
CONCATENATE(A379,"$",H379),
IF(E379="","",IF(I379&lt;&gt;0,CONCATENATE(A379,"$",J379,"--",_xlfn.TEXTSPLIT(E379,";",TRUE,FALSE)),CONCATENATE(A379,"$",_xlfn.TEXTSPLIT(E379,";",TRUE,FALSE))))),"")</f>
        <v>AOM_001230$Forage Plants--Forage Trees--Sesbania sesban--Sesbania sesban Leaves and Twigs;AOM_001230$Forage Plants--Forage Trees--Sesbania sesban--Sesbania sesban Leaves and Twigs</v>
      </c>
      <c r="L379" s="146" t="str">
        <v>AOM_001319$Crop Product--Cereal Products--Wheat</v>
      </c>
      <c r="M379" s="146" t="str" cm="1">
        <f t="array" ref="M379:N379">IF(L379&lt;&gt;"",_xlfn.TEXTSPLIT(L379, "$"),"")</f>
        <v>AOM_001319</v>
      </c>
      <c r="N379" s="146" t="str">
        <v>Crop Product--Cereal Products--Wheat</v>
      </c>
      <c r="O379" s="146" t="str" cm="1">
        <f t="array" ref="O379">IF(L379&lt;&gt;"",_xlfn.CHOOSECOLS(_xlfn.TEXTSPLIT(N379,"--"),1),"")</f>
        <v>Crop Product</v>
      </c>
      <c r="P379" s="146" t="str" cm="1">
        <f t="array" ref="P379">IF(L379&lt;&gt;"",IFERROR(_xlfn.CHOOSECOLS(_xlfn.TEXTSPLIT(N379,"--"),2),""),"")</f>
        <v>Cereal Products</v>
      </c>
      <c r="Q379" s="146" t="str">
        <f t="shared" si="29"/>
        <v>Wheat</v>
      </c>
    </row>
    <row r="380" spans="1:17" x14ac:dyDescent="0.35">
      <c r="A380" s="147" t="str">
        <v>AOM_001228</v>
      </c>
      <c r="B380" s="147" t="str">
        <v>Sesbania sesban</v>
      </c>
      <c r="C380" s="147" t="str">
        <v/>
      </c>
      <c r="D380" s="147" t="str">
        <v>Sesbania sesban</v>
      </c>
      <c r="E380" s="147" t="str">
        <f t="shared" si="28"/>
        <v>Sesbania sesban</v>
      </c>
      <c r="F380" s="147" t="str">
        <v>Management--Livestock Management--Feed Characteristic--Feed Composition--Feed Ingredient--Forage Plants--Forage Trees--Sesbania sesban----</v>
      </c>
      <c r="G380" s="147" t="str" cm="1">
        <f t="array" ref="G380">IFERROR(SUBSTITUTE(_xlfn.CHOOSECOLS(_xlfn.TEXTSPLIT(_xlfn.TEXTJOIN("|",,F380),"Feed Ingredient--","|",TRUE),2),"----",""),"")</f>
        <v>Forage Plants--Forage Trees--Sesbania sesban</v>
      </c>
      <c r="H380" s="147" t="str">
        <f t="shared" si="25"/>
        <v>Forage Plants--Forage Trees--Sesbania sesban</v>
      </c>
      <c r="I380" s="147">
        <f t="shared" si="26"/>
        <v>2</v>
      </c>
      <c r="J380" s="147" t="str">
        <f t="shared" si="27"/>
        <v>Forage Plants--Forage Trees</v>
      </c>
      <c r="K380" s="147" t="str" cm="1">
        <f t="array" ref="K380">IF(G380&lt;&gt;"",_xlfn.TEXTJOIN(";",TRUE,
CONCATENATE(A380,"$",H380),
IF(E380="","",IF(I380&lt;&gt;0,CONCATENATE(A380,"$",J380,"--",_xlfn.TEXTSPLIT(E380,";",TRUE,FALSE)),CONCATENATE(A380,"$",_xlfn.TEXTSPLIT(E380,";",TRUE,FALSE))))),"")</f>
        <v>AOM_001228$Forage Plants--Forage Trees--Sesbania sesban;AOM_001228$Forage Plants--Forage Trees--Sesbania sesban</v>
      </c>
      <c r="L380" s="147" t="str">
        <v>AOM_001319$Crop Product--Cereal Products--Triticum aestivum</v>
      </c>
      <c r="M380" s="147" t="str" cm="1">
        <f t="array" ref="M380:N380">IF(L380&lt;&gt;"",_xlfn.TEXTSPLIT(L380, "$"),"")</f>
        <v>AOM_001319</v>
      </c>
      <c r="N380" s="147" t="str">
        <v>Crop Product--Cereal Products--Triticum aestivum</v>
      </c>
      <c r="O380" s="147" t="str" cm="1">
        <f t="array" ref="O380">IF(L380&lt;&gt;"",_xlfn.CHOOSECOLS(_xlfn.TEXTSPLIT(N380,"--"),1),"")</f>
        <v>Crop Product</v>
      </c>
      <c r="P380" s="147" t="str" cm="1">
        <f t="array" ref="P380">IF(L380&lt;&gt;"",IFERROR(_xlfn.CHOOSECOLS(_xlfn.TEXTSPLIT(N380,"--"),2),""),"")</f>
        <v>Cereal Products</v>
      </c>
      <c r="Q380" s="147" t="str">
        <f t="shared" si="29"/>
        <v>Triticum aestivum</v>
      </c>
    </row>
    <row r="381" spans="1:17" x14ac:dyDescent="0.35">
      <c r="A381" s="146" t="str">
        <v>AOM_002058</v>
      </c>
      <c r="B381" s="146" t="str">
        <v>Stereospermum kunthianum</v>
      </c>
      <c r="C381" s="146" t="str">
        <v/>
      </c>
      <c r="D381" s="146" t="str">
        <v>Stereospermum kunthianum</v>
      </c>
      <c r="E381" s="146" t="str">
        <f t="shared" si="28"/>
        <v>Stereospermum kunthianum</v>
      </c>
      <c r="F381" s="146" t="str">
        <v>Management--Livestock Management--Feed Characteristic--Feed Composition--Feed Ingredient--Forage Plants--Forage Trees--Stereospermum kunthianum----</v>
      </c>
      <c r="G381" s="146" t="str" cm="1">
        <f t="array" ref="G381">IFERROR(SUBSTITUTE(_xlfn.CHOOSECOLS(_xlfn.TEXTSPLIT(_xlfn.TEXTJOIN("|",,F381),"Feed Ingredient--","|",TRUE),2),"----",""),"")</f>
        <v>Forage Plants--Forage Trees--Stereospermum kunthianum</v>
      </c>
      <c r="H381" s="146" t="str">
        <f t="shared" si="25"/>
        <v>Forage Plants--Forage Trees--Stereospermum kunthianum</v>
      </c>
      <c r="I381" s="146">
        <f t="shared" si="26"/>
        <v>2</v>
      </c>
      <c r="J381" s="146" t="str">
        <f t="shared" si="27"/>
        <v>Forage Plants--Forage Trees</v>
      </c>
      <c r="K381" s="146" t="str" cm="1">
        <f t="array" ref="K381">IF(G381&lt;&gt;"",_xlfn.TEXTJOIN(";",TRUE,
CONCATENATE(A381,"$",H381),
IF(E381="","",IF(I381&lt;&gt;0,CONCATENATE(A381,"$",J381,"--",_xlfn.TEXTSPLIT(E381,";",TRUE,FALSE)),CONCATENATE(A381,"$",_xlfn.TEXTSPLIT(E381,";",TRUE,FALSE))))),"")</f>
        <v>AOM_002058$Forage Plants--Forage Trees--Stereospermum kunthianum;AOM_002058$Forage Plants--Forage Trees--Stereospermum kunthianum</v>
      </c>
      <c r="L381" s="146" t="str">
        <v>AOM_001201$Crop Product--Fruit Product--Avocado</v>
      </c>
      <c r="M381" s="146" t="str" cm="1">
        <f t="array" ref="M381:N381">IF(L381&lt;&gt;"",_xlfn.TEXTSPLIT(L381, "$"),"")</f>
        <v>AOM_001201</v>
      </c>
      <c r="N381" s="146" t="str">
        <v>Crop Product--Fruit Product--Avocado</v>
      </c>
      <c r="O381" s="146" t="str" cm="1">
        <f t="array" ref="O381">IF(L381&lt;&gt;"",_xlfn.CHOOSECOLS(_xlfn.TEXTSPLIT(N381,"--"),1),"")</f>
        <v>Crop Product</v>
      </c>
      <c r="P381" s="146" t="str" cm="1">
        <f t="array" ref="P381">IF(L381&lt;&gt;"",IFERROR(_xlfn.CHOOSECOLS(_xlfn.TEXTSPLIT(N381,"--"),2),""),"")</f>
        <v>Fruit Product</v>
      </c>
      <c r="Q381" s="146" t="str">
        <f t="shared" si="29"/>
        <v>Avocado</v>
      </c>
    </row>
    <row r="382" spans="1:17" x14ac:dyDescent="0.35">
      <c r="A382" s="147" t="str">
        <v>AOM_001822</v>
      </c>
      <c r="B382" s="147" t="str">
        <v>Terminalia brownii Leaves</v>
      </c>
      <c r="C382" s="147" t="str">
        <v/>
      </c>
      <c r="D382" s="147" t="str">
        <v/>
      </c>
      <c r="E382" s="147" t="str">
        <f t="shared" si="28"/>
        <v/>
      </c>
      <c r="F382" s="147" t="str">
        <v>Management--Livestock Management--Feed Characteristic--Feed Composition--Feed Ingredient--Forage Plants--Forage Trees--Terminalia brownii--Terminalia brownii Leaves--</v>
      </c>
      <c r="G382" s="147" t="str" cm="1">
        <f t="array" ref="G382">IFERROR(SUBSTITUTE(_xlfn.CHOOSECOLS(_xlfn.TEXTSPLIT(_xlfn.TEXTJOIN("|",,F382),"Feed Ingredient--","|",TRUE),2),"----",""),"")</f>
        <v>Forage Plants--Forage Trees--Terminalia brownii--Terminalia brownii Leaves--</v>
      </c>
      <c r="H382" s="147" t="str">
        <f t="shared" si="25"/>
        <v>Forage Plants--Forage Trees--Terminalia brownii--Terminalia brownii Leaves</v>
      </c>
      <c r="I382" s="147">
        <f t="shared" si="26"/>
        <v>3</v>
      </c>
      <c r="J382" s="147" t="str">
        <f t="shared" si="27"/>
        <v>Forage Plants--Forage Trees--Terminalia brownii</v>
      </c>
      <c r="K382" s="147" t="str" cm="1">
        <f t="array" ref="K382">IF(G382&lt;&gt;"",_xlfn.TEXTJOIN(";",TRUE,
CONCATENATE(A382,"$",H382),
IF(E382="","",IF(I382&lt;&gt;0,CONCATENATE(A382,"$",J382,"--",_xlfn.TEXTSPLIT(E382,";",TRUE,FALSE)),CONCATENATE(A382,"$",_xlfn.TEXTSPLIT(E382,";",TRUE,FALSE))))),"")</f>
        <v>AOM_001822$Forage Plants--Forage Trees--Terminalia brownii--Terminalia brownii Leaves</v>
      </c>
      <c r="L382" s="147" t="str">
        <v>AOM_001201$Crop Product--Fruit Product--Persea americana</v>
      </c>
      <c r="M382" s="147" t="str" cm="1">
        <f t="array" ref="M382:N382">IF(L382&lt;&gt;"",_xlfn.TEXTSPLIT(L382, "$"),"")</f>
        <v>AOM_001201</v>
      </c>
      <c r="N382" s="147" t="str">
        <v>Crop Product--Fruit Product--Persea americana</v>
      </c>
      <c r="O382" s="147" t="str" cm="1">
        <f t="array" ref="O382">IF(L382&lt;&gt;"",_xlfn.CHOOSECOLS(_xlfn.TEXTSPLIT(N382,"--"),1),"")</f>
        <v>Crop Product</v>
      </c>
      <c r="P382" s="147" t="str" cm="1">
        <f t="array" ref="P382">IF(L382&lt;&gt;"",IFERROR(_xlfn.CHOOSECOLS(_xlfn.TEXTSPLIT(N382,"--"),2),""),"")</f>
        <v>Fruit Product</v>
      </c>
      <c r="Q382" s="147" t="str">
        <f t="shared" si="29"/>
        <v>Persea americana</v>
      </c>
    </row>
    <row r="383" spans="1:17" x14ac:dyDescent="0.35">
      <c r="A383" s="146" t="str">
        <v>AOM_000716</v>
      </c>
      <c r="B383" s="146" t="str">
        <v>Tithonia diversifolia</v>
      </c>
      <c r="C383" s="146" t="str">
        <v/>
      </c>
      <c r="D383" s="146" t="str">
        <v>Tithonia diversifolia</v>
      </c>
      <c r="E383" s="146" t="str">
        <f t="shared" si="28"/>
        <v>Tithonia diversifolia</v>
      </c>
      <c r="F383" s="146" t="str">
        <v>Management--Livestock Management--Feed Characteristic--Feed Composition--Feed Ingredient--Forage Plants--Forage Trees--Tithonia diversifolia----</v>
      </c>
      <c r="G383" s="146" t="str" cm="1">
        <f t="array" ref="G383">IFERROR(SUBSTITUTE(_xlfn.CHOOSECOLS(_xlfn.TEXTSPLIT(_xlfn.TEXTJOIN("|",,F383),"Feed Ingredient--","|",TRUE),2),"----",""),"")</f>
        <v>Forage Plants--Forage Trees--Tithonia diversifolia</v>
      </c>
      <c r="H383" s="146" t="str">
        <f t="shared" si="25"/>
        <v>Forage Plants--Forage Trees--Tithonia diversifolia</v>
      </c>
      <c r="I383" s="146">
        <f t="shared" si="26"/>
        <v>2</v>
      </c>
      <c r="J383" s="146" t="str">
        <f t="shared" si="27"/>
        <v>Forage Plants--Forage Trees</v>
      </c>
      <c r="K383" s="146" t="str" cm="1">
        <f t="array" ref="K383">IF(G383&lt;&gt;"",_xlfn.TEXTJOIN(";",TRUE,
CONCATENATE(A383,"$",H383),
IF(E383="","",IF(I383&lt;&gt;0,CONCATENATE(A383,"$",J383,"--",_xlfn.TEXTSPLIT(E383,";",TRUE,FALSE)),CONCATENATE(A383,"$",_xlfn.TEXTSPLIT(E383,";",TRUE,FALSE))))),"")</f>
        <v>AOM_000716$Forage Plants--Forage Trees--Tithonia diversifolia;AOM_000716$Forage Plants--Forage Trees--Tithonia diversifolia</v>
      </c>
      <c r="L383" s="146" t="str">
        <v>AOM_001199$Crop Product--Fruit Product--Breadfruit</v>
      </c>
      <c r="M383" s="146" t="str" cm="1">
        <f t="array" ref="M383:N383">IF(L383&lt;&gt;"",_xlfn.TEXTSPLIT(L383, "$"),"")</f>
        <v>AOM_001199</v>
      </c>
      <c r="N383" s="146" t="str">
        <v>Crop Product--Fruit Product--Breadfruit</v>
      </c>
      <c r="O383" s="146" t="str" cm="1">
        <f t="array" ref="O383">IF(L383&lt;&gt;"",_xlfn.CHOOSECOLS(_xlfn.TEXTSPLIT(N383,"--"),1),"")</f>
        <v>Crop Product</v>
      </c>
      <c r="P383" s="146" t="str" cm="1">
        <f t="array" ref="P383">IF(L383&lt;&gt;"",IFERROR(_xlfn.CHOOSECOLS(_xlfn.TEXTSPLIT(N383,"--"),2),""),"")</f>
        <v>Fruit Product</v>
      </c>
      <c r="Q383" s="146" t="str">
        <f t="shared" si="29"/>
        <v>Breadfruit</v>
      </c>
    </row>
    <row r="384" spans="1:17" x14ac:dyDescent="0.35">
      <c r="A384" s="147" t="str">
        <v>AOM_002059</v>
      </c>
      <c r="B384" s="147" t="str">
        <v>Terminalia sericea</v>
      </c>
      <c r="C384" s="147" t="str">
        <v/>
      </c>
      <c r="D384" s="147" t="str">
        <v>Terminalia sericea</v>
      </c>
      <c r="E384" s="147" t="str">
        <f t="shared" si="28"/>
        <v>Terminalia sericea</v>
      </c>
      <c r="F384" s="147" t="str">
        <v>Management--Livestock Management--Feed Characteristic--Feed Composition--Feed Ingredient--Forage Plants--Forage Trees--Terminalia sericea----</v>
      </c>
      <c r="G384" s="147" t="str" cm="1">
        <f t="array" ref="G384">IFERROR(SUBSTITUTE(_xlfn.CHOOSECOLS(_xlfn.TEXTSPLIT(_xlfn.TEXTJOIN("|",,F384),"Feed Ingredient--","|",TRUE),2),"----",""),"")</f>
        <v>Forage Plants--Forage Trees--Terminalia sericea</v>
      </c>
      <c r="H384" s="147" t="str">
        <f t="shared" si="25"/>
        <v>Forage Plants--Forage Trees--Terminalia sericea</v>
      </c>
      <c r="I384" s="147">
        <f t="shared" si="26"/>
        <v>2</v>
      </c>
      <c r="J384" s="147" t="str">
        <f t="shared" si="27"/>
        <v>Forage Plants--Forage Trees</v>
      </c>
      <c r="K384" s="147" t="str" cm="1">
        <f t="array" ref="K384">IF(G384&lt;&gt;"",_xlfn.TEXTJOIN(";",TRUE,
CONCATENATE(A384,"$",H384),
IF(E384="","",IF(I384&lt;&gt;0,CONCATENATE(A384,"$",J384,"--",_xlfn.TEXTSPLIT(E384,";",TRUE,FALSE)),CONCATENATE(A384,"$",_xlfn.TEXTSPLIT(E384,";",TRUE,FALSE))))),"")</f>
        <v>AOM_002059$Forage Plants--Forage Trees--Terminalia sericea;AOM_002059$Forage Plants--Forage Trees--Terminalia sericea</v>
      </c>
      <c r="L384" s="147" t="str">
        <v>AOM_001848$Crop Product--Fruit Products--Ficus sur--Ficus sur Fruits</v>
      </c>
      <c r="M384" s="147" t="str" cm="1">
        <f t="array" ref="M384:N384">IF(L384&lt;&gt;"",_xlfn.TEXTSPLIT(L384, "$"),"")</f>
        <v>AOM_001848</v>
      </c>
      <c r="N384" s="147" t="str">
        <v>Crop Product--Fruit Products--Ficus sur--Ficus sur Fruits</v>
      </c>
      <c r="O384" s="147" t="str" cm="1">
        <f t="array" ref="O384">IF(L384&lt;&gt;"",_xlfn.CHOOSECOLS(_xlfn.TEXTSPLIT(N384,"--"),1),"")</f>
        <v>Crop Product</v>
      </c>
      <c r="P384" s="147" t="str" cm="1">
        <f t="array" ref="P384">IF(L384&lt;&gt;"",IFERROR(_xlfn.CHOOSECOLS(_xlfn.TEXTSPLIT(N384,"--"),2),""),"")</f>
        <v>Fruit Products</v>
      </c>
      <c r="Q384" s="147" t="str">
        <f t="shared" si="29"/>
        <v>Ficus sur--Ficus sur Fruits</v>
      </c>
    </row>
    <row r="385" spans="1:17" x14ac:dyDescent="0.35">
      <c r="A385" s="146" t="str">
        <v>AOM_001175</v>
      </c>
      <c r="B385" s="146" t="str">
        <v>Unspecified Indigenous Trees</v>
      </c>
      <c r="C385" s="146" t="str">
        <v/>
      </c>
      <c r="D385" s="146" t="str">
        <v/>
      </c>
      <c r="E385" s="146" t="str">
        <f t="shared" si="28"/>
        <v/>
      </c>
      <c r="F385" s="146" t="str">
        <v>Management--Livestock Management--Feed Characteristic--Feed Composition--Feed Ingredient--Forage Plants--Forage Trees--Unspecified Indigenous Trees----</v>
      </c>
      <c r="G385" s="146" t="str" cm="1">
        <f t="array" ref="G385">IFERROR(SUBSTITUTE(_xlfn.CHOOSECOLS(_xlfn.TEXTSPLIT(_xlfn.TEXTJOIN("|",,F385),"Feed Ingredient--","|",TRUE),2),"----",""),"")</f>
        <v>Forage Plants--Forage Trees--Unspecified Indigenous Trees</v>
      </c>
      <c r="H385" s="146" t="str">
        <f t="shared" si="25"/>
        <v>Forage Plants--Forage Trees--Unspecified Indigenous Trees</v>
      </c>
      <c r="I385" s="146">
        <f t="shared" si="26"/>
        <v>2</v>
      </c>
      <c r="J385" s="146" t="str">
        <f t="shared" si="27"/>
        <v>Forage Plants--Forage Trees</v>
      </c>
      <c r="K385" s="146" t="str" cm="1">
        <f t="array" ref="K385">IF(G385&lt;&gt;"",_xlfn.TEXTJOIN(";",TRUE,
CONCATENATE(A385,"$",H385),
IF(E385="","",IF(I385&lt;&gt;0,CONCATENATE(A385,"$",J385,"--",_xlfn.TEXTSPLIT(E385,";",TRUE,FALSE)),CONCATENATE(A385,"$",_xlfn.TEXTSPLIT(E385,";",TRUE,FALSE))))),"")</f>
        <v>AOM_001175$Forage Plants--Forage Trees--Unspecified Indigenous Trees</v>
      </c>
      <c r="L385" s="146" t="str">
        <v>AOM_000663$Crop Product--Fruit Products--Jackfruit</v>
      </c>
      <c r="M385" s="146" t="str" cm="1">
        <f t="array" ref="M385:N385">IF(L385&lt;&gt;"",_xlfn.TEXTSPLIT(L385, "$"),"")</f>
        <v>AOM_000663</v>
      </c>
      <c r="N385" s="146" t="str">
        <v>Crop Product--Fruit Products--Jackfruit</v>
      </c>
      <c r="O385" s="146" t="str" cm="1">
        <f t="array" ref="O385">IF(L385&lt;&gt;"",_xlfn.CHOOSECOLS(_xlfn.TEXTSPLIT(N385,"--"),1),"")</f>
        <v>Crop Product</v>
      </c>
      <c r="P385" s="146" t="str" cm="1">
        <f t="array" ref="P385">IF(L385&lt;&gt;"",IFERROR(_xlfn.CHOOSECOLS(_xlfn.TEXTSPLIT(N385,"--"),2),""),"")</f>
        <v>Fruit Products</v>
      </c>
      <c r="Q385" s="146" t="str">
        <f t="shared" si="29"/>
        <v>Jackfruit</v>
      </c>
    </row>
    <row r="386" spans="1:17" x14ac:dyDescent="0.35">
      <c r="A386" s="147" t="str">
        <v>AOM_002060</v>
      </c>
      <c r="B386" s="147" t="str">
        <v>Vitex simplex</v>
      </c>
      <c r="C386" s="147" t="str">
        <v/>
      </c>
      <c r="D386" s="147" t="str">
        <v>Vitex simplex</v>
      </c>
      <c r="E386" s="147" t="str">
        <f t="shared" si="28"/>
        <v>Vitex simplex</v>
      </c>
      <c r="F386" s="147" t="str">
        <v>Management--Livestock Management--Feed Characteristic--Feed Composition--Feed Ingredient--Forage Plants--Forage Trees--Vitex simplex----</v>
      </c>
      <c r="G386" s="147" t="str" cm="1">
        <f t="array" ref="G386">IFERROR(SUBSTITUTE(_xlfn.CHOOSECOLS(_xlfn.TEXTSPLIT(_xlfn.TEXTJOIN("|",,F386),"Feed Ingredient--","|",TRUE),2),"----",""),"")</f>
        <v>Forage Plants--Forage Trees--Vitex simplex</v>
      </c>
      <c r="H386" s="147" t="str">
        <f t="shared" ref="H386:H449" si="30">IF(G386&lt;&gt;"",_xlfn.TEXTJOIN("--",TRUE,_xlfn.TEXTSPLIT(G386,"--","|",TRUE)),"")</f>
        <v>Forage Plants--Forage Trees--Vitex simplex</v>
      </c>
      <c r="I386" s="147">
        <f t="shared" ref="I386:I449" si="31">IF(G386&lt;&gt;"",SUM(LEN(H386)-LEN(SUBSTITUTE(H386,"--","")))/LEN("--"),"")</f>
        <v>2</v>
      </c>
      <c r="J386" s="147" t="str">
        <f t="shared" ref="J386:J449" si="32">IF(G386&lt;&gt;"",IFERROR(_xlfn.TEXTJOIN("--",TRUE,_xlfn.CHOOSECOLS(_xlfn.TEXTSPLIT(H386,"--"),_xlfn.SEQUENCE(1,I386))),""),"")</f>
        <v>Forage Plants--Forage Trees</v>
      </c>
      <c r="K386" s="147" t="str" cm="1">
        <f t="array" ref="K386">IF(G386&lt;&gt;"",_xlfn.TEXTJOIN(";",TRUE,
CONCATENATE(A386,"$",H386),
IF(E386="","",IF(I386&lt;&gt;0,CONCATENATE(A386,"$",J386,"--",_xlfn.TEXTSPLIT(E386,";",TRUE,FALSE)),CONCATENATE(A386,"$",_xlfn.TEXTSPLIT(E386,";",TRUE,FALSE))))),"")</f>
        <v>AOM_002060$Forage Plants--Forage Trees--Vitex simplex;AOM_002060$Forage Plants--Forage Trees--Vitex simplex</v>
      </c>
      <c r="L386" s="147" t="str">
        <v>AOM_000663$Crop Product--Fruit Products--Artocarpus heterophylla</v>
      </c>
      <c r="M386" s="147" t="str" cm="1">
        <f t="array" ref="M386:N386">IF(L386&lt;&gt;"",_xlfn.TEXTSPLIT(L386, "$"),"")</f>
        <v>AOM_000663</v>
      </c>
      <c r="N386" s="147" t="str">
        <v>Crop Product--Fruit Products--Artocarpus heterophylla</v>
      </c>
      <c r="O386" s="147" t="str" cm="1">
        <f t="array" ref="O386">IF(L386&lt;&gt;"",_xlfn.CHOOSECOLS(_xlfn.TEXTSPLIT(N386,"--"),1),"")</f>
        <v>Crop Product</v>
      </c>
      <c r="P386" s="147" t="str" cm="1">
        <f t="array" ref="P386">IF(L386&lt;&gt;"",IFERROR(_xlfn.CHOOSECOLS(_xlfn.TEXTSPLIT(N386,"--"),2),""),"")</f>
        <v>Fruit Products</v>
      </c>
      <c r="Q386" s="147" t="str">
        <f t="shared" si="29"/>
        <v>Artocarpus heterophylla</v>
      </c>
    </row>
    <row r="387" spans="1:17" x14ac:dyDescent="0.35">
      <c r="A387" s="146" t="str">
        <v>AOM_001205</v>
      </c>
      <c r="B387" s="146" t="str">
        <v>Aeschynomene histrix</v>
      </c>
      <c r="C387" s="146" t="str">
        <v/>
      </c>
      <c r="D387" s="146" t="str">
        <v>Aeschynomene histrix</v>
      </c>
      <c r="E387" s="146" t="str">
        <f t="shared" ref="E387:E450" si="33">_xlfn.TEXTJOIN(";",TRUE,C387,D387)</f>
        <v>Aeschynomene histrix</v>
      </c>
      <c r="F387" s="146" t="str">
        <v>Management--Livestock Management--Feed Characteristic--Feed Composition--Feed Ingredient--Forage Plants--Legume Forages--Aeschynomene histrix----</v>
      </c>
      <c r="G387" s="146" t="str" cm="1">
        <f t="array" ref="G387">IFERROR(SUBSTITUTE(_xlfn.CHOOSECOLS(_xlfn.TEXTSPLIT(_xlfn.TEXTJOIN("|",,F387),"Feed Ingredient--","|",TRUE),2),"----",""),"")</f>
        <v>Forage Plants--Legume Forages--Aeschynomene histrix</v>
      </c>
      <c r="H387" s="146" t="str">
        <f t="shared" si="30"/>
        <v>Forage Plants--Legume Forages--Aeschynomene histrix</v>
      </c>
      <c r="I387" s="146">
        <f t="shared" si="31"/>
        <v>2</v>
      </c>
      <c r="J387" s="146" t="str">
        <f t="shared" si="32"/>
        <v>Forage Plants--Legume Forages</v>
      </c>
      <c r="K387" s="146" t="str" cm="1">
        <f t="array" ref="K387">IF(G387&lt;&gt;"",_xlfn.TEXTJOIN(";",TRUE,
CONCATENATE(A387,"$",H387),
IF(E387="","",IF(I387&lt;&gt;0,CONCATENATE(A387,"$",J387,"--",_xlfn.TEXTSPLIT(E387,";",TRUE,FALSE)),CONCATENATE(A387,"$",_xlfn.TEXTSPLIT(E387,";",TRUE,FALSE))))),"")</f>
        <v>AOM_001205$Forage Plants--Legume Forages--Aeschynomene histrix;AOM_001205$Forage Plants--Legume Forages--Aeschynomene histrix</v>
      </c>
      <c r="L387" s="146" t="str">
        <v>AOM_001259$Crop Product--Fruit Products--Lemon--Lemon Essential Oil</v>
      </c>
      <c r="M387" s="146" t="str" cm="1">
        <f t="array" ref="M387:N387">IF(L387&lt;&gt;"",_xlfn.TEXTSPLIT(L387, "$"),"")</f>
        <v>AOM_001259</v>
      </c>
      <c r="N387" s="146" t="str">
        <v>Crop Product--Fruit Products--Lemon--Lemon Essential Oil</v>
      </c>
      <c r="O387" s="146" t="str" cm="1">
        <f t="array" ref="O387">IF(L387&lt;&gt;"",_xlfn.CHOOSECOLS(_xlfn.TEXTSPLIT(N387,"--"),1),"")</f>
        <v>Crop Product</v>
      </c>
      <c r="P387" s="146" t="str" cm="1">
        <f t="array" ref="P387">IF(L387&lt;&gt;"",IFERROR(_xlfn.CHOOSECOLS(_xlfn.TEXTSPLIT(N387,"--"),2),""),"")</f>
        <v>Fruit Products</v>
      </c>
      <c r="Q387" s="146" t="str">
        <f t="shared" ref="Q387:Q450" si="34">IF(L387&lt;&gt;"",IF(SUM(LEN(N387)-LEN(SUBSTITUTE(N387,"--","")))/LEN("--")&gt;1,SUBSTITUTE(N387,CONCATENATE(O387,"--",P387,"--"),""),""),"")</f>
        <v>Lemon--Lemon Essential Oil</v>
      </c>
    </row>
    <row r="388" spans="1:17" x14ac:dyDescent="0.35">
      <c r="A388" s="147" t="str">
        <v>AOM_000719</v>
      </c>
      <c r="B388" s="147" t="str">
        <v>Alfalfa</v>
      </c>
      <c r="C388" s="147" t="str">
        <v>Lucerne</v>
      </c>
      <c r="D388" s="147" t="str">
        <v>Medicago sativa</v>
      </c>
      <c r="E388" s="147" t="str">
        <f t="shared" si="33"/>
        <v>Lucerne;Medicago sativa</v>
      </c>
      <c r="F388" s="147" t="str">
        <v>Management--Livestock Management--Feed Characteristic--Feed Composition--Feed Ingredient--Forage Plants--Legume Forages--Alfalfa----</v>
      </c>
      <c r="G388" s="147" t="str" cm="1">
        <f t="array" ref="G388">IFERROR(SUBSTITUTE(_xlfn.CHOOSECOLS(_xlfn.TEXTSPLIT(_xlfn.TEXTJOIN("|",,F388),"Feed Ingredient--","|",TRUE),2),"----",""),"")</f>
        <v>Forage Plants--Legume Forages--Alfalfa</v>
      </c>
      <c r="H388" s="147" t="str">
        <f t="shared" si="30"/>
        <v>Forage Plants--Legume Forages--Alfalfa</v>
      </c>
      <c r="I388" s="147">
        <f t="shared" si="31"/>
        <v>2</v>
      </c>
      <c r="J388" s="147" t="str">
        <f t="shared" si="32"/>
        <v>Forage Plants--Legume Forages</v>
      </c>
      <c r="K388" s="147" t="str" cm="1">
        <f t="array" ref="K388">IF(G388&lt;&gt;"",_xlfn.TEXTJOIN(";",TRUE,
CONCATENATE(A388,"$",H388),
IF(E388="","",IF(I388&lt;&gt;0,CONCATENATE(A388,"$",J388,"--",_xlfn.TEXTSPLIT(E388,";",TRUE,FALSE)),CONCATENATE(A388,"$",_xlfn.TEXTSPLIT(E388,";",TRUE,FALSE))))),"")</f>
        <v>AOM_000719$Forage Plants--Legume Forages--Alfalfa;AOM_000719$Forage Plants--Legume Forages--Lucerne;AOM_000719$Forage Plants--Legume Forages--Medicago sativa</v>
      </c>
      <c r="L388" s="147" t="str">
        <v>AOM_001259$Crop Product--Fruit Products--Lemon--Citrus limon Essential Oil</v>
      </c>
      <c r="M388" s="147" t="str" cm="1">
        <f t="array" ref="M388:N388">IF(L388&lt;&gt;"",_xlfn.TEXTSPLIT(L388, "$"),"")</f>
        <v>AOM_001259</v>
      </c>
      <c r="N388" s="147" t="str">
        <v>Crop Product--Fruit Products--Lemon--Citrus limon Essential Oil</v>
      </c>
      <c r="O388" s="147" t="str" cm="1">
        <f t="array" ref="O388">IF(L388&lt;&gt;"",_xlfn.CHOOSECOLS(_xlfn.TEXTSPLIT(N388,"--"),1),"")</f>
        <v>Crop Product</v>
      </c>
      <c r="P388" s="147" t="str" cm="1">
        <f t="array" ref="P388">IF(L388&lt;&gt;"",IFERROR(_xlfn.CHOOSECOLS(_xlfn.TEXTSPLIT(N388,"--"),2),""),"")</f>
        <v>Fruit Products</v>
      </c>
      <c r="Q388" s="147" t="str">
        <f t="shared" si="34"/>
        <v>Lemon--Citrus limon Essential Oil</v>
      </c>
    </row>
    <row r="389" spans="1:17" x14ac:dyDescent="0.35">
      <c r="A389" s="146" t="str">
        <v>AOM_002088</v>
      </c>
      <c r="B389" s="146" t="str">
        <v>Alfalfa Pods</v>
      </c>
      <c r="C389" s="146" t="str">
        <v/>
      </c>
      <c r="D389" s="146" t="str">
        <v/>
      </c>
      <c r="E389" s="146" t="str">
        <f t="shared" si="33"/>
        <v/>
      </c>
      <c r="F389" s="146" t="str">
        <v>Management--Livestock Management--Feed Characteristic--Feed Composition--Feed Ingredient--Forage Plants--Legume Forages--Alfalfa--Alfalfa Pods--</v>
      </c>
      <c r="G389" s="146" t="str" cm="1">
        <f t="array" ref="G389">IFERROR(SUBSTITUTE(_xlfn.CHOOSECOLS(_xlfn.TEXTSPLIT(_xlfn.TEXTJOIN("|",,F389),"Feed Ingredient--","|",TRUE),2),"----",""),"")</f>
        <v>Forage Plants--Legume Forages--Alfalfa--Alfalfa Pods--</v>
      </c>
      <c r="H389" s="146" t="str">
        <f t="shared" si="30"/>
        <v>Forage Plants--Legume Forages--Alfalfa--Alfalfa Pods</v>
      </c>
      <c r="I389" s="146">
        <f t="shared" si="31"/>
        <v>3</v>
      </c>
      <c r="J389" s="146" t="str">
        <f t="shared" si="32"/>
        <v>Forage Plants--Legume Forages--Alfalfa</v>
      </c>
      <c r="K389" s="146" t="str" cm="1">
        <f t="array" ref="K389">IF(G389&lt;&gt;"",_xlfn.TEXTJOIN(";",TRUE,
CONCATENATE(A389,"$",H389),
IF(E389="","",IF(I389&lt;&gt;0,CONCATENATE(A389,"$",J389,"--",_xlfn.TEXTSPLIT(E389,";",TRUE,FALSE)),CONCATENATE(A389,"$",_xlfn.TEXTSPLIT(E389,";",TRUE,FALSE))))),"")</f>
        <v>AOM_002088$Forage Plants--Legume Forages--Alfalfa--Alfalfa Pods</v>
      </c>
      <c r="L389" s="146" t="str">
        <v>AOM_001435$Crop Product--Fruit Products--Mango</v>
      </c>
      <c r="M389" s="146" t="str" cm="1">
        <f t="array" ref="M389:N389">IF(L389&lt;&gt;"",_xlfn.TEXTSPLIT(L389, "$"),"")</f>
        <v>AOM_001435</v>
      </c>
      <c r="N389" s="146" t="str">
        <v>Crop Product--Fruit Products--Mango</v>
      </c>
      <c r="O389" s="146" t="str" cm="1">
        <f t="array" ref="O389">IF(L389&lt;&gt;"",_xlfn.CHOOSECOLS(_xlfn.TEXTSPLIT(N389,"--"),1),"")</f>
        <v>Crop Product</v>
      </c>
      <c r="P389" s="146" t="str" cm="1">
        <f t="array" ref="P389">IF(L389&lt;&gt;"",IFERROR(_xlfn.CHOOSECOLS(_xlfn.TEXTSPLIT(N389,"--"),2),""),"")</f>
        <v>Fruit Products</v>
      </c>
      <c r="Q389" s="146" t="str">
        <f t="shared" si="34"/>
        <v>Mango</v>
      </c>
    </row>
    <row r="390" spans="1:17" x14ac:dyDescent="0.35">
      <c r="A390" s="147" t="str">
        <v>AOM_001206</v>
      </c>
      <c r="B390" s="147" t="str">
        <v>Anthyllis tetraphylla</v>
      </c>
      <c r="C390" s="147" t="str">
        <v/>
      </c>
      <c r="D390" s="147" t="str">
        <v>Anthyllis tetraphylla</v>
      </c>
      <c r="E390" s="147" t="str">
        <f t="shared" si="33"/>
        <v>Anthyllis tetraphylla</v>
      </c>
      <c r="F390" s="147" t="str">
        <v>Management--Livestock Management--Feed Characteristic--Feed Composition--Feed Ingredient--Forage Plants--Legume Forages--Anthyllis tetraphylla----</v>
      </c>
      <c r="G390" s="147" t="str" cm="1">
        <f t="array" ref="G390">IFERROR(SUBSTITUTE(_xlfn.CHOOSECOLS(_xlfn.TEXTSPLIT(_xlfn.TEXTJOIN("|",,F390),"Feed Ingredient--","|",TRUE),2),"----",""),"")</f>
        <v>Forage Plants--Legume Forages--Anthyllis tetraphylla</v>
      </c>
      <c r="H390" s="147" t="str">
        <f t="shared" si="30"/>
        <v>Forage Plants--Legume Forages--Anthyllis tetraphylla</v>
      </c>
      <c r="I390" s="147">
        <f t="shared" si="31"/>
        <v>2</v>
      </c>
      <c r="J390" s="147" t="str">
        <f t="shared" si="32"/>
        <v>Forage Plants--Legume Forages</v>
      </c>
      <c r="K390" s="147" t="str" cm="1">
        <f t="array" ref="K390">IF(G390&lt;&gt;"",_xlfn.TEXTJOIN(";",TRUE,
CONCATENATE(A390,"$",H390),
IF(E390="","",IF(I390&lt;&gt;0,CONCATENATE(A390,"$",J390,"--",_xlfn.TEXTSPLIT(E390,";",TRUE,FALSE)),CONCATENATE(A390,"$",_xlfn.TEXTSPLIT(E390,";",TRUE,FALSE))))),"")</f>
        <v>AOM_001206$Forage Plants--Legume Forages--Anthyllis tetraphylla;AOM_001206$Forage Plants--Legume Forages--Anthyllis tetraphylla</v>
      </c>
      <c r="L390" s="147" t="str">
        <v>AOM_001435$Crop Product--Fruit Products--Mangifera indica</v>
      </c>
      <c r="M390" s="147" t="str" cm="1">
        <f t="array" ref="M390:N390">IF(L390&lt;&gt;"",_xlfn.TEXTSPLIT(L390, "$"),"")</f>
        <v>AOM_001435</v>
      </c>
      <c r="N390" s="147" t="str">
        <v>Crop Product--Fruit Products--Mangifera indica</v>
      </c>
      <c r="O390" s="147" t="str" cm="1">
        <f t="array" ref="O390">IF(L390&lt;&gt;"",_xlfn.CHOOSECOLS(_xlfn.TEXTSPLIT(N390,"--"),1),"")</f>
        <v>Crop Product</v>
      </c>
      <c r="P390" s="147" t="str" cm="1">
        <f t="array" ref="P390">IF(L390&lt;&gt;"",IFERROR(_xlfn.CHOOSECOLS(_xlfn.TEXTSPLIT(N390,"--"),2),""),"")</f>
        <v>Fruit Products</v>
      </c>
      <c r="Q390" s="147" t="str">
        <f t="shared" si="34"/>
        <v>Mangifera indica</v>
      </c>
    </row>
    <row r="391" spans="1:17" x14ac:dyDescent="0.35">
      <c r="A391" s="146" t="str">
        <v>AOM_001207</v>
      </c>
      <c r="B391" s="146" t="str">
        <v>Canavalia gladiata</v>
      </c>
      <c r="C391" s="146" t="str">
        <v/>
      </c>
      <c r="D391" s="146" t="str">
        <v>Canavalia gladiata</v>
      </c>
      <c r="E391" s="146" t="str">
        <f t="shared" si="33"/>
        <v>Canavalia gladiata</v>
      </c>
      <c r="F391" s="146" t="str">
        <v>Management--Livestock Management--Feed Characteristic--Feed Composition--Feed Ingredient--Forage Plants--Legume Forages--Canavalia gladiata----</v>
      </c>
      <c r="G391" s="146" t="str" cm="1">
        <f t="array" ref="G391">IFERROR(SUBSTITUTE(_xlfn.CHOOSECOLS(_xlfn.TEXTSPLIT(_xlfn.TEXTJOIN("|",,F391),"Feed Ingredient--","|",TRUE),2),"----",""),"")</f>
        <v>Forage Plants--Legume Forages--Canavalia gladiata</v>
      </c>
      <c r="H391" s="146" t="str">
        <f t="shared" si="30"/>
        <v>Forage Plants--Legume Forages--Canavalia gladiata</v>
      </c>
      <c r="I391" s="146">
        <f t="shared" si="31"/>
        <v>2</v>
      </c>
      <c r="J391" s="146" t="str">
        <f t="shared" si="32"/>
        <v>Forage Plants--Legume Forages</v>
      </c>
      <c r="K391" s="146" t="str" cm="1">
        <f t="array" ref="K391">IF(G391&lt;&gt;"",_xlfn.TEXTJOIN(";",TRUE,
CONCATENATE(A391,"$",H391),
IF(E391="","",IF(I391&lt;&gt;0,CONCATENATE(A391,"$",J391,"--",_xlfn.TEXTSPLIT(E391,";",TRUE,FALSE)),CONCATENATE(A391,"$",_xlfn.TEXTSPLIT(E391,";",TRUE,FALSE))))),"")</f>
        <v>AOM_001207$Forage Plants--Legume Forages--Canavalia gladiata;AOM_001207$Forage Plants--Legume Forages--Canavalia gladiata</v>
      </c>
      <c r="L391" s="146" t="str">
        <v>AOM_002137$Crop Product--Fruit Products--Tomato--Tomato Pulp</v>
      </c>
      <c r="M391" s="146" t="str" cm="1">
        <f t="array" ref="M391:N391">IF(L391&lt;&gt;"",_xlfn.TEXTSPLIT(L391, "$"),"")</f>
        <v>AOM_002137</v>
      </c>
      <c r="N391" s="146" t="str">
        <v>Crop Product--Fruit Products--Tomato--Tomato Pulp</v>
      </c>
      <c r="O391" s="146" t="str" cm="1">
        <f t="array" ref="O391">IF(L391&lt;&gt;"",_xlfn.CHOOSECOLS(_xlfn.TEXTSPLIT(N391,"--"),1),"")</f>
        <v>Crop Product</v>
      </c>
      <c r="P391" s="146" t="str" cm="1">
        <f t="array" ref="P391">IF(L391&lt;&gt;"",IFERROR(_xlfn.CHOOSECOLS(_xlfn.TEXTSPLIT(N391,"--"),2),""),"")</f>
        <v>Fruit Products</v>
      </c>
      <c r="Q391" s="146" t="str">
        <f t="shared" si="34"/>
        <v>Tomato--Tomato Pulp</v>
      </c>
    </row>
    <row r="392" spans="1:17" x14ac:dyDescent="0.35">
      <c r="A392" s="147" t="str">
        <v>AOM_001528</v>
      </c>
      <c r="B392" s="147" t="str">
        <v>Centrosema molle Leaves</v>
      </c>
      <c r="C392" s="147" t="str">
        <v/>
      </c>
      <c r="D392" s="147" t="str">
        <v>Centrosema molle Leaves</v>
      </c>
      <c r="E392" s="147" t="str">
        <f t="shared" si="33"/>
        <v>Centrosema molle Leaves</v>
      </c>
      <c r="F392" s="147" t="str">
        <v>Management--Livestock Management--Feed Characteristic--Feed Composition--Feed Ingredient--Forage Plants--Legume Forages--Centrosema molle--Centrosema molle Leaves--</v>
      </c>
      <c r="G392" s="147" t="str" cm="1">
        <f t="array" ref="G392">IFERROR(SUBSTITUTE(_xlfn.CHOOSECOLS(_xlfn.TEXTSPLIT(_xlfn.TEXTJOIN("|",,F392),"Feed Ingredient--","|",TRUE),2),"----",""),"")</f>
        <v>Forage Plants--Legume Forages--Centrosema molle--Centrosema molle Leaves--</v>
      </c>
      <c r="H392" s="147" t="str">
        <f t="shared" si="30"/>
        <v>Forage Plants--Legume Forages--Centrosema molle--Centrosema molle Leaves</v>
      </c>
      <c r="I392" s="147">
        <f t="shared" si="31"/>
        <v>3</v>
      </c>
      <c r="J392" s="147" t="str">
        <f t="shared" si="32"/>
        <v>Forage Plants--Legume Forages--Centrosema molle</v>
      </c>
      <c r="K392" s="147" t="str" cm="1">
        <f t="array" ref="K392">IF(G392&lt;&gt;"",_xlfn.TEXTJOIN(";",TRUE,
CONCATENATE(A392,"$",H392),
IF(E392="","",IF(I392&lt;&gt;0,CONCATENATE(A392,"$",J392,"--",_xlfn.TEXTSPLIT(E392,";",TRUE,FALSE)),CONCATENATE(A392,"$",_xlfn.TEXTSPLIT(E392,";",TRUE,FALSE))))),"")</f>
        <v>AOM_001528$Forage Plants--Legume Forages--Centrosema molle--Centrosema molle Leaves;AOM_001528$Forage Plants--Legume Forages--Centrosema molle--Centrosema molle Leaves</v>
      </c>
      <c r="L392" s="147" t="str">
        <v>AOM_002137$Crop Product--Fruit Products--Tomato--Solanum lycopersicum Pulp</v>
      </c>
      <c r="M392" s="147" t="str" cm="1">
        <f t="array" ref="M392:N392">IF(L392&lt;&gt;"",_xlfn.TEXTSPLIT(L392, "$"),"")</f>
        <v>AOM_002137</v>
      </c>
      <c r="N392" s="147" t="str">
        <v>Crop Product--Fruit Products--Tomato--Solanum lycopersicum Pulp</v>
      </c>
      <c r="O392" s="147" t="str" cm="1">
        <f t="array" ref="O392">IF(L392&lt;&gt;"",_xlfn.CHOOSECOLS(_xlfn.TEXTSPLIT(N392,"--"),1),"")</f>
        <v>Crop Product</v>
      </c>
      <c r="P392" s="147" t="str" cm="1">
        <f t="array" ref="P392">IF(L392&lt;&gt;"",IFERROR(_xlfn.CHOOSECOLS(_xlfn.TEXTSPLIT(N392,"--"),2),""),"")</f>
        <v>Fruit Products</v>
      </c>
      <c r="Q392" s="147" t="str">
        <f t="shared" si="34"/>
        <v>Tomato--Solanum lycopersicum Pulp</v>
      </c>
    </row>
    <row r="393" spans="1:17" x14ac:dyDescent="0.35">
      <c r="A393" s="146" t="str">
        <v>AOM_001208</v>
      </c>
      <c r="B393" s="146" t="str">
        <v>Centrosema pubescens</v>
      </c>
      <c r="C393" s="146" t="str">
        <v/>
      </c>
      <c r="D393" s="146" t="str">
        <v>Centrosema pubescens</v>
      </c>
      <c r="E393" s="146" t="str">
        <f t="shared" si="33"/>
        <v>Centrosema pubescens</v>
      </c>
      <c r="F393" s="146" t="str">
        <v>Management--Livestock Management--Feed Characteristic--Feed Composition--Feed Ingredient--Forage Plants--Legume Forages--Centrosema pubescens----</v>
      </c>
      <c r="G393" s="146" t="str" cm="1">
        <f t="array" ref="G393">IFERROR(SUBSTITUTE(_xlfn.CHOOSECOLS(_xlfn.TEXTSPLIT(_xlfn.TEXTJOIN("|",,F393),"Feed Ingredient--","|",TRUE),2),"----",""),"")</f>
        <v>Forage Plants--Legume Forages--Centrosema pubescens</v>
      </c>
      <c r="H393" s="146" t="str">
        <f t="shared" si="30"/>
        <v>Forage Plants--Legume Forages--Centrosema pubescens</v>
      </c>
      <c r="I393" s="146">
        <f t="shared" si="31"/>
        <v>2</v>
      </c>
      <c r="J393" s="146" t="str">
        <f t="shared" si="32"/>
        <v>Forage Plants--Legume Forages</v>
      </c>
      <c r="K393" s="146" t="str" cm="1">
        <f t="array" ref="K393">IF(G393&lt;&gt;"",_xlfn.TEXTJOIN(";",TRUE,
CONCATENATE(A393,"$",H393),
IF(E393="","",IF(I393&lt;&gt;0,CONCATENATE(A393,"$",J393,"--",_xlfn.TEXTSPLIT(E393,";",TRUE,FALSE)),CONCATENATE(A393,"$",_xlfn.TEXTSPLIT(E393,";",TRUE,FALSE))))),"")</f>
        <v>AOM_001208$Forage Plants--Legume Forages--Centrosema pubescens;AOM_001208$Forage Plants--Legume Forages--Centrosema pubescens</v>
      </c>
      <c r="L393" s="146" t="str">
        <v>AOM_001265$Crop Product--Fruit Products--Ziziphus mauritiania</v>
      </c>
      <c r="M393" s="146" t="str" cm="1">
        <f t="array" ref="M393:N393">IF(L393&lt;&gt;"",_xlfn.TEXTSPLIT(L393, "$"),"")</f>
        <v>AOM_001265</v>
      </c>
      <c r="N393" s="146" t="str">
        <v>Crop Product--Fruit Products--Ziziphus mauritiania</v>
      </c>
      <c r="O393" s="146" t="str" cm="1">
        <f t="array" ref="O393">IF(L393&lt;&gt;"",_xlfn.CHOOSECOLS(_xlfn.TEXTSPLIT(N393,"--"),1),"")</f>
        <v>Crop Product</v>
      </c>
      <c r="P393" s="146" t="str" cm="1">
        <f t="array" ref="P393">IF(L393&lt;&gt;"",IFERROR(_xlfn.CHOOSECOLS(_xlfn.TEXTSPLIT(N393,"--"),2),""),"")</f>
        <v>Fruit Products</v>
      </c>
      <c r="Q393" s="146" t="str">
        <f t="shared" si="34"/>
        <v>Ziziphus mauritiania</v>
      </c>
    </row>
    <row r="394" spans="1:17" x14ac:dyDescent="0.35">
      <c r="A394" s="147" t="str">
        <v>AOM_001575</v>
      </c>
      <c r="B394" s="147" t="str">
        <v>Crotalaria ochroleuca</v>
      </c>
      <c r="C394" s="147" t="str">
        <v/>
      </c>
      <c r="D394" s="147" t="str">
        <v/>
      </c>
      <c r="E394" s="147" t="str">
        <f t="shared" si="33"/>
        <v/>
      </c>
      <c r="F394" s="147" t="str">
        <v>Management--Livestock Management--Feed Characteristic--Feed Composition--Feed Ingredient--Forage Plants--Legume Forages--Crotalaria ochroleuca----</v>
      </c>
      <c r="G394" s="147" t="str" cm="1">
        <f t="array" ref="G394">IFERROR(SUBSTITUTE(_xlfn.CHOOSECOLS(_xlfn.TEXTSPLIT(_xlfn.TEXTJOIN("|",,F394),"Feed Ingredient--","|",TRUE),2),"----",""),"")</f>
        <v>Forage Plants--Legume Forages--Crotalaria ochroleuca</v>
      </c>
      <c r="H394" s="147" t="str">
        <f t="shared" si="30"/>
        <v>Forage Plants--Legume Forages--Crotalaria ochroleuca</v>
      </c>
      <c r="I394" s="147">
        <f t="shared" si="31"/>
        <v>2</v>
      </c>
      <c r="J394" s="147" t="str">
        <f t="shared" si="32"/>
        <v>Forage Plants--Legume Forages</v>
      </c>
      <c r="K394" s="147" t="str" cm="1">
        <f t="array" ref="K394">IF(G394&lt;&gt;"",_xlfn.TEXTJOIN(";",TRUE,
CONCATENATE(A394,"$",H394),
IF(E394="","",IF(I394&lt;&gt;0,CONCATENATE(A394,"$",J394,"--",_xlfn.TEXTSPLIT(E394,";",TRUE,FALSE)),CONCATENATE(A394,"$",_xlfn.TEXTSPLIT(E394,";",TRUE,FALSE))))),"")</f>
        <v>AOM_001575$Forage Plants--Legume Forages--Crotalaria ochroleuca</v>
      </c>
      <c r="L394" s="147" t="str">
        <v>AOM_001265$Crop Product--Fruit Products--Solanum lycopersicum Pulp</v>
      </c>
      <c r="M394" s="147" t="str" cm="1">
        <f t="array" ref="M394:N394">IF(L394&lt;&gt;"",_xlfn.TEXTSPLIT(L394, "$"),"")</f>
        <v>AOM_001265</v>
      </c>
      <c r="N394" s="147" t="str">
        <v>Crop Product--Fruit Products--Solanum lycopersicum Pulp</v>
      </c>
      <c r="O394" s="147" t="str" cm="1">
        <f t="array" ref="O394">IF(L394&lt;&gt;"",_xlfn.CHOOSECOLS(_xlfn.TEXTSPLIT(N394,"--"),1),"")</f>
        <v>Crop Product</v>
      </c>
      <c r="P394" s="147" t="str" cm="1">
        <f t="array" ref="P394">IF(L394&lt;&gt;"",IFERROR(_xlfn.CHOOSECOLS(_xlfn.TEXTSPLIT(N394,"--"),2),""),"")</f>
        <v>Fruit Products</v>
      </c>
      <c r="Q394" s="147" t="str">
        <f t="shared" si="34"/>
        <v>Solanum lycopersicum Pulp</v>
      </c>
    </row>
    <row r="395" spans="1:17" x14ac:dyDescent="0.35">
      <c r="A395" s="146" t="str">
        <v>AOM_001209</v>
      </c>
      <c r="B395" s="146" t="str">
        <v>Desmodium</v>
      </c>
      <c r="C395" s="146" t="str">
        <v/>
      </c>
      <c r="D395" s="146" t="str">
        <v/>
      </c>
      <c r="E395" s="146" t="str">
        <f t="shared" si="33"/>
        <v/>
      </c>
      <c r="F395" s="146" t="str">
        <v>Management--Livestock Management--Feed Characteristic--Feed Composition--Feed Ingredient--Forage Plants--Legume Forages--Desmodium----</v>
      </c>
      <c r="G395" s="146" t="str" cm="1">
        <f t="array" ref="G395">IFERROR(SUBSTITUTE(_xlfn.CHOOSECOLS(_xlfn.TEXTSPLIT(_xlfn.TEXTJOIN("|",,F395),"Feed Ingredient--","|",TRUE),2),"----",""),"")</f>
        <v>Forage Plants--Legume Forages--Desmodium</v>
      </c>
      <c r="H395" s="146" t="str">
        <f t="shared" si="30"/>
        <v>Forage Plants--Legume Forages--Desmodium</v>
      </c>
      <c r="I395" s="146">
        <f t="shared" si="31"/>
        <v>2</v>
      </c>
      <c r="J395" s="146" t="str">
        <f t="shared" si="32"/>
        <v>Forage Plants--Legume Forages</v>
      </c>
      <c r="K395" s="146" t="str" cm="1">
        <f t="array" ref="K395">IF(G395&lt;&gt;"",_xlfn.TEXTJOIN(";",TRUE,
CONCATENATE(A395,"$",H395),
IF(E395="","",IF(I395&lt;&gt;0,CONCATENATE(A395,"$",J395,"--",_xlfn.TEXTSPLIT(E395,";",TRUE,FALSE)),CONCATENATE(A395,"$",_xlfn.TEXTSPLIT(E395,";",TRUE,FALSE))))),"")</f>
        <v>AOM_001209$Forage Plants--Legume Forages--Desmodium</v>
      </c>
      <c r="L395" s="146" t="str">
        <v>AOM_001193$Crop Product--Legume Products--Groundnut--Groundnut Oil</v>
      </c>
      <c r="M395" s="146" t="str" cm="1">
        <f t="array" ref="M395:N395">IF(L395&lt;&gt;"",_xlfn.TEXTSPLIT(L395, "$"),"")</f>
        <v>AOM_001193</v>
      </c>
      <c r="N395" s="146" t="str">
        <v>Crop Product--Legume Products--Groundnut--Groundnut Oil</v>
      </c>
      <c r="O395" s="146" t="str" cm="1">
        <f t="array" ref="O395">IF(L395&lt;&gt;"",_xlfn.CHOOSECOLS(_xlfn.TEXTSPLIT(N395,"--"),1),"")</f>
        <v>Crop Product</v>
      </c>
      <c r="P395" s="146" t="str" cm="1">
        <f t="array" ref="P395">IF(L395&lt;&gt;"",IFERROR(_xlfn.CHOOSECOLS(_xlfn.TEXTSPLIT(N395,"--"),2),""),"")</f>
        <v>Legume Products</v>
      </c>
      <c r="Q395" s="146" t="str">
        <f t="shared" si="34"/>
        <v>Groundnut--Groundnut Oil</v>
      </c>
    </row>
    <row r="396" spans="1:17" x14ac:dyDescent="0.35">
      <c r="A396" s="147" t="str">
        <v>AOM_001211</v>
      </c>
      <c r="B396" s="147" t="str">
        <v>Desmodium distortum</v>
      </c>
      <c r="C396" s="147" t="str">
        <v/>
      </c>
      <c r="D396" s="147" t="str">
        <v>Desmodium distortum</v>
      </c>
      <c r="E396" s="147" t="str">
        <f t="shared" si="33"/>
        <v>Desmodium distortum</v>
      </c>
      <c r="F396" s="147" t="str">
        <v>Management--Livestock Management--Feed Characteristic--Feed Composition--Feed Ingredient--Forage Plants--Legume Forages--Desmodium distortum----</v>
      </c>
      <c r="G396" s="147" t="str" cm="1">
        <f t="array" ref="G396">IFERROR(SUBSTITUTE(_xlfn.CHOOSECOLS(_xlfn.TEXTSPLIT(_xlfn.TEXTJOIN("|",,F396),"Feed Ingredient--","|",TRUE),2),"----",""),"")</f>
        <v>Forage Plants--Legume Forages--Desmodium distortum</v>
      </c>
      <c r="H396" s="147" t="str">
        <f t="shared" si="30"/>
        <v>Forage Plants--Legume Forages--Desmodium distortum</v>
      </c>
      <c r="I396" s="147">
        <f t="shared" si="31"/>
        <v>2</v>
      </c>
      <c r="J396" s="147" t="str">
        <f t="shared" si="32"/>
        <v>Forage Plants--Legume Forages</v>
      </c>
      <c r="K396" s="147" t="str" cm="1">
        <f t="array" ref="K396">IF(G396&lt;&gt;"",_xlfn.TEXTJOIN(";",TRUE,
CONCATENATE(A396,"$",H396),
IF(E396="","",IF(I396&lt;&gt;0,CONCATENATE(A396,"$",J396,"--",_xlfn.TEXTSPLIT(E396,";",TRUE,FALSE)),CONCATENATE(A396,"$",_xlfn.TEXTSPLIT(E396,";",TRUE,FALSE))))),"")</f>
        <v>AOM_001211$Forage Plants--Legume Forages--Desmodium distortum;AOM_001211$Forage Plants--Legume Forages--Desmodium distortum</v>
      </c>
      <c r="L396" s="147" t="str">
        <v>AOM_001193$Crop Product--Legume Products--Groundnut--Arachis hypogaea Oil</v>
      </c>
      <c r="M396" s="147" t="str" cm="1">
        <f t="array" ref="M396:N396">IF(L396&lt;&gt;"",_xlfn.TEXTSPLIT(L396, "$"),"")</f>
        <v>AOM_001193</v>
      </c>
      <c r="N396" s="147" t="str">
        <v>Crop Product--Legume Products--Groundnut--Arachis hypogaea Oil</v>
      </c>
      <c r="O396" s="147" t="str" cm="1">
        <f t="array" ref="O396">IF(L396&lt;&gt;"",_xlfn.CHOOSECOLS(_xlfn.TEXTSPLIT(N396,"--"),1),"")</f>
        <v>Crop Product</v>
      </c>
      <c r="P396" s="147" t="str" cm="1">
        <f t="array" ref="P396">IF(L396&lt;&gt;"",IFERROR(_xlfn.CHOOSECOLS(_xlfn.TEXTSPLIT(N396,"--"),2),""),"")</f>
        <v>Legume Products</v>
      </c>
      <c r="Q396" s="147" t="str">
        <f t="shared" si="34"/>
        <v>Groundnut--Arachis hypogaea Oil</v>
      </c>
    </row>
    <row r="397" spans="1:17" x14ac:dyDescent="0.35">
      <c r="A397" s="146" t="str">
        <v>AOM_001212</v>
      </c>
      <c r="B397" s="146" t="str">
        <v>Desmodium intortum</v>
      </c>
      <c r="C397" s="146" t="str">
        <v/>
      </c>
      <c r="D397" s="146" t="str">
        <v>Desmodium intortum</v>
      </c>
      <c r="E397" s="146" t="str">
        <f t="shared" si="33"/>
        <v>Desmodium intortum</v>
      </c>
      <c r="F397" s="146" t="str">
        <v>Management--Livestock Management--Feed Characteristic--Feed Composition--Feed Ingredient--Forage Plants--Legume Forages--Desmodium intortum----</v>
      </c>
      <c r="G397" s="146" t="str" cm="1">
        <f t="array" ref="G397">IFERROR(SUBSTITUTE(_xlfn.CHOOSECOLS(_xlfn.TEXTSPLIT(_xlfn.TEXTJOIN("|",,F397),"Feed Ingredient--","|",TRUE),2),"----",""),"")</f>
        <v>Forage Plants--Legume Forages--Desmodium intortum</v>
      </c>
      <c r="H397" s="146" t="str">
        <f t="shared" si="30"/>
        <v>Forage Plants--Legume Forages--Desmodium intortum</v>
      </c>
      <c r="I397" s="146">
        <f t="shared" si="31"/>
        <v>2</v>
      </c>
      <c r="J397" s="146" t="str">
        <f t="shared" si="32"/>
        <v>Forage Plants--Legume Forages</v>
      </c>
      <c r="K397" s="146" t="str" cm="1">
        <f t="array" ref="K397">IF(G397&lt;&gt;"",_xlfn.TEXTJOIN(";",TRUE,
CONCATENATE(A397,"$",H397),
IF(E397="","",IF(I397&lt;&gt;0,CONCATENATE(A397,"$",J397,"--",_xlfn.TEXTSPLIT(E397,";",TRUE,FALSE)),CONCATENATE(A397,"$",_xlfn.TEXTSPLIT(E397,";",TRUE,FALSE))))),"")</f>
        <v>AOM_001212$Forage Plants--Legume Forages--Desmodium intortum;AOM_001212$Forage Plants--Legume Forages--Desmodium intortum</v>
      </c>
      <c r="L397" s="146" t="str">
        <v>AOM_001582$Crop Product--Legume Products--Soybean</v>
      </c>
      <c r="M397" s="146" t="str" cm="1">
        <f t="array" ref="M397:N397">IF(L397&lt;&gt;"",_xlfn.TEXTSPLIT(L397, "$"),"")</f>
        <v>AOM_001582</v>
      </c>
      <c r="N397" s="146" t="str">
        <v>Crop Product--Legume Products--Soybean</v>
      </c>
      <c r="O397" s="146" t="str" cm="1">
        <f t="array" ref="O397">IF(L397&lt;&gt;"",_xlfn.CHOOSECOLS(_xlfn.TEXTSPLIT(N397,"--"),1),"")</f>
        <v>Crop Product</v>
      </c>
      <c r="P397" s="146" t="str" cm="1">
        <f t="array" ref="P397">IF(L397&lt;&gt;"",IFERROR(_xlfn.CHOOSECOLS(_xlfn.TEXTSPLIT(N397,"--"),2),""),"")</f>
        <v>Legume Products</v>
      </c>
      <c r="Q397" s="146" t="str">
        <f t="shared" si="34"/>
        <v>Soybean</v>
      </c>
    </row>
    <row r="398" spans="1:17" x14ac:dyDescent="0.35">
      <c r="A398" s="147" t="str">
        <v>AOM_001215</v>
      </c>
      <c r="B398" s="147" t="str">
        <v>Dolichos lablab Leaves</v>
      </c>
      <c r="C398" s="147" t="str">
        <v/>
      </c>
      <c r="D398" s="147" t="str">
        <v>Dolichos lablab  Leaves</v>
      </c>
      <c r="E398" s="147" t="str">
        <f t="shared" si="33"/>
        <v>Dolichos lablab  Leaves</v>
      </c>
      <c r="F398" s="147" t="str">
        <v>Management--Livestock Management--Feed Characteristic--Feed Composition--Feed Ingredient--Forage Plants--Legume Forages--Dolichos lablab --Dolichos lablab Leaves--</v>
      </c>
      <c r="G398" s="147" t="str" cm="1">
        <f t="array" ref="G398">IFERROR(SUBSTITUTE(_xlfn.CHOOSECOLS(_xlfn.TEXTSPLIT(_xlfn.TEXTJOIN("|",,F398),"Feed Ingredient--","|",TRUE),2),"----",""),"")</f>
        <v>Forage Plants--Legume Forages--Dolichos lablab --Dolichos lablab Leaves--</v>
      </c>
      <c r="H398" s="147" t="str">
        <f t="shared" si="30"/>
        <v>Forage Plants--Legume Forages--Dolichos lablab --Dolichos lablab Leaves</v>
      </c>
      <c r="I398" s="147">
        <f t="shared" si="31"/>
        <v>3</v>
      </c>
      <c r="J398" s="147" t="str">
        <f t="shared" si="32"/>
        <v xml:space="preserve">Forage Plants--Legume Forages--Dolichos lablab </v>
      </c>
      <c r="K398" s="147" t="str" cm="1">
        <f t="array" ref="K398">IF(G398&lt;&gt;"",_xlfn.TEXTJOIN(";",TRUE,
CONCATENATE(A398,"$",H398),
IF(E398="","",IF(I398&lt;&gt;0,CONCATENATE(A398,"$",J398,"--",_xlfn.TEXTSPLIT(E398,";",TRUE,FALSE)),CONCATENATE(A398,"$",_xlfn.TEXTSPLIT(E398,";",TRUE,FALSE))))),"")</f>
        <v>AOM_001215$Forage Plants--Legume Forages--Dolichos lablab --Dolichos lablab Leaves;AOM_001215$Forage Plants--Legume Forages--Dolichos lablab --Dolichos lablab  Leaves</v>
      </c>
      <c r="L398" s="147" t="str">
        <v>AOM_001582$Crop Product--Legume Products--Glycine max</v>
      </c>
      <c r="M398" s="147" t="str" cm="1">
        <f t="array" ref="M398:N398">IF(L398&lt;&gt;"",_xlfn.TEXTSPLIT(L398, "$"),"")</f>
        <v>AOM_001582</v>
      </c>
      <c r="N398" s="147" t="str">
        <v>Crop Product--Legume Products--Glycine max</v>
      </c>
      <c r="O398" s="147" t="str" cm="1">
        <f t="array" ref="O398">IF(L398&lt;&gt;"",_xlfn.CHOOSECOLS(_xlfn.TEXTSPLIT(N398,"--"),1),"")</f>
        <v>Crop Product</v>
      </c>
      <c r="P398" s="147" t="str" cm="1">
        <f t="array" ref="P398">IF(L398&lt;&gt;"",IFERROR(_xlfn.CHOOSECOLS(_xlfn.TEXTSPLIT(N398,"--"),2),""),"")</f>
        <v>Legume Products</v>
      </c>
      <c r="Q398" s="147" t="str">
        <f t="shared" si="34"/>
        <v>Glycine max</v>
      </c>
    </row>
    <row r="399" spans="1:17" x14ac:dyDescent="0.35">
      <c r="A399" s="146" t="str">
        <v>AOM_001216</v>
      </c>
      <c r="B399" s="146" t="str">
        <v>Indigofera indica</v>
      </c>
      <c r="C399" s="146" t="str">
        <v/>
      </c>
      <c r="D399" s="146" t="str">
        <v>Indigofera indica</v>
      </c>
      <c r="E399" s="146" t="str">
        <f t="shared" si="33"/>
        <v>Indigofera indica</v>
      </c>
      <c r="F399" s="146" t="str">
        <v>Management--Livestock Management--Feed Characteristic--Feed Composition--Feed Ingredient--Forage Plants--Legume Forages--Indigofera indica----</v>
      </c>
      <c r="G399" s="146" t="str" cm="1">
        <f t="array" ref="G399">IFERROR(SUBSTITUTE(_xlfn.CHOOSECOLS(_xlfn.TEXTSPLIT(_xlfn.TEXTJOIN("|",,F399),"Feed Ingredient--","|",TRUE),2),"----",""),"")</f>
        <v>Forage Plants--Legume Forages--Indigofera indica</v>
      </c>
      <c r="H399" s="146" t="str">
        <f t="shared" si="30"/>
        <v>Forage Plants--Legume Forages--Indigofera indica</v>
      </c>
      <c r="I399" s="146">
        <f t="shared" si="31"/>
        <v>2</v>
      </c>
      <c r="J399" s="146" t="str">
        <f t="shared" si="32"/>
        <v>Forage Plants--Legume Forages</v>
      </c>
      <c r="K399" s="146" t="str" cm="1">
        <f t="array" ref="K399">IF(G399&lt;&gt;"",_xlfn.TEXTJOIN(";",TRUE,
CONCATENATE(A399,"$",H399),
IF(E399="","",IF(I399&lt;&gt;0,CONCATENATE(A399,"$",J399,"--",_xlfn.TEXTSPLIT(E399,";",TRUE,FALSE)),CONCATENATE(A399,"$",_xlfn.TEXTSPLIT(E399,";",TRUE,FALSE))))),"")</f>
        <v>AOM_001216$Forage Plants--Legume Forages--Indigofera indica;AOM_001216$Forage Plants--Legume Forages--Indigofera indica</v>
      </c>
      <c r="L399" s="146" t="str">
        <v>AOM_001317$Crop Product--Legume Products--Soybean--Soybean Full Fat</v>
      </c>
      <c r="M399" s="146" t="str" cm="1">
        <f t="array" ref="M399:N399">IF(L399&lt;&gt;"",_xlfn.TEXTSPLIT(L399, "$"),"")</f>
        <v>AOM_001317</v>
      </c>
      <c r="N399" s="146" t="str">
        <v>Crop Product--Legume Products--Soybean--Soybean Full Fat</v>
      </c>
      <c r="O399" s="146" t="str" cm="1">
        <f t="array" ref="O399">IF(L399&lt;&gt;"",_xlfn.CHOOSECOLS(_xlfn.TEXTSPLIT(N399,"--"),1),"")</f>
        <v>Crop Product</v>
      </c>
      <c r="P399" s="146" t="str" cm="1">
        <f t="array" ref="P399">IF(L399&lt;&gt;"",IFERROR(_xlfn.CHOOSECOLS(_xlfn.TEXTSPLIT(N399,"--"),2),""),"")</f>
        <v>Legume Products</v>
      </c>
      <c r="Q399" s="146" t="str">
        <f t="shared" si="34"/>
        <v>Soybean--Soybean Full Fat</v>
      </c>
    </row>
    <row r="400" spans="1:17" x14ac:dyDescent="0.35">
      <c r="A400" s="147" t="str">
        <v>AOM_001219</v>
      </c>
      <c r="B400" s="147" t="str">
        <v>Lablab purpureus Stover</v>
      </c>
      <c r="C400" s="147" t="str">
        <v/>
      </c>
      <c r="D400" s="147" t="str">
        <v>Lablab purpureus Stover</v>
      </c>
      <c r="E400" s="147" t="str">
        <f t="shared" si="33"/>
        <v>Lablab purpureus Stover</v>
      </c>
      <c r="F400" s="147" t="str">
        <v>Management--Livestock Management--Feed Characteristic--Feed Composition--Feed Ingredient--Forage Plants--Legume Forages--Lablab purpureus--Lablab purpureus Stover--</v>
      </c>
      <c r="G400" s="147" t="str" cm="1">
        <f t="array" ref="G400">IFERROR(SUBSTITUTE(_xlfn.CHOOSECOLS(_xlfn.TEXTSPLIT(_xlfn.TEXTJOIN("|",,F400),"Feed Ingredient--","|",TRUE),2),"----",""),"")</f>
        <v>Forage Plants--Legume Forages--Lablab purpureus--Lablab purpureus Stover--</v>
      </c>
      <c r="H400" s="147" t="str">
        <f t="shared" si="30"/>
        <v>Forage Plants--Legume Forages--Lablab purpureus--Lablab purpureus Stover</v>
      </c>
      <c r="I400" s="147">
        <f t="shared" si="31"/>
        <v>3</v>
      </c>
      <c r="J400" s="147" t="str">
        <f t="shared" si="32"/>
        <v>Forage Plants--Legume Forages--Lablab purpureus</v>
      </c>
      <c r="K400" s="147" t="str" cm="1">
        <f t="array" ref="K400">IF(G400&lt;&gt;"",_xlfn.TEXTJOIN(";",TRUE,
CONCATENATE(A400,"$",H400),
IF(E400="","",IF(I400&lt;&gt;0,CONCATENATE(A400,"$",J400,"--",_xlfn.TEXTSPLIT(E400,";",TRUE,FALSE)),CONCATENATE(A400,"$",_xlfn.TEXTSPLIT(E400,";",TRUE,FALSE))))),"")</f>
        <v>AOM_001219$Forage Plants--Legume Forages--Lablab purpureus--Lablab purpureus Stover;AOM_001219$Forage Plants--Legume Forages--Lablab purpureus--Lablab purpureus Stover</v>
      </c>
      <c r="L400" s="147" t="str">
        <v>AOM_001586$Crop Product--Legume Products--Soybean--Soybean Oil</v>
      </c>
      <c r="M400" s="147" t="str" cm="1">
        <f t="array" ref="M400:N400">IF(L400&lt;&gt;"",_xlfn.TEXTSPLIT(L400, "$"),"")</f>
        <v>AOM_001586</v>
      </c>
      <c r="N400" s="147" t="str">
        <v>Crop Product--Legume Products--Soybean--Soybean Oil</v>
      </c>
      <c r="O400" s="147" t="str" cm="1">
        <f t="array" ref="O400">IF(L400&lt;&gt;"",_xlfn.CHOOSECOLS(_xlfn.TEXTSPLIT(N400,"--"),1),"")</f>
        <v>Crop Product</v>
      </c>
      <c r="P400" s="147" t="str" cm="1">
        <f t="array" ref="P400">IF(L400&lt;&gt;"",IFERROR(_xlfn.CHOOSECOLS(_xlfn.TEXTSPLIT(N400,"--"),2),""),"")</f>
        <v>Legume Products</v>
      </c>
      <c r="Q400" s="147" t="str">
        <f t="shared" si="34"/>
        <v>Soybean--Soybean Oil</v>
      </c>
    </row>
    <row r="401" spans="1:17" x14ac:dyDescent="0.35">
      <c r="A401" s="146" t="str">
        <v>AOM_001217</v>
      </c>
      <c r="B401" s="146" t="str">
        <v>Lablab purpureus</v>
      </c>
      <c r="C401" s="146" t="str">
        <v/>
      </c>
      <c r="D401" s="146" t="str">
        <v>Lablab purpureus</v>
      </c>
      <c r="E401" s="146" t="str">
        <f t="shared" si="33"/>
        <v>Lablab purpureus</v>
      </c>
      <c r="F401" s="146" t="str">
        <v>Management--Livestock Management--Feed Characteristic--Feed Composition--Feed Ingredient--Forage Plants--Legume Forages--Lablab purpureus----</v>
      </c>
      <c r="G401" s="146" t="str" cm="1">
        <f t="array" ref="G401">IFERROR(SUBSTITUTE(_xlfn.CHOOSECOLS(_xlfn.TEXTSPLIT(_xlfn.TEXTJOIN("|",,F401),"Feed Ingredient--","|",TRUE),2),"----",""),"")</f>
        <v>Forage Plants--Legume Forages--Lablab purpureus</v>
      </c>
      <c r="H401" s="146" t="str">
        <f t="shared" si="30"/>
        <v>Forage Plants--Legume Forages--Lablab purpureus</v>
      </c>
      <c r="I401" s="146">
        <f t="shared" si="31"/>
        <v>2</v>
      </c>
      <c r="J401" s="146" t="str">
        <f t="shared" si="32"/>
        <v>Forage Plants--Legume Forages</v>
      </c>
      <c r="K401" s="146" t="str" cm="1">
        <f t="array" ref="K401">IF(G401&lt;&gt;"",_xlfn.TEXTJOIN(";",TRUE,
CONCATENATE(A401,"$",H401),
IF(E401="","",IF(I401&lt;&gt;0,CONCATENATE(A401,"$",J401,"--",_xlfn.TEXTSPLIT(E401,";",TRUE,FALSE)),CONCATENATE(A401,"$",_xlfn.TEXTSPLIT(E401,";",TRUE,FALSE))))),"")</f>
        <v>AOM_001217$Forage Plants--Legume Forages--Lablab purpureus;AOM_001217$Forage Plants--Legume Forages--Lablab purpureus</v>
      </c>
      <c r="L401" s="146" t="str">
        <v>AOM_001586$Crop Product--Legume Products--Soybean--Soybean Oil Cold Pressed</v>
      </c>
      <c r="M401" s="146" t="str" cm="1">
        <f t="array" ref="M401:N401">IF(L401&lt;&gt;"",_xlfn.TEXTSPLIT(L401, "$"),"")</f>
        <v>AOM_001586</v>
      </c>
      <c r="N401" s="146" t="str">
        <v>Crop Product--Legume Products--Soybean--Soybean Oil Cold Pressed</v>
      </c>
      <c r="O401" s="146" t="str" cm="1">
        <f t="array" ref="O401">IF(L401&lt;&gt;"",_xlfn.CHOOSECOLS(_xlfn.TEXTSPLIT(N401,"--"),1),"")</f>
        <v>Crop Product</v>
      </c>
      <c r="P401" s="146" t="str" cm="1">
        <f t="array" ref="P401">IF(L401&lt;&gt;"",IFERROR(_xlfn.CHOOSECOLS(_xlfn.TEXTSPLIT(N401,"--"),2),""),"")</f>
        <v>Legume Products</v>
      </c>
      <c r="Q401" s="146" t="str">
        <f t="shared" si="34"/>
        <v>Soybean--Soybean Oil Cold Pressed</v>
      </c>
    </row>
    <row r="402" spans="1:17" x14ac:dyDescent="0.35">
      <c r="A402" s="147" t="str">
        <v>AOM_001244</v>
      </c>
      <c r="B402" s="147" t="str">
        <v>Legume Mixtures Weeds</v>
      </c>
      <c r="C402" s="147" t="str">
        <v/>
      </c>
      <c r="D402" s="147" t="str">
        <v/>
      </c>
      <c r="E402" s="147" t="str">
        <f t="shared" si="33"/>
        <v/>
      </c>
      <c r="F402" s="147" t="str">
        <v>Management--Livestock Management--Feed Characteristic--Feed Composition--Feed Ingredient--Forage Plants--Legume Forages--Legume Mixtures Weeds----</v>
      </c>
      <c r="G402" s="147" t="str" cm="1">
        <f t="array" ref="G402">IFERROR(SUBSTITUTE(_xlfn.CHOOSECOLS(_xlfn.TEXTSPLIT(_xlfn.TEXTJOIN("|",,F402),"Feed Ingredient--","|",TRUE),2),"----",""),"")</f>
        <v>Forage Plants--Legume Forages--Legume Mixtures Weeds</v>
      </c>
      <c r="H402" s="147" t="str">
        <f t="shared" si="30"/>
        <v>Forage Plants--Legume Forages--Legume Mixtures Weeds</v>
      </c>
      <c r="I402" s="147">
        <f t="shared" si="31"/>
        <v>2</v>
      </c>
      <c r="J402" s="147" t="str">
        <f t="shared" si="32"/>
        <v>Forage Plants--Legume Forages</v>
      </c>
      <c r="K402" s="147" t="str" cm="1">
        <f t="array" ref="K402">IF(G402&lt;&gt;"",_xlfn.TEXTJOIN(";",TRUE,
CONCATENATE(A402,"$",H402),
IF(E402="","",IF(I402&lt;&gt;0,CONCATENATE(A402,"$",J402,"--",_xlfn.TEXTSPLIT(E402,";",TRUE,FALSE)),CONCATENATE(A402,"$",_xlfn.TEXTSPLIT(E402,";",TRUE,FALSE))))),"")</f>
        <v>AOM_001244$Forage Plants--Legume Forages--Legume Mixtures Weeds</v>
      </c>
      <c r="L402" s="147" t="str">
        <v>AOM_001586$Crop Product--Legume Products--Soybean--Glycine max Oil</v>
      </c>
      <c r="M402" s="147" t="str" cm="1">
        <f t="array" ref="M402:N402">IF(L402&lt;&gt;"",_xlfn.TEXTSPLIT(L402, "$"),"")</f>
        <v>AOM_001586</v>
      </c>
      <c r="N402" s="147" t="str">
        <v>Crop Product--Legume Products--Soybean--Glycine max Oil</v>
      </c>
      <c r="O402" s="147" t="str" cm="1">
        <f t="array" ref="O402">IF(L402&lt;&gt;"",_xlfn.CHOOSECOLS(_xlfn.TEXTSPLIT(N402,"--"),1),"")</f>
        <v>Crop Product</v>
      </c>
      <c r="P402" s="147" t="str" cm="1">
        <f t="array" ref="P402">IF(L402&lt;&gt;"",IFERROR(_xlfn.CHOOSECOLS(_xlfn.TEXTSPLIT(N402,"--"),2),""),"")</f>
        <v>Legume Products</v>
      </c>
      <c r="Q402" s="147" t="str">
        <f t="shared" si="34"/>
        <v>Soybean--Glycine max Oil</v>
      </c>
    </row>
    <row r="403" spans="1:17" x14ac:dyDescent="0.35">
      <c r="A403" s="146" t="str">
        <v>AOM_001526</v>
      </c>
      <c r="B403" s="146" t="str">
        <v>Lotus corniculatus</v>
      </c>
      <c r="C403" s="146" t="str">
        <v>Birdsfoot Trefoil</v>
      </c>
      <c r="D403" s="146" t="str">
        <v>Lotus corniculatus</v>
      </c>
      <c r="E403" s="146" t="str">
        <f t="shared" si="33"/>
        <v>Birdsfoot Trefoil;Lotus corniculatus</v>
      </c>
      <c r="F403" s="146" t="str">
        <v>Management--Livestock Management--Feed Characteristic--Feed Composition--Feed Ingredient--Forage Plants--Legume Forages--Lotus corniculatus----</v>
      </c>
      <c r="G403" s="146" t="str" cm="1">
        <f t="array" ref="G403">IFERROR(SUBSTITUTE(_xlfn.CHOOSECOLS(_xlfn.TEXTSPLIT(_xlfn.TEXTJOIN("|",,F403),"Feed Ingredient--","|",TRUE),2),"----",""),"")</f>
        <v>Forage Plants--Legume Forages--Lotus corniculatus</v>
      </c>
      <c r="H403" s="146" t="str">
        <f t="shared" si="30"/>
        <v>Forage Plants--Legume Forages--Lotus corniculatus</v>
      </c>
      <c r="I403" s="146">
        <f t="shared" si="31"/>
        <v>2</v>
      </c>
      <c r="J403" s="146" t="str">
        <f t="shared" si="32"/>
        <v>Forage Plants--Legume Forages</v>
      </c>
      <c r="K403" s="146" t="str" cm="1">
        <f t="array" ref="K403">IF(G403&lt;&gt;"",_xlfn.TEXTJOIN(";",TRUE,
CONCATENATE(A403,"$",H403),
IF(E403="","",IF(I403&lt;&gt;0,CONCATENATE(A403,"$",J403,"--",_xlfn.TEXTSPLIT(E403,";",TRUE,FALSE)),CONCATENATE(A403,"$",_xlfn.TEXTSPLIT(E403,";",TRUE,FALSE))))),"")</f>
        <v>AOM_001526$Forage Plants--Legume Forages--Lotus corniculatus;AOM_001526$Forage Plants--Legume Forages--Birdsfoot Trefoil;AOM_001526$Forage Plants--Legume Forages--Lotus corniculatus</v>
      </c>
      <c r="L403" s="146" t="str">
        <v>AOM_001309$Crop Product--Oil Plant Products--Canola</v>
      </c>
      <c r="M403" s="146" t="str" cm="1">
        <f t="array" ref="M403:N403">IF(L403&lt;&gt;"",_xlfn.TEXTSPLIT(L403, "$"),"")</f>
        <v>AOM_001309</v>
      </c>
      <c r="N403" s="146" t="str">
        <v>Crop Product--Oil Plant Products--Canola</v>
      </c>
      <c r="O403" s="146" t="str" cm="1">
        <f t="array" ref="O403">IF(L403&lt;&gt;"",_xlfn.CHOOSECOLS(_xlfn.TEXTSPLIT(N403,"--"),1),"")</f>
        <v>Crop Product</v>
      </c>
      <c r="P403" s="146" t="str" cm="1">
        <f t="array" ref="P403">IF(L403&lt;&gt;"",IFERROR(_xlfn.CHOOSECOLS(_xlfn.TEXTSPLIT(N403,"--"),2),""),"")</f>
        <v>Oil Plant Products</v>
      </c>
      <c r="Q403" s="146" t="str">
        <f t="shared" si="34"/>
        <v>Canola</v>
      </c>
    </row>
    <row r="404" spans="1:17" x14ac:dyDescent="0.35">
      <c r="A404" s="147" t="str">
        <v>AOM_001220</v>
      </c>
      <c r="B404" s="147" t="str">
        <v>Lupinus angustifolius</v>
      </c>
      <c r="C404" s="147" t="str">
        <v/>
      </c>
      <c r="D404" s="147" t="str">
        <v>Lupinus angustifolius</v>
      </c>
      <c r="E404" s="147" t="str">
        <f t="shared" si="33"/>
        <v>Lupinus angustifolius</v>
      </c>
      <c r="F404" s="147" t="str">
        <v>Management--Livestock Management--Feed Characteristic--Feed Composition--Feed Ingredient--Forage Plants--Legume Forages--Lupinus angustifolius----</v>
      </c>
      <c r="G404" s="147" t="str" cm="1">
        <f t="array" ref="G404">IFERROR(SUBSTITUTE(_xlfn.CHOOSECOLS(_xlfn.TEXTSPLIT(_xlfn.TEXTJOIN("|",,F404),"Feed Ingredient--","|",TRUE),2),"----",""),"")</f>
        <v>Forage Plants--Legume Forages--Lupinus angustifolius</v>
      </c>
      <c r="H404" s="147" t="str">
        <f t="shared" si="30"/>
        <v>Forage Plants--Legume Forages--Lupinus angustifolius</v>
      </c>
      <c r="I404" s="147">
        <f t="shared" si="31"/>
        <v>2</v>
      </c>
      <c r="J404" s="147" t="str">
        <f t="shared" si="32"/>
        <v>Forage Plants--Legume Forages</v>
      </c>
      <c r="K404" s="147" t="str" cm="1">
        <f t="array" ref="K404">IF(G404&lt;&gt;"",_xlfn.TEXTJOIN(";",TRUE,
CONCATENATE(A404,"$",H404),
IF(E404="","",IF(I404&lt;&gt;0,CONCATENATE(A404,"$",J404,"--",_xlfn.TEXTSPLIT(E404,";",TRUE,FALSE)),CONCATENATE(A404,"$",_xlfn.TEXTSPLIT(E404,";",TRUE,FALSE))))),"")</f>
        <v>AOM_001220$Forage Plants--Legume Forages--Lupinus angustifolius;AOM_001220$Forage Plants--Legume Forages--Lupinus angustifolius</v>
      </c>
      <c r="L404" s="147" t="str">
        <v>AOM_001309$Crop Product--Oil Plant Products--Brassica napus</v>
      </c>
      <c r="M404" s="147" t="str" cm="1">
        <f t="array" ref="M404:N404">IF(L404&lt;&gt;"",_xlfn.TEXTSPLIT(L404, "$"),"")</f>
        <v>AOM_001309</v>
      </c>
      <c r="N404" s="147" t="str">
        <v>Crop Product--Oil Plant Products--Brassica napus</v>
      </c>
      <c r="O404" s="147" t="str" cm="1">
        <f t="array" ref="O404">IF(L404&lt;&gt;"",_xlfn.CHOOSECOLS(_xlfn.TEXTSPLIT(N404,"--"),1),"")</f>
        <v>Crop Product</v>
      </c>
      <c r="P404" s="147" t="str" cm="1">
        <f t="array" ref="P404">IF(L404&lt;&gt;"",IFERROR(_xlfn.CHOOSECOLS(_xlfn.TEXTSPLIT(N404,"--"),2),""),"")</f>
        <v>Oil Plant Products</v>
      </c>
      <c r="Q404" s="147" t="str">
        <f t="shared" si="34"/>
        <v>Brassica napus</v>
      </c>
    </row>
    <row r="405" spans="1:17" x14ac:dyDescent="0.35">
      <c r="A405" s="146" t="str">
        <v>AOM_001221</v>
      </c>
      <c r="B405" s="146" t="str">
        <v>Macroptilium atropurpureum</v>
      </c>
      <c r="C405" s="146" t="str">
        <v>Siratro</v>
      </c>
      <c r="D405" s="146" t="str">
        <v>Macroptilium atropurpureum</v>
      </c>
      <c r="E405" s="146" t="str">
        <f t="shared" si="33"/>
        <v>Siratro;Macroptilium atropurpureum</v>
      </c>
      <c r="F405" s="146" t="str">
        <v>Management--Livestock Management--Feed Characteristic--Feed Composition--Feed Ingredient--Forage Plants--Legume Forages--Macroptilium atropurpureum----</v>
      </c>
      <c r="G405" s="146" t="str" cm="1">
        <f t="array" ref="G405">IFERROR(SUBSTITUTE(_xlfn.CHOOSECOLS(_xlfn.TEXTSPLIT(_xlfn.TEXTJOIN("|",,F405),"Feed Ingredient--","|",TRUE),2),"----",""),"")</f>
        <v>Forage Plants--Legume Forages--Macroptilium atropurpureum</v>
      </c>
      <c r="H405" s="146" t="str">
        <f t="shared" si="30"/>
        <v>Forage Plants--Legume Forages--Macroptilium atropurpureum</v>
      </c>
      <c r="I405" s="146">
        <f t="shared" si="31"/>
        <v>2</v>
      </c>
      <c r="J405" s="146" t="str">
        <f t="shared" si="32"/>
        <v>Forage Plants--Legume Forages</v>
      </c>
      <c r="K405" s="146" t="str" cm="1">
        <f t="array" ref="K405">IF(G405&lt;&gt;"",_xlfn.TEXTJOIN(";",TRUE,
CONCATENATE(A405,"$",H405),
IF(E405="","",IF(I405&lt;&gt;0,CONCATENATE(A405,"$",J405,"--",_xlfn.TEXTSPLIT(E405,";",TRUE,FALSE)),CONCATENATE(A405,"$",_xlfn.TEXTSPLIT(E405,";",TRUE,FALSE))))),"")</f>
        <v>AOM_001221$Forage Plants--Legume Forages--Macroptilium atropurpureum;AOM_001221$Forage Plants--Legume Forages--Siratro;AOM_001221$Forage Plants--Legume Forages--Macroptilium atropurpureum</v>
      </c>
      <c r="L405" s="146" t="str">
        <v>AOM_001308$Crop Product--Oil Plant Products--Canola--Canola Oil</v>
      </c>
      <c r="M405" s="146" t="str" cm="1">
        <f t="array" ref="M405:N405">IF(L405&lt;&gt;"",_xlfn.TEXTSPLIT(L405, "$"),"")</f>
        <v>AOM_001308</v>
      </c>
      <c r="N405" s="146" t="str">
        <v>Crop Product--Oil Plant Products--Canola--Canola Oil</v>
      </c>
      <c r="O405" s="146" t="str" cm="1">
        <f t="array" ref="O405">IF(L405&lt;&gt;"",_xlfn.CHOOSECOLS(_xlfn.TEXTSPLIT(N405,"--"),1),"")</f>
        <v>Crop Product</v>
      </c>
      <c r="P405" s="146" t="str" cm="1">
        <f t="array" ref="P405">IF(L405&lt;&gt;"",IFERROR(_xlfn.CHOOSECOLS(_xlfn.TEXTSPLIT(N405,"--"),2),""),"")</f>
        <v>Oil Plant Products</v>
      </c>
      <c r="Q405" s="146" t="str">
        <f t="shared" si="34"/>
        <v>Canola--Canola Oil</v>
      </c>
    </row>
    <row r="406" spans="1:17" x14ac:dyDescent="0.35">
      <c r="A406" s="147" t="str">
        <v>AOM_001222</v>
      </c>
      <c r="B406" s="147" t="str">
        <v>Macrotyloma axillare</v>
      </c>
      <c r="C406" s="147" t="str">
        <v/>
      </c>
      <c r="D406" s="147" t="str">
        <v/>
      </c>
      <c r="E406" s="147" t="str">
        <f t="shared" si="33"/>
        <v/>
      </c>
      <c r="F406" s="147" t="str">
        <v>Management--Livestock Management--Feed Characteristic--Feed Composition--Feed Ingredient--Forage Plants--Legume Forages--Macrotyloma axillare----</v>
      </c>
      <c r="G406" s="147" t="str" cm="1">
        <f t="array" ref="G406">IFERROR(SUBSTITUTE(_xlfn.CHOOSECOLS(_xlfn.TEXTSPLIT(_xlfn.TEXTJOIN("|",,F406),"Feed Ingredient--","|",TRUE),2),"----",""),"")</f>
        <v>Forage Plants--Legume Forages--Macrotyloma axillare</v>
      </c>
      <c r="H406" s="147" t="str">
        <f t="shared" si="30"/>
        <v>Forage Plants--Legume Forages--Macrotyloma axillare</v>
      </c>
      <c r="I406" s="147">
        <f t="shared" si="31"/>
        <v>2</v>
      </c>
      <c r="J406" s="147" t="str">
        <f t="shared" si="32"/>
        <v>Forage Plants--Legume Forages</v>
      </c>
      <c r="K406" s="147" t="str" cm="1">
        <f t="array" ref="K406">IF(G406&lt;&gt;"",_xlfn.TEXTJOIN(";",TRUE,
CONCATENATE(A406,"$",H406),
IF(E406="","",IF(I406&lt;&gt;0,CONCATENATE(A406,"$",J406,"--",_xlfn.TEXTSPLIT(E406,";",TRUE,FALSE)),CONCATENATE(A406,"$",_xlfn.TEXTSPLIT(E406,";",TRUE,FALSE))))),"")</f>
        <v>AOM_001222$Forage Plants--Legume Forages--Macrotyloma axillare</v>
      </c>
      <c r="L406" s="147" t="str">
        <v>AOM_001308$Crop Product--Oil Plant Products--Canola--Brassica napus Oil</v>
      </c>
      <c r="M406" s="147" t="str" cm="1">
        <f t="array" ref="M406:N406">IF(L406&lt;&gt;"",_xlfn.TEXTSPLIT(L406, "$"),"")</f>
        <v>AOM_001308</v>
      </c>
      <c r="N406" s="147" t="str">
        <v>Crop Product--Oil Plant Products--Canola--Brassica napus Oil</v>
      </c>
      <c r="O406" s="147" t="str" cm="1">
        <f t="array" ref="O406">IF(L406&lt;&gt;"",_xlfn.CHOOSECOLS(_xlfn.TEXTSPLIT(N406,"--"),1),"")</f>
        <v>Crop Product</v>
      </c>
      <c r="P406" s="147" t="str" cm="1">
        <f t="array" ref="P406">IF(L406&lt;&gt;"",IFERROR(_xlfn.CHOOSECOLS(_xlfn.TEXTSPLIT(N406,"--"),2),""),"")</f>
        <v>Oil Plant Products</v>
      </c>
      <c r="Q406" s="147" t="str">
        <f t="shared" si="34"/>
        <v>Canola--Brassica napus Oil</v>
      </c>
    </row>
    <row r="407" spans="1:17" x14ac:dyDescent="0.35">
      <c r="A407" s="146" t="str">
        <v>AOM_001225</v>
      </c>
      <c r="B407" s="146" t="str">
        <v>Medicago Pods</v>
      </c>
      <c r="C407" s="146" t="str">
        <v/>
      </c>
      <c r="D407" s="146" t="str">
        <v/>
      </c>
      <c r="E407" s="146" t="str">
        <f t="shared" si="33"/>
        <v/>
      </c>
      <c r="F407" s="146" t="str">
        <v>Management--Livestock Management--Feed Characteristic--Feed Composition--Feed Ingredient--Forage Plants--Legume Forages--Medicago--Medicago Pods--</v>
      </c>
      <c r="G407" s="146" t="str" cm="1">
        <f t="array" ref="G407">IFERROR(SUBSTITUTE(_xlfn.CHOOSECOLS(_xlfn.TEXTSPLIT(_xlfn.TEXTJOIN("|",,F407),"Feed Ingredient--","|",TRUE),2),"----",""),"")</f>
        <v>Forage Plants--Legume Forages--Medicago--Medicago Pods--</v>
      </c>
      <c r="H407" s="146" t="str">
        <f t="shared" si="30"/>
        <v>Forage Plants--Legume Forages--Medicago--Medicago Pods</v>
      </c>
      <c r="I407" s="146">
        <f t="shared" si="31"/>
        <v>3</v>
      </c>
      <c r="J407" s="146" t="str">
        <f t="shared" si="32"/>
        <v>Forage Plants--Legume Forages--Medicago</v>
      </c>
      <c r="K407" s="146" t="str" cm="1">
        <f t="array" ref="K407">IF(G407&lt;&gt;"",_xlfn.TEXTJOIN(";",TRUE,
CONCATENATE(A407,"$",H407),
IF(E407="","",IF(I407&lt;&gt;0,CONCATENATE(A407,"$",J407,"--",_xlfn.TEXTSPLIT(E407,";",TRUE,FALSE)),CONCATENATE(A407,"$",_xlfn.TEXTSPLIT(E407,";",TRUE,FALSE))))),"")</f>
        <v>AOM_001225$Forage Plants--Legume Forages--Medicago--Medicago Pods</v>
      </c>
      <c r="L407" s="146" t="str">
        <v>AOM_001185$Crop Product--Oil Plant Products--Coconut--Coconut Oil</v>
      </c>
      <c r="M407" s="146" t="str" cm="1">
        <f t="array" ref="M407:N407">IF(L407&lt;&gt;"",_xlfn.TEXTSPLIT(L407, "$"),"")</f>
        <v>AOM_001185</v>
      </c>
      <c r="N407" s="146" t="str">
        <v>Crop Product--Oil Plant Products--Coconut--Coconut Oil</v>
      </c>
      <c r="O407" s="146" t="str" cm="1">
        <f t="array" ref="O407">IF(L407&lt;&gt;"",_xlfn.CHOOSECOLS(_xlfn.TEXTSPLIT(N407,"--"),1),"")</f>
        <v>Crop Product</v>
      </c>
      <c r="P407" s="146" t="str" cm="1">
        <f t="array" ref="P407">IF(L407&lt;&gt;"",IFERROR(_xlfn.CHOOSECOLS(_xlfn.TEXTSPLIT(N407,"--"),2),""),"")</f>
        <v>Oil Plant Products</v>
      </c>
      <c r="Q407" s="146" t="str">
        <f t="shared" si="34"/>
        <v>Coconut--Coconut Oil</v>
      </c>
    </row>
    <row r="408" spans="1:17" x14ac:dyDescent="0.35">
      <c r="A408" s="147" t="str">
        <v>AOM_001226</v>
      </c>
      <c r="B408" s="147" t="str">
        <v>Medicago arborea</v>
      </c>
      <c r="C408" s="147" t="str">
        <v/>
      </c>
      <c r="D408" s="147" t="str">
        <v>Medicago arborea</v>
      </c>
      <c r="E408" s="147" t="str">
        <f t="shared" si="33"/>
        <v>Medicago arborea</v>
      </c>
      <c r="F408" s="147" t="str">
        <v>Management--Livestock Management--Feed Characteristic--Feed Composition--Feed Ingredient--Forage Plants--Legume Forages--Medicago arborea----</v>
      </c>
      <c r="G408" s="147" t="str" cm="1">
        <f t="array" ref="G408">IFERROR(SUBSTITUTE(_xlfn.CHOOSECOLS(_xlfn.TEXTSPLIT(_xlfn.TEXTJOIN("|",,F408),"Feed Ingredient--","|",TRUE),2),"----",""),"")</f>
        <v>Forage Plants--Legume Forages--Medicago arborea</v>
      </c>
      <c r="H408" s="147" t="str">
        <f t="shared" si="30"/>
        <v>Forage Plants--Legume Forages--Medicago arborea</v>
      </c>
      <c r="I408" s="147">
        <f t="shared" si="31"/>
        <v>2</v>
      </c>
      <c r="J408" s="147" t="str">
        <f t="shared" si="32"/>
        <v>Forage Plants--Legume Forages</v>
      </c>
      <c r="K408" s="147" t="str" cm="1">
        <f t="array" ref="K408">IF(G408&lt;&gt;"",_xlfn.TEXTJOIN(";",TRUE,
CONCATENATE(A408,"$",H408),
IF(E408="","",IF(I408&lt;&gt;0,CONCATENATE(A408,"$",J408,"--",_xlfn.TEXTSPLIT(E408,";",TRUE,FALSE)),CONCATENATE(A408,"$",_xlfn.TEXTSPLIT(E408,";",TRUE,FALSE))))),"")</f>
        <v>AOM_001226$Forage Plants--Legume Forages--Medicago arborea;AOM_001226$Forage Plants--Legume Forages--Medicago arborea</v>
      </c>
      <c r="L408" s="147" t="str">
        <v>AOM_001185$Crop Product--Oil Plant Products--Coconut--Copra Oil Cake</v>
      </c>
      <c r="M408" s="147" t="str" cm="1">
        <f t="array" ref="M408:N408">IF(L408&lt;&gt;"",_xlfn.TEXTSPLIT(L408, "$"),"")</f>
        <v>AOM_001185</v>
      </c>
      <c r="N408" s="147" t="str">
        <v>Crop Product--Oil Plant Products--Coconut--Copra Oil Cake</v>
      </c>
      <c r="O408" s="147" t="str" cm="1">
        <f t="array" ref="O408">IF(L408&lt;&gt;"",_xlfn.CHOOSECOLS(_xlfn.TEXTSPLIT(N408,"--"),1),"")</f>
        <v>Crop Product</v>
      </c>
      <c r="P408" s="147" t="str" cm="1">
        <f t="array" ref="P408">IF(L408&lt;&gt;"",IFERROR(_xlfn.CHOOSECOLS(_xlfn.TEXTSPLIT(N408,"--"),2),""),"")</f>
        <v>Oil Plant Products</v>
      </c>
      <c r="Q408" s="147" t="str">
        <f t="shared" si="34"/>
        <v>Coconut--Copra Oil Cake</v>
      </c>
    </row>
    <row r="409" spans="1:17" x14ac:dyDescent="0.35">
      <c r="A409" s="146" t="str">
        <v>AOM_001227</v>
      </c>
      <c r="B409" s="146" t="str">
        <v>Mucuna pruriens</v>
      </c>
      <c r="C409" s="146" t="str">
        <v/>
      </c>
      <c r="D409" s="146" t="str">
        <v>Mucuna pruriens</v>
      </c>
      <c r="E409" s="146" t="str">
        <f t="shared" si="33"/>
        <v>Mucuna pruriens</v>
      </c>
      <c r="F409" s="146" t="str">
        <v>Management--Livestock Management--Feed Characteristic--Feed Composition--Feed Ingredient--Forage Plants--Legume Forages--Mucuna pruriens----</v>
      </c>
      <c r="G409" s="146" t="str" cm="1">
        <f t="array" ref="G409">IFERROR(SUBSTITUTE(_xlfn.CHOOSECOLS(_xlfn.TEXTSPLIT(_xlfn.TEXTJOIN("|",,F409),"Feed Ingredient--","|",TRUE),2),"----",""),"")</f>
        <v>Forage Plants--Legume Forages--Mucuna pruriens</v>
      </c>
      <c r="H409" s="146" t="str">
        <f t="shared" si="30"/>
        <v>Forage Plants--Legume Forages--Mucuna pruriens</v>
      </c>
      <c r="I409" s="146">
        <f t="shared" si="31"/>
        <v>2</v>
      </c>
      <c r="J409" s="146" t="str">
        <f t="shared" si="32"/>
        <v>Forage Plants--Legume Forages</v>
      </c>
      <c r="K409" s="146" t="str" cm="1">
        <f t="array" ref="K409">IF(G409&lt;&gt;"",_xlfn.TEXTJOIN(";",TRUE,
CONCATENATE(A409,"$",H409),
IF(E409="","",IF(I409&lt;&gt;0,CONCATENATE(A409,"$",J409,"--",_xlfn.TEXTSPLIT(E409,";",TRUE,FALSE)),CONCATENATE(A409,"$",_xlfn.TEXTSPLIT(E409,";",TRUE,FALSE))))),"")</f>
        <v>AOM_001227$Forage Plants--Legume Forages--Mucuna pruriens;AOM_001227$Forage Plants--Legume Forages--Mucuna pruriens</v>
      </c>
      <c r="L409" s="146" t="str">
        <v>AOM_001185$Crop Product--Oil Plant Products--Coconut--Copra Cake</v>
      </c>
      <c r="M409" s="146" t="str" cm="1">
        <f t="array" ref="M409:N409">IF(L409&lt;&gt;"",_xlfn.TEXTSPLIT(L409, "$"),"")</f>
        <v>AOM_001185</v>
      </c>
      <c r="N409" s="146" t="str">
        <v>Crop Product--Oil Plant Products--Coconut--Copra Cake</v>
      </c>
      <c r="O409" s="146" t="str" cm="1">
        <f t="array" ref="O409">IF(L409&lt;&gt;"",_xlfn.CHOOSECOLS(_xlfn.TEXTSPLIT(N409,"--"),1),"")</f>
        <v>Crop Product</v>
      </c>
      <c r="P409" s="146" t="str" cm="1">
        <f t="array" ref="P409">IF(L409&lt;&gt;"",IFERROR(_xlfn.CHOOSECOLS(_xlfn.TEXTSPLIT(N409,"--"),2),""),"")</f>
        <v>Oil Plant Products</v>
      </c>
      <c r="Q409" s="146" t="str">
        <f t="shared" si="34"/>
        <v>Coconut--Copra Cake</v>
      </c>
    </row>
    <row r="410" spans="1:17" x14ac:dyDescent="0.35">
      <c r="A410" s="147" t="str">
        <v>AOM_001531</v>
      </c>
      <c r="B410" s="147" t="str">
        <v>Psophocarpus scandens Leaves</v>
      </c>
      <c r="C410" s="147" t="str">
        <v/>
      </c>
      <c r="D410" s="147" t="str">
        <v>Psophocarpus scandens Leaves</v>
      </c>
      <c r="E410" s="147" t="str">
        <f t="shared" si="33"/>
        <v>Psophocarpus scandens Leaves</v>
      </c>
      <c r="F410" s="147" t="str">
        <v>Management--Livestock Management--Feed Characteristic--Feed Composition--Feed Ingredient--Forage Plants--Legume Forages--Psophocarpus scandens--Psophocarpus scandens Leaves--</v>
      </c>
      <c r="G410" s="147" t="str" cm="1">
        <f t="array" ref="G410">IFERROR(SUBSTITUTE(_xlfn.CHOOSECOLS(_xlfn.TEXTSPLIT(_xlfn.TEXTJOIN("|",,F410),"Feed Ingredient--","|",TRUE),2),"----",""),"")</f>
        <v>Forage Plants--Legume Forages--Psophocarpus scandens--Psophocarpus scandens Leaves--</v>
      </c>
      <c r="H410" s="147" t="str">
        <f t="shared" si="30"/>
        <v>Forage Plants--Legume Forages--Psophocarpus scandens--Psophocarpus scandens Leaves</v>
      </c>
      <c r="I410" s="147">
        <f t="shared" si="31"/>
        <v>3</v>
      </c>
      <c r="J410" s="147" t="str">
        <f t="shared" si="32"/>
        <v>Forage Plants--Legume Forages--Psophocarpus scandens</v>
      </c>
      <c r="K410" s="147" t="str" cm="1">
        <f t="array" ref="K410">IF(G410&lt;&gt;"",_xlfn.TEXTJOIN(";",TRUE,
CONCATENATE(A410,"$",H410),
IF(E410="","",IF(I410&lt;&gt;0,CONCATENATE(A410,"$",J410,"--",_xlfn.TEXTSPLIT(E410,";",TRUE,FALSE)),CONCATENATE(A410,"$",_xlfn.TEXTSPLIT(E410,";",TRUE,FALSE))))),"")</f>
        <v>AOM_001531$Forage Plants--Legume Forages--Psophocarpus scandens--Psophocarpus scandens Leaves;AOM_001531$Forage Plants--Legume Forages--Psophocarpus scandens--Psophocarpus scandens Leaves</v>
      </c>
      <c r="L410" s="147" t="str">
        <v>AOM_001185$Crop Product--Oil Plant Products--Coconut--Coconut Cake</v>
      </c>
      <c r="M410" s="147" t="str" cm="1">
        <f t="array" ref="M410:N410">IF(L410&lt;&gt;"",_xlfn.TEXTSPLIT(L410, "$"),"")</f>
        <v>AOM_001185</v>
      </c>
      <c r="N410" s="147" t="str">
        <v>Crop Product--Oil Plant Products--Coconut--Coconut Cake</v>
      </c>
      <c r="O410" s="147" t="str" cm="1">
        <f t="array" ref="O410">IF(L410&lt;&gt;"",_xlfn.CHOOSECOLS(_xlfn.TEXTSPLIT(N410,"--"),1),"")</f>
        <v>Crop Product</v>
      </c>
      <c r="P410" s="147" t="str" cm="1">
        <f t="array" ref="P410">IF(L410&lt;&gt;"",IFERROR(_xlfn.CHOOSECOLS(_xlfn.TEXTSPLIT(N410,"--"),2),""),"")</f>
        <v>Oil Plant Products</v>
      </c>
      <c r="Q410" s="147" t="str">
        <f t="shared" si="34"/>
        <v>Coconut--Coconut Cake</v>
      </c>
    </row>
    <row r="411" spans="1:17" x14ac:dyDescent="0.35">
      <c r="A411" s="146" t="str">
        <v>AOM_001802</v>
      </c>
      <c r="B411" s="146" t="str">
        <v>Pterocarpus erinaceus</v>
      </c>
      <c r="C411" s="146" t="str">
        <v/>
      </c>
      <c r="D411" s="146" t="str">
        <v>Pterocarpus erinaceus</v>
      </c>
      <c r="E411" s="146" t="str">
        <f t="shared" si="33"/>
        <v>Pterocarpus erinaceus</v>
      </c>
      <c r="F411" s="146" t="str">
        <v>Management--Livestock Management--Feed Characteristic--Feed Composition--Feed Ingredient--Forage Plants--Legume Forages--Pterocarpus erinaceus----</v>
      </c>
      <c r="G411" s="146" t="str" cm="1">
        <f t="array" ref="G411">IFERROR(SUBSTITUTE(_xlfn.CHOOSECOLS(_xlfn.TEXTSPLIT(_xlfn.TEXTJOIN("|",,F411),"Feed Ingredient--","|",TRUE),2),"----",""),"")</f>
        <v>Forage Plants--Legume Forages--Pterocarpus erinaceus</v>
      </c>
      <c r="H411" s="146" t="str">
        <f t="shared" si="30"/>
        <v>Forage Plants--Legume Forages--Pterocarpus erinaceus</v>
      </c>
      <c r="I411" s="146">
        <f t="shared" si="31"/>
        <v>2</v>
      </c>
      <c r="J411" s="146" t="str">
        <f t="shared" si="32"/>
        <v>Forage Plants--Legume Forages</v>
      </c>
      <c r="K411" s="146" t="str" cm="1">
        <f t="array" ref="K411">IF(G411&lt;&gt;"",_xlfn.TEXTJOIN(";",TRUE,
CONCATENATE(A411,"$",H411),
IF(E411="","",IF(I411&lt;&gt;0,CONCATENATE(A411,"$",J411,"--",_xlfn.TEXTSPLIT(E411,";",TRUE,FALSE)),CONCATENATE(A411,"$",_xlfn.TEXTSPLIT(E411,";",TRUE,FALSE))))),"")</f>
        <v>AOM_001802$Forage Plants--Legume Forages--Pterocarpus erinaceus;AOM_001802$Forage Plants--Legume Forages--Pterocarpus erinaceus</v>
      </c>
      <c r="L411" s="146" t="str">
        <v>AOM_001185$Crop Product--Oil Plant Products--Coconut--Coconut Palm Oil Cake</v>
      </c>
      <c r="M411" s="146" t="str" cm="1">
        <f t="array" ref="M411:N411">IF(L411&lt;&gt;"",_xlfn.TEXTSPLIT(L411, "$"),"")</f>
        <v>AOM_001185</v>
      </c>
      <c r="N411" s="146" t="str">
        <v>Crop Product--Oil Plant Products--Coconut--Coconut Palm Oil Cake</v>
      </c>
      <c r="O411" s="146" t="str" cm="1">
        <f t="array" ref="O411">IF(L411&lt;&gt;"",_xlfn.CHOOSECOLS(_xlfn.TEXTSPLIT(N411,"--"),1),"")</f>
        <v>Crop Product</v>
      </c>
      <c r="P411" s="146" t="str" cm="1">
        <f t="array" ref="P411">IF(L411&lt;&gt;"",IFERROR(_xlfn.CHOOSECOLS(_xlfn.TEXTSPLIT(N411,"--"),2),""),"")</f>
        <v>Oil Plant Products</v>
      </c>
      <c r="Q411" s="146" t="str">
        <f t="shared" si="34"/>
        <v>Coconut--Coconut Palm Oil Cake</v>
      </c>
    </row>
    <row r="412" spans="1:17" x14ac:dyDescent="0.35">
      <c r="A412" s="147" t="str">
        <v>AOM_001232</v>
      </c>
      <c r="B412" s="147" t="str">
        <v>Pueraria phaseoloides Leaves</v>
      </c>
      <c r="C412" s="147" t="str">
        <v/>
      </c>
      <c r="D412" s="147" t="str">
        <v>Pueraria phaseoloides Leaves</v>
      </c>
      <c r="E412" s="147" t="str">
        <f t="shared" si="33"/>
        <v>Pueraria phaseoloides Leaves</v>
      </c>
      <c r="F412" s="147" t="str">
        <v>Management--Livestock Management--Feed Characteristic--Feed Composition--Feed Ingredient--Forage Plants--Legume Forages--Pueraria phaseoloides--Pueraria phaseoloides Leaves--</v>
      </c>
      <c r="G412" s="147" t="str" cm="1">
        <f t="array" ref="G412">IFERROR(SUBSTITUTE(_xlfn.CHOOSECOLS(_xlfn.TEXTSPLIT(_xlfn.TEXTJOIN("|",,F412),"Feed Ingredient--","|",TRUE),2),"----",""),"")</f>
        <v>Forage Plants--Legume Forages--Pueraria phaseoloides--Pueraria phaseoloides Leaves--</v>
      </c>
      <c r="H412" s="147" t="str">
        <f t="shared" si="30"/>
        <v>Forage Plants--Legume Forages--Pueraria phaseoloides--Pueraria phaseoloides Leaves</v>
      </c>
      <c r="I412" s="147">
        <f t="shared" si="31"/>
        <v>3</v>
      </c>
      <c r="J412" s="147" t="str">
        <f t="shared" si="32"/>
        <v>Forage Plants--Legume Forages--Pueraria phaseoloides</v>
      </c>
      <c r="K412" s="147" t="str" cm="1">
        <f t="array" ref="K412">IF(G412&lt;&gt;"",_xlfn.TEXTJOIN(";",TRUE,
CONCATENATE(A412,"$",H412),
IF(E412="","",IF(I412&lt;&gt;0,CONCATENATE(A412,"$",J412,"--",_xlfn.TEXTSPLIT(E412,";",TRUE,FALSE)),CONCATENATE(A412,"$",_xlfn.TEXTSPLIT(E412,";",TRUE,FALSE))))),"")</f>
        <v>AOM_001232$Forage Plants--Legume Forages--Pueraria phaseoloides--Pueraria phaseoloides Leaves;AOM_001232$Forage Plants--Legume Forages--Pueraria phaseoloides--Pueraria phaseoloides Leaves</v>
      </c>
      <c r="L412" s="147" t="str">
        <v>AOM_001185$Crop Product--Oil Plant Products--Coconut--Cocos nucifera Oil</v>
      </c>
      <c r="M412" s="147" t="str" cm="1">
        <f t="array" ref="M412:N412">IF(L412&lt;&gt;"",_xlfn.TEXTSPLIT(L412, "$"),"")</f>
        <v>AOM_001185</v>
      </c>
      <c r="N412" s="147" t="str">
        <v>Crop Product--Oil Plant Products--Coconut--Cocos nucifera Oil</v>
      </c>
      <c r="O412" s="147" t="str" cm="1">
        <f t="array" ref="O412">IF(L412&lt;&gt;"",_xlfn.CHOOSECOLS(_xlfn.TEXTSPLIT(N412,"--"),1),"")</f>
        <v>Crop Product</v>
      </c>
      <c r="P412" s="147" t="str" cm="1">
        <f t="array" ref="P412">IF(L412&lt;&gt;"",IFERROR(_xlfn.CHOOSECOLS(_xlfn.TEXTSPLIT(N412,"--"),2),""),"")</f>
        <v>Oil Plant Products</v>
      </c>
      <c r="Q412" s="147" t="str">
        <f t="shared" si="34"/>
        <v>Coconut--Cocos nucifera Oil</v>
      </c>
    </row>
    <row r="413" spans="1:17" x14ac:dyDescent="0.35">
      <c r="A413" s="146" t="str">
        <v>AOM_001532</v>
      </c>
      <c r="B413" s="146" t="str">
        <v>Spermacoce stachydea</v>
      </c>
      <c r="C413" s="146" t="str">
        <v/>
      </c>
      <c r="D413" s="146" t="str">
        <v>Spermacoce stachydea</v>
      </c>
      <c r="E413" s="146" t="str">
        <f t="shared" si="33"/>
        <v>Spermacoce stachydea</v>
      </c>
      <c r="F413" s="146" t="str">
        <v>Management--Livestock Management--Feed Characteristic--Feed Composition--Feed Ingredient--Forage Plants--Legume Forages--Spermacoce stachydea----</v>
      </c>
      <c r="G413" s="146" t="str" cm="1">
        <f t="array" ref="G413">IFERROR(SUBSTITUTE(_xlfn.CHOOSECOLS(_xlfn.TEXTSPLIT(_xlfn.TEXTJOIN("|",,F413),"Feed Ingredient--","|",TRUE),2),"----",""),"")</f>
        <v>Forage Plants--Legume Forages--Spermacoce stachydea</v>
      </c>
      <c r="H413" s="146" t="str">
        <f t="shared" si="30"/>
        <v>Forage Plants--Legume Forages--Spermacoce stachydea</v>
      </c>
      <c r="I413" s="146">
        <f t="shared" si="31"/>
        <v>2</v>
      </c>
      <c r="J413" s="146" t="str">
        <f t="shared" si="32"/>
        <v>Forage Plants--Legume Forages</v>
      </c>
      <c r="K413" s="146" t="str" cm="1">
        <f t="array" ref="K413">IF(G413&lt;&gt;"",_xlfn.TEXTJOIN(";",TRUE,
CONCATENATE(A413,"$",H413),
IF(E413="","",IF(I413&lt;&gt;0,CONCATENATE(A413,"$",J413,"--",_xlfn.TEXTSPLIT(E413,";",TRUE,FALSE)),CONCATENATE(A413,"$",_xlfn.TEXTSPLIT(E413,";",TRUE,FALSE))))),"")</f>
        <v>AOM_001532$Forage Plants--Legume Forages--Spermacoce stachydea;AOM_001532$Forage Plants--Legume Forages--Spermacoce stachydea</v>
      </c>
      <c r="L413" s="146" t="str">
        <v>AOM_001333$Crop Product--Oil Plant Products--Oil</v>
      </c>
      <c r="M413" s="146" t="str" cm="1">
        <f t="array" ref="M413:N413">IF(L413&lt;&gt;"",_xlfn.TEXTSPLIT(L413, "$"),"")</f>
        <v>AOM_001333</v>
      </c>
      <c r="N413" s="146" t="str">
        <v>Crop Product--Oil Plant Products--Oil</v>
      </c>
      <c r="O413" s="146" t="str" cm="1">
        <f t="array" ref="O413">IF(L413&lt;&gt;"",_xlfn.CHOOSECOLS(_xlfn.TEXTSPLIT(N413,"--"),1),"")</f>
        <v>Crop Product</v>
      </c>
      <c r="P413" s="146" t="str" cm="1">
        <f t="array" ref="P413">IF(L413&lt;&gt;"",IFERROR(_xlfn.CHOOSECOLS(_xlfn.TEXTSPLIT(N413,"--"),2),""),"")</f>
        <v>Oil Plant Products</v>
      </c>
      <c r="Q413" s="146" t="str">
        <f t="shared" si="34"/>
        <v>Oil</v>
      </c>
    </row>
    <row r="414" spans="1:17" x14ac:dyDescent="0.35">
      <c r="A414" s="147" t="str">
        <v>AOM_001235</v>
      </c>
      <c r="B414" s="147" t="str">
        <v>Stylosanthes guianensis Leaves</v>
      </c>
      <c r="C414" s="147" t="str">
        <v/>
      </c>
      <c r="D414" s="147" t="str">
        <v>Stylosanthes guianensis Leaves</v>
      </c>
      <c r="E414" s="147" t="str">
        <f t="shared" si="33"/>
        <v>Stylosanthes guianensis Leaves</v>
      </c>
      <c r="F414" s="147" t="str">
        <v>Management--Livestock Management--Feed Characteristic--Feed Composition--Feed Ingredient--Forage Plants--Legume Forages--Stylosanthes guianensis--Stylosanthes guianensis Leaves--</v>
      </c>
      <c r="G414" s="147" t="str" cm="1">
        <f t="array" ref="G414">IFERROR(SUBSTITUTE(_xlfn.CHOOSECOLS(_xlfn.TEXTSPLIT(_xlfn.TEXTJOIN("|",,F414),"Feed Ingredient--","|",TRUE),2),"----",""),"")</f>
        <v>Forage Plants--Legume Forages--Stylosanthes guianensis--Stylosanthes guianensis Leaves--</v>
      </c>
      <c r="H414" s="147" t="str">
        <f t="shared" si="30"/>
        <v>Forage Plants--Legume Forages--Stylosanthes guianensis--Stylosanthes guianensis Leaves</v>
      </c>
      <c r="I414" s="147">
        <f t="shared" si="31"/>
        <v>3</v>
      </c>
      <c r="J414" s="147" t="str">
        <f t="shared" si="32"/>
        <v>Forage Plants--Legume Forages--Stylosanthes guianensis</v>
      </c>
      <c r="K414" s="147" t="str" cm="1">
        <f t="array" ref="K414">IF(G414&lt;&gt;"",_xlfn.TEXTJOIN(";",TRUE,
CONCATENATE(A414,"$",H414),
IF(E414="","",IF(I414&lt;&gt;0,CONCATENATE(A414,"$",J414,"--",_xlfn.TEXTSPLIT(E414,";",TRUE,FALSE)),CONCATENATE(A414,"$",_xlfn.TEXTSPLIT(E414,";",TRUE,FALSE))))),"")</f>
        <v>AOM_001235$Forage Plants--Legume Forages--Stylosanthes guianensis--Stylosanthes guianensis Leaves;AOM_001235$Forage Plants--Legume Forages--Stylosanthes guianensis--Stylosanthes guianensis Leaves</v>
      </c>
      <c r="L414" s="147" t="str">
        <v>AOM_000671$Crop Product--Oil Plant Products--Palm--Palm Oil</v>
      </c>
      <c r="M414" s="147" t="str" cm="1">
        <f t="array" ref="M414:N414">IF(L414&lt;&gt;"",_xlfn.TEXTSPLIT(L414, "$"),"")</f>
        <v>AOM_000671</v>
      </c>
      <c r="N414" s="147" t="str">
        <v>Crop Product--Oil Plant Products--Palm--Palm Oil</v>
      </c>
      <c r="O414" s="147" t="str" cm="1">
        <f t="array" ref="O414">IF(L414&lt;&gt;"",_xlfn.CHOOSECOLS(_xlfn.TEXTSPLIT(N414,"--"),1),"")</f>
        <v>Crop Product</v>
      </c>
      <c r="P414" s="147" t="str" cm="1">
        <f t="array" ref="P414">IF(L414&lt;&gt;"",IFERROR(_xlfn.CHOOSECOLS(_xlfn.TEXTSPLIT(N414,"--"),2),""),"")</f>
        <v>Oil Plant Products</v>
      </c>
      <c r="Q414" s="147" t="str">
        <f t="shared" si="34"/>
        <v>Palm--Palm Oil</v>
      </c>
    </row>
    <row r="415" spans="1:17" x14ac:dyDescent="0.35">
      <c r="A415" s="146" t="str">
        <v>AOM_001233</v>
      </c>
      <c r="B415" s="146" t="str">
        <v>Stylosanthes guianensis</v>
      </c>
      <c r="C415" s="146" t="str">
        <v/>
      </c>
      <c r="D415" s="146" t="str">
        <v>Stylosanthes guianensis</v>
      </c>
      <c r="E415" s="146" t="str">
        <f t="shared" si="33"/>
        <v>Stylosanthes guianensis</v>
      </c>
      <c r="F415" s="146" t="str">
        <v>Management--Livestock Management--Feed Characteristic--Feed Composition--Feed Ingredient--Forage Plants--Legume Forages--Stylosanthes guianensis----</v>
      </c>
      <c r="G415" s="146" t="str" cm="1">
        <f t="array" ref="G415">IFERROR(SUBSTITUTE(_xlfn.CHOOSECOLS(_xlfn.TEXTSPLIT(_xlfn.TEXTJOIN("|",,F415),"Feed Ingredient--","|",TRUE),2),"----",""),"")</f>
        <v>Forage Plants--Legume Forages--Stylosanthes guianensis</v>
      </c>
      <c r="H415" s="146" t="str">
        <f t="shared" si="30"/>
        <v>Forage Plants--Legume Forages--Stylosanthes guianensis</v>
      </c>
      <c r="I415" s="146">
        <f t="shared" si="31"/>
        <v>2</v>
      </c>
      <c r="J415" s="146" t="str">
        <f t="shared" si="32"/>
        <v>Forage Plants--Legume Forages</v>
      </c>
      <c r="K415" s="146" t="str" cm="1">
        <f t="array" ref="K415">IF(G415&lt;&gt;"",_xlfn.TEXTJOIN(";",TRUE,
CONCATENATE(A415,"$",H415),
IF(E415="","",IF(I415&lt;&gt;0,CONCATENATE(A415,"$",J415,"--",_xlfn.TEXTSPLIT(E415,";",TRUE,FALSE)),CONCATENATE(A415,"$",_xlfn.TEXTSPLIT(E415,";",TRUE,FALSE))))),"")</f>
        <v>AOM_001233$Forage Plants--Legume Forages--Stylosanthes guianensis;AOM_001233$Forage Plants--Legume Forages--Stylosanthes guianensis</v>
      </c>
      <c r="L415" s="146" t="str">
        <v>AOM_000671$Crop Product--Oil Plant Products--Palm--Palmae Oil</v>
      </c>
      <c r="M415" s="146" t="str" cm="1">
        <f t="array" ref="M415:N415">IF(L415&lt;&gt;"",_xlfn.TEXTSPLIT(L415, "$"),"")</f>
        <v>AOM_000671</v>
      </c>
      <c r="N415" s="146" t="str">
        <v>Crop Product--Oil Plant Products--Palm--Palmae Oil</v>
      </c>
      <c r="O415" s="146" t="str" cm="1">
        <f t="array" ref="O415">IF(L415&lt;&gt;"",_xlfn.CHOOSECOLS(_xlfn.TEXTSPLIT(N415,"--"),1),"")</f>
        <v>Crop Product</v>
      </c>
      <c r="P415" s="146" t="str" cm="1">
        <f t="array" ref="P415">IF(L415&lt;&gt;"",IFERROR(_xlfn.CHOOSECOLS(_xlfn.TEXTSPLIT(N415,"--"),2),""),"")</f>
        <v>Oil Plant Products</v>
      </c>
      <c r="Q415" s="146" t="str">
        <f t="shared" si="34"/>
        <v>Palm--Palmae Oil</v>
      </c>
    </row>
    <row r="416" spans="1:17" x14ac:dyDescent="0.35">
      <c r="A416" s="147" t="str">
        <v>AOM_001236</v>
      </c>
      <c r="B416" s="147" t="str">
        <v>Stylosanthes hamata</v>
      </c>
      <c r="C416" s="147" t="str">
        <v/>
      </c>
      <c r="D416" s="147" t="str">
        <v>Stylosanthes hamata</v>
      </c>
      <c r="E416" s="147" t="str">
        <f t="shared" si="33"/>
        <v>Stylosanthes hamata</v>
      </c>
      <c r="F416" s="147" t="str">
        <v>Management--Livestock Management--Feed Characteristic--Feed Composition--Feed Ingredient--Forage Plants--Legume Forages--Stylosanthes hamata----</v>
      </c>
      <c r="G416" s="147" t="str" cm="1">
        <f t="array" ref="G416">IFERROR(SUBSTITUTE(_xlfn.CHOOSECOLS(_xlfn.TEXTSPLIT(_xlfn.TEXTJOIN("|",,F416),"Feed Ingredient--","|",TRUE),2),"----",""),"")</f>
        <v>Forage Plants--Legume Forages--Stylosanthes hamata</v>
      </c>
      <c r="H416" s="147" t="str">
        <f t="shared" si="30"/>
        <v>Forage Plants--Legume Forages--Stylosanthes hamata</v>
      </c>
      <c r="I416" s="147">
        <f t="shared" si="31"/>
        <v>2</v>
      </c>
      <c r="J416" s="147" t="str">
        <f t="shared" si="32"/>
        <v>Forage Plants--Legume Forages</v>
      </c>
      <c r="K416" s="147" t="str" cm="1">
        <f t="array" ref="K416">IF(G416&lt;&gt;"",_xlfn.TEXTJOIN(";",TRUE,
CONCATENATE(A416,"$",H416),
IF(E416="","",IF(I416&lt;&gt;0,CONCATENATE(A416,"$",J416,"--",_xlfn.TEXTSPLIT(E416,";",TRUE,FALSE)),CONCATENATE(A416,"$",_xlfn.TEXTSPLIT(E416,";",TRUE,FALSE))))),"")</f>
        <v>AOM_001236$Forage Plants--Legume Forages--Stylosanthes hamata;AOM_001236$Forage Plants--Legume Forages--Stylosanthes hamata</v>
      </c>
      <c r="L416" s="147" t="str">
        <v>AOM_000671$Crop Product--Oil Plant Products--Palm--Arecaceae</v>
      </c>
      <c r="M416" s="147" t="str" cm="1">
        <f t="array" ref="M416:N416">IF(L416&lt;&gt;"",_xlfn.TEXTSPLIT(L416, "$"),"")</f>
        <v>AOM_000671</v>
      </c>
      <c r="N416" s="147" t="str">
        <v>Crop Product--Oil Plant Products--Palm--Arecaceae</v>
      </c>
      <c r="O416" s="147" t="str" cm="1">
        <f t="array" ref="O416">IF(L416&lt;&gt;"",_xlfn.CHOOSECOLS(_xlfn.TEXTSPLIT(N416,"--"),1),"")</f>
        <v>Crop Product</v>
      </c>
      <c r="P416" s="147" t="str" cm="1">
        <f t="array" ref="P416">IF(L416&lt;&gt;"",IFERROR(_xlfn.CHOOSECOLS(_xlfn.TEXTSPLIT(N416,"--"),2),""),"")</f>
        <v>Oil Plant Products</v>
      </c>
      <c r="Q416" s="147" t="str">
        <f t="shared" si="34"/>
        <v>Palm--Arecaceae</v>
      </c>
    </row>
    <row r="417" spans="1:17" x14ac:dyDescent="0.35">
      <c r="A417" s="146" t="str">
        <v>AOM_001237</v>
      </c>
      <c r="B417" s="146" t="str">
        <v>Stylosanthes scabra</v>
      </c>
      <c r="C417" s="146" t="str">
        <v/>
      </c>
      <c r="D417" s="146" t="str">
        <v/>
      </c>
      <c r="E417" s="146" t="str">
        <f t="shared" si="33"/>
        <v/>
      </c>
      <c r="F417" s="146" t="str">
        <v>Management--Livestock Management--Feed Characteristic--Feed Composition--Feed Ingredient--Forage Plants--Legume Forages--Stylosanthes scabra----</v>
      </c>
      <c r="G417" s="146" t="str" cm="1">
        <f t="array" ref="G417">IFERROR(SUBSTITUTE(_xlfn.CHOOSECOLS(_xlfn.TEXTSPLIT(_xlfn.TEXTJOIN("|",,F417),"Feed Ingredient--","|",TRUE),2),"----",""),"")</f>
        <v>Forage Plants--Legume Forages--Stylosanthes scabra</v>
      </c>
      <c r="H417" s="146" t="str">
        <f t="shared" si="30"/>
        <v>Forage Plants--Legume Forages--Stylosanthes scabra</v>
      </c>
      <c r="I417" s="146">
        <f t="shared" si="31"/>
        <v>2</v>
      </c>
      <c r="J417" s="146" t="str">
        <f t="shared" si="32"/>
        <v>Forage Plants--Legume Forages</v>
      </c>
      <c r="K417" s="146" t="str" cm="1">
        <f t="array" ref="K417">IF(G417&lt;&gt;"",_xlfn.TEXTJOIN(";",TRUE,
CONCATENATE(A417,"$",H417),
IF(E417="","",IF(I417&lt;&gt;0,CONCATENATE(A417,"$",J417,"--",_xlfn.TEXTSPLIT(E417,";",TRUE,FALSE)),CONCATENATE(A417,"$",_xlfn.TEXTSPLIT(E417,";",TRUE,FALSE))))),"")</f>
        <v>AOM_001237$Forage Plants--Legume Forages--Stylosanthes scabra</v>
      </c>
      <c r="L417" s="146" t="str">
        <v>AOM_000672$Crop Product--Oil Plant Products--Palm--Palm Oil Crude</v>
      </c>
      <c r="M417" s="146" t="str" cm="1">
        <f t="array" ref="M417:N417">IF(L417&lt;&gt;"",_xlfn.TEXTSPLIT(L417, "$"),"")</f>
        <v>AOM_000672</v>
      </c>
      <c r="N417" s="146" t="str">
        <v>Crop Product--Oil Plant Products--Palm--Palm Oil Crude</v>
      </c>
      <c r="O417" s="146" t="str" cm="1">
        <f t="array" ref="O417">IF(L417&lt;&gt;"",_xlfn.CHOOSECOLS(_xlfn.TEXTSPLIT(N417,"--"),1),"")</f>
        <v>Crop Product</v>
      </c>
      <c r="P417" s="146" t="str" cm="1">
        <f t="array" ref="P417">IF(L417&lt;&gt;"",IFERROR(_xlfn.CHOOSECOLS(_xlfn.TEXTSPLIT(N417,"--"),2),""),"")</f>
        <v>Oil Plant Products</v>
      </c>
      <c r="Q417" s="146" t="str">
        <f t="shared" si="34"/>
        <v>Palm--Palm Oil Crude</v>
      </c>
    </row>
    <row r="418" spans="1:17" x14ac:dyDescent="0.35">
      <c r="A418" s="147" t="str">
        <v>AOM_001239</v>
      </c>
      <c r="B418" s="147" t="str">
        <v>Tephrosia bracteolata</v>
      </c>
      <c r="C418" s="147" t="str">
        <v/>
      </c>
      <c r="D418" s="147" t="str">
        <v>Tephrosia bracteolata</v>
      </c>
      <c r="E418" s="147" t="str">
        <f t="shared" si="33"/>
        <v>Tephrosia bracteolata</v>
      </c>
      <c r="F418" s="147" t="str">
        <v>Management--Livestock Management--Feed Characteristic--Feed Composition--Feed Ingredient--Forage Plants--Legume Forages--Tephrosia bracteolata----</v>
      </c>
      <c r="G418" s="147" t="str" cm="1">
        <f t="array" ref="G418">IFERROR(SUBSTITUTE(_xlfn.CHOOSECOLS(_xlfn.TEXTSPLIT(_xlfn.TEXTJOIN("|",,F418),"Feed Ingredient--","|",TRUE),2),"----",""),"")</f>
        <v>Forage Plants--Legume Forages--Tephrosia bracteolata</v>
      </c>
      <c r="H418" s="147" t="str">
        <f t="shared" si="30"/>
        <v>Forage Plants--Legume Forages--Tephrosia bracteolata</v>
      </c>
      <c r="I418" s="147">
        <f t="shared" si="31"/>
        <v>2</v>
      </c>
      <c r="J418" s="147" t="str">
        <f t="shared" si="32"/>
        <v>Forage Plants--Legume Forages</v>
      </c>
      <c r="K418" s="147" t="str" cm="1">
        <f t="array" ref="K418">IF(G418&lt;&gt;"",_xlfn.TEXTJOIN(";",TRUE,
CONCATENATE(A418,"$",H418),
IF(E418="","",IF(I418&lt;&gt;0,CONCATENATE(A418,"$",J418,"--",_xlfn.TEXTSPLIT(E418,";",TRUE,FALSE)),CONCATENATE(A418,"$",_xlfn.TEXTSPLIT(E418,";",TRUE,FALSE))))),"")</f>
        <v>AOM_001239$Forage Plants--Legume Forages--Tephrosia bracteolata;AOM_001239$Forage Plants--Legume Forages--Tephrosia bracteolata</v>
      </c>
      <c r="L418" s="147" t="str">
        <v>AOM_001837$Crop Product--Oil Plant Products--Palm--Palm Oil Sludge</v>
      </c>
      <c r="M418" s="147" t="str" cm="1">
        <f t="array" ref="M418:N418">IF(L418&lt;&gt;"",_xlfn.TEXTSPLIT(L418, "$"),"")</f>
        <v>AOM_001837</v>
      </c>
      <c r="N418" s="147" t="str">
        <v>Crop Product--Oil Plant Products--Palm--Palm Oil Sludge</v>
      </c>
      <c r="O418" s="147" t="str" cm="1">
        <f t="array" ref="O418">IF(L418&lt;&gt;"",_xlfn.CHOOSECOLS(_xlfn.TEXTSPLIT(N418,"--"),1),"")</f>
        <v>Crop Product</v>
      </c>
      <c r="P418" s="147" t="str" cm="1">
        <f t="array" ref="P418">IF(L418&lt;&gt;"",IFERROR(_xlfn.CHOOSECOLS(_xlfn.TEXTSPLIT(N418,"--"),2),""),"")</f>
        <v>Oil Plant Products</v>
      </c>
      <c r="Q418" s="147" t="str">
        <f t="shared" si="34"/>
        <v>Palm--Palm Oil Sludge</v>
      </c>
    </row>
    <row r="419" spans="1:17" x14ac:dyDescent="0.35">
      <c r="A419" s="146" t="str">
        <v>AOM_001241</v>
      </c>
      <c r="B419" s="146" t="str">
        <v>Trifolium alexandrinum Straw</v>
      </c>
      <c r="C419" s="146" t="str">
        <v>Berseem Straw</v>
      </c>
      <c r="D419" s="146" t="str">
        <v>Trifolium alexandrinum Straw</v>
      </c>
      <c r="E419" s="146" t="str">
        <f t="shared" si="33"/>
        <v>Berseem Straw;Trifolium alexandrinum Straw</v>
      </c>
      <c r="F419" s="146" t="str">
        <v>Management--Livestock Management--Feed Characteristic--Feed Composition--Feed Ingredient--Forage Plants--Legume Forages--Trifolium alexandrinum--Trifolium alexandrinum Straw--</v>
      </c>
      <c r="G419" s="146" t="str" cm="1">
        <f t="array" ref="G419">IFERROR(SUBSTITUTE(_xlfn.CHOOSECOLS(_xlfn.TEXTSPLIT(_xlfn.TEXTJOIN("|",,F419),"Feed Ingredient--","|",TRUE),2),"----",""),"")</f>
        <v>Forage Plants--Legume Forages--Trifolium alexandrinum--Trifolium alexandrinum Straw--</v>
      </c>
      <c r="H419" s="146" t="str">
        <f t="shared" si="30"/>
        <v>Forage Plants--Legume Forages--Trifolium alexandrinum--Trifolium alexandrinum Straw</v>
      </c>
      <c r="I419" s="146">
        <f t="shared" si="31"/>
        <v>3</v>
      </c>
      <c r="J419" s="146" t="str">
        <f t="shared" si="32"/>
        <v>Forage Plants--Legume Forages--Trifolium alexandrinum</v>
      </c>
      <c r="K419" s="146" t="str" cm="1">
        <f t="array" ref="K419">IF(G419&lt;&gt;"",_xlfn.TEXTJOIN(";",TRUE,
CONCATENATE(A419,"$",H419),
IF(E419="","",IF(I419&lt;&gt;0,CONCATENATE(A419,"$",J419,"--",_xlfn.TEXTSPLIT(E419,";",TRUE,FALSE)),CONCATENATE(A419,"$",_xlfn.TEXTSPLIT(E419,";",TRUE,FALSE))))),"")</f>
        <v>AOM_001241$Forage Plants--Legume Forages--Trifolium alexandrinum--Trifolium alexandrinum Straw;AOM_001241$Forage Plants--Legume Forages--Trifolium alexandrinum--Berseem Straw;AOM_001241$Forage Plants--Legume Forages--Trifolium alexandrinum--Trifolium alexandrinum Straw</v>
      </c>
      <c r="L419" s="146" t="str">
        <v>AOM_001837$Crop Product--Oil Plant Products--Palm--Arecaceae Sludge</v>
      </c>
      <c r="M419" s="146" t="str" cm="1">
        <f t="array" ref="M419:N419">IF(L419&lt;&gt;"",_xlfn.TEXTSPLIT(L419, "$"),"")</f>
        <v>AOM_001837</v>
      </c>
      <c r="N419" s="146" t="str">
        <v>Crop Product--Oil Plant Products--Palm--Arecaceae Sludge</v>
      </c>
      <c r="O419" s="146" t="str" cm="1">
        <f t="array" ref="O419">IF(L419&lt;&gt;"",_xlfn.CHOOSECOLS(_xlfn.TEXTSPLIT(N419,"--"),1),"")</f>
        <v>Crop Product</v>
      </c>
      <c r="P419" s="146" t="str" cm="1">
        <f t="array" ref="P419">IF(L419&lt;&gt;"",IFERROR(_xlfn.CHOOSECOLS(_xlfn.TEXTSPLIT(N419,"--"),2),""),"")</f>
        <v>Oil Plant Products</v>
      </c>
      <c r="Q419" s="146" t="str">
        <f t="shared" si="34"/>
        <v>Palm--Arecaceae Sludge</v>
      </c>
    </row>
    <row r="420" spans="1:17" x14ac:dyDescent="0.35">
      <c r="A420" s="147" t="str">
        <v>AOM_001240</v>
      </c>
      <c r="B420" s="147" t="str">
        <v>Trifolium alexandrinum</v>
      </c>
      <c r="C420" s="147" t="str">
        <v>Berseem Clover;Egyptian Berseem Clover</v>
      </c>
      <c r="D420" s="147" t="str">
        <v>Trifolium alexandrinum</v>
      </c>
      <c r="E420" s="147" t="str">
        <f t="shared" si="33"/>
        <v>Berseem Clover;Egyptian Berseem Clover;Trifolium alexandrinum</v>
      </c>
      <c r="F420" s="147" t="str">
        <v>Management--Livestock Management--Feed Characteristic--Feed Composition--Feed Ingredient--Forage Plants--Legume Forages--Trifolium alexandrinum----</v>
      </c>
      <c r="G420" s="147" t="str" cm="1">
        <f t="array" ref="G420">IFERROR(SUBSTITUTE(_xlfn.CHOOSECOLS(_xlfn.TEXTSPLIT(_xlfn.TEXTJOIN("|",,F420),"Feed Ingredient--","|",TRUE),2),"----",""),"")</f>
        <v>Forage Plants--Legume Forages--Trifolium alexandrinum</v>
      </c>
      <c r="H420" s="147" t="str">
        <f t="shared" si="30"/>
        <v>Forage Plants--Legume Forages--Trifolium alexandrinum</v>
      </c>
      <c r="I420" s="147">
        <f t="shared" si="31"/>
        <v>2</v>
      </c>
      <c r="J420" s="147" t="str">
        <f t="shared" si="32"/>
        <v>Forage Plants--Legume Forages</v>
      </c>
      <c r="K420" s="147" t="str" cm="1">
        <f t="array" ref="K420">IF(G420&lt;&gt;"",_xlfn.TEXTJOIN(";",TRUE,
CONCATENATE(A420,"$",H420),
IF(E420="","",IF(I420&lt;&gt;0,CONCATENATE(A420,"$",J420,"--",_xlfn.TEXTSPLIT(E420,";",TRUE,FALSE)),CONCATENATE(A420,"$",_xlfn.TEXTSPLIT(E420,";",TRUE,FALSE))))),"")</f>
        <v>AOM_001240$Forage Plants--Legume Forages--Trifolium alexandrinum;AOM_001240$Forage Plants--Legume Forages--Berseem Clover;AOM_001240$Forage Plants--Legume Forages--Egyptian Berseem Clover;AOM_001240$Forage Plants--Legume Forages--Trifolium alexandrinum</v>
      </c>
      <c r="L420" s="147" t="str">
        <v>AOM_000673$Crop Product--Oil Plant Products--Sunflower</v>
      </c>
      <c r="M420" s="147" t="str" cm="1">
        <f t="array" ref="M420:N420">IF(L420&lt;&gt;"",_xlfn.TEXTSPLIT(L420, "$"),"")</f>
        <v>AOM_000673</v>
      </c>
      <c r="N420" s="147" t="str">
        <v>Crop Product--Oil Plant Products--Sunflower</v>
      </c>
      <c r="O420" s="147" t="str" cm="1">
        <f t="array" ref="O420">IF(L420&lt;&gt;"",_xlfn.CHOOSECOLS(_xlfn.TEXTSPLIT(N420,"--"),1),"")</f>
        <v>Crop Product</v>
      </c>
      <c r="P420" s="147" t="str" cm="1">
        <f t="array" ref="P420">IF(L420&lt;&gt;"",IFERROR(_xlfn.CHOOSECOLS(_xlfn.TEXTSPLIT(N420,"--"),2),""),"")</f>
        <v>Oil Plant Products</v>
      </c>
      <c r="Q420" s="147" t="str">
        <f t="shared" si="34"/>
        <v>Sunflower</v>
      </c>
    </row>
    <row r="421" spans="1:17" x14ac:dyDescent="0.35">
      <c r="A421" s="146" t="str">
        <v>AOM_001548</v>
      </c>
      <c r="B421" s="146" t="str">
        <v>Trifolium repens</v>
      </c>
      <c r="C421" s="146" t="str">
        <v/>
      </c>
      <c r="D421" s="146" t="str">
        <v>Trifolium repens</v>
      </c>
      <c r="E421" s="146" t="str">
        <f t="shared" si="33"/>
        <v>Trifolium repens</v>
      </c>
      <c r="F421" s="146" t="str">
        <v>Management--Livestock Management--Feed Characteristic--Feed Composition--Feed Ingredient--Forage Plants--Legume Forages--Trifolium repens----</v>
      </c>
      <c r="G421" s="146" t="str" cm="1">
        <f t="array" ref="G421">IFERROR(SUBSTITUTE(_xlfn.CHOOSECOLS(_xlfn.TEXTSPLIT(_xlfn.TEXTJOIN("|",,F421),"Feed Ingredient--","|",TRUE),2),"----",""),"")</f>
        <v>Forage Plants--Legume Forages--Trifolium repens</v>
      </c>
      <c r="H421" s="146" t="str">
        <f t="shared" si="30"/>
        <v>Forage Plants--Legume Forages--Trifolium repens</v>
      </c>
      <c r="I421" s="146">
        <f t="shared" si="31"/>
        <v>2</v>
      </c>
      <c r="J421" s="146" t="str">
        <f t="shared" si="32"/>
        <v>Forage Plants--Legume Forages</v>
      </c>
      <c r="K421" s="146" t="str" cm="1">
        <f t="array" ref="K421">IF(G421&lt;&gt;"",_xlfn.TEXTJOIN(";",TRUE,
CONCATENATE(A421,"$",H421),
IF(E421="","",IF(I421&lt;&gt;0,CONCATENATE(A421,"$",J421,"--",_xlfn.TEXTSPLIT(E421,";",TRUE,FALSE)),CONCATENATE(A421,"$",_xlfn.TEXTSPLIT(E421,";",TRUE,FALSE))))),"")</f>
        <v>AOM_001548$Forage Plants--Legume Forages--Trifolium repens;AOM_001548$Forage Plants--Legume Forages--Trifolium repens</v>
      </c>
      <c r="L421" s="146" t="str">
        <v>AOM_000673$Crop Product--Oil Plant Products--Common Sunflower</v>
      </c>
      <c r="M421" s="146" t="str" cm="1">
        <f t="array" ref="M421:N421">IF(L421&lt;&gt;"",_xlfn.TEXTSPLIT(L421, "$"),"")</f>
        <v>AOM_000673</v>
      </c>
      <c r="N421" s="146" t="str">
        <v>Crop Product--Oil Plant Products--Common Sunflower</v>
      </c>
      <c r="O421" s="146" t="str" cm="1">
        <f t="array" ref="O421">IF(L421&lt;&gt;"",_xlfn.CHOOSECOLS(_xlfn.TEXTSPLIT(N421,"--"),1),"")</f>
        <v>Crop Product</v>
      </c>
      <c r="P421" s="146" t="str" cm="1">
        <f t="array" ref="P421">IF(L421&lt;&gt;"",IFERROR(_xlfn.CHOOSECOLS(_xlfn.TEXTSPLIT(N421,"--"),2),""),"")</f>
        <v>Oil Plant Products</v>
      </c>
      <c r="Q421" s="146" t="str">
        <f t="shared" si="34"/>
        <v>Common Sunflower</v>
      </c>
    </row>
    <row r="422" spans="1:17" x14ac:dyDescent="0.35">
      <c r="A422" s="147" t="str">
        <v>AOM_001242</v>
      </c>
      <c r="B422" s="147" t="str">
        <v>Vicia</v>
      </c>
      <c r="C422" s="147" t="str">
        <v>Vetch spp.</v>
      </c>
      <c r="D422" s="147" t="str">
        <v/>
      </c>
      <c r="E422" s="147" t="str">
        <f t="shared" si="33"/>
        <v>Vetch spp.</v>
      </c>
      <c r="F422" s="147" t="str">
        <v>Management--Livestock Management--Feed Characteristic--Feed Composition--Feed Ingredient--Forage Plants--Legume Forages--Vicia----</v>
      </c>
      <c r="G422" s="147" t="str" cm="1">
        <f t="array" ref="G422">IFERROR(SUBSTITUTE(_xlfn.CHOOSECOLS(_xlfn.TEXTSPLIT(_xlfn.TEXTJOIN("|",,F422),"Feed Ingredient--","|",TRUE),2),"----",""),"")</f>
        <v>Forage Plants--Legume Forages--Vicia</v>
      </c>
      <c r="H422" s="147" t="str">
        <f t="shared" si="30"/>
        <v>Forage Plants--Legume Forages--Vicia</v>
      </c>
      <c r="I422" s="147">
        <f t="shared" si="31"/>
        <v>2</v>
      </c>
      <c r="J422" s="147" t="str">
        <f t="shared" si="32"/>
        <v>Forage Plants--Legume Forages</v>
      </c>
      <c r="K422" s="147" t="str" cm="1">
        <f t="array" ref="K422">IF(G422&lt;&gt;"",_xlfn.TEXTJOIN(";",TRUE,
CONCATENATE(A422,"$",H422),
IF(E422="","",IF(I422&lt;&gt;0,CONCATENATE(A422,"$",J422,"--",_xlfn.TEXTSPLIT(E422,";",TRUE,FALSE)),CONCATENATE(A422,"$",_xlfn.TEXTSPLIT(E422,";",TRUE,FALSE))))),"")</f>
        <v>AOM_001242$Forage Plants--Legume Forages--Vicia;AOM_001242$Forage Plants--Legume Forages--Vetch spp.</v>
      </c>
      <c r="L422" s="147" t="str">
        <v>AOM_000673$Crop Product--Oil Plant Products--Helianthus annuus</v>
      </c>
      <c r="M422" s="147" t="str" cm="1">
        <f t="array" ref="M422:N422">IF(L422&lt;&gt;"",_xlfn.TEXTSPLIT(L422, "$"),"")</f>
        <v>AOM_000673</v>
      </c>
      <c r="N422" s="147" t="str">
        <v>Crop Product--Oil Plant Products--Helianthus annuus</v>
      </c>
      <c r="O422" s="147" t="str" cm="1">
        <f t="array" ref="O422">IF(L422&lt;&gt;"",_xlfn.CHOOSECOLS(_xlfn.TEXTSPLIT(N422,"--"),1),"")</f>
        <v>Crop Product</v>
      </c>
      <c r="P422" s="147" t="str" cm="1">
        <f t="array" ref="P422">IF(L422&lt;&gt;"",IFERROR(_xlfn.CHOOSECOLS(_xlfn.TEXTSPLIT(N422,"--"),2),""),"")</f>
        <v>Oil Plant Products</v>
      </c>
      <c r="Q422" s="147" t="str">
        <f t="shared" si="34"/>
        <v>Helianthus annuus</v>
      </c>
    </row>
    <row r="423" spans="1:17" x14ac:dyDescent="0.35">
      <c r="A423" s="146" t="str">
        <v>AOM_001243</v>
      </c>
      <c r="B423" s="146" t="str">
        <v>Vicia dasycarpa</v>
      </c>
      <c r="C423" s="146" t="str">
        <v/>
      </c>
      <c r="D423" s="146" t="str">
        <v>Vicia dasycarpa</v>
      </c>
      <c r="E423" s="146" t="str">
        <f t="shared" si="33"/>
        <v>Vicia dasycarpa</v>
      </c>
      <c r="F423" s="146" t="str">
        <v>Management--Livestock Management--Feed Characteristic--Feed Composition--Feed Ingredient--Forage Plants--Legume Forages--Vicia dasycarpa----</v>
      </c>
      <c r="G423" s="146" t="str" cm="1">
        <f t="array" ref="G423">IFERROR(SUBSTITUTE(_xlfn.CHOOSECOLS(_xlfn.TEXTSPLIT(_xlfn.TEXTJOIN("|",,F423),"Feed Ingredient--","|",TRUE),2),"----",""),"")</f>
        <v>Forage Plants--Legume Forages--Vicia dasycarpa</v>
      </c>
      <c r="H423" s="146" t="str">
        <f t="shared" si="30"/>
        <v>Forage Plants--Legume Forages--Vicia dasycarpa</v>
      </c>
      <c r="I423" s="146">
        <f t="shared" si="31"/>
        <v>2</v>
      </c>
      <c r="J423" s="146" t="str">
        <f t="shared" si="32"/>
        <v>Forage Plants--Legume Forages</v>
      </c>
      <c r="K423" s="146" t="str" cm="1">
        <f t="array" ref="K423">IF(G423&lt;&gt;"",_xlfn.TEXTJOIN(";",TRUE,
CONCATENATE(A423,"$",H423),
IF(E423="","",IF(I423&lt;&gt;0,CONCATENATE(A423,"$",J423,"--",_xlfn.TEXTSPLIT(E423,";",TRUE,FALSE)),CONCATENATE(A423,"$",_xlfn.TEXTSPLIT(E423,";",TRUE,FALSE))))),"")</f>
        <v>AOM_001243$Forage Plants--Legume Forages--Vicia dasycarpa;AOM_001243$Forage Plants--Legume Forages--Vicia dasycarpa</v>
      </c>
      <c r="L423" s="146" t="str">
        <v>AOM_000674$Crop Product--Oil Plant Products--Sunflower--Sunflower Oil</v>
      </c>
      <c r="M423" s="146" t="str" cm="1">
        <f t="array" ref="M423:N423">IF(L423&lt;&gt;"",_xlfn.TEXTSPLIT(L423, "$"),"")</f>
        <v>AOM_000674</v>
      </c>
      <c r="N423" s="146" t="str">
        <v>Crop Product--Oil Plant Products--Sunflower--Sunflower Oil</v>
      </c>
      <c r="O423" s="146" t="str" cm="1">
        <f t="array" ref="O423">IF(L423&lt;&gt;"",_xlfn.CHOOSECOLS(_xlfn.TEXTSPLIT(N423,"--"),1),"")</f>
        <v>Crop Product</v>
      </c>
      <c r="P423" s="146" t="str" cm="1">
        <f t="array" ref="P423">IF(L423&lt;&gt;"",IFERROR(_xlfn.CHOOSECOLS(_xlfn.TEXTSPLIT(N423,"--"),2),""),"")</f>
        <v>Oil Plant Products</v>
      </c>
      <c r="Q423" s="146" t="str">
        <f t="shared" si="34"/>
        <v>Sunflower--Sunflower Oil</v>
      </c>
    </row>
    <row r="424" spans="1:17" x14ac:dyDescent="0.35">
      <c r="A424" s="147" t="str">
        <v>AOM_001190</v>
      </c>
      <c r="B424" s="147" t="str">
        <v>Noug Cake</v>
      </c>
      <c r="C424" s="147" t="str">
        <v/>
      </c>
      <c r="D424" s="147" t="str">
        <v>Guizotia abyssinica Cake</v>
      </c>
      <c r="E424" s="147" t="str">
        <f t="shared" si="33"/>
        <v>Guizotia abyssinica Cake</v>
      </c>
      <c r="F424" s="147" t="str">
        <v>Management--Livestock Management--Feed Characteristic--Feed Composition--Feed Ingredient--Forage Plants--Oil Plant ByProducts--Noug--Noug Cake--</v>
      </c>
      <c r="G424" s="147" t="str" cm="1">
        <f t="array" ref="G424">IFERROR(SUBSTITUTE(_xlfn.CHOOSECOLS(_xlfn.TEXTSPLIT(_xlfn.TEXTJOIN("|",,F424),"Feed Ingredient--","|",TRUE),2),"----",""),"")</f>
        <v>Forage Plants--Oil Plant ByProducts--Noug--Noug Cake--</v>
      </c>
      <c r="H424" s="147" t="str">
        <f t="shared" si="30"/>
        <v>Forage Plants--Oil Plant ByProducts--Noug--Noug Cake</v>
      </c>
      <c r="I424" s="147">
        <f t="shared" si="31"/>
        <v>3</v>
      </c>
      <c r="J424" s="147" t="str">
        <f t="shared" si="32"/>
        <v>Forage Plants--Oil Plant ByProducts--Noug</v>
      </c>
      <c r="K424" s="147" t="str" cm="1">
        <f t="array" ref="K424">IF(G424&lt;&gt;"",_xlfn.TEXTJOIN(";",TRUE,
CONCATENATE(A424,"$",H424),
IF(E424="","",IF(I424&lt;&gt;0,CONCATENATE(A424,"$",J424,"--",_xlfn.TEXTSPLIT(E424,";",TRUE,FALSE)),CONCATENATE(A424,"$",_xlfn.TEXTSPLIT(E424,";",TRUE,FALSE))))),"")</f>
        <v>AOM_001190$Forage Plants--Oil Plant ByProducts--Noug--Noug Cake;AOM_001190$Forage Plants--Oil Plant ByProducts--Noug--Guizotia abyssinica Cake</v>
      </c>
      <c r="L424" s="147" t="str">
        <v>AOM_000674$Crop Product--Oil Plant Products--Sunflower--Common Sunflower Oil</v>
      </c>
      <c r="M424" s="147" t="str" cm="1">
        <f t="array" ref="M424:N424">IF(L424&lt;&gt;"",_xlfn.TEXTSPLIT(L424, "$"),"")</f>
        <v>AOM_000674</v>
      </c>
      <c r="N424" s="147" t="str">
        <v>Crop Product--Oil Plant Products--Sunflower--Common Sunflower Oil</v>
      </c>
      <c r="O424" s="147" t="str" cm="1">
        <f t="array" ref="O424">IF(L424&lt;&gt;"",_xlfn.CHOOSECOLS(_xlfn.TEXTSPLIT(N424,"--"),1),"")</f>
        <v>Crop Product</v>
      </c>
      <c r="P424" s="147" t="str" cm="1">
        <f t="array" ref="P424">IF(L424&lt;&gt;"",IFERROR(_xlfn.CHOOSECOLS(_xlfn.TEXTSPLIT(N424,"--"),2),""),"")</f>
        <v>Oil Plant Products</v>
      </c>
      <c r="Q424" s="147" t="str">
        <f t="shared" si="34"/>
        <v>Sunflower--Common Sunflower Oil</v>
      </c>
    </row>
    <row r="425" spans="1:17" x14ac:dyDescent="0.35">
      <c r="A425" s="146" t="str">
        <v>AOM_000730</v>
      </c>
      <c r="B425" s="146" t="str">
        <v>Olive Leaves</v>
      </c>
      <c r="C425" s="146" t="str">
        <v>Common Olive Leaves;Olea sativa Leaves</v>
      </c>
      <c r="D425" s="146" t="str">
        <v>Olea europaea Leaves</v>
      </c>
      <c r="E425" s="146" t="str">
        <f t="shared" si="33"/>
        <v>Common Olive Leaves;Olea sativa Leaves;Olea europaea Leaves</v>
      </c>
      <c r="F425" s="146" t="str">
        <v>Management--Livestock Management--Feed Characteristic--Feed Composition--Feed Ingredient--Forage Plants--Oil Plant ByProducts--Olive--Olive Leaves--</v>
      </c>
      <c r="G425" s="146" t="str" cm="1">
        <f t="array" ref="G425">IFERROR(SUBSTITUTE(_xlfn.CHOOSECOLS(_xlfn.TEXTSPLIT(_xlfn.TEXTJOIN("|",,F425),"Feed Ingredient--","|",TRUE),2),"----",""),"")</f>
        <v>Forage Plants--Oil Plant ByProducts--Olive--Olive Leaves--</v>
      </c>
      <c r="H425" s="146" t="str">
        <f t="shared" si="30"/>
        <v>Forage Plants--Oil Plant ByProducts--Olive--Olive Leaves</v>
      </c>
      <c r="I425" s="146">
        <f t="shared" si="31"/>
        <v>3</v>
      </c>
      <c r="J425" s="146" t="str">
        <f t="shared" si="32"/>
        <v>Forage Plants--Oil Plant ByProducts--Olive</v>
      </c>
      <c r="K425" s="146" t="str" cm="1">
        <f t="array" ref="K425">IF(G425&lt;&gt;"",_xlfn.TEXTJOIN(";",TRUE,
CONCATENATE(A425,"$",H425),
IF(E425="","",IF(I425&lt;&gt;0,CONCATENATE(A425,"$",J425,"--",_xlfn.TEXTSPLIT(E425,";",TRUE,FALSE)),CONCATENATE(A425,"$",_xlfn.TEXTSPLIT(E425,";",TRUE,FALSE))))),"")</f>
        <v>AOM_000730$Forage Plants--Oil Plant ByProducts--Olive--Olive Leaves;AOM_000730$Forage Plants--Oil Plant ByProducts--Olive--Common Olive Leaves;AOM_000730$Forage Plants--Oil Plant ByProducts--Olive--Olea sativa Leaves;AOM_000730$Forage Plants--Oil Plant ByProducts--Olive--Olea europaea Leaves</v>
      </c>
      <c r="L425" s="146" t="str">
        <v>AOM_000674$Crop Product--Oil Plant Products--Sunflower--Helianthus annuus Oil</v>
      </c>
      <c r="M425" s="146" t="str" cm="1">
        <f t="array" ref="M425:N425">IF(L425&lt;&gt;"",_xlfn.TEXTSPLIT(L425, "$"),"")</f>
        <v>AOM_000674</v>
      </c>
      <c r="N425" s="146" t="str">
        <v>Crop Product--Oil Plant Products--Sunflower--Helianthus annuus Oil</v>
      </c>
      <c r="O425" s="146" t="str" cm="1">
        <f t="array" ref="O425">IF(L425&lt;&gt;"",_xlfn.CHOOSECOLS(_xlfn.TEXTSPLIT(N425,"--"),1),"")</f>
        <v>Crop Product</v>
      </c>
      <c r="P425" s="146" t="str" cm="1">
        <f t="array" ref="P425">IF(L425&lt;&gt;"",IFERROR(_xlfn.CHOOSECOLS(_xlfn.TEXTSPLIT(N425,"--"),2),""),"")</f>
        <v>Oil Plant Products</v>
      </c>
      <c r="Q425" s="146" t="str">
        <f t="shared" si="34"/>
        <v>Sunflower--Helianthus annuus Oil</v>
      </c>
    </row>
    <row r="426" spans="1:17" x14ac:dyDescent="0.35">
      <c r="A426" s="147" t="str">
        <v>AOM_001192</v>
      </c>
      <c r="B426" s="147" t="str">
        <v>Olive Cake</v>
      </c>
      <c r="C426" s="147" t="str">
        <v>Olea sativa Cake</v>
      </c>
      <c r="D426" s="147" t="str">
        <v>Olea europaea Cake</v>
      </c>
      <c r="E426" s="147" t="str">
        <f t="shared" si="33"/>
        <v>Olea sativa Cake;Olea europaea Cake</v>
      </c>
      <c r="F426" s="147" t="str">
        <v>Management--Livestock Management--Feed Characteristic--Feed Composition--Feed Ingredient--Forage Plants--Oil Plant ByProducts--Olive--Olive Cake--</v>
      </c>
      <c r="G426" s="147" t="str" cm="1">
        <f t="array" ref="G426">IFERROR(SUBSTITUTE(_xlfn.CHOOSECOLS(_xlfn.TEXTSPLIT(_xlfn.TEXTJOIN("|",,F426),"Feed Ingredient--","|",TRUE),2),"----",""),"")</f>
        <v>Forage Plants--Oil Plant ByProducts--Olive--Olive Cake--</v>
      </c>
      <c r="H426" s="147" t="str">
        <f t="shared" si="30"/>
        <v>Forage Plants--Oil Plant ByProducts--Olive--Olive Cake</v>
      </c>
      <c r="I426" s="147">
        <f t="shared" si="31"/>
        <v>3</v>
      </c>
      <c r="J426" s="147" t="str">
        <f t="shared" si="32"/>
        <v>Forage Plants--Oil Plant ByProducts--Olive</v>
      </c>
      <c r="K426" s="147" t="str" cm="1">
        <f t="array" ref="K426">IF(G426&lt;&gt;"",_xlfn.TEXTJOIN(";",TRUE,
CONCATENATE(A426,"$",H426),
IF(E426="","",IF(I426&lt;&gt;0,CONCATENATE(A426,"$",J426,"--",_xlfn.TEXTSPLIT(E426,";",TRUE,FALSE)),CONCATENATE(A426,"$",_xlfn.TEXTSPLIT(E426,";",TRUE,FALSE))))),"")</f>
        <v>AOM_001192$Forage Plants--Oil Plant ByProducts--Olive--Olive Cake;AOM_001192$Forage Plants--Oil Plant ByProducts--Olive--Olea sativa Cake;AOM_001192$Forage Plants--Oil Plant ByProducts--Olive--Olea europaea Cake</v>
      </c>
      <c r="L426" s="147" t="str">
        <v>AOM_000676$Crop Product--Oil Plant Products--Vegetable Oil</v>
      </c>
      <c r="M426" s="147" t="str" cm="1">
        <f t="array" ref="M426:N426">IF(L426&lt;&gt;"",_xlfn.TEXTSPLIT(L426, "$"),"")</f>
        <v>AOM_000676</v>
      </c>
      <c r="N426" s="147" t="str">
        <v>Crop Product--Oil Plant Products--Vegetable Oil</v>
      </c>
      <c r="O426" s="147" t="str" cm="1">
        <f t="array" ref="O426">IF(L426&lt;&gt;"",_xlfn.CHOOSECOLS(_xlfn.TEXTSPLIT(N426,"--"),1),"")</f>
        <v>Crop Product</v>
      </c>
      <c r="P426" s="147" t="str" cm="1">
        <f t="array" ref="P426">IF(L426&lt;&gt;"",IFERROR(_xlfn.CHOOSECOLS(_xlfn.TEXTSPLIT(N426,"--"),2),""),"")</f>
        <v>Oil Plant Products</v>
      </c>
      <c r="Q426" s="147" t="str">
        <f t="shared" si="34"/>
        <v>Vegetable Oil</v>
      </c>
    </row>
    <row r="427" spans="1:17" x14ac:dyDescent="0.35">
      <c r="A427" s="146" t="str">
        <v>AOM_001569</v>
      </c>
      <c r="B427" s="146" t="str">
        <v>Asteriscus maritimus</v>
      </c>
      <c r="C427" s="146" t="str">
        <v>Pallenis maritima</v>
      </c>
      <c r="D427" s="146" t="str">
        <v/>
      </c>
      <c r="E427" s="146" t="str">
        <f t="shared" si="33"/>
        <v>Pallenis maritima</v>
      </c>
      <c r="F427" s="146" t="str">
        <v>Management--Livestock Management--Feed Characteristic--Feed Composition--Feed Ingredient--Forage Plants--Other Forage Plants--Asteriscus maritimus----</v>
      </c>
      <c r="G427" s="146" t="str" cm="1">
        <f t="array" ref="G427">IFERROR(SUBSTITUTE(_xlfn.CHOOSECOLS(_xlfn.TEXTSPLIT(_xlfn.TEXTJOIN("|",,F427),"Feed Ingredient--","|",TRUE),2),"----",""),"")</f>
        <v>Forage Plants--Other Forage Plants--Asteriscus maritimus</v>
      </c>
      <c r="H427" s="146" t="str">
        <f t="shared" si="30"/>
        <v>Forage Plants--Other Forage Plants--Asteriscus maritimus</v>
      </c>
      <c r="I427" s="146">
        <f t="shared" si="31"/>
        <v>2</v>
      </c>
      <c r="J427" s="146" t="str">
        <f t="shared" si="32"/>
        <v>Forage Plants--Other Forage Plants</v>
      </c>
      <c r="K427" s="146" t="str" cm="1">
        <f t="array" ref="K427">IF(G427&lt;&gt;"",_xlfn.TEXTJOIN(";",TRUE,
CONCATENATE(A427,"$",H427),
IF(E427="","",IF(I427&lt;&gt;0,CONCATENATE(A427,"$",J427,"--",_xlfn.TEXTSPLIT(E427,";",TRUE,FALSE)),CONCATENATE(A427,"$",_xlfn.TEXTSPLIT(E427,";",TRUE,FALSE))))),"")</f>
        <v>AOM_001569$Forage Plants--Other Forage Plants--Asteriscus maritimus;AOM_001569$Forage Plants--Other Forage Plants--Pallenis maritima</v>
      </c>
      <c r="L427" s="146" t="str">
        <v>AOM_000678$Crop Product--Roots and Tuber Products--Cassava--Cassava Starch</v>
      </c>
      <c r="M427" s="146" t="str" cm="1">
        <f t="array" ref="M427:N427">IF(L427&lt;&gt;"",_xlfn.TEXTSPLIT(L427, "$"),"")</f>
        <v>AOM_000678</v>
      </c>
      <c r="N427" s="146" t="str">
        <v>Crop Product--Roots and Tuber Products--Cassava--Cassava Starch</v>
      </c>
      <c r="O427" s="146" t="str" cm="1">
        <f t="array" ref="O427">IF(L427&lt;&gt;"",_xlfn.CHOOSECOLS(_xlfn.TEXTSPLIT(N427,"--"),1),"")</f>
        <v>Crop Product</v>
      </c>
      <c r="P427" s="146" t="str" cm="1">
        <f t="array" ref="P427">IF(L427&lt;&gt;"",IFERROR(_xlfn.CHOOSECOLS(_xlfn.TEXTSPLIT(N427,"--"),2),""),"")</f>
        <v>Roots and Tuber Products</v>
      </c>
      <c r="Q427" s="146" t="str">
        <f t="shared" si="34"/>
        <v>Cassava--Cassava Starch</v>
      </c>
    </row>
    <row r="428" spans="1:17" x14ac:dyDescent="0.35">
      <c r="A428" s="147" t="str">
        <v>AOM_001570</v>
      </c>
      <c r="B428" s="147" t="str">
        <v>Atractylis cancellata</v>
      </c>
      <c r="C428" s="147" t="str">
        <v/>
      </c>
      <c r="D428" s="147" t="str">
        <v>Atractylis cancellata</v>
      </c>
      <c r="E428" s="147" t="str">
        <f t="shared" si="33"/>
        <v>Atractylis cancellata</v>
      </c>
      <c r="F428" s="147" t="str">
        <v>Management--Livestock Management--Feed Characteristic--Feed Composition--Feed Ingredient--Forage Plants--Other Forage Plants--Atractylis cancellata----</v>
      </c>
      <c r="G428" s="147" t="str" cm="1">
        <f t="array" ref="G428">IFERROR(SUBSTITUTE(_xlfn.CHOOSECOLS(_xlfn.TEXTSPLIT(_xlfn.TEXTJOIN("|",,F428),"Feed Ingredient--","|",TRUE),2),"----",""),"")</f>
        <v>Forage Plants--Other Forage Plants--Atractylis cancellata</v>
      </c>
      <c r="H428" s="147" t="str">
        <f t="shared" si="30"/>
        <v>Forage Plants--Other Forage Plants--Atractylis cancellata</v>
      </c>
      <c r="I428" s="147">
        <f t="shared" si="31"/>
        <v>2</v>
      </c>
      <c r="J428" s="147" t="str">
        <f t="shared" si="32"/>
        <v>Forage Plants--Other Forage Plants</v>
      </c>
      <c r="K428" s="147" t="str" cm="1">
        <f t="array" ref="K428">IF(G428&lt;&gt;"",_xlfn.TEXTJOIN(";",TRUE,
CONCATENATE(A428,"$",H428),
IF(E428="","",IF(I428&lt;&gt;0,CONCATENATE(A428,"$",J428,"--",_xlfn.TEXTSPLIT(E428,";",TRUE,FALSE)),CONCATENATE(A428,"$",_xlfn.TEXTSPLIT(E428,";",TRUE,FALSE))))),"")</f>
        <v>AOM_001570$Forage Plants--Other Forage Plants--Atractylis cancellata;AOM_001570$Forage Plants--Other Forage Plants--Atractylis cancellata</v>
      </c>
      <c r="L428" s="147" t="str">
        <v>AOM_000678$Crop Product--Roots and Tuber Products--Cassava--Yuca Starch</v>
      </c>
      <c r="M428" s="147" t="str" cm="1">
        <f t="array" ref="M428:N428">IF(L428&lt;&gt;"",_xlfn.TEXTSPLIT(L428, "$"),"")</f>
        <v>AOM_000678</v>
      </c>
      <c r="N428" s="147" t="str">
        <v>Crop Product--Roots and Tuber Products--Cassava--Yuca Starch</v>
      </c>
      <c r="O428" s="147" t="str" cm="1">
        <f t="array" ref="O428">IF(L428&lt;&gt;"",_xlfn.CHOOSECOLS(_xlfn.TEXTSPLIT(N428,"--"),1),"")</f>
        <v>Crop Product</v>
      </c>
      <c r="P428" s="147" t="str" cm="1">
        <f t="array" ref="P428">IF(L428&lt;&gt;"",IFERROR(_xlfn.CHOOSECOLS(_xlfn.TEXTSPLIT(N428,"--"),2),""),"")</f>
        <v>Roots and Tuber Products</v>
      </c>
      <c r="Q428" s="147" t="str">
        <f t="shared" si="34"/>
        <v>Cassava--Yuca Starch</v>
      </c>
    </row>
    <row r="429" spans="1:17" x14ac:dyDescent="0.35">
      <c r="A429" s="146" t="str">
        <v>AOM_001535</v>
      </c>
      <c r="B429" s="146" t="str">
        <v>Atriplex halimus</v>
      </c>
      <c r="C429" s="146" t="str">
        <v/>
      </c>
      <c r="D429" s="146" t="str">
        <v>Atriplex halimus</v>
      </c>
      <c r="E429" s="146" t="str">
        <f t="shared" si="33"/>
        <v>Atriplex halimus</v>
      </c>
      <c r="F429" s="146" t="str">
        <v>Management--Livestock Management--Feed Characteristic--Feed Composition--Feed Ingredient--Forage Plants--Other Forage Plants--Atriplex halimus----</v>
      </c>
      <c r="G429" s="146" t="str" cm="1">
        <f t="array" ref="G429">IFERROR(SUBSTITUTE(_xlfn.CHOOSECOLS(_xlfn.TEXTSPLIT(_xlfn.TEXTJOIN("|",,F429),"Feed Ingredient--","|",TRUE),2),"----",""),"")</f>
        <v>Forage Plants--Other Forage Plants--Atriplex halimus</v>
      </c>
      <c r="H429" s="146" t="str">
        <f t="shared" si="30"/>
        <v>Forage Plants--Other Forage Plants--Atriplex halimus</v>
      </c>
      <c r="I429" s="146">
        <f t="shared" si="31"/>
        <v>2</v>
      </c>
      <c r="J429" s="146" t="str">
        <f t="shared" si="32"/>
        <v>Forage Plants--Other Forage Plants</v>
      </c>
      <c r="K429" s="146" t="str" cm="1">
        <f t="array" ref="K429">IF(G429&lt;&gt;"",_xlfn.TEXTJOIN(";",TRUE,
CONCATENATE(A429,"$",H429),
IF(E429="","",IF(I429&lt;&gt;0,CONCATENATE(A429,"$",J429,"--",_xlfn.TEXTSPLIT(E429,";",TRUE,FALSE)),CONCATENATE(A429,"$",_xlfn.TEXTSPLIT(E429,";",TRUE,FALSE))))),"")</f>
        <v>AOM_001535$Forage Plants--Other Forage Plants--Atriplex halimus;AOM_001535$Forage Plants--Other Forage Plants--Atriplex halimus</v>
      </c>
      <c r="L429" s="146" t="str">
        <v>AOM_000678$Crop Product--Roots and Tuber Products--Cassava--Tapioca Starch</v>
      </c>
      <c r="M429" s="146" t="str" cm="1">
        <f t="array" ref="M429:N429">IF(L429&lt;&gt;"",_xlfn.TEXTSPLIT(L429, "$"),"")</f>
        <v>AOM_000678</v>
      </c>
      <c r="N429" s="146" t="str">
        <v>Crop Product--Roots and Tuber Products--Cassava--Tapioca Starch</v>
      </c>
      <c r="O429" s="146" t="str" cm="1">
        <f t="array" ref="O429">IF(L429&lt;&gt;"",_xlfn.CHOOSECOLS(_xlfn.TEXTSPLIT(N429,"--"),1),"")</f>
        <v>Crop Product</v>
      </c>
      <c r="P429" s="146" t="str" cm="1">
        <f t="array" ref="P429">IF(L429&lt;&gt;"",IFERROR(_xlfn.CHOOSECOLS(_xlfn.TEXTSPLIT(N429,"--"),2),""),"")</f>
        <v>Roots and Tuber Products</v>
      </c>
      <c r="Q429" s="146" t="str">
        <f t="shared" si="34"/>
        <v>Cassava--Tapioca Starch</v>
      </c>
    </row>
    <row r="430" spans="1:17" x14ac:dyDescent="0.35">
      <c r="A430" s="147" t="str">
        <v>AOM_001574</v>
      </c>
      <c r="B430" s="147" t="str">
        <v>Catha edulis Residue</v>
      </c>
      <c r="C430" s="147" t="str">
        <v/>
      </c>
      <c r="D430" s="147" t="str">
        <v>Catha edulis Residue</v>
      </c>
      <c r="E430" s="147" t="str">
        <f t="shared" si="33"/>
        <v>Catha edulis Residue</v>
      </c>
      <c r="F430" s="147" t="str">
        <v>Management--Livestock Management--Feed Characteristic--Feed Composition--Feed Ingredient--Forage Plants--Other Forage Plants--Catha edulis--Catha edulis Residue--</v>
      </c>
      <c r="G430" s="147" t="str" cm="1">
        <f t="array" ref="G430">IFERROR(SUBSTITUTE(_xlfn.CHOOSECOLS(_xlfn.TEXTSPLIT(_xlfn.TEXTJOIN("|",,F430),"Feed Ingredient--","|",TRUE),2),"----",""),"")</f>
        <v>Forage Plants--Other Forage Plants--Catha edulis--Catha edulis Residue--</v>
      </c>
      <c r="H430" s="147" t="str">
        <f t="shared" si="30"/>
        <v>Forage Plants--Other Forage Plants--Catha edulis--Catha edulis Residue</v>
      </c>
      <c r="I430" s="147">
        <f t="shared" si="31"/>
        <v>3</v>
      </c>
      <c r="J430" s="147" t="str">
        <f t="shared" si="32"/>
        <v>Forage Plants--Other Forage Plants--Catha edulis</v>
      </c>
      <c r="K430" s="147" t="str" cm="1">
        <f t="array" ref="K430">IF(G430&lt;&gt;"",_xlfn.TEXTJOIN(";",TRUE,
CONCATENATE(A430,"$",H430),
IF(E430="","",IF(I430&lt;&gt;0,CONCATENATE(A430,"$",J430,"--",_xlfn.TEXTSPLIT(E430,";",TRUE,FALSE)),CONCATENATE(A430,"$",_xlfn.TEXTSPLIT(E430,";",TRUE,FALSE))))),"")</f>
        <v>AOM_001574$Forage Plants--Other Forage Plants--Catha edulis--Catha edulis Residue;AOM_001574$Forage Plants--Other Forage Plants--Catha edulis--Catha edulis Residue</v>
      </c>
      <c r="L430" s="147" t="str">
        <v>AOM_000678$Crop Product--Roots and Tuber Products--Cassava--Manioc Starch</v>
      </c>
      <c r="M430" s="147" t="str" cm="1">
        <f t="array" ref="M430:N430">IF(L430&lt;&gt;"",_xlfn.TEXTSPLIT(L430, "$"),"")</f>
        <v>AOM_000678</v>
      </c>
      <c r="N430" s="147" t="str">
        <v>Crop Product--Roots and Tuber Products--Cassava--Manioc Starch</v>
      </c>
      <c r="O430" s="147" t="str" cm="1">
        <f t="array" ref="O430">IF(L430&lt;&gt;"",_xlfn.CHOOSECOLS(_xlfn.TEXTSPLIT(N430,"--"),1),"")</f>
        <v>Crop Product</v>
      </c>
      <c r="P430" s="147" t="str" cm="1">
        <f t="array" ref="P430">IF(L430&lt;&gt;"",IFERROR(_xlfn.CHOOSECOLS(_xlfn.TEXTSPLIT(N430,"--"),2),""),"")</f>
        <v>Roots and Tuber Products</v>
      </c>
      <c r="Q430" s="147" t="str">
        <f t="shared" si="34"/>
        <v>Cassava--Manioc Starch</v>
      </c>
    </row>
    <row r="431" spans="1:17" x14ac:dyDescent="0.35">
      <c r="A431" s="146" t="str">
        <v>AOM_001636</v>
      </c>
      <c r="B431" s="146" t="str">
        <v>Chromolaena odorata Leaves</v>
      </c>
      <c r="C431" s="146" t="str">
        <v/>
      </c>
      <c r="D431" s="146" t="str">
        <v/>
      </c>
      <c r="E431" s="147" t="str">
        <f t="shared" si="33"/>
        <v/>
      </c>
      <c r="F431" s="146" t="str">
        <v>Management--Livestock Management--Feed Characteristic--Feed Composition--Feed Ingredient--Forage Plants--Other Forage Plants--Chromolaena odorata--Chromolaena odorata Leaves--</v>
      </c>
      <c r="G431" s="146" t="str" cm="1">
        <f t="array" ref="G431">IFERROR(SUBSTITUTE(_xlfn.CHOOSECOLS(_xlfn.TEXTSPLIT(_xlfn.TEXTJOIN("|",,F431),"Feed Ingredient--","|",TRUE),2),"----",""),"")</f>
        <v>Forage Plants--Other Forage Plants--Chromolaena odorata--Chromolaena odorata Leaves--</v>
      </c>
      <c r="H431" s="146" t="str">
        <f t="shared" si="30"/>
        <v>Forage Plants--Other Forage Plants--Chromolaena odorata--Chromolaena odorata Leaves</v>
      </c>
      <c r="I431" s="146">
        <f t="shared" si="31"/>
        <v>3</v>
      </c>
      <c r="J431" s="146" t="str">
        <f t="shared" si="32"/>
        <v>Forage Plants--Other Forage Plants--Chromolaena odorata</v>
      </c>
      <c r="K431" s="146" t="str" cm="1">
        <f t="array" ref="K431">IF(G431&lt;&gt;"",_xlfn.TEXTJOIN(";",TRUE,
CONCATENATE(A431,"$",H431),
IF(E431="","",IF(I431&lt;&gt;0,CONCATENATE(A431,"$",J431,"--",_xlfn.TEXTSPLIT(E431,";",TRUE,FALSE)),CONCATENATE(A431,"$",_xlfn.TEXTSPLIT(E431,";",TRUE,FALSE))))),"")</f>
        <v>AOM_001636$Forage Plants--Other Forage Plants--Chromolaena odorata--Chromolaena odorata Leaves</v>
      </c>
      <c r="L431" s="146" t="str">
        <v>AOM_000678$Crop Product--Roots and Tuber Products--Cassava--Manihot esculenta Starch</v>
      </c>
      <c r="M431" s="146" t="str" cm="1">
        <f t="array" ref="M431:N431">IF(L431&lt;&gt;"",_xlfn.TEXTSPLIT(L431, "$"),"")</f>
        <v>AOM_000678</v>
      </c>
      <c r="N431" s="146" t="str">
        <v>Crop Product--Roots and Tuber Products--Cassava--Manihot esculenta Starch</v>
      </c>
      <c r="O431" s="146" t="str" cm="1">
        <f t="array" ref="O431">IF(L431&lt;&gt;"",_xlfn.CHOOSECOLS(_xlfn.TEXTSPLIT(N431,"--"),1),"")</f>
        <v>Crop Product</v>
      </c>
      <c r="P431" s="146" t="str" cm="1">
        <f t="array" ref="P431">IF(L431&lt;&gt;"",IFERROR(_xlfn.CHOOSECOLS(_xlfn.TEXTSPLIT(N431,"--"),2),""),"")</f>
        <v>Roots and Tuber Products</v>
      </c>
      <c r="Q431" s="146" t="str">
        <f t="shared" si="34"/>
        <v>Cassava--Manihot esculenta Starch</v>
      </c>
    </row>
    <row r="432" spans="1:17" x14ac:dyDescent="0.35">
      <c r="A432" s="147" t="str">
        <v>AOM_001538</v>
      </c>
      <c r="B432" s="147" t="str">
        <v>Crossopterix febrifuga</v>
      </c>
      <c r="C432" s="147" t="str">
        <v/>
      </c>
      <c r="D432" s="147" t="str">
        <v>Crossopterix febrifuga</v>
      </c>
      <c r="E432" s="147" t="str">
        <f t="shared" si="33"/>
        <v>Crossopterix febrifuga</v>
      </c>
      <c r="F432" s="147" t="str">
        <v>Management--Livestock Management--Feed Characteristic--Feed Composition--Feed Ingredient--Forage Plants--Other Forage Plants--Crossopterix febrifuga----</v>
      </c>
      <c r="G432" s="147" t="str" cm="1">
        <f t="array" ref="G432">IFERROR(SUBSTITUTE(_xlfn.CHOOSECOLS(_xlfn.TEXTSPLIT(_xlfn.TEXTJOIN("|",,F432),"Feed Ingredient--","|",TRUE),2),"----",""),"")</f>
        <v>Forage Plants--Other Forage Plants--Crossopterix febrifuga</v>
      </c>
      <c r="H432" s="147" t="str">
        <f t="shared" si="30"/>
        <v>Forage Plants--Other Forage Plants--Crossopterix febrifuga</v>
      </c>
      <c r="I432" s="147">
        <f t="shared" si="31"/>
        <v>2</v>
      </c>
      <c r="J432" s="147" t="str">
        <f t="shared" si="32"/>
        <v>Forage Plants--Other Forage Plants</v>
      </c>
      <c r="K432" s="147" t="str" cm="1">
        <f t="array" ref="K432">IF(G432&lt;&gt;"",_xlfn.TEXTJOIN(";",TRUE,
CONCATENATE(A432,"$",H432),
IF(E432="","",IF(I432&lt;&gt;0,CONCATENATE(A432,"$",J432,"--",_xlfn.TEXTSPLIT(E432,";",TRUE,FALSE)),CONCATENATE(A432,"$",_xlfn.TEXTSPLIT(E432,";",TRUE,FALSE))))),"")</f>
        <v>AOM_001538$Forage Plants--Other Forage Plants--Crossopterix febrifuga;AOM_001538$Forage Plants--Other Forage Plants--Crossopterix febrifuga</v>
      </c>
      <c r="L432" s="147" t="str">
        <v>AOM_000679$Crop Product--Roots and Tuber Products--Cassava--Cassava Tuber</v>
      </c>
      <c r="M432" s="147" t="str" cm="1">
        <f t="array" ref="M432:N432">IF(L432&lt;&gt;"",_xlfn.TEXTSPLIT(L432, "$"),"")</f>
        <v>AOM_000679</v>
      </c>
      <c r="N432" s="147" t="str">
        <v>Crop Product--Roots and Tuber Products--Cassava--Cassava Tuber</v>
      </c>
      <c r="O432" s="147" t="str" cm="1">
        <f t="array" ref="O432">IF(L432&lt;&gt;"",_xlfn.CHOOSECOLS(_xlfn.TEXTSPLIT(N432,"--"),1),"")</f>
        <v>Crop Product</v>
      </c>
      <c r="P432" s="147" t="str" cm="1">
        <f t="array" ref="P432">IF(L432&lt;&gt;"",IFERROR(_xlfn.CHOOSECOLS(_xlfn.TEXTSPLIT(N432,"--"),2),""),"")</f>
        <v>Roots and Tuber Products</v>
      </c>
      <c r="Q432" s="147" t="str">
        <f t="shared" si="34"/>
        <v>Cassava--Cassava Tuber</v>
      </c>
    </row>
    <row r="433" spans="1:17" x14ac:dyDescent="0.35">
      <c r="A433" s="146" t="str">
        <v>AOM_001540</v>
      </c>
      <c r="B433" s="146" t="str">
        <v>Cyperus elegantulus</v>
      </c>
      <c r="C433" s="146" t="str">
        <v/>
      </c>
      <c r="D433" s="146" t="str">
        <v>Cyperus elegantulus</v>
      </c>
      <c r="E433" s="146" t="str">
        <f t="shared" si="33"/>
        <v>Cyperus elegantulus</v>
      </c>
      <c r="F433" s="146" t="str">
        <v>Management--Livestock Management--Feed Characteristic--Feed Composition--Feed Ingredient--Forage Plants--Other Forage Plants--Cyperus elegantulus----</v>
      </c>
      <c r="G433" s="146" t="str" cm="1">
        <f t="array" ref="G433">IFERROR(SUBSTITUTE(_xlfn.CHOOSECOLS(_xlfn.TEXTSPLIT(_xlfn.TEXTJOIN("|",,F433),"Feed Ingredient--","|",TRUE),2),"----",""),"")</f>
        <v>Forage Plants--Other Forage Plants--Cyperus elegantulus</v>
      </c>
      <c r="H433" s="146" t="str">
        <f t="shared" si="30"/>
        <v>Forage Plants--Other Forage Plants--Cyperus elegantulus</v>
      </c>
      <c r="I433" s="146">
        <f t="shared" si="31"/>
        <v>2</v>
      </c>
      <c r="J433" s="146" t="str">
        <f t="shared" si="32"/>
        <v>Forage Plants--Other Forage Plants</v>
      </c>
      <c r="K433" s="146" t="str" cm="1">
        <f t="array" ref="K433">IF(G433&lt;&gt;"",_xlfn.TEXTJOIN(";",TRUE,
CONCATENATE(A433,"$",H433),
IF(E433="","",IF(I433&lt;&gt;0,CONCATENATE(A433,"$",J433,"--",_xlfn.TEXTSPLIT(E433,";",TRUE,FALSE)),CONCATENATE(A433,"$",_xlfn.TEXTSPLIT(E433,";",TRUE,FALSE))))),"")</f>
        <v>AOM_001540$Forage Plants--Other Forage Plants--Cyperus elegantulus;AOM_001540$Forage Plants--Other Forage Plants--Cyperus elegantulus</v>
      </c>
      <c r="L433" s="146" t="str">
        <v>AOM_000679$Crop Product--Roots and Tuber Products--Cassava--Yuca Tuber</v>
      </c>
      <c r="M433" s="146" t="str" cm="1">
        <f t="array" ref="M433:N433">IF(L433&lt;&gt;"",_xlfn.TEXTSPLIT(L433, "$"),"")</f>
        <v>AOM_000679</v>
      </c>
      <c r="N433" s="146" t="str">
        <v>Crop Product--Roots and Tuber Products--Cassava--Yuca Tuber</v>
      </c>
      <c r="O433" s="146" t="str" cm="1">
        <f t="array" ref="O433">IF(L433&lt;&gt;"",_xlfn.CHOOSECOLS(_xlfn.TEXTSPLIT(N433,"--"),1),"")</f>
        <v>Crop Product</v>
      </c>
      <c r="P433" s="146" t="str" cm="1">
        <f t="array" ref="P433">IF(L433&lt;&gt;"",IFERROR(_xlfn.CHOOSECOLS(_xlfn.TEXTSPLIT(N433,"--"),2),""),"")</f>
        <v>Roots and Tuber Products</v>
      </c>
      <c r="Q433" s="146" t="str">
        <f t="shared" si="34"/>
        <v>Cassava--Yuca Tuber</v>
      </c>
    </row>
    <row r="434" spans="1:17" x14ac:dyDescent="0.35">
      <c r="A434" s="147" t="str">
        <v>AOM_001541</v>
      </c>
      <c r="B434" s="147" t="str">
        <v>Cyperus rotundus</v>
      </c>
      <c r="C434" s="147" t="str">
        <v/>
      </c>
      <c r="D434" s="147" t="str">
        <v>Cyperus rotundus</v>
      </c>
      <c r="E434" s="147" t="str">
        <f t="shared" si="33"/>
        <v>Cyperus rotundus</v>
      </c>
      <c r="F434" s="147" t="str">
        <v>Management--Livestock Management--Feed Characteristic--Feed Composition--Feed Ingredient--Forage Plants--Other Forage Plants--Cyperus rotundus----</v>
      </c>
      <c r="G434" s="147" t="str" cm="1">
        <f t="array" ref="G434">IFERROR(SUBSTITUTE(_xlfn.CHOOSECOLS(_xlfn.TEXTSPLIT(_xlfn.TEXTJOIN("|",,F434),"Feed Ingredient--","|",TRUE),2),"----",""),"")</f>
        <v>Forage Plants--Other Forage Plants--Cyperus rotundus</v>
      </c>
      <c r="H434" s="147" t="str">
        <f t="shared" si="30"/>
        <v>Forage Plants--Other Forage Plants--Cyperus rotundus</v>
      </c>
      <c r="I434" s="147">
        <f t="shared" si="31"/>
        <v>2</v>
      </c>
      <c r="J434" s="147" t="str">
        <f t="shared" si="32"/>
        <v>Forage Plants--Other Forage Plants</v>
      </c>
      <c r="K434" s="147" t="str" cm="1">
        <f t="array" ref="K434">IF(G434&lt;&gt;"",_xlfn.TEXTJOIN(";",TRUE,
CONCATENATE(A434,"$",H434),
IF(E434="","",IF(I434&lt;&gt;0,CONCATENATE(A434,"$",J434,"--",_xlfn.TEXTSPLIT(E434,";",TRUE,FALSE)),CONCATENATE(A434,"$",_xlfn.TEXTSPLIT(E434,";",TRUE,FALSE))))),"")</f>
        <v>AOM_001541$Forage Plants--Other Forage Plants--Cyperus rotundus;AOM_001541$Forage Plants--Other Forage Plants--Cyperus rotundus</v>
      </c>
      <c r="L434" s="147" t="str">
        <v>AOM_000679$Crop Product--Roots and Tuber Products--Cassava--Tapioca Tuber</v>
      </c>
      <c r="M434" s="147" t="str" cm="1">
        <f t="array" ref="M434:N434">IF(L434&lt;&gt;"",_xlfn.TEXTSPLIT(L434, "$"),"")</f>
        <v>AOM_000679</v>
      </c>
      <c r="N434" s="147" t="str">
        <v>Crop Product--Roots and Tuber Products--Cassava--Tapioca Tuber</v>
      </c>
      <c r="O434" s="147" t="str" cm="1">
        <f t="array" ref="O434">IF(L434&lt;&gt;"",_xlfn.CHOOSECOLS(_xlfn.TEXTSPLIT(N434,"--"),1),"")</f>
        <v>Crop Product</v>
      </c>
      <c r="P434" s="147" t="str" cm="1">
        <f t="array" ref="P434">IF(L434&lt;&gt;"",IFERROR(_xlfn.CHOOSECOLS(_xlfn.TEXTSPLIT(N434,"--"),2),""),"")</f>
        <v>Roots and Tuber Products</v>
      </c>
      <c r="Q434" s="147" t="str">
        <f t="shared" si="34"/>
        <v>Cassava--Tapioca Tuber</v>
      </c>
    </row>
    <row r="435" spans="1:17" x14ac:dyDescent="0.35">
      <c r="A435" s="146" t="str">
        <v>AOM_002069</v>
      </c>
      <c r="B435" s="146" t="str">
        <v>Eucalyptus alba</v>
      </c>
      <c r="C435" s="146" t="str">
        <v/>
      </c>
      <c r="D435" s="146" t="str">
        <v>Eucalyptus alba</v>
      </c>
      <c r="E435" s="146" t="str">
        <f t="shared" si="33"/>
        <v>Eucalyptus alba</v>
      </c>
      <c r="F435" s="146" t="str">
        <v>Management--Livestock Management--Feed Characteristic--Feed Composition--Feed Ingredient--Forage Plants--Other Forage Plants--Eucalyptus alba----</v>
      </c>
      <c r="G435" s="146" t="str" cm="1">
        <f t="array" ref="G435">IFERROR(SUBSTITUTE(_xlfn.CHOOSECOLS(_xlfn.TEXTSPLIT(_xlfn.TEXTJOIN("|",,F435),"Feed Ingredient--","|",TRUE),2),"----",""),"")</f>
        <v>Forage Plants--Other Forage Plants--Eucalyptus alba</v>
      </c>
      <c r="H435" s="146" t="str">
        <f t="shared" si="30"/>
        <v>Forage Plants--Other Forage Plants--Eucalyptus alba</v>
      </c>
      <c r="I435" s="146">
        <f t="shared" si="31"/>
        <v>2</v>
      </c>
      <c r="J435" s="146" t="str">
        <f t="shared" si="32"/>
        <v>Forage Plants--Other Forage Plants</v>
      </c>
      <c r="K435" s="146" t="str" cm="1">
        <f t="array" ref="K435">IF(G435&lt;&gt;"",_xlfn.TEXTJOIN(";",TRUE,
CONCATENATE(A435,"$",H435),
IF(E435="","",IF(I435&lt;&gt;0,CONCATENATE(A435,"$",J435,"--",_xlfn.TEXTSPLIT(E435,";",TRUE,FALSE)),CONCATENATE(A435,"$",_xlfn.TEXTSPLIT(E435,";",TRUE,FALSE))))),"")</f>
        <v>AOM_002069$Forage Plants--Other Forage Plants--Eucalyptus alba;AOM_002069$Forage Plants--Other Forage Plants--Eucalyptus alba</v>
      </c>
      <c r="L435" s="146" t="str">
        <v>AOM_000679$Crop Product--Roots and Tuber Products--Cassava--Manioc Tuber</v>
      </c>
      <c r="M435" s="146" t="str" cm="1">
        <f t="array" ref="M435:N435">IF(L435&lt;&gt;"",_xlfn.TEXTSPLIT(L435, "$"),"")</f>
        <v>AOM_000679</v>
      </c>
      <c r="N435" s="146" t="str">
        <v>Crop Product--Roots and Tuber Products--Cassava--Manioc Tuber</v>
      </c>
      <c r="O435" s="146" t="str" cm="1">
        <f t="array" ref="O435">IF(L435&lt;&gt;"",_xlfn.CHOOSECOLS(_xlfn.TEXTSPLIT(N435,"--"),1),"")</f>
        <v>Crop Product</v>
      </c>
      <c r="P435" s="146" t="str" cm="1">
        <f t="array" ref="P435">IF(L435&lt;&gt;"",IFERROR(_xlfn.CHOOSECOLS(_xlfn.TEXTSPLIT(N435,"--"),2),""),"")</f>
        <v>Roots and Tuber Products</v>
      </c>
      <c r="Q435" s="146" t="str">
        <f t="shared" si="34"/>
        <v>Cassava--Manioc Tuber</v>
      </c>
    </row>
    <row r="436" spans="1:17" x14ac:dyDescent="0.35">
      <c r="A436" s="147" t="str">
        <v>AOM_001542</v>
      </c>
      <c r="B436" s="147" t="str">
        <v>Euphorbia heterophylla</v>
      </c>
      <c r="C436" s="147" t="str">
        <v/>
      </c>
      <c r="D436" s="147" t="str">
        <v>Euphorbia heterophylla</v>
      </c>
      <c r="E436" s="147" t="str">
        <f t="shared" si="33"/>
        <v>Euphorbia heterophylla</v>
      </c>
      <c r="F436" s="147" t="str">
        <v>Management--Livestock Management--Feed Characteristic--Feed Composition--Feed Ingredient--Forage Plants--Other Forage Plants--Euphorbia heterophylla----</v>
      </c>
      <c r="G436" s="147" t="str" cm="1">
        <f t="array" ref="G436">IFERROR(SUBSTITUTE(_xlfn.CHOOSECOLS(_xlfn.TEXTSPLIT(_xlfn.TEXTJOIN("|",,F436),"Feed Ingredient--","|",TRUE),2),"----",""),"")</f>
        <v>Forage Plants--Other Forage Plants--Euphorbia heterophylla</v>
      </c>
      <c r="H436" s="147" t="str">
        <f t="shared" si="30"/>
        <v>Forage Plants--Other Forage Plants--Euphorbia heterophylla</v>
      </c>
      <c r="I436" s="147">
        <f t="shared" si="31"/>
        <v>2</v>
      </c>
      <c r="J436" s="147" t="str">
        <f t="shared" si="32"/>
        <v>Forage Plants--Other Forage Plants</v>
      </c>
      <c r="K436" s="147" t="str" cm="1">
        <f t="array" ref="K436">IF(G436&lt;&gt;"",_xlfn.TEXTJOIN(";",TRUE,
CONCATENATE(A436,"$",H436),
IF(E436="","",IF(I436&lt;&gt;0,CONCATENATE(A436,"$",J436,"--",_xlfn.TEXTSPLIT(E436,";",TRUE,FALSE)),CONCATENATE(A436,"$",_xlfn.TEXTSPLIT(E436,";",TRUE,FALSE))))),"")</f>
        <v>AOM_001542$Forage Plants--Other Forage Plants--Euphorbia heterophylla;AOM_001542$Forage Plants--Other Forage Plants--Euphorbia heterophylla</v>
      </c>
      <c r="L436" s="147" t="str">
        <v>AOM_000679$Crop Product--Roots and Tuber Products--Cassava--Manihot esculenta Tuber</v>
      </c>
      <c r="M436" s="147" t="str" cm="1">
        <f t="array" ref="M436:N436">IF(L436&lt;&gt;"",_xlfn.TEXTSPLIT(L436, "$"),"")</f>
        <v>AOM_000679</v>
      </c>
      <c r="N436" s="147" t="str">
        <v>Crop Product--Roots and Tuber Products--Cassava--Manihot esculenta Tuber</v>
      </c>
      <c r="O436" s="147" t="str" cm="1">
        <f t="array" ref="O436">IF(L436&lt;&gt;"",_xlfn.CHOOSECOLS(_xlfn.TEXTSPLIT(N436,"--"),1),"")</f>
        <v>Crop Product</v>
      </c>
      <c r="P436" s="147" t="str" cm="1">
        <f t="array" ref="P436">IF(L436&lt;&gt;"",IFERROR(_xlfn.CHOOSECOLS(_xlfn.TEXTSPLIT(N436,"--"),2),""),"")</f>
        <v>Roots and Tuber Products</v>
      </c>
      <c r="Q436" s="147" t="str">
        <f t="shared" si="34"/>
        <v>Cassava--Manihot esculenta Tuber</v>
      </c>
    </row>
    <row r="437" spans="1:17" x14ac:dyDescent="0.35">
      <c r="A437" s="146" t="str">
        <v>AOM_001543</v>
      </c>
      <c r="B437" s="146" t="str">
        <v>Fabaceae spp.</v>
      </c>
      <c r="C437" s="146" t="str">
        <v/>
      </c>
      <c r="D437" s="146" t="str">
        <v/>
      </c>
      <c r="E437" s="146" t="str">
        <f t="shared" si="33"/>
        <v/>
      </c>
      <c r="F437" s="146" t="str">
        <v>Management--Livestock Management--Feed Characteristic--Feed Composition--Feed Ingredient--Forage Plants--Other Forage Plants--Fabaceae spp.----</v>
      </c>
      <c r="G437" s="146" t="str" cm="1">
        <f t="array" ref="G437">IFERROR(SUBSTITUTE(_xlfn.CHOOSECOLS(_xlfn.TEXTSPLIT(_xlfn.TEXTJOIN("|",,F437),"Feed Ingredient--","|",TRUE),2),"----",""),"")</f>
        <v>Forage Plants--Other Forage Plants--Fabaceae spp.</v>
      </c>
      <c r="H437" s="146" t="str">
        <f t="shared" si="30"/>
        <v>Forage Plants--Other Forage Plants--Fabaceae spp.</v>
      </c>
      <c r="I437" s="146">
        <f t="shared" si="31"/>
        <v>2</v>
      </c>
      <c r="J437" s="146" t="str">
        <f t="shared" si="32"/>
        <v>Forage Plants--Other Forage Plants</v>
      </c>
      <c r="K437" s="146" t="str" cm="1">
        <f t="array" ref="K437">IF(G437&lt;&gt;"",_xlfn.TEXTJOIN(";",TRUE,
CONCATENATE(A437,"$",H437),
IF(E437="","",IF(I437&lt;&gt;0,CONCATENATE(A437,"$",J437,"--",_xlfn.TEXTSPLIT(E437,";",TRUE,FALSE)),CONCATENATE(A437,"$",_xlfn.TEXTSPLIT(E437,";",TRUE,FALSE))))),"")</f>
        <v>AOM_001543$Forage Plants--Other Forage Plants--Fabaceae spp.</v>
      </c>
      <c r="L437" s="146" t="str">
        <v>AOM_001818$Crop Product--Roots and Tuber Products--Ensete ventricosum--Ensete ventricosum Corm</v>
      </c>
      <c r="M437" s="146" t="str" cm="1">
        <f t="array" ref="M437:N437">IF(L437&lt;&gt;"",_xlfn.TEXTSPLIT(L437, "$"),"")</f>
        <v>AOM_001818</v>
      </c>
      <c r="N437" s="146" t="str">
        <v>Crop Product--Roots and Tuber Products--Ensete ventricosum--Ensete ventricosum Corm</v>
      </c>
      <c r="O437" s="146" t="str" cm="1">
        <f t="array" ref="O437">IF(L437&lt;&gt;"",_xlfn.CHOOSECOLS(_xlfn.TEXTSPLIT(N437,"--"),1),"")</f>
        <v>Crop Product</v>
      </c>
      <c r="P437" s="146" t="str" cm="1">
        <f t="array" ref="P437">IF(L437&lt;&gt;"",IFERROR(_xlfn.CHOOSECOLS(_xlfn.TEXTSPLIT(N437,"--"),2),""),"")</f>
        <v>Roots and Tuber Products</v>
      </c>
      <c r="Q437" s="146" t="str">
        <f t="shared" si="34"/>
        <v>Ensete ventricosum--Ensete ventricosum Corm</v>
      </c>
    </row>
    <row r="438" spans="1:17" x14ac:dyDescent="0.35">
      <c r="A438" s="147" t="str">
        <v>AOM_001864</v>
      </c>
      <c r="B438" s="147" t="str">
        <v>Forb</v>
      </c>
      <c r="C438" s="147" t="str">
        <v/>
      </c>
      <c r="D438" s="147" t="str">
        <v/>
      </c>
      <c r="E438" s="147" t="str">
        <f t="shared" si="33"/>
        <v/>
      </c>
      <c r="F438" s="147" t="str">
        <v>Management--Livestock Management--Feed Characteristic--Feed Composition--Feed Ingredient--Forage Plants--Other Forage Plants--Forb----</v>
      </c>
      <c r="G438" s="147" t="str" cm="1">
        <f t="array" ref="G438">IFERROR(SUBSTITUTE(_xlfn.CHOOSECOLS(_xlfn.TEXTSPLIT(_xlfn.TEXTJOIN("|",,F438),"Feed Ingredient--","|",TRUE),2),"----",""),"")</f>
        <v>Forage Plants--Other Forage Plants--Forb</v>
      </c>
      <c r="H438" s="147" t="str">
        <f t="shared" si="30"/>
        <v>Forage Plants--Other Forage Plants--Forb</v>
      </c>
      <c r="I438" s="147">
        <f t="shared" si="31"/>
        <v>2</v>
      </c>
      <c r="J438" s="147" t="str">
        <f t="shared" si="32"/>
        <v>Forage Plants--Other Forage Plants</v>
      </c>
      <c r="K438" s="147" t="str" cm="1">
        <f t="array" ref="K438">IF(G438&lt;&gt;"",_xlfn.TEXTJOIN(";",TRUE,
CONCATENATE(A438,"$",H438),
IF(E438="","",IF(I438&lt;&gt;0,CONCATENATE(A438,"$",J438,"--",_xlfn.TEXTSPLIT(E438,";",TRUE,FALSE)),CONCATENATE(A438,"$",_xlfn.TEXTSPLIT(E438,";",TRUE,FALSE))))),"")</f>
        <v>AOM_001864$Forage Plants--Other Forage Plants--Forb</v>
      </c>
      <c r="L438" s="147" t="str">
        <v>AOM_001819$Crop Product--Roots and Tuber Products--Ensete ventricosum--Ensete ventricosum Leaves</v>
      </c>
      <c r="M438" s="147" t="str" cm="1">
        <f t="array" ref="M438:N438">IF(L438&lt;&gt;"",_xlfn.TEXTSPLIT(L438, "$"),"")</f>
        <v>AOM_001819</v>
      </c>
      <c r="N438" s="147" t="str">
        <v>Crop Product--Roots and Tuber Products--Ensete ventricosum--Ensete ventricosum Leaves</v>
      </c>
      <c r="O438" s="147" t="str" cm="1">
        <f t="array" ref="O438">IF(L438&lt;&gt;"",_xlfn.CHOOSECOLS(_xlfn.TEXTSPLIT(N438,"--"),1),"")</f>
        <v>Crop Product</v>
      </c>
      <c r="P438" s="147" t="str" cm="1">
        <f t="array" ref="P438">IF(L438&lt;&gt;"",IFERROR(_xlfn.CHOOSECOLS(_xlfn.TEXTSPLIT(N438,"--"),2),""),"")</f>
        <v>Roots and Tuber Products</v>
      </c>
      <c r="Q438" s="147" t="str">
        <f t="shared" si="34"/>
        <v>Ensete ventricosum--Ensete ventricosum Leaves</v>
      </c>
    </row>
    <row r="439" spans="1:17" x14ac:dyDescent="0.35">
      <c r="A439" s="146" t="str">
        <v>AOM_002090</v>
      </c>
      <c r="B439" s="146" t="str">
        <v>Harissonia abyssinica Leaves</v>
      </c>
      <c r="C439" s="146" t="str">
        <v/>
      </c>
      <c r="D439" s="146" t="str">
        <v>Harissonia abyssinica Leaves</v>
      </c>
      <c r="E439" s="146" t="str">
        <f t="shared" si="33"/>
        <v>Harissonia abyssinica Leaves</v>
      </c>
      <c r="F439" s="146" t="str">
        <v>Management--Livestock Management--Feed Characteristic--Feed Composition--Feed Ingredient--Forage Plants--Other Forage Plants--Harissonia abyssinica--Harissonia abyssinica Leaves--</v>
      </c>
      <c r="G439" s="146" t="str" cm="1">
        <f t="array" ref="G439">IFERROR(SUBSTITUTE(_xlfn.CHOOSECOLS(_xlfn.TEXTSPLIT(_xlfn.TEXTJOIN("|",,F439),"Feed Ingredient--","|",TRUE),2),"----",""),"")</f>
        <v>Forage Plants--Other Forage Plants--Harissonia abyssinica--Harissonia abyssinica Leaves--</v>
      </c>
      <c r="H439" s="146" t="str">
        <f t="shared" si="30"/>
        <v>Forage Plants--Other Forage Plants--Harissonia abyssinica--Harissonia abyssinica Leaves</v>
      </c>
      <c r="I439" s="146">
        <f t="shared" si="31"/>
        <v>3</v>
      </c>
      <c r="J439" s="146" t="str">
        <f t="shared" si="32"/>
        <v>Forage Plants--Other Forage Plants--Harissonia abyssinica</v>
      </c>
      <c r="K439" s="146" t="str" cm="1">
        <f t="array" ref="K439">IF(G439&lt;&gt;"",_xlfn.TEXTJOIN(";",TRUE,
CONCATENATE(A439,"$",H439),
IF(E439="","",IF(I439&lt;&gt;0,CONCATENATE(A439,"$",J439,"--",_xlfn.TEXTSPLIT(E439,";",TRUE,FALSE)),CONCATENATE(A439,"$",_xlfn.TEXTSPLIT(E439,";",TRUE,FALSE))))),"")</f>
        <v>AOM_002090$Forage Plants--Other Forage Plants--Harissonia abyssinica--Harissonia abyssinica Leaves;AOM_002090$Forage Plants--Other Forage Plants--Harissonia abyssinica--Harissonia abyssinica Leaves</v>
      </c>
      <c r="L439" s="146" t="str">
        <v>AOM_001820$Crop Product--Roots and Tuber Products--Potato--Potato Starch</v>
      </c>
      <c r="M439" s="146" t="str" cm="1">
        <f t="array" ref="M439:N439">IF(L439&lt;&gt;"",_xlfn.TEXTSPLIT(L439, "$"),"")</f>
        <v>AOM_001820</v>
      </c>
      <c r="N439" s="146" t="str">
        <v>Crop Product--Roots and Tuber Products--Potato--Potato Starch</v>
      </c>
      <c r="O439" s="146" t="str" cm="1">
        <f t="array" ref="O439">IF(L439&lt;&gt;"",_xlfn.CHOOSECOLS(_xlfn.TEXTSPLIT(N439,"--"),1),"")</f>
        <v>Crop Product</v>
      </c>
      <c r="P439" s="146" t="str" cm="1">
        <f t="array" ref="P439">IF(L439&lt;&gt;"",IFERROR(_xlfn.CHOOSECOLS(_xlfn.TEXTSPLIT(N439,"--"),2),""),"")</f>
        <v>Roots and Tuber Products</v>
      </c>
      <c r="Q439" s="146" t="str">
        <f t="shared" si="34"/>
        <v>Potato--Potato Starch</v>
      </c>
    </row>
    <row r="440" spans="1:17" x14ac:dyDescent="0.35">
      <c r="A440" s="147" t="str">
        <v>AOM_001547</v>
      </c>
      <c r="B440" s="147" t="str">
        <v>Ipomea batatas Vine</v>
      </c>
      <c r="C440" s="147" t="str">
        <v/>
      </c>
      <c r="D440" s="147" t="str">
        <v>Ipomea batatas Vine</v>
      </c>
      <c r="E440" s="147" t="str">
        <f t="shared" si="33"/>
        <v>Ipomea batatas Vine</v>
      </c>
      <c r="F440" s="147" t="str">
        <v>Management--Livestock Management--Feed Characteristic--Feed Composition--Feed Ingredient--Forage Plants--Other Forage Plants--Ipomea batatas--Ipomea batatas Vine--</v>
      </c>
      <c r="G440" s="147" t="str" cm="1">
        <f t="array" ref="G440">IFERROR(SUBSTITUTE(_xlfn.CHOOSECOLS(_xlfn.TEXTSPLIT(_xlfn.TEXTJOIN("|",,F440),"Feed Ingredient--","|",TRUE),2),"----",""),"")</f>
        <v>Forage Plants--Other Forage Plants--Ipomea batatas--Ipomea batatas Vine--</v>
      </c>
      <c r="H440" s="147" t="str">
        <f t="shared" si="30"/>
        <v>Forage Plants--Other Forage Plants--Ipomea batatas--Ipomea batatas Vine</v>
      </c>
      <c r="I440" s="147">
        <f t="shared" si="31"/>
        <v>3</v>
      </c>
      <c r="J440" s="147" t="str">
        <f t="shared" si="32"/>
        <v>Forage Plants--Other Forage Plants--Ipomea batatas</v>
      </c>
      <c r="K440" s="147" t="str" cm="1">
        <f t="array" ref="K440">IF(G440&lt;&gt;"",_xlfn.TEXTJOIN(";",TRUE,
CONCATENATE(A440,"$",H440),
IF(E440="","",IF(I440&lt;&gt;0,CONCATENATE(A440,"$",J440,"--",_xlfn.TEXTSPLIT(E440,";",TRUE,FALSE)),CONCATENATE(A440,"$",_xlfn.TEXTSPLIT(E440,";",TRUE,FALSE))))),"")</f>
        <v>AOM_001547$Forage Plants--Other Forage Plants--Ipomea batatas--Ipomea batatas Vine;AOM_001547$Forage Plants--Other Forage Plants--Ipomea batatas--Ipomea batatas Vine</v>
      </c>
      <c r="L440" s="147" t="str">
        <v>AOM_001820$Crop Product--Roots and Tuber Products--Potato--Solanum tuberosum Starch</v>
      </c>
      <c r="M440" s="147" t="str" cm="1">
        <f t="array" ref="M440:N440">IF(L440&lt;&gt;"",_xlfn.TEXTSPLIT(L440, "$"),"")</f>
        <v>AOM_001820</v>
      </c>
      <c r="N440" s="147" t="str">
        <v>Crop Product--Roots and Tuber Products--Potato--Solanum tuberosum Starch</v>
      </c>
      <c r="O440" s="147" t="str" cm="1">
        <f t="array" ref="O440">IF(L440&lt;&gt;"",_xlfn.CHOOSECOLS(_xlfn.TEXTSPLIT(N440,"--"),1),"")</f>
        <v>Crop Product</v>
      </c>
      <c r="P440" s="147" t="str" cm="1">
        <f t="array" ref="P440">IF(L440&lt;&gt;"",IFERROR(_xlfn.CHOOSECOLS(_xlfn.TEXTSPLIT(N440,"--"),2),""),"")</f>
        <v>Roots and Tuber Products</v>
      </c>
      <c r="Q440" s="147" t="str">
        <f t="shared" si="34"/>
        <v>Potato--Solanum tuberosum Starch</v>
      </c>
    </row>
    <row r="441" spans="1:17" x14ac:dyDescent="0.35">
      <c r="A441" s="146" t="str">
        <v>AOM_001550</v>
      </c>
      <c r="B441" s="146" t="str">
        <v>Talinium triangulare Leaves</v>
      </c>
      <c r="C441" s="146" t="str">
        <v/>
      </c>
      <c r="D441" s="146" t="str">
        <v>Talinium triangulare Leaves</v>
      </c>
      <c r="E441" s="146" t="str">
        <f t="shared" si="33"/>
        <v>Talinium triangulare Leaves</v>
      </c>
      <c r="F441" s="146" t="str">
        <v>Management--Livestock Management--Feed Characteristic--Feed Composition--Feed Ingredient--Forage Plants--Other Forage Plants--Talinium triangulare--Talinium triangulare Leaves--</v>
      </c>
      <c r="G441" s="146" t="str" cm="1">
        <f t="array" ref="G441">IFERROR(SUBSTITUTE(_xlfn.CHOOSECOLS(_xlfn.TEXTSPLIT(_xlfn.TEXTJOIN("|",,F441),"Feed Ingredient--","|",TRUE),2),"----",""),"")</f>
        <v>Forage Plants--Other Forage Plants--Talinium triangulare--Talinium triangulare Leaves--</v>
      </c>
      <c r="H441" s="146" t="str">
        <f t="shared" si="30"/>
        <v>Forage Plants--Other Forage Plants--Talinium triangulare--Talinium triangulare Leaves</v>
      </c>
      <c r="I441" s="146">
        <f t="shared" si="31"/>
        <v>3</v>
      </c>
      <c r="J441" s="146" t="str">
        <f t="shared" si="32"/>
        <v>Forage Plants--Other Forage Plants--Talinium triangulare</v>
      </c>
      <c r="K441" s="146" t="str" cm="1">
        <f t="array" ref="K441">IF(G441&lt;&gt;"",_xlfn.TEXTJOIN(";",TRUE,
CONCATENATE(A441,"$",H441),
IF(E441="","",IF(I441&lt;&gt;0,CONCATENATE(A441,"$",J441,"--",_xlfn.TEXTSPLIT(E441,";",TRUE,FALSE)),CONCATENATE(A441,"$",_xlfn.TEXTSPLIT(E441,";",TRUE,FALSE))))),"")</f>
        <v>AOM_001550$Forage Plants--Other Forage Plants--Talinium triangulare--Talinium triangulare Leaves;AOM_001550$Forage Plants--Other Forage Plants--Talinium triangulare--Talinium triangulare Leaves</v>
      </c>
      <c r="L441" s="146" t="str">
        <v>AOM_000680$Crop Product--Roots and Tuber Products--Sweet Potato</v>
      </c>
      <c r="M441" s="146" t="str" cm="1">
        <f t="array" ref="M441:N441">IF(L441&lt;&gt;"",_xlfn.TEXTSPLIT(L441, "$"),"")</f>
        <v>AOM_000680</v>
      </c>
      <c r="N441" s="146" t="str">
        <v>Crop Product--Roots and Tuber Products--Sweet Potato</v>
      </c>
      <c r="O441" s="146" t="str" cm="1">
        <f t="array" ref="O441">IF(L441&lt;&gt;"",_xlfn.CHOOSECOLS(_xlfn.TEXTSPLIT(N441,"--"),1),"")</f>
        <v>Crop Product</v>
      </c>
      <c r="P441" s="146" t="str" cm="1">
        <f t="array" ref="P441">IF(L441&lt;&gt;"",IFERROR(_xlfn.CHOOSECOLS(_xlfn.TEXTSPLIT(N441,"--"),2),""),"")</f>
        <v>Roots and Tuber Products</v>
      </c>
      <c r="Q441" s="146" t="str">
        <f t="shared" si="34"/>
        <v>Sweet Potato</v>
      </c>
    </row>
    <row r="442" spans="1:17" x14ac:dyDescent="0.35">
      <c r="A442" s="147" t="str">
        <v>AOM_001551</v>
      </c>
      <c r="B442" s="147" t="str">
        <v>Tribulus terrestris</v>
      </c>
      <c r="C442" s="147" t="str">
        <v/>
      </c>
      <c r="D442" s="147" t="str">
        <v>Tribulus terrestris</v>
      </c>
      <c r="E442" s="147" t="str">
        <f t="shared" si="33"/>
        <v>Tribulus terrestris</v>
      </c>
      <c r="F442" s="147" t="str">
        <v>Management--Livestock Management--Feed Characteristic--Feed Composition--Feed Ingredient--Forage Plants--Other Forage Plants--Tribulus terrestris----</v>
      </c>
      <c r="G442" s="147" t="str" cm="1">
        <f t="array" ref="G442">IFERROR(SUBSTITUTE(_xlfn.CHOOSECOLS(_xlfn.TEXTSPLIT(_xlfn.TEXTJOIN("|",,F442),"Feed Ingredient--","|",TRUE),2),"----",""),"")</f>
        <v>Forage Plants--Other Forage Plants--Tribulus terrestris</v>
      </c>
      <c r="H442" s="147" t="str">
        <f t="shared" si="30"/>
        <v>Forage Plants--Other Forage Plants--Tribulus terrestris</v>
      </c>
      <c r="I442" s="147">
        <f t="shared" si="31"/>
        <v>2</v>
      </c>
      <c r="J442" s="147" t="str">
        <f t="shared" si="32"/>
        <v>Forage Plants--Other Forage Plants</v>
      </c>
      <c r="K442" s="147" t="str" cm="1">
        <f t="array" ref="K442">IF(G442&lt;&gt;"",_xlfn.TEXTJOIN(";",TRUE,
CONCATENATE(A442,"$",H442),
IF(E442="","",IF(I442&lt;&gt;0,CONCATENATE(A442,"$",J442,"--",_xlfn.TEXTSPLIT(E442,";",TRUE,FALSE)),CONCATENATE(A442,"$",_xlfn.TEXTSPLIT(E442,";",TRUE,FALSE))))),"")</f>
        <v>AOM_001551$Forage Plants--Other Forage Plants--Tribulus terrestris;AOM_001551$Forage Plants--Other Forage Plants--Tribulus terrestris</v>
      </c>
      <c r="L442" s="147" t="str">
        <v>AOM_000680$Crop Product--Roots and Tuber Products--Batate</v>
      </c>
      <c r="M442" s="147" t="str" cm="1">
        <f t="array" ref="M442:N442">IF(L442&lt;&gt;"",_xlfn.TEXTSPLIT(L442, "$"),"")</f>
        <v>AOM_000680</v>
      </c>
      <c r="N442" s="147" t="str">
        <v>Crop Product--Roots and Tuber Products--Batate</v>
      </c>
      <c r="O442" s="147" t="str" cm="1">
        <f t="array" ref="O442">IF(L442&lt;&gt;"",_xlfn.CHOOSECOLS(_xlfn.TEXTSPLIT(N442,"--"),1),"")</f>
        <v>Crop Product</v>
      </c>
      <c r="P442" s="147" t="str" cm="1">
        <f t="array" ref="P442">IF(L442&lt;&gt;"",IFERROR(_xlfn.CHOOSECOLS(_xlfn.TEXTSPLIT(N442,"--"),2),""),"")</f>
        <v>Roots and Tuber Products</v>
      </c>
      <c r="Q442" s="147" t="str">
        <f t="shared" si="34"/>
        <v>Batate</v>
      </c>
    </row>
    <row r="443" spans="1:17" x14ac:dyDescent="0.35">
      <c r="A443" s="146" t="str">
        <v>AOM_000782</v>
      </c>
      <c r="B443" s="146" t="str">
        <v>Antitoxins</v>
      </c>
      <c r="C443" s="146" t="str">
        <v/>
      </c>
      <c r="D443" s="146" t="str">
        <v/>
      </c>
      <c r="E443" s="146" t="str">
        <f t="shared" si="33"/>
        <v/>
      </c>
      <c r="F443" s="146" t="str">
        <v>Management--Livestock Management--Feed Characteristic--Feed Composition--Feed Ingredient--Other Ingredients--Antitoxins------</v>
      </c>
      <c r="G443" s="146" t="str" cm="1">
        <f t="array" ref="G443">IFERROR(SUBSTITUTE(_xlfn.CHOOSECOLS(_xlfn.TEXTSPLIT(_xlfn.TEXTJOIN("|",,F443),"Feed Ingredient--","|",TRUE),2),"----",""),"")</f>
        <v>Other Ingredients--Antitoxins--</v>
      </c>
      <c r="H443" s="146" t="str">
        <f t="shared" si="30"/>
        <v>Other Ingredients--Antitoxins</v>
      </c>
      <c r="I443" s="146">
        <f t="shared" si="31"/>
        <v>1</v>
      </c>
      <c r="J443" s="146" t="str">
        <f t="shared" si="32"/>
        <v>Other Ingredients</v>
      </c>
      <c r="K443" s="146" t="str" cm="1">
        <f t="array" ref="K443">IF(G443&lt;&gt;"",_xlfn.TEXTJOIN(";",TRUE,
CONCATENATE(A443,"$",H443),
IF(E443="","",IF(I443&lt;&gt;0,CONCATENATE(A443,"$",J443,"--",_xlfn.TEXTSPLIT(E443,";",TRUE,FALSE)),CONCATENATE(A443,"$",_xlfn.TEXTSPLIT(E443,";",TRUE,FALSE))))),"")</f>
        <v>AOM_000782$Other Ingredients--Antitoxins</v>
      </c>
      <c r="L443" s="146" t="str">
        <v>AOM_000680$Crop Product--Roots and Tuber Products--Ipomoea batatas</v>
      </c>
      <c r="M443" s="146" t="str" cm="1">
        <f t="array" ref="M443:N443">IF(L443&lt;&gt;"",_xlfn.TEXTSPLIT(L443, "$"),"")</f>
        <v>AOM_000680</v>
      </c>
      <c r="N443" s="146" t="str">
        <v>Crop Product--Roots and Tuber Products--Ipomoea batatas</v>
      </c>
      <c r="O443" s="146" t="str" cm="1">
        <f t="array" ref="O443">IF(L443&lt;&gt;"",_xlfn.CHOOSECOLS(_xlfn.TEXTSPLIT(N443,"--"),1),"")</f>
        <v>Crop Product</v>
      </c>
      <c r="P443" s="146" t="str" cm="1">
        <f t="array" ref="P443">IF(L443&lt;&gt;"",IFERROR(_xlfn.CHOOSECOLS(_xlfn.TEXTSPLIT(N443,"--"),2),""),"")</f>
        <v>Roots and Tuber Products</v>
      </c>
      <c r="Q443" s="146" t="str">
        <f t="shared" si="34"/>
        <v>Ipomoea batatas</v>
      </c>
    </row>
    <row r="444" spans="1:17" x14ac:dyDescent="0.35">
      <c r="A444" s="147" t="str">
        <v>AOM_000745</v>
      </c>
      <c r="B444" s="147" t="str">
        <v>Binder</v>
      </c>
      <c r="C444" s="147" t="str">
        <v/>
      </c>
      <c r="D444" s="147" t="str">
        <v/>
      </c>
      <c r="E444" s="147" t="str">
        <f t="shared" si="33"/>
        <v/>
      </c>
      <c r="F444" s="147" t="str">
        <v>Management--Livestock Management--Feed Characteristic--Feed Composition--Feed Ingredient--Other Ingredients--Binder------</v>
      </c>
      <c r="G444" s="147" t="str" cm="1">
        <f t="array" ref="G444">IFERROR(SUBSTITUTE(_xlfn.CHOOSECOLS(_xlfn.TEXTSPLIT(_xlfn.TEXTJOIN("|",,F444),"Feed Ingredient--","|",TRUE),2),"----",""),"")</f>
        <v>Other Ingredients--Binder--</v>
      </c>
      <c r="H444" s="147" t="str">
        <f t="shared" si="30"/>
        <v>Other Ingredients--Binder</v>
      </c>
      <c r="I444" s="147">
        <f t="shared" si="31"/>
        <v>1</v>
      </c>
      <c r="J444" s="147" t="str">
        <f t="shared" si="32"/>
        <v>Other Ingredients</v>
      </c>
      <c r="K444" s="147" t="str" cm="1">
        <f t="array" ref="K444">IF(G444&lt;&gt;"",_xlfn.TEXTJOIN(";",TRUE,
CONCATENATE(A444,"$",H444),
IF(E444="","",IF(I444&lt;&gt;0,CONCATENATE(A444,"$",J444,"--",_xlfn.TEXTSPLIT(E444,";",TRUE,FALSE)),CONCATENATE(A444,"$",_xlfn.TEXTSPLIT(E444,";",TRUE,FALSE))))),"")</f>
        <v>AOM_000745$Other Ingredients--Binder</v>
      </c>
      <c r="L444" s="147" t="str">
        <v>AOM_001344$Crop Product--Spices Products--Rosemary--Rosemary Essential Oil</v>
      </c>
      <c r="M444" s="147" t="str" cm="1">
        <f t="array" ref="M444:N444">IF(L444&lt;&gt;"",_xlfn.TEXTSPLIT(L444, "$"),"")</f>
        <v>AOM_001344</v>
      </c>
      <c r="N444" s="147" t="str">
        <v>Crop Product--Spices Products--Rosemary--Rosemary Essential Oil</v>
      </c>
      <c r="O444" s="147" t="str" cm="1">
        <f t="array" ref="O444">IF(L444&lt;&gt;"",_xlfn.CHOOSECOLS(_xlfn.TEXTSPLIT(N444,"--"),1),"")</f>
        <v>Crop Product</v>
      </c>
      <c r="P444" s="147" t="str" cm="1">
        <f t="array" ref="P444">IF(L444&lt;&gt;"",IFERROR(_xlfn.CHOOSECOLS(_xlfn.TEXTSPLIT(N444,"--"),2),""),"")</f>
        <v>Spices Products</v>
      </c>
      <c r="Q444" s="147" t="str">
        <f t="shared" si="34"/>
        <v>Rosemary--Rosemary Essential Oil</v>
      </c>
    </row>
    <row r="445" spans="1:17" x14ac:dyDescent="0.35">
      <c r="A445" s="146" t="str">
        <v>AOM_001423</v>
      </c>
      <c r="B445" s="146" t="str">
        <v xml:space="preserve">Bentonite </v>
      </c>
      <c r="C445" s="146" t="str">
        <v/>
      </c>
      <c r="D445" s="146" t="str">
        <v/>
      </c>
      <c r="E445" s="146" t="str">
        <f t="shared" si="33"/>
        <v/>
      </c>
      <c r="F445" s="146" t="str">
        <v>Management--Livestock Management--Feed Characteristic--Feed Composition--Feed Ingredient--Other Ingredients--Binder--Bentonite ----</v>
      </c>
      <c r="G445" s="146" t="str" cm="1">
        <f t="array" ref="G445">IFERROR(SUBSTITUTE(_xlfn.CHOOSECOLS(_xlfn.TEXTSPLIT(_xlfn.TEXTJOIN("|",,F445),"Feed Ingredient--","|",TRUE),2),"----",""),"")</f>
        <v xml:space="preserve">Other Ingredients--Binder--Bentonite </v>
      </c>
      <c r="H445" s="146" t="str">
        <f t="shared" si="30"/>
        <v xml:space="preserve">Other Ingredients--Binder--Bentonite </v>
      </c>
      <c r="I445" s="146">
        <f t="shared" si="31"/>
        <v>2</v>
      </c>
      <c r="J445" s="146" t="str">
        <f t="shared" si="32"/>
        <v>Other Ingredients--Binder</v>
      </c>
      <c r="K445" s="146" t="str" cm="1">
        <f t="array" ref="K445">IF(G445&lt;&gt;"",_xlfn.TEXTJOIN(";",TRUE,
CONCATENATE(A445,"$",H445),
IF(E445="","",IF(I445&lt;&gt;0,CONCATENATE(A445,"$",J445,"--",_xlfn.TEXTSPLIT(E445,";",TRUE,FALSE)),CONCATENATE(A445,"$",_xlfn.TEXTSPLIT(E445,";",TRUE,FALSE))))),"")</f>
        <v xml:space="preserve">AOM_001423$Other Ingredients--Binder--Bentonite </v>
      </c>
      <c r="L445" s="146" t="str">
        <v>AOM_001344$Crop Product--Spices Products--Rosemary--Rosmarinus officinalis Essential Oil</v>
      </c>
      <c r="M445" s="146" t="str" cm="1">
        <f t="array" ref="M445:N445">IF(L445&lt;&gt;"",_xlfn.TEXTSPLIT(L445, "$"),"")</f>
        <v>AOM_001344</v>
      </c>
      <c r="N445" s="146" t="str">
        <v>Crop Product--Spices Products--Rosemary--Rosmarinus officinalis Essential Oil</v>
      </c>
      <c r="O445" s="146" t="str" cm="1">
        <f t="array" ref="O445">IF(L445&lt;&gt;"",_xlfn.CHOOSECOLS(_xlfn.TEXTSPLIT(N445,"--"),1),"")</f>
        <v>Crop Product</v>
      </c>
      <c r="P445" s="146" t="str" cm="1">
        <f t="array" ref="P445">IF(L445&lt;&gt;"",IFERROR(_xlfn.CHOOSECOLS(_xlfn.TEXTSPLIT(N445,"--"),2),""),"")</f>
        <v>Spices Products</v>
      </c>
      <c r="Q445" s="146" t="str">
        <f t="shared" si="34"/>
        <v>Rosemary--Rosmarinus officinalis Essential Oil</v>
      </c>
    </row>
    <row r="446" spans="1:17" x14ac:dyDescent="0.35">
      <c r="A446" s="147" t="str">
        <v>AOM_002091</v>
      </c>
      <c r="B446" s="147" t="str">
        <v>Cassava Binder</v>
      </c>
      <c r="C446" s="147" t="str">
        <v/>
      </c>
      <c r="D446" s="147" t="str">
        <v>Manihot esculenta Binder</v>
      </c>
      <c r="E446" s="147" t="str">
        <f t="shared" si="33"/>
        <v>Manihot esculenta Binder</v>
      </c>
      <c r="F446" s="147" t="str">
        <v>Management--Livestock Management--Feed Characteristic--Feed Composition--Feed Ingredient--Other Ingredients--Binder--Cassava Binder----</v>
      </c>
      <c r="G446" s="147" t="str" cm="1">
        <f t="array" ref="G446">IFERROR(SUBSTITUTE(_xlfn.CHOOSECOLS(_xlfn.TEXTSPLIT(_xlfn.TEXTJOIN("|",,F446),"Feed Ingredient--","|",TRUE),2),"----",""),"")</f>
        <v>Other Ingredients--Binder--Cassava Binder</v>
      </c>
      <c r="H446" s="147" t="str">
        <f t="shared" si="30"/>
        <v>Other Ingredients--Binder--Cassava Binder</v>
      </c>
      <c r="I446" s="147">
        <f t="shared" si="31"/>
        <v>2</v>
      </c>
      <c r="J446" s="147" t="str">
        <f t="shared" si="32"/>
        <v>Other Ingredients--Binder</v>
      </c>
      <c r="K446" s="147" t="str" cm="1">
        <f t="array" ref="K446">IF(G446&lt;&gt;"",_xlfn.TEXTJOIN(";",TRUE,
CONCATENATE(A446,"$",H446),
IF(E446="","",IF(I446&lt;&gt;0,CONCATENATE(A446,"$",J446,"--",_xlfn.TEXTSPLIT(E446,";",TRUE,FALSE)),CONCATENATE(A446,"$",_xlfn.TEXTSPLIT(E446,";",TRUE,FALSE))))),"")</f>
        <v>AOM_002091$Other Ingredients--Binder--Cassava Binder;AOM_002091$Other Ingredients--Binder--Manihot esculenta Binder</v>
      </c>
      <c r="L446" s="147" t="str">
        <v>AOM_001850$Crop Product--Vegetable Products--Brassica oleracea spp.</v>
      </c>
      <c r="M446" s="147" t="str" cm="1">
        <f t="array" ref="M446:N446">IF(L446&lt;&gt;"",_xlfn.TEXTSPLIT(L446, "$"),"")</f>
        <v>AOM_001850</v>
      </c>
      <c r="N446" s="147" t="str">
        <v>Crop Product--Vegetable Products--Brassica oleracea spp.</v>
      </c>
      <c r="O446" s="147" t="str" cm="1">
        <f t="array" ref="O446">IF(L446&lt;&gt;"",_xlfn.CHOOSECOLS(_xlfn.TEXTSPLIT(N446,"--"),1),"")</f>
        <v>Crop Product</v>
      </c>
      <c r="P446" s="147" t="str" cm="1">
        <f t="array" ref="P446">IF(L446&lt;&gt;"",IFERROR(_xlfn.CHOOSECOLS(_xlfn.TEXTSPLIT(N446,"--"),2),""),"")</f>
        <v>Vegetable Products</v>
      </c>
      <c r="Q446" s="147" t="str">
        <f t="shared" si="34"/>
        <v>Brassica oleracea spp.</v>
      </c>
    </row>
    <row r="447" spans="1:17" x14ac:dyDescent="0.35">
      <c r="A447" s="146" t="str">
        <v>AOM_000743</v>
      </c>
      <c r="B447" s="146" t="str">
        <v>Carboxymethyl Cellulose</v>
      </c>
      <c r="C447" s="146" t="str">
        <v/>
      </c>
      <c r="D447" s="146" t="str">
        <v>sodium carboxymethyl cellulose</v>
      </c>
      <c r="E447" s="146" t="str">
        <f t="shared" si="33"/>
        <v>sodium carboxymethyl cellulose</v>
      </c>
      <c r="F447" s="146" t="str">
        <v>Management--Livestock Management--Feed Characteristic--Feed Composition--Feed Ingredient--Other Ingredients--Binder--Carboxymethyl Cellulose----</v>
      </c>
      <c r="G447" s="146" t="str" cm="1">
        <f t="array" ref="G447">IFERROR(SUBSTITUTE(_xlfn.CHOOSECOLS(_xlfn.TEXTSPLIT(_xlfn.TEXTJOIN("|",,F447),"Feed Ingredient--","|",TRUE),2),"----",""),"")</f>
        <v>Other Ingredients--Binder--Carboxymethyl Cellulose</v>
      </c>
      <c r="H447" s="146" t="str">
        <f t="shared" si="30"/>
        <v>Other Ingredients--Binder--Carboxymethyl Cellulose</v>
      </c>
      <c r="I447" s="146">
        <f t="shared" si="31"/>
        <v>2</v>
      </c>
      <c r="J447" s="146" t="str">
        <f t="shared" si="32"/>
        <v>Other Ingredients--Binder</v>
      </c>
      <c r="K447" s="146" t="str" cm="1">
        <f t="array" ref="K447">IF(G447&lt;&gt;"",_xlfn.TEXTJOIN(";",TRUE,
CONCATENATE(A447,"$",H447),
IF(E447="","",IF(I447&lt;&gt;0,CONCATENATE(A447,"$",J447,"--",_xlfn.TEXTSPLIT(E447,";",TRUE,FALSE)),CONCATENATE(A447,"$",_xlfn.TEXTSPLIT(E447,";",TRUE,FALSE))))),"")</f>
        <v>AOM_000743$Other Ingredients--Binder--Carboxymethyl Cellulose;AOM_000743$Other Ingredients--Binder--sodium carboxymethyl cellulose</v>
      </c>
      <c r="L447" s="146" t="str">
        <v>AOM_001850$Crop Product--Vegetable Products--Brassica oleracea sp.</v>
      </c>
      <c r="M447" s="146" t="str" cm="1">
        <f t="array" ref="M447:N447">IF(L447&lt;&gt;"",_xlfn.TEXTSPLIT(L447, "$"),"")</f>
        <v>AOM_001850</v>
      </c>
      <c r="N447" s="146" t="str">
        <v>Crop Product--Vegetable Products--Brassica oleracea sp.</v>
      </c>
      <c r="O447" s="146" t="str" cm="1">
        <f t="array" ref="O447">IF(L447&lt;&gt;"",_xlfn.CHOOSECOLS(_xlfn.TEXTSPLIT(N447,"--"),1),"")</f>
        <v>Crop Product</v>
      </c>
      <c r="P447" s="146" t="str" cm="1">
        <f t="array" ref="P447">IF(L447&lt;&gt;"",IFERROR(_xlfn.CHOOSECOLS(_xlfn.TEXTSPLIT(N447,"--"),2),""),"")</f>
        <v>Vegetable Products</v>
      </c>
      <c r="Q447" s="146" t="str">
        <f t="shared" si="34"/>
        <v>Brassica oleracea sp.</v>
      </c>
    </row>
    <row r="448" spans="1:17" x14ac:dyDescent="0.35">
      <c r="A448" s="147" t="str">
        <v>AOM_001373</v>
      </c>
      <c r="B448" s="147" t="str">
        <v>Cellulose</v>
      </c>
      <c r="C448" s="147" t="str">
        <v/>
      </c>
      <c r="D448" s="147" t="str">
        <v/>
      </c>
      <c r="E448" s="147" t="str">
        <f t="shared" si="33"/>
        <v/>
      </c>
      <c r="F448" s="147" t="str">
        <v>Management--Livestock Management--Feed Characteristic--Feed Composition--Feed Ingredient--Other Ingredients--Binder--Cellulose----</v>
      </c>
      <c r="G448" s="147" t="str" cm="1">
        <f t="array" ref="G448">IFERROR(SUBSTITUTE(_xlfn.CHOOSECOLS(_xlfn.TEXTSPLIT(_xlfn.TEXTJOIN("|",,F448),"Feed Ingredient--","|",TRUE),2),"----",""),"")</f>
        <v>Other Ingredients--Binder--Cellulose</v>
      </c>
      <c r="H448" s="147" t="str">
        <f t="shared" si="30"/>
        <v>Other Ingredients--Binder--Cellulose</v>
      </c>
      <c r="I448" s="147">
        <f t="shared" si="31"/>
        <v>2</v>
      </c>
      <c r="J448" s="147" t="str">
        <f t="shared" si="32"/>
        <v>Other Ingredients--Binder</v>
      </c>
      <c r="K448" s="147" t="str" cm="1">
        <f t="array" ref="K448">IF(G448&lt;&gt;"",_xlfn.TEXTJOIN(";",TRUE,
CONCATENATE(A448,"$",H448),
IF(E448="","",IF(I448&lt;&gt;0,CONCATENATE(A448,"$",J448,"--",_xlfn.TEXTSPLIT(E448,";",TRUE,FALSE)),CONCATENATE(A448,"$",_xlfn.TEXTSPLIT(E448,";",TRUE,FALSE))))),"")</f>
        <v>AOM_001373$Other Ingredients--Binder--Cellulose</v>
      </c>
      <c r="L448" s="147" t="str">
        <v>AOM_001270$Crop Product--Vegetable Products--Fluted Pumpkin--Fluted Pumpkin Leaves--Fluted Pumpkin Leaves Extract</v>
      </c>
      <c r="M448" s="147" t="str" cm="1">
        <f t="array" ref="M448:N448">IF(L448&lt;&gt;"",_xlfn.TEXTSPLIT(L448, "$"),"")</f>
        <v>AOM_001270</v>
      </c>
      <c r="N448" s="147" t="str">
        <v>Crop Product--Vegetable Products--Fluted Pumpkin--Fluted Pumpkin Leaves--Fluted Pumpkin Leaves Extract</v>
      </c>
      <c r="O448" s="147" t="str" cm="1">
        <f t="array" ref="O448">IF(L448&lt;&gt;"",_xlfn.CHOOSECOLS(_xlfn.TEXTSPLIT(N448,"--"),1),"")</f>
        <v>Crop Product</v>
      </c>
      <c r="P448" s="147" t="str" cm="1">
        <f t="array" ref="P448">IF(L448&lt;&gt;"",IFERROR(_xlfn.CHOOSECOLS(_xlfn.TEXTSPLIT(N448,"--"),2),""),"")</f>
        <v>Vegetable Products</v>
      </c>
      <c r="Q448" s="147" t="str">
        <f t="shared" si="34"/>
        <v>Fluted Pumpkin--Fluted Pumpkin Leaves--Fluted Pumpkin Leaves Extract</v>
      </c>
    </row>
    <row r="449" spans="1:17" x14ac:dyDescent="0.35">
      <c r="A449" s="146" t="str">
        <v>AOM_000744</v>
      </c>
      <c r="B449" s="146" t="str">
        <v>Cement</v>
      </c>
      <c r="C449" s="146" t="str">
        <v/>
      </c>
      <c r="D449" s="146" t="str">
        <v/>
      </c>
      <c r="E449" s="146" t="str">
        <f t="shared" si="33"/>
        <v/>
      </c>
      <c r="F449" s="146" t="str">
        <v>Management--Livestock Management--Feed Characteristic--Feed Composition--Feed Ingredient--Other Ingredients--Binder--Cement----</v>
      </c>
      <c r="G449" s="146" t="str" cm="1">
        <f t="array" ref="G449">IFERROR(SUBSTITUTE(_xlfn.CHOOSECOLS(_xlfn.TEXTSPLIT(_xlfn.TEXTJOIN("|",,F449),"Feed Ingredient--","|",TRUE),2),"----",""),"")</f>
        <v>Other Ingredients--Binder--Cement</v>
      </c>
      <c r="H449" s="146" t="str">
        <f t="shared" si="30"/>
        <v>Other Ingredients--Binder--Cement</v>
      </c>
      <c r="I449" s="146">
        <f t="shared" si="31"/>
        <v>2</v>
      </c>
      <c r="J449" s="146" t="str">
        <f t="shared" si="32"/>
        <v>Other Ingredients--Binder</v>
      </c>
      <c r="K449" s="146" t="str" cm="1">
        <f t="array" ref="K449">IF(G449&lt;&gt;"",_xlfn.TEXTJOIN(";",TRUE,
CONCATENATE(A449,"$",H449),
IF(E449="","",IF(I449&lt;&gt;0,CONCATENATE(A449,"$",J449,"--",_xlfn.TEXTSPLIT(E449,";",TRUE,FALSE)),CONCATENATE(A449,"$",_xlfn.TEXTSPLIT(E449,";",TRUE,FALSE))))),"")</f>
        <v>AOM_000744$Other Ingredients--Binder--Cement</v>
      </c>
      <c r="L449" s="146" t="str">
        <v>AOM_001270$Crop Product--Vegetable Products--Fluted Pumpkin--Fluted Pumpkin Leaves--Telfairia occidentalis Leaves Extract</v>
      </c>
      <c r="M449" s="146" t="str" cm="1">
        <f t="array" ref="M449:N449">IF(L449&lt;&gt;"",_xlfn.TEXTSPLIT(L449, "$"),"")</f>
        <v>AOM_001270</v>
      </c>
      <c r="N449" s="146" t="str">
        <v>Crop Product--Vegetable Products--Fluted Pumpkin--Fluted Pumpkin Leaves--Telfairia occidentalis Leaves Extract</v>
      </c>
      <c r="O449" s="146" t="str" cm="1">
        <f t="array" ref="O449">IF(L449&lt;&gt;"",_xlfn.CHOOSECOLS(_xlfn.TEXTSPLIT(N449,"--"),1),"")</f>
        <v>Crop Product</v>
      </c>
      <c r="P449" s="146" t="str" cm="1">
        <f t="array" ref="P449">IF(L449&lt;&gt;"",IFERROR(_xlfn.CHOOSECOLS(_xlfn.TEXTSPLIT(N449,"--"),2),""),"")</f>
        <v>Vegetable Products</v>
      </c>
      <c r="Q449" s="146" t="str">
        <f t="shared" si="34"/>
        <v>Fluted Pumpkin--Fluted Pumpkin Leaves--Telfairia occidentalis Leaves Extract</v>
      </c>
    </row>
    <row r="450" spans="1:17" x14ac:dyDescent="0.35">
      <c r="A450" s="147" t="str">
        <v>AOM_001826</v>
      </c>
      <c r="B450" s="147" t="str">
        <v>ChemBind</v>
      </c>
      <c r="C450" s="147" t="str">
        <v/>
      </c>
      <c r="D450" s="147" t="str">
        <v/>
      </c>
      <c r="E450" s="147" t="str">
        <f t="shared" si="33"/>
        <v/>
      </c>
      <c r="F450" s="147" t="str">
        <v>Management--Livestock Management--Feed Characteristic--Feed Composition--Feed Ingredient--Other Ingredients--Binder--ChemBind----</v>
      </c>
      <c r="G450" s="147" t="str" cm="1">
        <f t="array" ref="G450">IFERROR(SUBSTITUTE(_xlfn.CHOOSECOLS(_xlfn.TEXTSPLIT(_xlfn.TEXTJOIN("|",,F450),"Feed Ingredient--","|",TRUE),2),"----",""),"")</f>
        <v>Other Ingredients--Binder--ChemBind</v>
      </c>
      <c r="H450" s="147" t="str">
        <f t="shared" ref="H450:H513" si="35">IF(G450&lt;&gt;"",_xlfn.TEXTJOIN("--",TRUE,_xlfn.TEXTSPLIT(G450,"--","|",TRUE)),"")</f>
        <v>Other Ingredients--Binder--ChemBind</v>
      </c>
      <c r="I450" s="147">
        <f t="shared" ref="I450:I513" si="36">IF(G450&lt;&gt;"",SUM(LEN(H450)-LEN(SUBSTITUTE(H450,"--","")))/LEN("--"),"")</f>
        <v>2</v>
      </c>
      <c r="J450" s="147" t="str">
        <f t="shared" ref="J450:J513" si="37">IF(G450&lt;&gt;"",IFERROR(_xlfn.TEXTJOIN("--",TRUE,_xlfn.CHOOSECOLS(_xlfn.TEXTSPLIT(H450,"--"),_xlfn.SEQUENCE(1,I450))),""),"")</f>
        <v>Other Ingredients--Binder</v>
      </c>
      <c r="K450" s="147" t="str" cm="1">
        <f t="array" ref="K450">IF(G450&lt;&gt;"",_xlfn.TEXTJOIN(";",TRUE,
CONCATENATE(A450,"$",H450),
IF(E450="","",IF(I450&lt;&gt;0,CONCATENATE(A450,"$",J450,"--",_xlfn.TEXTSPLIT(E450,";",TRUE,FALSE)),CONCATENATE(A450,"$",_xlfn.TEXTSPLIT(E450,";",TRUE,FALSE))))),"")</f>
        <v>AOM_001826$Other Ingredients--Binder--ChemBind</v>
      </c>
      <c r="L450" s="147" t="str">
        <v>AOM_001256$Crop Product--Vegetable Products--Fluted Pumpkin--Fluted Pumpkin Leaves</v>
      </c>
      <c r="M450" s="147" t="str" cm="1">
        <f t="array" ref="M450:N450">IF(L450&lt;&gt;"",_xlfn.TEXTSPLIT(L450, "$"),"")</f>
        <v>AOM_001256</v>
      </c>
      <c r="N450" s="147" t="str">
        <v>Crop Product--Vegetable Products--Fluted Pumpkin--Fluted Pumpkin Leaves</v>
      </c>
      <c r="O450" s="147" t="str" cm="1">
        <f t="array" ref="O450">IF(L450&lt;&gt;"",_xlfn.CHOOSECOLS(_xlfn.TEXTSPLIT(N450,"--"),1),"")</f>
        <v>Crop Product</v>
      </c>
      <c r="P450" s="147" t="str" cm="1">
        <f t="array" ref="P450">IF(L450&lt;&gt;"",IFERROR(_xlfn.CHOOSECOLS(_xlfn.TEXTSPLIT(N450,"--"),2),""),"")</f>
        <v>Vegetable Products</v>
      </c>
      <c r="Q450" s="147" t="str">
        <f t="shared" si="34"/>
        <v>Fluted Pumpkin--Fluted Pumpkin Leaves</v>
      </c>
    </row>
    <row r="451" spans="1:17" x14ac:dyDescent="0.35">
      <c r="A451" s="146" t="str">
        <v>AOM_001374</v>
      </c>
      <c r="B451" s="146" t="str">
        <v>Gelatin</v>
      </c>
      <c r="C451" s="146" t="str">
        <v/>
      </c>
      <c r="D451" s="146" t="str">
        <v/>
      </c>
      <c r="E451" s="146" t="str">
        <f t="shared" ref="E451:E514" si="38">_xlfn.TEXTJOIN(";",TRUE,C451,D451)</f>
        <v/>
      </c>
      <c r="F451" s="146" t="str">
        <v>Management--Livestock Management--Feed Characteristic--Feed Composition--Feed Ingredient--Other Ingredients--Binder--Gelatin----</v>
      </c>
      <c r="G451" s="146" t="str" cm="1">
        <f t="array" ref="G451">IFERROR(SUBSTITUTE(_xlfn.CHOOSECOLS(_xlfn.TEXTSPLIT(_xlfn.TEXTJOIN("|",,F451),"Feed Ingredient--","|",TRUE),2),"----",""),"")</f>
        <v>Other Ingredients--Binder--Gelatin</v>
      </c>
      <c r="H451" s="146" t="str">
        <f t="shared" si="35"/>
        <v>Other Ingredients--Binder--Gelatin</v>
      </c>
      <c r="I451" s="146">
        <f t="shared" si="36"/>
        <v>2</v>
      </c>
      <c r="J451" s="146" t="str">
        <f t="shared" si="37"/>
        <v>Other Ingredients--Binder</v>
      </c>
      <c r="K451" s="146" t="str" cm="1">
        <f t="array" ref="K451">IF(G451&lt;&gt;"",_xlfn.TEXTJOIN(";",TRUE,
CONCATENATE(A451,"$",H451),
IF(E451="","",IF(I451&lt;&gt;0,CONCATENATE(A451,"$",J451,"--",_xlfn.TEXTSPLIT(E451,";",TRUE,FALSE)),CONCATENATE(A451,"$",_xlfn.TEXTSPLIT(E451,";",TRUE,FALSE))))),"")</f>
        <v>AOM_001374$Other Ingredients--Binder--Gelatin</v>
      </c>
      <c r="L451" s="146" t="str">
        <v>AOM_001256$Crop Product--Vegetable Products--Fluted Pumpkin--Telfairia occidentalis Leaves</v>
      </c>
      <c r="M451" s="146" t="str" cm="1">
        <f t="array" ref="M451:N451">IF(L451&lt;&gt;"",_xlfn.TEXTSPLIT(L451, "$"),"")</f>
        <v>AOM_001256</v>
      </c>
      <c r="N451" s="146" t="str">
        <v>Crop Product--Vegetable Products--Fluted Pumpkin--Telfairia occidentalis Leaves</v>
      </c>
      <c r="O451" s="146" t="str" cm="1">
        <f t="array" ref="O451">IF(L451&lt;&gt;"",_xlfn.CHOOSECOLS(_xlfn.TEXTSPLIT(N451,"--"),1),"")</f>
        <v>Crop Product</v>
      </c>
      <c r="P451" s="146" t="str" cm="1">
        <f t="array" ref="P451">IF(L451&lt;&gt;"",IFERROR(_xlfn.CHOOSECOLS(_xlfn.TEXTSPLIT(N451,"--"),2),""),"")</f>
        <v>Vegetable Products</v>
      </c>
      <c r="Q451" s="146" t="str">
        <f t="shared" ref="Q451:Q514" si="39">IF(L451&lt;&gt;"",IF(SUM(LEN(N451)-LEN(SUBSTITUTE(N451,"--","")))/LEN("--")&gt;1,SUBSTITUTE(N451,CONCATENATE(O451,"--",P451,"--"),""),""),"")</f>
        <v>Fluted Pumpkin--Telfairia occidentalis Leaves</v>
      </c>
    </row>
    <row r="452" spans="1:17" x14ac:dyDescent="0.35">
      <c r="A452" s="147" t="str">
        <v>AOM_001486</v>
      </c>
      <c r="B452" s="147" t="str">
        <v>Lignobond</v>
      </c>
      <c r="C452" s="147" t="str">
        <v/>
      </c>
      <c r="D452" s="147" t="str">
        <v/>
      </c>
      <c r="E452" s="147" t="str">
        <f t="shared" si="38"/>
        <v/>
      </c>
      <c r="F452" s="147" t="str">
        <v>Management--Livestock Management--Feed Characteristic--Feed Composition--Feed Ingredient--Other Ingredients--Binder--Lignobond----</v>
      </c>
      <c r="G452" s="147" t="str" cm="1">
        <f t="array" ref="G452">IFERROR(SUBSTITUTE(_xlfn.CHOOSECOLS(_xlfn.TEXTSPLIT(_xlfn.TEXTJOIN("|",,F452),"Feed Ingredient--","|",TRUE),2),"----",""),"")</f>
        <v>Other Ingredients--Binder--Lignobond</v>
      </c>
      <c r="H452" s="147" t="str">
        <f t="shared" si="35"/>
        <v>Other Ingredients--Binder--Lignobond</v>
      </c>
      <c r="I452" s="147">
        <f t="shared" si="36"/>
        <v>2</v>
      </c>
      <c r="J452" s="147" t="str">
        <f t="shared" si="37"/>
        <v>Other Ingredients--Binder</v>
      </c>
      <c r="K452" s="147" t="str" cm="1">
        <f t="array" ref="K452">IF(G452&lt;&gt;"",_xlfn.TEXTJOIN(";",TRUE,
CONCATENATE(A452,"$",H452),
IF(E452="","",IF(I452&lt;&gt;0,CONCATENATE(A452,"$",J452,"--",_xlfn.TEXTSPLIT(E452,";",TRUE,FALSE)),CONCATENATE(A452,"$",_xlfn.TEXTSPLIT(E452,";",TRUE,FALSE))))),"")</f>
        <v>AOM_001486$Other Ingredients--Binder--Lignobond</v>
      </c>
      <c r="L452" s="147" t="str">
        <v>AOM_001359$Crop Product--Vegetable Products--Onion--Onion Bulb</v>
      </c>
      <c r="M452" s="147" t="str" cm="1">
        <f t="array" ref="M452:N452">IF(L452&lt;&gt;"",_xlfn.TEXTSPLIT(L452, "$"),"")</f>
        <v>AOM_001359</v>
      </c>
      <c r="N452" s="147" t="str">
        <v>Crop Product--Vegetable Products--Onion--Onion Bulb</v>
      </c>
      <c r="O452" s="147" t="str" cm="1">
        <f t="array" ref="O452">IF(L452&lt;&gt;"",_xlfn.CHOOSECOLS(_xlfn.TEXTSPLIT(N452,"--"),1),"")</f>
        <v>Crop Product</v>
      </c>
      <c r="P452" s="147" t="str" cm="1">
        <f t="array" ref="P452">IF(L452&lt;&gt;"",IFERROR(_xlfn.CHOOSECOLS(_xlfn.TEXTSPLIT(N452,"--"),2),""),"")</f>
        <v>Vegetable Products</v>
      </c>
      <c r="Q452" s="147" t="str">
        <f t="shared" si="39"/>
        <v>Onion--Onion Bulb</v>
      </c>
    </row>
    <row r="453" spans="1:17" x14ac:dyDescent="0.35">
      <c r="A453" s="146" t="str">
        <v>AOM_001503</v>
      </c>
      <c r="B453" s="146" t="str">
        <v>Polyethylene</v>
      </c>
      <c r="C453" s="146" t="str">
        <v/>
      </c>
      <c r="D453" s="146" t="str">
        <v/>
      </c>
      <c r="E453" s="146" t="str">
        <f t="shared" si="38"/>
        <v/>
      </c>
      <c r="F453" s="146" t="str">
        <v>Management--Livestock Management--Feed Characteristic--Feed Composition--Feed Ingredient--Other Ingredients--Binder--Polyethylene----</v>
      </c>
      <c r="G453" s="146" t="str" cm="1">
        <f t="array" ref="G453">IFERROR(SUBSTITUTE(_xlfn.CHOOSECOLS(_xlfn.TEXTSPLIT(_xlfn.TEXTJOIN("|",,F453),"Feed Ingredient--","|",TRUE),2),"----",""),"")</f>
        <v>Other Ingredients--Binder--Polyethylene</v>
      </c>
      <c r="H453" s="146" t="str">
        <f t="shared" si="35"/>
        <v>Other Ingredients--Binder--Polyethylene</v>
      </c>
      <c r="I453" s="146">
        <f t="shared" si="36"/>
        <v>2</v>
      </c>
      <c r="J453" s="146" t="str">
        <f t="shared" si="37"/>
        <v>Other Ingredients--Binder</v>
      </c>
      <c r="K453" s="146" t="str" cm="1">
        <f t="array" ref="K453">IF(G453&lt;&gt;"",_xlfn.TEXTJOIN(";",TRUE,
CONCATENATE(A453,"$",H453),
IF(E453="","",IF(I453&lt;&gt;0,CONCATENATE(A453,"$",J453,"--",_xlfn.TEXTSPLIT(E453,";",TRUE,FALSE)),CONCATENATE(A453,"$",_xlfn.TEXTSPLIT(E453,";",TRUE,FALSE))))),"")</f>
        <v>AOM_001503$Other Ingredients--Binder--Polyethylene</v>
      </c>
      <c r="L453" s="146" t="str">
        <v>AOM_001359$Crop Product--Vegetable Products--Onion--Allium cepa Bulb</v>
      </c>
      <c r="M453" s="146" t="str" cm="1">
        <f t="array" ref="M453:N453">IF(L453&lt;&gt;"",_xlfn.TEXTSPLIT(L453, "$"),"")</f>
        <v>AOM_001359</v>
      </c>
      <c r="N453" s="146" t="str">
        <v>Crop Product--Vegetable Products--Onion--Allium cepa Bulb</v>
      </c>
      <c r="O453" s="146" t="str" cm="1">
        <f t="array" ref="O453">IF(L453&lt;&gt;"",_xlfn.CHOOSECOLS(_xlfn.TEXTSPLIT(N453,"--"),1),"")</f>
        <v>Crop Product</v>
      </c>
      <c r="P453" s="146" t="str" cm="1">
        <f t="array" ref="P453">IF(L453&lt;&gt;"",IFERROR(_xlfn.CHOOSECOLS(_xlfn.TEXTSPLIT(N453,"--"),2),""),"")</f>
        <v>Vegetable Products</v>
      </c>
      <c r="Q453" s="146" t="str">
        <f t="shared" si="39"/>
        <v>Onion--Allium cepa Bulb</v>
      </c>
    </row>
    <row r="454" spans="1:17" x14ac:dyDescent="0.35">
      <c r="A454" s="147" t="str">
        <v>AOM_001504</v>
      </c>
      <c r="B454" s="147" t="str">
        <v xml:space="preserve">Polyethylene glycol </v>
      </c>
      <c r="C454" s="147" t="str">
        <v/>
      </c>
      <c r="D454" s="147" t="str">
        <v/>
      </c>
      <c r="E454" s="147" t="str">
        <f t="shared" si="38"/>
        <v/>
      </c>
      <c r="F454" s="147" t="str">
        <v>Management--Livestock Management--Feed Characteristic--Feed Composition--Feed Ingredient--Other Ingredients--Binder--Polyethylene glycol ----</v>
      </c>
      <c r="G454" s="147" t="str" cm="1">
        <f t="array" ref="G454">IFERROR(SUBSTITUTE(_xlfn.CHOOSECOLS(_xlfn.TEXTSPLIT(_xlfn.TEXTJOIN("|",,F454),"Feed Ingredient--","|",TRUE),2),"----",""),"")</f>
        <v xml:space="preserve">Other Ingredients--Binder--Polyethylene glycol </v>
      </c>
      <c r="H454" s="147" t="str">
        <f t="shared" si="35"/>
        <v xml:space="preserve">Other Ingredients--Binder--Polyethylene glycol </v>
      </c>
      <c r="I454" s="147">
        <f t="shared" si="36"/>
        <v>2</v>
      </c>
      <c r="J454" s="147" t="str">
        <f t="shared" si="37"/>
        <v>Other Ingredients--Binder</v>
      </c>
      <c r="K454" s="147" t="str" cm="1">
        <f t="array" ref="K454">IF(G454&lt;&gt;"",_xlfn.TEXTJOIN(";",TRUE,
CONCATENATE(A454,"$",H454),
IF(E454="","",IF(I454&lt;&gt;0,CONCATENATE(A454,"$",J454,"--",_xlfn.TEXTSPLIT(E454,";",TRUE,FALSE)),CONCATENATE(A454,"$",_xlfn.TEXTSPLIT(E454,";",TRUE,FALSE))))),"")</f>
        <v xml:space="preserve">AOM_001504$Other Ingredients--Binder--Polyethylene glycol </v>
      </c>
      <c r="L454" s="147" t="str">
        <v>AOM_001360$Crop Product--Vegetable Products--Scarlet Eggplant</v>
      </c>
      <c r="M454" s="147" t="str" cm="1">
        <f t="array" ref="M454:N454">IF(L454&lt;&gt;"",_xlfn.TEXTSPLIT(L454, "$"),"")</f>
        <v>AOM_001360</v>
      </c>
      <c r="N454" s="147" t="str">
        <v>Crop Product--Vegetable Products--Scarlet Eggplant</v>
      </c>
      <c r="O454" s="147" t="str" cm="1">
        <f t="array" ref="O454">IF(L454&lt;&gt;"",_xlfn.CHOOSECOLS(_xlfn.TEXTSPLIT(N454,"--"),1),"")</f>
        <v>Crop Product</v>
      </c>
      <c r="P454" s="147" t="str" cm="1">
        <f t="array" ref="P454">IF(L454&lt;&gt;"",IFERROR(_xlfn.CHOOSECOLS(_xlfn.TEXTSPLIT(N454,"--"),2),""),"")</f>
        <v>Vegetable Products</v>
      </c>
      <c r="Q454" s="147" t="str">
        <f t="shared" si="39"/>
        <v>Scarlet Eggplant</v>
      </c>
    </row>
    <row r="455" spans="1:17" x14ac:dyDescent="0.35">
      <c r="A455" s="146" t="str">
        <v>AOM_001490</v>
      </c>
      <c r="B455" s="146" t="str">
        <v>Trimethyl Cellulose</v>
      </c>
      <c r="C455" s="146" t="str">
        <v/>
      </c>
      <c r="D455" s="146" t="str">
        <v/>
      </c>
      <c r="E455" s="146" t="str">
        <f t="shared" si="38"/>
        <v/>
      </c>
      <c r="F455" s="146" t="str">
        <v>Management--Livestock Management--Feed Characteristic--Feed Composition--Feed Ingredient--Other Ingredients--Binder--Trimethyl Cellulose----</v>
      </c>
      <c r="G455" s="146" t="str" cm="1">
        <f t="array" ref="G455">IFERROR(SUBSTITUTE(_xlfn.CHOOSECOLS(_xlfn.TEXTSPLIT(_xlfn.TEXTJOIN("|",,F455),"Feed Ingredient--","|",TRUE),2),"----",""),"")</f>
        <v>Other Ingredients--Binder--Trimethyl Cellulose</v>
      </c>
      <c r="H455" s="146" t="str">
        <f t="shared" si="35"/>
        <v>Other Ingredients--Binder--Trimethyl Cellulose</v>
      </c>
      <c r="I455" s="146">
        <f t="shared" si="36"/>
        <v>2</v>
      </c>
      <c r="J455" s="146" t="str">
        <f t="shared" si="37"/>
        <v>Other Ingredients--Binder</v>
      </c>
      <c r="K455" s="146" t="str" cm="1">
        <f t="array" ref="K455">IF(G455&lt;&gt;"",_xlfn.TEXTJOIN(";",TRUE,
CONCATENATE(A455,"$",H455),
IF(E455="","",IF(I455&lt;&gt;0,CONCATENATE(A455,"$",J455,"--",_xlfn.TEXTSPLIT(E455,";",TRUE,FALSE)),CONCATENATE(A455,"$",_xlfn.TEXTSPLIT(E455,";",TRUE,FALSE))))),"")</f>
        <v>AOM_001490$Other Ingredients--Binder--Trimethyl Cellulose</v>
      </c>
      <c r="L455" s="146" t="str">
        <v>AOM_001360$Crop Product--Vegetable Products--Ethiopian Eggplant</v>
      </c>
      <c r="M455" s="146" t="str" cm="1">
        <f t="array" ref="M455:N455">IF(L455&lt;&gt;"",_xlfn.TEXTSPLIT(L455, "$"),"")</f>
        <v>AOM_001360</v>
      </c>
      <c r="N455" s="146" t="str">
        <v>Crop Product--Vegetable Products--Ethiopian Eggplant</v>
      </c>
      <c r="O455" s="146" t="str" cm="1">
        <f t="array" ref="O455">IF(L455&lt;&gt;"",_xlfn.CHOOSECOLS(_xlfn.TEXTSPLIT(N455,"--"),1),"")</f>
        <v>Crop Product</v>
      </c>
      <c r="P455" s="146" t="str" cm="1">
        <f t="array" ref="P455">IF(L455&lt;&gt;"",IFERROR(_xlfn.CHOOSECOLS(_xlfn.TEXTSPLIT(N455,"--"),2),""),"")</f>
        <v>Vegetable Products</v>
      </c>
      <c r="Q455" s="146" t="str">
        <f t="shared" si="39"/>
        <v>Ethiopian Eggplant</v>
      </c>
    </row>
    <row r="456" spans="1:17" x14ac:dyDescent="0.35">
      <c r="A456" s="147" t="str">
        <v>AOM_000746</v>
      </c>
      <c r="B456" s="147" t="str">
        <v>Chromium Oxide</v>
      </c>
      <c r="C456" s="147" t="str">
        <v>Chromic Oxide</v>
      </c>
      <c r="D456" s="147" t="str">
        <v/>
      </c>
      <c r="E456" s="147" t="str">
        <f t="shared" si="38"/>
        <v>Chromic Oxide</v>
      </c>
      <c r="F456" s="147" t="str">
        <v>Management--Livestock Management--Feed Characteristic--Feed Composition--Feed Ingredient--Other Ingredients--Digestibility Marker--Chromium Oxide----</v>
      </c>
      <c r="G456" s="147" t="str" cm="1">
        <f t="array" ref="G456">IFERROR(SUBSTITUTE(_xlfn.CHOOSECOLS(_xlfn.TEXTSPLIT(_xlfn.TEXTJOIN("|",,F456),"Feed Ingredient--","|",TRUE),2),"----",""),"")</f>
        <v>Other Ingredients--Digestibility Marker--Chromium Oxide</v>
      </c>
      <c r="H456" s="147" t="str">
        <f t="shared" si="35"/>
        <v>Other Ingredients--Digestibility Marker--Chromium Oxide</v>
      </c>
      <c r="I456" s="147">
        <f t="shared" si="36"/>
        <v>2</v>
      </c>
      <c r="J456" s="147" t="str">
        <f t="shared" si="37"/>
        <v>Other Ingredients--Digestibility Marker</v>
      </c>
      <c r="K456" s="147" t="str" cm="1">
        <f t="array" ref="K456">IF(G456&lt;&gt;"",_xlfn.TEXTJOIN(";",TRUE,
CONCATENATE(A456,"$",H456),
IF(E456="","",IF(I456&lt;&gt;0,CONCATENATE(A456,"$",J456,"--",_xlfn.TEXTSPLIT(E456,";",TRUE,FALSE)),CONCATENATE(A456,"$",_xlfn.TEXTSPLIT(E456,";",TRUE,FALSE))))),"")</f>
        <v>AOM_000746$Other Ingredients--Digestibility Marker--Chromium Oxide;AOM_000746$Other Ingredients--Digestibility Marker--Chromic Oxide</v>
      </c>
      <c r="L456" s="147" t="str">
        <v>AOM_001360$Crop Product--Vegetable Products--Garden Egg</v>
      </c>
      <c r="M456" s="147" t="str" cm="1">
        <f t="array" ref="M456:N456">IF(L456&lt;&gt;"",_xlfn.TEXTSPLIT(L456, "$"),"")</f>
        <v>AOM_001360</v>
      </c>
      <c r="N456" s="147" t="str">
        <v>Crop Product--Vegetable Products--Garden Egg</v>
      </c>
      <c r="O456" s="147" t="str" cm="1">
        <f t="array" ref="O456">IF(L456&lt;&gt;"",_xlfn.CHOOSECOLS(_xlfn.TEXTSPLIT(N456,"--"),1),"")</f>
        <v>Crop Product</v>
      </c>
      <c r="P456" s="147" t="str" cm="1">
        <f t="array" ref="P456">IF(L456&lt;&gt;"",IFERROR(_xlfn.CHOOSECOLS(_xlfn.TEXTSPLIT(N456,"--"),2),""),"")</f>
        <v>Vegetable Products</v>
      </c>
      <c r="Q456" s="147" t="str">
        <f t="shared" si="39"/>
        <v>Garden Egg</v>
      </c>
    </row>
    <row r="457" spans="1:17" x14ac:dyDescent="0.35">
      <c r="A457" s="146" t="str">
        <v>AOM_001865</v>
      </c>
      <c r="B457" s="146" t="str">
        <v>Free Gossypol</v>
      </c>
      <c r="C457" s="146" t="str">
        <v/>
      </c>
      <c r="D457" s="146" t="str">
        <v/>
      </c>
      <c r="E457" s="146" t="str">
        <f t="shared" si="38"/>
        <v/>
      </c>
      <c r="F457" s="146" t="str">
        <v>Management--Livestock Management--Feed Characteristic--Feed Composition--Feed Ingredient--Other Ingredients--Free Gossypol------</v>
      </c>
      <c r="G457" s="146" t="str" cm="1">
        <f t="array" ref="G457">IFERROR(SUBSTITUTE(_xlfn.CHOOSECOLS(_xlfn.TEXTSPLIT(_xlfn.TEXTJOIN("|",,F457),"Feed Ingredient--","|",TRUE),2),"----",""),"")</f>
        <v>Other Ingredients--Free Gossypol--</v>
      </c>
      <c r="H457" s="146" t="str">
        <f t="shared" si="35"/>
        <v>Other Ingredients--Free Gossypol</v>
      </c>
      <c r="I457" s="146">
        <f t="shared" si="36"/>
        <v>1</v>
      </c>
      <c r="J457" s="146" t="str">
        <f t="shared" si="37"/>
        <v>Other Ingredients</v>
      </c>
      <c r="K457" s="146" t="str" cm="1">
        <f t="array" ref="K457">IF(G457&lt;&gt;"",_xlfn.TEXTJOIN(";",TRUE,
CONCATENATE(A457,"$",H457),
IF(E457="","",IF(I457&lt;&gt;0,CONCATENATE(A457,"$",J457,"--",_xlfn.TEXTSPLIT(E457,";",TRUE,FALSE)),CONCATENATE(A457,"$",_xlfn.TEXTSPLIT(E457,";",TRUE,FALSE))))),"")</f>
        <v>AOM_001865$Other Ingredients--Free Gossypol</v>
      </c>
      <c r="L457" s="146" t="str">
        <v>AOM_001360$Crop Product--Vegetable Products--Gilo</v>
      </c>
      <c r="M457" s="146" t="str" cm="1">
        <f t="array" ref="M457:N457">IF(L457&lt;&gt;"",_xlfn.TEXTSPLIT(L457, "$"),"")</f>
        <v>AOM_001360</v>
      </c>
      <c r="N457" s="146" t="str">
        <v>Crop Product--Vegetable Products--Gilo</v>
      </c>
      <c r="O457" s="146" t="str" cm="1">
        <f t="array" ref="O457">IF(L457&lt;&gt;"",_xlfn.CHOOSECOLS(_xlfn.TEXTSPLIT(N457,"--"),1),"")</f>
        <v>Crop Product</v>
      </c>
      <c r="P457" s="146" t="str" cm="1">
        <f t="array" ref="P457">IF(L457&lt;&gt;"",IFERROR(_xlfn.CHOOSECOLS(_xlfn.TEXTSPLIT(N457,"--"),2),""),"")</f>
        <v>Vegetable Products</v>
      </c>
      <c r="Q457" s="146" t="str">
        <f t="shared" si="39"/>
        <v>Gilo</v>
      </c>
    </row>
    <row r="458" spans="1:17" x14ac:dyDescent="0.35">
      <c r="A458" s="147" t="str">
        <v>AOM_001866</v>
      </c>
      <c r="B458" s="147" t="str">
        <v>Glycerol</v>
      </c>
      <c r="C458" s="147" t="str">
        <v>Glycerin</v>
      </c>
      <c r="D458" s="147" t="str">
        <v/>
      </c>
      <c r="E458" s="147" t="str">
        <f t="shared" si="38"/>
        <v>Glycerin</v>
      </c>
      <c r="F458" s="147" t="str">
        <v>Management--Livestock Management--Feed Characteristic--Feed Composition--Feed Ingredient--Other Ingredients--Glycerol------</v>
      </c>
      <c r="G458" s="147" t="str" cm="1">
        <f t="array" ref="G458">IFERROR(SUBSTITUTE(_xlfn.CHOOSECOLS(_xlfn.TEXTSPLIT(_xlfn.TEXTJOIN("|",,F458),"Feed Ingredient--","|",TRUE),2),"----",""),"")</f>
        <v>Other Ingredients--Glycerol--</v>
      </c>
      <c r="H458" s="147" t="str">
        <f t="shared" si="35"/>
        <v>Other Ingredients--Glycerol</v>
      </c>
      <c r="I458" s="147">
        <f t="shared" si="36"/>
        <v>1</v>
      </c>
      <c r="J458" s="147" t="str">
        <f t="shared" si="37"/>
        <v>Other Ingredients</v>
      </c>
      <c r="K458" s="147" t="str" cm="1">
        <f t="array" ref="K458">IF(G458&lt;&gt;"",_xlfn.TEXTJOIN(";",TRUE,
CONCATENATE(A458,"$",H458),
IF(E458="","",IF(I458&lt;&gt;0,CONCATENATE(A458,"$",J458,"--",_xlfn.TEXTSPLIT(E458,";",TRUE,FALSE)),CONCATENATE(A458,"$",_xlfn.TEXTSPLIT(E458,";",TRUE,FALSE))))),"")</f>
        <v>AOM_001866$Other Ingredients--Glycerol;AOM_001866$Other Ingredients--Glycerin</v>
      </c>
      <c r="L458" s="147" t="str">
        <v>AOM_001360$Crop Product--Vegetable Products--Solanum aethiopicum</v>
      </c>
      <c r="M458" s="147" t="str" cm="1">
        <f t="array" ref="M458:N458">IF(L458&lt;&gt;"",_xlfn.TEXTSPLIT(L458, "$"),"")</f>
        <v>AOM_001360</v>
      </c>
      <c r="N458" s="147" t="str">
        <v>Crop Product--Vegetable Products--Solanum aethiopicum</v>
      </c>
      <c r="O458" s="147" t="str" cm="1">
        <f t="array" ref="O458">IF(L458&lt;&gt;"",_xlfn.CHOOSECOLS(_xlfn.TEXTSPLIT(N458,"--"),1),"")</f>
        <v>Crop Product</v>
      </c>
      <c r="P458" s="147" t="str" cm="1">
        <f t="array" ref="P458">IF(L458&lt;&gt;"",IFERROR(_xlfn.CHOOSECOLS(_xlfn.TEXTSPLIT(N458,"--"),2),""),"")</f>
        <v>Vegetable Products</v>
      </c>
      <c r="Q458" s="147" t="str">
        <f t="shared" si="39"/>
        <v>Solanum aethiopicum</v>
      </c>
    </row>
    <row r="459" spans="1:17" x14ac:dyDescent="0.35">
      <c r="A459" s="146" t="str">
        <v>AOM_000780</v>
      </c>
      <c r="B459" s="146" t="str">
        <v>Lecithin</v>
      </c>
      <c r="C459" s="146" t="str">
        <v/>
      </c>
      <c r="D459" s="146" t="str">
        <v/>
      </c>
      <c r="E459" s="146" t="str">
        <f t="shared" si="38"/>
        <v/>
      </c>
      <c r="F459" s="146" t="str">
        <v>Management--Livestock Management--Feed Characteristic--Feed Composition--Feed Ingredient--Other Ingredients--Lecithin------</v>
      </c>
      <c r="G459" s="146" t="str" cm="1">
        <f t="array" ref="G459">IFERROR(SUBSTITUTE(_xlfn.CHOOSECOLS(_xlfn.TEXTSPLIT(_xlfn.TEXTJOIN("|",,F459),"Feed Ingredient--","|",TRUE),2),"----",""),"")</f>
        <v>Other Ingredients--Lecithin--</v>
      </c>
      <c r="H459" s="146" t="str">
        <f t="shared" si="35"/>
        <v>Other Ingredients--Lecithin</v>
      </c>
      <c r="I459" s="146">
        <f t="shared" si="36"/>
        <v>1</v>
      </c>
      <c r="J459" s="146" t="str">
        <f t="shared" si="37"/>
        <v>Other Ingredients</v>
      </c>
      <c r="K459" s="146" t="str" cm="1">
        <f t="array" ref="K459">IF(G459&lt;&gt;"",_xlfn.TEXTJOIN(";",TRUE,
CONCATENATE(A459,"$",H459),
IF(E459="","",IF(I459&lt;&gt;0,CONCATENATE(A459,"$",J459,"--",_xlfn.TEXTSPLIT(E459,";",TRUE,FALSE)),CONCATENATE(A459,"$",_xlfn.TEXTSPLIT(E459,";",TRUE,FALSE))))),"")</f>
        <v>AOM_000780$Other Ingredients--Lecithin</v>
      </c>
      <c r="L459" s="146" t="str">
        <v>AOM_000682$Forage Plants--Aquatic Plants--Eichhornia crassipes</v>
      </c>
      <c r="M459" s="146" t="str" cm="1">
        <f t="array" ref="M459:N459">IF(L459&lt;&gt;"",_xlfn.TEXTSPLIT(L459, "$"),"")</f>
        <v>AOM_000682</v>
      </c>
      <c r="N459" s="146" t="str">
        <v>Forage Plants--Aquatic Plants--Eichhornia crassipes</v>
      </c>
      <c r="O459" s="146" t="str" cm="1">
        <f t="array" ref="O459">IF(L459&lt;&gt;"",_xlfn.CHOOSECOLS(_xlfn.TEXTSPLIT(N459,"--"),1),"")</f>
        <v>Forage Plants</v>
      </c>
      <c r="P459" s="146" t="str" cm="1">
        <f t="array" ref="P459">IF(L459&lt;&gt;"",IFERROR(_xlfn.CHOOSECOLS(_xlfn.TEXTSPLIT(N459,"--"),2),""),"")</f>
        <v>Aquatic Plants</v>
      </c>
      <c r="Q459" s="146" t="str">
        <f t="shared" si="39"/>
        <v>Eichhornia crassipes</v>
      </c>
    </row>
    <row r="460" spans="1:17" x14ac:dyDescent="0.35">
      <c r="A460" s="147" t="str">
        <v>AOM_000772</v>
      </c>
      <c r="B460" s="147" t="str">
        <v>Salt</v>
      </c>
      <c r="C460" s="147" t="str">
        <v>Salt Ground;Salt Dried Ground;Salt Block;Salt Course;Salt Lick</v>
      </c>
      <c r="D460" s="147" t="str">
        <v/>
      </c>
      <c r="E460" s="147" t="str">
        <f t="shared" si="38"/>
        <v>Salt Ground;Salt Dried Ground;Salt Block;Salt Course;Salt Lick</v>
      </c>
      <c r="F460" s="147" t="str">
        <v>Management--Livestock Management--Feed Characteristic--Feed Composition--Feed Ingredient--Other Ingredients--Mineral--Salt----</v>
      </c>
      <c r="G460" s="147" t="str" cm="1">
        <f t="array" ref="G460">IFERROR(SUBSTITUTE(_xlfn.CHOOSECOLS(_xlfn.TEXTSPLIT(_xlfn.TEXTJOIN("|",,F460),"Feed Ingredient--","|",TRUE),2),"----",""),"")</f>
        <v>Other Ingredients--Mineral--Salt</v>
      </c>
      <c r="H460" s="147" t="str">
        <f t="shared" si="35"/>
        <v>Other Ingredients--Mineral--Salt</v>
      </c>
      <c r="I460" s="147">
        <f t="shared" si="36"/>
        <v>2</v>
      </c>
      <c r="J460" s="147" t="str">
        <f t="shared" si="37"/>
        <v>Other Ingredients--Mineral</v>
      </c>
      <c r="K460" s="147" t="str" cm="1">
        <f t="array" ref="K460">IF(G460&lt;&gt;"",_xlfn.TEXTJOIN(";",TRUE,
CONCATENATE(A460,"$",H460),
IF(E460="","",IF(I460&lt;&gt;0,CONCATENATE(A460,"$",J460,"--",_xlfn.TEXTSPLIT(E460,";",TRUE,FALSE)),CONCATENATE(A460,"$",_xlfn.TEXTSPLIT(E460,";",TRUE,FALSE))))),"")</f>
        <v>AOM_000772$Other Ingredients--Mineral--Salt;AOM_000772$Other Ingredients--Mineral--Salt Ground;AOM_000772$Other Ingredients--Mineral--Salt Dried Ground;AOM_000772$Other Ingredients--Mineral--Salt Block;AOM_000772$Other Ingredients--Mineral--Salt Course;AOM_000772$Other Ingredients--Mineral--Salt Lick</v>
      </c>
      <c r="L460" s="147" t="str">
        <v>AOM_000682$Forage Plants--Aquatic Plants--Water Hyacinth</v>
      </c>
      <c r="M460" s="147" t="str" cm="1">
        <f t="array" ref="M460:N460">IF(L460&lt;&gt;"",_xlfn.TEXTSPLIT(L460, "$"),"")</f>
        <v>AOM_000682</v>
      </c>
      <c r="N460" s="147" t="str">
        <v>Forage Plants--Aquatic Plants--Water Hyacinth</v>
      </c>
      <c r="O460" s="147" t="str" cm="1">
        <f t="array" ref="O460">IF(L460&lt;&gt;"",_xlfn.CHOOSECOLS(_xlfn.TEXTSPLIT(N460,"--"),1),"")</f>
        <v>Forage Plants</v>
      </c>
      <c r="P460" s="147" t="str" cm="1">
        <f t="array" ref="P460">IF(L460&lt;&gt;"",IFERROR(_xlfn.CHOOSECOLS(_xlfn.TEXTSPLIT(N460,"--"),2),""),"")</f>
        <v>Aquatic Plants</v>
      </c>
      <c r="Q460" s="147" t="str">
        <f t="shared" si="39"/>
        <v>Water Hyacinth</v>
      </c>
    </row>
    <row r="461" spans="1:17" x14ac:dyDescent="0.35">
      <c r="A461" s="146" t="str">
        <v>AOM_001825</v>
      </c>
      <c r="B461" s="146" t="str">
        <v>Olaquindox</v>
      </c>
      <c r="C461" s="146" t="str">
        <v/>
      </c>
      <c r="D461" s="146" t="str">
        <v/>
      </c>
      <c r="E461" s="146" t="str">
        <f t="shared" si="38"/>
        <v/>
      </c>
      <c r="F461" s="146" t="str">
        <v>Management--Livestock Management--Feed Characteristic--Feed Composition--Feed Ingredient--Other Ingredients--Olaquindox------</v>
      </c>
      <c r="G461" s="146" t="str" cm="1">
        <f t="array" ref="G461">IFERROR(SUBSTITUTE(_xlfn.CHOOSECOLS(_xlfn.TEXTSPLIT(_xlfn.TEXTJOIN("|",,F461),"Feed Ingredient--","|",TRUE),2),"----",""),"")</f>
        <v>Other Ingredients--Olaquindox--</v>
      </c>
      <c r="H461" s="146" t="str">
        <f t="shared" si="35"/>
        <v>Other Ingredients--Olaquindox</v>
      </c>
      <c r="I461" s="146">
        <f t="shared" si="36"/>
        <v>1</v>
      </c>
      <c r="J461" s="146" t="str">
        <f t="shared" si="37"/>
        <v>Other Ingredients</v>
      </c>
      <c r="K461" s="146" t="str" cm="1">
        <f t="array" ref="K461">IF(G461&lt;&gt;"",_xlfn.TEXTJOIN(";",TRUE,
CONCATENATE(A461,"$",H461),
IF(E461="","",IF(I461&lt;&gt;0,CONCATENATE(A461,"$",J461,"--",_xlfn.TEXTSPLIT(E461,";",TRUE,FALSE)),CONCATENATE(A461,"$",_xlfn.TEXTSPLIT(E461,";",TRUE,FALSE))))),"")</f>
        <v>AOM_001825$Other Ingredients--Olaquindox</v>
      </c>
      <c r="L461" s="146" t="str">
        <v>AOM_001556$Forage Plants--Aquatic Plants--Lemna</v>
      </c>
      <c r="M461" s="146" t="str" cm="1">
        <f t="array" ref="M461:N461">IF(L461&lt;&gt;"",_xlfn.TEXTSPLIT(L461, "$"),"")</f>
        <v>AOM_001556</v>
      </c>
      <c r="N461" s="146" t="str">
        <v>Forage Plants--Aquatic Plants--Lemna</v>
      </c>
      <c r="O461" s="146" t="str" cm="1">
        <f t="array" ref="O461">IF(L461&lt;&gt;"",_xlfn.CHOOSECOLS(_xlfn.TEXTSPLIT(N461,"--"),1),"")</f>
        <v>Forage Plants</v>
      </c>
      <c r="P461" s="146" t="str" cm="1">
        <f t="array" ref="P461">IF(L461&lt;&gt;"",IFERROR(_xlfn.CHOOSECOLS(_xlfn.TEXTSPLIT(N461,"--"),2),""),"")</f>
        <v>Aquatic Plants</v>
      </c>
      <c r="Q461" s="146" t="str">
        <f t="shared" si="39"/>
        <v>Lemna</v>
      </c>
    </row>
    <row r="462" spans="1:17" x14ac:dyDescent="0.35">
      <c r="A462" s="147" t="str">
        <v>AOM_001838</v>
      </c>
      <c r="B462" s="147" t="str">
        <v>Biscuit Waste</v>
      </c>
      <c r="C462" s="147" t="str">
        <v/>
      </c>
      <c r="D462" s="147" t="str">
        <v/>
      </c>
      <c r="E462" s="147" t="str">
        <f t="shared" si="38"/>
        <v/>
      </c>
      <c r="F462" s="147" t="str">
        <v>Management--Livestock Management--Feed Characteristic--Feed Composition--Feed Ingredient--Other Ingredients--Processed Food Byrpoducts--Biscuit Waste----</v>
      </c>
      <c r="G462" s="147" t="str" cm="1">
        <f t="array" ref="G462">IFERROR(SUBSTITUTE(_xlfn.CHOOSECOLS(_xlfn.TEXTSPLIT(_xlfn.TEXTJOIN("|",,F462),"Feed Ingredient--","|",TRUE),2),"----",""),"")</f>
        <v>Other Ingredients--Processed Food Byrpoducts--Biscuit Waste</v>
      </c>
      <c r="H462" s="147" t="str">
        <f t="shared" si="35"/>
        <v>Other Ingredients--Processed Food Byrpoducts--Biscuit Waste</v>
      </c>
      <c r="I462" s="147">
        <f t="shared" si="36"/>
        <v>2</v>
      </c>
      <c r="J462" s="147" t="str">
        <f t="shared" si="37"/>
        <v>Other Ingredients--Processed Food Byrpoducts</v>
      </c>
      <c r="K462" s="147" t="str" cm="1">
        <f t="array" ref="K462">IF(G462&lt;&gt;"",_xlfn.TEXTJOIN(";",TRUE,
CONCATENATE(A462,"$",H462),
IF(E462="","",IF(I462&lt;&gt;0,CONCATENATE(A462,"$",J462,"--",_xlfn.TEXTSPLIT(E462,";",TRUE,FALSE)),CONCATENATE(A462,"$",_xlfn.TEXTSPLIT(E462,";",TRUE,FALSE))))),"")</f>
        <v>AOM_001838$Other Ingredients--Processed Food Byrpoducts--Biscuit Waste</v>
      </c>
      <c r="L462" s="147" t="str">
        <v>AOM_001556$Forage Plants--Aquatic Plants--Duckweed</v>
      </c>
      <c r="M462" s="147" t="str" cm="1">
        <f t="array" ref="M462:N462">IF(L462&lt;&gt;"",_xlfn.TEXTSPLIT(L462, "$"),"")</f>
        <v>AOM_001556</v>
      </c>
      <c r="N462" s="147" t="str">
        <v>Forage Plants--Aquatic Plants--Duckweed</v>
      </c>
      <c r="O462" s="147" t="str" cm="1">
        <f t="array" ref="O462">IF(L462&lt;&gt;"",_xlfn.CHOOSECOLS(_xlfn.TEXTSPLIT(N462,"--"),1),"")</f>
        <v>Forage Plants</v>
      </c>
      <c r="P462" s="147" t="str" cm="1">
        <f t="array" ref="P462">IF(L462&lt;&gt;"",IFERROR(_xlfn.CHOOSECOLS(_xlfn.TEXTSPLIT(N462,"--"),2),""),"")</f>
        <v>Aquatic Plants</v>
      </c>
      <c r="Q462" s="147" t="str">
        <f t="shared" si="39"/>
        <v>Duckweed</v>
      </c>
    </row>
    <row r="463" spans="1:17" x14ac:dyDescent="0.35">
      <c r="A463" s="146" t="str">
        <v>AOM_001827</v>
      </c>
      <c r="B463" s="146" t="str">
        <v>Popcorn Waste</v>
      </c>
      <c r="C463" s="146" t="str">
        <v/>
      </c>
      <c r="D463" s="146" t="str">
        <v/>
      </c>
      <c r="E463" s="146" t="str">
        <f t="shared" si="38"/>
        <v/>
      </c>
      <c r="F463" s="146" t="str">
        <v>Management--Livestock Management--Feed Characteristic--Feed Composition--Feed Ingredient--Other Ingredients--Processed Food Byrpoducts--Popcorn Waste----</v>
      </c>
      <c r="G463" s="146" t="str" cm="1">
        <f t="array" ref="G463">IFERROR(SUBSTITUTE(_xlfn.CHOOSECOLS(_xlfn.TEXTSPLIT(_xlfn.TEXTJOIN("|",,F463),"Feed Ingredient--","|",TRUE),2),"----",""),"")</f>
        <v>Other Ingredients--Processed Food Byrpoducts--Popcorn Waste</v>
      </c>
      <c r="H463" s="146" t="str">
        <f t="shared" si="35"/>
        <v>Other Ingredients--Processed Food Byrpoducts--Popcorn Waste</v>
      </c>
      <c r="I463" s="146">
        <f t="shared" si="36"/>
        <v>2</v>
      </c>
      <c r="J463" s="146" t="str">
        <f t="shared" si="37"/>
        <v>Other Ingredients--Processed Food Byrpoducts</v>
      </c>
      <c r="K463" s="146" t="str" cm="1">
        <f t="array" ref="K463">IF(G463&lt;&gt;"",_xlfn.TEXTJOIN(";",TRUE,
CONCATENATE(A463,"$",H463),
IF(E463="","",IF(I463&lt;&gt;0,CONCATENATE(A463,"$",J463,"--",_xlfn.TEXTSPLIT(E463,";",TRUE,FALSE)),CONCATENATE(A463,"$",_xlfn.TEXTSPLIT(E463,";",TRUE,FALSE))))),"")</f>
        <v>AOM_001827$Other Ingredients--Processed Food Byrpoducts--Popcorn Waste</v>
      </c>
      <c r="L463" s="146" t="str">
        <v>AOM_001557$Forage Plants--Aquatic Plants--Lemna minor</v>
      </c>
      <c r="M463" s="146" t="str" cm="1">
        <f t="array" ref="M463:N463">IF(L463&lt;&gt;"",_xlfn.TEXTSPLIT(L463, "$"),"")</f>
        <v>AOM_001557</v>
      </c>
      <c r="N463" s="146" t="str">
        <v>Forage Plants--Aquatic Plants--Lemna minor</v>
      </c>
      <c r="O463" s="146" t="str" cm="1">
        <f t="array" ref="O463">IF(L463&lt;&gt;"",_xlfn.CHOOSECOLS(_xlfn.TEXTSPLIT(N463,"--"),1),"")</f>
        <v>Forage Plants</v>
      </c>
      <c r="P463" s="146" t="str" cm="1">
        <f t="array" ref="P463">IF(L463&lt;&gt;"",IFERROR(_xlfn.CHOOSECOLS(_xlfn.TEXTSPLIT(N463,"--"),2),""),"")</f>
        <v>Aquatic Plants</v>
      </c>
      <c r="Q463" s="146" t="str">
        <f t="shared" si="39"/>
        <v>Lemna minor</v>
      </c>
    </row>
    <row r="464" spans="1:17" x14ac:dyDescent="0.35">
      <c r="A464" s="147" t="str">
        <v>AOM_001831</v>
      </c>
      <c r="B464" s="147" t="str">
        <v>Vitalite</v>
      </c>
      <c r="C464" s="147" t="str">
        <v/>
      </c>
      <c r="D464" s="147" t="str">
        <v/>
      </c>
      <c r="E464" s="147" t="str">
        <f t="shared" si="38"/>
        <v/>
      </c>
      <c r="F464" s="147" t="str">
        <v>Management--Livestock Management--Feed Characteristic--Feed Composition--Feed Ingredient--Other Ingredients--Processed Food Byrpoducts--Vitalite----</v>
      </c>
      <c r="G464" s="147" t="str" cm="1">
        <f t="array" ref="G464">IFERROR(SUBSTITUTE(_xlfn.CHOOSECOLS(_xlfn.TEXTSPLIT(_xlfn.TEXTJOIN("|",,F464),"Feed Ingredient--","|",TRUE),2),"----",""),"")</f>
        <v>Other Ingredients--Processed Food Byrpoducts--Vitalite</v>
      </c>
      <c r="H464" s="147" t="str">
        <f t="shared" si="35"/>
        <v>Other Ingredients--Processed Food Byrpoducts--Vitalite</v>
      </c>
      <c r="I464" s="147">
        <f t="shared" si="36"/>
        <v>2</v>
      </c>
      <c r="J464" s="147" t="str">
        <f t="shared" si="37"/>
        <v>Other Ingredients--Processed Food Byrpoducts</v>
      </c>
      <c r="K464" s="147" t="str" cm="1">
        <f t="array" ref="K464">IF(G464&lt;&gt;"",_xlfn.TEXTJOIN(";",TRUE,
CONCATENATE(A464,"$",H464),
IF(E464="","",IF(I464&lt;&gt;0,CONCATENATE(A464,"$",J464,"--",_xlfn.TEXTSPLIT(E464,";",TRUE,FALSE)),CONCATENATE(A464,"$",_xlfn.TEXTSPLIT(E464,";",TRUE,FALSE))))),"")</f>
        <v>AOM_001831$Other Ingredients--Processed Food Byrpoducts--Vitalite</v>
      </c>
      <c r="L464" s="147" t="str">
        <v>AOM_001559$Forage Plants--Aquatic Plants--Potamogeton lucens--Potamogeton lucens Leaves</v>
      </c>
      <c r="M464" s="147" t="str" cm="1">
        <f t="array" ref="M464:N464">IF(L464&lt;&gt;"",_xlfn.TEXTSPLIT(L464, "$"),"")</f>
        <v>AOM_001559</v>
      </c>
      <c r="N464" s="147" t="str">
        <v>Forage Plants--Aquatic Plants--Potamogeton lucens--Potamogeton lucens Leaves</v>
      </c>
      <c r="O464" s="147" t="str" cm="1">
        <f t="array" ref="O464">IF(L464&lt;&gt;"",_xlfn.CHOOSECOLS(_xlfn.TEXTSPLIT(N464,"--"),1),"")</f>
        <v>Forage Plants</v>
      </c>
      <c r="P464" s="147" t="str" cm="1">
        <f t="array" ref="P464">IF(L464&lt;&gt;"",IFERROR(_xlfn.CHOOSECOLS(_xlfn.TEXTSPLIT(N464,"--"),2),""),"")</f>
        <v>Aquatic Plants</v>
      </c>
      <c r="Q464" s="147" t="str">
        <f t="shared" si="39"/>
        <v>Potamogeton lucens--Potamogeton lucens Leaves</v>
      </c>
    </row>
    <row r="465" spans="1:17" x14ac:dyDescent="0.35">
      <c r="A465" s="146" t="str">
        <v>AOM_001867</v>
      </c>
      <c r="B465" s="146" t="str">
        <v>Sand</v>
      </c>
      <c r="C465" s="146" t="str">
        <v/>
      </c>
      <c r="D465" s="146" t="str">
        <v/>
      </c>
      <c r="E465" s="146" t="str">
        <f t="shared" si="38"/>
        <v/>
      </c>
      <c r="F465" s="146" t="str">
        <v>Management--Livestock Management--Feed Characteristic--Feed Composition--Feed Ingredient--Other Ingredients--Sand------</v>
      </c>
      <c r="G465" s="146" t="str" cm="1">
        <f t="array" ref="G465">IFERROR(SUBSTITUTE(_xlfn.CHOOSECOLS(_xlfn.TEXTSPLIT(_xlfn.TEXTJOIN("|",,F465),"Feed Ingredient--","|",TRUE),2),"----",""),"")</f>
        <v>Other Ingredients--Sand--</v>
      </c>
      <c r="H465" s="146" t="str">
        <f t="shared" si="35"/>
        <v>Other Ingredients--Sand</v>
      </c>
      <c r="I465" s="146">
        <f t="shared" si="36"/>
        <v>1</v>
      </c>
      <c r="J465" s="146" t="str">
        <f t="shared" si="37"/>
        <v>Other Ingredients</v>
      </c>
      <c r="K465" s="146" t="str" cm="1">
        <f t="array" ref="K465">IF(G465&lt;&gt;"",_xlfn.TEXTJOIN(";",TRUE,
CONCATENATE(A465,"$",H465),
IF(E465="","",IF(I465&lt;&gt;0,CONCATENATE(A465,"$",J465,"--",_xlfn.TEXTSPLIT(E465,";",TRUE,FALSE)),CONCATENATE(A465,"$",_xlfn.TEXTSPLIT(E465,";",TRUE,FALSE))))),"")</f>
        <v>AOM_001867$Other Ingredients--Sand</v>
      </c>
      <c r="L465" s="146" t="str">
        <v>AOM_001560$Forage Plants--Aquatic Plants--Potamogeton lucens--Potamogeton lucens Pods</v>
      </c>
      <c r="M465" s="146" t="str" cm="1">
        <f t="array" ref="M465:N465">IF(L465&lt;&gt;"",_xlfn.TEXTSPLIT(L465, "$"),"")</f>
        <v>AOM_001560</v>
      </c>
      <c r="N465" s="146" t="str">
        <v>Forage Plants--Aquatic Plants--Potamogeton lucens--Potamogeton lucens Pods</v>
      </c>
      <c r="O465" s="146" t="str" cm="1">
        <f t="array" ref="O465">IF(L465&lt;&gt;"",_xlfn.CHOOSECOLS(_xlfn.TEXTSPLIT(N465,"--"),1),"")</f>
        <v>Forage Plants</v>
      </c>
      <c r="P465" s="146" t="str" cm="1">
        <f t="array" ref="P465">IF(L465&lt;&gt;"",IFERROR(_xlfn.CHOOSECOLS(_xlfn.TEXTSPLIT(N465,"--"),2),""),"")</f>
        <v>Aquatic Plants</v>
      </c>
      <c r="Q465" s="146" t="str">
        <f t="shared" si="39"/>
        <v>Potamogeton lucens--Potamogeton lucens Pods</v>
      </c>
    </row>
    <row r="466" spans="1:17" x14ac:dyDescent="0.35">
      <c r="A466" s="147" t="str">
        <v>AOM_001832</v>
      </c>
      <c r="B466" s="147" t="str">
        <v>Starch</v>
      </c>
      <c r="C466" s="147" t="str">
        <v/>
      </c>
      <c r="D466" s="147" t="str">
        <v/>
      </c>
      <c r="E466" s="147" t="str">
        <f t="shared" si="38"/>
        <v/>
      </c>
      <c r="F466" s="147" t="str">
        <v>Management--Livestock Management--Feed Characteristic--Feed Composition--Feed Ingredient--Other Ingredients--Starch------</v>
      </c>
      <c r="G466" s="147" t="str" cm="1">
        <f t="array" ref="G466">IFERROR(SUBSTITUTE(_xlfn.CHOOSECOLS(_xlfn.TEXTSPLIT(_xlfn.TEXTJOIN("|",,F466),"Feed Ingredient--","|",TRUE),2),"----",""),"")</f>
        <v>Other Ingredients--Starch--</v>
      </c>
      <c r="H466" s="147" t="str">
        <f t="shared" si="35"/>
        <v>Other Ingredients--Starch</v>
      </c>
      <c r="I466" s="147">
        <f t="shared" si="36"/>
        <v>1</v>
      </c>
      <c r="J466" s="147" t="str">
        <f t="shared" si="37"/>
        <v>Other Ingredients</v>
      </c>
      <c r="K466" s="147" t="str" cm="1">
        <f t="array" ref="K466">IF(G466&lt;&gt;"",_xlfn.TEXTJOIN(";",TRUE,
CONCATENATE(A466,"$",H466),
IF(E466="","",IF(I466&lt;&gt;0,CONCATENATE(A466,"$",J466,"--",_xlfn.TEXTSPLIT(E466,";",TRUE,FALSE)),CONCATENATE(A466,"$",_xlfn.TEXTSPLIT(E466,";",TRUE,FALSE))))),"")</f>
        <v>AOM_001832$Other Ingredients--Starch</v>
      </c>
      <c r="L466" s="147" t="str">
        <v>AOM_001851$Forage Plants--Aquatic Plants--Spirulina</v>
      </c>
      <c r="M466" s="147" t="str" cm="1">
        <f t="array" ref="M466:N466">IF(L466&lt;&gt;"",_xlfn.TEXTSPLIT(L466, "$"),"")</f>
        <v>AOM_001851</v>
      </c>
      <c r="N466" s="147" t="str">
        <v>Forage Plants--Aquatic Plants--Spirulina</v>
      </c>
      <c r="O466" s="147" t="str" cm="1">
        <f t="array" ref="O466">IF(L466&lt;&gt;"",_xlfn.CHOOSECOLS(_xlfn.TEXTSPLIT(N466,"--"),1),"")</f>
        <v>Forage Plants</v>
      </c>
      <c r="P466" s="147" t="str" cm="1">
        <f t="array" ref="P466">IF(L466&lt;&gt;"",IFERROR(_xlfn.CHOOSECOLS(_xlfn.TEXTSPLIT(N466,"--"),2),""),"")</f>
        <v>Aquatic Plants</v>
      </c>
      <c r="Q466" s="147" t="str">
        <f t="shared" si="39"/>
        <v>Spirulina</v>
      </c>
    </row>
    <row r="467" spans="1:17" x14ac:dyDescent="0.35">
      <c r="A467" s="146" t="str">
        <v>AOM_001868</v>
      </c>
      <c r="B467" s="146" t="str">
        <v>Toxynil</v>
      </c>
      <c r="C467" s="146" t="str">
        <v/>
      </c>
      <c r="D467" s="146" t="str">
        <v/>
      </c>
      <c r="E467" s="146" t="str">
        <f t="shared" si="38"/>
        <v/>
      </c>
      <c r="F467" s="146" t="str">
        <v>Management--Livestock Management--Feed Characteristic--Feed Composition--Feed Ingredient--Other Ingredients--Toxynil------</v>
      </c>
      <c r="G467" s="146" t="str" cm="1">
        <f t="array" ref="G467">IFERROR(SUBSTITUTE(_xlfn.CHOOSECOLS(_xlfn.TEXTSPLIT(_xlfn.TEXTJOIN("|",,F467),"Feed Ingredient--","|",TRUE),2),"----",""),"")</f>
        <v>Other Ingredients--Toxynil--</v>
      </c>
      <c r="H467" s="146" t="str">
        <f t="shared" si="35"/>
        <v>Other Ingredients--Toxynil</v>
      </c>
      <c r="I467" s="146">
        <f t="shared" si="36"/>
        <v>1</v>
      </c>
      <c r="J467" s="146" t="str">
        <f t="shared" si="37"/>
        <v>Other Ingredients</v>
      </c>
      <c r="K467" s="146" t="str" cm="1">
        <f t="array" ref="K467">IF(G467&lt;&gt;"",_xlfn.TEXTJOIN(";",TRUE,
CONCATENATE(A467,"$",H467),
IF(E467="","",IF(I467&lt;&gt;0,CONCATENATE(A467,"$",J467,"--",_xlfn.TEXTSPLIT(E467,";",TRUE,FALSE)),CONCATENATE(A467,"$",_xlfn.TEXTSPLIT(E467,";",TRUE,FALSE))))),"")</f>
        <v>AOM_001868$Other Ingredients--Toxynil</v>
      </c>
      <c r="L467" s="146" t="str">
        <v>AOM_001562$Forage Plants--Aquatic Plants--Ulva armoricana</v>
      </c>
      <c r="M467" s="146" t="str" cm="1">
        <f t="array" ref="M467:N467">IF(L467&lt;&gt;"",_xlfn.TEXTSPLIT(L467, "$"),"")</f>
        <v>AOM_001562</v>
      </c>
      <c r="N467" s="146" t="str">
        <v>Forage Plants--Aquatic Plants--Ulva armoricana</v>
      </c>
      <c r="O467" s="146" t="str" cm="1">
        <f t="array" ref="O467">IF(L467&lt;&gt;"",_xlfn.CHOOSECOLS(_xlfn.TEXTSPLIT(N467,"--"),1),"")</f>
        <v>Forage Plants</v>
      </c>
      <c r="P467" s="146" t="str" cm="1">
        <f t="array" ref="P467">IF(L467&lt;&gt;"",IFERROR(_xlfn.CHOOSECOLS(_xlfn.TEXTSPLIT(N467,"--"),2),""),"")</f>
        <v>Aquatic Plants</v>
      </c>
      <c r="Q467" s="146" t="str">
        <f t="shared" si="39"/>
        <v>Ulva armoricana</v>
      </c>
    </row>
    <row r="468" spans="1:17" x14ac:dyDescent="0.35">
      <c r="A468" s="147" t="str">
        <v>AOM_001917</v>
      </c>
      <c r="B468" s="147" t="str">
        <v>Unspecified Filler</v>
      </c>
      <c r="C468" s="147" t="str">
        <v/>
      </c>
      <c r="D468" s="147" t="str">
        <v/>
      </c>
      <c r="E468" s="147" t="str">
        <f t="shared" si="38"/>
        <v/>
      </c>
      <c r="F468" s="147" t="str">
        <v>Management--Livestock Management--Feed Characteristic--Feed Composition--Feed Ingredient--Other Ingredients--Unspecified Filler------</v>
      </c>
      <c r="G468" s="147" t="str" cm="1">
        <f t="array" ref="G468">IFERROR(SUBSTITUTE(_xlfn.CHOOSECOLS(_xlfn.TEXTSPLIT(_xlfn.TEXTJOIN("|",,F468),"Feed Ingredient--","|",TRUE),2),"----",""),"")</f>
        <v>Other Ingredients--Unspecified Filler--</v>
      </c>
      <c r="H468" s="147" t="str">
        <f t="shared" si="35"/>
        <v>Other Ingredients--Unspecified Filler</v>
      </c>
      <c r="I468" s="147">
        <f t="shared" si="36"/>
        <v>1</v>
      </c>
      <c r="J468" s="147" t="str">
        <f t="shared" si="37"/>
        <v>Other Ingredients</v>
      </c>
      <c r="K468" s="147" t="str" cm="1">
        <f t="array" ref="K468">IF(G468&lt;&gt;"",_xlfn.TEXTJOIN(";",TRUE,
CONCATENATE(A468,"$",H468),
IF(E468="","",IF(I468&lt;&gt;0,CONCATENATE(A468,"$",J468,"--",_xlfn.TEXTSPLIT(E468,";",TRUE,FALSE)),CONCATENATE(A468,"$",_xlfn.TEXTSPLIT(E468,";",TRUE,FALSE))))),"")</f>
        <v>AOM_001917$Other Ingredients--Unspecified Filler</v>
      </c>
      <c r="L468" s="147" t="str">
        <v>AOM_001561$Forage Plants--Aquatic Plants--Ulva lactuca</v>
      </c>
      <c r="M468" s="147" t="str" cm="1">
        <f t="array" ref="M468:N468">IF(L468&lt;&gt;"",_xlfn.TEXTSPLIT(L468, "$"),"")</f>
        <v>AOM_001561</v>
      </c>
      <c r="N468" s="147" t="str">
        <v>Forage Plants--Aquatic Plants--Ulva lactuca</v>
      </c>
      <c r="O468" s="147" t="str" cm="1">
        <f t="array" ref="O468">IF(L468&lt;&gt;"",_xlfn.CHOOSECOLS(_xlfn.TEXTSPLIT(N468,"--"),1),"")</f>
        <v>Forage Plants</v>
      </c>
      <c r="P468" s="147" t="str" cm="1">
        <f t="array" ref="P468">IF(L468&lt;&gt;"",IFERROR(_xlfn.CHOOSECOLS(_xlfn.TEXTSPLIT(N468,"--"),2),""),"")</f>
        <v>Aquatic Plants</v>
      </c>
      <c r="Q468" s="147" t="str">
        <f t="shared" si="39"/>
        <v>Ulva lactuca</v>
      </c>
    </row>
    <row r="469" spans="1:17" x14ac:dyDescent="0.35">
      <c r="A469" s="146" t="str">
        <v>AOM_001507</v>
      </c>
      <c r="B469" s="146" t="str">
        <v>Unspecified</v>
      </c>
      <c r="C469" s="146" t="str">
        <v/>
      </c>
      <c r="D469" s="146" t="str">
        <v/>
      </c>
      <c r="E469" s="146" t="str">
        <f t="shared" si="38"/>
        <v/>
      </c>
      <c r="F469" s="146" t="str">
        <v>Management--Livestock Management--Feed Characteristic--Feed Composition--Feed Ingredient--Other Ingredients--Unspecified------</v>
      </c>
      <c r="G469" s="146" t="str" cm="1">
        <f t="array" ref="G469">IFERROR(SUBSTITUTE(_xlfn.CHOOSECOLS(_xlfn.TEXTSPLIT(_xlfn.TEXTJOIN("|",,F469),"Feed Ingredient--","|",TRUE),2),"----",""),"")</f>
        <v>Other Ingredients--Unspecified--</v>
      </c>
      <c r="H469" s="146" t="str">
        <f t="shared" si="35"/>
        <v>Other Ingredients--Unspecified</v>
      </c>
      <c r="I469" s="146">
        <f t="shared" si="36"/>
        <v>1</v>
      </c>
      <c r="J469" s="146" t="str">
        <f t="shared" si="37"/>
        <v>Other Ingredients</v>
      </c>
      <c r="K469" s="146" t="str" cm="1">
        <f t="array" ref="K469">IF(G469&lt;&gt;"",_xlfn.TEXTJOIN(";",TRUE,
CONCATENATE(A469,"$",H469),
IF(E469="","",IF(I469&lt;&gt;0,CONCATENATE(A469,"$",J469,"--",_xlfn.TEXTSPLIT(E469,";",TRUE,FALSE)),CONCATENATE(A469,"$",_xlfn.TEXTSPLIT(E469,";",TRUE,FALSE))))),"")</f>
        <v>AOM_001507$Other Ingredients--Unspecified</v>
      </c>
      <c r="L469" s="146" t="str">
        <v>AOM_001561$Forage Plants--Aquatic Plants--Sea Lettuce</v>
      </c>
      <c r="M469" s="146" t="str" cm="1">
        <f t="array" ref="M469:N469">IF(L469&lt;&gt;"",_xlfn.TEXTSPLIT(L469, "$"),"")</f>
        <v>AOM_001561</v>
      </c>
      <c r="N469" s="146" t="str">
        <v>Forage Plants--Aquatic Plants--Sea Lettuce</v>
      </c>
      <c r="O469" s="146" t="str" cm="1">
        <f t="array" ref="O469">IF(L469&lt;&gt;"",_xlfn.CHOOSECOLS(_xlfn.TEXTSPLIT(N469,"--"),1),"")</f>
        <v>Forage Plants</v>
      </c>
      <c r="P469" s="146" t="str" cm="1">
        <f t="array" ref="P469">IF(L469&lt;&gt;"",IFERROR(_xlfn.CHOOSECOLS(_xlfn.TEXTSPLIT(N469,"--"),2),""),"")</f>
        <v>Aquatic Plants</v>
      </c>
      <c r="Q469" s="146" t="str">
        <f t="shared" si="39"/>
        <v>Sea Lettuce</v>
      </c>
    </row>
    <row r="470" spans="1:17" x14ac:dyDescent="0.35">
      <c r="A470" s="147" t="str">
        <v>AOM_001869</v>
      </c>
      <c r="B470" s="147" t="str">
        <v>Waste Activated Sludge</v>
      </c>
      <c r="C470" s="147" t="str">
        <v/>
      </c>
      <c r="D470" s="147" t="str">
        <v/>
      </c>
      <c r="E470" s="147" t="str">
        <f t="shared" si="38"/>
        <v/>
      </c>
      <c r="F470" s="147" t="str">
        <v>Management--Livestock Management--Feed Characteristic--Feed Composition--Feed Ingredient--Other Ingredients--Waste Activated Sludge------</v>
      </c>
      <c r="G470" s="147" t="str" cm="1">
        <f t="array" ref="G470">IFERROR(SUBSTITUTE(_xlfn.CHOOSECOLS(_xlfn.TEXTSPLIT(_xlfn.TEXTJOIN("|",,F470),"Feed Ingredient--","|",TRUE),2),"----",""),"")</f>
        <v>Other Ingredients--Waste Activated Sludge--</v>
      </c>
      <c r="H470" s="147" t="str">
        <f t="shared" si="35"/>
        <v>Other Ingredients--Waste Activated Sludge</v>
      </c>
      <c r="I470" s="147">
        <f t="shared" si="36"/>
        <v>1</v>
      </c>
      <c r="J470" s="147" t="str">
        <f t="shared" si="37"/>
        <v>Other Ingredients</v>
      </c>
      <c r="K470" s="147" t="str" cm="1">
        <f t="array" ref="K470">IF(G470&lt;&gt;"",_xlfn.TEXTJOIN(";",TRUE,
CONCATENATE(A470,"$",H470),
IF(E470="","",IF(I470&lt;&gt;0,CONCATENATE(A470,"$",J470,"--",_xlfn.TEXTSPLIT(E470,";",TRUE,FALSE)),CONCATENATE(A470,"$",_xlfn.TEXTSPLIT(E470,";",TRUE,FALSE))))),"")</f>
        <v>AOM_001869$Other Ingredients--Waste Activated Sludge</v>
      </c>
      <c r="L470" s="147" t="str">
        <v>AOM_001563$Forage Plants--Aquatic Plants--Ulva rigida</v>
      </c>
      <c r="M470" s="147" t="str" cm="1">
        <f t="array" ref="M470:N470">IF(L470&lt;&gt;"",_xlfn.TEXTSPLIT(L470, "$"),"")</f>
        <v>AOM_001563</v>
      </c>
      <c r="N470" s="147" t="str">
        <v>Forage Plants--Aquatic Plants--Ulva rigida</v>
      </c>
      <c r="O470" s="147" t="str" cm="1">
        <f t="array" ref="O470">IF(L470&lt;&gt;"",_xlfn.CHOOSECOLS(_xlfn.TEXTSPLIT(N470,"--"),1),"")</f>
        <v>Forage Plants</v>
      </c>
      <c r="P470" s="147" t="str" cm="1">
        <f t="array" ref="P470">IF(L470&lt;&gt;"",IFERROR(_xlfn.CHOOSECOLS(_xlfn.TEXTSPLIT(N470,"--"),2),""),"")</f>
        <v>Aquatic Plants</v>
      </c>
      <c r="Q470" s="147" t="str">
        <f t="shared" si="39"/>
        <v>Ulva rigida</v>
      </c>
    </row>
    <row r="471" spans="1:17" x14ac:dyDescent="0.35">
      <c r="A471" s="146" t="str">
        <v>AOM_001921</v>
      </c>
      <c r="B471" s="146" t="str">
        <v>Vitalyte</v>
      </c>
      <c r="C471" s="146" t="str">
        <v/>
      </c>
      <c r="D471" s="146" t="str">
        <v/>
      </c>
      <c r="E471" s="146" t="str">
        <f t="shared" si="38"/>
        <v/>
      </c>
      <c r="F471" s="146" t="str">
        <v>Management--Livestock Management--Feed Characteristic--Feed Composition--Feed Ingredient--Other Ingredients--Vitalyte------</v>
      </c>
      <c r="G471" s="146" t="str" cm="1">
        <f t="array" ref="G471">IFERROR(SUBSTITUTE(_xlfn.CHOOSECOLS(_xlfn.TEXTSPLIT(_xlfn.TEXTJOIN("|",,F471),"Feed Ingredient--","|",TRUE),2),"----",""),"")</f>
        <v>Other Ingredients--Vitalyte--</v>
      </c>
      <c r="H471" s="146" t="str">
        <f t="shared" si="35"/>
        <v>Other Ingredients--Vitalyte</v>
      </c>
      <c r="I471" s="146">
        <f t="shared" si="36"/>
        <v>1</v>
      </c>
      <c r="J471" s="146" t="str">
        <f t="shared" si="37"/>
        <v>Other Ingredients</v>
      </c>
      <c r="K471" s="146" t="str" cm="1">
        <f t="array" ref="K471">IF(G471&lt;&gt;"",_xlfn.TEXTJOIN(";",TRUE,
CONCATENATE(A471,"$",H471),
IF(E471="","",IF(I471&lt;&gt;0,CONCATENATE(A471,"$",J471,"--",_xlfn.TEXTSPLIT(E471,";",TRUE,FALSE)),CONCATENATE(A471,"$",_xlfn.TEXTSPLIT(E471,";",TRUE,FALSE))))),"")</f>
        <v>AOM_001921$Other Ingredients--Vitalyte</v>
      </c>
      <c r="L471" s="146" t="str">
        <v>AOM_001565$Forage Plants--Aquatic Plants--Vallisneria aethiopica</v>
      </c>
      <c r="M471" s="146" t="str" cm="1">
        <f t="array" ref="M471:N471">IF(L471&lt;&gt;"",_xlfn.TEXTSPLIT(L471, "$"),"")</f>
        <v>AOM_001565</v>
      </c>
      <c r="N471" s="146" t="str">
        <v>Forage Plants--Aquatic Plants--Vallisneria aethiopica</v>
      </c>
      <c r="O471" s="146" t="str" cm="1">
        <f t="array" ref="O471">IF(L471&lt;&gt;"",_xlfn.CHOOSECOLS(_xlfn.TEXTSPLIT(N471,"--"),1),"")</f>
        <v>Forage Plants</v>
      </c>
      <c r="P471" s="146" t="str" cm="1">
        <f t="array" ref="P471">IF(L471&lt;&gt;"",IFERROR(_xlfn.CHOOSECOLS(_xlfn.TEXTSPLIT(N471,"--"),2),""),"")</f>
        <v>Aquatic Plants</v>
      </c>
      <c r="Q471" s="146" t="str">
        <f t="shared" si="39"/>
        <v>Vallisneria aethiopica</v>
      </c>
    </row>
    <row r="472" spans="1:17" x14ac:dyDescent="0.35">
      <c r="A472" s="147" t="str">
        <v>AOM_001922</v>
      </c>
      <c r="B472" s="147" t="str">
        <v>Water</v>
      </c>
      <c r="C472" s="147" t="str">
        <v/>
      </c>
      <c r="D472" s="147" t="str">
        <v/>
      </c>
      <c r="E472" s="147" t="str">
        <f t="shared" si="38"/>
        <v/>
      </c>
      <c r="F472" s="147" t="str">
        <v>Management--Livestock Management--Feed Characteristic--Feed Composition--Feed Ingredient--Other Ingredients--Water------</v>
      </c>
      <c r="G472" s="147" t="str" cm="1">
        <f t="array" ref="G472">IFERROR(SUBSTITUTE(_xlfn.CHOOSECOLS(_xlfn.TEXTSPLIT(_xlfn.TEXTJOIN("|",,F472),"Feed Ingredient--","|",TRUE),2),"----",""),"")</f>
        <v>Other Ingredients--Water--</v>
      </c>
      <c r="H472" s="147" t="str">
        <f t="shared" si="35"/>
        <v>Other Ingredients--Water</v>
      </c>
      <c r="I472" s="147">
        <f t="shared" si="36"/>
        <v>1</v>
      </c>
      <c r="J472" s="147" t="str">
        <f t="shared" si="37"/>
        <v>Other Ingredients</v>
      </c>
      <c r="K472" s="147" t="str" cm="1">
        <f t="array" ref="K472">IF(G472&lt;&gt;"",_xlfn.TEXTJOIN(";",TRUE,
CONCATENATE(A472,"$",H472),
IF(E472="","",IF(I472&lt;&gt;0,CONCATENATE(A472,"$",J472,"--",_xlfn.TEXTSPLIT(E472,";",TRUE,FALSE)),CONCATENATE(A472,"$",_xlfn.TEXTSPLIT(E472,";",TRUE,FALSE))))),"")</f>
        <v>AOM_001922$Other Ingredients--Water</v>
      </c>
      <c r="L472" s="147" t="str">
        <v>AOM_001379$Forage Plants--Cereal and Grass Forages--Andropogon</v>
      </c>
      <c r="M472" s="147" t="str" cm="1">
        <f t="array" ref="M472:N472">IF(L472&lt;&gt;"",_xlfn.TEXTSPLIT(L472, "$"),"")</f>
        <v>AOM_001379</v>
      </c>
      <c r="N472" s="147" t="str">
        <v>Forage Plants--Cereal and Grass Forages--Andropogon</v>
      </c>
      <c r="O472" s="147" t="str" cm="1">
        <f t="array" ref="O472">IF(L472&lt;&gt;"",_xlfn.CHOOSECOLS(_xlfn.TEXTSPLIT(N472,"--"),1),"")</f>
        <v>Forage Plants</v>
      </c>
      <c r="P472" s="147" t="str" cm="1">
        <f t="array" ref="P472">IF(L472&lt;&gt;"",IFERROR(_xlfn.CHOOSECOLS(_xlfn.TEXTSPLIT(N472,"--"),2),""),"")</f>
        <v>Cereal and Grass Forages</v>
      </c>
      <c r="Q472" s="147" t="str">
        <f t="shared" si="39"/>
        <v>Andropogon</v>
      </c>
    </row>
    <row r="473" spans="1:17" x14ac:dyDescent="0.35">
      <c r="A473" s="146" t="str">
        <v>AOM_001824</v>
      </c>
      <c r="B473" s="146" t="str">
        <v>Wood Charcoal</v>
      </c>
      <c r="C473" s="146" t="str">
        <v/>
      </c>
      <c r="D473" s="146" t="str">
        <v/>
      </c>
      <c r="E473" s="146" t="str">
        <f t="shared" si="38"/>
        <v/>
      </c>
      <c r="F473" s="146" t="str">
        <v>Management--Livestock Management--Feed Characteristic--Feed Composition--Feed Ingredient--Other Ingredients--Wood Charcoal------</v>
      </c>
      <c r="G473" s="146" t="str" cm="1">
        <f t="array" ref="G473">IFERROR(SUBSTITUTE(_xlfn.CHOOSECOLS(_xlfn.TEXTSPLIT(_xlfn.TEXTJOIN("|",,F473),"Feed Ingredient--","|",TRUE),2),"----",""),"")</f>
        <v>Other Ingredients--Wood Charcoal--</v>
      </c>
      <c r="H473" s="146" t="str">
        <f t="shared" si="35"/>
        <v>Other Ingredients--Wood Charcoal</v>
      </c>
      <c r="I473" s="146">
        <f t="shared" si="36"/>
        <v>1</v>
      </c>
      <c r="J473" s="146" t="str">
        <f t="shared" si="37"/>
        <v>Other Ingredients</v>
      </c>
      <c r="K473" s="146" t="str" cm="1">
        <f t="array" ref="K473">IF(G473&lt;&gt;"",_xlfn.TEXTJOIN(";",TRUE,
CONCATENATE(A473,"$",H473),
IF(E473="","",IF(I473&lt;&gt;0,CONCATENATE(A473,"$",J473,"--",_xlfn.TEXTSPLIT(E473,";",TRUE,FALSE)),CONCATENATE(A473,"$",_xlfn.TEXTSPLIT(E473,";",TRUE,FALSE))))),"")</f>
        <v>AOM_001824$Other Ingredients--Wood Charcoal</v>
      </c>
      <c r="L473" s="146" t="str">
        <v>AOM_001380$Forage Plants--Cereal and Grass Forages--Andropogon gayanus</v>
      </c>
      <c r="M473" s="146" t="str" cm="1">
        <f t="array" ref="M473:N473">IF(L473&lt;&gt;"",_xlfn.TEXTSPLIT(L473, "$"),"")</f>
        <v>AOM_001380</v>
      </c>
      <c r="N473" s="146" t="str">
        <v>Forage Plants--Cereal and Grass Forages--Andropogon gayanus</v>
      </c>
      <c r="O473" s="146" t="str" cm="1">
        <f t="array" ref="O473">IF(L473&lt;&gt;"",_xlfn.CHOOSECOLS(_xlfn.TEXTSPLIT(N473,"--"),1),"")</f>
        <v>Forage Plants</v>
      </c>
      <c r="P473" s="146" t="str" cm="1">
        <f t="array" ref="P473">IF(L473&lt;&gt;"",IFERROR(_xlfn.CHOOSECOLS(_xlfn.TEXTSPLIT(N473,"--"),2),""),"")</f>
        <v>Cereal and Grass Forages</v>
      </c>
      <c r="Q473" s="146" t="str">
        <f t="shared" si="39"/>
        <v>Andropogon gayanus</v>
      </c>
    </row>
    <row r="474" spans="1:17" x14ac:dyDescent="0.35">
      <c r="A474" s="147" t="str">
        <v>AOM_001508</v>
      </c>
      <c r="B474" s="147" t="str">
        <v>Lactobacillus plantarium</v>
      </c>
      <c r="C474" s="147" t="str">
        <v/>
      </c>
      <c r="D474" s="147" t="str">
        <v>Lactobacillus plantarium</v>
      </c>
      <c r="E474" s="147" t="str">
        <f t="shared" si="38"/>
        <v>Lactobacillus plantarium</v>
      </c>
      <c r="F474" s="147" t="str">
        <v>Management--Livestock Management--Feed Characteristic--Feed Composition--Feed Ingredient--Prebiotic--Lactobacillus plantarium------</v>
      </c>
      <c r="G474" s="147" t="str" cm="1">
        <f t="array" ref="G474">IFERROR(SUBSTITUTE(_xlfn.CHOOSECOLS(_xlfn.TEXTSPLIT(_xlfn.TEXTJOIN("|",,F474),"Feed Ingredient--","|",TRUE),2),"----",""),"")</f>
        <v>Prebiotic--Lactobacillus plantarium--</v>
      </c>
      <c r="H474" s="147" t="str">
        <f t="shared" si="35"/>
        <v>Prebiotic--Lactobacillus plantarium</v>
      </c>
      <c r="I474" s="147">
        <f t="shared" si="36"/>
        <v>1</v>
      </c>
      <c r="J474" s="147" t="str">
        <f t="shared" si="37"/>
        <v>Prebiotic</v>
      </c>
      <c r="K474" s="147" t="str" cm="1">
        <f t="array" ref="K474">IF(G474&lt;&gt;"",_xlfn.TEXTJOIN(";",TRUE,
CONCATENATE(A474,"$",H474),
IF(E474="","",IF(I474&lt;&gt;0,CONCATENATE(A474,"$",J474,"--",_xlfn.TEXTSPLIT(E474,";",TRUE,FALSE)),CONCATENATE(A474,"$",_xlfn.TEXTSPLIT(E474,";",TRUE,FALSE))))),"")</f>
        <v>AOM_001508$Prebiotic--Lactobacillus plantarium;AOM_001508$Prebiotic--Lactobacillus plantarium</v>
      </c>
      <c r="L474" s="147" t="str">
        <v>AOM_001380$Forage Plants--Cereal and Grass Forages--Gamba grass</v>
      </c>
      <c r="M474" s="147" t="str" cm="1">
        <f t="array" ref="M474:N474">IF(L474&lt;&gt;"",_xlfn.TEXTSPLIT(L474, "$"),"")</f>
        <v>AOM_001380</v>
      </c>
      <c r="N474" s="147" t="str">
        <v>Forage Plants--Cereal and Grass Forages--Gamba grass</v>
      </c>
      <c r="O474" s="147" t="str" cm="1">
        <f t="array" ref="O474">IF(L474&lt;&gt;"",_xlfn.CHOOSECOLS(_xlfn.TEXTSPLIT(N474,"--"),1),"")</f>
        <v>Forage Plants</v>
      </c>
      <c r="P474" s="147" t="str" cm="1">
        <f t="array" ref="P474">IF(L474&lt;&gt;"",IFERROR(_xlfn.CHOOSECOLS(_xlfn.TEXTSPLIT(N474,"--"),2),""),"")</f>
        <v>Cereal and Grass Forages</v>
      </c>
      <c r="Q474" s="147" t="str">
        <f t="shared" si="39"/>
        <v>Gamba grass</v>
      </c>
    </row>
    <row r="475" spans="1:17" x14ac:dyDescent="0.35">
      <c r="A475" s="146" t="str">
        <v>AOM_002099</v>
      </c>
      <c r="B475" s="146" t="str">
        <v>Dry Yeast</v>
      </c>
      <c r="C475" s="146" t="str">
        <v/>
      </c>
      <c r="D475" s="146" t="str">
        <v>Saccharomyces cerevisiae</v>
      </c>
      <c r="E475" s="146" t="str">
        <f t="shared" si="38"/>
        <v>Saccharomyces cerevisiae</v>
      </c>
      <c r="F475" s="146" t="str">
        <v>Management--Livestock Management--Feed Characteristic--Feed Composition--Feed Ingredient--Probiotic--Dry Yeast------</v>
      </c>
      <c r="G475" s="146" t="str" cm="1">
        <f t="array" ref="G475">IFERROR(SUBSTITUTE(_xlfn.CHOOSECOLS(_xlfn.TEXTSPLIT(_xlfn.TEXTJOIN("|",,F475),"Feed Ingredient--","|",TRUE),2),"----",""),"")</f>
        <v>Probiotic--Dry Yeast--</v>
      </c>
      <c r="H475" s="146" t="str">
        <f t="shared" si="35"/>
        <v>Probiotic--Dry Yeast</v>
      </c>
      <c r="I475" s="146">
        <f t="shared" si="36"/>
        <v>1</v>
      </c>
      <c r="J475" s="146" t="str">
        <f t="shared" si="37"/>
        <v>Probiotic</v>
      </c>
      <c r="K475" s="146" t="str" cm="1">
        <f t="array" ref="K475">IF(G475&lt;&gt;"",_xlfn.TEXTJOIN(";",TRUE,
CONCATENATE(A475,"$",H475),
IF(E475="","",IF(I475&lt;&gt;0,CONCATENATE(A475,"$",J475,"--",_xlfn.TEXTSPLIT(E475,";",TRUE,FALSE)),CONCATENATE(A475,"$",_xlfn.TEXTSPLIT(E475,";",TRUE,FALSE))))),"")</f>
        <v>AOM_002099$Probiotic--Dry Yeast;AOM_002099$Probiotic--Saccharomyces cerevisiae</v>
      </c>
      <c r="L475" s="146" t="str">
        <v>AOM_001380$Forage Plants--Cereal and Grass Forages--Bluestem</v>
      </c>
      <c r="M475" s="146" t="str" cm="1">
        <f t="array" ref="M475:N475">IF(L475&lt;&gt;"",_xlfn.TEXTSPLIT(L475, "$"),"")</f>
        <v>AOM_001380</v>
      </c>
      <c r="N475" s="146" t="str">
        <v>Forage Plants--Cereal and Grass Forages--Bluestem</v>
      </c>
      <c r="O475" s="146" t="str" cm="1">
        <f t="array" ref="O475">IF(L475&lt;&gt;"",_xlfn.CHOOSECOLS(_xlfn.TEXTSPLIT(N475,"--"),1),"")</f>
        <v>Forage Plants</v>
      </c>
      <c r="P475" s="146" t="str" cm="1">
        <f t="array" ref="P475">IF(L475&lt;&gt;"",IFERROR(_xlfn.CHOOSECOLS(_xlfn.TEXTSPLIT(N475,"--"),2),""),"")</f>
        <v>Cereal and Grass Forages</v>
      </c>
      <c r="Q475" s="146" t="str">
        <f t="shared" si="39"/>
        <v>Bluestem</v>
      </c>
    </row>
    <row r="476" spans="1:17" x14ac:dyDescent="0.35">
      <c r="A476" s="147" t="str">
        <v>AOM_001420</v>
      </c>
      <c r="B476" s="147" t="str">
        <v>Saccharomyces cerevisiae</v>
      </c>
      <c r="C476" s="147" t="str">
        <v>Brewers Yeast</v>
      </c>
      <c r="D476" s="147" t="str">
        <v>Saccharomyces cerevisiae</v>
      </c>
      <c r="E476" s="147" t="str">
        <f t="shared" si="38"/>
        <v>Brewers Yeast;Saccharomyces cerevisiae</v>
      </c>
      <c r="F476" s="147" t="str">
        <v>Management--Livestock Management--Feed Characteristic--Feed Composition--Feed Ingredient--Probiotic--Saccharomyces cerevisiae------</v>
      </c>
      <c r="G476" s="147" t="str" cm="1">
        <f t="array" ref="G476">IFERROR(SUBSTITUTE(_xlfn.CHOOSECOLS(_xlfn.TEXTSPLIT(_xlfn.TEXTJOIN("|",,F476),"Feed Ingredient--","|",TRUE),2),"----",""),"")</f>
        <v>Probiotic--Saccharomyces cerevisiae--</v>
      </c>
      <c r="H476" s="147" t="str">
        <f t="shared" si="35"/>
        <v>Probiotic--Saccharomyces cerevisiae</v>
      </c>
      <c r="I476" s="147">
        <f t="shared" si="36"/>
        <v>1</v>
      </c>
      <c r="J476" s="147" t="str">
        <f t="shared" si="37"/>
        <v>Probiotic</v>
      </c>
      <c r="K476" s="147" t="str" cm="1">
        <f t="array" ref="K476">IF(G476&lt;&gt;"",_xlfn.TEXTJOIN(";",TRUE,
CONCATENATE(A476,"$",H476),
IF(E476="","",IF(I476&lt;&gt;0,CONCATENATE(A476,"$",J476,"--",_xlfn.TEXTSPLIT(E476,";",TRUE,FALSE)),CONCATENATE(A476,"$",_xlfn.TEXTSPLIT(E476,";",TRUE,FALSE))))),"")</f>
        <v>AOM_001420$Probiotic--Saccharomyces cerevisiae;AOM_001420$Probiotic--Brewers Yeast;AOM_001420$Probiotic--Saccharomyces cerevisiae</v>
      </c>
      <c r="L476" s="147" t="str">
        <v>AOM_001382$Forage Plants--Cereal and Grass Forages--Andropogon abyssinica</v>
      </c>
      <c r="M476" s="147" t="str" cm="1">
        <f t="array" ref="M476:N476">IF(L476&lt;&gt;"",_xlfn.TEXTSPLIT(L476, "$"),"")</f>
        <v>AOM_001382</v>
      </c>
      <c r="N476" s="147" t="str">
        <v>Forage Plants--Cereal and Grass Forages--Andropogon abyssinica</v>
      </c>
      <c r="O476" s="147" t="str" cm="1">
        <f t="array" ref="O476">IF(L476&lt;&gt;"",_xlfn.CHOOSECOLS(_xlfn.TEXTSPLIT(N476,"--"),1),"")</f>
        <v>Forage Plants</v>
      </c>
      <c r="P476" s="147" t="str" cm="1">
        <f t="array" ref="P476">IF(L476&lt;&gt;"",IFERROR(_xlfn.CHOOSECOLS(_xlfn.TEXTSPLIT(N476,"--"),2),""),"")</f>
        <v>Cereal and Grass Forages</v>
      </c>
      <c r="Q476" s="147" t="str">
        <f t="shared" si="39"/>
        <v>Andropogon abyssinica</v>
      </c>
    </row>
    <row r="477" spans="1:17" x14ac:dyDescent="0.35">
      <c r="A477" s="146" t="str">
        <v>AOM_001421</v>
      </c>
      <c r="B477" s="146" t="str">
        <v>Saccharomyces cerevisiae Slurry</v>
      </c>
      <c r="C477" s="146" t="str">
        <v>Brewers Yeast Slurry</v>
      </c>
      <c r="D477" s="146" t="str">
        <v>Saccharomyces cerevisiae Slurry</v>
      </c>
      <c r="E477" s="146" t="str">
        <f t="shared" si="38"/>
        <v>Brewers Yeast Slurry;Saccharomyces cerevisiae Slurry</v>
      </c>
      <c r="F477" s="146" t="str">
        <v>Management--Livestock Management--Feed Characteristic--Feed Composition--Feed Ingredient--Probiotic--Saccharomyces cerevisiae Slurry------</v>
      </c>
      <c r="G477" s="146" t="str" cm="1">
        <f t="array" ref="G477">IFERROR(SUBSTITUTE(_xlfn.CHOOSECOLS(_xlfn.TEXTSPLIT(_xlfn.TEXTJOIN("|",,F477),"Feed Ingredient--","|",TRUE),2),"----",""),"")</f>
        <v>Probiotic--Saccharomyces cerevisiae Slurry--</v>
      </c>
      <c r="H477" s="146" t="str">
        <f t="shared" si="35"/>
        <v>Probiotic--Saccharomyces cerevisiae Slurry</v>
      </c>
      <c r="I477" s="146">
        <f t="shared" si="36"/>
        <v>1</v>
      </c>
      <c r="J477" s="146" t="str">
        <f t="shared" si="37"/>
        <v>Probiotic</v>
      </c>
      <c r="K477" s="146" t="str" cm="1">
        <f t="array" ref="K477">IF(G477&lt;&gt;"",_xlfn.TEXTJOIN(";",TRUE,
CONCATENATE(A477,"$",H477),
IF(E477="","",IF(I477&lt;&gt;0,CONCATENATE(A477,"$",J477,"--",_xlfn.TEXTSPLIT(E477,";",TRUE,FALSE)),CONCATENATE(A477,"$",_xlfn.TEXTSPLIT(E477,";",TRUE,FALSE))))),"")</f>
        <v>AOM_001421$Probiotic--Saccharomyces cerevisiae Slurry;AOM_001421$Probiotic--Brewers Yeast Slurry;AOM_001421$Probiotic--Saccharomyces cerevisiae Slurry</v>
      </c>
      <c r="L477" s="146" t="str">
        <v>AOM_001383$Forage Plants--Cereal and Grass Forages--Andropogon guianensis</v>
      </c>
      <c r="M477" s="146" t="str" cm="1">
        <f t="array" ref="M477:N477">IF(L477&lt;&gt;"",_xlfn.TEXTSPLIT(L477, "$"),"")</f>
        <v>AOM_001383</v>
      </c>
      <c r="N477" s="146" t="str">
        <v>Forage Plants--Cereal and Grass Forages--Andropogon guianensis</v>
      </c>
      <c r="O477" s="146" t="str" cm="1">
        <f t="array" ref="O477">IF(L477&lt;&gt;"",_xlfn.CHOOSECOLS(_xlfn.TEXTSPLIT(N477,"--"),1),"")</f>
        <v>Forage Plants</v>
      </c>
      <c r="P477" s="146" t="str" cm="1">
        <f t="array" ref="P477">IF(L477&lt;&gt;"",IFERROR(_xlfn.CHOOSECOLS(_xlfn.TEXTSPLIT(N477,"--"),2),""),"")</f>
        <v>Cereal and Grass Forages</v>
      </c>
      <c r="Q477" s="146" t="str">
        <f t="shared" si="39"/>
        <v>Andropogon guianensis</v>
      </c>
    </row>
    <row r="478" spans="1:17" x14ac:dyDescent="0.35">
      <c r="A478" s="147" t="str">
        <v>AOM_001422</v>
      </c>
      <c r="B478" s="147" t="str">
        <v>Spent Yeast</v>
      </c>
      <c r="C478" s="147" t="str">
        <v/>
      </c>
      <c r="D478" s="147" t="str">
        <v/>
      </c>
      <c r="E478" s="147" t="str">
        <f t="shared" si="38"/>
        <v/>
      </c>
      <c r="F478" s="147" t="str">
        <v>Management--Livestock Management--Feed Characteristic--Feed Composition--Feed Ingredient--Probiotic--Spent Yeast------</v>
      </c>
      <c r="G478" s="147" t="str" cm="1">
        <f t="array" ref="G478">IFERROR(SUBSTITUTE(_xlfn.CHOOSECOLS(_xlfn.TEXTSPLIT(_xlfn.TEXTJOIN("|",,F478),"Feed Ingredient--","|",TRUE),2),"----",""),"")</f>
        <v>Probiotic--Spent Yeast--</v>
      </c>
      <c r="H478" s="147" t="str">
        <f t="shared" si="35"/>
        <v>Probiotic--Spent Yeast</v>
      </c>
      <c r="I478" s="147">
        <f t="shared" si="36"/>
        <v>1</v>
      </c>
      <c r="J478" s="147" t="str">
        <f t="shared" si="37"/>
        <v>Probiotic</v>
      </c>
      <c r="K478" s="147" t="str" cm="1">
        <f t="array" ref="K478">IF(G478&lt;&gt;"",_xlfn.TEXTJOIN(";",TRUE,
CONCATENATE(A478,"$",H478),
IF(E478="","",IF(I478&lt;&gt;0,CONCATENATE(A478,"$",J478,"--",_xlfn.TEXTSPLIT(E478,";",TRUE,FALSE)),CONCATENATE(A478,"$",_xlfn.TEXTSPLIT(E478,";",TRUE,FALSE))))),"")</f>
        <v>AOM_001422$Probiotic--Spent Yeast</v>
      </c>
      <c r="L478" s="147" t="str">
        <v>AOM_001457$Forage Plants--Cereal and Grass Forages--Aristida adscensionis</v>
      </c>
      <c r="M478" s="147" t="str" cm="1">
        <f t="array" ref="M478:N478">IF(L478&lt;&gt;"",_xlfn.TEXTSPLIT(L478, "$"),"")</f>
        <v>AOM_001457</v>
      </c>
      <c r="N478" s="147" t="str">
        <v>Forage Plants--Cereal and Grass Forages--Aristida adscensionis</v>
      </c>
      <c r="O478" s="147" t="str" cm="1">
        <f t="array" ref="O478">IF(L478&lt;&gt;"",_xlfn.CHOOSECOLS(_xlfn.TEXTSPLIT(N478,"--"),1),"")</f>
        <v>Forage Plants</v>
      </c>
      <c r="P478" s="147" t="str" cm="1">
        <f t="array" ref="P478">IF(L478&lt;&gt;"",IFERROR(_xlfn.CHOOSECOLS(_xlfn.TEXTSPLIT(N478,"--"),2),""),"")</f>
        <v>Cereal and Grass Forages</v>
      </c>
      <c r="Q478" s="147" t="str">
        <f t="shared" si="39"/>
        <v>Aristida adscensionis</v>
      </c>
    </row>
    <row r="479" spans="1:17" x14ac:dyDescent="0.35">
      <c r="A479" s="146" t="str">
        <v>AOM_001500</v>
      </c>
      <c r="B479" s="146" t="str">
        <v>ACTIPAL HP 1</v>
      </c>
      <c r="C479" s="146" t="str">
        <v/>
      </c>
      <c r="D479" s="146" t="str">
        <v/>
      </c>
      <c r="E479" s="146" t="str">
        <f t="shared" si="38"/>
        <v/>
      </c>
      <c r="F479" s="146" t="str">
        <v>Management--Livestock Management--Feed Characteristic--Feed Composition--Feed Ingredient--Preformulated Feed--ACTIPAL HP 1------</v>
      </c>
      <c r="G479" s="146" t="str" cm="1">
        <f t="array" ref="G479">IFERROR(SUBSTITUTE(_xlfn.CHOOSECOLS(_xlfn.TEXTSPLIT(_xlfn.TEXTJOIN("|",,F479),"Feed Ingredient--","|",TRUE),2),"----",""),"")</f>
        <v>Preformulated Feed--ACTIPAL HP 1--</v>
      </c>
      <c r="H479" s="146" t="str">
        <f t="shared" si="35"/>
        <v>Preformulated Feed--ACTIPAL HP 1</v>
      </c>
      <c r="I479" s="146">
        <f t="shared" si="36"/>
        <v>1</v>
      </c>
      <c r="J479" s="146" t="str">
        <f t="shared" si="37"/>
        <v>Preformulated Feed</v>
      </c>
      <c r="K479" s="146" t="str" cm="1">
        <f t="array" ref="K479">IF(G479&lt;&gt;"",_xlfn.TEXTJOIN(";",TRUE,
CONCATENATE(A479,"$",H479),
IF(E479="","",IF(I479&lt;&gt;0,CONCATENATE(A479,"$",J479,"--",_xlfn.TEXTSPLIT(E479,";",TRUE,FALSE)),CONCATENATE(A479,"$",_xlfn.TEXTSPLIT(E479,";",TRUE,FALSE))))),"")</f>
        <v>AOM_001500$Preformulated Feed--ACTIPAL HP 1</v>
      </c>
      <c r="L479" s="146" t="str">
        <v>AOM_001456$Forage Plants--Cereal and Grass Forages--Aristida spp.</v>
      </c>
      <c r="M479" s="146" t="str" cm="1">
        <f t="array" ref="M479:N479">IF(L479&lt;&gt;"",_xlfn.TEXTSPLIT(L479, "$"),"")</f>
        <v>AOM_001456</v>
      </c>
      <c r="N479" s="146" t="str">
        <v>Forage Plants--Cereal and Grass Forages--Aristida spp.</v>
      </c>
      <c r="O479" s="146" t="str" cm="1">
        <f t="array" ref="O479">IF(L479&lt;&gt;"",_xlfn.CHOOSECOLS(_xlfn.TEXTSPLIT(N479,"--"),1),"")</f>
        <v>Forage Plants</v>
      </c>
      <c r="P479" s="146" t="str" cm="1">
        <f t="array" ref="P479">IF(L479&lt;&gt;"",IFERROR(_xlfn.CHOOSECOLS(_xlfn.TEXTSPLIT(N479,"--"),2),""),"")</f>
        <v>Cereal and Grass Forages</v>
      </c>
      <c r="Q479" s="146" t="str">
        <f t="shared" si="39"/>
        <v>Aristida spp.</v>
      </c>
    </row>
    <row r="480" spans="1:17" x14ac:dyDescent="0.35">
      <c r="A480" s="147" t="str">
        <v>AOM_001501</v>
      </c>
      <c r="B480" s="147" t="str">
        <v>AquaNutro Abalone Grower</v>
      </c>
      <c r="C480" s="147" t="str">
        <v/>
      </c>
      <c r="D480" s="147" t="str">
        <v/>
      </c>
      <c r="E480" s="147" t="str">
        <f t="shared" si="38"/>
        <v/>
      </c>
      <c r="F480" s="147" t="str">
        <v>Management--Livestock Management--Feed Characteristic--Feed Composition--Feed Ingredient--Preformulated Feed--AquaNutro Abalone Grower------</v>
      </c>
      <c r="G480" s="147" t="str" cm="1">
        <f t="array" ref="G480">IFERROR(SUBSTITUTE(_xlfn.CHOOSECOLS(_xlfn.TEXTSPLIT(_xlfn.TEXTJOIN("|",,F480),"Feed Ingredient--","|",TRUE),2),"----",""),"")</f>
        <v>Preformulated Feed--AquaNutro Abalone Grower--</v>
      </c>
      <c r="H480" s="147" t="str">
        <f t="shared" si="35"/>
        <v>Preformulated Feed--AquaNutro Abalone Grower</v>
      </c>
      <c r="I480" s="147">
        <f t="shared" si="36"/>
        <v>1</v>
      </c>
      <c r="J480" s="147" t="str">
        <f t="shared" si="37"/>
        <v>Preformulated Feed</v>
      </c>
      <c r="K480" s="147" t="str" cm="1">
        <f t="array" ref="K480">IF(G480&lt;&gt;"",_xlfn.TEXTJOIN(";",TRUE,
CONCATENATE(A480,"$",H480),
IF(E480="","",IF(I480&lt;&gt;0,CONCATENATE(A480,"$",J480,"--",_xlfn.TEXTSPLIT(E480,";",TRUE,FALSE)),CONCATENATE(A480,"$",_xlfn.TEXTSPLIT(E480,";",TRUE,FALSE))))),"")</f>
        <v>AOM_001501$Preformulated Feed--AquaNutro Abalone Grower</v>
      </c>
      <c r="L480" s="147" t="str">
        <v>AOM_001458$Forage Plants--Cereal and Grass Forages--Bothriochloa</v>
      </c>
      <c r="M480" s="147" t="str" cm="1">
        <f t="array" ref="M480:N480">IF(L480&lt;&gt;"",_xlfn.TEXTSPLIT(L480, "$"),"")</f>
        <v>AOM_001458</v>
      </c>
      <c r="N480" s="147" t="str">
        <v>Forage Plants--Cereal and Grass Forages--Bothriochloa</v>
      </c>
      <c r="O480" s="147" t="str" cm="1">
        <f t="array" ref="O480">IF(L480&lt;&gt;"",_xlfn.CHOOSECOLS(_xlfn.TEXTSPLIT(N480,"--"),1),"")</f>
        <v>Forage Plants</v>
      </c>
      <c r="P480" s="147" t="str" cm="1">
        <f t="array" ref="P480">IF(L480&lt;&gt;"",IFERROR(_xlfn.CHOOSECOLS(_xlfn.TEXTSPLIT(N480,"--"),2),""),"")</f>
        <v>Cereal and Grass Forages</v>
      </c>
      <c r="Q480" s="147" t="str">
        <f t="shared" si="39"/>
        <v>Bothriochloa</v>
      </c>
    </row>
    <row r="481" spans="1:17" x14ac:dyDescent="0.35">
      <c r="A481" s="146" t="str">
        <v>AOM_000798</v>
      </c>
      <c r="B481" s="146" t="str">
        <v>Beef Survival Meal</v>
      </c>
      <c r="C481" s="146" t="str">
        <v/>
      </c>
      <c r="D481" s="146" t="str">
        <v/>
      </c>
      <c r="E481" s="146" t="str">
        <f t="shared" si="38"/>
        <v/>
      </c>
      <c r="F481" s="146" t="str">
        <v>Management--Livestock Management--Feed Characteristic--Feed Composition--Feed Ingredient--Preformulated Feed--Beef Survival Meal------</v>
      </c>
      <c r="G481" s="146" t="str" cm="1">
        <f t="array" ref="G481">IFERROR(SUBSTITUTE(_xlfn.CHOOSECOLS(_xlfn.TEXTSPLIT(_xlfn.TEXTJOIN("|",,F481),"Feed Ingredient--","|",TRUE),2),"----",""),"")</f>
        <v>Preformulated Feed--Beef Survival Meal--</v>
      </c>
      <c r="H481" s="146" t="str">
        <f t="shared" si="35"/>
        <v>Preformulated Feed--Beef Survival Meal</v>
      </c>
      <c r="I481" s="146">
        <f t="shared" si="36"/>
        <v>1</v>
      </c>
      <c r="J481" s="146" t="str">
        <f t="shared" si="37"/>
        <v>Preformulated Feed</v>
      </c>
      <c r="K481" s="146" t="str" cm="1">
        <f t="array" ref="K481">IF(G481&lt;&gt;"",_xlfn.TEXTJOIN(";",TRUE,
CONCATENATE(A481,"$",H481),
IF(E481="","",IF(I481&lt;&gt;0,CONCATENATE(A481,"$",J481,"--",_xlfn.TEXTSPLIT(E481,";",TRUE,FALSE)),CONCATENATE(A481,"$",_xlfn.TEXTSPLIT(E481,";",TRUE,FALSE))))),"")</f>
        <v>AOM_000798$Preformulated Feed--Beef Survival Meal</v>
      </c>
      <c r="L481" s="146" t="str">
        <v>AOM_001460$Forage Plants--Cereal and Grass Forages--Bothriochloa insculpta</v>
      </c>
      <c r="M481" s="146" t="str" cm="1">
        <f t="array" ref="M481:N481">IF(L481&lt;&gt;"",_xlfn.TEXTSPLIT(L481, "$"),"")</f>
        <v>AOM_001460</v>
      </c>
      <c r="N481" s="146" t="str">
        <v>Forage Plants--Cereal and Grass Forages--Bothriochloa insculpta</v>
      </c>
      <c r="O481" s="146" t="str" cm="1">
        <f t="array" ref="O481">IF(L481&lt;&gt;"",_xlfn.CHOOSECOLS(_xlfn.TEXTSPLIT(N481,"--"),1),"")</f>
        <v>Forage Plants</v>
      </c>
      <c r="P481" s="146" t="str" cm="1">
        <f t="array" ref="P481">IF(L481&lt;&gt;"",IFERROR(_xlfn.CHOOSECOLS(_xlfn.TEXTSPLIT(N481,"--"),2),""),"")</f>
        <v>Cereal and Grass Forages</v>
      </c>
      <c r="Q481" s="146" t="str">
        <f t="shared" si="39"/>
        <v>Bothriochloa insculpta</v>
      </c>
    </row>
    <row r="482" spans="1:17" x14ac:dyDescent="0.35">
      <c r="A482" s="147" t="str">
        <v>AOM_02110</v>
      </c>
      <c r="B482" s="147" t="str">
        <v>Chick Mash</v>
      </c>
      <c r="C482" s="147" t="str">
        <v/>
      </c>
      <c r="D482" s="147" t="str">
        <v/>
      </c>
      <c r="E482" s="147" t="str">
        <f t="shared" si="38"/>
        <v/>
      </c>
      <c r="F482" s="147" t="str">
        <v>Management--Livestock Management--Feed Characteristic--Feed Composition--Feed Ingredient--Preformulated Feed--Chick Mash------</v>
      </c>
      <c r="G482" s="147" t="str" cm="1">
        <f t="array" ref="G482">IFERROR(SUBSTITUTE(_xlfn.CHOOSECOLS(_xlfn.TEXTSPLIT(_xlfn.TEXTJOIN("|",,F482),"Feed Ingredient--","|",TRUE),2),"----",""),"")</f>
        <v>Preformulated Feed--Chick Mash--</v>
      </c>
      <c r="H482" s="147" t="str">
        <f t="shared" si="35"/>
        <v>Preformulated Feed--Chick Mash</v>
      </c>
      <c r="I482" s="147">
        <f t="shared" si="36"/>
        <v>1</v>
      </c>
      <c r="J482" s="147" t="str">
        <f t="shared" si="37"/>
        <v>Preformulated Feed</v>
      </c>
      <c r="K482" s="147" t="str" cm="1">
        <f t="array" ref="K482">IF(G482&lt;&gt;"",_xlfn.TEXTJOIN(";",TRUE,
CONCATENATE(A482,"$",H482),
IF(E482="","",IF(I482&lt;&gt;0,CONCATENATE(A482,"$",J482,"--",_xlfn.TEXTSPLIT(E482,";",TRUE,FALSE)),CONCATENATE(A482,"$",_xlfn.TEXTSPLIT(E482,";",TRUE,FALSE))))),"")</f>
        <v>AOM_02110$Preformulated Feed--Chick Mash</v>
      </c>
      <c r="L482" s="147" t="str">
        <v>AOM_001395$Forage Plants--Cereal and Grass Forages--Bracharia</v>
      </c>
      <c r="M482" s="147" t="str" cm="1">
        <f t="array" ref="M482:N482">IF(L482&lt;&gt;"",_xlfn.TEXTSPLIT(L482, "$"),"")</f>
        <v>AOM_001395</v>
      </c>
      <c r="N482" s="147" t="str">
        <v>Forage Plants--Cereal and Grass Forages--Bracharia</v>
      </c>
      <c r="O482" s="147" t="str" cm="1">
        <f t="array" ref="O482">IF(L482&lt;&gt;"",_xlfn.CHOOSECOLS(_xlfn.TEXTSPLIT(N482,"--"),1),"")</f>
        <v>Forage Plants</v>
      </c>
      <c r="P482" s="147" t="str" cm="1">
        <f t="array" ref="P482">IF(L482&lt;&gt;"",IFERROR(_xlfn.CHOOSECOLS(_xlfn.TEXTSPLIT(N482,"--"),2),""),"")</f>
        <v>Cereal and Grass Forages</v>
      </c>
      <c r="Q482" s="147" t="str">
        <f t="shared" si="39"/>
        <v>Bracharia</v>
      </c>
    </row>
    <row r="483" spans="1:17" x14ac:dyDescent="0.35">
      <c r="A483" s="146" t="str">
        <v>AOM_000799</v>
      </c>
      <c r="B483" s="146" t="str">
        <v>Commercial Feed</v>
      </c>
      <c r="C483" s="146" t="str">
        <v>Industrial Commercial Feed</v>
      </c>
      <c r="D483" s="146" t="str">
        <v/>
      </c>
      <c r="E483" s="146" t="str">
        <f t="shared" si="38"/>
        <v>Industrial Commercial Feed</v>
      </c>
      <c r="F483" s="146" t="str">
        <v>Management--Livestock Management--Feed Characteristic--Feed Composition--Feed Ingredient--Preformulated Feed--Commercial Feed------</v>
      </c>
      <c r="G483" s="146" t="str" cm="1">
        <f t="array" ref="G483">IFERROR(SUBSTITUTE(_xlfn.CHOOSECOLS(_xlfn.TEXTSPLIT(_xlfn.TEXTJOIN("|",,F483),"Feed Ingredient--","|",TRUE),2),"----",""),"")</f>
        <v>Preformulated Feed--Commercial Feed--</v>
      </c>
      <c r="H483" s="146" t="str">
        <f t="shared" si="35"/>
        <v>Preformulated Feed--Commercial Feed</v>
      </c>
      <c r="I483" s="146">
        <f t="shared" si="36"/>
        <v>1</v>
      </c>
      <c r="J483" s="146" t="str">
        <f t="shared" si="37"/>
        <v>Preformulated Feed</v>
      </c>
      <c r="K483" s="146" t="str" cm="1">
        <f t="array" ref="K483">IF(G483&lt;&gt;"",_xlfn.TEXTJOIN(";",TRUE,
CONCATENATE(A483,"$",H483),
IF(E483="","",IF(I483&lt;&gt;0,CONCATENATE(A483,"$",J483,"--",_xlfn.TEXTSPLIT(E483,";",TRUE,FALSE)),CONCATENATE(A483,"$",_xlfn.TEXTSPLIT(E483,";",TRUE,FALSE))))),"")</f>
        <v>AOM_000799$Preformulated Feed--Commercial Feed;AOM_000799$Preformulated Feed--Industrial Commercial Feed</v>
      </c>
      <c r="L483" s="146" t="str">
        <v>AOM_001397$Forage Plants--Cereal and Grass Forages--Bracharia decumbens</v>
      </c>
      <c r="M483" s="146" t="str" cm="1">
        <f t="array" ref="M483:N483">IF(L483&lt;&gt;"",_xlfn.TEXTSPLIT(L483, "$"),"")</f>
        <v>AOM_001397</v>
      </c>
      <c r="N483" s="146" t="str">
        <v>Forage Plants--Cereal and Grass Forages--Bracharia decumbens</v>
      </c>
      <c r="O483" s="146" t="str" cm="1">
        <f t="array" ref="O483">IF(L483&lt;&gt;"",_xlfn.CHOOSECOLS(_xlfn.TEXTSPLIT(N483,"--"),1),"")</f>
        <v>Forage Plants</v>
      </c>
      <c r="P483" s="146" t="str" cm="1">
        <f t="array" ref="P483">IF(L483&lt;&gt;"",IFERROR(_xlfn.CHOOSECOLS(_xlfn.TEXTSPLIT(N483,"--"),2),""),"")</f>
        <v>Cereal and Grass Forages</v>
      </c>
      <c r="Q483" s="146" t="str">
        <f t="shared" si="39"/>
        <v>Bracharia decumbens</v>
      </c>
    </row>
    <row r="484" spans="1:17" x14ac:dyDescent="0.35">
      <c r="A484" s="147" t="str">
        <v>AOM_000800</v>
      </c>
      <c r="B484" s="147" t="str">
        <v>Concentrate</v>
      </c>
      <c r="C484" s="147" t="str">
        <v/>
      </c>
      <c r="D484" s="147" t="str">
        <v/>
      </c>
      <c r="E484" s="147" t="str">
        <f t="shared" si="38"/>
        <v/>
      </c>
      <c r="F484" s="147" t="str">
        <v>Management--Livestock Management--Feed Characteristic--Feed Composition--Feed Ingredient--Preformulated Feed--Concentrate------</v>
      </c>
      <c r="G484" s="147" t="str" cm="1">
        <f t="array" ref="G484">IFERROR(SUBSTITUTE(_xlfn.CHOOSECOLS(_xlfn.TEXTSPLIT(_xlfn.TEXTJOIN("|",,F484),"Feed Ingredient--","|",TRUE),2),"----",""),"")</f>
        <v>Preformulated Feed--Concentrate--</v>
      </c>
      <c r="H484" s="147" t="str">
        <f t="shared" si="35"/>
        <v>Preformulated Feed--Concentrate</v>
      </c>
      <c r="I484" s="147">
        <f t="shared" si="36"/>
        <v>1</v>
      </c>
      <c r="J484" s="147" t="str">
        <f t="shared" si="37"/>
        <v>Preformulated Feed</v>
      </c>
      <c r="K484" s="147" t="str" cm="1">
        <f t="array" ref="K484">IF(G484&lt;&gt;"",_xlfn.TEXTJOIN(";",TRUE,
CONCATENATE(A484,"$",H484),
IF(E484="","",IF(I484&lt;&gt;0,CONCATENATE(A484,"$",J484,"--",_xlfn.TEXTSPLIT(E484,";",TRUE,FALSE)),CONCATENATE(A484,"$",_xlfn.TEXTSPLIT(E484,";",TRUE,FALSE))))),"")</f>
        <v>AOM_000800$Preformulated Feed--Concentrate</v>
      </c>
      <c r="L484" s="147" t="str">
        <v>AOM_001385$Forage Plants--Cereal and Grass Forages--Brachiaria brizantha</v>
      </c>
      <c r="M484" s="147" t="str" cm="1">
        <f t="array" ref="M484:N484">IF(L484&lt;&gt;"",_xlfn.TEXTSPLIT(L484, "$"),"")</f>
        <v>AOM_001385</v>
      </c>
      <c r="N484" s="147" t="str">
        <v>Forage Plants--Cereal and Grass Forages--Brachiaria brizantha</v>
      </c>
      <c r="O484" s="147" t="str" cm="1">
        <f t="array" ref="O484">IF(L484&lt;&gt;"",_xlfn.CHOOSECOLS(_xlfn.TEXTSPLIT(N484,"--"),1),"")</f>
        <v>Forage Plants</v>
      </c>
      <c r="P484" s="147" t="str" cm="1">
        <f t="array" ref="P484">IF(L484&lt;&gt;"",IFERROR(_xlfn.CHOOSECOLS(_xlfn.TEXTSPLIT(N484,"--"),2),""),"")</f>
        <v>Cereal and Grass Forages</v>
      </c>
      <c r="Q484" s="147" t="str">
        <f t="shared" si="39"/>
        <v>Brachiaria brizantha</v>
      </c>
    </row>
    <row r="485" spans="1:17" x14ac:dyDescent="0.35">
      <c r="A485" s="146" t="str">
        <v>AOM_001493</v>
      </c>
      <c r="B485" s="146" t="str">
        <v>Growers Concentrate</v>
      </c>
      <c r="C485" s="146" t="str">
        <v/>
      </c>
      <c r="D485" s="146" t="str">
        <v/>
      </c>
      <c r="E485" s="146" t="str">
        <f t="shared" si="38"/>
        <v/>
      </c>
      <c r="F485" s="146" t="str">
        <v>Management--Livestock Management--Feed Characteristic--Feed Composition--Feed Ingredient--Preformulated Feed--Concentrate--Growers Concentrate----</v>
      </c>
      <c r="G485" s="146" t="str" cm="1">
        <f t="array" ref="G485">IFERROR(SUBSTITUTE(_xlfn.CHOOSECOLS(_xlfn.TEXTSPLIT(_xlfn.TEXTJOIN("|",,F485),"Feed Ingredient--","|",TRUE),2),"----",""),"")</f>
        <v>Preformulated Feed--Concentrate--Growers Concentrate</v>
      </c>
      <c r="H485" s="146" t="str">
        <f t="shared" si="35"/>
        <v>Preformulated Feed--Concentrate--Growers Concentrate</v>
      </c>
      <c r="I485" s="146">
        <f t="shared" si="36"/>
        <v>2</v>
      </c>
      <c r="J485" s="146" t="str">
        <f t="shared" si="37"/>
        <v>Preformulated Feed--Concentrate</v>
      </c>
      <c r="K485" s="146" t="str" cm="1">
        <f t="array" ref="K485">IF(G485&lt;&gt;"",_xlfn.TEXTJOIN(";",TRUE,
CONCATENATE(A485,"$",H485),
IF(E485="","",IF(I485&lt;&gt;0,CONCATENATE(A485,"$",J485,"--",_xlfn.TEXTSPLIT(E485,";",TRUE,FALSE)),CONCATENATE(A485,"$",_xlfn.TEXTSPLIT(E485,";",TRUE,FALSE))))),"")</f>
        <v>AOM_001493$Preformulated Feed--Concentrate--Growers Concentrate</v>
      </c>
      <c r="L485" s="146" t="str">
        <v>AOM_001385$Forage Plants--Cereal and Grass Forages--Bread Grass</v>
      </c>
      <c r="M485" s="146" t="str" cm="1">
        <f t="array" ref="M485:N485">IF(L485&lt;&gt;"",_xlfn.TEXTSPLIT(L485, "$"),"")</f>
        <v>AOM_001385</v>
      </c>
      <c r="N485" s="146" t="str">
        <v>Forage Plants--Cereal and Grass Forages--Bread Grass</v>
      </c>
      <c r="O485" s="146" t="str" cm="1">
        <f t="array" ref="O485">IF(L485&lt;&gt;"",_xlfn.CHOOSECOLS(_xlfn.TEXTSPLIT(N485,"--"),1),"")</f>
        <v>Forage Plants</v>
      </c>
      <c r="P485" s="146" t="str" cm="1">
        <f t="array" ref="P485">IF(L485&lt;&gt;"",IFERROR(_xlfn.CHOOSECOLS(_xlfn.TEXTSPLIT(N485,"--"),2),""),"")</f>
        <v>Cereal and Grass Forages</v>
      </c>
      <c r="Q485" s="146" t="str">
        <f t="shared" si="39"/>
        <v>Bread Grass</v>
      </c>
    </row>
    <row r="486" spans="1:17" x14ac:dyDescent="0.35">
      <c r="A486" s="147" t="str">
        <v>AOM_000805</v>
      </c>
      <c r="B486" s="147" t="str">
        <v>Imported Concentrate</v>
      </c>
      <c r="C486" s="147" t="str">
        <v/>
      </c>
      <c r="D486" s="147" t="str">
        <v/>
      </c>
      <c r="E486" s="147" t="str">
        <f t="shared" si="38"/>
        <v/>
      </c>
      <c r="F486" s="147" t="str">
        <v>Management--Livestock Management--Feed Characteristic--Feed Composition--Feed Ingredient--Preformulated Feed--Concentrate--Imported Concentrate----</v>
      </c>
      <c r="G486" s="147" t="str" cm="1">
        <f t="array" ref="G486">IFERROR(SUBSTITUTE(_xlfn.CHOOSECOLS(_xlfn.TEXTSPLIT(_xlfn.TEXTJOIN("|",,F486),"Feed Ingredient--","|",TRUE),2),"----",""),"")</f>
        <v>Preformulated Feed--Concentrate--Imported Concentrate</v>
      </c>
      <c r="H486" s="147" t="str">
        <f t="shared" si="35"/>
        <v>Preformulated Feed--Concentrate--Imported Concentrate</v>
      </c>
      <c r="I486" s="147">
        <f t="shared" si="36"/>
        <v>2</v>
      </c>
      <c r="J486" s="147" t="str">
        <f t="shared" si="37"/>
        <v>Preformulated Feed--Concentrate</v>
      </c>
      <c r="K486" s="147" t="str" cm="1">
        <f t="array" ref="K486">IF(G486&lt;&gt;"",_xlfn.TEXTJOIN(";",TRUE,
CONCATENATE(A486,"$",H486),
IF(E486="","",IF(I486&lt;&gt;0,CONCATENATE(A486,"$",J486,"--",_xlfn.TEXTSPLIT(E486,";",TRUE,FALSE)),CONCATENATE(A486,"$",_xlfn.TEXTSPLIT(E486,";",TRUE,FALSE))))),"")</f>
        <v>AOM_000805$Preformulated Feed--Concentrate--Imported Concentrate</v>
      </c>
      <c r="L486" s="147" t="str">
        <v>AOM_001385$Forage Plants--Cereal and Grass Forages--Palisade Grass</v>
      </c>
      <c r="M486" s="147" t="str" cm="1">
        <f t="array" ref="M486:N486">IF(L486&lt;&gt;"",_xlfn.TEXTSPLIT(L486, "$"),"")</f>
        <v>AOM_001385</v>
      </c>
      <c r="N486" s="147" t="str">
        <v>Forage Plants--Cereal and Grass Forages--Palisade Grass</v>
      </c>
      <c r="O486" s="147" t="str" cm="1">
        <f t="array" ref="O486">IF(L486&lt;&gt;"",_xlfn.CHOOSECOLS(_xlfn.TEXTSPLIT(N486,"--"),1),"")</f>
        <v>Forage Plants</v>
      </c>
      <c r="P486" s="147" t="str" cm="1">
        <f t="array" ref="P486">IF(L486&lt;&gt;"",IFERROR(_xlfn.CHOOSECOLS(_xlfn.TEXTSPLIT(N486,"--"),2),""),"")</f>
        <v>Cereal and Grass Forages</v>
      </c>
      <c r="Q486" s="147" t="str">
        <f t="shared" si="39"/>
        <v>Palisade Grass</v>
      </c>
    </row>
    <row r="487" spans="1:17" x14ac:dyDescent="0.35">
      <c r="A487" s="146" t="str">
        <v>AOM_001492</v>
      </c>
      <c r="B487" s="146" t="str">
        <v>Protein-Mineral Concentrate</v>
      </c>
      <c r="C487" s="146" t="str">
        <v/>
      </c>
      <c r="D487" s="146" t="str">
        <v/>
      </c>
      <c r="E487" s="146" t="str">
        <f t="shared" si="38"/>
        <v/>
      </c>
      <c r="F487" s="146" t="str">
        <v>Management--Livestock Management--Feed Characteristic--Feed Composition--Feed Ingredient--Preformulated Feed--Concentrate--Protein-Mineral Concentrate----</v>
      </c>
      <c r="G487" s="146" t="str" cm="1">
        <f t="array" ref="G487">IFERROR(SUBSTITUTE(_xlfn.CHOOSECOLS(_xlfn.TEXTSPLIT(_xlfn.TEXTJOIN("|",,F487),"Feed Ingredient--","|",TRUE),2),"----",""),"")</f>
        <v>Preformulated Feed--Concentrate--Protein-Mineral Concentrate</v>
      </c>
      <c r="H487" s="146" t="str">
        <f t="shared" si="35"/>
        <v>Preformulated Feed--Concentrate--Protein-Mineral Concentrate</v>
      </c>
      <c r="I487" s="146">
        <f t="shared" si="36"/>
        <v>2</v>
      </c>
      <c r="J487" s="146" t="str">
        <f t="shared" si="37"/>
        <v>Preformulated Feed--Concentrate</v>
      </c>
      <c r="K487" s="146" t="str" cm="1">
        <f t="array" ref="K487">IF(G487&lt;&gt;"",_xlfn.TEXTJOIN(";",TRUE,
CONCATENATE(A487,"$",H487),
IF(E487="","",IF(I487&lt;&gt;0,CONCATENATE(A487,"$",J487,"--",_xlfn.TEXTSPLIT(E487,";",TRUE,FALSE)),CONCATENATE(A487,"$",_xlfn.TEXTSPLIT(E487,";",TRUE,FALSE))))),"")</f>
        <v>AOM_001492$Preformulated Feed--Concentrate--Protein-Mineral Concentrate</v>
      </c>
      <c r="L487" s="146" t="str">
        <v>AOM_001385$Forage Plants--Cereal and Grass Forages--Braquiaria</v>
      </c>
      <c r="M487" s="146" t="str" cm="1">
        <f t="array" ref="M487:N487">IF(L487&lt;&gt;"",_xlfn.TEXTSPLIT(L487, "$"),"")</f>
        <v>AOM_001385</v>
      </c>
      <c r="N487" s="146" t="str">
        <v>Forage Plants--Cereal and Grass Forages--Braquiaria</v>
      </c>
      <c r="O487" s="146" t="str" cm="1">
        <f t="array" ref="O487">IF(L487&lt;&gt;"",_xlfn.CHOOSECOLS(_xlfn.TEXTSPLIT(N487,"--"),1),"")</f>
        <v>Forage Plants</v>
      </c>
      <c r="P487" s="146" t="str" cm="1">
        <f t="array" ref="P487">IF(L487&lt;&gt;"",IFERROR(_xlfn.CHOOSECOLS(_xlfn.TEXTSPLIT(N487,"--"),2),""),"")</f>
        <v>Cereal and Grass Forages</v>
      </c>
      <c r="Q487" s="146" t="str">
        <f t="shared" si="39"/>
        <v>Braquiaria</v>
      </c>
    </row>
    <row r="488" spans="1:17" x14ac:dyDescent="0.35">
      <c r="A488" s="147" t="str">
        <v>AOM_000803</v>
      </c>
      <c r="B488" s="147" t="str">
        <v>Layer Concentrate</v>
      </c>
      <c r="C488" s="147" t="str">
        <v/>
      </c>
      <c r="D488" s="147" t="str">
        <v/>
      </c>
      <c r="E488" s="147" t="str">
        <f t="shared" si="38"/>
        <v/>
      </c>
      <c r="F488" s="147" t="str">
        <v>Management--Livestock Management--Feed Characteristic--Feed Composition--Feed Ingredient--Preformulated Feed--Concentrate--Layer Concentrate----</v>
      </c>
      <c r="G488" s="147" t="str" cm="1">
        <f t="array" ref="G488">IFERROR(SUBSTITUTE(_xlfn.CHOOSECOLS(_xlfn.TEXTSPLIT(_xlfn.TEXTJOIN("|",,F488),"Feed Ingredient--","|",TRUE),2),"----",""),"")</f>
        <v>Preformulated Feed--Concentrate--Layer Concentrate</v>
      </c>
      <c r="H488" s="147" t="str">
        <f t="shared" si="35"/>
        <v>Preformulated Feed--Concentrate--Layer Concentrate</v>
      </c>
      <c r="I488" s="147">
        <f t="shared" si="36"/>
        <v>2</v>
      </c>
      <c r="J488" s="147" t="str">
        <f t="shared" si="37"/>
        <v>Preformulated Feed--Concentrate</v>
      </c>
      <c r="K488" s="147" t="str" cm="1">
        <f t="array" ref="K488">IF(G488&lt;&gt;"",_xlfn.TEXTJOIN(";",TRUE,
CONCATENATE(A488,"$",H488),
IF(E488="","",IF(I488&lt;&gt;0,CONCATENATE(A488,"$",J488,"--",_xlfn.TEXTSPLIT(E488,";",TRUE,FALSE)),CONCATENATE(A488,"$",_xlfn.TEXTSPLIT(E488,";",TRUE,FALSE))))),"")</f>
        <v>AOM_000803$Preformulated Feed--Concentrate--Layer Concentrate</v>
      </c>
      <c r="L488" s="147" t="str">
        <v>AOM_001385$Forage Plants--Cereal and Grass Forages--Urochloa brizantha</v>
      </c>
      <c r="M488" s="147" t="str" cm="1">
        <f t="array" ref="M488:N488">IF(L488&lt;&gt;"",_xlfn.TEXTSPLIT(L488, "$"),"")</f>
        <v>AOM_001385</v>
      </c>
      <c r="N488" s="147" t="str">
        <v>Forage Plants--Cereal and Grass Forages--Urochloa brizantha</v>
      </c>
      <c r="O488" s="147" t="str" cm="1">
        <f t="array" ref="O488">IF(L488&lt;&gt;"",_xlfn.CHOOSECOLS(_xlfn.TEXTSPLIT(N488,"--"),1),"")</f>
        <v>Forage Plants</v>
      </c>
      <c r="P488" s="147" t="str" cm="1">
        <f t="array" ref="P488">IF(L488&lt;&gt;"",IFERROR(_xlfn.CHOOSECOLS(_xlfn.TEXTSPLIT(N488,"--"),2),""),"")</f>
        <v>Cereal and Grass Forages</v>
      </c>
      <c r="Q488" s="147" t="str">
        <f t="shared" si="39"/>
        <v>Urochloa brizantha</v>
      </c>
    </row>
    <row r="489" spans="1:17" x14ac:dyDescent="0.35">
      <c r="A489" s="146" t="str">
        <v>AOM_000801</v>
      </c>
      <c r="B489" s="146" t="str">
        <v>Dairy Meal</v>
      </c>
      <c r="C489" s="146" t="str">
        <v/>
      </c>
      <c r="D489" s="146" t="str">
        <v/>
      </c>
      <c r="E489" s="146" t="str">
        <f t="shared" si="38"/>
        <v/>
      </c>
      <c r="F489" s="146" t="str">
        <v>Management--Livestock Management--Feed Characteristic--Feed Composition--Feed Ingredient--Preformulated Feed--Dairy Meal------</v>
      </c>
      <c r="G489" s="146" t="str" cm="1">
        <f t="array" ref="G489">IFERROR(SUBSTITUTE(_xlfn.CHOOSECOLS(_xlfn.TEXTSPLIT(_xlfn.TEXTJOIN("|",,F489),"Feed Ingredient--","|",TRUE),2),"----",""),"")</f>
        <v>Preformulated Feed--Dairy Meal--</v>
      </c>
      <c r="H489" s="146" t="str">
        <f t="shared" si="35"/>
        <v>Preformulated Feed--Dairy Meal</v>
      </c>
      <c r="I489" s="146">
        <f t="shared" si="36"/>
        <v>1</v>
      </c>
      <c r="J489" s="146" t="str">
        <f t="shared" si="37"/>
        <v>Preformulated Feed</v>
      </c>
      <c r="K489" s="146" t="str" cm="1">
        <f t="array" ref="K489">IF(G489&lt;&gt;"",_xlfn.TEXTJOIN(";",TRUE,
CONCATENATE(A489,"$",H489),
IF(E489="","",IF(I489&lt;&gt;0,CONCATENATE(A489,"$",J489,"--",_xlfn.TEXTSPLIT(E489,";",TRUE,FALSE)),CONCATENATE(A489,"$",_xlfn.TEXTSPLIT(E489,";",TRUE,FALSE))))),"")</f>
        <v>AOM_000801$Preformulated Feed--Dairy Meal</v>
      </c>
      <c r="L489" s="146" t="str">
        <v>AOM_001398$Forage Plants--Cereal and Grass Forages--Brachiaria ruziziensis</v>
      </c>
      <c r="M489" s="146" t="str" cm="1">
        <f t="array" ref="M489:N489">IF(L489&lt;&gt;"",_xlfn.TEXTSPLIT(L489, "$"),"")</f>
        <v>AOM_001398</v>
      </c>
      <c r="N489" s="146" t="str">
        <v>Forage Plants--Cereal and Grass Forages--Brachiaria ruziziensis</v>
      </c>
      <c r="O489" s="146" t="str" cm="1">
        <f t="array" ref="O489">IF(L489&lt;&gt;"",_xlfn.CHOOSECOLS(_xlfn.TEXTSPLIT(N489,"--"),1),"")</f>
        <v>Forage Plants</v>
      </c>
      <c r="P489" s="146" t="str" cm="1">
        <f t="array" ref="P489">IF(L489&lt;&gt;"",IFERROR(_xlfn.CHOOSECOLS(_xlfn.TEXTSPLIT(N489,"--"),2),""),"")</f>
        <v>Cereal and Grass Forages</v>
      </c>
      <c r="Q489" s="146" t="str">
        <f t="shared" si="39"/>
        <v>Brachiaria ruziziensis</v>
      </c>
    </row>
    <row r="490" spans="1:17" x14ac:dyDescent="0.35">
      <c r="A490" s="147" t="str">
        <v>AOM_001579</v>
      </c>
      <c r="B490" s="147" t="str">
        <v>Elancoban</v>
      </c>
      <c r="C490" s="147" t="str">
        <v/>
      </c>
      <c r="D490" s="147" t="str">
        <v/>
      </c>
      <c r="E490" s="147" t="str">
        <f t="shared" si="38"/>
        <v/>
      </c>
      <c r="F490" s="147" t="str">
        <v>Management--Livestock Management--Feed Characteristic--Feed Composition--Feed Ingredient--Preformulated Feed--Elancoban------</v>
      </c>
      <c r="G490" s="147" t="str" cm="1">
        <f t="array" ref="G490">IFERROR(SUBSTITUTE(_xlfn.CHOOSECOLS(_xlfn.TEXTSPLIT(_xlfn.TEXTJOIN("|",,F490),"Feed Ingredient--","|",TRUE),2),"----",""),"")</f>
        <v>Preformulated Feed--Elancoban--</v>
      </c>
      <c r="H490" s="147" t="str">
        <f t="shared" si="35"/>
        <v>Preformulated Feed--Elancoban</v>
      </c>
      <c r="I490" s="147">
        <f t="shared" si="36"/>
        <v>1</v>
      </c>
      <c r="J490" s="147" t="str">
        <f t="shared" si="37"/>
        <v>Preformulated Feed</v>
      </c>
      <c r="K490" s="147" t="str" cm="1">
        <f t="array" ref="K490">IF(G490&lt;&gt;"",_xlfn.TEXTJOIN(";",TRUE,
CONCATENATE(A490,"$",H490),
IF(E490="","",IF(I490&lt;&gt;0,CONCATENATE(A490,"$",J490,"--",_xlfn.TEXTSPLIT(E490,";",TRUE,FALSE)),CONCATENATE(A490,"$",_xlfn.TEXTSPLIT(E490,";",TRUE,FALSE))))),"")</f>
        <v>AOM_001579$Preformulated Feed--Elancoban</v>
      </c>
      <c r="L490" s="147" t="str">
        <v>AOM_001399$Forage Plants--Cereal and Grass Forages--Brachiaria serrata</v>
      </c>
      <c r="M490" s="147" t="str" cm="1">
        <f t="array" ref="M490:N490">IF(L490&lt;&gt;"",_xlfn.TEXTSPLIT(L490, "$"),"")</f>
        <v>AOM_001399</v>
      </c>
      <c r="N490" s="147" t="str">
        <v>Forage Plants--Cereal and Grass Forages--Brachiaria serrata</v>
      </c>
      <c r="O490" s="147" t="str" cm="1">
        <f t="array" ref="O490">IF(L490&lt;&gt;"",_xlfn.CHOOSECOLS(_xlfn.TEXTSPLIT(N490,"--"),1),"")</f>
        <v>Forage Plants</v>
      </c>
      <c r="P490" s="147" t="str" cm="1">
        <f t="array" ref="P490">IF(L490&lt;&gt;"",IFERROR(_xlfn.CHOOSECOLS(_xlfn.TEXTSPLIT(N490,"--"),2),""),"")</f>
        <v>Cereal and Grass Forages</v>
      </c>
      <c r="Q490" s="147" t="str">
        <f t="shared" si="39"/>
        <v>Brachiaria serrata</v>
      </c>
    </row>
    <row r="491" spans="1:17" x14ac:dyDescent="0.35">
      <c r="A491" s="146" t="str">
        <v>AOM_001494</v>
      </c>
      <c r="B491" s="146" t="str">
        <v>Finisher Diet</v>
      </c>
      <c r="C491" s="146" t="str">
        <v/>
      </c>
      <c r="D491" s="146" t="str">
        <v/>
      </c>
      <c r="E491" s="146" t="str">
        <f t="shared" si="38"/>
        <v/>
      </c>
      <c r="F491" s="146" t="str">
        <v>Management--Livestock Management--Feed Characteristic--Feed Composition--Feed Ingredient--Preformulated Feed--Finisher Diet------</v>
      </c>
      <c r="G491" s="146" t="str" cm="1">
        <f t="array" ref="G491">IFERROR(SUBSTITUTE(_xlfn.CHOOSECOLS(_xlfn.TEXTSPLIT(_xlfn.TEXTJOIN("|",,F491),"Feed Ingredient--","|",TRUE),2),"----",""),"")</f>
        <v>Preformulated Feed--Finisher Diet--</v>
      </c>
      <c r="H491" s="146" t="str">
        <f t="shared" si="35"/>
        <v>Preformulated Feed--Finisher Diet</v>
      </c>
      <c r="I491" s="146">
        <f t="shared" si="36"/>
        <v>1</v>
      </c>
      <c r="J491" s="146" t="str">
        <f t="shared" si="37"/>
        <v>Preformulated Feed</v>
      </c>
      <c r="K491" s="146" t="str" cm="1">
        <f t="array" ref="K491">IF(G491&lt;&gt;"",_xlfn.TEXTJOIN(";",TRUE,
CONCATENATE(A491,"$",H491),
IF(E491="","",IF(I491&lt;&gt;0,CONCATENATE(A491,"$",J491,"--",_xlfn.TEXTSPLIT(E491,";",TRUE,FALSE)),CONCATENATE(A491,"$",_xlfn.TEXTSPLIT(E491,";",TRUE,FALSE))))),"")</f>
        <v>AOM_001494$Preformulated Feed--Finisher Diet</v>
      </c>
      <c r="L491" s="146" t="str">
        <v>AOM_001899$Forage Plants--Cereal and Grass Forages--Bothriocloa</v>
      </c>
      <c r="M491" s="146" t="str" cm="1">
        <f t="array" ref="M491:N491">IF(L491&lt;&gt;"",_xlfn.TEXTSPLIT(L491, "$"),"")</f>
        <v>AOM_001899</v>
      </c>
      <c r="N491" s="146" t="str">
        <v>Forage Plants--Cereal and Grass Forages--Bothriocloa</v>
      </c>
      <c r="O491" s="146" t="str" cm="1">
        <f t="array" ref="O491">IF(L491&lt;&gt;"",_xlfn.CHOOSECOLS(_xlfn.TEXTSPLIT(N491,"--"),1),"")</f>
        <v>Forage Plants</v>
      </c>
      <c r="P491" s="146" t="str" cm="1">
        <f t="array" ref="P491">IF(L491&lt;&gt;"",IFERROR(_xlfn.CHOOSECOLS(_xlfn.TEXTSPLIT(N491,"--"),2),""),"")</f>
        <v>Cereal and Grass Forages</v>
      </c>
      <c r="Q491" s="146" t="str">
        <f t="shared" si="39"/>
        <v>Bothriocloa</v>
      </c>
    </row>
    <row r="492" spans="1:17" x14ac:dyDescent="0.35">
      <c r="A492" s="147" t="str">
        <v>AOM_002097</v>
      </c>
      <c r="B492" s="147" t="str">
        <v>Fish Mix</v>
      </c>
      <c r="C492" s="147" t="str">
        <v/>
      </c>
      <c r="D492" s="147" t="str">
        <v/>
      </c>
      <c r="E492" s="147" t="str">
        <f t="shared" si="38"/>
        <v/>
      </c>
      <c r="F492" s="147" t="str">
        <v>Management--Livestock Management--Feed Characteristic--Feed Composition--Feed Ingredient--Preformulated Feed--Fish Mix------</v>
      </c>
      <c r="G492" s="147" t="str" cm="1">
        <f t="array" ref="G492">IFERROR(SUBSTITUTE(_xlfn.CHOOSECOLS(_xlfn.TEXTSPLIT(_xlfn.TEXTJOIN("|",,F492),"Feed Ingredient--","|",TRUE),2),"----",""),"")</f>
        <v>Preformulated Feed--Fish Mix--</v>
      </c>
      <c r="H492" s="147" t="str">
        <f t="shared" si="35"/>
        <v>Preformulated Feed--Fish Mix</v>
      </c>
      <c r="I492" s="147">
        <f t="shared" si="36"/>
        <v>1</v>
      </c>
      <c r="J492" s="147" t="str">
        <f t="shared" si="37"/>
        <v>Preformulated Feed</v>
      </c>
      <c r="K492" s="147" t="str" cm="1">
        <f t="array" ref="K492">IF(G492&lt;&gt;"",_xlfn.TEXTJOIN(";",TRUE,
CONCATENATE(A492,"$",H492),
IF(E492="","",IF(I492&lt;&gt;0,CONCATENATE(A492,"$",J492,"--",_xlfn.TEXTSPLIT(E492,";",TRUE,FALSE)),CONCATENATE(A492,"$",_xlfn.TEXTSPLIT(E492,";",TRUE,FALSE))))),"")</f>
        <v>AOM_002097$Preformulated Feed--Fish Mix</v>
      </c>
      <c r="L492" s="147" t="str">
        <v>AOM_000686$Forage Plants--Cereal and Grass Forages--Cenchrus ciliaris</v>
      </c>
      <c r="M492" s="147" t="str" cm="1">
        <f t="array" ref="M492:N492">IF(L492&lt;&gt;"",_xlfn.TEXTSPLIT(L492, "$"),"")</f>
        <v>AOM_000686</v>
      </c>
      <c r="N492" s="147" t="str">
        <v>Forage Plants--Cereal and Grass Forages--Cenchrus ciliaris</v>
      </c>
      <c r="O492" s="147" t="str" cm="1">
        <f t="array" ref="O492">IF(L492&lt;&gt;"",_xlfn.CHOOSECOLS(_xlfn.TEXTSPLIT(N492,"--"),1),"")</f>
        <v>Forage Plants</v>
      </c>
      <c r="P492" s="147" t="str" cm="1">
        <f t="array" ref="P492">IF(L492&lt;&gt;"",IFERROR(_xlfn.CHOOSECOLS(_xlfn.TEXTSPLIT(N492,"--"),2),""),"")</f>
        <v>Cereal and Grass Forages</v>
      </c>
      <c r="Q492" s="147" t="str">
        <f t="shared" si="39"/>
        <v>Cenchrus ciliaris</v>
      </c>
    </row>
    <row r="493" spans="1:17" x14ac:dyDescent="0.35">
      <c r="A493" s="146" t="str">
        <v>AOM_001495</v>
      </c>
      <c r="B493" s="146" t="str">
        <v>Growers Diet</v>
      </c>
      <c r="C493" s="146" t="str">
        <v/>
      </c>
      <c r="D493" s="146" t="str">
        <v/>
      </c>
      <c r="E493" s="146" t="str">
        <f t="shared" si="38"/>
        <v/>
      </c>
      <c r="F493" s="146" t="str">
        <v>Management--Livestock Management--Feed Characteristic--Feed Composition--Feed Ingredient--Preformulated Feed--Growers Diet------</v>
      </c>
      <c r="G493" s="146" t="str" cm="1">
        <f t="array" ref="G493">IFERROR(SUBSTITUTE(_xlfn.CHOOSECOLS(_xlfn.TEXTSPLIT(_xlfn.TEXTJOIN("|",,F493),"Feed Ingredient--","|",TRUE),2),"----",""),"")</f>
        <v>Preformulated Feed--Growers Diet--</v>
      </c>
      <c r="H493" s="146" t="str">
        <f t="shared" si="35"/>
        <v>Preformulated Feed--Growers Diet</v>
      </c>
      <c r="I493" s="146">
        <f t="shared" si="36"/>
        <v>1</v>
      </c>
      <c r="J493" s="146" t="str">
        <f t="shared" si="37"/>
        <v>Preformulated Feed</v>
      </c>
      <c r="K493" s="146" t="str" cm="1">
        <f t="array" ref="K493">IF(G493&lt;&gt;"",_xlfn.TEXTJOIN(";",TRUE,
CONCATENATE(A493,"$",H493),
IF(E493="","",IF(I493&lt;&gt;0,CONCATENATE(A493,"$",J493,"--",_xlfn.TEXTSPLIT(E493,";",TRUE,FALSE)),CONCATENATE(A493,"$",_xlfn.TEXTSPLIT(E493,";",TRUE,FALSE))))),"")</f>
        <v>AOM_001495$Preformulated Feed--Growers Diet</v>
      </c>
      <c r="L493" s="146" t="str">
        <v>AOM_000686$Forage Plants--Cereal and Grass Forages--Katambora</v>
      </c>
      <c r="M493" s="146" t="str" cm="1">
        <f t="array" ref="M493:N493">IF(L493&lt;&gt;"",_xlfn.TEXTSPLIT(L493, "$"),"")</f>
        <v>AOM_000686</v>
      </c>
      <c r="N493" s="146" t="str">
        <v>Forage Plants--Cereal and Grass Forages--Katambora</v>
      </c>
      <c r="O493" s="146" t="str" cm="1">
        <f t="array" ref="O493">IF(L493&lt;&gt;"",_xlfn.CHOOSECOLS(_xlfn.TEXTSPLIT(N493,"--"),1),"")</f>
        <v>Forage Plants</v>
      </c>
      <c r="P493" s="146" t="str" cm="1">
        <f t="array" ref="P493">IF(L493&lt;&gt;"",IFERROR(_xlfn.CHOOSECOLS(_xlfn.TEXTSPLIT(N493,"--"),2),""),"")</f>
        <v>Cereal and Grass Forages</v>
      </c>
      <c r="Q493" s="146" t="str">
        <f t="shared" si="39"/>
        <v>Katambora</v>
      </c>
    </row>
    <row r="494" spans="1:17" x14ac:dyDescent="0.35">
      <c r="A494" s="147" t="str">
        <v>AOM_002109</v>
      </c>
      <c r="B494" s="147" t="str">
        <v>Layer's Meal</v>
      </c>
      <c r="C494" s="147" t="str">
        <v/>
      </c>
      <c r="D494" s="147" t="str">
        <v/>
      </c>
      <c r="E494" s="147" t="str">
        <f t="shared" si="38"/>
        <v/>
      </c>
      <c r="F494" s="147" t="str">
        <v>Management--Livestock Management--Feed Characteristic--Feed Composition--Feed Ingredient--Preformulated Feed--Layer's Meal------</v>
      </c>
      <c r="G494" s="147" t="str" cm="1">
        <f t="array" ref="G494">IFERROR(SUBSTITUTE(_xlfn.CHOOSECOLS(_xlfn.TEXTSPLIT(_xlfn.TEXTJOIN("|",,F494),"Feed Ingredient--","|",TRUE),2),"----",""),"")</f>
        <v>Preformulated Feed--Layer's Meal--</v>
      </c>
      <c r="H494" s="147" t="str">
        <f t="shared" si="35"/>
        <v>Preformulated Feed--Layer's Meal</v>
      </c>
      <c r="I494" s="147">
        <f t="shared" si="36"/>
        <v>1</v>
      </c>
      <c r="J494" s="147" t="str">
        <f t="shared" si="37"/>
        <v>Preformulated Feed</v>
      </c>
      <c r="K494" s="147" t="str" cm="1">
        <f t="array" ref="K494">IF(G494&lt;&gt;"",_xlfn.TEXTJOIN(";",TRUE,
CONCATENATE(A494,"$",H494),
IF(E494="","",IF(I494&lt;&gt;0,CONCATENATE(A494,"$",J494,"--",_xlfn.TEXTSPLIT(E494,";",TRUE,FALSE)),CONCATENATE(A494,"$",_xlfn.TEXTSPLIT(E494,";",TRUE,FALSE))))),"")</f>
        <v>AOM_002109$Preformulated Feed--Layer's Meal</v>
      </c>
      <c r="L494" s="147" t="str">
        <v>AOM_001401$Forage Plants--Cereal and Grass Forages--Chloris spp.</v>
      </c>
      <c r="M494" s="147" t="str" cm="1">
        <f t="array" ref="M494:N494">IF(L494&lt;&gt;"",_xlfn.TEXTSPLIT(L494, "$"),"")</f>
        <v>AOM_001401</v>
      </c>
      <c r="N494" s="147" t="str">
        <v>Forage Plants--Cereal and Grass Forages--Chloris spp.</v>
      </c>
      <c r="O494" s="147" t="str" cm="1">
        <f t="array" ref="O494">IF(L494&lt;&gt;"",_xlfn.CHOOSECOLS(_xlfn.TEXTSPLIT(N494,"--"),1),"")</f>
        <v>Forage Plants</v>
      </c>
      <c r="P494" s="147" t="str" cm="1">
        <f t="array" ref="P494">IF(L494&lt;&gt;"",IFERROR(_xlfn.CHOOSECOLS(_xlfn.TEXTSPLIT(N494,"--"),2),""),"")</f>
        <v>Cereal and Grass Forages</v>
      </c>
      <c r="Q494" s="147" t="str">
        <f t="shared" si="39"/>
        <v>Chloris spp.</v>
      </c>
    </row>
    <row r="495" spans="1:17" x14ac:dyDescent="0.35">
      <c r="A495" s="146" t="str">
        <v>AOM_001497</v>
      </c>
      <c r="B495" s="146" t="str">
        <v>Megalac</v>
      </c>
      <c r="C495" s="146" t="str">
        <v/>
      </c>
      <c r="D495" s="146" t="str">
        <v/>
      </c>
      <c r="E495" s="146" t="str">
        <f t="shared" si="38"/>
        <v/>
      </c>
      <c r="F495" s="146" t="str">
        <v>Management--Livestock Management--Feed Characteristic--Feed Composition--Feed Ingredient--Preformulated Feed--Megalac------</v>
      </c>
      <c r="G495" s="146" t="str" cm="1">
        <f t="array" ref="G495">IFERROR(SUBSTITUTE(_xlfn.CHOOSECOLS(_xlfn.TEXTSPLIT(_xlfn.TEXTJOIN("|",,F495),"Feed Ingredient--","|",TRUE),2),"----",""),"")</f>
        <v>Preformulated Feed--Megalac--</v>
      </c>
      <c r="H495" s="146" t="str">
        <f t="shared" si="35"/>
        <v>Preformulated Feed--Megalac</v>
      </c>
      <c r="I495" s="146">
        <f t="shared" si="36"/>
        <v>1</v>
      </c>
      <c r="J495" s="146" t="str">
        <f t="shared" si="37"/>
        <v>Preformulated Feed</v>
      </c>
      <c r="K495" s="146" t="str" cm="1">
        <f t="array" ref="K495">IF(G495&lt;&gt;"",_xlfn.TEXTJOIN(";",TRUE,
CONCATENATE(A495,"$",H495),
IF(E495="","",IF(I495&lt;&gt;0,CONCATENATE(A495,"$",J495,"--",_xlfn.TEXTSPLIT(E495,";",TRUE,FALSE)),CONCATENATE(A495,"$",_xlfn.TEXTSPLIT(E495,";",TRUE,FALSE))))),"")</f>
        <v>AOM_001497$Preformulated Feed--Megalac</v>
      </c>
      <c r="L495" s="146" t="str">
        <v>AOM_001402$Forage Plants--Cereal and Grass Forages--Chloris gayana</v>
      </c>
      <c r="M495" s="146" t="str" cm="1">
        <f t="array" ref="M495:N495">IF(L495&lt;&gt;"",_xlfn.TEXTSPLIT(L495, "$"),"")</f>
        <v>AOM_001402</v>
      </c>
      <c r="N495" s="146" t="str">
        <v>Forage Plants--Cereal and Grass Forages--Chloris gayana</v>
      </c>
      <c r="O495" s="146" t="str" cm="1">
        <f t="array" ref="O495">IF(L495&lt;&gt;"",_xlfn.CHOOSECOLS(_xlfn.TEXTSPLIT(N495,"--"),1),"")</f>
        <v>Forage Plants</v>
      </c>
      <c r="P495" s="146" t="str" cm="1">
        <f t="array" ref="P495">IF(L495&lt;&gt;"",IFERROR(_xlfn.CHOOSECOLS(_xlfn.TEXTSPLIT(N495,"--"),2),""),"")</f>
        <v>Cereal and Grass Forages</v>
      </c>
      <c r="Q495" s="146" t="str">
        <f t="shared" si="39"/>
        <v>Chloris gayana</v>
      </c>
    </row>
    <row r="496" spans="1:17" x14ac:dyDescent="0.35">
      <c r="A496" s="147" t="str">
        <v>AOM_001870</v>
      </c>
      <c r="B496" s="147" t="str">
        <v>Prime Gluten 60</v>
      </c>
      <c r="C496" s="147" t="str">
        <v/>
      </c>
      <c r="D496" s="147" t="str">
        <v/>
      </c>
      <c r="E496" s="147" t="str">
        <f t="shared" si="38"/>
        <v/>
      </c>
      <c r="F496" s="147" t="str">
        <v>Management--Livestock Management--Feed Characteristic--Feed Composition--Feed Ingredient--Preformulated Feed--Prime Gluten 60------</v>
      </c>
      <c r="G496" s="147" t="str" cm="1">
        <f t="array" ref="G496">IFERROR(SUBSTITUTE(_xlfn.CHOOSECOLS(_xlfn.TEXTSPLIT(_xlfn.TEXTJOIN("|",,F496),"Feed Ingredient--","|",TRUE),2),"----",""),"")</f>
        <v>Preformulated Feed--Prime Gluten 60--</v>
      </c>
      <c r="H496" s="147" t="str">
        <f t="shared" si="35"/>
        <v>Preformulated Feed--Prime Gluten 60</v>
      </c>
      <c r="I496" s="147">
        <f t="shared" si="36"/>
        <v>1</v>
      </c>
      <c r="J496" s="147" t="str">
        <f t="shared" si="37"/>
        <v>Preformulated Feed</v>
      </c>
      <c r="K496" s="147" t="str" cm="1">
        <f t="array" ref="K496">IF(G496&lt;&gt;"",_xlfn.TEXTJOIN(";",TRUE,
CONCATENATE(A496,"$",H496),
IF(E496="","",IF(I496&lt;&gt;0,CONCATENATE(A496,"$",J496,"--",_xlfn.TEXTSPLIT(E496,";",TRUE,FALSE)),CONCATENATE(A496,"$",_xlfn.TEXTSPLIT(E496,";",TRUE,FALSE))))),"")</f>
        <v>AOM_001870$Preformulated Feed--Prime Gluten 60</v>
      </c>
      <c r="L496" s="147" t="str">
        <v>AOM_002038$Forage Plants--Cereal and Grass Forages--Combretum aculeatum</v>
      </c>
      <c r="M496" s="147" t="str" cm="1">
        <f t="array" ref="M496:N496">IF(L496&lt;&gt;"",_xlfn.TEXTSPLIT(L496, "$"),"")</f>
        <v>AOM_002038</v>
      </c>
      <c r="N496" s="147" t="str">
        <v>Forage Plants--Cereal and Grass Forages--Combretum aculeatum</v>
      </c>
      <c r="O496" s="147" t="str" cm="1">
        <f t="array" ref="O496">IF(L496&lt;&gt;"",_xlfn.CHOOSECOLS(_xlfn.TEXTSPLIT(N496,"--"),1),"")</f>
        <v>Forage Plants</v>
      </c>
      <c r="P496" s="147" t="str" cm="1">
        <f t="array" ref="P496">IF(L496&lt;&gt;"",IFERROR(_xlfn.CHOOSECOLS(_xlfn.TEXTSPLIT(N496,"--"),2),""),"")</f>
        <v>Cereal and Grass Forages</v>
      </c>
      <c r="Q496" s="147" t="str">
        <f t="shared" si="39"/>
        <v>Combretum aculeatum</v>
      </c>
    </row>
    <row r="497" spans="1:17" x14ac:dyDescent="0.35">
      <c r="A497" s="146" t="str">
        <v>AOM_002098</v>
      </c>
      <c r="B497" s="146" t="str">
        <v>Poultry Feed</v>
      </c>
      <c r="C497" s="146" t="str">
        <v/>
      </c>
      <c r="D497" s="146" t="str">
        <v/>
      </c>
      <c r="E497" s="146" t="str">
        <f t="shared" si="38"/>
        <v/>
      </c>
      <c r="F497" s="146" t="str">
        <v>Management--Livestock Management--Feed Characteristic--Feed Composition--Feed Ingredient--Preformulated Feed--Poultry Feed------</v>
      </c>
      <c r="G497" s="146" t="str" cm="1">
        <f t="array" ref="G497">IFERROR(SUBSTITUTE(_xlfn.CHOOSECOLS(_xlfn.TEXTSPLIT(_xlfn.TEXTJOIN("|",,F497),"Feed Ingredient--","|",TRUE),2),"----",""),"")</f>
        <v>Preformulated Feed--Poultry Feed--</v>
      </c>
      <c r="H497" s="146" t="str">
        <f t="shared" si="35"/>
        <v>Preformulated Feed--Poultry Feed</v>
      </c>
      <c r="I497" s="146">
        <f t="shared" si="36"/>
        <v>1</v>
      </c>
      <c r="J497" s="146" t="str">
        <f t="shared" si="37"/>
        <v>Preformulated Feed</v>
      </c>
      <c r="K497" s="146" t="str" cm="1">
        <f t="array" ref="K497">IF(G497&lt;&gt;"",_xlfn.TEXTJOIN(";",TRUE,
CONCATENATE(A497,"$",H497),
IF(E497="","",IF(I497&lt;&gt;0,CONCATENATE(A497,"$",J497,"--",_xlfn.TEXTSPLIT(E497,";",TRUE,FALSE)),CONCATENATE(A497,"$",_xlfn.TEXTSPLIT(E497,";",TRUE,FALSE))))),"")</f>
        <v>AOM_002098$Preformulated Feed--Poultry Feed</v>
      </c>
      <c r="L497" s="146" t="str">
        <v>AOM_001462$Forage Plants--Cereal and Grass Forages--Cynadon dactylon</v>
      </c>
      <c r="M497" s="146" t="str" cm="1">
        <f t="array" ref="M497:N497">IF(L497&lt;&gt;"",_xlfn.TEXTSPLIT(L497, "$"),"")</f>
        <v>AOM_001462</v>
      </c>
      <c r="N497" s="146" t="str">
        <v>Forage Plants--Cereal and Grass Forages--Cynadon dactylon</v>
      </c>
      <c r="O497" s="146" t="str" cm="1">
        <f t="array" ref="O497">IF(L497&lt;&gt;"",_xlfn.CHOOSECOLS(_xlfn.TEXTSPLIT(N497,"--"),1),"")</f>
        <v>Forage Plants</v>
      </c>
      <c r="P497" s="146" t="str" cm="1">
        <f t="array" ref="P497">IF(L497&lt;&gt;"",IFERROR(_xlfn.CHOOSECOLS(_xlfn.TEXTSPLIT(N497,"--"),2),""),"")</f>
        <v>Cereal and Grass Forages</v>
      </c>
      <c r="Q497" s="146" t="str">
        <f t="shared" si="39"/>
        <v>Cynadon dactylon</v>
      </c>
    </row>
    <row r="498" spans="1:17" x14ac:dyDescent="0.35">
      <c r="A498" s="147" t="str">
        <v>AOM_001498</v>
      </c>
      <c r="B498" s="147" t="str">
        <v>Sheep Meal</v>
      </c>
      <c r="C498" s="147" t="str">
        <v/>
      </c>
      <c r="D498" s="147" t="str">
        <v/>
      </c>
      <c r="E498" s="147" t="str">
        <f t="shared" si="38"/>
        <v/>
      </c>
      <c r="F498" s="147" t="str">
        <v>Management--Livestock Management--Feed Characteristic--Feed Composition--Feed Ingredient--Preformulated Feed--Sheep Meal------</v>
      </c>
      <c r="G498" s="147" t="str" cm="1">
        <f t="array" ref="G498">IFERROR(SUBSTITUTE(_xlfn.CHOOSECOLS(_xlfn.TEXTSPLIT(_xlfn.TEXTJOIN("|",,F498),"Feed Ingredient--","|",TRUE),2),"----",""),"")</f>
        <v>Preformulated Feed--Sheep Meal--</v>
      </c>
      <c r="H498" s="147" t="str">
        <f t="shared" si="35"/>
        <v>Preformulated Feed--Sheep Meal</v>
      </c>
      <c r="I498" s="147">
        <f t="shared" si="36"/>
        <v>1</v>
      </c>
      <c r="J498" s="147" t="str">
        <f t="shared" si="37"/>
        <v>Preformulated Feed</v>
      </c>
      <c r="K498" s="147" t="str" cm="1">
        <f t="array" ref="K498">IF(G498&lt;&gt;"",_xlfn.TEXTJOIN(";",TRUE,
CONCATENATE(A498,"$",H498),
IF(E498="","",IF(I498&lt;&gt;0,CONCATENATE(A498,"$",J498,"--",_xlfn.TEXTSPLIT(E498,";",TRUE,FALSE)),CONCATENATE(A498,"$",_xlfn.TEXTSPLIT(E498,";",TRUE,FALSE))))),"")</f>
        <v>AOM_001498$Preformulated Feed--Sheep Meal</v>
      </c>
      <c r="L498" s="147" t="str">
        <v>AOM_001464$Forage Plants--Cereal and Grass Forages--Cynadon plectostachyus</v>
      </c>
      <c r="M498" s="147" t="str" cm="1">
        <f t="array" ref="M498:N498">IF(L498&lt;&gt;"",_xlfn.TEXTSPLIT(L498, "$"),"")</f>
        <v>AOM_001464</v>
      </c>
      <c r="N498" s="147" t="str">
        <v>Forage Plants--Cereal and Grass Forages--Cynadon plectostachyus</v>
      </c>
      <c r="O498" s="147" t="str" cm="1">
        <f t="array" ref="O498">IF(L498&lt;&gt;"",_xlfn.CHOOSECOLS(_xlfn.TEXTSPLIT(N498,"--"),1),"")</f>
        <v>Forage Plants</v>
      </c>
      <c r="P498" s="147" t="str" cm="1">
        <f t="array" ref="P498">IF(L498&lt;&gt;"",IFERROR(_xlfn.CHOOSECOLS(_xlfn.TEXTSPLIT(N498,"--"),2),""),"")</f>
        <v>Cereal and Grass Forages</v>
      </c>
      <c r="Q498" s="147" t="str">
        <f t="shared" si="39"/>
        <v>Cynadon plectostachyus</v>
      </c>
    </row>
    <row r="499" spans="1:17" x14ac:dyDescent="0.35">
      <c r="A499" s="146" t="str">
        <v>AOM_001496</v>
      </c>
      <c r="B499" s="146" t="str">
        <v>Starter Diet</v>
      </c>
      <c r="C499" s="146" t="str">
        <v/>
      </c>
      <c r="D499" s="146" t="str">
        <v/>
      </c>
      <c r="E499" s="146" t="str">
        <f t="shared" si="38"/>
        <v/>
      </c>
      <c r="F499" s="146" t="str">
        <v>Management--Livestock Management--Feed Characteristic--Feed Composition--Feed Ingredient--Preformulated Feed--Starter Diet------</v>
      </c>
      <c r="G499" s="146" t="str" cm="1">
        <f t="array" ref="G499">IFERROR(SUBSTITUTE(_xlfn.CHOOSECOLS(_xlfn.TEXTSPLIT(_xlfn.TEXTJOIN("|",,F499),"Feed Ingredient--","|",TRUE),2),"----",""),"")</f>
        <v>Preformulated Feed--Starter Diet--</v>
      </c>
      <c r="H499" s="146" t="str">
        <f t="shared" si="35"/>
        <v>Preformulated Feed--Starter Diet</v>
      </c>
      <c r="I499" s="146">
        <f t="shared" si="36"/>
        <v>1</v>
      </c>
      <c r="J499" s="146" t="str">
        <f t="shared" si="37"/>
        <v>Preformulated Feed</v>
      </c>
      <c r="K499" s="146" t="str" cm="1">
        <f t="array" ref="K499">IF(G499&lt;&gt;"",_xlfn.TEXTJOIN(";",TRUE,
CONCATENATE(A499,"$",H499),
IF(E499="","",IF(I499&lt;&gt;0,CONCATENATE(A499,"$",J499,"--",_xlfn.TEXTSPLIT(E499,";",TRUE,FALSE)),CONCATENATE(A499,"$",_xlfn.TEXTSPLIT(E499,";",TRUE,FALSE))))),"")</f>
        <v>AOM_001496$Preformulated Feed--Starter Diet</v>
      </c>
      <c r="L499" s="146" t="str">
        <v>AOM_001461$Forage Plants--Cereal and Grass Forages--Cynodon</v>
      </c>
      <c r="M499" s="146" t="str" cm="1">
        <f t="array" ref="M499:N499">IF(L499&lt;&gt;"",_xlfn.TEXTSPLIT(L499, "$"),"")</f>
        <v>AOM_001461</v>
      </c>
      <c r="N499" s="146" t="str">
        <v>Forage Plants--Cereal and Grass Forages--Cynodon</v>
      </c>
      <c r="O499" s="146" t="str" cm="1">
        <f t="array" ref="O499">IF(L499&lt;&gt;"",_xlfn.CHOOSECOLS(_xlfn.TEXTSPLIT(N499,"--"),1),"")</f>
        <v>Forage Plants</v>
      </c>
      <c r="P499" s="146" t="str" cm="1">
        <f t="array" ref="P499">IF(L499&lt;&gt;"",IFERROR(_xlfn.CHOOSECOLS(_xlfn.TEXTSPLIT(N499,"--"),2),""),"")</f>
        <v>Cereal and Grass Forages</v>
      </c>
      <c r="Q499" s="146" t="str">
        <f t="shared" si="39"/>
        <v>Cynodon</v>
      </c>
    </row>
    <row r="500" spans="1:17" x14ac:dyDescent="0.35">
      <c r="A500" s="147" t="str">
        <v>AOM_001502</v>
      </c>
      <c r="B500" s="147" t="str">
        <v>Swine Mix</v>
      </c>
      <c r="C500" s="147" t="str">
        <v/>
      </c>
      <c r="D500" s="147" t="str">
        <v/>
      </c>
      <c r="E500" s="147" t="str">
        <f t="shared" si="38"/>
        <v/>
      </c>
      <c r="F500" s="147" t="str">
        <v>Management--Livestock Management--Feed Characteristic--Feed Composition--Feed Ingredient--Preformulated Feed--Swine Mix------</v>
      </c>
      <c r="G500" s="147" t="str" cm="1">
        <f t="array" ref="G500">IFERROR(SUBSTITUTE(_xlfn.CHOOSECOLS(_xlfn.TEXTSPLIT(_xlfn.TEXTJOIN("|",,F500),"Feed Ingredient--","|",TRUE),2),"----",""),"")</f>
        <v>Preformulated Feed--Swine Mix--</v>
      </c>
      <c r="H500" s="147" t="str">
        <f t="shared" si="35"/>
        <v>Preformulated Feed--Swine Mix</v>
      </c>
      <c r="I500" s="147">
        <f t="shared" si="36"/>
        <v>1</v>
      </c>
      <c r="J500" s="147" t="str">
        <f t="shared" si="37"/>
        <v>Preformulated Feed</v>
      </c>
      <c r="K500" s="147" t="str" cm="1">
        <f t="array" ref="K500">IF(G500&lt;&gt;"",_xlfn.TEXTJOIN(";",TRUE,
CONCATENATE(A500,"$",H500),
IF(E500="","",IF(I500&lt;&gt;0,CONCATENATE(A500,"$",J500,"--",_xlfn.TEXTSPLIT(E500,";",TRUE,FALSE)),CONCATENATE(A500,"$",_xlfn.TEXTSPLIT(E500,";",TRUE,FALSE))))),"")</f>
        <v>AOM_001502$Preformulated Feed--Swine Mix</v>
      </c>
      <c r="L500" s="147" t="str">
        <v>AOM_001465$Forage Plants--Cereal and Grass Forages--Cynodon nlemfuensis</v>
      </c>
      <c r="M500" s="147" t="str" cm="1">
        <f t="array" ref="M500:N500">IF(L500&lt;&gt;"",_xlfn.TEXTSPLIT(L500, "$"),"")</f>
        <v>AOM_001465</v>
      </c>
      <c r="N500" s="147" t="str">
        <v>Forage Plants--Cereal and Grass Forages--Cynodon nlemfuensis</v>
      </c>
      <c r="O500" s="147" t="str" cm="1">
        <f t="array" ref="O500">IF(L500&lt;&gt;"",_xlfn.CHOOSECOLS(_xlfn.TEXTSPLIT(N500,"--"),1),"")</f>
        <v>Forage Plants</v>
      </c>
      <c r="P500" s="147" t="str" cm="1">
        <f t="array" ref="P500">IF(L500&lt;&gt;"",IFERROR(_xlfn.CHOOSECOLS(_xlfn.TEXTSPLIT(N500,"--"),2),""),"")</f>
        <v>Cereal and Grass Forages</v>
      </c>
      <c r="Q500" s="147" t="str">
        <f t="shared" si="39"/>
        <v>Cynodon nlemfuensis</v>
      </c>
    </row>
    <row r="501" spans="1:17" x14ac:dyDescent="0.35">
      <c r="A501" s="146" t="str">
        <v>AOM_000804</v>
      </c>
      <c r="B501" s="146" t="str">
        <v>Total Mixed Ration</v>
      </c>
      <c r="C501" s="146" t="str">
        <v/>
      </c>
      <c r="D501" s="146" t="str">
        <v/>
      </c>
      <c r="E501" s="146" t="str">
        <f t="shared" si="38"/>
        <v/>
      </c>
      <c r="F501" s="146" t="str">
        <v>Management--Livestock Management--Feed Characteristic--Feed Composition--Feed Ingredient--Preformulated Feed--Total Mixed Ration------</v>
      </c>
      <c r="G501" s="146" t="str" cm="1">
        <f t="array" ref="G501">IFERROR(SUBSTITUTE(_xlfn.CHOOSECOLS(_xlfn.TEXTSPLIT(_xlfn.TEXTJOIN("|",,F501),"Feed Ingredient--","|",TRUE),2),"----",""),"")</f>
        <v>Preformulated Feed--Total Mixed Ration--</v>
      </c>
      <c r="H501" s="146" t="str">
        <f t="shared" si="35"/>
        <v>Preformulated Feed--Total Mixed Ration</v>
      </c>
      <c r="I501" s="146">
        <f t="shared" si="36"/>
        <v>1</v>
      </c>
      <c r="J501" s="146" t="str">
        <f t="shared" si="37"/>
        <v>Preformulated Feed</v>
      </c>
      <c r="K501" s="146" t="str" cm="1">
        <f t="array" ref="K501">IF(G501&lt;&gt;"",_xlfn.TEXTJOIN(";",TRUE,
CONCATENATE(A501,"$",H501),
IF(E501="","",IF(I501&lt;&gt;0,CONCATENATE(A501,"$",J501,"--",_xlfn.TEXTSPLIT(E501,";",TRUE,FALSE)),CONCATENATE(A501,"$",_xlfn.TEXTSPLIT(E501,";",TRUE,FALSE))))),"")</f>
        <v>AOM_000804$Preformulated Feed--Total Mixed Ration</v>
      </c>
      <c r="L501" s="146" t="str">
        <v>AOM_001388$Forage Plants--Cereal and Grass Forages--Digitaria abyssinica</v>
      </c>
      <c r="M501" s="146" t="str" cm="1">
        <f t="array" ref="M501:N501">IF(L501&lt;&gt;"",_xlfn.TEXTSPLIT(L501, "$"),"")</f>
        <v>AOM_001388</v>
      </c>
      <c r="N501" s="146" t="str">
        <v>Forage Plants--Cereal and Grass Forages--Digitaria abyssinica</v>
      </c>
      <c r="O501" s="146" t="str" cm="1">
        <f t="array" ref="O501">IF(L501&lt;&gt;"",_xlfn.CHOOSECOLS(_xlfn.TEXTSPLIT(N501,"--"),1),"")</f>
        <v>Forage Plants</v>
      </c>
      <c r="P501" s="146" t="str" cm="1">
        <f t="array" ref="P501">IF(L501&lt;&gt;"",IFERROR(_xlfn.CHOOSECOLS(_xlfn.TEXTSPLIT(N501,"--"),2),""),"")</f>
        <v>Cereal and Grass Forages</v>
      </c>
      <c r="Q501" s="146" t="str">
        <f t="shared" si="39"/>
        <v>Digitaria abyssinica</v>
      </c>
    </row>
    <row r="502" spans="1:17" x14ac:dyDescent="0.35">
      <c r="A502" s="147" t="str">
        <v>AOM_001424</v>
      </c>
      <c r="B502" s="147" t="str">
        <v>Biolysine</v>
      </c>
      <c r="C502" s="147" t="str">
        <v/>
      </c>
      <c r="D502" s="147" t="str">
        <v/>
      </c>
      <c r="E502" s="147" t="str">
        <f t="shared" si="38"/>
        <v/>
      </c>
      <c r="F502" s="147" t="str">
        <v>Management--Livestock Management--Feed Characteristic--Feed Composition--Feed Ingredient--Supplement--Amino Acid--Biolysine----</v>
      </c>
      <c r="G502" s="147" t="str" cm="1">
        <f t="array" ref="G502">IFERROR(SUBSTITUTE(_xlfn.CHOOSECOLS(_xlfn.TEXTSPLIT(_xlfn.TEXTJOIN("|",,F502),"Feed Ingredient--","|",TRUE),2),"----",""),"")</f>
        <v>Supplement--Amino Acid--Biolysine</v>
      </c>
      <c r="H502" s="147" t="str">
        <f t="shared" si="35"/>
        <v>Supplement--Amino Acid--Biolysine</v>
      </c>
      <c r="I502" s="147">
        <f t="shared" si="36"/>
        <v>2</v>
      </c>
      <c r="J502" s="147" t="str">
        <f t="shared" si="37"/>
        <v>Supplement--Amino Acid</v>
      </c>
      <c r="K502" s="147" t="str" cm="1">
        <f t="array" ref="K502">IF(G502&lt;&gt;"",_xlfn.TEXTJOIN(";",TRUE,
CONCATENATE(A502,"$",H502),
IF(E502="","",IF(I502&lt;&gt;0,CONCATENATE(A502,"$",J502,"--",_xlfn.TEXTSPLIT(E502,";",TRUE,FALSE)),CONCATENATE(A502,"$",_xlfn.TEXTSPLIT(E502,";",TRUE,FALSE))))),"")</f>
        <v>AOM_001424$Supplement--Amino Acid--Biolysine</v>
      </c>
      <c r="L502" s="147" t="str">
        <v>AOM_001389$Forage Plants--Cereal and Grass Forages--Digitaria decumbens</v>
      </c>
      <c r="M502" s="147" t="str" cm="1">
        <f t="array" ref="M502:N502">IF(L502&lt;&gt;"",_xlfn.TEXTSPLIT(L502, "$"),"")</f>
        <v>AOM_001389</v>
      </c>
      <c r="N502" s="147" t="str">
        <v>Forage Plants--Cereal and Grass Forages--Digitaria decumbens</v>
      </c>
      <c r="O502" s="147" t="str" cm="1">
        <f t="array" ref="O502">IF(L502&lt;&gt;"",_xlfn.CHOOSECOLS(_xlfn.TEXTSPLIT(N502,"--"),1),"")</f>
        <v>Forage Plants</v>
      </c>
      <c r="P502" s="147" t="str" cm="1">
        <f t="array" ref="P502">IF(L502&lt;&gt;"",IFERROR(_xlfn.CHOOSECOLS(_xlfn.TEXTSPLIT(N502,"--"),2),""),"")</f>
        <v>Cereal and Grass Forages</v>
      </c>
      <c r="Q502" s="147" t="str">
        <f t="shared" si="39"/>
        <v>Digitaria decumbens</v>
      </c>
    </row>
    <row r="503" spans="1:17" x14ac:dyDescent="0.35">
      <c r="A503" s="146" t="str">
        <v>AOM_001377</v>
      </c>
      <c r="B503" s="146" t="str">
        <v>DL-Methionine</v>
      </c>
      <c r="C503" s="146" t="str">
        <v>Methionine</v>
      </c>
      <c r="D503" s="146" t="str">
        <v/>
      </c>
      <c r="E503" s="146" t="str">
        <f t="shared" si="38"/>
        <v>Methionine</v>
      </c>
      <c r="F503" s="146" t="str">
        <v>Management--Livestock Management--Feed Characteristic--Feed Composition--Feed Ingredient--Supplement--Amino Acid--DL-Methionine----</v>
      </c>
      <c r="G503" s="146" t="str" cm="1">
        <f t="array" ref="G503">IFERROR(SUBSTITUTE(_xlfn.CHOOSECOLS(_xlfn.TEXTSPLIT(_xlfn.TEXTJOIN("|",,F503),"Feed Ingredient--","|",TRUE),2),"----",""),"")</f>
        <v>Supplement--Amino Acid--DL-Methionine</v>
      </c>
      <c r="H503" s="146" t="str">
        <f t="shared" si="35"/>
        <v>Supplement--Amino Acid--DL-Methionine</v>
      </c>
      <c r="I503" s="146">
        <f t="shared" si="36"/>
        <v>2</v>
      </c>
      <c r="J503" s="146" t="str">
        <f t="shared" si="37"/>
        <v>Supplement--Amino Acid</v>
      </c>
      <c r="K503" s="146" t="str" cm="1">
        <f t="array" ref="K503">IF(G503&lt;&gt;"",_xlfn.TEXTJOIN(";",TRUE,
CONCATENATE(A503,"$",H503),
IF(E503="","",IF(I503&lt;&gt;0,CONCATENATE(A503,"$",J503,"--",_xlfn.TEXTSPLIT(E503,";",TRUE,FALSE)),CONCATENATE(A503,"$",_xlfn.TEXTSPLIT(E503,";",TRUE,FALSE))))),"")</f>
        <v>AOM_001377$Supplement--Amino Acid--DL-Methionine;AOM_001377$Supplement--Amino Acid--Methionine</v>
      </c>
      <c r="L503" s="146" t="str">
        <v>AOM_001390$Forage Plants--Cereal and Grass Forages--Digitaria nodosa</v>
      </c>
      <c r="M503" s="146" t="str" cm="1">
        <f t="array" ref="M503:N503">IF(L503&lt;&gt;"",_xlfn.TEXTSPLIT(L503, "$"),"")</f>
        <v>AOM_001390</v>
      </c>
      <c r="N503" s="146" t="str">
        <v>Forage Plants--Cereal and Grass Forages--Digitaria nodosa</v>
      </c>
      <c r="O503" s="146" t="str" cm="1">
        <f t="array" ref="O503">IF(L503&lt;&gt;"",_xlfn.CHOOSECOLS(_xlfn.TEXTSPLIT(N503,"--"),1),"")</f>
        <v>Forage Plants</v>
      </c>
      <c r="P503" s="146" t="str" cm="1">
        <f t="array" ref="P503">IF(L503&lt;&gt;"",IFERROR(_xlfn.CHOOSECOLS(_xlfn.TEXTSPLIT(N503,"--"),2),""),"")</f>
        <v>Cereal and Grass Forages</v>
      </c>
      <c r="Q503" s="146" t="str">
        <f t="shared" si="39"/>
        <v>Digitaria nodosa</v>
      </c>
    </row>
    <row r="504" spans="1:17" x14ac:dyDescent="0.35">
      <c r="A504" s="147" t="str">
        <v>AOM_000738</v>
      </c>
      <c r="B504" s="147" t="str">
        <v>L-Threonine</v>
      </c>
      <c r="C504" s="147" t="str">
        <v>Threonine</v>
      </c>
      <c r="D504" s="147" t="str">
        <v/>
      </c>
      <c r="E504" s="147" t="str">
        <f t="shared" si="38"/>
        <v>Threonine</v>
      </c>
      <c r="F504" s="147" t="str">
        <v>Management--Livestock Management--Feed Characteristic--Feed Composition--Feed Ingredient--Supplement--Amino Acid--L-Threonine----</v>
      </c>
      <c r="G504" s="147" t="str" cm="1">
        <f t="array" ref="G504">IFERROR(SUBSTITUTE(_xlfn.CHOOSECOLS(_xlfn.TEXTSPLIT(_xlfn.TEXTJOIN("|",,F504),"Feed Ingredient--","|",TRUE),2),"----",""),"")</f>
        <v>Supplement--Amino Acid--L-Threonine</v>
      </c>
      <c r="H504" s="147" t="str">
        <f t="shared" si="35"/>
        <v>Supplement--Amino Acid--L-Threonine</v>
      </c>
      <c r="I504" s="147">
        <f t="shared" si="36"/>
        <v>2</v>
      </c>
      <c r="J504" s="147" t="str">
        <f t="shared" si="37"/>
        <v>Supplement--Amino Acid</v>
      </c>
      <c r="K504" s="147" t="str" cm="1">
        <f t="array" ref="K504">IF(G504&lt;&gt;"",_xlfn.TEXTJOIN(";",TRUE,
CONCATENATE(A504,"$",H504),
IF(E504="","",IF(I504&lt;&gt;0,CONCATENATE(A504,"$",J504,"--",_xlfn.TEXTSPLIT(E504,";",TRUE,FALSE)),CONCATENATE(A504,"$",_xlfn.TEXTSPLIT(E504,";",TRUE,FALSE))))),"")</f>
        <v>AOM_000738$Supplement--Amino Acid--L-Threonine;AOM_000738$Supplement--Amino Acid--Threonine</v>
      </c>
      <c r="L504" s="147" t="str">
        <v>AOM_001391$Forage Plants--Cereal and Grass Forages--Digitaria smutsii</v>
      </c>
      <c r="M504" s="147" t="str" cm="1">
        <f t="array" ref="M504:N504">IF(L504&lt;&gt;"",_xlfn.TEXTSPLIT(L504, "$"),"")</f>
        <v>AOM_001391</v>
      </c>
      <c r="N504" s="147" t="str">
        <v>Forage Plants--Cereal and Grass Forages--Digitaria smutsii</v>
      </c>
      <c r="O504" s="147" t="str" cm="1">
        <f t="array" ref="O504">IF(L504&lt;&gt;"",_xlfn.CHOOSECOLS(_xlfn.TEXTSPLIT(N504,"--"),1),"")</f>
        <v>Forage Plants</v>
      </c>
      <c r="P504" s="147" t="str" cm="1">
        <f t="array" ref="P504">IF(L504&lt;&gt;"",IFERROR(_xlfn.CHOOSECOLS(_xlfn.TEXTSPLIT(N504,"--"),2),""),"")</f>
        <v>Cereal and Grass Forages</v>
      </c>
      <c r="Q504" s="147" t="str">
        <f t="shared" si="39"/>
        <v>Digitaria smutsii</v>
      </c>
    </row>
    <row r="505" spans="1:17" x14ac:dyDescent="0.35">
      <c r="A505" s="146" t="str">
        <v>AOM_000739</v>
      </c>
      <c r="B505" s="146" t="str">
        <v>Lysine</v>
      </c>
      <c r="C505" s="146" t="str">
        <v>L-Lysine</v>
      </c>
      <c r="D505" s="146" t="str">
        <v/>
      </c>
      <c r="E505" s="146" t="str">
        <f t="shared" si="38"/>
        <v>L-Lysine</v>
      </c>
      <c r="F505" s="146" t="str">
        <v>Management--Livestock Management--Feed Characteristic--Feed Composition--Feed Ingredient--Supplement--Amino Acid--Lysine----</v>
      </c>
      <c r="G505" s="146" t="str" cm="1">
        <f t="array" ref="G505">IFERROR(SUBSTITUTE(_xlfn.CHOOSECOLS(_xlfn.TEXTSPLIT(_xlfn.TEXTJOIN("|",,F505),"Feed Ingredient--","|",TRUE),2),"----",""),"")</f>
        <v>Supplement--Amino Acid--Lysine</v>
      </c>
      <c r="H505" s="146" t="str">
        <f t="shared" si="35"/>
        <v>Supplement--Amino Acid--Lysine</v>
      </c>
      <c r="I505" s="146">
        <f t="shared" si="36"/>
        <v>2</v>
      </c>
      <c r="J505" s="146" t="str">
        <f t="shared" si="37"/>
        <v>Supplement--Amino Acid</v>
      </c>
      <c r="K505" s="146" t="str" cm="1">
        <f t="array" ref="K505">IF(G505&lt;&gt;"",_xlfn.TEXTJOIN(";",TRUE,
CONCATENATE(A505,"$",H505),
IF(E505="","",IF(I505&lt;&gt;0,CONCATENATE(A505,"$",J505,"--",_xlfn.TEXTSPLIT(E505,";",TRUE,FALSE)),CONCATENATE(A505,"$",_xlfn.TEXTSPLIT(E505,";",TRUE,FALSE))))),"")</f>
        <v>AOM_000739$Supplement--Amino Acid--Lysine;AOM_000739$Supplement--Amino Acid--L-Lysine</v>
      </c>
      <c r="L505" s="146" t="str">
        <v>AOM_001392$Forage Plants--Cereal and Grass Forages--Digitaria ternota</v>
      </c>
      <c r="M505" s="146" t="str" cm="1">
        <f t="array" ref="M505:N505">IF(L505&lt;&gt;"",_xlfn.TEXTSPLIT(L505, "$"),"")</f>
        <v>AOM_001392</v>
      </c>
      <c r="N505" s="146" t="str">
        <v>Forage Plants--Cereal and Grass Forages--Digitaria ternota</v>
      </c>
      <c r="O505" s="146" t="str" cm="1">
        <f t="array" ref="O505">IF(L505&lt;&gt;"",_xlfn.CHOOSECOLS(_xlfn.TEXTSPLIT(N505,"--"),1),"")</f>
        <v>Forage Plants</v>
      </c>
      <c r="P505" s="146" t="str" cm="1">
        <f t="array" ref="P505">IF(L505&lt;&gt;"",IFERROR(_xlfn.CHOOSECOLS(_xlfn.TEXTSPLIT(N505,"--"),2),""),"")</f>
        <v>Cereal and Grass Forages</v>
      </c>
      <c r="Q505" s="146" t="str">
        <f t="shared" si="39"/>
        <v>Digitaria ternota</v>
      </c>
    </row>
    <row r="506" spans="1:17" x14ac:dyDescent="0.35">
      <c r="A506" s="147" t="str">
        <v>AOM_000741</v>
      </c>
      <c r="B506" s="147" t="str">
        <v>Methionine</v>
      </c>
      <c r="C506" s="147" t="str">
        <v/>
      </c>
      <c r="D506" s="147" t="str">
        <v/>
      </c>
      <c r="E506" s="147" t="str">
        <f t="shared" si="38"/>
        <v/>
      </c>
      <c r="F506" s="147" t="str">
        <v>Management--Livestock Management--Feed Characteristic--Feed Composition--Feed Ingredient--Supplement--Amino Acid--Methionine----</v>
      </c>
      <c r="G506" s="147" t="str" cm="1">
        <f t="array" ref="G506">IFERROR(SUBSTITUTE(_xlfn.CHOOSECOLS(_xlfn.TEXTSPLIT(_xlfn.TEXTJOIN("|",,F506),"Feed Ingredient--","|",TRUE),2),"----",""),"")</f>
        <v>Supplement--Amino Acid--Methionine</v>
      </c>
      <c r="H506" s="147" t="str">
        <f t="shared" si="35"/>
        <v>Supplement--Amino Acid--Methionine</v>
      </c>
      <c r="I506" s="147">
        <f t="shared" si="36"/>
        <v>2</v>
      </c>
      <c r="J506" s="147" t="str">
        <f t="shared" si="37"/>
        <v>Supplement--Amino Acid</v>
      </c>
      <c r="K506" s="147" t="str" cm="1">
        <f t="array" ref="K506">IF(G506&lt;&gt;"",_xlfn.TEXTJOIN(";",TRUE,
CONCATENATE(A506,"$",H506),
IF(E506="","",IF(I506&lt;&gt;0,CONCATENATE(A506,"$",J506,"--",_xlfn.TEXTSPLIT(E506,";",TRUE,FALSE)),CONCATENATE(A506,"$",_xlfn.TEXTSPLIT(E506,";",TRUE,FALSE))))),"")</f>
        <v>AOM_000741$Supplement--Amino Acid--Methionine</v>
      </c>
      <c r="L506" s="147" t="str">
        <v>AOM_001466$Forage Plants--Cereal and Grass Forages--Diheteropogon amplectens</v>
      </c>
      <c r="M506" s="147" t="str" cm="1">
        <f t="array" ref="M506:N506">IF(L506&lt;&gt;"",_xlfn.TEXTSPLIT(L506, "$"),"")</f>
        <v>AOM_001466</v>
      </c>
      <c r="N506" s="147" t="str">
        <v>Forage Plants--Cereal and Grass Forages--Diheteropogon amplectens</v>
      </c>
      <c r="O506" s="147" t="str" cm="1">
        <f t="array" ref="O506">IF(L506&lt;&gt;"",_xlfn.CHOOSECOLS(_xlfn.TEXTSPLIT(N506,"--"),1),"")</f>
        <v>Forage Plants</v>
      </c>
      <c r="P506" s="147" t="str" cm="1">
        <f t="array" ref="P506">IF(L506&lt;&gt;"",IFERROR(_xlfn.CHOOSECOLS(_xlfn.TEXTSPLIT(N506,"--"),2),""),"")</f>
        <v>Cereal and Grass Forages</v>
      </c>
      <c r="Q506" s="147" t="str">
        <f t="shared" si="39"/>
        <v>Diheteropogon amplectens</v>
      </c>
    </row>
    <row r="507" spans="1:17" x14ac:dyDescent="0.35">
      <c r="A507" s="146" t="str">
        <v>AOM_001833</v>
      </c>
      <c r="B507" s="146" t="str">
        <v>Treonine</v>
      </c>
      <c r="C507" s="146" t="str">
        <v>L-threonine</v>
      </c>
      <c r="D507" s="146" t="str">
        <v/>
      </c>
      <c r="E507" s="146" t="str">
        <f t="shared" si="38"/>
        <v>L-threonine</v>
      </c>
      <c r="F507" s="146" t="str">
        <v>Management--Livestock Management--Feed Characteristic--Feed Composition--Feed Ingredient--Supplement--Amino Acid--Treonine----</v>
      </c>
      <c r="G507" s="146" t="str" cm="1">
        <f t="array" ref="G507">IFERROR(SUBSTITUTE(_xlfn.CHOOSECOLS(_xlfn.TEXTSPLIT(_xlfn.TEXTJOIN("|",,F507),"Feed Ingredient--","|",TRUE),2),"----",""),"")</f>
        <v>Supplement--Amino Acid--Treonine</v>
      </c>
      <c r="H507" s="146" t="str">
        <f t="shared" si="35"/>
        <v>Supplement--Amino Acid--Treonine</v>
      </c>
      <c r="I507" s="146">
        <f t="shared" si="36"/>
        <v>2</v>
      </c>
      <c r="J507" s="146" t="str">
        <f t="shared" si="37"/>
        <v>Supplement--Amino Acid</v>
      </c>
      <c r="K507" s="146" t="str" cm="1">
        <f t="array" ref="K507">IF(G507&lt;&gt;"",_xlfn.TEXTJOIN(";",TRUE,
CONCATENATE(A507,"$",H507),
IF(E507="","",IF(I507&lt;&gt;0,CONCATENATE(A507,"$",J507,"--",_xlfn.TEXTSPLIT(E507,";",TRUE,FALSE)),CONCATENATE(A507,"$",_xlfn.TEXTSPLIT(E507,";",TRUE,FALSE))))),"")</f>
        <v>AOM_001833$Supplement--Amino Acid--Treonine;AOM_001833$Supplement--Amino Acid--L-threonine</v>
      </c>
      <c r="L507" s="146" t="str">
        <v>AOM_001467$Forage Plants--Cereal and Grass Forages--Eleusine floccifolia</v>
      </c>
      <c r="M507" s="146" t="str" cm="1">
        <f t="array" ref="M507:N507">IF(L507&lt;&gt;"",_xlfn.TEXTSPLIT(L507, "$"),"")</f>
        <v>AOM_001467</v>
      </c>
      <c r="N507" s="146" t="str">
        <v>Forage Plants--Cereal and Grass Forages--Eleusine floccifolia</v>
      </c>
      <c r="O507" s="146" t="str" cm="1">
        <f t="array" ref="O507">IF(L507&lt;&gt;"",_xlfn.CHOOSECOLS(_xlfn.TEXTSPLIT(N507,"--"),1),"")</f>
        <v>Forage Plants</v>
      </c>
      <c r="P507" s="146" t="str" cm="1">
        <f t="array" ref="P507">IF(L507&lt;&gt;"",IFERROR(_xlfn.CHOOSECOLS(_xlfn.TEXTSPLIT(N507,"--"),2),""),"")</f>
        <v>Cereal and Grass Forages</v>
      </c>
      <c r="Q507" s="146" t="str">
        <f t="shared" si="39"/>
        <v>Eleusine floccifolia</v>
      </c>
    </row>
    <row r="508" spans="1:17" x14ac:dyDescent="0.35">
      <c r="A508" s="147" t="str">
        <v>AOM_001433</v>
      </c>
      <c r="B508" s="147" t="str">
        <v>Tryptophan</v>
      </c>
      <c r="C508" s="147" t="str">
        <v/>
      </c>
      <c r="D508" s="147" t="str">
        <v/>
      </c>
      <c r="E508" s="147" t="str">
        <f t="shared" si="38"/>
        <v/>
      </c>
      <c r="F508" s="147" t="str">
        <v>Management--Livestock Management--Feed Characteristic--Feed Composition--Feed Ingredient--Supplement--Amino Acid--Tryptophan----</v>
      </c>
      <c r="G508" s="147" t="str" cm="1">
        <f t="array" ref="G508">IFERROR(SUBSTITUTE(_xlfn.CHOOSECOLS(_xlfn.TEXTSPLIT(_xlfn.TEXTJOIN("|",,F508),"Feed Ingredient--","|",TRUE),2),"----",""),"")</f>
        <v>Supplement--Amino Acid--Tryptophan</v>
      </c>
      <c r="H508" s="147" t="str">
        <f t="shared" si="35"/>
        <v>Supplement--Amino Acid--Tryptophan</v>
      </c>
      <c r="I508" s="147">
        <f t="shared" si="36"/>
        <v>2</v>
      </c>
      <c r="J508" s="147" t="str">
        <f t="shared" si="37"/>
        <v>Supplement--Amino Acid</v>
      </c>
      <c r="K508" s="147" t="str" cm="1">
        <f t="array" ref="K508">IF(G508&lt;&gt;"",_xlfn.TEXTJOIN(";",TRUE,
CONCATENATE(A508,"$",H508),
IF(E508="","",IF(I508&lt;&gt;0,CONCATENATE(A508,"$",J508,"--",_xlfn.TEXTSPLIT(E508,";",TRUE,FALSE)),CONCATENATE(A508,"$",_xlfn.TEXTSPLIT(E508,";",TRUE,FALSE))))),"")</f>
        <v>AOM_001433$Supplement--Amino Acid--Tryptophan</v>
      </c>
      <c r="L508" s="147" t="str">
        <v>AOM_001785$Forage Plants--Cereal and Grass Forages--Elionurus muticus</v>
      </c>
      <c r="M508" s="147" t="str" cm="1">
        <f t="array" ref="M508:N508">IF(L508&lt;&gt;"",_xlfn.TEXTSPLIT(L508, "$"),"")</f>
        <v>AOM_001785</v>
      </c>
      <c r="N508" s="147" t="str">
        <v>Forage Plants--Cereal and Grass Forages--Elionurus muticus</v>
      </c>
      <c r="O508" s="147" t="str" cm="1">
        <f t="array" ref="O508">IF(L508&lt;&gt;"",_xlfn.CHOOSECOLS(_xlfn.TEXTSPLIT(N508,"--"),1),"")</f>
        <v>Forage Plants</v>
      </c>
      <c r="P508" s="147" t="str" cm="1">
        <f t="array" ref="P508">IF(L508&lt;&gt;"",IFERROR(_xlfn.CHOOSECOLS(_xlfn.TEXTSPLIT(N508,"--"),2),""),"")</f>
        <v>Cereal and Grass Forages</v>
      </c>
      <c r="Q508" s="147" t="str">
        <f t="shared" si="39"/>
        <v>Elionurus muticus</v>
      </c>
    </row>
    <row r="509" spans="1:17" x14ac:dyDescent="0.35">
      <c r="A509" s="146" t="str">
        <v>AOM_001578</v>
      </c>
      <c r="B509" s="146" t="str">
        <v>Dextrin</v>
      </c>
      <c r="C509" s="146" t="str">
        <v/>
      </c>
      <c r="D509" s="146" t="str">
        <v/>
      </c>
      <c r="E509" s="146" t="str">
        <f t="shared" si="38"/>
        <v/>
      </c>
      <c r="F509" s="146" t="str">
        <v>Management--Livestock Management--Feed Characteristic--Feed Composition--Feed Ingredient--Supplement--Carbohydrate--Dextrin----</v>
      </c>
      <c r="G509" s="146" t="str" cm="1">
        <f t="array" ref="G509">IFERROR(SUBSTITUTE(_xlfn.CHOOSECOLS(_xlfn.TEXTSPLIT(_xlfn.TEXTJOIN("|",,F509),"Feed Ingredient--","|",TRUE),2),"----",""),"")</f>
        <v>Supplement--Carbohydrate--Dextrin</v>
      </c>
      <c r="H509" s="146" t="str">
        <f t="shared" si="35"/>
        <v>Supplement--Carbohydrate--Dextrin</v>
      </c>
      <c r="I509" s="146">
        <f t="shared" si="36"/>
        <v>2</v>
      </c>
      <c r="J509" s="146" t="str">
        <f t="shared" si="37"/>
        <v>Supplement--Carbohydrate</v>
      </c>
      <c r="K509" s="146" t="str" cm="1">
        <f t="array" ref="K509">IF(G509&lt;&gt;"",_xlfn.TEXTJOIN(";",TRUE,
CONCATENATE(A509,"$",H509),
IF(E509="","",IF(I509&lt;&gt;0,CONCATENATE(A509,"$",J509,"--",_xlfn.TEXTSPLIT(E509,";",TRUE,FALSE)),CONCATENATE(A509,"$",_xlfn.TEXTSPLIT(E509,";",TRUE,FALSE))))),"")</f>
        <v>AOM_001578$Supplement--Carbohydrate--Dextrin</v>
      </c>
      <c r="L509" s="146" t="str">
        <v>AOM_001786$Forage Plants--Cereal and Grass Forages--Eragotris tremula</v>
      </c>
      <c r="M509" s="146" t="str" cm="1">
        <f t="array" ref="M509:N509">IF(L509&lt;&gt;"",_xlfn.TEXTSPLIT(L509, "$"),"")</f>
        <v>AOM_001786</v>
      </c>
      <c r="N509" s="146" t="str">
        <v>Forage Plants--Cereal and Grass Forages--Eragotris tremula</v>
      </c>
      <c r="O509" s="146" t="str" cm="1">
        <f t="array" ref="O509">IF(L509&lt;&gt;"",_xlfn.CHOOSECOLS(_xlfn.TEXTSPLIT(N509,"--"),1),"")</f>
        <v>Forage Plants</v>
      </c>
      <c r="P509" s="146" t="str" cm="1">
        <f t="array" ref="P509">IF(L509&lt;&gt;"",IFERROR(_xlfn.CHOOSECOLS(_xlfn.TEXTSPLIT(N509,"--"),2),""),"")</f>
        <v>Cereal and Grass Forages</v>
      </c>
      <c r="Q509" s="146" t="str">
        <f t="shared" si="39"/>
        <v>Eragotris tremula</v>
      </c>
    </row>
    <row r="510" spans="1:17" x14ac:dyDescent="0.35">
      <c r="A510" s="147" t="str">
        <v>AOM_000751</v>
      </c>
      <c r="B510" s="147" t="str">
        <v>Enzyme</v>
      </c>
      <c r="C510" s="147" t="str">
        <v/>
      </c>
      <c r="D510" s="147" t="str">
        <v/>
      </c>
      <c r="E510" s="147" t="str">
        <f t="shared" si="38"/>
        <v/>
      </c>
      <c r="F510" s="147" t="str">
        <v>Management--Livestock Management--Feed Characteristic--Feed Composition--Feed Ingredient--Supplement--Enzyme------</v>
      </c>
      <c r="G510" s="147" t="str" cm="1">
        <f t="array" ref="G510">IFERROR(SUBSTITUTE(_xlfn.CHOOSECOLS(_xlfn.TEXTSPLIT(_xlfn.TEXTJOIN("|",,F510),"Feed Ingredient--","|",TRUE),2),"----",""),"")</f>
        <v>Supplement--Enzyme--</v>
      </c>
      <c r="H510" s="147" t="str">
        <f t="shared" si="35"/>
        <v>Supplement--Enzyme</v>
      </c>
      <c r="I510" s="147">
        <f t="shared" si="36"/>
        <v>1</v>
      </c>
      <c r="J510" s="147" t="str">
        <f t="shared" si="37"/>
        <v>Supplement</v>
      </c>
      <c r="K510" s="147" t="str" cm="1">
        <f t="array" ref="K510">IF(G510&lt;&gt;"",_xlfn.TEXTJOIN(";",TRUE,
CONCATENATE(A510,"$",H510),
IF(E510="","",IF(I510&lt;&gt;0,CONCATENATE(A510,"$",J510,"--",_xlfn.TEXTSPLIT(E510,";",TRUE,FALSE)),CONCATENATE(A510,"$",_xlfn.TEXTSPLIT(E510,";",TRUE,FALSE))))),"")</f>
        <v>AOM_000751$Supplement--Enzyme</v>
      </c>
      <c r="L510" s="147" t="str">
        <v>AOM_001468$Forage Plants--Cereal and Grass Forages--Eragrostis capensis</v>
      </c>
      <c r="M510" s="147" t="str" cm="1">
        <f t="array" ref="M510:N510">IF(L510&lt;&gt;"",_xlfn.TEXTSPLIT(L510, "$"),"")</f>
        <v>AOM_001468</v>
      </c>
      <c r="N510" s="147" t="str">
        <v>Forage Plants--Cereal and Grass Forages--Eragrostis capensis</v>
      </c>
      <c r="O510" s="147" t="str" cm="1">
        <f t="array" ref="O510">IF(L510&lt;&gt;"",_xlfn.CHOOSECOLS(_xlfn.TEXTSPLIT(N510,"--"),1),"")</f>
        <v>Forage Plants</v>
      </c>
      <c r="P510" s="147" t="str" cm="1">
        <f t="array" ref="P510">IF(L510&lt;&gt;"",IFERROR(_xlfn.CHOOSECOLS(_xlfn.TEXTSPLIT(N510,"--"),2),""),"")</f>
        <v>Cereal and Grass Forages</v>
      </c>
      <c r="Q510" s="147" t="str">
        <f t="shared" si="39"/>
        <v>Eragrostis capensis</v>
      </c>
    </row>
    <row r="511" spans="1:17" x14ac:dyDescent="0.35">
      <c r="A511" s="146" t="str">
        <v>AOM_000749</v>
      </c>
      <c r="B511" s="146" t="str">
        <v>Axtra XAP</v>
      </c>
      <c r="C511" s="146" t="str">
        <v/>
      </c>
      <c r="D511" s="146" t="str">
        <v/>
      </c>
      <c r="E511" s="146" t="str">
        <f t="shared" si="38"/>
        <v/>
      </c>
      <c r="F511" s="146" t="str">
        <v>Management--Livestock Management--Feed Characteristic--Feed Composition--Feed Ingredient--Supplement--Enzyme--Axtra XAP----</v>
      </c>
      <c r="G511" s="146" t="str" cm="1">
        <f t="array" ref="G511">IFERROR(SUBSTITUTE(_xlfn.CHOOSECOLS(_xlfn.TEXTSPLIT(_xlfn.TEXTJOIN("|",,F511),"Feed Ingredient--","|",TRUE),2),"----",""),"")</f>
        <v>Supplement--Enzyme--Axtra XAP</v>
      </c>
      <c r="H511" s="146" t="str">
        <f t="shared" si="35"/>
        <v>Supplement--Enzyme--Axtra XAP</v>
      </c>
      <c r="I511" s="146">
        <f t="shared" si="36"/>
        <v>2</v>
      </c>
      <c r="J511" s="146" t="str">
        <f t="shared" si="37"/>
        <v>Supplement--Enzyme</v>
      </c>
      <c r="K511" s="146" t="str" cm="1">
        <f t="array" ref="K511">IF(G511&lt;&gt;"",_xlfn.TEXTJOIN(";",TRUE,
CONCATENATE(A511,"$",H511),
IF(E511="","",IF(I511&lt;&gt;0,CONCATENATE(A511,"$",J511,"--",_xlfn.TEXTSPLIT(E511,";",TRUE,FALSE)),CONCATENATE(A511,"$",_xlfn.TEXTSPLIT(E511,";",TRUE,FALSE))))),"")</f>
        <v>AOM_000749$Supplement--Enzyme--Axtra XAP</v>
      </c>
      <c r="L511" s="146" t="str">
        <v>AOM_001393$Forage Plants--Cereal and Grass Forages--Eragrostis curvula</v>
      </c>
      <c r="M511" s="146" t="str" cm="1">
        <f t="array" ref="M511:N511">IF(L511&lt;&gt;"",_xlfn.TEXTSPLIT(L511, "$"),"")</f>
        <v>AOM_001393</v>
      </c>
      <c r="N511" s="146" t="str">
        <v>Forage Plants--Cereal and Grass Forages--Eragrostis curvula</v>
      </c>
      <c r="O511" s="146" t="str" cm="1">
        <f t="array" ref="O511">IF(L511&lt;&gt;"",_xlfn.CHOOSECOLS(_xlfn.TEXTSPLIT(N511,"--"),1),"")</f>
        <v>Forage Plants</v>
      </c>
      <c r="P511" s="146" t="str" cm="1">
        <f t="array" ref="P511">IF(L511&lt;&gt;"",IFERROR(_xlfn.CHOOSECOLS(_xlfn.TEXTSPLIT(N511,"--"),2),""),"")</f>
        <v>Cereal and Grass Forages</v>
      </c>
      <c r="Q511" s="146" t="str">
        <f t="shared" si="39"/>
        <v>Eragrostis curvula</v>
      </c>
    </row>
    <row r="512" spans="1:17" x14ac:dyDescent="0.35">
      <c r="A512" s="147" t="str">
        <v>AOM_000750</v>
      </c>
      <c r="B512" s="147" t="str">
        <v>Phytase</v>
      </c>
      <c r="C512" s="147" t="str">
        <v/>
      </c>
      <c r="D512" s="147" t="str">
        <v/>
      </c>
      <c r="E512" s="147" t="str">
        <f t="shared" si="38"/>
        <v/>
      </c>
      <c r="F512" s="147" t="str">
        <v>Management--Livestock Management--Feed Characteristic--Feed Composition--Feed Ingredient--Supplement--Enzyme--Phytase----</v>
      </c>
      <c r="G512" s="147" t="str" cm="1">
        <f t="array" ref="G512">IFERROR(SUBSTITUTE(_xlfn.CHOOSECOLS(_xlfn.TEXTSPLIT(_xlfn.TEXTJOIN("|",,F512),"Feed Ingredient--","|",TRUE),2),"----",""),"")</f>
        <v>Supplement--Enzyme--Phytase</v>
      </c>
      <c r="H512" s="147" t="str">
        <f t="shared" si="35"/>
        <v>Supplement--Enzyme--Phytase</v>
      </c>
      <c r="I512" s="147">
        <f t="shared" si="36"/>
        <v>2</v>
      </c>
      <c r="J512" s="147" t="str">
        <f t="shared" si="37"/>
        <v>Supplement--Enzyme</v>
      </c>
      <c r="K512" s="147" t="str" cm="1">
        <f t="array" ref="K512">IF(G512&lt;&gt;"",_xlfn.TEXTJOIN(";",TRUE,
CONCATENATE(A512,"$",H512),
IF(E512="","",IF(I512&lt;&gt;0,CONCATENATE(A512,"$",J512,"--",_xlfn.TEXTSPLIT(E512,";",TRUE,FALSE)),CONCATENATE(A512,"$",_xlfn.TEXTSPLIT(E512,";",TRUE,FALSE))))),"")</f>
        <v>AOM_000750$Supplement--Enzyme--Phytase</v>
      </c>
      <c r="L512" s="147" t="str">
        <v>AOM_001469$Forage Plants--Cereal and Grass Forages--Eragrostis papposa</v>
      </c>
      <c r="M512" s="147" t="str" cm="1">
        <f t="array" ref="M512:N512">IF(L512&lt;&gt;"",_xlfn.TEXTSPLIT(L512, "$"),"")</f>
        <v>AOM_001469</v>
      </c>
      <c r="N512" s="147" t="str">
        <v>Forage Plants--Cereal and Grass Forages--Eragrostis papposa</v>
      </c>
      <c r="O512" s="147" t="str" cm="1">
        <f t="array" ref="O512">IF(L512&lt;&gt;"",_xlfn.CHOOSECOLS(_xlfn.TEXTSPLIT(N512,"--"),1),"")</f>
        <v>Forage Plants</v>
      </c>
      <c r="P512" s="147" t="str" cm="1">
        <f t="array" ref="P512">IF(L512&lt;&gt;"",IFERROR(_xlfn.CHOOSECOLS(_xlfn.TEXTSPLIT(N512,"--"),2),""),"")</f>
        <v>Cereal and Grass Forages</v>
      </c>
      <c r="Q512" s="147" t="str">
        <f t="shared" si="39"/>
        <v>Eragrostis papposa</v>
      </c>
    </row>
    <row r="513" spans="1:17" x14ac:dyDescent="0.35">
      <c r="A513" s="146" t="str">
        <v>AOM_001903</v>
      </c>
      <c r="B513" s="146" t="str">
        <v xml:space="preserve">Asteraceae spp. </v>
      </c>
      <c r="C513" s="146" t="str">
        <v/>
      </c>
      <c r="D513" s="146" t="str">
        <v/>
      </c>
      <c r="E513" s="146" t="str">
        <f t="shared" si="38"/>
        <v/>
      </c>
      <c r="F513" s="146" t="str">
        <v>Management--Livestock Management--Feed Characteristic--Feed Composition--Feed Ingredient--Supplement--Herb or Extract--Asteraceae spp. ----</v>
      </c>
      <c r="G513" s="146" t="str" cm="1">
        <f t="array" ref="G513">IFERROR(SUBSTITUTE(_xlfn.CHOOSECOLS(_xlfn.TEXTSPLIT(_xlfn.TEXTJOIN("|",,F513),"Feed Ingredient--","|",TRUE),2),"----",""),"")</f>
        <v xml:space="preserve">Supplement--Herb or Extract--Asteraceae spp. </v>
      </c>
      <c r="H513" s="146" t="str">
        <f t="shared" si="35"/>
        <v xml:space="preserve">Supplement--Herb or Extract--Asteraceae spp. </v>
      </c>
      <c r="I513" s="146">
        <f t="shared" si="36"/>
        <v>2</v>
      </c>
      <c r="J513" s="146" t="str">
        <f t="shared" si="37"/>
        <v>Supplement--Herb or Extract</v>
      </c>
      <c r="K513" s="146" t="str" cm="1">
        <f t="array" ref="K513">IF(G513&lt;&gt;"",_xlfn.TEXTJOIN(";",TRUE,
CONCATENATE(A513,"$",H513),
IF(E513="","",IF(I513&lt;&gt;0,CONCATENATE(A513,"$",J513,"--",_xlfn.TEXTSPLIT(E513,";",TRUE,FALSE)),CONCATENATE(A513,"$",_xlfn.TEXTSPLIT(E513,";",TRUE,FALSE))))),"")</f>
        <v xml:space="preserve">AOM_001903$Supplement--Herb or Extract--Asteraceae spp. </v>
      </c>
      <c r="L513" s="146" t="str">
        <v>AOM_001470$Forage Plants--Cereal and Grass Forages--Eragrostis rigidior</v>
      </c>
      <c r="M513" s="146" t="str" cm="1">
        <f t="array" ref="M513:N513">IF(L513&lt;&gt;"",_xlfn.TEXTSPLIT(L513, "$"),"")</f>
        <v>AOM_001470</v>
      </c>
      <c r="N513" s="146" t="str">
        <v>Forage Plants--Cereal and Grass Forages--Eragrostis rigidior</v>
      </c>
      <c r="O513" s="146" t="str" cm="1">
        <f t="array" ref="O513">IF(L513&lt;&gt;"",_xlfn.CHOOSECOLS(_xlfn.TEXTSPLIT(N513,"--"),1),"")</f>
        <v>Forage Plants</v>
      </c>
      <c r="P513" s="146" t="str" cm="1">
        <f t="array" ref="P513">IF(L513&lt;&gt;"",IFERROR(_xlfn.CHOOSECOLS(_xlfn.TEXTSPLIT(N513,"--"),2),""),"")</f>
        <v>Cereal and Grass Forages</v>
      </c>
      <c r="Q513" s="146" t="str">
        <f t="shared" si="39"/>
        <v>Eragrostis rigidior</v>
      </c>
    </row>
    <row r="514" spans="1:17" x14ac:dyDescent="0.35">
      <c r="A514" s="147" t="str">
        <v>AOM_000752</v>
      </c>
      <c r="B514" s="147" t="str">
        <v>Clove Basil Leaves Extract</v>
      </c>
      <c r="C514" s="147" t="str">
        <v>Thai Basil Leaves Extract;Ocimum viridiflorum Leaves Extract;Ocimum suave Leaves Extract;Ocimum viride Leaves Extract</v>
      </c>
      <c r="D514" s="147" t="str">
        <v>Ocimum gratissimum Leaves Extract</v>
      </c>
      <c r="E514" s="147" t="str">
        <f t="shared" si="38"/>
        <v>Thai Basil Leaves Extract;Ocimum viridiflorum Leaves Extract;Ocimum suave Leaves Extract;Ocimum viride Leaves Extract;Ocimum gratissimum Leaves Extract</v>
      </c>
      <c r="F514" s="147" t="str">
        <v>Management--Livestock Management--Feed Characteristic--Feed Composition--Feed Ingredient--Supplement--Herb or Extract--Clove Basil Leaves Extract----</v>
      </c>
      <c r="G514" s="147" t="str" cm="1">
        <f t="array" ref="G514">IFERROR(SUBSTITUTE(_xlfn.CHOOSECOLS(_xlfn.TEXTSPLIT(_xlfn.TEXTJOIN("|",,F514),"Feed Ingredient--","|",TRUE),2),"----",""),"")</f>
        <v>Supplement--Herb or Extract--Clove Basil Leaves Extract</v>
      </c>
      <c r="H514" s="147" t="str">
        <f t="shared" ref="H514:H551" si="40">IF(G514&lt;&gt;"",_xlfn.TEXTJOIN("--",TRUE,_xlfn.TEXTSPLIT(G514,"--","|",TRUE)),"")</f>
        <v>Supplement--Herb or Extract--Clove Basil Leaves Extract</v>
      </c>
      <c r="I514" s="147">
        <f t="shared" ref="I514:I551" si="41">IF(G514&lt;&gt;"",SUM(LEN(H514)-LEN(SUBSTITUTE(H514,"--","")))/LEN("--"),"")</f>
        <v>2</v>
      </c>
      <c r="J514" s="147" t="str">
        <f t="shared" ref="J514:J551" si="42">IF(G514&lt;&gt;"",IFERROR(_xlfn.TEXTJOIN("--",TRUE,_xlfn.CHOOSECOLS(_xlfn.TEXTSPLIT(H514,"--"),_xlfn.SEQUENCE(1,I514))),""),"")</f>
        <v>Supplement--Herb or Extract</v>
      </c>
      <c r="K514" s="147" t="str" cm="1">
        <f t="array" ref="K514">IF(G514&lt;&gt;"",_xlfn.TEXTJOIN(";",TRUE,
CONCATENATE(A514,"$",H514),
IF(E514="","",IF(I514&lt;&gt;0,CONCATENATE(A514,"$",J514,"--",_xlfn.TEXTSPLIT(E514,";",TRUE,FALSE)),CONCATENATE(A514,"$",_xlfn.TEXTSPLIT(E514,";",TRUE,FALSE))))),"")</f>
        <v>AOM_000752$Supplement--Herb or Extract--Clove Basil Leaves Extract;AOM_000752$Supplement--Herb or Extract--Thai Basil Leaves Extract;AOM_000752$Supplement--Herb or Extract--Ocimum viridiflorum Leaves Extract;AOM_000752$Supplement--Herb or Extract--Ocimum suave Leaves Extract;AOM_000752$Supplement--Herb or Extract--Ocimum viride Leaves Extract;AOM_000752$Supplement--Herb or Extract--Ocimum gratissimum Leaves Extract</v>
      </c>
      <c r="L514" s="147" t="str">
        <v>AOM_001471$Forage Plants--Cereal and Grass Forages--Harpachne schimperi</v>
      </c>
      <c r="M514" s="147" t="str" cm="1">
        <f t="array" ref="M514:N514">IF(L514&lt;&gt;"",_xlfn.TEXTSPLIT(L514, "$"),"")</f>
        <v>AOM_001471</v>
      </c>
      <c r="N514" s="147" t="str">
        <v>Forage Plants--Cereal and Grass Forages--Harpachne schimperi</v>
      </c>
      <c r="O514" s="147" t="str" cm="1">
        <f t="array" ref="O514">IF(L514&lt;&gt;"",_xlfn.CHOOSECOLS(_xlfn.TEXTSPLIT(N514,"--"),1),"")</f>
        <v>Forage Plants</v>
      </c>
      <c r="P514" s="147" t="str" cm="1">
        <f t="array" ref="P514">IF(L514&lt;&gt;"",IFERROR(_xlfn.CHOOSECOLS(_xlfn.TEXTSPLIT(N514,"--"),2),""),"")</f>
        <v>Cereal and Grass Forages</v>
      </c>
      <c r="Q514" s="147" t="str">
        <f t="shared" si="39"/>
        <v>Harpachne schimperi</v>
      </c>
    </row>
    <row r="515" spans="1:17" x14ac:dyDescent="0.35">
      <c r="A515" s="146" t="str">
        <v>AOM_001871</v>
      </c>
      <c r="B515" s="146" t="str">
        <v>Urtica dioica</v>
      </c>
      <c r="C515" s="146" t="str">
        <v>Stinging Nettle</v>
      </c>
      <c r="D515" s="146" t="str">
        <v>Urtica dioica</v>
      </c>
      <c r="E515" s="146" t="str">
        <f t="shared" ref="E515:E578" si="43">_xlfn.TEXTJOIN(";",TRUE,C515,D515)</f>
        <v>Stinging Nettle;Urtica dioica</v>
      </c>
      <c r="F515" s="146" t="str">
        <v>Management--Livestock Management--Feed Characteristic--Feed Composition--Feed Ingredient--Supplement--Herb or Extract--Urtica dioica----</v>
      </c>
      <c r="G515" s="146" t="str" cm="1">
        <f t="array" ref="G515">IFERROR(SUBSTITUTE(_xlfn.CHOOSECOLS(_xlfn.TEXTSPLIT(_xlfn.TEXTJOIN("|",,F515),"Feed Ingredient--","|",TRUE),2),"----",""),"")</f>
        <v>Supplement--Herb or Extract--Urtica dioica</v>
      </c>
      <c r="H515" s="146" t="str">
        <f t="shared" si="40"/>
        <v>Supplement--Herb or Extract--Urtica dioica</v>
      </c>
      <c r="I515" s="146">
        <f t="shared" si="41"/>
        <v>2</v>
      </c>
      <c r="J515" s="146" t="str">
        <f t="shared" si="42"/>
        <v>Supplement--Herb or Extract</v>
      </c>
      <c r="K515" s="146" t="str" cm="1">
        <f t="array" ref="K515">IF(G515&lt;&gt;"",_xlfn.TEXTJOIN(";",TRUE,
CONCATENATE(A515,"$",H515),
IF(E515="","",IF(I515&lt;&gt;0,CONCATENATE(A515,"$",J515,"--",_xlfn.TEXTSPLIT(E515,";",TRUE,FALSE)),CONCATENATE(A515,"$",_xlfn.TEXTSPLIT(E515,";",TRUE,FALSE))))),"")</f>
        <v>AOM_001871$Supplement--Herb or Extract--Urtica dioica;AOM_001871$Supplement--Herb or Extract--Stinging Nettle;AOM_001871$Supplement--Herb or Extract--Urtica dioica</v>
      </c>
      <c r="L515" s="146" t="str">
        <v>AOM_001472$Forage Plants--Cereal and Grass Forages--Heteropogon contortus</v>
      </c>
      <c r="M515" s="146" t="str" cm="1">
        <f t="array" ref="M515:N515">IF(L515&lt;&gt;"",_xlfn.TEXTSPLIT(L515, "$"),"")</f>
        <v>AOM_001472</v>
      </c>
      <c r="N515" s="146" t="str">
        <v>Forage Plants--Cereal and Grass Forages--Heteropogon contortus</v>
      </c>
      <c r="O515" s="146" t="str" cm="1">
        <f t="array" ref="O515">IF(L515&lt;&gt;"",_xlfn.CHOOSECOLS(_xlfn.TEXTSPLIT(N515,"--"),1),"")</f>
        <v>Forage Plants</v>
      </c>
      <c r="P515" s="146" t="str" cm="1">
        <f t="array" ref="P515">IF(L515&lt;&gt;"",IFERROR(_xlfn.CHOOSECOLS(_xlfn.TEXTSPLIT(N515,"--"),2),""),"")</f>
        <v>Cereal and Grass Forages</v>
      </c>
      <c r="Q515" s="146" t="str">
        <f t="shared" ref="Q515:Q578" si="44">IF(L515&lt;&gt;"",IF(SUM(LEN(N515)-LEN(SUBSTITUTE(N515,"--","")))/LEN("--")&gt;1,SUBSTITUTE(N515,CONCATENATE(O515,"--",P515,"--"),""),""),"")</f>
        <v>Heteropogon contortus</v>
      </c>
    </row>
    <row r="516" spans="1:17" x14ac:dyDescent="0.35">
      <c r="A516" s="147" t="str">
        <v>AOM_000779</v>
      </c>
      <c r="B516" s="147" t="str">
        <v>Mineral</v>
      </c>
      <c r="C516" s="147" t="str">
        <v/>
      </c>
      <c r="D516" s="147" t="str">
        <v/>
      </c>
      <c r="E516" s="147" t="str">
        <f t="shared" si="43"/>
        <v/>
      </c>
      <c r="F516" s="147" t="str">
        <v>Management--Livestock Management--Feed Characteristic--Feed Composition--Feed Ingredient--Supplement--Mineral------</v>
      </c>
      <c r="G516" s="147" t="str" cm="1">
        <f t="array" ref="G516">IFERROR(SUBSTITUTE(_xlfn.CHOOSECOLS(_xlfn.TEXTSPLIT(_xlfn.TEXTJOIN("|",,F516),"Feed Ingredient--","|",TRUE),2),"----",""),"")</f>
        <v>Supplement--Mineral--</v>
      </c>
      <c r="H516" s="147" t="str">
        <f t="shared" si="40"/>
        <v>Supplement--Mineral</v>
      </c>
      <c r="I516" s="147">
        <f t="shared" si="41"/>
        <v>1</v>
      </c>
      <c r="J516" s="147" t="str">
        <f t="shared" si="42"/>
        <v>Supplement</v>
      </c>
      <c r="K516" s="147" t="str" cm="1">
        <f t="array" ref="K516">IF(G516&lt;&gt;"",_xlfn.TEXTJOIN(";",TRUE,
CONCATENATE(A516,"$",H516),
IF(E516="","",IF(I516&lt;&gt;0,CONCATENATE(A516,"$",J516,"--",_xlfn.TEXTSPLIT(E516,";",TRUE,FALSE)),CONCATENATE(A516,"$",_xlfn.TEXTSPLIT(E516,";",TRUE,FALSE))))),"")</f>
        <v>AOM_000779$Supplement--Mineral</v>
      </c>
      <c r="L516" s="147" t="str">
        <v>AOM_001404$Forage Plants--Cereal and Grass Forages--Hyparrhenia</v>
      </c>
      <c r="M516" s="147" t="str" cm="1">
        <f t="array" ref="M516:N516">IF(L516&lt;&gt;"",_xlfn.TEXTSPLIT(L516, "$"),"")</f>
        <v>AOM_001404</v>
      </c>
      <c r="N516" s="147" t="str">
        <v>Forage Plants--Cereal and Grass Forages--Hyparrhenia</v>
      </c>
      <c r="O516" s="147" t="str" cm="1">
        <f t="array" ref="O516">IF(L516&lt;&gt;"",_xlfn.CHOOSECOLS(_xlfn.TEXTSPLIT(N516,"--"),1),"")</f>
        <v>Forage Plants</v>
      </c>
      <c r="P516" s="147" t="str" cm="1">
        <f t="array" ref="P516">IF(L516&lt;&gt;"",IFERROR(_xlfn.CHOOSECOLS(_xlfn.TEXTSPLIT(N516,"--"),2),""),"")</f>
        <v>Cereal and Grass Forages</v>
      </c>
      <c r="Q516" s="147" t="str">
        <f t="shared" si="44"/>
        <v>Hyparrhenia</v>
      </c>
    </row>
    <row r="517" spans="1:17" x14ac:dyDescent="0.35">
      <c r="A517" s="146" t="str">
        <v>AOM_001872</v>
      </c>
      <c r="B517" s="146" t="str">
        <v>Alkali</v>
      </c>
      <c r="C517" s="146" t="str">
        <v/>
      </c>
      <c r="D517" s="146" t="str">
        <v/>
      </c>
      <c r="E517" s="146" t="str">
        <f t="shared" si="43"/>
        <v/>
      </c>
      <c r="F517" s="146" t="str">
        <v>Management--Livestock Management--Feed Characteristic--Feed Composition--Feed Ingredient--Supplement--Mineral--Alkali----</v>
      </c>
      <c r="G517" s="146" t="str" cm="1">
        <f t="array" ref="G517">IFERROR(SUBSTITUTE(_xlfn.CHOOSECOLS(_xlfn.TEXTSPLIT(_xlfn.TEXTJOIN("|",,F517),"Feed Ingredient--","|",TRUE),2),"----",""),"")</f>
        <v>Supplement--Mineral--Alkali</v>
      </c>
      <c r="H517" s="146" t="str">
        <f t="shared" si="40"/>
        <v>Supplement--Mineral--Alkali</v>
      </c>
      <c r="I517" s="146">
        <f t="shared" si="41"/>
        <v>2</v>
      </c>
      <c r="J517" s="146" t="str">
        <f t="shared" si="42"/>
        <v>Supplement--Mineral</v>
      </c>
      <c r="K517" s="146" t="str" cm="1">
        <f t="array" ref="K517">IF(G517&lt;&gt;"",_xlfn.TEXTJOIN(";",TRUE,
CONCATENATE(A517,"$",H517),
IF(E517="","",IF(I517&lt;&gt;0,CONCATENATE(A517,"$",J517,"--",_xlfn.TEXTSPLIT(E517,";",TRUE,FALSE)),CONCATENATE(A517,"$",_xlfn.TEXTSPLIT(E517,";",TRUE,FALSE))))),"")</f>
        <v>AOM_001872$Supplement--Mineral--Alkali</v>
      </c>
      <c r="L517" s="146" t="str">
        <v>AOM_001473$Forage Plants--Cereal and Grass Forages--Hyparrhenia filipendula</v>
      </c>
      <c r="M517" s="146" t="str" cm="1">
        <f t="array" ref="M517:N517">IF(L517&lt;&gt;"",_xlfn.TEXTSPLIT(L517, "$"),"")</f>
        <v>AOM_001473</v>
      </c>
      <c r="N517" s="146" t="str">
        <v>Forage Plants--Cereal and Grass Forages--Hyparrhenia filipendula</v>
      </c>
      <c r="O517" s="146" t="str" cm="1">
        <f t="array" ref="O517">IF(L517&lt;&gt;"",_xlfn.CHOOSECOLS(_xlfn.TEXTSPLIT(N517,"--"),1),"")</f>
        <v>Forage Plants</v>
      </c>
      <c r="P517" s="146" t="str" cm="1">
        <f t="array" ref="P517">IF(L517&lt;&gt;"",IFERROR(_xlfn.CHOOSECOLS(_xlfn.TEXTSPLIT(N517,"--"),2),""),"")</f>
        <v>Cereal and Grass Forages</v>
      </c>
      <c r="Q517" s="146" t="str">
        <f t="shared" si="44"/>
        <v>Hyparrhenia filipendula</v>
      </c>
    </row>
    <row r="518" spans="1:17" x14ac:dyDescent="0.35">
      <c r="A518" s="147" t="str">
        <v>AOM_001367</v>
      </c>
      <c r="B518" s="147" t="str">
        <v>Ammonium Chloride</v>
      </c>
      <c r="C518" s="147" t="str">
        <v/>
      </c>
      <c r="D518" s="147" t="str">
        <v/>
      </c>
      <c r="E518" s="147" t="str">
        <f t="shared" si="43"/>
        <v/>
      </c>
      <c r="F518" s="147" t="str">
        <v>Management--Livestock Management--Feed Characteristic--Feed Composition--Feed Ingredient--Supplement--Mineral--Ammonium Chloride----</v>
      </c>
      <c r="G518" s="147" t="str" cm="1">
        <f t="array" ref="G518">IFERROR(SUBSTITUTE(_xlfn.CHOOSECOLS(_xlfn.TEXTSPLIT(_xlfn.TEXTJOIN("|",,F518),"Feed Ingredient--","|",TRUE),2),"----",""),"")</f>
        <v>Supplement--Mineral--Ammonium Chloride</v>
      </c>
      <c r="H518" s="147" t="str">
        <f t="shared" si="40"/>
        <v>Supplement--Mineral--Ammonium Chloride</v>
      </c>
      <c r="I518" s="147">
        <f t="shared" si="41"/>
        <v>2</v>
      </c>
      <c r="J518" s="147" t="str">
        <f t="shared" si="42"/>
        <v>Supplement--Mineral</v>
      </c>
      <c r="K518" s="147" t="str" cm="1">
        <f t="array" ref="K518">IF(G518&lt;&gt;"",_xlfn.TEXTJOIN(";",TRUE,
CONCATENATE(A518,"$",H518),
IF(E518="","",IF(I518&lt;&gt;0,CONCATENATE(A518,"$",J518,"--",_xlfn.TEXTSPLIT(E518,";",TRUE,FALSE)),CONCATENATE(A518,"$",_xlfn.TEXTSPLIT(E518,";",TRUE,FALSE))))),"")</f>
        <v>AOM_001367$Supplement--Mineral--Ammonium Chloride</v>
      </c>
      <c r="L518" s="147" t="str">
        <v>AOM_001405$Forage Plants--Cereal and Grass Forages--Hyparrhenia rufa</v>
      </c>
      <c r="M518" s="147" t="str" cm="1">
        <f t="array" ref="M518:N518">IF(L518&lt;&gt;"",_xlfn.TEXTSPLIT(L518, "$"),"")</f>
        <v>AOM_001405</v>
      </c>
      <c r="N518" s="147" t="str">
        <v>Forage Plants--Cereal and Grass Forages--Hyparrhenia rufa</v>
      </c>
      <c r="O518" s="147" t="str" cm="1">
        <f t="array" ref="O518">IF(L518&lt;&gt;"",_xlfn.CHOOSECOLS(_xlfn.TEXTSPLIT(N518,"--"),1),"")</f>
        <v>Forage Plants</v>
      </c>
      <c r="P518" s="147" t="str" cm="1">
        <f t="array" ref="P518">IF(L518&lt;&gt;"",IFERROR(_xlfn.CHOOSECOLS(_xlfn.TEXTSPLIT(N518,"--"),2),""),"")</f>
        <v>Cereal and Grass Forages</v>
      </c>
      <c r="Q518" s="147" t="str">
        <f t="shared" si="44"/>
        <v>Hyparrhenia rufa</v>
      </c>
    </row>
    <row r="519" spans="1:17" x14ac:dyDescent="0.35">
      <c r="A519" s="146" t="str">
        <v>AOM_001368</v>
      </c>
      <c r="B519" s="146" t="str">
        <v>Ammonium Sulphate</v>
      </c>
      <c r="C519" s="146" t="str">
        <v/>
      </c>
      <c r="D519" s="146" t="str">
        <v/>
      </c>
      <c r="E519" s="146" t="str">
        <f t="shared" si="43"/>
        <v/>
      </c>
      <c r="F519" s="146" t="str">
        <v>Management--Livestock Management--Feed Characteristic--Feed Composition--Feed Ingredient--Supplement--Mineral--Ammonium Sulphate----</v>
      </c>
      <c r="G519" s="146" t="str" cm="1">
        <f t="array" ref="G519">IFERROR(SUBSTITUTE(_xlfn.CHOOSECOLS(_xlfn.TEXTSPLIT(_xlfn.TEXTJOIN("|",,F519),"Feed Ingredient--","|",TRUE),2),"----",""),"")</f>
        <v>Supplement--Mineral--Ammonium Sulphate</v>
      </c>
      <c r="H519" s="146" t="str">
        <f t="shared" si="40"/>
        <v>Supplement--Mineral--Ammonium Sulphate</v>
      </c>
      <c r="I519" s="146">
        <f t="shared" si="41"/>
        <v>2</v>
      </c>
      <c r="J519" s="146" t="str">
        <f t="shared" si="42"/>
        <v>Supplement--Mineral</v>
      </c>
      <c r="K519" s="146" t="str" cm="1">
        <f t="array" ref="K519">IF(G519&lt;&gt;"",_xlfn.TEXTJOIN(";",TRUE,
CONCATENATE(A519,"$",H519),
IF(E519="","",IF(I519&lt;&gt;0,CONCATENATE(A519,"$",J519,"--",_xlfn.TEXTSPLIT(E519,";",TRUE,FALSE)),CONCATENATE(A519,"$",_xlfn.TEXTSPLIT(E519,";",TRUE,FALSE))))),"")</f>
        <v>AOM_001368$Supplement--Mineral--Ammonium Sulphate</v>
      </c>
      <c r="L519" s="146" t="str">
        <v>AOM_001474$Forage Plants--Cereal and Grass Forages--Hyperthelia dissoluta</v>
      </c>
      <c r="M519" s="146" t="str" cm="1">
        <f t="array" ref="M519:N519">IF(L519&lt;&gt;"",_xlfn.TEXTSPLIT(L519, "$"),"")</f>
        <v>AOM_001474</v>
      </c>
      <c r="N519" s="146" t="str">
        <v>Forage Plants--Cereal and Grass Forages--Hyperthelia dissoluta</v>
      </c>
      <c r="O519" s="146" t="str" cm="1">
        <f t="array" ref="O519">IF(L519&lt;&gt;"",_xlfn.CHOOSECOLS(_xlfn.TEXTSPLIT(N519,"--"),1),"")</f>
        <v>Forage Plants</v>
      </c>
      <c r="P519" s="146" t="str" cm="1">
        <f t="array" ref="P519">IF(L519&lt;&gt;"",IFERROR(_xlfn.CHOOSECOLS(_xlfn.TEXTSPLIT(N519,"--"),2),""),"")</f>
        <v>Cereal and Grass Forages</v>
      </c>
      <c r="Q519" s="146" t="str">
        <f t="shared" si="44"/>
        <v>Hyperthelia dissoluta</v>
      </c>
    </row>
    <row r="520" spans="1:17" x14ac:dyDescent="0.35">
      <c r="A520" s="147" t="str">
        <v>AOM_000754</v>
      </c>
      <c r="B520" s="147" t="str">
        <v>Calcium</v>
      </c>
      <c r="C520" s="147" t="str">
        <v/>
      </c>
      <c r="D520" s="147" t="str">
        <v/>
      </c>
      <c r="E520" s="147" t="str">
        <f t="shared" si="43"/>
        <v/>
      </c>
      <c r="F520" s="147" t="str">
        <v>Management--Livestock Management--Feed Characteristic--Feed Composition--Feed Ingredient--Supplement--Mineral--Calcium----</v>
      </c>
      <c r="G520" s="147" t="str" cm="1">
        <f t="array" ref="G520">IFERROR(SUBSTITUTE(_xlfn.CHOOSECOLS(_xlfn.TEXTSPLIT(_xlfn.TEXTJOIN("|",,F520),"Feed Ingredient--","|",TRUE),2),"----",""),"")</f>
        <v>Supplement--Mineral--Calcium</v>
      </c>
      <c r="H520" s="147" t="str">
        <f t="shared" si="40"/>
        <v>Supplement--Mineral--Calcium</v>
      </c>
      <c r="I520" s="147">
        <f t="shared" si="41"/>
        <v>2</v>
      </c>
      <c r="J520" s="147" t="str">
        <f t="shared" si="42"/>
        <v>Supplement--Mineral</v>
      </c>
      <c r="K520" s="147" t="str" cm="1">
        <f t="array" ref="K520">IF(G520&lt;&gt;"",_xlfn.TEXTJOIN(";",TRUE,
CONCATENATE(A520,"$",H520),
IF(E520="","",IF(I520&lt;&gt;0,CONCATENATE(A520,"$",J520,"--",_xlfn.TEXTSPLIT(E520,";",TRUE,FALSE)),CONCATENATE(A520,"$",_xlfn.TEXTSPLIT(E520,";",TRUE,FALSE))))),"")</f>
        <v>AOM_000754$Supplement--Mineral--Calcium</v>
      </c>
      <c r="L520" s="147" t="str">
        <v>AOM_001788$Forage Plants--Cereal and Grass Forages--Jardinea congoensis</v>
      </c>
      <c r="M520" s="147" t="str" cm="1">
        <f t="array" ref="M520:N520">IF(L520&lt;&gt;"",_xlfn.TEXTSPLIT(L520, "$"),"")</f>
        <v>AOM_001788</v>
      </c>
      <c r="N520" s="147" t="str">
        <v>Forage Plants--Cereal and Grass Forages--Jardinea congoensis</v>
      </c>
      <c r="O520" s="147" t="str" cm="1">
        <f t="array" ref="O520">IF(L520&lt;&gt;"",_xlfn.CHOOSECOLS(_xlfn.TEXTSPLIT(N520,"--"),1),"")</f>
        <v>Forage Plants</v>
      </c>
      <c r="P520" s="147" t="str" cm="1">
        <f t="array" ref="P520">IF(L520&lt;&gt;"",IFERROR(_xlfn.CHOOSECOLS(_xlfn.TEXTSPLIT(N520,"--"),2),""),"")</f>
        <v>Cereal and Grass Forages</v>
      </c>
      <c r="Q520" s="147" t="str">
        <f t="shared" si="44"/>
        <v>Jardinea congoensis</v>
      </c>
    </row>
    <row r="521" spans="1:17" x14ac:dyDescent="0.35">
      <c r="A521" s="146" t="str">
        <v>AOM_001369</v>
      </c>
      <c r="B521" s="146" t="str">
        <v>Calcium Bicarbonate</v>
      </c>
      <c r="C521" s="146" t="str">
        <v/>
      </c>
      <c r="D521" s="146" t="str">
        <v/>
      </c>
      <c r="E521" s="146" t="str">
        <f t="shared" si="43"/>
        <v/>
      </c>
      <c r="F521" s="146" t="str">
        <v>Management--Livestock Management--Feed Characteristic--Feed Composition--Feed Ingredient--Supplement--Mineral--Calcium Bicarbonate----</v>
      </c>
      <c r="G521" s="146" t="str" cm="1">
        <f t="array" ref="G521">IFERROR(SUBSTITUTE(_xlfn.CHOOSECOLS(_xlfn.TEXTSPLIT(_xlfn.TEXTJOIN("|",,F521),"Feed Ingredient--","|",TRUE),2),"----",""),"")</f>
        <v>Supplement--Mineral--Calcium Bicarbonate</v>
      </c>
      <c r="H521" s="146" t="str">
        <f t="shared" si="40"/>
        <v>Supplement--Mineral--Calcium Bicarbonate</v>
      </c>
      <c r="I521" s="146">
        <f t="shared" si="41"/>
        <v>2</v>
      </c>
      <c r="J521" s="146" t="str">
        <f t="shared" si="42"/>
        <v>Supplement--Mineral</v>
      </c>
      <c r="K521" s="146" t="str" cm="1">
        <f t="array" ref="K521">IF(G521&lt;&gt;"",_xlfn.TEXTJOIN(";",TRUE,
CONCATENATE(A521,"$",H521),
IF(E521="","",IF(I521&lt;&gt;0,CONCATENATE(A521,"$",J521,"--",_xlfn.TEXTSPLIT(E521,";",TRUE,FALSE)),CONCATENATE(A521,"$",_xlfn.TEXTSPLIT(E521,";",TRUE,FALSE))))),"")</f>
        <v>AOM_001369$Supplement--Mineral--Calcium Bicarbonate</v>
      </c>
      <c r="L521" s="146" t="str">
        <v>AOM_001476$Forage Plants--Cereal and Grass Forages--Lolium multiflorum</v>
      </c>
      <c r="M521" s="146" t="str" cm="1">
        <f t="array" ref="M521:N521">IF(L521&lt;&gt;"",_xlfn.TEXTSPLIT(L521, "$"),"")</f>
        <v>AOM_001476</v>
      </c>
      <c r="N521" s="146" t="str">
        <v>Forage Plants--Cereal and Grass Forages--Lolium multiflorum</v>
      </c>
      <c r="O521" s="146" t="str" cm="1">
        <f t="array" ref="O521">IF(L521&lt;&gt;"",_xlfn.CHOOSECOLS(_xlfn.TEXTSPLIT(N521,"--"),1),"")</f>
        <v>Forage Plants</v>
      </c>
      <c r="P521" s="146" t="str" cm="1">
        <f t="array" ref="P521">IF(L521&lt;&gt;"",IFERROR(_xlfn.CHOOSECOLS(_xlfn.TEXTSPLIT(N521,"--"),2),""),"")</f>
        <v>Cereal and Grass Forages</v>
      </c>
      <c r="Q521" s="146" t="str">
        <f t="shared" si="44"/>
        <v>Lolium multiflorum</v>
      </c>
    </row>
    <row r="522" spans="1:17" x14ac:dyDescent="0.35">
      <c r="A522" s="147" t="str">
        <v>AOM_001370</v>
      </c>
      <c r="B522" s="147" t="str">
        <v>Calcium Carbonate</v>
      </c>
      <c r="C522" s="147" t="str">
        <v/>
      </c>
      <c r="D522" s="147" t="str">
        <v/>
      </c>
      <c r="E522" s="147" t="str">
        <f t="shared" si="43"/>
        <v/>
      </c>
      <c r="F522" s="147" t="str">
        <v>Management--Livestock Management--Feed Characteristic--Feed Composition--Feed Ingredient--Supplement--Mineral--Calcium Carbonate----</v>
      </c>
      <c r="G522" s="147" t="str" cm="1">
        <f t="array" ref="G522">IFERROR(SUBSTITUTE(_xlfn.CHOOSECOLS(_xlfn.TEXTSPLIT(_xlfn.TEXTJOIN("|",,F522),"Feed Ingredient--","|",TRUE),2),"----",""),"")</f>
        <v>Supplement--Mineral--Calcium Carbonate</v>
      </c>
      <c r="H522" s="147" t="str">
        <f t="shared" si="40"/>
        <v>Supplement--Mineral--Calcium Carbonate</v>
      </c>
      <c r="I522" s="147">
        <f t="shared" si="41"/>
        <v>2</v>
      </c>
      <c r="J522" s="147" t="str">
        <f t="shared" si="42"/>
        <v>Supplement--Mineral</v>
      </c>
      <c r="K522" s="147" t="str" cm="1">
        <f t="array" ref="K522">IF(G522&lt;&gt;"",_xlfn.TEXTJOIN(";",TRUE,
CONCATENATE(A522,"$",H522),
IF(E522="","",IF(I522&lt;&gt;0,CONCATENATE(A522,"$",J522,"--",_xlfn.TEXTSPLIT(E522,";",TRUE,FALSE)),CONCATENATE(A522,"$",_xlfn.TEXTSPLIT(E522,";",TRUE,FALSE))))),"")</f>
        <v>AOM_001370$Supplement--Mineral--Calcium Carbonate</v>
      </c>
      <c r="L522" s="147" t="str">
        <v>AOM_001477$Forage Plants--Cereal and Grass Forages--Loudetia simplex</v>
      </c>
      <c r="M522" s="147" t="str" cm="1">
        <f t="array" ref="M522:N522">IF(L522&lt;&gt;"",_xlfn.TEXTSPLIT(L522, "$"),"")</f>
        <v>AOM_001477</v>
      </c>
      <c r="N522" s="147" t="str">
        <v>Forage Plants--Cereal and Grass Forages--Loudetia simplex</v>
      </c>
      <c r="O522" s="147" t="str" cm="1">
        <f t="array" ref="O522">IF(L522&lt;&gt;"",_xlfn.CHOOSECOLS(_xlfn.TEXTSPLIT(N522,"--"),1),"")</f>
        <v>Forage Plants</v>
      </c>
      <c r="P522" s="147" t="str" cm="1">
        <f t="array" ref="P522">IF(L522&lt;&gt;"",IFERROR(_xlfn.CHOOSECOLS(_xlfn.TEXTSPLIT(N522,"--"),2),""),"")</f>
        <v>Cereal and Grass Forages</v>
      </c>
      <c r="Q522" s="147" t="str">
        <f t="shared" si="44"/>
        <v>Loudetia simplex</v>
      </c>
    </row>
    <row r="523" spans="1:17" x14ac:dyDescent="0.35">
      <c r="A523" s="146" t="str">
        <v>AOM_001371</v>
      </c>
      <c r="B523" s="146" t="str">
        <v>Calcium Oxide</v>
      </c>
      <c r="C523" s="146" t="str">
        <v/>
      </c>
      <c r="D523" s="146" t="str">
        <v/>
      </c>
      <c r="E523" s="146" t="str">
        <f t="shared" si="43"/>
        <v/>
      </c>
      <c r="F523" s="146" t="str">
        <v>Management--Livestock Management--Feed Characteristic--Feed Composition--Feed Ingredient--Supplement--Mineral--Calcium Oxide----</v>
      </c>
      <c r="G523" s="146" t="str" cm="1">
        <f t="array" ref="G523">IFERROR(SUBSTITUTE(_xlfn.CHOOSECOLS(_xlfn.TEXTSPLIT(_xlfn.TEXTJOIN("|",,F523),"Feed Ingredient--","|",TRUE),2),"----",""),"")</f>
        <v>Supplement--Mineral--Calcium Oxide</v>
      </c>
      <c r="H523" s="146" t="str">
        <f t="shared" si="40"/>
        <v>Supplement--Mineral--Calcium Oxide</v>
      </c>
      <c r="I523" s="146">
        <f t="shared" si="41"/>
        <v>2</v>
      </c>
      <c r="J523" s="146" t="str">
        <f t="shared" si="42"/>
        <v>Supplement--Mineral</v>
      </c>
      <c r="K523" s="146" t="str" cm="1">
        <f t="array" ref="K523">IF(G523&lt;&gt;"",_xlfn.TEXTJOIN(";",TRUE,
CONCATENATE(A523,"$",H523),
IF(E523="","",IF(I523&lt;&gt;0,CONCATENATE(A523,"$",J523,"--",_xlfn.TEXTSPLIT(E523,";",TRUE,FALSE)),CONCATENATE(A523,"$",_xlfn.TEXTSPLIT(E523,";",TRUE,FALSE))))),"")</f>
        <v>AOM_001371$Supplement--Mineral--Calcium Oxide</v>
      </c>
      <c r="L523" s="146" t="str">
        <v>AOM_001478$Forage Plants--Cereal and Grass Forages--Loudetia togoensis</v>
      </c>
      <c r="M523" s="146" t="str" cm="1">
        <f t="array" ref="M523:N523">IF(L523&lt;&gt;"",_xlfn.TEXTSPLIT(L523, "$"),"")</f>
        <v>AOM_001478</v>
      </c>
      <c r="N523" s="146" t="str">
        <v>Forage Plants--Cereal and Grass Forages--Loudetia togoensis</v>
      </c>
      <c r="O523" s="146" t="str" cm="1">
        <f t="array" ref="O523">IF(L523&lt;&gt;"",_xlfn.CHOOSECOLS(_xlfn.TEXTSPLIT(N523,"--"),1),"")</f>
        <v>Forage Plants</v>
      </c>
      <c r="P523" s="146" t="str" cm="1">
        <f t="array" ref="P523">IF(L523&lt;&gt;"",IFERROR(_xlfn.CHOOSECOLS(_xlfn.TEXTSPLIT(N523,"--"),2),""),"")</f>
        <v>Cereal and Grass Forages</v>
      </c>
      <c r="Q523" s="146" t="str">
        <f t="shared" si="44"/>
        <v>Loudetia togoensis</v>
      </c>
    </row>
    <row r="524" spans="1:17" x14ac:dyDescent="0.35">
      <c r="A524" s="147" t="str">
        <v>AOM_001372</v>
      </c>
      <c r="B524" s="147" t="str">
        <v>Calcium Phosphate</v>
      </c>
      <c r="C524" s="147" t="str">
        <v/>
      </c>
      <c r="D524" s="147" t="str">
        <v/>
      </c>
      <c r="E524" s="147" t="str">
        <f t="shared" si="43"/>
        <v/>
      </c>
      <c r="F524" s="147" t="str">
        <v>Management--Livestock Management--Feed Characteristic--Feed Composition--Feed Ingredient--Supplement--Mineral--Calcium Phosphate----</v>
      </c>
      <c r="G524" s="147" t="str" cm="1">
        <f t="array" ref="G524">IFERROR(SUBSTITUTE(_xlfn.CHOOSECOLS(_xlfn.TEXTSPLIT(_xlfn.TEXTJOIN("|",,F524),"Feed Ingredient--","|",TRUE),2),"----",""),"")</f>
        <v>Supplement--Mineral--Calcium Phosphate</v>
      </c>
      <c r="H524" s="147" t="str">
        <f t="shared" si="40"/>
        <v>Supplement--Mineral--Calcium Phosphate</v>
      </c>
      <c r="I524" s="147">
        <f t="shared" si="41"/>
        <v>2</v>
      </c>
      <c r="J524" s="147" t="str">
        <f t="shared" si="42"/>
        <v>Supplement--Mineral</v>
      </c>
      <c r="K524" s="147" t="str" cm="1">
        <f t="array" ref="K524">IF(G524&lt;&gt;"",_xlfn.TEXTJOIN(";",TRUE,
CONCATENATE(A524,"$",H524),
IF(E524="","",IF(I524&lt;&gt;0,CONCATENATE(A524,"$",J524,"--",_xlfn.TEXTSPLIT(E524,";",TRUE,FALSE)),CONCATENATE(A524,"$",_xlfn.TEXTSPLIT(E524,";",TRUE,FALSE))))),"")</f>
        <v>AOM_001372$Supplement--Mineral--Calcium Phosphate</v>
      </c>
      <c r="L524" s="147" t="str">
        <v>AOM_002039$Forage Plants--Cereal and Grass Forages--Megathyrsus maximus--Megathyrsus maximus Bran</v>
      </c>
      <c r="M524" s="147" t="str" cm="1">
        <f t="array" ref="M524:N524">IF(L524&lt;&gt;"",_xlfn.TEXTSPLIT(L524, "$"),"")</f>
        <v>AOM_002039</v>
      </c>
      <c r="N524" s="147" t="str">
        <v>Forage Plants--Cereal and Grass Forages--Megathyrsus maximus--Megathyrsus maximus Bran</v>
      </c>
      <c r="O524" s="147" t="str" cm="1">
        <f t="array" ref="O524">IF(L524&lt;&gt;"",_xlfn.CHOOSECOLS(_xlfn.TEXTSPLIT(N524,"--"),1),"")</f>
        <v>Forage Plants</v>
      </c>
      <c r="P524" s="147" t="str" cm="1">
        <f t="array" ref="P524">IF(L524&lt;&gt;"",IFERROR(_xlfn.CHOOSECOLS(_xlfn.TEXTSPLIT(N524,"--"),2),""),"")</f>
        <v>Cereal and Grass Forages</v>
      </c>
      <c r="Q524" s="147" t="str">
        <f t="shared" si="44"/>
        <v>Megathyrsus maximus--Megathyrsus maximus Bran</v>
      </c>
    </row>
    <row r="525" spans="1:17" x14ac:dyDescent="0.35">
      <c r="A525" s="146" t="str">
        <v>AOM_000755</v>
      </c>
      <c r="B525" s="146" t="str">
        <v>Chalk</v>
      </c>
      <c r="C525" s="146" t="str">
        <v/>
      </c>
      <c r="D525" s="146" t="str">
        <v/>
      </c>
      <c r="E525" s="146" t="str">
        <f t="shared" si="43"/>
        <v/>
      </c>
      <c r="F525" s="146" t="str">
        <v>Management--Livestock Management--Feed Characteristic--Feed Composition--Feed Ingredient--Supplement--Mineral--Chalk----</v>
      </c>
      <c r="G525" s="146" t="str" cm="1">
        <f t="array" ref="G525">IFERROR(SUBSTITUTE(_xlfn.CHOOSECOLS(_xlfn.TEXTSPLIT(_xlfn.TEXTJOIN("|",,F525),"Feed Ingredient--","|",TRUE),2),"----",""),"")</f>
        <v>Supplement--Mineral--Chalk</v>
      </c>
      <c r="H525" s="146" t="str">
        <f t="shared" si="40"/>
        <v>Supplement--Mineral--Chalk</v>
      </c>
      <c r="I525" s="146">
        <f t="shared" si="41"/>
        <v>2</v>
      </c>
      <c r="J525" s="146" t="str">
        <f t="shared" si="42"/>
        <v>Supplement--Mineral</v>
      </c>
      <c r="K525" s="146" t="str" cm="1">
        <f t="array" ref="K525">IF(G525&lt;&gt;"",_xlfn.TEXTJOIN(";",TRUE,
CONCATENATE(A525,"$",H525),
IF(E525="","",IF(I525&lt;&gt;0,CONCATENATE(A525,"$",J525,"--",_xlfn.TEXTSPLIT(E525,";",TRUE,FALSE)),CONCATENATE(A525,"$",_xlfn.TEXTSPLIT(E525,";",TRUE,FALSE))))),"")</f>
        <v>AOM_000755$Supplement--Mineral--Chalk</v>
      </c>
      <c r="L525" s="146" t="str">
        <v>AOM_001479$Forage Plants--Cereal and Grass Forages--Megathyrsus maximus</v>
      </c>
      <c r="M525" s="146" t="str" cm="1">
        <f t="array" ref="M525:N525">IF(L525&lt;&gt;"",_xlfn.TEXTSPLIT(L525, "$"),"")</f>
        <v>AOM_001479</v>
      </c>
      <c r="N525" s="146" t="str">
        <v>Forage Plants--Cereal and Grass Forages--Megathyrsus maximus</v>
      </c>
      <c r="O525" s="146" t="str" cm="1">
        <f t="array" ref="O525">IF(L525&lt;&gt;"",_xlfn.CHOOSECOLS(_xlfn.TEXTSPLIT(N525,"--"),1),"")</f>
        <v>Forage Plants</v>
      </c>
      <c r="P525" s="146" t="str" cm="1">
        <f t="array" ref="P525">IF(L525&lt;&gt;"",IFERROR(_xlfn.CHOOSECOLS(_xlfn.TEXTSPLIT(N525,"--"),2),""),"")</f>
        <v>Cereal and Grass Forages</v>
      </c>
      <c r="Q525" s="146" t="str">
        <f t="shared" si="44"/>
        <v>Megathyrsus maximus</v>
      </c>
    </row>
    <row r="526" spans="1:17" x14ac:dyDescent="0.35">
      <c r="A526" s="147" t="str">
        <v>AOM_001066</v>
      </c>
      <c r="B526" s="147" t="str">
        <v>Cobalt</v>
      </c>
      <c r="C526" s="147" t="str">
        <v/>
      </c>
      <c r="D526" s="147" t="str">
        <v/>
      </c>
      <c r="E526" s="147" t="str">
        <f t="shared" si="43"/>
        <v/>
      </c>
      <c r="F526" s="147" t="str">
        <v>Management--Livestock Management--Feed Characteristic--Feed Composition--Feed Ingredient--Supplement--Mineral--Cobalt----</v>
      </c>
      <c r="G526" s="147" t="str" cm="1">
        <f t="array" ref="G526">IFERROR(SUBSTITUTE(_xlfn.CHOOSECOLS(_xlfn.TEXTSPLIT(_xlfn.TEXTJOIN("|",,F526),"Feed Ingredient--","|",TRUE),2),"----",""),"")</f>
        <v>Supplement--Mineral--Cobalt</v>
      </c>
      <c r="H526" s="147" t="str">
        <f t="shared" si="40"/>
        <v>Supplement--Mineral--Cobalt</v>
      </c>
      <c r="I526" s="147">
        <f t="shared" si="41"/>
        <v>2</v>
      </c>
      <c r="J526" s="147" t="str">
        <f t="shared" si="42"/>
        <v>Supplement--Mineral</v>
      </c>
      <c r="K526" s="147" t="str" cm="1">
        <f t="array" ref="K526">IF(G526&lt;&gt;"",_xlfn.TEXTJOIN(";",TRUE,
CONCATENATE(A526,"$",H526),
IF(E526="","",IF(I526&lt;&gt;0,CONCATENATE(A526,"$",J526,"--",_xlfn.TEXTSPLIT(E526,";",TRUE,FALSE)),CONCATENATE(A526,"$",_xlfn.TEXTSPLIT(E526,";",TRUE,FALSE))))),"")</f>
        <v>AOM_001066$Supplement--Mineral--Cobalt</v>
      </c>
      <c r="L526" s="147" t="str">
        <v>AOM_001479$Forage Plants--Cereal and Grass Forages--Guinea Grass</v>
      </c>
      <c r="M526" s="147" t="str" cm="1">
        <f t="array" ref="M526:N526">IF(L526&lt;&gt;"",_xlfn.TEXTSPLIT(L526, "$"),"")</f>
        <v>AOM_001479</v>
      </c>
      <c r="N526" s="147" t="str">
        <v>Forage Plants--Cereal and Grass Forages--Guinea Grass</v>
      </c>
      <c r="O526" s="147" t="str" cm="1">
        <f t="array" ref="O526">IF(L526&lt;&gt;"",_xlfn.CHOOSECOLS(_xlfn.TEXTSPLIT(N526,"--"),1),"")</f>
        <v>Forage Plants</v>
      </c>
      <c r="P526" s="147" t="str" cm="1">
        <f t="array" ref="P526">IF(L526&lt;&gt;"",IFERROR(_xlfn.CHOOSECOLS(_xlfn.TEXTSPLIT(N526,"--"),2),""),"")</f>
        <v>Cereal and Grass Forages</v>
      </c>
      <c r="Q526" s="147" t="str">
        <f t="shared" si="44"/>
        <v>Guinea Grass</v>
      </c>
    </row>
    <row r="527" spans="1:17" x14ac:dyDescent="0.35">
      <c r="A527" s="146" t="str">
        <v>AOM_000756</v>
      </c>
      <c r="B527" s="146" t="str">
        <v>Copper</v>
      </c>
      <c r="C527" s="146" t="str">
        <v/>
      </c>
      <c r="D527" s="146" t="str">
        <v/>
      </c>
      <c r="E527" s="146" t="str">
        <f t="shared" si="43"/>
        <v/>
      </c>
      <c r="F527" s="146" t="str">
        <v>Management--Livestock Management--Feed Characteristic--Feed Composition--Feed Ingredient--Supplement--Mineral--Copper----</v>
      </c>
      <c r="G527" s="146" t="str" cm="1">
        <f t="array" ref="G527">IFERROR(SUBSTITUTE(_xlfn.CHOOSECOLS(_xlfn.TEXTSPLIT(_xlfn.TEXTJOIN("|",,F527),"Feed Ingredient--","|",TRUE),2),"----",""),"")</f>
        <v>Supplement--Mineral--Copper</v>
      </c>
      <c r="H527" s="146" t="str">
        <f t="shared" si="40"/>
        <v>Supplement--Mineral--Copper</v>
      </c>
      <c r="I527" s="146">
        <f t="shared" si="41"/>
        <v>2</v>
      </c>
      <c r="J527" s="146" t="str">
        <f t="shared" si="42"/>
        <v>Supplement--Mineral</v>
      </c>
      <c r="K527" s="146" t="str" cm="1">
        <f t="array" ref="K527">IF(G527&lt;&gt;"",_xlfn.TEXTJOIN(";",TRUE,
CONCATENATE(A527,"$",H527),
IF(E527="","",IF(I527&lt;&gt;0,CONCATENATE(A527,"$",J527,"--",_xlfn.TEXTSPLIT(E527,";",TRUE,FALSE)),CONCATENATE(A527,"$",_xlfn.TEXTSPLIT(E527,";",TRUE,FALSE))))),"")</f>
        <v>AOM_000756$Supplement--Mineral--Copper</v>
      </c>
      <c r="L527" s="146" t="str">
        <v>AOM_001479$Forage Plants--Cereal and Grass Forages--Tanganyika grass</v>
      </c>
      <c r="M527" s="146" t="str" cm="1">
        <f t="array" ref="M527:N527">IF(L527&lt;&gt;"",_xlfn.TEXTSPLIT(L527, "$"),"")</f>
        <v>AOM_001479</v>
      </c>
      <c r="N527" s="146" t="str">
        <v>Forage Plants--Cereal and Grass Forages--Tanganyika grass</v>
      </c>
      <c r="O527" s="146" t="str" cm="1">
        <f t="array" ref="O527">IF(L527&lt;&gt;"",_xlfn.CHOOSECOLS(_xlfn.TEXTSPLIT(N527,"--"),1),"")</f>
        <v>Forage Plants</v>
      </c>
      <c r="P527" s="146" t="str" cm="1">
        <f t="array" ref="P527">IF(L527&lt;&gt;"",IFERROR(_xlfn.CHOOSECOLS(_xlfn.TEXTSPLIT(N527,"--"),2),""),"")</f>
        <v>Cereal and Grass Forages</v>
      </c>
      <c r="Q527" s="146" t="str">
        <f t="shared" si="44"/>
        <v>Tanganyika grass</v>
      </c>
    </row>
    <row r="528" spans="1:17" x14ac:dyDescent="0.35">
      <c r="A528" s="147" t="str">
        <v>AOM_000757</v>
      </c>
      <c r="B528" s="147" t="str">
        <v>Dicalcium Phosphate</v>
      </c>
      <c r="C528" s="147" t="str">
        <v/>
      </c>
      <c r="D528" s="147" t="str">
        <v/>
      </c>
      <c r="E528" s="147" t="str">
        <f t="shared" si="43"/>
        <v/>
      </c>
      <c r="F528" s="147" t="str">
        <v>Management--Livestock Management--Feed Characteristic--Feed Composition--Feed Ingredient--Supplement--Mineral--Dicalcium Phosphate----</v>
      </c>
      <c r="G528" s="147" t="str" cm="1">
        <f t="array" ref="G528">IFERROR(SUBSTITUTE(_xlfn.CHOOSECOLS(_xlfn.TEXTSPLIT(_xlfn.TEXTJOIN("|",,F528),"Feed Ingredient--","|",TRUE),2),"----",""),"")</f>
        <v>Supplement--Mineral--Dicalcium Phosphate</v>
      </c>
      <c r="H528" s="147" t="str">
        <f t="shared" si="40"/>
        <v>Supplement--Mineral--Dicalcium Phosphate</v>
      </c>
      <c r="I528" s="147">
        <f t="shared" si="41"/>
        <v>2</v>
      </c>
      <c r="J528" s="147" t="str">
        <f t="shared" si="42"/>
        <v>Supplement--Mineral</v>
      </c>
      <c r="K528" s="147" t="str" cm="1">
        <f t="array" ref="K528">IF(G528&lt;&gt;"",_xlfn.TEXTJOIN(";",TRUE,
CONCATENATE(A528,"$",H528),
IF(E528="","",IF(I528&lt;&gt;0,CONCATENATE(A528,"$",J528,"--",_xlfn.TEXTSPLIT(E528,";",TRUE,FALSE)),CONCATENATE(A528,"$",_xlfn.TEXTSPLIT(E528,";",TRUE,FALSE))))),"")</f>
        <v>AOM_000757$Supplement--Mineral--Dicalcium Phosphate</v>
      </c>
      <c r="L528" s="147" t="str">
        <v>AOM_001479$Forage Plants--Cereal and Grass Forages--Buffalograss</v>
      </c>
      <c r="M528" s="147" t="str" cm="1">
        <f t="array" ref="M528:N528">IF(L528&lt;&gt;"",_xlfn.TEXTSPLIT(L528, "$"),"")</f>
        <v>AOM_001479</v>
      </c>
      <c r="N528" s="147" t="str">
        <v>Forage Plants--Cereal and Grass Forages--Buffalograss</v>
      </c>
      <c r="O528" s="147" t="str" cm="1">
        <f t="array" ref="O528">IF(L528&lt;&gt;"",_xlfn.CHOOSECOLS(_xlfn.TEXTSPLIT(N528,"--"),1),"")</f>
        <v>Forage Plants</v>
      </c>
      <c r="P528" s="147" t="str" cm="1">
        <f t="array" ref="P528">IF(L528&lt;&gt;"",IFERROR(_xlfn.CHOOSECOLS(_xlfn.TEXTSPLIT(N528,"--"),2),""),"")</f>
        <v>Cereal and Grass Forages</v>
      </c>
      <c r="Q528" s="147" t="str">
        <f t="shared" si="44"/>
        <v>Buffalograss</v>
      </c>
    </row>
    <row r="529" spans="1:17" x14ac:dyDescent="0.35">
      <c r="A529" s="146" t="str">
        <v>AOM_000758</v>
      </c>
      <c r="B529" s="146" t="str">
        <v>Iodated Salt</v>
      </c>
      <c r="C529" s="146" t="str">
        <v>Iodized Salt</v>
      </c>
      <c r="D529" s="146" t="str">
        <v/>
      </c>
      <c r="E529" s="146" t="str">
        <f t="shared" si="43"/>
        <v>Iodized Salt</v>
      </c>
      <c r="F529" s="146" t="str">
        <v>Management--Livestock Management--Feed Characteristic--Feed Composition--Feed Ingredient--Supplement--Mineral--Iodated Salt----</v>
      </c>
      <c r="G529" s="146" t="str" cm="1">
        <f t="array" ref="G529">IFERROR(SUBSTITUTE(_xlfn.CHOOSECOLS(_xlfn.TEXTSPLIT(_xlfn.TEXTJOIN("|",,F529),"Feed Ingredient--","|",TRUE),2),"----",""),"")</f>
        <v>Supplement--Mineral--Iodated Salt</v>
      </c>
      <c r="H529" s="146" t="str">
        <f t="shared" si="40"/>
        <v>Supplement--Mineral--Iodated Salt</v>
      </c>
      <c r="I529" s="146">
        <f t="shared" si="41"/>
        <v>2</v>
      </c>
      <c r="J529" s="146" t="str">
        <f t="shared" si="42"/>
        <v>Supplement--Mineral</v>
      </c>
      <c r="K529" s="146" t="str" cm="1">
        <f t="array" ref="K529">IF(G529&lt;&gt;"",_xlfn.TEXTJOIN(";",TRUE,
CONCATENATE(A529,"$",H529),
IF(E529="","",IF(I529&lt;&gt;0,CONCATENATE(A529,"$",J529,"--",_xlfn.TEXTSPLIT(E529,";",TRUE,FALSE)),CONCATENATE(A529,"$",_xlfn.TEXTSPLIT(E529,";",TRUE,FALSE))))),"")</f>
        <v>AOM_000758$Supplement--Mineral--Iodated Salt;AOM_000758$Supplement--Mineral--Iodized Salt</v>
      </c>
      <c r="L529" s="146" t="str">
        <v>AOM_001481$Forage Plants--Cereal and Grass Forages--Melinis repens</v>
      </c>
      <c r="M529" s="146" t="str" cm="1">
        <f t="array" ref="M529:N529">IF(L529&lt;&gt;"",_xlfn.TEXTSPLIT(L529, "$"),"")</f>
        <v>AOM_001481</v>
      </c>
      <c r="N529" s="146" t="str">
        <v>Forage Plants--Cereal and Grass Forages--Melinis repens</v>
      </c>
      <c r="O529" s="146" t="str" cm="1">
        <f t="array" ref="O529">IF(L529&lt;&gt;"",_xlfn.CHOOSECOLS(_xlfn.TEXTSPLIT(N529,"--"),1),"")</f>
        <v>Forage Plants</v>
      </c>
      <c r="P529" s="146" t="str" cm="1">
        <f t="array" ref="P529">IF(L529&lt;&gt;"",IFERROR(_xlfn.CHOOSECOLS(_xlfn.TEXTSPLIT(N529,"--"),2),""),"")</f>
        <v>Cereal and Grass Forages</v>
      </c>
      <c r="Q529" s="146" t="str">
        <f t="shared" si="44"/>
        <v>Melinis repens</v>
      </c>
    </row>
    <row r="530" spans="1:17" x14ac:dyDescent="0.35">
      <c r="A530" s="147" t="str">
        <v>AOM_000759</v>
      </c>
      <c r="B530" s="147" t="str">
        <v>Iodine</v>
      </c>
      <c r="C530" s="147" t="str">
        <v/>
      </c>
      <c r="D530" s="147" t="str">
        <v/>
      </c>
      <c r="E530" s="147" t="str">
        <f t="shared" si="43"/>
        <v/>
      </c>
      <c r="F530" s="147" t="str">
        <v>Management--Livestock Management--Feed Characteristic--Feed Composition--Feed Ingredient--Supplement--Mineral--Iodine----</v>
      </c>
      <c r="G530" s="147" t="str" cm="1">
        <f t="array" ref="G530">IFERROR(SUBSTITUTE(_xlfn.CHOOSECOLS(_xlfn.TEXTSPLIT(_xlfn.TEXTJOIN("|",,F530),"Feed Ingredient--","|",TRUE),2),"----",""),"")</f>
        <v>Supplement--Mineral--Iodine</v>
      </c>
      <c r="H530" s="147" t="str">
        <f t="shared" si="40"/>
        <v>Supplement--Mineral--Iodine</v>
      </c>
      <c r="I530" s="147">
        <f t="shared" si="41"/>
        <v>2</v>
      </c>
      <c r="J530" s="147" t="str">
        <f t="shared" si="42"/>
        <v>Supplement--Mineral</v>
      </c>
      <c r="K530" s="147" t="str" cm="1">
        <f t="array" ref="K530">IF(G530&lt;&gt;"",_xlfn.TEXTJOIN(";",TRUE,
CONCATENATE(A530,"$",H530),
IF(E530="","",IF(I530&lt;&gt;0,CONCATENATE(A530,"$",J530,"--",_xlfn.TEXTSPLIT(E530,";",TRUE,FALSE)),CONCATENATE(A530,"$",_xlfn.TEXTSPLIT(E530,";",TRUE,FALSE))))),"")</f>
        <v>AOM_000759$Supplement--Mineral--Iodine</v>
      </c>
      <c r="L530" s="147" t="str">
        <v>AOM_001513$Forage Plants--Cereal and Grass Forages--Microchloa caffra</v>
      </c>
      <c r="M530" s="147" t="str" cm="1">
        <f t="array" ref="M530:N530">IF(L530&lt;&gt;"",_xlfn.TEXTSPLIT(L530, "$"),"")</f>
        <v>AOM_001513</v>
      </c>
      <c r="N530" s="147" t="str">
        <v>Forage Plants--Cereal and Grass Forages--Microchloa caffra</v>
      </c>
      <c r="O530" s="147" t="str" cm="1">
        <f t="array" ref="O530">IF(L530&lt;&gt;"",_xlfn.CHOOSECOLS(_xlfn.TEXTSPLIT(N530,"--"),1),"")</f>
        <v>Forage Plants</v>
      </c>
      <c r="P530" s="147" t="str" cm="1">
        <f t="array" ref="P530">IF(L530&lt;&gt;"",IFERROR(_xlfn.CHOOSECOLS(_xlfn.TEXTSPLIT(N530,"--"),2),""),"")</f>
        <v>Cereal and Grass Forages</v>
      </c>
      <c r="Q530" s="147" t="str">
        <f t="shared" si="44"/>
        <v>Microchloa caffra</v>
      </c>
    </row>
    <row r="531" spans="1:17" x14ac:dyDescent="0.35">
      <c r="A531" s="146" t="str">
        <v>AOM_001506</v>
      </c>
      <c r="B531" s="146" t="str">
        <v>Kanwa-Potassium Salt</v>
      </c>
      <c r="C531" s="146" t="str">
        <v>Sodium Sesquicarbonate</v>
      </c>
      <c r="D531" s="146" t="str">
        <v/>
      </c>
      <c r="E531" s="146" t="str">
        <f t="shared" si="43"/>
        <v>Sodium Sesquicarbonate</v>
      </c>
      <c r="F531" s="146" t="str">
        <v>Management--Livestock Management--Feed Characteristic--Feed Composition--Feed Ingredient--Supplement--Mineral--Kanwa-Potassium Salt----</v>
      </c>
      <c r="G531" s="146" t="str" cm="1">
        <f t="array" ref="G531">IFERROR(SUBSTITUTE(_xlfn.CHOOSECOLS(_xlfn.TEXTSPLIT(_xlfn.TEXTJOIN("|",,F531),"Feed Ingredient--","|",TRUE),2),"----",""),"")</f>
        <v>Supplement--Mineral--Kanwa-Potassium Salt</v>
      </c>
      <c r="H531" s="146" t="str">
        <f t="shared" si="40"/>
        <v>Supplement--Mineral--Kanwa-Potassium Salt</v>
      </c>
      <c r="I531" s="146">
        <f t="shared" si="41"/>
        <v>2</v>
      </c>
      <c r="J531" s="146" t="str">
        <f t="shared" si="42"/>
        <v>Supplement--Mineral</v>
      </c>
      <c r="K531" s="146" t="str" cm="1">
        <f t="array" ref="K531">IF(G531&lt;&gt;"",_xlfn.TEXTJOIN(";",TRUE,
CONCATENATE(A531,"$",H531),
IF(E531="","",IF(I531&lt;&gt;0,CONCATENATE(A531,"$",J531,"--",_xlfn.TEXTSPLIT(E531,";",TRUE,FALSE)),CONCATENATE(A531,"$",_xlfn.TEXTSPLIT(E531,";",TRUE,FALSE))))),"")</f>
        <v>AOM_001506$Supplement--Mineral--Kanwa-Potassium Salt;AOM_001506$Supplement--Mineral--Sodium Sesquicarbonate</v>
      </c>
      <c r="L531" s="146" t="str">
        <v>AOM_001408$Forage Plants--Cereal and Grass Forages--Panicum maximum--Panicum maximum Straw</v>
      </c>
      <c r="M531" s="146" t="str" cm="1">
        <f t="array" ref="M531:N531">IF(L531&lt;&gt;"",_xlfn.TEXTSPLIT(L531, "$"),"")</f>
        <v>AOM_001408</v>
      </c>
      <c r="N531" s="146" t="str">
        <v>Forage Plants--Cereal and Grass Forages--Panicum maximum--Panicum maximum Straw</v>
      </c>
      <c r="O531" s="146" t="str" cm="1">
        <f t="array" ref="O531">IF(L531&lt;&gt;"",_xlfn.CHOOSECOLS(_xlfn.TEXTSPLIT(N531,"--"),1),"")</f>
        <v>Forage Plants</v>
      </c>
      <c r="P531" s="146" t="str" cm="1">
        <f t="array" ref="P531">IF(L531&lt;&gt;"",IFERROR(_xlfn.CHOOSECOLS(_xlfn.TEXTSPLIT(N531,"--"),2),""),"")</f>
        <v>Cereal and Grass Forages</v>
      </c>
      <c r="Q531" s="146" t="str">
        <f t="shared" si="44"/>
        <v>Panicum maximum--Panicum maximum Straw</v>
      </c>
    </row>
    <row r="532" spans="1:17" x14ac:dyDescent="0.35">
      <c r="A532" s="147" t="str">
        <v>AOM_001873</v>
      </c>
      <c r="B532" s="147" t="str">
        <v>Licks</v>
      </c>
      <c r="C532" s="147" t="str">
        <v/>
      </c>
      <c r="D532" s="147" t="str">
        <v/>
      </c>
      <c r="E532" s="147" t="str">
        <f t="shared" si="43"/>
        <v/>
      </c>
      <c r="F532" s="147" t="str">
        <v>Management--Livestock Management--Feed Characteristic--Feed Composition--Feed Ingredient--Supplement--Mineral--Licks----</v>
      </c>
      <c r="G532" s="147" t="str" cm="1">
        <f t="array" ref="G532">IFERROR(SUBSTITUTE(_xlfn.CHOOSECOLS(_xlfn.TEXTSPLIT(_xlfn.TEXTJOIN("|",,F532),"Feed Ingredient--","|",TRUE),2),"----",""),"")</f>
        <v>Supplement--Mineral--Licks</v>
      </c>
      <c r="H532" s="147" t="str">
        <f t="shared" si="40"/>
        <v>Supplement--Mineral--Licks</v>
      </c>
      <c r="I532" s="147">
        <f t="shared" si="41"/>
        <v>2</v>
      </c>
      <c r="J532" s="147" t="str">
        <f t="shared" si="42"/>
        <v>Supplement--Mineral</v>
      </c>
      <c r="K532" s="147" t="str" cm="1">
        <f t="array" ref="K532">IF(G532&lt;&gt;"",_xlfn.TEXTJOIN(";",TRUE,
CONCATENATE(A532,"$",H532),
IF(E532="","",IF(I532&lt;&gt;0,CONCATENATE(A532,"$",J532,"--",_xlfn.TEXTSPLIT(E532,";",TRUE,FALSE)),CONCATENATE(A532,"$",_xlfn.TEXTSPLIT(E532,";",TRUE,FALSE))))),"")</f>
        <v>AOM_001873$Supplement--Mineral--Licks</v>
      </c>
      <c r="L532" s="147" t="str">
        <v>AOM_001407$Forage Plants--Cereal and Grass Forages--Panicum maximum</v>
      </c>
      <c r="M532" s="147" t="str" cm="1">
        <f t="array" ref="M532:N532">IF(L532&lt;&gt;"",_xlfn.TEXTSPLIT(L532, "$"),"")</f>
        <v>AOM_001407</v>
      </c>
      <c r="N532" s="147" t="str">
        <v>Forage Plants--Cereal and Grass Forages--Panicum maximum</v>
      </c>
      <c r="O532" s="147" t="str" cm="1">
        <f t="array" ref="O532">IF(L532&lt;&gt;"",_xlfn.CHOOSECOLS(_xlfn.TEXTSPLIT(N532,"--"),1),"")</f>
        <v>Forage Plants</v>
      </c>
      <c r="P532" s="147" t="str" cm="1">
        <f t="array" ref="P532">IF(L532&lt;&gt;"",IFERROR(_xlfn.CHOOSECOLS(_xlfn.TEXTSPLIT(N532,"--"),2),""),"")</f>
        <v>Cereal and Grass Forages</v>
      </c>
      <c r="Q532" s="147" t="str">
        <f t="shared" si="44"/>
        <v>Panicum maximum</v>
      </c>
    </row>
    <row r="533" spans="1:17" x14ac:dyDescent="0.35">
      <c r="A533" s="146" t="str">
        <v>AOM_000760</v>
      </c>
      <c r="B533" s="146" t="str">
        <v>Lime</v>
      </c>
      <c r="C533" s="146" t="str">
        <v>Feed Lime;Quicklime</v>
      </c>
      <c r="D533" s="146" t="str">
        <v/>
      </c>
      <c r="E533" s="146" t="str">
        <f t="shared" si="43"/>
        <v>Feed Lime;Quicklime</v>
      </c>
      <c r="F533" s="146" t="str">
        <v>Management--Livestock Management--Feed Characteristic--Feed Composition--Feed Ingredient--Supplement--Mineral--Lime----</v>
      </c>
      <c r="G533" s="146" t="str" cm="1">
        <f t="array" ref="G533">IFERROR(SUBSTITUTE(_xlfn.CHOOSECOLS(_xlfn.TEXTSPLIT(_xlfn.TEXTJOIN("|",,F533),"Feed Ingredient--","|",TRUE),2),"----",""),"")</f>
        <v>Supplement--Mineral--Lime</v>
      </c>
      <c r="H533" s="146" t="str">
        <f t="shared" si="40"/>
        <v>Supplement--Mineral--Lime</v>
      </c>
      <c r="I533" s="146">
        <f t="shared" si="41"/>
        <v>2</v>
      </c>
      <c r="J533" s="146" t="str">
        <f t="shared" si="42"/>
        <v>Supplement--Mineral</v>
      </c>
      <c r="K533" s="146" t="str" cm="1">
        <f t="array" ref="K533">IF(G533&lt;&gt;"",_xlfn.TEXTJOIN(";",TRUE,
CONCATENATE(A533,"$",H533),
IF(E533="","",IF(I533&lt;&gt;0,CONCATENATE(A533,"$",J533,"--",_xlfn.TEXTSPLIT(E533,";",TRUE,FALSE)),CONCATENATE(A533,"$",_xlfn.TEXTSPLIT(E533,";",TRUE,FALSE))))),"")</f>
        <v>AOM_000760$Supplement--Mineral--Lime;AOM_000760$Supplement--Mineral--Feed Lime;AOM_000760$Supplement--Mineral--Quicklime</v>
      </c>
      <c r="L533" s="146" t="str">
        <v>AOM_000697$Forage Plants--Cereal and Grass Forages--Pasture--Natural Pasture</v>
      </c>
      <c r="M533" s="146" t="str" cm="1">
        <f t="array" ref="M533:N533">IF(L533&lt;&gt;"",_xlfn.TEXTSPLIT(L533, "$"),"")</f>
        <v>AOM_000697</v>
      </c>
      <c r="N533" s="146" t="str">
        <v>Forage Plants--Cereal and Grass Forages--Pasture--Natural Pasture</v>
      </c>
      <c r="O533" s="146" t="str" cm="1">
        <f t="array" ref="O533">IF(L533&lt;&gt;"",_xlfn.CHOOSECOLS(_xlfn.TEXTSPLIT(N533,"--"),1),"")</f>
        <v>Forage Plants</v>
      </c>
      <c r="P533" s="146" t="str" cm="1">
        <f t="array" ref="P533">IF(L533&lt;&gt;"",IFERROR(_xlfn.CHOOSECOLS(_xlfn.TEXTSPLIT(N533,"--"),2),""),"")</f>
        <v>Cereal and Grass Forages</v>
      </c>
      <c r="Q533" s="146" t="str">
        <f t="shared" si="44"/>
        <v>Pasture--Natural Pasture</v>
      </c>
    </row>
    <row r="534" spans="1:17" x14ac:dyDescent="0.35">
      <c r="A534" s="147" t="str">
        <v>AOM_000761</v>
      </c>
      <c r="B534" s="147" t="str">
        <v>Limestone</v>
      </c>
      <c r="C534" s="147" t="str">
        <v/>
      </c>
      <c r="D534" s="147" t="str">
        <v/>
      </c>
      <c r="E534" s="147" t="str">
        <f t="shared" si="43"/>
        <v/>
      </c>
      <c r="F534" s="147" t="str">
        <v>Management--Livestock Management--Feed Characteristic--Feed Composition--Feed Ingredient--Supplement--Mineral--Limestone----</v>
      </c>
      <c r="G534" s="147" t="str" cm="1">
        <f t="array" ref="G534">IFERROR(SUBSTITUTE(_xlfn.CHOOSECOLS(_xlfn.TEXTSPLIT(_xlfn.TEXTJOIN("|",,F534),"Feed Ingredient--","|",TRUE),2),"----",""),"")</f>
        <v>Supplement--Mineral--Limestone</v>
      </c>
      <c r="H534" s="147" t="str">
        <f t="shared" si="40"/>
        <v>Supplement--Mineral--Limestone</v>
      </c>
      <c r="I534" s="147">
        <f t="shared" si="41"/>
        <v>2</v>
      </c>
      <c r="J534" s="147" t="str">
        <f t="shared" si="42"/>
        <v>Supplement--Mineral</v>
      </c>
      <c r="K534" s="147" t="str" cm="1">
        <f t="array" ref="K534">IF(G534&lt;&gt;"",_xlfn.TEXTJOIN(";",TRUE,
CONCATENATE(A534,"$",H534),
IF(E534="","",IF(I534&lt;&gt;0,CONCATENATE(A534,"$",J534,"--",_xlfn.TEXTSPLIT(E534,";",TRUE,FALSE)),CONCATENATE(A534,"$",_xlfn.TEXTSPLIT(E534,";",TRUE,FALSE))))),"")</f>
        <v>AOM_000761$Supplement--Mineral--Limestone</v>
      </c>
      <c r="L534" s="147" t="str">
        <v>AOM_000698$Forage Plants--Cereal and Grass Forages--Pasture--Natural Pasture--Natural Pasture Hay</v>
      </c>
      <c r="M534" s="147" t="str" cm="1">
        <f t="array" ref="M534:N534">IF(L534&lt;&gt;"",_xlfn.TEXTSPLIT(L534, "$"),"")</f>
        <v>AOM_000698</v>
      </c>
      <c r="N534" s="147" t="str">
        <v>Forage Plants--Cereal and Grass Forages--Pasture--Natural Pasture--Natural Pasture Hay</v>
      </c>
      <c r="O534" s="147" t="str" cm="1">
        <f t="array" ref="O534">IF(L534&lt;&gt;"",_xlfn.CHOOSECOLS(_xlfn.TEXTSPLIT(N534,"--"),1),"")</f>
        <v>Forage Plants</v>
      </c>
      <c r="P534" s="147" t="str" cm="1">
        <f t="array" ref="P534">IF(L534&lt;&gt;"",IFERROR(_xlfn.CHOOSECOLS(_xlfn.TEXTSPLIT(N534,"--"),2),""),"")</f>
        <v>Cereal and Grass Forages</v>
      </c>
      <c r="Q534" s="147" t="str">
        <f t="shared" si="44"/>
        <v>Pasture--Natural Pasture--Natural Pasture Hay</v>
      </c>
    </row>
    <row r="535" spans="1:17" x14ac:dyDescent="0.35">
      <c r="A535" s="146" t="str">
        <v>AOM_001378</v>
      </c>
      <c r="B535" s="146" t="str">
        <v>Magnesium Oxide</v>
      </c>
      <c r="C535" s="146" t="str">
        <v/>
      </c>
      <c r="D535" s="146" t="str">
        <v/>
      </c>
      <c r="E535" s="146" t="str">
        <f t="shared" si="43"/>
        <v/>
      </c>
      <c r="F535" s="146" t="str">
        <v>Management--Livestock Management--Feed Characteristic--Feed Composition--Feed Ingredient--Supplement--Mineral--Magnesium Oxide----</v>
      </c>
      <c r="G535" s="146" t="str" cm="1">
        <f t="array" ref="G535">IFERROR(SUBSTITUTE(_xlfn.CHOOSECOLS(_xlfn.TEXTSPLIT(_xlfn.TEXTJOIN("|",,F535),"Feed Ingredient--","|",TRUE),2),"----",""),"")</f>
        <v>Supplement--Mineral--Magnesium Oxide</v>
      </c>
      <c r="H535" s="146" t="str">
        <f t="shared" si="40"/>
        <v>Supplement--Mineral--Magnesium Oxide</v>
      </c>
      <c r="I535" s="146">
        <f t="shared" si="41"/>
        <v>2</v>
      </c>
      <c r="J535" s="146" t="str">
        <f t="shared" si="42"/>
        <v>Supplement--Mineral</v>
      </c>
      <c r="K535" s="146" t="str" cm="1">
        <f t="array" ref="K535">IF(G535&lt;&gt;"",_xlfn.TEXTJOIN(";",TRUE,
CONCATENATE(A535,"$",H535),
IF(E535="","",IF(I535&lt;&gt;0,CONCATENATE(A535,"$",J535,"--",_xlfn.TEXTSPLIT(E535,";",TRUE,FALSE)),CONCATENATE(A535,"$",_xlfn.TEXTSPLIT(E535,";",TRUE,FALSE))))),"")</f>
        <v>AOM_001378$Supplement--Mineral--Magnesium Oxide</v>
      </c>
      <c r="L535" s="146" t="str">
        <v>AOM_000698$Forage Plants--Cereal and Grass Forages--Pasture--Natural Pasture--Natural Grass Hay</v>
      </c>
      <c r="M535" s="146" t="str" cm="1">
        <f t="array" ref="M535:N535">IF(L535&lt;&gt;"",_xlfn.TEXTSPLIT(L535, "$"),"")</f>
        <v>AOM_000698</v>
      </c>
      <c r="N535" s="146" t="str">
        <v>Forage Plants--Cereal and Grass Forages--Pasture--Natural Pasture--Natural Grass Hay</v>
      </c>
      <c r="O535" s="146" t="str" cm="1">
        <f t="array" ref="O535">IF(L535&lt;&gt;"",_xlfn.CHOOSECOLS(_xlfn.TEXTSPLIT(N535,"--"),1),"")</f>
        <v>Forage Plants</v>
      </c>
      <c r="P535" s="146" t="str" cm="1">
        <f t="array" ref="P535">IF(L535&lt;&gt;"",IFERROR(_xlfn.CHOOSECOLS(_xlfn.TEXTSPLIT(N535,"--"),2),""),"")</f>
        <v>Cereal and Grass Forages</v>
      </c>
      <c r="Q535" s="146" t="str">
        <f t="shared" si="44"/>
        <v>Pasture--Natural Pasture--Natural Grass Hay</v>
      </c>
    </row>
    <row r="536" spans="1:17" x14ac:dyDescent="0.35">
      <c r="A536" s="147" t="str">
        <v>AOM_000763</v>
      </c>
      <c r="B536" s="147" t="str">
        <v>Manganese</v>
      </c>
      <c r="C536" s="147" t="str">
        <v/>
      </c>
      <c r="D536" s="147" t="str">
        <v/>
      </c>
      <c r="E536" s="147" t="str">
        <f t="shared" si="43"/>
        <v/>
      </c>
      <c r="F536" s="147" t="str">
        <v>Management--Livestock Management--Feed Characteristic--Feed Composition--Feed Ingredient--Supplement--Mineral--Manganese----</v>
      </c>
      <c r="G536" s="147" t="str" cm="1">
        <f t="array" ref="G536">IFERROR(SUBSTITUTE(_xlfn.CHOOSECOLS(_xlfn.TEXTSPLIT(_xlfn.TEXTJOIN("|",,F536),"Feed Ingredient--","|",TRUE),2),"----",""),"")</f>
        <v>Supplement--Mineral--Manganese</v>
      </c>
      <c r="H536" s="147" t="str">
        <f t="shared" si="40"/>
        <v>Supplement--Mineral--Manganese</v>
      </c>
      <c r="I536" s="147">
        <f t="shared" si="41"/>
        <v>2</v>
      </c>
      <c r="J536" s="147" t="str">
        <f t="shared" si="42"/>
        <v>Supplement--Mineral</v>
      </c>
      <c r="K536" s="147" t="str" cm="1">
        <f t="array" ref="K536">IF(G536&lt;&gt;"",_xlfn.TEXTJOIN(";",TRUE,
CONCATENATE(A536,"$",H536),
IF(E536="","",IF(I536&lt;&gt;0,CONCATENATE(A536,"$",J536,"--",_xlfn.TEXTSPLIT(E536,";",TRUE,FALSE)),CONCATENATE(A536,"$",_xlfn.TEXTSPLIT(E536,";",TRUE,FALSE))))),"")</f>
        <v>AOM_000763$Supplement--Mineral--Manganese</v>
      </c>
      <c r="L536" s="147" t="str">
        <v>AOM_001789$Forage Plants--Cereal and Grass Forages--Pasture</v>
      </c>
      <c r="M536" s="147" t="str" cm="1">
        <f t="array" ref="M536:N536">IF(L536&lt;&gt;"",_xlfn.TEXTSPLIT(L536, "$"),"")</f>
        <v>AOM_001789</v>
      </c>
      <c r="N536" s="147" t="str">
        <v>Forage Plants--Cereal and Grass Forages--Pasture</v>
      </c>
      <c r="O536" s="147" t="str" cm="1">
        <f t="array" ref="O536">IF(L536&lt;&gt;"",_xlfn.CHOOSECOLS(_xlfn.TEXTSPLIT(N536,"--"),1),"")</f>
        <v>Forage Plants</v>
      </c>
      <c r="P536" s="147" t="str" cm="1">
        <f t="array" ref="P536">IF(L536&lt;&gt;"",IFERROR(_xlfn.CHOOSECOLS(_xlfn.TEXTSPLIT(N536,"--"),2),""),"")</f>
        <v>Cereal and Grass Forages</v>
      </c>
      <c r="Q536" s="147" t="str">
        <f t="shared" si="44"/>
        <v>Pasture</v>
      </c>
    </row>
    <row r="537" spans="1:17" x14ac:dyDescent="0.35">
      <c r="A537" s="146" t="str">
        <v>AOM_000764</v>
      </c>
      <c r="B537" s="146" t="str">
        <v>Mineral Block</v>
      </c>
      <c r="C537" s="146" t="str">
        <v/>
      </c>
      <c r="D537" s="146" t="str">
        <v/>
      </c>
      <c r="E537" s="146" t="str">
        <f t="shared" si="43"/>
        <v/>
      </c>
      <c r="F537" s="146" t="str">
        <v>Management--Livestock Management--Feed Characteristic--Feed Composition--Feed Ingredient--Supplement--Mineral--Mineral Block----</v>
      </c>
      <c r="G537" s="146" t="str" cm="1">
        <f t="array" ref="G537">IFERROR(SUBSTITUTE(_xlfn.CHOOSECOLS(_xlfn.TEXTSPLIT(_xlfn.TEXTJOIN("|",,F537),"Feed Ingredient--","|",TRUE),2),"----",""),"")</f>
        <v>Supplement--Mineral--Mineral Block</v>
      </c>
      <c r="H537" s="146" t="str">
        <f t="shared" si="40"/>
        <v>Supplement--Mineral--Mineral Block</v>
      </c>
      <c r="I537" s="146">
        <f t="shared" si="41"/>
        <v>2</v>
      </c>
      <c r="J537" s="146" t="str">
        <f t="shared" si="42"/>
        <v>Supplement--Mineral</v>
      </c>
      <c r="K537" s="146" t="str" cm="1">
        <f t="array" ref="K537">IF(G537&lt;&gt;"",_xlfn.TEXTJOIN(";",TRUE,
CONCATENATE(A537,"$",H537),
IF(E537="","",IF(I537&lt;&gt;0,CONCATENATE(A537,"$",J537,"--",_xlfn.TEXTSPLIT(E537,";",TRUE,FALSE)),CONCATENATE(A537,"$",_xlfn.TEXTSPLIT(E537,";",TRUE,FALSE))))),"")</f>
        <v>AOM_000764$Supplement--Mineral--Mineral Block</v>
      </c>
      <c r="L537" s="146" t="str">
        <v>AOM_001443$Forage Plants--Cereal and Grass Forages--Pennisetum</v>
      </c>
      <c r="M537" s="146" t="str" cm="1">
        <f t="array" ref="M537:N537">IF(L537&lt;&gt;"",_xlfn.TEXTSPLIT(L537, "$"),"")</f>
        <v>AOM_001443</v>
      </c>
      <c r="N537" s="146" t="str">
        <v>Forage Plants--Cereal and Grass Forages--Pennisetum</v>
      </c>
      <c r="O537" s="146" t="str" cm="1">
        <f t="array" ref="O537">IF(L537&lt;&gt;"",_xlfn.CHOOSECOLS(_xlfn.TEXTSPLIT(N537,"--"),1),"")</f>
        <v>Forage Plants</v>
      </c>
      <c r="P537" s="146" t="str" cm="1">
        <f t="array" ref="P537">IF(L537&lt;&gt;"",IFERROR(_xlfn.CHOOSECOLS(_xlfn.TEXTSPLIT(N537,"--"),2),""),"")</f>
        <v>Cereal and Grass Forages</v>
      </c>
      <c r="Q537" s="146" t="str">
        <f t="shared" si="44"/>
        <v>Pennisetum</v>
      </c>
    </row>
    <row r="538" spans="1:17" x14ac:dyDescent="0.35">
      <c r="A538" s="147" t="str">
        <v>AOM_000766</v>
      </c>
      <c r="B538" s="147" t="str">
        <v>Mineral Lick</v>
      </c>
      <c r="C538" s="147" t="str">
        <v/>
      </c>
      <c r="D538" s="147" t="str">
        <v/>
      </c>
      <c r="E538" s="147" t="str">
        <f t="shared" si="43"/>
        <v/>
      </c>
      <c r="F538" s="147" t="str">
        <v>Management--Livestock Management--Feed Characteristic--Feed Composition--Feed Ingredient--Supplement--Mineral--Mineral Lick----</v>
      </c>
      <c r="G538" s="147" t="str" cm="1">
        <f t="array" ref="G538">IFERROR(SUBSTITUTE(_xlfn.CHOOSECOLS(_xlfn.TEXTSPLIT(_xlfn.TEXTJOIN("|",,F538),"Feed Ingredient--","|",TRUE),2),"----",""),"")</f>
        <v>Supplement--Mineral--Mineral Lick</v>
      </c>
      <c r="H538" s="147" t="str">
        <f t="shared" si="40"/>
        <v>Supplement--Mineral--Mineral Lick</v>
      </c>
      <c r="I538" s="147">
        <f t="shared" si="41"/>
        <v>2</v>
      </c>
      <c r="J538" s="147" t="str">
        <f t="shared" si="42"/>
        <v>Supplement--Mineral</v>
      </c>
      <c r="K538" s="147" t="str" cm="1">
        <f t="array" ref="K538">IF(G538&lt;&gt;"",_xlfn.TEXTJOIN(";",TRUE,
CONCATENATE(A538,"$",H538),
IF(E538="","",IF(I538&lt;&gt;0,CONCATENATE(A538,"$",J538,"--",_xlfn.TEXTSPLIT(E538,";",TRUE,FALSE)),CONCATENATE(A538,"$",_xlfn.TEXTSPLIT(E538,";",TRUE,FALSE))))),"")</f>
        <v>AOM_000766$Supplement--Mineral--Mineral Lick</v>
      </c>
      <c r="L538" s="147" t="str">
        <v>AOM_001409$Forage Plants--Cereal and Grass Forages--Pennisetum clandestinum</v>
      </c>
      <c r="M538" s="147" t="str" cm="1">
        <f t="array" ref="M538:N538">IF(L538&lt;&gt;"",_xlfn.TEXTSPLIT(L538, "$"),"")</f>
        <v>AOM_001409</v>
      </c>
      <c r="N538" s="147" t="str">
        <v>Forage Plants--Cereal and Grass Forages--Pennisetum clandestinum</v>
      </c>
      <c r="O538" s="147" t="str" cm="1">
        <f t="array" ref="O538">IF(L538&lt;&gt;"",_xlfn.CHOOSECOLS(_xlfn.TEXTSPLIT(N538,"--"),1),"")</f>
        <v>Forage Plants</v>
      </c>
      <c r="P538" s="147" t="str" cm="1">
        <f t="array" ref="P538">IF(L538&lt;&gt;"",IFERROR(_xlfn.CHOOSECOLS(_xlfn.TEXTSPLIT(N538,"--"),2),""),"")</f>
        <v>Cereal and Grass Forages</v>
      </c>
      <c r="Q538" s="147" t="str">
        <f t="shared" si="44"/>
        <v>Pennisetum clandestinum</v>
      </c>
    </row>
    <row r="539" spans="1:17" x14ac:dyDescent="0.35">
      <c r="A539" s="146" t="str">
        <v>AOM_001773</v>
      </c>
      <c r="B539" s="146" t="str">
        <v>Trace-elements Mix</v>
      </c>
      <c r="C539" s="146" t="str">
        <v/>
      </c>
      <c r="D539" s="146" t="str">
        <v/>
      </c>
      <c r="E539" s="146" t="str">
        <f t="shared" si="43"/>
        <v/>
      </c>
      <c r="F539" s="146" t="str">
        <v>Management--Livestock Management--Feed Characteristic--Feed Composition--Feed Ingredient--Supplement--Mineral--Mineral Mix--Trace-elements Mix--</v>
      </c>
      <c r="G539" s="146" t="str" cm="1">
        <f t="array" ref="G539">IFERROR(SUBSTITUTE(_xlfn.CHOOSECOLS(_xlfn.TEXTSPLIT(_xlfn.TEXTJOIN("|",,F539),"Feed Ingredient--","|",TRUE),2),"----",""),"")</f>
        <v>Supplement--Mineral--Mineral Mix--Trace-elements Mix--</v>
      </c>
      <c r="H539" s="146" t="str">
        <f t="shared" si="40"/>
        <v>Supplement--Mineral--Mineral Mix--Trace-elements Mix</v>
      </c>
      <c r="I539" s="146">
        <f t="shared" si="41"/>
        <v>3</v>
      </c>
      <c r="J539" s="146" t="str">
        <f t="shared" si="42"/>
        <v>Supplement--Mineral--Mineral Mix</v>
      </c>
      <c r="K539" s="146" t="str" cm="1">
        <f t="array" ref="K539">IF(G539&lt;&gt;"",_xlfn.TEXTJOIN(";",TRUE,
CONCATENATE(A539,"$",H539),
IF(E539="","",IF(I539&lt;&gt;0,CONCATENATE(A539,"$",J539,"--",_xlfn.TEXTSPLIT(E539,";",TRUE,FALSE)),CONCATENATE(A539,"$",_xlfn.TEXTSPLIT(E539,";",TRUE,FALSE))))),"")</f>
        <v>AOM_001773$Supplement--Mineral--Mineral Mix--Trace-elements Mix</v>
      </c>
      <c r="L539" s="146" t="str">
        <v>AOM_002040$Forage Plants--Cereal and Grass Forages--Pennisetum clandestinum--Pennisetum clandestinum Leaves</v>
      </c>
      <c r="M539" s="146" t="str" cm="1">
        <f t="array" ref="M539:N539">IF(L539&lt;&gt;"",_xlfn.TEXTSPLIT(L539, "$"),"")</f>
        <v>AOM_002040</v>
      </c>
      <c r="N539" s="146" t="str">
        <v>Forage Plants--Cereal and Grass Forages--Pennisetum clandestinum--Pennisetum clandestinum Leaves</v>
      </c>
      <c r="O539" s="146" t="str" cm="1">
        <f t="array" ref="O539">IF(L539&lt;&gt;"",_xlfn.CHOOSECOLS(_xlfn.TEXTSPLIT(N539,"--"),1),"")</f>
        <v>Forage Plants</v>
      </c>
      <c r="P539" s="146" t="str" cm="1">
        <f t="array" ref="P539">IF(L539&lt;&gt;"",IFERROR(_xlfn.CHOOSECOLS(_xlfn.TEXTSPLIT(N539,"--"),2),""),"")</f>
        <v>Cereal and Grass Forages</v>
      </c>
      <c r="Q539" s="146" t="str">
        <f t="shared" si="44"/>
        <v>Pennisetum clandestinum--Pennisetum clandestinum Leaves</v>
      </c>
    </row>
    <row r="540" spans="1:17" x14ac:dyDescent="0.35">
      <c r="A540" s="147" t="str">
        <v>AOM_001415</v>
      </c>
      <c r="B540" s="147" t="str">
        <v>Mineral Mix</v>
      </c>
      <c r="C540" s="147" t="str">
        <v/>
      </c>
      <c r="D540" s="147" t="str">
        <v/>
      </c>
      <c r="E540" s="147" t="str">
        <f t="shared" si="43"/>
        <v/>
      </c>
      <c r="F540" s="147" t="str">
        <v>Management--Livestock Management--Feed Characteristic--Feed Composition--Feed Ingredient--Supplement--Mineral--Mineral Mix----</v>
      </c>
      <c r="G540" s="147" t="str" cm="1">
        <f t="array" ref="G540">IFERROR(SUBSTITUTE(_xlfn.CHOOSECOLS(_xlfn.TEXTSPLIT(_xlfn.TEXTJOIN("|",,F540),"Feed Ingredient--","|",TRUE),2),"----",""),"")</f>
        <v>Supplement--Mineral--Mineral Mix</v>
      </c>
      <c r="H540" s="147" t="str">
        <f t="shared" si="40"/>
        <v>Supplement--Mineral--Mineral Mix</v>
      </c>
      <c r="I540" s="147">
        <f t="shared" si="41"/>
        <v>2</v>
      </c>
      <c r="J540" s="147" t="str">
        <f t="shared" si="42"/>
        <v>Supplement--Mineral</v>
      </c>
      <c r="K540" s="147" t="str" cm="1">
        <f t="array" ref="K540">IF(G540&lt;&gt;"",_xlfn.TEXTJOIN(";",TRUE,
CONCATENATE(A540,"$",H540),
IF(E540="","",IF(I540&lt;&gt;0,CONCATENATE(A540,"$",J540,"--",_xlfn.TEXTSPLIT(E540,";",TRUE,FALSE)),CONCATENATE(A540,"$",_xlfn.TEXTSPLIT(E540,";",TRUE,FALSE))))),"")</f>
        <v>AOM_001415$Supplement--Mineral--Mineral Mix</v>
      </c>
      <c r="L540" s="147" t="str">
        <v>AOM_001412$Forage Plants--Cereal and Grass Forages--Pennisetum mezianum</v>
      </c>
      <c r="M540" s="147" t="str" cm="1">
        <f t="array" ref="M540:N540">IF(L540&lt;&gt;"",_xlfn.TEXTSPLIT(L540, "$"),"")</f>
        <v>AOM_001412</v>
      </c>
      <c r="N540" s="147" t="str">
        <v>Forage Plants--Cereal and Grass Forages--Pennisetum mezianum</v>
      </c>
      <c r="O540" s="147" t="str" cm="1">
        <f t="array" ref="O540">IF(L540&lt;&gt;"",_xlfn.CHOOSECOLS(_xlfn.TEXTSPLIT(N540,"--"),1),"")</f>
        <v>Forage Plants</v>
      </c>
      <c r="P540" s="147" t="str" cm="1">
        <f t="array" ref="P540">IF(L540&lt;&gt;"",IFERROR(_xlfn.CHOOSECOLS(_xlfn.TEXTSPLIT(N540,"--"),2),""),"")</f>
        <v>Cereal and Grass Forages</v>
      </c>
      <c r="Q540" s="147" t="str">
        <f t="shared" si="44"/>
        <v>Pennisetum mezianum</v>
      </c>
    </row>
    <row r="541" spans="1:17" x14ac:dyDescent="0.35">
      <c r="A541" s="146" t="str">
        <v>AOM_000768</v>
      </c>
      <c r="B541" s="146" t="str">
        <v>Monocalcium Phosphate</v>
      </c>
      <c r="C541" s="146" t="str">
        <v/>
      </c>
      <c r="D541" s="146" t="str">
        <v/>
      </c>
      <c r="E541" s="146" t="str">
        <f t="shared" si="43"/>
        <v/>
      </c>
      <c r="F541" s="146" t="str">
        <v>Management--Livestock Management--Feed Characteristic--Feed Composition--Feed Ingredient--Supplement--Mineral--Monocalcium Phosphate----</v>
      </c>
      <c r="G541" s="146" t="str" cm="1">
        <f t="array" ref="G541">IFERROR(SUBSTITUTE(_xlfn.CHOOSECOLS(_xlfn.TEXTSPLIT(_xlfn.TEXTJOIN("|",,F541),"Feed Ingredient--","|",TRUE),2),"----",""),"")</f>
        <v>Supplement--Mineral--Monocalcium Phosphate</v>
      </c>
      <c r="H541" s="146" t="str">
        <f t="shared" si="40"/>
        <v>Supplement--Mineral--Monocalcium Phosphate</v>
      </c>
      <c r="I541" s="146">
        <f t="shared" si="41"/>
        <v>2</v>
      </c>
      <c r="J541" s="146" t="str">
        <f t="shared" si="42"/>
        <v>Supplement--Mineral</v>
      </c>
      <c r="K541" s="146" t="str" cm="1">
        <f t="array" ref="K541">IF(G541&lt;&gt;"",_xlfn.TEXTJOIN(";",TRUE,
CONCATENATE(A541,"$",H541),
IF(E541="","",IF(I541&lt;&gt;0,CONCATENATE(A541,"$",J541,"--",_xlfn.TEXTSPLIT(E541,";",TRUE,FALSE)),CONCATENATE(A541,"$",_xlfn.TEXTSPLIT(E541,";",TRUE,FALSE))))),"")</f>
        <v>AOM_000768$Supplement--Mineral--Monocalcium Phosphate</v>
      </c>
      <c r="L541" s="146" t="str">
        <v>AOM_001413$Forage Plants--Cereal and Grass Forages--Pennisetum pedicellatum</v>
      </c>
      <c r="M541" s="146" t="str" cm="1">
        <f t="array" ref="M541:N541">IF(L541&lt;&gt;"",_xlfn.TEXTSPLIT(L541, "$"),"")</f>
        <v>AOM_001413</v>
      </c>
      <c r="N541" s="146" t="str">
        <v>Forage Plants--Cereal and Grass Forages--Pennisetum pedicellatum</v>
      </c>
      <c r="O541" s="146" t="str" cm="1">
        <f t="array" ref="O541">IF(L541&lt;&gt;"",_xlfn.CHOOSECOLS(_xlfn.TEXTSPLIT(N541,"--"),1),"")</f>
        <v>Forage Plants</v>
      </c>
      <c r="P541" s="146" t="str" cm="1">
        <f t="array" ref="P541">IF(L541&lt;&gt;"",IFERROR(_xlfn.CHOOSECOLS(_xlfn.TEXTSPLIT(N541,"--"),2),""),"")</f>
        <v>Cereal and Grass Forages</v>
      </c>
      <c r="Q541" s="146" t="str">
        <f t="shared" si="44"/>
        <v>Pennisetum pedicellatum</v>
      </c>
    </row>
    <row r="542" spans="1:17" x14ac:dyDescent="0.35">
      <c r="A542" s="147" t="str">
        <v>AOM_000770</v>
      </c>
      <c r="B542" s="147" t="str">
        <v>Phosphorus</v>
      </c>
      <c r="C542" s="147" t="str">
        <v/>
      </c>
      <c r="D542" s="147" t="str">
        <v/>
      </c>
      <c r="E542" s="147" t="str">
        <f t="shared" si="43"/>
        <v/>
      </c>
      <c r="F542" s="147" t="str">
        <v>Management--Livestock Management--Feed Characteristic--Feed Composition--Feed Ingredient--Supplement--Mineral--Phosphorus----</v>
      </c>
      <c r="G542" s="147" t="str" cm="1">
        <f t="array" ref="G542">IFERROR(SUBSTITUTE(_xlfn.CHOOSECOLS(_xlfn.TEXTSPLIT(_xlfn.TEXTJOIN("|",,F542),"Feed Ingredient--","|",TRUE),2),"----",""),"")</f>
        <v>Supplement--Mineral--Phosphorus</v>
      </c>
      <c r="H542" s="147" t="str">
        <f t="shared" si="40"/>
        <v>Supplement--Mineral--Phosphorus</v>
      </c>
      <c r="I542" s="147">
        <f t="shared" si="41"/>
        <v>2</v>
      </c>
      <c r="J542" s="147" t="str">
        <f t="shared" si="42"/>
        <v>Supplement--Mineral</v>
      </c>
      <c r="K542" s="147" t="str" cm="1">
        <f t="array" ref="K542">IF(G542&lt;&gt;"",_xlfn.TEXTJOIN(";",TRUE,
CONCATENATE(A542,"$",H542),
IF(E542="","",IF(I542&lt;&gt;0,CONCATENATE(A542,"$",J542,"--",_xlfn.TEXTSPLIT(E542,";",TRUE,FALSE)),CONCATENATE(A542,"$",_xlfn.TEXTSPLIT(E542,";",TRUE,FALSE))))),"")</f>
        <v>AOM_000770$Supplement--Mineral--Phosphorus</v>
      </c>
      <c r="L542" s="147" t="str">
        <v>AOM_001441$Forage Plants--Cereal and Grass Forages--Pennisetum petiolar</v>
      </c>
      <c r="M542" s="147" t="str" cm="1">
        <f t="array" ref="M542:N542">IF(L542&lt;&gt;"",_xlfn.TEXTSPLIT(L542, "$"),"")</f>
        <v>AOM_001441</v>
      </c>
      <c r="N542" s="147" t="str">
        <v>Forage Plants--Cereal and Grass Forages--Pennisetum petiolar</v>
      </c>
      <c r="O542" s="147" t="str" cm="1">
        <f t="array" ref="O542">IF(L542&lt;&gt;"",_xlfn.CHOOSECOLS(_xlfn.TEXTSPLIT(N542,"--"),1),"")</f>
        <v>Forage Plants</v>
      </c>
      <c r="P542" s="147" t="str" cm="1">
        <f t="array" ref="P542">IF(L542&lt;&gt;"",IFERROR(_xlfn.CHOOSECOLS(_xlfn.TEXTSPLIT(N542,"--"),2),""),"")</f>
        <v>Cereal and Grass Forages</v>
      </c>
      <c r="Q542" s="147" t="str">
        <f t="shared" si="44"/>
        <v>Pennisetum petiolar</v>
      </c>
    </row>
    <row r="543" spans="1:17" x14ac:dyDescent="0.35">
      <c r="A543" s="146" t="str">
        <v>AOM_001427</v>
      </c>
      <c r="B543" s="146" t="str">
        <v>Potassium Carbonate</v>
      </c>
      <c r="C543" s="146" t="str">
        <v/>
      </c>
      <c r="D543" s="146" t="str">
        <v/>
      </c>
      <c r="E543" s="146" t="str">
        <f t="shared" si="43"/>
        <v/>
      </c>
      <c r="F543" s="146" t="str">
        <v>Management--Livestock Management--Feed Characteristic--Feed Composition--Feed Ingredient--Supplement--Mineral--Potassium Carbonate----</v>
      </c>
      <c r="G543" s="146" t="str" cm="1">
        <f t="array" ref="G543">IFERROR(SUBSTITUTE(_xlfn.CHOOSECOLS(_xlfn.TEXTSPLIT(_xlfn.TEXTJOIN("|",,F543),"Feed Ingredient--","|",TRUE),2),"----",""),"")</f>
        <v>Supplement--Mineral--Potassium Carbonate</v>
      </c>
      <c r="H543" s="146" t="str">
        <f t="shared" si="40"/>
        <v>Supplement--Mineral--Potassium Carbonate</v>
      </c>
      <c r="I543" s="146">
        <f t="shared" si="41"/>
        <v>2</v>
      </c>
      <c r="J543" s="146" t="str">
        <f t="shared" si="42"/>
        <v>Supplement--Mineral</v>
      </c>
      <c r="K543" s="146" t="str" cm="1">
        <f t="array" ref="K543">IF(G543&lt;&gt;"",_xlfn.TEXTJOIN(";",TRUE,
CONCATENATE(A543,"$",H543),
IF(E543="","",IF(I543&lt;&gt;0,CONCATENATE(A543,"$",J543,"--",_xlfn.TEXTSPLIT(E543,";",TRUE,FALSE)),CONCATENATE(A543,"$",_xlfn.TEXTSPLIT(E543,";",TRUE,FALSE))))),"")</f>
        <v>AOM_001427$Supplement--Mineral--Potassium Carbonate</v>
      </c>
      <c r="L543" s="146" t="str">
        <v>AOM_000689$Forage Plants--Cereal and Grass Forages--Pennisetum purpureum</v>
      </c>
      <c r="M543" s="146" t="str" cm="1">
        <f t="array" ref="M543:N543">IF(L543&lt;&gt;"",_xlfn.TEXTSPLIT(L543, "$"),"")</f>
        <v>AOM_000689</v>
      </c>
      <c r="N543" s="146" t="str">
        <v>Forage Plants--Cereal and Grass Forages--Pennisetum purpureum</v>
      </c>
      <c r="O543" s="146" t="str" cm="1">
        <f t="array" ref="O543">IF(L543&lt;&gt;"",_xlfn.CHOOSECOLS(_xlfn.TEXTSPLIT(N543,"--"),1),"")</f>
        <v>Forage Plants</v>
      </c>
      <c r="P543" s="146" t="str" cm="1">
        <f t="array" ref="P543">IF(L543&lt;&gt;"",IFERROR(_xlfn.CHOOSECOLS(_xlfn.TEXTSPLIT(N543,"--"),2),""),"")</f>
        <v>Cereal and Grass Forages</v>
      </c>
      <c r="Q543" s="146" t="str">
        <f t="shared" si="44"/>
        <v>Pennisetum purpureum</v>
      </c>
    </row>
    <row r="544" spans="1:17" x14ac:dyDescent="0.35">
      <c r="A544" s="147" t="str">
        <v>AOM_001509</v>
      </c>
      <c r="B544" s="147" t="str">
        <v>Potassium Humate</v>
      </c>
      <c r="C544" s="147" t="str">
        <v/>
      </c>
      <c r="D544" s="147" t="str">
        <v/>
      </c>
      <c r="E544" s="147" t="str">
        <f t="shared" si="43"/>
        <v/>
      </c>
      <c r="F544" s="147" t="str">
        <v>Management--Livestock Management--Feed Characteristic--Feed Composition--Feed Ingredient--Supplement--Mineral--Potassium Humate----</v>
      </c>
      <c r="G544" s="147" t="str" cm="1">
        <f t="array" ref="G544">IFERROR(SUBSTITUTE(_xlfn.CHOOSECOLS(_xlfn.TEXTSPLIT(_xlfn.TEXTJOIN("|",,F544),"Feed Ingredient--","|",TRUE),2),"----",""),"")</f>
        <v>Supplement--Mineral--Potassium Humate</v>
      </c>
      <c r="H544" s="147" t="str">
        <f t="shared" si="40"/>
        <v>Supplement--Mineral--Potassium Humate</v>
      </c>
      <c r="I544" s="147">
        <f t="shared" si="41"/>
        <v>2</v>
      </c>
      <c r="J544" s="147" t="str">
        <f t="shared" si="42"/>
        <v>Supplement--Mineral</v>
      </c>
      <c r="K544" s="147" t="str" cm="1">
        <f t="array" ref="K544">IF(G544&lt;&gt;"",_xlfn.TEXTJOIN(";",TRUE,
CONCATENATE(A544,"$",H544),
IF(E544="","",IF(I544&lt;&gt;0,CONCATENATE(A544,"$",J544,"--",_xlfn.TEXTSPLIT(E544,";",TRUE,FALSE)),CONCATENATE(A544,"$",_xlfn.TEXTSPLIT(E544,";",TRUE,FALSE))))),"")</f>
        <v>AOM_001509$Supplement--Mineral--Potassium Humate</v>
      </c>
      <c r="L544" s="147" t="str">
        <v>AOM_000689$Forage Plants--Cereal and Grass Forages--Napier Grass</v>
      </c>
      <c r="M544" s="147" t="str" cm="1">
        <f t="array" ref="M544:N544">IF(L544&lt;&gt;"",_xlfn.TEXTSPLIT(L544, "$"),"")</f>
        <v>AOM_000689</v>
      </c>
      <c r="N544" s="147" t="str">
        <v>Forage Plants--Cereal and Grass Forages--Napier Grass</v>
      </c>
      <c r="O544" s="147" t="str" cm="1">
        <f t="array" ref="O544">IF(L544&lt;&gt;"",_xlfn.CHOOSECOLS(_xlfn.TEXTSPLIT(N544,"--"),1),"")</f>
        <v>Forage Plants</v>
      </c>
      <c r="P544" s="147" t="str" cm="1">
        <f t="array" ref="P544">IF(L544&lt;&gt;"",IFERROR(_xlfn.CHOOSECOLS(_xlfn.TEXTSPLIT(N544,"--"),2),""),"")</f>
        <v>Cereal and Grass Forages</v>
      </c>
      <c r="Q544" s="147" t="str">
        <f t="shared" si="44"/>
        <v>Napier Grass</v>
      </c>
    </row>
    <row r="545" spans="1:17" x14ac:dyDescent="0.35">
      <c r="A545" s="146" t="str">
        <v>AOM_000774</v>
      </c>
      <c r="B545" s="146" t="str">
        <v>Selenium</v>
      </c>
      <c r="C545" s="146" t="str">
        <v/>
      </c>
      <c r="D545" s="146" t="str">
        <v/>
      </c>
      <c r="E545" s="146" t="str">
        <f t="shared" si="43"/>
        <v/>
      </c>
      <c r="F545" s="146" t="str">
        <v>Management--Livestock Management--Feed Characteristic--Feed Composition--Feed Ingredient--Supplement--Mineral--Selenium----</v>
      </c>
      <c r="G545" s="146" t="str" cm="1">
        <f t="array" ref="G545">IFERROR(SUBSTITUTE(_xlfn.CHOOSECOLS(_xlfn.TEXTSPLIT(_xlfn.TEXTJOIN("|",,F545),"Feed Ingredient--","|",TRUE),2),"----",""),"")</f>
        <v>Supplement--Mineral--Selenium</v>
      </c>
      <c r="H545" s="146" t="str">
        <f t="shared" si="40"/>
        <v>Supplement--Mineral--Selenium</v>
      </c>
      <c r="I545" s="146">
        <f t="shared" si="41"/>
        <v>2</v>
      </c>
      <c r="J545" s="146" t="str">
        <f t="shared" si="42"/>
        <v>Supplement--Mineral</v>
      </c>
      <c r="K545" s="146" t="str" cm="1">
        <f t="array" ref="K545">IF(G545&lt;&gt;"",_xlfn.TEXTJOIN(";",TRUE,
CONCATENATE(A545,"$",H545),
IF(E545="","",IF(I545&lt;&gt;0,CONCATENATE(A545,"$",J545,"--",_xlfn.TEXTSPLIT(E545,";",TRUE,FALSE)),CONCATENATE(A545,"$",_xlfn.TEXTSPLIT(E545,";",TRUE,FALSE))))),"")</f>
        <v>AOM_000774$Supplement--Mineral--Selenium</v>
      </c>
      <c r="L545" s="146" t="str">
        <v>AOM_000689$Forage Plants--Cereal and Grass Forages--Elephant Grass</v>
      </c>
      <c r="M545" s="146" t="str" cm="1">
        <f t="array" ref="M545:N545">IF(L545&lt;&gt;"",_xlfn.TEXTSPLIT(L545, "$"),"")</f>
        <v>AOM_000689</v>
      </c>
      <c r="N545" s="146" t="str">
        <v>Forage Plants--Cereal and Grass Forages--Elephant Grass</v>
      </c>
      <c r="O545" s="146" t="str" cm="1">
        <f t="array" ref="O545">IF(L545&lt;&gt;"",_xlfn.CHOOSECOLS(_xlfn.TEXTSPLIT(N545,"--"),1),"")</f>
        <v>Forage Plants</v>
      </c>
      <c r="P545" s="146" t="str" cm="1">
        <f t="array" ref="P545">IF(L545&lt;&gt;"",IFERROR(_xlfn.CHOOSECOLS(_xlfn.TEXTSPLIT(N545,"--"),2),""),"")</f>
        <v>Cereal and Grass Forages</v>
      </c>
      <c r="Q545" s="146" t="str">
        <f t="shared" si="44"/>
        <v>Elephant Grass</v>
      </c>
    </row>
    <row r="546" spans="1:17" x14ac:dyDescent="0.35">
      <c r="A546" s="147" t="str">
        <v>AOM_001487</v>
      </c>
      <c r="B546" s="147" t="str">
        <v>Sodium Sulfate</v>
      </c>
      <c r="C546" s="147" t="str">
        <v/>
      </c>
      <c r="D546" s="147" t="str">
        <v/>
      </c>
      <c r="E546" s="147" t="str">
        <f t="shared" si="43"/>
        <v/>
      </c>
      <c r="F546" s="147" t="str">
        <v>Management--Livestock Management--Feed Characteristic--Feed Composition--Feed Ingredient--Supplement--Mineral--Sodium Sulfate----</v>
      </c>
      <c r="G546" s="147" t="str" cm="1">
        <f t="array" ref="G546">IFERROR(SUBSTITUTE(_xlfn.CHOOSECOLS(_xlfn.TEXTSPLIT(_xlfn.TEXTJOIN("|",,F546),"Feed Ingredient--","|",TRUE),2),"----",""),"")</f>
        <v>Supplement--Mineral--Sodium Sulfate</v>
      </c>
      <c r="H546" s="147" t="str">
        <f t="shared" si="40"/>
        <v>Supplement--Mineral--Sodium Sulfate</v>
      </c>
      <c r="I546" s="147">
        <f t="shared" si="41"/>
        <v>2</v>
      </c>
      <c r="J546" s="147" t="str">
        <f t="shared" si="42"/>
        <v>Supplement--Mineral</v>
      </c>
      <c r="K546" s="147" t="str" cm="1">
        <f t="array" ref="K546">IF(G546&lt;&gt;"",_xlfn.TEXTJOIN(";",TRUE,
CONCATENATE(A546,"$",H546),
IF(E546="","",IF(I546&lt;&gt;0,CONCATENATE(A546,"$",J546,"--",_xlfn.TEXTSPLIT(E546,";",TRUE,FALSE)),CONCATENATE(A546,"$",_xlfn.TEXTSPLIT(E546,";",TRUE,FALSE))))),"")</f>
        <v>AOM_001487$Supplement--Mineral--Sodium Sulfate</v>
      </c>
      <c r="L546" s="147" t="str">
        <v>AOM_000689$Forage Plants--Cereal and Grass Forages--Bana Grass</v>
      </c>
      <c r="M546" s="147" t="str" cm="1">
        <f t="array" ref="M546:N546">IF(L546&lt;&gt;"",_xlfn.TEXTSPLIT(L546, "$"),"")</f>
        <v>AOM_000689</v>
      </c>
      <c r="N546" s="147" t="str">
        <v>Forage Plants--Cereal and Grass Forages--Bana Grass</v>
      </c>
      <c r="O546" s="147" t="str" cm="1">
        <f t="array" ref="O546">IF(L546&lt;&gt;"",_xlfn.CHOOSECOLS(_xlfn.TEXTSPLIT(N546,"--"),1),"")</f>
        <v>Forage Plants</v>
      </c>
      <c r="P546" s="147" t="str" cm="1">
        <f t="array" ref="P546">IF(L546&lt;&gt;"",IFERROR(_xlfn.CHOOSECOLS(_xlfn.TEXTSPLIT(N546,"--"),2),""),"")</f>
        <v>Cereal and Grass Forages</v>
      </c>
      <c r="Q546" s="147" t="str">
        <f t="shared" si="44"/>
        <v>Bana Grass</v>
      </c>
    </row>
    <row r="547" spans="1:17" x14ac:dyDescent="0.35">
      <c r="A547" s="146" t="str">
        <v>AOM_000776</v>
      </c>
      <c r="B547" s="146" t="str">
        <v>Sulphur</v>
      </c>
      <c r="C547" s="146" t="str">
        <v/>
      </c>
      <c r="D547" s="146" t="str">
        <v/>
      </c>
      <c r="E547" s="146" t="str">
        <f t="shared" si="43"/>
        <v/>
      </c>
      <c r="F547" s="146" t="str">
        <v>Management--Livestock Management--Feed Characteristic--Feed Composition--Feed Ingredient--Supplement--Mineral--Sulphur----</v>
      </c>
      <c r="G547" s="146" t="str" cm="1">
        <f t="array" ref="G547">IFERROR(SUBSTITUTE(_xlfn.CHOOSECOLS(_xlfn.TEXTSPLIT(_xlfn.TEXTJOIN("|",,F547),"Feed Ingredient--","|",TRUE),2),"----",""),"")</f>
        <v>Supplement--Mineral--Sulphur</v>
      </c>
      <c r="H547" s="146" t="str">
        <f t="shared" si="40"/>
        <v>Supplement--Mineral--Sulphur</v>
      </c>
      <c r="I547" s="146">
        <f t="shared" si="41"/>
        <v>2</v>
      </c>
      <c r="J547" s="146" t="str">
        <f t="shared" si="42"/>
        <v>Supplement--Mineral</v>
      </c>
      <c r="K547" s="146" t="str" cm="1">
        <f t="array" ref="K547">IF(G547&lt;&gt;"",_xlfn.TEXTJOIN(";",TRUE,
CONCATENATE(A547,"$",H547),
IF(E547="","",IF(I547&lt;&gt;0,CONCATENATE(A547,"$",J547,"--",_xlfn.TEXTSPLIT(E547,";",TRUE,FALSE)),CONCATENATE(A547,"$",_xlfn.TEXTSPLIT(E547,";",TRUE,FALSE))))),"")</f>
        <v>AOM_000776$Supplement--Mineral--Sulphur</v>
      </c>
      <c r="L547" s="146" t="str">
        <v>AOM_001444$Forage Plants--Cereal and Grass Forages--Pennisetum villosum</v>
      </c>
      <c r="M547" s="146" t="str" cm="1">
        <f t="array" ref="M547:N547">IF(L547&lt;&gt;"",_xlfn.TEXTSPLIT(L547, "$"),"")</f>
        <v>AOM_001444</v>
      </c>
      <c r="N547" s="146" t="str">
        <v>Forage Plants--Cereal and Grass Forages--Pennisetum villosum</v>
      </c>
      <c r="O547" s="146" t="str" cm="1">
        <f t="array" ref="O547">IF(L547&lt;&gt;"",_xlfn.CHOOSECOLS(_xlfn.TEXTSPLIT(N547,"--"),1),"")</f>
        <v>Forage Plants</v>
      </c>
      <c r="P547" s="146" t="str" cm="1">
        <f t="array" ref="P547">IF(L547&lt;&gt;"",IFERROR(_xlfn.CHOOSECOLS(_xlfn.TEXTSPLIT(N547,"--"),2),""),"")</f>
        <v>Cereal and Grass Forages</v>
      </c>
      <c r="Q547" s="146" t="str">
        <f t="shared" si="44"/>
        <v>Pennisetum villosum</v>
      </c>
    </row>
    <row r="548" spans="1:17" x14ac:dyDescent="0.35">
      <c r="A548" s="147" t="str">
        <v>AOM_000777</v>
      </c>
      <c r="B548" s="147" t="str">
        <v>Tricalcium Phosphate</v>
      </c>
      <c r="C548" s="147" t="str">
        <v/>
      </c>
      <c r="D548" s="147" t="str">
        <v/>
      </c>
      <c r="E548" s="147" t="str">
        <f t="shared" si="43"/>
        <v/>
      </c>
      <c r="F548" s="147" t="str">
        <v>Management--Livestock Management--Feed Characteristic--Feed Composition--Feed Ingredient--Supplement--Mineral--Tricalcium Phosphate----</v>
      </c>
      <c r="G548" s="147" t="str" cm="1">
        <f t="array" ref="G548">IFERROR(SUBSTITUTE(_xlfn.CHOOSECOLS(_xlfn.TEXTSPLIT(_xlfn.TEXTJOIN("|",,F548),"Feed Ingredient--","|",TRUE),2),"----",""),"")</f>
        <v>Supplement--Mineral--Tricalcium Phosphate</v>
      </c>
      <c r="H548" s="147" t="str">
        <f t="shared" si="40"/>
        <v>Supplement--Mineral--Tricalcium Phosphate</v>
      </c>
      <c r="I548" s="147">
        <f t="shared" si="41"/>
        <v>2</v>
      </c>
      <c r="J548" s="147" t="str">
        <f t="shared" si="42"/>
        <v>Supplement--Mineral</v>
      </c>
      <c r="K548" s="147" t="str" cm="1">
        <f t="array" ref="K548">IF(G548&lt;&gt;"",_xlfn.TEXTJOIN(";",TRUE,
CONCATENATE(A548,"$",H548),
IF(E548="","",IF(I548&lt;&gt;0,CONCATENATE(A548,"$",J548,"--",_xlfn.TEXTSPLIT(E548,";",TRUE,FALSE)),CONCATENATE(A548,"$",_xlfn.TEXTSPLIT(E548,";",TRUE,FALSE))))),"")</f>
        <v>AOM_000777$Supplement--Mineral--Tricalcium Phosphate</v>
      </c>
      <c r="L548" s="147" t="str">
        <v>AOM_001445$Forage Plants--Cereal and Grass Forages--Phalaris aquatica</v>
      </c>
      <c r="M548" s="147" t="str" cm="1">
        <f t="array" ref="M548:N548">IF(L548&lt;&gt;"",_xlfn.TEXTSPLIT(L548, "$"),"")</f>
        <v>AOM_001445</v>
      </c>
      <c r="N548" s="147" t="str">
        <v>Forage Plants--Cereal and Grass Forages--Phalaris aquatica</v>
      </c>
      <c r="O548" s="147" t="str" cm="1">
        <f t="array" ref="O548">IF(L548&lt;&gt;"",_xlfn.CHOOSECOLS(_xlfn.TEXTSPLIT(N548,"--"),1),"")</f>
        <v>Forage Plants</v>
      </c>
      <c r="P548" s="147" t="str" cm="1">
        <f t="array" ref="P548">IF(L548&lt;&gt;"",IFERROR(_xlfn.CHOOSECOLS(_xlfn.TEXTSPLIT(N548,"--"),2),""),"")</f>
        <v>Cereal and Grass Forages</v>
      </c>
      <c r="Q548" s="147" t="str">
        <f t="shared" si="44"/>
        <v>Phalaris aquatica</v>
      </c>
    </row>
    <row r="549" spans="1:17" x14ac:dyDescent="0.35">
      <c r="A549" s="146" t="str">
        <v>AOM_000778</v>
      </c>
      <c r="B549" s="146" t="str">
        <v>Zinc</v>
      </c>
      <c r="C549" s="146" t="str">
        <v/>
      </c>
      <c r="D549" s="146" t="str">
        <v/>
      </c>
      <c r="E549" s="146" t="str">
        <f t="shared" si="43"/>
        <v/>
      </c>
      <c r="F549" s="146" t="str">
        <v>Management--Livestock Management--Feed Characteristic--Feed Composition--Feed Ingredient--Supplement--Mineral--Zinc----</v>
      </c>
      <c r="G549" s="146" t="str" cm="1">
        <f t="array" ref="G549">IFERROR(SUBSTITUTE(_xlfn.CHOOSECOLS(_xlfn.TEXTSPLIT(_xlfn.TEXTJOIN("|",,F549),"Feed Ingredient--","|",TRUE),2),"----",""),"")</f>
        <v>Supplement--Mineral--Zinc</v>
      </c>
      <c r="H549" s="146" t="str">
        <f t="shared" si="40"/>
        <v>Supplement--Mineral--Zinc</v>
      </c>
      <c r="I549" s="146">
        <f t="shared" si="41"/>
        <v>2</v>
      </c>
      <c r="J549" s="146" t="str">
        <f t="shared" si="42"/>
        <v>Supplement--Mineral</v>
      </c>
      <c r="K549" s="146" t="str" cm="1">
        <f t="array" ref="K549">IF(G549&lt;&gt;"",_xlfn.TEXTJOIN(";",TRUE,
CONCATENATE(A549,"$",H549),
IF(E549="","",IF(I549&lt;&gt;0,CONCATENATE(A549,"$",J549,"--",_xlfn.TEXTSPLIT(E549,";",TRUE,FALSE)),CONCATENATE(A549,"$",_xlfn.TEXTSPLIT(E549,";",TRUE,FALSE))))),"")</f>
        <v>AOM_000778$Supplement--Mineral--Zinc</v>
      </c>
      <c r="L549" s="146" t="str">
        <v>AOM_001854$Forage Plants--Cereal and Grass Forages--Plantago albicans</v>
      </c>
      <c r="M549" s="146" t="str" cm="1">
        <f t="array" ref="M549:N549">IF(L549&lt;&gt;"",_xlfn.TEXTSPLIT(L549, "$"),"")</f>
        <v>AOM_001854</v>
      </c>
      <c r="N549" s="146" t="str">
        <v>Forage Plants--Cereal and Grass Forages--Plantago albicans</v>
      </c>
      <c r="O549" s="146" t="str" cm="1">
        <f t="array" ref="O549">IF(L549&lt;&gt;"",_xlfn.CHOOSECOLS(_xlfn.TEXTSPLIT(N549,"--"),1),"")</f>
        <v>Forage Plants</v>
      </c>
      <c r="P549" s="146" t="str" cm="1">
        <f t="array" ref="P549">IF(L549&lt;&gt;"",IFERROR(_xlfn.CHOOSECOLS(_xlfn.TEXTSPLIT(N549,"--"),2),""),"")</f>
        <v>Cereal and Grass Forages</v>
      </c>
      <c r="Q549" s="146" t="str">
        <f t="shared" si="44"/>
        <v>Plantago albicans</v>
      </c>
    </row>
    <row r="550" spans="1:17" x14ac:dyDescent="0.35">
      <c r="A550" s="147" t="str">
        <v>AOM_001417</v>
      </c>
      <c r="B550" s="147" t="str">
        <v>Zinc Manganese</v>
      </c>
      <c r="C550" s="147" t="str">
        <v/>
      </c>
      <c r="D550" s="147" t="str">
        <v/>
      </c>
      <c r="E550" s="147" t="str">
        <f t="shared" si="43"/>
        <v/>
      </c>
      <c r="F550" s="147" t="str">
        <v>Management--Livestock Management--Feed Characteristic--Feed Composition--Feed Ingredient--Supplement--Mineral--Zinc Manganese----</v>
      </c>
      <c r="G550" s="147" t="str" cm="1">
        <f t="array" ref="G550">IFERROR(SUBSTITUTE(_xlfn.CHOOSECOLS(_xlfn.TEXTSPLIT(_xlfn.TEXTJOIN("|",,F550),"Feed Ingredient--","|",TRUE),2),"----",""),"")</f>
        <v>Supplement--Mineral--Zinc Manganese</v>
      </c>
      <c r="H550" s="147" t="str">
        <f t="shared" si="40"/>
        <v>Supplement--Mineral--Zinc Manganese</v>
      </c>
      <c r="I550" s="147">
        <f t="shared" si="41"/>
        <v>2</v>
      </c>
      <c r="J550" s="147" t="str">
        <f t="shared" si="42"/>
        <v>Supplement--Mineral</v>
      </c>
      <c r="K550" s="147" t="str" cm="1">
        <f t="array" ref="K550">IF(G550&lt;&gt;"",_xlfn.TEXTJOIN(";",TRUE,
CONCATENATE(A550,"$",H550),
IF(E550="","",IF(I550&lt;&gt;0,CONCATENATE(A550,"$",J550,"--",_xlfn.TEXTSPLIT(E550,";",TRUE,FALSE)),CONCATENATE(A550,"$",_xlfn.TEXTSPLIT(E550,";",TRUE,FALSE))))),"")</f>
        <v>AOM_001417$Supplement--Mineral--Zinc Manganese</v>
      </c>
      <c r="L550" s="147" t="str">
        <v>AOM_001855$Forage Plants--Cereal and Grass Forages--Poaceae</v>
      </c>
      <c r="M550" s="147" t="str" cm="1">
        <f t="array" ref="M550:N550">IF(L550&lt;&gt;"",_xlfn.TEXTSPLIT(L550, "$"),"")</f>
        <v>AOM_001855</v>
      </c>
      <c r="N550" s="147" t="str">
        <v>Forage Plants--Cereal and Grass Forages--Poaceae</v>
      </c>
      <c r="O550" s="147" t="str" cm="1">
        <f t="array" ref="O550">IF(L550&lt;&gt;"",_xlfn.CHOOSECOLS(_xlfn.TEXTSPLIT(N550,"--"),1),"")</f>
        <v>Forage Plants</v>
      </c>
      <c r="P550" s="147" t="str" cm="1">
        <f t="array" ref="P550">IF(L550&lt;&gt;"",IFERROR(_xlfn.CHOOSECOLS(_xlfn.TEXTSPLIT(N550,"--"),2),""),"")</f>
        <v>Cereal and Grass Forages</v>
      </c>
      <c r="Q550" s="147" t="str">
        <f t="shared" si="44"/>
        <v>Poaceae</v>
      </c>
    </row>
    <row r="551" spans="1:17" x14ac:dyDescent="0.35">
      <c r="A551" s="146" t="str">
        <v>AOM_001418</v>
      </c>
      <c r="B551" s="146" t="str">
        <v>Zinc Oxide</v>
      </c>
      <c r="C551" s="146" t="str">
        <v/>
      </c>
      <c r="D551" s="146" t="str">
        <v/>
      </c>
      <c r="E551" s="146" t="str">
        <f t="shared" si="43"/>
        <v/>
      </c>
      <c r="F551" s="146" t="str">
        <v>Management--Livestock Management--Feed Characteristic--Feed Composition--Feed Ingredient--Supplement--Mineral--Zinc Oxide----</v>
      </c>
      <c r="G551" s="146" t="str" cm="1">
        <f t="array" ref="G551">IFERROR(SUBSTITUTE(_xlfn.CHOOSECOLS(_xlfn.TEXTSPLIT(_xlfn.TEXTJOIN("|",,F551),"Feed Ingredient--","|",TRUE),2),"----",""),"")</f>
        <v>Supplement--Mineral--Zinc Oxide</v>
      </c>
      <c r="H551" s="146" t="str">
        <f t="shared" si="40"/>
        <v>Supplement--Mineral--Zinc Oxide</v>
      </c>
      <c r="I551" s="146">
        <f t="shared" si="41"/>
        <v>2</v>
      </c>
      <c r="J551" s="146" t="str">
        <f t="shared" si="42"/>
        <v>Supplement--Mineral</v>
      </c>
      <c r="K551" s="146" t="str" cm="1">
        <f t="array" ref="K551">IF(G551&lt;&gt;"",_xlfn.TEXTJOIN(";",TRUE,
CONCATENATE(A551,"$",H551),
IF(E551="","",IF(I551&lt;&gt;0,CONCATENATE(A551,"$",J551,"--",_xlfn.TEXTSPLIT(E551,";",TRUE,FALSE)),CONCATENATE(A551,"$",_xlfn.TEXTSPLIT(E551,";",TRUE,FALSE))))),"")</f>
        <v>AOM_001418$Supplement--Mineral--Zinc Oxide</v>
      </c>
      <c r="L551" s="146" t="str">
        <v>AOM_001514$Forage Plants--Cereal and Grass Forages--Pogonarthria squarrosa</v>
      </c>
      <c r="M551" s="146" t="str" cm="1">
        <f t="array" ref="M551:N551">IF(L551&lt;&gt;"",_xlfn.TEXTSPLIT(L551, "$"),"")</f>
        <v>AOM_001514</v>
      </c>
      <c r="N551" s="146" t="str">
        <v>Forage Plants--Cereal and Grass Forages--Pogonarthria squarrosa</v>
      </c>
      <c r="O551" s="146" t="str" cm="1">
        <f t="array" ref="O551">IF(L551&lt;&gt;"",_xlfn.CHOOSECOLS(_xlfn.TEXTSPLIT(N551,"--"),1),"")</f>
        <v>Forage Plants</v>
      </c>
      <c r="P551" s="146" t="str" cm="1">
        <f t="array" ref="P551">IF(L551&lt;&gt;"",IFERROR(_xlfn.CHOOSECOLS(_xlfn.TEXTSPLIT(N551,"--"),2),""),"")</f>
        <v>Cereal and Grass Forages</v>
      </c>
      <c r="Q551" s="146" t="str">
        <f t="shared" si="44"/>
        <v>Pogonarthria squarrosa</v>
      </c>
    </row>
    <row r="552" spans="1:17" x14ac:dyDescent="0.35">
      <c r="A552" s="147" t="str">
        <v>AOM_000795</v>
      </c>
      <c r="B552" s="147" t="str">
        <v>Mixture</v>
      </c>
      <c r="C552" s="147" t="str">
        <v/>
      </c>
      <c r="D552" s="147" t="str">
        <v/>
      </c>
      <c r="E552" s="147" t="str">
        <f t="shared" si="43"/>
        <v/>
      </c>
      <c r="F552" s="147" t="str">
        <v>Management--Livestock Management--Feed Characteristic--Feed Composition--Feed Ingredient--Supplement--Mixture------</v>
      </c>
      <c r="G552" s="147" t="str" cm="1">
        <f t="array" ref="G552">IFERROR(SUBSTITUTE(_xlfn.CHOOSECOLS(_xlfn.TEXTSPLIT(_xlfn.TEXTJOIN("|",,F552),"Feed Ingredient--","|",TRUE),2),"----",""),"")</f>
        <v>Supplement--Mixture--</v>
      </c>
      <c r="H552" s="147" t="str">
        <f>IF(G552&lt;&gt;"",_xlfn.TEXTJOIN("--",TRUE,_xlfn.TEXTSPLIT(G552,"--","|",TRUE)),"")</f>
        <v>Supplement--Mixture</v>
      </c>
      <c r="I552" s="147">
        <f>IF(G552&lt;&gt;"",SUM(LEN(H552)-LEN(SUBSTITUTE(H552,"--","")))/LEN("--"),"")</f>
        <v>1</v>
      </c>
      <c r="J552" s="147" t="str">
        <f>IF(G552&lt;&gt;"",IFERROR(_xlfn.TEXTJOIN("--",TRUE,_xlfn.CHOOSECOLS(_xlfn.TEXTSPLIT(H552,"--"),_xlfn.SEQUENCE(1,I552))),""),"")</f>
        <v>Supplement</v>
      </c>
      <c r="K552" s="147" t="str" cm="1">
        <f t="array" ref="K552">IF(G552&lt;&gt;"",_xlfn.TEXTJOIN(";",TRUE,
CONCATENATE(A552,"$",H552),
IF(E552="","",IF(I552&lt;&gt;0,CONCATENATE(A552,"$",J552,"--",_xlfn.TEXTSPLIT(E552,";",TRUE,FALSE)),CONCATENATE(A552,"$",_xlfn.TEXTSPLIT(E552,";",TRUE,FALSE))))),"")</f>
        <v>AOM_000795$Supplement--Mixture</v>
      </c>
      <c r="L552" s="147" t="str">
        <v>AOM_002132$Forage Plants--Cereal and Grass Forages--Rottboellia cochinchinensis</v>
      </c>
      <c r="M552" s="147" t="str" cm="1">
        <f t="array" ref="M552:N552">IF(L552&lt;&gt;"",_xlfn.TEXTSPLIT(L552, "$"),"")</f>
        <v>AOM_002132</v>
      </c>
      <c r="N552" s="147" t="str">
        <v>Forage Plants--Cereal and Grass Forages--Rottboellia cochinchinensis</v>
      </c>
      <c r="O552" s="147" t="str" cm="1">
        <f t="array" ref="O552">IF(L552&lt;&gt;"",_xlfn.CHOOSECOLS(_xlfn.TEXTSPLIT(N552,"--"),1),"")</f>
        <v>Forage Plants</v>
      </c>
      <c r="P552" s="147" t="str" cm="1">
        <f t="array" ref="P552">IF(L552&lt;&gt;"",IFERROR(_xlfn.CHOOSECOLS(_xlfn.TEXTSPLIT(N552,"--"),2),""),"")</f>
        <v>Cereal and Grass Forages</v>
      </c>
      <c r="Q552" s="147" t="str">
        <f t="shared" si="44"/>
        <v>Rottboellia cochinchinensis</v>
      </c>
    </row>
    <row r="553" spans="1:17" x14ac:dyDescent="0.35">
      <c r="A553" s="146" t="str">
        <v>AOM_001431</v>
      </c>
      <c r="B553" s="146" t="str">
        <v>Minerals and Urea Mix</v>
      </c>
      <c r="C553" s="146" t="str">
        <v>Minerals and Urea Lick</v>
      </c>
      <c r="D553" s="146" t="str">
        <v/>
      </c>
      <c r="E553" s="146" t="str">
        <f t="shared" si="43"/>
        <v>Minerals and Urea Lick</v>
      </c>
      <c r="F553" s="146" t="str">
        <v>Management--Livestock Management--Feed Characteristic--Feed Composition--Feed Ingredient--Supplement--Mixture--Minerals and Urea Mix----</v>
      </c>
      <c r="G553" s="146"/>
      <c r="H553" s="146"/>
      <c r="I553" s="146"/>
      <c r="J553" s="146"/>
      <c r="K553" s="146"/>
      <c r="L553" s="146" t="str">
        <v>AOM_002132$Forage Plants--Cereal and Grass Forages--Rottboellia exaltata</v>
      </c>
      <c r="M553" s="146" t="str" cm="1">
        <f t="array" ref="M553:N553">IF(L553&lt;&gt;"",_xlfn.TEXTSPLIT(L553, "$"),"")</f>
        <v>AOM_002132</v>
      </c>
      <c r="N553" s="146" t="str">
        <v>Forage Plants--Cereal and Grass Forages--Rottboellia exaltata</v>
      </c>
      <c r="O553" s="146" t="str" cm="1">
        <f t="array" ref="O553">IF(L553&lt;&gt;"",_xlfn.CHOOSECOLS(_xlfn.TEXTSPLIT(N553,"--"),1),"")</f>
        <v>Forage Plants</v>
      </c>
      <c r="P553" s="146" t="str" cm="1">
        <f t="array" ref="P553">IF(L553&lt;&gt;"",IFERROR(_xlfn.CHOOSECOLS(_xlfn.TEXTSPLIT(N553,"--"),2),""),"")</f>
        <v>Cereal and Grass Forages</v>
      </c>
      <c r="Q553" s="146" t="str">
        <f t="shared" si="44"/>
        <v>Rottboellia exaltata</v>
      </c>
    </row>
    <row r="554" spans="1:17" x14ac:dyDescent="0.35">
      <c r="A554" s="147" t="str">
        <v>AOM_000794</v>
      </c>
      <c r="B554" s="147" t="str">
        <v>Minerals and Vitamins Mix</v>
      </c>
      <c r="C554" s="147" t="str">
        <v>Minerals and Vitamins Premix</v>
      </c>
      <c r="D554" s="147" t="str">
        <v/>
      </c>
      <c r="E554" s="147" t="str">
        <f t="shared" si="43"/>
        <v>Minerals and Vitamins Premix</v>
      </c>
      <c r="F554" s="147" t="str">
        <v>Management--Livestock Management--Feed Characteristic--Feed Composition--Feed Ingredient--Supplement--Mixture--Minerals and Vitamins Mix----</v>
      </c>
      <c r="G554" s="147"/>
      <c r="H554" s="147"/>
      <c r="I554" s="147"/>
      <c r="J554" s="147"/>
      <c r="K554" s="147"/>
      <c r="L554" s="147" t="str">
        <v>AOM_001515$Forage Plants--Cereal and Grass Forages--Rottboellia exaltata</v>
      </c>
      <c r="M554" s="147" t="str" cm="1">
        <f t="array" ref="M554:N554">IF(L554&lt;&gt;"",_xlfn.TEXTSPLIT(L554, "$"),"")</f>
        <v>AOM_001515</v>
      </c>
      <c r="N554" s="147" t="str">
        <v>Forage Plants--Cereal and Grass Forages--Rottboellia exaltata</v>
      </c>
      <c r="O554" s="147" t="str" cm="1">
        <f t="array" ref="O554">IF(L554&lt;&gt;"",_xlfn.CHOOSECOLS(_xlfn.TEXTSPLIT(N554,"--"),1),"")</f>
        <v>Forage Plants</v>
      </c>
      <c r="P554" s="147" t="str" cm="1">
        <f t="array" ref="P554">IF(L554&lt;&gt;"",IFERROR(_xlfn.CHOOSECOLS(_xlfn.TEXTSPLIT(N554,"--"),2),""),"")</f>
        <v>Cereal and Grass Forages</v>
      </c>
      <c r="Q554" s="147" t="str">
        <f t="shared" si="44"/>
        <v>Rottboellia exaltata</v>
      </c>
    </row>
    <row r="555" spans="1:17" x14ac:dyDescent="0.35">
      <c r="A555" s="146" t="str">
        <v>AOM_001572</v>
      </c>
      <c r="B555" s="146" t="str">
        <v>Casein</v>
      </c>
      <c r="C555" s="146" t="str">
        <v/>
      </c>
      <c r="D555" s="146" t="str">
        <v/>
      </c>
      <c r="E555" s="146" t="str">
        <f t="shared" si="43"/>
        <v/>
      </c>
      <c r="F555" s="146" t="str">
        <v>Management--Livestock Management--Feed Characteristic--Feed Composition--Feed Ingredient--Supplement--Protein--Casein----</v>
      </c>
      <c r="G555" s="146"/>
      <c r="H555" s="146"/>
      <c r="I555" s="146"/>
      <c r="J555" s="146"/>
      <c r="K555" s="146"/>
      <c r="L555" s="146" t="str">
        <v>AOM_001516$Forage Plants--Cereal and Grass Forages--Schizachyrium exile</v>
      </c>
      <c r="M555" s="146" t="str" cm="1">
        <f t="array" ref="M555:N555">IF(L555&lt;&gt;"",_xlfn.TEXTSPLIT(L555, "$"),"")</f>
        <v>AOM_001516</v>
      </c>
      <c r="N555" s="146" t="str">
        <v>Forage Plants--Cereal and Grass Forages--Schizachyrium exile</v>
      </c>
      <c r="O555" s="146" t="str" cm="1">
        <f t="array" ref="O555">IF(L555&lt;&gt;"",_xlfn.CHOOSECOLS(_xlfn.TEXTSPLIT(N555,"--"),1),"")</f>
        <v>Forage Plants</v>
      </c>
      <c r="P555" s="146" t="str" cm="1">
        <f t="array" ref="P555">IF(L555&lt;&gt;"",IFERROR(_xlfn.CHOOSECOLS(_xlfn.TEXTSPLIT(N555,"--"),2),""),"")</f>
        <v>Cereal and Grass Forages</v>
      </c>
      <c r="Q555" s="146" t="str">
        <f t="shared" si="44"/>
        <v>Schizachyrium exile</v>
      </c>
    </row>
    <row r="556" spans="1:17" x14ac:dyDescent="0.35">
      <c r="A556" s="147" t="str">
        <v>AOM_001749</v>
      </c>
      <c r="B556" s="147" t="str">
        <v>Urea</v>
      </c>
      <c r="C556" s="147" t="str">
        <v>Carbamide;Urea Block;urea Dried Ground</v>
      </c>
      <c r="D556" s="147" t="str">
        <v/>
      </c>
      <c r="E556" s="147" t="str">
        <f t="shared" si="43"/>
        <v>Carbamide;Urea Block;urea Dried Ground</v>
      </c>
      <c r="F556" s="147" t="str">
        <v>Management--Livestock Management--Feed Characteristic--Feed Composition--Feed Ingredient--Supplement--Urea------</v>
      </c>
      <c r="G556" s="147"/>
      <c r="H556" s="147"/>
      <c r="I556" s="147"/>
      <c r="J556" s="147"/>
      <c r="K556" s="147"/>
      <c r="L556" s="147" t="str">
        <v>AOM_001517$Forage Plants--Cereal and Grass Forages--Schizachyrium jeffreysii</v>
      </c>
      <c r="M556" s="147" t="str" cm="1">
        <f t="array" ref="M556:N556">IF(L556&lt;&gt;"",_xlfn.TEXTSPLIT(L556, "$"),"")</f>
        <v>AOM_001517</v>
      </c>
      <c r="N556" s="147" t="str">
        <v>Forage Plants--Cereal and Grass Forages--Schizachyrium jeffreysii</v>
      </c>
      <c r="O556" s="147" t="str" cm="1">
        <f t="array" ref="O556">IF(L556&lt;&gt;"",_xlfn.CHOOSECOLS(_xlfn.TEXTSPLIT(N556,"--"),1),"")</f>
        <v>Forage Plants</v>
      </c>
      <c r="P556" s="147" t="str" cm="1">
        <f t="array" ref="P556">IF(L556&lt;&gt;"",IFERROR(_xlfn.CHOOSECOLS(_xlfn.TEXTSPLIT(N556,"--"),2),""),"")</f>
        <v>Cereal and Grass Forages</v>
      </c>
      <c r="Q556" s="147" t="str">
        <f t="shared" si="44"/>
        <v>Schizachyrium jeffreysii</v>
      </c>
    </row>
    <row r="557" spans="1:17" x14ac:dyDescent="0.35">
      <c r="A557" s="146" t="str">
        <v>AOM_000787</v>
      </c>
      <c r="B557" s="146" t="str">
        <v>Choline Cloride</v>
      </c>
      <c r="C557" s="146" t="str">
        <v/>
      </c>
      <c r="D557" s="146" t="str">
        <v/>
      </c>
      <c r="E557" s="146" t="str">
        <f t="shared" si="43"/>
        <v/>
      </c>
      <c r="F557" s="146" t="str">
        <v>Management--Livestock Management--Feed Characteristic--Feed Composition--Feed Ingredient--Supplement--Vitamin--Choline Cloride----</v>
      </c>
      <c r="G557" s="146"/>
      <c r="H557" s="146"/>
      <c r="I557" s="146"/>
      <c r="J557" s="146"/>
      <c r="K557" s="146"/>
      <c r="L557" s="146" t="str">
        <v>AOM_001518$Forage Plants--Cereal and Grass Forages--Schoenefeldia gracilis</v>
      </c>
      <c r="M557" s="146" t="str" cm="1">
        <f t="array" ref="M557:N557">IF(L557&lt;&gt;"",_xlfn.TEXTSPLIT(L557, "$"),"")</f>
        <v>AOM_001518</v>
      </c>
      <c r="N557" s="146" t="str">
        <v>Forage Plants--Cereal and Grass Forages--Schoenefeldia gracilis</v>
      </c>
      <c r="O557" s="146" t="str" cm="1">
        <f t="array" ref="O557">IF(L557&lt;&gt;"",_xlfn.CHOOSECOLS(_xlfn.TEXTSPLIT(N557,"--"),1),"")</f>
        <v>Forage Plants</v>
      </c>
      <c r="P557" s="146" t="str" cm="1">
        <f t="array" ref="P557">IF(L557&lt;&gt;"",IFERROR(_xlfn.CHOOSECOLS(_xlfn.TEXTSPLIT(N557,"--"),2),""),"")</f>
        <v>Cereal and Grass Forages</v>
      </c>
      <c r="Q557" s="146" t="str">
        <f t="shared" si="44"/>
        <v>Schoenefeldia gracilis</v>
      </c>
    </row>
    <row r="558" spans="1:17" x14ac:dyDescent="0.35">
      <c r="A558" s="147" t="str">
        <v>AOM_001376</v>
      </c>
      <c r="B558" s="147" t="str">
        <v>Dexapanthenol</v>
      </c>
      <c r="C558" s="147" t="str">
        <v/>
      </c>
      <c r="D558" s="147" t="str">
        <v/>
      </c>
      <c r="E558" s="147" t="str">
        <f t="shared" si="43"/>
        <v/>
      </c>
      <c r="F558" s="147" t="str">
        <v>Management--Livestock Management--Feed Characteristic--Feed Composition--Feed Ingredient--Supplement--Vitamin--Dexapanthenol----</v>
      </c>
      <c r="G558" s="147"/>
      <c r="H558" s="147"/>
      <c r="I558" s="147"/>
      <c r="J558" s="147"/>
      <c r="K558" s="147"/>
      <c r="L558" s="147" t="str">
        <v>AOM_001448$Forage Plants--Cereal and Grass Forages--Sporobolus natalensis</v>
      </c>
      <c r="M558" s="147" t="str" cm="1">
        <f t="array" ref="M558:N558">IF(L558&lt;&gt;"",_xlfn.TEXTSPLIT(L558, "$"),"")</f>
        <v>AOM_001448</v>
      </c>
      <c r="N558" s="147" t="str">
        <v>Forage Plants--Cereal and Grass Forages--Sporobolus natalensis</v>
      </c>
      <c r="O558" s="147" t="str" cm="1">
        <f t="array" ref="O558">IF(L558&lt;&gt;"",_xlfn.CHOOSECOLS(_xlfn.TEXTSPLIT(N558,"--"),1),"")</f>
        <v>Forage Plants</v>
      </c>
      <c r="P558" s="147" t="str" cm="1">
        <f t="array" ref="P558">IF(L558&lt;&gt;"",IFERROR(_xlfn.CHOOSECOLS(_xlfn.TEXTSPLIT(N558,"--"),2),""),"")</f>
        <v>Cereal and Grass Forages</v>
      </c>
      <c r="Q558" s="147" t="str">
        <f t="shared" si="44"/>
        <v>Sporobolus natalensis</v>
      </c>
    </row>
    <row r="559" spans="1:17" x14ac:dyDescent="0.35">
      <c r="A559" s="146" t="str">
        <v>AOM_001505</v>
      </c>
      <c r="B559" s="146" t="str">
        <v>Polyvitamins</v>
      </c>
      <c r="C559" s="146" t="str">
        <v/>
      </c>
      <c r="D559" s="146" t="str">
        <v/>
      </c>
      <c r="E559" s="146" t="str">
        <f t="shared" si="43"/>
        <v/>
      </c>
      <c r="F559" s="146" t="str">
        <v>Management--Livestock Management--Feed Characteristic--Feed Composition--Feed Ingredient--Supplement--Vitamin--Polyvitamins----</v>
      </c>
      <c r="G559" s="146"/>
      <c r="H559" s="146"/>
      <c r="I559" s="146"/>
      <c r="J559" s="146"/>
      <c r="K559" s="146"/>
      <c r="L559" s="146" t="str">
        <v>AOM_001449$Forage Plants--Cereal and Grass Forages--Sporobolus panicoides</v>
      </c>
      <c r="M559" s="146" t="str" cm="1">
        <f t="array" ref="M559:N559">IF(L559&lt;&gt;"",_xlfn.TEXTSPLIT(L559, "$"),"")</f>
        <v>AOM_001449</v>
      </c>
      <c r="N559" s="146" t="str">
        <v>Forage Plants--Cereal and Grass Forages--Sporobolus panicoides</v>
      </c>
      <c r="O559" s="146" t="str" cm="1">
        <f t="array" ref="O559">IF(L559&lt;&gt;"",_xlfn.CHOOSECOLS(_xlfn.TEXTSPLIT(N559,"--"),1),"")</f>
        <v>Forage Plants</v>
      </c>
      <c r="P559" s="146" t="str" cm="1">
        <f t="array" ref="P559">IF(L559&lt;&gt;"",IFERROR(_xlfn.CHOOSECOLS(_xlfn.TEXTSPLIT(N559,"--"),2),""),"")</f>
        <v>Cereal and Grass Forages</v>
      </c>
      <c r="Q559" s="146" t="str">
        <f t="shared" si="44"/>
        <v>Sporobolus panicoides</v>
      </c>
    </row>
    <row r="560" spans="1:17" x14ac:dyDescent="0.35">
      <c r="A560" s="147" t="str">
        <v>AOM_001839</v>
      </c>
      <c r="B560" s="147" t="str">
        <v>Vitamin AD3E</v>
      </c>
      <c r="C560" s="147" t="str">
        <v/>
      </c>
      <c r="D560" s="147" t="str">
        <v/>
      </c>
      <c r="E560" s="147" t="str">
        <f t="shared" si="43"/>
        <v/>
      </c>
      <c r="F560" s="147" t="str">
        <v>Management--Livestock Management--Feed Characteristic--Feed Composition--Feed Ingredient--Supplement--Vitamin--Vitamin AD3E----</v>
      </c>
      <c r="G560" s="147"/>
      <c r="H560" s="147"/>
      <c r="I560" s="147"/>
      <c r="J560" s="147"/>
      <c r="K560" s="147"/>
      <c r="L560" s="147" t="str">
        <v>AOM_001900$Forage Plants--Cereal and Grass Forages--Stereochlaena cameronii</v>
      </c>
      <c r="M560" s="147" t="str" cm="1">
        <f t="array" ref="M560:N560">IF(L560&lt;&gt;"",_xlfn.TEXTSPLIT(L560, "$"),"")</f>
        <v>AOM_001900</v>
      </c>
      <c r="N560" s="147" t="str">
        <v>Forage Plants--Cereal and Grass Forages--Stereochlaena cameronii</v>
      </c>
      <c r="O560" s="147" t="str" cm="1">
        <f t="array" ref="O560">IF(L560&lt;&gt;"",_xlfn.CHOOSECOLS(_xlfn.TEXTSPLIT(N560,"--"),1),"")</f>
        <v>Forage Plants</v>
      </c>
      <c r="P560" s="147" t="str" cm="1">
        <f t="array" ref="P560">IF(L560&lt;&gt;"",IFERROR(_xlfn.CHOOSECOLS(_xlfn.TEXTSPLIT(N560,"--"),2),""),"")</f>
        <v>Cereal and Grass Forages</v>
      </c>
      <c r="Q560" s="147" t="str">
        <f t="shared" si="44"/>
        <v>Stereochlaena cameronii</v>
      </c>
    </row>
    <row r="561" spans="1:17" x14ac:dyDescent="0.35">
      <c r="A561" s="146" t="str">
        <v>AOM_000788</v>
      </c>
      <c r="B561" s="146" t="str">
        <v>Vitamin B12</v>
      </c>
      <c r="C561" s="146" t="str">
        <v>Cobalamin</v>
      </c>
      <c r="D561" s="146" t="str">
        <v/>
      </c>
      <c r="E561" s="146" t="str">
        <f t="shared" si="43"/>
        <v>Cobalamin</v>
      </c>
      <c r="F561" s="146" t="str">
        <v>Management--Livestock Management--Feed Characteristic--Feed Composition--Feed Ingredient--Supplement--Vitamin--Vitamin B12----</v>
      </c>
      <c r="G561" s="146"/>
      <c r="H561" s="146"/>
      <c r="I561" s="146"/>
      <c r="J561" s="146"/>
      <c r="K561" s="146"/>
      <c r="L561" s="146" t="str">
        <v>AOM_001520$Forage Plants--Cereal and Grass Forages--Stipa parviflora</v>
      </c>
      <c r="M561" s="146" t="str" cm="1">
        <f t="array" ref="M561:N561">IF(L561&lt;&gt;"",_xlfn.TEXTSPLIT(L561, "$"),"")</f>
        <v>AOM_001520</v>
      </c>
      <c r="N561" s="146" t="str">
        <v>Forage Plants--Cereal and Grass Forages--Stipa parviflora</v>
      </c>
      <c r="O561" s="146" t="str" cm="1">
        <f t="array" ref="O561">IF(L561&lt;&gt;"",_xlfn.CHOOSECOLS(_xlfn.TEXTSPLIT(N561,"--"),1),"")</f>
        <v>Forage Plants</v>
      </c>
      <c r="P561" s="146" t="str" cm="1">
        <f t="array" ref="P561">IF(L561&lt;&gt;"",IFERROR(_xlfn.CHOOSECOLS(_xlfn.TEXTSPLIT(N561,"--"),2),""),"")</f>
        <v>Cereal and Grass Forages</v>
      </c>
      <c r="Q561" s="146" t="str">
        <f t="shared" si="44"/>
        <v>Stipa parviflora</v>
      </c>
    </row>
    <row r="562" spans="1:17" x14ac:dyDescent="0.35">
      <c r="A562" s="147" t="str">
        <v>AOM_000789</v>
      </c>
      <c r="B562" s="147" t="str">
        <v>Ascorbic Acid</v>
      </c>
      <c r="C562" s="147" t="str">
        <v/>
      </c>
      <c r="D562" s="147" t="str">
        <v/>
      </c>
      <c r="E562" s="147" t="str">
        <f t="shared" si="43"/>
        <v/>
      </c>
      <c r="F562" s="147" t="str">
        <v>Management--Livestock Management--Feed Characteristic--Feed Composition--Feed Ingredient--Supplement--Vitamin--Vitamin C--Ascorbic Acid--</v>
      </c>
      <c r="G562" s="147"/>
      <c r="H562" s="147"/>
      <c r="I562" s="147"/>
      <c r="J562" s="147"/>
      <c r="K562" s="147"/>
      <c r="L562" s="147" t="str">
        <v>AOM_001521$Forage Plants--Cereal and Grass Forages--Stipa tenacissima</v>
      </c>
      <c r="M562" s="147" t="str" cm="1">
        <f t="array" ref="M562:N562">IF(L562&lt;&gt;"",_xlfn.TEXTSPLIT(L562, "$"),"")</f>
        <v>AOM_001521</v>
      </c>
      <c r="N562" s="147" t="str">
        <v>Forage Plants--Cereal and Grass Forages--Stipa tenacissima</v>
      </c>
      <c r="O562" s="147" t="str" cm="1">
        <f t="array" ref="O562">IF(L562&lt;&gt;"",_xlfn.CHOOSECOLS(_xlfn.TEXTSPLIT(N562,"--"),1),"")</f>
        <v>Forage Plants</v>
      </c>
      <c r="P562" s="147" t="str" cm="1">
        <f t="array" ref="P562">IF(L562&lt;&gt;"",IFERROR(_xlfn.CHOOSECOLS(_xlfn.TEXTSPLIT(N562,"--"),2),""),"")</f>
        <v>Cereal and Grass Forages</v>
      </c>
      <c r="Q562" s="147" t="str">
        <f t="shared" si="44"/>
        <v>Stipa tenacissima</v>
      </c>
    </row>
    <row r="563" spans="1:17" x14ac:dyDescent="0.35">
      <c r="A563" s="146" t="str">
        <v>AOM_000790</v>
      </c>
      <c r="B563" s="146" t="str">
        <v>Vitamin E</v>
      </c>
      <c r="C563" s="146" t="str">
        <v>Tocopherol</v>
      </c>
      <c r="D563" s="146" t="str">
        <v/>
      </c>
      <c r="E563" s="146" t="str">
        <f t="shared" si="43"/>
        <v>Tocopherol</v>
      </c>
      <c r="F563" s="146" t="str">
        <v>Management--Livestock Management--Feed Characteristic--Feed Composition--Feed Ingredient--Supplement--Vitamin--Vitamin E----</v>
      </c>
      <c r="G563" s="146"/>
      <c r="H563" s="146"/>
      <c r="I563" s="146"/>
      <c r="J563" s="146"/>
      <c r="K563" s="146"/>
      <c r="L563" s="146" t="str">
        <v>AOM_001856$Forage Plants--Cereal and Grass Forages--Sward</v>
      </c>
      <c r="M563" s="146" t="str" cm="1">
        <f t="array" ref="M563:N563">IF(L563&lt;&gt;"",_xlfn.TEXTSPLIT(L563, "$"),"")</f>
        <v>AOM_001856</v>
      </c>
      <c r="N563" s="146" t="str">
        <v>Forage Plants--Cereal and Grass Forages--Sward</v>
      </c>
      <c r="O563" s="146" t="str" cm="1">
        <f t="array" ref="O563">IF(L563&lt;&gt;"",_xlfn.CHOOSECOLS(_xlfn.TEXTSPLIT(N563,"--"),1),"")</f>
        <v>Forage Plants</v>
      </c>
      <c r="P563" s="146" t="str" cm="1">
        <f t="array" ref="P563">IF(L563&lt;&gt;"",IFERROR(_xlfn.CHOOSECOLS(_xlfn.TEXTSPLIT(N563,"--"),2),""),"")</f>
        <v>Cereal and Grass Forages</v>
      </c>
      <c r="Q563" s="146" t="str">
        <f t="shared" si="44"/>
        <v>Sward</v>
      </c>
    </row>
    <row r="564" spans="1:17" x14ac:dyDescent="0.35">
      <c r="A564" s="147"/>
      <c r="B564" s="147"/>
      <c r="C564" s="147"/>
      <c r="D564" s="147"/>
      <c r="E564" s="147" t="str">
        <f t="shared" si="43"/>
        <v/>
      </c>
      <c r="F564" s="147"/>
      <c r="G564" s="147"/>
      <c r="H564" s="147"/>
      <c r="I564" s="147"/>
      <c r="J564" s="147"/>
      <c r="K564" s="147"/>
      <c r="L564" s="147" t="str">
        <v>AOM_001450$Forage Plants--Cereal and Grass Forages--Themeda triandra</v>
      </c>
      <c r="M564" s="147" t="str" cm="1">
        <f t="array" ref="M564:N564">IF(L564&lt;&gt;"",_xlfn.TEXTSPLIT(L564, "$"),"")</f>
        <v>AOM_001450</v>
      </c>
      <c r="N564" s="147" t="str">
        <v>Forage Plants--Cereal and Grass Forages--Themeda triandra</v>
      </c>
      <c r="O564" s="147" t="str" cm="1">
        <f t="array" ref="O564">IF(L564&lt;&gt;"",_xlfn.CHOOSECOLS(_xlfn.TEXTSPLIT(N564,"--"),1),"")</f>
        <v>Forage Plants</v>
      </c>
      <c r="P564" s="147" t="str" cm="1">
        <f t="array" ref="P564">IF(L564&lt;&gt;"",IFERROR(_xlfn.CHOOSECOLS(_xlfn.TEXTSPLIT(N564,"--"),2),""),"")</f>
        <v>Cereal and Grass Forages</v>
      </c>
      <c r="Q564" s="147" t="str">
        <f t="shared" si="44"/>
        <v>Themeda triandra</v>
      </c>
    </row>
    <row r="565" spans="1:17" x14ac:dyDescent="0.35">
      <c r="A565" s="146"/>
      <c r="B565" s="146"/>
      <c r="C565" s="146"/>
      <c r="D565" s="146"/>
      <c r="E565" s="146" t="str">
        <f t="shared" si="43"/>
        <v/>
      </c>
      <c r="F565" s="146"/>
      <c r="G565" s="146"/>
      <c r="H565" s="146"/>
      <c r="I565" s="146"/>
      <c r="J565" s="146"/>
      <c r="K565" s="146"/>
      <c r="L565" s="146" t="str">
        <v>AOM_001451$Forage Plants--Cereal and Grass Forages--Tripsacum laxum</v>
      </c>
      <c r="M565" s="146" t="str" cm="1">
        <f t="array" ref="M565:N565">IF(L565&lt;&gt;"",_xlfn.TEXTSPLIT(L565, "$"),"")</f>
        <v>AOM_001451</v>
      </c>
      <c r="N565" s="146" t="str">
        <v>Forage Plants--Cereal and Grass Forages--Tripsacum laxum</v>
      </c>
      <c r="O565" s="146" t="str" cm="1">
        <f t="array" ref="O565">IF(L565&lt;&gt;"",_xlfn.CHOOSECOLS(_xlfn.TEXTSPLIT(N565,"--"),1),"")</f>
        <v>Forage Plants</v>
      </c>
      <c r="P565" s="146" t="str" cm="1">
        <f t="array" ref="P565">IF(L565&lt;&gt;"",IFERROR(_xlfn.CHOOSECOLS(_xlfn.TEXTSPLIT(N565,"--"),2),""),"")</f>
        <v>Cereal and Grass Forages</v>
      </c>
      <c r="Q565" s="146" t="str">
        <f t="shared" si="44"/>
        <v>Tripsacum laxum</v>
      </c>
    </row>
    <row r="566" spans="1:17" x14ac:dyDescent="0.35">
      <c r="A566" s="147"/>
      <c r="B566" s="147"/>
      <c r="C566" s="147"/>
      <c r="D566" s="147"/>
      <c r="E566" s="147" t="str">
        <f t="shared" si="43"/>
        <v/>
      </c>
      <c r="F566" s="147"/>
      <c r="G566" s="147"/>
      <c r="H566" s="147"/>
      <c r="I566" s="147"/>
      <c r="J566" s="147"/>
      <c r="K566" s="147"/>
      <c r="L566" s="147" t="str">
        <v>AOM_001452$Forage Plants--Cereal and Grass Forages--Triticale</v>
      </c>
      <c r="M566" s="147" t="str" cm="1">
        <f t="array" ref="M566:N566">IF(L566&lt;&gt;"",_xlfn.TEXTSPLIT(L566, "$"),"")</f>
        <v>AOM_001452</v>
      </c>
      <c r="N566" s="147" t="str">
        <v>Forage Plants--Cereal and Grass Forages--Triticale</v>
      </c>
      <c r="O566" s="147" t="str" cm="1">
        <f t="array" ref="O566">IF(L566&lt;&gt;"",_xlfn.CHOOSECOLS(_xlfn.TEXTSPLIT(N566,"--"),1),"")</f>
        <v>Forage Plants</v>
      </c>
      <c r="P566" s="147" t="str" cm="1">
        <f t="array" ref="P566">IF(L566&lt;&gt;"",IFERROR(_xlfn.CHOOSECOLS(_xlfn.TEXTSPLIT(N566,"--"),2),""),"")</f>
        <v>Cereal and Grass Forages</v>
      </c>
      <c r="Q566" s="147" t="str">
        <f t="shared" si="44"/>
        <v>Triticale</v>
      </c>
    </row>
    <row r="567" spans="1:17" x14ac:dyDescent="0.35">
      <c r="A567" s="146"/>
      <c r="B567" s="146"/>
      <c r="C567" s="146"/>
      <c r="D567" s="146"/>
      <c r="E567" s="146" t="str">
        <f t="shared" si="43"/>
        <v/>
      </c>
      <c r="F567" s="146"/>
      <c r="G567" s="146"/>
      <c r="H567" s="146"/>
      <c r="I567" s="146"/>
      <c r="J567" s="146"/>
      <c r="K567" s="146"/>
      <c r="L567" s="146" t="str">
        <v>AOM_001522$Forage Plants--Cereal and Grass Forages--Trypsacum</v>
      </c>
      <c r="M567" s="146" t="str" cm="1">
        <f t="array" ref="M567:N567">IF(L567&lt;&gt;"",_xlfn.TEXTSPLIT(L567, "$"),"")</f>
        <v>AOM_001522</v>
      </c>
      <c r="N567" s="146" t="str">
        <v>Forage Plants--Cereal and Grass Forages--Trypsacum</v>
      </c>
      <c r="O567" s="146" t="str" cm="1">
        <f t="array" ref="O567">IF(L567&lt;&gt;"",_xlfn.CHOOSECOLS(_xlfn.TEXTSPLIT(N567,"--"),1),"")</f>
        <v>Forage Plants</v>
      </c>
      <c r="P567" s="146" t="str" cm="1">
        <f t="array" ref="P567">IF(L567&lt;&gt;"",IFERROR(_xlfn.CHOOSECOLS(_xlfn.TEXTSPLIT(N567,"--"),2),""),"")</f>
        <v>Cereal and Grass Forages</v>
      </c>
      <c r="Q567" s="146" t="str">
        <f t="shared" si="44"/>
        <v>Trypsacum</v>
      </c>
    </row>
    <row r="568" spans="1:17" x14ac:dyDescent="0.35">
      <c r="A568" s="147"/>
      <c r="B568" s="147"/>
      <c r="C568" s="147"/>
      <c r="D568" s="147"/>
      <c r="E568" s="147" t="str">
        <f t="shared" si="43"/>
        <v/>
      </c>
      <c r="F568" s="147"/>
      <c r="G568" s="147"/>
      <c r="H568" s="147"/>
      <c r="I568" s="147"/>
      <c r="J568" s="147"/>
      <c r="K568" s="147"/>
      <c r="L568" s="147" t="str">
        <v>AOM_001523$Forage Plants--Cereal and Grass Forages--Trypsacum laxum</v>
      </c>
      <c r="M568" s="147" t="str" cm="1">
        <f t="array" ref="M568:N568">IF(L568&lt;&gt;"",_xlfn.TEXTSPLIT(L568, "$"),"")</f>
        <v>AOM_001523</v>
      </c>
      <c r="N568" s="147" t="str">
        <v>Forage Plants--Cereal and Grass Forages--Trypsacum laxum</v>
      </c>
      <c r="O568" s="147" t="str" cm="1">
        <f t="array" ref="O568">IF(L568&lt;&gt;"",_xlfn.CHOOSECOLS(_xlfn.TEXTSPLIT(N568,"--"),1),"")</f>
        <v>Forage Plants</v>
      </c>
      <c r="P568" s="147" t="str" cm="1">
        <f t="array" ref="P568">IF(L568&lt;&gt;"",IFERROR(_xlfn.CHOOSECOLS(_xlfn.TEXTSPLIT(N568,"--"),2),""),"")</f>
        <v>Cereal and Grass Forages</v>
      </c>
      <c r="Q568" s="147" t="str">
        <f t="shared" si="44"/>
        <v>Trypsacum laxum</v>
      </c>
    </row>
    <row r="569" spans="1:17" x14ac:dyDescent="0.35">
      <c r="A569" s="146"/>
      <c r="B569" s="146"/>
      <c r="C569" s="146"/>
      <c r="D569" s="146"/>
      <c r="E569" s="146" t="str">
        <f t="shared" si="43"/>
        <v/>
      </c>
      <c r="F569" s="146"/>
      <c r="G569" s="146"/>
      <c r="H569" s="146"/>
      <c r="I569" s="146"/>
      <c r="J569" s="146"/>
      <c r="K569" s="146"/>
      <c r="L569" s="146" t="str">
        <v>AOM_001911$Forage Plants--Cereal and Grass Forages--Unspecified Hay</v>
      </c>
      <c r="M569" s="146" t="str" cm="1">
        <f t="array" ref="M569:N569">IF(L569&lt;&gt;"",_xlfn.TEXTSPLIT(L569, "$"),"")</f>
        <v>AOM_001911</v>
      </c>
      <c r="N569" s="146" t="str">
        <v>Forage Plants--Cereal and Grass Forages--Unspecified Hay</v>
      </c>
      <c r="O569" s="146" t="str" cm="1">
        <f t="array" ref="O569">IF(L569&lt;&gt;"",_xlfn.CHOOSECOLS(_xlfn.TEXTSPLIT(N569,"--"),1),"")</f>
        <v>Forage Plants</v>
      </c>
      <c r="P569" s="146" t="str" cm="1">
        <f t="array" ref="P569">IF(L569&lt;&gt;"",IFERROR(_xlfn.CHOOSECOLS(_xlfn.TEXTSPLIT(N569,"--"),2),""),"")</f>
        <v>Cereal and Grass Forages</v>
      </c>
      <c r="Q569" s="146" t="str">
        <f t="shared" si="44"/>
        <v>Unspecified Hay</v>
      </c>
    </row>
    <row r="570" spans="1:17" x14ac:dyDescent="0.35">
      <c r="A570" s="147"/>
      <c r="B570" s="147"/>
      <c r="C570" s="147"/>
      <c r="D570" s="147"/>
      <c r="E570" s="147" t="str">
        <f t="shared" si="43"/>
        <v/>
      </c>
      <c r="F570" s="147"/>
      <c r="G570" s="147"/>
      <c r="H570" s="147"/>
      <c r="I570" s="147"/>
      <c r="J570" s="147"/>
      <c r="K570" s="147"/>
      <c r="L570" s="147" t="str">
        <v>AOM_001911$Forage Plants--Cereal and Grass Forages--Hay</v>
      </c>
      <c r="M570" s="147" t="str" cm="1">
        <f t="array" ref="M570:N570">IF(L570&lt;&gt;"",_xlfn.TEXTSPLIT(L570, "$"),"")</f>
        <v>AOM_001911</v>
      </c>
      <c r="N570" s="147" t="str">
        <v>Forage Plants--Cereal and Grass Forages--Hay</v>
      </c>
      <c r="O570" s="147" t="str" cm="1">
        <f t="array" ref="O570">IF(L570&lt;&gt;"",_xlfn.CHOOSECOLS(_xlfn.TEXTSPLIT(N570,"--"),1),"")</f>
        <v>Forage Plants</v>
      </c>
      <c r="P570" s="147" t="str" cm="1">
        <f t="array" ref="P570">IF(L570&lt;&gt;"",IFERROR(_xlfn.CHOOSECOLS(_xlfn.TEXTSPLIT(N570,"--"),2),""),"")</f>
        <v>Cereal and Grass Forages</v>
      </c>
      <c r="Q570" s="147" t="str">
        <f t="shared" si="44"/>
        <v>Hay</v>
      </c>
    </row>
    <row r="571" spans="1:17" x14ac:dyDescent="0.35">
      <c r="A571" s="146"/>
      <c r="B571" s="146"/>
      <c r="C571" s="146"/>
      <c r="D571" s="146"/>
      <c r="E571" s="146" t="str">
        <f t="shared" si="43"/>
        <v/>
      </c>
      <c r="F571" s="146"/>
      <c r="G571" s="146"/>
      <c r="H571" s="146"/>
      <c r="I571" s="146"/>
      <c r="J571" s="146"/>
      <c r="K571" s="146"/>
      <c r="L571" s="146" t="str">
        <v>AOM_001453$Forage Plants--Cereal and Grass Forages--Urochloa mosambicensis</v>
      </c>
      <c r="M571" s="146" t="str" cm="1">
        <f t="array" ref="M571:N571">IF(L571&lt;&gt;"",_xlfn.TEXTSPLIT(L571, "$"),"")</f>
        <v>AOM_001453</v>
      </c>
      <c r="N571" s="146" t="str">
        <v>Forage Plants--Cereal and Grass Forages--Urochloa mosambicensis</v>
      </c>
      <c r="O571" s="146" t="str" cm="1">
        <f t="array" ref="O571">IF(L571&lt;&gt;"",_xlfn.CHOOSECOLS(_xlfn.TEXTSPLIT(N571,"--"),1),"")</f>
        <v>Forage Plants</v>
      </c>
      <c r="P571" s="146" t="str" cm="1">
        <f t="array" ref="P571">IF(L571&lt;&gt;"",IFERROR(_xlfn.CHOOSECOLS(_xlfn.TEXTSPLIT(N571,"--"),2),""),"")</f>
        <v>Cereal and Grass Forages</v>
      </c>
      <c r="Q571" s="146" t="str">
        <f t="shared" si="44"/>
        <v>Urochloa mosambicensis</v>
      </c>
    </row>
    <row r="572" spans="1:17" x14ac:dyDescent="0.35">
      <c r="A572" s="147"/>
      <c r="B572" s="147"/>
      <c r="C572" s="147"/>
      <c r="D572" s="147"/>
      <c r="E572" s="147" t="str">
        <f t="shared" si="43"/>
        <v/>
      </c>
      <c r="F572" s="147"/>
      <c r="G572" s="147"/>
      <c r="H572" s="147"/>
      <c r="I572" s="147"/>
      <c r="J572" s="147"/>
      <c r="K572" s="147"/>
      <c r="L572" s="147" t="str">
        <v>AOM_000702$Forage Plants--Forage Trees--Acacia albida</v>
      </c>
      <c r="M572" s="147" t="str" cm="1">
        <f t="array" ref="M572:N572">IF(L572&lt;&gt;"",_xlfn.TEXTSPLIT(L572, "$"),"")</f>
        <v>AOM_000702</v>
      </c>
      <c r="N572" s="147" t="str">
        <v>Forage Plants--Forage Trees--Acacia albida</v>
      </c>
      <c r="O572" s="147" t="str" cm="1">
        <f t="array" ref="O572">IF(L572&lt;&gt;"",_xlfn.CHOOSECOLS(_xlfn.TEXTSPLIT(N572,"--"),1),"")</f>
        <v>Forage Plants</v>
      </c>
      <c r="P572" s="147" t="str" cm="1">
        <f t="array" ref="P572">IF(L572&lt;&gt;"",IFERROR(_xlfn.CHOOSECOLS(_xlfn.TEXTSPLIT(N572,"--"),2),""),"")</f>
        <v>Forage Trees</v>
      </c>
      <c r="Q572" s="147" t="str">
        <f t="shared" si="44"/>
        <v>Acacia albida</v>
      </c>
    </row>
    <row r="573" spans="1:17" x14ac:dyDescent="0.35">
      <c r="A573" s="146"/>
      <c r="B573" s="146"/>
      <c r="C573" s="146"/>
      <c r="D573" s="146"/>
      <c r="E573" s="146" t="str">
        <f t="shared" si="43"/>
        <v/>
      </c>
      <c r="F573" s="146"/>
      <c r="G573" s="146"/>
      <c r="H573" s="146"/>
      <c r="I573" s="146"/>
      <c r="J573" s="146"/>
      <c r="K573" s="146"/>
      <c r="L573" s="146" t="str">
        <v>AOM_000702$Forage Plants--Forage Trees--White Acacia</v>
      </c>
      <c r="M573" s="146" t="str" cm="1">
        <f t="array" ref="M573:N573">IF(L573&lt;&gt;"",_xlfn.TEXTSPLIT(L573, "$"),"")</f>
        <v>AOM_000702</v>
      </c>
      <c r="N573" s="146" t="str">
        <v>Forage Plants--Forage Trees--White Acacia</v>
      </c>
      <c r="O573" s="146" t="str" cm="1">
        <f t="array" ref="O573">IF(L573&lt;&gt;"",_xlfn.CHOOSECOLS(_xlfn.TEXTSPLIT(N573,"--"),1),"")</f>
        <v>Forage Plants</v>
      </c>
      <c r="P573" s="146" t="str" cm="1">
        <f t="array" ref="P573">IF(L573&lt;&gt;"",IFERROR(_xlfn.CHOOSECOLS(_xlfn.TEXTSPLIT(N573,"--"),2),""),"")</f>
        <v>Forage Trees</v>
      </c>
      <c r="Q573" s="146" t="str">
        <f t="shared" si="44"/>
        <v>White Acacia</v>
      </c>
    </row>
    <row r="574" spans="1:17" x14ac:dyDescent="0.35">
      <c r="A574" s="147"/>
      <c r="B574" s="147"/>
      <c r="C574" s="147"/>
      <c r="D574" s="147"/>
      <c r="E574" s="147" t="str">
        <f t="shared" si="43"/>
        <v/>
      </c>
      <c r="F574" s="147"/>
      <c r="G574" s="147"/>
      <c r="H574" s="147"/>
      <c r="I574" s="147"/>
      <c r="J574" s="147"/>
      <c r="K574" s="147"/>
      <c r="L574" s="147" t="str">
        <v>AOM_000702$Forage Plants--Forage Trees--Faidherbia albida</v>
      </c>
      <c r="M574" s="147" t="str" cm="1">
        <f t="array" ref="M574:N574">IF(L574&lt;&gt;"",_xlfn.TEXTSPLIT(L574, "$"),"")</f>
        <v>AOM_000702</v>
      </c>
      <c r="N574" s="147" t="str">
        <v>Forage Plants--Forage Trees--Faidherbia albida</v>
      </c>
      <c r="O574" s="147" t="str" cm="1">
        <f t="array" ref="O574">IF(L574&lt;&gt;"",_xlfn.CHOOSECOLS(_xlfn.TEXTSPLIT(N574,"--"),1),"")</f>
        <v>Forage Plants</v>
      </c>
      <c r="P574" s="147" t="str" cm="1">
        <f t="array" ref="P574">IF(L574&lt;&gt;"",IFERROR(_xlfn.CHOOSECOLS(_xlfn.TEXTSPLIT(N574,"--"),2),""),"")</f>
        <v>Forage Trees</v>
      </c>
      <c r="Q574" s="147" t="str">
        <f t="shared" si="44"/>
        <v>Faidherbia albida</v>
      </c>
    </row>
    <row r="575" spans="1:17" x14ac:dyDescent="0.35">
      <c r="A575" s="146"/>
      <c r="B575" s="146"/>
      <c r="C575" s="146"/>
      <c r="D575" s="146"/>
      <c r="E575" s="146" t="str">
        <f t="shared" si="43"/>
        <v/>
      </c>
      <c r="F575" s="146"/>
      <c r="G575" s="146"/>
      <c r="H575" s="146"/>
      <c r="I575" s="146"/>
      <c r="J575" s="146"/>
      <c r="K575" s="146"/>
      <c r="L575" s="146" t="str">
        <v>AOM_000703$Forage Plants--Forage Trees--Acacia angustissima</v>
      </c>
      <c r="M575" s="146" t="str" cm="1">
        <f t="array" ref="M575:N575">IF(L575&lt;&gt;"",_xlfn.TEXTSPLIT(L575, "$"),"")</f>
        <v>AOM_000703</v>
      </c>
      <c r="N575" s="146" t="str">
        <v>Forage Plants--Forage Trees--Acacia angustissima</v>
      </c>
      <c r="O575" s="146" t="str" cm="1">
        <f t="array" ref="O575">IF(L575&lt;&gt;"",_xlfn.CHOOSECOLS(_xlfn.TEXTSPLIT(N575,"--"),1),"")</f>
        <v>Forage Plants</v>
      </c>
      <c r="P575" s="146" t="str" cm="1">
        <f t="array" ref="P575">IF(L575&lt;&gt;"",IFERROR(_xlfn.CHOOSECOLS(_xlfn.TEXTSPLIT(N575,"--"),2),""),"")</f>
        <v>Forage Trees</v>
      </c>
      <c r="Q575" s="146" t="str">
        <f t="shared" si="44"/>
        <v>Acacia angustissima</v>
      </c>
    </row>
    <row r="576" spans="1:17" x14ac:dyDescent="0.35">
      <c r="A576" s="147"/>
      <c r="B576" s="147"/>
      <c r="C576" s="147"/>
      <c r="D576" s="147"/>
      <c r="E576" s="147" t="str">
        <f t="shared" si="43"/>
        <v/>
      </c>
      <c r="F576" s="147"/>
      <c r="G576" s="147"/>
      <c r="H576" s="147"/>
      <c r="I576" s="147"/>
      <c r="J576" s="147"/>
      <c r="K576" s="147"/>
      <c r="L576" s="147" t="str">
        <v>AOM_001756$Forage Plants--Forage Trees--Acacia brevispica--Acacia brevispica Leaves</v>
      </c>
      <c r="M576" s="147" t="str" cm="1">
        <f t="array" ref="M576:N576">IF(L576&lt;&gt;"",_xlfn.TEXTSPLIT(L576, "$"),"")</f>
        <v>AOM_001756</v>
      </c>
      <c r="N576" s="147" t="str">
        <v>Forage Plants--Forage Trees--Acacia brevispica--Acacia brevispica Leaves</v>
      </c>
      <c r="O576" s="147" t="str" cm="1">
        <f t="array" ref="O576">IF(L576&lt;&gt;"",_xlfn.CHOOSECOLS(_xlfn.TEXTSPLIT(N576,"--"),1),"")</f>
        <v>Forage Plants</v>
      </c>
      <c r="P576" s="147" t="str" cm="1">
        <f t="array" ref="P576">IF(L576&lt;&gt;"",IFERROR(_xlfn.CHOOSECOLS(_xlfn.TEXTSPLIT(N576,"--"),2),""),"")</f>
        <v>Forage Trees</v>
      </c>
      <c r="Q576" s="147" t="str">
        <f t="shared" si="44"/>
        <v>Acacia brevispica--Acacia brevispica Leaves</v>
      </c>
    </row>
    <row r="577" spans="1:17" x14ac:dyDescent="0.35">
      <c r="A577" s="146"/>
      <c r="B577" s="146"/>
      <c r="C577" s="146"/>
      <c r="D577" s="146"/>
      <c r="E577" s="146" t="str">
        <f t="shared" si="43"/>
        <v/>
      </c>
      <c r="F577" s="146"/>
      <c r="G577" s="146"/>
      <c r="H577" s="146"/>
      <c r="I577" s="146"/>
      <c r="J577" s="146"/>
      <c r="K577" s="146"/>
      <c r="L577" s="146" t="str">
        <v>AOM_001758$Forage Plants--Forage Trees--Acacia brevispica--Acacia brevispica Pods</v>
      </c>
      <c r="M577" s="146" t="str" cm="1">
        <f t="array" ref="M577:N577">IF(L577&lt;&gt;"",_xlfn.TEXTSPLIT(L577, "$"),"")</f>
        <v>AOM_001758</v>
      </c>
      <c r="N577" s="146" t="str">
        <v>Forage Plants--Forage Trees--Acacia brevispica--Acacia brevispica Pods</v>
      </c>
      <c r="O577" s="146" t="str" cm="1">
        <f t="array" ref="O577">IF(L577&lt;&gt;"",_xlfn.CHOOSECOLS(_xlfn.TEXTSPLIT(N577,"--"),1),"")</f>
        <v>Forage Plants</v>
      </c>
      <c r="P577" s="146" t="str" cm="1">
        <f t="array" ref="P577">IF(L577&lt;&gt;"",IFERROR(_xlfn.CHOOSECOLS(_xlfn.TEXTSPLIT(N577,"--"),2),""),"")</f>
        <v>Forage Trees</v>
      </c>
      <c r="Q577" s="146" t="str">
        <f t="shared" si="44"/>
        <v>Acacia brevispica--Acacia brevispica Pods</v>
      </c>
    </row>
    <row r="578" spans="1:17" x14ac:dyDescent="0.35">
      <c r="A578" s="147"/>
      <c r="B578" s="147"/>
      <c r="C578" s="147"/>
      <c r="D578" s="147"/>
      <c r="E578" s="147" t="str">
        <f t="shared" si="43"/>
        <v/>
      </c>
      <c r="F578" s="147"/>
      <c r="G578" s="147"/>
      <c r="H578" s="147"/>
      <c r="I578" s="147"/>
      <c r="J578" s="147"/>
      <c r="K578" s="147"/>
      <c r="L578" s="147" t="str">
        <v>AOM_001118$Forage Plants--Forage Trees--Acacia cyanophylla</v>
      </c>
      <c r="M578" s="147" t="str" cm="1">
        <f t="array" ref="M578:N578">IF(L578&lt;&gt;"",_xlfn.TEXTSPLIT(L578, "$"),"")</f>
        <v>AOM_001118</v>
      </c>
      <c r="N578" s="147" t="str">
        <v>Forage Plants--Forage Trees--Acacia cyanophylla</v>
      </c>
      <c r="O578" s="147" t="str" cm="1">
        <f t="array" ref="O578">IF(L578&lt;&gt;"",_xlfn.CHOOSECOLS(_xlfn.TEXTSPLIT(N578,"--"),1),"")</f>
        <v>Forage Plants</v>
      </c>
      <c r="P578" s="147" t="str" cm="1">
        <f t="array" ref="P578">IF(L578&lt;&gt;"",IFERROR(_xlfn.CHOOSECOLS(_xlfn.TEXTSPLIT(N578,"--"),2),""),"")</f>
        <v>Forage Trees</v>
      </c>
      <c r="Q578" s="147" t="str">
        <f t="shared" si="44"/>
        <v>Acacia cyanophylla</v>
      </c>
    </row>
    <row r="579" spans="1:17" x14ac:dyDescent="0.35">
      <c r="A579" s="146"/>
      <c r="B579" s="146"/>
      <c r="C579" s="146"/>
      <c r="D579" s="146"/>
      <c r="E579" s="146" t="str">
        <f t="shared" ref="E579:E642" si="45">_xlfn.TEXTJOIN(";",TRUE,C579,D579)</f>
        <v/>
      </c>
      <c r="F579" s="146"/>
      <c r="G579" s="146"/>
      <c r="H579" s="146"/>
      <c r="I579" s="146"/>
      <c r="J579" s="146"/>
      <c r="K579" s="146"/>
      <c r="L579" s="146" t="str">
        <v>AOM_001761$Forage Plants--Forage Trees--Acacia etbaica--Acacia etbaica Fruits</v>
      </c>
      <c r="M579" s="146" t="str" cm="1">
        <f t="array" ref="M579:N579">IF(L579&lt;&gt;"",_xlfn.TEXTSPLIT(L579, "$"),"")</f>
        <v>AOM_001761</v>
      </c>
      <c r="N579" s="146" t="str">
        <v>Forage Plants--Forage Trees--Acacia etbaica--Acacia etbaica Fruits</v>
      </c>
      <c r="O579" s="146" t="str" cm="1">
        <f t="array" ref="O579">IF(L579&lt;&gt;"",_xlfn.CHOOSECOLS(_xlfn.TEXTSPLIT(N579,"--"),1),"")</f>
        <v>Forage Plants</v>
      </c>
      <c r="P579" s="146" t="str" cm="1">
        <f t="array" ref="P579">IF(L579&lt;&gt;"",IFERROR(_xlfn.CHOOSECOLS(_xlfn.TEXTSPLIT(N579,"--"),2),""),"")</f>
        <v>Forage Trees</v>
      </c>
      <c r="Q579" s="146" t="str">
        <f t="shared" ref="Q579:Q642" si="46">IF(L579&lt;&gt;"",IF(SUM(LEN(N579)-LEN(SUBSTITUTE(N579,"--","")))/LEN("--")&gt;1,SUBSTITUTE(N579,CONCATENATE(O579,"--",P579,"--"),""),""),"")</f>
        <v>Acacia etbaica--Acacia etbaica Fruits</v>
      </c>
    </row>
    <row r="580" spans="1:17" x14ac:dyDescent="0.35">
      <c r="A580" s="147"/>
      <c r="B580" s="147"/>
      <c r="C580" s="147"/>
      <c r="D580" s="147"/>
      <c r="E580" s="147" t="str">
        <f t="shared" si="45"/>
        <v/>
      </c>
      <c r="F580" s="147"/>
      <c r="G580" s="147"/>
      <c r="H580" s="147"/>
      <c r="I580" s="147"/>
      <c r="J580" s="147"/>
      <c r="K580" s="147"/>
      <c r="L580" s="147" t="str">
        <v>AOM_001764$Forage Plants--Forage Trees--Acacia karroo--Acacia karroo Leaves</v>
      </c>
      <c r="M580" s="147" t="str" cm="1">
        <f t="array" ref="M580:N580">IF(L580&lt;&gt;"",_xlfn.TEXTSPLIT(L580, "$"),"")</f>
        <v>AOM_001764</v>
      </c>
      <c r="N580" s="147" t="str">
        <v>Forage Plants--Forage Trees--Acacia karroo--Acacia karroo Leaves</v>
      </c>
      <c r="O580" s="147" t="str" cm="1">
        <f t="array" ref="O580">IF(L580&lt;&gt;"",_xlfn.CHOOSECOLS(_xlfn.TEXTSPLIT(N580,"--"),1),"")</f>
        <v>Forage Plants</v>
      </c>
      <c r="P580" s="147" t="str" cm="1">
        <f t="array" ref="P580">IF(L580&lt;&gt;"",IFERROR(_xlfn.CHOOSECOLS(_xlfn.TEXTSPLIT(N580,"--"),2),""),"")</f>
        <v>Forage Trees</v>
      </c>
      <c r="Q580" s="147" t="str">
        <f t="shared" si="46"/>
        <v>Acacia karroo--Acacia karroo Leaves</v>
      </c>
    </row>
    <row r="581" spans="1:17" x14ac:dyDescent="0.35">
      <c r="A581" s="146"/>
      <c r="B581" s="146"/>
      <c r="C581" s="146"/>
      <c r="D581" s="146"/>
      <c r="E581" s="146" t="str">
        <f t="shared" si="45"/>
        <v/>
      </c>
      <c r="F581" s="146"/>
      <c r="G581" s="146"/>
      <c r="H581" s="146"/>
      <c r="I581" s="146"/>
      <c r="J581" s="146"/>
      <c r="K581" s="146"/>
      <c r="L581" s="146" t="str">
        <v>AOM_000704$Forage Plants--Forage Trees--Acacia nilotica</v>
      </c>
      <c r="M581" s="146" t="str" cm="1">
        <f t="array" ref="M581:N581">IF(L581&lt;&gt;"",_xlfn.TEXTSPLIT(L581, "$"),"")</f>
        <v>AOM_000704</v>
      </c>
      <c r="N581" s="146" t="str">
        <v>Forage Plants--Forage Trees--Acacia nilotica</v>
      </c>
      <c r="O581" s="146" t="str" cm="1">
        <f t="array" ref="O581">IF(L581&lt;&gt;"",_xlfn.CHOOSECOLS(_xlfn.TEXTSPLIT(N581,"--"),1),"")</f>
        <v>Forage Plants</v>
      </c>
      <c r="P581" s="146" t="str" cm="1">
        <f t="array" ref="P581">IF(L581&lt;&gt;"",IFERROR(_xlfn.CHOOSECOLS(_xlfn.TEXTSPLIT(N581,"--"),2),""),"")</f>
        <v>Forage Trees</v>
      </c>
      <c r="Q581" s="146" t="str">
        <f t="shared" si="46"/>
        <v>Acacia nilotica</v>
      </c>
    </row>
    <row r="582" spans="1:17" x14ac:dyDescent="0.35">
      <c r="A582" s="147"/>
      <c r="B582" s="147"/>
      <c r="C582" s="147"/>
      <c r="D582" s="147"/>
      <c r="E582" s="147" t="str">
        <f t="shared" si="45"/>
        <v/>
      </c>
      <c r="F582" s="147"/>
      <c r="G582" s="147"/>
      <c r="H582" s="147"/>
      <c r="I582" s="147"/>
      <c r="J582" s="147"/>
      <c r="K582" s="147"/>
      <c r="L582" s="147" t="str">
        <v>AOM_000704$Forage Plants--Forage Trees--Vachellia nilotica</v>
      </c>
      <c r="M582" s="147" t="str" cm="1">
        <f t="array" ref="M582:N582">IF(L582&lt;&gt;"",_xlfn.TEXTSPLIT(L582, "$"),"")</f>
        <v>AOM_000704</v>
      </c>
      <c r="N582" s="147" t="str">
        <v>Forage Plants--Forage Trees--Vachellia nilotica</v>
      </c>
      <c r="O582" s="147" t="str" cm="1">
        <f t="array" ref="O582">IF(L582&lt;&gt;"",_xlfn.CHOOSECOLS(_xlfn.TEXTSPLIT(N582,"--"),1),"")</f>
        <v>Forage Plants</v>
      </c>
      <c r="P582" s="147" t="str" cm="1">
        <f t="array" ref="P582">IF(L582&lt;&gt;"",IFERROR(_xlfn.CHOOSECOLS(_xlfn.TEXTSPLIT(N582,"--"),2),""),"")</f>
        <v>Forage Trees</v>
      </c>
      <c r="Q582" s="147" t="str">
        <f t="shared" si="46"/>
        <v>Vachellia nilotica</v>
      </c>
    </row>
    <row r="583" spans="1:17" x14ac:dyDescent="0.35">
      <c r="A583" s="146"/>
      <c r="B583" s="146"/>
      <c r="C583" s="146"/>
      <c r="D583" s="146"/>
      <c r="E583" s="146" t="str">
        <f t="shared" si="45"/>
        <v/>
      </c>
      <c r="F583" s="146"/>
      <c r="G583" s="146"/>
      <c r="H583" s="146"/>
      <c r="I583" s="146"/>
      <c r="J583" s="146"/>
      <c r="K583" s="146"/>
      <c r="L583" s="146" t="str">
        <v>AOM_001593$Forage Plants--Forage Trees--Acacia nilotica--Acacia nilotica Leaves</v>
      </c>
      <c r="M583" s="146" t="str" cm="1">
        <f t="array" ref="M583:N583">IF(L583&lt;&gt;"",_xlfn.TEXTSPLIT(L583, "$"),"")</f>
        <v>AOM_001593</v>
      </c>
      <c r="N583" s="146" t="str">
        <v>Forage Plants--Forage Trees--Acacia nilotica--Acacia nilotica Leaves</v>
      </c>
      <c r="O583" s="146" t="str" cm="1">
        <f t="array" ref="O583">IF(L583&lt;&gt;"",_xlfn.CHOOSECOLS(_xlfn.TEXTSPLIT(N583,"--"),1),"")</f>
        <v>Forage Plants</v>
      </c>
      <c r="P583" s="146" t="str" cm="1">
        <f t="array" ref="P583">IF(L583&lt;&gt;"",IFERROR(_xlfn.CHOOSECOLS(_xlfn.TEXTSPLIT(N583,"--"),2),""),"")</f>
        <v>Forage Trees</v>
      </c>
      <c r="Q583" s="146" t="str">
        <f t="shared" si="46"/>
        <v>Acacia nilotica--Acacia nilotica Leaves</v>
      </c>
    </row>
    <row r="584" spans="1:17" x14ac:dyDescent="0.35">
      <c r="A584" s="147"/>
      <c r="B584" s="147"/>
      <c r="C584" s="147"/>
      <c r="D584" s="147"/>
      <c r="E584" s="147" t="str">
        <f t="shared" si="45"/>
        <v/>
      </c>
      <c r="F584" s="147"/>
      <c r="G584" s="147"/>
      <c r="H584" s="147"/>
      <c r="I584" s="147"/>
      <c r="J584" s="147"/>
      <c r="K584" s="147"/>
      <c r="L584" s="147" t="str">
        <v>AOM_001595$Forage Plants--Forage Trees--Acacia nilotica--Acacia nilotica Pods</v>
      </c>
      <c r="M584" s="147" t="str" cm="1">
        <f t="array" ref="M584:N584">IF(L584&lt;&gt;"",_xlfn.TEXTSPLIT(L584, "$"),"")</f>
        <v>AOM_001595</v>
      </c>
      <c r="N584" s="147" t="str">
        <v>Forage Plants--Forage Trees--Acacia nilotica--Acacia nilotica Pods</v>
      </c>
      <c r="O584" s="147" t="str" cm="1">
        <f t="array" ref="O584">IF(L584&lt;&gt;"",_xlfn.CHOOSECOLS(_xlfn.TEXTSPLIT(N584,"--"),1),"")</f>
        <v>Forage Plants</v>
      </c>
      <c r="P584" s="147" t="str" cm="1">
        <f t="array" ref="P584">IF(L584&lt;&gt;"",IFERROR(_xlfn.CHOOSECOLS(_xlfn.TEXTSPLIT(N584,"--"),2),""),"")</f>
        <v>Forage Trees</v>
      </c>
      <c r="Q584" s="147" t="str">
        <f t="shared" si="46"/>
        <v>Acacia nilotica--Acacia nilotica Pods</v>
      </c>
    </row>
    <row r="585" spans="1:17" x14ac:dyDescent="0.35">
      <c r="A585" s="146"/>
      <c r="B585" s="146"/>
      <c r="C585" s="146"/>
      <c r="D585" s="146"/>
      <c r="E585" s="146" t="str">
        <f t="shared" si="45"/>
        <v/>
      </c>
      <c r="F585" s="146"/>
      <c r="G585" s="146"/>
      <c r="H585" s="146"/>
      <c r="I585" s="146"/>
      <c r="J585" s="146"/>
      <c r="K585" s="146"/>
      <c r="L585" s="146" t="str">
        <v>AOM_001120$Forage Plants--Forage Trees--Acacia saligna--Acacia saligna Leaves and Soft Twig</v>
      </c>
      <c r="M585" s="146" t="str" cm="1">
        <f t="array" ref="M585:N585">IF(L585&lt;&gt;"",_xlfn.TEXTSPLIT(L585, "$"),"")</f>
        <v>AOM_001120</v>
      </c>
      <c r="N585" s="146" t="str">
        <v>Forage Plants--Forage Trees--Acacia saligna--Acacia saligna Leaves and Soft Twig</v>
      </c>
      <c r="O585" s="146" t="str" cm="1">
        <f t="array" ref="O585">IF(L585&lt;&gt;"",_xlfn.CHOOSECOLS(_xlfn.TEXTSPLIT(N585,"--"),1),"")</f>
        <v>Forage Plants</v>
      </c>
      <c r="P585" s="146" t="str" cm="1">
        <f t="array" ref="P585">IF(L585&lt;&gt;"",IFERROR(_xlfn.CHOOSECOLS(_xlfn.TEXTSPLIT(N585,"--"),2),""),"")</f>
        <v>Forage Trees</v>
      </c>
      <c r="Q585" s="146" t="str">
        <f t="shared" si="46"/>
        <v>Acacia saligna--Acacia saligna Leaves and Soft Twig</v>
      </c>
    </row>
    <row r="586" spans="1:17" x14ac:dyDescent="0.35">
      <c r="A586" s="147"/>
      <c r="B586" s="147"/>
      <c r="C586" s="147"/>
      <c r="D586" s="147"/>
      <c r="E586" s="147" t="str">
        <f t="shared" si="45"/>
        <v/>
      </c>
      <c r="F586" s="147"/>
      <c r="G586" s="147"/>
      <c r="H586" s="147"/>
      <c r="I586" s="147"/>
      <c r="J586" s="147"/>
      <c r="K586" s="147"/>
      <c r="L586" s="147" t="str">
        <v>AOM_001120$Forage Plants--Forage Trees--Acacia saligna--Blue Wattle Leaves and Soft Twigs</v>
      </c>
      <c r="M586" s="147" t="str" cm="1">
        <f t="array" ref="M586:N586">IF(L586&lt;&gt;"",_xlfn.TEXTSPLIT(L586, "$"),"")</f>
        <v>AOM_001120</v>
      </c>
      <c r="N586" s="147" t="str">
        <v>Forage Plants--Forage Trees--Acacia saligna--Blue Wattle Leaves and Soft Twigs</v>
      </c>
      <c r="O586" s="147" t="str" cm="1">
        <f t="array" ref="O586">IF(L586&lt;&gt;"",_xlfn.CHOOSECOLS(_xlfn.TEXTSPLIT(N586,"--"),1),"")</f>
        <v>Forage Plants</v>
      </c>
      <c r="P586" s="147" t="str" cm="1">
        <f t="array" ref="P586">IF(L586&lt;&gt;"",IFERROR(_xlfn.CHOOSECOLS(_xlfn.TEXTSPLIT(N586,"--"),2),""),"")</f>
        <v>Forage Trees</v>
      </c>
      <c r="Q586" s="147" t="str">
        <f t="shared" si="46"/>
        <v>Acacia saligna--Blue Wattle Leaves and Soft Twigs</v>
      </c>
    </row>
    <row r="587" spans="1:17" x14ac:dyDescent="0.35">
      <c r="A587" s="146"/>
      <c r="B587" s="146"/>
      <c r="C587" s="146"/>
      <c r="D587" s="146"/>
      <c r="E587" s="146" t="str">
        <f t="shared" si="45"/>
        <v/>
      </c>
      <c r="F587" s="146"/>
      <c r="G587" s="146"/>
      <c r="H587" s="146"/>
      <c r="I587" s="146"/>
      <c r="J587" s="146"/>
      <c r="K587" s="146"/>
      <c r="L587" s="146" t="str">
        <v>AOM_001119$Forage Plants--Forage Trees--Acacia saligna</v>
      </c>
      <c r="M587" s="146" t="str" cm="1">
        <f t="array" ref="M587:N587">IF(L587&lt;&gt;"",_xlfn.TEXTSPLIT(L587, "$"),"")</f>
        <v>AOM_001119</v>
      </c>
      <c r="N587" s="146" t="str">
        <v>Forage Plants--Forage Trees--Acacia saligna</v>
      </c>
      <c r="O587" s="146" t="str" cm="1">
        <f t="array" ref="O587">IF(L587&lt;&gt;"",_xlfn.CHOOSECOLS(_xlfn.TEXTSPLIT(N587,"--"),1),"")</f>
        <v>Forage Plants</v>
      </c>
      <c r="P587" s="146" t="str" cm="1">
        <f t="array" ref="P587">IF(L587&lt;&gt;"",IFERROR(_xlfn.CHOOSECOLS(_xlfn.TEXTSPLIT(N587,"--"),2),""),"")</f>
        <v>Forage Trees</v>
      </c>
      <c r="Q587" s="146" t="str">
        <f t="shared" si="46"/>
        <v>Acacia saligna</v>
      </c>
    </row>
    <row r="588" spans="1:17" x14ac:dyDescent="0.35">
      <c r="A588" s="147"/>
      <c r="B588" s="147"/>
      <c r="C588" s="147"/>
      <c r="D588" s="147"/>
      <c r="E588" s="147" t="str">
        <f t="shared" si="45"/>
        <v/>
      </c>
      <c r="F588" s="147"/>
      <c r="G588" s="147"/>
      <c r="H588" s="147"/>
      <c r="I588" s="147"/>
      <c r="J588" s="147"/>
      <c r="K588" s="147"/>
      <c r="L588" s="147" t="str">
        <v>AOM_001119$Forage Plants--Forage Trees--Blue Wattle</v>
      </c>
      <c r="M588" s="147" t="str" cm="1">
        <f t="array" ref="M588:N588">IF(L588&lt;&gt;"",_xlfn.TEXTSPLIT(L588, "$"),"")</f>
        <v>AOM_001119</v>
      </c>
      <c r="N588" s="147" t="str">
        <v>Forage Plants--Forage Trees--Blue Wattle</v>
      </c>
      <c r="O588" s="147" t="str" cm="1">
        <f t="array" ref="O588">IF(L588&lt;&gt;"",_xlfn.CHOOSECOLS(_xlfn.TEXTSPLIT(N588,"--"),1),"")</f>
        <v>Forage Plants</v>
      </c>
      <c r="P588" s="147" t="str" cm="1">
        <f t="array" ref="P588">IF(L588&lt;&gt;"",IFERROR(_xlfn.CHOOSECOLS(_xlfn.TEXTSPLIT(N588,"--"),2),""),"")</f>
        <v>Forage Trees</v>
      </c>
      <c r="Q588" s="147" t="str">
        <f t="shared" si="46"/>
        <v>Blue Wattle</v>
      </c>
    </row>
    <row r="589" spans="1:17" x14ac:dyDescent="0.35">
      <c r="A589" s="146"/>
      <c r="B589" s="146"/>
      <c r="C589" s="146"/>
      <c r="D589" s="146"/>
      <c r="E589" s="146" t="str">
        <f t="shared" si="45"/>
        <v/>
      </c>
      <c r="F589" s="146"/>
      <c r="G589" s="146"/>
      <c r="H589" s="146"/>
      <c r="I589" s="146"/>
      <c r="J589" s="146"/>
      <c r="K589" s="146"/>
      <c r="L589" s="146" t="str">
        <v>AOM_001123$Forage Plants--Forage Trees--Acacia senegal--Acacia senegal Leaves</v>
      </c>
      <c r="M589" s="146" t="str" cm="1">
        <f t="array" ref="M589:N589">IF(L589&lt;&gt;"",_xlfn.TEXTSPLIT(L589, "$"),"")</f>
        <v>AOM_001123</v>
      </c>
      <c r="N589" s="146" t="str">
        <v>Forage Plants--Forage Trees--Acacia senegal--Acacia senegal Leaves</v>
      </c>
      <c r="O589" s="146" t="str" cm="1">
        <f t="array" ref="O589">IF(L589&lt;&gt;"",_xlfn.CHOOSECOLS(_xlfn.TEXTSPLIT(N589,"--"),1),"")</f>
        <v>Forage Plants</v>
      </c>
      <c r="P589" s="146" t="str" cm="1">
        <f t="array" ref="P589">IF(L589&lt;&gt;"",IFERROR(_xlfn.CHOOSECOLS(_xlfn.TEXTSPLIT(N589,"--"),2),""),"")</f>
        <v>Forage Trees</v>
      </c>
      <c r="Q589" s="146" t="str">
        <f t="shared" si="46"/>
        <v>Acacia senegal--Acacia senegal Leaves</v>
      </c>
    </row>
    <row r="590" spans="1:17" x14ac:dyDescent="0.35">
      <c r="A590" s="147"/>
      <c r="B590" s="147"/>
      <c r="C590" s="147"/>
      <c r="D590" s="147"/>
      <c r="E590" s="147" t="str">
        <f t="shared" si="45"/>
        <v/>
      </c>
      <c r="F590" s="147"/>
      <c r="G590" s="147"/>
      <c r="H590" s="147"/>
      <c r="I590" s="147"/>
      <c r="J590" s="147"/>
      <c r="K590" s="147"/>
      <c r="L590" s="147" t="str">
        <v>AOM_001122$Forage Plants--Forage Trees--Acacia senegal--Acacia senegal Pods</v>
      </c>
      <c r="M590" s="147" t="str" cm="1">
        <f t="array" ref="M590:N590">IF(L590&lt;&gt;"",_xlfn.TEXTSPLIT(L590, "$"),"")</f>
        <v>AOM_001122</v>
      </c>
      <c r="N590" s="147" t="str">
        <v>Forage Plants--Forage Trees--Acacia senegal--Acacia senegal Pods</v>
      </c>
      <c r="O590" s="147" t="str" cm="1">
        <f t="array" ref="O590">IF(L590&lt;&gt;"",_xlfn.CHOOSECOLS(_xlfn.TEXTSPLIT(N590,"--"),1),"")</f>
        <v>Forage Plants</v>
      </c>
      <c r="P590" s="147" t="str" cm="1">
        <f t="array" ref="P590">IF(L590&lt;&gt;"",IFERROR(_xlfn.CHOOSECOLS(_xlfn.TEXTSPLIT(N590,"--"),2),""),"")</f>
        <v>Forage Trees</v>
      </c>
      <c r="Q590" s="147" t="str">
        <f t="shared" si="46"/>
        <v>Acacia senegal--Acacia senegal Pods</v>
      </c>
    </row>
    <row r="591" spans="1:17" x14ac:dyDescent="0.35">
      <c r="A591" s="146"/>
      <c r="B591" s="146"/>
      <c r="C591" s="146"/>
      <c r="D591" s="146"/>
      <c r="E591" s="146" t="str">
        <f t="shared" si="45"/>
        <v/>
      </c>
      <c r="F591" s="146"/>
      <c r="G591" s="146"/>
      <c r="H591" s="146"/>
      <c r="I591" s="146"/>
      <c r="J591" s="146"/>
      <c r="K591" s="146"/>
      <c r="L591" s="146" t="str">
        <v>AOM_000705$Forage Plants--Forage Trees--Acacia sieberiana</v>
      </c>
      <c r="M591" s="146" t="str" cm="1">
        <f t="array" ref="M591:N591">IF(L591&lt;&gt;"",_xlfn.TEXTSPLIT(L591, "$"),"")</f>
        <v>AOM_000705</v>
      </c>
      <c r="N591" s="146" t="str">
        <v>Forage Plants--Forage Trees--Acacia sieberiana</v>
      </c>
      <c r="O591" s="146" t="str" cm="1">
        <f t="array" ref="O591">IF(L591&lt;&gt;"",_xlfn.CHOOSECOLS(_xlfn.TEXTSPLIT(N591,"--"),1),"")</f>
        <v>Forage Plants</v>
      </c>
      <c r="P591" s="146" t="str" cm="1">
        <f t="array" ref="P591">IF(L591&lt;&gt;"",IFERROR(_xlfn.CHOOSECOLS(_xlfn.TEXTSPLIT(N591,"--"),2),""),"")</f>
        <v>Forage Trees</v>
      </c>
      <c r="Q591" s="146" t="str">
        <f t="shared" si="46"/>
        <v>Acacia sieberiana</v>
      </c>
    </row>
    <row r="592" spans="1:17" x14ac:dyDescent="0.35">
      <c r="A592" s="147"/>
      <c r="B592" s="147"/>
      <c r="C592" s="147"/>
      <c r="D592" s="147"/>
      <c r="E592" s="147" t="str">
        <f t="shared" si="45"/>
        <v/>
      </c>
      <c r="F592" s="147"/>
      <c r="G592" s="147"/>
      <c r="H592" s="147"/>
      <c r="I592" s="147"/>
      <c r="J592" s="147"/>
      <c r="K592" s="147"/>
      <c r="L592" s="147" t="str">
        <v>AOM_000705$Forage Plants--Forage Trees--Vachellia sieberiana</v>
      </c>
      <c r="M592" s="147" t="str" cm="1">
        <f t="array" ref="M592:N592">IF(L592&lt;&gt;"",_xlfn.TEXTSPLIT(L592, "$"),"")</f>
        <v>AOM_000705</v>
      </c>
      <c r="N592" s="147" t="str">
        <v>Forage Plants--Forage Trees--Vachellia sieberiana</v>
      </c>
      <c r="O592" s="147" t="str" cm="1">
        <f t="array" ref="O592">IF(L592&lt;&gt;"",_xlfn.CHOOSECOLS(_xlfn.TEXTSPLIT(N592,"--"),1),"")</f>
        <v>Forage Plants</v>
      </c>
      <c r="P592" s="147" t="str" cm="1">
        <f t="array" ref="P592">IF(L592&lt;&gt;"",IFERROR(_xlfn.CHOOSECOLS(_xlfn.TEXTSPLIT(N592,"--"),2),""),"")</f>
        <v>Forage Trees</v>
      </c>
      <c r="Q592" s="147" t="str">
        <f t="shared" si="46"/>
        <v>Vachellia sieberiana</v>
      </c>
    </row>
    <row r="593" spans="1:17" x14ac:dyDescent="0.35">
      <c r="A593" s="146"/>
      <c r="B593" s="146"/>
      <c r="C593" s="146"/>
      <c r="D593" s="146"/>
      <c r="E593" s="146" t="str">
        <f t="shared" si="45"/>
        <v/>
      </c>
      <c r="F593" s="146"/>
      <c r="G593" s="146"/>
      <c r="H593" s="146"/>
      <c r="I593" s="146"/>
      <c r="J593" s="146"/>
      <c r="K593" s="146"/>
      <c r="L593" s="146" t="str">
        <v>AOM_002041$Forage Plants--Forage Trees--Acacia sieberiana--Acacia sieberiana Pods</v>
      </c>
      <c r="M593" s="146" t="str" cm="1">
        <f t="array" ref="M593:N593">IF(L593&lt;&gt;"",_xlfn.TEXTSPLIT(L593, "$"),"")</f>
        <v>AOM_002041</v>
      </c>
      <c r="N593" s="146" t="str">
        <v>Forage Plants--Forage Trees--Acacia sieberiana--Acacia sieberiana Pods</v>
      </c>
      <c r="O593" s="146" t="str" cm="1">
        <f t="array" ref="O593">IF(L593&lt;&gt;"",_xlfn.CHOOSECOLS(_xlfn.TEXTSPLIT(N593,"--"),1),"")</f>
        <v>Forage Plants</v>
      </c>
      <c r="P593" s="146" t="str" cm="1">
        <f t="array" ref="P593">IF(L593&lt;&gt;"",IFERROR(_xlfn.CHOOSECOLS(_xlfn.TEXTSPLIT(N593,"--"),2),""),"")</f>
        <v>Forage Trees</v>
      </c>
      <c r="Q593" s="146" t="str">
        <f t="shared" si="46"/>
        <v>Acacia sieberiana--Acacia sieberiana Pods</v>
      </c>
    </row>
    <row r="594" spans="1:17" x14ac:dyDescent="0.35">
      <c r="A594" s="147"/>
      <c r="B594" s="147"/>
      <c r="C594" s="147"/>
      <c r="D594" s="147"/>
      <c r="E594" s="147" t="str">
        <f t="shared" si="45"/>
        <v/>
      </c>
      <c r="F594" s="147"/>
      <c r="G594" s="147"/>
      <c r="H594" s="147"/>
      <c r="I594" s="147"/>
      <c r="J594" s="147"/>
      <c r="K594" s="147"/>
      <c r="L594" s="147" t="str">
        <v>AOM_002041$Forage Plants--Forage Trees--Acacia sieberiana--Vachellia sieberiana Pods</v>
      </c>
      <c r="M594" s="147" t="str" cm="1">
        <f t="array" ref="M594:N594">IF(L594&lt;&gt;"",_xlfn.TEXTSPLIT(L594, "$"),"")</f>
        <v>AOM_002041</v>
      </c>
      <c r="N594" s="147" t="str">
        <v>Forage Plants--Forage Trees--Acacia sieberiana--Vachellia sieberiana Pods</v>
      </c>
      <c r="O594" s="147" t="str" cm="1">
        <f t="array" ref="O594">IF(L594&lt;&gt;"",_xlfn.CHOOSECOLS(_xlfn.TEXTSPLIT(N594,"--"),1),"")</f>
        <v>Forage Plants</v>
      </c>
      <c r="P594" s="147" t="str" cm="1">
        <f t="array" ref="P594">IF(L594&lt;&gt;"",IFERROR(_xlfn.CHOOSECOLS(_xlfn.TEXTSPLIT(N594,"--"),2),""),"")</f>
        <v>Forage Trees</v>
      </c>
      <c r="Q594" s="147" t="str">
        <f t="shared" si="46"/>
        <v>Acacia sieberiana--Vachellia sieberiana Pods</v>
      </c>
    </row>
    <row r="595" spans="1:17" x14ac:dyDescent="0.35">
      <c r="A595" s="146"/>
      <c r="B595" s="146"/>
      <c r="C595" s="146"/>
      <c r="D595" s="146"/>
      <c r="E595" s="146" t="str">
        <f t="shared" si="45"/>
        <v/>
      </c>
      <c r="F595" s="146"/>
      <c r="G595" s="146"/>
      <c r="H595" s="146"/>
      <c r="I595" s="146"/>
      <c r="J595" s="146"/>
      <c r="K595" s="146"/>
      <c r="L595" s="146" t="str">
        <v>AOM_000706$Forage Plants--Forage Trees--Acacia tortilis</v>
      </c>
      <c r="M595" s="146" t="str" cm="1">
        <f t="array" ref="M595:N595">IF(L595&lt;&gt;"",_xlfn.TEXTSPLIT(L595, "$"),"")</f>
        <v>AOM_000706</v>
      </c>
      <c r="N595" s="146" t="str">
        <v>Forage Plants--Forage Trees--Acacia tortilis</v>
      </c>
      <c r="O595" s="146" t="str" cm="1">
        <f t="array" ref="O595">IF(L595&lt;&gt;"",_xlfn.CHOOSECOLS(_xlfn.TEXTSPLIT(N595,"--"),1),"")</f>
        <v>Forage Plants</v>
      </c>
      <c r="P595" s="146" t="str" cm="1">
        <f t="array" ref="P595">IF(L595&lt;&gt;"",IFERROR(_xlfn.CHOOSECOLS(_xlfn.TEXTSPLIT(N595,"--"),2),""),"")</f>
        <v>Forage Trees</v>
      </c>
      <c r="Q595" s="146" t="str">
        <f t="shared" si="46"/>
        <v>Acacia tortilis</v>
      </c>
    </row>
    <row r="596" spans="1:17" x14ac:dyDescent="0.35">
      <c r="A596" s="147"/>
      <c r="B596" s="147"/>
      <c r="C596" s="147"/>
      <c r="D596" s="147"/>
      <c r="E596" s="147" t="str">
        <f t="shared" si="45"/>
        <v/>
      </c>
      <c r="F596" s="147"/>
      <c r="G596" s="147"/>
      <c r="H596" s="147"/>
      <c r="I596" s="147"/>
      <c r="J596" s="147"/>
      <c r="K596" s="147"/>
      <c r="L596" s="147" t="str">
        <v>AOM_000706$Forage Plants--Forage Trees--Vachellia tortilis</v>
      </c>
      <c r="M596" s="147" t="str" cm="1">
        <f t="array" ref="M596:N596">IF(L596&lt;&gt;"",_xlfn.TEXTSPLIT(L596, "$"),"")</f>
        <v>AOM_000706</v>
      </c>
      <c r="N596" s="147" t="str">
        <v>Forage Plants--Forage Trees--Vachellia tortilis</v>
      </c>
      <c r="O596" s="147" t="str" cm="1">
        <f t="array" ref="O596">IF(L596&lt;&gt;"",_xlfn.CHOOSECOLS(_xlfn.TEXTSPLIT(N596,"--"),1),"")</f>
        <v>Forage Plants</v>
      </c>
      <c r="P596" s="147" t="str" cm="1">
        <f t="array" ref="P596">IF(L596&lt;&gt;"",IFERROR(_xlfn.CHOOSECOLS(_xlfn.TEXTSPLIT(N596,"--"),2),""),"")</f>
        <v>Forage Trees</v>
      </c>
      <c r="Q596" s="147" t="str">
        <f t="shared" si="46"/>
        <v>Vachellia tortilis</v>
      </c>
    </row>
    <row r="597" spans="1:17" x14ac:dyDescent="0.35">
      <c r="A597" s="146"/>
      <c r="B597" s="146"/>
      <c r="C597" s="146"/>
      <c r="D597" s="146"/>
      <c r="E597" s="146" t="str">
        <f t="shared" si="45"/>
        <v/>
      </c>
      <c r="F597" s="146"/>
      <c r="G597" s="146"/>
      <c r="H597" s="146"/>
      <c r="I597" s="146"/>
      <c r="J597" s="146"/>
      <c r="K597" s="146"/>
      <c r="L597" s="146" t="str">
        <v>AOM_001603$Forage Plants--Forage Trees--Acacia tortilis--Acacia tortilis Fruits</v>
      </c>
      <c r="M597" s="146" t="str" cm="1">
        <f t="array" ref="M597:N597">IF(L597&lt;&gt;"",_xlfn.TEXTSPLIT(L597, "$"),"")</f>
        <v>AOM_001603</v>
      </c>
      <c r="N597" s="146" t="str">
        <v>Forage Plants--Forage Trees--Acacia tortilis--Acacia tortilis Fruits</v>
      </c>
      <c r="O597" s="146" t="str" cm="1">
        <f t="array" ref="O597">IF(L597&lt;&gt;"",_xlfn.CHOOSECOLS(_xlfn.TEXTSPLIT(N597,"--"),1),"")</f>
        <v>Forage Plants</v>
      </c>
      <c r="P597" s="146" t="str" cm="1">
        <f t="array" ref="P597">IF(L597&lt;&gt;"",IFERROR(_xlfn.CHOOSECOLS(_xlfn.TEXTSPLIT(N597,"--"),2),""),"")</f>
        <v>Forage Trees</v>
      </c>
      <c r="Q597" s="146" t="str">
        <f t="shared" si="46"/>
        <v>Acacia tortilis--Acacia tortilis Fruits</v>
      </c>
    </row>
    <row r="598" spans="1:17" x14ac:dyDescent="0.35">
      <c r="A598" s="147"/>
      <c r="B598" s="147"/>
      <c r="C598" s="147"/>
      <c r="D598" s="147"/>
      <c r="E598" s="147" t="str">
        <f t="shared" si="45"/>
        <v/>
      </c>
      <c r="F598" s="147"/>
      <c r="G598" s="147"/>
      <c r="H598" s="147"/>
      <c r="I598" s="147"/>
      <c r="J598" s="147"/>
      <c r="K598" s="147"/>
      <c r="L598" s="147" t="str">
        <v>AOM_001125$Forage Plants--Forage Trees--Acacia tortilis--Acacia tortilis Leaves</v>
      </c>
      <c r="M598" s="147" t="str" cm="1">
        <f t="array" ref="M598:N598">IF(L598&lt;&gt;"",_xlfn.TEXTSPLIT(L598, "$"),"")</f>
        <v>AOM_001125</v>
      </c>
      <c r="N598" s="147" t="str">
        <v>Forage Plants--Forage Trees--Acacia tortilis--Acacia tortilis Leaves</v>
      </c>
      <c r="O598" s="147" t="str" cm="1">
        <f t="array" ref="O598">IF(L598&lt;&gt;"",_xlfn.CHOOSECOLS(_xlfn.TEXTSPLIT(N598,"--"),1),"")</f>
        <v>Forage Plants</v>
      </c>
      <c r="P598" s="147" t="str" cm="1">
        <f t="array" ref="P598">IF(L598&lt;&gt;"",IFERROR(_xlfn.CHOOSECOLS(_xlfn.TEXTSPLIT(N598,"--"),2),""),"")</f>
        <v>Forage Trees</v>
      </c>
      <c r="Q598" s="147" t="str">
        <f t="shared" si="46"/>
        <v>Acacia tortilis--Acacia tortilis Leaves</v>
      </c>
    </row>
    <row r="599" spans="1:17" x14ac:dyDescent="0.35">
      <c r="A599" s="146"/>
      <c r="B599" s="146"/>
      <c r="C599" s="146"/>
      <c r="D599" s="146"/>
      <c r="E599" s="146" t="str">
        <f t="shared" si="45"/>
        <v/>
      </c>
      <c r="F599" s="146"/>
      <c r="G599" s="146"/>
      <c r="H599" s="146"/>
      <c r="I599" s="146"/>
      <c r="J599" s="146"/>
      <c r="K599" s="146"/>
      <c r="L599" s="146" t="str">
        <v>AOM_001600$Forage Plants--Forage Trees--Acacia tortilis--Acacia tortilis Pods</v>
      </c>
      <c r="M599" s="146" t="str" cm="1">
        <f t="array" ref="M599:N599">IF(L599&lt;&gt;"",_xlfn.TEXTSPLIT(L599, "$"),"")</f>
        <v>AOM_001600</v>
      </c>
      <c r="N599" s="146" t="str">
        <v>Forage Plants--Forage Trees--Acacia tortilis--Acacia tortilis Pods</v>
      </c>
      <c r="O599" s="146" t="str" cm="1">
        <f t="array" ref="O599">IF(L599&lt;&gt;"",_xlfn.CHOOSECOLS(_xlfn.TEXTSPLIT(N599,"--"),1),"")</f>
        <v>Forage Plants</v>
      </c>
      <c r="P599" s="146" t="str" cm="1">
        <f t="array" ref="P599">IF(L599&lt;&gt;"",IFERROR(_xlfn.CHOOSECOLS(_xlfn.TEXTSPLIT(N599,"--"),2),""),"")</f>
        <v>Forage Trees</v>
      </c>
      <c r="Q599" s="146" t="str">
        <f t="shared" si="46"/>
        <v>Acacia tortilis--Acacia tortilis Pods</v>
      </c>
    </row>
    <row r="600" spans="1:17" x14ac:dyDescent="0.35">
      <c r="A600" s="147"/>
      <c r="B600" s="147"/>
      <c r="C600" s="147"/>
      <c r="D600" s="147"/>
      <c r="E600" s="147" t="str">
        <f t="shared" si="45"/>
        <v/>
      </c>
      <c r="F600" s="147"/>
      <c r="G600" s="147"/>
      <c r="H600" s="147"/>
      <c r="I600" s="147"/>
      <c r="J600" s="147"/>
      <c r="K600" s="147"/>
      <c r="L600" s="147" t="str">
        <v>AOM_001568$Forage Plants--Forage Trees--Adansonia digitata--Adansonia digitata Seed Cake</v>
      </c>
      <c r="M600" s="147" t="str" cm="1">
        <f t="array" ref="M600:N600">IF(L600&lt;&gt;"",_xlfn.TEXTSPLIT(L600, "$"),"")</f>
        <v>AOM_001568</v>
      </c>
      <c r="N600" s="147" t="str">
        <v>Forage Plants--Forage Trees--Adansonia digitata--Adansonia digitata Seed Cake</v>
      </c>
      <c r="O600" s="147" t="str" cm="1">
        <f t="array" ref="O600">IF(L600&lt;&gt;"",_xlfn.CHOOSECOLS(_xlfn.TEXTSPLIT(N600,"--"),1),"")</f>
        <v>Forage Plants</v>
      </c>
      <c r="P600" s="147" t="str" cm="1">
        <f t="array" ref="P600">IF(L600&lt;&gt;"",IFERROR(_xlfn.CHOOSECOLS(_xlfn.TEXTSPLIT(N600,"--"),2),""),"")</f>
        <v>Forage Trees</v>
      </c>
      <c r="Q600" s="147" t="str">
        <f t="shared" si="46"/>
        <v>Adansonia digitata--Adansonia digitata Seed Cake</v>
      </c>
    </row>
    <row r="601" spans="1:17" x14ac:dyDescent="0.35">
      <c r="A601" s="146"/>
      <c r="B601" s="146"/>
      <c r="C601" s="146"/>
      <c r="D601" s="146"/>
      <c r="E601" s="146" t="str">
        <f t="shared" si="45"/>
        <v/>
      </c>
      <c r="F601" s="146"/>
      <c r="G601" s="146"/>
      <c r="H601" s="146"/>
      <c r="I601" s="146"/>
      <c r="J601" s="146"/>
      <c r="K601" s="146"/>
      <c r="L601" s="146" t="str">
        <v>AOM_001568$Forage Plants--Forage Trees--Adansonia digitata--African Baobab Seed Oilcake</v>
      </c>
      <c r="M601" s="146" t="str" cm="1">
        <f t="array" ref="M601:N601">IF(L601&lt;&gt;"",_xlfn.TEXTSPLIT(L601, "$"),"")</f>
        <v>AOM_001568</v>
      </c>
      <c r="N601" s="146" t="str">
        <v>Forage Plants--Forage Trees--Adansonia digitata--African Baobab Seed Oilcake</v>
      </c>
      <c r="O601" s="146" t="str" cm="1">
        <f t="array" ref="O601">IF(L601&lt;&gt;"",_xlfn.CHOOSECOLS(_xlfn.TEXTSPLIT(N601,"--"),1),"")</f>
        <v>Forage Plants</v>
      </c>
      <c r="P601" s="146" t="str" cm="1">
        <f t="array" ref="P601">IF(L601&lt;&gt;"",IFERROR(_xlfn.CHOOSECOLS(_xlfn.TEXTSPLIT(N601,"--"),2),""),"")</f>
        <v>Forage Trees</v>
      </c>
      <c r="Q601" s="146" t="str">
        <f t="shared" si="46"/>
        <v>Adansonia digitata--African Baobab Seed Oilcake</v>
      </c>
    </row>
    <row r="602" spans="1:17" x14ac:dyDescent="0.35">
      <c r="A602" s="147"/>
      <c r="B602" s="147"/>
      <c r="C602" s="147"/>
      <c r="D602" s="147"/>
      <c r="E602" s="147" t="str">
        <f t="shared" si="45"/>
        <v/>
      </c>
      <c r="F602" s="147"/>
      <c r="G602" s="147"/>
      <c r="H602" s="147"/>
      <c r="I602" s="147"/>
      <c r="J602" s="147"/>
      <c r="K602" s="147"/>
      <c r="L602" s="147" t="str">
        <v>AOM_001699$Forage Plants--Forage Trees--Afzelia africana--Afzelia africana Leaves</v>
      </c>
      <c r="M602" s="147" t="str" cm="1">
        <f t="array" ref="M602:N602">IF(L602&lt;&gt;"",_xlfn.TEXTSPLIT(L602, "$"),"")</f>
        <v>AOM_001699</v>
      </c>
      <c r="N602" s="147" t="str">
        <v>Forage Plants--Forage Trees--Afzelia africana--Afzelia africana Leaves</v>
      </c>
      <c r="O602" s="147" t="str" cm="1">
        <f t="array" ref="O602">IF(L602&lt;&gt;"",_xlfn.CHOOSECOLS(_xlfn.TEXTSPLIT(N602,"--"),1),"")</f>
        <v>Forage Plants</v>
      </c>
      <c r="P602" s="147" t="str" cm="1">
        <f t="array" ref="P602">IF(L602&lt;&gt;"",IFERROR(_xlfn.CHOOSECOLS(_xlfn.TEXTSPLIT(N602,"--"),2),""),"")</f>
        <v>Forage Trees</v>
      </c>
      <c r="Q602" s="147" t="str">
        <f t="shared" si="46"/>
        <v>Afzelia africana--Afzelia africana Leaves</v>
      </c>
    </row>
    <row r="603" spans="1:17" x14ac:dyDescent="0.35">
      <c r="A603" s="146"/>
      <c r="B603" s="146"/>
      <c r="C603" s="146"/>
      <c r="D603" s="146"/>
      <c r="E603" s="146" t="str">
        <f t="shared" si="45"/>
        <v/>
      </c>
      <c r="F603" s="146"/>
      <c r="G603" s="146"/>
      <c r="H603" s="146"/>
      <c r="I603" s="146"/>
      <c r="J603" s="146"/>
      <c r="K603" s="146"/>
      <c r="L603" s="146" t="str">
        <v>AOM_001126$Forage Plants--Forage Trees--Afzelia africana</v>
      </c>
      <c r="M603" s="146" t="str" cm="1">
        <f t="array" ref="M603:N603">IF(L603&lt;&gt;"",_xlfn.TEXTSPLIT(L603, "$"),"")</f>
        <v>AOM_001126</v>
      </c>
      <c r="N603" s="146" t="str">
        <v>Forage Plants--Forage Trees--Afzelia africana</v>
      </c>
      <c r="O603" s="146" t="str" cm="1">
        <f t="array" ref="O603">IF(L603&lt;&gt;"",_xlfn.CHOOSECOLS(_xlfn.TEXTSPLIT(N603,"--"),1),"")</f>
        <v>Forage Plants</v>
      </c>
      <c r="P603" s="146" t="str" cm="1">
        <f t="array" ref="P603">IF(L603&lt;&gt;"",IFERROR(_xlfn.CHOOSECOLS(_xlfn.TEXTSPLIT(N603,"--"),2),""),"")</f>
        <v>Forage Trees</v>
      </c>
      <c r="Q603" s="146" t="str">
        <f t="shared" si="46"/>
        <v>Afzelia africana</v>
      </c>
    </row>
    <row r="604" spans="1:17" x14ac:dyDescent="0.35">
      <c r="A604" s="147"/>
      <c r="B604" s="147"/>
      <c r="C604" s="147"/>
      <c r="D604" s="147"/>
      <c r="E604" s="147" t="str">
        <f t="shared" si="45"/>
        <v/>
      </c>
      <c r="F604" s="147"/>
      <c r="G604" s="147"/>
      <c r="H604" s="147"/>
      <c r="I604" s="147"/>
      <c r="J604" s="147"/>
      <c r="K604" s="147"/>
      <c r="L604" s="147" t="str">
        <v>AOM_001793$Forage Plants--Forage Trees--Albizia harveyi</v>
      </c>
      <c r="M604" s="147" t="str" cm="1">
        <f t="array" ref="M604:N604">IF(L604&lt;&gt;"",_xlfn.TEXTSPLIT(L604, "$"),"")</f>
        <v>AOM_001793</v>
      </c>
      <c r="N604" s="147" t="str">
        <v>Forage Plants--Forage Trees--Albizia harveyi</v>
      </c>
      <c r="O604" s="147" t="str" cm="1">
        <f t="array" ref="O604">IF(L604&lt;&gt;"",_xlfn.CHOOSECOLS(_xlfn.TEXTSPLIT(N604,"--"),1),"")</f>
        <v>Forage Plants</v>
      </c>
      <c r="P604" s="147" t="str" cm="1">
        <f t="array" ref="P604">IF(L604&lt;&gt;"",IFERROR(_xlfn.CHOOSECOLS(_xlfn.TEXTSPLIT(N604,"--"),2),""),"")</f>
        <v>Forage Trees</v>
      </c>
      <c r="Q604" s="147" t="str">
        <f t="shared" si="46"/>
        <v>Albizia harveyi</v>
      </c>
    </row>
    <row r="605" spans="1:17" x14ac:dyDescent="0.35">
      <c r="A605" s="146"/>
      <c r="B605" s="146"/>
      <c r="C605" s="146"/>
      <c r="D605" s="146"/>
      <c r="E605" s="146" t="str">
        <f t="shared" si="45"/>
        <v/>
      </c>
      <c r="F605" s="146"/>
      <c r="G605" s="146"/>
      <c r="H605" s="146"/>
      <c r="I605" s="146"/>
      <c r="J605" s="146"/>
      <c r="K605" s="146"/>
      <c r="L605" s="146" t="str">
        <v>AOM_002061$Forage Plants--Forage Trees--Albizia gummifera</v>
      </c>
      <c r="M605" s="146" t="str" cm="1">
        <f t="array" ref="M605:N605">IF(L605&lt;&gt;"",_xlfn.TEXTSPLIT(L605, "$"),"")</f>
        <v>AOM_002061</v>
      </c>
      <c r="N605" s="146" t="str">
        <v>Forage Plants--Forage Trees--Albizia gummifera</v>
      </c>
      <c r="O605" s="146" t="str" cm="1">
        <f t="array" ref="O605">IF(L605&lt;&gt;"",_xlfn.CHOOSECOLS(_xlfn.TEXTSPLIT(N605,"--"),1),"")</f>
        <v>Forage Plants</v>
      </c>
      <c r="P605" s="146" t="str" cm="1">
        <f t="array" ref="P605">IF(L605&lt;&gt;"",IFERROR(_xlfn.CHOOSECOLS(_xlfn.TEXTSPLIT(N605,"--"),2),""),"")</f>
        <v>Forage Trees</v>
      </c>
      <c r="Q605" s="146" t="str">
        <f t="shared" si="46"/>
        <v>Albizia gummifera</v>
      </c>
    </row>
    <row r="606" spans="1:17" x14ac:dyDescent="0.35">
      <c r="A606" s="147"/>
      <c r="B606" s="147"/>
      <c r="C606" s="147"/>
      <c r="D606" s="147"/>
      <c r="E606" s="147" t="str">
        <f t="shared" si="45"/>
        <v/>
      </c>
      <c r="F606" s="147"/>
      <c r="G606" s="147"/>
      <c r="H606" s="147"/>
      <c r="I606" s="147"/>
      <c r="J606" s="147"/>
      <c r="K606" s="147"/>
      <c r="L606" s="147" t="str">
        <v>AOM_002064$Forage Plants--Forage Trees--Albizia lebbeck--Albizia lebbeck Leaves</v>
      </c>
      <c r="M606" s="147" t="str" cm="1">
        <f t="array" ref="M606:N606">IF(L606&lt;&gt;"",_xlfn.TEXTSPLIT(L606, "$"),"")</f>
        <v>AOM_002064</v>
      </c>
      <c r="N606" s="147" t="str">
        <v>Forage Plants--Forage Trees--Albizia lebbeck--Albizia lebbeck Leaves</v>
      </c>
      <c r="O606" s="147" t="str" cm="1">
        <f t="array" ref="O606">IF(L606&lt;&gt;"",_xlfn.CHOOSECOLS(_xlfn.TEXTSPLIT(N606,"--"),1),"")</f>
        <v>Forage Plants</v>
      </c>
      <c r="P606" s="147" t="str" cm="1">
        <f t="array" ref="P606">IF(L606&lt;&gt;"",IFERROR(_xlfn.CHOOSECOLS(_xlfn.TEXTSPLIT(N606,"--"),2),""),"")</f>
        <v>Forage Trees</v>
      </c>
      <c r="Q606" s="147" t="str">
        <f t="shared" si="46"/>
        <v>Albizia lebbeck--Albizia lebbeck Leaves</v>
      </c>
    </row>
    <row r="607" spans="1:17" x14ac:dyDescent="0.35">
      <c r="A607" s="146"/>
      <c r="B607" s="146"/>
      <c r="C607" s="146"/>
      <c r="D607" s="146"/>
      <c r="E607" s="146" t="str">
        <f t="shared" si="45"/>
        <v/>
      </c>
      <c r="F607" s="146"/>
      <c r="G607" s="146"/>
      <c r="H607" s="146"/>
      <c r="I607" s="146"/>
      <c r="J607" s="146"/>
      <c r="K607" s="146"/>
      <c r="L607" s="146" t="str">
        <v>AOM_001129$Forage Plants--Forage Trees--Annona senegalensis--Annona senegalensis Leaves</v>
      </c>
      <c r="M607" s="146" t="str" cm="1">
        <f t="array" ref="M607:N607">IF(L607&lt;&gt;"",_xlfn.TEXTSPLIT(L607, "$"),"")</f>
        <v>AOM_001129</v>
      </c>
      <c r="N607" s="146" t="str">
        <v>Forage Plants--Forage Trees--Annona senegalensis--Annona senegalensis Leaves</v>
      </c>
      <c r="O607" s="146" t="str" cm="1">
        <f t="array" ref="O607">IF(L607&lt;&gt;"",_xlfn.CHOOSECOLS(_xlfn.TEXTSPLIT(N607,"--"),1),"")</f>
        <v>Forage Plants</v>
      </c>
      <c r="P607" s="146" t="str" cm="1">
        <f t="array" ref="P607">IF(L607&lt;&gt;"",IFERROR(_xlfn.CHOOSECOLS(_xlfn.TEXTSPLIT(N607,"--"),2),""),"")</f>
        <v>Forage Trees</v>
      </c>
      <c r="Q607" s="146" t="str">
        <f t="shared" si="46"/>
        <v>Annona senegalensis--Annona senegalensis Leaves</v>
      </c>
    </row>
    <row r="608" spans="1:17" x14ac:dyDescent="0.35">
      <c r="A608" s="147"/>
      <c r="B608" s="147"/>
      <c r="C608" s="147"/>
      <c r="D608" s="147"/>
      <c r="E608" s="147" t="str">
        <f t="shared" si="45"/>
        <v/>
      </c>
      <c r="F608" s="147"/>
      <c r="G608" s="147"/>
      <c r="H608" s="147"/>
      <c r="I608" s="147"/>
      <c r="J608" s="147"/>
      <c r="K608" s="147"/>
      <c r="L608" s="147" t="str">
        <v>AOM_001901$Forage Plants--Forage Trees--Atriplex nummularia</v>
      </c>
      <c r="M608" s="147" t="str" cm="1">
        <f t="array" ref="M608:N608">IF(L608&lt;&gt;"",_xlfn.TEXTSPLIT(L608, "$"),"")</f>
        <v>AOM_001901</v>
      </c>
      <c r="N608" s="147" t="str">
        <v>Forage Plants--Forage Trees--Atriplex nummularia</v>
      </c>
      <c r="O608" s="147" t="str" cm="1">
        <f t="array" ref="O608">IF(L608&lt;&gt;"",_xlfn.CHOOSECOLS(_xlfn.TEXTSPLIT(N608,"--"),1),"")</f>
        <v>Forage Plants</v>
      </c>
      <c r="P608" s="147" t="str" cm="1">
        <f t="array" ref="P608">IF(L608&lt;&gt;"",IFERROR(_xlfn.CHOOSECOLS(_xlfn.TEXTSPLIT(N608,"--"),2),""),"")</f>
        <v>Forage Trees</v>
      </c>
      <c r="Q608" s="147" t="str">
        <f t="shared" si="46"/>
        <v>Atriplex nummularia</v>
      </c>
    </row>
    <row r="609" spans="1:17" x14ac:dyDescent="0.35">
      <c r="A609" s="146"/>
      <c r="B609" s="146"/>
      <c r="C609" s="146"/>
      <c r="D609" s="146"/>
      <c r="E609" s="146" t="str">
        <f t="shared" si="45"/>
        <v/>
      </c>
      <c r="F609" s="146"/>
      <c r="G609" s="146"/>
      <c r="H609" s="146"/>
      <c r="I609" s="146"/>
      <c r="J609" s="146"/>
      <c r="K609" s="146"/>
      <c r="L609" s="146" t="str">
        <v>AOM_001901$Forage Plants--Forage Trees--Oldman Saltbush</v>
      </c>
      <c r="M609" s="146" t="str" cm="1">
        <f t="array" ref="M609:N609">IF(L609&lt;&gt;"",_xlfn.TEXTSPLIT(L609, "$"),"")</f>
        <v>AOM_001901</v>
      </c>
      <c r="N609" s="146" t="str">
        <v>Forage Plants--Forage Trees--Oldman Saltbush</v>
      </c>
      <c r="O609" s="146" t="str" cm="1">
        <f t="array" ref="O609">IF(L609&lt;&gt;"",_xlfn.CHOOSECOLS(_xlfn.TEXTSPLIT(N609,"--"),1),"")</f>
        <v>Forage Plants</v>
      </c>
      <c r="P609" s="146" t="str" cm="1">
        <f t="array" ref="P609">IF(L609&lt;&gt;"",IFERROR(_xlfn.CHOOSECOLS(_xlfn.TEXTSPLIT(N609,"--"),2),""),"")</f>
        <v>Forage Trees</v>
      </c>
      <c r="Q609" s="146" t="str">
        <f t="shared" si="46"/>
        <v>Oldman Saltbush</v>
      </c>
    </row>
    <row r="610" spans="1:17" x14ac:dyDescent="0.35">
      <c r="A610" s="147"/>
      <c r="B610" s="147"/>
      <c r="C610" s="147"/>
      <c r="D610" s="147"/>
      <c r="E610" s="147" t="str">
        <f t="shared" si="45"/>
        <v/>
      </c>
      <c r="F610" s="147"/>
      <c r="G610" s="147"/>
      <c r="H610" s="147"/>
      <c r="I610" s="147"/>
      <c r="J610" s="147"/>
      <c r="K610" s="147"/>
      <c r="L610" s="147" t="str">
        <v>AOM_001132$Forage Plants--Forage Trees--Azadirachta indica--Azadirachta indica Leaves</v>
      </c>
      <c r="M610" s="147" t="str" cm="1">
        <f t="array" ref="M610:N610">IF(L610&lt;&gt;"",_xlfn.TEXTSPLIT(L610, "$"),"")</f>
        <v>AOM_001132</v>
      </c>
      <c r="N610" s="147" t="str">
        <v>Forage Plants--Forage Trees--Azadirachta indica--Azadirachta indica Leaves</v>
      </c>
      <c r="O610" s="147" t="str" cm="1">
        <f t="array" ref="O610">IF(L610&lt;&gt;"",_xlfn.CHOOSECOLS(_xlfn.TEXTSPLIT(N610,"--"),1),"")</f>
        <v>Forage Plants</v>
      </c>
      <c r="P610" s="147" t="str" cm="1">
        <f t="array" ref="P610">IF(L610&lt;&gt;"",IFERROR(_xlfn.CHOOSECOLS(_xlfn.TEXTSPLIT(N610,"--"),2),""),"")</f>
        <v>Forage Trees</v>
      </c>
      <c r="Q610" s="147" t="str">
        <f t="shared" si="46"/>
        <v>Azadirachta indica--Azadirachta indica Leaves</v>
      </c>
    </row>
    <row r="611" spans="1:17" x14ac:dyDescent="0.35">
      <c r="A611" s="146"/>
      <c r="B611" s="146"/>
      <c r="C611" s="146"/>
      <c r="D611" s="146"/>
      <c r="E611" s="146" t="str">
        <f t="shared" si="45"/>
        <v/>
      </c>
      <c r="F611" s="146"/>
      <c r="G611" s="146"/>
      <c r="H611" s="146"/>
      <c r="I611" s="146"/>
      <c r="J611" s="146"/>
      <c r="K611" s="146"/>
      <c r="L611" s="146" t="str">
        <v>AOM_001861$Forage Plants--Forage Trees--Berchemia discolor--Berchemia discolor Leaves</v>
      </c>
      <c r="M611" s="146" t="str" cm="1">
        <f t="array" ref="M611:N611">IF(L611&lt;&gt;"",_xlfn.TEXTSPLIT(L611, "$"),"")</f>
        <v>AOM_001861</v>
      </c>
      <c r="N611" s="146" t="str">
        <v>Forage Plants--Forage Trees--Berchemia discolor--Berchemia discolor Leaves</v>
      </c>
      <c r="O611" s="146" t="str" cm="1">
        <f t="array" ref="O611">IF(L611&lt;&gt;"",_xlfn.CHOOSECOLS(_xlfn.TEXTSPLIT(N611,"--"),1),"")</f>
        <v>Forage Plants</v>
      </c>
      <c r="P611" s="146" t="str" cm="1">
        <f t="array" ref="P611">IF(L611&lt;&gt;"",IFERROR(_xlfn.CHOOSECOLS(_xlfn.TEXTSPLIT(N611,"--"),2),""),"")</f>
        <v>Forage Trees</v>
      </c>
      <c r="Q611" s="146" t="str">
        <f t="shared" si="46"/>
        <v>Berchemia discolor--Berchemia discolor Leaves</v>
      </c>
    </row>
    <row r="612" spans="1:17" x14ac:dyDescent="0.35">
      <c r="A612" s="147"/>
      <c r="B612" s="147"/>
      <c r="C612" s="147"/>
      <c r="D612" s="147"/>
      <c r="E612" s="147" t="str">
        <f t="shared" si="45"/>
        <v/>
      </c>
      <c r="F612" s="147"/>
      <c r="G612" s="147"/>
      <c r="H612" s="147"/>
      <c r="I612" s="147"/>
      <c r="J612" s="147"/>
      <c r="K612" s="147"/>
      <c r="L612" s="147" t="str">
        <v>AOM_001134$Forage Plants--Forage Trees--Calliandra calothyrsus--Calliandra calothyrsus Leaves</v>
      </c>
      <c r="M612" s="147" t="str" cm="1">
        <f t="array" ref="M612:N612">IF(L612&lt;&gt;"",_xlfn.TEXTSPLIT(L612, "$"),"")</f>
        <v>AOM_001134</v>
      </c>
      <c r="N612" s="147" t="str">
        <v>Forage Plants--Forage Trees--Calliandra calothyrsus--Calliandra calothyrsus Leaves</v>
      </c>
      <c r="O612" s="147" t="str" cm="1">
        <f t="array" ref="O612">IF(L612&lt;&gt;"",_xlfn.CHOOSECOLS(_xlfn.TEXTSPLIT(N612,"--"),1),"")</f>
        <v>Forage Plants</v>
      </c>
      <c r="P612" s="147" t="str" cm="1">
        <f t="array" ref="P612">IF(L612&lt;&gt;"",IFERROR(_xlfn.CHOOSECOLS(_xlfn.TEXTSPLIT(N612,"--"),2),""),"")</f>
        <v>Forage Trees</v>
      </c>
      <c r="Q612" s="147" t="str">
        <f t="shared" si="46"/>
        <v>Calliandra calothyrsus--Calliandra calothyrsus Leaves</v>
      </c>
    </row>
    <row r="613" spans="1:17" x14ac:dyDescent="0.35">
      <c r="A613" s="146"/>
      <c r="B613" s="146"/>
      <c r="C613" s="146"/>
      <c r="D613" s="146"/>
      <c r="E613" s="146" t="str">
        <f t="shared" si="45"/>
        <v/>
      </c>
      <c r="F613" s="146"/>
      <c r="G613" s="146"/>
      <c r="H613" s="146"/>
      <c r="I613" s="146"/>
      <c r="J613" s="146"/>
      <c r="K613" s="146"/>
      <c r="L613" s="146" t="str">
        <v>AOM_001133$Forage Plants--Forage Trees--Calliandra calothyrsus</v>
      </c>
      <c r="M613" s="146" t="str" cm="1">
        <f t="array" ref="M613:N613">IF(L613&lt;&gt;"",_xlfn.TEXTSPLIT(L613, "$"),"")</f>
        <v>AOM_001133</v>
      </c>
      <c r="N613" s="146" t="str">
        <v>Forage Plants--Forage Trees--Calliandra calothyrsus</v>
      </c>
      <c r="O613" s="146" t="str" cm="1">
        <f t="array" ref="O613">IF(L613&lt;&gt;"",_xlfn.CHOOSECOLS(_xlfn.TEXTSPLIT(N613,"--"),1),"")</f>
        <v>Forage Plants</v>
      </c>
      <c r="P613" s="146" t="str" cm="1">
        <f t="array" ref="P613">IF(L613&lt;&gt;"",IFERROR(_xlfn.CHOOSECOLS(_xlfn.TEXTSPLIT(N613,"--"),2),""),"")</f>
        <v>Forage Trees</v>
      </c>
      <c r="Q613" s="146" t="str">
        <f t="shared" si="46"/>
        <v>Calliandra calothyrsus</v>
      </c>
    </row>
    <row r="614" spans="1:17" x14ac:dyDescent="0.35">
      <c r="A614" s="147"/>
      <c r="B614" s="147"/>
      <c r="C614" s="147"/>
      <c r="D614" s="147"/>
      <c r="E614" s="147" t="str">
        <f t="shared" si="45"/>
        <v/>
      </c>
      <c r="F614" s="147"/>
      <c r="G614" s="147"/>
      <c r="H614" s="147"/>
      <c r="I614" s="147"/>
      <c r="J614" s="147"/>
      <c r="K614" s="147"/>
      <c r="L614" s="147" t="str">
        <v>AOM_001135$Forage Plants--Forage Trees--Calycotome villosa</v>
      </c>
      <c r="M614" s="147" t="str" cm="1">
        <f t="array" ref="M614:N614">IF(L614&lt;&gt;"",_xlfn.TEXTSPLIT(L614, "$"),"")</f>
        <v>AOM_001135</v>
      </c>
      <c r="N614" s="147" t="str">
        <v>Forage Plants--Forage Trees--Calycotome villosa</v>
      </c>
      <c r="O614" s="147" t="str" cm="1">
        <f t="array" ref="O614">IF(L614&lt;&gt;"",_xlfn.CHOOSECOLS(_xlfn.TEXTSPLIT(N614,"--"),1),"")</f>
        <v>Forage Plants</v>
      </c>
      <c r="P614" s="147" t="str" cm="1">
        <f t="array" ref="P614">IF(L614&lt;&gt;"",IFERROR(_xlfn.CHOOSECOLS(_xlfn.TEXTSPLIT(N614,"--"),2),""),"")</f>
        <v>Forage Trees</v>
      </c>
      <c r="Q614" s="147" t="str">
        <f t="shared" si="46"/>
        <v>Calycotome villosa</v>
      </c>
    </row>
    <row r="615" spans="1:17" x14ac:dyDescent="0.35">
      <c r="A615" s="146"/>
      <c r="B615" s="146"/>
      <c r="C615" s="146"/>
      <c r="D615" s="146"/>
      <c r="E615" s="146" t="str">
        <f t="shared" si="45"/>
        <v/>
      </c>
      <c r="F615" s="146"/>
      <c r="G615" s="146"/>
      <c r="H615" s="146"/>
      <c r="I615" s="146"/>
      <c r="J615" s="146"/>
      <c r="K615" s="146"/>
      <c r="L615" s="146" t="str">
        <v>AOM_001136$Forage Plants--Forage Trees--Carissa edulis</v>
      </c>
      <c r="M615" s="146" t="str" cm="1">
        <f t="array" ref="M615:N615">IF(L615&lt;&gt;"",_xlfn.TEXTSPLIT(L615, "$"),"")</f>
        <v>AOM_001136</v>
      </c>
      <c r="N615" s="146" t="str">
        <v>Forage Plants--Forage Trees--Carissa edulis</v>
      </c>
      <c r="O615" s="146" t="str" cm="1">
        <f t="array" ref="O615">IF(L615&lt;&gt;"",_xlfn.CHOOSECOLS(_xlfn.TEXTSPLIT(N615,"--"),1),"")</f>
        <v>Forage Plants</v>
      </c>
      <c r="P615" s="146" t="str" cm="1">
        <f t="array" ref="P615">IF(L615&lt;&gt;"",IFERROR(_xlfn.CHOOSECOLS(_xlfn.TEXTSPLIT(N615,"--"),2),""),"")</f>
        <v>Forage Trees</v>
      </c>
      <c r="Q615" s="146" t="str">
        <f t="shared" si="46"/>
        <v>Carissa edulis</v>
      </c>
    </row>
    <row r="616" spans="1:17" x14ac:dyDescent="0.35">
      <c r="A616" s="147"/>
      <c r="B616" s="147"/>
      <c r="C616" s="147"/>
      <c r="D616" s="147"/>
      <c r="E616" s="147" t="str">
        <f t="shared" si="45"/>
        <v/>
      </c>
      <c r="F616" s="147"/>
      <c r="G616" s="147"/>
      <c r="H616" s="147"/>
      <c r="I616" s="147"/>
      <c r="J616" s="147"/>
      <c r="K616" s="147"/>
      <c r="L616" s="147" t="str">
        <v>AOM_001630$Forage Plants--Forage Trees--Chamaecytisus palmensis--Chamaecytisus palmensis Leaves</v>
      </c>
      <c r="M616" s="147" t="str" cm="1">
        <f t="array" ref="M616:N616">IF(L616&lt;&gt;"",_xlfn.TEXTSPLIT(L616, "$"),"")</f>
        <v>AOM_001630</v>
      </c>
      <c r="N616" s="147" t="str">
        <v>Forage Plants--Forage Trees--Chamaecytisus palmensis--Chamaecytisus palmensis Leaves</v>
      </c>
      <c r="O616" s="147" t="str" cm="1">
        <f t="array" ref="O616">IF(L616&lt;&gt;"",_xlfn.CHOOSECOLS(_xlfn.TEXTSPLIT(N616,"--"),1),"")</f>
        <v>Forage Plants</v>
      </c>
      <c r="P616" s="147" t="str" cm="1">
        <f t="array" ref="P616">IF(L616&lt;&gt;"",IFERROR(_xlfn.CHOOSECOLS(_xlfn.TEXTSPLIT(N616,"--"),2),""),"")</f>
        <v>Forage Trees</v>
      </c>
      <c r="Q616" s="147" t="str">
        <f t="shared" si="46"/>
        <v>Chamaecytisus palmensis--Chamaecytisus palmensis Leaves</v>
      </c>
    </row>
    <row r="617" spans="1:17" x14ac:dyDescent="0.35">
      <c r="A617" s="146"/>
      <c r="B617" s="146"/>
      <c r="C617" s="146"/>
      <c r="D617" s="146"/>
      <c r="E617" s="146" t="str">
        <f t="shared" si="45"/>
        <v/>
      </c>
      <c r="F617" s="146"/>
      <c r="G617" s="146"/>
      <c r="H617" s="146"/>
      <c r="I617" s="146"/>
      <c r="J617" s="146"/>
      <c r="K617" s="146"/>
      <c r="L617" s="146" t="str">
        <v>AOM_001137$Forage Plants--Forage Trees--Chamaecytisus palmensis</v>
      </c>
      <c r="M617" s="146" t="str" cm="1">
        <f t="array" ref="M617:N617">IF(L617&lt;&gt;"",_xlfn.TEXTSPLIT(L617, "$"),"")</f>
        <v>AOM_001137</v>
      </c>
      <c r="N617" s="146" t="str">
        <v>Forage Plants--Forage Trees--Chamaecytisus palmensis</v>
      </c>
      <c r="O617" s="146" t="str" cm="1">
        <f t="array" ref="O617">IF(L617&lt;&gt;"",_xlfn.CHOOSECOLS(_xlfn.TEXTSPLIT(N617,"--"),1),"")</f>
        <v>Forage Plants</v>
      </c>
      <c r="P617" s="146" t="str" cm="1">
        <f t="array" ref="P617">IF(L617&lt;&gt;"",IFERROR(_xlfn.CHOOSECOLS(_xlfn.TEXTSPLIT(N617,"--"),2),""),"")</f>
        <v>Forage Trees</v>
      </c>
      <c r="Q617" s="146" t="str">
        <f t="shared" si="46"/>
        <v>Chamaecytisus palmensis</v>
      </c>
    </row>
    <row r="618" spans="1:17" x14ac:dyDescent="0.35">
      <c r="A618" s="147"/>
      <c r="B618" s="147"/>
      <c r="C618" s="147"/>
      <c r="D618" s="147"/>
      <c r="E618" s="147" t="str">
        <f t="shared" si="45"/>
        <v/>
      </c>
      <c r="F618" s="147"/>
      <c r="G618" s="147"/>
      <c r="H618" s="147"/>
      <c r="I618" s="147"/>
      <c r="J618" s="147"/>
      <c r="K618" s="147"/>
      <c r="L618" s="147" t="str">
        <v>AOM_001138$Forage Plants--Forage Trees--Combretum apiculatum</v>
      </c>
      <c r="M618" s="147" t="str" cm="1">
        <f t="array" ref="M618:N618">IF(L618&lt;&gt;"",_xlfn.TEXTSPLIT(L618, "$"),"")</f>
        <v>AOM_001138</v>
      </c>
      <c r="N618" s="147" t="str">
        <v>Forage Plants--Forage Trees--Combretum apiculatum</v>
      </c>
      <c r="O618" s="147" t="str" cm="1">
        <f t="array" ref="O618">IF(L618&lt;&gt;"",_xlfn.CHOOSECOLS(_xlfn.TEXTSPLIT(N618,"--"),1),"")</f>
        <v>Forage Plants</v>
      </c>
      <c r="P618" s="147" t="str" cm="1">
        <f t="array" ref="P618">IF(L618&lt;&gt;"",IFERROR(_xlfn.CHOOSECOLS(_xlfn.TEXTSPLIT(N618,"--"),2),""),"")</f>
        <v>Forage Trees</v>
      </c>
      <c r="Q618" s="147" t="str">
        <f t="shared" si="46"/>
        <v>Combretum apiculatum</v>
      </c>
    </row>
    <row r="619" spans="1:17" x14ac:dyDescent="0.35">
      <c r="A619" s="146"/>
      <c r="B619" s="146"/>
      <c r="C619" s="146"/>
      <c r="D619" s="146"/>
      <c r="E619" s="146" t="str">
        <f t="shared" si="45"/>
        <v/>
      </c>
      <c r="F619" s="146"/>
      <c r="G619" s="146"/>
      <c r="H619" s="146"/>
      <c r="I619" s="146"/>
      <c r="J619" s="146"/>
      <c r="K619" s="146"/>
      <c r="L619" s="146" t="str">
        <v>AOM_001139$Forage Plants--Forage Trees--Daniellia oliveri</v>
      </c>
      <c r="M619" s="146" t="str" cm="1">
        <f t="array" ref="M619:N619">IF(L619&lt;&gt;"",_xlfn.TEXTSPLIT(L619, "$"),"")</f>
        <v>AOM_001139</v>
      </c>
      <c r="N619" s="146" t="str">
        <v>Forage Plants--Forage Trees--Daniellia oliveri</v>
      </c>
      <c r="O619" s="146" t="str" cm="1">
        <f t="array" ref="O619">IF(L619&lt;&gt;"",_xlfn.CHOOSECOLS(_xlfn.TEXTSPLIT(N619,"--"),1),"")</f>
        <v>Forage Plants</v>
      </c>
      <c r="P619" s="146" t="str" cm="1">
        <f t="array" ref="P619">IF(L619&lt;&gt;"",IFERROR(_xlfn.CHOOSECOLS(_xlfn.TEXTSPLIT(N619,"--"),2),""),"")</f>
        <v>Forage Trees</v>
      </c>
      <c r="Q619" s="146" t="str">
        <f t="shared" si="46"/>
        <v>Daniellia oliveri</v>
      </c>
    </row>
    <row r="620" spans="1:17" x14ac:dyDescent="0.35">
      <c r="A620" s="147"/>
      <c r="B620" s="147"/>
      <c r="C620" s="147"/>
      <c r="D620" s="147"/>
      <c r="E620" s="147" t="str">
        <f t="shared" si="45"/>
        <v/>
      </c>
      <c r="F620" s="147"/>
      <c r="G620" s="147"/>
      <c r="H620" s="147"/>
      <c r="I620" s="147"/>
      <c r="J620" s="147"/>
      <c r="K620" s="147"/>
      <c r="L620" s="147" t="str">
        <v>AOM_001654$Forage Plants--Forage Trees--Dichrostachys cinerea--Dichrostachys cinerea Fruits</v>
      </c>
      <c r="M620" s="147" t="str" cm="1">
        <f t="array" ref="M620:N620">IF(L620&lt;&gt;"",_xlfn.TEXTSPLIT(L620, "$"),"")</f>
        <v>AOM_001654</v>
      </c>
      <c r="N620" s="147" t="str">
        <v>Forage Plants--Forage Trees--Dichrostachys cinerea--Dichrostachys cinerea Fruits</v>
      </c>
      <c r="O620" s="147" t="str" cm="1">
        <f t="array" ref="O620">IF(L620&lt;&gt;"",_xlfn.CHOOSECOLS(_xlfn.TEXTSPLIT(N620,"--"),1),"")</f>
        <v>Forage Plants</v>
      </c>
      <c r="P620" s="147" t="str" cm="1">
        <f t="array" ref="P620">IF(L620&lt;&gt;"",IFERROR(_xlfn.CHOOSECOLS(_xlfn.TEXTSPLIT(N620,"--"),2),""),"")</f>
        <v>Forage Trees</v>
      </c>
      <c r="Q620" s="147" t="str">
        <f t="shared" si="46"/>
        <v>Dichrostachys cinerea--Dichrostachys cinerea Fruits</v>
      </c>
    </row>
    <row r="621" spans="1:17" x14ac:dyDescent="0.35">
      <c r="A621" s="146"/>
      <c r="B621" s="146"/>
      <c r="C621" s="146"/>
      <c r="D621" s="146"/>
      <c r="E621" s="146" t="str">
        <f t="shared" si="45"/>
        <v/>
      </c>
      <c r="F621" s="146"/>
      <c r="G621" s="146"/>
      <c r="H621" s="146"/>
      <c r="I621" s="146"/>
      <c r="J621" s="146"/>
      <c r="K621" s="146"/>
      <c r="L621" s="146" t="str">
        <v>AOM_001141$Forage Plants--Forage Trees--Dichrostachys cinerea</v>
      </c>
      <c r="M621" s="146" t="str" cm="1">
        <f t="array" ref="M621:N621">IF(L621&lt;&gt;"",_xlfn.TEXTSPLIT(L621, "$"),"")</f>
        <v>AOM_001141</v>
      </c>
      <c r="N621" s="146" t="str">
        <v>Forage Plants--Forage Trees--Dichrostachys cinerea</v>
      </c>
      <c r="O621" s="146" t="str" cm="1">
        <f t="array" ref="O621">IF(L621&lt;&gt;"",_xlfn.CHOOSECOLS(_xlfn.TEXTSPLIT(N621,"--"),1),"")</f>
        <v>Forage Plants</v>
      </c>
      <c r="P621" s="146" t="str" cm="1">
        <f t="array" ref="P621">IF(L621&lt;&gt;"",IFERROR(_xlfn.CHOOSECOLS(_xlfn.TEXTSPLIT(N621,"--"),2),""),"")</f>
        <v>Forage Trees</v>
      </c>
      <c r="Q621" s="146" t="str">
        <f t="shared" si="46"/>
        <v>Dichrostachys cinerea</v>
      </c>
    </row>
    <row r="622" spans="1:17" x14ac:dyDescent="0.35">
      <c r="A622" s="147"/>
      <c r="B622" s="147"/>
      <c r="C622" s="147"/>
      <c r="D622" s="147"/>
      <c r="E622" s="147" t="str">
        <f t="shared" si="45"/>
        <v/>
      </c>
      <c r="F622" s="147"/>
      <c r="G622" s="147"/>
      <c r="H622" s="147"/>
      <c r="I622" s="147"/>
      <c r="J622" s="147"/>
      <c r="K622" s="147"/>
      <c r="L622" s="147" t="str">
        <v>AOM_001143$Forage Plants--Forage Trees--Erythrina brucei--Erythrina brucei Leaves</v>
      </c>
      <c r="M622" s="147" t="str" cm="1">
        <f t="array" ref="M622:N622">IF(L622&lt;&gt;"",_xlfn.TEXTSPLIT(L622, "$"),"")</f>
        <v>AOM_001143</v>
      </c>
      <c r="N622" s="147" t="str">
        <v>Forage Plants--Forage Trees--Erythrina brucei--Erythrina brucei Leaves</v>
      </c>
      <c r="O622" s="147" t="str" cm="1">
        <f t="array" ref="O622">IF(L622&lt;&gt;"",_xlfn.CHOOSECOLS(_xlfn.TEXTSPLIT(N622,"--"),1),"")</f>
        <v>Forage Plants</v>
      </c>
      <c r="P622" s="147" t="str" cm="1">
        <f t="array" ref="P622">IF(L622&lt;&gt;"",IFERROR(_xlfn.CHOOSECOLS(_xlfn.TEXTSPLIT(N622,"--"),2),""),"")</f>
        <v>Forage Trees</v>
      </c>
      <c r="Q622" s="147" t="str">
        <f t="shared" si="46"/>
        <v>Erythrina brucei--Erythrina brucei Leaves</v>
      </c>
    </row>
    <row r="623" spans="1:17" x14ac:dyDescent="0.35">
      <c r="A623" s="146"/>
      <c r="B623" s="146"/>
      <c r="C623" s="146"/>
      <c r="D623" s="146"/>
      <c r="E623" s="146" t="str">
        <f t="shared" si="45"/>
        <v/>
      </c>
      <c r="F623" s="146"/>
      <c r="G623" s="146"/>
      <c r="H623" s="146"/>
      <c r="I623" s="146"/>
      <c r="J623" s="146"/>
      <c r="K623" s="146"/>
      <c r="L623" s="146" t="str">
        <v>AOM_001795$Forage Plants--Forage Trees--Erythrina abyssinica</v>
      </c>
      <c r="M623" s="146" t="str" cm="1">
        <f t="array" ref="M623:N623">IF(L623&lt;&gt;"",_xlfn.TEXTSPLIT(L623, "$"),"")</f>
        <v>AOM_001795</v>
      </c>
      <c r="N623" s="146" t="str">
        <v>Forage Plants--Forage Trees--Erythrina abyssinica</v>
      </c>
      <c r="O623" s="146" t="str" cm="1">
        <f t="array" ref="O623">IF(L623&lt;&gt;"",_xlfn.CHOOSECOLS(_xlfn.TEXTSPLIT(N623,"--"),1),"")</f>
        <v>Forage Plants</v>
      </c>
      <c r="P623" s="146" t="str" cm="1">
        <f t="array" ref="P623">IF(L623&lt;&gt;"",IFERROR(_xlfn.CHOOSECOLS(_xlfn.TEXTSPLIT(N623,"--"),2),""),"")</f>
        <v>Forage Trees</v>
      </c>
      <c r="Q623" s="146" t="str">
        <f t="shared" si="46"/>
        <v>Erythrina abyssinica</v>
      </c>
    </row>
    <row r="624" spans="1:17" x14ac:dyDescent="0.35">
      <c r="A624" s="147"/>
      <c r="B624" s="147"/>
      <c r="C624" s="147"/>
      <c r="D624" s="147"/>
      <c r="E624" s="147" t="str">
        <f t="shared" si="45"/>
        <v/>
      </c>
      <c r="F624" s="147"/>
      <c r="G624" s="147"/>
      <c r="H624" s="147"/>
      <c r="I624" s="147"/>
      <c r="J624" s="147"/>
      <c r="K624" s="147"/>
      <c r="L624" s="147" t="str">
        <v>AOM_001144$Forage Plants--Forage Trees--Euclea schimperi</v>
      </c>
      <c r="M624" s="147" t="str" cm="1">
        <f t="array" ref="M624:N624">IF(L624&lt;&gt;"",_xlfn.TEXTSPLIT(L624, "$"),"")</f>
        <v>AOM_001144</v>
      </c>
      <c r="N624" s="147" t="str">
        <v>Forage Plants--Forage Trees--Euclea schimperi</v>
      </c>
      <c r="O624" s="147" t="str" cm="1">
        <f t="array" ref="O624">IF(L624&lt;&gt;"",_xlfn.CHOOSECOLS(_xlfn.TEXTSPLIT(N624,"--"),1),"")</f>
        <v>Forage Plants</v>
      </c>
      <c r="P624" s="147" t="str" cm="1">
        <f t="array" ref="P624">IF(L624&lt;&gt;"",IFERROR(_xlfn.CHOOSECOLS(_xlfn.TEXTSPLIT(N624,"--"),2),""),"")</f>
        <v>Forage Trees</v>
      </c>
      <c r="Q624" s="147" t="str">
        <f t="shared" si="46"/>
        <v>Euclea schimperi</v>
      </c>
    </row>
    <row r="625" spans="1:17" x14ac:dyDescent="0.35">
      <c r="A625" s="146"/>
      <c r="B625" s="146"/>
      <c r="C625" s="146"/>
      <c r="D625" s="146"/>
      <c r="E625" s="146" t="str">
        <f t="shared" si="45"/>
        <v/>
      </c>
      <c r="F625" s="146"/>
      <c r="G625" s="146"/>
      <c r="H625" s="146"/>
      <c r="I625" s="146"/>
      <c r="J625" s="146"/>
      <c r="K625" s="146"/>
      <c r="L625" s="146" t="str">
        <v>AOM_001145$Forage Plants--Forage Trees--Faidherbia albida</v>
      </c>
      <c r="M625" s="146" t="str" cm="1">
        <f t="array" ref="M625:N625">IF(L625&lt;&gt;"",_xlfn.TEXTSPLIT(L625, "$"),"")</f>
        <v>AOM_001145</v>
      </c>
      <c r="N625" s="146" t="str">
        <v>Forage Plants--Forage Trees--Faidherbia albida</v>
      </c>
      <c r="O625" s="146" t="str" cm="1">
        <f t="array" ref="O625">IF(L625&lt;&gt;"",_xlfn.CHOOSECOLS(_xlfn.TEXTSPLIT(N625,"--"),1),"")</f>
        <v>Forage Plants</v>
      </c>
      <c r="P625" s="146" t="str" cm="1">
        <f t="array" ref="P625">IF(L625&lt;&gt;"",IFERROR(_xlfn.CHOOSECOLS(_xlfn.TEXTSPLIT(N625,"--"),2),""),"")</f>
        <v>Forage Trees</v>
      </c>
      <c r="Q625" s="146" t="str">
        <f t="shared" si="46"/>
        <v>Faidherbia albida</v>
      </c>
    </row>
    <row r="626" spans="1:17" x14ac:dyDescent="0.35">
      <c r="A626" s="147"/>
      <c r="B626" s="147"/>
      <c r="C626" s="147"/>
      <c r="D626" s="147"/>
      <c r="E626" s="147" t="str">
        <f t="shared" si="45"/>
        <v/>
      </c>
      <c r="F626" s="147"/>
      <c r="G626" s="147"/>
      <c r="H626" s="147"/>
      <c r="I626" s="147"/>
      <c r="J626" s="147"/>
      <c r="K626" s="147"/>
      <c r="L626" s="147" t="str">
        <v>AOM_002049$Forage Plants--Forage Trees--Faidherbia albida--Faidherbia albida Pods</v>
      </c>
      <c r="M626" s="147" t="str" cm="1">
        <f t="array" ref="M626:N626">IF(L626&lt;&gt;"",_xlfn.TEXTSPLIT(L626, "$"),"")</f>
        <v>AOM_002049</v>
      </c>
      <c r="N626" s="147" t="str">
        <v>Forage Plants--Forage Trees--Faidherbia albida--Faidherbia albida Pods</v>
      </c>
      <c r="O626" s="147" t="str" cm="1">
        <f t="array" ref="O626">IF(L626&lt;&gt;"",_xlfn.CHOOSECOLS(_xlfn.TEXTSPLIT(N626,"--"),1),"")</f>
        <v>Forage Plants</v>
      </c>
      <c r="P626" s="147" t="str" cm="1">
        <f t="array" ref="P626">IF(L626&lt;&gt;"",IFERROR(_xlfn.CHOOSECOLS(_xlfn.TEXTSPLIT(N626,"--"),2),""),"")</f>
        <v>Forage Trees</v>
      </c>
      <c r="Q626" s="147" t="str">
        <f t="shared" si="46"/>
        <v>Faidherbia albida--Faidherbia albida Pods</v>
      </c>
    </row>
    <row r="627" spans="1:17" x14ac:dyDescent="0.35">
      <c r="A627" s="146"/>
      <c r="B627" s="146"/>
      <c r="C627" s="146"/>
      <c r="D627" s="146"/>
      <c r="E627" s="146" t="str">
        <f t="shared" si="45"/>
        <v/>
      </c>
      <c r="F627" s="146"/>
      <c r="G627" s="146"/>
      <c r="H627" s="146"/>
      <c r="I627" s="146"/>
      <c r="J627" s="146"/>
      <c r="K627" s="146"/>
      <c r="L627" s="146" t="str">
        <v>AOM_001588$Forage Plants--Forage Trees--Ficus spp</v>
      </c>
      <c r="M627" s="146" t="str" cm="1">
        <f t="array" ref="M627:N627">IF(L627&lt;&gt;"",_xlfn.TEXTSPLIT(L627, "$"),"")</f>
        <v>AOM_001588</v>
      </c>
      <c r="N627" s="146" t="str">
        <v>Forage Plants--Forage Trees--Ficus spp</v>
      </c>
      <c r="O627" s="146" t="str" cm="1">
        <f t="array" ref="O627">IF(L627&lt;&gt;"",_xlfn.CHOOSECOLS(_xlfn.TEXTSPLIT(N627,"--"),1),"")</f>
        <v>Forage Plants</v>
      </c>
      <c r="P627" s="146" t="str" cm="1">
        <f t="array" ref="P627">IF(L627&lt;&gt;"",IFERROR(_xlfn.CHOOSECOLS(_xlfn.TEXTSPLIT(N627,"--"),2),""),"")</f>
        <v>Forage Trees</v>
      </c>
      <c r="Q627" s="146" t="str">
        <f t="shared" si="46"/>
        <v>Ficus spp</v>
      </c>
    </row>
    <row r="628" spans="1:17" x14ac:dyDescent="0.35">
      <c r="A628" s="147"/>
      <c r="B628" s="147"/>
      <c r="C628" s="147"/>
      <c r="D628" s="147"/>
      <c r="E628" s="147" t="str">
        <f t="shared" si="45"/>
        <v/>
      </c>
      <c r="F628" s="147"/>
      <c r="G628" s="147"/>
      <c r="H628" s="147"/>
      <c r="I628" s="147"/>
      <c r="J628" s="147"/>
      <c r="K628" s="147"/>
      <c r="L628" s="147" t="str">
        <v>AOM_002053$Forage Plants--Forage Trees--Ficus natalensis Leaves</v>
      </c>
      <c r="M628" s="147" t="str" cm="1">
        <f t="array" ref="M628:N628">IF(L628&lt;&gt;"",_xlfn.TEXTSPLIT(L628, "$"),"")</f>
        <v>AOM_002053</v>
      </c>
      <c r="N628" s="147" t="str">
        <v>Forage Plants--Forage Trees--Ficus natalensis Leaves</v>
      </c>
      <c r="O628" s="147" t="str" cm="1">
        <f t="array" ref="O628">IF(L628&lt;&gt;"",_xlfn.CHOOSECOLS(_xlfn.TEXTSPLIT(N628,"--"),1),"")</f>
        <v>Forage Plants</v>
      </c>
      <c r="P628" s="147" t="str" cm="1">
        <f t="array" ref="P628">IF(L628&lt;&gt;"",IFERROR(_xlfn.CHOOSECOLS(_xlfn.TEXTSPLIT(N628,"--"),2),""),"")</f>
        <v>Forage Trees</v>
      </c>
      <c r="Q628" s="147" t="str">
        <f t="shared" si="46"/>
        <v>Ficus natalensis Leaves</v>
      </c>
    </row>
    <row r="629" spans="1:17" x14ac:dyDescent="0.35">
      <c r="A629" s="146"/>
      <c r="B629" s="146"/>
      <c r="C629" s="146"/>
      <c r="D629" s="146"/>
      <c r="E629" s="146" t="str">
        <f t="shared" si="45"/>
        <v/>
      </c>
      <c r="F629" s="146"/>
      <c r="G629" s="146"/>
      <c r="H629" s="146"/>
      <c r="I629" s="146"/>
      <c r="J629" s="146"/>
      <c r="K629" s="146"/>
      <c r="L629" s="146" t="str">
        <v>AOM_002054$Forage Plants--Forage Trees--Ficus polita</v>
      </c>
      <c r="M629" s="146" t="str" cm="1">
        <f t="array" ref="M629:N629">IF(L629&lt;&gt;"",_xlfn.TEXTSPLIT(L629, "$"),"")</f>
        <v>AOM_002054</v>
      </c>
      <c r="N629" s="146" t="str">
        <v>Forage Plants--Forage Trees--Ficus polita</v>
      </c>
      <c r="O629" s="146" t="str" cm="1">
        <f t="array" ref="O629">IF(L629&lt;&gt;"",_xlfn.CHOOSECOLS(_xlfn.TEXTSPLIT(N629,"--"),1),"")</f>
        <v>Forage Plants</v>
      </c>
      <c r="P629" s="146" t="str" cm="1">
        <f t="array" ref="P629">IF(L629&lt;&gt;"",IFERROR(_xlfn.CHOOSECOLS(_xlfn.TEXTSPLIT(N629,"--"),2),""),"")</f>
        <v>Forage Trees</v>
      </c>
      <c r="Q629" s="146" t="str">
        <f t="shared" si="46"/>
        <v>Ficus polita</v>
      </c>
    </row>
    <row r="630" spans="1:17" x14ac:dyDescent="0.35">
      <c r="A630" s="147"/>
      <c r="B630" s="147"/>
      <c r="C630" s="147"/>
      <c r="D630" s="147"/>
      <c r="E630" s="147" t="str">
        <f t="shared" si="45"/>
        <v/>
      </c>
      <c r="F630" s="147"/>
      <c r="G630" s="147"/>
      <c r="H630" s="147"/>
      <c r="I630" s="147"/>
      <c r="J630" s="147"/>
      <c r="K630" s="147"/>
      <c r="L630" s="147" t="str">
        <v>AOM_001148$Forage Plants--Forage Trees--Ficus thonningii --Ficus thonningii Leaves</v>
      </c>
      <c r="M630" s="147" t="str" cm="1">
        <f t="array" ref="M630:N630">IF(L630&lt;&gt;"",_xlfn.TEXTSPLIT(L630, "$"),"")</f>
        <v>AOM_001148</v>
      </c>
      <c r="N630" s="147" t="str">
        <v>Forage Plants--Forage Trees--Ficus thonningii --Ficus thonningii Leaves</v>
      </c>
      <c r="O630" s="147" t="str" cm="1">
        <f t="array" ref="O630">IF(L630&lt;&gt;"",_xlfn.CHOOSECOLS(_xlfn.TEXTSPLIT(N630,"--"),1),"")</f>
        <v>Forage Plants</v>
      </c>
      <c r="P630" s="147" t="str" cm="1">
        <f t="array" ref="P630">IF(L630&lt;&gt;"",IFERROR(_xlfn.CHOOSECOLS(_xlfn.TEXTSPLIT(N630,"--"),2),""),"")</f>
        <v>Forage Trees</v>
      </c>
      <c r="Q630" s="147" t="str">
        <f t="shared" si="46"/>
        <v>Ficus thonningii --Ficus thonningii Leaves</v>
      </c>
    </row>
    <row r="631" spans="1:17" x14ac:dyDescent="0.35">
      <c r="A631" s="146"/>
      <c r="B631" s="146"/>
      <c r="C631" s="146"/>
      <c r="D631" s="146"/>
      <c r="E631" s="146" t="str">
        <f t="shared" si="45"/>
        <v/>
      </c>
      <c r="F631" s="146"/>
      <c r="G631" s="146"/>
      <c r="H631" s="146"/>
      <c r="I631" s="146"/>
      <c r="J631" s="146"/>
      <c r="K631" s="146"/>
      <c r="L631" s="146" t="str">
        <v>AOM_001800$Forage Plants--Forage Trees--Gliciridia sepium--Gliciridia sepium Leaves</v>
      </c>
      <c r="M631" s="146" t="str" cm="1">
        <f t="array" ref="M631:N631">IF(L631&lt;&gt;"",_xlfn.TEXTSPLIT(L631, "$"),"")</f>
        <v>AOM_001800</v>
      </c>
      <c r="N631" s="146" t="str">
        <v>Forage Plants--Forage Trees--Gliciridia sepium--Gliciridia sepium Leaves</v>
      </c>
      <c r="O631" s="146" t="str" cm="1">
        <f t="array" ref="O631">IF(L631&lt;&gt;"",_xlfn.CHOOSECOLS(_xlfn.TEXTSPLIT(N631,"--"),1),"")</f>
        <v>Forage Plants</v>
      </c>
      <c r="P631" s="146" t="str" cm="1">
        <f t="array" ref="P631">IF(L631&lt;&gt;"",IFERROR(_xlfn.CHOOSECOLS(_xlfn.TEXTSPLIT(N631,"--"),2),""),"")</f>
        <v>Forage Trees</v>
      </c>
      <c r="Q631" s="146" t="str">
        <f t="shared" si="46"/>
        <v>Gliciridia sepium--Gliciridia sepium Leaves</v>
      </c>
    </row>
    <row r="632" spans="1:17" x14ac:dyDescent="0.35">
      <c r="A632" s="147"/>
      <c r="B632" s="147"/>
      <c r="C632" s="147"/>
      <c r="D632" s="147"/>
      <c r="E632" s="147" t="str">
        <f t="shared" si="45"/>
        <v/>
      </c>
      <c r="F632" s="147"/>
      <c r="G632" s="147"/>
      <c r="H632" s="147"/>
      <c r="I632" s="147"/>
      <c r="J632" s="147"/>
      <c r="K632" s="147"/>
      <c r="L632" s="147" t="str">
        <v>AOM_001797$Forage Plants--Forage Trees--Gliciridia sepium</v>
      </c>
      <c r="M632" s="147" t="str" cm="1">
        <f t="array" ref="M632:N632">IF(L632&lt;&gt;"",_xlfn.TEXTSPLIT(L632, "$"),"")</f>
        <v>AOM_001797</v>
      </c>
      <c r="N632" s="147" t="str">
        <v>Forage Plants--Forage Trees--Gliciridia sepium</v>
      </c>
      <c r="O632" s="147" t="str" cm="1">
        <f t="array" ref="O632">IF(L632&lt;&gt;"",_xlfn.CHOOSECOLS(_xlfn.TEXTSPLIT(N632,"--"),1),"")</f>
        <v>Forage Plants</v>
      </c>
      <c r="P632" s="147" t="str" cm="1">
        <f t="array" ref="P632">IF(L632&lt;&gt;"",IFERROR(_xlfn.CHOOSECOLS(_xlfn.TEXTSPLIT(N632,"--"),2),""),"")</f>
        <v>Forage Trees</v>
      </c>
      <c r="Q632" s="147" t="str">
        <f t="shared" si="46"/>
        <v>Gliciridia sepium</v>
      </c>
    </row>
    <row r="633" spans="1:17" x14ac:dyDescent="0.35">
      <c r="A633" s="146"/>
      <c r="B633" s="146"/>
      <c r="C633" s="146"/>
      <c r="D633" s="146"/>
      <c r="E633" s="146" t="str">
        <f t="shared" si="45"/>
        <v/>
      </c>
      <c r="F633" s="146"/>
      <c r="G633" s="146"/>
      <c r="H633" s="146"/>
      <c r="I633" s="146"/>
      <c r="J633" s="146"/>
      <c r="K633" s="146"/>
      <c r="L633" s="146" t="str">
        <v>AOM_001150$Forage Plants--Forage Trees--Gliricidia sepium--Gliricidia sepium Leaves and Soft Twig</v>
      </c>
      <c r="M633" s="146" t="str" cm="1">
        <f t="array" ref="M633:N633">IF(L633&lt;&gt;"",_xlfn.TEXTSPLIT(L633, "$"),"")</f>
        <v>AOM_001150</v>
      </c>
      <c r="N633" s="146" t="str">
        <v>Forage Plants--Forage Trees--Gliricidia sepium--Gliricidia sepium Leaves and Soft Twig</v>
      </c>
      <c r="O633" s="146" t="str" cm="1">
        <f t="array" ref="O633">IF(L633&lt;&gt;"",_xlfn.CHOOSECOLS(_xlfn.TEXTSPLIT(N633,"--"),1),"")</f>
        <v>Forage Plants</v>
      </c>
      <c r="P633" s="146" t="str" cm="1">
        <f t="array" ref="P633">IF(L633&lt;&gt;"",IFERROR(_xlfn.CHOOSECOLS(_xlfn.TEXTSPLIT(N633,"--"),2),""),"")</f>
        <v>Forage Trees</v>
      </c>
      <c r="Q633" s="146" t="str">
        <f t="shared" si="46"/>
        <v>Gliricidia sepium--Gliricidia sepium Leaves and Soft Twig</v>
      </c>
    </row>
    <row r="634" spans="1:17" x14ac:dyDescent="0.35">
      <c r="A634" s="147"/>
      <c r="B634" s="147"/>
      <c r="C634" s="147"/>
      <c r="D634" s="147"/>
      <c r="E634" s="147" t="str">
        <f t="shared" si="45"/>
        <v/>
      </c>
      <c r="F634" s="147"/>
      <c r="G634" s="147"/>
      <c r="H634" s="147"/>
      <c r="I634" s="147"/>
      <c r="J634" s="147"/>
      <c r="K634" s="147"/>
      <c r="L634" s="147" t="str">
        <v>AOM_001967$Forage Plants--Forage Trees--Grewia spp.</v>
      </c>
      <c r="M634" s="147" t="str" cm="1">
        <f t="array" ref="M634:N634">IF(L634&lt;&gt;"",_xlfn.TEXTSPLIT(L634, "$"),"")</f>
        <v>AOM_001967</v>
      </c>
      <c r="N634" s="147" t="str">
        <v>Forage Plants--Forage Trees--Grewia spp.</v>
      </c>
      <c r="O634" s="147" t="str" cm="1">
        <f t="array" ref="O634">IF(L634&lt;&gt;"",_xlfn.CHOOSECOLS(_xlfn.TEXTSPLIT(N634,"--"),1),"")</f>
        <v>Forage Plants</v>
      </c>
      <c r="P634" s="147" t="str" cm="1">
        <f t="array" ref="P634">IF(L634&lt;&gt;"",IFERROR(_xlfn.CHOOSECOLS(_xlfn.TEXTSPLIT(N634,"--"),2),""),"")</f>
        <v>Forage Trees</v>
      </c>
      <c r="Q634" s="147" t="str">
        <f t="shared" si="46"/>
        <v>Grewia spp.</v>
      </c>
    </row>
    <row r="635" spans="1:17" x14ac:dyDescent="0.35">
      <c r="A635" s="146"/>
      <c r="B635" s="146"/>
      <c r="C635" s="146"/>
      <c r="D635" s="146"/>
      <c r="E635" s="146" t="str">
        <f t="shared" si="45"/>
        <v/>
      </c>
      <c r="F635" s="146"/>
      <c r="G635" s="146"/>
      <c r="H635" s="146"/>
      <c r="I635" s="146"/>
      <c r="J635" s="146"/>
      <c r="K635" s="146"/>
      <c r="L635" s="146" t="str">
        <v>AOM_001153$Forage Plants--Forage Trees--Hoodia gordonii</v>
      </c>
      <c r="M635" s="146" t="str" cm="1">
        <f t="array" ref="M635:N635">IF(L635&lt;&gt;"",_xlfn.TEXTSPLIT(L635, "$"),"")</f>
        <v>AOM_001153</v>
      </c>
      <c r="N635" s="146" t="str">
        <v>Forage Plants--Forage Trees--Hoodia gordonii</v>
      </c>
      <c r="O635" s="146" t="str" cm="1">
        <f t="array" ref="O635">IF(L635&lt;&gt;"",_xlfn.CHOOSECOLS(_xlfn.TEXTSPLIT(N635,"--"),1),"")</f>
        <v>Forage Plants</v>
      </c>
      <c r="P635" s="146" t="str" cm="1">
        <f t="array" ref="P635">IF(L635&lt;&gt;"",IFERROR(_xlfn.CHOOSECOLS(_xlfn.TEXTSPLIT(N635,"--"),2),""),"")</f>
        <v>Forage Trees</v>
      </c>
      <c r="Q635" s="146" t="str">
        <f t="shared" si="46"/>
        <v>Hoodia gordonii</v>
      </c>
    </row>
    <row r="636" spans="1:17" x14ac:dyDescent="0.35">
      <c r="A636" s="147"/>
      <c r="B636" s="147"/>
      <c r="C636" s="147"/>
      <c r="D636" s="147"/>
      <c r="E636" s="147" t="str">
        <f t="shared" si="45"/>
        <v/>
      </c>
      <c r="F636" s="147"/>
      <c r="G636" s="147"/>
      <c r="H636" s="147"/>
      <c r="I636" s="147"/>
      <c r="J636" s="147"/>
      <c r="K636" s="147"/>
      <c r="L636" s="147" t="str">
        <v>AOM_001154$Forage Plants--Forage Trees--Jatropha curcas--Jatropha curcas Kernel</v>
      </c>
      <c r="M636" s="147" t="str" cm="1">
        <f t="array" ref="M636:N636">IF(L636&lt;&gt;"",_xlfn.TEXTSPLIT(L636, "$"),"")</f>
        <v>AOM_001154</v>
      </c>
      <c r="N636" s="147" t="str">
        <v>Forage Plants--Forage Trees--Jatropha curcas--Jatropha curcas Kernel</v>
      </c>
      <c r="O636" s="147" t="str" cm="1">
        <f t="array" ref="O636">IF(L636&lt;&gt;"",_xlfn.CHOOSECOLS(_xlfn.TEXTSPLIT(N636,"--"),1),"")</f>
        <v>Forage Plants</v>
      </c>
      <c r="P636" s="147" t="str" cm="1">
        <f t="array" ref="P636">IF(L636&lt;&gt;"",IFERROR(_xlfn.CHOOSECOLS(_xlfn.TEXTSPLIT(N636,"--"),2),""),"")</f>
        <v>Forage Trees</v>
      </c>
      <c r="Q636" s="147" t="str">
        <f t="shared" si="46"/>
        <v>Jatropha curcas--Jatropha curcas Kernel</v>
      </c>
    </row>
    <row r="637" spans="1:17" x14ac:dyDescent="0.35">
      <c r="A637" s="146"/>
      <c r="B637" s="146"/>
      <c r="C637" s="146"/>
      <c r="D637" s="146"/>
      <c r="E637" s="146" t="str">
        <f t="shared" si="45"/>
        <v/>
      </c>
      <c r="F637" s="146"/>
      <c r="G637" s="146"/>
      <c r="H637" s="146"/>
      <c r="I637" s="146"/>
      <c r="J637" s="146"/>
      <c r="K637" s="146"/>
      <c r="L637" s="146" t="str">
        <v>AOM_001156$Forage Plants--Forage Trees--Jatropha curcas--Jatropha curcas Seed</v>
      </c>
      <c r="M637" s="146" t="str" cm="1">
        <f t="array" ref="M637:N637">IF(L637&lt;&gt;"",_xlfn.TEXTSPLIT(L637, "$"),"")</f>
        <v>AOM_001156</v>
      </c>
      <c r="N637" s="146" t="str">
        <v>Forage Plants--Forage Trees--Jatropha curcas--Jatropha curcas Seed</v>
      </c>
      <c r="O637" s="146" t="str" cm="1">
        <f t="array" ref="O637">IF(L637&lt;&gt;"",_xlfn.CHOOSECOLS(_xlfn.TEXTSPLIT(N637,"--"),1),"")</f>
        <v>Forage Plants</v>
      </c>
      <c r="P637" s="146" t="str" cm="1">
        <f t="array" ref="P637">IF(L637&lt;&gt;"",IFERROR(_xlfn.CHOOSECOLS(_xlfn.TEXTSPLIT(N637,"--"),2),""),"")</f>
        <v>Forage Trees</v>
      </c>
      <c r="Q637" s="146" t="str">
        <f t="shared" si="46"/>
        <v>Jatropha curcas--Jatropha curcas Seed</v>
      </c>
    </row>
    <row r="638" spans="1:17" x14ac:dyDescent="0.35">
      <c r="A638" s="147"/>
      <c r="B638" s="147"/>
      <c r="C638" s="147"/>
      <c r="D638" s="147"/>
      <c r="E638" s="147" t="str">
        <f t="shared" si="45"/>
        <v/>
      </c>
      <c r="F638" s="147"/>
      <c r="G638" s="147"/>
      <c r="H638" s="147"/>
      <c r="I638" s="147"/>
      <c r="J638" s="147"/>
      <c r="K638" s="147"/>
      <c r="L638" s="147" t="str">
        <v>AOM_000710$Forage Plants--Forage Trees--Leucaena leucocephala</v>
      </c>
      <c r="M638" s="147" t="str" cm="1">
        <f t="array" ref="M638:N638">IF(L638&lt;&gt;"",_xlfn.TEXTSPLIT(L638, "$"),"")</f>
        <v>AOM_000710</v>
      </c>
      <c r="N638" s="147" t="str">
        <v>Forage Plants--Forage Trees--Leucaena leucocephala</v>
      </c>
      <c r="O638" s="147" t="str" cm="1">
        <f t="array" ref="O638">IF(L638&lt;&gt;"",_xlfn.CHOOSECOLS(_xlfn.TEXTSPLIT(N638,"--"),1),"")</f>
        <v>Forage Plants</v>
      </c>
      <c r="P638" s="147" t="str" cm="1">
        <f t="array" ref="P638">IF(L638&lt;&gt;"",IFERROR(_xlfn.CHOOSECOLS(_xlfn.TEXTSPLIT(N638,"--"),2),""),"")</f>
        <v>Forage Trees</v>
      </c>
      <c r="Q638" s="147" t="str">
        <f t="shared" si="46"/>
        <v>Leucaena leucocephala</v>
      </c>
    </row>
    <row r="639" spans="1:17" x14ac:dyDescent="0.35">
      <c r="A639" s="146"/>
      <c r="B639" s="146"/>
      <c r="C639" s="146"/>
      <c r="D639" s="146"/>
      <c r="E639" s="146" t="str">
        <f t="shared" si="45"/>
        <v/>
      </c>
      <c r="F639" s="146"/>
      <c r="G639" s="146"/>
      <c r="H639" s="146"/>
      <c r="I639" s="146"/>
      <c r="J639" s="146"/>
      <c r="K639" s="146"/>
      <c r="L639" s="146" t="str">
        <v>AOM_000710$Forage Plants--Forage Trees--Leucaena glauca</v>
      </c>
      <c r="M639" s="146" t="str" cm="1">
        <f t="array" ref="M639:N639">IF(L639&lt;&gt;"",_xlfn.TEXTSPLIT(L639, "$"),"")</f>
        <v>AOM_000710</v>
      </c>
      <c r="N639" s="146" t="str">
        <v>Forage Plants--Forage Trees--Leucaena glauca</v>
      </c>
      <c r="O639" s="146" t="str" cm="1">
        <f t="array" ref="O639">IF(L639&lt;&gt;"",_xlfn.CHOOSECOLS(_xlfn.TEXTSPLIT(N639,"--"),1),"")</f>
        <v>Forage Plants</v>
      </c>
      <c r="P639" s="146" t="str" cm="1">
        <f t="array" ref="P639">IF(L639&lt;&gt;"",IFERROR(_xlfn.CHOOSECOLS(_xlfn.TEXTSPLIT(N639,"--"),2),""),"")</f>
        <v>Forage Trees</v>
      </c>
      <c r="Q639" s="146" t="str">
        <f t="shared" si="46"/>
        <v>Leucaena glauca</v>
      </c>
    </row>
    <row r="640" spans="1:17" x14ac:dyDescent="0.35">
      <c r="A640" s="147"/>
      <c r="B640" s="147"/>
      <c r="C640" s="147"/>
      <c r="D640" s="147"/>
      <c r="E640" s="147" t="str">
        <f t="shared" si="45"/>
        <v/>
      </c>
      <c r="F640" s="147"/>
      <c r="G640" s="147"/>
      <c r="H640" s="147"/>
      <c r="I640" s="147"/>
      <c r="J640" s="147"/>
      <c r="K640" s="147"/>
      <c r="L640" s="147" t="str">
        <v>AOM_001672$Forage Plants--Forage Trees--Leucaena leucocephala--Leucaena leucocephala Leaves</v>
      </c>
      <c r="M640" s="147" t="str" cm="1">
        <f t="array" ref="M640:N640">IF(L640&lt;&gt;"",_xlfn.TEXTSPLIT(L640, "$"),"")</f>
        <v>AOM_001672</v>
      </c>
      <c r="N640" s="147" t="str">
        <v>Forage Plants--Forage Trees--Leucaena leucocephala--Leucaena leucocephala Leaves</v>
      </c>
      <c r="O640" s="147" t="str" cm="1">
        <f t="array" ref="O640">IF(L640&lt;&gt;"",_xlfn.CHOOSECOLS(_xlfn.TEXTSPLIT(N640,"--"),1),"")</f>
        <v>Forage Plants</v>
      </c>
      <c r="P640" s="147" t="str" cm="1">
        <f t="array" ref="P640">IF(L640&lt;&gt;"",IFERROR(_xlfn.CHOOSECOLS(_xlfn.TEXTSPLIT(N640,"--"),2),""),"")</f>
        <v>Forage Trees</v>
      </c>
      <c r="Q640" s="147" t="str">
        <f t="shared" si="46"/>
        <v>Leucaena leucocephala--Leucaena leucocephala Leaves</v>
      </c>
    </row>
    <row r="641" spans="1:17" x14ac:dyDescent="0.35">
      <c r="A641" s="146"/>
      <c r="B641" s="146"/>
      <c r="C641" s="146"/>
      <c r="D641" s="146"/>
      <c r="E641" s="146" t="str">
        <f t="shared" si="45"/>
        <v/>
      </c>
      <c r="F641" s="146"/>
      <c r="G641" s="146"/>
      <c r="H641" s="146"/>
      <c r="I641" s="146"/>
      <c r="J641" s="146"/>
      <c r="K641" s="146"/>
      <c r="L641" s="146" t="str">
        <v>AOM_001161$Forage Plants--Forage Trees--Leucaena leucocephala--Leucaena leucocephala Leaves and Soft Twig</v>
      </c>
      <c r="M641" s="146" t="str" cm="1">
        <f t="array" ref="M641:N641">IF(L641&lt;&gt;"",_xlfn.TEXTSPLIT(L641, "$"),"")</f>
        <v>AOM_001161</v>
      </c>
      <c r="N641" s="146" t="str">
        <v>Forage Plants--Forage Trees--Leucaena leucocephala--Leucaena leucocephala Leaves and Soft Twig</v>
      </c>
      <c r="O641" s="146" t="str" cm="1">
        <f t="array" ref="O641">IF(L641&lt;&gt;"",_xlfn.CHOOSECOLS(_xlfn.TEXTSPLIT(N641,"--"),1),"")</f>
        <v>Forage Plants</v>
      </c>
      <c r="P641" s="146" t="str" cm="1">
        <f t="array" ref="P641">IF(L641&lt;&gt;"",IFERROR(_xlfn.CHOOSECOLS(_xlfn.TEXTSPLIT(N641,"--"),2),""),"")</f>
        <v>Forage Trees</v>
      </c>
      <c r="Q641" s="146" t="str">
        <f t="shared" si="46"/>
        <v>Leucaena leucocephala--Leucaena leucocephala Leaves and Soft Twig</v>
      </c>
    </row>
    <row r="642" spans="1:17" x14ac:dyDescent="0.35">
      <c r="A642" s="147"/>
      <c r="B642" s="147"/>
      <c r="C642" s="147"/>
      <c r="D642" s="147"/>
      <c r="E642" s="147" t="str">
        <f t="shared" si="45"/>
        <v/>
      </c>
      <c r="F642" s="147"/>
      <c r="G642" s="147"/>
      <c r="H642" s="147"/>
      <c r="I642" s="147"/>
      <c r="J642" s="147"/>
      <c r="K642" s="147"/>
      <c r="L642" s="147" t="str">
        <v>AOM_001160$Forage Plants--Forage Trees--Leucaena leucocephala--Leucaena leucocephala Leaves and Stalk</v>
      </c>
      <c r="M642" s="147" t="str" cm="1">
        <f t="array" ref="M642:N642">IF(L642&lt;&gt;"",_xlfn.TEXTSPLIT(L642, "$"),"")</f>
        <v>AOM_001160</v>
      </c>
      <c r="N642" s="147" t="str">
        <v>Forage Plants--Forage Trees--Leucaena leucocephala--Leucaena leucocephala Leaves and Stalk</v>
      </c>
      <c r="O642" s="147" t="str" cm="1">
        <f t="array" ref="O642">IF(L642&lt;&gt;"",_xlfn.CHOOSECOLS(_xlfn.TEXTSPLIT(N642,"--"),1),"")</f>
        <v>Forage Plants</v>
      </c>
      <c r="P642" s="147" t="str" cm="1">
        <f t="array" ref="P642">IF(L642&lt;&gt;"",IFERROR(_xlfn.CHOOSECOLS(_xlfn.TEXTSPLIT(N642,"--"),2),""),"")</f>
        <v>Forage Trees</v>
      </c>
      <c r="Q642" s="147" t="str">
        <f t="shared" si="46"/>
        <v>Leucaena leucocephala--Leucaena leucocephala Leaves and Stalk</v>
      </c>
    </row>
    <row r="643" spans="1:17" x14ac:dyDescent="0.35">
      <c r="A643" s="146"/>
      <c r="B643" s="146"/>
      <c r="C643" s="146"/>
      <c r="D643" s="146"/>
      <c r="E643" s="146" t="str">
        <f t="shared" ref="E643:E706" si="47">_xlfn.TEXTJOIN(";",TRUE,C643,D643)</f>
        <v/>
      </c>
      <c r="F643" s="146"/>
      <c r="G643" s="146"/>
      <c r="H643" s="146"/>
      <c r="I643" s="146"/>
      <c r="J643" s="146"/>
      <c r="K643" s="146"/>
      <c r="L643" s="146" t="str">
        <v>AOM_001160$Forage Plants--Forage Trees--Leucaena leucocephala--Leucaena leucocephala Leaves Stalk</v>
      </c>
      <c r="M643" s="146" t="str" cm="1">
        <f t="array" ref="M643:N643">IF(L643&lt;&gt;"",_xlfn.TEXTSPLIT(L643, "$"),"")</f>
        <v>AOM_001160</v>
      </c>
      <c r="N643" s="146" t="str">
        <v>Forage Plants--Forage Trees--Leucaena leucocephala--Leucaena leucocephala Leaves Stalk</v>
      </c>
      <c r="O643" s="146" t="str" cm="1">
        <f t="array" ref="O643">IF(L643&lt;&gt;"",_xlfn.CHOOSECOLS(_xlfn.TEXTSPLIT(N643,"--"),1),"")</f>
        <v>Forage Plants</v>
      </c>
      <c r="P643" s="146" t="str" cm="1">
        <f t="array" ref="P643">IF(L643&lt;&gt;"",IFERROR(_xlfn.CHOOSECOLS(_xlfn.TEXTSPLIT(N643,"--"),2),""),"")</f>
        <v>Forage Trees</v>
      </c>
      <c r="Q643" s="146" t="str">
        <f t="shared" ref="Q643:Q706" si="48">IF(L643&lt;&gt;"",IF(SUM(LEN(N643)-LEN(SUBSTITUTE(N643,"--","")))/LEN("--")&gt;1,SUBSTITUTE(N643,CONCATENATE(O643,"--",P643,"--"),""),""),"")</f>
        <v>Leucaena leucocephala--Leucaena leucocephala Leaves Stalk</v>
      </c>
    </row>
    <row r="644" spans="1:17" x14ac:dyDescent="0.35">
      <c r="A644" s="147"/>
      <c r="B644" s="147"/>
      <c r="C644" s="147"/>
      <c r="D644" s="147"/>
      <c r="E644" s="147" t="str">
        <f t="shared" si="47"/>
        <v/>
      </c>
      <c r="F644" s="147"/>
      <c r="G644" s="147"/>
      <c r="H644" s="147"/>
      <c r="I644" s="147"/>
      <c r="J644" s="147"/>
      <c r="K644" s="147"/>
      <c r="L644" s="147" t="str">
        <v>AOM_001771$Forage Plants--Forage Trees--Leucaena pallida</v>
      </c>
      <c r="M644" s="147" t="str" cm="1">
        <f t="array" ref="M644:N644">IF(L644&lt;&gt;"",_xlfn.TEXTSPLIT(L644, "$"),"")</f>
        <v>AOM_001771</v>
      </c>
      <c r="N644" s="147" t="str">
        <v>Forage Plants--Forage Trees--Leucaena pallida</v>
      </c>
      <c r="O644" s="147" t="str" cm="1">
        <f t="array" ref="O644">IF(L644&lt;&gt;"",_xlfn.CHOOSECOLS(_xlfn.TEXTSPLIT(N644,"--"),1),"")</f>
        <v>Forage Plants</v>
      </c>
      <c r="P644" s="147" t="str" cm="1">
        <f t="array" ref="P644">IF(L644&lt;&gt;"",IFERROR(_xlfn.CHOOSECOLS(_xlfn.TEXTSPLIT(N644,"--"),2),""),"")</f>
        <v>Forage Trees</v>
      </c>
      <c r="Q644" s="147" t="str">
        <f t="shared" si="48"/>
        <v>Leucaena pallida</v>
      </c>
    </row>
    <row r="645" spans="1:17" x14ac:dyDescent="0.35">
      <c r="A645" s="146"/>
      <c r="B645" s="146"/>
      <c r="C645" s="146"/>
      <c r="D645" s="146"/>
      <c r="E645" s="146" t="str">
        <f t="shared" si="47"/>
        <v/>
      </c>
      <c r="F645" s="146"/>
      <c r="G645" s="146"/>
      <c r="H645" s="146"/>
      <c r="I645" s="146"/>
      <c r="J645" s="146"/>
      <c r="K645" s="146"/>
      <c r="L645" s="146" t="str">
        <v>AOM_001769$Forage Plants--Forage Trees--Leucaena pallida--Leucaena pallida Leaves</v>
      </c>
      <c r="M645" s="146" t="str" cm="1">
        <f t="array" ref="M645:N645">IF(L645&lt;&gt;"",_xlfn.TEXTSPLIT(L645, "$"),"")</f>
        <v>AOM_001769</v>
      </c>
      <c r="N645" s="146" t="str">
        <v>Forage Plants--Forage Trees--Leucaena pallida--Leucaena pallida Leaves</v>
      </c>
      <c r="O645" s="146" t="str" cm="1">
        <f t="array" ref="O645">IF(L645&lt;&gt;"",_xlfn.CHOOSECOLS(_xlfn.TEXTSPLIT(N645,"--"),1),"")</f>
        <v>Forage Plants</v>
      </c>
      <c r="P645" s="146" t="str" cm="1">
        <f t="array" ref="P645">IF(L645&lt;&gt;"",IFERROR(_xlfn.CHOOSECOLS(_xlfn.TEXTSPLIT(N645,"--"),2),""),"")</f>
        <v>Forage Trees</v>
      </c>
      <c r="Q645" s="146" t="str">
        <f t="shared" si="48"/>
        <v>Leucaena pallida--Leucaena pallida Leaves</v>
      </c>
    </row>
    <row r="646" spans="1:17" x14ac:dyDescent="0.35">
      <c r="A646" s="147"/>
      <c r="B646" s="147"/>
      <c r="C646" s="147"/>
      <c r="D646" s="147"/>
      <c r="E646" s="147" t="str">
        <f t="shared" si="47"/>
        <v/>
      </c>
      <c r="F646" s="147"/>
      <c r="G646" s="147"/>
      <c r="H646" s="147"/>
      <c r="I646" s="147"/>
      <c r="J646" s="147"/>
      <c r="K646" s="147"/>
      <c r="L646" s="147" t="str">
        <v>AOM_001979$Forage Plants--Forage Trees--Moringa oleifera--Moringa oleifera Leaves Extract</v>
      </c>
      <c r="M646" s="147" t="str" cm="1">
        <f t="array" ref="M646:N646">IF(L646&lt;&gt;"",_xlfn.TEXTSPLIT(L646, "$"),"")</f>
        <v>AOM_001979</v>
      </c>
      <c r="N646" s="147" t="str">
        <v>Forage Plants--Forage Trees--Moringa oleifera--Moringa oleifera Leaves Extract</v>
      </c>
      <c r="O646" s="147" t="str" cm="1">
        <f t="array" ref="O646">IF(L646&lt;&gt;"",_xlfn.CHOOSECOLS(_xlfn.TEXTSPLIT(N646,"--"),1),"")</f>
        <v>Forage Plants</v>
      </c>
      <c r="P646" s="147" t="str" cm="1">
        <f t="array" ref="P646">IF(L646&lt;&gt;"",IFERROR(_xlfn.CHOOSECOLS(_xlfn.TEXTSPLIT(N646,"--"),2),""),"")</f>
        <v>Forage Trees</v>
      </c>
      <c r="Q646" s="147" t="str">
        <f t="shared" si="48"/>
        <v>Moringa oleifera--Moringa oleifera Leaves Extract</v>
      </c>
    </row>
    <row r="647" spans="1:17" x14ac:dyDescent="0.35">
      <c r="A647" s="146"/>
      <c r="B647" s="146"/>
      <c r="C647" s="146"/>
      <c r="D647" s="146"/>
      <c r="E647" s="146" t="str">
        <f t="shared" si="47"/>
        <v/>
      </c>
      <c r="F647" s="146"/>
      <c r="G647" s="146"/>
      <c r="H647" s="146"/>
      <c r="I647" s="146"/>
      <c r="J647" s="146"/>
      <c r="K647" s="146"/>
      <c r="L647" s="146" t="str">
        <v>AOM_001152$Forage Plants--Forage Trees--Moringa oleifera</v>
      </c>
      <c r="M647" s="146" t="str" cm="1">
        <f t="array" ref="M647:N647">IF(L647&lt;&gt;"",_xlfn.TEXTSPLIT(L647, "$"),"")</f>
        <v>AOM_001152</v>
      </c>
      <c r="N647" s="146" t="str">
        <v>Forage Plants--Forage Trees--Moringa oleifera</v>
      </c>
      <c r="O647" s="146" t="str" cm="1">
        <f t="array" ref="O647">IF(L647&lt;&gt;"",_xlfn.CHOOSECOLS(_xlfn.TEXTSPLIT(N647,"--"),1),"")</f>
        <v>Forage Plants</v>
      </c>
      <c r="P647" s="146" t="str" cm="1">
        <f t="array" ref="P647">IF(L647&lt;&gt;"",IFERROR(_xlfn.CHOOSECOLS(_xlfn.TEXTSPLIT(N647,"--"),2),""),"")</f>
        <v>Forage Trees</v>
      </c>
      <c r="Q647" s="146" t="str">
        <f t="shared" si="48"/>
        <v>Moringa oleifera</v>
      </c>
    </row>
    <row r="648" spans="1:17" x14ac:dyDescent="0.35">
      <c r="A648" s="147"/>
      <c r="B648" s="147"/>
      <c r="C648" s="147"/>
      <c r="D648" s="147"/>
      <c r="E648" s="147" t="str">
        <f t="shared" si="47"/>
        <v/>
      </c>
      <c r="F648" s="147"/>
      <c r="G648" s="147"/>
      <c r="H648" s="147"/>
      <c r="I648" s="147"/>
      <c r="J648" s="147"/>
      <c r="K648" s="147"/>
      <c r="L648" s="147" t="str">
        <v>AOM_001791$Forage Plants--Forage Trees--Moringa stenopetala</v>
      </c>
      <c r="M648" s="147" t="str" cm="1">
        <f t="array" ref="M648:N648">IF(L648&lt;&gt;"",_xlfn.TEXTSPLIT(L648, "$"),"")</f>
        <v>AOM_001791</v>
      </c>
      <c r="N648" s="147" t="str">
        <v>Forage Plants--Forage Trees--Moringa stenopetala</v>
      </c>
      <c r="O648" s="147" t="str" cm="1">
        <f t="array" ref="O648">IF(L648&lt;&gt;"",_xlfn.CHOOSECOLS(_xlfn.TEXTSPLIT(N648,"--"),1),"")</f>
        <v>Forage Plants</v>
      </c>
      <c r="P648" s="147" t="str" cm="1">
        <f t="array" ref="P648">IF(L648&lt;&gt;"",IFERROR(_xlfn.CHOOSECOLS(_xlfn.TEXTSPLIT(N648,"--"),2),""),"")</f>
        <v>Forage Trees</v>
      </c>
      <c r="Q648" s="147" t="str">
        <f t="shared" si="48"/>
        <v>Moringa stenopetala</v>
      </c>
    </row>
    <row r="649" spans="1:17" x14ac:dyDescent="0.35">
      <c r="A649" s="146"/>
      <c r="B649" s="146"/>
      <c r="C649" s="146"/>
      <c r="D649" s="146"/>
      <c r="E649" s="146" t="str">
        <f t="shared" si="47"/>
        <v/>
      </c>
      <c r="F649" s="146"/>
      <c r="G649" s="146"/>
      <c r="H649" s="146"/>
      <c r="I649" s="146"/>
      <c r="J649" s="146"/>
      <c r="K649" s="146"/>
      <c r="L649" s="146" t="str">
        <v>AOM_001164$Forage Plants--Forage Trees--Mucuna pruriens--Mucuna pruriens Beans</v>
      </c>
      <c r="M649" s="146" t="str" cm="1">
        <f t="array" ref="M649:N649">IF(L649&lt;&gt;"",_xlfn.TEXTSPLIT(L649, "$"),"")</f>
        <v>AOM_001164</v>
      </c>
      <c r="N649" s="146" t="str">
        <v>Forage Plants--Forage Trees--Mucuna pruriens--Mucuna pruriens Beans</v>
      </c>
      <c r="O649" s="146" t="str" cm="1">
        <f t="array" ref="O649">IF(L649&lt;&gt;"",_xlfn.CHOOSECOLS(_xlfn.TEXTSPLIT(N649,"--"),1),"")</f>
        <v>Forage Plants</v>
      </c>
      <c r="P649" s="146" t="str" cm="1">
        <f t="array" ref="P649">IF(L649&lt;&gt;"",IFERROR(_xlfn.CHOOSECOLS(_xlfn.TEXTSPLIT(N649,"--"),2),""),"")</f>
        <v>Forage Trees</v>
      </c>
      <c r="Q649" s="146" t="str">
        <f t="shared" si="48"/>
        <v>Mucuna pruriens--Mucuna pruriens Beans</v>
      </c>
    </row>
    <row r="650" spans="1:17" x14ac:dyDescent="0.35">
      <c r="A650" s="147"/>
      <c r="B650" s="147"/>
      <c r="C650" s="147"/>
      <c r="D650" s="147"/>
      <c r="E650" s="147" t="str">
        <f t="shared" si="47"/>
        <v/>
      </c>
      <c r="F650" s="147"/>
      <c r="G650" s="147"/>
      <c r="H650" s="147"/>
      <c r="I650" s="147"/>
      <c r="J650" s="147"/>
      <c r="K650" s="147"/>
      <c r="L650" s="147" t="str">
        <v>AOM_001914$Forage Plants--Forage Trees--Opuntia ficus indica--Opuntia ficus indica Cladode</v>
      </c>
      <c r="M650" s="147" t="str" cm="1">
        <f t="array" ref="M650:N650">IF(L650&lt;&gt;"",_xlfn.TEXTSPLIT(L650, "$"),"")</f>
        <v>AOM_001914</v>
      </c>
      <c r="N650" s="147" t="str">
        <v>Forage Plants--Forage Trees--Opuntia ficus indica--Opuntia ficus indica Cladode</v>
      </c>
      <c r="O650" s="147" t="str" cm="1">
        <f t="array" ref="O650">IF(L650&lt;&gt;"",_xlfn.CHOOSECOLS(_xlfn.TEXTSPLIT(N650,"--"),1),"")</f>
        <v>Forage Plants</v>
      </c>
      <c r="P650" s="147" t="str" cm="1">
        <f t="array" ref="P650">IF(L650&lt;&gt;"",IFERROR(_xlfn.CHOOSECOLS(_xlfn.TEXTSPLIT(N650,"--"),2),""),"")</f>
        <v>Forage Trees</v>
      </c>
      <c r="Q650" s="147" t="str">
        <f t="shared" si="48"/>
        <v>Opuntia ficus indica--Opuntia ficus indica Cladode</v>
      </c>
    </row>
    <row r="651" spans="1:17" x14ac:dyDescent="0.35">
      <c r="A651" s="146"/>
      <c r="B651" s="146"/>
      <c r="C651" s="146"/>
      <c r="D651" s="146"/>
      <c r="E651" s="146" t="str">
        <f t="shared" si="47"/>
        <v/>
      </c>
      <c r="F651" s="146"/>
      <c r="G651" s="146"/>
      <c r="H651" s="146"/>
      <c r="I651" s="146"/>
      <c r="J651" s="146"/>
      <c r="K651" s="146"/>
      <c r="L651" s="146" t="str">
        <v>AOM_02111$Forage Plants--Forage Trees--Opuntia ficus indica--Opuntia ficus indica Fruits</v>
      </c>
      <c r="M651" s="146" t="str" cm="1">
        <f t="array" ref="M651:N651">IF(L651&lt;&gt;"",_xlfn.TEXTSPLIT(L651, "$"),"")</f>
        <v>AOM_02111</v>
      </c>
      <c r="N651" s="146" t="str">
        <v>Forage Plants--Forage Trees--Opuntia ficus indica--Opuntia ficus indica Fruits</v>
      </c>
      <c r="O651" s="146" t="str" cm="1">
        <f t="array" ref="O651">IF(L651&lt;&gt;"",_xlfn.CHOOSECOLS(_xlfn.TEXTSPLIT(N651,"--"),1),"")</f>
        <v>Forage Plants</v>
      </c>
      <c r="P651" s="146" t="str" cm="1">
        <f t="array" ref="P651">IF(L651&lt;&gt;"",IFERROR(_xlfn.CHOOSECOLS(_xlfn.TEXTSPLIT(N651,"--"),2),""),"")</f>
        <v>Forage Trees</v>
      </c>
      <c r="Q651" s="146" t="str">
        <f t="shared" si="48"/>
        <v>Opuntia ficus indica--Opuntia ficus indica Fruits</v>
      </c>
    </row>
    <row r="652" spans="1:17" x14ac:dyDescent="0.35">
      <c r="A652" s="147"/>
      <c r="B652" s="147"/>
      <c r="C652" s="147"/>
      <c r="D652" s="147"/>
      <c r="E652" s="147" t="str">
        <f t="shared" si="47"/>
        <v/>
      </c>
      <c r="F652" s="147"/>
      <c r="G652" s="147"/>
      <c r="H652" s="147"/>
      <c r="I652" s="147"/>
      <c r="J652" s="147"/>
      <c r="K652" s="147"/>
      <c r="L652" s="147" t="str">
        <v>AOM_001167$Forage Plants--Forage Trees--Opuntia ficus indica--Opuntia ficus indica Juice</v>
      </c>
      <c r="M652" s="147" t="str" cm="1">
        <f t="array" ref="M652:N652">IF(L652&lt;&gt;"",_xlfn.TEXTSPLIT(L652, "$"),"")</f>
        <v>AOM_001167</v>
      </c>
      <c r="N652" s="147" t="str">
        <v>Forage Plants--Forage Trees--Opuntia ficus indica--Opuntia ficus indica Juice</v>
      </c>
      <c r="O652" s="147" t="str" cm="1">
        <f t="array" ref="O652">IF(L652&lt;&gt;"",_xlfn.CHOOSECOLS(_xlfn.TEXTSPLIT(N652,"--"),1),"")</f>
        <v>Forage Plants</v>
      </c>
      <c r="P652" s="147" t="str" cm="1">
        <f t="array" ref="P652">IF(L652&lt;&gt;"",IFERROR(_xlfn.CHOOSECOLS(_xlfn.TEXTSPLIT(N652,"--"),2),""),"")</f>
        <v>Forage Trees</v>
      </c>
      <c r="Q652" s="147" t="str">
        <f t="shared" si="48"/>
        <v>Opuntia ficus indica--Opuntia ficus indica Juice</v>
      </c>
    </row>
    <row r="653" spans="1:17" x14ac:dyDescent="0.35">
      <c r="A653" s="146"/>
      <c r="B653" s="146"/>
      <c r="C653" s="146"/>
      <c r="D653" s="146"/>
      <c r="E653" s="146" t="str">
        <f t="shared" si="47"/>
        <v/>
      </c>
      <c r="F653" s="146"/>
      <c r="G653" s="146"/>
      <c r="H653" s="146"/>
      <c r="I653" s="146"/>
      <c r="J653" s="146"/>
      <c r="K653" s="146"/>
      <c r="L653" s="146" t="str">
        <v>AOM_001166$Forage Plants--Forage Trees--Opuntia ficus indica</v>
      </c>
      <c r="M653" s="146" t="str" cm="1">
        <f t="array" ref="M653:N653">IF(L653&lt;&gt;"",_xlfn.TEXTSPLIT(L653, "$"),"")</f>
        <v>AOM_001166</v>
      </c>
      <c r="N653" s="146" t="str">
        <v>Forage Plants--Forage Trees--Opuntia ficus indica</v>
      </c>
      <c r="O653" s="146" t="str" cm="1">
        <f t="array" ref="O653">IF(L653&lt;&gt;"",_xlfn.CHOOSECOLS(_xlfn.TEXTSPLIT(N653,"--"),1),"")</f>
        <v>Forage Plants</v>
      </c>
      <c r="P653" s="146" t="str" cm="1">
        <f t="array" ref="P653">IF(L653&lt;&gt;"",IFERROR(_xlfn.CHOOSECOLS(_xlfn.TEXTSPLIT(N653,"--"),2),""),"")</f>
        <v>Forage Trees</v>
      </c>
      <c r="Q653" s="146" t="str">
        <f t="shared" si="48"/>
        <v>Opuntia ficus indica</v>
      </c>
    </row>
    <row r="654" spans="1:17" x14ac:dyDescent="0.35">
      <c r="A654" s="147"/>
      <c r="B654" s="147"/>
      <c r="C654" s="147"/>
      <c r="D654" s="147"/>
      <c r="E654" s="147" t="str">
        <f t="shared" si="47"/>
        <v/>
      </c>
      <c r="F654" s="147"/>
      <c r="G654" s="147"/>
      <c r="H654" s="147"/>
      <c r="I654" s="147"/>
      <c r="J654" s="147"/>
      <c r="K654" s="147"/>
      <c r="L654" s="147" t="str">
        <v>AOM_001170$Forage Plants--Forage Trees--Pithecellobium dulce--Pithecellobium dulce Leaves</v>
      </c>
      <c r="M654" s="147" t="str" cm="1">
        <f t="array" ref="M654:N654">IF(L654&lt;&gt;"",_xlfn.TEXTSPLIT(L654, "$"),"")</f>
        <v>AOM_001170</v>
      </c>
      <c r="N654" s="147" t="str">
        <v>Forage Plants--Forage Trees--Pithecellobium dulce--Pithecellobium dulce Leaves</v>
      </c>
      <c r="O654" s="147" t="str" cm="1">
        <f t="array" ref="O654">IF(L654&lt;&gt;"",_xlfn.CHOOSECOLS(_xlfn.TEXTSPLIT(N654,"--"),1),"")</f>
        <v>Forage Plants</v>
      </c>
      <c r="P654" s="147" t="str" cm="1">
        <f t="array" ref="P654">IF(L654&lt;&gt;"",IFERROR(_xlfn.CHOOSECOLS(_xlfn.TEXTSPLIT(N654,"--"),2),""),"")</f>
        <v>Forage Trees</v>
      </c>
      <c r="Q654" s="147" t="str">
        <f t="shared" si="48"/>
        <v>Pithecellobium dulce--Pithecellobium dulce Leaves</v>
      </c>
    </row>
    <row r="655" spans="1:17" x14ac:dyDescent="0.35">
      <c r="A655" s="146"/>
      <c r="B655" s="146"/>
      <c r="C655" s="146"/>
      <c r="D655" s="146"/>
      <c r="E655" s="146" t="str">
        <f t="shared" si="47"/>
        <v/>
      </c>
      <c r="F655" s="146"/>
      <c r="G655" s="146"/>
      <c r="H655" s="146"/>
      <c r="I655" s="146"/>
      <c r="J655" s="146"/>
      <c r="K655" s="146"/>
      <c r="L655" s="146" t="str">
        <v>AOM_001171$Forage Plants--Forage Trees--Prosopis africana</v>
      </c>
      <c r="M655" s="146" t="str" cm="1">
        <f t="array" ref="M655:N655">IF(L655&lt;&gt;"",_xlfn.TEXTSPLIT(L655, "$"),"")</f>
        <v>AOM_001171</v>
      </c>
      <c r="N655" s="146" t="str">
        <v>Forage Plants--Forage Trees--Prosopis africana</v>
      </c>
      <c r="O655" s="146" t="str" cm="1">
        <f t="array" ref="O655">IF(L655&lt;&gt;"",_xlfn.CHOOSECOLS(_xlfn.TEXTSPLIT(N655,"--"),1),"")</f>
        <v>Forage Plants</v>
      </c>
      <c r="P655" s="146" t="str" cm="1">
        <f t="array" ref="P655">IF(L655&lt;&gt;"",IFERROR(_xlfn.CHOOSECOLS(_xlfn.TEXTSPLIT(N655,"--"),2),""),"")</f>
        <v>Forage Trees</v>
      </c>
      <c r="Q655" s="146" t="str">
        <f t="shared" si="48"/>
        <v>Prosopis africana</v>
      </c>
    </row>
    <row r="656" spans="1:17" x14ac:dyDescent="0.35">
      <c r="A656" s="147"/>
      <c r="B656" s="147"/>
      <c r="C656" s="147"/>
      <c r="D656" s="147"/>
      <c r="E656" s="147" t="str">
        <f t="shared" si="47"/>
        <v/>
      </c>
      <c r="F656" s="147"/>
      <c r="G656" s="147"/>
      <c r="H656" s="147"/>
      <c r="I656" s="147"/>
      <c r="J656" s="147"/>
      <c r="K656" s="147"/>
      <c r="L656" s="147" t="str">
        <v>AOM_001982$Forage Plants--Forage Trees--Prosopis africana--Prosopis africana Seed</v>
      </c>
      <c r="M656" s="147" t="str" cm="1">
        <f t="array" ref="M656:N656">IF(L656&lt;&gt;"",_xlfn.TEXTSPLIT(L656, "$"),"")</f>
        <v>AOM_001982</v>
      </c>
      <c r="N656" s="147" t="str">
        <v>Forage Plants--Forage Trees--Prosopis africana--Prosopis africana Seed</v>
      </c>
      <c r="O656" s="147" t="str" cm="1">
        <f t="array" ref="O656">IF(L656&lt;&gt;"",_xlfn.CHOOSECOLS(_xlfn.TEXTSPLIT(N656,"--"),1),"")</f>
        <v>Forage Plants</v>
      </c>
      <c r="P656" s="147" t="str" cm="1">
        <f t="array" ref="P656">IF(L656&lt;&gt;"",IFERROR(_xlfn.CHOOSECOLS(_xlfn.TEXTSPLIT(N656,"--"),2),""),"")</f>
        <v>Forage Trees</v>
      </c>
      <c r="Q656" s="147" t="str">
        <f t="shared" si="48"/>
        <v>Prosopis africana--Prosopis africana Seed</v>
      </c>
    </row>
    <row r="657" spans="1:17" x14ac:dyDescent="0.35">
      <c r="A657" s="146"/>
      <c r="B657" s="146"/>
      <c r="C657" s="146"/>
      <c r="D657" s="146"/>
      <c r="E657" s="146" t="str">
        <f t="shared" si="47"/>
        <v/>
      </c>
      <c r="F657" s="146"/>
      <c r="G657" s="146"/>
      <c r="H657" s="146"/>
      <c r="I657" s="146"/>
      <c r="J657" s="146"/>
      <c r="K657" s="146"/>
      <c r="L657" s="146" t="str">
        <v>AOM_000712$Forage Plants--Forage Trees--Prosopis juliflora</v>
      </c>
      <c r="M657" s="146" t="str" cm="1">
        <f t="array" ref="M657:N657">IF(L657&lt;&gt;"",_xlfn.TEXTSPLIT(L657, "$"),"")</f>
        <v>AOM_000712</v>
      </c>
      <c r="N657" s="146" t="str">
        <v>Forage Plants--Forage Trees--Prosopis juliflora</v>
      </c>
      <c r="O657" s="146" t="str" cm="1">
        <f t="array" ref="O657">IF(L657&lt;&gt;"",_xlfn.CHOOSECOLS(_xlfn.TEXTSPLIT(N657,"--"),1),"")</f>
        <v>Forage Plants</v>
      </c>
      <c r="P657" s="146" t="str" cm="1">
        <f t="array" ref="P657">IF(L657&lt;&gt;"",IFERROR(_xlfn.CHOOSECOLS(_xlfn.TEXTSPLIT(N657,"--"),2),""),"")</f>
        <v>Forage Trees</v>
      </c>
      <c r="Q657" s="146" t="str">
        <f t="shared" si="48"/>
        <v>Prosopis juliflora</v>
      </c>
    </row>
    <row r="658" spans="1:17" x14ac:dyDescent="0.35">
      <c r="A658" s="147"/>
      <c r="B658" s="147"/>
      <c r="C658" s="147"/>
      <c r="D658" s="147"/>
      <c r="E658" s="147" t="str">
        <f t="shared" si="47"/>
        <v/>
      </c>
      <c r="F658" s="147"/>
      <c r="G658" s="147"/>
      <c r="H658" s="147"/>
      <c r="I658" s="147"/>
      <c r="J658" s="147"/>
      <c r="K658" s="147"/>
      <c r="L658" s="147" t="str">
        <v>AOM_000712$Forage Plants--Forage Trees--Ironwood</v>
      </c>
      <c r="M658" s="147" t="str" cm="1">
        <f t="array" ref="M658:N658">IF(L658&lt;&gt;"",_xlfn.TEXTSPLIT(L658, "$"),"")</f>
        <v>AOM_000712</v>
      </c>
      <c r="N658" s="147" t="str">
        <v>Forage Plants--Forage Trees--Ironwood</v>
      </c>
      <c r="O658" s="147" t="str" cm="1">
        <f t="array" ref="O658">IF(L658&lt;&gt;"",_xlfn.CHOOSECOLS(_xlfn.TEXTSPLIT(N658,"--"),1),"")</f>
        <v>Forage Plants</v>
      </c>
      <c r="P658" s="147" t="str" cm="1">
        <f t="array" ref="P658">IF(L658&lt;&gt;"",IFERROR(_xlfn.CHOOSECOLS(_xlfn.TEXTSPLIT(N658,"--"),2),""),"")</f>
        <v>Forage Trees</v>
      </c>
      <c r="Q658" s="147" t="str">
        <f t="shared" si="48"/>
        <v>Ironwood</v>
      </c>
    </row>
    <row r="659" spans="1:17" x14ac:dyDescent="0.35">
      <c r="A659" s="146"/>
      <c r="B659" s="146"/>
      <c r="C659" s="146"/>
      <c r="D659" s="146"/>
      <c r="E659" s="146" t="str">
        <f t="shared" si="47"/>
        <v/>
      </c>
      <c r="F659" s="146"/>
      <c r="G659" s="146"/>
      <c r="H659" s="146"/>
      <c r="I659" s="146"/>
      <c r="J659" s="146"/>
      <c r="K659" s="146"/>
      <c r="L659" s="146" t="str">
        <v>AOM_000712$Forage Plants--Forage Trees--Algorrobo</v>
      </c>
      <c r="M659" s="146" t="str" cm="1">
        <f t="array" ref="M659:N659">IF(L659&lt;&gt;"",_xlfn.TEXTSPLIT(L659, "$"),"")</f>
        <v>AOM_000712</v>
      </c>
      <c r="N659" s="146" t="str">
        <v>Forage Plants--Forage Trees--Algorrobo</v>
      </c>
      <c r="O659" s="146" t="str" cm="1">
        <f t="array" ref="O659">IF(L659&lt;&gt;"",_xlfn.CHOOSECOLS(_xlfn.TEXTSPLIT(N659,"--"),1),"")</f>
        <v>Forage Plants</v>
      </c>
      <c r="P659" s="146" t="str" cm="1">
        <f t="array" ref="P659">IF(L659&lt;&gt;"",IFERROR(_xlfn.CHOOSECOLS(_xlfn.TEXTSPLIT(N659,"--"),2),""),"")</f>
        <v>Forage Trees</v>
      </c>
      <c r="Q659" s="146" t="str">
        <f t="shared" si="48"/>
        <v>Algorrobo</v>
      </c>
    </row>
    <row r="660" spans="1:17" x14ac:dyDescent="0.35">
      <c r="A660" s="147"/>
      <c r="B660" s="147"/>
      <c r="C660" s="147"/>
      <c r="D660" s="147"/>
      <c r="E660" s="147" t="str">
        <f t="shared" si="47"/>
        <v/>
      </c>
      <c r="F660" s="147"/>
      <c r="G660" s="147"/>
      <c r="H660" s="147"/>
      <c r="I660" s="147"/>
      <c r="J660" s="147"/>
      <c r="K660" s="147"/>
      <c r="L660" s="147" t="str">
        <v>AOM_000713$Forage Plants--Forage Trees--Prosopis juliflora--Prosopis juliflora Pods</v>
      </c>
      <c r="M660" s="147" t="str" cm="1">
        <f t="array" ref="M660:N660">IF(L660&lt;&gt;"",_xlfn.TEXTSPLIT(L660, "$"),"")</f>
        <v>AOM_000713</v>
      </c>
      <c r="N660" s="147" t="str">
        <v>Forage Plants--Forage Trees--Prosopis juliflora--Prosopis juliflora Pods</v>
      </c>
      <c r="O660" s="147" t="str" cm="1">
        <f t="array" ref="O660">IF(L660&lt;&gt;"",_xlfn.CHOOSECOLS(_xlfn.TEXTSPLIT(N660,"--"),1),"")</f>
        <v>Forage Plants</v>
      </c>
      <c r="P660" s="147" t="str" cm="1">
        <f t="array" ref="P660">IF(L660&lt;&gt;"",IFERROR(_xlfn.CHOOSECOLS(_xlfn.TEXTSPLIT(N660,"--"),2),""),"")</f>
        <v>Forage Trees</v>
      </c>
      <c r="Q660" s="147" t="str">
        <f t="shared" si="48"/>
        <v>Prosopis juliflora--Prosopis juliflora Pods</v>
      </c>
    </row>
    <row r="661" spans="1:17" x14ac:dyDescent="0.35">
      <c r="A661" s="146"/>
      <c r="B661" s="146"/>
      <c r="C661" s="146"/>
      <c r="D661" s="146"/>
      <c r="E661" s="146" t="str">
        <f t="shared" si="47"/>
        <v/>
      </c>
      <c r="F661" s="146"/>
      <c r="G661" s="146"/>
      <c r="H661" s="146"/>
      <c r="I661" s="146"/>
      <c r="J661" s="146"/>
      <c r="K661" s="146"/>
      <c r="L661" s="146" t="str">
        <v>AOM_000713$Forage Plants--Forage Trees--Prosopis juliflora--Ironwood Pods</v>
      </c>
      <c r="M661" s="146" t="str" cm="1">
        <f t="array" ref="M661:N661">IF(L661&lt;&gt;"",_xlfn.TEXTSPLIT(L661, "$"),"")</f>
        <v>AOM_000713</v>
      </c>
      <c r="N661" s="146" t="str">
        <v>Forage Plants--Forage Trees--Prosopis juliflora--Ironwood Pods</v>
      </c>
      <c r="O661" s="146" t="str" cm="1">
        <f t="array" ref="O661">IF(L661&lt;&gt;"",_xlfn.CHOOSECOLS(_xlfn.TEXTSPLIT(N661,"--"),1),"")</f>
        <v>Forage Plants</v>
      </c>
      <c r="P661" s="146" t="str" cm="1">
        <f t="array" ref="P661">IF(L661&lt;&gt;"",IFERROR(_xlfn.CHOOSECOLS(_xlfn.TEXTSPLIT(N661,"--"),2),""),"")</f>
        <v>Forage Trees</v>
      </c>
      <c r="Q661" s="146" t="str">
        <f t="shared" si="48"/>
        <v>Prosopis juliflora--Ironwood Pods</v>
      </c>
    </row>
    <row r="662" spans="1:17" x14ac:dyDescent="0.35">
      <c r="A662" s="147"/>
      <c r="B662" s="147"/>
      <c r="C662" s="147"/>
      <c r="D662" s="147"/>
      <c r="E662" s="147" t="str">
        <f t="shared" si="47"/>
        <v/>
      </c>
      <c r="F662" s="147"/>
      <c r="G662" s="147"/>
      <c r="H662" s="147"/>
      <c r="I662" s="147"/>
      <c r="J662" s="147"/>
      <c r="K662" s="147"/>
      <c r="L662" s="147" t="str">
        <v>AOM_000713$Forage Plants--Forage Trees--Prosopis juliflora--Algorrobo Pods</v>
      </c>
      <c r="M662" s="147" t="str" cm="1">
        <f t="array" ref="M662:N662">IF(L662&lt;&gt;"",_xlfn.TEXTSPLIT(L662, "$"),"")</f>
        <v>AOM_000713</v>
      </c>
      <c r="N662" s="147" t="str">
        <v>Forage Plants--Forage Trees--Prosopis juliflora--Algorrobo Pods</v>
      </c>
      <c r="O662" s="147" t="str" cm="1">
        <f t="array" ref="O662">IF(L662&lt;&gt;"",_xlfn.CHOOSECOLS(_xlfn.TEXTSPLIT(N662,"--"),1),"")</f>
        <v>Forage Plants</v>
      </c>
      <c r="P662" s="147" t="str" cm="1">
        <f t="array" ref="P662">IF(L662&lt;&gt;"",IFERROR(_xlfn.CHOOSECOLS(_xlfn.TEXTSPLIT(N662,"--"),2),""),"")</f>
        <v>Forage Trees</v>
      </c>
      <c r="Q662" s="147" t="str">
        <f t="shared" si="48"/>
        <v>Prosopis juliflora--Algorrobo Pods</v>
      </c>
    </row>
    <row r="663" spans="1:17" x14ac:dyDescent="0.35">
      <c r="A663" s="146"/>
      <c r="B663" s="146"/>
      <c r="C663" s="146"/>
      <c r="D663" s="146"/>
      <c r="E663" s="146" t="str">
        <f t="shared" si="47"/>
        <v/>
      </c>
      <c r="F663" s="146"/>
      <c r="G663" s="146"/>
      <c r="H663" s="146"/>
      <c r="I663" s="146"/>
      <c r="J663" s="146"/>
      <c r="K663" s="146"/>
      <c r="L663" s="146" t="str">
        <v>AOM_001174$Forage Plants--Forage Trees--Sesbania goetzei</v>
      </c>
      <c r="M663" s="146" t="str" cm="1">
        <f t="array" ref="M663:N663">IF(L663&lt;&gt;"",_xlfn.TEXTSPLIT(L663, "$"),"")</f>
        <v>AOM_001174</v>
      </c>
      <c r="N663" s="146" t="str">
        <v>Forage Plants--Forage Trees--Sesbania goetzei</v>
      </c>
      <c r="O663" s="146" t="str" cm="1">
        <f t="array" ref="O663">IF(L663&lt;&gt;"",_xlfn.CHOOSECOLS(_xlfn.TEXTSPLIT(N663,"--"),1),"")</f>
        <v>Forage Plants</v>
      </c>
      <c r="P663" s="146" t="str" cm="1">
        <f t="array" ref="P663">IF(L663&lt;&gt;"",IFERROR(_xlfn.CHOOSECOLS(_xlfn.TEXTSPLIT(N663,"--"),2),""),"")</f>
        <v>Forage Trees</v>
      </c>
      <c r="Q663" s="146" t="str">
        <f t="shared" si="48"/>
        <v>Sesbania goetzei</v>
      </c>
    </row>
    <row r="664" spans="1:17" x14ac:dyDescent="0.35">
      <c r="A664" s="147"/>
      <c r="B664" s="147"/>
      <c r="C664" s="147"/>
      <c r="D664" s="147"/>
      <c r="E664" s="147" t="str">
        <f t="shared" si="47"/>
        <v/>
      </c>
      <c r="F664" s="147"/>
      <c r="G664" s="147"/>
      <c r="H664" s="147"/>
      <c r="I664" s="147"/>
      <c r="J664" s="147"/>
      <c r="K664" s="147"/>
      <c r="L664" s="147" t="str">
        <v>AOM_001740$Forage Plants--Forage Trees--Sesbania sesban--Sesbania sesban Leaves</v>
      </c>
      <c r="M664" s="147" t="str" cm="1">
        <f t="array" ref="M664:N664">IF(L664&lt;&gt;"",_xlfn.TEXTSPLIT(L664, "$"),"")</f>
        <v>AOM_001740</v>
      </c>
      <c r="N664" s="147" t="str">
        <v>Forage Plants--Forage Trees--Sesbania sesban--Sesbania sesban Leaves</v>
      </c>
      <c r="O664" s="147" t="str" cm="1">
        <f t="array" ref="O664">IF(L664&lt;&gt;"",_xlfn.CHOOSECOLS(_xlfn.TEXTSPLIT(N664,"--"),1),"")</f>
        <v>Forage Plants</v>
      </c>
      <c r="P664" s="147" t="str" cm="1">
        <f t="array" ref="P664">IF(L664&lt;&gt;"",IFERROR(_xlfn.CHOOSECOLS(_xlfn.TEXTSPLIT(N664,"--"),2),""),"")</f>
        <v>Forage Trees</v>
      </c>
      <c r="Q664" s="147" t="str">
        <f t="shared" si="48"/>
        <v>Sesbania sesban--Sesbania sesban Leaves</v>
      </c>
    </row>
    <row r="665" spans="1:17" x14ac:dyDescent="0.35">
      <c r="A665" s="146"/>
      <c r="B665" s="146"/>
      <c r="C665" s="146"/>
      <c r="D665" s="146"/>
      <c r="E665" s="146" t="str">
        <f t="shared" si="47"/>
        <v/>
      </c>
      <c r="F665" s="146"/>
      <c r="G665" s="146"/>
      <c r="H665" s="146"/>
      <c r="I665" s="146"/>
      <c r="J665" s="146"/>
      <c r="K665" s="146"/>
      <c r="L665" s="146" t="str">
        <v>AOM_001230$Forage Plants--Forage Trees--Sesbania sesban--Sesbania sesban Leaves and Twigs</v>
      </c>
      <c r="M665" s="146" t="str" cm="1">
        <f t="array" ref="M665:N665">IF(L665&lt;&gt;"",_xlfn.TEXTSPLIT(L665, "$"),"")</f>
        <v>AOM_001230</v>
      </c>
      <c r="N665" s="146" t="str">
        <v>Forage Plants--Forage Trees--Sesbania sesban--Sesbania sesban Leaves and Twigs</v>
      </c>
      <c r="O665" s="146" t="str" cm="1">
        <f t="array" ref="O665">IF(L665&lt;&gt;"",_xlfn.CHOOSECOLS(_xlfn.TEXTSPLIT(N665,"--"),1),"")</f>
        <v>Forage Plants</v>
      </c>
      <c r="P665" s="146" t="str" cm="1">
        <f t="array" ref="P665">IF(L665&lt;&gt;"",IFERROR(_xlfn.CHOOSECOLS(_xlfn.TEXTSPLIT(N665,"--"),2),""),"")</f>
        <v>Forage Trees</v>
      </c>
      <c r="Q665" s="146" t="str">
        <f t="shared" si="48"/>
        <v>Sesbania sesban--Sesbania sesban Leaves and Twigs</v>
      </c>
    </row>
    <row r="666" spans="1:17" x14ac:dyDescent="0.35">
      <c r="A666" s="147"/>
      <c r="B666" s="147"/>
      <c r="C666" s="147"/>
      <c r="D666" s="147"/>
      <c r="E666" s="147" t="str">
        <f t="shared" si="47"/>
        <v/>
      </c>
      <c r="F666" s="147"/>
      <c r="G666" s="147"/>
      <c r="H666" s="147"/>
      <c r="I666" s="147"/>
      <c r="J666" s="147"/>
      <c r="K666" s="147"/>
      <c r="L666" s="147" t="str">
        <v>AOM_001228$Forage Plants--Forage Trees--Sesbania sesban</v>
      </c>
      <c r="M666" s="147" t="str" cm="1">
        <f t="array" ref="M666:N666">IF(L666&lt;&gt;"",_xlfn.TEXTSPLIT(L666, "$"),"")</f>
        <v>AOM_001228</v>
      </c>
      <c r="N666" s="147" t="str">
        <v>Forage Plants--Forage Trees--Sesbania sesban</v>
      </c>
      <c r="O666" s="147" t="str" cm="1">
        <f t="array" ref="O666">IF(L666&lt;&gt;"",_xlfn.CHOOSECOLS(_xlfn.TEXTSPLIT(N666,"--"),1),"")</f>
        <v>Forage Plants</v>
      </c>
      <c r="P666" s="147" t="str" cm="1">
        <f t="array" ref="P666">IF(L666&lt;&gt;"",IFERROR(_xlfn.CHOOSECOLS(_xlfn.TEXTSPLIT(N666,"--"),2),""),"")</f>
        <v>Forage Trees</v>
      </c>
      <c r="Q666" s="147" t="str">
        <f t="shared" si="48"/>
        <v>Sesbania sesban</v>
      </c>
    </row>
    <row r="667" spans="1:17" x14ac:dyDescent="0.35">
      <c r="A667" s="146"/>
      <c r="B667" s="146"/>
      <c r="C667" s="146"/>
      <c r="D667" s="146"/>
      <c r="E667" s="146" t="str">
        <f t="shared" si="47"/>
        <v/>
      </c>
      <c r="F667" s="146"/>
      <c r="G667" s="146"/>
      <c r="H667" s="146"/>
      <c r="I667" s="146"/>
      <c r="J667" s="146"/>
      <c r="K667" s="146"/>
      <c r="L667" s="146" t="str">
        <v>AOM_002058$Forage Plants--Forage Trees--Stereospermum kunthianum</v>
      </c>
      <c r="M667" s="146" t="str" cm="1">
        <f t="array" ref="M667:N667">IF(L667&lt;&gt;"",_xlfn.TEXTSPLIT(L667, "$"),"")</f>
        <v>AOM_002058</v>
      </c>
      <c r="N667" s="146" t="str">
        <v>Forage Plants--Forage Trees--Stereospermum kunthianum</v>
      </c>
      <c r="O667" s="146" t="str" cm="1">
        <f t="array" ref="O667">IF(L667&lt;&gt;"",_xlfn.CHOOSECOLS(_xlfn.TEXTSPLIT(N667,"--"),1),"")</f>
        <v>Forage Plants</v>
      </c>
      <c r="P667" s="146" t="str" cm="1">
        <f t="array" ref="P667">IF(L667&lt;&gt;"",IFERROR(_xlfn.CHOOSECOLS(_xlfn.TEXTSPLIT(N667,"--"),2),""),"")</f>
        <v>Forage Trees</v>
      </c>
      <c r="Q667" s="146" t="str">
        <f t="shared" si="48"/>
        <v>Stereospermum kunthianum</v>
      </c>
    </row>
    <row r="668" spans="1:17" x14ac:dyDescent="0.35">
      <c r="A668" s="147"/>
      <c r="B668" s="147"/>
      <c r="C668" s="147"/>
      <c r="D668" s="147"/>
      <c r="E668" s="147" t="str">
        <f t="shared" si="47"/>
        <v/>
      </c>
      <c r="F668" s="147"/>
      <c r="G668" s="147"/>
      <c r="H668" s="147"/>
      <c r="I668" s="147"/>
      <c r="J668" s="147"/>
      <c r="K668" s="147"/>
      <c r="L668" s="147" t="str">
        <v>AOM_001822$Forage Plants--Forage Trees--Terminalia brownii--Terminalia brownii Leaves</v>
      </c>
      <c r="M668" s="147" t="str" cm="1">
        <f t="array" ref="M668:N668">IF(L668&lt;&gt;"",_xlfn.TEXTSPLIT(L668, "$"),"")</f>
        <v>AOM_001822</v>
      </c>
      <c r="N668" s="147" t="str">
        <v>Forage Plants--Forage Trees--Terminalia brownii--Terminalia brownii Leaves</v>
      </c>
      <c r="O668" s="147" t="str" cm="1">
        <f t="array" ref="O668">IF(L668&lt;&gt;"",_xlfn.CHOOSECOLS(_xlfn.TEXTSPLIT(N668,"--"),1),"")</f>
        <v>Forage Plants</v>
      </c>
      <c r="P668" s="147" t="str" cm="1">
        <f t="array" ref="P668">IF(L668&lt;&gt;"",IFERROR(_xlfn.CHOOSECOLS(_xlfn.TEXTSPLIT(N668,"--"),2),""),"")</f>
        <v>Forage Trees</v>
      </c>
      <c r="Q668" s="147" t="str">
        <f t="shared" si="48"/>
        <v>Terminalia brownii--Terminalia brownii Leaves</v>
      </c>
    </row>
    <row r="669" spans="1:17" x14ac:dyDescent="0.35">
      <c r="A669" s="146"/>
      <c r="B669" s="146"/>
      <c r="C669" s="146"/>
      <c r="D669" s="146"/>
      <c r="E669" s="146" t="str">
        <f t="shared" si="47"/>
        <v/>
      </c>
      <c r="F669" s="146"/>
      <c r="G669" s="146"/>
      <c r="H669" s="146"/>
      <c r="I669" s="146"/>
      <c r="J669" s="146"/>
      <c r="K669" s="146"/>
      <c r="L669" s="146" t="str">
        <v>AOM_000716$Forage Plants--Forage Trees--Tithonia diversifolia</v>
      </c>
      <c r="M669" s="146" t="str" cm="1">
        <f t="array" ref="M669:N669">IF(L669&lt;&gt;"",_xlfn.TEXTSPLIT(L669, "$"),"")</f>
        <v>AOM_000716</v>
      </c>
      <c r="N669" s="146" t="str">
        <v>Forage Plants--Forage Trees--Tithonia diversifolia</v>
      </c>
      <c r="O669" s="146" t="str" cm="1">
        <f t="array" ref="O669">IF(L669&lt;&gt;"",_xlfn.CHOOSECOLS(_xlfn.TEXTSPLIT(N669,"--"),1),"")</f>
        <v>Forage Plants</v>
      </c>
      <c r="P669" s="146" t="str" cm="1">
        <f t="array" ref="P669">IF(L669&lt;&gt;"",IFERROR(_xlfn.CHOOSECOLS(_xlfn.TEXTSPLIT(N669,"--"),2),""),"")</f>
        <v>Forage Trees</v>
      </c>
      <c r="Q669" s="146" t="str">
        <f t="shared" si="48"/>
        <v>Tithonia diversifolia</v>
      </c>
    </row>
    <row r="670" spans="1:17" x14ac:dyDescent="0.35">
      <c r="A670" s="147"/>
      <c r="B670" s="147"/>
      <c r="C670" s="147"/>
      <c r="D670" s="147"/>
      <c r="E670" s="147" t="str">
        <f t="shared" si="47"/>
        <v/>
      </c>
      <c r="F670" s="147"/>
      <c r="G670" s="147"/>
      <c r="H670" s="147"/>
      <c r="I670" s="147"/>
      <c r="J670" s="147"/>
      <c r="K670" s="147"/>
      <c r="L670" s="147" t="str">
        <v>AOM_002059$Forage Plants--Forage Trees--Terminalia sericea</v>
      </c>
      <c r="M670" s="147" t="str" cm="1">
        <f t="array" ref="M670:N670">IF(L670&lt;&gt;"",_xlfn.TEXTSPLIT(L670, "$"),"")</f>
        <v>AOM_002059</v>
      </c>
      <c r="N670" s="147" t="str">
        <v>Forage Plants--Forage Trees--Terminalia sericea</v>
      </c>
      <c r="O670" s="147" t="str" cm="1">
        <f t="array" ref="O670">IF(L670&lt;&gt;"",_xlfn.CHOOSECOLS(_xlfn.TEXTSPLIT(N670,"--"),1),"")</f>
        <v>Forage Plants</v>
      </c>
      <c r="P670" s="147" t="str" cm="1">
        <f t="array" ref="P670">IF(L670&lt;&gt;"",IFERROR(_xlfn.CHOOSECOLS(_xlfn.TEXTSPLIT(N670,"--"),2),""),"")</f>
        <v>Forage Trees</v>
      </c>
      <c r="Q670" s="147" t="str">
        <f t="shared" si="48"/>
        <v>Terminalia sericea</v>
      </c>
    </row>
    <row r="671" spans="1:17" x14ac:dyDescent="0.35">
      <c r="A671" s="146"/>
      <c r="B671" s="146"/>
      <c r="C671" s="146"/>
      <c r="D671" s="146"/>
      <c r="E671" s="146" t="str">
        <f t="shared" si="47"/>
        <v/>
      </c>
      <c r="F671" s="146"/>
      <c r="G671" s="146"/>
      <c r="H671" s="146"/>
      <c r="I671" s="146"/>
      <c r="J671" s="146"/>
      <c r="K671" s="146"/>
      <c r="L671" s="146" t="str">
        <v>AOM_001175$Forage Plants--Forage Trees--Unspecified Indigenous Trees</v>
      </c>
      <c r="M671" s="146" t="str" cm="1">
        <f t="array" ref="M671:N671">IF(L671&lt;&gt;"",_xlfn.TEXTSPLIT(L671, "$"),"")</f>
        <v>AOM_001175</v>
      </c>
      <c r="N671" s="146" t="str">
        <v>Forage Plants--Forage Trees--Unspecified Indigenous Trees</v>
      </c>
      <c r="O671" s="146" t="str" cm="1">
        <f t="array" ref="O671">IF(L671&lt;&gt;"",_xlfn.CHOOSECOLS(_xlfn.TEXTSPLIT(N671,"--"),1),"")</f>
        <v>Forage Plants</v>
      </c>
      <c r="P671" s="146" t="str" cm="1">
        <f t="array" ref="P671">IF(L671&lt;&gt;"",IFERROR(_xlfn.CHOOSECOLS(_xlfn.TEXTSPLIT(N671,"--"),2),""),"")</f>
        <v>Forage Trees</v>
      </c>
      <c r="Q671" s="146" t="str">
        <f t="shared" si="48"/>
        <v>Unspecified Indigenous Trees</v>
      </c>
    </row>
    <row r="672" spans="1:17" x14ac:dyDescent="0.35">
      <c r="A672" s="147"/>
      <c r="B672" s="147"/>
      <c r="C672" s="147"/>
      <c r="D672" s="147"/>
      <c r="E672" s="147" t="str">
        <f t="shared" si="47"/>
        <v/>
      </c>
      <c r="F672" s="147"/>
      <c r="G672" s="147"/>
      <c r="H672" s="147"/>
      <c r="I672" s="147"/>
      <c r="J672" s="147"/>
      <c r="K672" s="147"/>
      <c r="L672" s="147" t="str">
        <v>AOM_002060$Forage Plants--Forage Trees--Vitex simplex</v>
      </c>
      <c r="M672" s="147" t="str" cm="1">
        <f t="array" ref="M672:N672">IF(L672&lt;&gt;"",_xlfn.TEXTSPLIT(L672, "$"),"")</f>
        <v>AOM_002060</v>
      </c>
      <c r="N672" s="147" t="str">
        <v>Forage Plants--Forage Trees--Vitex simplex</v>
      </c>
      <c r="O672" s="147" t="str" cm="1">
        <f t="array" ref="O672">IF(L672&lt;&gt;"",_xlfn.CHOOSECOLS(_xlfn.TEXTSPLIT(N672,"--"),1),"")</f>
        <v>Forage Plants</v>
      </c>
      <c r="P672" s="147" t="str" cm="1">
        <f t="array" ref="P672">IF(L672&lt;&gt;"",IFERROR(_xlfn.CHOOSECOLS(_xlfn.TEXTSPLIT(N672,"--"),2),""),"")</f>
        <v>Forage Trees</v>
      </c>
      <c r="Q672" s="147" t="str">
        <f t="shared" si="48"/>
        <v>Vitex simplex</v>
      </c>
    </row>
    <row r="673" spans="1:17" x14ac:dyDescent="0.35">
      <c r="A673" s="146"/>
      <c r="B673" s="146"/>
      <c r="C673" s="146"/>
      <c r="D673" s="146"/>
      <c r="E673" s="146" t="str">
        <f t="shared" si="47"/>
        <v/>
      </c>
      <c r="F673" s="146"/>
      <c r="G673" s="146"/>
      <c r="H673" s="146"/>
      <c r="I673" s="146"/>
      <c r="J673" s="146"/>
      <c r="K673" s="146"/>
      <c r="L673" s="146" t="str">
        <v>AOM_001205$Forage Plants--Legume Forages--Aeschynomene histrix</v>
      </c>
      <c r="M673" s="146" t="str" cm="1">
        <f t="array" ref="M673:N673">IF(L673&lt;&gt;"",_xlfn.TEXTSPLIT(L673, "$"),"")</f>
        <v>AOM_001205</v>
      </c>
      <c r="N673" s="146" t="str">
        <v>Forage Plants--Legume Forages--Aeschynomene histrix</v>
      </c>
      <c r="O673" s="146" t="str" cm="1">
        <f t="array" ref="O673">IF(L673&lt;&gt;"",_xlfn.CHOOSECOLS(_xlfn.TEXTSPLIT(N673,"--"),1),"")</f>
        <v>Forage Plants</v>
      </c>
      <c r="P673" s="146" t="str" cm="1">
        <f t="array" ref="P673">IF(L673&lt;&gt;"",IFERROR(_xlfn.CHOOSECOLS(_xlfn.TEXTSPLIT(N673,"--"),2),""),"")</f>
        <v>Legume Forages</v>
      </c>
      <c r="Q673" s="146" t="str">
        <f t="shared" si="48"/>
        <v>Aeschynomene histrix</v>
      </c>
    </row>
    <row r="674" spans="1:17" x14ac:dyDescent="0.35">
      <c r="A674" s="147"/>
      <c r="B674" s="147"/>
      <c r="C674" s="147"/>
      <c r="D674" s="147"/>
      <c r="E674" s="147" t="str">
        <f t="shared" si="47"/>
        <v/>
      </c>
      <c r="F674" s="147"/>
      <c r="G674" s="147"/>
      <c r="H674" s="147"/>
      <c r="I674" s="147"/>
      <c r="J674" s="147"/>
      <c r="K674" s="147"/>
      <c r="L674" s="147" t="str">
        <v>AOM_000719$Forage Plants--Legume Forages--Alfalfa</v>
      </c>
      <c r="M674" s="147" t="str" cm="1">
        <f t="array" ref="M674:N674">IF(L674&lt;&gt;"",_xlfn.TEXTSPLIT(L674, "$"),"")</f>
        <v>AOM_000719</v>
      </c>
      <c r="N674" s="147" t="str">
        <v>Forage Plants--Legume Forages--Alfalfa</v>
      </c>
      <c r="O674" s="147" t="str" cm="1">
        <f t="array" ref="O674">IF(L674&lt;&gt;"",_xlfn.CHOOSECOLS(_xlfn.TEXTSPLIT(N674,"--"),1),"")</f>
        <v>Forage Plants</v>
      </c>
      <c r="P674" s="147" t="str" cm="1">
        <f t="array" ref="P674">IF(L674&lt;&gt;"",IFERROR(_xlfn.CHOOSECOLS(_xlfn.TEXTSPLIT(N674,"--"),2),""),"")</f>
        <v>Legume Forages</v>
      </c>
      <c r="Q674" s="147" t="str">
        <f t="shared" si="48"/>
        <v>Alfalfa</v>
      </c>
    </row>
    <row r="675" spans="1:17" x14ac:dyDescent="0.35">
      <c r="A675" s="146"/>
      <c r="B675" s="146"/>
      <c r="C675" s="146"/>
      <c r="D675" s="146"/>
      <c r="E675" s="146" t="str">
        <f t="shared" si="47"/>
        <v/>
      </c>
      <c r="F675" s="146"/>
      <c r="G675" s="146"/>
      <c r="H675" s="146"/>
      <c r="I675" s="146"/>
      <c r="J675" s="146"/>
      <c r="K675" s="146"/>
      <c r="L675" s="146" t="str">
        <v>AOM_000719$Forage Plants--Legume Forages--Lucerne</v>
      </c>
      <c r="M675" s="146" t="str" cm="1">
        <f t="array" ref="M675:N675">IF(L675&lt;&gt;"",_xlfn.TEXTSPLIT(L675, "$"),"")</f>
        <v>AOM_000719</v>
      </c>
      <c r="N675" s="146" t="str">
        <v>Forage Plants--Legume Forages--Lucerne</v>
      </c>
      <c r="O675" s="146" t="str" cm="1">
        <f t="array" ref="O675">IF(L675&lt;&gt;"",_xlfn.CHOOSECOLS(_xlfn.TEXTSPLIT(N675,"--"),1),"")</f>
        <v>Forage Plants</v>
      </c>
      <c r="P675" s="146" t="str" cm="1">
        <f t="array" ref="P675">IF(L675&lt;&gt;"",IFERROR(_xlfn.CHOOSECOLS(_xlfn.TEXTSPLIT(N675,"--"),2),""),"")</f>
        <v>Legume Forages</v>
      </c>
      <c r="Q675" s="146" t="str">
        <f t="shared" si="48"/>
        <v>Lucerne</v>
      </c>
    </row>
    <row r="676" spans="1:17" x14ac:dyDescent="0.35">
      <c r="A676" s="147"/>
      <c r="B676" s="147"/>
      <c r="C676" s="147"/>
      <c r="D676" s="147"/>
      <c r="E676" s="147" t="str">
        <f t="shared" si="47"/>
        <v/>
      </c>
      <c r="F676" s="147"/>
      <c r="G676" s="147"/>
      <c r="H676" s="147"/>
      <c r="I676" s="147"/>
      <c r="J676" s="147"/>
      <c r="K676" s="147"/>
      <c r="L676" s="147" t="str">
        <v>AOM_000719$Forage Plants--Legume Forages--Medicago sativa</v>
      </c>
      <c r="M676" s="147" t="str" cm="1">
        <f t="array" ref="M676:N676">IF(L676&lt;&gt;"",_xlfn.TEXTSPLIT(L676, "$"),"")</f>
        <v>AOM_000719</v>
      </c>
      <c r="N676" s="147" t="str">
        <v>Forage Plants--Legume Forages--Medicago sativa</v>
      </c>
      <c r="O676" s="147" t="str" cm="1">
        <f t="array" ref="O676">IF(L676&lt;&gt;"",_xlfn.CHOOSECOLS(_xlfn.TEXTSPLIT(N676,"--"),1),"")</f>
        <v>Forage Plants</v>
      </c>
      <c r="P676" s="147" t="str" cm="1">
        <f t="array" ref="P676">IF(L676&lt;&gt;"",IFERROR(_xlfn.CHOOSECOLS(_xlfn.TEXTSPLIT(N676,"--"),2),""),"")</f>
        <v>Legume Forages</v>
      </c>
      <c r="Q676" s="147" t="str">
        <f t="shared" si="48"/>
        <v>Medicago sativa</v>
      </c>
    </row>
    <row r="677" spans="1:17" x14ac:dyDescent="0.35">
      <c r="A677" s="146"/>
      <c r="B677" s="146"/>
      <c r="C677" s="146"/>
      <c r="D677" s="146"/>
      <c r="E677" s="146" t="str">
        <f t="shared" si="47"/>
        <v/>
      </c>
      <c r="F677" s="146"/>
      <c r="G677" s="146"/>
      <c r="H677" s="146"/>
      <c r="I677" s="146"/>
      <c r="J677" s="146"/>
      <c r="K677" s="146"/>
      <c r="L677" s="146" t="str">
        <v>AOM_002088$Forage Plants--Legume Forages--Alfalfa--Alfalfa Pods</v>
      </c>
      <c r="M677" s="146" t="str" cm="1">
        <f t="array" ref="M677:N677">IF(L677&lt;&gt;"",_xlfn.TEXTSPLIT(L677, "$"),"")</f>
        <v>AOM_002088</v>
      </c>
      <c r="N677" s="146" t="str">
        <v>Forage Plants--Legume Forages--Alfalfa--Alfalfa Pods</v>
      </c>
      <c r="O677" s="146" t="str" cm="1">
        <f t="array" ref="O677">IF(L677&lt;&gt;"",_xlfn.CHOOSECOLS(_xlfn.TEXTSPLIT(N677,"--"),1),"")</f>
        <v>Forage Plants</v>
      </c>
      <c r="P677" s="146" t="str" cm="1">
        <f t="array" ref="P677">IF(L677&lt;&gt;"",IFERROR(_xlfn.CHOOSECOLS(_xlfn.TEXTSPLIT(N677,"--"),2),""),"")</f>
        <v>Legume Forages</v>
      </c>
      <c r="Q677" s="146" t="str">
        <f t="shared" si="48"/>
        <v>Alfalfa--Alfalfa Pods</v>
      </c>
    </row>
    <row r="678" spans="1:17" x14ac:dyDescent="0.35">
      <c r="A678" s="147"/>
      <c r="B678" s="147"/>
      <c r="C678" s="147"/>
      <c r="D678" s="147"/>
      <c r="E678" s="147" t="str">
        <f t="shared" si="47"/>
        <v/>
      </c>
      <c r="F678" s="147"/>
      <c r="G678" s="147"/>
      <c r="H678" s="147"/>
      <c r="I678" s="147"/>
      <c r="J678" s="147"/>
      <c r="K678" s="147"/>
      <c r="L678" s="147" t="str">
        <v>AOM_001206$Forage Plants--Legume Forages--Anthyllis tetraphylla</v>
      </c>
      <c r="M678" s="147" t="str" cm="1">
        <f t="array" ref="M678:N678">IF(L678&lt;&gt;"",_xlfn.TEXTSPLIT(L678, "$"),"")</f>
        <v>AOM_001206</v>
      </c>
      <c r="N678" s="147" t="str">
        <v>Forage Plants--Legume Forages--Anthyllis tetraphylla</v>
      </c>
      <c r="O678" s="147" t="str" cm="1">
        <f t="array" ref="O678">IF(L678&lt;&gt;"",_xlfn.CHOOSECOLS(_xlfn.TEXTSPLIT(N678,"--"),1),"")</f>
        <v>Forage Plants</v>
      </c>
      <c r="P678" s="147" t="str" cm="1">
        <f t="array" ref="P678">IF(L678&lt;&gt;"",IFERROR(_xlfn.CHOOSECOLS(_xlfn.TEXTSPLIT(N678,"--"),2),""),"")</f>
        <v>Legume Forages</v>
      </c>
      <c r="Q678" s="147" t="str">
        <f t="shared" si="48"/>
        <v>Anthyllis tetraphylla</v>
      </c>
    </row>
    <row r="679" spans="1:17" x14ac:dyDescent="0.35">
      <c r="A679" s="146"/>
      <c r="B679" s="146"/>
      <c r="C679" s="146"/>
      <c r="D679" s="146"/>
      <c r="E679" s="146" t="str">
        <f t="shared" si="47"/>
        <v/>
      </c>
      <c r="F679" s="146"/>
      <c r="G679" s="146"/>
      <c r="H679" s="146"/>
      <c r="I679" s="146"/>
      <c r="J679" s="146"/>
      <c r="K679" s="146"/>
      <c r="L679" s="146" t="str">
        <v>AOM_001207$Forage Plants--Legume Forages--Canavalia gladiata</v>
      </c>
      <c r="M679" s="146" t="str" cm="1">
        <f t="array" ref="M679:N679">IF(L679&lt;&gt;"",_xlfn.TEXTSPLIT(L679, "$"),"")</f>
        <v>AOM_001207</v>
      </c>
      <c r="N679" s="146" t="str">
        <v>Forage Plants--Legume Forages--Canavalia gladiata</v>
      </c>
      <c r="O679" s="146" t="str" cm="1">
        <f t="array" ref="O679">IF(L679&lt;&gt;"",_xlfn.CHOOSECOLS(_xlfn.TEXTSPLIT(N679,"--"),1),"")</f>
        <v>Forage Plants</v>
      </c>
      <c r="P679" s="146" t="str" cm="1">
        <f t="array" ref="P679">IF(L679&lt;&gt;"",IFERROR(_xlfn.CHOOSECOLS(_xlfn.TEXTSPLIT(N679,"--"),2),""),"")</f>
        <v>Legume Forages</v>
      </c>
      <c r="Q679" s="146" t="str">
        <f t="shared" si="48"/>
        <v>Canavalia gladiata</v>
      </c>
    </row>
    <row r="680" spans="1:17" x14ac:dyDescent="0.35">
      <c r="A680" s="147"/>
      <c r="B680" s="147"/>
      <c r="C680" s="147"/>
      <c r="D680" s="147"/>
      <c r="E680" s="147" t="str">
        <f t="shared" si="47"/>
        <v/>
      </c>
      <c r="F680" s="147"/>
      <c r="G680" s="147"/>
      <c r="H680" s="147"/>
      <c r="I680" s="147"/>
      <c r="J680" s="147"/>
      <c r="K680" s="147"/>
      <c r="L680" s="147" t="str">
        <v>AOM_001528$Forage Plants--Legume Forages--Centrosema molle--Centrosema molle Leaves</v>
      </c>
      <c r="M680" s="147" t="str" cm="1">
        <f t="array" ref="M680:N680">IF(L680&lt;&gt;"",_xlfn.TEXTSPLIT(L680, "$"),"")</f>
        <v>AOM_001528</v>
      </c>
      <c r="N680" s="147" t="str">
        <v>Forage Plants--Legume Forages--Centrosema molle--Centrosema molle Leaves</v>
      </c>
      <c r="O680" s="147" t="str" cm="1">
        <f t="array" ref="O680">IF(L680&lt;&gt;"",_xlfn.CHOOSECOLS(_xlfn.TEXTSPLIT(N680,"--"),1),"")</f>
        <v>Forage Plants</v>
      </c>
      <c r="P680" s="147" t="str" cm="1">
        <f t="array" ref="P680">IF(L680&lt;&gt;"",IFERROR(_xlfn.CHOOSECOLS(_xlfn.TEXTSPLIT(N680,"--"),2),""),"")</f>
        <v>Legume Forages</v>
      </c>
      <c r="Q680" s="147" t="str">
        <f t="shared" si="48"/>
        <v>Centrosema molle--Centrosema molle Leaves</v>
      </c>
    </row>
    <row r="681" spans="1:17" x14ac:dyDescent="0.35">
      <c r="A681" s="146"/>
      <c r="B681" s="146"/>
      <c r="C681" s="146"/>
      <c r="D681" s="146"/>
      <c r="E681" s="146" t="str">
        <f t="shared" si="47"/>
        <v/>
      </c>
      <c r="F681" s="146"/>
      <c r="G681" s="146"/>
      <c r="H681" s="146"/>
      <c r="I681" s="146"/>
      <c r="J681" s="146"/>
      <c r="K681" s="146"/>
      <c r="L681" s="146" t="str">
        <v>AOM_001208$Forage Plants--Legume Forages--Centrosema pubescens</v>
      </c>
      <c r="M681" s="146" t="str" cm="1">
        <f t="array" ref="M681:N681">IF(L681&lt;&gt;"",_xlfn.TEXTSPLIT(L681, "$"),"")</f>
        <v>AOM_001208</v>
      </c>
      <c r="N681" s="146" t="str">
        <v>Forage Plants--Legume Forages--Centrosema pubescens</v>
      </c>
      <c r="O681" s="146" t="str" cm="1">
        <f t="array" ref="O681">IF(L681&lt;&gt;"",_xlfn.CHOOSECOLS(_xlfn.TEXTSPLIT(N681,"--"),1),"")</f>
        <v>Forage Plants</v>
      </c>
      <c r="P681" s="146" t="str" cm="1">
        <f t="array" ref="P681">IF(L681&lt;&gt;"",IFERROR(_xlfn.CHOOSECOLS(_xlfn.TEXTSPLIT(N681,"--"),2),""),"")</f>
        <v>Legume Forages</v>
      </c>
      <c r="Q681" s="146" t="str">
        <f t="shared" si="48"/>
        <v>Centrosema pubescens</v>
      </c>
    </row>
    <row r="682" spans="1:17" x14ac:dyDescent="0.35">
      <c r="A682" s="147"/>
      <c r="B682" s="147"/>
      <c r="C682" s="147"/>
      <c r="D682" s="147"/>
      <c r="E682" s="147" t="str">
        <f t="shared" si="47"/>
        <v/>
      </c>
      <c r="F682" s="147"/>
      <c r="G682" s="147"/>
      <c r="H682" s="147"/>
      <c r="I682" s="147"/>
      <c r="J682" s="147"/>
      <c r="K682" s="147"/>
      <c r="L682" s="147" t="str">
        <v>AOM_001575$Forage Plants--Legume Forages--Crotalaria ochroleuca</v>
      </c>
      <c r="M682" s="147" t="str" cm="1">
        <f t="array" ref="M682:N682">IF(L682&lt;&gt;"",_xlfn.TEXTSPLIT(L682, "$"),"")</f>
        <v>AOM_001575</v>
      </c>
      <c r="N682" s="147" t="str">
        <v>Forage Plants--Legume Forages--Crotalaria ochroleuca</v>
      </c>
      <c r="O682" s="147" t="str" cm="1">
        <f t="array" ref="O682">IF(L682&lt;&gt;"",_xlfn.CHOOSECOLS(_xlfn.TEXTSPLIT(N682,"--"),1),"")</f>
        <v>Forage Plants</v>
      </c>
      <c r="P682" s="147" t="str" cm="1">
        <f t="array" ref="P682">IF(L682&lt;&gt;"",IFERROR(_xlfn.CHOOSECOLS(_xlfn.TEXTSPLIT(N682,"--"),2),""),"")</f>
        <v>Legume Forages</v>
      </c>
      <c r="Q682" s="147" t="str">
        <f t="shared" si="48"/>
        <v>Crotalaria ochroleuca</v>
      </c>
    </row>
    <row r="683" spans="1:17" x14ac:dyDescent="0.35">
      <c r="A683" s="146"/>
      <c r="B683" s="146"/>
      <c r="C683" s="146"/>
      <c r="D683" s="146"/>
      <c r="E683" s="146" t="str">
        <f t="shared" si="47"/>
        <v/>
      </c>
      <c r="F683" s="146"/>
      <c r="G683" s="146"/>
      <c r="H683" s="146"/>
      <c r="I683" s="146"/>
      <c r="J683" s="146"/>
      <c r="K683" s="146"/>
      <c r="L683" s="146" t="str">
        <v>AOM_001209$Forage Plants--Legume Forages--Desmodium</v>
      </c>
      <c r="M683" s="146" t="str" cm="1">
        <f t="array" ref="M683:N683">IF(L683&lt;&gt;"",_xlfn.TEXTSPLIT(L683, "$"),"")</f>
        <v>AOM_001209</v>
      </c>
      <c r="N683" s="146" t="str">
        <v>Forage Plants--Legume Forages--Desmodium</v>
      </c>
      <c r="O683" s="146" t="str" cm="1">
        <f t="array" ref="O683">IF(L683&lt;&gt;"",_xlfn.CHOOSECOLS(_xlfn.TEXTSPLIT(N683,"--"),1),"")</f>
        <v>Forage Plants</v>
      </c>
      <c r="P683" s="146" t="str" cm="1">
        <f t="array" ref="P683">IF(L683&lt;&gt;"",IFERROR(_xlfn.CHOOSECOLS(_xlfn.TEXTSPLIT(N683,"--"),2),""),"")</f>
        <v>Legume Forages</v>
      </c>
      <c r="Q683" s="146" t="str">
        <f t="shared" si="48"/>
        <v>Desmodium</v>
      </c>
    </row>
    <row r="684" spans="1:17" x14ac:dyDescent="0.35">
      <c r="A684" s="147"/>
      <c r="B684" s="147"/>
      <c r="C684" s="147"/>
      <c r="D684" s="147"/>
      <c r="E684" s="147" t="str">
        <f t="shared" si="47"/>
        <v/>
      </c>
      <c r="F684" s="147"/>
      <c r="G684" s="147"/>
      <c r="H684" s="147"/>
      <c r="I684" s="147"/>
      <c r="J684" s="147"/>
      <c r="K684" s="147"/>
      <c r="L684" s="147" t="str">
        <v>AOM_001211$Forage Plants--Legume Forages--Desmodium distortum</v>
      </c>
      <c r="M684" s="147" t="str" cm="1">
        <f t="array" ref="M684:N684">IF(L684&lt;&gt;"",_xlfn.TEXTSPLIT(L684, "$"),"")</f>
        <v>AOM_001211</v>
      </c>
      <c r="N684" s="147" t="str">
        <v>Forage Plants--Legume Forages--Desmodium distortum</v>
      </c>
      <c r="O684" s="147" t="str" cm="1">
        <f t="array" ref="O684">IF(L684&lt;&gt;"",_xlfn.CHOOSECOLS(_xlfn.TEXTSPLIT(N684,"--"),1),"")</f>
        <v>Forage Plants</v>
      </c>
      <c r="P684" s="147" t="str" cm="1">
        <f t="array" ref="P684">IF(L684&lt;&gt;"",IFERROR(_xlfn.CHOOSECOLS(_xlfn.TEXTSPLIT(N684,"--"),2),""),"")</f>
        <v>Legume Forages</v>
      </c>
      <c r="Q684" s="147" t="str">
        <f t="shared" si="48"/>
        <v>Desmodium distortum</v>
      </c>
    </row>
    <row r="685" spans="1:17" x14ac:dyDescent="0.35">
      <c r="A685" s="146"/>
      <c r="B685" s="146"/>
      <c r="C685" s="146"/>
      <c r="D685" s="146"/>
      <c r="E685" s="146" t="str">
        <f t="shared" si="47"/>
        <v/>
      </c>
      <c r="F685" s="146"/>
      <c r="G685" s="146"/>
      <c r="H685" s="146"/>
      <c r="I685" s="146"/>
      <c r="J685" s="146"/>
      <c r="K685" s="146"/>
      <c r="L685" s="146" t="str">
        <v>AOM_001212$Forage Plants--Legume Forages--Desmodium intortum</v>
      </c>
      <c r="M685" s="146" t="str" cm="1">
        <f t="array" ref="M685:N685">IF(L685&lt;&gt;"",_xlfn.TEXTSPLIT(L685, "$"),"")</f>
        <v>AOM_001212</v>
      </c>
      <c r="N685" s="146" t="str">
        <v>Forage Plants--Legume Forages--Desmodium intortum</v>
      </c>
      <c r="O685" s="146" t="str" cm="1">
        <f t="array" ref="O685">IF(L685&lt;&gt;"",_xlfn.CHOOSECOLS(_xlfn.TEXTSPLIT(N685,"--"),1),"")</f>
        <v>Forage Plants</v>
      </c>
      <c r="P685" s="146" t="str" cm="1">
        <f t="array" ref="P685">IF(L685&lt;&gt;"",IFERROR(_xlfn.CHOOSECOLS(_xlfn.TEXTSPLIT(N685,"--"),2),""),"")</f>
        <v>Legume Forages</v>
      </c>
      <c r="Q685" s="146" t="str">
        <f t="shared" si="48"/>
        <v>Desmodium intortum</v>
      </c>
    </row>
    <row r="686" spans="1:17" x14ac:dyDescent="0.35">
      <c r="A686" s="147"/>
      <c r="B686" s="147"/>
      <c r="C686" s="147"/>
      <c r="D686" s="147"/>
      <c r="E686" s="147" t="str">
        <f t="shared" si="47"/>
        <v/>
      </c>
      <c r="F686" s="147"/>
      <c r="G686" s="147"/>
      <c r="H686" s="147"/>
      <c r="I686" s="147"/>
      <c r="J686" s="147"/>
      <c r="K686" s="147"/>
      <c r="L686" s="147" t="str">
        <v>AOM_001215$Forage Plants--Legume Forages--Dolichos lablab --Dolichos lablab Leaves</v>
      </c>
      <c r="M686" s="147" t="str" cm="1">
        <f t="array" ref="M686:N686">IF(L686&lt;&gt;"",_xlfn.TEXTSPLIT(L686, "$"),"")</f>
        <v>AOM_001215</v>
      </c>
      <c r="N686" s="147" t="str">
        <v>Forage Plants--Legume Forages--Dolichos lablab --Dolichos lablab Leaves</v>
      </c>
      <c r="O686" s="147" t="str" cm="1">
        <f t="array" ref="O686">IF(L686&lt;&gt;"",_xlfn.CHOOSECOLS(_xlfn.TEXTSPLIT(N686,"--"),1),"")</f>
        <v>Forage Plants</v>
      </c>
      <c r="P686" s="147" t="str" cm="1">
        <f t="array" ref="P686">IF(L686&lt;&gt;"",IFERROR(_xlfn.CHOOSECOLS(_xlfn.TEXTSPLIT(N686,"--"),2),""),"")</f>
        <v>Legume Forages</v>
      </c>
      <c r="Q686" s="147" t="str">
        <f t="shared" si="48"/>
        <v>Dolichos lablab --Dolichos lablab Leaves</v>
      </c>
    </row>
    <row r="687" spans="1:17" x14ac:dyDescent="0.35">
      <c r="A687" s="146"/>
      <c r="B687" s="146"/>
      <c r="C687" s="146"/>
      <c r="D687" s="146"/>
      <c r="E687" s="146" t="str">
        <f t="shared" si="47"/>
        <v/>
      </c>
      <c r="F687" s="146"/>
      <c r="G687" s="146"/>
      <c r="H687" s="146"/>
      <c r="I687" s="146"/>
      <c r="J687" s="146"/>
      <c r="K687" s="146"/>
      <c r="L687" s="146" t="str">
        <v>AOM_001215$Forage Plants--Legume Forages--Dolichos lablab --Dolichos lablab  Leaves</v>
      </c>
      <c r="M687" s="146" t="str" cm="1">
        <f t="array" ref="M687:N687">IF(L687&lt;&gt;"",_xlfn.TEXTSPLIT(L687, "$"),"")</f>
        <v>AOM_001215</v>
      </c>
      <c r="N687" s="146" t="str">
        <v>Forage Plants--Legume Forages--Dolichos lablab --Dolichos lablab  Leaves</v>
      </c>
      <c r="O687" s="146" t="str" cm="1">
        <f t="array" ref="O687">IF(L687&lt;&gt;"",_xlfn.CHOOSECOLS(_xlfn.TEXTSPLIT(N687,"--"),1),"")</f>
        <v>Forage Plants</v>
      </c>
      <c r="P687" s="146" t="str" cm="1">
        <f t="array" ref="P687">IF(L687&lt;&gt;"",IFERROR(_xlfn.CHOOSECOLS(_xlfn.TEXTSPLIT(N687,"--"),2),""),"")</f>
        <v>Legume Forages</v>
      </c>
      <c r="Q687" s="146" t="str">
        <f t="shared" si="48"/>
        <v>Dolichos lablab --Dolichos lablab  Leaves</v>
      </c>
    </row>
    <row r="688" spans="1:17" x14ac:dyDescent="0.35">
      <c r="A688" s="147"/>
      <c r="B688" s="147"/>
      <c r="C688" s="147"/>
      <c r="D688" s="147"/>
      <c r="E688" s="147" t="str">
        <f t="shared" si="47"/>
        <v/>
      </c>
      <c r="F688" s="147"/>
      <c r="G688" s="147"/>
      <c r="H688" s="147"/>
      <c r="I688" s="147"/>
      <c r="J688" s="147"/>
      <c r="K688" s="147"/>
      <c r="L688" s="147" t="str">
        <v>AOM_001216$Forage Plants--Legume Forages--Indigofera indica</v>
      </c>
      <c r="M688" s="147" t="str" cm="1">
        <f t="array" ref="M688:N688">IF(L688&lt;&gt;"",_xlfn.TEXTSPLIT(L688, "$"),"")</f>
        <v>AOM_001216</v>
      </c>
      <c r="N688" s="147" t="str">
        <v>Forage Plants--Legume Forages--Indigofera indica</v>
      </c>
      <c r="O688" s="147" t="str" cm="1">
        <f t="array" ref="O688">IF(L688&lt;&gt;"",_xlfn.CHOOSECOLS(_xlfn.TEXTSPLIT(N688,"--"),1),"")</f>
        <v>Forage Plants</v>
      </c>
      <c r="P688" s="147" t="str" cm="1">
        <f t="array" ref="P688">IF(L688&lt;&gt;"",IFERROR(_xlfn.CHOOSECOLS(_xlfn.TEXTSPLIT(N688,"--"),2),""),"")</f>
        <v>Legume Forages</v>
      </c>
      <c r="Q688" s="147" t="str">
        <f t="shared" si="48"/>
        <v>Indigofera indica</v>
      </c>
    </row>
    <row r="689" spans="1:17" x14ac:dyDescent="0.35">
      <c r="A689" s="146"/>
      <c r="B689" s="146"/>
      <c r="C689" s="146"/>
      <c r="D689" s="146"/>
      <c r="E689" s="146" t="str">
        <f t="shared" si="47"/>
        <v/>
      </c>
      <c r="F689" s="146"/>
      <c r="G689" s="146"/>
      <c r="H689" s="146"/>
      <c r="I689" s="146"/>
      <c r="J689" s="146"/>
      <c r="K689" s="146"/>
      <c r="L689" s="146" t="str">
        <v>AOM_001219$Forage Plants--Legume Forages--Lablab purpureus--Lablab purpureus Stover</v>
      </c>
      <c r="M689" s="146" t="str" cm="1">
        <f t="array" ref="M689:N689">IF(L689&lt;&gt;"",_xlfn.TEXTSPLIT(L689, "$"),"")</f>
        <v>AOM_001219</v>
      </c>
      <c r="N689" s="146" t="str">
        <v>Forage Plants--Legume Forages--Lablab purpureus--Lablab purpureus Stover</v>
      </c>
      <c r="O689" s="146" t="str" cm="1">
        <f t="array" ref="O689">IF(L689&lt;&gt;"",_xlfn.CHOOSECOLS(_xlfn.TEXTSPLIT(N689,"--"),1),"")</f>
        <v>Forage Plants</v>
      </c>
      <c r="P689" s="146" t="str" cm="1">
        <f t="array" ref="P689">IF(L689&lt;&gt;"",IFERROR(_xlfn.CHOOSECOLS(_xlfn.TEXTSPLIT(N689,"--"),2),""),"")</f>
        <v>Legume Forages</v>
      </c>
      <c r="Q689" s="146" t="str">
        <f t="shared" si="48"/>
        <v>Lablab purpureus--Lablab purpureus Stover</v>
      </c>
    </row>
    <row r="690" spans="1:17" x14ac:dyDescent="0.35">
      <c r="A690" s="147"/>
      <c r="B690" s="147"/>
      <c r="C690" s="147"/>
      <c r="D690" s="147"/>
      <c r="E690" s="147" t="str">
        <f t="shared" si="47"/>
        <v/>
      </c>
      <c r="F690" s="147"/>
      <c r="G690" s="147"/>
      <c r="H690" s="147"/>
      <c r="I690" s="147"/>
      <c r="J690" s="147"/>
      <c r="K690" s="147"/>
      <c r="L690" s="147" t="str">
        <v>AOM_001217$Forage Plants--Legume Forages--Lablab purpureus</v>
      </c>
      <c r="M690" s="147" t="str" cm="1">
        <f t="array" ref="M690:N690">IF(L690&lt;&gt;"",_xlfn.TEXTSPLIT(L690, "$"),"")</f>
        <v>AOM_001217</v>
      </c>
      <c r="N690" s="147" t="str">
        <v>Forage Plants--Legume Forages--Lablab purpureus</v>
      </c>
      <c r="O690" s="147" t="str" cm="1">
        <f t="array" ref="O690">IF(L690&lt;&gt;"",_xlfn.CHOOSECOLS(_xlfn.TEXTSPLIT(N690,"--"),1),"")</f>
        <v>Forage Plants</v>
      </c>
      <c r="P690" s="147" t="str" cm="1">
        <f t="array" ref="P690">IF(L690&lt;&gt;"",IFERROR(_xlfn.CHOOSECOLS(_xlfn.TEXTSPLIT(N690,"--"),2),""),"")</f>
        <v>Legume Forages</v>
      </c>
      <c r="Q690" s="147" t="str">
        <f t="shared" si="48"/>
        <v>Lablab purpureus</v>
      </c>
    </row>
    <row r="691" spans="1:17" x14ac:dyDescent="0.35">
      <c r="A691" s="146"/>
      <c r="B691" s="146"/>
      <c r="C691" s="146"/>
      <c r="D691" s="146"/>
      <c r="E691" s="146" t="str">
        <f t="shared" si="47"/>
        <v/>
      </c>
      <c r="F691" s="146"/>
      <c r="G691" s="146"/>
      <c r="H691" s="146"/>
      <c r="I691" s="146"/>
      <c r="J691" s="146"/>
      <c r="K691" s="146"/>
      <c r="L691" s="146" t="str">
        <v>AOM_001244$Forage Plants--Legume Forages--Legume Mixtures Weeds</v>
      </c>
      <c r="M691" s="146" t="str" cm="1">
        <f t="array" ref="M691:N691">IF(L691&lt;&gt;"",_xlfn.TEXTSPLIT(L691, "$"),"")</f>
        <v>AOM_001244</v>
      </c>
      <c r="N691" s="146" t="str">
        <v>Forage Plants--Legume Forages--Legume Mixtures Weeds</v>
      </c>
      <c r="O691" s="146" t="str" cm="1">
        <f t="array" ref="O691">IF(L691&lt;&gt;"",_xlfn.CHOOSECOLS(_xlfn.TEXTSPLIT(N691,"--"),1),"")</f>
        <v>Forage Plants</v>
      </c>
      <c r="P691" s="146" t="str" cm="1">
        <f t="array" ref="P691">IF(L691&lt;&gt;"",IFERROR(_xlfn.CHOOSECOLS(_xlfn.TEXTSPLIT(N691,"--"),2),""),"")</f>
        <v>Legume Forages</v>
      </c>
      <c r="Q691" s="146" t="str">
        <f t="shared" si="48"/>
        <v>Legume Mixtures Weeds</v>
      </c>
    </row>
    <row r="692" spans="1:17" x14ac:dyDescent="0.35">
      <c r="A692" s="147"/>
      <c r="B692" s="147"/>
      <c r="C692" s="147"/>
      <c r="D692" s="147"/>
      <c r="E692" s="147" t="str">
        <f t="shared" si="47"/>
        <v/>
      </c>
      <c r="F692" s="147"/>
      <c r="G692" s="147"/>
      <c r="H692" s="147"/>
      <c r="I692" s="147"/>
      <c r="J692" s="147"/>
      <c r="K692" s="147"/>
      <c r="L692" s="147" t="str">
        <v>AOM_001526$Forage Plants--Legume Forages--Lotus corniculatus</v>
      </c>
      <c r="M692" s="147" t="str" cm="1">
        <f t="array" ref="M692:N692">IF(L692&lt;&gt;"",_xlfn.TEXTSPLIT(L692, "$"),"")</f>
        <v>AOM_001526</v>
      </c>
      <c r="N692" s="147" t="str">
        <v>Forage Plants--Legume Forages--Lotus corniculatus</v>
      </c>
      <c r="O692" s="147" t="str" cm="1">
        <f t="array" ref="O692">IF(L692&lt;&gt;"",_xlfn.CHOOSECOLS(_xlfn.TEXTSPLIT(N692,"--"),1),"")</f>
        <v>Forage Plants</v>
      </c>
      <c r="P692" s="147" t="str" cm="1">
        <f t="array" ref="P692">IF(L692&lt;&gt;"",IFERROR(_xlfn.CHOOSECOLS(_xlfn.TEXTSPLIT(N692,"--"),2),""),"")</f>
        <v>Legume Forages</v>
      </c>
      <c r="Q692" s="147" t="str">
        <f t="shared" si="48"/>
        <v>Lotus corniculatus</v>
      </c>
    </row>
    <row r="693" spans="1:17" x14ac:dyDescent="0.35">
      <c r="A693" s="146"/>
      <c r="B693" s="146"/>
      <c r="C693" s="146"/>
      <c r="D693" s="146"/>
      <c r="E693" s="146" t="str">
        <f t="shared" si="47"/>
        <v/>
      </c>
      <c r="F693" s="146"/>
      <c r="G693" s="146"/>
      <c r="H693" s="146"/>
      <c r="I693" s="146"/>
      <c r="J693" s="146"/>
      <c r="K693" s="146"/>
      <c r="L693" s="146" t="str">
        <v>AOM_001526$Forage Plants--Legume Forages--Birdsfoot Trefoil</v>
      </c>
      <c r="M693" s="146" t="str" cm="1">
        <f t="array" ref="M693:N693">IF(L693&lt;&gt;"",_xlfn.TEXTSPLIT(L693, "$"),"")</f>
        <v>AOM_001526</v>
      </c>
      <c r="N693" s="146" t="str">
        <v>Forage Plants--Legume Forages--Birdsfoot Trefoil</v>
      </c>
      <c r="O693" s="146" t="str" cm="1">
        <f t="array" ref="O693">IF(L693&lt;&gt;"",_xlfn.CHOOSECOLS(_xlfn.TEXTSPLIT(N693,"--"),1),"")</f>
        <v>Forage Plants</v>
      </c>
      <c r="P693" s="146" t="str" cm="1">
        <f t="array" ref="P693">IF(L693&lt;&gt;"",IFERROR(_xlfn.CHOOSECOLS(_xlfn.TEXTSPLIT(N693,"--"),2),""),"")</f>
        <v>Legume Forages</v>
      </c>
      <c r="Q693" s="146" t="str">
        <f t="shared" si="48"/>
        <v>Birdsfoot Trefoil</v>
      </c>
    </row>
    <row r="694" spans="1:17" x14ac:dyDescent="0.35">
      <c r="A694" s="147"/>
      <c r="B694" s="147"/>
      <c r="C694" s="147"/>
      <c r="D694" s="147"/>
      <c r="E694" s="147" t="str">
        <f t="shared" si="47"/>
        <v/>
      </c>
      <c r="F694" s="147"/>
      <c r="G694" s="147"/>
      <c r="H694" s="147"/>
      <c r="I694" s="147"/>
      <c r="J694" s="147"/>
      <c r="K694" s="147"/>
      <c r="L694" s="147" t="str">
        <v>AOM_001220$Forage Plants--Legume Forages--Lupinus angustifolius</v>
      </c>
      <c r="M694" s="147" t="str" cm="1">
        <f t="array" ref="M694:N694">IF(L694&lt;&gt;"",_xlfn.TEXTSPLIT(L694, "$"),"")</f>
        <v>AOM_001220</v>
      </c>
      <c r="N694" s="147" t="str">
        <v>Forage Plants--Legume Forages--Lupinus angustifolius</v>
      </c>
      <c r="O694" s="147" t="str" cm="1">
        <f t="array" ref="O694">IF(L694&lt;&gt;"",_xlfn.CHOOSECOLS(_xlfn.TEXTSPLIT(N694,"--"),1),"")</f>
        <v>Forage Plants</v>
      </c>
      <c r="P694" s="147" t="str" cm="1">
        <f t="array" ref="P694">IF(L694&lt;&gt;"",IFERROR(_xlfn.CHOOSECOLS(_xlfn.TEXTSPLIT(N694,"--"),2),""),"")</f>
        <v>Legume Forages</v>
      </c>
      <c r="Q694" s="147" t="str">
        <f t="shared" si="48"/>
        <v>Lupinus angustifolius</v>
      </c>
    </row>
    <row r="695" spans="1:17" x14ac:dyDescent="0.35">
      <c r="A695" s="146"/>
      <c r="B695" s="146"/>
      <c r="C695" s="146"/>
      <c r="D695" s="146"/>
      <c r="E695" s="146" t="str">
        <f t="shared" si="47"/>
        <v/>
      </c>
      <c r="F695" s="146"/>
      <c r="G695" s="146"/>
      <c r="H695" s="146"/>
      <c r="I695" s="146"/>
      <c r="J695" s="146"/>
      <c r="K695" s="146"/>
      <c r="L695" s="146" t="str">
        <v>AOM_001221$Forage Plants--Legume Forages--Macroptilium atropurpureum</v>
      </c>
      <c r="M695" s="146" t="str" cm="1">
        <f t="array" ref="M695:N695">IF(L695&lt;&gt;"",_xlfn.TEXTSPLIT(L695, "$"),"")</f>
        <v>AOM_001221</v>
      </c>
      <c r="N695" s="146" t="str">
        <v>Forage Plants--Legume Forages--Macroptilium atropurpureum</v>
      </c>
      <c r="O695" s="146" t="str" cm="1">
        <f t="array" ref="O695">IF(L695&lt;&gt;"",_xlfn.CHOOSECOLS(_xlfn.TEXTSPLIT(N695,"--"),1),"")</f>
        <v>Forage Plants</v>
      </c>
      <c r="P695" s="146" t="str" cm="1">
        <f t="array" ref="P695">IF(L695&lt;&gt;"",IFERROR(_xlfn.CHOOSECOLS(_xlfn.TEXTSPLIT(N695,"--"),2),""),"")</f>
        <v>Legume Forages</v>
      </c>
      <c r="Q695" s="146" t="str">
        <f t="shared" si="48"/>
        <v>Macroptilium atropurpureum</v>
      </c>
    </row>
    <row r="696" spans="1:17" x14ac:dyDescent="0.35">
      <c r="A696" s="147"/>
      <c r="B696" s="147"/>
      <c r="C696" s="147"/>
      <c r="D696" s="147"/>
      <c r="E696" s="147" t="str">
        <f t="shared" si="47"/>
        <v/>
      </c>
      <c r="F696" s="147"/>
      <c r="G696" s="147"/>
      <c r="H696" s="147"/>
      <c r="I696" s="147"/>
      <c r="J696" s="147"/>
      <c r="K696" s="147"/>
      <c r="L696" s="147" t="str">
        <v>AOM_001221$Forage Plants--Legume Forages--Siratro</v>
      </c>
      <c r="M696" s="147" t="str" cm="1">
        <f t="array" ref="M696:N696">IF(L696&lt;&gt;"",_xlfn.TEXTSPLIT(L696, "$"),"")</f>
        <v>AOM_001221</v>
      </c>
      <c r="N696" s="147" t="str">
        <v>Forage Plants--Legume Forages--Siratro</v>
      </c>
      <c r="O696" s="147" t="str" cm="1">
        <f t="array" ref="O696">IF(L696&lt;&gt;"",_xlfn.CHOOSECOLS(_xlfn.TEXTSPLIT(N696,"--"),1),"")</f>
        <v>Forage Plants</v>
      </c>
      <c r="P696" s="147" t="str" cm="1">
        <f t="array" ref="P696">IF(L696&lt;&gt;"",IFERROR(_xlfn.CHOOSECOLS(_xlfn.TEXTSPLIT(N696,"--"),2),""),"")</f>
        <v>Legume Forages</v>
      </c>
      <c r="Q696" s="147" t="str">
        <f t="shared" si="48"/>
        <v>Siratro</v>
      </c>
    </row>
    <row r="697" spans="1:17" x14ac:dyDescent="0.35">
      <c r="A697" s="146"/>
      <c r="B697" s="146"/>
      <c r="C697" s="146"/>
      <c r="D697" s="146"/>
      <c r="E697" s="146" t="str">
        <f t="shared" si="47"/>
        <v/>
      </c>
      <c r="F697" s="146"/>
      <c r="G697" s="146"/>
      <c r="H697" s="146"/>
      <c r="I697" s="146"/>
      <c r="J697" s="146"/>
      <c r="K697" s="146"/>
      <c r="L697" s="146" t="str">
        <v>AOM_001222$Forage Plants--Legume Forages--Macrotyloma axillare</v>
      </c>
      <c r="M697" s="146" t="str" cm="1">
        <f t="array" ref="M697:N697">IF(L697&lt;&gt;"",_xlfn.TEXTSPLIT(L697, "$"),"")</f>
        <v>AOM_001222</v>
      </c>
      <c r="N697" s="146" t="str">
        <v>Forage Plants--Legume Forages--Macrotyloma axillare</v>
      </c>
      <c r="O697" s="146" t="str" cm="1">
        <f t="array" ref="O697">IF(L697&lt;&gt;"",_xlfn.CHOOSECOLS(_xlfn.TEXTSPLIT(N697,"--"),1),"")</f>
        <v>Forage Plants</v>
      </c>
      <c r="P697" s="146" t="str" cm="1">
        <f t="array" ref="P697">IF(L697&lt;&gt;"",IFERROR(_xlfn.CHOOSECOLS(_xlfn.TEXTSPLIT(N697,"--"),2),""),"")</f>
        <v>Legume Forages</v>
      </c>
      <c r="Q697" s="146" t="str">
        <f t="shared" si="48"/>
        <v>Macrotyloma axillare</v>
      </c>
    </row>
    <row r="698" spans="1:17" x14ac:dyDescent="0.35">
      <c r="A698" s="147"/>
      <c r="B698" s="147"/>
      <c r="C698" s="147"/>
      <c r="D698" s="147"/>
      <c r="E698" s="147" t="str">
        <f t="shared" si="47"/>
        <v/>
      </c>
      <c r="F698" s="147"/>
      <c r="G698" s="147"/>
      <c r="H698" s="147"/>
      <c r="I698" s="147"/>
      <c r="J698" s="147"/>
      <c r="K698" s="147"/>
      <c r="L698" s="147" t="str">
        <v>AOM_001225$Forage Plants--Legume Forages--Medicago--Medicago Pods</v>
      </c>
      <c r="M698" s="147" t="str" cm="1">
        <f t="array" ref="M698:N698">IF(L698&lt;&gt;"",_xlfn.TEXTSPLIT(L698, "$"),"")</f>
        <v>AOM_001225</v>
      </c>
      <c r="N698" s="147" t="str">
        <v>Forage Plants--Legume Forages--Medicago--Medicago Pods</v>
      </c>
      <c r="O698" s="147" t="str" cm="1">
        <f t="array" ref="O698">IF(L698&lt;&gt;"",_xlfn.CHOOSECOLS(_xlfn.TEXTSPLIT(N698,"--"),1),"")</f>
        <v>Forage Plants</v>
      </c>
      <c r="P698" s="147" t="str" cm="1">
        <f t="array" ref="P698">IF(L698&lt;&gt;"",IFERROR(_xlfn.CHOOSECOLS(_xlfn.TEXTSPLIT(N698,"--"),2),""),"")</f>
        <v>Legume Forages</v>
      </c>
      <c r="Q698" s="147" t="str">
        <f t="shared" si="48"/>
        <v>Medicago--Medicago Pods</v>
      </c>
    </row>
    <row r="699" spans="1:17" x14ac:dyDescent="0.35">
      <c r="A699" s="146"/>
      <c r="B699" s="146"/>
      <c r="C699" s="146"/>
      <c r="D699" s="146"/>
      <c r="E699" s="146" t="str">
        <f t="shared" si="47"/>
        <v/>
      </c>
      <c r="F699" s="146"/>
      <c r="G699" s="146"/>
      <c r="H699" s="146"/>
      <c r="I699" s="146"/>
      <c r="J699" s="146"/>
      <c r="K699" s="146"/>
      <c r="L699" s="146" t="str">
        <v>AOM_001226$Forage Plants--Legume Forages--Medicago arborea</v>
      </c>
      <c r="M699" s="146" t="str" cm="1">
        <f t="array" ref="M699:N699">IF(L699&lt;&gt;"",_xlfn.TEXTSPLIT(L699, "$"),"")</f>
        <v>AOM_001226</v>
      </c>
      <c r="N699" s="146" t="str">
        <v>Forage Plants--Legume Forages--Medicago arborea</v>
      </c>
      <c r="O699" s="146" t="str" cm="1">
        <f t="array" ref="O699">IF(L699&lt;&gt;"",_xlfn.CHOOSECOLS(_xlfn.TEXTSPLIT(N699,"--"),1),"")</f>
        <v>Forage Plants</v>
      </c>
      <c r="P699" s="146" t="str" cm="1">
        <f t="array" ref="P699">IF(L699&lt;&gt;"",IFERROR(_xlfn.CHOOSECOLS(_xlfn.TEXTSPLIT(N699,"--"),2),""),"")</f>
        <v>Legume Forages</v>
      </c>
      <c r="Q699" s="146" t="str">
        <f t="shared" si="48"/>
        <v>Medicago arborea</v>
      </c>
    </row>
    <row r="700" spans="1:17" x14ac:dyDescent="0.35">
      <c r="A700" s="147"/>
      <c r="B700" s="147"/>
      <c r="C700" s="147"/>
      <c r="D700" s="147"/>
      <c r="E700" s="147" t="str">
        <f t="shared" si="47"/>
        <v/>
      </c>
      <c r="F700" s="147"/>
      <c r="G700" s="147"/>
      <c r="H700" s="147"/>
      <c r="I700" s="147"/>
      <c r="J700" s="147"/>
      <c r="K700" s="147"/>
      <c r="L700" s="147" t="str">
        <v>AOM_001227$Forage Plants--Legume Forages--Mucuna pruriens</v>
      </c>
      <c r="M700" s="147" t="str" cm="1">
        <f t="array" ref="M700:N700">IF(L700&lt;&gt;"",_xlfn.TEXTSPLIT(L700, "$"),"")</f>
        <v>AOM_001227</v>
      </c>
      <c r="N700" s="147" t="str">
        <v>Forage Plants--Legume Forages--Mucuna pruriens</v>
      </c>
      <c r="O700" s="147" t="str" cm="1">
        <f t="array" ref="O700">IF(L700&lt;&gt;"",_xlfn.CHOOSECOLS(_xlfn.TEXTSPLIT(N700,"--"),1),"")</f>
        <v>Forage Plants</v>
      </c>
      <c r="P700" s="147" t="str" cm="1">
        <f t="array" ref="P700">IF(L700&lt;&gt;"",IFERROR(_xlfn.CHOOSECOLS(_xlfn.TEXTSPLIT(N700,"--"),2),""),"")</f>
        <v>Legume Forages</v>
      </c>
      <c r="Q700" s="147" t="str">
        <f t="shared" si="48"/>
        <v>Mucuna pruriens</v>
      </c>
    </row>
    <row r="701" spans="1:17" x14ac:dyDescent="0.35">
      <c r="A701" s="146"/>
      <c r="B701" s="146"/>
      <c r="C701" s="146"/>
      <c r="D701" s="146"/>
      <c r="E701" s="146" t="str">
        <f t="shared" si="47"/>
        <v/>
      </c>
      <c r="F701" s="146"/>
      <c r="G701" s="146"/>
      <c r="H701" s="146"/>
      <c r="I701" s="146"/>
      <c r="J701" s="146"/>
      <c r="K701" s="146"/>
      <c r="L701" s="146" t="str">
        <v>AOM_001531$Forage Plants--Legume Forages--Psophocarpus scandens--Psophocarpus scandens Leaves</v>
      </c>
      <c r="M701" s="146" t="str" cm="1">
        <f t="array" ref="M701:N701">IF(L701&lt;&gt;"",_xlfn.TEXTSPLIT(L701, "$"),"")</f>
        <v>AOM_001531</v>
      </c>
      <c r="N701" s="146" t="str">
        <v>Forage Plants--Legume Forages--Psophocarpus scandens--Psophocarpus scandens Leaves</v>
      </c>
      <c r="O701" s="146" t="str" cm="1">
        <f t="array" ref="O701">IF(L701&lt;&gt;"",_xlfn.CHOOSECOLS(_xlfn.TEXTSPLIT(N701,"--"),1),"")</f>
        <v>Forage Plants</v>
      </c>
      <c r="P701" s="146" t="str" cm="1">
        <f t="array" ref="P701">IF(L701&lt;&gt;"",IFERROR(_xlfn.CHOOSECOLS(_xlfn.TEXTSPLIT(N701,"--"),2),""),"")</f>
        <v>Legume Forages</v>
      </c>
      <c r="Q701" s="146" t="str">
        <f t="shared" si="48"/>
        <v>Psophocarpus scandens--Psophocarpus scandens Leaves</v>
      </c>
    </row>
    <row r="702" spans="1:17" x14ac:dyDescent="0.35">
      <c r="A702" s="147"/>
      <c r="B702" s="147"/>
      <c r="C702" s="147"/>
      <c r="D702" s="147"/>
      <c r="E702" s="147" t="str">
        <f t="shared" si="47"/>
        <v/>
      </c>
      <c r="F702" s="147"/>
      <c r="G702" s="147"/>
      <c r="H702" s="147"/>
      <c r="I702" s="147"/>
      <c r="J702" s="147"/>
      <c r="K702" s="147"/>
      <c r="L702" s="147" t="str">
        <v>AOM_001802$Forage Plants--Legume Forages--Pterocarpus erinaceus</v>
      </c>
      <c r="M702" s="147" t="str" cm="1">
        <f t="array" ref="M702:N702">IF(L702&lt;&gt;"",_xlfn.TEXTSPLIT(L702, "$"),"")</f>
        <v>AOM_001802</v>
      </c>
      <c r="N702" s="147" t="str">
        <v>Forage Plants--Legume Forages--Pterocarpus erinaceus</v>
      </c>
      <c r="O702" s="147" t="str" cm="1">
        <f t="array" ref="O702">IF(L702&lt;&gt;"",_xlfn.CHOOSECOLS(_xlfn.TEXTSPLIT(N702,"--"),1),"")</f>
        <v>Forage Plants</v>
      </c>
      <c r="P702" s="147" t="str" cm="1">
        <f t="array" ref="P702">IF(L702&lt;&gt;"",IFERROR(_xlfn.CHOOSECOLS(_xlfn.TEXTSPLIT(N702,"--"),2),""),"")</f>
        <v>Legume Forages</v>
      </c>
      <c r="Q702" s="147" t="str">
        <f t="shared" si="48"/>
        <v>Pterocarpus erinaceus</v>
      </c>
    </row>
    <row r="703" spans="1:17" x14ac:dyDescent="0.35">
      <c r="A703" s="146"/>
      <c r="B703" s="146"/>
      <c r="C703" s="146"/>
      <c r="D703" s="146"/>
      <c r="E703" s="146" t="str">
        <f t="shared" si="47"/>
        <v/>
      </c>
      <c r="F703" s="146"/>
      <c r="G703" s="146"/>
      <c r="H703" s="146"/>
      <c r="I703" s="146"/>
      <c r="J703" s="146"/>
      <c r="K703" s="146"/>
      <c r="L703" s="146" t="str">
        <v>AOM_001232$Forage Plants--Legume Forages--Pueraria phaseoloides--Pueraria phaseoloides Leaves</v>
      </c>
      <c r="M703" s="146" t="str" cm="1">
        <f t="array" ref="M703:N703">IF(L703&lt;&gt;"",_xlfn.TEXTSPLIT(L703, "$"),"")</f>
        <v>AOM_001232</v>
      </c>
      <c r="N703" s="146" t="str">
        <v>Forage Plants--Legume Forages--Pueraria phaseoloides--Pueraria phaseoloides Leaves</v>
      </c>
      <c r="O703" s="146" t="str" cm="1">
        <f t="array" ref="O703">IF(L703&lt;&gt;"",_xlfn.CHOOSECOLS(_xlfn.TEXTSPLIT(N703,"--"),1),"")</f>
        <v>Forage Plants</v>
      </c>
      <c r="P703" s="146" t="str" cm="1">
        <f t="array" ref="P703">IF(L703&lt;&gt;"",IFERROR(_xlfn.CHOOSECOLS(_xlfn.TEXTSPLIT(N703,"--"),2),""),"")</f>
        <v>Legume Forages</v>
      </c>
      <c r="Q703" s="146" t="str">
        <f t="shared" si="48"/>
        <v>Pueraria phaseoloides--Pueraria phaseoloides Leaves</v>
      </c>
    </row>
    <row r="704" spans="1:17" x14ac:dyDescent="0.35">
      <c r="A704" s="147"/>
      <c r="B704" s="147"/>
      <c r="C704" s="147"/>
      <c r="D704" s="147"/>
      <c r="E704" s="147" t="str">
        <f t="shared" si="47"/>
        <v/>
      </c>
      <c r="F704" s="147"/>
      <c r="G704" s="147"/>
      <c r="H704" s="147"/>
      <c r="I704" s="147"/>
      <c r="J704" s="147"/>
      <c r="K704" s="147"/>
      <c r="L704" s="147" t="str">
        <v>AOM_001532$Forage Plants--Legume Forages--Spermacoce stachydea</v>
      </c>
      <c r="M704" s="147" t="str" cm="1">
        <f t="array" ref="M704:N704">IF(L704&lt;&gt;"",_xlfn.TEXTSPLIT(L704, "$"),"")</f>
        <v>AOM_001532</v>
      </c>
      <c r="N704" s="147" t="str">
        <v>Forage Plants--Legume Forages--Spermacoce stachydea</v>
      </c>
      <c r="O704" s="147" t="str" cm="1">
        <f t="array" ref="O704">IF(L704&lt;&gt;"",_xlfn.CHOOSECOLS(_xlfn.TEXTSPLIT(N704,"--"),1),"")</f>
        <v>Forage Plants</v>
      </c>
      <c r="P704" s="147" t="str" cm="1">
        <f t="array" ref="P704">IF(L704&lt;&gt;"",IFERROR(_xlfn.CHOOSECOLS(_xlfn.TEXTSPLIT(N704,"--"),2),""),"")</f>
        <v>Legume Forages</v>
      </c>
      <c r="Q704" s="147" t="str">
        <f t="shared" si="48"/>
        <v>Spermacoce stachydea</v>
      </c>
    </row>
    <row r="705" spans="1:17" x14ac:dyDescent="0.35">
      <c r="A705" s="146"/>
      <c r="B705" s="146"/>
      <c r="C705" s="146"/>
      <c r="D705" s="146"/>
      <c r="E705" s="146" t="str">
        <f t="shared" si="47"/>
        <v/>
      </c>
      <c r="F705" s="146"/>
      <c r="G705" s="146"/>
      <c r="H705" s="146"/>
      <c r="I705" s="146"/>
      <c r="J705" s="146"/>
      <c r="K705" s="146"/>
      <c r="L705" s="146" t="str">
        <v>AOM_001235$Forage Plants--Legume Forages--Stylosanthes guianensis--Stylosanthes guianensis Leaves</v>
      </c>
      <c r="M705" s="146" t="str" cm="1">
        <f t="array" ref="M705:N705">IF(L705&lt;&gt;"",_xlfn.TEXTSPLIT(L705, "$"),"")</f>
        <v>AOM_001235</v>
      </c>
      <c r="N705" s="146" t="str">
        <v>Forage Plants--Legume Forages--Stylosanthes guianensis--Stylosanthes guianensis Leaves</v>
      </c>
      <c r="O705" s="146" t="str" cm="1">
        <f t="array" ref="O705">IF(L705&lt;&gt;"",_xlfn.CHOOSECOLS(_xlfn.TEXTSPLIT(N705,"--"),1),"")</f>
        <v>Forage Plants</v>
      </c>
      <c r="P705" s="146" t="str" cm="1">
        <f t="array" ref="P705">IF(L705&lt;&gt;"",IFERROR(_xlfn.CHOOSECOLS(_xlfn.TEXTSPLIT(N705,"--"),2),""),"")</f>
        <v>Legume Forages</v>
      </c>
      <c r="Q705" s="146" t="str">
        <f t="shared" si="48"/>
        <v>Stylosanthes guianensis--Stylosanthes guianensis Leaves</v>
      </c>
    </row>
    <row r="706" spans="1:17" x14ac:dyDescent="0.35">
      <c r="A706" s="147"/>
      <c r="B706" s="147"/>
      <c r="C706" s="147"/>
      <c r="D706" s="147"/>
      <c r="E706" s="147" t="str">
        <f t="shared" si="47"/>
        <v/>
      </c>
      <c r="F706" s="147"/>
      <c r="G706" s="147"/>
      <c r="H706" s="147"/>
      <c r="I706" s="147"/>
      <c r="J706" s="147"/>
      <c r="K706" s="147"/>
      <c r="L706" s="147" t="str">
        <v>AOM_001233$Forage Plants--Legume Forages--Stylosanthes guianensis</v>
      </c>
      <c r="M706" s="147" t="str" cm="1">
        <f t="array" ref="M706:N706">IF(L706&lt;&gt;"",_xlfn.TEXTSPLIT(L706, "$"),"")</f>
        <v>AOM_001233</v>
      </c>
      <c r="N706" s="147" t="str">
        <v>Forage Plants--Legume Forages--Stylosanthes guianensis</v>
      </c>
      <c r="O706" s="147" t="str" cm="1">
        <f t="array" ref="O706">IF(L706&lt;&gt;"",_xlfn.CHOOSECOLS(_xlfn.TEXTSPLIT(N706,"--"),1),"")</f>
        <v>Forage Plants</v>
      </c>
      <c r="P706" s="147" t="str" cm="1">
        <f t="array" ref="P706">IF(L706&lt;&gt;"",IFERROR(_xlfn.CHOOSECOLS(_xlfn.TEXTSPLIT(N706,"--"),2),""),"")</f>
        <v>Legume Forages</v>
      </c>
      <c r="Q706" s="147" t="str">
        <f t="shared" si="48"/>
        <v>Stylosanthes guianensis</v>
      </c>
    </row>
    <row r="707" spans="1:17" x14ac:dyDescent="0.35">
      <c r="A707" s="146"/>
      <c r="B707" s="146"/>
      <c r="C707" s="146"/>
      <c r="D707" s="146"/>
      <c r="E707" s="146" t="str">
        <f t="shared" ref="E707:E770" si="49">_xlfn.TEXTJOIN(";",TRUE,C707,D707)</f>
        <v/>
      </c>
      <c r="F707" s="146"/>
      <c r="G707" s="146"/>
      <c r="H707" s="146"/>
      <c r="I707" s="146"/>
      <c r="J707" s="146"/>
      <c r="K707" s="146"/>
      <c r="L707" s="146" t="str">
        <v>AOM_001236$Forage Plants--Legume Forages--Stylosanthes hamata</v>
      </c>
      <c r="M707" s="146" t="str" cm="1">
        <f t="array" ref="M707:N707">IF(L707&lt;&gt;"",_xlfn.TEXTSPLIT(L707, "$"),"")</f>
        <v>AOM_001236</v>
      </c>
      <c r="N707" s="146" t="str">
        <v>Forage Plants--Legume Forages--Stylosanthes hamata</v>
      </c>
      <c r="O707" s="146" t="str" cm="1">
        <f t="array" ref="O707">IF(L707&lt;&gt;"",_xlfn.CHOOSECOLS(_xlfn.TEXTSPLIT(N707,"--"),1),"")</f>
        <v>Forage Plants</v>
      </c>
      <c r="P707" s="146" t="str" cm="1">
        <f t="array" ref="P707">IF(L707&lt;&gt;"",IFERROR(_xlfn.CHOOSECOLS(_xlfn.TEXTSPLIT(N707,"--"),2),""),"")</f>
        <v>Legume Forages</v>
      </c>
      <c r="Q707" s="146" t="str">
        <f t="shared" ref="Q707:Q770" si="50">IF(L707&lt;&gt;"",IF(SUM(LEN(N707)-LEN(SUBSTITUTE(N707,"--","")))/LEN("--")&gt;1,SUBSTITUTE(N707,CONCATENATE(O707,"--",P707,"--"),""),""),"")</f>
        <v>Stylosanthes hamata</v>
      </c>
    </row>
    <row r="708" spans="1:17" x14ac:dyDescent="0.35">
      <c r="A708" s="147"/>
      <c r="B708" s="147"/>
      <c r="C708" s="147"/>
      <c r="D708" s="147"/>
      <c r="E708" s="147" t="str">
        <f t="shared" si="49"/>
        <v/>
      </c>
      <c r="F708" s="147"/>
      <c r="G708" s="147"/>
      <c r="H708" s="147"/>
      <c r="I708" s="147"/>
      <c r="J708" s="147"/>
      <c r="K708" s="147"/>
      <c r="L708" s="147" t="str">
        <v>AOM_001237$Forage Plants--Legume Forages--Stylosanthes scabra</v>
      </c>
      <c r="M708" s="147" t="str" cm="1">
        <f t="array" ref="M708:N708">IF(L708&lt;&gt;"",_xlfn.TEXTSPLIT(L708, "$"),"")</f>
        <v>AOM_001237</v>
      </c>
      <c r="N708" s="147" t="str">
        <v>Forage Plants--Legume Forages--Stylosanthes scabra</v>
      </c>
      <c r="O708" s="147" t="str" cm="1">
        <f t="array" ref="O708">IF(L708&lt;&gt;"",_xlfn.CHOOSECOLS(_xlfn.TEXTSPLIT(N708,"--"),1),"")</f>
        <v>Forage Plants</v>
      </c>
      <c r="P708" s="147" t="str" cm="1">
        <f t="array" ref="P708">IF(L708&lt;&gt;"",IFERROR(_xlfn.CHOOSECOLS(_xlfn.TEXTSPLIT(N708,"--"),2),""),"")</f>
        <v>Legume Forages</v>
      </c>
      <c r="Q708" s="147" t="str">
        <f t="shared" si="50"/>
        <v>Stylosanthes scabra</v>
      </c>
    </row>
    <row r="709" spans="1:17" x14ac:dyDescent="0.35">
      <c r="A709" s="146"/>
      <c r="B709" s="146"/>
      <c r="C709" s="146"/>
      <c r="D709" s="146"/>
      <c r="E709" s="146" t="str">
        <f t="shared" si="49"/>
        <v/>
      </c>
      <c r="F709" s="146"/>
      <c r="G709" s="146"/>
      <c r="H709" s="146"/>
      <c r="I709" s="146"/>
      <c r="J709" s="146"/>
      <c r="K709" s="146"/>
      <c r="L709" s="146" t="str">
        <v>AOM_001239$Forage Plants--Legume Forages--Tephrosia bracteolata</v>
      </c>
      <c r="M709" s="146" t="str" cm="1">
        <f t="array" ref="M709:N709">IF(L709&lt;&gt;"",_xlfn.TEXTSPLIT(L709, "$"),"")</f>
        <v>AOM_001239</v>
      </c>
      <c r="N709" s="146" t="str">
        <v>Forage Plants--Legume Forages--Tephrosia bracteolata</v>
      </c>
      <c r="O709" s="146" t="str" cm="1">
        <f t="array" ref="O709">IF(L709&lt;&gt;"",_xlfn.CHOOSECOLS(_xlfn.TEXTSPLIT(N709,"--"),1),"")</f>
        <v>Forage Plants</v>
      </c>
      <c r="P709" s="146" t="str" cm="1">
        <f t="array" ref="P709">IF(L709&lt;&gt;"",IFERROR(_xlfn.CHOOSECOLS(_xlfn.TEXTSPLIT(N709,"--"),2),""),"")</f>
        <v>Legume Forages</v>
      </c>
      <c r="Q709" s="146" t="str">
        <f t="shared" si="50"/>
        <v>Tephrosia bracteolata</v>
      </c>
    </row>
    <row r="710" spans="1:17" x14ac:dyDescent="0.35">
      <c r="A710" s="147"/>
      <c r="B710" s="147"/>
      <c r="C710" s="147"/>
      <c r="D710" s="147"/>
      <c r="E710" s="147" t="str">
        <f t="shared" si="49"/>
        <v/>
      </c>
      <c r="F710" s="147"/>
      <c r="G710" s="147"/>
      <c r="H710" s="147"/>
      <c r="I710" s="147"/>
      <c r="J710" s="147"/>
      <c r="K710" s="147"/>
      <c r="L710" s="147" t="str">
        <v>AOM_001241$Forage Plants--Legume Forages--Trifolium alexandrinum--Trifolium alexandrinum Straw</v>
      </c>
      <c r="M710" s="147" t="str" cm="1">
        <f t="array" ref="M710:N710">IF(L710&lt;&gt;"",_xlfn.TEXTSPLIT(L710, "$"),"")</f>
        <v>AOM_001241</v>
      </c>
      <c r="N710" s="147" t="str">
        <v>Forage Plants--Legume Forages--Trifolium alexandrinum--Trifolium alexandrinum Straw</v>
      </c>
      <c r="O710" s="147" t="str" cm="1">
        <f t="array" ref="O710">IF(L710&lt;&gt;"",_xlfn.CHOOSECOLS(_xlfn.TEXTSPLIT(N710,"--"),1),"")</f>
        <v>Forage Plants</v>
      </c>
      <c r="P710" s="147" t="str" cm="1">
        <f t="array" ref="P710">IF(L710&lt;&gt;"",IFERROR(_xlfn.CHOOSECOLS(_xlfn.TEXTSPLIT(N710,"--"),2),""),"")</f>
        <v>Legume Forages</v>
      </c>
      <c r="Q710" s="147" t="str">
        <f t="shared" si="50"/>
        <v>Trifolium alexandrinum--Trifolium alexandrinum Straw</v>
      </c>
    </row>
    <row r="711" spans="1:17" x14ac:dyDescent="0.35">
      <c r="A711" s="146"/>
      <c r="B711" s="146"/>
      <c r="C711" s="146"/>
      <c r="D711" s="146"/>
      <c r="E711" s="146" t="str">
        <f t="shared" si="49"/>
        <v/>
      </c>
      <c r="F711" s="146"/>
      <c r="G711" s="146"/>
      <c r="H711" s="146"/>
      <c r="I711" s="146"/>
      <c r="J711" s="146"/>
      <c r="K711" s="146"/>
      <c r="L711" s="146" t="str">
        <v>AOM_001241$Forage Plants--Legume Forages--Trifolium alexandrinum--Berseem Straw</v>
      </c>
      <c r="M711" s="146" t="str" cm="1">
        <f t="array" ref="M711:N711">IF(L711&lt;&gt;"",_xlfn.TEXTSPLIT(L711, "$"),"")</f>
        <v>AOM_001241</v>
      </c>
      <c r="N711" s="146" t="str">
        <v>Forage Plants--Legume Forages--Trifolium alexandrinum--Berseem Straw</v>
      </c>
      <c r="O711" s="146" t="str" cm="1">
        <f t="array" ref="O711">IF(L711&lt;&gt;"",_xlfn.CHOOSECOLS(_xlfn.TEXTSPLIT(N711,"--"),1),"")</f>
        <v>Forage Plants</v>
      </c>
      <c r="P711" s="146" t="str" cm="1">
        <f t="array" ref="P711">IF(L711&lt;&gt;"",IFERROR(_xlfn.CHOOSECOLS(_xlfn.TEXTSPLIT(N711,"--"),2),""),"")</f>
        <v>Legume Forages</v>
      </c>
      <c r="Q711" s="146" t="str">
        <f t="shared" si="50"/>
        <v>Trifolium alexandrinum--Berseem Straw</v>
      </c>
    </row>
    <row r="712" spans="1:17" x14ac:dyDescent="0.35">
      <c r="A712" s="147"/>
      <c r="B712" s="147"/>
      <c r="C712" s="147"/>
      <c r="D712" s="147"/>
      <c r="E712" s="147" t="str">
        <f t="shared" si="49"/>
        <v/>
      </c>
      <c r="F712" s="147"/>
      <c r="G712" s="147"/>
      <c r="H712" s="147"/>
      <c r="I712" s="147"/>
      <c r="J712" s="147"/>
      <c r="K712" s="147"/>
      <c r="L712" s="147" t="str">
        <v>AOM_001240$Forage Plants--Legume Forages--Trifolium alexandrinum</v>
      </c>
      <c r="M712" s="147" t="str" cm="1">
        <f t="array" ref="M712:N712">IF(L712&lt;&gt;"",_xlfn.TEXTSPLIT(L712, "$"),"")</f>
        <v>AOM_001240</v>
      </c>
      <c r="N712" s="147" t="str">
        <v>Forage Plants--Legume Forages--Trifolium alexandrinum</v>
      </c>
      <c r="O712" s="147" t="str" cm="1">
        <f t="array" ref="O712">IF(L712&lt;&gt;"",_xlfn.CHOOSECOLS(_xlfn.TEXTSPLIT(N712,"--"),1),"")</f>
        <v>Forage Plants</v>
      </c>
      <c r="P712" s="147" t="str" cm="1">
        <f t="array" ref="P712">IF(L712&lt;&gt;"",IFERROR(_xlfn.CHOOSECOLS(_xlfn.TEXTSPLIT(N712,"--"),2),""),"")</f>
        <v>Legume Forages</v>
      </c>
      <c r="Q712" s="147" t="str">
        <f t="shared" si="50"/>
        <v>Trifolium alexandrinum</v>
      </c>
    </row>
    <row r="713" spans="1:17" x14ac:dyDescent="0.35">
      <c r="A713" s="146"/>
      <c r="B713" s="146"/>
      <c r="C713" s="146"/>
      <c r="D713" s="146"/>
      <c r="E713" s="146" t="str">
        <f t="shared" si="49"/>
        <v/>
      </c>
      <c r="F713" s="146"/>
      <c r="G713" s="146"/>
      <c r="H713" s="146"/>
      <c r="I713" s="146"/>
      <c r="J713" s="146"/>
      <c r="K713" s="146"/>
      <c r="L713" s="146" t="str">
        <v>AOM_001240$Forage Plants--Legume Forages--Berseem Clover</v>
      </c>
      <c r="M713" s="146" t="str" cm="1">
        <f t="array" ref="M713:N713">IF(L713&lt;&gt;"",_xlfn.TEXTSPLIT(L713, "$"),"")</f>
        <v>AOM_001240</v>
      </c>
      <c r="N713" s="146" t="str">
        <v>Forage Plants--Legume Forages--Berseem Clover</v>
      </c>
      <c r="O713" s="146" t="str" cm="1">
        <f t="array" ref="O713">IF(L713&lt;&gt;"",_xlfn.CHOOSECOLS(_xlfn.TEXTSPLIT(N713,"--"),1),"")</f>
        <v>Forage Plants</v>
      </c>
      <c r="P713" s="146" t="str" cm="1">
        <f t="array" ref="P713">IF(L713&lt;&gt;"",IFERROR(_xlfn.CHOOSECOLS(_xlfn.TEXTSPLIT(N713,"--"),2),""),"")</f>
        <v>Legume Forages</v>
      </c>
      <c r="Q713" s="146" t="str">
        <f t="shared" si="50"/>
        <v>Berseem Clover</v>
      </c>
    </row>
    <row r="714" spans="1:17" x14ac:dyDescent="0.35">
      <c r="A714" s="147"/>
      <c r="B714" s="147"/>
      <c r="C714" s="147"/>
      <c r="D714" s="147"/>
      <c r="E714" s="147" t="str">
        <f t="shared" si="49"/>
        <v/>
      </c>
      <c r="F714" s="147"/>
      <c r="G714" s="147"/>
      <c r="H714" s="147"/>
      <c r="I714" s="147"/>
      <c r="J714" s="147"/>
      <c r="K714" s="147"/>
      <c r="L714" s="147" t="str">
        <v>AOM_001240$Forage Plants--Legume Forages--Egyptian Berseem Clover</v>
      </c>
      <c r="M714" s="147" t="str" cm="1">
        <f t="array" ref="M714:N714">IF(L714&lt;&gt;"",_xlfn.TEXTSPLIT(L714, "$"),"")</f>
        <v>AOM_001240</v>
      </c>
      <c r="N714" s="147" t="str">
        <v>Forage Plants--Legume Forages--Egyptian Berseem Clover</v>
      </c>
      <c r="O714" s="147" t="str" cm="1">
        <f t="array" ref="O714">IF(L714&lt;&gt;"",_xlfn.CHOOSECOLS(_xlfn.TEXTSPLIT(N714,"--"),1),"")</f>
        <v>Forage Plants</v>
      </c>
      <c r="P714" s="147" t="str" cm="1">
        <f t="array" ref="P714">IF(L714&lt;&gt;"",IFERROR(_xlfn.CHOOSECOLS(_xlfn.TEXTSPLIT(N714,"--"),2),""),"")</f>
        <v>Legume Forages</v>
      </c>
      <c r="Q714" s="147" t="str">
        <f t="shared" si="50"/>
        <v>Egyptian Berseem Clover</v>
      </c>
    </row>
    <row r="715" spans="1:17" x14ac:dyDescent="0.35">
      <c r="A715" s="146"/>
      <c r="B715" s="146"/>
      <c r="C715" s="146"/>
      <c r="D715" s="146"/>
      <c r="E715" s="146" t="str">
        <f t="shared" si="49"/>
        <v/>
      </c>
      <c r="F715" s="146"/>
      <c r="G715" s="146"/>
      <c r="H715" s="146"/>
      <c r="I715" s="146"/>
      <c r="J715" s="146"/>
      <c r="K715" s="146"/>
      <c r="L715" s="146" t="str">
        <v>AOM_001548$Forage Plants--Legume Forages--Trifolium repens</v>
      </c>
      <c r="M715" s="146" t="str" cm="1">
        <f t="array" ref="M715:N715">IF(L715&lt;&gt;"",_xlfn.TEXTSPLIT(L715, "$"),"")</f>
        <v>AOM_001548</v>
      </c>
      <c r="N715" s="146" t="str">
        <v>Forage Plants--Legume Forages--Trifolium repens</v>
      </c>
      <c r="O715" s="146" t="str" cm="1">
        <f t="array" ref="O715">IF(L715&lt;&gt;"",_xlfn.CHOOSECOLS(_xlfn.TEXTSPLIT(N715,"--"),1),"")</f>
        <v>Forage Plants</v>
      </c>
      <c r="P715" s="146" t="str" cm="1">
        <f t="array" ref="P715">IF(L715&lt;&gt;"",IFERROR(_xlfn.CHOOSECOLS(_xlfn.TEXTSPLIT(N715,"--"),2),""),"")</f>
        <v>Legume Forages</v>
      </c>
      <c r="Q715" s="146" t="str">
        <f t="shared" si="50"/>
        <v>Trifolium repens</v>
      </c>
    </row>
    <row r="716" spans="1:17" x14ac:dyDescent="0.35">
      <c r="A716" s="147"/>
      <c r="B716" s="147"/>
      <c r="C716" s="147"/>
      <c r="D716" s="147"/>
      <c r="E716" s="147" t="str">
        <f t="shared" si="49"/>
        <v/>
      </c>
      <c r="F716" s="147"/>
      <c r="G716" s="147"/>
      <c r="H716" s="147"/>
      <c r="I716" s="147"/>
      <c r="J716" s="147"/>
      <c r="K716" s="147"/>
      <c r="L716" s="147" t="str">
        <v>AOM_001242$Forage Plants--Legume Forages--Vicia</v>
      </c>
      <c r="M716" s="147" t="str" cm="1">
        <f t="array" ref="M716:N716">IF(L716&lt;&gt;"",_xlfn.TEXTSPLIT(L716, "$"),"")</f>
        <v>AOM_001242</v>
      </c>
      <c r="N716" s="147" t="str">
        <v>Forage Plants--Legume Forages--Vicia</v>
      </c>
      <c r="O716" s="147" t="str" cm="1">
        <f t="array" ref="O716">IF(L716&lt;&gt;"",_xlfn.CHOOSECOLS(_xlfn.TEXTSPLIT(N716,"--"),1),"")</f>
        <v>Forage Plants</v>
      </c>
      <c r="P716" s="147" t="str" cm="1">
        <f t="array" ref="P716">IF(L716&lt;&gt;"",IFERROR(_xlfn.CHOOSECOLS(_xlfn.TEXTSPLIT(N716,"--"),2),""),"")</f>
        <v>Legume Forages</v>
      </c>
      <c r="Q716" s="147" t="str">
        <f t="shared" si="50"/>
        <v>Vicia</v>
      </c>
    </row>
    <row r="717" spans="1:17" x14ac:dyDescent="0.35">
      <c r="A717" s="146"/>
      <c r="B717" s="146"/>
      <c r="C717" s="146"/>
      <c r="D717" s="146"/>
      <c r="E717" s="146" t="str">
        <f t="shared" si="49"/>
        <v/>
      </c>
      <c r="F717" s="146"/>
      <c r="G717" s="146"/>
      <c r="H717" s="146"/>
      <c r="I717" s="146"/>
      <c r="J717" s="146"/>
      <c r="K717" s="146"/>
      <c r="L717" s="146" t="str">
        <v>AOM_001242$Forage Plants--Legume Forages--Vetch spp.</v>
      </c>
      <c r="M717" s="146" t="str" cm="1">
        <f t="array" ref="M717:N717">IF(L717&lt;&gt;"",_xlfn.TEXTSPLIT(L717, "$"),"")</f>
        <v>AOM_001242</v>
      </c>
      <c r="N717" s="146" t="str">
        <v>Forage Plants--Legume Forages--Vetch spp.</v>
      </c>
      <c r="O717" s="146" t="str" cm="1">
        <f t="array" ref="O717">IF(L717&lt;&gt;"",_xlfn.CHOOSECOLS(_xlfn.TEXTSPLIT(N717,"--"),1),"")</f>
        <v>Forage Plants</v>
      </c>
      <c r="P717" s="146" t="str" cm="1">
        <f t="array" ref="P717">IF(L717&lt;&gt;"",IFERROR(_xlfn.CHOOSECOLS(_xlfn.TEXTSPLIT(N717,"--"),2),""),"")</f>
        <v>Legume Forages</v>
      </c>
      <c r="Q717" s="146" t="str">
        <f t="shared" si="50"/>
        <v>Vetch spp.</v>
      </c>
    </row>
    <row r="718" spans="1:17" x14ac:dyDescent="0.35">
      <c r="A718" s="147"/>
      <c r="B718" s="147"/>
      <c r="C718" s="147"/>
      <c r="D718" s="147"/>
      <c r="E718" s="147" t="str">
        <f t="shared" si="49"/>
        <v/>
      </c>
      <c r="F718" s="147"/>
      <c r="G718" s="147"/>
      <c r="H718" s="147"/>
      <c r="I718" s="147"/>
      <c r="J718" s="147"/>
      <c r="K718" s="147"/>
      <c r="L718" s="147" t="str">
        <v>AOM_001243$Forage Plants--Legume Forages--Vicia dasycarpa</v>
      </c>
      <c r="M718" s="147" t="str" cm="1">
        <f t="array" ref="M718:N718">IF(L718&lt;&gt;"",_xlfn.TEXTSPLIT(L718, "$"),"")</f>
        <v>AOM_001243</v>
      </c>
      <c r="N718" s="147" t="str">
        <v>Forage Plants--Legume Forages--Vicia dasycarpa</v>
      </c>
      <c r="O718" s="147" t="str" cm="1">
        <f t="array" ref="O718">IF(L718&lt;&gt;"",_xlfn.CHOOSECOLS(_xlfn.TEXTSPLIT(N718,"--"),1),"")</f>
        <v>Forage Plants</v>
      </c>
      <c r="P718" s="147" t="str" cm="1">
        <f t="array" ref="P718">IF(L718&lt;&gt;"",IFERROR(_xlfn.CHOOSECOLS(_xlfn.TEXTSPLIT(N718,"--"),2),""),"")</f>
        <v>Legume Forages</v>
      </c>
      <c r="Q718" s="147" t="str">
        <f t="shared" si="50"/>
        <v>Vicia dasycarpa</v>
      </c>
    </row>
    <row r="719" spans="1:17" x14ac:dyDescent="0.35">
      <c r="A719" s="146"/>
      <c r="B719" s="146"/>
      <c r="C719" s="146"/>
      <c r="D719" s="146"/>
      <c r="E719" s="146" t="str">
        <f t="shared" si="49"/>
        <v/>
      </c>
      <c r="F719" s="146"/>
      <c r="G719" s="146"/>
      <c r="H719" s="146"/>
      <c r="I719" s="146"/>
      <c r="J719" s="146"/>
      <c r="K719" s="146"/>
      <c r="L719" s="146" t="str">
        <v>AOM_001190$Forage Plants--Oil Plant ByProducts--Noug--Noug Cake</v>
      </c>
      <c r="M719" s="146" t="str" cm="1">
        <f t="array" ref="M719:N719">IF(L719&lt;&gt;"",_xlfn.TEXTSPLIT(L719, "$"),"")</f>
        <v>AOM_001190</v>
      </c>
      <c r="N719" s="146" t="str">
        <v>Forage Plants--Oil Plant ByProducts--Noug--Noug Cake</v>
      </c>
      <c r="O719" s="146" t="str" cm="1">
        <f t="array" ref="O719">IF(L719&lt;&gt;"",_xlfn.CHOOSECOLS(_xlfn.TEXTSPLIT(N719,"--"),1),"")</f>
        <v>Forage Plants</v>
      </c>
      <c r="P719" s="146" t="str" cm="1">
        <f t="array" ref="P719">IF(L719&lt;&gt;"",IFERROR(_xlfn.CHOOSECOLS(_xlfn.TEXTSPLIT(N719,"--"),2),""),"")</f>
        <v>Oil Plant ByProducts</v>
      </c>
      <c r="Q719" s="146" t="str">
        <f t="shared" si="50"/>
        <v>Noug--Noug Cake</v>
      </c>
    </row>
    <row r="720" spans="1:17" x14ac:dyDescent="0.35">
      <c r="A720" s="147"/>
      <c r="B720" s="147"/>
      <c r="C720" s="147"/>
      <c r="D720" s="147"/>
      <c r="E720" s="147" t="str">
        <f t="shared" si="49"/>
        <v/>
      </c>
      <c r="F720" s="147"/>
      <c r="G720" s="147"/>
      <c r="H720" s="147"/>
      <c r="I720" s="147"/>
      <c r="J720" s="147"/>
      <c r="K720" s="147"/>
      <c r="L720" s="147" t="str">
        <v>AOM_001190$Forage Plants--Oil Plant ByProducts--Noug--Guizotia abyssinica Cake</v>
      </c>
      <c r="M720" s="147" t="str" cm="1">
        <f t="array" ref="M720:N720">IF(L720&lt;&gt;"",_xlfn.TEXTSPLIT(L720, "$"),"")</f>
        <v>AOM_001190</v>
      </c>
      <c r="N720" s="147" t="str">
        <v>Forage Plants--Oil Plant ByProducts--Noug--Guizotia abyssinica Cake</v>
      </c>
      <c r="O720" s="147" t="str" cm="1">
        <f t="array" ref="O720">IF(L720&lt;&gt;"",_xlfn.CHOOSECOLS(_xlfn.TEXTSPLIT(N720,"--"),1),"")</f>
        <v>Forage Plants</v>
      </c>
      <c r="P720" s="147" t="str" cm="1">
        <f t="array" ref="P720">IF(L720&lt;&gt;"",IFERROR(_xlfn.CHOOSECOLS(_xlfn.TEXTSPLIT(N720,"--"),2),""),"")</f>
        <v>Oil Plant ByProducts</v>
      </c>
      <c r="Q720" s="147" t="str">
        <f t="shared" si="50"/>
        <v>Noug--Guizotia abyssinica Cake</v>
      </c>
    </row>
    <row r="721" spans="1:17" x14ac:dyDescent="0.35">
      <c r="A721" s="146"/>
      <c r="B721" s="146"/>
      <c r="C721" s="146"/>
      <c r="D721" s="146"/>
      <c r="E721" s="146" t="str">
        <f t="shared" si="49"/>
        <v/>
      </c>
      <c r="F721" s="146"/>
      <c r="G721" s="146"/>
      <c r="H721" s="146"/>
      <c r="I721" s="146"/>
      <c r="J721" s="146"/>
      <c r="K721" s="146"/>
      <c r="L721" s="146" t="str">
        <v>AOM_000730$Forage Plants--Oil Plant ByProducts--Olive--Olive Leaves</v>
      </c>
      <c r="M721" s="146" t="str" cm="1">
        <f t="array" ref="M721:N721">IF(L721&lt;&gt;"",_xlfn.TEXTSPLIT(L721, "$"),"")</f>
        <v>AOM_000730</v>
      </c>
      <c r="N721" s="146" t="str">
        <v>Forage Plants--Oil Plant ByProducts--Olive--Olive Leaves</v>
      </c>
      <c r="O721" s="146" t="str" cm="1">
        <f t="array" ref="O721">IF(L721&lt;&gt;"",_xlfn.CHOOSECOLS(_xlfn.TEXTSPLIT(N721,"--"),1),"")</f>
        <v>Forage Plants</v>
      </c>
      <c r="P721" s="146" t="str" cm="1">
        <f t="array" ref="P721">IF(L721&lt;&gt;"",IFERROR(_xlfn.CHOOSECOLS(_xlfn.TEXTSPLIT(N721,"--"),2),""),"")</f>
        <v>Oil Plant ByProducts</v>
      </c>
      <c r="Q721" s="146" t="str">
        <f t="shared" si="50"/>
        <v>Olive--Olive Leaves</v>
      </c>
    </row>
    <row r="722" spans="1:17" x14ac:dyDescent="0.35">
      <c r="A722" s="147"/>
      <c r="B722" s="147"/>
      <c r="C722" s="147"/>
      <c r="D722" s="147"/>
      <c r="E722" s="147" t="str">
        <f t="shared" si="49"/>
        <v/>
      </c>
      <c r="F722" s="147"/>
      <c r="G722" s="147"/>
      <c r="H722" s="147"/>
      <c r="I722" s="147"/>
      <c r="J722" s="147"/>
      <c r="K722" s="147"/>
      <c r="L722" s="147" t="str">
        <v>AOM_000730$Forage Plants--Oil Plant ByProducts--Olive--Common Olive Leaves</v>
      </c>
      <c r="M722" s="147" t="str" cm="1">
        <f t="array" ref="M722:N722">IF(L722&lt;&gt;"",_xlfn.TEXTSPLIT(L722, "$"),"")</f>
        <v>AOM_000730</v>
      </c>
      <c r="N722" s="147" t="str">
        <v>Forage Plants--Oil Plant ByProducts--Olive--Common Olive Leaves</v>
      </c>
      <c r="O722" s="147" t="str" cm="1">
        <f t="array" ref="O722">IF(L722&lt;&gt;"",_xlfn.CHOOSECOLS(_xlfn.TEXTSPLIT(N722,"--"),1),"")</f>
        <v>Forage Plants</v>
      </c>
      <c r="P722" s="147" t="str" cm="1">
        <f t="array" ref="P722">IF(L722&lt;&gt;"",IFERROR(_xlfn.CHOOSECOLS(_xlfn.TEXTSPLIT(N722,"--"),2),""),"")</f>
        <v>Oil Plant ByProducts</v>
      </c>
      <c r="Q722" s="147" t="str">
        <f t="shared" si="50"/>
        <v>Olive--Common Olive Leaves</v>
      </c>
    </row>
    <row r="723" spans="1:17" x14ac:dyDescent="0.35">
      <c r="A723" s="146"/>
      <c r="B723" s="146"/>
      <c r="C723" s="146"/>
      <c r="D723" s="146"/>
      <c r="E723" s="146" t="str">
        <f t="shared" si="49"/>
        <v/>
      </c>
      <c r="F723" s="146"/>
      <c r="G723" s="146"/>
      <c r="H723" s="146"/>
      <c r="I723" s="146"/>
      <c r="J723" s="146"/>
      <c r="K723" s="146"/>
      <c r="L723" s="146" t="str">
        <v>AOM_000730$Forage Plants--Oil Plant ByProducts--Olive--Olea sativa Leaves</v>
      </c>
      <c r="M723" s="146" t="str" cm="1">
        <f t="array" ref="M723:N723">IF(L723&lt;&gt;"",_xlfn.TEXTSPLIT(L723, "$"),"")</f>
        <v>AOM_000730</v>
      </c>
      <c r="N723" s="146" t="str">
        <v>Forage Plants--Oil Plant ByProducts--Olive--Olea sativa Leaves</v>
      </c>
      <c r="O723" s="146" t="str" cm="1">
        <f t="array" ref="O723">IF(L723&lt;&gt;"",_xlfn.CHOOSECOLS(_xlfn.TEXTSPLIT(N723,"--"),1),"")</f>
        <v>Forage Plants</v>
      </c>
      <c r="P723" s="146" t="str" cm="1">
        <f t="array" ref="P723">IF(L723&lt;&gt;"",IFERROR(_xlfn.CHOOSECOLS(_xlfn.TEXTSPLIT(N723,"--"),2),""),"")</f>
        <v>Oil Plant ByProducts</v>
      </c>
      <c r="Q723" s="146" t="str">
        <f t="shared" si="50"/>
        <v>Olive--Olea sativa Leaves</v>
      </c>
    </row>
    <row r="724" spans="1:17" x14ac:dyDescent="0.35">
      <c r="A724" s="147"/>
      <c r="B724" s="147"/>
      <c r="C724" s="147"/>
      <c r="D724" s="147"/>
      <c r="E724" s="147" t="str">
        <f t="shared" si="49"/>
        <v/>
      </c>
      <c r="F724" s="147"/>
      <c r="G724" s="147"/>
      <c r="H724" s="147"/>
      <c r="I724" s="147"/>
      <c r="J724" s="147"/>
      <c r="K724" s="147"/>
      <c r="L724" s="147" t="str">
        <v>AOM_000730$Forage Plants--Oil Plant ByProducts--Olive--Olea europaea Leaves</v>
      </c>
      <c r="M724" s="147" t="str" cm="1">
        <f t="array" ref="M724:N724">IF(L724&lt;&gt;"",_xlfn.TEXTSPLIT(L724, "$"),"")</f>
        <v>AOM_000730</v>
      </c>
      <c r="N724" s="147" t="str">
        <v>Forage Plants--Oil Plant ByProducts--Olive--Olea europaea Leaves</v>
      </c>
      <c r="O724" s="147" t="str" cm="1">
        <f t="array" ref="O724">IF(L724&lt;&gt;"",_xlfn.CHOOSECOLS(_xlfn.TEXTSPLIT(N724,"--"),1),"")</f>
        <v>Forage Plants</v>
      </c>
      <c r="P724" s="147" t="str" cm="1">
        <f t="array" ref="P724">IF(L724&lt;&gt;"",IFERROR(_xlfn.CHOOSECOLS(_xlfn.TEXTSPLIT(N724,"--"),2),""),"")</f>
        <v>Oil Plant ByProducts</v>
      </c>
      <c r="Q724" s="147" t="str">
        <f t="shared" si="50"/>
        <v>Olive--Olea europaea Leaves</v>
      </c>
    </row>
    <row r="725" spans="1:17" x14ac:dyDescent="0.35">
      <c r="A725" s="146"/>
      <c r="B725" s="146"/>
      <c r="C725" s="146"/>
      <c r="D725" s="146"/>
      <c r="E725" s="146" t="str">
        <f t="shared" si="49"/>
        <v/>
      </c>
      <c r="F725" s="146"/>
      <c r="G725" s="146"/>
      <c r="H725" s="146"/>
      <c r="I725" s="146"/>
      <c r="J725" s="146"/>
      <c r="K725" s="146"/>
      <c r="L725" s="146" t="str">
        <v>AOM_001192$Forage Plants--Oil Plant ByProducts--Olive--Olive Cake</v>
      </c>
      <c r="M725" s="146" t="str" cm="1">
        <f t="array" ref="M725:N725">IF(L725&lt;&gt;"",_xlfn.TEXTSPLIT(L725, "$"),"")</f>
        <v>AOM_001192</v>
      </c>
      <c r="N725" s="146" t="str">
        <v>Forage Plants--Oil Plant ByProducts--Olive--Olive Cake</v>
      </c>
      <c r="O725" s="146" t="str" cm="1">
        <f t="array" ref="O725">IF(L725&lt;&gt;"",_xlfn.CHOOSECOLS(_xlfn.TEXTSPLIT(N725,"--"),1),"")</f>
        <v>Forage Plants</v>
      </c>
      <c r="P725" s="146" t="str" cm="1">
        <f t="array" ref="P725">IF(L725&lt;&gt;"",IFERROR(_xlfn.CHOOSECOLS(_xlfn.TEXTSPLIT(N725,"--"),2),""),"")</f>
        <v>Oil Plant ByProducts</v>
      </c>
      <c r="Q725" s="146" t="str">
        <f t="shared" si="50"/>
        <v>Olive--Olive Cake</v>
      </c>
    </row>
    <row r="726" spans="1:17" x14ac:dyDescent="0.35">
      <c r="A726" s="147"/>
      <c r="B726" s="147"/>
      <c r="C726" s="147"/>
      <c r="D726" s="147"/>
      <c r="E726" s="147" t="str">
        <f t="shared" si="49"/>
        <v/>
      </c>
      <c r="F726" s="147"/>
      <c r="G726" s="147"/>
      <c r="H726" s="147"/>
      <c r="I726" s="147"/>
      <c r="J726" s="147"/>
      <c r="K726" s="147"/>
      <c r="L726" s="147" t="str">
        <v>AOM_001192$Forage Plants--Oil Plant ByProducts--Olive--Olea sativa Cake</v>
      </c>
      <c r="M726" s="147" t="str" cm="1">
        <f t="array" ref="M726:N726">IF(L726&lt;&gt;"",_xlfn.TEXTSPLIT(L726, "$"),"")</f>
        <v>AOM_001192</v>
      </c>
      <c r="N726" s="147" t="str">
        <v>Forage Plants--Oil Plant ByProducts--Olive--Olea sativa Cake</v>
      </c>
      <c r="O726" s="147" t="str" cm="1">
        <f t="array" ref="O726">IF(L726&lt;&gt;"",_xlfn.CHOOSECOLS(_xlfn.TEXTSPLIT(N726,"--"),1),"")</f>
        <v>Forage Plants</v>
      </c>
      <c r="P726" s="147" t="str" cm="1">
        <f t="array" ref="P726">IF(L726&lt;&gt;"",IFERROR(_xlfn.CHOOSECOLS(_xlfn.TEXTSPLIT(N726,"--"),2),""),"")</f>
        <v>Oil Plant ByProducts</v>
      </c>
      <c r="Q726" s="147" t="str">
        <f t="shared" si="50"/>
        <v>Olive--Olea sativa Cake</v>
      </c>
    </row>
    <row r="727" spans="1:17" x14ac:dyDescent="0.35">
      <c r="A727" s="146"/>
      <c r="B727" s="146"/>
      <c r="C727" s="146"/>
      <c r="D727" s="146"/>
      <c r="E727" s="146" t="str">
        <f t="shared" si="49"/>
        <v/>
      </c>
      <c r="F727" s="146"/>
      <c r="G727" s="146"/>
      <c r="H727" s="146"/>
      <c r="I727" s="146"/>
      <c r="J727" s="146"/>
      <c r="K727" s="146"/>
      <c r="L727" s="146" t="str">
        <v>AOM_001192$Forage Plants--Oil Plant ByProducts--Olive--Olea europaea Cake</v>
      </c>
      <c r="M727" s="146" t="str" cm="1">
        <f t="array" ref="M727:N727">IF(L727&lt;&gt;"",_xlfn.TEXTSPLIT(L727, "$"),"")</f>
        <v>AOM_001192</v>
      </c>
      <c r="N727" s="146" t="str">
        <v>Forage Plants--Oil Plant ByProducts--Olive--Olea europaea Cake</v>
      </c>
      <c r="O727" s="146" t="str" cm="1">
        <f t="array" ref="O727">IF(L727&lt;&gt;"",_xlfn.CHOOSECOLS(_xlfn.TEXTSPLIT(N727,"--"),1),"")</f>
        <v>Forage Plants</v>
      </c>
      <c r="P727" s="146" t="str" cm="1">
        <f t="array" ref="P727">IF(L727&lt;&gt;"",IFERROR(_xlfn.CHOOSECOLS(_xlfn.TEXTSPLIT(N727,"--"),2),""),"")</f>
        <v>Oil Plant ByProducts</v>
      </c>
      <c r="Q727" s="146" t="str">
        <f t="shared" si="50"/>
        <v>Olive--Olea europaea Cake</v>
      </c>
    </row>
    <row r="728" spans="1:17" x14ac:dyDescent="0.35">
      <c r="A728" s="147"/>
      <c r="B728" s="147"/>
      <c r="C728" s="147"/>
      <c r="D728" s="147"/>
      <c r="E728" s="147" t="str">
        <f t="shared" si="49"/>
        <v/>
      </c>
      <c r="F728" s="147"/>
      <c r="G728" s="147"/>
      <c r="H728" s="147"/>
      <c r="I728" s="147"/>
      <c r="J728" s="147"/>
      <c r="K728" s="147"/>
      <c r="L728" s="147" t="str">
        <v>AOM_001569$Forage Plants--Other Forage Plants--Asteriscus maritimus</v>
      </c>
      <c r="M728" s="147" t="str" cm="1">
        <f t="array" ref="M728:N728">IF(L728&lt;&gt;"",_xlfn.TEXTSPLIT(L728, "$"),"")</f>
        <v>AOM_001569</v>
      </c>
      <c r="N728" s="147" t="str">
        <v>Forage Plants--Other Forage Plants--Asteriscus maritimus</v>
      </c>
      <c r="O728" s="147" t="str" cm="1">
        <f t="array" ref="O728">IF(L728&lt;&gt;"",_xlfn.CHOOSECOLS(_xlfn.TEXTSPLIT(N728,"--"),1),"")</f>
        <v>Forage Plants</v>
      </c>
      <c r="P728" s="147" t="str" cm="1">
        <f t="array" ref="P728">IF(L728&lt;&gt;"",IFERROR(_xlfn.CHOOSECOLS(_xlfn.TEXTSPLIT(N728,"--"),2),""),"")</f>
        <v>Other Forage Plants</v>
      </c>
      <c r="Q728" s="147" t="str">
        <f t="shared" si="50"/>
        <v>Asteriscus maritimus</v>
      </c>
    </row>
    <row r="729" spans="1:17" x14ac:dyDescent="0.35">
      <c r="A729" s="146"/>
      <c r="B729" s="146"/>
      <c r="C729" s="146"/>
      <c r="D729" s="146"/>
      <c r="E729" s="146" t="str">
        <f t="shared" si="49"/>
        <v/>
      </c>
      <c r="F729" s="146"/>
      <c r="G729" s="146"/>
      <c r="H729" s="146"/>
      <c r="I729" s="146"/>
      <c r="J729" s="146"/>
      <c r="K729" s="146"/>
      <c r="L729" s="146" t="str">
        <v>AOM_001569$Forage Plants--Other Forage Plants--Pallenis maritima</v>
      </c>
      <c r="M729" s="146" t="str" cm="1">
        <f t="array" ref="M729:N729">IF(L729&lt;&gt;"",_xlfn.TEXTSPLIT(L729, "$"),"")</f>
        <v>AOM_001569</v>
      </c>
      <c r="N729" s="146" t="str">
        <v>Forage Plants--Other Forage Plants--Pallenis maritima</v>
      </c>
      <c r="O729" s="146" t="str" cm="1">
        <f t="array" ref="O729">IF(L729&lt;&gt;"",_xlfn.CHOOSECOLS(_xlfn.TEXTSPLIT(N729,"--"),1),"")</f>
        <v>Forage Plants</v>
      </c>
      <c r="P729" s="146" t="str" cm="1">
        <f t="array" ref="P729">IF(L729&lt;&gt;"",IFERROR(_xlfn.CHOOSECOLS(_xlfn.TEXTSPLIT(N729,"--"),2),""),"")</f>
        <v>Other Forage Plants</v>
      </c>
      <c r="Q729" s="146" t="str">
        <f t="shared" si="50"/>
        <v>Pallenis maritima</v>
      </c>
    </row>
    <row r="730" spans="1:17" x14ac:dyDescent="0.35">
      <c r="A730" s="147"/>
      <c r="B730" s="147"/>
      <c r="C730" s="147"/>
      <c r="D730" s="147"/>
      <c r="E730" s="147" t="str">
        <f t="shared" si="49"/>
        <v/>
      </c>
      <c r="F730" s="147"/>
      <c r="G730" s="147"/>
      <c r="H730" s="147"/>
      <c r="I730" s="147"/>
      <c r="J730" s="147"/>
      <c r="K730" s="147"/>
      <c r="L730" s="147" t="str">
        <v>AOM_001570$Forage Plants--Other Forage Plants--Atractylis cancellata</v>
      </c>
      <c r="M730" s="147" t="str" cm="1">
        <f t="array" ref="M730:N730">IF(L730&lt;&gt;"",_xlfn.TEXTSPLIT(L730, "$"),"")</f>
        <v>AOM_001570</v>
      </c>
      <c r="N730" s="147" t="str">
        <v>Forage Plants--Other Forage Plants--Atractylis cancellata</v>
      </c>
      <c r="O730" s="147" t="str" cm="1">
        <f t="array" ref="O730">IF(L730&lt;&gt;"",_xlfn.CHOOSECOLS(_xlfn.TEXTSPLIT(N730,"--"),1),"")</f>
        <v>Forage Plants</v>
      </c>
      <c r="P730" s="147" t="str" cm="1">
        <f t="array" ref="P730">IF(L730&lt;&gt;"",IFERROR(_xlfn.CHOOSECOLS(_xlfn.TEXTSPLIT(N730,"--"),2),""),"")</f>
        <v>Other Forage Plants</v>
      </c>
      <c r="Q730" s="147" t="str">
        <f t="shared" si="50"/>
        <v>Atractylis cancellata</v>
      </c>
    </row>
    <row r="731" spans="1:17" x14ac:dyDescent="0.35">
      <c r="A731" s="146"/>
      <c r="B731" s="146"/>
      <c r="C731" s="146"/>
      <c r="D731" s="146"/>
      <c r="E731" s="146" t="str">
        <f t="shared" si="49"/>
        <v/>
      </c>
      <c r="F731" s="146"/>
      <c r="G731" s="146"/>
      <c r="H731" s="146"/>
      <c r="I731" s="146"/>
      <c r="J731" s="146"/>
      <c r="K731" s="146"/>
      <c r="L731" s="146" t="str">
        <v>AOM_001535$Forage Plants--Other Forage Plants--Atriplex halimus</v>
      </c>
      <c r="M731" s="146" t="str" cm="1">
        <f t="array" ref="M731:N731">IF(L731&lt;&gt;"",_xlfn.TEXTSPLIT(L731, "$"),"")</f>
        <v>AOM_001535</v>
      </c>
      <c r="N731" s="146" t="str">
        <v>Forage Plants--Other Forage Plants--Atriplex halimus</v>
      </c>
      <c r="O731" s="146" t="str" cm="1">
        <f t="array" ref="O731">IF(L731&lt;&gt;"",_xlfn.CHOOSECOLS(_xlfn.TEXTSPLIT(N731,"--"),1),"")</f>
        <v>Forage Plants</v>
      </c>
      <c r="P731" s="146" t="str" cm="1">
        <f t="array" ref="P731">IF(L731&lt;&gt;"",IFERROR(_xlfn.CHOOSECOLS(_xlfn.TEXTSPLIT(N731,"--"),2),""),"")</f>
        <v>Other Forage Plants</v>
      </c>
      <c r="Q731" s="146" t="str">
        <f t="shared" si="50"/>
        <v>Atriplex halimus</v>
      </c>
    </row>
    <row r="732" spans="1:17" x14ac:dyDescent="0.35">
      <c r="A732" s="147"/>
      <c r="B732" s="147"/>
      <c r="C732" s="147"/>
      <c r="D732" s="147"/>
      <c r="E732" s="147" t="str">
        <f t="shared" si="49"/>
        <v/>
      </c>
      <c r="F732" s="147"/>
      <c r="G732" s="147"/>
      <c r="H732" s="147"/>
      <c r="I732" s="147"/>
      <c r="J732" s="147"/>
      <c r="K732" s="147"/>
      <c r="L732" s="147" t="str">
        <v>AOM_001574$Forage Plants--Other Forage Plants--Catha edulis--Catha edulis Residue</v>
      </c>
      <c r="M732" s="147" t="str" cm="1">
        <f t="array" ref="M732:N732">IF(L732&lt;&gt;"",_xlfn.TEXTSPLIT(L732, "$"),"")</f>
        <v>AOM_001574</v>
      </c>
      <c r="N732" s="147" t="str">
        <v>Forage Plants--Other Forage Plants--Catha edulis--Catha edulis Residue</v>
      </c>
      <c r="O732" s="147" t="str" cm="1">
        <f t="array" ref="O732">IF(L732&lt;&gt;"",_xlfn.CHOOSECOLS(_xlfn.TEXTSPLIT(N732,"--"),1),"")</f>
        <v>Forage Plants</v>
      </c>
      <c r="P732" s="147" t="str" cm="1">
        <f t="array" ref="P732">IF(L732&lt;&gt;"",IFERROR(_xlfn.CHOOSECOLS(_xlfn.TEXTSPLIT(N732,"--"),2),""),"")</f>
        <v>Other Forage Plants</v>
      </c>
      <c r="Q732" s="147" t="str">
        <f t="shared" si="50"/>
        <v>Catha edulis--Catha edulis Residue</v>
      </c>
    </row>
    <row r="733" spans="1:17" x14ac:dyDescent="0.35">
      <c r="A733" s="146"/>
      <c r="B733" s="146"/>
      <c r="C733" s="146"/>
      <c r="D733" s="146"/>
      <c r="E733" s="146" t="str">
        <f t="shared" si="49"/>
        <v/>
      </c>
      <c r="F733" s="146"/>
      <c r="G733" s="146"/>
      <c r="H733" s="146"/>
      <c r="I733" s="146"/>
      <c r="J733" s="146"/>
      <c r="K733" s="146"/>
      <c r="L733" s="146" t="str">
        <v>AOM_001636$Forage Plants--Other Forage Plants--Chromolaena odorata--Chromolaena odorata Leaves</v>
      </c>
      <c r="M733" s="146" t="str" cm="1">
        <f t="array" ref="M733:N733">IF(L733&lt;&gt;"",_xlfn.TEXTSPLIT(L733, "$"),"")</f>
        <v>AOM_001636</v>
      </c>
      <c r="N733" s="146" t="str">
        <v>Forage Plants--Other Forage Plants--Chromolaena odorata--Chromolaena odorata Leaves</v>
      </c>
      <c r="O733" s="146" t="str" cm="1">
        <f t="array" ref="O733">IF(L733&lt;&gt;"",_xlfn.CHOOSECOLS(_xlfn.TEXTSPLIT(N733,"--"),1),"")</f>
        <v>Forage Plants</v>
      </c>
      <c r="P733" s="146" t="str" cm="1">
        <f t="array" ref="P733">IF(L733&lt;&gt;"",IFERROR(_xlfn.CHOOSECOLS(_xlfn.TEXTSPLIT(N733,"--"),2),""),"")</f>
        <v>Other Forage Plants</v>
      </c>
      <c r="Q733" s="146" t="str">
        <f t="shared" si="50"/>
        <v>Chromolaena odorata--Chromolaena odorata Leaves</v>
      </c>
    </row>
    <row r="734" spans="1:17" x14ac:dyDescent="0.35">
      <c r="A734" s="147"/>
      <c r="B734" s="147"/>
      <c r="C734" s="147"/>
      <c r="D734" s="147"/>
      <c r="E734" s="147" t="str">
        <f t="shared" si="49"/>
        <v/>
      </c>
      <c r="F734" s="147"/>
      <c r="G734" s="147"/>
      <c r="H734" s="147"/>
      <c r="I734" s="147"/>
      <c r="J734" s="147"/>
      <c r="K734" s="147"/>
      <c r="L734" s="147" t="str">
        <v>AOM_001538$Forage Plants--Other Forage Plants--Crossopterix febrifuga</v>
      </c>
      <c r="M734" s="147" t="str" cm="1">
        <f t="array" ref="M734:N734">IF(L734&lt;&gt;"",_xlfn.TEXTSPLIT(L734, "$"),"")</f>
        <v>AOM_001538</v>
      </c>
      <c r="N734" s="147" t="str">
        <v>Forage Plants--Other Forage Plants--Crossopterix febrifuga</v>
      </c>
      <c r="O734" s="147" t="str" cm="1">
        <f t="array" ref="O734">IF(L734&lt;&gt;"",_xlfn.CHOOSECOLS(_xlfn.TEXTSPLIT(N734,"--"),1),"")</f>
        <v>Forage Plants</v>
      </c>
      <c r="P734" s="147" t="str" cm="1">
        <f t="array" ref="P734">IF(L734&lt;&gt;"",IFERROR(_xlfn.CHOOSECOLS(_xlfn.TEXTSPLIT(N734,"--"),2),""),"")</f>
        <v>Other Forage Plants</v>
      </c>
      <c r="Q734" s="147" t="str">
        <f t="shared" si="50"/>
        <v>Crossopterix febrifuga</v>
      </c>
    </row>
    <row r="735" spans="1:17" x14ac:dyDescent="0.35">
      <c r="A735" s="146"/>
      <c r="B735" s="146"/>
      <c r="C735" s="146"/>
      <c r="D735" s="146"/>
      <c r="E735" s="146" t="str">
        <f t="shared" si="49"/>
        <v/>
      </c>
      <c r="F735" s="146"/>
      <c r="G735" s="146"/>
      <c r="H735" s="146"/>
      <c r="I735" s="146"/>
      <c r="J735" s="146"/>
      <c r="K735" s="146"/>
      <c r="L735" s="146" t="str">
        <v>AOM_001540$Forage Plants--Other Forage Plants--Cyperus elegantulus</v>
      </c>
      <c r="M735" s="146" t="str" cm="1">
        <f t="array" ref="M735:N735">IF(L735&lt;&gt;"",_xlfn.TEXTSPLIT(L735, "$"),"")</f>
        <v>AOM_001540</v>
      </c>
      <c r="N735" s="146" t="str">
        <v>Forage Plants--Other Forage Plants--Cyperus elegantulus</v>
      </c>
      <c r="O735" s="146" t="str" cm="1">
        <f t="array" ref="O735">IF(L735&lt;&gt;"",_xlfn.CHOOSECOLS(_xlfn.TEXTSPLIT(N735,"--"),1),"")</f>
        <v>Forage Plants</v>
      </c>
      <c r="P735" s="146" t="str" cm="1">
        <f t="array" ref="P735">IF(L735&lt;&gt;"",IFERROR(_xlfn.CHOOSECOLS(_xlfn.TEXTSPLIT(N735,"--"),2),""),"")</f>
        <v>Other Forage Plants</v>
      </c>
      <c r="Q735" s="146" t="str">
        <f t="shared" si="50"/>
        <v>Cyperus elegantulus</v>
      </c>
    </row>
    <row r="736" spans="1:17" x14ac:dyDescent="0.35">
      <c r="A736" s="147"/>
      <c r="B736" s="147"/>
      <c r="C736" s="147"/>
      <c r="D736" s="147"/>
      <c r="E736" s="147" t="str">
        <f t="shared" si="49"/>
        <v/>
      </c>
      <c r="F736" s="147"/>
      <c r="G736" s="147"/>
      <c r="H736" s="147"/>
      <c r="I736" s="147"/>
      <c r="J736" s="147"/>
      <c r="K736" s="147"/>
      <c r="L736" s="147" t="str">
        <v>AOM_001541$Forage Plants--Other Forage Plants--Cyperus rotundus</v>
      </c>
      <c r="M736" s="147" t="str" cm="1">
        <f t="array" ref="M736:N736">IF(L736&lt;&gt;"",_xlfn.TEXTSPLIT(L736, "$"),"")</f>
        <v>AOM_001541</v>
      </c>
      <c r="N736" s="147" t="str">
        <v>Forage Plants--Other Forage Plants--Cyperus rotundus</v>
      </c>
      <c r="O736" s="147" t="str" cm="1">
        <f t="array" ref="O736">IF(L736&lt;&gt;"",_xlfn.CHOOSECOLS(_xlfn.TEXTSPLIT(N736,"--"),1),"")</f>
        <v>Forage Plants</v>
      </c>
      <c r="P736" s="147" t="str" cm="1">
        <f t="array" ref="P736">IF(L736&lt;&gt;"",IFERROR(_xlfn.CHOOSECOLS(_xlfn.TEXTSPLIT(N736,"--"),2),""),"")</f>
        <v>Other Forage Plants</v>
      </c>
      <c r="Q736" s="147" t="str">
        <f t="shared" si="50"/>
        <v>Cyperus rotundus</v>
      </c>
    </row>
    <row r="737" spans="1:17" x14ac:dyDescent="0.35">
      <c r="A737" s="146"/>
      <c r="B737" s="146"/>
      <c r="C737" s="146"/>
      <c r="D737" s="146"/>
      <c r="E737" s="146" t="str">
        <f t="shared" si="49"/>
        <v/>
      </c>
      <c r="F737" s="146"/>
      <c r="G737" s="146"/>
      <c r="H737" s="146"/>
      <c r="I737" s="146"/>
      <c r="J737" s="146"/>
      <c r="K737" s="146"/>
      <c r="L737" s="146" t="str">
        <v>AOM_002069$Forage Plants--Other Forage Plants--Eucalyptus alba</v>
      </c>
      <c r="M737" s="146" t="str" cm="1">
        <f t="array" ref="M737:N737">IF(L737&lt;&gt;"",_xlfn.TEXTSPLIT(L737, "$"),"")</f>
        <v>AOM_002069</v>
      </c>
      <c r="N737" s="146" t="str">
        <v>Forage Plants--Other Forage Plants--Eucalyptus alba</v>
      </c>
      <c r="O737" s="146" t="str" cm="1">
        <f t="array" ref="O737">IF(L737&lt;&gt;"",_xlfn.CHOOSECOLS(_xlfn.TEXTSPLIT(N737,"--"),1),"")</f>
        <v>Forage Plants</v>
      </c>
      <c r="P737" s="146" t="str" cm="1">
        <f t="array" ref="P737">IF(L737&lt;&gt;"",IFERROR(_xlfn.CHOOSECOLS(_xlfn.TEXTSPLIT(N737,"--"),2),""),"")</f>
        <v>Other Forage Plants</v>
      </c>
      <c r="Q737" s="146" t="str">
        <f t="shared" si="50"/>
        <v>Eucalyptus alba</v>
      </c>
    </row>
    <row r="738" spans="1:17" x14ac:dyDescent="0.35">
      <c r="A738" s="147"/>
      <c r="B738" s="147"/>
      <c r="C738" s="147"/>
      <c r="D738" s="147"/>
      <c r="E738" s="147" t="str">
        <f t="shared" si="49"/>
        <v/>
      </c>
      <c r="F738" s="147"/>
      <c r="G738" s="147"/>
      <c r="H738" s="147"/>
      <c r="I738" s="147"/>
      <c r="J738" s="147"/>
      <c r="K738" s="147"/>
      <c r="L738" s="147" t="str">
        <v>AOM_001542$Forage Plants--Other Forage Plants--Euphorbia heterophylla</v>
      </c>
      <c r="M738" s="147" t="str" cm="1">
        <f t="array" ref="M738:N738">IF(L738&lt;&gt;"",_xlfn.TEXTSPLIT(L738, "$"),"")</f>
        <v>AOM_001542</v>
      </c>
      <c r="N738" s="147" t="str">
        <v>Forage Plants--Other Forage Plants--Euphorbia heterophylla</v>
      </c>
      <c r="O738" s="147" t="str" cm="1">
        <f t="array" ref="O738">IF(L738&lt;&gt;"",_xlfn.CHOOSECOLS(_xlfn.TEXTSPLIT(N738,"--"),1),"")</f>
        <v>Forage Plants</v>
      </c>
      <c r="P738" s="147" t="str" cm="1">
        <f t="array" ref="P738">IF(L738&lt;&gt;"",IFERROR(_xlfn.CHOOSECOLS(_xlfn.TEXTSPLIT(N738,"--"),2),""),"")</f>
        <v>Other Forage Plants</v>
      </c>
      <c r="Q738" s="147" t="str">
        <f t="shared" si="50"/>
        <v>Euphorbia heterophylla</v>
      </c>
    </row>
    <row r="739" spans="1:17" x14ac:dyDescent="0.35">
      <c r="A739" s="146"/>
      <c r="B739" s="146"/>
      <c r="C739" s="146"/>
      <c r="D739" s="146"/>
      <c r="E739" s="146" t="str">
        <f t="shared" si="49"/>
        <v/>
      </c>
      <c r="F739" s="146"/>
      <c r="G739" s="146"/>
      <c r="H739" s="146"/>
      <c r="I739" s="146"/>
      <c r="J739" s="146"/>
      <c r="K739" s="146"/>
      <c r="L739" s="146" t="str">
        <v>AOM_001543$Forage Plants--Other Forage Plants--Fabaceae spp.</v>
      </c>
      <c r="M739" s="146" t="str" cm="1">
        <f t="array" ref="M739:N739">IF(L739&lt;&gt;"",_xlfn.TEXTSPLIT(L739, "$"),"")</f>
        <v>AOM_001543</v>
      </c>
      <c r="N739" s="146" t="str">
        <v>Forage Plants--Other Forage Plants--Fabaceae spp.</v>
      </c>
      <c r="O739" s="146" t="str" cm="1">
        <f t="array" ref="O739">IF(L739&lt;&gt;"",_xlfn.CHOOSECOLS(_xlfn.TEXTSPLIT(N739,"--"),1),"")</f>
        <v>Forage Plants</v>
      </c>
      <c r="P739" s="146" t="str" cm="1">
        <f t="array" ref="P739">IF(L739&lt;&gt;"",IFERROR(_xlfn.CHOOSECOLS(_xlfn.TEXTSPLIT(N739,"--"),2),""),"")</f>
        <v>Other Forage Plants</v>
      </c>
      <c r="Q739" s="146" t="str">
        <f t="shared" si="50"/>
        <v>Fabaceae spp.</v>
      </c>
    </row>
    <row r="740" spans="1:17" x14ac:dyDescent="0.35">
      <c r="A740" s="147"/>
      <c r="B740" s="147"/>
      <c r="C740" s="147"/>
      <c r="D740" s="147"/>
      <c r="E740" s="147" t="str">
        <f t="shared" si="49"/>
        <v/>
      </c>
      <c r="F740" s="147"/>
      <c r="G740" s="147"/>
      <c r="H740" s="147"/>
      <c r="I740" s="147"/>
      <c r="J740" s="147"/>
      <c r="K740" s="147"/>
      <c r="L740" s="147" t="str">
        <v>AOM_001864$Forage Plants--Other Forage Plants--Forb</v>
      </c>
      <c r="M740" s="147" t="str" cm="1">
        <f t="array" ref="M740:N740">IF(L740&lt;&gt;"",_xlfn.TEXTSPLIT(L740, "$"),"")</f>
        <v>AOM_001864</v>
      </c>
      <c r="N740" s="147" t="str">
        <v>Forage Plants--Other Forage Plants--Forb</v>
      </c>
      <c r="O740" s="147" t="str" cm="1">
        <f t="array" ref="O740">IF(L740&lt;&gt;"",_xlfn.CHOOSECOLS(_xlfn.TEXTSPLIT(N740,"--"),1),"")</f>
        <v>Forage Plants</v>
      </c>
      <c r="P740" s="147" t="str" cm="1">
        <f t="array" ref="P740">IF(L740&lt;&gt;"",IFERROR(_xlfn.CHOOSECOLS(_xlfn.TEXTSPLIT(N740,"--"),2),""),"")</f>
        <v>Other Forage Plants</v>
      </c>
      <c r="Q740" s="147" t="str">
        <f t="shared" si="50"/>
        <v>Forb</v>
      </c>
    </row>
    <row r="741" spans="1:17" x14ac:dyDescent="0.35">
      <c r="A741" s="146"/>
      <c r="B741" s="146"/>
      <c r="C741" s="146"/>
      <c r="D741" s="146"/>
      <c r="E741" s="146" t="str">
        <f t="shared" si="49"/>
        <v/>
      </c>
      <c r="F741" s="146"/>
      <c r="G741" s="146"/>
      <c r="H741" s="146"/>
      <c r="I741" s="146"/>
      <c r="J741" s="146"/>
      <c r="K741" s="146"/>
      <c r="L741" s="146" t="str">
        <v>AOM_002090$Forage Plants--Other Forage Plants--Harissonia abyssinica--Harissonia abyssinica Leaves</v>
      </c>
      <c r="M741" s="146" t="str" cm="1">
        <f t="array" ref="M741:N741">IF(L741&lt;&gt;"",_xlfn.TEXTSPLIT(L741, "$"),"")</f>
        <v>AOM_002090</v>
      </c>
      <c r="N741" s="146" t="str">
        <v>Forage Plants--Other Forage Plants--Harissonia abyssinica--Harissonia abyssinica Leaves</v>
      </c>
      <c r="O741" s="146" t="str" cm="1">
        <f t="array" ref="O741">IF(L741&lt;&gt;"",_xlfn.CHOOSECOLS(_xlfn.TEXTSPLIT(N741,"--"),1),"")</f>
        <v>Forage Plants</v>
      </c>
      <c r="P741" s="146" t="str" cm="1">
        <f t="array" ref="P741">IF(L741&lt;&gt;"",IFERROR(_xlfn.CHOOSECOLS(_xlfn.TEXTSPLIT(N741,"--"),2),""),"")</f>
        <v>Other Forage Plants</v>
      </c>
      <c r="Q741" s="146" t="str">
        <f t="shared" si="50"/>
        <v>Harissonia abyssinica--Harissonia abyssinica Leaves</v>
      </c>
    </row>
    <row r="742" spans="1:17" x14ac:dyDescent="0.35">
      <c r="A742" s="147"/>
      <c r="B742" s="147"/>
      <c r="C742" s="147"/>
      <c r="D742" s="147"/>
      <c r="E742" s="147" t="str">
        <f t="shared" si="49"/>
        <v/>
      </c>
      <c r="F742" s="147"/>
      <c r="G742" s="147"/>
      <c r="H742" s="147"/>
      <c r="I742" s="147"/>
      <c r="J742" s="147"/>
      <c r="K742" s="147"/>
      <c r="L742" s="147" t="str">
        <v>AOM_001547$Forage Plants--Other Forage Plants--Ipomea batatas--Ipomea batatas Vine</v>
      </c>
      <c r="M742" s="147" t="str" cm="1">
        <f t="array" ref="M742:N742">IF(L742&lt;&gt;"",_xlfn.TEXTSPLIT(L742, "$"),"")</f>
        <v>AOM_001547</v>
      </c>
      <c r="N742" s="147" t="str">
        <v>Forage Plants--Other Forage Plants--Ipomea batatas--Ipomea batatas Vine</v>
      </c>
      <c r="O742" s="147" t="str" cm="1">
        <f t="array" ref="O742">IF(L742&lt;&gt;"",_xlfn.CHOOSECOLS(_xlfn.TEXTSPLIT(N742,"--"),1),"")</f>
        <v>Forage Plants</v>
      </c>
      <c r="P742" s="147" t="str" cm="1">
        <f t="array" ref="P742">IF(L742&lt;&gt;"",IFERROR(_xlfn.CHOOSECOLS(_xlfn.TEXTSPLIT(N742,"--"),2),""),"")</f>
        <v>Other Forage Plants</v>
      </c>
      <c r="Q742" s="147" t="str">
        <f t="shared" si="50"/>
        <v>Ipomea batatas--Ipomea batatas Vine</v>
      </c>
    </row>
    <row r="743" spans="1:17" x14ac:dyDescent="0.35">
      <c r="A743" s="146"/>
      <c r="B743" s="146"/>
      <c r="C743" s="146"/>
      <c r="D743" s="146"/>
      <c r="E743" s="146" t="str">
        <f t="shared" si="49"/>
        <v/>
      </c>
      <c r="F743" s="146"/>
      <c r="G743" s="146"/>
      <c r="H743" s="146"/>
      <c r="I743" s="146"/>
      <c r="J743" s="146"/>
      <c r="K743" s="146"/>
      <c r="L743" s="146" t="str">
        <v>AOM_001550$Forage Plants--Other Forage Plants--Talinium triangulare--Talinium triangulare Leaves</v>
      </c>
      <c r="M743" s="146" t="str" cm="1">
        <f t="array" ref="M743:N743">IF(L743&lt;&gt;"",_xlfn.TEXTSPLIT(L743, "$"),"")</f>
        <v>AOM_001550</v>
      </c>
      <c r="N743" s="146" t="str">
        <v>Forage Plants--Other Forage Plants--Talinium triangulare--Talinium triangulare Leaves</v>
      </c>
      <c r="O743" s="146" t="str" cm="1">
        <f t="array" ref="O743">IF(L743&lt;&gt;"",_xlfn.CHOOSECOLS(_xlfn.TEXTSPLIT(N743,"--"),1),"")</f>
        <v>Forage Plants</v>
      </c>
      <c r="P743" s="146" t="str" cm="1">
        <f t="array" ref="P743">IF(L743&lt;&gt;"",IFERROR(_xlfn.CHOOSECOLS(_xlfn.TEXTSPLIT(N743,"--"),2),""),"")</f>
        <v>Other Forage Plants</v>
      </c>
      <c r="Q743" s="146" t="str">
        <f t="shared" si="50"/>
        <v>Talinium triangulare--Talinium triangulare Leaves</v>
      </c>
    </row>
    <row r="744" spans="1:17" x14ac:dyDescent="0.35">
      <c r="A744" s="147"/>
      <c r="B744" s="147"/>
      <c r="C744" s="147"/>
      <c r="D744" s="147"/>
      <c r="E744" s="147" t="str">
        <f t="shared" si="49"/>
        <v/>
      </c>
      <c r="F744" s="147"/>
      <c r="G744" s="147"/>
      <c r="H744" s="147"/>
      <c r="I744" s="147"/>
      <c r="J744" s="147"/>
      <c r="K744" s="147"/>
      <c r="L744" s="147" t="str">
        <v>AOM_001551$Forage Plants--Other Forage Plants--Tribulus terrestris</v>
      </c>
      <c r="M744" s="147" t="str" cm="1">
        <f t="array" ref="M744:N744">IF(L744&lt;&gt;"",_xlfn.TEXTSPLIT(L744, "$"),"")</f>
        <v>AOM_001551</v>
      </c>
      <c r="N744" s="147" t="str">
        <v>Forage Plants--Other Forage Plants--Tribulus terrestris</v>
      </c>
      <c r="O744" s="147" t="str" cm="1">
        <f t="array" ref="O744">IF(L744&lt;&gt;"",_xlfn.CHOOSECOLS(_xlfn.TEXTSPLIT(N744,"--"),1),"")</f>
        <v>Forage Plants</v>
      </c>
      <c r="P744" s="147" t="str" cm="1">
        <f t="array" ref="P744">IF(L744&lt;&gt;"",IFERROR(_xlfn.CHOOSECOLS(_xlfn.TEXTSPLIT(N744,"--"),2),""),"")</f>
        <v>Other Forage Plants</v>
      </c>
      <c r="Q744" s="147" t="str">
        <f t="shared" si="50"/>
        <v>Tribulus terrestris</v>
      </c>
    </row>
    <row r="745" spans="1:17" x14ac:dyDescent="0.35">
      <c r="A745" s="146"/>
      <c r="B745" s="146"/>
      <c r="C745" s="146"/>
      <c r="D745" s="146"/>
      <c r="E745" s="146" t="str">
        <f t="shared" si="49"/>
        <v/>
      </c>
      <c r="F745" s="146"/>
      <c r="G745" s="146"/>
      <c r="H745" s="146"/>
      <c r="I745" s="146"/>
      <c r="J745" s="146"/>
      <c r="K745" s="146"/>
      <c r="L745" s="146" t="str">
        <v>AOM_000782$Other Ingredients--Antitoxins</v>
      </c>
      <c r="M745" s="146" t="str" cm="1">
        <f t="array" ref="M745:N745">IF(L745&lt;&gt;"",_xlfn.TEXTSPLIT(L745, "$"),"")</f>
        <v>AOM_000782</v>
      </c>
      <c r="N745" s="146" t="str">
        <v>Other Ingredients--Antitoxins</v>
      </c>
      <c r="O745" s="146" t="str" cm="1">
        <f t="array" ref="O745">IF(L745&lt;&gt;"",_xlfn.CHOOSECOLS(_xlfn.TEXTSPLIT(N745,"--"),1),"")</f>
        <v>Other Ingredients</v>
      </c>
      <c r="P745" s="146" t="str" cm="1">
        <f t="array" ref="P745">IF(L745&lt;&gt;"",IFERROR(_xlfn.CHOOSECOLS(_xlfn.TEXTSPLIT(N745,"--"),2),""),"")</f>
        <v>Antitoxins</v>
      </c>
      <c r="Q745" s="146" t="str">
        <f t="shared" si="50"/>
        <v/>
      </c>
    </row>
    <row r="746" spans="1:17" x14ac:dyDescent="0.35">
      <c r="A746" s="147"/>
      <c r="B746" s="147"/>
      <c r="C746" s="147"/>
      <c r="D746" s="147"/>
      <c r="E746" s="147" t="str">
        <f t="shared" si="49"/>
        <v/>
      </c>
      <c r="F746" s="147"/>
      <c r="G746" s="147"/>
      <c r="H746" s="147"/>
      <c r="I746" s="147"/>
      <c r="J746" s="147"/>
      <c r="K746" s="147"/>
      <c r="L746" s="147" t="str">
        <v>AOM_000745$Other Ingredients--Binder</v>
      </c>
      <c r="M746" s="147" t="str" cm="1">
        <f t="array" ref="M746:N746">IF(L746&lt;&gt;"",_xlfn.TEXTSPLIT(L746, "$"),"")</f>
        <v>AOM_000745</v>
      </c>
      <c r="N746" s="147" t="str">
        <v>Other Ingredients--Binder</v>
      </c>
      <c r="O746" s="147" t="str" cm="1">
        <f t="array" ref="O746">IF(L746&lt;&gt;"",_xlfn.CHOOSECOLS(_xlfn.TEXTSPLIT(N746,"--"),1),"")</f>
        <v>Other Ingredients</v>
      </c>
      <c r="P746" s="147" t="str" cm="1">
        <f t="array" ref="P746">IF(L746&lt;&gt;"",IFERROR(_xlfn.CHOOSECOLS(_xlfn.TEXTSPLIT(N746,"--"),2),""),"")</f>
        <v>Binder</v>
      </c>
      <c r="Q746" s="147" t="str">
        <f t="shared" si="50"/>
        <v/>
      </c>
    </row>
    <row r="747" spans="1:17" x14ac:dyDescent="0.35">
      <c r="A747" s="146"/>
      <c r="B747" s="146"/>
      <c r="C747" s="146"/>
      <c r="D747" s="146"/>
      <c r="E747" s="146" t="str">
        <f t="shared" si="49"/>
        <v/>
      </c>
      <c r="F747" s="146"/>
      <c r="G747" s="146"/>
      <c r="H747" s="146"/>
      <c r="I747" s="146"/>
      <c r="J747" s="146"/>
      <c r="K747" s="146"/>
      <c r="L747" s="146" t="str">
        <v xml:space="preserve">AOM_001423$Other Ingredients--Binder--Bentonite </v>
      </c>
      <c r="M747" s="146" t="str" cm="1">
        <f t="array" ref="M747:N747">IF(L747&lt;&gt;"",_xlfn.TEXTSPLIT(L747, "$"),"")</f>
        <v>AOM_001423</v>
      </c>
      <c r="N747" s="146" t="str">
        <v xml:space="preserve">Other Ingredients--Binder--Bentonite </v>
      </c>
      <c r="O747" s="146" t="str" cm="1">
        <f t="array" ref="O747">IF(L747&lt;&gt;"",_xlfn.CHOOSECOLS(_xlfn.TEXTSPLIT(N747,"--"),1),"")</f>
        <v>Other Ingredients</v>
      </c>
      <c r="P747" s="146" t="str" cm="1">
        <f t="array" ref="P747">IF(L747&lt;&gt;"",IFERROR(_xlfn.CHOOSECOLS(_xlfn.TEXTSPLIT(N747,"--"),2),""),"")</f>
        <v>Binder</v>
      </c>
      <c r="Q747" s="146" t="str">
        <f t="shared" si="50"/>
        <v xml:space="preserve">Bentonite </v>
      </c>
    </row>
    <row r="748" spans="1:17" x14ac:dyDescent="0.35">
      <c r="A748" s="147"/>
      <c r="B748" s="147"/>
      <c r="C748" s="147"/>
      <c r="D748" s="147"/>
      <c r="E748" s="147" t="str">
        <f t="shared" si="49"/>
        <v/>
      </c>
      <c r="F748" s="147"/>
      <c r="G748" s="147"/>
      <c r="H748" s="147"/>
      <c r="I748" s="147"/>
      <c r="J748" s="147"/>
      <c r="K748" s="147"/>
      <c r="L748" s="147" t="str">
        <v>AOM_002091$Other Ingredients--Binder--Cassava Binder</v>
      </c>
      <c r="M748" s="147" t="str" cm="1">
        <f t="array" ref="M748:N748">IF(L748&lt;&gt;"",_xlfn.TEXTSPLIT(L748, "$"),"")</f>
        <v>AOM_002091</v>
      </c>
      <c r="N748" s="147" t="str">
        <v>Other Ingredients--Binder--Cassava Binder</v>
      </c>
      <c r="O748" s="147" t="str" cm="1">
        <f t="array" ref="O748">IF(L748&lt;&gt;"",_xlfn.CHOOSECOLS(_xlfn.TEXTSPLIT(N748,"--"),1),"")</f>
        <v>Other Ingredients</v>
      </c>
      <c r="P748" s="147" t="str" cm="1">
        <f t="array" ref="P748">IF(L748&lt;&gt;"",IFERROR(_xlfn.CHOOSECOLS(_xlfn.TEXTSPLIT(N748,"--"),2),""),"")</f>
        <v>Binder</v>
      </c>
      <c r="Q748" s="147" t="str">
        <f t="shared" si="50"/>
        <v>Cassava Binder</v>
      </c>
    </row>
    <row r="749" spans="1:17" x14ac:dyDescent="0.35">
      <c r="A749" s="146"/>
      <c r="B749" s="146"/>
      <c r="C749" s="146"/>
      <c r="D749" s="146"/>
      <c r="E749" s="146" t="str">
        <f t="shared" si="49"/>
        <v/>
      </c>
      <c r="F749" s="146"/>
      <c r="G749" s="146"/>
      <c r="H749" s="146"/>
      <c r="I749" s="146"/>
      <c r="J749" s="146"/>
      <c r="K749" s="146"/>
      <c r="L749" s="146" t="str">
        <v>AOM_002091$Other Ingredients--Binder--Manihot esculenta Binder</v>
      </c>
      <c r="M749" s="146" t="str" cm="1">
        <f t="array" ref="M749:N749">IF(L749&lt;&gt;"",_xlfn.TEXTSPLIT(L749, "$"),"")</f>
        <v>AOM_002091</v>
      </c>
      <c r="N749" s="146" t="str">
        <v>Other Ingredients--Binder--Manihot esculenta Binder</v>
      </c>
      <c r="O749" s="146" t="str" cm="1">
        <f t="array" ref="O749">IF(L749&lt;&gt;"",_xlfn.CHOOSECOLS(_xlfn.TEXTSPLIT(N749,"--"),1),"")</f>
        <v>Other Ingredients</v>
      </c>
      <c r="P749" s="146" t="str" cm="1">
        <f t="array" ref="P749">IF(L749&lt;&gt;"",IFERROR(_xlfn.CHOOSECOLS(_xlfn.TEXTSPLIT(N749,"--"),2),""),"")</f>
        <v>Binder</v>
      </c>
      <c r="Q749" s="146" t="str">
        <f t="shared" si="50"/>
        <v>Manihot esculenta Binder</v>
      </c>
    </row>
    <row r="750" spans="1:17" x14ac:dyDescent="0.35">
      <c r="A750" s="147"/>
      <c r="B750" s="147"/>
      <c r="C750" s="147"/>
      <c r="D750" s="147"/>
      <c r="E750" s="147" t="str">
        <f t="shared" si="49"/>
        <v/>
      </c>
      <c r="F750" s="147"/>
      <c r="G750" s="147"/>
      <c r="H750" s="147"/>
      <c r="I750" s="147"/>
      <c r="J750" s="147"/>
      <c r="K750" s="147"/>
      <c r="L750" s="147" t="str">
        <v>AOM_000743$Other Ingredients--Binder--Carboxymethyl Cellulose</v>
      </c>
      <c r="M750" s="147" t="str" cm="1">
        <f t="array" ref="M750:N750">IF(L750&lt;&gt;"",_xlfn.TEXTSPLIT(L750, "$"),"")</f>
        <v>AOM_000743</v>
      </c>
      <c r="N750" s="147" t="str">
        <v>Other Ingredients--Binder--Carboxymethyl Cellulose</v>
      </c>
      <c r="O750" s="147" t="str" cm="1">
        <f t="array" ref="O750">IF(L750&lt;&gt;"",_xlfn.CHOOSECOLS(_xlfn.TEXTSPLIT(N750,"--"),1),"")</f>
        <v>Other Ingredients</v>
      </c>
      <c r="P750" s="147" t="str" cm="1">
        <f t="array" ref="P750">IF(L750&lt;&gt;"",IFERROR(_xlfn.CHOOSECOLS(_xlfn.TEXTSPLIT(N750,"--"),2),""),"")</f>
        <v>Binder</v>
      </c>
      <c r="Q750" s="147" t="str">
        <f t="shared" si="50"/>
        <v>Carboxymethyl Cellulose</v>
      </c>
    </row>
    <row r="751" spans="1:17" x14ac:dyDescent="0.35">
      <c r="A751" s="146"/>
      <c r="B751" s="146"/>
      <c r="C751" s="146"/>
      <c r="D751" s="146"/>
      <c r="E751" s="146" t="str">
        <f t="shared" si="49"/>
        <v/>
      </c>
      <c r="F751" s="146"/>
      <c r="G751" s="146"/>
      <c r="H751" s="146"/>
      <c r="I751" s="146"/>
      <c r="J751" s="146"/>
      <c r="K751" s="146"/>
      <c r="L751" s="146" t="str">
        <v>AOM_000743$Other Ingredients--Binder--sodium carboxymethyl cellulose</v>
      </c>
      <c r="M751" s="146" t="str" cm="1">
        <f t="array" ref="M751:N751">IF(L751&lt;&gt;"",_xlfn.TEXTSPLIT(L751, "$"),"")</f>
        <v>AOM_000743</v>
      </c>
      <c r="N751" s="146" t="str">
        <v>Other Ingredients--Binder--sodium carboxymethyl cellulose</v>
      </c>
      <c r="O751" s="146" t="str" cm="1">
        <f t="array" ref="O751">IF(L751&lt;&gt;"",_xlfn.CHOOSECOLS(_xlfn.TEXTSPLIT(N751,"--"),1),"")</f>
        <v>Other Ingredients</v>
      </c>
      <c r="P751" s="146" t="str" cm="1">
        <f t="array" ref="P751">IF(L751&lt;&gt;"",IFERROR(_xlfn.CHOOSECOLS(_xlfn.TEXTSPLIT(N751,"--"),2),""),"")</f>
        <v>Binder</v>
      </c>
      <c r="Q751" s="146" t="str">
        <f t="shared" si="50"/>
        <v>sodium carboxymethyl cellulose</v>
      </c>
    </row>
    <row r="752" spans="1:17" x14ac:dyDescent="0.35">
      <c r="A752" s="147"/>
      <c r="B752" s="147"/>
      <c r="C752" s="147"/>
      <c r="D752" s="147"/>
      <c r="E752" s="147" t="str">
        <f t="shared" si="49"/>
        <v/>
      </c>
      <c r="F752" s="147"/>
      <c r="G752" s="147"/>
      <c r="H752" s="147"/>
      <c r="I752" s="147"/>
      <c r="J752" s="147"/>
      <c r="K752" s="147"/>
      <c r="L752" s="147" t="str">
        <v>AOM_001373$Other Ingredients--Binder--Cellulose</v>
      </c>
      <c r="M752" s="147" t="str" cm="1">
        <f t="array" ref="M752:N752">IF(L752&lt;&gt;"",_xlfn.TEXTSPLIT(L752, "$"),"")</f>
        <v>AOM_001373</v>
      </c>
      <c r="N752" s="147" t="str">
        <v>Other Ingredients--Binder--Cellulose</v>
      </c>
      <c r="O752" s="147" t="str" cm="1">
        <f t="array" ref="O752">IF(L752&lt;&gt;"",_xlfn.CHOOSECOLS(_xlfn.TEXTSPLIT(N752,"--"),1),"")</f>
        <v>Other Ingredients</v>
      </c>
      <c r="P752" s="147" t="str" cm="1">
        <f t="array" ref="P752">IF(L752&lt;&gt;"",IFERROR(_xlfn.CHOOSECOLS(_xlfn.TEXTSPLIT(N752,"--"),2),""),"")</f>
        <v>Binder</v>
      </c>
      <c r="Q752" s="147" t="str">
        <f t="shared" si="50"/>
        <v>Cellulose</v>
      </c>
    </row>
    <row r="753" spans="1:17" x14ac:dyDescent="0.35">
      <c r="A753" s="146"/>
      <c r="B753" s="146"/>
      <c r="C753" s="146"/>
      <c r="D753" s="146"/>
      <c r="E753" s="146" t="str">
        <f t="shared" si="49"/>
        <v/>
      </c>
      <c r="F753" s="146"/>
      <c r="G753" s="146"/>
      <c r="H753" s="146"/>
      <c r="I753" s="146"/>
      <c r="J753" s="146"/>
      <c r="K753" s="146"/>
      <c r="L753" s="146" t="str">
        <v>AOM_000744$Other Ingredients--Binder--Cement</v>
      </c>
      <c r="M753" s="146" t="str" cm="1">
        <f t="array" ref="M753:N753">IF(L753&lt;&gt;"",_xlfn.TEXTSPLIT(L753, "$"),"")</f>
        <v>AOM_000744</v>
      </c>
      <c r="N753" s="146" t="str">
        <v>Other Ingredients--Binder--Cement</v>
      </c>
      <c r="O753" s="146" t="str" cm="1">
        <f t="array" ref="O753">IF(L753&lt;&gt;"",_xlfn.CHOOSECOLS(_xlfn.TEXTSPLIT(N753,"--"),1),"")</f>
        <v>Other Ingredients</v>
      </c>
      <c r="P753" s="146" t="str" cm="1">
        <f t="array" ref="P753">IF(L753&lt;&gt;"",IFERROR(_xlfn.CHOOSECOLS(_xlfn.TEXTSPLIT(N753,"--"),2),""),"")</f>
        <v>Binder</v>
      </c>
      <c r="Q753" s="146" t="str">
        <f t="shared" si="50"/>
        <v>Cement</v>
      </c>
    </row>
    <row r="754" spans="1:17" x14ac:dyDescent="0.35">
      <c r="A754" s="147"/>
      <c r="B754" s="147"/>
      <c r="C754" s="147"/>
      <c r="D754" s="147"/>
      <c r="E754" s="147" t="str">
        <f t="shared" si="49"/>
        <v/>
      </c>
      <c r="F754" s="147"/>
      <c r="G754" s="147"/>
      <c r="H754" s="147"/>
      <c r="I754" s="147"/>
      <c r="J754" s="147"/>
      <c r="K754" s="147"/>
      <c r="L754" s="147" t="str">
        <v>AOM_001826$Other Ingredients--Binder--ChemBind</v>
      </c>
      <c r="M754" s="147" t="str" cm="1">
        <f t="array" ref="M754:N754">IF(L754&lt;&gt;"",_xlfn.TEXTSPLIT(L754, "$"),"")</f>
        <v>AOM_001826</v>
      </c>
      <c r="N754" s="147" t="str">
        <v>Other Ingredients--Binder--ChemBind</v>
      </c>
      <c r="O754" s="147" t="str" cm="1">
        <f t="array" ref="O754">IF(L754&lt;&gt;"",_xlfn.CHOOSECOLS(_xlfn.TEXTSPLIT(N754,"--"),1),"")</f>
        <v>Other Ingredients</v>
      </c>
      <c r="P754" s="147" t="str" cm="1">
        <f t="array" ref="P754">IF(L754&lt;&gt;"",IFERROR(_xlfn.CHOOSECOLS(_xlfn.TEXTSPLIT(N754,"--"),2),""),"")</f>
        <v>Binder</v>
      </c>
      <c r="Q754" s="147" t="str">
        <f t="shared" si="50"/>
        <v>ChemBind</v>
      </c>
    </row>
    <row r="755" spans="1:17" x14ac:dyDescent="0.35">
      <c r="A755" s="146"/>
      <c r="B755" s="146"/>
      <c r="C755" s="146"/>
      <c r="D755" s="146"/>
      <c r="E755" s="146" t="str">
        <f t="shared" si="49"/>
        <v/>
      </c>
      <c r="F755" s="146"/>
      <c r="G755" s="146"/>
      <c r="H755" s="146"/>
      <c r="I755" s="146"/>
      <c r="J755" s="146"/>
      <c r="K755" s="146"/>
      <c r="L755" s="146" t="str">
        <v>AOM_001374$Other Ingredients--Binder--Gelatin</v>
      </c>
      <c r="M755" s="146" t="str" cm="1">
        <f t="array" ref="M755:N755">IF(L755&lt;&gt;"",_xlfn.TEXTSPLIT(L755, "$"),"")</f>
        <v>AOM_001374</v>
      </c>
      <c r="N755" s="146" t="str">
        <v>Other Ingredients--Binder--Gelatin</v>
      </c>
      <c r="O755" s="146" t="str" cm="1">
        <f t="array" ref="O755">IF(L755&lt;&gt;"",_xlfn.CHOOSECOLS(_xlfn.TEXTSPLIT(N755,"--"),1),"")</f>
        <v>Other Ingredients</v>
      </c>
      <c r="P755" s="146" t="str" cm="1">
        <f t="array" ref="P755">IF(L755&lt;&gt;"",IFERROR(_xlfn.CHOOSECOLS(_xlfn.TEXTSPLIT(N755,"--"),2),""),"")</f>
        <v>Binder</v>
      </c>
      <c r="Q755" s="146" t="str">
        <f t="shared" si="50"/>
        <v>Gelatin</v>
      </c>
    </row>
    <row r="756" spans="1:17" x14ac:dyDescent="0.35">
      <c r="A756" s="147"/>
      <c r="B756" s="147"/>
      <c r="C756" s="147"/>
      <c r="D756" s="147"/>
      <c r="E756" s="147" t="str">
        <f t="shared" si="49"/>
        <v/>
      </c>
      <c r="F756" s="147"/>
      <c r="G756" s="147"/>
      <c r="H756" s="147"/>
      <c r="I756" s="147"/>
      <c r="J756" s="147"/>
      <c r="K756" s="147"/>
      <c r="L756" s="147" t="str">
        <v>AOM_001486$Other Ingredients--Binder--Lignobond</v>
      </c>
      <c r="M756" s="147" t="str" cm="1">
        <f t="array" ref="M756:N756">IF(L756&lt;&gt;"",_xlfn.TEXTSPLIT(L756, "$"),"")</f>
        <v>AOM_001486</v>
      </c>
      <c r="N756" s="147" t="str">
        <v>Other Ingredients--Binder--Lignobond</v>
      </c>
      <c r="O756" s="147" t="str" cm="1">
        <f t="array" ref="O756">IF(L756&lt;&gt;"",_xlfn.CHOOSECOLS(_xlfn.TEXTSPLIT(N756,"--"),1),"")</f>
        <v>Other Ingredients</v>
      </c>
      <c r="P756" s="147" t="str" cm="1">
        <f t="array" ref="P756">IF(L756&lt;&gt;"",IFERROR(_xlfn.CHOOSECOLS(_xlfn.TEXTSPLIT(N756,"--"),2),""),"")</f>
        <v>Binder</v>
      </c>
      <c r="Q756" s="147" t="str">
        <f t="shared" si="50"/>
        <v>Lignobond</v>
      </c>
    </row>
    <row r="757" spans="1:17" x14ac:dyDescent="0.35">
      <c r="A757" s="146"/>
      <c r="B757" s="146"/>
      <c r="C757" s="146"/>
      <c r="D757" s="146"/>
      <c r="E757" s="146" t="str">
        <f t="shared" si="49"/>
        <v/>
      </c>
      <c r="F757" s="146"/>
      <c r="G757" s="146"/>
      <c r="H757" s="146"/>
      <c r="I757" s="146"/>
      <c r="J757" s="146"/>
      <c r="K757" s="146"/>
      <c r="L757" s="146" t="str">
        <v>AOM_001503$Other Ingredients--Binder--Polyethylene</v>
      </c>
      <c r="M757" s="146" t="str" cm="1">
        <f t="array" ref="M757:N757">IF(L757&lt;&gt;"",_xlfn.TEXTSPLIT(L757, "$"),"")</f>
        <v>AOM_001503</v>
      </c>
      <c r="N757" s="146" t="str">
        <v>Other Ingredients--Binder--Polyethylene</v>
      </c>
      <c r="O757" s="146" t="str" cm="1">
        <f t="array" ref="O757">IF(L757&lt;&gt;"",_xlfn.CHOOSECOLS(_xlfn.TEXTSPLIT(N757,"--"),1),"")</f>
        <v>Other Ingredients</v>
      </c>
      <c r="P757" s="146" t="str" cm="1">
        <f t="array" ref="P757">IF(L757&lt;&gt;"",IFERROR(_xlfn.CHOOSECOLS(_xlfn.TEXTSPLIT(N757,"--"),2),""),"")</f>
        <v>Binder</v>
      </c>
      <c r="Q757" s="146" t="str">
        <f t="shared" si="50"/>
        <v>Polyethylene</v>
      </c>
    </row>
    <row r="758" spans="1:17" x14ac:dyDescent="0.35">
      <c r="A758" s="147"/>
      <c r="B758" s="147"/>
      <c r="C758" s="147"/>
      <c r="D758" s="147"/>
      <c r="E758" s="147" t="str">
        <f t="shared" si="49"/>
        <v/>
      </c>
      <c r="F758" s="147"/>
      <c r="G758" s="147"/>
      <c r="H758" s="147"/>
      <c r="I758" s="147"/>
      <c r="J758" s="147"/>
      <c r="K758" s="147"/>
      <c r="L758" s="147" t="str">
        <v xml:space="preserve">AOM_001504$Other Ingredients--Binder--Polyethylene glycol </v>
      </c>
      <c r="M758" s="147" t="str" cm="1">
        <f t="array" ref="M758:N758">IF(L758&lt;&gt;"",_xlfn.TEXTSPLIT(L758, "$"),"")</f>
        <v>AOM_001504</v>
      </c>
      <c r="N758" s="147" t="str">
        <v xml:space="preserve">Other Ingredients--Binder--Polyethylene glycol </v>
      </c>
      <c r="O758" s="147" t="str" cm="1">
        <f t="array" ref="O758">IF(L758&lt;&gt;"",_xlfn.CHOOSECOLS(_xlfn.TEXTSPLIT(N758,"--"),1),"")</f>
        <v>Other Ingredients</v>
      </c>
      <c r="P758" s="147" t="str" cm="1">
        <f t="array" ref="P758">IF(L758&lt;&gt;"",IFERROR(_xlfn.CHOOSECOLS(_xlfn.TEXTSPLIT(N758,"--"),2),""),"")</f>
        <v>Binder</v>
      </c>
      <c r="Q758" s="147" t="str">
        <f t="shared" si="50"/>
        <v xml:space="preserve">Polyethylene glycol </v>
      </c>
    </row>
    <row r="759" spans="1:17" x14ac:dyDescent="0.35">
      <c r="A759" s="146"/>
      <c r="B759" s="146"/>
      <c r="C759" s="146"/>
      <c r="D759" s="146"/>
      <c r="E759" s="146" t="str">
        <f t="shared" si="49"/>
        <v/>
      </c>
      <c r="F759" s="146"/>
      <c r="G759" s="146"/>
      <c r="H759" s="146"/>
      <c r="I759" s="146"/>
      <c r="J759" s="146"/>
      <c r="K759" s="146"/>
      <c r="L759" s="146" t="str">
        <v>AOM_001490$Other Ingredients--Binder--Trimethyl Cellulose</v>
      </c>
      <c r="M759" s="146" t="str" cm="1">
        <f t="array" ref="M759:N759">IF(L759&lt;&gt;"",_xlfn.TEXTSPLIT(L759, "$"),"")</f>
        <v>AOM_001490</v>
      </c>
      <c r="N759" s="146" t="str">
        <v>Other Ingredients--Binder--Trimethyl Cellulose</v>
      </c>
      <c r="O759" s="146" t="str" cm="1">
        <f t="array" ref="O759">IF(L759&lt;&gt;"",_xlfn.CHOOSECOLS(_xlfn.TEXTSPLIT(N759,"--"),1),"")</f>
        <v>Other Ingredients</v>
      </c>
      <c r="P759" s="146" t="str" cm="1">
        <f t="array" ref="P759">IF(L759&lt;&gt;"",IFERROR(_xlfn.CHOOSECOLS(_xlfn.TEXTSPLIT(N759,"--"),2),""),"")</f>
        <v>Binder</v>
      </c>
      <c r="Q759" s="146" t="str">
        <f t="shared" si="50"/>
        <v>Trimethyl Cellulose</v>
      </c>
    </row>
    <row r="760" spans="1:17" x14ac:dyDescent="0.35">
      <c r="A760" s="147"/>
      <c r="B760" s="147"/>
      <c r="C760" s="147"/>
      <c r="D760" s="147"/>
      <c r="E760" s="147" t="str">
        <f t="shared" si="49"/>
        <v/>
      </c>
      <c r="F760" s="147"/>
      <c r="G760" s="147"/>
      <c r="H760" s="147"/>
      <c r="I760" s="147"/>
      <c r="J760" s="147"/>
      <c r="K760" s="147"/>
      <c r="L760" s="147" t="str">
        <v>AOM_000746$Other Ingredients--Digestibility Marker--Chromium Oxide</v>
      </c>
      <c r="M760" s="147" t="str" cm="1">
        <f t="array" ref="M760:N760">IF(L760&lt;&gt;"",_xlfn.TEXTSPLIT(L760, "$"),"")</f>
        <v>AOM_000746</v>
      </c>
      <c r="N760" s="147" t="str">
        <v>Other Ingredients--Digestibility Marker--Chromium Oxide</v>
      </c>
      <c r="O760" s="147" t="str" cm="1">
        <f t="array" ref="O760">IF(L760&lt;&gt;"",_xlfn.CHOOSECOLS(_xlfn.TEXTSPLIT(N760,"--"),1),"")</f>
        <v>Other Ingredients</v>
      </c>
      <c r="P760" s="147" t="str" cm="1">
        <f t="array" ref="P760">IF(L760&lt;&gt;"",IFERROR(_xlfn.CHOOSECOLS(_xlfn.TEXTSPLIT(N760,"--"),2),""),"")</f>
        <v>Digestibility Marker</v>
      </c>
      <c r="Q760" s="147" t="str">
        <f t="shared" si="50"/>
        <v>Chromium Oxide</v>
      </c>
    </row>
    <row r="761" spans="1:17" x14ac:dyDescent="0.35">
      <c r="A761" s="146"/>
      <c r="B761" s="146"/>
      <c r="C761" s="146"/>
      <c r="D761" s="146"/>
      <c r="E761" s="146" t="str">
        <f t="shared" si="49"/>
        <v/>
      </c>
      <c r="F761" s="146"/>
      <c r="G761" s="146"/>
      <c r="H761" s="146"/>
      <c r="I761" s="146"/>
      <c r="J761" s="146"/>
      <c r="K761" s="146"/>
      <c r="L761" s="146" t="str">
        <v>AOM_000746$Other Ingredients--Digestibility Marker--Chromic Oxide</v>
      </c>
      <c r="M761" s="146" t="str" cm="1">
        <f t="array" ref="M761:N761">IF(L761&lt;&gt;"",_xlfn.TEXTSPLIT(L761, "$"),"")</f>
        <v>AOM_000746</v>
      </c>
      <c r="N761" s="146" t="str">
        <v>Other Ingredients--Digestibility Marker--Chromic Oxide</v>
      </c>
      <c r="O761" s="146" t="str" cm="1">
        <f t="array" ref="O761">IF(L761&lt;&gt;"",_xlfn.CHOOSECOLS(_xlfn.TEXTSPLIT(N761,"--"),1),"")</f>
        <v>Other Ingredients</v>
      </c>
      <c r="P761" s="146" t="str" cm="1">
        <f t="array" ref="P761">IF(L761&lt;&gt;"",IFERROR(_xlfn.CHOOSECOLS(_xlfn.TEXTSPLIT(N761,"--"),2),""),"")</f>
        <v>Digestibility Marker</v>
      </c>
      <c r="Q761" s="146" t="str">
        <f t="shared" si="50"/>
        <v>Chromic Oxide</v>
      </c>
    </row>
    <row r="762" spans="1:17" x14ac:dyDescent="0.35">
      <c r="A762" s="147"/>
      <c r="B762" s="147"/>
      <c r="C762" s="147"/>
      <c r="D762" s="147"/>
      <c r="E762" s="147" t="str">
        <f t="shared" si="49"/>
        <v/>
      </c>
      <c r="F762" s="147"/>
      <c r="G762" s="147"/>
      <c r="H762" s="147"/>
      <c r="I762" s="147"/>
      <c r="J762" s="147"/>
      <c r="K762" s="147"/>
      <c r="L762" s="147" t="str">
        <v>AOM_001865$Other Ingredients--Free Gossypol</v>
      </c>
      <c r="M762" s="147" t="str" cm="1">
        <f t="array" ref="M762:N762">IF(L762&lt;&gt;"",_xlfn.TEXTSPLIT(L762, "$"),"")</f>
        <v>AOM_001865</v>
      </c>
      <c r="N762" s="147" t="str">
        <v>Other Ingredients--Free Gossypol</v>
      </c>
      <c r="O762" s="147" t="str" cm="1">
        <f t="array" ref="O762">IF(L762&lt;&gt;"",_xlfn.CHOOSECOLS(_xlfn.TEXTSPLIT(N762,"--"),1),"")</f>
        <v>Other Ingredients</v>
      </c>
      <c r="P762" s="147" t="str" cm="1">
        <f t="array" ref="P762">IF(L762&lt;&gt;"",IFERROR(_xlfn.CHOOSECOLS(_xlfn.TEXTSPLIT(N762,"--"),2),""),"")</f>
        <v>Free Gossypol</v>
      </c>
      <c r="Q762" s="147" t="str">
        <f t="shared" si="50"/>
        <v/>
      </c>
    </row>
    <row r="763" spans="1:17" x14ac:dyDescent="0.35">
      <c r="A763" s="146"/>
      <c r="B763" s="146"/>
      <c r="C763" s="146"/>
      <c r="D763" s="146"/>
      <c r="E763" s="146" t="str">
        <f t="shared" si="49"/>
        <v/>
      </c>
      <c r="F763" s="146"/>
      <c r="G763" s="146"/>
      <c r="H763" s="146"/>
      <c r="I763" s="146"/>
      <c r="J763" s="146"/>
      <c r="K763" s="146"/>
      <c r="L763" s="146" t="str">
        <v>AOM_001866$Other Ingredients--Glycerol</v>
      </c>
      <c r="M763" s="146" t="str" cm="1">
        <f t="array" ref="M763:N763">IF(L763&lt;&gt;"",_xlfn.TEXTSPLIT(L763, "$"),"")</f>
        <v>AOM_001866</v>
      </c>
      <c r="N763" s="146" t="str">
        <v>Other Ingredients--Glycerol</v>
      </c>
      <c r="O763" s="146" t="str" cm="1">
        <f t="array" ref="O763">IF(L763&lt;&gt;"",_xlfn.CHOOSECOLS(_xlfn.TEXTSPLIT(N763,"--"),1),"")</f>
        <v>Other Ingredients</v>
      </c>
      <c r="P763" s="146" t="str" cm="1">
        <f t="array" ref="P763">IF(L763&lt;&gt;"",IFERROR(_xlfn.CHOOSECOLS(_xlfn.TEXTSPLIT(N763,"--"),2),""),"")</f>
        <v>Glycerol</v>
      </c>
      <c r="Q763" s="146" t="str">
        <f t="shared" si="50"/>
        <v/>
      </c>
    </row>
    <row r="764" spans="1:17" x14ac:dyDescent="0.35">
      <c r="A764" s="147"/>
      <c r="B764" s="147"/>
      <c r="C764" s="147"/>
      <c r="D764" s="147"/>
      <c r="E764" s="147" t="str">
        <f t="shared" si="49"/>
        <v/>
      </c>
      <c r="F764" s="147"/>
      <c r="G764" s="147"/>
      <c r="H764" s="147"/>
      <c r="I764" s="147"/>
      <c r="J764" s="147"/>
      <c r="K764" s="147"/>
      <c r="L764" s="147" t="str">
        <v>AOM_001866$Other Ingredients--Glycerin</v>
      </c>
      <c r="M764" s="147" t="str" cm="1">
        <f t="array" ref="M764:N764">IF(L764&lt;&gt;"",_xlfn.TEXTSPLIT(L764, "$"),"")</f>
        <v>AOM_001866</v>
      </c>
      <c r="N764" s="147" t="str">
        <v>Other Ingredients--Glycerin</v>
      </c>
      <c r="O764" s="147" t="str" cm="1">
        <f t="array" ref="O764">IF(L764&lt;&gt;"",_xlfn.CHOOSECOLS(_xlfn.TEXTSPLIT(N764,"--"),1),"")</f>
        <v>Other Ingredients</v>
      </c>
      <c r="P764" s="147" t="str" cm="1">
        <f t="array" ref="P764">IF(L764&lt;&gt;"",IFERROR(_xlfn.CHOOSECOLS(_xlfn.TEXTSPLIT(N764,"--"),2),""),"")</f>
        <v>Glycerin</v>
      </c>
      <c r="Q764" s="147" t="str">
        <f t="shared" si="50"/>
        <v/>
      </c>
    </row>
    <row r="765" spans="1:17" x14ac:dyDescent="0.35">
      <c r="A765" s="146"/>
      <c r="B765" s="146"/>
      <c r="C765" s="146"/>
      <c r="D765" s="146"/>
      <c r="E765" s="146" t="str">
        <f t="shared" si="49"/>
        <v/>
      </c>
      <c r="F765" s="146"/>
      <c r="G765" s="146"/>
      <c r="H765" s="146"/>
      <c r="I765" s="146"/>
      <c r="J765" s="146"/>
      <c r="K765" s="146"/>
      <c r="L765" s="146" t="str">
        <v>AOM_000780$Other Ingredients--Lecithin</v>
      </c>
      <c r="M765" s="146" t="str" cm="1">
        <f t="array" ref="M765:N765">IF(L765&lt;&gt;"",_xlfn.TEXTSPLIT(L765, "$"),"")</f>
        <v>AOM_000780</v>
      </c>
      <c r="N765" s="146" t="str">
        <v>Other Ingredients--Lecithin</v>
      </c>
      <c r="O765" s="146" t="str" cm="1">
        <f t="array" ref="O765">IF(L765&lt;&gt;"",_xlfn.CHOOSECOLS(_xlfn.TEXTSPLIT(N765,"--"),1),"")</f>
        <v>Other Ingredients</v>
      </c>
      <c r="P765" s="146" t="str" cm="1">
        <f t="array" ref="P765">IF(L765&lt;&gt;"",IFERROR(_xlfn.CHOOSECOLS(_xlfn.TEXTSPLIT(N765,"--"),2),""),"")</f>
        <v>Lecithin</v>
      </c>
      <c r="Q765" s="146" t="str">
        <f t="shared" si="50"/>
        <v/>
      </c>
    </row>
    <row r="766" spans="1:17" x14ac:dyDescent="0.35">
      <c r="A766" s="147"/>
      <c r="B766" s="147"/>
      <c r="C766" s="147"/>
      <c r="D766" s="147"/>
      <c r="E766" s="147" t="str">
        <f t="shared" si="49"/>
        <v/>
      </c>
      <c r="F766" s="147"/>
      <c r="G766" s="147"/>
      <c r="H766" s="147"/>
      <c r="I766" s="147"/>
      <c r="J766" s="147"/>
      <c r="K766" s="147"/>
      <c r="L766" s="147" t="str">
        <v>AOM_000772$Other Ingredients--Mineral--Salt</v>
      </c>
      <c r="M766" s="147" t="str" cm="1">
        <f t="array" ref="M766:N766">IF(L766&lt;&gt;"",_xlfn.TEXTSPLIT(L766, "$"),"")</f>
        <v>AOM_000772</v>
      </c>
      <c r="N766" s="147" t="str">
        <v>Other Ingredients--Mineral--Salt</v>
      </c>
      <c r="O766" s="147" t="str" cm="1">
        <f t="array" ref="O766">IF(L766&lt;&gt;"",_xlfn.CHOOSECOLS(_xlfn.TEXTSPLIT(N766,"--"),1),"")</f>
        <v>Other Ingredients</v>
      </c>
      <c r="P766" s="147" t="str" cm="1">
        <f t="array" ref="P766">IF(L766&lt;&gt;"",IFERROR(_xlfn.CHOOSECOLS(_xlfn.TEXTSPLIT(N766,"--"),2),""),"")</f>
        <v>Mineral</v>
      </c>
      <c r="Q766" s="147" t="str">
        <f t="shared" si="50"/>
        <v>Salt</v>
      </c>
    </row>
    <row r="767" spans="1:17" x14ac:dyDescent="0.35">
      <c r="A767" s="146"/>
      <c r="B767" s="146"/>
      <c r="C767" s="146"/>
      <c r="D767" s="146"/>
      <c r="E767" s="146" t="str">
        <f t="shared" si="49"/>
        <v/>
      </c>
      <c r="F767" s="146"/>
      <c r="G767" s="146"/>
      <c r="H767" s="146"/>
      <c r="I767" s="146"/>
      <c r="J767" s="146"/>
      <c r="K767" s="146"/>
      <c r="L767" s="146" t="str">
        <v>AOM_000772$Other Ingredients--Mineral--Salt Ground</v>
      </c>
      <c r="M767" s="146" t="str" cm="1">
        <f t="array" ref="M767:N767">IF(L767&lt;&gt;"",_xlfn.TEXTSPLIT(L767, "$"),"")</f>
        <v>AOM_000772</v>
      </c>
      <c r="N767" s="146" t="str">
        <v>Other Ingredients--Mineral--Salt Ground</v>
      </c>
      <c r="O767" s="146" t="str" cm="1">
        <f t="array" ref="O767">IF(L767&lt;&gt;"",_xlfn.CHOOSECOLS(_xlfn.TEXTSPLIT(N767,"--"),1),"")</f>
        <v>Other Ingredients</v>
      </c>
      <c r="P767" s="146" t="str" cm="1">
        <f t="array" ref="P767">IF(L767&lt;&gt;"",IFERROR(_xlfn.CHOOSECOLS(_xlfn.TEXTSPLIT(N767,"--"),2),""),"")</f>
        <v>Mineral</v>
      </c>
      <c r="Q767" s="146" t="str">
        <f t="shared" si="50"/>
        <v>Salt Ground</v>
      </c>
    </row>
    <row r="768" spans="1:17" x14ac:dyDescent="0.35">
      <c r="A768" s="147"/>
      <c r="B768" s="147"/>
      <c r="C768" s="147"/>
      <c r="D768" s="147"/>
      <c r="E768" s="147" t="str">
        <f t="shared" si="49"/>
        <v/>
      </c>
      <c r="F768" s="147"/>
      <c r="G768" s="147"/>
      <c r="H768" s="147"/>
      <c r="I768" s="147"/>
      <c r="J768" s="147"/>
      <c r="K768" s="147"/>
      <c r="L768" s="147" t="str">
        <v>AOM_000772$Other Ingredients--Mineral--Salt Dried Ground</v>
      </c>
      <c r="M768" s="147" t="str" cm="1">
        <f t="array" ref="M768:N768">IF(L768&lt;&gt;"",_xlfn.TEXTSPLIT(L768, "$"),"")</f>
        <v>AOM_000772</v>
      </c>
      <c r="N768" s="147" t="str">
        <v>Other Ingredients--Mineral--Salt Dried Ground</v>
      </c>
      <c r="O768" s="147" t="str" cm="1">
        <f t="array" ref="O768">IF(L768&lt;&gt;"",_xlfn.CHOOSECOLS(_xlfn.TEXTSPLIT(N768,"--"),1),"")</f>
        <v>Other Ingredients</v>
      </c>
      <c r="P768" s="147" t="str" cm="1">
        <f t="array" ref="P768">IF(L768&lt;&gt;"",IFERROR(_xlfn.CHOOSECOLS(_xlfn.TEXTSPLIT(N768,"--"),2),""),"")</f>
        <v>Mineral</v>
      </c>
      <c r="Q768" s="147" t="str">
        <f t="shared" si="50"/>
        <v>Salt Dried Ground</v>
      </c>
    </row>
    <row r="769" spans="1:17" x14ac:dyDescent="0.35">
      <c r="A769" s="146"/>
      <c r="B769" s="146"/>
      <c r="C769" s="146"/>
      <c r="D769" s="146"/>
      <c r="E769" s="146" t="str">
        <f t="shared" si="49"/>
        <v/>
      </c>
      <c r="F769" s="146"/>
      <c r="G769" s="146"/>
      <c r="H769" s="146"/>
      <c r="I769" s="146"/>
      <c r="J769" s="146"/>
      <c r="K769" s="146"/>
      <c r="L769" s="146" t="str">
        <v>AOM_000772$Other Ingredients--Mineral--Salt Block</v>
      </c>
      <c r="M769" s="146" t="str" cm="1">
        <f t="array" ref="M769:N769">IF(L769&lt;&gt;"",_xlfn.TEXTSPLIT(L769, "$"),"")</f>
        <v>AOM_000772</v>
      </c>
      <c r="N769" s="146" t="str">
        <v>Other Ingredients--Mineral--Salt Block</v>
      </c>
      <c r="O769" s="146" t="str" cm="1">
        <f t="array" ref="O769">IF(L769&lt;&gt;"",_xlfn.CHOOSECOLS(_xlfn.TEXTSPLIT(N769,"--"),1),"")</f>
        <v>Other Ingredients</v>
      </c>
      <c r="P769" s="146" t="str" cm="1">
        <f t="array" ref="P769">IF(L769&lt;&gt;"",IFERROR(_xlfn.CHOOSECOLS(_xlfn.TEXTSPLIT(N769,"--"),2),""),"")</f>
        <v>Mineral</v>
      </c>
      <c r="Q769" s="146" t="str">
        <f t="shared" si="50"/>
        <v>Salt Block</v>
      </c>
    </row>
    <row r="770" spans="1:17" x14ac:dyDescent="0.35">
      <c r="A770" s="147"/>
      <c r="B770" s="147"/>
      <c r="C770" s="147"/>
      <c r="D770" s="147"/>
      <c r="E770" s="147" t="str">
        <f t="shared" si="49"/>
        <v/>
      </c>
      <c r="F770" s="147"/>
      <c r="G770" s="147"/>
      <c r="H770" s="147"/>
      <c r="I770" s="147"/>
      <c r="J770" s="147"/>
      <c r="K770" s="147"/>
      <c r="L770" s="147" t="str">
        <v>AOM_000772$Other Ingredients--Mineral--Salt Course</v>
      </c>
      <c r="M770" s="147" t="str" cm="1">
        <f t="array" ref="M770:N770">IF(L770&lt;&gt;"",_xlfn.TEXTSPLIT(L770, "$"),"")</f>
        <v>AOM_000772</v>
      </c>
      <c r="N770" s="147" t="str">
        <v>Other Ingredients--Mineral--Salt Course</v>
      </c>
      <c r="O770" s="147" t="str" cm="1">
        <f t="array" ref="O770">IF(L770&lt;&gt;"",_xlfn.CHOOSECOLS(_xlfn.TEXTSPLIT(N770,"--"),1),"")</f>
        <v>Other Ingredients</v>
      </c>
      <c r="P770" s="147" t="str" cm="1">
        <f t="array" ref="P770">IF(L770&lt;&gt;"",IFERROR(_xlfn.CHOOSECOLS(_xlfn.TEXTSPLIT(N770,"--"),2),""),"")</f>
        <v>Mineral</v>
      </c>
      <c r="Q770" s="147" t="str">
        <f t="shared" si="50"/>
        <v>Salt Course</v>
      </c>
    </row>
    <row r="771" spans="1:17" x14ac:dyDescent="0.35">
      <c r="A771" s="146"/>
      <c r="B771" s="146"/>
      <c r="C771" s="146"/>
      <c r="D771" s="146"/>
      <c r="E771" s="146" t="str">
        <f t="shared" ref="E771:E834" si="51">_xlfn.TEXTJOIN(";",TRUE,C771,D771)</f>
        <v/>
      </c>
      <c r="F771" s="146"/>
      <c r="G771" s="146"/>
      <c r="H771" s="146"/>
      <c r="I771" s="146"/>
      <c r="J771" s="146"/>
      <c r="K771" s="146"/>
      <c r="L771" s="146" t="str">
        <v>AOM_000772$Other Ingredients--Mineral--Salt Lick</v>
      </c>
      <c r="M771" s="146" t="str" cm="1">
        <f t="array" ref="M771:N771">IF(L771&lt;&gt;"",_xlfn.TEXTSPLIT(L771, "$"),"")</f>
        <v>AOM_000772</v>
      </c>
      <c r="N771" s="146" t="str">
        <v>Other Ingredients--Mineral--Salt Lick</v>
      </c>
      <c r="O771" s="146" t="str" cm="1">
        <f t="array" ref="O771">IF(L771&lt;&gt;"",_xlfn.CHOOSECOLS(_xlfn.TEXTSPLIT(N771,"--"),1),"")</f>
        <v>Other Ingredients</v>
      </c>
      <c r="P771" s="146" t="str" cm="1">
        <f t="array" ref="P771">IF(L771&lt;&gt;"",IFERROR(_xlfn.CHOOSECOLS(_xlfn.TEXTSPLIT(N771,"--"),2),""),"")</f>
        <v>Mineral</v>
      </c>
      <c r="Q771" s="146" t="str">
        <f t="shared" ref="Q771:Q834" si="52">IF(L771&lt;&gt;"",IF(SUM(LEN(N771)-LEN(SUBSTITUTE(N771,"--","")))/LEN("--")&gt;1,SUBSTITUTE(N771,CONCATENATE(O771,"--",P771,"--"),""),""),"")</f>
        <v>Salt Lick</v>
      </c>
    </row>
    <row r="772" spans="1:17" x14ac:dyDescent="0.35">
      <c r="A772" s="147"/>
      <c r="B772" s="147"/>
      <c r="C772" s="147"/>
      <c r="D772" s="147"/>
      <c r="E772" s="147" t="str">
        <f t="shared" si="51"/>
        <v/>
      </c>
      <c r="F772" s="147"/>
      <c r="G772" s="147"/>
      <c r="H772" s="147"/>
      <c r="I772" s="147"/>
      <c r="J772" s="147"/>
      <c r="K772" s="147"/>
      <c r="L772" s="147" t="str">
        <v>AOM_001825$Other Ingredients--Olaquindox</v>
      </c>
      <c r="M772" s="147" t="str" cm="1">
        <f t="array" ref="M772:N772">IF(L772&lt;&gt;"",_xlfn.TEXTSPLIT(L772, "$"),"")</f>
        <v>AOM_001825</v>
      </c>
      <c r="N772" s="147" t="str">
        <v>Other Ingredients--Olaquindox</v>
      </c>
      <c r="O772" s="147" t="str" cm="1">
        <f t="array" ref="O772">IF(L772&lt;&gt;"",_xlfn.CHOOSECOLS(_xlfn.TEXTSPLIT(N772,"--"),1),"")</f>
        <v>Other Ingredients</v>
      </c>
      <c r="P772" s="147" t="str" cm="1">
        <f t="array" ref="P772">IF(L772&lt;&gt;"",IFERROR(_xlfn.CHOOSECOLS(_xlfn.TEXTSPLIT(N772,"--"),2),""),"")</f>
        <v>Olaquindox</v>
      </c>
      <c r="Q772" s="147" t="str">
        <f t="shared" si="52"/>
        <v/>
      </c>
    </row>
    <row r="773" spans="1:17" x14ac:dyDescent="0.35">
      <c r="A773" s="146"/>
      <c r="B773" s="146"/>
      <c r="C773" s="146"/>
      <c r="D773" s="146"/>
      <c r="E773" s="146" t="str">
        <f t="shared" si="51"/>
        <v/>
      </c>
      <c r="F773" s="146"/>
      <c r="G773" s="146"/>
      <c r="H773" s="146"/>
      <c r="I773" s="146"/>
      <c r="J773" s="146"/>
      <c r="K773" s="146"/>
      <c r="L773" s="146" t="str">
        <v>AOM_001838$Other Ingredients--Processed Food Byrpoducts--Biscuit Waste</v>
      </c>
      <c r="M773" s="146" t="str" cm="1">
        <f t="array" ref="M773:N773">IF(L773&lt;&gt;"",_xlfn.TEXTSPLIT(L773, "$"),"")</f>
        <v>AOM_001838</v>
      </c>
      <c r="N773" s="146" t="str">
        <v>Other Ingredients--Processed Food Byrpoducts--Biscuit Waste</v>
      </c>
      <c r="O773" s="146" t="str" cm="1">
        <f t="array" ref="O773">IF(L773&lt;&gt;"",_xlfn.CHOOSECOLS(_xlfn.TEXTSPLIT(N773,"--"),1),"")</f>
        <v>Other Ingredients</v>
      </c>
      <c r="P773" s="146" t="str" cm="1">
        <f t="array" ref="P773">IF(L773&lt;&gt;"",IFERROR(_xlfn.CHOOSECOLS(_xlfn.TEXTSPLIT(N773,"--"),2),""),"")</f>
        <v>Processed Food Byrpoducts</v>
      </c>
      <c r="Q773" s="146" t="str">
        <f t="shared" si="52"/>
        <v>Biscuit Waste</v>
      </c>
    </row>
    <row r="774" spans="1:17" x14ac:dyDescent="0.35">
      <c r="A774" s="147"/>
      <c r="B774" s="147"/>
      <c r="C774" s="147"/>
      <c r="D774" s="147"/>
      <c r="E774" s="147" t="str">
        <f t="shared" si="51"/>
        <v/>
      </c>
      <c r="F774" s="147"/>
      <c r="G774" s="147"/>
      <c r="H774" s="147"/>
      <c r="I774" s="147"/>
      <c r="J774" s="147"/>
      <c r="K774" s="147"/>
      <c r="L774" s="147" t="str">
        <v>AOM_001827$Other Ingredients--Processed Food Byrpoducts--Popcorn Waste</v>
      </c>
      <c r="M774" s="147" t="str" cm="1">
        <f t="array" ref="M774:N774">IF(L774&lt;&gt;"",_xlfn.TEXTSPLIT(L774, "$"),"")</f>
        <v>AOM_001827</v>
      </c>
      <c r="N774" s="147" t="str">
        <v>Other Ingredients--Processed Food Byrpoducts--Popcorn Waste</v>
      </c>
      <c r="O774" s="147" t="str" cm="1">
        <f t="array" ref="O774">IF(L774&lt;&gt;"",_xlfn.CHOOSECOLS(_xlfn.TEXTSPLIT(N774,"--"),1),"")</f>
        <v>Other Ingredients</v>
      </c>
      <c r="P774" s="147" t="str" cm="1">
        <f t="array" ref="P774">IF(L774&lt;&gt;"",IFERROR(_xlfn.CHOOSECOLS(_xlfn.TEXTSPLIT(N774,"--"),2),""),"")</f>
        <v>Processed Food Byrpoducts</v>
      </c>
      <c r="Q774" s="147" t="str">
        <f t="shared" si="52"/>
        <v>Popcorn Waste</v>
      </c>
    </row>
    <row r="775" spans="1:17" x14ac:dyDescent="0.35">
      <c r="A775" s="146"/>
      <c r="B775" s="146"/>
      <c r="C775" s="146"/>
      <c r="D775" s="146"/>
      <c r="E775" s="146" t="str">
        <f t="shared" si="51"/>
        <v/>
      </c>
      <c r="F775" s="146"/>
      <c r="G775" s="146"/>
      <c r="H775" s="146"/>
      <c r="I775" s="146"/>
      <c r="J775" s="146"/>
      <c r="K775" s="146"/>
      <c r="L775" s="146" t="str">
        <v>AOM_001831$Other Ingredients--Processed Food Byrpoducts--Vitalite</v>
      </c>
      <c r="M775" s="146" t="str" cm="1">
        <f t="array" ref="M775:N775">IF(L775&lt;&gt;"",_xlfn.TEXTSPLIT(L775, "$"),"")</f>
        <v>AOM_001831</v>
      </c>
      <c r="N775" s="146" t="str">
        <v>Other Ingredients--Processed Food Byrpoducts--Vitalite</v>
      </c>
      <c r="O775" s="146" t="str" cm="1">
        <f t="array" ref="O775">IF(L775&lt;&gt;"",_xlfn.CHOOSECOLS(_xlfn.TEXTSPLIT(N775,"--"),1),"")</f>
        <v>Other Ingredients</v>
      </c>
      <c r="P775" s="146" t="str" cm="1">
        <f t="array" ref="P775">IF(L775&lt;&gt;"",IFERROR(_xlfn.CHOOSECOLS(_xlfn.TEXTSPLIT(N775,"--"),2),""),"")</f>
        <v>Processed Food Byrpoducts</v>
      </c>
      <c r="Q775" s="146" t="str">
        <f t="shared" si="52"/>
        <v>Vitalite</v>
      </c>
    </row>
    <row r="776" spans="1:17" x14ac:dyDescent="0.35">
      <c r="A776" s="147"/>
      <c r="B776" s="147"/>
      <c r="C776" s="147"/>
      <c r="D776" s="147"/>
      <c r="E776" s="147" t="str">
        <f t="shared" si="51"/>
        <v/>
      </c>
      <c r="F776" s="147"/>
      <c r="G776" s="147"/>
      <c r="H776" s="147"/>
      <c r="I776" s="147"/>
      <c r="J776" s="147"/>
      <c r="K776" s="147"/>
      <c r="L776" s="147" t="str">
        <v>AOM_001867$Other Ingredients--Sand</v>
      </c>
      <c r="M776" s="147" t="str" cm="1">
        <f t="array" ref="M776:N776">IF(L776&lt;&gt;"",_xlfn.TEXTSPLIT(L776, "$"),"")</f>
        <v>AOM_001867</v>
      </c>
      <c r="N776" s="147" t="str">
        <v>Other Ingredients--Sand</v>
      </c>
      <c r="O776" s="147" t="str" cm="1">
        <f t="array" ref="O776">IF(L776&lt;&gt;"",_xlfn.CHOOSECOLS(_xlfn.TEXTSPLIT(N776,"--"),1),"")</f>
        <v>Other Ingredients</v>
      </c>
      <c r="P776" s="147" t="str" cm="1">
        <f t="array" ref="P776">IF(L776&lt;&gt;"",IFERROR(_xlfn.CHOOSECOLS(_xlfn.TEXTSPLIT(N776,"--"),2),""),"")</f>
        <v>Sand</v>
      </c>
      <c r="Q776" s="147" t="str">
        <f t="shared" si="52"/>
        <v/>
      </c>
    </row>
    <row r="777" spans="1:17" x14ac:dyDescent="0.35">
      <c r="A777" s="146"/>
      <c r="B777" s="146"/>
      <c r="C777" s="146"/>
      <c r="D777" s="146"/>
      <c r="E777" s="146" t="str">
        <f t="shared" si="51"/>
        <v/>
      </c>
      <c r="F777" s="146"/>
      <c r="G777" s="146"/>
      <c r="H777" s="146"/>
      <c r="I777" s="146"/>
      <c r="J777" s="146"/>
      <c r="K777" s="146"/>
      <c r="L777" s="146" t="str">
        <v>AOM_001832$Other Ingredients--Starch</v>
      </c>
      <c r="M777" s="146" t="str" cm="1">
        <f t="array" ref="M777:N777">IF(L777&lt;&gt;"",_xlfn.TEXTSPLIT(L777, "$"),"")</f>
        <v>AOM_001832</v>
      </c>
      <c r="N777" s="146" t="str">
        <v>Other Ingredients--Starch</v>
      </c>
      <c r="O777" s="146" t="str" cm="1">
        <f t="array" ref="O777">IF(L777&lt;&gt;"",_xlfn.CHOOSECOLS(_xlfn.TEXTSPLIT(N777,"--"),1),"")</f>
        <v>Other Ingredients</v>
      </c>
      <c r="P777" s="146" t="str" cm="1">
        <f t="array" ref="P777">IF(L777&lt;&gt;"",IFERROR(_xlfn.CHOOSECOLS(_xlfn.TEXTSPLIT(N777,"--"),2),""),"")</f>
        <v>Starch</v>
      </c>
      <c r="Q777" s="146" t="str">
        <f t="shared" si="52"/>
        <v/>
      </c>
    </row>
    <row r="778" spans="1:17" x14ac:dyDescent="0.35">
      <c r="A778" s="147"/>
      <c r="B778" s="147"/>
      <c r="C778" s="147"/>
      <c r="D778" s="147"/>
      <c r="E778" s="147" t="str">
        <f t="shared" si="51"/>
        <v/>
      </c>
      <c r="F778" s="147"/>
      <c r="G778" s="147"/>
      <c r="H778" s="147"/>
      <c r="I778" s="147"/>
      <c r="J778" s="147"/>
      <c r="K778" s="147"/>
      <c r="L778" s="147" t="str">
        <v>AOM_001868$Other Ingredients--Toxynil</v>
      </c>
      <c r="M778" s="147" t="str" cm="1">
        <f t="array" ref="M778:N778">IF(L778&lt;&gt;"",_xlfn.TEXTSPLIT(L778, "$"),"")</f>
        <v>AOM_001868</v>
      </c>
      <c r="N778" s="147" t="str">
        <v>Other Ingredients--Toxynil</v>
      </c>
      <c r="O778" s="147" t="str" cm="1">
        <f t="array" ref="O778">IF(L778&lt;&gt;"",_xlfn.CHOOSECOLS(_xlfn.TEXTSPLIT(N778,"--"),1),"")</f>
        <v>Other Ingredients</v>
      </c>
      <c r="P778" s="147" t="str" cm="1">
        <f t="array" ref="P778">IF(L778&lt;&gt;"",IFERROR(_xlfn.CHOOSECOLS(_xlfn.TEXTSPLIT(N778,"--"),2),""),"")</f>
        <v>Toxynil</v>
      </c>
      <c r="Q778" s="147" t="str">
        <f t="shared" si="52"/>
        <v/>
      </c>
    </row>
    <row r="779" spans="1:17" x14ac:dyDescent="0.35">
      <c r="A779" s="146"/>
      <c r="B779" s="146"/>
      <c r="C779" s="146"/>
      <c r="D779" s="146"/>
      <c r="E779" s="146" t="str">
        <f t="shared" si="51"/>
        <v/>
      </c>
      <c r="F779" s="146"/>
      <c r="G779" s="146"/>
      <c r="H779" s="146"/>
      <c r="I779" s="146"/>
      <c r="J779" s="146"/>
      <c r="K779" s="146"/>
      <c r="L779" s="146" t="str">
        <v>AOM_001917$Other Ingredients--Unspecified Filler</v>
      </c>
      <c r="M779" s="146" t="str" cm="1">
        <f t="array" ref="M779:N779">IF(L779&lt;&gt;"",_xlfn.TEXTSPLIT(L779, "$"),"")</f>
        <v>AOM_001917</v>
      </c>
      <c r="N779" s="146" t="str">
        <v>Other Ingredients--Unspecified Filler</v>
      </c>
      <c r="O779" s="146" t="str" cm="1">
        <f t="array" ref="O779">IF(L779&lt;&gt;"",_xlfn.CHOOSECOLS(_xlfn.TEXTSPLIT(N779,"--"),1),"")</f>
        <v>Other Ingredients</v>
      </c>
      <c r="P779" s="146" t="str" cm="1">
        <f t="array" ref="P779">IF(L779&lt;&gt;"",IFERROR(_xlfn.CHOOSECOLS(_xlfn.TEXTSPLIT(N779,"--"),2),""),"")</f>
        <v>Unspecified Filler</v>
      </c>
      <c r="Q779" s="146" t="str">
        <f t="shared" si="52"/>
        <v/>
      </c>
    </row>
    <row r="780" spans="1:17" x14ac:dyDescent="0.35">
      <c r="A780" s="147"/>
      <c r="B780" s="147"/>
      <c r="C780" s="147"/>
      <c r="D780" s="147"/>
      <c r="E780" s="147" t="str">
        <f t="shared" si="51"/>
        <v/>
      </c>
      <c r="F780" s="147"/>
      <c r="G780" s="147"/>
      <c r="H780" s="147"/>
      <c r="I780" s="147"/>
      <c r="J780" s="147"/>
      <c r="K780" s="147"/>
      <c r="L780" s="147" t="str">
        <v>AOM_001507$Other Ingredients--Unspecified</v>
      </c>
      <c r="M780" s="147" t="str" cm="1">
        <f t="array" ref="M780:N780">IF(L780&lt;&gt;"",_xlfn.TEXTSPLIT(L780, "$"),"")</f>
        <v>AOM_001507</v>
      </c>
      <c r="N780" s="147" t="str">
        <v>Other Ingredients--Unspecified</v>
      </c>
      <c r="O780" s="147" t="str" cm="1">
        <f t="array" ref="O780">IF(L780&lt;&gt;"",_xlfn.CHOOSECOLS(_xlfn.TEXTSPLIT(N780,"--"),1),"")</f>
        <v>Other Ingredients</v>
      </c>
      <c r="P780" s="147" t="str" cm="1">
        <f t="array" ref="P780">IF(L780&lt;&gt;"",IFERROR(_xlfn.CHOOSECOLS(_xlfn.TEXTSPLIT(N780,"--"),2),""),"")</f>
        <v>Unspecified</v>
      </c>
      <c r="Q780" s="147" t="str">
        <f t="shared" si="52"/>
        <v/>
      </c>
    </row>
    <row r="781" spans="1:17" x14ac:dyDescent="0.35">
      <c r="A781" s="146"/>
      <c r="B781" s="146"/>
      <c r="C781" s="146"/>
      <c r="D781" s="146"/>
      <c r="E781" s="146" t="str">
        <f t="shared" si="51"/>
        <v/>
      </c>
      <c r="F781" s="146"/>
      <c r="G781" s="146"/>
      <c r="H781" s="146"/>
      <c r="I781" s="146"/>
      <c r="J781" s="146"/>
      <c r="K781" s="146"/>
      <c r="L781" s="146" t="str">
        <v>AOM_001869$Other Ingredients--Waste Activated Sludge</v>
      </c>
      <c r="M781" s="146" t="str" cm="1">
        <f t="array" ref="M781:N781">IF(L781&lt;&gt;"",_xlfn.TEXTSPLIT(L781, "$"),"")</f>
        <v>AOM_001869</v>
      </c>
      <c r="N781" s="146" t="str">
        <v>Other Ingredients--Waste Activated Sludge</v>
      </c>
      <c r="O781" s="146" t="str" cm="1">
        <f t="array" ref="O781">IF(L781&lt;&gt;"",_xlfn.CHOOSECOLS(_xlfn.TEXTSPLIT(N781,"--"),1),"")</f>
        <v>Other Ingredients</v>
      </c>
      <c r="P781" s="146" t="str" cm="1">
        <f t="array" ref="P781">IF(L781&lt;&gt;"",IFERROR(_xlfn.CHOOSECOLS(_xlfn.TEXTSPLIT(N781,"--"),2),""),"")</f>
        <v>Waste Activated Sludge</v>
      </c>
      <c r="Q781" s="146" t="str">
        <f t="shared" si="52"/>
        <v/>
      </c>
    </row>
    <row r="782" spans="1:17" x14ac:dyDescent="0.35">
      <c r="A782" s="147"/>
      <c r="B782" s="147"/>
      <c r="C782" s="147"/>
      <c r="D782" s="147"/>
      <c r="E782" s="147" t="str">
        <f t="shared" si="51"/>
        <v/>
      </c>
      <c r="F782" s="147"/>
      <c r="G782" s="147"/>
      <c r="H782" s="147"/>
      <c r="I782" s="147"/>
      <c r="J782" s="147"/>
      <c r="K782" s="147"/>
      <c r="L782" s="147" t="str">
        <v>AOM_001921$Other Ingredients--Vitalyte</v>
      </c>
      <c r="M782" s="147" t="str" cm="1">
        <f t="array" ref="M782:N782">IF(L782&lt;&gt;"",_xlfn.TEXTSPLIT(L782, "$"),"")</f>
        <v>AOM_001921</v>
      </c>
      <c r="N782" s="147" t="str">
        <v>Other Ingredients--Vitalyte</v>
      </c>
      <c r="O782" s="147" t="str" cm="1">
        <f t="array" ref="O782">IF(L782&lt;&gt;"",_xlfn.CHOOSECOLS(_xlfn.TEXTSPLIT(N782,"--"),1),"")</f>
        <v>Other Ingredients</v>
      </c>
      <c r="P782" s="147" t="str" cm="1">
        <f t="array" ref="P782">IF(L782&lt;&gt;"",IFERROR(_xlfn.CHOOSECOLS(_xlfn.TEXTSPLIT(N782,"--"),2),""),"")</f>
        <v>Vitalyte</v>
      </c>
      <c r="Q782" s="147" t="str">
        <f t="shared" si="52"/>
        <v/>
      </c>
    </row>
    <row r="783" spans="1:17" x14ac:dyDescent="0.35">
      <c r="A783" s="146"/>
      <c r="B783" s="146"/>
      <c r="C783" s="146"/>
      <c r="D783" s="146"/>
      <c r="E783" s="146" t="str">
        <f t="shared" si="51"/>
        <v/>
      </c>
      <c r="F783" s="146"/>
      <c r="G783" s="146"/>
      <c r="H783" s="146"/>
      <c r="I783" s="146"/>
      <c r="J783" s="146"/>
      <c r="K783" s="146"/>
      <c r="L783" s="146" t="str">
        <v>AOM_001922$Other Ingredients--Water</v>
      </c>
      <c r="M783" s="146" t="str" cm="1">
        <f t="array" ref="M783:N783">IF(L783&lt;&gt;"",_xlfn.TEXTSPLIT(L783, "$"),"")</f>
        <v>AOM_001922</v>
      </c>
      <c r="N783" s="146" t="str">
        <v>Other Ingredients--Water</v>
      </c>
      <c r="O783" s="146" t="str" cm="1">
        <f t="array" ref="O783">IF(L783&lt;&gt;"",_xlfn.CHOOSECOLS(_xlfn.TEXTSPLIT(N783,"--"),1),"")</f>
        <v>Other Ingredients</v>
      </c>
      <c r="P783" s="146" t="str" cm="1">
        <f t="array" ref="P783">IF(L783&lt;&gt;"",IFERROR(_xlfn.CHOOSECOLS(_xlfn.TEXTSPLIT(N783,"--"),2),""),"")</f>
        <v>Water</v>
      </c>
      <c r="Q783" s="146" t="str">
        <f t="shared" si="52"/>
        <v/>
      </c>
    </row>
    <row r="784" spans="1:17" x14ac:dyDescent="0.35">
      <c r="A784" s="147"/>
      <c r="B784" s="147"/>
      <c r="C784" s="147"/>
      <c r="D784" s="147"/>
      <c r="E784" s="147" t="str">
        <f t="shared" si="51"/>
        <v/>
      </c>
      <c r="F784" s="147"/>
      <c r="G784" s="147"/>
      <c r="H784" s="147"/>
      <c r="I784" s="147"/>
      <c r="J784" s="147"/>
      <c r="K784" s="147"/>
      <c r="L784" s="147" t="str">
        <v>AOM_001824$Other Ingredients--Wood Charcoal</v>
      </c>
      <c r="M784" s="147" t="str" cm="1">
        <f t="array" ref="M784:N784">IF(L784&lt;&gt;"",_xlfn.TEXTSPLIT(L784, "$"),"")</f>
        <v>AOM_001824</v>
      </c>
      <c r="N784" s="147" t="str">
        <v>Other Ingredients--Wood Charcoal</v>
      </c>
      <c r="O784" s="147" t="str" cm="1">
        <f t="array" ref="O784">IF(L784&lt;&gt;"",_xlfn.CHOOSECOLS(_xlfn.TEXTSPLIT(N784,"--"),1),"")</f>
        <v>Other Ingredients</v>
      </c>
      <c r="P784" s="147" t="str" cm="1">
        <f t="array" ref="P784">IF(L784&lt;&gt;"",IFERROR(_xlfn.CHOOSECOLS(_xlfn.TEXTSPLIT(N784,"--"),2),""),"")</f>
        <v>Wood Charcoal</v>
      </c>
      <c r="Q784" s="147" t="str">
        <f t="shared" si="52"/>
        <v/>
      </c>
    </row>
    <row r="785" spans="1:17" x14ac:dyDescent="0.35">
      <c r="A785" s="146"/>
      <c r="B785" s="146"/>
      <c r="C785" s="146"/>
      <c r="D785" s="146"/>
      <c r="E785" s="146" t="str">
        <f t="shared" si="51"/>
        <v/>
      </c>
      <c r="F785" s="146"/>
      <c r="G785" s="146"/>
      <c r="H785" s="146"/>
      <c r="I785" s="146"/>
      <c r="J785" s="146"/>
      <c r="K785" s="146"/>
      <c r="L785" s="146" t="str">
        <v>AOM_001508$Prebiotic--Lactobacillus plantarium</v>
      </c>
      <c r="M785" s="146" t="str" cm="1">
        <f t="array" ref="M785:N785">IF(L785&lt;&gt;"",_xlfn.TEXTSPLIT(L785, "$"),"")</f>
        <v>AOM_001508</v>
      </c>
      <c r="N785" s="146" t="str">
        <v>Prebiotic--Lactobacillus plantarium</v>
      </c>
      <c r="O785" s="146" t="str" cm="1">
        <f t="array" ref="O785">IF(L785&lt;&gt;"",_xlfn.CHOOSECOLS(_xlfn.TEXTSPLIT(N785,"--"),1),"")</f>
        <v>Prebiotic</v>
      </c>
      <c r="P785" s="146" t="str" cm="1">
        <f t="array" ref="P785">IF(L785&lt;&gt;"",IFERROR(_xlfn.CHOOSECOLS(_xlfn.TEXTSPLIT(N785,"--"),2),""),"")</f>
        <v>Lactobacillus plantarium</v>
      </c>
      <c r="Q785" s="146" t="str">
        <f t="shared" si="52"/>
        <v/>
      </c>
    </row>
    <row r="786" spans="1:17" x14ac:dyDescent="0.35">
      <c r="A786" s="147"/>
      <c r="B786" s="147"/>
      <c r="C786" s="147"/>
      <c r="D786" s="147"/>
      <c r="E786" s="147" t="str">
        <f t="shared" si="51"/>
        <v/>
      </c>
      <c r="F786" s="147"/>
      <c r="G786" s="147"/>
      <c r="H786" s="147"/>
      <c r="I786" s="147"/>
      <c r="J786" s="147"/>
      <c r="K786" s="147"/>
      <c r="L786" s="147" t="str">
        <v>AOM_002099$Probiotic--Dry Yeast</v>
      </c>
      <c r="M786" s="147" t="str" cm="1">
        <f t="array" ref="M786:N786">IF(L786&lt;&gt;"",_xlfn.TEXTSPLIT(L786, "$"),"")</f>
        <v>AOM_002099</v>
      </c>
      <c r="N786" s="147" t="str">
        <v>Probiotic--Dry Yeast</v>
      </c>
      <c r="O786" s="147" t="str" cm="1">
        <f t="array" ref="O786">IF(L786&lt;&gt;"",_xlfn.CHOOSECOLS(_xlfn.TEXTSPLIT(N786,"--"),1),"")</f>
        <v>Probiotic</v>
      </c>
      <c r="P786" s="147" t="str" cm="1">
        <f t="array" ref="P786">IF(L786&lt;&gt;"",IFERROR(_xlfn.CHOOSECOLS(_xlfn.TEXTSPLIT(N786,"--"),2),""),"")</f>
        <v>Dry Yeast</v>
      </c>
      <c r="Q786" s="147" t="str">
        <f t="shared" si="52"/>
        <v/>
      </c>
    </row>
    <row r="787" spans="1:17" x14ac:dyDescent="0.35">
      <c r="A787" s="146"/>
      <c r="B787" s="146"/>
      <c r="C787" s="146"/>
      <c r="D787" s="146"/>
      <c r="E787" s="146" t="str">
        <f t="shared" si="51"/>
        <v/>
      </c>
      <c r="F787" s="146"/>
      <c r="G787" s="146"/>
      <c r="H787" s="146"/>
      <c r="I787" s="146"/>
      <c r="J787" s="146"/>
      <c r="K787" s="146"/>
      <c r="L787" s="146" t="str">
        <v>AOM_002099$Probiotic--Saccharomyces cerevisiae</v>
      </c>
      <c r="M787" s="146" t="str" cm="1">
        <f t="array" ref="M787:N787">IF(L787&lt;&gt;"",_xlfn.TEXTSPLIT(L787, "$"),"")</f>
        <v>AOM_002099</v>
      </c>
      <c r="N787" s="146" t="str">
        <v>Probiotic--Saccharomyces cerevisiae</v>
      </c>
      <c r="O787" s="146" t="str" cm="1">
        <f t="array" ref="O787">IF(L787&lt;&gt;"",_xlfn.CHOOSECOLS(_xlfn.TEXTSPLIT(N787,"--"),1),"")</f>
        <v>Probiotic</v>
      </c>
      <c r="P787" s="146" t="str" cm="1">
        <f t="array" ref="P787">IF(L787&lt;&gt;"",IFERROR(_xlfn.CHOOSECOLS(_xlfn.TEXTSPLIT(N787,"--"),2),""),"")</f>
        <v>Saccharomyces cerevisiae</v>
      </c>
      <c r="Q787" s="146" t="str">
        <f t="shared" si="52"/>
        <v/>
      </c>
    </row>
    <row r="788" spans="1:17" x14ac:dyDescent="0.35">
      <c r="A788" s="147"/>
      <c r="B788" s="147"/>
      <c r="C788" s="147"/>
      <c r="D788" s="147"/>
      <c r="E788" s="147" t="str">
        <f t="shared" si="51"/>
        <v/>
      </c>
      <c r="F788" s="147"/>
      <c r="G788" s="147"/>
      <c r="H788" s="147"/>
      <c r="I788" s="147"/>
      <c r="J788" s="147"/>
      <c r="K788" s="147"/>
      <c r="L788" s="147" t="str">
        <v>AOM_001420$Probiotic--Saccharomyces cerevisiae</v>
      </c>
      <c r="M788" s="147" t="str" cm="1">
        <f t="array" ref="M788:N788">IF(L788&lt;&gt;"",_xlfn.TEXTSPLIT(L788, "$"),"")</f>
        <v>AOM_001420</v>
      </c>
      <c r="N788" s="147" t="str">
        <v>Probiotic--Saccharomyces cerevisiae</v>
      </c>
      <c r="O788" s="147" t="str" cm="1">
        <f t="array" ref="O788">IF(L788&lt;&gt;"",_xlfn.CHOOSECOLS(_xlfn.TEXTSPLIT(N788,"--"),1),"")</f>
        <v>Probiotic</v>
      </c>
      <c r="P788" s="147" t="str" cm="1">
        <f t="array" ref="P788">IF(L788&lt;&gt;"",IFERROR(_xlfn.CHOOSECOLS(_xlfn.TEXTSPLIT(N788,"--"),2),""),"")</f>
        <v>Saccharomyces cerevisiae</v>
      </c>
      <c r="Q788" s="147" t="str">
        <f t="shared" si="52"/>
        <v/>
      </c>
    </row>
    <row r="789" spans="1:17" x14ac:dyDescent="0.35">
      <c r="A789" s="146"/>
      <c r="B789" s="146"/>
      <c r="C789" s="146"/>
      <c r="D789" s="146"/>
      <c r="E789" s="146" t="str">
        <f t="shared" si="51"/>
        <v/>
      </c>
      <c r="F789" s="146"/>
      <c r="G789" s="146"/>
      <c r="H789" s="146"/>
      <c r="I789" s="146"/>
      <c r="J789" s="146"/>
      <c r="K789" s="146"/>
      <c r="L789" s="146" t="str">
        <v>AOM_001420$Probiotic--Brewers Yeast</v>
      </c>
      <c r="M789" s="146" t="str" cm="1">
        <f t="array" ref="M789:N789">IF(L789&lt;&gt;"",_xlfn.TEXTSPLIT(L789, "$"),"")</f>
        <v>AOM_001420</v>
      </c>
      <c r="N789" s="146" t="str">
        <v>Probiotic--Brewers Yeast</v>
      </c>
      <c r="O789" s="146" t="str" cm="1">
        <f t="array" ref="O789">IF(L789&lt;&gt;"",_xlfn.CHOOSECOLS(_xlfn.TEXTSPLIT(N789,"--"),1),"")</f>
        <v>Probiotic</v>
      </c>
      <c r="P789" s="146" t="str" cm="1">
        <f t="array" ref="P789">IF(L789&lt;&gt;"",IFERROR(_xlfn.CHOOSECOLS(_xlfn.TEXTSPLIT(N789,"--"),2),""),"")</f>
        <v>Brewers Yeast</v>
      </c>
      <c r="Q789" s="146" t="str">
        <f t="shared" si="52"/>
        <v/>
      </c>
    </row>
    <row r="790" spans="1:17" x14ac:dyDescent="0.35">
      <c r="A790" s="147"/>
      <c r="B790" s="147"/>
      <c r="C790" s="147"/>
      <c r="D790" s="147"/>
      <c r="E790" s="147" t="str">
        <f t="shared" si="51"/>
        <v/>
      </c>
      <c r="F790" s="147"/>
      <c r="G790" s="147"/>
      <c r="H790" s="147"/>
      <c r="I790" s="147"/>
      <c r="J790" s="147"/>
      <c r="K790" s="147"/>
      <c r="L790" s="147" t="str">
        <v>AOM_001421$Probiotic--Saccharomyces cerevisiae Slurry</v>
      </c>
      <c r="M790" s="147" t="str" cm="1">
        <f t="array" ref="M790:N790">IF(L790&lt;&gt;"",_xlfn.TEXTSPLIT(L790, "$"),"")</f>
        <v>AOM_001421</v>
      </c>
      <c r="N790" s="147" t="str">
        <v>Probiotic--Saccharomyces cerevisiae Slurry</v>
      </c>
      <c r="O790" s="147" t="str" cm="1">
        <f t="array" ref="O790">IF(L790&lt;&gt;"",_xlfn.CHOOSECOLS(_xlfn.TEXTSPLIT(N790,"--"),1),"")</f>
        <v>Probiotic</v>
      </c>
      <c r="P790" s="147" t="str" cm="1">
        <f t="array" ref="P790">IF(L790&lt;&gt;"",IFERROR(_xlfn.CHOOSECOLS(_xlfn.TEXTSPLIT(N790,"--"),2),""),"")</f>
        <v>Saccharomyces cerevisiae Slurry</v>
      </c>
      <c r="Q790" s="147" t="str">
        <f t="shared" si="52"/>
        <v/>
      </c>
    </row>
    <row r="791" spans="1:17" x14ac:dyDescent="0.35">
      <c r="A791" s="146"/>
      <c r="B791" s="146"/>
      <c r="C791" s="146"/>
      <c r="D791" s="146"/>
      <c r="E791" s="146" t="str">
        <f t="shared" si="51"/>
        <v/>
      </c>
      <c r="F791" s="146"/>
      <c r="G791" s="146"/>
      <c r="H791" s="146"/>
      <c r="I791" s="146"/>
      <c r="J791" s="146"/>
      <c r="K791" s="146"/>
      <c r="L791" s="146" t="str">
        <v>AOM_001421$Probiotic--Brewers Yeast Slurry</v>
      </c>
      <c r="M791" s="146" t="str" cm="1">
        <f t="array" ref="M791:N791">IF(L791&lt;&gt;"",_xlfn.TEXTSPLIT(L791, "$"),"")</f>
        <v>AOM_001421</v>
      </c>
      <c r="N791" s="146" t="str">
        <v>Probiotic--Brewers Yeast Slurry</v>
      </c>
      <c r="O791" s="146" t="str" cm="1">
        <f t="array" ref="O791">IF(L791&lt;&gt;"",_xlfn.CHOOSECOLS(_xlfn.TEXTSPLIT(N791,"--"),1),"")</f>
        <v>Probiotic</v>
      </c>
      <c r="P791" s="146" t="str" cm="1">
        <f t="array" ref="P791">IF(L791&lt;&gt;"",IFERROR(_xlfn.CHOOSECOLS(_xlfn.TEXTSPLIT(N791,"--"),2),""),"")</f>
        <v>Brewers Yeast Slurry</v>
      </c>
      <c r="Q791" s="146" t="str">
        <f t="shared" si="52"/>
        <v/>
      </c>
    </row>
    <row r="792" spans="1:17" x14ac:dyDescent="0.35">
      <c r="A792" s="147"/>
      <c r="B792" s="147"/>
      <c r="C792" s="147"/>
      <c r="D792" s="147"/>
      <c r="E792" s="147" t="str">
        <f t="shared" si="51"/>
        <v/>
      </c>
      <c r="F792" s="147"/>
      <c r="G792" s="147"/>
      <c r="H792" s="147"/>
      <c r="I792" s="147"/>
      <c r="J792" s="147"/>
      <c r="K792" s="147"/>
      <c r="L792" s="147" t="str">
        <v>AOM_001422$Probiotic--Spent Yeast</v>
      </c>
      <c r="M792" s="147" t="str" cm="1">
        <f t="array" ref="M792:N792">IF(L792&lt;&gt;"",_xlfn.TEXTSPLIT(L792, "$"),"")</f>
        <v>AOM_001422</v>
      </c>
      <c r="N792" s="147" t="str">
        <v>Probiotic--Spent Yeast</v>
      </c>
      <c r="O792" s="147" t="str" cm="1">
        <f t="array" ref="O792">IF(L792&lt;&gt;"",_xlfn.CHOOSECOLS(_xlfn.TEXTSPLIT(N792,"--"),1),"")</f>
        <v>Probiotic</v>
      </c>
      <c r="P792" s="147" t="str" cm="1">
        <f t="array" ref="P792">IF(L792&lt;&gt;"",IFERROR(_xlfn.CHOOSECOLS(_xlfn.TEXTSPLIT(N792,"--"),2),""),"")</f>
        <v>Spent Yeast</v>
      </c>
      <c r="Q792" s="147" t="str">
        <f t="shared" si="52"/>
        <v/>
      </c>
    </row>
    <row r="793" spans="1:17" x14ac:dyDescent="0.35">
      <c r="A793" s="146"/>
      <c r="B793" s="146"/>
      <c r="C793" s="146"/>
      <c r="D793" s="146"/>
      <c r="E793" s="146" t="str">
        <f t="shared" si="51"/>
        <v/>
      </c>
      <c r="F793" s="146"/>
      <c r="G793" s="146"/>
      <c r="H793" s="146"/>
      <c r="I793" s="146"/>
      <c r="J793" s="146"/>
      <c r="K793" s="146"/>
      <c r="L793" s="146" t="str">
        <v>AOM_001500$Preformulated Feed--ACTIPAL HP 1</v>
      </c>
      <c r="M793" s="146" t="str" cm="1">
        <f t="array" ref="M793:N793">IF(L793&lt;&gt;"",_xlfn.TEXTSPLIT(L793, "$"),"")</f>
        <v>AOM_001500</v>
      </c>
      <c r="N793" s="146" t="str">
        <v>Preformulated Feed--ACTIPAL HP 1</v>
      </c>
      <c r="O793" s="146" t="str" cm="1">
        <f t="array" ref="O793">IF(L793&lt;&gt;"",_xlfn.CHOOSECOLS(_xlfn.TEXTSPLIT(N793,"--"),1),"")</f>
        <v>Preformulated Feed</v>
      </c>
      <c r="P793" s="146" t="str" cm="1">
        <f t="array" ref="P793">IF(L793&lt;&gt;"",IFERROR(_xlfn.CHOOSECOLS(_xlfn.TEXTSPLIT(N793,"--"),2),""),"")</f>
        <v>ACTIPAL HP 1</v>
      </c>
      <c r="Q793" s="146" t="str">
        <f t="shared" si="52"/>
        <v/>
      </c>
    </row>
    <row r="794" spans="1:17" x14ac:dyDescent="0.35">
      <c r="A794" s="147"/>
      <c r="B794" s="147"/>
      <c r="C794" s="147"/>
      <c r="D794" s="147"/>
      <c r="E794" s="147" t="str">
        <f t="shared" si="51"/>
        <v/>
      </c>
      <c r="F794" s="147"/>
      <c r="G794" s="147"/>
      <c r="H794" s="147"/>
      <c r="I794" s="147"/>
      <c r="J794" s="147"/>
      <c r="K794" s="147"/>
      <c r="L794" s="147" t="str">
        <v>AOM_001501$Preformulated Feed--AquaNutro Abalone Grower</v>
      </c>
      <c r="M794" s="147" t="str" cm="1">
        <f t="array" ref="M794:N794">IF(L794&lt;&gt;"",_xlfn.TEXTSPLIT(L794, "$"),"")</f>
        <v>AOM_001501</v>
      </c>
      <c r="N794" s="147" t="str">
        <v>Preformulated Feed--AquaNutro Abalone Grower</v>
      </c>
      <c r="O794" s="147" t="str" cm="1">
        <f t="array" ref="O794">IF(L794&lt;&gt;"",_xlfn.CHOOSECOLS(_xlfn.TEXTSPLIT(N794,"--"),1),"")</f>
        <v>Preformulated Feed</v>
      </c>
      <c r="P794" s="147" t="str" cm="1">
        <f t="array" ref="P794">IF(L794&lt;&gt;"",IFERROR(_xlfn.CHOOSECOLS(_xlfn.TEXTSPLIT(N794,"--"),2),""),"")</f>
        <v>AquaNutro Abalone Grower</v>
      </c>
      <c r="Q794" s="147" t="str">
        <f t="shared" si="52"/>
        <v/>
      </c>
    </row>
    <row r="795" spans="1:17" x14ac:dyDescent="0.35">
      <c r="A795" s="146"/>
      <c r="B795" s="146"/>
      <c r="C795" s="146"/>
      <c r="D795" s="146"/>
      <c r="E795" s="146" t="str">
        <f t="shared" si="51"/>
        <v/>
      </c>
      <c r="F795" s="146"/>
      <c r="G795" s="146"/>
      <c r="H795" s="146"/>
      <c r="I795" s="146"/>
      <c r="J795" s="146"/>
      <c r="K795" s="146"/>
      <c r="L795" s="146" t="str">
        <v>AOM_000798$Preformulated Feed--Beef Survival Meal</v>
      </c>
      <c r="M795" s="146" t="str" cm="1">
        <f t="array" ref="M795:N795">IF(L795&lt;&gt;"",_xlfn.TEXTSPLIT(L795, "$"),"")</f>
        <v>AOM_000798</v>
      </c>
      <c r="N795" s="146" t="str">
        <v>Preformulated Feed--Beef Survival Meal</v>
      </c>
      <c r="O795" s="146" t="str" cm="1">
        <f t="array" ref="O795">IF(L795&lt;&gt;"",_xlfn.CHOOSECOLS(_xlfn.TEXTSPLIT(N795,"--"),1),"")</f>
        <v>Preformulated Feed</v>
      </c>
      <c r="P795" s="146" t="str" cm="1">
        <f t="array" ref="P795">IF(L795&lt;&gt;"",IFERROR(_xlfn.CHOOSECOLS(_xlfn.TEXTSPLIT(N795,"--"),2),""),"")</f>
        <v>Beef Survival Meal</v>
      </c>
      <c r="Q795" s="146" t="str">
        <f t="shared" si="52"/>
        <v/>
      </c>
    </row>
    <row r="796" spans="1:17" x14ac:dyDescent="0.35">
      <c r="A796" s="147"/>
      <c r="B796" s="147"/>
      <c r="C796" s="147"/>
      <c r="D796" s="147"/>
      <c r="E796" s="147" t="str">
        <f t="shared" si="51"/>
        <v/>
      </c>
      <c r="F796" s="147"/>
      <c r="G796" s="147"/>
      <c r="H796" s="147"/>
      <c r="I796" s="147"/>
      <c r="J796" s="147"/>
      <c r="K796" s="147"/>
      <c r="L796" s="147" t="str">
        <v>AOM_02110$Preformulated Feed--Chick Mash</v>
      </c>
      <c r="M796" s="147" t="str" cm="1">
        <f t="array" ref="M796:N796">IF(L796&lt;&gt;"",_xlfn.TEXTSPLIT(L796, "$"),"")</f>
        <v>AOM_02110</v>
      </c>
      <c r="N796" s="147" t="str">
        <v>Preformulated Feed--Chick Mash</v>
      </c>
      <c r="O796" s="147" t="str" cm="1">
        <f t="array" ref="O796">IF(L796&lt;&gt;"",_xlfn.CHOOSECOLS(_xlfn.TEXTSPLIT(N796,"--"),1),"")</f>
        <v>Preformulated Feed</v>
      </c>
      <c r="P796" s="147" t="str" cm="1">
        <f t="array" ref="P796">IF(L796&lt;&gt;"",IFERROR(_xlfn.CHOOSECOLS(_xlfn.TEXTSPLIT(N796,"--"),2),""),"")</f>
        <v>Chick Mash</v>
      </c>
      <c r="Q796" s="147" t="str">
        <f t="shared" si="52"/>
        <v/>
      </c>
    </row>
    <row r="797" spans="1:17" x14ac:dyDescent="0.35">
      <c r="A797" s="146"/>
      <c r="B797" s="146"/>
      <c r="C797" s="146"/>
      <c r="D797" s="146"/>
      <c r="E797" s="146" t="str">
        <f t="shared" si="51"/>
        <v/>
      </c>
      <c r="F797" s="146"/>
      <c r="G797" s="146"/>
      <c r="H797" s="146"/>
      <c r="I797" s="146"/>
      <c r="J797" s="146"/>
      <c r="K797" s="146"/>
      <c r="L797" s="146" t="str">
        <v>AOM_000799$Preformulated Feed--Commercial Feed</v>
      </c>
      <c r="M797" s="146" t="str" cm="1">
        <f t="array" ref="M797:N797">IF(L797&lt;&gt;"",_xlfn.TEXTSPLIT(L797, "$"),"")</f>
        <v>AOM_000799</v>
      </c>
      <c r="N797" s="146" t="str">
        <v>Preformulated Feed--Commercial Feed</v>
      </c>
      <c r="O797" s="146" t="str" cm="1">
        <f t="array" ref="O797">IF(L797&lt;&gt;"",_xlfn.CHOOSECOLS(_xlfn.TEXTSPLIT(N797,"--"),1),"")</f>
        <v>Preformulated Feed</v>
      </c>
      <c r="P797" s="146" t="str" cm="1">
        <f t="array" ref="P797">IF(L797&lt;&gt;"",IFERROR(_xlfn.CHOOSECOLS(_xlfn.TEXTSPLIT(N797,"--"),2),""),"")</f>
        <v>Commercial Feed</v>
      </c>
      <c r="Q797" s="146" t="str">
        <f t="shared" si="52"/>
        <v/>
      </c>
    </row>
    <row r="798" spans="1:17" x14ac:dyDescent="0.35">
      <c r="A798" s="147"/>
      <c r="B798" s="147"/>
      <c r="C798" s="147"/>
      <c r="D798" s="147"/>
      <c r="E798" s="147" t="str">
        <f t="shared" si="51"/>
        <v/>
      </c>
      <c r="F798" s="147"/>
      <c r="G798" s="147"/>
      <c r="H798" s="147"/>
      <c r="I798" s="147"/>
      <c r="J798" s="147"/>
      <c r="K798" s="147"/>
      <c r="L798" s="147" t="str">
        <v>AOM_000799$Preformulated Feed--Industrial Commercial Feed</v>
      </c>
      <c r="M798" s="147" t="str" cm="1">
        <f t="array" ref="M798:N798">IF(L798&lt;&gt;"",_xlfn.TEXTSPLIT(L798, "$"),"")</f>
        <v>AOM_000799</v>
      </c>
      <c r="N798" s="147" t="str">
        <v>Preformulated Feed--Industrial Commercial Feed</v>
      </c>
      <c r="O798" s="147" t="str" cm="1">
        <f t="array" ref="O798">IF(L798&lt;&gt;"",_xlfn.CHOOSECOLS(_xlfn.TEXTSPLIT(N798,"--"),1),"")</f>
        <v>Preformulated Feed</v>
      </c>
      <c r="P798" s="147" t="str" cm="1">
        <f t="array" ref="P798">IF(L798&lt;&gt;"",IFERROR(_xlfn.CHOOSECOLS(_xlfn.TEXTSPLIT(N798,"--"),2),""),"")</f>
        <v>Industrial Commercial Feed</v>
      </c>
      <c r="Q798" s="147" t="str">
        <f t="shared" si="52"/>
        <v/>
      </c>
    </row>
    <row r="799" spans="1:17" x14ac:dyDescent="0.35">
      <c r="A799" s="146"/>
      <c r="B799" s="146"/>
      <c r="C799" s="146"/>
      <c r="D799" s="146"/>
      <c r="E799" s="146" t="str">
        <f t="shared" si="51"/>
        <v/>
      </c>
      <c r="F799" s="146"/>
      <c r="G799" s="146"/>
      <c r="H799" s="146"/>
      <c r="I799" s="146"/>
      <c r="J799" s="146"/>
      <c r="K799" s="146"/>
      <c r="L799" s="146" t="str">
        <v>AOM_000800$Preformulated Feed--Concentrate</v>
      </c>
      <c r="M799" s="146" t="str" cm="1">
        <f t="array" ref="M799:N799">IF(L799&lt;&gt;"",_xlfn.TEXTSPLIT(L799, "$"),"")</f>
        <v>AOM_000800</v>
      </c>
      <c r="N799" s="146" t="str">
        <v>Preformulated Feed--Concentrate</v>
      </c>
      <c r="O799" s="146" t="str" cm="1">
        <f t="array" ref="O799">IF(L799&lt;&gt;"",_xlfn.CHOOSECOLS(_xlfn.TEXTSPLIT(N799,"--"),1),"")</f>
        <v>Preformulated Feed</v>
      </c>
      <c r="P799" s="146" t="str" cm="1">
        <f t="array" ref="P799">IF(L799&lt;&gt;"",IFERROR(_xlfn.CHOOSECOLS(_xlfn.TEXTSPLIT(N799,"--"),2),""),"")</f>
        <v>Concentrate</v>
      </c>
      <c r="Q799" s="146" t="str">
        <f t="shared" si="52"/>
        <v/>
      </c>
    </row>
    <row r="800" spans="1:17" x14ac:dyDescent="0.35">
      <c r="A800" s="147"/>
      <c r="B800" s="147"/>
      <c r="C800" s="147"/>
      <c r="D800" s="147"/>
      <c r="E800" s="147" t="str">
        <f t="shared" si="51"/>
        <v/>
      </c>
      <c r="F800" s="147"/>
      <c r="G800" s="147"/>
      <c r="H800" s="147"/>
      <c r="I800" s="147"/>
      <c r="J800" s="147"/>
      <c r="K800" s="147"/>
      <c r="L800" s="147" t="str">
        <v>AOM_001493$Preformulated Feed--Concentrate--Growers Concentrate</v>
      </c>
      <c r="M800" s="147" t="str" cm="1">
        <f t="array" ref="M800:N800">IF(L800&lt;&gt;"",_xlfn.TEXTSPLIT(L800, "$"),"")</f>
        <v>AOM_001493</v>
      </c>
      <c r="N800" s="147" t="str">
        <v>Preformulated Feed--Concentrate--Growers Concentrate</v>
      </c>
      <c r="O800" s="147" t="str" cm="1">
        <f t="array" ref="O800">IF(L800&lt;&gt;"",_xlfn.CHOOSECOLS(_xlfn.TEXTSPLIT(N800,"--"),1),"")</f>
        <v>Preformulated Feed</v>
      </c>
      <c r="P800" s="147" t="str" cm="1">
        <f t="array" ref="P800">IF(L800&lt;&gt;"",IFERROR(_xlfn.CHOOSECOLS(_xlfn.TEXTSPLIT(N800,"--"),2),""),"")</f>
        <v>Concentrate</v>
      </c>
      <c r="Q800" s="147" t="str">
        <f t="shared" si="52"/>
        <v>Growers Concentrate</v>
      </c>
    </row>
    <row r="801" spans="1:17" x14ac:dyDescent="0.35">
      <c r="A801" s="146"/>
      <c r="B801" s="146"/>
      <c r="C801" s="146"/>
      <c r="D801" s="146"/>
      <c r="E801" s="146" t="str">
        <f t="shared" si="51"/>
        <v/>
      </c>
      <c r="F801" s="146"/>
      <c r="G801" s="146"/>
      <c r="H801" s="146"/>
      <c r="I801" s="146"/>
      <c r="J801" s="146"/>
      <c r="K801" s="146"/>
      <c r="L801" s="146" t="str">
        <v>AOM_000805$Preformulated Feed--Concentrate--Imported Concentrate</v>
      </c>
      <c r="M801" s="146" t="str" cm="1">
        <f t="array" ref="M801:N801">IF(L801&lt;&gt;"",_xlfn.TEXTSPLIT(L801, "$"),"")</f>
        <v>AOM_000805</v>
      </c>
      <c r="N801" s="146" t="str">
        <v>Preformulated Feed--Concentrate--Imported Concentrate</v>
      </c>
      <c r="O801" s="146" t="str" cm="1">
        <f t="array" ref="O801">IF(L801&lt;&gt;"",_xlfn.CHOOSECOLS(_xlfn.TEXTSPLIT(N801,"--"),1),"")</f>
        <v>Preformulated Feed</v>
      </c>
      <c r="P801" s="146" t="str" cm="1">
        <f t="array" ref="P801">IF(L801&lt;&gt;"",IFERROR(_xlfn.CHOOSECOLS(_xlfn.TEXTSPLIT(N801,"--"),2),""),"")</f>
        <v>Concentrate</v>
      </c>
      <c r="Q801" s="146" t="str">
        <f t="shared" si="52"/>
        <v>Imported Concentrate</v>
      </c>
    </row>
    <row r="802" spans="1:17" x14ac:dyDescent="0.35">
      <c r="A802" s="147"/>
      <c r="B802" s="147"/>
      <c r="C802" s="147"/>
      <c r="D802" s="147"/>
      <c r="E802" s="147" t="str">
        <f t="shared" si="51"/>
        <v/>
      </c>
      <c r="F802" s="147"/>
      <c r="G802" s="147"/>
      <c r="H802" s="147"/>
      <c r="I802" s="147"/>
      <c r="J802" s="147"/>
      <c r="K802" s="147"/>
      <c r="L802" s="147" t="str">
        <v>AOM_001492$Preformulated Feed--Concentrate--Protein-Mineral Concentrate</v>
      </c>
      <c r="M802" s="147" t="str" cm="1">
        <f t="array" ref="M802:N802">IF(L802&lt;&gt;"",_xlfn.TEXTSPLIT(L802, "$"),"")</f>
        <v>AOM_001492</v>
      </c>
      <c r="N802" s="147" t="str">
        <v>Preformulated Feed--Concentrate--Protein-Mineral Concentrate</v>
      </c>
      <c r="O802" s="147" t="str" cm="1">
        <f t="array" ref="O802">IF(L802&lt;&gt;"",_xlfn.CHOOSECOLS(_xlfn.TEXTSPLIT(N802,"--"),1),"")</f>
        <v>Preformulated Feed</v>
      </c>
      <c r="P802" s="147" t="str" cm="1">
        <f t="array" ref="P802">IF(L802&lt;&gt;"",IFERROR(_xlfn.CHOOSECOLS(_xlfn.TEXTSPLIT(N802,"--"),2),""),"")</f>
        <v>Concentrate</v>
      </c>
      <c r="Q802" s="147" t="str">
        <f t="shared" si="52"/>
        <v>Protein-Mineral Concentrate</v>
      </c>
    </row>
    <row r="803" spans="1:17" x14ac:dyDescent="0.35">
      <c r="A803" s="146"/>
      <c r="B803" s="146"/>
      <c r="C803" s="146"/>
      <c r="D803" s="146"/>
      <c r="E803" s="146" t="str">
        <f t="shared" si="51"/>
        <v/>
      </c>
      <c r="F803" s="146"/>
      <c r="G803" s="146"/>
      <c r="H803" s="146"/>
      <c r="I803" s="146"/>
      <c r="J803" s="146"/>
      <c r="K803" s="146"/>
      <c r="L803" s="146" t="str">
        <v>AOM_000803$Preformulated Feed--Concentrate--Layer Concentrate</v>
      </c>
      <c r="M803" s="146" t="str" cm="1">
        <f t="array" ref="M803:N803">IF(L803&lt;&gt;"",_xlfn.TEXTSPLIT(L803, "$"),"")</f>
        <v>AOM_000803</v>
      </c>
      <c r="N803" s="146" t="str">
        <v>Preformulated Feed--Concentrate--Layer Concentrate</v>
      </c>
      <c r="O803" s="146" t="str" cm="1">
        <f t="array" ref="O803">IF(L803&lt;&gt;"",_xlfn.CHOOSECOLS(_xlfn.TEXTSPLIT(N803,"--"),1),"")</f>
        <v>Preformulated Feed</v>
      </c>
      <c r="P803" s="146" t="str" cm="1">
        <f t="array" ref="P803">IF(L803&lt;&gt;"",IFERROR(_xlfn.CHOOSECOLS(_xlfn.TEXTSPLIT(N803,"--"),2),""),"")</f>
        <v>Concentrate</v>
      </c>
      <c r="Q803" s="146" t="str">
        <f t="shared" si="52"/>
        <v>Layer Concentrate</v>
      </c>
    </row>
    <row r="804" spans="1:17" x14ac:dyDescent="0.35">
      <c r="A804" s="147"/>
      <c r="B804" s="147"/>
      <c r="C804" s="147"/>
      <c r="D804" s="147"/>
      <c r="E804" s="147" t="str">
        <f t="shared" si="51"/>
        <v/>
      </c>
      <c r="F804" s="147"/>
      <c r="G804" s="147"/>
      <c r="H804" s="147"/>
      <c r="I804" s="147"/>
      <c r="J804" s="147"/>
      <c r="K804" s="147"/>
      <c r="L804" s="147" t="str">
        <v>AOM_000801$Preformulated Feed--Dairy Meal</v>
      </c>
      <c r="M804" s="147" t="str" cm="1">
        <f t="array" ref="M804:N804">IF(L804&lt;&gt;"",_xlfn.TEXTSPLIT(L804, "$"),"")</f>
        <v>AOM_000801</v>
      </c>
      <c r="N804" s="147" t="str">
        <v>Preformulated Feed--Dairy Meal</v>
      </c>
      <c r="O804" s="147" t="str" cm="1">
        <f t="array" ref="O804">IF(L804&lt;&gt;"",_xlfn.CHOOSECOLS(_xlfn.TEXTSPLIT(N804,"--"),1),"")</f>
        <v>Preformulated Feed</v>
      </c>
      <c r="P804" s="147" t="str" cm="1">
        <f t="array" ref="P804">IF(L804&lt;&gt;"",IFERROR(_xlfn.CHOOSECOLS(_xlfn.TEXTSPLIT(N804,"--"),2),""),"")</f>
        <v>Dairy Meal</v>
      </c>
      <c r="Q804" s="147" t="str">
        <f t="shared" si="52"/>
        <v/>
      </c>
    </row>
    <row r="805" spans="1:17" x14ac:dyDescent="0.35">
      <c r="A805" s="146"/>
      <c r="B805" s="146"/>
      <c r="C805" s="146"/>
      <c r="D805" s="146"/>
      <c r="E805" s="146" t="str">
        <f t="shared" si="51"/>
        <v/>
      </c>
      <c r="F805" s="146"/>
      <c r="G805" s="146"/>
      <c r="H805" s="146"/>
      <c r="I805" s="146"/>
      <c r="J805" s="146"/>
      <c r="K805" s="146"/>
      <c r="L805" s="146" t="str">
        <v>AOM_001579$Preformulated Feed--Elancoban</v>
      </c>
      <c r="M805" s="146" t="str" cm="1">
        <f t="array" ref="M805:N805">IF(L805&lt;&gt;"",_xlfn.TEXTSPLIT(L805, "$"),"")</f>
        <v>AOM_001579</v>
      </c>
      <c r="N805" s="146" t="str">
        <v>Preformulated Feed--Elancoban</v>
      </c>
      <c r="O805" s="146" t="str" cm="1">
        <f t="array" ref="O805">IF(L805&lt;&gt;"",_xlfn.CHOOSECOLS(_xlfn.TEXTSPLIT(N805,"--"),1),"")</f>
        <v>Preformulated Feed</v>
      </c>
      <c r="P805" s="146" t="str" cm="1">
        <f t="array" ref="P805">IF(L805&lt;&gt;"",IFERROR(_xlfn.CHOOSECOLS(_xlfn.TEXTSPLIT(N805,"--"),2),""),"")</f>
        <v>Elancoban</v>
      </c>
      <c r="Q805" s="146" t="str">
        <f t="shared" si="52"/>
        <v/>
      </c>
    </row>
    <row r="806" spans="1:17" x14ac:dyDescent="0.35">
      <c r="A806" s="147"/>
      <c r="B806" s="147"/>
      <c r="C806" s="147"/>
      <c r="D806" s="147"/>
      <c r="E806" s="147" t="str">
        <f t="shared" si="51"/>
        <v/>
      </c>
      <c r="F806" s="147"/>
      <c r="G806" s="147"/>
      <c r="H806" s="147"/>
      <c r="I806" s="147"/>
      <c r="J806" s="147"/>
      <c r="K806" s="147"/>
      <c r="L806" s="147" t="str">
        <v>AOM_001494$Preformulated Feed--Finisher Diet</v>
      </c>
      <c r="M806" s="147" t="str" cm="1">
        <f t="array" ref="M806:N806">IF(L806&lt;&gt;"",_xlfn.TEXTSPLIT(L806, "$"),"")</f>
        <v>AOM_001494</v>
      </c>
      <c r="N806" s="147" t="str">
        <v>Preformulated Feed--Finisher Diet</v>
      </c>
      <c r="O806" s="147" t="str" cm="1">
        <f t="array" ref="O806">IF(L806&lt;&gt;"",_xlfn.CHOOSECOLS(_xlfn.TEXTSPLIT(N806,"--"),1),"")</f>
        <v>Preformulated Feed</v>
      </c>
      <c r="P806" s="147" t="str" cm="1">
        <f t="array" ref="P806">IF(L806&lt;&gt;"",IFERROR(_xlfn.CHOOSECOLS(_xlfn.TEXTSPLIT(N806,"--"),2),""),"")</f>
        <v>Finisher Diet</v>
      </c>
      <c r="Q806" s="147" t="str">
        <f t="shared" si="52"/>
        <v/>
      </c>
    </row>
    <row r="807" spans="1:17" x14ac:dyDescent="0.35">
      <c r="A807" s="146"/>
      <c r="B807" s="146"/>
      <c r="C807" s="146"/>
      <c r="D807" s="146"/>
      <c r="E807" s="146" t="str">
        <f t="shared" si="51"/>
        <v/>
      </c>
      <c r="F807" s="146"/>
      <c r="G807" s="146"/>
      <c r="H807" s="146"/>
      <c r="I807" s="146"/>
      <c r="J807" s="146"/>
      <c r="K807" s="146"/>
      <c r="L807" s="146" t="str">
        <v>AOM_002097$Preformulated Feed--Fish Mix</v>
      </c>
      <c r="M807" s="146" t="str" cm="1">
        <f t="array" ref="M807:N807">IF(L807&lt;&gt;"",_xlfn.TEXTSPLIT(L807, "$"),"")</f>
        <v>AOM_002097</v>
      </c>
      <c r="N807" s="146" t="str">
        <v>Preformulated Feed--Fish Mix</v>
      </c>
      <c r="O807" s="146" t="str" cm="1">
        <f t="array" ref="O807">IF(L807&lt;&gt;"",_xlfn.CHOOSECOLS(_xlfn.TEXTSPLIT(N807,"--"),1),"")</f>
        <v>Preformulated Feed</v>
      </c>
      <c r="P807" s="146" t="str" cm="1">
        <f t="array" ref="P807">IF(L807&lt;&gt;"",IFERROR(_xlfn.CHOOSECOLS(_xlfn.TEXTSPLIT(N807,"--"),2),""),"")</f>
        <v>Fish Mix</v>
      </c>
      <c r="Q807" s="146" t="str">
        <f t="shared" si="52"/>
        <v/>
      </c>
    </row>
    <row r="808" spans="1:17" x14ac:dyDescent="0.35">
      <c r="A808" s="147"/>
      <c r="B808" s="147"/>
      <c r="C808" s="147"/>
      <c r="D808" s="147"/>
      <c r="E808" s="147" t="str">
        <f t="shared" si="51"/>
        <v/>
      </c>
      <c r="F808" s="147"/>
      <c r="G808" s="147"/>
      <c r="H808" s="147"/>
      <c r="I808" s="147"/>
      <c r="J808" s="147"/>
      <c r="K808" s="147"/>
      <c r="L808" s="147" t="str">
        <v>AOM_001495$Preformulated Feed--Growers Diet</v>
      </c>
      <c r="M808" s="147" t="str" cm="1">
        <f t="array" ref="M808:N808">IF(L808&lt;&gt;"",_xlfn.TEXTSPLIT(L808, "$"),"")</f>
        <v>AOM_001495</v>
      </c>
      <c r="N808" s="147" t="str">
        <v>Preformulated Feed--Growers Diet</v>
      </c>
      <c r="O808" s="147" t="str" cm="1">
        <f t="array" ref="O808">IF(L808&lt;&gt;"",_xlfn.CHOOSECOLS(_xlfn.TEXTSPLIT(N808,"--"),1),"")</f>
        <v>Preformulated Feed</v>
      </c>
      <c r="P808" s="147" t="str" cm="1">
        <f t="array" ref="P808">IF(L808&lt;&gt;"",IFERROR(_xlfn.CHOOSECOLS(_xlfn.TEXTSPLIT(N808,"--"),2),""),"")</f>
        <v>Growers Diet</v>
      </c>
      <c r="Q808" s="147" t="str">
        <f t="shared" si="52"/>
        <v/>
      </c>
    </row>
    <row r="809" spans="1:17" x14ac:dyDescent="0.35">
      <c r="A809" s="146"/>
      <c r="B809" s="146"/>
      <c r="C809" s="146"/>
      <c r="D809" s="146"/>
      <c r="E809" s="146" t="str">
        <f t="shared" si="51"/>
        <v/>
      </c>
      <c r="F809" s="146"/>
      <c r="G809" s="146"/>
      <c r="H809" s="146"/>
      <c r="I809" s="146"/>
      <c r="J809" s="146"/>
      <c r="K809" s="146"/>
      <c r="L809" s="146" t="str">
        <v>AOM_002109$Preformulated Feed--Layer's Meal</v>
      </c>
      <c r="M809" s="146" t="str" cm="1">
        <f t="array" ref="M809:N809">IF(L809&lt;&gt;"",_xlfn.TEXTSPLIT(L809, "$"),"")</f>
        <v>AOM_002109</v>
      </c>
      <c r="N809" s="146" t="str">
        <v>Preformulated Feed--Layer's Meal</v>
      </c>
      <c r="O809" s="146" t="str" cm="1">
        <f t="array" ref="O809">IF(L809&lt;&gt;"",_xlfn.CHOOSECOLS(_xlfn.TEXTSPLIT(N809,"--"),1),"")</f>
        <v>Preformulated Feed</v>
      </c>
      <c r="P809" s="146" t="str" cm="1">
        <f t="array" ref="P809">IF(L809&lt;&gt;"",IFERROR(_xlfn.CHOOSECOLS(_xlfn.TEXTSPLIT(N809,"--"),2),""),"")</f>
        <v>Layer's Meal</v>
      </c>
      <c r="Q809" s="146" t="str">
        <f t="shared" si="52"/>
        <v/>
      </c>
    </row>
    <row r="810" spans="1:17" x14ac:dyDescent="0.35">
      <c r="A810" s="147"/>
      <c r="B810" s="147"/>
      <c r="C810" s="147"/>
      <c r="D810" s="147"/>
      <c r="E810" s="147" t="str">
        <f t="shared" si="51"/>
        <v/>
      </c>
      <c r="F810" s="147"/>
      <c r="G810" s="147"/>
      <c r="H810" s="147"/>
      <c r="I810" s="147"/>
      <c r="J810" s="147"/>
      <c r="K810" s="147"/>
      <c r="L810" s="147" t="str">
        <v>AOM_001497$Preformulated Feed--Megalac</v>
      </c>
      <c r="M810" s="147" t="str" cm="1">
        <f t="array" ref="M810:N810">IF(L810&lt;&gt;"",_xlfn.TEXTSPLIT(L810, "$"),"")</f>
        <v>AOM_001497</v>
      </c>
      <c r="N810" s="147" t="str">
        <v>Preformulated Feed--Megalac</v>
      </c>
      <c r="O810" s="147" t="str" cm="1">
        <f t="array" ref="O810">IF(L810&lt;&gt;"",_xlfn.CHOOSECOLS(_xlfn.TEXTSPLIT(N810,"--"),1),"")</f>
        <v>Preformulated Feed</v>
      </c>
      <c r="P810" s="147" t="str" cm="1">
        <f t="array" ref="P810">IF(L810&lt;&gt;"",IFERROR(_xlfn.CHOOSECOLS(_xlfn.TEXTSPLIT(N810,"--"),2),""),"")</f>
        <v>Megalac</v>
      </c>
      <c r="Q810" s="147" t="str">
        <f t="shared" si="52"/>
        <v/>
      </c>
    </row>
    <row r="811" spans="1:17" x14ac:dyDescent="0.35">
      <c r="A811" s="146"/>
      <c r="B811" s="146"/>
      <c r="C811" s="146"/>
      <c r="D811" s="146"/>
      <c r="E811" s="146" t="str">
        <f t="shared" si="51"/>
        <v/>
      </c>
      <c r="F811" s="146"/>
      <c r="G811" s="146"/>
      <c r="H811" s="146"/>
      <c r="I811" s="146"/>
      <c r="J811" s="146"/>
      <c r="K811" s="146"/>
      <c r="L811" s="146" t="str">
        <v>AOM_001870$Preformulated Feed--Prime Gluten 60</v>
      </c>
      <c r="M811" s="146" t="str" cm="1">
        <f t="array" ref="M811:N811">IF(L811&lt;&gt;"",_xlfn.TEXTSPLIT(L811, "$"),"")</f>
        <v>AOM_001870</v>
      </c>
      <c r="N811" s="146" t="str">
        <v>Preformulated Feed--Prime Gluten 60</v>
      </c>
      <c r="O811" s="146" t="str" cm="1">
        <f t="array" ref="O811">IF(L811&lt;&gt;"",_xlfn.CHOOSECOLS(_xlfn.TEXTSPLIT(N811,"--"),1),"")</f>
        <v>Preformulated Feed</v>
      </c>
      <c r="P811" s="146" t="str" cm="1">
        <f t="array" ref="P811">IF(L811&lt;&gt;"",IFERROR(_xlfn.CHOOSECOLS(_xlfn.TEXTSPLIT(N811,"--"),2),""),"")</f>
        <v>Prime Gluten 60</v>
      </c>
      <c r="Q811" s="146" t="str">
        <f t="shared" si="52"/>
        <v/>
      </c>
    </row>
    <row r="812" spans="1:17" x14ac:dyDescent="0.35">
      <c r="A812" s="147"/>
      <c r="B812" s="147"/>
      <c r="C812" s="147"/>
      <c r="D812" s="147"/>
      <c r="E812" s="147" t="str">
        <f t="shared" si="51"/>
        <v/>
      </c>
      <c r="F812" s="147"/>
      <c r="G812" s="147"/>
      <c r="H812" s="147"/>
      <c r="I812" s="147"/>
      <c r="J812" s="147"/>
      <c r="K812" s="147"/>
      <c r="L812" s="147" t="str">
        <v>AOM_002098$Preformulated Feed--Poultry Feed</v>
      </c>
      <c r="M812" s="147" t="str" cm="1">
        <f t="array" ref="M812:N812">IF(L812&lt;&gt;"",_xlfn.TEXTSPLIT(L812, "$"),"")</f>
        <v>AOM_002098</v>
      </c>
      <c r="N812" s="147" t="str">
        <v>Preformulated Feed--Poultry Feed</v>
      </c>
      <c r="O812" s="147" t="str" cm="1">
        <f t="array" ref="O812">IF(L812&lt;&gt;"",_xlfn.CHOOSECOLS(_xlfn.TEXTSPLIT(N812,"--"),1),"")</f>
        <v>Preformulated Feed</v>
      </c>
      <c r="P812" s="147" t="str" cm="1">
        <f t="array" ref="P812">IF(L812&lt;&gt;"",IFERROR(_xlfn.CHOOSECOLS(_xlfn.TEXTSPLIT(N812,"--"),2),""),"")</f>
        <v>Poultry Feed</v>
      </c>
      <c r="Q812" s="147" t="str">
        <f t="shared" si="52"/>
        <v/>
      </c>
    </row>
    <row r="813" spans="1:17" x14ac:dyDescent="0.35">
      <c r="A813" s="146"/>
      <c r="B813" s="146"/>
      <c r="C813" s="146"/>
      <c r="D813" s="146"/>
      <c r="E813" s="146" t="str">
        <f t="shared" si="51"/>
        <v/>
      </c>
      <c r="F813" s="146"/>
      <c r="G813" s="146"/>
      <c r="H813" s="146"/>
      <c r="I813" s="146"/>
      <c r="J813" s="146"/>
      <c r="K813" s="146"/>
      <c r="L813" s="146" t="str">
        <v>AOM_001498$Preformulated Feed--Sheep Meal</v>
      </c>
      <c r="M813" s="146" t="str" cm="1">
        <f t="array" ref="M813:N813">IF(L813&lt;&gt;"",_xlfn.TEXTSPLIT(L813, "$"),"")</f>
        <v>AOM_001498</v>
      </c>
      <c r="N813" s="146" t="str">
        <v>Preformulated Feed--Sheep Meal</v>
      </c>
      <c r="O813" s="146" t="str" cm="1">
        <f t="array" ref="O813">IF(L813&lt;&gt;"",_xlfn.CHOOSECOLS(_xlfn.TEXTSPLIT(N813,"--"),1),"")</f>
        <v>Preformulated Feed</v>
      </c>
      <c r="P813" s="146" t="str" cm="1">
        <f t="array" ref="P813">IF(L813&lt;&gt;"",IFERROR(_xlfn.CHOOSECOLS(_xlfn.TEXTSPLIT(N813,"--"),2),""),"")</f>
        <v>Sheep Meal</v>
      </c>
      <c r="Q813" s="146" t="str">
        <f t="shared" si="52"/>
        <v/>
      </c>
    </row>
    <row r="814" spans="1:17" x14ac:dyDescent="0.35">
      <c r="A814" s="147"/>
      <c r="B814" s="147"/>
      <c r="C814" s="147"/>
      <c r="D814" s="147"/>
      <c r="E814" s="147" t="str">
        <f t="shared" si="51"/>
        <v/>
      </c>
      <c r="F814" s="147"/>
      <c r="G814" s="147"/>
      <c r="H814" s="147"/>
      <c r="I814" s="147"/>
      <c r="J814" s="147"/>
      <c r="K814" s="147"/>
      <c r="L814" s="147" t="str">
        <v>AOM_001496$Preformulated Feed--Starter Diet</v>
      </c>
      <c r="M814" s="147" t="str" cm="1">
        <f t="array" ref="M814:N814">IF(L814&lt;&gt;"",_xlfn.TEXTSPLIT(L814, "$"),"")</f>
        <v>AOM_001496</v>
      </c>
      <c r="N814" s="147" t="str">
        <v>Preformulated Feed--Starter Diet</v>
      </c>
      <c r="O814" s="147" t="str" cm="1">
        <f t="array" ref="O814">IF(L814&lt;&gt;"",_xlfn.CHOOSECOLS(_xlfn.TEXTSPLIT(N814,"--"),1),"")</f>
        <v>Preformulated Feed</v>
      </c>
      <c r="P814" s="147" t="str" cm="1">
        <f t="array" ref="P814">IF(L814&lt;&gt;"",IFERROR(_xlfn.CHOOSECOLS(_xlfn.TEXTSPLIT(N814,"--"),2),""),"")</f>
        <v>Starter Diet</v>
      </c>
      <c r="Q814" s="147" t="str">
        <f t="shared" si="52"/>
        <v/>
      </c>
    </row>
    <row r="815" spans="1:17" x14ac:dyDescent="0.35">
      <c r="A815" s="146"/>
      <c r="B815" s="146"/>
      <c r="C815" s="146"/>
      <c r="D815" s="146"/>
      <c r="E815" s="146" t="str">
        <f t="shared" si="51"/>
        <v/>
      </c>
      <c r="F815" s="146"/>
      <c r="G815" s="146"/>
      <c r="H815" s="146"/>
      <c r="I815" s="146"/>
      <c r="J815" s="146"/>
      <c r="K815" s="146"/>
      <c r="L815" s="146" t="str">
        <v>AOM_001502$Preformulated Feed--Swine Mix</v>
      </c>
      <c r="M815" s="146" t="str" cm="1">
        <f t="array" ref="M815:N815">IF(L815&lt;&gt;"",_xlfn.TEXTSPLIT(L815, "$"),"")</f>
        <v>AOM_001502</v>
      </c>
      <c r="N815" s="146" t="str">
        <v>Preformulated Feed--Swine Mix</v>
      </c>
      <c r="O815" s="146" t="str" cm="1">
        <f t="array" ref="O815">IF(L815&lt;&gt;"",_xlfn.CHOOSECOLS(_xlfn.TEXTSPLIT(N815,"--"),1),"")</f>
        <v>Preformulated Feed</v>
      </c>
      <c r="P815" s="146" t="str" cm="1">
        <f t="array" ref="P815">IF(L815&lt;&gt;"",IFERROR(_xlfn.CHOOSECOLS(_xlfn.TEXTSPLIT(N815,"--"),2),""),"")</f>
        <v>Swine Mix</v>
      </c>
      <c r="Q815" s="146" t="str">
        <f t="shared" si="52"/>
        <v/>
      </c>
    </row>
    <row r="816" spans="1:17" x14ac:dyDescent="0.35">
      <c r="A816" s="147"/>
      <c r="B816" s="147"/>
      <c r="C816" s="147"/>
      <c r="D816" s="147"/>
      <c r="E816" s="147" t="str">
        <f t="shared" si="51"/>
        <v/>
      </c>
      <c r="F816" s="147"/>
      <c r="G816" s="147"/>
      <c r="H816" s="147"/>
      <c r="I816" s="147"/>
      <c r="J816" s="147"/>
      <c r="K816" s="147"/>
      <c r="L816" s="147" t="str">
        <v>AOM_000804$Preformulated Feed--Total Mixed Ration</v>
      </c>
      <c r="M816" s="147" t="str" cm="1">
        <f t="array" ref="M816:N816">IF(L816&lt;&gt;"",_xlfn.TEXTSPLIT(L816, "$"),"")</f>
        <v>AOM_000804</v>
      </c>
      <c r="N816" s="147" t="str">
        <v>Preformulated Feed--Total Mixed Ration</v>
      </c>
      <c r="O816" s="147" t="str" cm="1">
        <f t="array" ref="O816">IF(L816&lt;&gt;"",_xlfn.CHOOSECOLS(_xlfn.TEXTSPLIT(N816,"--"),1),"")</f>
        <v>Preformulated Feed</v>
      </c>
      <c r="P816" s="147" t="str" cm="1">
        <f t="array" ref="P816">IF(L816&lt;&gt;"",IFERROR(_xlfn.CHOOSECOLS(_xlfn.TEXTSPLIT(N816,"--"),2),""),"")</f>
        <v>Total Mixed Ration</v>
      </c>
      <c r="Q816" s="147" t="str">
        <f t="shared" si="52"/>
        <v/>
      </c>
    </row>
    <row r="817" spans="1:17" x14ac:dyDescent="0.35">
      <c r="A817" s="146"/>
      <c r="B817" s="146"/>
      <c r="C817" s="146"/>
      <c r="D817" s="146"/>
      <c r="E817" s="146" t="str">
        <f t="shared" si="51"/>
        <v/>
      </c>
      <c r="F817" s="146"/>
      <c r="G817" s="146"/>
      <c r="H817" s="146"/>
      <c r="I817" s="146"/>
      <c r="J817" s="146"/>
      <c r="K817" s="146"/>
      <c r="L817" s="146" t="str">
        <v>AOM_001424$Supplement--Amino Acid--Biolysine</v>
      </c>
      <c r="M817" s="146" t="str" cm="1">
        <f t="array" ref="M817:N817">IF(L817&lt;&gt;"",_xlfn.TEXTSPLIT(L817, "$"),"")</f>
        <v>AOM_001424</v>
      </c>
      <c r="N817" s="146" t="str">
        <v>Supplement--Amino Acid--Biolysine</v>
      </c>
      <c r="O817" s="146" t="str" cm="1">
        <f t="array" ref="O817">IF(L817&lt;&gt;"",_xlfn.CHOOSECOLS(_xlfn.TEXTSPLIT(N817,"--"),1),"")</f>
        <v>Supplement</v>
      </c>
      <c r="P817" s="146" t="str" cm="1">
        <f t="array" ref="P817">IF(L817&lt;&gt;"",IFERROR(_xlfn.CHOOSECOLS(_xlfn.TEXTSPLIT(N817,"--"),2),""),"")</f>
        <v>Amino Acid</v>
      </c>
      <c r="Q817" s="146" t="str">
        <f t="shared" si="52"/>
        <v>Biolysine</v>
      </c>
    </row>
    <row r="818" spans="1:17" x14ac:dyDescent="0.35">
      <c r="A818" s="147"/>
      <c r="B818" s="147"/>
      <c r="C818" s="147"/>
      <c r="D818" s="147"/>
      <c r="E818" s="147" t="str">
        <f t="shared" si="51"/>
        <v/>
      </c>
      <c r="F818" s="147"/>
      <c r="G818" s="147"/>
      <c r="H818" s="147"/>
      <c r="I818" s="147"/>
      <c r="J818" s="147"/>
      <c r="K818" s="147"/>
      <c r="L818" s="147" t="str">
        <v>AOM_001377$Supplement--Amino Acid--DL-Methionine</v>
      </c>
      <c r="M818" s="147" t="str" cm="1">
        <f t="array" ref="M818:N818">IF(L818&lt;&gt;"",_xlfn.TEXTSPLIT(L818, "$"),"")</f>
        <v>AOM_001377</v>
      </c>
      <c r="N818" s="147" t="str">
        <v>Supplement--Amino Acid--DL-Methionine</v>
      </c>
      <c r="O818" s="147" t="str" cm="1">
        <f t="array" ref="O818">IF(L818&lt;&gt;"",_xlfn.CHOOSECOLS(_xlfn.TEXTSPLIT(N818,"--"),1),"")</f>
        <v>Supplement</v>
      </c>
      <c r="P818" s="147" t="str" cm="1">
        <f t="array" ref="P818">IF(L818&lt;&gt;"",IFERROR(_xlfn.CHOOSECOLS(_xlfn.TEXTSPLIT(N818,"--"),2),""),"")</f>
        <v>Amino Acid</v>
      </c>
      <c r="Q818" s="147" t="str">
        <f t="shared" si="52"/>
        <v>DL-Methionine</v>
      </c>
    </row>
    <row r="819" spans="1:17" x14ac:dyDescent="0.35">
      <c r="A819" s="146"/>
      <c r="B819" s="146"/>
      <c r="C819" s="146"/>
      <c r="D819" s="146"/>
      <c r="E819" s="146" t="str">
        <f t="shared" si="51"/>
        <v/>
      </c>
      <c r="F819" s="146"/>
      <c r="G819" s="146"/>
      <c r="H819" s="146"/>
      <c r="I819" s="146"/>
      <c r="J819" s="146"/>
      <c r="K819" s="146"/>
      <c r="L819" s="146" t="str">
        <v>AOM_001377$Supplement--Amino Acid--Methionine</v>
      </c>
      <c r="M819" s="146" t="str" cm="1">
        <f t="array" ref="M819:N819">IF(L819&lt;&gt;"",_xlfn.TEXTSPLIT(L819, "$"),"")</f>
        <v>AOM_001377</v>
      </c>
      <c r="N819" s="146" t="str">
        <v>Supplement--Amino Acid--Methionine</v>
      </c>
      <c r="O819" s="146" t="str" cm="1">
        <f t="array" ref="O819">IF(L819&lt;&gt;"",_xlfn.CHOOSECOLS(_xlfn.TEXTSPLIT(N819,"--"),1),"")</f>
        <v>Supplement</v>
      </c>
      <c r="P819" s="146" t="str" cm="1">
        <f t="array" ref="P819">IF(L819&lt;&gt;"",IFERROR(_xlfn.CHOOSECOLS(_xlfn.TEXTSPLIT(N819,"--"),2),""),"")</f>
        <v>Amino Acid</v>
      </c>
      <c r="Q819" s="146" t="str">
        <f t="shared" si="52"/>
        <v>Methionine</v>
      </c>
    </row>
    <row r="820" spans="1:17" x14ac:dyDescent="0.35">
      <c r="A820" s="147"/>
      <c r="B820" s="147"/>
      <c r="C820" s="147"/>
      <c r="D820" s="147"/>
      <c r="E820" s="147" t="str">
        <f t="shared" si="51"/>
        <v/>
      </c>
      <c r="F820" s="147"/>
      <c r="G820" s="147"/>
      <c r="H820" s="147"/>
      <c r="I820" s="147"/>
      <c r="J820" s="147"/>
      <c r="K820" s="147"/>
      <c r="L820" s="147" t="str">
        <v>AOM_000738$Supplement--Amino Acid--L-Threonine</v>
      </c>
      <c r="M820" s="147" t="str" cm="1">
        <f t="array" ref="M820:N820">IF(L820&lt;&gt;"",_xlfn.TEXTSPLIT(L820, "$"),"")</f>
        <v>AOM_000738</v>
      </c>
      <c r="N820" s="147" t="str">
        <v>Supplement--Amino Acid--L-Threonine</v>
      </c>
      <c r="O820" s="147" t="str" cm="1">
        <f t="array" ref="O820">IF(L820&lt;&gt;"",_xlfn.CHOOSECOLS(_xlfn.TEXTSPLIT(N820,"--"),1),"")</f>
        <v>Supplement</v>
      </c>
      <c r="P820" s="147" t="str" cm="1">
        <f t="array" ref="P820">IF(L820&lt;&gt;"",IFERROR(_xlfn.CHOOSECOLS(_xlfn.TEXTSPLIT(N820,"--"),2),""),"")</f>
        <v>Amino Acid</v>
      </c>
      <c r="Q820" s="147" t="str">
        <f t="shared" si="52"/>
        <v>L-Threonine</v>
      </c>
    </row>
    <row r="821" spans="1:17" x14ac:dyDescent="0.35">
      <c r="A821" s="146"/>
      <c r="B821" s="146"/>
      <c r="C821" s="146"/>
      <c r="D821" s="146"/>
      <c r="E821" s="146" t="str">
        <f t="shared" si="51"/>
        <v/>
      </c>
      <c r="F821" s="146"/>
      <c r="G821" s="146"/>
      <c r="H821" s="146"/>
      <c r="I821" s="146"/>
      <c r="J821" s="146"/>
      <c r="K821" s="146"/>
      <c r="L821" s="146" t="str">
        <v>AOM_000738$Supplement--Amino Acid--Threonine</v>
      </c>
      <c r="M821" s="146" t="str" cm="1">
        <f t="array" ref="M821:N821">IF(L821&lt;&gt;"",_xlfn.TEXTSPLIT(L821, "$"),"")</f>
        <v>AOM_000738</v>
      </c>
      <c r="N821" s="146" t="str">
        <v>Supplement--Amino Acid--Threonine</v>
      </c>
      <c r="O821" s="146" t="str" cm="1">
        <f t="array" ref="O821">IF(L821&lt;&gt;"",_xlfn.CHOOSECOLS(_xlfn.TEXTSPLIT(N821,"--"),1),"")</f>
        <v>Supplement</v>
      </c>
      <c r="P821" s="146" t="str" cm="1">
        <f t="array" ref="P821">IF(L821&lt;&gt;"",IFERROR(_xlfn.CHOOSECOLS(_xlfn.TEXTSPLIT(N821,"--"),2),""),"")</f>
        <v>Amino Acid</v>
      </c>
      <c r="Q821" s="146" t="str">
        <f t="shared" si="52"/>
        <v>Threonine</v>
      </c>
    </row>
    <row r="822" spans="1:17" x14ac:dyDescent="0.35">
      <c r="A822" s="147"/>
      <c r="B822" s="147"/>
      <c r="C822" s="147"/>
      <c r="D822" s="147"/>
      <c r="E822" s="147" t="str">
        <f t="shared" si="51"/>
        <v/>
      </c>
      <c r="F822" s="147"/>
      <c r="G822" s="147"/>
      <c r="H822" s="147"/>
      <c r="I822" s="147"/>
      <c r="J822" s="147"/>
      <c r="K822" s="147"/>
      <c r="L822" s="147" t="str">
        <v>AOM_000739$Supplement--Amino Acid--Lysine</v>
      </c>
      <c r="M822" s="147" t="str" cm="1">
        <f t="array" ref="M822:N822">IF(L822&lt;&gt;"",_xlfn.TEXTSPLIT(L822, "$"),"")</f>
        <v>AOM_000739</v>
      </c>
      <c r="N822" s="147" t="str">
        <v>Supplement--Amino Acid--Lysine</v>
      </c>
      <c r="O822" s="147" t="str" cm="1">
        <f t="array" ref="O822">IF(L822&lt;&gt;"",_xlfn.CHOOSECOLS(_xlfn.TEXTSPLIT(N822,"--"),1),"")</f>
        <v>Supplement</v>
      </c>
      <c r="P822" s="147" t="str" cm="1">
        <f t="array" ref="P822">IF(L822&lt;&gt;"",IFERROR(_xlfn.CHOOSECOLS(_xlfn.TEXTSPLIT(N822,"--"),2),""),"")</f>
        <v>Amino Acid</v>
      </c>
      <c r="Q822" s="147" t="str">
        <f t="shared" si="52"/>
        <v>Lysine</v>
      </c>
    </row>
    <row r="823" spans="1:17" x14ac:dyDescent="0.35">
      <c r="A823" s="146"/>
      <c r="B823" s="146"/>
      <c r="C823" s="146"/>
      <c r="D823" s="146"/>
      <c r="E823" s="146" t="str">
        <f t="shared" si="51"/>
        <v/>
      </c>
      <c r="F823" s="146"/>
      <c r="G823" s="146"/>
      <c r="H823" s="146"/>
      <c r="I823" s="146"/>
      <c r="J823" s="146"/>
      <c r="K823" s="146"/>
      <c r="L823" s="146" t="str">
        <v>AOM_000739$Supplement--Amino Acid--L-Lysine</v>
      </c>
      <c r="M823" s="146" t="str" cm="1">
        <f t="array" ref="M823:N823">IF(L823&lt;&gt;"",_xlfn.TEXTSPLIT(L823, "$"),"")</f>
        <v>AOM_000739</v>
      </c>
      <c r="N823" s="146" t="str">
        <v>Supplement--Amino Acid--L-Lysine</v>
      </c>
      <c r="O823" s="146" t="str" cm="1">
        <f t="array" ref="O823">IF(L823&lt;&gt;"",_xlfn.CHOOSECOLS(_xlfn.TEXTSPLIT(N823,"--"),1),"")</f>
        <v>Supplement</v>
      </c>
      <c r="P823" s="146" t="str" cm="1">
        <f t="array" ref="P823">IF(L823&lt;&gt;"",IFERROR(_xlfn.CHOOSECOLS(_xlfn.TEXTSPLIT(N823,"--"),2),""),"")</f>
        <v>Amino Acid</v>
      </c>
      <c r="Q823" s="146" t="str">
        <f t="shared" si="52"/>
        <v>L-Lysine</v>
      </c>
    </row>
    <row r="824" spans="1:17" x14ac:dyDescent="0.35">
      <c r="A824" s="147"/>
      <c r="B824" s="147"/>
      <c r="C824" s="147"/>
      <c r="D824" s="147"/>
      <c r="E824" s="147" t="str">
        <f t="shared" si="51"/>
        <v/>
      </c>
      <c r="F824" s="147"/>
      <c r="G824" s="147"/>
      <c r="H824" s="147"/>
      <c r="I824" s="147"/>
      <c r="J824" s="147"/>
      <c r="K824" s="147"/>
      <c r="L824" s="147" t="str">
        <v>AOM_000741$Supplement--Amino Acid--Methionine</v>
      </c>
      <c r="M824" s="147" t="str" cm="1">
        <f t="array" ref="M824:N824">IF(L824&lt;&gt;"",_xlfn.TEXTSPLIT(L824, "$"),"")</f>
        <v>AOM_000741</v>
      </c>
      <c r="N824" s="147" t="str">
        <v>Supplement--Amino Acid--Methionine</v>
      </c>
      <c r="O824" s="147" t="str" cm="1">
        <f t="array" ref="O824">IF(L824&lt;&gt;"",_xlfn.CHOOSECOLS(_xlfn.TEXTSPLIT(N824,"--"),1),"")</f>
        <v>Supplement</v>
      </c>
      <c r="P824" s="147" t="str" cm="1">
        <f t="array" ref="P824">IF(L824&lt;&gt;"",IFERROR(_xlfn.CHOOSECOLS(_xlfn.TEXTSPLIT(N824,"--"),2),""),"")</f>
        <v>Amino Acid</v>
      </c>
      <c r="Q824" s="147" t="str">
        <f t="shared" si="52"/>
        <v>Methionine</v>
      </c>
    </row>
    <row r="825" spans="1:17" x14ac:dyDescent="0.35">
      <c r="A825" s="146"/>
      <c r="B825" s="146"/>
      <c r="C825" s="146"/>
      <c r="D825" s="146"/>
      <c r="E825" s="146" t="str">
        <f t="shared" si="51"/>
        <v/>
      </c>
      <c r="F825" s="146"/>
      <c r="G825" s="146"/>
      <c r="H825" s="146"/>
      <c r="I825" s="146"/>
      <c r="J825" s="146"/>
      <c r="K825" s="146"/>
      <c r="L825" s="146" t="str">
        <v>AOM_001833$Supplement--Amino Acid--Treonine</v>
      </c>
      <c r="M825" s="146" t="str" cm="1">
        <f t="array" ref="M825:N825">IF(L825&lt;&gt;"",_xlfn.TEXTSPLIT(L825, "$"),"")</f>
        <v>AOM_001833</v>
      </c>
      <c r="N825" s="146" t="str">
        <v>Supplement--Amino Acid--Treonine</v>
      </c>
      <c r="O825" s="146" t="str" cm="1">
        <f t="array" ref="O825">IF(L825&lt;&gt;"",_xlfn.CHOOSECOLS(_xlfn.TEXTSPLIT(N825,"--"),1),"")</f>
        <v>Supplement</v>
      </c>
      <c r="P825" s="146" t="str" cm="1">
        <f t="array" ref="P825">IF(L825&lt;&gt;"",IFERROR(_xlfn.CHOOSECOLS(_xlfn.TEXTSPLIT(N825,"--"),2),""),"")</f>
        <v>Amino Acid</v>
      </c>
      <c r="Q825" s="146" t="str">
        <f t="shared" si="52"/>
        <v>Treonine</v>
      </c>
    </row>
    <row r="826" spans="1:17" x14ac:dyDescent="0.35">
      <c r="A826" s="147"/>
      <c r="B826" s="147"/>
      <c r="C826" s="147"/>
      <c r="D826" s="147"/>
      <c r="E826" s="147" t="str">
        <f t="shared" si="51"/>
        <v/>
      </c>
      <c r="F826" s="147"/>
      <c r="G826" s="147"/>
      <c r="H826" s="147"/>
      <c r="I826" s="147"/>
      <c r="J826" s="147"/>
      <c r="K826" s="147"/>
      <c r="L826" s="147" t="str">
        <v>AOM_001833$Supplement--Amino Acid--L-threonine</v>
      </c>
      <c r="M826" s="147" t="str" cm="1">
        <f t="array" ref="M826:N826">IF(L826&lt;&gt;"",_xlfn.TEXTSPLIT(L826, "$"),"")</f>
        <v>AOM_001833</v>
      </c>
      <c r="N826" s="147" t="str">
        <v>Supplement--Amino Acid--L-threonine</v>
      </c>
      <c r="O826" s="147" t="str" cm="1">
        <f t="array" ref="O826">IF(L826&lt;&gt;"",_xlfn.CHOOSECOLS(_xlfn.TEXTSPLIT(N826,"--"),1),"")</f>
        <v>Supplement</v>
      </c>
      <c r="P826" s="147" t="str" cm="1">
        <f t="array" ref="P826">IF(L826&lt;&gt;"",IFERROR(_xlfn.CHOOSECOLS(_xlfn.TEXTSPLIT(N826,"--"),2),""),"")</f>
        <v>Amino Acid</v>
      </c>
      <c r="Q826" s="147" t="str">
        <f t="shared" si="52"/>
        <v>L-threonine</v>
      </c>
    </row>
    <row r="827" spans="1:17" x14ac:dyDescent="0.35">
      <c r="A827" s="146"/>
      <c r="B827" s="146"/>
      <c r="C827" s="146"/>
      <c r="D827" s="146"/>
      <c r="E827" s="146" t="str">
        <f t="shared" si="51"/>
        <v/>
      </c>
      <c r="F827" s="146"/>
      <c r="G827" s="146"/>
      <c r="H827" s="146"/>
      <c r="I827" s="146"/>
      <c r="J827" s="146"/>
      <c r="K827" s="146"/>
      <c r="L827" s="146" t="str">
        <v>AOM_001433$Supplement--Amino Acid--Tryptophan</v>
      </c>
      <c r="M827" s="146" t="str" cm="1">
        <f t="array" ref="M827:N827">IF(L827&lt;&gt;"",_xlfn.TEXTSPLIT(L827, "$"),"")</f>
        <v>AOM_001433</v>
      </c>
      <c r="N827" s="146" t="str">
        <v>Supplement--Amino Acid--Tryptophan</v>
      </c>
      <c r="O827" s="146" t="str" cm="1">
        <f t="array" ref="O827">IF(L827&lt;&gt;"",_xlfn.CHOOSECOLS(_xlfn.TEXTSPLIT(N827,"--"),1),"")</f>
        <v>Supplement</v>
      </c>
      <c r="P827" s="146" t="str" cm="1">
        <f t="array" ref="P827">IF(L827&lt;&gt;"",IFERROR(_xlfn.CHOOSECOLS(_xlfn.TEXTSPLIT(N827,"--"),2),""),"")</f>
        <v>Amino Acid</v>
      </c>
      <c r="Q827" s="146" t="str">
        <f t="shared" si="52"/>
        <v>Tryptophan</v>
      </c>
    </row>
    <row r="828" spans="1:17" x14ac:dyDescent="0.35">
      <c r="A828" s="147"/>
      <c r="B828" s="147"/>
      <c r="C828" s="147"/>
      <c r="D828" s="147"/>
      <c r="E828" s="147" t="str">
        <f t="shared" si="51"/>
        <v/>
      </c>
      <c r="F828" s="147"/>
      <c r="G828" s="147"/>
      <c r="H828" s="147"/>
      <c r="I828" s="147"/>
      <c r="J828" s="147"/>
      <c r="K828" s="147"/>
      <c r="L828" s="147" t="str">
        <v>AOM_001578$Supplement--Carbohydrate--Dextrin</v>
      </c>
      <c r="M828" s="147" t="str" cm="1">
        <f t="array" ref="M828:N828">IF(L828&lt;&gt;"",_xlfn.TEXTSPLIT(L828, "$"),"")</f>
        <v>AOM_001578</v>
      </c>
      <c r="N828" s="147" t="str">
        <v>Supplement--Carbohydrate--Dextrin</v>
      </c>
      <c r="O828" s="147" t="str" cm="1">
        <f t="array" ref="O828">IF(L828&lt;&gt;"",_xlfn.CHOOSECOLS(_xlfn.TEXTSPLIT(N828,"--"),1),"")</f>
        <v>Supplement</v>
      </c>
      <c r="P828" s="147" t="str" cm="1">
        <f t="array" ref="P828">IF(L828&lt;&gt;"",IFERROR(_xlfn.CHOOSECOLS(_xlfn.TEXTSPLIT(N828,"--"),2),""),"")</f>
        <v>Carbohydrate</v>
      </c>
      <c r="Q828" s="147" t="str">
        <f t="shared" si="52"/>
        <v>Dextrin</v>
      </c>
    </row>
    <row r="829" spans="1:17" x14ac:dyDescent="0.35">
      <c r="A829" s="146"/>
      <c r="B829" s="146"/>
      <c r="C829" s="146"/>
      <c r="D829" s="146"/>
      <c r="E829" s="146" t="str">
        <f t="shared" si="51"/>
        <v/>
      </c>
      <c r="F829" s="146"/>
      <c r="G829" s="146"/>
      <c r="H829" s="146"/>
      <c r="I829" s="146"/>
      <c r="J829" s="146"/>
      <c r="K829" s="146"/>
      <c r="L829" s="146" t="str">
        <v>AOM_000751$Supplement--Enzyme</v>
      </c>
      <c r="M829" s="146" t="str" cm="1">
        <f t="array" ref="M829:N829">IF(L829&lt;&gt;"",_xlfn.TEXTSPLIT(L829, "$"),"")</f>
        <v>AOM_000751</v>
      </c>
      <c r="N829" s="146" t="str">
        <v>Supplement--Enzyme</v>
      </c>
      <c r="O829" s="146" t="str" cm="1">
        <f t="array" ref="O829">IF(L829&lt;&gt;"",_xlfn.CHOOSECOLS(_xlfn.TEXTSPLIT(N829,"--"),1),"")</f>
        <v>Supplement</v>
      </c>
      <c r="P829" s="146" t="str" cm="1">
        <f t="array" ref="P829">IF(L829&lt;&gt;"",IFERROR(_xlfn.CHOOSECOLS(_xlfn.TEXTSPLIT(N829,"--"),2),""),"")</f>
        <v>Enzyme</v>
      </c>
      <c r="Q829" s="146" t="str">
        <f t="shared" si="52"/>
        <v/>
      </c>
    </row>
    <row r="830" spans="1:17" x14ac:dyDescent="0.35">
      <c r="A830" s="147"/>
      <c r="B830" s="147"/>
      <c r="C830" s="147"/>
      <c r="D830" s="147"/>
      <c r="E830" s="147" t="str">
        <f t="shared" si="51"/>
        <v/>
      </c>
      <c r="F830" s="147"/>
      <c r="G830" s="147"/>
      <c r="H830" s="147"/>
      <c r="I830" s="147"/>
      <c r="J830" s="147"/>
      <c r="K830" s="147"/>
      <c r="L830" s="147" t="str">
        <v>AOM_000749$Supplement--Enzyme--Axtra XAP</v>
      </c>
      <c r="M830" s="147" t="str" cm="1">
        <f t="array" ref="M830:N830">IF(L830&lt;&gt;"",_xlfn.TEXTSPLIT(L830, "$"),"")</f>
        <v>AOM_000749</v>
      </c>
      <c r="N830" s="147" t="str">
        <v>Supplement--Enzyme--Axtra XAP</v>
      </c>
      <c r="O830" s="147" t="str" cm="1">
        <f t="array" ref="O830">IF(L830&lt;&gt;"",_xlfn.CHOOSECOLS(_xlfn.TEXTSPLIT(N830,"--"),1),"")</f>
        <v>Supplement</v>
      </c>
      <c r="P830" s="147" t="str" cm="1">
        <f t="array" ref="P830">IF(L830&lt;&gt;"",IFERROR(_xlfn.CHOOSECOLS(_xlfn.TEXTSPLIT(N830,"--"),2),""),"")</f>
        <v>Enzyme</v>
      </c>
      <c r="Q830" s="147" t="str">
        <f t="shared" si="52"/>
        <v>Axtra XAP</v>
      </c>
    </row>
    <row r="831" spans="1:17" x14ac:dyDescent="0.35">
      <c r="A831" s="146"/>
      <c r="B831" s="146"/>
      <c r="C831" s="146"/>
      <c r="D831" s="146"/>
      <c r="E831" s="146" t="str">
        <f t="shared" si="51"/>
        <v/>
      </c>
      <c r="F831" s="146"/>
      <c r="G831" s="146"/>
      <c r="H831" s="146"/>
      <c r="I831" s="146"/>
      <c r="J831" s="146"/>
      <c r="K831" s="146"/>
      <c r="L831" s="146" t="str">
        <v>AOM_000750$Supplement--Enzyme--Phytase</v>
      </c>
      <c r="M831" s="146" t="str" cm="1">
        <f t="array" ref="M831:N831">IF(L831&lt;&gt;"",_xlfn.TEXTSPLIT(L831, "$"),"")</f>
        <v>AOM_000750</v>
      </c>
      <c r="N831" s="146" t="str">
        <v>Supplement--Enzyme--Phytase</v>
      </c>
      <c r="O831" s="146" t="str" cm="1">
        <f t="array" ref="O831">IF(L831&lt;&gt;"",_xlfn.CHOOSECOLS(_xlfn.TEXTSPLIT(N831,"--"),1),"")</f>
        <v>Supplement</v>
      </c>
      <c r="P831" s="146" t="str" cm="1">
        <f t="array" ref="P831">IF(L831&lt;&gt;"",IFERROR(_xlfn.CHOOSECOLS(_xlfn.TEXTSPLIT(N831,"--"),2),""),"")</f>
        <v>Enzyme</v>
      </c>
      <c r="Q831" s="146" t="str">
        <f t="shared" si="52"/>
        <v>Phytase</v>
      </c>
    </row>
    <row r="832" spans="1:17" x14ac:dyDescent="0.35">
      <c r="A832" s="147"/>
      <c r="B832" s="147"/>
      <c r="C832" s="147"/>
      <c r="D832" s="147"/>
      <c r="E832" s="147" t="str">
        <f t="shared" si="51"/>
        <v/>
      </c>
      <c r="F832" s="147"/>
      <c r="G832" s="147"/>
      <c r="H832" s="147"/>
      <c r="I832" s="147"/>
      <c r="J832" s="147"/>
      <c r="K832" s="147"/>
      <c r="L832" s="147" t="str">
        <v xml:space="preserve">AOM_001903$Supplement--Herb or Extract--Asteraceae spp. </v>
      </c>
      <c r="M832" s="147" t="str" cm="1">
        <f t="array" ref="M832:N832">IF(L832&lt;&gt;"",_xlfn.TEXTSPLIT(L832, "$"),"")</f>
        <v>AOM_001903</v>
      </c>
      <c r="N832" s="147" t="str">
        <v xml:space="preserve">Supplement--Herb or Extract--Asteraceae spp. </v>
      </c>
      <c r="O832" s="147" t="str" cm="1">
        <f t="array" ref="O832">IF(L832&lt;&gt;"",_xlfn.CHOOSECOLS(_xlfn.TEXTSPLIT(N832,"--"),1),"")</f>
        <v>Supplement</v>
      </c>
      <c r="P832" s="147" t="str" cm="1">
        <f t="array" ref="P832">IF(L832&lt;&gt;"",IFERROR(_xlfn.CHOOSECOLS(_xlfn.TEXTSPLIT(N832,"--"),2),""),"")</f>
        <v>Herb or Extract</v>
      </c>
      <c r="Q832" s="147" t="str">
        <f t="shared" si="52"/>
        <v xml:space="preserve">Asteraceae spp. </v>
      </c>
    </row>
    <row r="833" spans="1:17" x14ac:dyDescent="0.35">
      <c r="A833" s="146"/>
      <c r="B833" s="146"/>
      <c r="C833" s="146"/>
      <c r="D833" s="146"/>
      <c r="E833" s="146" t="str">
        <f t="shared" si="51"/>
        <v/>
      </c>
      <c r="F833" s="146"/>
      <c r="G833" s="146"/>
      <c r="H833" s="146"/>
      <c r="I833" s="146"/>
      <c r="J833" s="146"/>
      <c r="K833" s="146"/>
      <c r="L833" s="146" t="str">
        <v>AOM_000752$Supplement--Herb or Extract--Clove Basil Leaves Extract</v>
      </c>
      <c r="M833" s="146" t="str" cm="1">
        <f t="array" ref="M833:N833">IF(L833&lt;&gt;"",_xlfn.TEXTSPLIT(L833, "$"),"")</f>
        <v>AOM_000752</v>
      </c>
      <c r="N833" s="146" t="str">
        <v>Supplement--Herb or Extract--Clove Basil Leaves Extract</v>
      </c>
      <c r="O833" s="146" t="str" cm="1">
        <f t="array" ref="O833">IF(L833&lt;&gt;"",_xlfn.CHOOSECOLS(_xlfn.TEXTSPLIT(N833,"--"),1),"")</f>
        <v>Supplement</v>
      </c>
      <c r="P833" s="146" t="str" cm="1">
        <f t="array" ref="P833">IF(L833&lt;&gt;"",IFERROR(_xlfn.CHOOSECOLS(_xlfn.TEXTSPLIT(N833,"--"),2),""),"")</f>
        <v>Herb or Extract</v>
      </c>
      <c r="Q833" s="146" t="str">
        <f t="shared" si="52"/>
        <v>Clove Basil Leaves Extract</v>
      </c>
    </row>
    <row r="834" spans="1:17" x14ac:dyDescent="0.35">
      <c r="A834" s="147"/>
      <c r="B834" s="147"/>
      <c r="C834" s="147"/>
      <c r="D834" s="147"/>
      <c r="E834" s="147" t="str">
        <f t="shared" si="51"/>
        <v/>
      </c>
      <c r="F834" s="147"/>
      <c r="G834" s="147"/>
      <c r="H834" s="147"/>
      <c r="I834" s="147"/>
      <c r="J834" s="147"/>
      <c r="K834" s="147"/>
      <c r="L834" s="147" t="str">
        <v>AOM_000752$Supplement--Herb or Extract--Thai Basil Leaves Extract</v>
      </c>
      <c r="M834" s="147" t="str" cm="1">
        <f t="array" ref="M834:N834">IF(L834&lt;&gt;"",_xlfn.TEXTSPLIT(L834, "$"),"")</f>
        <v>AOM_000752</v>
      </c>
      <c r="N834" s="147" t="str">
        <v>Supplement--Herb or Extract--Thai Basil Leaves Extract</v>
      </c>
      <c r="O834" s="147" t="str" cm="1">
        <f t="array" ref="O834">IF(L834&lt;&gt;"",_xlfn.CHOOSECOLS(_xlfn.TEXTSPLIT(N834,"--"),1),"")</f>
        <v>Supplement</v>
      </c>
      <c r="P834" s="147" t="str" cm="1">
        <f t="array" ref="P834">IF(L834&lt;&gt;"",IFERROR(_xlfn.CHOOSECOLS(_xlfn.TEXTSPLIT(N834,"--"),2),""),"")</f>
        <v>Herb or Extract</v>
      </c>
      <c r="Q834" s="147" t="str">
        <f t="shared" si="52"/>
        <v>Thai Basil Leaves Extract</v>
      </c>
    </row>
    <row r="835" spans="1:17" x14ac:dyDescent="0.35">
      <c r="A835" s="146"/>
      <c r="B835" s="146"/>
      <c r="C835" s="146"/>
      <c r="D835" s="146"/>
      <c r="E835" s="146" t="str">
        <f t="shared" ref="E835:E898" si="53">_xlfn.TEXTJOIN(";",TRUE,C835,D835)</f>
        <v/>
      </c>
      <c r="F835" s="146"/>
      <c r="G835" s="146"/>
      <c r="H835" s="146"/>
      <c r="I835" s="146"/>
      <c r="J835" s="146"/>
      <c r="K835" s="146"/>
      <c r="L835" s="146" t="str">
        <v>AOM_000752$Supplement--Herb or Extract--Ocimum viridiflorum Leaves Extract</v>
      </c>
      <c r="M835" s="146" t="str" cm="1">
        <f t="array" ref="M835:N835">IF(L835&lt;&gt;"",_xlfn.TEXTSPLIT(L835, "$"),"")</f>
        <v>AOM_000752</v>
      </c>
      <c r="N835" s="146" t="str">
        <v>Supplement--Herb or Extract--Ocimum viridiflorum Leaves Extract</v>
      </c>
      <c r="O835" s="146" t="str" cm="1">
        <f t="array" ref="O835">IF(L835&lt;&gt;"",_xlfn.CHOOSECOLS(_xlfn.TEXTSPLIT(N835,"--"),1),"")</f>
        <v>Supplement</v>
      </c>
      <c r="P835" s="146" t="str" cm="1">
        <f t="array" ref="P835">IF(L835&lt;&gt;"",IFERROR(_xlfn.CHOOSECOLS(_xlfn.TEXTSPLIT(N835,"--"),2),""),"")</f>
        <v>Herb or Extract</v>
      </c>
      <c r="Q835" s="146" t="str">
        <f t="shared" ref="Q835:Q898" si="54">IF(L835&lt;&gt;"",IF(SUM(LEN(N835)-LEN(SUBSTITUTE(N835,"--","")))/LEN("--")&gt;1,SUBSTITUTE(N835,CONCATENATE(O835,"--",P835,"--"),""),""),"")</f>
        <v>Ocimum viridiflorum Leaves Extract</v>
      </c>
    </row>
    <row r="836" spans="1:17" x14ac:dyDescent="0.35">
      <c r="A836" s="147"/>
      <c r="B836" s="147"/>
      <c r="C836" s="147"/>
      <c r="D836" s="147"/>
      <c r="E836" s="147" t="str">
        <f t="shared" si="53"/>
        <v/>
      </c>
      <c r="F836" s="147"/>
      <c r="G836" s="147"/>
      <c r="H836" s="147"/>
      <c r="I836" s="147"/>
      <c r="J836" s="147"/>
      <c r="K836" s="147"/>
      <c r="L836" s="147" t="str">
        <v>AOM_000752$Supplement--Herb or Extract--Ocimum suave Leaves Extract</v>
      </c>
      <c r="M836" s="147" t="str" cm="1">
        <f t="array" ref="M836:N836">IF(L836&lt;&gt;"",_xlfn.TEXTSPLIT(L836, "$"),"")</f>
        <v>AOM_000752</v>
      </c>
      <c r="N836" s="147" t="str">
        <v>Supplement--Herb or Extract--Ocimum suave Leaves Extract</v>
      </c>
      <c r="O836" s="147" t="str" cm="1">
        <f t="array" ref="O836">IF(L836&lt;&gt;"",_xlfn.CHOOSECOLS(_xlfn.TEXTSPLIT(N836,"--"),1),"")</f>
        <v>Supplement</v>
      </c>
      <c r="P836" s="147" t="str" cm="1">
        <f t="array" ref="P836">IF(L836&lt;&gt;"",IFERROR(_xlfn.CHOOSECOLS(_xlfn.TEXTSPLIT(N836,"--"),2),""),"")</f>
        <v>Herb or Extract</v>
      </c>
      <c r="Q836" s="147" t="str">
        <f t="shared" si="54"/>
        <v>Ocimum suave Leaves Extract</v>
      </c>
    </row>
    <row r="837" spans="1:17" x14ac:dyDescent="0.35">
      <c r="A837" s="146"/>
      <c r="B837" s="146"/>
      <c r="C837" s="146"/>
      <c r="D837" s="146"/>
      <c r="E837" s="146" t="str">
        <f t="shared" si="53"/>
        <v/>
      </c>
      <c r="F837" s="146"/>
      <c r="G837" s="146"/>
      <c r="H837" s="146"/>
      <c r="I837" s="146"/>
      <c r="J837" s="146"/>
      <c r="K837" s="146"/>
      <c r="L837" s="146" t="str">
        <v>AOM_000752$Supplement--Herb or Extract--Ocimum viride Leaves Extract</v>
      </c>
      <c r="M837" s="146" t="str" cm="1">
        <f t="array" ref="M837:N837">IF(L837&lt;&gt;"",_xlfn.TEXTSPLIT(L837, "$"),"")</f>
        <v>AOM_000752</v>
      </c>
      <c r="N837" s="146" t="str">
        <v>Supplement--Herb or Extract--Ocimum viride Leaves Extract</v>
      </c>
      <c r="O837" s="146" t="str" cm="1">
        <f t="array" ref="O837">IF(L837&lt;&gt;"",_xlfn.CHOOSECOLS(_xlfn.TEXTSPLIT(N837,"--"),1),"")</f>
        <v>Supplement</v>
      </c>
      <c r="P837" s="146" t="str" cm="1">
        <f t="array" ref="P837">IF(L837&lt;&gt;"",IFERROR(_xlfn.CHOOSECOLS(_xlfn.TEXTSPLIT(N837,"--"),2),""),"")</f>
        <v>Herb or Extract</v>
      </c>
      <c r="Q837" s="146" t="str">
        <f t="shared" si="54"/>
        <v>Ocimum viride Leaves Extract</v>
      </c>
    </row>
    <row r="838" spans="1:17" x14ac:dyDescent="0.35">
      <c r="A838" s="147"/>
      <c r="B838" s="147"/>
      <c r="C838" s="147"/>
      <c r="D838" s="147"/>
      <c r="E838" s="147" t="str">
        <f t="shared" si="53"/>
        <v/>
      </c>
      <c r="F838" s="147"/>
      <c r="G838" s="147"/>
      <c r="H838" s="147"/>
      <c r="I838" s="147"/>
      <c r="J838" s="147"/>
      <c r="K838" s="147"/>
      <c r="L838" s="147" t="str">
        <v>AOM_000752$Supplement--Herb or Extract--Ocimum gratissimum Leaves Extract</v>
      </c>
      <c r="M838" s="147" t="str" cm="1">
        <f t="array" ref="M838:N838">IF(L838&lt;&gt;"",_xlfn.TEXTSPLIT(L838, "$"),"")</f>
        <v>AOM_000752</v>
      </c>
      <c r="N838" s="147" t="str">
        <v>Supplement--Herb or Extract--Ocimum gratissimum Leaves Extract</v>
      </c>
      <c r="O838" s="147" t="str" cm="1">
        <f t="array" ref="O838">IF(L838&lt;&gt;"",_xlfn.CHOOSECOLS(_xlfn.TEXTSPLIT(N838,"--"),1),"")</f>
        <v>Supplement</v>
      </c>
      <c r="P838" s="147" t="str" cm="1">
        <f t="array" ref="P838">IF(L838&lt;&gt;"",IFERROR(_xlfn.CHOOSECOLS(_xlfn.TEXTSPLIT(N838,"--"),2),""),"")</f>
        <v>Herb or Extract</v>
      </c>
      <c r="Q838" s="147" t="str">
        <f t="shared" si="54"/>
        <v>Ocimum gratissimum Leaves Extract</v>
      </c>
    </row>
    <row r="839" spans="1:17" x14ac:dyDescent="0.35">
      <c r="A839" s="146"/>
      <c r="B839" s="146"/>
      <c r="C839" s="146"/>
      <c r="D839" s="146"/>
      <c r="E839" s="146" t="str">
        <f t="shared" si="53"/>
        <v/>
      </c>
      <c r="F839" s="146"/>
      <c r="G839" s="146"/>
      <c r="H839" s="146"/>
      <c r="I839" s="146"/>
      <c r="J839" s="146"/>
      <c r="K839" s="146"/>
      <c r="L839" s="146" t="str">
        <v>AOM_001871$Supplement--Herb or Extract--Urtica dioica</v>
      </c>
      <c r="M839" s="146" t="str" cm="1">
        <f t="array" ref="M839:N839">IF(L839&lt;&gt;"",_xlfn.TEXTSPLIT(L839, "$"),"")</f>
        <v>AOM_001871</v>
      </c>
      <c r="N839" s="146" t="str">
        <v>Supplement--Herb or Extract--Urtica dioica</v>
      </c>
      <c r="O839" s="146" t="str" cm="1">
        <f t="array" ref="O839">IF(L839&lt;&gt;"",_xlfn.CHOOSECOLS(_xlfn.TEXTSPLIT(N839,"--"),1),"")</f>
        <v>Supplement</v>
      </c>
      <c r="P839" s="146" t="str" cm="1">
        <f t="array" ref="P839">IF(L839&lt;&gt;"",IFERROR(_xlfn.CHOOSECOLS(_xlfn.TEXTSPLIT(N839,"--"),2),""),"")</f>
        <v>Herb or Extract</v>
      </c>
      <c r="Q839" s="146" t="str">
        <f t="shared" si="54"/>
        <v>Urtica dioica</v>
      </c>
    </row>
    <row r="840" spans="1:17" x14ac:dyDescent="0.35">
      <c r="A840" s="147"/>
      <c r="B840" s="147"/>
      <c r="C840" s="147"/>
      <c r="D840" s="147"/>
      <c r="E840" s="147" t="str">
        <f t="shared" si="53"/>
        <v/>
      </c>
      <c r="F840" s="147"/>
      <c r="G840" s="147"/>
      <c r="H840" s="147"/>
      <c r="I840" s="147"/>
      <c r="J840" s="147"/>
      <c r="K840" s="147"/>
      <c r="L840" s="147" t="str">
        <v>AOM_001871$Supplement--Herb or Extract--Stinging Nettle</v>
      </c>
      <c r="M840" s="147" t="str" cm="1">
        <f t="array" ref="M840:N840">IF(L840&lt;&gt;"",_xlfn.TEXTSPLIT(L840, "$"),"")</f>
        <v>AOM_001871</v>
      </c>
      <c r="N840" s="147" t="str">
        <v>Supplement--Herb or Extract--Stinging Nettle</v>
      </c>
      <c r="O840" s="147" t="str" cm="1">
        <f t="array" ref="O840">IF(L840&lt;&gt;"",_xlfn.CHOOSECOLS(_xlfn.TEXTSPLIT(N840,"--"),1),"")</f>
        <v>Supplement</v>
      </c>
      <c r="P840" s="147" t="str" cm="1">
        <f t="array" ref="P840">IF(L840&lt;&gt;"",IFERROR(_xlfn.CHOOSECOLS(_xlfn.TEXTSPLIT(N840,"--"),2),""),"")</f>
        <v>Herb or Extract</v>
      </c>
      <c r="Q840" s="147" t="str">
        <f t="shared" si="54"/>
        <v>Stinging Nettle</v>
      </c>
    </row>
    <row r="841" spans="1:17" x14ac:dyDescent="0.35">
      <c r="A841" s="146"/>
      <c r="B841" s="146"/>
      <c r="C841" s="146"/>
      <c r="D841" s="146"/>
      <c r="E841" s="146" t="str">
        <f t="shared" si="53"/>
        <v/>
      </c>
      <c r="F841" s="146"/>
      <c r="G841" s="146"/>
      <c r="H841" s="146"/>
      <c r="I841" s="146"/>
      <c r="J841" s="146"/>
      <c r="K841" s="146"/>
      <c r="L841" s="146" t="str">
        <v>AOM_000779$Supplement--Mineral</v>
      </c>
      <c r="M841" s="146" t="str" cm="1">
        <f t="array" ref="M841:N841">IF(L841&lt;&gt;"",_xlfn.TEXTSPLIT(L841, "$"),"")</f>
        <v>AOM_000779</v>
      </c>
      <c r="N841" s="146" t="str">
        <v>Supplement--Mineral</v>
      </c>
      <c r="O841" s="146" t="str" cm="1">
        <f t="array" ref="O841">IF(L841&lt;&gt;"",_xlfn.CHOOSECOLS(_xlfn.TEXTSPLIT(N841,"--"),1),"")</f>
        <v>Supplement</v>
      </c>
      <c r="P841" s="146" t="str" cm="1">
        <f t="array" ref="P841">IF(L841&lt;&gt;"",IFERROR(_xlfn.CHOOSECOLS(_xlfn.TEXTSPLIT(N841,"--"),2),""),"")</f>
        <v>Mineral</v>
      </c>
      <c r="Q841" s="146" t="str">
        <f t="shared" si="54"/>
        <v/>
      </c>
    </row>
    <row r="842" spans="1:17" x14ac:dyDescent="0.35">
      <c r="A842" s="147"/>
      <c r="B842" s="147"/>
      <c r="C842" s="147"/>
      <c r="D842" s="147"/>
      <c r="E842" s="147" t="str">
        <f t="shared" si="53"/>
        <v/>
      </c>
      <c r="F842" s="147"/>
      <c r="G842" s="147"/>
      <c r="H842" s="147"/>
      <c r="I842" s="147"/>
      <c r="J842" s="147"/>
      <c r="K842" s="147"/>
      <c r="L842" s="147" t="str">
        <v>AOM_001872$Supplement--Mineral--Alkali</v>
      </c>
      <c r="M842" s="147" t="str" cm="1">
        <f t="array" ref="M842:N842">IF(L842&lt;&gt;"",_xlfn.TEXTSPLIT(L842, "$"),"")</f>
        <v>AOM_001872</v>
      </c>
      <c r="N842" s="147" t="str">
        <v>Supplement--Mineral--Alkali</v>
      </c>
      <c r="O842" s="147" t="str" cm="1">
        <f t="array" ref="O842">IF(L842&lt;&gt;"",_xlfn.CHOOSECOLS(_xlfn.TEXTSPLIT(N842,"--"),1),"")</f>
        <v>Supplement</v>
      </c>
      <c r="P842" s="147" t="str" cm="1">
        <f t="array" ref="P842">IF(L842&lt;&gt;"",IFERROR(_xlfn.CHOOSECOLS(_xlfn.TEXTSPLIT(N842,"--"),2),""),"")</f>
        <v>Mineral</v>
      </c>
      <c r="Q842" s="147" t="str">
        <f t="shared" si="54"/>
        <v>Alkali</v>
      </c>
    </row>
    <row r="843" spans="1:17" x14ac:dyDescent="0.35">
      <c r="A843" s="146"/>
      <c r="B843" s="146"/>
      <c r="C843" s="146"/>
      <c r="D843" s="146"/>
      <c r="E843" s="146" t="str">
        <f t="shared" si="53"/>
        <v/>
      </c>
      <c r="F843" s="146"/>
      <c r="G843" s="146"/>
      <c r="H843" s="146"/>
      <c r="I843" s="146"/>
      <c r="J843" s="146"/>
      <c r="K843" s="146"/>
      <c r="L843" s="146" t="str">
        <v>AOM_001367$Supplement--Mineral--Ammonium Chloride</v>
      </c>
      <c r="M843" s="146" t="str" cm="1">
        <f t="array" ref="M843:N843">IF(L843&lt;&gt;"",_xlfn.TEXTSPLIT(L843, "$"),"")</f>
        <v>AOM_001367</v>
      </c>
      <c r="N843" s="146" t="str">
        <v>Supplement--Mineral--Ammonium Chloride</v>
      </c>
      <c r="O843" s="146" t="str" cm="1">
        <f t="array" ref="O843">IF(L843&lt;&gt;"",_xlfn.CHOOSECOLS(_xlfn.TEXTSPLIT(N843,"--"),1),"")</f>
        <v>Supplement</v>
      </c>
      <c r="P843" s="146" t="str" cm="1">
        <f t="array" ref="P843">IF(L843&lt;&gt;"",IFERROR(_xlfn.CHOOSECOLS(_xlfn.TEXTSPLIT(N843,"--"),2),""),"")</f>
        <v>Mineral</v>
      </c>
      <c r="Q843" s="146" t="str">
        <f t="shared" si="54"/>
        <v>Ammonium Chloride</v>
      </c>
    </row>
    <row r="844" spans="1:17" x14ac:dyDescent="0.35">
      <c r="A844" s="147"/>
      <c r="B844" s="147"/>
      <c r="C844" s="147"/>
      <c r="D844" s="147"/>
      <c r="E844" s="147" t="str">
        <f t="shared" si="53"/>
        <v/>
      </c>
      <c r="F844" s="147"/>
      <c r="G844" s="147"/>
      <c r="H844" s="147"/>
      <c r="I844" s="147"/>
      <c r="J844" s="147"/>
      <c r="K844" s="147"/>
      <c r="L844" s="147" t="str">
        <v>AOM_001368$Supplement--Mineral--Ammonium Sulphate</v>
      </c>
      <c r="M844" s="147" t="str" cm="1">
        <f t="array" ref="M844:N844">IF(L844&lt;&gt;"",_xlfn.TEXTSPLIT(L844, "$"),"")</f>
        <v>AOM_001368</v>
      </c>
      <c r="N844" s="147" t="str">
        <v>Supplement--Mineral--Ammonium Sulphate</v>
      </c>
      <c r="O844" s="147" t="str" cm="1">
        <f t="array" ref="O844">IF(L844&lt;&gt;"",_xlfn.CHOOSECOLS(_xlfn.TEXTSPLIT(N844,"--"),1),"")</f>
        <v>Supplement</v>
      </c>
      <c r="P844" s="147" t="str" cm="1">
        <f t="array" ref="P844">IF(L844&lt;&gt;"",IFERROR(_xlfn.CHOOSECOLS(_xlfn.TEXTSPLIT(N844,"--"),2),""),"")</f>
        <v>Mineral</v>
      </c>
      <c r="Q844" s="147" t="str">
        <f t="shared" si="54"/>
        <v>Ammonium Sulphate</v>
      </c>
    </row>
    <row r="845" spans="1:17" x14ac:dyDescent="0.35">
      <c r="A845" s="146"/>
      <c r="B845" s="146"/>
      <c r="C845" s="146"/>
      <c r="D845" s="146"/>
      <c r="E845" s="146" t="str">
        <f t="shared" si="53"/>
        <v/>
      </c>
      <c r="F845" s="146"/>
      <c r="G845" s="146"/>
      <c r="H845" s="146"/>
      <c r="I845" s="146"/>
      <c r="J845" s="146"/>
      <c r="K845" s="146"/>
      <c r="L845" s="146" t="str">
        <v>AOM_000754$Supplement--Mineral--Calcium</v>
      </c>
      <c r="M845" s="146" t="str" cm="1">
        <f t="array" ref="M845:N845">IF(L845&lt;&gt;"",_xlfn.TEXTSPLIT(L845, "$"),"")</f>
        <v>AOM_000754</v>
      </c>
      <c r="N845" s="146" t="str">
        <v>Supplement--Mineral--Calcium</v>
      </c>
      <c r="O845" s="146" t="str" cm="1">
        <f t="array" ref="O845">IF(L845&lt;&gt;"",_xlfn.CHOOSECOLS(_xlfn.TEXTSPLIT(N845,"--"),1),"")</f>
        <v>Supplement</v>
      </c>
      <c r="P845" s="146" t="str" cm="1">
        <f t="array" ref="P845">IF(L845&lt;&gt;"",IFERROR(_xlfn.CHOOSECOLS(_xlfn.TEXTSPLIT(N845,"--"),2),""),"")</f>
        <v>Mineral</v>
      </c>
      <c r="Q845" s="146" t="str">
        <f t="shared" si="54"/>
        <v>Calcium</v>
      </c>
    </row>
    <row r="846" spans="1:17" x14ac:dyDescent="0.35">
      <c r="A846" s="147"/>
      <c r="B846" s="147"/>
      <c r="C846" s="147"/>
      <c r="D846" s="147"/>
      <c r="E846" s="147" t="str">
        <f t="shared" si="53"/>
        <v/>
      </c>
      <c r="F846" s="147"/>
      <c r="G846" s="147"/>
      <c r="H846" s="147"/>
      <c r="I846" s="147"/>
      <c r="J846" s="147"/>
      <c r="K846" s="147"/>
      <c r="L846" s="147" t="str">
        <v>AOM_001369$Supplement--Mineral--Calcium Bicarbonate</v>
      </c>
      <c r="M846" s="147" t="str" cm="1">
        <f t="array" ref="M846:N846">IF(L846&lt;&gt;"",_xlfn.TEXTSPLIT(L846, "$"),"")</f>
        <v>AOM_001369</v>
      </c>
      <c r="N846" s="147" t="str">
        <v>Supplement--Mineral--Calcium Bicarbonate</v>
      </c>
      <c r="O846" s="147" t="str" cm="1">
        <f t="array" ref="O846">IF(L846&lt;&gt;"",_xlfn.CHOOSECOLS(_xlfn.TEXTSPLIT(N846,"--"),1),"")</f>
        <v>Supplement</v>
      </c>
      <c r="P846" s="147" t="str" cm="1">
        <f t="array" ref="P846">IF(L846&lt;&gt;"",IFERROR(_xlfn.CHOOSECOLS(_xlfn.TEXTSPLIT(N846,"--"),2),""),"")</f>
        <v>Mineral</v>
      </c>
      <c r="Q846" s="147" t="str">
        <f t="shared" si="54"/>
        <v>Calcium Bicarbonate</v>
      </c>
    </row>
    <row r="847" spans="1:17" x14ac:dyDescent="0.35">
      <c r="A847" s="146"/>
      <c r="B847" s="146"/>
      <c r="C847" s="146"/>
      <c r="D847" s="146"/>
      <c r="E847" s="146" t="str">
        <f t="shared" si="53"/>
        <v/>
      </c>
      <c r="F847" s="146"/>
      <c r="G847" s="146"/>
      <c r="H847" s="146"/>
      <c r="I847" s="146"/>
      <c r="J847" s="146"/>
      <c r="K847" s="146"/>
      <c r="L847" s="146" t="str">
        <v>AOM_001370$Supplement--Mineral--Calcium Carbonate</v>
      </c>
      <c r="M847" s="146" t="str" cm="1">
        <f t="array" ref="M847:N847">IF(L847&lt;&gt;"",_xlfn.TEXTSPLIT(L847, "$"),"")</f>
        <v>AOM_001370</v>
      </c>
      <c r="N847" s="146" t="str">
        <v>Supplement--Mineral--Calcium Carbonate</v>
      </c>
      <c r="O847" s="146" t="str" cm="1">
        <f t="array" ref="O847">IF(L847&lt;&gt;"",_xlfn.CHOOSECOLS(_xlfn.TEXTSPLIT(N847,"--"),1),"")</f>
        <v>Supplement</v>
      </c>
      <c r="P847" s="146" t="str" cm="1">
        <f t="array" ref="P847">IF(L847&lt;&gt;"",IFERROR(_xlfn.CHOOSECOLS(_xlfn.TEXTSPLIT(N847,"--"),2),""),"")</f>
        <v>Mineral</v>
      </c>
      <c r="Q847" s="146" t="str">
        <f t="shared" si="54"/>
        <v>Calcium Carbonate</v>
      </c>
    </row>
    <row r="848" spans="1:17" x14ac:dyDescent="0.35">
      <c r="A848" s="147"/>
      <c r="B848" s="147"/>
      <c r="C848" s="147"/>
      <c r="D848" s="147"/>
      <c r="E848" s="147" t="str">
        <f t="shared" si="53"/>
        <v/>
      </c>
      <c r="F848" s="147"/>
      <c r="G848" s="147"/>
      <c r="H848" s="147"/>
      <c r="I848" s="147"/>
      <c r="J848" s="147"/>
      <c r="K848" s="147"/>
      <c r="L848" s="147" t="str">
        <v>AOM_001371$Supplement--Mineral--Calcium Oxide</v>
      </c>
      <c r="M848" s="147" t="str" cm="1">
        <f t="array" ref="M848:N848">IF(L848&lt;&gt;"",_xlfn.TEXTSPLIT(L848, "$"),"")</f>
        <v>AOM_001371</v>
      </c>
      <c r="N848" s="147" t="str">
        <v>Supplement--Mineral--Calcium Oxide</v>
      </c>
      <c r="O848" s="147" t="str" cm="1">
        <f t="array" ref="O848">IF(L848&lt;&gt;"",_xlfn.CHOOSECOLS(_xlfn.TEXTSPLIT(N848,"--"),1),"")</f>
        <v>Supplement</v>
      </c>
      <c r="P848" s="147" t="str" cm="1">
        <f t="array" ref="P848">IF(L848&lt;&gt;"",IFERROR(_xlfn.CHOOSECOLS(_xlfn.TEXTSPLIT(N848,"--"),2),""),"")</f>
        <v>Mineral</v>
      </c>
      <c r="Q848" s="147" t="str">
        <f t="shared" si="54"/>
        <v>Calcium Oxide</v>
      </c>
    </row>
    <row r="849" spans="1:17" x14ac:dyDescent="0.35">
      <c r="A849" s="146"/>
      <c r="B849" s="146"/>
      <c r="C849" s="146"/>
      <c r="D849" s="146"/>
      <c r="E849" s="146" t="str">
        <f t="shared" si="53"/>
        <v/>
      </c>
      <c r="F849" s="146"/>
      <c r="G849" s="146"/>
      <c r="H849" s="146"/>
      <c r="I849" s="146"/>
      <c r="J849" s="146"/>
      <c r="K849" s="146"/>
      <c r="L849" s="146" t="str">
        <v>AOM_001372$Supplement--Mineral--Calcium Phosphate</v>
      </c>
      <c r="M849" s="146" t="str" cm="1">
        <f t="array" ref="M849:N849">IF(L849&lt;&gt;"",_xlfn.TEXTSPLIT(L849, "$"),"")</f>
        <v>AOM_001372</v>
      </c>
      <c r="N849" s="146" t="str">
        <v>Supplement--Mineral--Calcium Phosphate</v>
      </c>
      <c r="O849" s="146" t="str" cm="1">
        <f t="array" ref="O849">IF(L849&lt;&gt;"",_xlfn.CHOOSECOLS(_xlfn.TEXTSPLIT(N849,"--"),1),"")</f>
        <v>Supplement</v>
      </c>
      <c r="P849" s="146" t="str" cm="1">
        <f t="array" ref="P849">IF(L849&lt;&gt;"",IFERROR(_xlfn.CHOOSECOLS(_xlfn.TEXTSPLIT(N849,"--"),2),""),"")</f>
        <v>Mineral</v>
      </c>
      <c r="Q849" s="146" t="str">
        <f t="shared" si="54"/>
        <v>Calcium Phosphate</v>
      </c>
    </row>
    <row r="850" spans="1:17" x14ac:dyDescent="0.35">
      <c r="A850" s="147"/>
      <c r="B850" s="147"/>
      <c r="C850" s="147"/>
      <c r="D850" s="147"/>
      <c r="E850" s="147" t="str">
        <f t="shared" si="53"/>
        <v/>
      </c>
      <c r="F850" s="147"/>
      <c r="G850" s="147"/>
      <c r="H850" s="147"/>
      <c r="I850" s="147"/>
      <c r="J850" s="147"/>
      <c r="K850" s="147"/>
      <c r="L850" s="147" t="str">
        <v>AOM_000755$Supplement--Mineral--Chalk</v>
      </c>
      <c r="M850" s="147" t="str" cm="1">
        <f t="array" ref="M850:N850">IF(L850&lt;&gt;"",_xlfn.TEXTSPLIT(L850, "$"),"")</f>
        <v>AOM_000755</v>
      </c>
      <c r="N850" s="147" t="str">
        <v>Supplement--Mineral--Chalk</v>
      </c>
      <c r="O850" s="147" t="str" cm="1">
        <f t="array" ref="O850">IF(L850&lt;&gt;"",_xlfn.CHOOSECOLS(_xlfn.TEXTSPLIT(N850,"--"),1),"")</f>
        <v>Supplement</v>
      </c>
      <c r="P850" s="147" t="str" cm="1">
        <f t="array" ref="P850">IF(L850&lt;&gt;"",IFERROR(_xlfn.CHOOSECOLS(_xlfn.TEXTSPLIT(N850,"--"),2),""),"")</f>
        <v>Mineral</v>
      </c>
      <c r="Q850" s="147" t="str">
        <f t="shared" si="54"/>
        <v>Chalk</v>
      </c>
    </row>
    <row r="851" spans="1:17" x14ac:dyDescent="0.35">
      <c r="A851" s="146"/>
      <c r="B851" s="146"/>
      <c r="C851" s="146"/>
      <c r="D851" s="146"/>
      <c r="E851" s="146" t="str">
        <f t="shared" si="53"/>
        <v/>
      </c>
      <c r="F851" s="146"/>
      <c r="G851" s="146"/>
      <c r="H851" s="146"/>
      <c r="I851" s="146"/>
      <c r="J851" s="146"/>
      <c r="K851" s="146"/>
      <c r="L851" s="146" t="str">
        <v>AOM_001066$Supplement--Mineral--Cobalt</v>
      </c>
      <c r="M851" s="146" t="str" cm="1">
        <f t="array" ref="M851:N851">IF(L851&lt;&gt;"",_xlfn.TEXTSPLIT(L851, "$"),"")</f>
        <v>AOM_001066</v>
      </c>
      <c r="N851" s="146" t="str">
        <v>Supplement--Mineral--Cobalt</v>
      </c>
      <c r="O851" s="146" t="str" cm="1">
        <f t="array" ref="O851">IF(L851&lt;&gt;"",_xlfn.CHOOSECOLS(_xlfn.TEXTSPLIT(N851,"--"),1),"")</f>
        <v>Supplement</v>
      </c>
      <c r="P851" s="146" t="str" cm="1">
        <f t="array" ref="P851">IF(L851&lt;&gt;"",IFERROR(_xlfn.CHOOSECOLS(_xlfn.TEXTSPLIT(N851,"--"),2),""),"")</f>
        <v>Mineral</v>
      </c>
      <c r="Q851" s="146" t="str">
        <f t="shared" si="54"/>
        <v>Cobalt</v>
      </c>
    </row>
    <row r="852" spans="1:17" x14ac:dyDescent="0.35">
      <c r="A852" s="147"/>
      <c r="B852" s="147"/>
      <c r="C852" s="147"/>
      <c r="D852" s="147"/>
      <c r="E852" s="147" t="str">
        <f t="shared" si="53"/>
        <v/>
      </c>
      <c r="F852" s="147"/>
      <c r="G852" s="147"/>
      <c r="H852" s="147"/>
      <c r="I852" s="147"/>
      <c r="J852" s="147"/>
      <c r="K852" s="147"/>
      <c r="L852" s="147" t="str">
        <v>AOM_000756$Supplement--Mineral--Copper</v>
      </c>
      <c r="M852" s="147" t="str" cm="1">
        <f t="array" ref="M852:N852">IF(L852&lt;&gt;"",_xlfn.TEXTSPLIT(L852, "$"),"")</f>
        <v>AOM_000756</v>
      </c>
      <c r="N852" s="147" t="str">
        <v>Supplement--Mineral--Copper</v>
      </c>
      <c r="O852" s="147" t="str" cm="1">
        <f t="array" ref="O852">IF(L852&lt;&gt;"",_xlfn.CHOOSECOLS(_xlfn.TEXTSPLIT(N852,"--"),1),"")</f>
        <v>Supplement</v>
      </c>
      <c r="P852" s="147" t="str" cm="1">
        <f t="array" ref="P852">IF(L852&lt;&gt;"",IFERROR(_xlfn.CHOOSECOLS(_xlfn.TEXTSPLIT(N852,"--"),2),""),"")</f>
        <v>Mineral</v>
      </c>
      <c r="Q852" s="147" t="str">
        <f t="shared" si="54"/>
        <v>Copper</v>
      </c>
    </row>
    <row r="853" spans="1:17" x14ac:dyDescent="0.35">
      <c r="A853" s="146"/>
      <c r="B853" s="146"/>
      <c r="C853" s="146"/>
      <c r="D853" s="146"/>
      <c r="E853" s="146" t="str">
        <f t="shared" si="53"/>
        <v/>
      </c>
      <c r="F853" s="146"/>
      <c r="G853" s="146"/>
      <c r="H853" s="146"/>
      <c r="I853" s="146"/>
      <c r="J853" s="146"/>
      <c r="K853" s="146"/>
      <c r="L853" s="146" t="str">
        <v>AOM_000757$Supplement--Mineral--Dicalcium Phosphate</v>
      </c>
      <c r="M853" s="146" t="str" cm="1">
        <f t="array" ref="M853:N853">IF(L853&lt;&gt;"",_xlfn.TEXTSPLIT(L853, "$"),"")</f>
        <v>AOM_000757</v>
      </c>
      <c r="N853" s="146" t="str">
        <v>Supplement--Mineral--Dicalcium Phosphate</v>
      </c>
      <c r="O853" s="146" t="str" cm="1">
        <f t="array" ref="O853">IF(L853&lt;&gt;"",_xlfn.CHOOSECOLS(_xlfn.TEXTSPLIT(N853,"--"),1),"")</f>
        <v>Supplement</v>
      </c>
      <c r="P853" s="146" t="str" cm="1">
        <f t="array" ref="P853">IF(L853&lt;&gt;"",IFERROR(_xlfn.CHOOSECOLS(_xlfn.TEXTSPLIT(N853,"--"),2),""),"")</f>
        <v>Mineral</v>
      </c>
      <c r="Q853" s="146" t="str">
        <f t="shared" si="54"/>
        <v>Dicalcium Phosphate</v>
      </c>
    </row>
    <row r="854" spans="1:17" x14ac:dyDescent="0.35">
      <c r="A854" s="147"/>
      <c r="B854" s="147"/>
      <c r="C854" s="147"/>
      <c r="D854" s="147"/>
      <c r="E854" s="147" t="str">
        <f t="shared" si="53"/>
        <v/>
      </c>
      <c r="F854" s="147"/>
      <c r="G854" s="147"/>
      <c r="H854" s="147"/>
      <c r="I854" s="147"/>
      <c r="J854" s="147"/>
      <c r="K854" s="147"/>
      <c r="L854" s="147" t="str">
        <v>AOM_000758$Supplement--Mineral--Iodated Salt</v>
      </c>
      <c r="M854" s="147" t="str" cm="1">
        <f t="array" ref="M854:N854">IF(L854&lt;&gt;"",_xlfn.TEXTSPLIT(L854, "$"),"")</f>
        <v>AOM_000758</v>
      </c>
      <c r="N854" s="147" t="str">
        <v>Supplement--Mineral--Iodated Salt</v>
      </c>
      <c r="O854" s="147" t="str" cm="1">
        <f t="array" ref="O854">IF(L854&lt;&gt;"",_xlfn.CHOOSECOLS(_xlfn.TEXTSPLIT(N854,"--"),1),"")</f>
        <v>Supplement</v>
      </c>
      <c r="P854" s="147" t="str" cm="1">
        <f t="array" ref="P854">IF(L854&lt;&gt;"",IFERROR(_xlfn.CHOOSECOLS(_xlfn.TEXTSPLIT(N854,"--"),2),""),"")</f>
        <v>Mineral</v>
      </c>
      <c r="Q854" s="147" t="str">
        <f t="shared" si="54"/>
        <v>Iodated Salt</v>
      </c>
    </row>
    <row r="855" spans="1:17" x14ac:dyDescent="0.35">
      <c r="A855" s="146"/>
      <c r="B855" s="146"/>
      <c r="C855" s="146"/>
      <c r="D855" s="146"/>
      <c r="E855" s="146" t="str">
        <f t="shared" si="53"/>
        <v/>
      </c>
      <c r="F855" s="146"/>
      <c r="G855" s="146"/>
      <c r="H855" s="146"/>
      <c r="I855" s="146"/>
      <c r="J855" s="146"/>
      <c r="K855" s="146"/>
      <c r="L855" s="146" t="str">
        <v>AOM_000758$Supplement--Mineral--Iodized Salt</v>
      </c>
      <c r="M855" s="146" t="str" cm="1">
        <f t="array" ref="M855:N855">IF(L855&lt;&gt;"",_xlfn.TEXTSPLIT(L855, "$"),"")</f>
        <v>AOM_000758</v>
      </c>
      <c r="N855" s="146" t="str">
        <v>Supplement--Mineral--Iodized Salt</v>
      </c>
      <c r="O855" s="146" t="str" cm="1">
        <f t="array" ref="O855">IF(L855&lt;&gt;"",_xlfn.CHOOSECOLS(_xlfn.TEXTSPLIT(N855,"--"),1),"")</f>
        <v>Supplement</v>
      </c>
      <c r="P855" s="146" t="str" cm="1">
        <f t="array" ref="P855">IF(L855&lt;&gt;"",IFERROR(_xlfn.CHOOSECOLS(_xlfn.TEXTSPLIT(N855,"--"),2),""),"")</f>
        <v>Mineral</v>
      </c>
      <c r="Q855" s="146" t="str">
        <f t="shared" si="54"/>
        <v>Iodized Salt</v>
      </c>
    </row>
    <row r="856" spans="1:17" x14ac:dyDescent="0.35">
      <c r="A856" s="147"/>
      <c r="B856" s="147"/>
      <c r="C856" s="147"/>
      <c r="D856" s="147"/>
      <c r="E856" s="147" t="str">
        <f t="shared" si="53"/>
        <v/>
      </c>
      <c r="F856" s="147"/>
      <c r="G856" s="147"/>
      <c r="H856" s="147"/>
      <c r="I856" s="147"/>
      <c r="J856" s="147"/>
      <c r="K856" s="147"/>
      <c r="L856" s="147" t="str">
        <v>AOM_000759$Supplement--Mineral--Iodine</v>
      </c>
      <c r="M856" s="147" t="str" cm="1">
        <f t="array" ref="M856:N856">IF(L856&lt;&gt;"",_xlfn.TEXTSPLIT(L856, "$"),"")</f>
        <v>AOM_000759</v>
      </c>
      <c r="N856" s="147" t="str">
        <v>Supplement--Mineral--Iodine</v>
      </c>
      <c r="O856" s="147" t="str" cm="1">
        <f t="array" ref="O856">IF(L856&lt;&gt;"",_xlfn.CHOOSECOLS(_xlfn.TEXTSPLIT(N856,"--"),1),"")</f>
        <v>Supplement</v>
      </c>
      <c r="P856" s="147" t="str" cm="1">
        <f t="array" ref="P856">IF(L856&lt;&gt;"",IFERROR(_xlfn.CHOOSECOLS(_xlfn.TEXTSPLIT(N856,"--"),2),""),"")</f>
        <v>Mineral</v>
      </c>
      <c r="Q856" s="147" t="str">
        <f t="shared" si="54"/>
        <v>Iodine</v>
      </c>
    </row>
    <row r="857" spans="1:17" x14ac:dyDescent="0.35">
      <c r="A857" s="146"/>
      <c r="B857" s="146"/>
      <c r="C857" s="146"/>
      <c r="D857" s="146"/>
      <c r="E857" s="146" t="str">
        <f t="shared" si="53"/>
        <v/>
      </c>
      <c r="F857" s="146"/>
      <c r="G857" s="146"/>
      <c r="H857" s="146"/>
      <c r="I857" s="146"/>
      <c r="J857" s="146"/>
      <c r="K857" s="146"/>
      <c r="L857" s="146" t="str">
        <v>AOM_001506$Supplement--Mineral--Kanwa-Potassium Salt</v>
      </c>
      <c r="M857" s="146" t="str" cm="1">
        <f t="array" ref="M857:N857">IF(L857&lt;&gt;"",_xlfn.TEXTSPLIT(L857, "$"),"")</f>
        <v>AOM_001506</v>
      </c>
      <c r="N857" s="146" t="str">
        <v>Supplement--Mineral--Kanwa-Potassium Salt</v>
      </c>
      <c r="O857" s="146" t="str" cm="1">
        <f t="array" ref="O857">IF(L857&lt;&gt;"",_xlfn.CHOOSECOLS(_xlfn.TEXTSPLIT(N857,"--"),1),"")</f>
        <v>Supplement</v>
      </c>
      <c r="P857" s="146" t="str" cm="1">
        <f t="array" ref="P857">IF(L857&lt;&gt;"",IFERROR(_xlfn.CHOOSECOLS(_xlfn.TEXTSPLIT(N857,"--"),2),""),"")</f>
        <v>Mineral</v>
      </c>
      <c r="Q857" s="146" t="str">
        <f t="shared" si="54"/>
        <v>Kanwa-Potassium Salt</v>
      </c>
    </row>
    <row r="858" spans="1:17" x14ac:dyDescent="0.35">
      <c r="A858" s="147"/>
      <c r="B858" s="147"/>
      <c r="C858" s="147"/>
      <c r="D858" s="147"/>
      <c r="E858" s="147" t="str">
        <f t="shared" si="53"/>
        <v/>
      </c>
      <c r="F858" s="147"/>
      <c r="G858" s="147"/>
      <c r="H858" s="147"/>
      <c r="I858" s="147"/>
      <c r="J858" s="147"/>
      <c r="K858" s="147"/>
      <c r="L858" s="147" t="str">
        <v>AOM_001506$Supplement--Mineral--Sodium Sesquicarbonate</v>
      </c>
      <c r="M858" s="147" t="str" cm="1">
        <f t="array" ref="M858:N858">IF(L858&lt;&gt;"",_xlfn.TEXTSPLIT(L858, "$"),"")</f>
        <v>AOM_001506</v>
      </c>
      <c r="N858" s="147" t="str">
        <v>Supplement--Mineral--Sodium Sesquicarbonate</v>
      </c>
      <c r="O858" s="147" t="str" cm="1">
        <f t="array" ref="O858">IF(L858&lt;&gt;"",_xlfn.CHOOSECOLS(_xlfn.TEXTSPLIT(N858,"--"),1),"")</f>
        <v>Supplement</v>
      </c>
      <c r="P858" s="147" t="str" cm="1">
        <f t="array" ref="P858">IF(L858&lt;&gt;"",IFERROR(_xlfn.CHOOSECOLS(_xlfn.TEXTSPLIT(N858,"--"),2),""),"")</f>
        <v>Mineral</v>
      </c>
      <c r="Q858" s="147" t="str">
        <f t="shared" si="54"/>
        <v>Sodium Sesquicarbonate</v>
      </c>
    </row>
    <row r="859" spans="1:17" x14ac:dyDescent="0.35">
      <c r="A859" s="146"/>
      <c r="B859" s="146"/>
      <c r="C859" s="146"/>
      <c r="D859" s="146"/>
      <c r="E859" s="146" t="str">
        <f t="shared" si="53"/>
        <v/>
      </c>
      <c r="F859" s="146"/>
      <c r="G859" s="146"/>
      <c r="H859" s="146"/>
      <c r="I859" s="146"/>
      <c r="J859" s="146"/>
      <c r="K859" s="146"/>
      <c r="L859" s="146" t="str">
        <v>AOM_001873$Supplement--Mineral--Licks</v>
      </c>
      <c r="M859" s="146" t="str" cm="1">
        <f t="array" ref="M859:N859">IF(L859&lt;&gt;"",_xlfn.TEXTSPLIT(L859, "$"),"")</f>
        <v>AOM_001873</v>
      </c>
      <c r="N859" s="146" t="str">
        <v>Supplement--Mineral--Licks</v>
      </c>
      <c r="O859" s="146" t="str" cm="1">
        <f t="array" ref="O859">IF(L859&lt;&gt;"",_xlfn.CHOOSECOLS(_xlfn.TEXTSPLIT(N859,"--"),1),"")</f>
        <v>Supplement</v>
      </c>
      <c r="P859" s="146" t="str" cm="1">
        <f t="array" ref="P859">IF(L859&lt;&gt;"",IFERROR(_xlfn.CHOOSECOLS(_xlfn.TEXTSPLIT(N859,"--"),2),""),"")</f>
        <v>Mineral</v>
      </c>
      <c r="Q859" s="146" t="str">
        <f t="shared" si="54"/>
        <v>Licks</v>
      </c>
    </row>
    <row r="860" spans="1:17" x14ac:dyDescent="0.35">
      <c r="A860" s="147"/>
      <c r="B860" s="147"/>
      <c r="C860" s="147"/>
      <c r="D860" s="147"/>
      <c r="E860" s="147" t="str">
        <f t="shared" si="53"/>
        <v/>
      </c>
      <c r="F860" s="147"/>
      <c r="G860" s="147"/>
      <c r="H860" s="147"/>
      <c r="I860" s="147"/>
      <c r="J860" s="147"/>
      <c r="K860" s="147"/>
      <c r="L860" s="147" t="str">
        <v>AOM_000760$Supplement--Mineral--Lime</v>
      </c>
      <c r="M860" s="147" t="str" cm="1">
        <f t="array" ref="M860:N860">IF(L860&lt;&gt;"",_xlfn.TEXTSPLIT(L860, "$"),"")</f>
        <v>AOM_000760</v>
      </c>
      <c r="N860" s="147" t="str">
        <v>Supplement--Mineral--Lime</v>
      </c>
      <c r="O860" s="147" t="str" cm="1">
        <f t="array" ref="O860">IF(L860&lt;&gt;"",_xlfn.CHOOSECOLS(_xlfn.TEXTSPLIT(N860,"--"),1),"")</f>
        <v>Supplement</v>
      </c>
      <c r="P860" s="147" t="str" cm="1">
        <f t="array" ref="P860">IF(L860&lt;&gt;"",IFERROR(_xlfn.CHOOSECOLS(_xlfn.TEXTSPLIT(N860,"--"),2),""),"")</f>
        <v>Mineral</v>
      </c>
      <c r="Q860" s="147" t="str">
        <f t="shared" si="54"/>
        <v>Lime</v>
      </c>
    </row>
    <row r="861" spans="1:17" x14ac:dyDescent="0.35">
      <c r="A861" s="146"/>
      <c r="B861" s="146"/>
      <c r="C861" s="146"/>
      <c r="D861" s="146"/>
      <c r="E861" s="146" t="str">
        <f t="shared" si="53"/>
        <v/>
      </c>
      <c r="F861" s="146"/>
      <c r="G861" s="146"/>
      <c r="H861" s="146"/>
      <c r="I861" s="146"/>
      <c r="J861" s="146"/>
      <c r="K861" s="146"/>
      <c r="L861" s="146" t="str">
        <v>AOM_000760$Supplement--Mineral--Feed Lime</v>
      </c>
      <c r="M861" s="146" t="str" cm="1">
        <f t="array" ref="M861:N861">IF(L861&lt;&gt;"",_xlfn.TEXTSPLIT(L861, "$"),"")</f>
        <v>AOM_000760</v>
      </c>
      <c r="N861" s="146" t="str">
        <v>Supplement--Mineral--Feed Lime</v>
      </c>
      <c r="O861" s="146" t="str" cm="1">
        <f t="array" ref="O861">IF(L861&lt;&gt;"",_xlfn.CHOOSECOLS(_xlfn.TEXTSPLIT(N861,"--"),1),"")</f>
        <v>Supplement</v>
      </c>
      <c r="P861" s="146" t="str" cm="1">
        <f t="array" ref="P861">IF(L861&lt;&gt;"",IFERROR(_xlfn.CHOOSECOLS(_xlfn.TEXTSPLIT(N861,"--"),2),""),"")</f>
        <v>Mineral</v>
      </c>
      <c r="Q861" s="146" t="str">
        <f t="shared" si="54"/>
        <v>Feed Lime</v>
      </c>
    </row>
    <row r="862" spans="1:17" x14ac:dyDescent="0.35">
      <c r="A862" s="147"/>
      <c r="B862" s="147"/>
      <c r="C862" s="147"/>
      <c r="D862" s="147"/>
      <c r="E862" s="147" t="str">
        <f t="shared" si="53"/>
        <v/>
      </c>
      <c r="F862" s="147"/>
      <c r="G862" s="147"/>
      <c r="H862" s="147"/>
      <c r="I862" s="147"/>
      <c r="J862" s="147"/>
      <c r="K862" s="147"/>
      <c r="L862" s="147" t="str">
        <v>AOM_000760$Supplement--Mineral--Quicklime</v>
      </c>
      <c r="M862" s="147" t="str" cm="1">
        <f t="array" ref="M862:N862">IF(L862&lt;&gt;"",_xlfn.TEXTSPLIT(L862, "$"),"")</f>
        <v>AOM_000760</v>
      </c>
      <c r="N862" s="147" t="str">
        <v>Supplement--Mineral--Quicklime</v>
      </c>
      <c r="O862" s="147" t="str" cm="1">
        <f t="array" ref="O862">IF(L862&lt;&gt;"",_xlfn.CHOOSECOLS(_xlfn.TEXTSPLIT(N862,"--"),1),"")</f>
        <v>Supplement</v>
      </c>
      <c r="P862" s="147" t="str" cm="1">
        <f t="array" ref="P862">IF(L862&lt;&gt;"",IFERROR(_xlfn.CHOOSECOLS(_xlfn.TEXTSPLIT(N862,"--"),2),""),"")</f>
        <v>Mineral</v>
      </c>
      <c r="Q862" s="147" t="str">
        <f t="shared" si="54"/>
        <v>Quicklime</v>
      </c>
    </row>
    <row r="863" spans="1:17" x14ac:dyDescent="0.35">
      <c r="A863" s="146"/>
      <c r="B863" s="146"/>
      <c r="C863" s="146"/>
      <c r="D863" s="146"/>
      <c r="E863" s="146" t="str">
        <f t="shared" si="53"/>
        <v/>
      </c>
      <c r="F863" s="146"/>
      <c r="G863" s="146"/>
      <c r="H863" s="146"/>
      <c r="I863" s="146"/>
      <c r="J863" s="146"/>
      <c r="K863" s="146"/>
      <c r="L863" s="146" t="str">
        <v>AOM_000761$Supplement--Mineral--Limestone</v>
      </c>
      <c r="M863" s="146" t="str" cm="1">
        <f t="array" ref="M863:N863">IF(L863&lt;&gt;"",_xlfn.TEXTSPLIT(L863, "$"),"")</f>
        <v>AOM_000761</v>
      </c>
      <c r="N863" s="146" t="str">
        <v>Supplement--Mineral--Limestone</v>
      </c>
      <c r="O863" s="146" t="str" cm="1">
        <f t="array" ref="O863">IF(L863&lt;&gt;"",_xlfn.CHOOSECOLS(_xlfn.TEXTSPLIT(N863,"--"),1),"")</f>
        <v>Supplement</v>
      </c>
      <c r="P863" s="146" t="str" cm="1">
        <f t="array" ref="P863">IF(L863&lt;&gt;"",IFERROR(_xlfn.CHOOSECOLS(_xlfn.TEXTSPLIT(N863,"--"),2),""),"")</f>
        <v>Mineral</v>
      </c>
      <c r="Q863" s="146" t="str">
        <f t="shared" si="54"/>
        <v>Limestone</v>
      </c>
    </row>
    <row r="864" spans="1:17" x14ac:dyDescent="0.35">
      <c r="A864" s="147"/>
      <c r="B864" s="147"/>
      <c r="C864" s="147"/>
      <c r="D864" s="147"/>
      <c r="E864" s="147" t="str">
        <f t="shared" si="53"/>
        <v/>
      </c>
      <c r="F864" s="147"/>
      <c r="G864" s="147"/>
      <c r="H864" s="147"/>
      <c r="I864" s="147"/>
      <c r="J864" s="147"/>
      <c r="K864" s="147"/>
      <c r="L864" s="147" t="str">
        <v>AOM_001378$Supplement--Mineral--Magnesium Oxide</v>
      </c>
      <c r="M864" s="147" t="str" cm="1">
        <f t="array" ref="M864:N864">IF(L864&lt;&gt;"",_xlfn.TEXTSPLIT(L864, "$"),"")</f>
        <v>AOM_001378</v>
      </c>
      <c r="N864" s="147" t="str">
        <v>Supplement--Mineral--Magnesium Oxide</v>
      </c>
      <c r="O864" s="147" t="str" cm="1">
        <f t="array" ref="O864">IF(L864&lt;&gt;"",_xlfn.CHOOSECOLS(_xlfn.TEXTSPLIT(N864,"--"),1),"")</f>
        <v>Supplement</v>
      </c>
      <c r="P864" s="147" t="str" cm="1">
        <f t="array" ref="P864">IF(L864&lt;&gt;"",IFERROR(_xlfn.CHOOSECOLS(_xlfn.TEXTSPLIT(N864,"--"),2),""),"")</f>
        <v>Mineral</v>
      </c>
      <c r="Q864" s="147" t="str">
        <f t="shared" si="54"/>
        <v>Magnesium Oxide</v>
      </c>
    </row>
    <row r="865" spans="1:17" x14ac:dyDescent="0.35">
      <c r="A865" s="146"/>
      <c r="B865" s="146"/>
      <c r="C865" s="146"/>
      <c r="D865" s="146"/>
      <c r="E865" s="146" t="str">
        <f t="shared" si="53"/>
        <v/>
      </c>
      <c r="F865" s="146"/>
      <c r="G865" s="146"/>
      <c r="H865" s="146"/>
      <c r="I865" s="146"/>
      <c r="J865" s="146"/>
      <c r="K865" s="146"/>
      <c r="L865" s="146" t="str">
        <v>AOM_000763$Supplement--Mineral--Manganese</v>
      </c>
      <c r="M865" s="146" t="str" cm="1">
        <f t="array" ref="M865:N865">IF(L865&lt;&gt;"",_xlfn.TEXTSPLIT(L865, "$"),"")</f>
        <v>AOM_000763</v>
      </c>
      <c r="N865" s="146" t="str">
        <v>Supplement--Mineral--Manganese</v>
      </c>
      <c r="O865" s="146" t="str" cm="1">
        <f t="array" ref="O865">IF(L865&lt;&gt;"",_xlfn.CHOOSECOLS(_xlfn.TEXTSPLIT(N865,"--"),1),"")</f>
        <v>Supplement</v>
      </c>
      <c r="P865" s="146" t="str" cm="1">
        <f t="array" ref="P865">IF(L865&lt;&gt;"",IFERROR(_xlfn.CHOOSECOLS(_xlfn.TEXTSPLIT(N865,"--"),2),""),"")</f>
        <v>Mineral</v>
      </c>
      <c r="Q865" s="146" t="str">
        <f t="shared" si="54"/>
        <v>Manganese</v>
      </c>
    </row>
    <row r="866" spans="1:17" x14ac:dyDescent="0.35">
      <c r="A866" s="147"/>
      <c r="B866" s="147"/>
      <c r="C866" s="147"/>
      <c r="D866" s="147"/>
      <c r="E866" s="147" t="str">
        <f t="shared" si="53"/>
        <v/>
      </c>
      <c r="F866" s="147"/>
      <c r="G866" s="147"/>
      <c r="H866" s="147"/>
      <c r="I866" s="147"/>
      <c r="J866" s="147"/>
      <c r="K866" s="147"/>
      <c r="L866" s="147" t="str">
        <v>AOM_000764$Supplement--Mineral--Mineral Block</v>
      </c>
      <c r="M866" s="147" t="str" cm="1">
        <f t="array" ref="M866:N866">IF(L866&lt;&gt;"",_xlfn.TEXTSPLIT(L866, "$"),"")</f>
        <v>AOM_000764</v>
      </c>
      <c r="N866" s="147" t="str">
        <v>Supplement--Mineral--Mineral Block</v>
      </c>
      <c r="O866" s="147" t="str" cm="1">
        <f t="array" ref="O866">IF(L866&lt;&gt;"",_xlfn.CHOOSECOLS(_xlfn.TEXTSPLIT(N866,"--"),1),"")</f>
        <v>Supplement</v>
      </c>
      <c r="P866" s="147" t="str" cm="1">
        <f t="array" ref="P866">IF(L866&lt;&gt;"",IFERROR(_xlfn.CHOOSECOLS(_xlfn.TEXTSPLIT(N866,"--"),2),""),"")</f>
        <v>Mineral</v>
      </c>
      <c r="Q866" s="147" t="str">
        <f t="shared" si="54"/>
        <v>Mineral Block</v>
      </c>
    </row>
    <row r="867" spans="1:17" x14ac:dyDescent="0.35">
      <c r="A867" s="146"/>
      <c r="B867" s="146"/>
      <c r="C867" s="146"/>
      <c r="D867" s="146"/>
      <c r="E867" s="146" t="str">
        <f t="shared" si="53"/>
        <v/>
      </c>
      <c r="F867" s="146"/>
      <c r="G867" s="146"/>
      <c r="H867" s="146"/>
      <c r="I867" s="146"/>
      <c r="J867" s="146"/>
      <c r="K867" s="146"/>
      <c r="L867" s="146" t="str">
        <v>AOM_000766$Supplement--Mineral--Mineral Lick</v>
      </c>
      <c r="M867" s="146" t="str" cm="1">
        <f t="array" ref="M867:N867">IF(L867&lt;&gt;"",_xlfn.TEXTSPLIT(L867, "$"),"")</f>
        <v>AOM_000766</v>
      </c>
      <c r="N867" s="146" t="str">
        <v>Supplement--Mineral--Mineral Lick</v>
      </c>
      <c r="O867" s="146" t="str" cm="1">
        <f t="array" ref="O867">IF(L867&lt;&gt;"",_xlfn.CHOOSECOLS(_xlfn.TEXTSPLIT(N867,"--"),1),"")</f>
        <v>Supplement</v>
      </c>
      <c r="P867" s="146" t="str" cm="1">
        <f t="array" ref="P867">IF(L867&lt;&gt;"",IFERROR(_xlfn.CHOOSECOLS(_xlfn.TEXTSPLIT(N867,"--"),2),""),"")</f>
        <v>Mineral</v>
      </c>
      <c r="Q867" s="146" t="str">
        <f t="shared" si="54"/>
        <v>Mineral Lick</v>
      </c>
    </row>
    <row r="868" spans="1:17" x14ac:dyDescent="0.35">
      <c r="A868" s="147"/>
      <c r="B868" s="147"/>
      <c r="C868" s="147"/>
      <c r="D868" s="147"/>
      <c r="E868" s="147" t="str">
        <f t="shared" si="53"/>
        <v/>
      </c>
      <c r="F868" s="147"/>
      <c r="G868" s="147"/>
      <c r="H868" s="147"/>
      <c r="I868" s="147"/>
      <c r="J868" s="147"/>
      <c r="K868" s="147"/>
      <c r="L868" s="147" t="str">
        <v>AOM_001773$Supplement--Mineral--Mineral Mix--Trace-elements Mix</v>
      </c>
      <c r="M868" s="147" t="str" cm="1">
        <f t="array" ref="M868:N868">IF(L868&lt;&gt;"",_xlfn.TEXTSPLIT(L868, "$"),"")</f>
        <v>AOM_001773</v>
      </c>
      <c r="N868" s="147" t="str">
        <v>Supplement--Mineral--Mineral Mix--Trace-elements Mix</v>
      </c>
      <c r="O868" s="147" t="str" cm="1">
        <f t="array" ref="O868">IF(L868&lt;&gt;"",_xlfn.CHOOSECOLS(_xlfn.TEXTSPLIT(N868,"--"),1),"")</f>
        <v>Supplement</v>
      </c>
      <c r="P868" s="147" t="str" cm="1">
        <f t="array" ref="P868">IF(L868&lt;&gt;"",IFERROR(_xlfn.CHOOSECOLS(_xlfn.TEXTSPLIT(N868,"--"),2),""),"")</f>
        <v>Mineral</v>
      </c>
      <c r="Q868" s="147" t="str">
        <f t="shared" si="54"/>
        <v>Mineral Mix--Trace-elements Mix</v>
      </c>
    </row>
    <row r="869" spans="1:17" x14ac:dyDescent="0.35">
      <c r="A869" s="146"/>
      <c r="B869" s="146"/>
      <c r="C869" s="146"/>
      <c r="D869" s="146"/>
      <c r="E869" s="146" t="str">
        <f t="shared" si="53"/>
        <v/>
      </c>
      <c r="F869" s="146"/>
      <c r="G869" s="146"/>
      <c r="H869" s="146"/>
      <c r="I869" s="146"/>
      <c r="J869" s="146"/>
      <c r="K869" s="146"/>
      <c r="L869" s="146" t="str">
        <v>AOM_001415$Supplement--Mineral--Mineral Mix</v>
      </c>
      <c r="M869" s="146" t="str" cm="1">
        <f t="array" ref="M869:N869">IF(L869&lt;&gt;"",_xlfn.TEXTSPLIT(L869, "$"),"")</f>
        <v>AOM_001415</v>
      </c>
      <c r="N869" s="146" t="str">
        <v>Supplement--Mineral--Mineral Mix</v>
      </c>
      <c r="O869" s="146" t="str" cm="1">
        <f t="array" ref="O869">IF(L869&lt;&gt;"",_xlfn.CHOOSECOLS(_xlfn.TEXTSPLIT(N869,"--"),1),"")</f>
        <v>Supplement</v>
      </c>
      <c r="P869" s="146" t="str" cm="1">
        <f t="array" ref="P869">IF(L869&lt;&gt;"",IFERROR(_xlfn.CHOOSECOLS(_xlfn.TEXTSPLIT(N869,"--"),2),""),"")</f>
        <v>Mineral</v>
      </c>
      <c r="Q869" s="146" t="str">
        <f t="shared" si="54"/>
        <v>Mineral Mix</v>
      </c>
    </row>
    <row r="870" spans="1:17" x14ac:dyDescent="0.35">
      <c r="A870" s="147"/>
      <c r="B870" s="147"/>
      <c r="C870" s="147"/>
      <c r="D870" s="147"/>
      <c r="E870" s="147" t="str">
        <f t="shared" si="53"/>
        <v/>
      </c>
      <c r="F870" s="147"/>
      <c r="G870" s="147"/>
      <c r="H870" s="147"/>
      <c r="I870" s="147"/>
      <c r="J870" s="147"/>
      <c r="K870" s="147"/>
      <c r="L870" s="147" t="str">
        <v>AOM_000768$Supplement--Mineral--Monocalcium Phosphate</v>
      </c>
      <c r="M870" s="147" t="str" cm="1">
        <f t="array" ref="M870:N870">IF(L870&lt;&gt;"",_xlfn.TEXTSPLIT(L870, "$"),"")</f>
        <v>AOM_000768</v>
      </c>
      <c r="N870" s="147" t="str">
        <v>Supplement--Mineral--Monocalcium Phosphate</v>
      </c>
      <c r="O870" s="147" t="str" cm="1">
        <f t="array" ref="O870">IF(L870&lt;&gt;"",_xlfn.CHOOSECOLS(_xlfn.TEXTSPLIT(N870,"--"),1),"")</f>
        <v>Supplement</v>
      </c>
      <c r="P870" s="147" t="str" cm="1">
        <f t="array" ref="P870">IF(L870&lt;&gt;"",IFERROR(_xlfn.CHOOSECOLS(_xlfn.TEXTSPLIT(N870,"--"),2),""),"")</f>
        <v>Mineral</v>
      </c>
      <c r="Q870" s="147" t="str">
        <f t="shared" si="54"/>
        <v>Monocalcium Phosphate</v>
      </c>
    </row>
    <row r="871" spans="1:17" x14ac:dyDescent="0.35">
      <c r="A871" s="146"/>
      <c r="B871" s="146"/>
      <c r="C871" s="146"/>
      <c r="D871" s="146"/>
      <c r="E871" s="146" t="str">
        <f t="shared" si="53"/>
        <v/>
      </c>
      <c r="F871" s="146"/>
      <c r="G871" s="146"/>
      <c r="H871" s="146"/>
      <c r="I871" s="146"/>
      <c r="J871" s="146"/>
      <c r="K871" s="146"/>
      <c r="L871" s="146" t="str">
        <v>AOM_000770$Supplement--Mineral--Phosphorus</v>
      </c>
      <c r="M871" s="146" t="str" cm="1">
        <f t="array" ref="M871:N871">IF(L871&lt;&gt;"",_xlfn.TEXTSPLIT(L871, "$"),"")</f>
        <v>AOM_000770</v>
      </c>
      <c r="N871" s="146" t="str">
        <v>Supplement--Mineral--Phosphorus</v>
      </c>
      <c r="O871" s="146" t="str" cm="1">
        <f t="array" ref="O871">IF(L871&lt;&gt;"",_xlfn.CHOOSECOLS(_xlfn.TEXTSPLIT(N871,"--"),1),"")</f>
        <v>Supplement</v>
      </c>
      <c r="P871" s="146" t="str" cm="1">
        <f t="array" ref="P871">IF(L871&lt;&gt;"",IFERROR(_xlfn.CHOOSECOLS(_xlfn.TEXTSPLIT(N871,"--"),2),""),"")</f>
        <v>Mineral</v>
      </c>
      <c r="Q871" s="146" t="str">
        <f t="shared" si="54"/>
        <v>Phosphorus</v>
      </c>
    </row>
    <row r="872" spans="1:17" x14ac:dyDescent="0.35">
      <c r="A872" s="147"/>
      <c r="B872" s="147"/>
      <c r="C872" s="147"/>
      <c r="D872" s="147"/>
      <c r="E872" s="147" t="str">
        <f t="shared" si="53"/>
        <v/>
      </c>
      <c r="F872" s="147"/>
      <c r="G872" s="147"/>
      <c r="H872" s="147"/>
      <c r="I872" s="147"/>
      <c r="J872" s="147"/>
      <c r="K872" s="147"/>
      <c r="L872" s="147" t="str">
        <v>AOM_001427$Supplement--Mineral--Potassium Carbonate</v>
      </c>
      <c r="M872" s="147" t="str" cm="1">
        <f t="array" ref="M872:N872">IF(L872&lt;&gt;"",_xlfn.TEXTSPLIT(L872, "$"),"")</f>
        <v>AOM_001427</v>
      </c>
      <c r="N872" s="147" t="str">
        <v>Supplement--Mineral--Potassium Carbonate</v>
      </c>
      <c r="O872" s="147" t="str" cm="1">
        <f t="array" ref="O872">IF(L872&lt;&gt;"",_xlfn.CHOOSECOLS(_xlfn.TEXTSPLIT(N872,"--"),1),"")</f>
        <v>Supplement</v>
      </c>
      <c r="P872" s="147" t="str" cm="1">
        <f t="array" ref="P872">IF(L872&lt;&gt;"",IFERROR(_xlfn.CHOOSECOLS(_xlfn.TEXTSPLIT(N872,"--"),2),""),"")</f>
        <v>Mineral</v>
      </c>
      <c r="Q872" s="147" t="str">
        <f t="shared" si="54"/>
        <v>Potassium Carbonate</v>
      </c>
    </row>
    <row r="873" spans="1:17" x14ac:dyDescent="0.35">
      <c r="A873" s="146"/>
      <c r="B873" s="146"/>
      <c r="C873" s="146"/>
      <c r="D873" s="146"/>
      <c r="E873" s="146" t="str">
        <f t="shared" si="53"/>
        <v/>
      </c>
      <c r="F873" s="146"/>
      <c r="G873" s="146"/>
      <c r="H873" s="146"/>
      <c r="I873" s="146"/>
      <c r="J873" s="146"/>
      <c r="K873" s="146"/>
      <c r="L873" s="146" t="str">
        <v>AOM_001509$Supplement--Mineral--Potassium Humate</v>
      </c>
      <c r="M873" s="146" t="str" cm="1">
        <f t="array" ref="M873:N873">IF(L873&lt;&gt;"",_xlfn.TEXTSPLIT(L873, "$"),"")</f>
        <v>AOM_001509</v>
      </c>
      <c r="N873" s="146" t="str">
        <v>Supplement--Mineral--Potassium Humate</v>
      </c>
      <c r="O873" s="146" t="str" cm="1">
        <f t="array" ref="O873">IF(L873&lt;&gt;"",_xlfn.CHOOSECOLS(_xlfn.TEXTSPLIT(N873,"--"),1),"")</f>
        <v>Supplement</v>
      </c>
      <c r="P873" s="146" t="str" cm="1">
        <f t="array" ref="P873">IF(L873&lt;&gt;"",IFERROR(_xlfn.CHOOSECOLS(_xlfn.TEXTSPLIT(N873,"--"),2),""),"")</f>
        <v>Mineral</v>
      </c>
      <c r="Q873" s="146" t="str">
        <f t="shared" si="54"/>
        <v>Potassium Humate</v>
      </c>
    </row>
    <row r="874" spans="1:17" x14ac:dyDescent="0.35">
      <c r="A874" s="147"/>
      <c r="B874" s="147"/>
      <c r="C874" s="147"/>
      <c r="D874" s="147"/>
      <c r="E874" s="147" t="str">
        <f t="shared" si="53"/>
        <v/>
      </c>
      <c r="F874" s="147"/>
      <c r="G874" s="147"/>
      <c r="H874" s="147"/>
      <c r="I874" s="147"/>
      <c r="J874" s="147"/>
      <c r="K874" s="147"/>
      <c r="L874" s="147" t="str">
        <v>AOM_000774$Supplement--Mineral--Selenium</v>
      </c>
      <c r="M874" s="147" t="str" cm="1">
        <f t="array" ref="M874:N874">IF(L874&lt;&gt;"",_xlfn.TEXTSPLIT(L874, "$"),"")</f>
        <v>AOM_000774</v>
      </c>
      <c r="N874" s="147" t="str">
        <v>Supplement--Mineral--Selenium</v>
      </c>
      <c r="O874" s="147" t="str" cm="1">
        <f t="array" ref="O874">IF(L874&lt;&gt;"",_xlfn.CHOOSECOLS(_xlfn.TEXTSPLIT(N874,"--"),1),"")</f>
        <v>Supplement</v>
      </c>
      <c r="P874" s="147" t="str" cm="1">
        <f t="array" ref="P874">IF(L874&lt;&gt;"",IFERROR(_xlfn.CHOOSECOLS(_xlfn.TEXTSPLIT(N874,"--"),2),""),"")</f>
        <v>Mineral</v>
      </c>
      <c r="Q874" s="147" t="str">
        <f t="shared" si="54"/>
        <v>Selenium</v>
      </c>
    </row>
    <row r="875" spans="1:17" x14ac:dyDescent="0.35">
      <c r="A875" s="146"/>
      <c r="B875" s="146"/>
      <c r="C875" s="146"/>
      <c r="D875" s="146"/>
      <c r="E875" s="146" t="str">
        <f t="shared" si="53"/>
        <v/>
      </c>
      <c r="F875" s="146"/>
      <c r="G875" s="146"/>
      <c r="H875" s="146"/>
      <c r="I875" s="146"/>
      <c r="J875" s="146"/>
      <c r="K875" s="146"/>
      <c r="L875" s="146" t="str">
        <v>AOM_001487$Supplement--Mineral--Sodium Sulfate</v>
      </c>
      <c r="M875" s="146" t="str" cm="1">
        <f t="array" ref="M875:N875">IF(L875&lt;&gt;"",_xlfn.TEXTSPLIT(L875, "$"),"")</f>
        <v>AOM_001487</v>
      </c>
      <c r="N875" s="146" t="str">
        <v>Supplement--Mineral--Sodium Sulfate</v>
      </c>
      <c r="O875" s="146" t="str" cm="1">
        <f t="array" ref="O875">IF(L875&lt;&gt;"",_xlfn.CHOOSECOLS(_xlfn.TEXTSPLIT(N875,"--"),1),"")</f>
        <v>Supplement</v>
      </c>
      <c r="P875" s="146" t="str" cm="1">
        <f t="array" ref="P875">IF(L875&lt;&gt;"",IFERROR(_xlfn.CHOOSECOLS(_xlfn.TEXTSPLIT(N875,"--"),2),""),"")</f>
        <v>Mineral</v>
      </c>
      <c r="Q875" s="146" t="str">
        <f t="shared" si="54"/>
        <v>Sodium Sulfate</v>
      </c>
    </row>
    <row r="876" spans="1:17" x14ac:dyDescent="0.35">
      <c r="A876" s="147"/>
      <c r="B876" s="147"/>
      <c r="C876" s="147"/>
      <c r="D876" s="147"/>
      <c r="E876" s="147" t="str">
        <f t="shared" si="53"/>
        <v/>
      </c>
      <c r="F876" s="147"/>
      <c r="G876" s="147"/>
      <c r="H876" s="147"/>
      <c r="I876" s="147"/>
      <c r="J876" s="147"/>
      <c r="K876" s="147"/>
      <c r="L876" s="147" t="str">
        <v>AOM_000776$Supplement--Mineral--Sulphur</v>
      </c>
      <c r="M876" s="147" t="str" cm="1">
        <f t="array" ref="M876:N876">IF(L876&lt;&gt;"",_xlfn.TEXTSPLIT(L876, "$"),"")</f>
        <v>AOM_000776</v>
      </c>
      <c r="N876" s="147" t="str">
        <v>Supplement--Mineral--Sulphur</v>
      </c>
      <c r="O876" s="147" t="str" cm="1">
        <f t="array" ref="O876">IF(L876&lt;&gt;"",_xlfn.CHOOSECOLS(_xlfn.TEXTSPLIT(N876,"--"),1),"")</f>
        <v>Supplement</v>
      </c>
      <c r="P876" s="147" t="str" cm="1">
        <f t="array" ref="P876">IF(L876&lt;&gt;"",IFERROR(_xlfn.CHOOSECOLS(_xlfn.TEXTSPLIT(N876,"--"),2),""),"")</f>
        <v>Mineral</v>
      </c>
      <c r="Q876" s="147" t="str">
        <f t="shared" si="54"/>
        <v>Sulphur</v>
      </c>
    </row>
    <row r="877" spans="1:17" x14ac:dyDescent="0.35">
      <c r="A877" s="146"/>
      <c r="B877" s="146"/>
      <c r="C877" s="146"/>
      <c r="D877" s="146"/>
      <c r="E877" s="146" t="str">
        <f t="shared" si="53"/>
        <v/>
      </c>
      <c r="F877" s="146"/>
      <c r="G877" s="146"/>
      <c r="H877" s="146"/>
      <c r="I877" s="146"/>
      <c r="J877" s="146"/>
      <c r="K877" s="146"/>
      <c r="L877" s="146" t="str">
        <v>AOM_000777$Supplement--Mineral--Tricalcium Phosphate</v>
      </c>
      <c r="M877" s="146" t="str" cm="1">
        <f t="array" ref="M877:N877">IF(L877&lt;&gt;"",_xlfn.TEXTSPLIT(L877, "$"),"")</f>
        <v>AOM_000777</v>
      </c>
      <c r="N877" s="146" t="str">
        <v>Supplement--Mineral--Tricalcium Phosphate</v>
      </c>
      <c r="O877" s="146" t="str" cm="1">
        <f t="array" ref="O877">IF(L877&lt;&gt;"",_xlfn.CHOOSECOLS(_xlfn.TEXTSPLIT(N877,"--"),1),"")</f>
        <v>Supplement</v>
      </c>
      <c r="P877" s="146" t="str" cm="1">
        <f t="array" ref="P877">IF(L877&lt;&gt;"",IFERROR(_xlfn.CHOOSECOLS(_xlfn.TEXTSPLIT(N877,"--"),2),""),"")</f>
        <v>Mineral</v>
      </c>
      <c r="Q877" s="146" t="str">
        <f t="shared" si="54"/>
        <v>Tricalcium Phosphate</v>
      </c>
    </row>
    <row r="878" spans="1:17" x14ac:dyDescent="0.35">
      <c r="A878" s="147"/>
      <c r="B878" s="147"/>
      <c r="C878" s="147"/>
      <c r="D878" s="147"/>
      <c r="E878" s="147" t="str">
        <f t="shared" si="53"/>
        <v/>
      </c>
      <c r="F878" s="147"/>
      <c r="G878" s="147"/>
      <c r="H878" s="147"/>
      <c r="I878" s="147"/>
      <c r="J878" s="147"/>
      <c r="K878" s="147"/>
      <c r="L878" s="147" t="str">
        <v>AOM_000778$Supplement--Mineral--Zinc</v>
      </c>
      <c r="M878" s="147" t="str" cm="1">
        <f t="array" ref="M878:N878">IF(L878&lt;&gt;"",_xlfn.TEXTSPLIT(L878, "$"),"")</f>
        <v>AOM_000778</v>
      </c>
      <c r="N878" s="147" t="str">
        <v>Supplement--Mineral--Zinc</v>
      </c>
      <c r="O878" s="147" t="str" cm="1">
        <f t="array" ref="O878">IF(L878&lt;&gt;"",_xlfn.CHOOSECOLS(_xlfn.TEXTSPLIT(N878,"--"),1),"")</f>
        <v>Supplement</v>
      </c>
      <c r="P878" s="147" t="str" cm="1">
        <f t="array" ref="P878">IF(L878&lt;&gt;"",IFERROR(_xlfn.CHOOSECOLS(_xlfn.TEXTSPLIT(N878,"--"),2),""),"")</f>
        <v>Mineral</v>
      </c>
      <c r="Q878" s="147" t="str">
        <f t="shared" si="54"/>
        <v>Zinc</v>
      </c>
    </row>
    <row r="879" spans="1:17" x14ac:dyDescent="0.35">
      <c r="A879" s="146"/>
      <c r="B879" s="146"/>
      <c r="C879" s="146"/>
      <c r="D879" s="146"/>
      <c r="E879" s="146" t="str">
        <f t="shared" si="53"/>
        <v/>
      </c>
      <c r="F879" s="146"/>
      <c r="G879" s="146"/>
      <c r="H879" s="146"/>
      <c r="I879" s="146"/>
      <c r="J879" s="146"/>
      <c r="K879" s="146"/>
      <c r="L879" s="146" t="str">
        <v>AOM_001417$Supplement--Mineral--Zinc Manganese</v>
      </c>
      <c r="M879" s="146" t="str" cm="1">
        <f t="array" ref="M879:N879">IF(L879&lt;&gt;"",_xlfn.TEXTSPLIT(L879, "$"),"")</f>
        <v>AOM_001417</v>
      </c>
      <c r="N879" s="146" t="str">
        <v>Supplement--Mineral--Zinc Manganese</v>
      </c>
      <c r="O879" s="146" t="str" cm="1">
        <f t="array" ref="O879">IF(L879&lt;&gt;"",_xlfn.CHOOSECOLS(_xlfn.TEXTSPLIT(N879,"--"),1),"")</f>
        <v>Supplement</v>
      </c>
      <c r="P879" s="146" t="str" cm="1">
        <f t="array" ref="P879">IF(L879&lt;&gt;"",IFERROR(_xlfn.CHOOSECOLS(_xlfn.TEXTSPLIT(N879,"--"),2),""),"")</f>
        <v>Mineral</v>
      </c>
      <c r="Q879" s="146" t="str">
        <f t="shared" si="54"/>
        <v>Zinc Manganese</v>
      </c>
    </row>
    <row r="880" spans="1:17" x14ac:dyDescent="0.35">
      <c r="A880" s="147"/>
      <c r="B880" s="147"/>
      <c r="C880" s="147"/>
      <c r="D880" s="147"/>
      <c r="E880" s="147" t="str">
        <f t="shared" si="53"/>
        <v/>
      </c>
      <c r="F880" s="147"/>
      <c r="G880" s="147"/>
      <c r="H880" s="147"/>
      <c r="I880" s="147"/>
      <c r="J880" s="147"/>
      <c r="K880" s="147"/>
      <c r="L880" s="147" t="str">
        <v>AOM_001418$Supplement--Mineral--Zinc Oxide</v>
      </c>
      <c r="M880" s="147" t="str" cm="1">
        <f t="array" ref="M880:N880">IF(L880&lt;&gt;"",_xlfn.TEXTSPLIT(L880, "$"),"")</f>
        <v>AOM_001418</v>
      </c>
      <c r="N880" s="147" t="str">
        <v>Supplement--Mineral--Zinc Oxide</v>
      </c>
      <c r="O880" s="147" t="str" cm="1">
        <f t="array" ref="O880">IF(L880&lt;&gt;"",_xlfn.CHOOSECOLS(_xlfn.TEXTSPLIT(N880,"--"),1),"")</f>
        <v>Supplement</v>
      </c>
      <c r="P880" s="147" t="str" cm="1">
        <f t="array" ref="P880">IF(L880&lt;&gt;"",IFERROR(_xlfn.CHOOSECOLS(_xlfn.TEXTSPLIT(N880,"--"),2),""),"")</f>
        <v>Mineral</v>
      </c>
      <c r="Q880" s="147" t="str">
        <f t="shared" si="54"/>
        <v>Zinc Oxide</v>
      </c>
    </row>
    <row r="881" spans="1:17" x14ac:dyDescent="0.35">
      <c r="A881" s="146"/>
      <c r="B881" s="146"/>
      <c r="C881" s="146"/>
      <c r="D881" s="146"/>
      <c r="E881" s="146" t="str">
        <f t="shared" si="53"/>
        <v/>
      </c>
      <c r="F881" s="146"/>
      <c r="G881" s="146"/>
      <c r="H881" s="146"/>
      <c r="I881" s="146"/>
      <c r="J881" s="146"/>
      <c r="K881" s="146"/>
      <c r="L881" s="146" t="str">
        <v>AOM_000795$Supplement--Mixture</v>
      </c>
      <c r="M881" s="146" t="str" cm="1">
        <f t="array" ref="M881:N881">IF(L881&lt;&gt;"",_xlfn.TEXTSPLIT(L881, "$"),"")</f>
        <v>AOM_000795</v>
      </c>
      <c r="N881" s="146" t="str">
        <v>Supplement--Mixture</v>
      </c>
      <c r="O881" s="146" t="str" cm="1">
        <f t="array" ref="O881">IF(L881&lt;&gt;"",_xlfn.CHOOSECOLS(_xlfn.TEXTSPLIT(N881,"--"),1),"")</f>
        <v>Supplement</v>
      </c>
      <c r="P881" s="146" t="str" cm="1">
        <f t="array" ref="P881">IF(L881&lt;&gt;"",IFERROR(_xlfn.CHOOSECOLS(_xlfn.TEXTSPLIT(N881,"--"),2),""),"")</f>
        <v>Mixture</v>
      </c>
      <c r="Q881" s="146" t="str">
        <f t="shared" si="54"/>
        <v/>
      </c>
    </row>
    <row r="882" spans="1:17" x14ac:dyDescent="0.35">
      <c r="A882" s="147"/>
      <c r="B882" s="147"/>
      <c r="C882" s="147"/>
      <c r="D882" s="147"/>
      <c r="E882" s="147" t="str">
        <f t="shared" si="53"/>
        <v/>
      </c>
      <c r="F882" s="147"/>
      <c r="G882" s="147"/>
      <c r="H882" s="147"/>
      <c r="I882" s="147"/>
      <c r="J882" s="147"/>
      <c r="K882" s="147"/>
      <c r="L882" s="147"/>
      <c r="M882" s="147" t="str" cm="1">
        <f t="array" ref="M882">IF(L882&lt;&gt;"",_xlfn.TEXTSPLIT(L882, "$"),"")</f>
        <v/>
      </c>
      <c r="N882" s="147"/>
      <c r="O882" s="147" t="str" cm="1">
        <f t="array" ref="O882">IF(L882&lt;&gt;"",_xlfn.CHOOSECOLS(_xlfn.TEXTSPLIT(N882,"--"),1),"")</f>
        <v/>
      </c>
      <c r="P882" s="147" t="str" cm="1">
        <f t="array" ref="P882">IF(L882&lt;&gt;"",IFERROR(_xlfn.CHOOSECOLS(_xlfn.TEXTSPLIT(N882,"--"),2),""),"")</f>
        <v/>
      </c>
      <c r="Q882" s="147" t="str">
        <f t="shared" si="54"/>
        <v/>
      </c>
    </row>
    <row r="883" spans="1:17" x14ac:dyDescent="0.35">
      <c r="A883" s="146"/>
      <c r="B883" s="146"/>
      <c r="C883" s="146"/>
      <c r="D883" s="146"/>
      <c r="E883" s="146" t="str">
        <f t="shared" si="53"/>
        <v/>
      </c>
      <c r="F883" s="146"/>
      <c r="G883" s="146"/>
      <c r="H883" s="146"/>
      <c r="I883" s="146"/>
      <c r="J883" s="146"/>
      <c r="K883" s="146"/>
      <c r="L883" s="146"/>
      <c r="M883" s="146" t="str" cm="1">
        <f t="array" ref="M883">IF(L883&lt;&gt;"",_xlfn.TEXTSPLIT(L883, "$"),"")</f>
        <v/>
      </c>
      <c r="N883" s="146"/>
      <c r="O883" s="146" t="str" cm="1">
        <f t="array" ref="O883">IF(L883&lt;&gt;"",_xlfn.CHOOSECOLS(_xlfn.TEXTSPLIT(N883,"--"),1),"")</f>
        <v/>
      </c>
      <c r="P883" s="146" t="str" cm="1">
        <f t="array" ref="P883">IF(L883&lt;&gt;"",IFERROR(_xlfn.CHOOSECOLS(_xlfn.TEXTSPLIT(N883,"--"),2),""),"")</f>
        <v/>
      </c>
      <c r="Q883" s="146" t="str">
        <f t="shared" si="54"/>
        <v/>
      </c>
    </row>
    <row r="884" spans="1:17" x14ac:dyDescent="0.35">
      <c r="A884" s="147"/>
      <c r="B884" s="147"/>
      <c r="C884" s="147"/>
      <c r="D884" s="147"/>
      <c r="E884" s="147" t="str">
        <f t="shared" si="53"/>
        <v/>
      </c>
      <c r="F884" s="147"/>
      <c r="G884" s="147"/>
      <c r="H884" s="147"/>
      <c r="I884" s="147"/>
      <c r="J884" s="147"/>
      <c r="K884" s="147"/>
      <c r="L884" s="147"/>
      <c r="M884" s="147" t="str" cm="1">
        <f t="array" ref="M884">IF(L884&lt;&gt;"",_xlfn.TEXTSPLIT(L884, "$"),"")</f>
        <v/>
      </c>
      <c r="N884" s="147"/>
      <c r="O884" s="147" t="str" cm="1">
        <f t="array" ref="O884">IF(L884&lt;&gt;"",_xlfn.CHOOSECOLS(_xlfn.TEXTSPLIT(N884,"--"),1),"")</f>
        <v/>
      </c>
      <c r="P884" s="147" t="str" cm="1">
        <f t="array" ref="P884">IF(L884&lt;&gt;"",IFERROR(_xlfn.CHOOSECOLS(_xlfn.TEXTSPLIT(N884,"--"),2),""),"")</f>
        <v/>
      </c>
      <c r="Q884" s="147" t="str">
        <f t="shared" si="54"/>
        <v/>
      </c>
    </row>
    <row r="885" spans="1:17" x14ac:dyDescent="0.35">
      <c r="A885" s="146"/>
      <c r="B885" s="146"/>
      <c r="C885" s="146"/>
      <c r="D885" s="146"/>
      <c r="E885" s="146" t="str">
        <f t="shared" si="53"/>
        <v/>
      </c>
      <c r="F885" s="146"/>
      <c r="G885" s="146"/>
      <c r="H885" s="146"/>
      <c r="I885" s="146"/>
      <c r="J885" s="146"/>
      <c r="K885" s="146"/>
      <c r="L885" s="146"/>
      <c r="M885" s="146" t="str" cm="1">
        <f t="array" ref="M885">IF(L885&lt;&gt;"",_xlfn.TEXTSPLIT(L885, "$"),"")</f>
        <v/>
      </c>
      <c r="N885" s="146"/>
      <c r="O885" s="146" t="str" cm="1">
        <f t="array" ref="O885">IF(L885&lt;&gt;"",_xlfn.CHOOSECOLS(_xlfn.TEXTSPLIT(N885,"--"),1),"")</f>
        <v/>
      </c>
      <c r="P885" s="146" t="str" cm="1">
        <f t="array" ref="P885">IF(L885&lt;&gt;"",IFERROR(_xlfn.CHOOSECOLS(_xlfn.TEXTSPLIT(N885,"--"),2),""),"")</f>
        <v/>
      </c>
      <c r="Q885" s="146" t="str">
        <f t="shared" si="54"/>
        <v/>
      </c>
    </row>
    <row r="886" spans="1:17" x14ac:dyDescent="0.35">
      <c r="A886" s="147"/>
      <c r="B886" s="147"/>
      <c r="C886" s="147"/>
      <c r="D886" s="147"/>
      <c r="E886" s="147" t="str">
        <f t="shared" si="53"/>
        <v/>
      </c>
      <c r="F886" s="147"/>
      <c r="G886" s="147"/>
      <c r="H886" s="147"/>
      <c r="I886" s="147"/>
      <c r="J886" s="147"/>
      <c r="K886" s="147"/>
      <c r="L886" s="147"/>
      <c r="M886" s="147" t="str" cm="1">
        <f t="array" ref="M886">IF(L886&lt;&gt;"",_xlfn.TEXTSPLIT(L886, "$"),"")</f>
        <v/>
      </c>
      <c r="N886" s="147"/>
      <c r="O886" s="147" t="str" cm="1">
        <f t="array" ref="O886">IF(L886&lt;&gt;"",_xlfn.CHOOSECOLS(_xlfn.TEXTSPLIT(N886,"--"),1),"")</f>
        <v/>
      </c>
      <c r="P886" s="147" t="str" cm="1">
        <f t="array" ref="P886">IF(L886&lt;&gt;"",IFERROR(_xlfn.CHOOSECOLS(_xlfn.TEXTSPLIT(N886,"--"),2),""),"")</f>
        <v/>
      </c>
      <c r="Q886" s="147" t="str">
        <f t="shared" si="54"/>
        <v/>
      </c>
    </row>
    <row r="887" spans="1:17" x14ac:dyDescent="0.35">
      <c r="A887" s="146"/>
      <c r="B887" s="146"/>
      <c r="C887" s="146"/>
      <c r="D887" s="146"/>
      <c r="E887" s="146" t="str">
        <f t="shared" si="53"/>
        <v/>
      </c>
      <c r="F887" s="146"/>
      <c r="G887" s="146"/>
      <c r="H887" s="146"/>
      <c r="I887" s="146"/>
      <c r="J887" s="146"/>
      <c r="K887" s="146"/>
      <c r="L887" s="146"/>
      <c r="M887" s="146" t="str" cm="1">
        <f t="array" ref="M887">IF(L887&lt;&gt;"",_xlfn.TEXTSPLIT(L887, "$"),"")</f>
        <v/>
      </c>
      <c r="N887" s="146"/>
      <c r="O887" s="146" t="str" cm="1">
        <f t="array" ref="O887">IF(L887&lt;&gt;"",_xlfn.CHOOSECOLS(_xlfn.TEXTSPLIT(N887,"--"),1),"")</f>
        <v/>
      </c>
      <c r="P887" s="146" t="str" cm="1">
        <f t="array" ref="P887">IF(L887&lt;&gt;"",IFERROR(_xlfn.CHOOSECOLS(_xlfn.TEXTSPLIT(N887,"--"),2),""),"")</f>
        <v/>
      </c>
      <c r="Q887" s="146" t="str">
        <f t="shared" si="54"/>
        <v/>
      </c>
    </row>
    <row r="888" spans="1:17" x14ac:dyDescent="0.35">
      <c r="A888" s="147"/>
      <c r="B888" s="147"/>
      <c r="C888" s="147"/>
      <c r="D888" s="147"/>
      <c r="E888" s="147" t="str">
        <f t="shared" si="53"/>
        <v/>
      </c>
      <c r="F888" s="147"/>
      <c r="G888" s="147"/>
      <c r="H888" s="147"/>
      <c r="I888" s="147"/>
      <c r="J888" s="147"/>
      <c r="K888" s="147"/>
      <c r="L888" s="147"/>
      <c r="M888" s="147" t="str" cm="1">
        <f t="array" ref="M888">IF(L888&lt;&gt;"",_xlfn.TEXTSPLIT(L888, "$"),"")</f>
        <v/>
      </c>
      <c r="N888" s="147"/>
      <c r="O888" s="147" t="str" cm="1">
        <f t="array" ref="O888">IF(L888&lt;&gt;"",_xlfn.CHOOSECOLS(_xlfn.TEXTSPLIT(N888,"--"),1),"")</f>
        <v/>
      </c>
      <c r="P888" s="147" t="str" cm="1">
        <f t="array" ref="P888">IF(L888&lt;&gt;"",IFERROR(_xlfn.CHOOSECOLS(_xlfn.TEXTSPLIT(N888,"--"),2),""),"")</f>
        <v/>
      </c>
      <c r="Q888" s="147" t="str">
        <f t="shared" si="54"/>
        <v/>
      </c>
    </row>
    <row r="889" spans="1:17" x14ac:dyDescent="0.35">
      <c r="A889" s="146"/>
      <c r="B889" s="146"/>
      <c r="C889" s="146"/>
      <c r="D889" s="146"/>
      <c r="E889" s="146" t="str">
        <f t="shared" si="53"/>
        <v/>
      </c>
      <c r="F889" s="146"/>
      <c r="G889" s="146"/>
      <c r="H889" s="146"/>
      <c r="I889" s="146"/>
      <c r="J889" s="146"/>
      <c r="K889" s="146"/>
      <c r="L889" s="146"/>
      <c r="M889" s="146" t="str" cm="1">
        <f t="array" ref="M889">IF(L889&lt;&gt;"",_xlfn.TEXTSPLIT(L889, "$"),"")</f>
        <v/>
      </c>
      <c r="N889" s="146"/>
      <c r="O889" s="146" t="str" cm="1">
        <f t="array" ref="O889">IF(L889&lt;&gt;"",_xlfn.CHOOSECOLS(_xlfn.TEXTSPLIT(N889,"--"),1),"")</f>
        <v/>
      </c>
      <c r="P889" s="146" t="str" cm="1">
        <f t="array" ref="P889">IF(L889&lt;&gt;"",IFERROR(_xlfn.CHOOSECOLS(_xlfn.TEXTSPLIT(N889,"--"),2),""),"")</f>
        <v/>
      </c>
      <c r="Q889" s="146" t="str">
        <f t="shared" si="54"/>
        <v/>
      </c>
    </row>
    <row r="890" spans="1:17" x14ac:dyDescent="0.35">
      <c r="A890" s="147"/>
      <c r="B890" s="147"/>
      <c r="C890" s="147"/>
      <c r="D890" s="147"/>
      <c r="E890" s="147" t="str">
        <f t="shared" si="53"/>
        <v/>
      </c>
      <c r="F890" s="147"/>
      <c r="G890" s="147"/>
      <c r="H890" s="147"/>
      <c r="I890" s="147"/>
      <c r="J890" s="147"/>
      <c r="K890" s="147"/>
      <c r="L890" s="147"/>
      <c r="M890" s="147" t="str" cm="1">
        <f t="array" ref="M890">IF(L890&lt;&gt;"",_xlfn.TEXTSPLIT(L890, "$"),"")</f>
        <v/>
      </c>
      <c r="N890" s="147"/>
      <c r="O890" s="147" t="str" cm="1">
        <f t="array" ref="O890">IF(L890&lt;&gt;"",_xlfn.CHOOSECOLS(_xlfn.TEXTSPLIT(N890,"--"),1),"")</f>
        <v/>
      </c>
      <c r="P890" s="147" t="str" cm="1">
        <f t="array" ref="P890">IF(L890&lt;&gt;"",IFERROR(_xlfn.CHOOSECOLS(_xlfn.TEXTSPLIT(N890,"--"),2),""),"")</f>
        <v/>
      </c>
      <c r="Q890" s="147" t="str">
        <f t="shared" si="54"/>
        <v/>
      </c>
    </row>
    <row r="891" spans="1:17" x14ac:dyDescent="0.35">
      <c r="A891" s="146"/>
      <c r="B891" s="146"/>
      <c r="C891" s="146"/>
      <c r="D891" s="146"/>
      <c r="E891" s="146" t="str">
        <f t="shared" si="53"/>
        <v/>
      </c>
      <c r="F891" s="146"/>
      <c r="G891" s="146"/>
      <c r="H891" s="146"/>
      <c r="I891" s="146"/>
      <c r="J891" s="146"/>
      <c r="K891" s="146"/>
      <c r="L891" s="146"/>
      <c r="M891" s="146" t="str" cm="1">
        <f t="array" ref="M891">IF(L891&lt;&gt;"",_xlfn.TEXTSPLIT(L891, "$"),"")</f>
        <v/>
      </c>
      <c r="N891" s="146"/>
      <c r="O891" s="146" t="str" cm="1">
        <f t="array" ref="O891">IF(L891&lt;&gt;"",_xlfn.CHOOSECOLS(_xlfn.TEXTSPLIT(N891,"--"),1),"")</f>
        <v/>
      </c>
      <c r="P891" s="146" t="str" cm="1">
        <f t="array" ref="P891">IF(L891&lt;&gt;"",IFERROR(_xlfn.CHOOSECOLS(_xlfn.TEXTSPLIT(N891,"--"),2),""),"")</f>
        <v/>
      </c>
      <c r="Q891" s="146" t="str">
        <f t="shared" si="54"/>
        <v/>
      </c>
    </row>
    <row r="892" spans="1:17" x14ac:dyDescent="0.35">
      <c r="A892" s="147"/>
      <c r="B892" s="147"/>
      <c r="C892" s="147"/>
      <c r="D892" s="147"/>
      <c r="E892" s="147" t="str">
        <f t="shared" si="53"/>
        <v/>
      </c>
      <c r="F892" s="147"/>
      <c r="G892" s="147"/>
      <c r="H892" s="147"/>
      <c r="I892" s="147"/>
      <c r="J892" s="147"/>
      <c r="K892" s="147"/>
      <c r="L892" s="147"/>
      <c r="M892" s="147" t="str" cm="1">
        <f t="array" ref="M892">IF(L892&lt;&gt;"",_xlfn.TEXTSPLIT(L892, "$"),"")</f>
        <v/>
      </c>
      <c r="N892" s="147"/>
      <c r="O892" s="147" t="str" cm="1">
        <f t="array" ref="O892">IF(L892&lt;&gt;"",_xlfn.CHOOSECOLS(_xlfn.TEXTSPLIT(N892,"--"),1),"")</f>
        <v/>
      </c>
      <c r="P892" s="147" t="str" cm="1">
        <f t="array" ref="P892">IF(L892&lt;&gt;"",IFERROR(_xlfn.CHOOSECOLS(_xlfn.TEXTSPLIT(N892,"--"),2),""),"")</f>
        <v/>
      </c>
      <c r="Q892" s="147" t="str">
        <f t="shared" si="54"/>
        <v/>
      </c>
    </row>
    <row r="893" spans="1:17" x14ac:dyDescent="0.35">
      <c r="A893" s="146"/>
      <c r="B893" s="146"/>
      <c r="C893" s="146"/>
      <c r="D893" s="146"/>
      <c r="E893" s="146" t="str">
        <f t="shared" si="53"/>
        <v/>
      </c>
      <c r="F893" s="146"/>
      <c r="G893" s="146"/>
      <c r="H893" s="146"/>
      <c r="I893" s="146"/>
      <c r="J893" s="146"/>
      <c r="K893" s="146"/>
      <c r="L893" s="146"/>
      <c r="M893" s="146" t="str" cm="1">
        <f t="array" ref="M893">IF(L893&lt;&gt;"",_xlfn.TEXTSPLIT(L893, "$"),"")</f>
        <v/>
      </c>
      <c r="N893" s="146"/>
      <c r="O893" s="146" t="str" cm="1">
        <f t="array" ref="O893">IF(L893&lt;&gt;"",_xlfn.CHOOSECOLS(_xlfn.TEXTSPLIT(N893,"--"),1),"")</f>
        <v/>
      </c>
      <c r="P893" s="146" t="str" cm="1">
        <f t="array" ref="P893">IF(L893&lt;&gt;"",IFERROR(_xlfn.CHOOSECOLS(_xlfn.TEXTSPLIT(N893,"--"),2),""),"")</f>
        <v/>
      </c>
      <c r="Q893" s="146" t="str">
        <f t="shared" si="54"/>
        <v/>
      </c>
    </row>
    <row r="894" spans="1:17" x14ac:dyDescent="0.35">
      <c r="A894" s="147"/>
      <c r="B894" s="147"/>
      <c r="C894" s="147"/>
      <c r="D894" s="147"/>
      <c r="E894" s="147" t="str">
        <f t="shared" si="53"/>
        <v/>
      </c>
      <c r="F894" s="147"/>
      <c r="G894" s="147"/>
      <c r="H894" s="147"/>
      <c r="I894" s="147"/>
      <c r="J894" s="147"/>
      <c r="K894" s="147"/>
      <c r="L894" s="147"/>
      <c r="M894" s="147" t="str" cm="1">
        <f t="array" ref="M894">IF(L894&lt;&gt;"",_xlfn.TEXTSPLIT(L894, "$"),"")</f>
        <v/>
      </c>
      <c r="N894" s="147"/>
      <c r="O894" s="147" t="str" cm="1">
        <f t="array" ref="O894">IF(L894&lt;&gt;"",_xlfn.CHOOSECOLS(_xlfn.TEXTSPLIT(N894,"--"),1),"")</f>
        <v/>
      </c>
      <c r="P894" s="147" t="str" cm="1">
        <f t="array" ref="P894">IF(L894&lt;&gt;"",IFERROR(_xlfn.CHOOSECOLS(_xlfn.TEXTSPLIT(N894,"--"),2),""),"")</f>
        <v/>
      </c>
      <c r="Q894" s="147" t="str">
        <f t="shared" si="54"/>
        <v/>
      </c>
    </row>
    <row r="895" spans="1:17" x14ac:dyDescent="0.35">
      <c r="A895" s="146"/>
      <c r="B895" s="146"/>
      <c r="C895" s="146"/>
      <c r="D895" s="146"/>
      <c r="E895" s="146" t="str">
        <f t="shared" si="53"/>
        <v/>
      </c>
      <c r="F895" s="146"/>
      <c r="G895" s="146"/>
      <c r="H895" s="146"/>
      <c r="I895" s="146"/>
      <c r="J895" s="146"/>
      <c r="K895" s="146"/>
      <c r="L895" s="146"/>
      <c r="M895" s="146" t="str" cm="1">
        <f t="array" ref="M895">IF(L895&lt;&gt;"",_xlfn.TEXTSPLIT(L895, "$"),"")</f>
        <v/>
      </c>
      <c r="N895" s="146"/>
      <c r="O895" s="146" t="str" cm="1">
        <f t="array" ref="O895">IF(L895&lt;&gt;"",_xlfn.CHOOSECOLS(_xlfn.TEXTSPLIT(N895,"--"),1),"")</f>
        <v/>
      </c>
      <c r="P895" s="146" t="str" cm="1">
        <f t="array" ref="P895">IF(L895&lt;&gt;"",IFERROR(_xlfn.CHOOSECOLS(_xlfn.TEXTSPLIT(N895,"--"),2),""),"")</f>
        <v/>
      </c>
      <c r="Q895" s="146" t="str">
        <f t="shared" si="54"/>
        <v/>
      </c>
    </row>
    <row r="896" spans="1:17" x14ac:dyDescent="0.35">
      <c r="A896" s="147"/>
      <c r="B896" s="147"/>
      <c r="C896" s="147"/>
      <c r="D896" s="147"/>
      <c r="E896" s="147" t="str">
        <f t="shared" si="53"/>
        <v/>
      </c>
      <c r="F896" s="147"/>
      <c r="G896" s="147"/>
      <c r="H896" s="147"/>
      <c r="I896" s="147"/>
      <c r="J896" s="147"/>
      <c r="K896" s="147"/>
      <c r="L896" s="147"/>
      <c r="M896" s="147" t="str" cm="1">
        <f t="array" ref="M896">IF(L896&lt;&gt;"",_xlfn.TEXTSPLIT(L896, "$"),"")</f>
        <v/>
      </c>
      <c r="N896" s="147"/>
      <c r="O896" s="147" t="str" cm="1">
        <f t="array" ref="O896">IF(L896&lt;&gt;"",_xlfn.CHOOSECOLS(_xlfn.TEXTSPLIT(N896,"--"),1),"")</f>
        <v/>
      </c>
      <c r="P896" s="147" t="str" cm="1">
        <f t="array" ref="P896">IF(L896&lt;&gt;"",IFERROR(_xlfn.CHOOSECOLS(_xlfn.TEXTSPLIT(N896,"--"),2),""),"")</f>
        <v/>
      </c>
      <c r="Q896" s="147" t="str">
        <f t="shared" si="54"/>
        <v/>
      </c>
    </row>
    <row r="897" spans="1:17" x14ac:dyDescent="0.35">
      <c r="A897" s="146"/>
      <c r="B897" s="146"/>
      <c r="C897" s="146"/>
      <c r="D897" s="146"/>
      <c r="E897" s="146" t="str">
        <f t="shared" si="53"/>
        <v/>
      </c>
      <c r="F897" s="146"/>
      <c r="G897" s="146"/>
      <c r="H897" s="146"/>
      <c r="I897" s="146"/>
      <c r="J897" s="146"/>
      <c r="K897" s="146"/>
      <c r="L897" s="146"/>
      <c r="M897" s="146" t="str" cm="1">
        <f t="array" ref="M897">IF(L897&lt;&gt;"",_xlfn.TEXTSPLIT(L897, "$"),"")</f>
        <v/>
      </c>
      <c r="N897" s="146"/>
      <c r="O897" s="146" t="str" cm="1">
        <f t="array" ref="O897">IF(L897&lt;&gt;"",_xlfn.CHOOSECOLS(_xlfn.TEXTSPLIT(N897,"--"),1),"")</f>
        <v/>
      </c>
      <c r="P897" s="146" t="str" cm="1">
        <f t="array" ref="P897">IF(L897&lt;&gt;"",IFERROR(_xlfn.CHOOSECOLS(_xlfn.TEXTSPLIT(N897,"--"),2),""),"")</f>
        <v/>
      </c>
      <c r="Q897" s="146" t="str">
        <f t="shared" si="54"/>
        <v/>
      </c>
    </row>
    <row r="898" spans="1:17" x14ac:dyDescent="0.35">
      <c r="A898" s="147"/>
      <c r="B898" s="147"/>
      <c r="C898" s="147"/>
      <c r="D898" s="147"/>
      <c r="E898" s="147" t="str">
        <f t="shared" si="53"/>
        <v/>
      </c>
      <c r="F898" s="147"/>
      <c r="G898" s="147"/>
      <c r="H898" s="147"/>
      <c r="I898" s="147"/>
      <c r="J898" s="147"/>
      <c r="K898" s="147"/>
      <c r="L898" s="147"/>
      <c r="M898" s="147" t="str" cm="1">
        <f t="array" ref="M898">IF(L898&lt;&gt;"",_xlfn.TEXTSPLIT(L898, "$"),"")</f>
        <v/>
      </c>
      <c r="N898" s="147"/>
      <c r="O898" s="147" t="str" cm="1">
        <f t="array" ref="O898">IF(L898&lt;&gt;"",_xlfn.CHOOSECOLS(_xlfn.TEXTSPLIT(N898,"--"),1),"")</f>
        <v/>
      </c>
      <c r="P898" s="147" t="str" cm="1">
        <f t="array" ref="P898">IF(L898&lt;&gt;"",IFERROR(_xlfn.CHOOSECOLS(_xlfn.TEXTSPLIT(N898,"--"),2),""),"")</f>
        <v/>
      </c>
      <c r="Q898" s="147" t="str">
        <f t="shared" si="54"/>
        <v/>
      </c>
    </row>
    <row r="899" spans="1:17" x14ac:dyDescent="0.35">
      <c r="A899" s="146"/>
      <c r="B899" s="146"/>
      <c r="C899" s="146"/>
      <c r="D899" s="146"/>
      <c r="E899" s="146" t="str">
        <f t="shared" ref="E899:E962" si="55">_xlfn.TEXTJOIN(";",TRUE,C899,D899)</f>
        <v/>
      </c>
      <c r="F899" s="146"/>
      <c r="G899" s="146"/>
      <c r="H899" s="146"/>
      <c r="I899" s="146"/>
      <c r="J899" s="146"/>
      <c r="K899" s="146"/>
      <c r="L899" s="146"/>
      <c r="M899" s="146" t="str" cm="1">
        <f t="array" ref="M899">IF(L899&lt;&gt;"",_xlfn.TEXTSPLIT(L899, "$"),"")</f>
        <v/>
      </c>
      <c r="N899" s="146"/>
      <c r="O899" s="146" t="str" cm="1">
        <f t="array" ref="O899">IF(L899&lt;&gt;"",_xlfn.CHOOSECOLS(_xlfn.TEXTSPLIT(N899,"--"),1),"")</f>
        <v/>
      </c>
      <c r="P899" s="146" t="str" cm="1">
        <f t="array" ref="P899">IF(L899&lt;&gt;"",IFERROR(_xlfn.CHOOSECOLS(_xlfn.TEXTSPLIT(N899,"--"),2),""),"")</f>
        <v/>
      </c>
      <c r="Q899" s="146" t="str">
        <f t="shared" ref="Q899:Q962" si="56">IF(L899&lt;&gt;"",IF(SUM(LEN(N899)-LEN(SUBSTITUTE(N899,"--","")))/LEN("--")&gt;1,SUBSTITUTE(N899,CONCATENATE(O899,"--",P899,"--"),""),""),"")</f>
        <v/>
      </c>
    </row>
    <row r="900" spans="1:17" x14ac:dyDescent="0.35">
      <c r="A900" s="147"/>
      <c r="B900" s="147"/>
      <c r="C900" s="147"/>
      <c r="D900" s="147"/>
      <c r="E900" s="147" t="str">
        <f t="shared" si="55"/>
        <v/>
      </c>
      <c r="F900" s="147"/>
      <c r="G900" s="147"/>
      <c r="H900" s="147"/>
      <c r="I900" s="147"/>
      <c r="J900" s="147"/>
      <c r="K900" s="147"/>
      <c r="L900" s="147"/>
      <c r="M900" s="147" t="str" cm="1">
        <f t="array" ref="M900">IF(L900&lt;&gt;"",_xlfn.TEXTSPLIT(L900, "$"),"")</f>
        <v/>
      </c>
      <c r="N900" s="147"/>
      <c r="O900" s="147" t="str" cm="1">
        <f t="array" ref="O900">IF(L900&lt;&gt;"",_xlfn.CHOOSECOLS(_xlfn.TEXTSPLIT(N900,"--"),1),"")</f>
        <v/>
      </c>
      <c r="P900" s="147" t="str" cm="1">
        <f t="array" ref="P900">IF(L900&lt;&gt;"",IFERROR(_xlfn.CHOOSECOLS(_xlfn.TEXTSPLIT(N900,"--"),2),""),"")</f>
        <v/>
      </c>
      <c r="Q900" s="147" t="str">
        <f t="shared" si="56"/>
        <v/>
      </c>
    </row>
    <row r="901" spans="1:17" x14ac:dyDescent="0.35">
      <c r="A901" s="146"/>
      <c r="B901" s="146"/>
      <c r="C901" s="146"/>
      <c r="D901" s="146"/>
      <c r="E901" s="146" t="str">
        <f t="shared" si="55"/>
        <v/>
      </c>
      <c r="F901" s="146"/>
      <c r="G901" s="146"/>
      <c r="H901" s="146"/>
      <c r="I901" s="146"/>
      <c r="J901" s="146"/>
      <c r="K901" s="146"/>
      <c r="L901" s="146"/>
      <c r="M901" s="146" t="str" cm="1">
        <f t="array" ref="M901">IF(L901&lt;&gt;"",_xlfn.TEXTSPLIT(L901, "$"),"")</f>
        <v/>
      </c>
      <c r="N901" s="146"/>
      <c r="O901" s="146" t="str" cm="1">
        <f t="array" ref="O901">IF(L901&lt;&gt;"",_xlfn.CHOOSECOLS(_xlfn.TEXTSPLIT(N901,"--"),1),"")</f>
        <v/>
      </c>
      <c r="P901" s="146" t="str" cm="1">
        <f t="array" ref="P901">IF(L901&lt;&gt;"",IFERROR(_xlfn.CHOOSECOLS(_xlfn.TEXTSPLIT(N901,"--"),2),""),"")</f>
        <v/>
      </c>
      <c r="Q901" s="146" t="str">
        <f t="shared" si="56"/>
        <v/>
      </c>
    </row>
    <row r="902" spans="1:17" x14ac:dyDescent="0.35">
      <c r="A902" s="147"/>
      <c r="B902" s="147"/>
      <c r="C902" s="147"/>
      <c r="D902" s="147"/>
      <c r="E902" s="147" t="str">
        <f t="shared" si="55"/>
        <v/>
      </c>
      <c r="F902" s="147"/>
      <c r="G902" s="147"/>
      <c r="H902" s="147"/>
      <c r="I902" s="147"/>
      <c r="J902" s="147"/>
      <c r="K902" s="147"/>
      <c r="L902" s="147"/>
      <c r="M902" s="147" t="str" cm="1">
        <f t="array" ref="M902">IF(L902&lt;&gt;"",_xlfn.TEXTSPLIT(L902, "$"),"")</f>
        <v/>
      </c>
      <c r="N902" s="147"/>
      <c r="O902" s="147" t="str" cm="1">
        <f t="array" ref="O902">IF(L902&lt;&gt;"",_xlfn.CHOOSECOLS(_xlfn.TEXTSPLIT(N902,"--"),1),"")</f>
        <v/>
      </c>
      <c r="P902" s="147" t="str" cm="1">
        <f t="array" ref="P902">IF(L902&lt;&gt;"",IFERROR(_xlfn.CHOOSECOLS(_xlfn.TEXTSPLIT(N902,"--"),2),""),"")</f>
        <v/>
      </c>
      <c r="Q902" s="147" t="str">
        <f t="shared" si="56"/>
        <v/>
      </c>
    </row>
    <row r="903" spans="1:17" x14ac:dyDescent="0.35">
      <c r="A903" s="146"/>
      <c r="B903" s="146"/>
      <c r="C903" s="146"/>
      <c r="D903" s="146"/>
      <c r="E903" s="146" t="str">
        <f t="shared" si="55"/>
        <v/>
      </c>
      <c r="F903" s="146"/>
      <c r="G903" s="146"/>
      <c r="H903" s="146"/>
      <c r="I903" s="146"/>
      <c r="J903" s="146"/>
      <c r="K903" s="146"/>
      <c r="L903" s="146"/>
      <c r="M903" s="146" t="str" cm="1">
        <f t="array" ref="M903">IF(L903&lt;&gt;"",_xlfn.TEXTSPLIT(L903, "$"),"")</f>
        <v/>
      </c>
      <c r="N903" s="146"/>
      <c r="O903" s="146" t="str" cm="1">
        <f t="array" ref="O903">IF(L903&lt;&gt;"",_xlfn.CHOOSECOLS(_xlfn.TEXTSPLIT(N903,"--"),1),"")</f>
        <v/>
      </c>
      <c r="P903" s="146" t="str" cm="1">
        <f t="array" ref="P903">IF(L903&lt;&gt;"",IFERROR(_xlfn.CHOOSECOLS(_xlfn.TEXTSPLIT(N903,"--"),2),""),"")</f>
        <v/>
      </c>
      <c r="Q903" s="146" t="str">
        <f t="shared" si="56"/>
        <v/>
      </c>
    </row>
    <row r="904" spans="1:17" x14ac:dyDescent="0.35">
      <c r="A904" s="147"/>
      <c r="B904" s="147"/>
      <c r="C904" s="147"/>
      <c r="D904" s="147"/>
      <c r="E904" s="147" t="str">
        <f t="shared" si="55"/>
        <v/>
      </c>
      <c r="F904" s="147"/>
      <c r="G904" s="147"/>
      <c r="H904" s="147"/>
      <c r="I904" s="147"/>
      <c r="J904" s="147"/>
      <c r="K904" s="147"/>
      <c r="L904" s="147"/>
      <c r="M904" s="147" t="str" cm="1">
        <f t="array" ref="M904">IF(L904&lt;&gt;"",_xlfn.TEXTSPLIT(L904, "$"),"")</f>
        <v/>
      </c>
      <c r="N904" s="147"/>
      <c r="O904" s="147" t="str" cm="1">
        <f t="array" ref="O904">IF(L904&lt;&gt;"",_xlfn.CHOOSECOLS(_xlfn.TEXTSPLIT(N904,"--"),1),"")</f>
        <v/>
      </c>
      <c r="P904" s="147" t="str" cm="1">
        <f t="array" ref="P904">IF(L904&lt;&gt;"",IFERROR(_xlfn.CHOOSECOLS(_xlfn.TEXTSPLIT(N904,"--"),2),""),"")</f>
        <v/>
      </c>
      <c r="Q904" s="147" t="str">
        <f t="shared" si="56"/>
        <v/>
      </c>
    </row>
    <row r="905" spans="1:17" x14ac:dyDescent="0.35">
      <c r="A905" s="146"/>
      <c r="B905" s="146"/>
      <c r="C905" s="146"/>
      <c r="D905" s="146"/>
      <c r="E905" s="146" t="str">
        <f t="shared" si="55"/>
        <v/>
      </c>
      <c r="F905" s="146"/>
      <c r="G905" s="146"/>
      <c r="H905" s="146"/>
      <c r="I905" s="146"/>
      <c r="J905" s="146"/>
      <c r="K905" s="146"/>
      <c r="L905" s="146"/>
      <c r="M905" s="146" t="str" cm="1">
        <f t="array" ref="M905">IF(L905&lt;&gt;"",_xlfn.TEXTSPLIT(L905, "$"),"")</f>
        <v/>
      </c>
      <c r="N905" s="146"/>
      <c r="O905" s="146" t="str" cm="1">
        <f t="array" ref="O905">IF(L905&lt;&gt;"",_xlfn.CHOOSECOLS(_xlfn.TEXTSPLIT(N905,"--"),1),"")</f>
        <v/>
      </c>
      <c r="P905" s="146" t="str" cm="1">
        <f t="array" ref="P905">IF(L905&lt;&gt;"",IFERROR(_xlfn.CHOOSECOLS(_xlfn.TEXTSPLIT(N905,"--"),2),""),"")</f>
        <v/>
      </c>
      <c r="Q905" s="146" t="str">
        <f t="shared" si="56"/>
        <v/>
      </c>
    </row>
    <row r="906" spans="1:17" x14ac:dyDescent="0.35">
      <c r="A906" s="147"/>
      <c r="B906" s="147"/>
      <c r="C906" s="147"/>
      <c r="D906" s="147"/>
      <c r="E906" s="147" t="str">
        <f t="shared" si="55"/>
        <v/>
      </c>
      <c r="F906" s="147"/>
      <c r="G906" s="147"/>
      <c r="H906" s="147"/>
      <c r="I906" s="147"/>
      <c r="J906" s="147"/>
      <c r="K906" s="147"/>
      <c r="L906" s="147"/>
      <c r="M906" s="147" t="str" cm="1">
        <f t="array" ref="M906">IF(L906&lt;&gt;"",_xlfn.TEXTSPLIT(L906, "$"),"")</f>
        <v/>
      </c>
      <c r="N906" s="147"/>
      <c r="O906" s="147" t="str" cm="1">
        <f t="array" ref="O906">IF(L906&lt;&gt;"",_xlfn.CHOOSECOLS(_xlfn.TEXTSPLIT(N906,"--"),1),"")</f>
        <v/>
      </c>
      <c r="P906" s="147" t="str" cm="1">
        <f t="array" ref="P906">IF(L906&lt;&gt;"",IFERROR(_xlfn.CHOOSECOLS(_xlfn.TEXTSPLIT(N906,"--"),2),""),"")</f>
        <v/>
      </c>
      <c r="Q906" s="147" t="str">
        <f t="shared" si="56"/>
        <v/>
      </c>
    </row>
    <row r="907" spans="1:17" x14ac:dyDescent="0.35">
      <c r="A907" s="146"/>
      <c r="B907" s="146"/>
      <c r="C907" s="146"/>
      <c r="D907" s="146"/>
      <c r="E907" s="146" t="str">
        <f t="shared" si="55"/>
        <v/>
      </c>
      <c r="F907" s="146"/>
      <c r="G907" s="146"/>
      <c r="H907" s="146"/>
      <c r="I907" s="146"/>
      <c r="J907" s="146"/>
      <c r="K907" s="146"/>
      <c r="L907" s="146"/>
      <c r="M907" s="146" t="str" cm="1">
        <f t="array" ref="M907">IF(L907&lt;&gt;"",_xlfn.TEXTSPLIT(L907, "$"),"")</f>
        <v/>
      </c>
      <c r="N907" s="146"/>
      <c r="O907" s="146" t="str" cm="1">
        <f t="array" ref="O907">IF(L907&lt;&gt;"",_xlfn.CHOOSECOLS(_xlfn.TEXTSPLIT(N907,"--"),1),"")</f>
        <v/>
      </c>
      <c r="P907" s="146" t="str" cm="1">
        <f t="array" ref="P907">IF(L907&lt;&gt;"",IFERROR(_xlfn.CHOOSECOLS(_xlfn.TEXTSPLIT(N907,"--"),2),""),"")</f>
        <v/>
      </c>
      <c r="Q907" s="146" t="str">
        <f t="shared" si="56"/>
        <v/>
      </c>
    </row>
    <row r="908" spans="1:17" x14ac:dyDescent="0.35">
      <c r="A908" s="147"/>
      <c r="B908" s="147"/>
      <c r="C908" s="147"/>
      <c r="D908" s="147"/>
      <c r="E908" s="147" t="str">
        <f t="shared" si="55"/>
        <v/>
      </c>
      <c r="F908" s="147"/>
      <c r="G908" s="147"/>
      <c r="H908" s="147"/>
      <c r="I908" s="147"/>
      <c r="J908" s="147"/>
      <c r="K908" s="147"/>
      <c r="L908" s="147"/>
      <c r="M908" s="147" t="str" cm="1">
        <f t="array" ref="M908">IF(L908&lt;&gt;"",_xlfn.TEXTSPLIT(L908, "$"),"")</f>
        <v/>
      </c>
      <c r="N908" s="147"/>
      <c r="O908" s="147" t="str" cm="1">
        <f t="array" ref="O908">IF(L908&lt;&gt;"",_xlfn.CHOOSECOLS(_xlfn.TEXTSPLIT(N908,"--"),1),"")</f>
        <v/>
      </c>
      <c r="P908" s="147" t="str" cm="1">
        <f t="array" ref="P908">IF(L908&lt;&gt;"",IFERROR(_xlfn.CHOOSECOLS(_xlfn.TEXTSPLIT(N908,"--"),2),""),"")</f>
        <v/>
      </c>
      <c r="Q908" s="147" t="str">
        <f t="shared" si="56"/>
        <v/>
      </c>
    </row>
    <row r="909" spans="1:17" x14ac:dyDescent="0.35">
      <c r="A909" s="146"/>
      <c r="B909" s="146"/>
      <c r="C909" s="146"/>
      <c r="D909" s="146"/>
      <c r="E909" s="146" t="str">
        <f t="shared" si="55"/>
        <v/>
      </c>
      <c r="F909" s="146"/>
      <c r="G909" s="146"/>
      <c r="H909" s="146"/>
      <c r="I909" s="146"/>
      <c r="J909" s="146"/>
      <c r="K909" s="146"/>
      <c r="L909" s="146"/>
      <c r="M909" s="146" t="str" cm="1">
        <f t="array" ref="M909">IF(L909&lt;&gt;"",_xlfn.TEXTSPLIT(L909, "$"),"")</f>
        <v/>
      </c>
      <c r="N909" s="146"/>
      <c r="O909" s="146" t="str" cm="1">
        <f t="array" ref="O909">IF(L909&lt;&gt;"",_xlfn.CHOOSECOLS(_xlfn.TEXTSPLIT(N909,"--"),1),"")</f>
        <v/>
      </c>
      <c r="P909" s="146" t="str" cm="1">
        <f t="array" ref="P909">IF(L909&lt;&gt;"",IFERROR(_xlfn.CHOOSECOLS(_xlfn.TEXTSPLIT(N909,"--"),2),""),"")</f>
        <v/>
      </c>
      <c r="Q909" s="146" t="str">
        <f t="shared" si="56"/>
        <v/>
      </c>
    </row>
    <row r="910" spans="1:17" x14ac:dyDescent="0.35">
      <c r="A910" s="147"/>
      <c r="B910" s="147"/>
      <c r="C910" s="147"/>
      <c r="D910" s="147"/>
      <c r="E910" s="147" t="str">
        <f t="shared" si="55"/>
        <v/>
      </c>
      <c r="F910" s="147"/>
      <c r="G910" s="147"/>
      <c r="H910" s="147"/>
      <c r="I910" s="147"/>
      <c r="J910" s="147"/>
      <c r="K910" s="147"/>
      <c r="L910" s="147"/>
      <c r="M910" s="147" t="str" cm="1">
        <f t="array" ref="M910">IF(L910&lt;&gt;"",_xlfn.TEXTSPLIT(L910, "$"),"")</f>
        <v/>
      </c>
      <c r="N910" s="147"/>
      <c r="O910" s="147" t="str" cm="1">
        <f t="array" ref="O910">IF(L910&lt;&gt;"",_xlfn.CHOOSECOLS(_xlfn.TEXTSPLIT(N910,"--"),1),"")</f>
        <v/>
      </c>
      <c r="P910" s="147" t="str" cm="1">
        <f t="array" ref="P910">IF(L910&lt;&gt;"",IFERROR(_xlfn.CHOOSECOLS(_xlfn.TEXTSPLIT(N910,"--"),2),""),"")</f>
        <v/>
      </c>
      <c r="Q910" s="147" t="str">
        <f t="shared" si="56"/>
        <v/>
      </c>
    </row>
    <row r="911" spans="1:17" x14ac:dyDescent="0.35">
      <c r="A911" s="146"/>
      <c r="B911" s="146"/>
      <c r="C911" s="146"/>
      <c r="D911" s="146"/>
      <c r="E911" s="146" t="str">
        <f t="shared" si="55"/>
        <v/>
      </c>
      <c r="F911" s="146"/>
      <c r="G911" s="146"/>
      <c r="H911" s="146"/>
      <c r="I911" s="146"/>
      <c r="J911" s="146"/>
      <c r="K911" s="146"/>
      <c r="L911" s="146"/>
      <c r="M911" s="146" t="str" cm="1">
        <f t="array" ref="M911">IF(L911&lt;&gt;"",_xlfn.TEXTSPLIT(L911, "$"),"")</f>
        <v/>
      </c>
      <c r="N911" s="146"/>
      <c r="O911" s="146" t="str" cm="1">
        <f t="array" ref="O911">IF(L911&lt;&gt;"",_xlfn.CHOOSECOLS(_xlfn.TEXTSPLIT(N911,"--"),1),"")</f>
        <v/>
      </c>
      <c r="P911" s="146" t="str" cm="1">
        <f t="array" ref="P911">IF(L911&lt;&gt;"",IFERROR(_xlfn.CHOOSECOLS(_xlfn.TEXTSPLIT(N911,"--"),2),""),"")</f>
        <v/>
      </c>
      <c r="Q911" s="146" t="str">
        <f t="shared" si="56"/>
        <v/>
      </c>
    </row>
    <row r="912" spans="1:17" x14ac:dyDescent="0.35">
      <c r="A912" s="147"/>
      <c r="B912" s="147"/>
      <c r="C912" s="147"/>
      <c r="D912" s="147"/>
      <c r="E912" s="147" t="str">
        <f t="shared" si="55"/>
        <v/>
      </c>
      <c r="F912" s="147"/>
      <c r="G912" s="147"/>
      <c r="H912" s="147"/>
      <c r="I912" s="147"/>
      <c r="J912" s="147"/>
      <c r="K912" s="147"/>
      <c r="L912" s="147"/>
      <c r="M912" s="147" t="str" cm="1">
        <f t="array" ref="M912">IF(L912&lt;&gt;"",_xlfn.TEXTSPLIT(L912, "$"),"")</f>
        <v/>
      </c>
      <c r="N912" s="147"/>
      <c r="O912" s="147" t="str" cm="1">
        <f t="array" ref="O912">IF(L912&lt;&gt;"",_xlfn.CHOOSECOLS(_xlfn.TEXTSPLIT(N912,"--"),1),"")</f>
        <v/>
      </c>
      <c r="P912" s="147" t="str" cm="1">
        <f t="array" ref="P912">IF(L912&lt;&gt;"",IFERROR(_xlfn.CHOOSECOLS(_xlfn.TEXTSPLIT(N912,"--"),2),""),"")</f>
        <v/>
      </c>
      <c r="Q912" s="147" t="str">
        <f t="shared" si="56"/>
        <v/>
      </c>
    </row>
    <row r="913" spans="1:17" x14ac:dyDescent="0.35">
      <c r="A913" s="146"/>
      <c r="B913" s="146"/>
      <c r="C913" s="146"/>
      <c r="D913" s="146"/>
      <c r="E913" s="146" t="str">
        <f t="shared" si="55"/>
        <v/>
      </c>
      <c r="F913" s="146"/>
      <c r="G913" s="146"/>
      <c r="H913" s="146"/>
      <c r="I913" s="146"/>
      <c r="J913" s="146"/>
      <c r="K913" s="146"/>
      <c r="L913" s="146"/>
      <c r="M913" s="146" t="str" cm="1">
        <f t="array" ref="M913">IF(L913&lt;&gt;"",_xlfn.TEXTSPLIT(L913, "$"),"")</f>
        <v/>
      </c>
      <c r="N913" s="146"/>
      <c r="O913" s="146" t="str" cm="1">
        <f t="array" ref="O913">IF(L913&lt;&gt;"",_xlfn.CHOOSECOLS(_xlfn.TEXTSPLIT(N913,"--"),1),"")</f>
        <v/>
      </c>
      <c r="P913" s="146" t="str" cm="1">
        <f t="array" ref="P913">IF(L913&lt;&gt;"",IFERROR(_xlfn.CHOOSECOLS(_xlfn.TEXTSPLIT(N913,"--"),2),""),"")</f>
        <v/>
      </c>
      <c r="Q913" s="146" t="str">
        <f t="shared" si="56"/>
        <v/>
      </c>
    </row>
    <row r="914" spans="1:17" x14ac:dyDescent="0.35">
      <c r="A914" s="147"/>
      <c r="B914" s="147"/>
      <c r="C914" s="147"/>
      <c r="D914" s="147"/>
      <c r="E914" s="147" t="str">
        <f t="shared" si="55"/>
        <v/>
      </c>
      <c r="F914" s="147"/>
      <c r="G914" s="147"/>
      <c r="H914" s="147"/>
      <c r="I914" s="147"/>
      <c r="J914" s="147"/>
      <c r="K914" s="147"/>
      <c r="L914" s="147"/>
      <c r="M914" s="147" t="str" cm="1">
        <f t="array" ref="M914">IF(L914&lt;&gt;"",_xlfn.TEXTSPLIT(L914, "$"),"")</f>
        <v/>
      </c>
      <c r="N914" s="147"/>
      <c r="O914" s="147" t="str" cm="1">
        <f t="array" ref="O914">IF(L914&lt;&gt;"",_xlfn.CHOOSECOLS(_xlfn.TEXTSPLIT(N914,"--"),1),"")</f>
        <v/>
      </c>
      <c r="P914" s="147" t="str" cm="1">
        <f t="array" ref="P914">IF(L914&lt;&gt;"",IFERROR(_xlfn.CHOOSECOLS(_xlfn.TEXTSPLIT(N914,"--"),2),""),"")</f>
        <v/>
      </c>
      <c r="Q914" s="147" t="str">
        <f t="shared" si="56"/>
        <v/>
      </c>
    </row>
    <row r="915" spans="1:17" x14ac:dyDescent="0.35">
      <c r="A915" s="146"/>
      <c r="B915" s="146"/>
      <c r="C915" s="146"/>
      <c r="D915" s="146"/>
      <c r="E915" s="146" t="str">
        <f t="shared" si="55"/>
        <v/>
      </c>
      <c r="F915" s="146"/>
      <c r="G915" s="146"/>
      <c r="H915" s="146"/>
      <c r="I915" s="146"/>
      <c r="J915" s="146"/>
      <c r="K915" s="146"/>
      <c r="L915" s="146"/>
      <c r="M915" s="146" t="str" cm="1">
        <f t="array" ref="M915">IF(L915&lt;&gt;"",_xlfn.TEXTSPLIT(L915, "$"),"")</f>
        <v/>
      </c>
      <c r="N915" s="146"/>
      <c r="O915" s="146" t="str" cm="1">
        <f t="array" ref="O915">IF(L915&lt;&gt;"",_xlfn.CHOOSECOLS(_xlfn.TEXTSPLIT(N915,"--"),1),"")</f>
        <v/>
      </c>
      <c r="P915" s="146" t="str" cm="1">
        <f t="array" ref="P915">IF(L915&lt;&gt;"",IFERROR(_xlfn.CHOOSECOLS(_xlfn.TEXTSPLIT(N915,"--"),2),""),"")</f>
        <v/>
      </c>
      <c r="Q915" s="146" t="str">
        <f t="shared" si="56"/>
        <v/>
      </c>
    </row>
    <row r="916" spans="1:17" x14ac:dyDescent="0.35">
      <c r="A916" s="147"/>
      <c r="B916" s="147"/>
      <c r="C916" s="147"/>
      <c r="D916" s="147"/>
      <c r="E916" s="147" t="str">
        <f t="shared" si="55"/>
        <v/>
      </c>
      <c r="F916" s="147"/>
      <c r="G916" s="147"/>
      <c r="H916" s="147"/>
      <c r="I916" s="147"/>
      <c r="J916" s="147"/>
      <c r="K916" s="147"/>
      <c r="L916" s="147"/>
      <c r="M916" s="147" t="str" cm="1">
        <f t="array" ref="M916">IF(L916&lt;&gt;"",_xlfn.TEXTSPLIT(L916, "$"),"")</f>
        <v/>
      </c>
      <c r="N916" s="147"/>
      <c r="O916" s="147" t="str" cm="1">
        <f t="array" ref="O916">IF(L916&lt;&gt;"",_xlfn.CHOOSECOLS(_xlfn.TEXTSPLIT(N916,"--"),1),"")</f>
        <v/>
      </c>
      <c r="P916" s="147" t="str" cm="1">
        <f t="array" ref="P916">IF(L916&lt;&gt;"",IFERROR(_xlfn.CHOOSECOLS(_xlfn.TEXTSPLIT(N916,"--"),2),""),"")</f>
        <v/>
      </c>
      <c r="Q916" s="147" t="str">
        <f t="shared" si="56"/>
        <v/>
      </c>
    </row>
    <row r="917" spans="1:17" x14ac:dyDescent="0.35">
      <c r="A917" s="146"/>
      <c r="B917" s="146"/>
      <c r="C917" s="146"/>
      <c r="D917" s="146"/>
      <c r="E917" s="146" t="str">
        <f t="shared" si="55"/>
        <v/>
      </c>
      <c r="F917" s="146"/>
      <c r="G917" s="146"/>
      <c r="H917" s="146"/>
      <c r="I917" s="146"/>
      <c r="J917" s="146"/>
      <c r="K917" s="146"/>
      <c r="L917" s="146"/>
      <c r="M917" s="146" t="str" cm="1">
        <f t="array" ref="M917">IF(L917&lt;&gt;"",_xlfn.TEXTSPLIT(L917, "$"),"")</f>
        <v/>
      </c>
      <c r="N917" s="146"/>
      <c r="O917" s="146" t="str" cm="1">
        <f t="array" ref="O917">IF(L917&lt;&gt;"",_xlfn.CHOOSECOLS(_xlfn.TEXTSPLIT(N917,"--"),1),"")</f>
        <v/>
      </c>
      <c r="P917" s="146" t="str" cm="1">
        <f t="array" ref="P917">IF(L917&lt;&gt;"",IFERROR(_xlfn.CHOOSECOLS(_xlfn.TEXTSPLIT(N917,"--"),2),""),"")</f>
        <v/>
      </c>
      <c r="Q917" s="146" t="str">
        <f t="shared" si="56"/>
        <v/>
      </c>
    </row>
    <row r="918" spans="1:17" x14ac:dyDescent="0.35">
      <c r="A918" s="147"/>
      <c r="B918" s="147"/>
      <c r="C918" s="147"/>
      <c r="D918" s="147"/>
      <c r="E918" s="147" t="str">
        <f t="shared" si="55"/>
        <v/>
      </c>
      <c r="F918" s="147"/>
      <c r="G918" s="147"/>
      <c r="H918" s="147"/>
      <c r="I918" s="147"/>
      <c r="J918" s="147"/>
      <c r="K918" s="147"/>
      <c r="L918" s="147"/>
      <c r="M918" s="147" t="str" cm="1">
        <f t="array" ref="M918">IF(L918&lt;&gt;"",_xlfn.TEXTSPLIT(L918, "$"),"")</f>
        <v/>
      </c>
      <c r="N918" s="147"/>
      <c r="O918" s="147" t="str" cm="1">
        <f t="array" ref="O918">IF(L918&lt;&gt;"",_xlfn.CHOOSECOLS(_xlfn.TEXTSPLIT(N918,"--"),1),"")</f>
        <v/>
      </c>
      <c r="P918" s="147" t="str" cm="1">
        <f t="array" ref="P918">IF(L918&lt;&gt;"",IFERROR(_xlfn.CHOOSECOLS(_xlfn.TEXTSPLIT(N918,"--"),2),""),"")</f>
        <v/>
      </c>
      <c r="Q918" s="147" t="str">
        <f t="shared" si="56"/>
        <v/>
      </c>
    </row>
    <row r="919" spans="1:17" x14ac:dyDescent="0.35">
      <c r="A919" s="146"/>
      <c r="B919" s="146"/>
      <c r="C919" s="146"/>
      <c r="D919" s="146"/>
      <c r="E919" s="146" t="str">
        <f t="shared" si="55"/>
        <v/>
      </c>
      <c r="F919" s="146"/>
      <c r="G919" s="146"/>
      <c r="H919" s="146"/>
      <c r="I919" s="146"/>
      <c r="J919" s="146"/>
      <c r="K919" s="146"/>
      <c r="L919" s="146"/>
      <c r="M919" s="146" t="str" cm="1">
        <f t="array" ref="M919">IF(L919&lt;&gt;"",_xlfn.TEXTSPLIT(L919, "$"),"")</f>
        <v/>
      </c>
      <c r="N919" s="146"/>
      <c r="O919" s="146" t="str" cm="1">
        <f t="array" ref="O919">IF(L919&lt;&gt;"",_xlfn.CHOOSECOLS(_xlfn.TEXTSPLIT(N919,"--"),1),"")</f>
        <v/>
      </c>
      <c r="P919" s="146" t="str" cm="1">
        <f t="array" ref="P919">IF(L919&lt;&gt;"",IFERROR(_xlfn.CHOOSECOLS(_xlfn.TEXTSPLIT(N919,"--"),2),""),"")</f>
        <v/>
      </c>
      <c r="Q919" s="146" t="str">
        <f t="shared" si="56"/>
        <v/>
      </c>
    </row>
    <row r="920" spans="1:17" x14ac:dyDescent="0.35">
      <c r="A920" s="147"/>
      <c r="B920" s="147"/>
      <c r="C920" s="147"/>
      <c r="D920" s="147"/>
      <c r="E920" s="147" t="str">
        <f t="shared" si="55"/>
        <v/>
      </c>
      <c r="F920" s="147"/>
      <c r="G920" s="147"/>
      <c r="H920" s="147"/>
      <c r="I920" s="147"/>
      <c r="J920" s="147"/>
      <c r="K920" s="147"/>
      <c r="L920" s="147"/>
      <c r="M920" s="147" t="str" cm="1">
        <f t="array" ref="M920">IF(L920&lt;&gt;"",_xlfn.TEXTSPLIT(L920, "$"),"")</f>
        <v/>
      </c>
      <c r="N920" s="147"/>
      <c r="O920" s="147" t="str" cm="1">
        <f t="array" ref="O920">IF(L920&lt;&gt;"",_xlfn.CHOOSECOLS(_xlfn.TEXTSPLIT(N920,"--"),1),"")</f>
        <v/>
      </c>
      <c r="P920" s="147" t="str" cm="1">
        <f t="array" ref="P920">IF(L920&lt;&gt;"",IFERROR(_xlfn.CHOOSECOLS(_xlfn.TEXTSPLIT(N920,"--"),2),""),"")</f>
        <v/>
      </c>
      <c r="Q920" s="147" t="str">
        <f t="shared" si="56"/>
        <v/>
      </c>
    </row>
    <row r="921" spans="1:17" x14ac:dyDescent="0.35">
      <c r="A921" s="146"/>
      <c r="B921" s="146"/>
      <c r="C921" s="146"/>
      <c r="D921" s="146"/>
      <c r="E921" s="146" t="str">
        <f t="shared" si="55"/>
        <v/>
      </c>
      <c r="F921" s="146"/>
      <c r="G921" s="146"/>
      <c r="H921" s="146"/>
      <c r="I921" s="146"/>
      <c r="J921" s="146"/>
      <c r="K921" s="146"/>
      <c r="L921" s="146"/>
      <c r="M921" s="146" t="str" cm="1">
        <f t="array" ref="M921">IF(L921&lt;&gt;"",_xlfn.TEXTSPLIT(L921, "$"),"")</f>
        <v/>
      </c>
      <c r="N921" s="146"/>
      <c r="O921" s="146" t="str" cm="1">
        <f t="array" ref="O921">IF(L921&lt;&gt;"",_xlfn.CHOOSECOLS(_xlfn.TEXTSPLIT(N921,"--"),1),"")</f>
        <v/>
      </c>
      <c r="P921" s="146" t="str" cm="1">
        <f t="array" ref="P921">IF(L921&lt;&gt;"",IFERROR(_xlfn.CHOOSECOLS(_xlfn.TEXTSPLIT(N921,"--"),2),""),"")</f>
        <v/>
      </c>
      <c r="Q921" s="146" t="str">
        <f t="shared" si="56"/>
        <v/>
      </c>
    </row>
    <row r="922" spans="1:17" x14ac:dyDescent="0.35">
      <c r="A922" s="147"/>
      <c r="B922" s="147"/>
      <c r="C922" s="147"/>
      <c r="D922" s="147"/>
      <c r="E922" s="147" t="str">
        <f t="shared" si="55"/>
        <v/>
      </c>
      <c r="F922" s="147"/>
      <c r="G922" s="147"/>
      <c r="H922" s="147"/>
      <c r="I922" s="147"/>
      <c r="J922" s="147"/>
      <c r="K922" s="147"/>
      <c r="L922" s="147"/>
      <c r="M922" s="147" t="str" cm="1">
        <f t="array" ref="M922">IF(L922&lt;&gt;"",_xlfn.TEXTSPLIT(L922, "$"),"")</f>
        <v/>
      </c>
      <c r="N922" s="147"/>
      <c r="O922" s="147" t="str" cm="1">
        <f t="array" ref="O922">IF(L922&lt;&gt;"",_xlfn.CHOOSECOLS(_xlfn.TEXTSPLIT(N922,"--"),1),"")</f>
        <v/>
      </c>
      <c r="P922" s="147" t="str" cm="1">
        <f t="array" ref="P922">IF(L922&lt;&gt;"",IFERROR(_xlfn.CHOOSECOLS(_xlfn.TEXTSPLIT(N922,"--"),2),""),"")</f>
        <v/>
      </c>
      <c r="Q922" s="147" t="str">
        <f t="shared" si="56"/>
        <v/>
      </c>
    </row>
    <row r="923" spans="1:17" x14ac:dyDescent="0.35">
      <c r="A923" s="146"/>
      <c r="B923" s="146"/>
      <c r="C923" s="146"/>
      <c r="D923" s="146"/>
      <c r="E923" s="146" t="str">
        <f t="shared" si="55"/>
        <v/>
      </c>
      <c r="F923" s="146"/>
      <c r="G923" s="146"/>
      <c r="H923" s="146"/>
      <c r="I923" s="146"/>
      <c r="J923" s="146"/>
      <c r="K923" s="146"/>
      <c r="L923" s="146"/>
      <c r="M923" s="146" t="str" cm="1">
        <f t="array" ref="M923">IF(L923&lt;&gt;"",_xlfn.TEXTSPLIT(L923, "$"),"")</f>
        <v/>
      </c>
      <c r="N923" s="146"/>
      <c r="O923" s="146" t="str" cm="1">
        <f t="array" ref="O923">IF(L923&lt;&gt;"",_xlfn.CHOOSECOLS(_xlfn.TEXTSPLIT(N923,"--"),1),"")</f>
        <v/>
      </c>
      <c r="P923" s="146" t="str" cm="1">
        <f t="array" ref="P923">IF(L923&lt;&gt;"",IFERROR(_xlfn.CHOOSECOLS(_xlfn.TEXTSPLIT(N923,"--"),2),""),"")</f>
        <v/>
      </c>
      <c r="Q923" s="146" t="str">
        <f t="shared" si="56"/>
        <v/>
      </c>
    </row>
    <row r="924" spans="1:17" x14ac:dyDescent="0.35">
      <c r="A924" s="147"/>
      <c r="B924" s="147"/>
      <c r="C924" s="147"/>
      <c r="D924" s="147"/>
      <c r="E924" s="147" t="str">
        <f t="shared" si="55"/>
        <v/>
      </c>
      <c r="F924" s="147"/>
      <c r="G924" s="147"/>
      <c r="H924" s="147"/>
      <c r="I924" s="147"/>
      <c r="J924" s="147"/>
      <c r="K924" s="147"/>
      <c r="L924" s="147"/>
      <c r="M924" s="147" t="str" cm="1">
        <f t="array" ref="M924">IF(L924&lt;&gt;"",_xlfn.TEXTSPLIT(L924, "$"),"")</f>
        <v/>
      </c>
      <c r="N924" s="147"/>
      <c r="O924" s="147" t="str" cm="1">
        <f t="array" ref="O924">IF(L924&lt;&gt;"",_xlfn.CHOOSECOLS(_xlfn.TEXTSPLIT(N924,"--"),1),"")</f>
        <v/>
      </c>
      <c r="P924" s="147" t="str" cm="1">
        <f t="array" ref="P924">IF(L924&lt;&gt;"",IFERROR(_xlfn.CHOOSECOLS(_xlfn.TEXTSPLIT(N924,"--"),2),""),"")</f>
        <v/>
      </c>
      <c r="Q924" s="147" t="str">
        <f t="shared" si="56"/>
        <v/>
      </c>
    </row>
    <row r="925" spans="1:17" x14ac:dyDescent="0.35">
      <c r="A925" s="146"/>
      <c r="B925" s="146"/>
      <c r="C925" s="146"/>
      <c r="D925" s="146"/>
      <c r="E925" s="146" t="str">
        <f t="shared" si="55"/>
        <v/>
      </c>
      <c r="F925" s="146"/>
      <c r="G925" s="146"/>
      <c r="H925" s="146"/>
      <c r="I925" s="146"/>
      <c r="J925" s="146"/>
      <c r="K925" s="146"/>
      <c r="L925" s="146"/>
      <c r="M925" s="146" t="str" cm="1">
        <f t="array" ref="M925">IF(L925&lt;&gt;"",_xlfn.TEXTSPLIT(L925, "$"),"")</f>
        <v/>
      </c>
      <c r="N925" s="146"/>
      <c r="O925" s="146" t="str" cm="1">
        <f t="array" ref="O925">IF(L925&lt;&gt;"",_xlfn.CHOOSECOLS(_xlfn.TEXTSPLIT(N925,"--"),1),"")</f>
        <v/>
      </c>
      <c r="P925" s="146" t="str" cm="1">
        <f t="array" ref="P925">IF(L925&lt;&gt;"",IFERROR(_xlfn.CHOOSECOLS(_xlfn.TEXTSPLIT(N925,"--"),2),""),"")</f>
        <v/>
      </c>
      <c r="Q925" s="146" t="str">
        <f t="shared" si="56"/>
        <v/>
      </c>
    </row>
    <row r="926" spans="1:17" x14ac:dyDescent="0.35">
      <c r="A926" s="147"/>
      <c r="B926" s="147"/>
      <c r="C926" s="147"/>
      <c r="D926" s="147"/>
      <c r="E926" s="147" t="str">
        <f t="shared" si="55"/>
        <v/>
      </c>
      <c r="F926" s="147"/>
      <c r="G926" s="147"/>
      <c r="H926" s="147"/>
      <c r="I926" s="147"/>
      <c r="J926" s="147"/>
      <c r="K926" s="147"/>
      <c r="L926" s="147"/>
      <c r="M926" s="147" t="str" cm="1">
        <f t="array" ref="M926">IF(L926&lt;&gt;"",_xlfn.TEXTSPLIT(L926, "$"),"")</f>
        <v/>
      </c>
      <c r="N926" s="147"/>
      <c r="O926" s="147" t="str" cm="1">
        <f t="array" ref="O926">IF(L926&lt;&gt;"",_xlfn.CHOOSECOLS(_xlfn.TEXTSPLIT(N926,"--"),1),"")</f>
        <v/>
      </c>
      <c r="P926" s="147" t="str" cm="1">
        <f t="array" ref="P926">IF(L926&lt;&gt;"",IFERROR(_xlfn.CHOOSECOLS(_xlfn.TEXTSPLIT(N926,"--"),2),""),"")</f>
        <v/>
      </c>
      <c r="Q926" s="147" t="str">
        <f t="shared" si="56"/>
        <v/>
      </c>
    </row>
    <row r="927" spans="1:17" x14ac:dyDescent="0.35">
      <c r="A927" s="146"/>
      <c r="B927" s="146"/>
      <c r="C927" s="146"/>
      <c r="D927" s="146"/>
      <c r="E927" s="146" t="str">
        <f t="shared" si="55"/>
        <v/>
      </c>
      <c r="F927" s="146"/>
      <c r="G927" s="146"/>
      <c r="H927" s="146"/>
      <c r="I927" s="146"/>
      <c r="J927" s="146"/>
      <c r="K927" s="146"/>
      <c r="L927" s="146"/>
      <c r="M927" s="146" t="str" cm="1">
        <f t="array" ref="M927">IF(L927&lt;&gt;"",_xlfn.TEXTSPLIT(L927, "$"),"")</f>
        <v/>
      </c>
      <c r="N927" s="146"/>
      <c r="O927" s="146" t="str" cm="1">
        <f t="array" ref="O927">IF(L927&lt;&gt;"",_xlfn.CHOOSECOLS(_xlfn.TEXTSPLIT(N927,"--"),1),"")</f>
        <v/>
      </c>
      <c r="P927" s="146" t="str" cm="1">
        <f t="array" ref="P927">IF(L927&lt;&gt;"",IFERROR(_xlfn.CHOOSECOLS(_xlfn.TEXTSPLIT(N927,"--"),2),""),"")</f>
        <v/>
      </c>
      <c r="Q927" s="146" t="str">
        <f t="shared" si="56"/>
        <v/>
      </c>
    </row>
    <row r="928" spans="1:17" x14ac:dyDescent="0.35">
      <c r="A928" s="147"/>
      <c r="B928" s="147"/>
      <c r="C928" s="147"/>
      <c r="D928" s="147"/>
      <c r="E928" s="147" t="str">
        <f t="shared" si="55"/>
        <v/>
      </c>
      <c r="F928" s="147"/>
      <c r="G928" s="147"/>
      <c r="H928" s="147"/>
      <c r="I928" s="147"/>
      <c r="J928" s="147"/>
      <c r="K928" s="147"/>
      <c r="L928" s="147"/>
      <c r="M928" s="147" t="str" cm="1">
        <f t="array" ref="M928">IF(L928&lt;&gt;"",_xlfn.TEXTSPLIT(L928, "$"),"")</f>
        <v/>
      </c>
      <c r="N928" s="147"/>
      <c r="O928" s="147" t="str" cm="1">
        <f t="array" ref="O928">IF(L928&lt;&gt;"",_xlfn.CHOOSECOLS(_xlfn.TEXTSPLIT(N928,"--"),1),"")</f>
        <v/>
      </c>
      <c r="P928" s="147" t="str" cm="1">
        <f t="array" ref="P928">IF(L928&lt;&gt;"",IFERROR(_xlfn.CHOOSECOLS(_xlfn.TEXTSPLIT(N928,"--"),2),""),"")</f>
        <v/>
      </c>
      <c r="Q928" s="147" t="str">
        <f t="shared" si="56"/>
        <v/>
      </c>
    </row>
    <row r="929" spans="1:17" x14ac:dyDescent="0.35">
      <c r="A929" s="146"/>
      <c r="B929" s="146"/>
      <c r="C929" s="146"/>
      <c r="D929" s="146"/>
      <c r="E929" s="146" t="str">
        <f t="shared" si="55"/>
        <v/>
      </c>
      <c r="F929" s="146"/>
      <c r="G929" s="146"/>
      <c r="H929" s="146"/>
      <c r="I929" s="146"/>
      <c r="J929" s="146"/>
      <c r="K929" s="146"/>
      <c r="L929" s="146"/>
      <c r="M929" s="146" t="str" cm="1">
        <f t="array" ref="M929">IF(L929&lt;&gt;"",_xlfn.TEXTSPLIT(L929, "$"),"")</f>
        <v/>
      </c>
      <c r="N929" s="146"/>
      <c r="O929" s="146" t="str" cm="1">
        <f t="array" ref="O929">IF(L929&lt;&gt;"",_xlfn.CHOOSECOLS(_xlfn.TEXTSPLIT(N929,"--"),1),"")</f>
        <v/>
      </c>
      <c r="P929" s="146" t="str" cm="1">
        <f t="array" ref="P929">IF(L929&lt;&gt;"",IFERROR(_xlfn.CHOOSECOLS(_xlfn.TEXTSPLIT(N929,"--"),2),""),"")</f>
        <v/>
      </c>
      <c r="Q929" s="146" t="str">
        <f t="shared" si="56"/>
        <v/>
      </c>
    </row>
    <row r="930" spans="1:17" x14ac:dyDescent="0.35">
      <c r="A930" s="147"/>
      <c r="B930" s="147"/>
      <c r="C930" s="147"/>
      <c r="D930" s="147"/>
      <c r="E930" s="147" t="str">
        <f t="shared" si="55"/>
        <v/>
      </c>
      <c r="F930" s="147"/>
      <c r="G930" s="147"/>
      <c r="H930" s="147"/>
      <c r="I930" s="147"/>
      <c r="J930" s="147"/>
      <c r="K930" s="147"/>
      <c r="L930" s="147"/>
      <c r="M930" s="147" t="str" cm="1">
        <f t="array" ref="M930">IF(L930&lt;&gt;"",_xlfn.TEXTSPLIT(L930, "$"),"")</f>
        <v/>
      </c>
      <c r="N930" s="147"/>
      <c r="O930" s="147" t="str" cm="1">
        <f t="array" ref="O930">IF(L930&lt;&gt;"",_xlfn.CHOOSECOLS(_xlfn.TEXTSPLIT(N930,"--"),1),"")</f>
        <v/>
      </c>
      <c r="P930" s="147" t="str" cm="1">
        <f t="array" ref="P930">IF(L930&lt;&gt;"",IFERROR(_xlfn.CHOOSECOLS(_xlfn.TEXTSPLIT(N930,"--"),2),""),"")</f>
        <v/>
      </c>
      <c r="Q930" s="147" t="str">
        <f t="shared" si="56"/>
        <v/>
      </c>
    </row>
    <row r="931" spans="1:17" x14ac:dyDescent="0.35">
      <c r="A931" s="146"/>
      <c r="B931" s="146"/>
      <c r="C931" s="146"/>
      <c r="D931" s="146"/>
      <c r="E931" s="146" t="str">
        <f t="shared" si="55"/>
        <v/>
      </c>
      <c r="F931" s="146"/>
      <c r="G931" s="146"/>
      <c r="H931" s="146"/>
      <c r="I931" s="146"/>
      <c r="J931" s="146"/>
      <c r="K931" s="146"/>
      <c r="L931" s="146"/>
      <c r="M931" s="146" t="str" cm="1">
        <f t="array" ref="M931">IF(L931&lt;&gt;"",_xlfn.TEXTSPLIT(L931, "$"),"")</f>
        <v/>
      </c>
      <c r="N931" s="146"/>
      <c r="O931" s="146" t="str" cm="1">
        <f t="array" ref="O931">IF(L931&lt;&gt;"",_xlfn.CHOOSECOLS(_xlfn.TEXTSPLIT(N931,"--"),1),"")</f>
        <v/>
      </c>
      <c r="P931" s="146" t="str" cm="1">
        <f t="array" ref="P931">IF(L931&lt;&gt;"",IFERROR(_xlfn.CHOOSECOLS(_xlfn.TEXTSPLIT(N931,"--"),2),""),"")</f>
        <v/>
      </c>
      <c r="Q931" s="146" t="str">
        <f t="shared" si="56"/>
        <v/>
      </c>
    </row>
    <row r="932" spans="1:17" x14ac:dyDescent="0.35">
      <c r="A932" s="147"/>
      <c r="B932" s="147"/>
      <c r="C932" s="147"/>
      <c r="D932" s="147"/>
      <c r="E932" s="147" t="str">
        <f t="shared" si="55"/>
        <v/>
      </c>
      <c r="F932" s="147"/>
      <c r="G932" s="147"/>
      <c r="H932" s="147"/>
      <c r="I932" s="147"/>
      <c r="J932" s="147"/>
      <c r="K932" s="147"/>
      <c r="L932" s="147"/>
      <c r="M932" s="147" t="str" cm="1">
        <f t="array" ref="M932">IF(L932&lt;&gt;"",_xlfn.TEXTSPLIT(L932, "$"),"")</f>
        <v/>
      </c>
      <c r="N932" s="147"/>
      <c r="O932" s="147" t="str" cm="1">
        <f t="array" ref="O932">IF(L932&lt;&gt;"",_xlfn.CHOOSECOLS(_xlfn.TEXTSPLIT(N932,"--"),1),"")</f>
        <v/>
      </c>
      <c r="P932" s="147" t="str" cm="1">
        <f t="array" ref="P932">IF(L932&lt;&gt;"",IFERROR(_xlfn.CHOOSECOLS(_xlfn.TEXTSPLIT(N932,"--"),2),""),"")</f>
        <v/>
      </c>
      <c r="Q932" s="147" t="str">
        <f t="shared" si="56"/>
        <v/>
      </c>
    </row>
    <row r="933" spans="1:17" x14ac:dyDescent="0.35">
      <c r="A933" s="146"/>
      <c r="B933" s="146"/>
      <c r="C933" s="146"/>
      <c r="D933" s="146"/>
      <c r="E933" s="146" t="str">
        <f t="shared" si="55"/>
        <v/>
      </c>
      <c r="F933" s="146"/>
      <c r="G933" s="146"/>
      <c r="H933" s="146"/>
      <c r="I933" s="146"/>
      <c r="J933" s="146"/>
      <c r="K933" s="146"/>
      <c r="L933" s="146"/>
      <c r="M933" s="146" t="str" cm="1">
        <f t="array" ref="M933">IF(L933&lt;&gt;"",_xlfn.TEXTSPLIT(L933, "$"),"")</f>
        <v/>
      </c>
      <c r="N933" s="146"/>
      <c r="O933" s="146" t="str" cm="1">
        <f t="array" ref="O933">IF(L933&lt;&gt;"",_xlfn.CHOOSECOLS(_xlfn.TEXTSPLIT(N933,"--"),1),"")</f>
        <v/>
      </c>
      <c r="P933" s="146" t="str" cm="1">
        <f t="array" ref="P933">IF(L933&lt;&gt;"",IFERROR(_xlfn.CHOOSECOLS(_xlfn.TEXTSPLIT(N933,"--"),2),""),"")</f>
        <v/>
      </c>
      <c r="Q933" s="146" t="str">
        <f t="shared" si="56"/>
        <v/>
      </c>
    </row>
    <row r="934" spans="1:17" x14ac:dyDescent="0.35">
      <c r="A934" s="147"/>
      <c r="B934" s="147"/>
      <c r="C934" s="147"/>
      <c r="D934" s="147"/>
      <c r="E934" s="147" t="str">
        <f t="shared" si="55"/>
        <v/>
      </c>
      <c r="F934" s="147"/>
      <c r="G934" s="147"/>
      <c r="H934" s="147"/>
      <c r="I934" s="147"/>
      <c r="J934" s="147"/>
      <c r="K934" s="147"/>
      <c r="L934" s="147"/>
      <c r="M934" s="147" t="str" cm="1">
        <f t="array" ref="M934">IF(L934&lt;&gt;"",_xlfn.TEXTSPLIT(L934, "$"),"")</f>
        <v/>
      </c>
      <c r="N934" s="147"/>
      <c r="O934" s="147" t="str" cm="1">
        <f t="array" ref="O934">IF(L934&lt;&gt;"",_xlfn.CHOOSECOLS(_xlfn.TEXTSPLIT(N934,"--"),1),"")</f>
        <v/>
      </c>
      <c r="P934" s="147" t="str" cm="1">
        <f t="array" ref="P934">IF(L934&lt;&gt;"",IFERROR(_xlfn.CHOOSECOLS(_xlfn.TEXTSPLIT(N934,"--"),2),""),"")</f>
        <v/>
      </c>
      <c r="Q934" s="147" t="str">
        <f t="shared" si="56"/>
        <v/>
      </c>
    </row>
    <row r="935" spans="1:17" x14ac:dyDescent="0.35">
      <c r="A935" s="146"/>
      <c r="B935" s="146"/>
      <c r="C935" s="146"/>
      <c r="D935" s="146"/>
      <c r="E935" s="146" t="str">
        <f t="shared" si="55"/>
        <v/>
      </c>
      <c r="F935" s="146"/>
      <c r="G935" s="146"/>
      <c r="H935" s="146"/>
      <c r="I935" s="146"/>
      <c r="J935" s="146"/>
      <c r="K935" s="146"/>
      <c r="L935" s="146"/>
      <c r="M935" s="146" t="str" cm="1">
        <f t="array" ref="M935">IF(L935&lt;&gt;"",_xlfn.TEXTSPLIT(L935, "$"),"")</f>
        <v/>
      </c>
      <c r="N935" s="146"/>
      <c r="O935" s="146" t="str" cm="1">
        <f t="array" ref="O935">IF(L935&lt;&gt;"",_xlfn.CHOOSECOLS(_xlfn.TEXTSPLIT(N935,"--"),1),"")</f>
        <v/>
      </c>
      <c r="P935" s="146" t="str" cm="1">
        <f t="array" ref="P935">IF(L935&lt;&gt;"",IFERROR(_xlfn.CHOOSECOLS(_xlfn.TEXTSPLIT(N935,"--"),2),""),"")</f>
        <v/>
      </c>
      <c r="Q935" s="146" t="str">
        <f t="shared" si="56"/>
        <v/>
      </c>
    </row>
    <row r="936" spans="1:17" x14ac:dyDescent="0.35">
      <c r="A936" s="147"/>
      <c r="B936" s="147"/>
      <c r="C936" s="147"/>
      <c r="D936" s="147"/>
      <c r="E936" s="147" t="str">
        <f t="shared" si="55"/>
        <v/>
      </c>
      <c r="F936" s="147"/>
      <c r="G936" s="147"/>
      <c r="H936" s="147"/>
      <c r="I936" s="147"/>
      <c r="J936" s="147"/>
      <c r="K936" s="147"/>
      <c r="L936" s="147"/>
      <c r="M936" s="147" t="str" cm="1">
        <f t="array" ref="M936">IF(L936&lt;&gt;"",_xlfn.TEXTSPLIT(L936, "$"),"")</f>
        <v/>
      </c>
      <c r="N936" s="147"/>
      <c r="O936" s="147" t="str" cm="1">
        <f t="array" ref="O936">IF(L936&lt;&gt;"",_xlfn.CHOOSECOLS(_xlfn.TEXTSPLIT(N936,"--"),1),"")</f>
        <v/>
      </c>
      <c r="P936" s="147" t="str" cm="1">
        <f t="array" ref="P936">IF(L936&lt;&gt;"",IFERROR(_xlfn.CHOOSECOLS(_xlfn.TEXTSPLIT(N936,"--"),2),""),"")</f>
        <v/>
      </c>
      <c r="Q936" s="147" t="str">
        <f t="shared" si="56"/>
        <v/>
      </c>
    </row>
    <row r="937" spans="1:17" x14ac:dyDescent="0.35">
      <c r="A937" s="146"/>
      <c r="B937" s="146"/>
      <c r="C937" s="146"/>
      <c r="D937" s="146"/>
      <c r="E937" s="146" t="str">
        <f t="shared" si="55"/>
        <v/>
      </c>
      <c r="F937" s="146"/>
      <c r="G937" s="146"/>
      <c r="H937" s="146"/>
      <c r="I937" s="146"/>
      <c r="J937" s="146"/>
      <c r="K937" s="146"/>
      <c r="L937" s="146"/>
      <c r="M937" s="146" t="str" cm="1">
        <f t="array" ref="M937">IF(L937&lt;&gt;"",_xlfn.TEXTSPLIT(L937, "$"),"")</f>
        <v/>
      </c>
      <c r="N937" s="146"/>
      <c r="O937" s="146" t="str" cm="1">
        <f t="array" ref="O937">IF(L937&lt;&gt;"",_xlfn.CHOOSECOLS(_xlfn.TEXTSPLIT(N937,"--"),1),"")</f>
        <v/>
      </c>
      <c r="P937" s="146" t="str" cm="1">
        <f t="array" ref="P937">IF(L937&lt;&gt;"",IFERROR(_xlfn.CHOOSECOLS(_xlfn.TEXTSPLIT(N937,"--"),2),""),"")</f>
        <v/>
      </c>
      <c r="Q937" s="146" t="str">
        <f t="shared" si="56"/>
        <v/>
      </c>
    </row>
    <row r="938" spans="1:17" x14ac:dyDescent="0.35">
      <c r="A938" s="147"/>
      <c r="B938" s="147"/>
      <c r="C938" s="147"/>
      <c r="D938" s="147"/>
      <c r="E938" s="147" t="str">
        <f t="shared" si="55"/>
        <v/>
      </c>
      <c r="F938" s="147"/>
      <c r="G938" s="147"/>
      <c r="H938" s="147"/>
      <c r="I938" s="147"/>
      <c r="J938" s="147"/>
      <c r="K938" s="147"/>
      <c r="L938" s="147"/>
      <c r="M938" s="147" t="str" cm="1">
        <f t="array" ref="M938">IF(L938&lt;&gt;"",_xlfn.TEXTSPLIT(L938, "$"),"")</f>
        <v/>
      </c>
      <c r="N938" s="147"/>
      <c r="O938" s="147" t="str" cm="1">
        <f t="array" ref="O938">IF(L938&lt;&gt;"",_xlfn.CHOOSECOLS(_xlfn.TEXTSPLIT(N938,"--"),1),"")</f>
        <v/>
      </c>
      <c r="P938" s="147" t="str" cm="1">
        <f t="array" ref="P938">IF(L938&lt;&gt;"",IFERROR(_xlfn.CHOOSECOLS(_xlfn.TEXTSPLIT(N938,"--"),2),""),"")</f>
        <v/>
      </c>
      <c r="Q938" s="147" t="str">
        <f t="shared" si="56"/>
        <v/>
      </c>
    </row>
    <row r="939" spans="1:17" x14ac:dyDescent="0.35">
      <c r="A939" s="146"/>
      <c r="B939" s="146"/>
      <c r="C939" s="146"/>
      <c r="D939" s="146"/>
      <c r="E939" s="146" t="str">
        <f t="shared" si="55"/>
        <v/>
      </c>
      <c r="F939" s="146"/>
      <c r="G939" s="146"/>
      <c r="H939" s="146"/>
      <c r="I939" s="146"/>
      <c r="J939" s="146"/>
      <c r="K939" s="146"/>
      <c r="L939" s="146"/>
      <c r="M939" s="146" t="str" cm="1">
        <f t="array" ref="M939">IF(L939&lt;&gt;"",_xlfn.TEXTSPLIT(L939, "$"),"")</f>
        <v/>
      </c>
      <c r="N939" s="146"/>
      <c r="O939" s="146" t="str" cm="1">
        <f t="array" ref="O939">IF(L939&lt;&gt;"",_xlfn.CHOOSECOLS(_xlfn.TEXTSPLIT(N939,"--"),1),"")</f>
        <v/>
      </c>
      <c r="P939" s="146" t="str" cm="1">
        <f t="array" ref="P939">IF(L939&lt;&gt;"",IFERROR(_xlfn.CHOOSECOLS(_xlfn.TEXTSPLIT(N939,"--"),2),""),"")</f>
        <v/>
      </c>
      <c r="Q939" s="146" t="str">
        <f t="shared" si="56"/>
        <v/>
      </c>
    </row>
    <row r="940" spans="1:17" x14ac:dyDescent="0.35">
      <c r="A940" s="147"/>
      <c r="B940" s="147"/>
      <c r="C940" s="147"/>
      <c r="D940" s="147"/>
      <c r="E940" s="147" t="str">
        <f t="shared" si="55"/>
        <v/>
      </c>
      <c r="F940" s="147"/>
      <c r="G940" s="147"/>
      <c r="H940" s="147"/>
      <c r="I940" s="147"/>
      <c r="J940" s="147"/>
      <c r="K940" s="147"/>
      <c r="L940" s="147"/>
      <c r="M940" s="147" t="str" cm="1">
        <f t="array" ref="M940">IF(L940&lt;&gt;"",_xlfn.TEXTSPLIT(L940, "$"),"")</f>
        <v/>
      </c>
      <c r="N940" s="147"/>
      <c r="O940" s="147" t="str" cm="1">
        <f t="array" ref="O940">IF(L940&lt;&gt;"",_xlfn.CHOOSECOLS(_xlfn.TEXTSPLIT(N940,"--"),1),"")</f>
        <v/>
      </c>
      <c r="P940" s="147" t="str" cm="1">
        <f t="array" ref="P940">IF(L940&lt;&gt;"",IFERROR(_xlfn.CHOOSECOLS(_xlfn.TEXTSPLIT(N940,"--"),2),""),"")</f>
        <v/>
      </c>
      <c r="Q940" s="147" t="str">
        <f t="shared" si="56"/>
        <v/>
      </c>
    </row>
    <row r="941" spans="1:17" x14ac:dyDescent="0.35">
      <c r="A941" s="146"/>
      <c r="B941" s="146"/>
      <c r="C941" s="146"/>
      <c r="D941" s="146"/>
      <c r="E941" s="146" t="str">
        <f t="shared" si="55"/>
        <v/>
      </c>
      <c r="F941" s="146"/>
      <c r="G941" s="146"/>
      <c r="H941" s="146"/>
      <c r="I941" s="146"/>
      <c r="J941" s="146"/>
      <c r="K941" s="146"/>
      <c r="L941" s="146"/>
      <c r="M941" s="146" t="str" cm="1">
        <f t="array" ref="M941">IF(L941&lt;&gt;"",_xlfn.TEXTSPLIT(L941, "$"),"")</f>
        <v/>
      </c>
      <c r="N941" s="146"/>
      <c r="O941" s="146" t="str" cm="1">
        <f t="array" ref="O941">IF(L941&lt;&gt;"",_xlfn.CHOOSECOLS(_xlfn.TEXTSPLIT(N941,"--"),1),"")</f>
        <v/>
      </c>
      <c r="P941" s="146" t="str" cm="1">
        <f t="array" ref="P941">IF(L941&lt;&gt;"",IFERROR(_xlfn.CHOOSECOLS(_xlfn.TEXTSPLIT(N941,"--"),2),""),"")</f>
        <v/>
      </c>
      <c r="Q941" s="146" t="str">
        <f t="shared" si="56"/>
        <v/>
      </c>
    </row>
    <row r="942" spans="1:17" x14ac:dyDescent="0.35">
      <c r="A942" s="147"/>
      <c r="B942" s="147"/>
      <c r="C942" s="147"/>
      <c r="D942" s="147"/>
      <c r="E942" s="147" t="str">
        <f t="shared" si="55"/>
        <v/>
      </c>
      <c r="F942" s="147"/>
      <c r="G942" s="147"/>
      <c r="H942" s="147"/>
      <c r="I942" s="147"/>
      <c r="J942" s="147"/>
      <c r="K942" s="147"/>
      <c r="L942" s="147"/>
      <c r="M942" s="147" t="str" cm="1">
        <f t="array" ref="M942">IF(L942&lt;&gt;"",_xlfn.TEXTSPLIT(L942, "$"),"")</f>
        <v/>
      </c>
      <c r="N942" s="147"/>
      <c r="O942" s="147" t="str" cm="1">
        <f t="array" ref="O942">IF(L942&lt;&gt;"",_xlfn.CHOOSECOLS(_xlfn.TEXTSPLIT(N942,"--"),1),"")</f>
        <v/>
      </c>
      <c r="P942" s="147" t="str" cm="1">
        <f t="array" ref="P942">IF(L942&lt;&gt;"",IFERROR(_xlfn.CHOOSECOLS(_xlfn.TEXTSPLIT(N942,"--"),2),""),"")</f>
        <v/>
      </c>
      <c r="Q942" s="147" t="str">
        <f t="shared" si="56"/>
        <v/>
      </c>
    </row>
    <row r="943" spans="1:17" x14ac:dyDescent="0.35">
      <c r="A943" s="146"/>
      <c r="B943" s="146"/>
      <c r="C943" s="146"/>
      <c r="D943" s="146"/>
      <c r="E943" s="146" t="str">
        <f t="shared" si="55"/>
        <v/>
      </c>
      <c r="F943" s="146"/>
      <c r="G943" s="146"/>
      <c r="H943" s="146"/>
      <c r="I943" s="146"/>
      <c r="J943" s="146"/>
      <c r="K943" s="146"/>
      <c r="L943" s="146"/>
      <c r="M943" s="146" t="str" cm="1">
        <f t="array" ref="M943">IF(L943&lt;&gt;"",_xlfn.TEXTSPLIT(L943, "$"),"")</f>
        <v/>
      </c>
      <c r="N943" s="146"/>
      <c r="O943" s="146" t="str" cm="1">
        <f t="array" ref="O943">IF(L943&lt;&gt;"",_xlfn.CHOOSECOLS(_xlfn.TEXTSPLIT(N943,"--"),1),"")</f>
        <v/>
      </c>
      <c r="P943" s="146" t="str" cm="1">
        <f t="array" ref="P943">IF(L943&lt;&gt;"",IFERROR(_xlfn.CHOOSECOLS(_xlfn.TEXTSPLIT(N943,"--"),2),""),"")</f>
        <v/>
      </c>
      <c r="Q943" s="146" t="str">
        <f t="shared" si="56"/>
        <v/>
      </c>
    </row>
    <row r="944" spans="1:17" x14ac:dyDescent="0.35">
      <c r="A944" s="147"/>
      <c r="B944" s="147"/>
      <c r="C944" s="147"/>
      <c r="D944" s="147"/>
      <c r="E944" s="147" t="str">
        <f t="shared" si="55"/>
        <v/>
      </c>
      <c r="F944" s="147"/>
      <c r="G944" s="147"/>
      <c r="H944" s="147"/>
      <c r="I944" s="147"/>
      <c r="J944" s="147"/>
      <c r="K944" s="147"/>
      <c r="L944" s="147"/>
      <c r="M944" s="147" t="str" cm="1">
        <f t="array" ref="M944">IF(L944&lt;&gt;"",_xlfn.TEXTSPLIT(L944, "$"),"")</f>
        <v/>
      </c>
      <c r="N944" s="147"/>
      <c r="O944" s="147" t="str" cm="1">
        <f t="array" ref="O944">IF(L944&lt;&gt;"",_xlfn.CHOOSECOLS(_xlfn.TEXTSPLIT(N944,"--"),1),"")</f>
        <v/>
      </c>
      <c r="P944" s="147" t="str" cm="1">
        <f t="array" ref="P944">IF(L944&lt;&gt;"",IFERROR(_xlfn.CHOOSECOLS(_xlfn.TEXTSPLIT(N944,"--"),2),""),"")</f>
        <v/>
      </c>
      <c r="Q944" s="147" t="str">
        <f t="shared" si="56"/>
        <v/>
      </c>
    </row>
    <row r="945" spans="1:17" x14ac:dyDescent="0.35">
      <c r="A945" s="146"/>
      <c r="B945" s="146"/>
      <c r="C945" s="146"/>
      <c r="D945" s="146"/>
      <c r="E945" s="146" t="str">
        <f t="shared" si="55"/>
        <v/>
      </c>
      <c r="F945" s="146"/>
      <c r="G945" s="146"/>
      <c r="H945" s="146"/>
      <c r="I945" s="146"/>
      <c r="J945" s="146"/>
      <c r="K945" s="146"/>
      <c r="L945" s="146"/>
      <c r="M945" s="146" t="str" cm="1">
        <f t="array" ref="M945">IF(L945&lt;&gt;"",_xlfn.TEXTSPLIT(L945, "$"),"")</f>
        <v/>
      </c>
      <c r="N945" s="146"/>
      <c r="O945" s="146" t="str" cm="1">
        <f t="array" ref="O945">IF(L945&lt;&gt;"",_xlfn.CHOOSECOLS(_xlfn.TEXTSPLIT(N945,"--"),1),"")</f>
        <v/>
      </c>
      <c r="P945" s="146" t="str" cm="1">
        <f t="array" ref="P945">IF(L945&lt;&gt;"",IFERROR(_xlfn.CHOOSECOLS(_xlfn.TEXTSPLIT(N945,"--"),2),""),"")</f>
        <v/>
      </c>
      <c r="Q945" s="146" t="str">
        <f t="shared" si="56"/>
        <v/>
      </c>
    </row>
    <row r="946" spans="1:17" x14ac:dyDescent="0.35">
      <c r="A946" s="147"/>
      <c r="B946" s="147"/>
      <c r="C946" s="147"/>
      <c r="D946" s="147"/>
      <c r="E946" s="147" t="str">
        <f t="shared" si="55"/>
        <v/>
      </c>
      <c r="F946" s="147"/>
      <c r="G946" s="147"/>
      <c r="H946" s="147"/>
      <c r="I946" s="147"/>
      <c r="J946" s="147"/>
      <c r="K946" s="147"/>
      <c r="L946" s="147"/>
      <c r="M946" s="147" t="str" cm="1">
        <f t="array" ref="M946">IF(L946&lt;&gt;"",_xlfn.TEXTSPLIT(L946, "$"),"")</f>
        <v/>
      </c>
      <c r="N946" s="147"/>
      <c r="O946" s="147" t="str" cm="1">
        <f t="array" ref="O946">IF(L946&lt;&gt;"",_xlfn.CHOOSECOLS(_xlfn.TEXTSPLIT(N946,"--"),1),"")</f>
        <v/>
      </c>
      <c r="P946" s="147" t="str" cm="1">
        <f t="array" ref="P946">IF(L946&lt;&gt;"",IFERROR(_xlfn.CHOOSECOLS(_xlfn.TEXTSPLIT(N946,"--"),2),""),"")</f>
        <v/>
      </c>
      <c r="Q946" s="147" t="str">
        <f t="shared" si="56"/>
        <v/>
      </c>
    </row>
    <row r="947" spans="1:17" x14ac:dyDescent="0.35">
      <c r="A947" s="146"/>
      <c r="B947" s="146"/>
      <c r="C947" s="146"/>
      <c r="D947" s="146"/>
      <c r="E947" s="146" t="str">
        <f t="shared" si="55"/>
        <v/>
      </c>
      <c r="F947" s="146"/>
      <c r="G947" s="146"/>
      <c r="H947" s="146"/>
      <c r="I947" s="146"/>
      <c r="J947" s="146"/>
      <c r="K947" s="146"/>
      <c r="L947" s="146"/>
      <c r="M947" s="146" t="str" cm="1">
        <f t="array" ref="M947">IF(L947&lt;&gt;"",_xlfn.TEXTSPLIT(L947, "$"),"")</f>
        <v/>
      </c>
      <c r="N947" s="146"/>
      <c r="O947" s="146" t="str" cm="1">
        <f t="array" ref="O947">IF(L947&lt;&gt;"",_xlfn.CHOOSECOLS(_xlfn.TEXTSPLIT(N947,"--"),1),"")</f>
        <v/>
      </c>
      <c r="P947" s="146" t="str" cm="1">
        <f t="array" ref="P947">IF(L947&lt;&gt;"",IFERROR(_xlfn.CHOOSECOLS(_xlfn.TEXTSPLIT(N947,"--"),2),""),"")</f>
        <v/>
      </c>
      <c r="Q947" s="146" t="str">
        <f t="shared" si="56"/>
        <v/>
      </c>
    </row>
    <row r="948" spans="1:17" x14ac:dyDescent="0.35">
      <c r="A948" s="147"/>
      <c r="B948" s="147"/>
      <c r="C948" s="147"/>
      <c r="D948" s="147"/>
      <c r="E948" s="147" t="str">
        <f t="shared" si="55"/>
        <v/>
      </c>
      <c r="F948" s="147"/>
      <c r="G948" s="147"/>
      <c r="H948" s="147"/>
      <c r="I948" s="147"/>
      <c r="J948" s="147"/>
      <c r="K948" s="147"/>
      <c r="L948" s="147"/>
      <c r="M948" s="147" t="str" cm="1">
        <f t="array" ref="M948">IF(L948&lt;&gt;"",_xlfn.TEXTSPLIT(L948, "$"),"")</f>
        <v/>
      </c>
      <c r="N948" s="147"/>
      <c r="O948" s="147" t="str" cm="1">
        <f t="array" ref="O948">IF(L948&lt;&gt;"",_xlfn.CHOOSECOLS(_xlfn.TEXTSPLIT(N948,"--"),1),"")</f>
        <v/>
      </c>
      <c r="P948" s="147" t="str" cm="1">
        <f t="array" ref="P948">IF(L948&lt;&gt;"",IFERROR(_xlfn.CHOOSECOLS(_xlfn.TEXTSPLIT(N948,"--"),2),""),"")</f>
        <v/>
      </c>
      <c r="Q948" s="147" t="str">
        <f t="shared" si="56"/>
        <v/>
      </c>
    </row>
    <row r="949" spans="1:17" x14ac:dyDescent="0.35">
      <c r="A949" s="146"/>
      <c r="B949" s="146"/>
      <c r="C949" s="146"/>
      <c r="D949" s="146"/>
      <c r="E949" s="146" t="str">
        <f t="shared" si="55"/>
        <v/>
      </c>
      <c r="F949" s="146"/>
      <c r="G949" s="146"/>
      <c r="H949" s="146"/>
      <c r="I949" s="146"/>
      <c r="J949" s="146"/>
      <c r="K949" s="146"/>
      <c r="L949" s="146"/>
      <c r="M949" s="146" t="str" cm="1">
        <f t="array" ref="M949">IF(L949&lt;&gt;"",_xlfn.TEXTSPLIT(L949, "$"),"")</f>
        <v/>
      </c>
      <c r="N949" s="146"/>
      <c r="O949" s="146" t="str" cm="1">
        <f t="array" ref="O949">IF(L949&lt;&gt;"",_xlfn.CHOOSECOLS(_xlfn.TEXTSPLIT(N949,"--"),1),"")</f>
        <v/>
      </c>
      <c r="P949" s="146" t="str" cm="1">
        <f t="array" ref="P949">IF(L949&lt;&gt;"",IFERROR(_xlfn.CHOOSECOLS(_xlfn.TEXTSPLIT(N949,"--"),2),""),"")</f>
        <v/>
      </c>
      <c r="Q949" s="146" t="str">
        <f t="shared" si="56"/>
        <v/>
      </c>
    </row>
    <row r="950" spans="1:17" x14ac:dyDescent="0.35">
      <c r="A950" s="147"/>
      <c r="B950" s="147"/>
      <c r="C950" s="147"/>
      <c r="D950" s="147"/>
      <c r="E950" s="147" t="str">
        <f t="shared" si="55"/>
        <v/>
      </c>
      <c r="F950" s="147"/>
      <c r="G950" s="147"/>
      <c r="H950" s="147"/>
      <c r="I950" s="147"/>
      <c r="J950" s="147"/>
      <c r="K950" s="147"/>
      <c r="L950" s="147"/>
      <c r="M950" s="147" t="str" cm="1">
        <f t="array" ref="M950">IF(L950&lt;&gt;"",_xlfn.TEXTSPLIT(L950, "$"),"")</f>
        <v/>
      </c>
      <c r="N950" s="147"/>
      <c r="O950" s="147" t="str" cm="1">
        <f t="array" ref="O950">IF(L950&lt;&gt;"",_xlfn.CHOOSECOLS(_xlfn.TEXTSPLIT(N950,"--"),1),"")</f>
        <v/>
      </c>
      <c r="P950" s="147" t="str" cm="1">
        <f t="array" ref="P950">IF(L950&lt;&gt;"",IFERROR(_xlfn.CHOOSECOLS(_xlfn.TEXTSPLIT(N950,"--"),2),""),"")</f>
        <v/>
      </c>
      <c r="Q950" s="147" t="str">
        <f t="shared" si="56"/>
        <v/>
      </c>
    </row>
    <row r="951" spans="1:17" x14ac:dyDescent="0.35">
      <c r="A951" s="146"/>
      <c r="B951" s="146"/>
      <c r="C951" s="146"/>
      <c r="D951" s="146"/>
      <c r="E951" s="146" t="str">
        <f t="shared" si="55"/>
        <v/>
      </c>
      <c r="F951" s="146"/>
      <c r="G951" s="146"/>
      <c r="H951" s="146"/>
      <c r="I951" s="146"/>
      <c r="J951" s="146"/>
      <c r="K951" s="146"/>
      <c r="L951" s="146"/>
      <c r="M951" s="146" t="str" cm="1">
        <f t="array" ref="M951">IF(L951&lt;&gt;"",_xlfn.TEXTSPLIT(L951, "$"),"")</f>
        <v/>
      </c>
      <c r="N951" s="146"/>
      <c r="O951" s="146" t="str" cm="1">
        <f t="array" ref="O951">IF(L951&lt;&gt;"",_xlfn.CHOOSECOLS(_xlfn.TEXTSPLIT(N951,"--"),1),"")</f>
        <v/>
      </c>
      <c r="P951" s="146" t="str" cm="1">
        <f t="array" ref="P951">IF(L951&lt;&gt;"",IFERROR(_xlfn.CHOOSECOLS(_xlfn.TEXTSPLIT(N951,"--"),2),""),"")</f>
        <v/>
      </c>
      <c r="Q951" s="146" t="str">
        <f t="shared" si="56"/>
        <v/>
      </c>
    </row>
    <row r="952" spans="1:17" x14ac:dyDescent="0.35">
      <c r="A952" s="147"/>
      <c r="B952" s="147"/>
      <c r="C952" s="147"/>
      <c r="D952" s="147"/>
      <c r="E952" s="147" t="str">
        <f t="shared" si="55"/>
        <v/>
      </c>
      <c r="F952" s="147"/>
      <c r="G952" s="147"/>
      <c r="H952" s="147"/>
      <c r="I952" s="147"/>
      <c r="J952" s="147"/>
      <c r="K952" s="147"/>
      <c r="L952" s="147"/>
      <c r="M952" s="147" t="str" cm="1">
        <f t="array" ref="M952">IF(L952&lt;&gt;"",_xlfn.TEXTSPLIT(L952, "$"),"")</f>
        <v/>
      </c>
      <c r="N952" s="147"/>
      <c r="O952" s="147" t="str" cm="1">
        <f t="array" ref="O952">IF(L952&lt;&gt;"",_xlfn.CHOOSECOLS(_xlfn.TEXTSPLIT(N952,"--"),1),"")</f>
        <v/>
      </c>
      <c r="P952" s="147" t="str" cm="1">
        <f t="array" ref="P952">IF(L952&lt;&gt;"",IFERROR(_xlfn.CHOOSECOLS(_xlfn.TEXTSPLIT(N952,"--"),2),""),"")</f>
        <v/>
      </c>
      <c r="Q952" s="147" t="str">
        <f t="shared" si="56"/>
        <v/>
      </c>
    </row>
    <row r="953" spans="1:17" x14ac:dyDescent="0.35">
      <c r="A953" s="146"/>
      <c r="B953" s="146"/>
      <c r="C953" s="146"/>
      <c r="D953" s="146"/>
      <c r="E953" s="146" t="str">
        <f t="shared" si="55"/>
        <v/>
      </c>
      <c r="F953" s="146"/>
      <c r="G953" s="146"/>
      <c r="H953" s="146"/>
      <c r="I953" s="146"/>
      <c r="J953" s="146"/>
      <c r="K953" s="146"/>
      <c r="L953" s="146"/>
      <c r="M953" s="146" t="str" cm="1">
        <f t="array" ref="M953">IF(L953&lt;&gt;"",_xlfn.TEXTSPLIT(L953, "$"),"")</f>
        <v/>
      </c>
      <c r="N953" s="146"/>
      <c r="O953" s="146" t="str" cm="1">
        <f t="array" ref="O953">IF(L953&lt;&gt;"",_xlfn.CHOOSECOLS(_xlfn.TEXTSPLIT(N953,"--"),1),"")</f>
        <v/>
      </c>
      <c r="P953" s="146" t="str" cm="1">
        <f t="array" ref="P953">IF(L953&lt;&gt;"",IFERROR(_xlfn.CHOOSECOLS(_xlfn.TEXTSPLIT(N953,"--"),2),""),"")</f>
        <v/>
      </c>
      <c r="Q953" s="146" t="str">
        <f t="shared" si="56"/>
        <v/>
      </c>
    </row>
    <row r="954" spans="1:17" x14ac:dyDescent="0.35">
      <c r="A954" s="147"/>
      <c r="B954" s="147"/>
      <c r="C954" s="147"/>
      <c r="D954" s="147"/>
      <c r="E954" s="147" t="str">
        <f t="shared" si="55"/>
        <v/>
      </c>
      <c r="F954" s="147"/>
      <c r="G954" s="147"/>
      <c r="H954" s="147"/>
      <c r="I954" s="147"/>
      <c r="J954" s="147"/>
      <c r="K954" s="147"/>
      <c r="L954" s="147"/>
      <c r="M954" s="147" t="str" cm="1">
        <f t="array" ref="M954">IF(L954&lt;&gt;"",_xlfn.TEXTSPLIT(L954, "$"),"")</f>
        <v/>
      </c>
      <c r="N954" s="147"/>
      <c r="O954" s="147" t="str" cm="1">
        <f t="array" ref="O954">IF(L954&lt;&gt;"",_xlfn.CHOOSECOLS(_xlfn.TEXTSPLIT(N954,"--"),1),"")</f>
        <v/>
      </c>
      <c r="P954" s="147" t="str" cm="1">
        <f t="array" ref="P954">IF(L954&lt;&gt;"",IFERROR(_xlfn.CHOOSECOLS(_xlfn.TEXTSPLIT(N954,"--"),2),""),"")</f>
        <v/>
      </c>
      <c r="Q954" s="147" t="str">
        <f t="shared" si="56"/>
        <v/>
      </c>
    </row>
    <row r="955" spans="1:17" x14ac:dyDescent="0.35">
      <c r="A955" s="146"/>
      <c r="B955" s="146"/>
      <c r="C955" s="146"/>
      <c r="D955" s="146"/>
      <c r="E955" s="146" t="str">
        <f t="shared" si="55"/>
        <v/>
      </c>
      <c r="F955" s="146"/>
      <c r="G955" s="146"/>
      <c r="H955" s="146"/>
      <c r="I955" s="146"/>
      <c r="J955" s="146"/>
      <c r="K955" s="146"/>
      <c r="L955" s="146"/>
      <c r="M955" s="146" t="str" cm="1">
        <f t="array" ref="M955">IF(L955&lt;&gt;"",_xlfn.TEXTSPLIT(L955, "$"),"")</f>
        <v/>
      </c>
      <c r="N955" s="146"/>
      <c r="O955" s="146" t="str" cm="1">
        <f t="array" ref="O955">IF(L955&lt;&gt;"",_xlfn.CHOOSECOLS(_xlfn.TEXTSPLIT(N955,"--"),1),"")</f>
        <v/>
      </c>
      <c r="P955" s="146" t="str" cm="1">
        <f t="array" ref="P955">IF(L955&lt;&gt;"",IFERROR(_xlfn.CHOOSECOLS(_xlfn.TEXTSPLIT(N955,"--"),2),""),"")</f>
        <v/>
      </c>
      <c r="Q955" s="146" t="str">
        <f t="shared" si="56"/>
        <v/>
      </c>
    </row>
    <row r="956" spans="1:17" x14ac:dyDescent="0.35">
      <c r="A956" s="147"/>
      <c r="B956" s="147"/>
      <c r="C956" s="147"/>
      <c r="D956" s="147"/>
      <c r="E956" s="147" t="str">
        <f t="shared" si="55"/>
        <v/>
      </c>
      <c r="F956" s="147"/>
      <c r="G956" s="147"/>
      <c r="H956" s="147"/>
      <c r="I956" s="147"/>
      <c r="J956" s="147"/>
      <c r="K956" s="147"/>
      <c r="L956" s="147"/>
      <c r="M956" s="147" t="str" cm="1">
        <f t="array" ref="M956">IF(L956&lt;&gt;"",_xlfn.TEXTSPLIT(L956, "$"),"")</f>
        <v/>
      </c>
      <c r="N956" s="147"/>
      <c r="O956" s="147" t="str" cm="1">
        <f t="array" ref="O956">IF(L956&lt;&gt;"",_xlfn.CHOOSECOLS(_xlfn.TEXTSPLIT(N956,"--"),1),"")</f>
        <v/>
      </c>
      <c r="P956" s="147" t="str" cm="1">
        <f t="array" ref="P956">IF(L956&lt;&gt;"",IFERROR(_xlfn.CHOOSECOLS(_xlfn.TEXTSPLIT(N956,"--"),2),""),"")</f>
        <v/>
      </c>
      <c r="Q956" s="147" t="str">
        <f t="shared" si="56"/>
        <v/>
      </c>
    </row>
    <row r="957" spans="1:17" x14ac:dyDescent="0.35">
      <c r="A957" s="146"/>
      <c r="B957" s="146"/>
      <c r="C957" s="146"/>
      <c r="D957" s="146"/>
      <c r="E957" s="146" t="str">
        <f t="shared" si="55"/>
        <v/>
      </c>
      <c r="F957" s="146"/>
      <c r="G957" s="146"/>
      <c r="H957" s="146"/>
      <c r="I957" s="146"/>
      <c r="J957" s="146"/>
      <c r="K957" s="146"/>
      <c r="L957" s="146"/>
      <c r="M957" s="146" t="str" cm="1">
        <f t="array" ref="M957">IF(L957&lt;&gt;"",_xlfn.TEXTSPLIT(L957, "$"),"")</f>
        <v/>
      </c>
      <c r="N957" s="146"/>
      <c r="O957" s="146" t="str" cm="1">
        <f t="array" ref="O957">IF(L957&lt;&gt;"",_xlfn.CHOOSECOLS(_xlfn.TEXTSPLIT(N957,"--"),1),"")</f>
        <v/>
      </c>
      <c r="P957" s="146" t="str" cm="1">
        <f t="array" ref="P957">IF(L957&lt;&gt;"",IFERROR(_xlfn.CHOOSECOLS(_xlfn.TEXTSPLIT(N957,"--"),2),""),"")</f>
        <v/>
      </c>
      <c r="Q957" s="146" t="str">
        <f t="shared" si="56"/>
        <v/>
      </c>
    </row>
    <row r="958" spans="1:17" x14ac:dyDescent="0.35">
      <c r="A958" s="147"/>
      <c r="B958" s="147"/>
      <c r="C958" s="147"/>
      <c r="D958" s="147"/>
      <c r="E958" s="147" t="str">
        <f t="shared" si="55"/>
        <v/>
      </c>
      <c r="F958" s="147"/>
      <c r="G958" s="147"/>
      <c r="H958" s="147"/>
      <c r="I958" s="147"/>
      <c r="J958" s="147"/>
      <c r="K958" s="147"/>
      <c r="L958" s="147"/>
      <c r="M958" s="147" t="str" cm="1">
        <f t="array" ref="M958">IF(L958&lt;&gt;"",_xlfn.TEXTSPLIT(L958, "$"),"")</f>
        <v/>
      </c>
      <c r="N958" s="147"/>
      <c r="O958" s="147" t="str" cm="1">
        <f t="array" ref="O958">IF(L958&lt;&gt;"",_xlfn.CHOOSECOLS(_xlfn.TEXTSPLIT(N958,"--"),1),"")</f>
        <v/>
      </c>
      <c r="P958" s="147" t="str" cm="1">
        <f t="array" ref="P958">IF(L958&lt;&gt;"",IFERROR(_xlfn.CHOOSECOLS(_xlfn.TEXTSPLIT(N958,"--"),2),""),"")</f>
        <v/>
      </c>
      <c r="Q958" s="147" t="str">
        <f t="shared" si="56"/>
        <v/>
      </c>
    </row>
    <row r="959" spans="1:17" x14ac:dyDescent="0.35">
      <c r="A959" s="146"/>
      <c r="B959" s="146"/>
      <c r="C959" s="146"/>
      <c r="D959" s="146"/>
      <c r="E959" s="146" t="str">
        <f t="shared" si="55"/>
        <v/>
      </c>
      <c r="F959" s="146"/>
      <c r="G959" s="146"/>
      <c r="H959" s="146"/>
      <c r="I959" s="146"/>
      <c r="J959" s="146"/>
      <c r="K959" s="146"/>
      <c r="L959" s="146"/>
      <c r="M959" s="146" t="str" cm="1">
        <f t="array" ref="M959">IF(L959&lt;&gt;"",_xlfn.TEXTSPLIT(L959, "$"),"")</f>
        <v/>
      </c>
      <c r="N959" s="146"/>
      <c r="O959" s="146" t="str" cm="1">
        <f t="array" ref="O959">IF(L959&lt;&gt;"",_xlfn.CHOOSECOLS(_xlfn.TEXTSPLIT(N959,"--"),1),"")</f>
        <v/>
      </c>
      <c r="P959" s="146" t="str" cm="1">
        <f t="array" ref="P959">IF(L959&lt;&gt;"",IFERROR(_xlfn.CHOOSECOLS(_xlfn.TEXTSPLIT(N959,"--"),2),""),"")</f>
        <v/>
      </c>
      <c r="Q959" s="146" t="str">
        <f t="shared" si="56"/>
        <v/>
      </c>
    </row>
    <row r="960" spans="1:17" x14ac:dyDescent="0.35">
      <c r="A960" s="147"/>
      <c r="B960" s="147"/>
      <c r="C960" s="147"/>
      <c r="D960" s="147"/>
      <c r="E960" s="147" t="str">
        <f t="shared" si="55"/>
        <v/>
      </c>
      <c r="F960" s="147"/>
      <c r="G960" s="147"/>
      <c r="H960" s="147"/>
      <c r="I960" s="147"/>
      <c r="J960" s="147"/>
      <c r="K960" s="147"/>
      <c r="L960" s="147"/>
      <c r="M960" s="147" t="str" cm="1">
        <f t="array" ref="M960">IF(L960&lt;&gt;"",_xlfn.TEXTSPLIT(L960, "$"),"")</f>
        <v/>
      </c>
      <c r="N960" s="147"/>
      <c r="O960" s="147" t="str" cm="1">
        <f t="array" ref="O960">IF(L960&lt;&gt;"",_xlfn.CHOOSECOLS(_xlfn.TEXTSPLIT(N960,"--"),1),"")</f>
        <v/>
      </c>
      <c r="P960" s="147" t="str" cm="1">
        <f t="array" ref="P960">IF(L960&lt;&gt;"",IFERROR(_xlfn.CHOOSECOLS(_xlfn.TEXTSPLIT(N960,"--"),2),""),"")</f>
        <v/>
      </c>
      <c r="Q960" s="147" t="str">
        <f t="shared" si="56"/>
        <v/>
      </c>
    </row>
    <row r="961" spans="1:17" x14ac:dyDescent="0.35">
      <c r="A961" s="146"/>
      <c r="B961" s="146"/>
      <c r="C961" s="146"/>
      <c r="D961" s="146"/>
      <c r="E961" s="146" t="str">
        <f t="shared" si="55"/>
        <v/>
      </c>
      <c r="F961" s="146"/>
      <c r="G961" s="146"/>
      <c r="H961" s="146"/>
      <c r="I961" s="146"/>
      <c r="J961" s="146"/>
      <c r="K961" s="146"/>
      <c r="L961" s="146"/>
      <c r="M961" s="146" t="str" cm="1">
        <f t="array" ref="M961">IF(L961&lt;&gt;"",_xlfn.TEXTSPLIT(L961, "$"),"")</f>
        <v/>
      </c>
      <c r="N961" s="146"/>
      <c r="O961" s="146" t="str" cm="1">
        <f t="array" ref="O961">IF(L961&lt;&gt;"",_xlfn.CHOOSECOLS(_xlfn.TEXTSPLIT(N961,"--"),1),"")</f>
        <v/>
      </c>
      <c r="P961" s="146" t="str" cm="1">
        <f t="array" ref="P961">IF(L961&lt;&gt;"",IFERROR(_xlfn.CHOOSECOLS(_xlfn.TEXTSPLIT(N961,"--"),2),""),"")</f>
        <v/>
      </c>
      <c r="Q961" s="146" t="str">
        <f t="shared" si="56"/>
        <v/>
      </c>
    </row>
    <row r="962" spans="1:17" x14ac:dyDescent="0.35">
      <c r="A962" s="147"/>
      <c r="B962" s="147"/>
      <c r="C962" s="147"/>
      <c r="D962" s="147"/>
      <c r="E962" s="147" t="str">
        <f t="shared" si="55"/>
        <v/>
      </c>
      <c r="F962" s="147"/>
      <c r="G962" s="147"/>
      <c r="H962" s="147"/>
      <c r="I962" s="147"/>
      <c r="J962" s="147"/>
      <c r="K962" s="147"/>
      <c r="L962" s="147"/>
      <c r="M962" s="147" t="str" cm="1">
        <f t="array" ref="M962">IF(L962&lt;&gt;"",_xlfn.TEXTSPLIT(L962, "$"),"")</f>
        <v/>
      </c>
      <c r="N962" s="147"/>
      <c r="O962" s="147" t="str" cm="1">
        <f t="array" ref="O962">IF(L962&lt;&gt;"",_xlfn.CHOOSECOLS(_xlfn.TEXTSPLIT(N962,"--"),1),"")</f>
        <v/>
      </c>
      <c r="P962" s="147" t="str" cm="1">
        <f t="array" ref="P962">IF(L962&lt;&gt;"",IFERROR(_xlfn.CHOOSECOLS(_xlfn.TEXTSPLIT(N962,"--"),2),""),"")</f>
        <v/>
      </c>
      <c r="Q962" s="147" t="str">
        <f t="shared" si="56"/>
        <v/>
      </c>
    </row>
    <row r="963" spans="1:17" x14ac:dyDescent="0.35">
      <c r="A963" s="146"/>
      <c r="B963" s="146"/>
      <c r="C963" s="146"/>
      <c r="D963" s="146"/>
      <c r="E963" s="146" t="str">
        <f t="shared" ref="E963:E1026" si="57">_xlfn.TEXTJOIN(";",TRUE,C963,D963)</f>
        <v/>
      </c>
      <c r="F963" s="146"/>
      <c r="G963" s="146"/>
      <c r="H963" s="146"/>
      <c r="I963" s="146"/>
      <c r="J963" s="146"/>
      <c r="K963" s="146"/>
      <c r="L963" s="146"/>
      <c r="M963" s="146" t="str" cm="1">
        <f t="array" ref="M963">IF(L963&lt;&gt;"",_xlfn.TEXTSPLIT(L963, "$"),"")</f>
        <v/>
      </c>
      <c r="N963" s="146"/>
      <c r="O963" s="146" t="str" cm="1">
        <f t="array" ref="O963">IF(L963&lt;&gt;"",_xlfn.CHOOSECOLS(_xlfn.TEXTSPLIT(N963,"--"),1),"")</f>
        <v/>
      </c>
      <c r="P963" s="146" t="str" cm="1">
        <f t="array" ref="P963">IF(L963&lt;&gt;"",IFERROR(_xlfn.CHOOSECOLS(_xlfn.TEXTSPLIT(N963,"--"),2),""),"")</f>
        <v/>
      </c>
      <c r="Q963" s="146" t="str">
        <f t="shared" ref="Q963:Q1026" si="58">IF(L963&lt;&gt;"",IF(SUM(LEN(N963)-LEN(SUBSTITUTE(N963,"--","")))/LEN("--")&gt;1,SUBSTITUTE(N963,CONCATENATE(O963,"--",P963,"--"),""),""),"")</f>
        <v/>
      </c>
    </row>
    <row r="964" spans="1:17" x14ac:dyDescent="0.35">
      <c r="A964" s="147"/>
      <c r="B964" s="147"/>
      <c r="C964" s="147"/>
      <c r="D964" s="147"/>
      <c r="E964" s="147" t="str">
        <f t="shared" si="57"/>
        <v/>
      </c>
      <c r="F964" s="147"/>
      <c r="G964" s="147"/>
      <c r="H964" s="147"/>
      <c r="I964" s="147"/>
      <c r="J964" s="147"/>
      <c r="K964" s="147"/>
      <c r="L964" s="147"/>
      <c r="M964" s="147" t="str" cm="1">
        <f t="array" ref="M964">IF(L964&lt;&gt;"",_xlfn.TEXTSPLIT(L964, "$"),"")</f>
        <v/>
      </c>
      <c r="N964" s="147"/>
      <c r="O964" s="147" t="str" cm="1">
        <f t="array" ref="O964">IF(L964&lt;&gt;"",_xlfn.CHOOSECOLS(_xlfn.TEXTSPLIT(N964,"--"),1),"")</f>
        <v/>
      </c>
      <c r="P964" s="147" t="str" cm="1">
        <f t="array" ref="P964">IF(L964&lt;&gt;"",IFERROR(_xlfn.CHOOSECOLS(_xlfn.TEXTSPLIT(N964,"--"),2),""),"")</f>
        <v/>
      </c>
      <c r="Q964" s="147" t="str">
        <f t="shared" si="58"/>
        <v/>
      </c>
    </row>
    <row r="965" spans="1:17" x14ac:dyDescent="0.35">
      <c r="A965" s="146"/>
      <c r="B965" s="146"/>
      <c r="C965" s="146"/>
      <c r="D965" s="146"/>
      <c r="E965" s="146" t="str">
        <f t="shared" si="57"/>
        <v/>
      </c>
      <c r="F965" s="146"/>
      <c r="G965" s="146"/>
      <c r="H965" s="146"/>
      <c r="I965" s="146"/>
      <c r="J965" s="146"/>
      <c r="K965" s="146"/>
      <c r="L965" s="146"/>
      <c r="M965" s="146" t="str" cm="1">
        <f t="array" ref="M965">IF(L965&lt;&gt;"",_xlfn.TEXTSPLIT(L965, "$"),"")</f>
        <v/>
      </c>
      <c r="N965" s="146"/>
      <c r="O965" s="146" t="str" cm="1">
        <f t="array" ref="O965">IF(L965&lt;&gt;"",_xlfn.CHOOSECOLS(_xlfn.TEXTSPLIT(N965,"--"),1),"")</f>
        <v/>
      </c>
      <c r="P965" s="146" t="str" cm="1">
        <f t="array" ref="P965">IF(L965&lt;&gt;"",IFERROR(_xlfn.CHOOSECOLS(_xlfn.TEXTSPLIT(N965,"--"),2),""),"")</f>
        <v/>
      </c>
      <c r="Q965" s="146" t="str">
        <f t="shared" si="58"/>
        <v/>
      </c>
    </row>
    <row r="966" spans="1:17" x14ac:dyDescent="0.35">
      <c r="A966" s="147"/>
      <c r="B966" s="147"/>
      <c r="C966" s="147"/>
      <c r="D966" s="147"/>
      <c r="E966" s="147" t="str">
        <f t="shared" si="57"/>
        <v/>
      </c>
      <c r="F966" s="147"/>
      <c r="G966" s="147"/>
      <c r="H966" s="147"/>
      <c r="I966" s="147"/>
      <c r="J966" s="147"/>
      <c r="K966" s="147"/>
      <c r="L966" s="147"/>
      <c r="M966" s="147" t="str" cm="1">
        <f t="array" ref="M966">IF(L966&lt;&gt;"",_xlfn.TEXTSPLIT(L966, "$"),"")</f>
        <v/>
      </c>
      <c r="N966" s="147"/>
      <c r="O966" s="147" t="str" cm="1">
        <f t="array" ref="O966">IF(L966&lt;&gt;"",_xlfn.CHOOSECOLS(_xlfn.TEXTSPLIT(N966,"--"),1),"")</f>
        <v/>
      </c>
      <c r="P966" s="147" t="str" cm="1">
        <f t="array" ref="P966">IF(L966&lt;&gt;"",IFERROR(_xlfn.CHOOSECOLS(_xlfn.TEXTSPLIT(N966,"--"),2),""),"")</f>
        <v/>
      </c>
      <c r="Q966" s="147" t="str">
        <f t="shared" si="58"/>
        <v/>
      </c>
    </row>
    <row r="967" spans="1:17" x14ac:dyDescent="0.35">
      <c r="A967" s="146"/>
      <c r="B967" s="146"/>
      <c r="C967" s="146"/>
      <c r="D967" s="146"/>
      <c r="E967" s="146" t="str">
        <f t="shared" si="57"/>
        <v/>
      </c>
      <c r="F967" s="146"/>
      <c r="G967" s="146"/>
      <c r="H967" s="146"/>
      <c r="I967" s="146"/>
      <c r="J967" s="146"/>
      <c r="K967" s="146"/>
      <c r="L967" s="146"/>
      <c r="M967" s="146" t="str" cm="1">
        <f t="array" ref="M967">IF(L967&lt;&gt;"",_xlfn.TEXTSPLIT(L967, "$"),"")</f>
        <v/>
      </c>
      <c r="N967" s="146"/>
      <c r="O967" s="146" t="str" cm="1">
        <f t="array" ref="O967">IF(L967&lt;&gt;"",_xlfn.CHOOSECOLS(_xlfn.TEXTSPLIT(N967,"--"),1),"")</f>
        <v/>
      </c>
      <c r="P967" s="146" t="str" cm="1">
        <f t="array" ref="P967">IF(L967&lt;&gt;"",IFERROR(_xlfn.CHOOSECOLS(_xlfn.TEXTSPLIT(N967,"--"),2),""),"")</f>
        <v/>
      </c>
      <c r="Q967" s="146" t="str">
        <f t="shared" si="58"/>
        <v/>
      </c>
    </row>
    <row r="968" spans="1:17" x14ac:dyDescent="0.35">
      <c r="A968" s="147"/>
      <c r="B968" s="147"/>
      <c r="C968" s="147"/>
      <c r="D968" s="147"/>
      <c r="E968" s="147" t="str">
        <f t="shared" si="57"/>
        <v/>
      </c>
      <c r="F968" s="147"/>
      <c r="G968" s="147"/>
      <c r="H968" s="147"/>
      <c r="I968" s="147"/>
      <c r="J968" s="147"/>
      <c r="K968" s="147"/>
      <c r="L968" s="147"/>
      <c r="M968" s="147" t="str" cm="1">
        <f t="array" ref="M968">IF(L968&lt;&gt;"",_xlfn.TEXTSPLIT(L968, "$"),"")</f>
        <v/>
      </c>
      <c r="N968" s="147"/>
      <c r="O968" s="147" t="str" cm="1">
        <f t="array" ref="O968">IF(L968&lt;&gt;"",_xlfn.CHOOSECOLS(_xlfn.TEXTSPLIT(N968,"--"),1),"")</f>
        <v/>
      </c>
      <c r="P968" s="147" t="str" cm="1">
        <f t="array" ref="P968">IF(L968&lt;&gt;"",IFERROR(_xlfn.CHOOSECOLS(_xlfn.TEXTSPLIT(N968,"--"),2),""),"")</f>
        <v/>
      </c>
      <c r="Q968" s="147" t="str">
        <f t="shared" si="58"/>
        <v/>
      </c>
    </row>
    <row r="969" spans="1:17" x14ac:dyDescent="0.35">
      <c r="A969" s="146"/>
      <c r="B969" s="146"/>
      <c r="C969" s="146"/>
      <c r="D969" s="146"/>
      <c r="E969" s="146" t="str">
        <f t="shared" si="57"/>
        <v/>
      </c>
      <c r="F969" s="146"/>
      <c r="G969" s="146"/>
      <c r="H969" s="146"/>
      <c r="I969" s="146"/>
      <c r="J969" s="146"/>
      <c r="K969" s="146"/>
      <c r="L969" s="146"/>
      <c r="M969" s="146" t="str" cm="1">
        <f t="array" ref="M969">IF(L969&lt;&gt;"",_xlfn.TEXTSPLIT(L969, "$"),"")</f>
        <v/>
      </c>
      <c r="N969" s="146"/>
      <c r="O969" s="146" t="str" cm="1">
        <f t="array" ref="O969">IF(L969&lt;&gt;"",_xlfn.CHOOSECOLS(_xlfn.TEXTSPLIT(N969,"--"),1),"")</f>
        <v/>
      </c>
      <c r="P969" s="146" t="str" cm="1">
        <f t="array" ref="P969">IF(L969&lt;&gt;"",IFERROR(_xlfn.CHOOSECOLS(_xlfn.TEXTSPLIT(N969,"--"),2),""),"")</f>
        <v/>
      </c>
      <c r="Q969" s="146" t="str">
        <f t="shared" si="58"/>
        <v/>
      </c>
    </row>
    <row r="970" spans="1:17" x14ac:dyDescent="0.35">
      <c r="A970" s="147"/>
      <c r="B970" s="147"/>
      <c r="C970" s="147"/>
      <c r="D970" s="147"/>
      <c r="E970" s="147" t="str">
        <f t="shared" si="57"/>
        <v/>
      </c>
      <c r="F970" s="147"/>
      <c r="G970" s="147"/>
      <c r="H970" s="147"/>
      <c r="I970" s="147"/>
      <c r="J970" s="147"/>
      <c r="K970" s="147"/>
      <c r="L970" s="147"/>
      <c r="M970" s="147" t="str" cm="1">
        <f t="array" ref="M970">IF(L970&lt;&gt;"",_xlfn.TEXTSPLIT(L970, "$"),"")</f>
        <v/>
      </c>
      <c r="N970" s="147"/>
      <c r="O970" s="147" t="str" cm="1">
        <f t="array" ref="O970">IF(L970&lt;&gt;"",_xlfn.CHOOSECOLS(_xlfn.TEXTSPLIT(N970,"--"),1),"")</f>
        <v/>
      </c>
      <c r="P970" s="147" t="str" cm="1">
        <f t="array" ref="P970">IF(L970&lt;&gt;"",IFERROR(_xlfn.CHOOSECOLS(_xlfn.TEXTSPLIT(N970,"--"),2),""),"")</f>
        <v/>
      </c>
      <c r="Q970" s="147" t="str">
        <f t="shared" si="58"/>
        <v/>
      </c>
    </row>
    <row r="971" spans="1:17" x14ac:dyDescent="0.35">
      <c r="A971" s="146"/>
      <c r="B971" s="146"/>
      <c r="C971" s="146"/>
      <c r="D971" s="146"/>
      <c r="E971" s="146" t="str">
        <f t="shared" si="57"/>
        <v/>
      </c>
      <c r="F971" s="146"/>
      <c r="G971" s="146"/>
      <c r="H971" s="146"/>
      <c r="I971" s="146"/>
      <c r="J971" s="146"/>
      <c r="K971" s="146"/>
      <c r="L971" s="146"/>
      <c r="M971" s="146" t="str" cm="1">
        <f t="array" ref="M971">IF(L971&lt;&gt;"",_xlfn.TEXTSPLIT(L971, "$"),"")</f>
        <v/>
      </c>
      <c r="N971" s="146"/>
      <c r="O971" s="146" t="str" cm="1">
        <f t="array" ref="O971">IF(L971&lt;&gt;"",_xlfn.CHOOSECOLS(_xlfn.TEXTSPLIT(N971,"--"),1),"")</f>
        <v/>
      </c>
      <c r="P971" s="146" t="str" cm="1">
        <f t="array" ref="P971">IF(L971&lt;&gt;"",IFERROR(_xlfn.CHOOSECOLS(_xlfn.TEXTSPLIT(N971,"--"),2),""),"")</f>
        <v/>
      </c>
      <c r="Q971" s="146" t="str">
        <f t="shared" si="58"/>
        <v/>
      </c>
    </row>
    <row r="972" spans="1:17" x14ac:dyDescent="0.35">
      <c r="A972" s="147"/>
      <c r="B972" s="147"/>
      <c r="C972" s="147"/>
      <c r="D972" s="147"/>
      <c r="E972" s="147" t="str">
        <f t="shared" si="57"/>
        <v/>
      </c>
      <c r="F972" s="147"/>
      <c r="G972" s="147"/>
      <c r="H972" s="147"/>
      <c r="I972" s="147"/>
      <c r="J972" s="147"/>
      <c r="K972" s="147"/>
      <c r="L972" s="147"/>
      <c r="M972" s="147" t="str" cm="1">
        <f t="array" ref="M972">IF(L972&lt;&gt;"",_xlfn.TEXTSPLIT(L972, "$"),"")</f>
        <v/>
      </c>
      <c r="N972" s="147"/>
      <c r="O972" s="147" t="str" cm="1">
        <f t="array" ref="O972">IF(L972&lt;&gt;"",_xlfn.CHOOSECOLS(_xlfn.TEXTSPLIT(N972,"--"),1),"")</f>
        <v/>
      </c>
      <c r="P972" s="147" t="str" cm="1">
        <f t="array" ref="P972">IF(L972&lt;&gt;"",IFERROR(_xlfn.CHOOSECOLS(_xlfn.TEXTSPLIT(N972,"--"),2),""),"")</f>
        <v/>
      </c>
      <c r="Q972" s="147" t="str">
        <f t="shared" si="58"/>
        <v/>
      </c>
    </row>
    <row r="973" spans="1:17" x14ac:dyDescent="0.35">
      <c r="A973" s="146"/>
      <c r="B973" s="146"/>
      <c r="C973" s="146"/>
      <c r="D973" s="146"/>
      <c r="E973" s="146" t="str">
        <f t="shared" si="57"/>
        <v/>
      </c>
      <c r="F973" s="146"/>
      <c r="G973" s="146"/>
      <c r="H973" s="146"/>
      <c r="I973" s="146"/>
      <c r="J973" s="146"/>
      <c r="K973" s="146"/>
      <c r="L973" s="146"/>
      <c r="M973" s="146" t="str" cm="1">
        <f t="array" ref="M973">IF(L973&lt;&gt;"",_xlfn.TEXTSPLIT(L973, "$"),"")</f>
        <v/>
      </c>
      <c r="N973" s="146"/>
      <c r="O973" s="146" t="str" cm="1">
        <f t="array" ref="O973">IF(L973&lt;&gt;"",_xlfn.CHOOSECOLS(_xlfn.TEXTSPLIT(N973,"--"),1),"")</f>
        <v/>
      </c>
      <c r="P973" s="146" t="str" cm="1">
        <f t="array" ref="P973">IF(L973&lt;&gt;"",IFERROR(_xlfn.CHOOSECOLS(_xlfn.TEXTSPLIT(N973,"--"),2),""),"")</f>
        <v/>
      </c>
      <c r="Q973" s="146" t="str">
        <f t="shared" si="58"/>
        <v/>
      </c>
    </row>
    <row r="974" spans="1:17" x14ac:dyDescent="0.35">
      <c r="A974" s="147"/>
      <c r="B974" s="147"/>
      <c r="C974" s="147"/>
      <c r="D974" s="147"/>
      <c r="E974" s="147" t="str">
        <f t="shared" si="57"/>
        <v/>
      </c>
      <c r="F974" s="147"/>
      <c r="G974" s="147"/>
      <c r="H974" s="147"/>
      <c r="I974" s="147"/>
      <c r="J974" s="147"/>
      <c r="K974" s="147"/>
      <c r="L974" s="147"/>
      <c r="M974" s="147" t="str" cm="1">
        <f t="array" ref="M974">IF(L974&lt;&gt;"",_xlfn.TEXTSPLIT(L974, "$"),"")</f>
        <v/>
      </c>
      <c r="N974" s="147"/>
      <c r="O974" s="147" t="str" cm="1">
        <f t="array" ref="O974">IF(L974&lt;&gt;"",_xlfn.CHOOSECOLS(_xlfn.TEXTSPLIT(N974,"--"),1),"")</f>
        <v/>
      </c>
      <c r="P974" s="147" t="str" cm="1">
        <f t="array" ref="P974">IF(L974&lt;&gt;"",IFERROR(_xlfn.CHOOSECOLS(_xlfn.TEXTSPLIT(N974,"--"),2),""),"")</f>
        <v/>
      </c>
      <c r="Q974" s="147" t="str">
        <f t="shared" si="58"/>
        <v/>
      </c>
    </row>
    <row r="975" spans="1:17" x14ac:dyDescent="0.35">
      <c r="A975" s="146"/>
      <c r="B975" s="146"/>
      <c r="C975" s="146"/>
      <c r="D975" s="146"/>
      <c r="E975" s="146" t="str">
        <f t="shared" si="57"/>
        <v/>
      </c>
      <c r="F975" s="146"/>
      <c r="G975" s="146"/>
      <c r="H975" s="146"/>
      <c r="I975" s="146"/>
      <c r="J975" s="146"/>
      <c r="K975" s="146"/>
      <c r="L975" s="146"/>
      <c r="M975" s="146" t="str" cm="1">
        <f t="array" ref="M975">IF(L975&lt;&gt;"",_xlfn.TEXTSPLIT(L975, "$"),"")</f>
        <v/>
      </c>
      <c r="N975" s="146"/>
      <c r="O975" s="146" t="str" cm="1">
        <f t="array" ref="O975">IF(L975&lt;&gt;"",_xlfn.CHOOSECOLS(_xlfn.TEXTSPLIT(N975,"--"),1),"")</f>
        <v/>
      </c>
      <c r="P975" s="146" t="str" cm="1">
        <f t="array" ref="P975">IF(L975&lt;&gt;"",IFERROR(_xlfn.CHOOSECOLS(_xlfn.TEXTSPLIT(N975,"--"),2),""),"")</f>
        <v/>
      </c>
      <c r="Q975" s="146" t="str">
        <f t="shared" si="58"/>
        <v/>
      </c>
    </row>
    <row r="976" spans="1:17" x14ac:dyDescent="0.35">
      <c r="A976" s="147"/>
      <c r="B976" s="147"/>
      <c r="C976" s="147"/>
      <c r="D976" s="147"/>
      <c r="E976" s="147" t="str">
        <f t="shared" si="57"/>
        <v/>
      </c>
      <c r="F976" s="147"/>
      <c r="G976" s="147"/>
      <c r="H976" s="147"/>
      <c r="I976" s="147"/>
      <c r="J976" s="147"/>
      <c r="K976" s="147"/>
      <c r="L976" s="147"/>
      <c r="M976" s="147" t="str" cm="1">
        <f t="array" ref="M976">IF(L976&lt;&gt;"",_xlfn.TEXTSPLIT(L976, "$"),"")</f>
        <v/>
      </c>
      <c r="N976" s="147"/>
      <c r="O976" s="147" t="str" cm="1">
        <f t="array" ref="O976">IF(L976&lt;&gt;"",_xlfn.CHOOSECOLS(_xlfn.TEXTSPLIT(N976,"--"),1),"")</f>
        <v/>
      </c>
      <c r="P976" s="147" t="str" cm="1">
        <f t="array" ref="P976">IF(L976&lt;&gt;"",IFERROR(_xlfn.CHOOSECOLS(_xlfn.TEXTSPLIT(N976,"--"),2),""),"")</f>
        <v/>
      </c>
      <c r="Q976" s="147" t="str">
        <f t="shared" si="58"/>
        <v/>
      </c>
    </row>
    <row r="977" spans="1:17" x14ac:dyDescent="0.35">
      <c r="A977" s="146"/>
      <c r="B977" s="146"/>
      <c r="C977" s="146"/>
      <c r="D977" s="146"/>
      <c r="E977" s="146" t="str">
        <f t="shared" si="57"/>
        <v/>
      </c>
      <c r="F977" s="146"/>
      <c r="G977" s="146"/>
      <c r="H977" s="146"/>
      <c r="I977" s="146"/>
      <c r="J977" s="146"/>
      <c r="K977" s="146"/>
      <c r="L977" s="146"/>
      <c r="M977" s="146" t="str" cm="1">
        <f t="array" ref="M977">IF(L977&lt;&gt;"",_xlfn.TEXTSPLIT(L977, "$"),"")</f>
        <v/>
      </c>
      <c r="N977" s="146"/>
      <c r="O977" s="146" t="str" cm="1">
        <f t="array" ref="O977">IF(L977&lt;&gt;"",_xlfn.CHOOSECOLS(_xlfn.TEXTSPLIT(N977,"--"),1),"")</f>
        <v/>
      </c>
      <c r="P977" s="146" t="str" cm="1">
        <f t="array" ref="P977">IF(L977&lt;&gt;"",IFERROR(_xlfn.CHOOSECOLS(_xlfn.TEXTSPLIT(N977,"--"),2),""),"")</f>
        <v/>
      </c>
      <c r="Q977" s="146" t="str">
        <f t="shared" si="58"/>
        <v/>
      </c>
    </row>
    <row r="978" spans="1:17" x14ac:dyDescent="0.35">
      <c r="A978" s="147"/>
      <c r="B978" s="147"/>
      <c r="C978" s="147"/>
      <c r="D978" s="147"/>
      <c r="E978" s="147" t="str">
        <f t="shared" si="57"/>
        <v/>
      </c>
      <c r="F978" s="147"/>
      <c r="G978" s="147"/>
      <c r="H978" s="147"/>
      <c r="I978" s="147"/>
      <c r="J978" s="147"/>
      <c r="K978" s="147"/>
      <c r="L978" s="147"/>
      <c r="M978" s="147" t="str" cm="1">
        <f t="array" ref="M978">IF(L978&lt;&gt;"",_xlfn.TEXTSPLIT(L978, "$"),"")</f>
        <v/>
      </c>
      <c r="N978" s="147"/>
      <c r="O978" s="147" t="str" cm="1">
        <f t="array" ref="O978">IF(L978&lt;&gt;"",_xlfn.CHOOSECOLS(_xlfn.TEXTSPLIT(N978,"--"),1),"")</f>
        <v/>
      </c>
      <c r="P978" s="147" t="str" cm="1">
        <f t="array" ref="P978">IF(L978&lt;&gt;"",IFERROR(_xlfn.CHOOSECOLS(_xlfn.TEXTSPLIT(N978,"--"),2),""),"")</f>
        <v/>
      </c>
      <c r="Q978" s="147" t="str">
        <f t="shared" si="58"/>
        <v/>
      </c>
    </row>
    <row r="979" spans="1:17" x14ac:dyDescent="0.35">
      <c r="A979" s="146"/>
      <c r="B979" s="146"/>
      <c r="C979" s="146"/>
      <c r="D979" s="146"/>
      <c r="E979" s="146" t="str">
        <f t="shared" si="57"/>
        <v/>
      </c>
      <c r="F979" s="146"/>
      <c r="G979" s="146"/>
      <c r="H979" s="146"/>
      <c r="I979" s="146"/>
      <c r="J979" s="146"/>
      <c r="K979" s="146"/>
      <c r="L979" s="146"/>
      <c r="M979" s="146" t="str" cm="1">
        <f t="array" ref="M979">IF(L979&lt;&gt;"",_xlfn.TEXTSPLIT(L979, "$"),"")</f>
        <v/>
      </c>
      <c r="N979" s="146"/>
      <c r="O979" s="146" t="str" cm="1">
        <f t="array" ref="O979">IF(L979&lt;&gt;"",_xlfn.CHOOSECOLS(_xlfn.TEXTSPLIT(N979,"--"),1),"")</f>
        <v/>
      </c>
      <c r="P979" s="146" t="str" cm="1">
        <f t="array" ref="P979">IF(L979&lt;&gt;"",IFERROR(_xlfn.CHOOSECOLS(_xlfn.TEXTSPLIT(N979,"--"),2),""),"")</f>
        <v/>
      </c>
      <c r="Q979" s="146" t="str">
        <f t="shared" si="58"/>
        <v/>
      </c>
    </row>
    <row r="980" spans="1:17" x14ac:dyDescent="0.35">
      <c r="A980" s="147"/>
      <c r="B980" s="147"/>
      <c r="C980" s="147"/>
      <c r="D980" s="147"/>
      <c r="E980" s="147" t="str">
        <f t="shared" si="57"/>
        <v/>
      </c>
      <c r="F980" s="147"/>
      <c r="G980" s="147"/>
      <c r="H980" s="147"/>
      <c r="I980" s="147"/>
      <c r="J980" s="147"/>
      <c r="K980" s="147"/>
      <c r="L980" s="147"/>
      <c r="M980" s="147" t="str" cm="1">
        <f t="array" ref="M980">IF(L980&lt;&gt;"",_xlfn.TEXTSPLIT(L980, "$"),"")</f>
        <v/>
      </c>
      <c r="N980" s="147"/>
      <c r="O980" s="147" t="str" cm="1">
        <f t="array" ref="O980">IF(L980&lt;&gt;"",_xlfn.CHOOSECOLS(_xlfn.TEXTSPLIT(N980,"--"),1),"")</f>
        <v/>
      </c>
      <c r="P980" s="147" t="str" cm="1">
        <f t="array" ref="P980">IF(L980&lt;&gt;"",IFERROR(_xlfn.CHOOSECOLS(_xlfn.TEXTSPLIT(N980,"--"),2),""),"")</f>
        <v/>
      </c>
      <c r="Q980" s="147" t="str">
        <f t="shared" si="58"/>
        <v/>
      </c>
    </row>
    <row r="981" spans="1:17" x14ac:dyDescent="0.35">
      <c r="A981" s="146"/>
      <c r="B981" s="146"/>
      <c r="C981" s="146"/>
      <c r="D981" s="146"/>
      <c r="E981" s="146" t="str">
        <f t="shared" si="57"/>
        <v/>
      </c>
      <c r="F981" s="146"/>
      <c r="G981" s="146"/>
      <c r="H981" s="146"/>
      <c r="I981" s="146"/>
      <c r="J981" s="146"/>
      <c r="K981" s="146"/>
      <c r="L981" s="146"/>
      <c r="M981" s="146" t="str" cm="1">
        <f t="array" ref="M981">IF(L981&lt;&gt;"",_xlfn.TEXTSPLIT(L981, "$"),"")</f>
        <v/>
      </c>
      <c r="N981" s="146"/>
      <c r="O981" s="146" t="str" cm="1">
        <f t="array" ref="O981">IF(L981&lt;&gt;"",_xlfn.CHOOSECOLS(_xlfn.TEXTSPLIT(N981,"--"),1),"")</f>
        <v/>
      </c>
      <c r="P981" s="146" t="str" cm="1">
        <f t="array" ref="P981">IF(L981&lt;&gt;"",IFERROR(_xlfn.CHOOSECOLS(_xlfn.TEXTSPLIT(N981,"--"),2),""),"")</f>
        <v/>
      </c>
      <c r="Q981" s="146" t="str">
        <f t="shared" si="58"/>
        <v/>
      </c>
    </row>
    <row r="982" spans="1:17" x14ac:dyDescent="0.35">
      <c r="A982" s="147"/>
      <c r="B982" s="147"/>
      <c r="C982" s="147"/>
      <c r="D982" s="147"/>
      <c r="E982" s="147" t="str">
        <f t="shared" si="57"/>
        <v/>
      </c>
      <c r="F982" s="147"/>
      <c r="G982" s="147"/>
      <c r="H982" s="147"/>
      <c r="I982" s="147"/>
      <c r="J982" s="147"/>
      <c r="K982" s="147"/>
      <c r="L982" s="147"/>
      <c r="M982" s="147" t="str" cm="1">
        <f t="array" ref="M982">IF(L982&lt;&gt;"",_xlfn.TEXTSPLIT(L982, "$"),"")</f>
        <v/>
      </c>
      <c r="N982" s="147"/>
      <c r="O982" s="147" t="str" cm="1">
        <f t="array" ref="O982">IF(L982&lt;&gt;"",_xlfn.CHOOSECOLS(_xlfn.TEXTSPLIT(N982,"--"),1),"")</f>
        <v/>
      </c>
      <c r="P982" s="147" t="str" cm="1">
        <f t="array" ref="P982">IF(L982&lt;&gt;"",IFERROR(_xlfn.CHOOSECOLS(_xlfn.TEXTSPLIT(N982,"--"),2),""),"")</f>
        <v/>
      </c>
      <c r="Q982" s="147" t="str">
        <f t="shared" si="58"/>
        <v/>
      </c>
    </row>
    <row r="983" spans="1:17" x14ac:dyDescent="0.35">
      <c r="A983" s="146"/>
      <c r="B983" s="146"/>
      <c r="C983" s="146"/>
      <c r="D983" s="146"/>
      <c r="E983" s="146" t="str">
        <f t="shared" si="57"/>
        <v/>
      </c>
      <c r="F983" s="146"/>
      <c r="G983" s="146"/>
      <c r="H983" s="146"/>
      <c r="I983" s="146"/>
      <c r="J983" s="146"/>
      <c r="K983" s="146"/>
      <c r="L983" s="146"/>
      <c r="M983" s="146" t="str" cm="1">
        <f t="array" ref="M983">IF(L983&lt;&gt;"",_xlfn.TEXTSPLIT(L983, "$"),"")</f>
        <v/>
      </c>
      <c r="N983" s="146"/>
      <c r="O983" s="146" t="str" cm="1">
        <f t="array" ref="O983">IF(L983&lt;&gt;"",_xlfn.CHOOSECOLS(_xlfn.TEXTSPLIT(N983,"--"),1),"")</f>
        <v/>
      </c>
      <c r="P983" s="146" t="str" cm="1">
        <f t="array" ref="P983">IF(L983&lt;&gt;"",IFERROR(_xlfn.CHOOSECOLS(_xlfn.TEXTSPLIT(N983,"--"),2),""),"")</f>
        <v/>
      </c>
      <c r="Q983" s="146" t="str">
        <f t="shared" si="58"/>
        <v/>
      </c>
    </row>
    <row r="984" spans="1:17" x14ac:dyDescent="0.35">
      <c r="A984" s="147"/>
      <c r="B984" s="147"/>
      <c r="C984" s="147"/>
      <c r="D984" s="147"/>
      <c r="E984" s="147" t="str">
        <f t="shared" si="57"/>
        <v/>
      </c>
      <c r="F984" s="147"/>
      <c r="G984" s="147"/>
      <c r="H984" s="147"/>
      <c r="I984" s="147"/>
      <c r="J984" s="147"/>
      <c r="K984" s="147"/>
      <c r="L984" s="147"/>
      <c r="M984" s="147" t="str" cm="1">
        <f t="array" ref="M984">IF(L984&lt;&gt;"",_xlfn.TEXTSPLIT(L984, "$"),"")</f>
        <v/>
      </c>
      <c r="N984" s="147"/>
      <c r="O984" s="147" t="str" cm="1">
        <f t="array" ref="O984">IF(L984&lt;&gt;"",_xlfn.CHOOSECOLS(_xlfn.TEXTSPLIT(N984,"--"),1),"")</f>
        <v/>
      </c>
      <c r="P984" s="147" t="str" cm="1">
        <f t="array" ref="P984">IF(L984&lt;&gt;"",IFERROR(_xlfn.CHOOSECOLS(_xlfn.TEXTSPLIT(N984,"--"),2),""),"")</f>
        <v/>
      </c>
      <c r="Q984" s="147" t="str">
        <f t="shared" si="58"/>
        <v/>
      </c>
    </row>
    <row r="985" spans="1:17" x14ac:dyDescent="0.35">
      <c r="A985" s="146"/>
      <c r="B985" s="146"/>
      <c r="C985" s="146"/>
      <c r="D985" s="146"/>
      <c r="E985" s="146" t="str">
        <f t="shared" si="57"/>
        <v/>
      </c>
      <c r="F985" s="146"/>
      <c r="G985" s="146"/>
      <c r="H985" s="146"/>
      <c r="I985" s="146"/>
      <c r="J985" s="146"/>
      <c r="K985" s="146"/>
      <c r="L985" s="146"/>
      <c r="M985" s="146" t="str" cm="1">
        <f t="array" ref="M985">IF(L985&lt;&gt;"",_xlfn.TEXTSPLIT(L985, "$"),"")</f>
        <v/>
      </c>
      <c r="N985" s="146"/>
      <c r="O985" s="146" t="str" cm="1">
        <f t="array" ref="O985">IF(L985&lt;&gt;"",_xlfn.CHOOSECOLS(_xlfn.TEXTSPLIT(N985,"--"),1),"")</f>
        <v/>
      </c>
      <c r="P985" s="146" t="str" cm="1">
        <f t="array" ref="P985">IF(L985&lt;&gt;"",IFERROR(_xlfn.CHOOSECOLS(_xlfn.TEXTSPLIT(N985,"--"),2),""),"")</f>
        <v/>
      </c>
      <c r="Q985" s="146" t="str">
        <f t="shared" si="58"/>
        <v/>
      </c>
    </row>
    <row r="986" spans="1:17" x14ac:dyDescent="0.35">
      <c r="A986" s="147"/>
      <c r="B986" s="147"/>
      <c r="C986" s="147"/>
      <c r="D986" s="147"/>
      <c r="E986" s="147" t="str">
        <f t="shared" si="57"/>
        <v/>
      </c>
      <c r="F986" s="147"/>
      <c r="G986" s="147"/>
      <c r="H986" s="147"/>
      <c r="I986" s="147"/>
      <c r="J986" s="147"/>
      <c r="K986" s="147"/>
      <c r="L986" s="147"/>
      <c r="M986" s="147" t="str" cm="1">
        <f t="array" ref="M986">IF(L986&lt;&gt;"",_xlfn.TEXTSPLIT(L986, "$"),"")</f>
        <v/>
      </c>
      <c r="N986" s="147"/>
      <c r="O986" s="147" t="str" cm="1">
        <f t="array" ref="O986">IF(L986&lt;&gt;"",_xlfn.CHOOSECOLS(_xlfn.TEXTSPLIT(N986,"--"),1),"")</f>
        <v/>
      </c>
      <c r="P986" s="147" t="str" cm="1">
        <f t="array" ref="P986">IF(L986&lt;&gt;"",IFERROR(_xlfn.CHOOSECOLS(_xlfn.TEXTSPLIT(N986,"--"),2),""),"")</f>
        <v/>
      </c>
      <c r="Q986" s="147" t="str">
        <f t="shared" si="58"/>
        <v/>
      </c>
    </row>
    <row r="987" spans="1:17" x14ac:dyDescent="0.35">
      <c r="A987" s="146"/>
      <c r="B987" s="146"/>
      <c r="C987" s="146"/>
      <c r="D987" s="146"/>
      <c r="E987" s="146" t="str">
        <f t="shared" si="57"/>
        <v/>
      </c>
      <c r="F987" s="146"/>
      <c r="G987" s="146"/>
      <c r="H987" s="146"/>
      <c r="I987" s="146"/>
      <c r="J987" s="146"/>
      <c r="K987" s="146"/>
      <c r="L987" s="146"/>
      <c r="M987" s="146" t="str" cm="1">
        <f t="array" ref="M987">IF(L987&lt;&gt;"",_xlfn.TEXTSPLIT(L987, "$"),"")</f>
        <v/>
      </c>
      <c r="N987" s="146"/>
      <c r="O987" s="146" t="str" cm="1">
        <f t="array" ref="O987">IF(L987&lt;&gt;"",_xlfn.CHOOSECOLS(_xlfn.TEXTSPLIT(N987,"--"),1),"")</f>
        <v/>
      </c>
      <c r="P987" s="146" t="str" cm="1">
        <f t="array" ref="P987">IF(L987&lt;&gt;"",IFERROR(_xlfn.CHOOSECOLS(_xlfn.TEXTSPLIT(N987,"--"),2),""),"")</f>
        <v/>
      </c>
      <c r="Q987" s="146" t="str">
        <f t="shared" si="58"/>
        <v/>
      </c>
    </row>
    <row r="988" spans="1:17" x14ac:dyDescent="0.35">
      <c r="A988" s="147"/>
      <c r="B988" s="147"/>
      <c r="C988" s="147"/>
      <c r="D988" s="147"/>
      <c r="E988" s="147" t="str">
        <f t="shared" si="57"/>
        <v/>
      </c>
      <c r="F988" s="147"/>
      <c r="G988" s="147"/>
      <c r="H988" s="147"/>
      <c r="I988" s="147"/>
      <c r="J988" s="147"/>
      <c r="K988" s="147"/>
      <c r="L988" s="147"/>
      <c r="M988" s="147" t="str" cm="1">
        <f t="array" ref="M988">IF(L988&lt;&gt;"",_xlfn.TEXTSPLIT(L988, "$"),"")</f>
        <v/>
      </c>
      <c r="N988" s="147"/>
      <c r="O988" s="147" t="str" cm="1">
        <f t="array" ref="O988">IF(L988&lt;&gt;"",_xlfn.CHOOSECOLS(_xlfn.TEXTSPLIT(N988,"--"),1),"")</f>
        <v/>
      </c>
      <c r="P988" s="147" t="str" cm="1">
        <f t="array" ref="P988">IF(L988&lt;&gt;"",IFERROR(_xlfn.CHOOSECOLS(_xlfn.TEXTSPLIT(N988,"--"),2),""),"")</f>
        <v/>
      </c>
      <c r="Q988" s="147" t="str">
        <f t="shared" si="58"/>
        <v/>
      </c>
    </row>
    <row r="989" spans="1:17" x14ac:dyDescent="0.35">
      <c r="A989" s="146"/>
      <c r="B989" s="146"/>
      <c r="C989" s="146"/>
      <c r="D989" s="146"/>
      <c r="E989" s="146" t="str">
        <f t="shared" si="57"/>
        <v/>
      </c>
      <c r="F989" s="146"/>
      <c r="G989" s="146"/>
      <c r="H989" s="146"/>
      <c r="I989" s="146"/>
      <c r="J989" s="146"/>
      <c r="K989" s="146"/>
      <c r="L989" s="146"/>
      <c r="M989" s="146" t="str" cm="1">
        <f t="array" ref="M989">IF(L989&lt;&gt;"",_xlfn.TEXTSPLIT(L989, "$"),"")</f>
        <v/>
      </c>
      <c r="N989" s="146"/>
      <c r="O989" s="146" t="str" cm="1">
        <f t="array" ref="O989">IF(L989&lt;&gt;"",_xlfn.CHOOSECOLS(_xlfn.TEXTSPLIT(N989,"--"),1),"")</f>
        <v/>
      </c>
      <c r="P989" s="146" t="str" cm="1">
        <f t="array" ref="P989">IF(L989&lt;&gt;"",IFERROR(_xlfn.CHOOSECOLS(_xlfn.TEXTSPLIT(N989,"--"),2),""),"")</f>
        <v/>
      </c>
      <c r="Q989" s="146" t="str">
        <f t="shared" si="58"/>
        <v/>
      </c>
    </row>
    <row r="990" spans="1:17" x14ac:dyDescent="0.35">
      <c r="A990" s="147"/>
      <c r="B990" s="147"/>
      <c r="C990" s="147"/>
      <c r="D990" s="147"/>
      <c r="E990" s="147" t="str">
        <f t="shared" si="57"/>
        <v/>
      </c>
      <c r="F990" s="147"/>
      <c r="G990" s="147"/>
      <c r="H990" s="147"/>
      <c r="I990" s="147"/>
      <c r="J990" s="147"/>
      <c r="K990" s="147"/>
      <c r="L990" s="147"/>
      <c r="M990" s="147" t="str" cm="1">
        <f t="array" ref="M990">IF(L990&lt;&gt;"",_xlfn.TEXTSPLIT(L990, "$"),"")</f>
        <v/>
      </c>
      <c r="N990" s="147"/>
      <c r="O990" s="147" t="str" cm="1">
        <f t="array" ref="O990">IF(L990&lt;&gt;"",_xlfn.CHOOSECOLS(_xlfn.TEXTSPLIT(N990,"--"),1),"")</f>
        <v/>
      </c>
      <c r="P990" s="147" t="str" cm="1">
        <f t="array" ref="P990">IF(L990&lt;&gt;"",IFERROR(_xlfn.CHOOSECOLS(_xlfn.TEXTSPLIT(N990,"--"),2),""),"")</f>
        <v/>
      </c>
      <c r="Q990" s="147" t="str">
        <f t="shared" si="58"/>
        <v/>
      </c>
    </row>
    <row r="991" spans="1:17" x14ac:dyDescent="0.35">
      <c r="A991" s="146"/>
      <c r="B991" s="146"/>
      <c r="C991" s="146"/>
      <c r="D991" s="146"/>
      <c r="E991" s="146" t="str">
        <f t="shared" si="57"/>
        <v/>
      </c>
      <c r="F991" s="146"/>
      <c r="G991" s="146"/>
      <c r="H991" s="146"/>
      <c r="I991" s="146"/>
      <c r="J991" s="146"/>
      <c r="K991" s="146"/>
      <c r="L991" s="146"/>
      <c r="M991" s="146" t="str" cm="1">
        <f t="array" ref="M991">IF(L991&lt;&gt;"",_xlfn.TEXTSPLIT(L991, "$"),"")</f>
        <v/>
      </c>
      <c r="N991" s="146"/>
      <c r="O991" s="146" t="str" cm="1">
        <f t="array" ref="O991">IF(L991&lt;&gt;"",_xlfn.CHOOSECOLS(_xlfn.TEXTSPLIT(N991,"--"),1),"")</f>
        <v/>
      </c>
      <c r="P991" s="146" t="str" cm="1">
        <f t="array" ref="P991">IF(L991&lt;&gt;"",IFERROR(_xlfn.CHOOSECOLS(_xlfn.TEXTSPLIT(N991,"--"),2),""),"")</f>
        <v/>
      </c>
      <c r="Q991" s="146" t="str">
        <f t="shared" si="58"/>
        <v/>
      </c>
    </row>
    <row r="992" spans="1:17" x14ac:dyDescent="0.35">
      <c r="A992" s="147"/>
      <c r="B992" s="147"/>
      <c r="C992" s="147"/>
      <c r="D992" s="147"/>
      <c r="E992" s="147" t="str">
        <f t="shared" si="57"/>
        <v/>
      </c>
      <c r="F992" s="147"/>
      <c r="G992" s="147"/>
      <c r="H992" s="147"/>
      <c r="I992" s="147"/>
      <c r="J992" s="147"/>
      <c r="K992" s="147"/>
      <c r="L992" s="147"/>
      <c r="M992" s="147" t="str" cm="1">
        <f t="array" ref="M992">IF(L992&lt;&gt;"",_xlfn.TEXTSPLIT(L992, "$"),"")</f>
        <v/>
      </c>
      <c r="N992" s="147"/>
      <c r="O992" s="147" t="str" cm="1">
        <f t="array" ref="O992">IF(L992&lt;&gt;"",_xlfn.CHOOSECOLS(_xlfn.TEXTSPLIT(N992,"--"),1),"")</f>
        <v/>
      </c>
      <c r="P992" s="147" t="str" cm="1">
        <f t="array" ref="P992">IF(L992&lt;&gt;"",IFERROR(_xlfn.CHOOSECOLS(_xlfn.TEXTSPLIT(N992,"--"),2),""),"")</f>
        <v/>
      </c>
      <c r="Q992" s="147" t="str">
        <f t="shared" si="58"/>
        <v/>
      </c>
    </row>
    <row r="993" spans="1:17" x14ac:dyDescent="0.35">
      <c r="A993" s="146"/>
      <c r="B993" s="146"/>
      <c r="C993" s="146"/>
      <c r="D993" s="146"/>
      <c r="E993" s="146" t="str">
        <f t="shared" si="57"/>
        <v/>
      </c>
      <c r="F993" s="146"/>
      <c r="G993" s="146"/>
      <c r="H993" s="146"/>
      <c r="I993" s="146"/>
      <c r="J993" s="146"/>
      <c r="K993" s="146"/>
      <c r="L993" s="146"/>
      <c r="M993" s="146" t="str" cm="1">
        <f t="array" ref="M993">IF(L993&lt;&gt;"",_xlfn.TEXTSPLIT(L993, "$"),"")</f>
        <v/>
      </c>
      <c r="N993" s="146"/>
      <c r="O993" s="146" t="str" cm="1">
        <f t="array" ref="O993">IF(L993&lt;&gt;"",_xlfn.CHOOSECOLS(_xlfn.TEXTSPLIT(N993,"--"),1),"")</f>
        <v/>
      </c>
      <c r="P993" s="146" t="str" cm="1">
        <f t="array" ref="P993">IF(L993&lt;&gt;"",IFERROR(_xlfn.CHOOSECOLS(_xlfn.TEXTSPLIT(N993,"--"),2),""),"")</f>
        <v/>
      </c>
      <c r="Q993" s="146" t="str">
        <f t="shared" si="58"/>
        <v/>
      </c>
    </row>
    <row r="994" spans="1:17" x14ac:dyDescent="0.35">
      <c r="A994" s="147"/>
      <c r="B994" s="147"/>
      <c r="C994" s="147"/>
      <c r="D994" s="147"/>
      <c r="E994" s="147" t="str">
        <f t="shared" si="57"/>
        <v/>
      </c>
      <c r="F994" s="147"/>
      <c r="G994" s="147"/>
      <c r="H994" s="147"/>
      <c r="I994" s="147"/>
      <c r="J994" s="147"/>
      <c r="K994" s="147"/>
      <c r="L994" s="147"/>
      <c r="M994" s="147" t="str" cm="1">
        <f t="array" ref="M994">IF(L994&lt;&gt;"",_xlfn.TEXTSPLIT(L994, "$"),"")</f>
        <v/>
      </c>
      <c r="N994" s="147"/>
      <c r="O994" s="147" t="str" cm="1">
        <f t="array" ref="O994">IF(L994&lt;&gt;"",_xlfn.CHOOSECOLS(_xlfn.TEXTSPLIT(N994,"--"),1),"")</f>
        <v/>
      </c>
      <c r="P994" s="147" t="str" cm="1">
        <f t="array" ref="P994">IF(L994&lt;&gt;"",IFERROR(_xlfn.CHOOSECOLS(_xlfn.TEXTSPLIT(N994,"--"),2),""),"")</f>
        <v/>
      </c>
      <c r="Q994" s="147" t="str">
        <f t="shared" si="58"/>
        <v/>
      </c>
    </row>
    <row r="995" spans="1:17" x14ac:dyDescent="0.35">
      <c r="A995" s="146"/>
      <c r="B995" s="146"/>
      <c r="C995" s="146"/>
      <c r="D995" s="146"/>
      <c r="E995" s="146" t="str">
        <f t="shared" si="57"/>
        <v/>
      </c>
      <c r="F995" s="146"/>
      <c r="G995" s="146"/>
      <c r="H995" s="146"/>
      <c r="I995" s="146"/>
      <c r="J995" s="146"/>
      <c r="K995" s="146"/>
      <c r="L995" s="146"/>
      <c r="M995" s="146" t="str" cm="1">
        <f t="array" ref="M995">IF(L995&lt;&gt;"",_xlfn.TEXTSPLIT(L995, "$"),"")</f>
        <v/>
      </c>
      <c r="N995" s="146"/>
      <c r="O995" s="146" t="str" cm="1">
        <f t="array" ref="O995">IF(L995&lt;&gt;"",_xlfn.CHOOSECOLS(_xlfn.TEXTSPLIT(N995,"--"),1),"")</f>
        <v/>
      </c>
      <c r="P995" s="146" t="str" cm="1">
        <f t="array" ref="P995">IF(L995&lt;&gt;"",IFERROR(_xlfn.CHOOSECOLS(_xlfn.TEXTSPLIT(N995,"--"),2),""),"")</f>
        <v/>
      </c>
      <c r="Q995" s="146" t="str">
        <f t="shared" si="58"/>
        <v/>
      </c>
    </row>
    <row r="996" spans="1:17" x14ac:dyDescent="0.35">
      <c r="A996" s="147"/>
      <c r="B996" s="147"/>
      <c r="C996" s="147"/>
      <c r="D996" s="147"/>
      <c r="E996" s="147" t="str">
        <f t="shared" si="57"/>
        <v/>
      </c>
      <c r="F996" s="147"/>
      <c r="G996" s="147"/>
      <c r="H996" s="147"/>
      <c r="I996" s="147"/>
      <c r="J996" s="147"/>
      <c r="K996" s="147"/>
      <c r="L996" s="147"/>
      <c r="M996" s="147" t="str" cm="1">
        <f t="array" ref="M996">IF(L996&lt;&gt;"",_xlfn.TEXTSPLIT(L996, "$"),"")</f>
        <v/>
      </c>
      <c r="N996" s="147"/>
      <c r="O996" s="147" t="str" cm="1">
        <f t="array" ref="O996">IF(L996&lt;&gt;"",_xlfn.CHOOSECOLS(_xlfn.TEXTSPLIT(N996,"--"),1),"")</f>
        <v/>
      </c>
      <c r="P996" s="147" t="str" cm="1">
        <f t="array" ref="P996">IF(L996&lt;&gt;"",IFERROR(_xlfn.CHOOSECOLS(_xlfn.TEXTSPLIT(N996,"--"),2),""),"")</f>
        <v/>
      </c>
      <c r="Q996" s="147" t="str">
        <f t="shared" si="58"/>
        <v/>
      </c>
    </row>
    <row r="997" spans="1:17" x14ac:dyDescent="0.35">
      <c r="A997" s="146"/>
      <c r="B997" s="146"/>
      <c r="C997" s="146"/>
      <c r="D997" s="146"/>
      <c r="E997" s="146" t="str">
        <f t="shared" si="57"/>
        <v/>
      </c>
      <c r="F997" s="146"/>
      <c r="G997" s="146"/>
      <c r="H997" s="146"/>
      <c r="I997" s="146"/>
      <c r="J997" s="146"/>
      <c r="K997" s="146"/>
      <c r="L997" s="146"/>
      <c r="M997" s="146" t="str" cm="1">
        <f t="array" ref="M997">IF(L997&lt;&gt;"",_xlfn.TEXTSPLIT(L997, "$"),"")</f>
        <v/>
      </c>
      <c r="N997" s="146"/>
      <c r="O997" s="146" t="str" cm="1">
        <f t="array" ref="O997">IF(L997&lt;&gt;"",_xlfn.CHOOSECOLS(_xlfn.TEXTSPLIT(N997,"--"),1),"")</f>
        <v/>
      </c>
      <c r="P997" s="146" t="str" cm="1">
        <f t="array" ref="P997">IF(L997&lt;&gt;"",IFERROR(_xlfn.CHOOSECOLS(_xlfn.TEXTSPLIT(N997,"--"),2),""),"")</f>
        <v/>
      </c>
      <c r="Q997" s="146" t="str">
        <f t="shared" si="58"/>
        <v/>
      </c>
    </row>
    <row r="998" spans="1:17" x14ac:dyDescent="0.35">
      <c r="A998" s="147"/>
      <c r="B998" s="147"/>
      <c r="C998" s="147"/>
      <c r="D998" s="147"/>
      <c r="E998" s="147" t="str">
        <f t="shared" si="57"/>
        <v/>
      </c>
      <c r="F998" s="147"/>
      <c r="G998" s="147"/>
      <c r="H998" s="147"/>
      <c r="I998" s="147"/>
      <c r="J998" s="147"/>
      <c r="K998" s="147"/>
      <c r="L998" s="147"/>
      <c r="M998" s="147" t="str" cm="1">
        <f t="array" ref="M998">IF(L998&lt;&gt;"",_xlfn.TEXTSPLIT(L998, "$"),"")</f>
        <v/>
      </c>
      <c r="N998" s="147"/>
      <c r="O998" s="147" t="str" cm="1">
        <f t="array" ref="O998">IF(L998&lt;&gt;"",_xlfn.CHOOSECOLS(_xlfn.TEXTSPLIT(N998,"--"),1),"")</f>
        <v/>
      </c>
      <c r="P998" s="147" t="str" cm="1">
        <f t="array" ref="P998">IF(L998&lt;&gt;"",IFERROR(_xlfn.CHOOSECOLS(_xlfn.TEXTSPLIT(N998,"--"),2),""),"")</f>
        <v/>
      </c>
      <c r="Q998" s="147" t="str">
        <f t="shared" si="58"/>
        <v/>
      </c>
    </row>
    <row r="999" spans="1:17" x14ac:dyDescent="0.35">
      <c r="A999" s="146"/>
      <c r="B999" s="146"/>
      <c r="C999" s="146"/>
      <c r="D999" s="146"/>
      <c r="E999" s="146" t="str">
        <f t="shared" si="57"/>
        <v/>
      </c>
      <c r="F999" s="146"/>
      <c r="G999" s="146"/>
      <c r="H999" s="146"/>
      <c r="I999" s="146"/>
      <c r="J999" s="146"/>
      <c r="K999" s="146"/>
      <c r="L999" s="146"/>
      <c r="M999" s="146" t="str" cm="1">
        <f t="array" ref="M999">IF(L999&lt;&gt;"",_xlfn.TEXTSPLIT(L999, "$"),"")</f>
        <v/>
      </c>
      <c r="N999" s="146"/>
      <c r="O999" s="146" t="str" cm="1">
        <f t="array" ref="O999">IF(L999&lt;&gt;"",_xlfn.CHOOSECOLS(_xlfn.TEXTSPLIT(N999,"--"),1),"")</f>
        <v/>
      </c>
      <c r="P999" s="146" t="str" cm="1">
        <f t="array" ref="P999">IF(L999&lt;&gt;"",IFERROR(_xlfn.CHOOSECOLS(_xlfn.TEXTSPLIT(N999,"--"),2),""),"")</f>
        <v/>
      </c>
      <c r="Q999" s="146" t="str">
        <f t="shared" si="58"/>
        <v/>
      </c>
    </row>
    <row r="1000" spans="1:17" x14ac:dyDescent="0.35">
      <c r="A1000" s="147"/>
      <c r="B1000" s="147"/>
      <c r="C1000" s="147"/>
      <c r="D1000" s="147"/>
      <c r="E1000" s="147" t="str">
        <f t="shared" si="57"/>
        <v/>
      </c>
      <c r="F1000" s="147"/>
      <c r="G1000" s="147"/>
      <c r="H1000" s="147"/>
      <c r="I1000" s="147"/>
      <c r="J1000" s="147"/>
      <c r="K1000" s="147"/>
      <c r="L1000" s="147"/>
      <c r="M1000" s="147" t="str" cm="1">
        <f t="array" ref="M1000">IF(L1000&lt;&gt;"",_xlfn.TEXTSPLIT(L1000, "$"),"")</f>
        <v/>
      </c>
      <c r="N1000" s="147"/>
      <c r="O1000" s="147" t="str" cm="1">
        <f t="array" ref="O1000">IF(L1000&lt;&gt;"",_xlfn.CHOOSECOLS(_xlfn.TEXTSPLIT(N1000,"--"),1),"")</f>
        <v/>
      </c>
      <c r="P1000" s="147" t="str" cm="1">
        <f t="array" ref="P1000">IF(L1000&lt;&gt;"",IFERROR(_xlfn.CHOOSECOLS(_xlfn.TEXTSPLIT(N1000,"--"),2),""),"")</f>
        <v/>
      </c>
      <c r="Q1000" s="147" t="str">
        <f t="shared" si="58"/>
        <v/>
      </c>
    </row>
    <row r="1001" spans="1:17" x14ac:dyDescent="0.35">
      <c r="A1001" s="146"/>
      <c r="B1001" s="146"/>
      <c r="C1001" s="146"/>
      <c r="D1001" s="146"/>
      <c r="E1001" s="146" t="str">
        <f t="shared" si="57"/>
        <v/>
      </c>
      <c r="F1001" s="146"/>
      <c r="G1001" s="146"/>
      <c r="H1001" s="146"/>
      <c r="I1001" s="146"/>
      <c r="J1001" s="146"/>
      <c r="K1001" s="146"/>
      <c r="L1001" s="146"/>
      <c r="M1001" s="146" t="str" cm="1">
        <f t="array" ref="M1001">IF(L1001&lt;&gt;"",_xlfn.TEXTSPLIT(L1001, "$"),"")</f>
        <v/>
      </c>
      <c r="N1001" s="146"/>
      <c r="O1001" s="146" t="str" cm="1">
        <f t="array" ref="O1001">IF(L1001&lt;&gt;"",_xlfn.CHOOSECOLS(_xlfn.TEXTSPLIT(N1001,"--"),1),"")</f>
        <v/>
      </c>
      <c r="P1001" s="146" t="str" cm="1">
        <f t="array" ref="P1001">IF(L1001&lt;&gt;"",IFERROR(_xlfn.CHOOSECOLS(_xlfn.TEXTSPLIT(N1001,"--"),2),""),"")</f>
        <v/>
      </c>
      <c r="Q1001" s="146" t="str">
        <f t="shared" si="58"/>
        <v/>
      </c>
    </row>
    <row r="1002" spans="1:17" x14ac:dyDescent="0.35">
      <c r="A1002" s="147"/>
      <c r="B1002" s="147"/>
      <c r="C1002" s="147"/>
      <c r="D1002" s="147"/>
      <c r="E1002" s="147" t="str">
        <f t="shared" si="57"/>
        <v/>
      </c>
      <c r="F1002" s="147"/>
      <c r="G1002" s="147"/>
      <c r="H1002" s="147"/>
      <c r="I1002" s="147"/>
      <c r="J1002" s="147"/>
      <c r="K1002" s="147"/>
      <c r="L1002" s="147"/>
      <c r="M1002" s="147" t="str" cm="1">
        <f t="array" ref="M1002">IF(L1002&lt;&gt;"",_xlfn.TEXTSPLIT(L1002, "$"),"")</f>
        <v/>
      </c>
      <c r="N1002" s="147"/>
      <c r="O1002" s="147" t="str" cm="1">
        <f t="array" ref="O1002">IF(L1002&lt;&gt;"",_xlfn.CHOOSECOLS(_xlfn.TEXTSPLIT(N1002,"--"),1),"")</f>
        <v/>
      </c>
      <c r="P1002" s="147" t="str" cm="1">
        <f t="array" ref="P1002">IF(L1002&lt;&gt;"",IFERROR(_xlfn.CHOOSECOLS(_xlfn.TEXTSPLIT(N1002,"--"),2),""),"")</f>
        <v/>
      </c>
      <c r="Q1002" s="147" t="str">
        <f t="shared" si="58"/>
        <v/>
      </c>
    </row>
    <row r="1003" spans="1:17" x14ac:dyDescent="0.35">
      <c r="A1003" s="146"/>
      <c r="B1003" s="146"/>
      <c r="C1003" s="146"/>
      <c r="D1003" s="146"/>
      <c r="E1003" s="146" t="str">
        <f t="shared" si="57"/>
        <v/>
      </c>
      <c r="F1003" s="146"/>
      <c r="G1003" s="146"/>
      <c r="H1003" s="146"/>
      <c r="I1003" s="146"/>
      <c r="J1003" s="146"/>
      <c r="K1003" s="146"/>
      <c r="L1003" s="146"/>
      <c r="M1003" s="146" t="str" cm="1">
        <f t="array" ref="M1003">IF(L1003&lt;&gt;"",_xlfn.TEXTSPLIT(L1003, "$"),"")</f>
        <v/>
      </c>
      <c r="N1003" s="146"/>
      <c r="O1003" s="146" t="str" cm="1">
        <f t="array" ref="O1003">IF(L1003&lt;&gt;"",_xlfn.CHOOSECOLS(_xlfn.TEXTSPLIT(N1003,"--"),1),"")</f>
        <v/>
      </c>
      <c r="P1003" s="146" t="str" cm="1">
        <f t="array" ref="P1003">IF(L1003&lt;&gt;"",IFERROR(_xlfn.CHOOSECOLS(_xlfn.TEXTSPLIT(N1003,"--"),2),""),"")</f>
        <v/>
      </c>
      <c r="Q1003" s="146" t="str">
        <f t="shared" si="58"/>
        <v/>
      </c>
    </row>
    <row r="1004" spans="1:17" x14ac:dyDescent="0.35">
      <c r="A1004" s="147"/>
      <c r="B1004" s="147"/>
      <c r="C1004" s="147"/>
      <c r="D1004" s="147"/>
      <c r="E1004" s="147" t="str">
        <f t="shared" si="57"/>
        <v/>
      </c>
      <c r="F1004" s="147"/>
      <c r="G1004" s="147"/>
      <c r="H1004" s="147"/>
      <c r="I1004" s="147"/>
      <c r="J1004" s="147"/>
      <c r="K1004" s="147"/>
      <c r="L1004" s="147"/>
      <c r="M1004" s="147" t="str" cm="1">
        <f t="array" ref="M1004">IF(L1004&lt;&gt;"",_xlfn.TEXTSPLIT(L1004, "$"),"")</f>
        <v/>
      </c>
      <c r="N1004" s="147"/>
      <c r="O1004" s="147" t="str" cm="1">
        <f t="array" ref="O1004">IF(L1004&lt;&gt;"",_xlfn.CHOOSECOLS(_xlfn.TEXTSPLIT(N1004,"--"),1),"")</f>
        <v/>
      </c>
      <c r="P1004" s="147" t="str" cm="1">
        <f t="array" ref="P1004">IF(L1004&lt;&gt;"",IFERROR(_xlfn.CHOOSECOLS(_xlfn.TEXTSPLIT(N1004,"--"),2),""),"")</f>
        <v/>
      </c>
      <c r="Q1004" s="147" t="str">
        <f t="shared" si="58"/>
        <v/>
      </c>
    </row>
    <row r="1005" spans="1:17" x14ac:dyDescent="0.35">
      <c r="A1005" s="146"/>
      <c r="B1005" s="146"/>
      <c r="C1005" s="146"/>
      <c r="D1005" s="146"/>
      <c r="E1005" s="146" t="str">
        <f t="shared" si="57"/>
        <v/>
      </c>
      <c r="F1005" s="146"/>
      <c r="G1005" s="146"/>
      <c r="H1005" s="146"/>
      <c r="I1005" s="146"/>
      <c r="J1005" s="146"/>
      <c r="K1005" s="146"/>
      <c r="L1005" s="146"/>
      <c r="M1005" s="146" t="str" cm="1">
        <f t="array" ref="M1005">IF(L1005&lt;&gt;"",_xlfn.TEXTSPLIT(L1005, "$"),"")</f>
        <v/>
      </c>
      <c r="N1005" s="146"/>
      <c r="O1005" s="146" t="str" cm="1">
        <f t="array" ref="O1005">IF(L1005&lt;&gt;"",_xlfn.CHOOSECOLS(_xlfn.TEXTSPLIT(N1005,"--"),1),"")</f>
        <v/>
      </c>
      <c r="P1005" s="146" t="str" cm="1">
        <f t="array" ref="P1005">IF(L1005&lt;&gt;"",IFERROR(_xlfn.CHOOSECOLS(_xlfn.TEXTSPLIT(N1005,"--"),2),""),"")</f>
        <v/>
      </c>
      <c r="Q1005" s="146" t="str">
        <f t="shared" si="58"/>
        <v/>
      </c>
    </row>
    <row r="1006" spans="1:17" x14ac:dyDescent="0.35">
      <c r="A1006" s="147"/>
      <c r="B1006" s="147"/>
      <c r="C1006" s="147"/>
      <c r="D1006" s="147"/>
      <c r="E1006" s="147" t="str">
        <f t="shared" si="57"/>
        <v/>
      </c>
      <c r="F1006" s="147"/>
      <c r="G1006" s="147"/>
      <c r="H1006" s="147"/>
      <c r="I1006" s="147"/>
      <c r="J1006" s="147"/>
      <c r="K1006" s="147"/>
      <c r="L1006" s="147"/>
      <c r="M1006" s="147" t="str" cm="1">
        <f t="array" ref="M1006">IF(L1006&lt;&gt;"",_xlfn.TEXTSPLIT(L1006, "$"),"")</f>
        <v/>
      </c>
      <c r="N1006" s="147"/>
      <c r="O1006" s="147" t="str" cm="1">
        <f t="array" ref="O1006">IF(L1006&lt;&gt;"",_xlfn.CHOOSECOLS(_xlfn.TEXTSPLIT(N1006,"--"),1),"")</f>
        <v/>
      </c>
      <c r="P1006" s="147" t="str" cm="1">
        <f t="array" ref="P1006">IF(L1006&lt;&gt;"",IFERROR(_xlfn.CHOOSECOLS(_xlfn.TEXTSPLIT(N1006,"--"),2),""),"")</f>
        <v/>
      </c>
      <c r="Q1006" s="147" t="str">
        <f t="shared" si="58"/>
        <v/>
      </c>
    </row>
    <row r="1007" spans="1:17" x14ac:dyDescent="0.35">
      <c r="A1007" s="146"/>
      <c r="B1007" s="146"/>
      <c r="C1007" s="146"/>
      <c r="D1007" s="146"/>
      <c r="E1007" s="146" t="str">
        <f t="shared" si="57"/>
        <v/>
      </c>
      <c r="F1007" s="146"/>
      <c r="G1007" s="146"/>
      <c r="H1007" s="146"/>
      <c r="I1007" s="146"/>
      <c r="J1007" s="146"/>
      <c r="K1007" s="146"/>
      <c r="L1007" s="146"/>
      <c r="M1007" s="146" t="str" cm="1">
        <f t="array" ref="M1007">IF(L1007&lt;&gt;"",_xlfn.TEXTSPLIT(L1007, "$"),"")</f>
        <v/>
      </c>
      <c r="N1007" s="146"/>
      <c r="O1007" s="146" t="str" cm="1">
        <f t="array" ref="O1007">IF(L1007&lt;&gt;"",_xlfn.CHOOSECOLS(_xlfn.TEXTSPLIT(N1007,"--"),1),"")</f>
        <v/>
      </c>
      <c r="P1007" s="146" t="str" cm="1">
        <f t="array" ref="P1007">IF(L1007&lt;&gt;"",IFERROR(_xlfn.CHOOSECOLS(_xlfn.TEXTSPLIT(N1007,"--"),2),""),"")</f>
        <v/>
      </c>
      <c r="Q1007" s="146" t="str">
        <f t="shared" si="58"/>
        <v/>
      </c>
    </row>
    <row r="1008" spans="1:17" x14ac:dyDescent="0.35">
      <c r="A1008" s="147"/>
      <c r="B1008" s="147"/>
      <c r="C1008" s="147"/>
      <c r="D1008" s="147"/>
      <c r="E1008" s="147" t="str">
        <f t="shared" si="57"/>
        <v/>
      </c>
      <c r="F1008" s="147"/>
      <c r="G1008" s="147"/>
      <c r="H1008" s="147"/>
      <c r="I1008" s="147"/>
      <c r="J1008" s="147"/>
      <c r="K1008" s="147"/>
      <c r="L1008" s="147"/>
      <c r="M1008" s="147" t="str" cm="1">
        <f t="array" ref="M1008">IF(L1008&lt;&gt;"",_xlfn.TEXTSPLIT(L1008, "$"),"")</f>
        <v/>
      </c>
      <c r="N1008" s="147"/>
      <c r="O1008" s="147" t="str" cm="1">
        <f t="array" ref="O1008">IF(L1008&lt;&gt;"",_xlfn.CHOOSECOLS(_xlfn.TEXTSPLIT(N1008,"--"),1),"")</f>
        <v/>
      </c>
      <c r="P1008" s="147" t="str" cm="1">
        <f t="array" ref="P1008">IF(L1008&lt;&gt;"",IFERROR(_xlfn.CHOOSECOLS(_xlfn.TEXTSPLIT(N1008,"--"),2),""),"")</f>
        <v/>
      </c>
      <c r="Q1008" s="147" t="str">
        <f t="shared" si="58"/>
        <v/>
      </c>
    </row>
    <row r="1009" spans="1:17" x14ac:dyDescent="0.35">
      <c r="A1009" s="146"/>
      <c r="B1009" s="146"/>
      <c r="C1009" s="146"/>
      <c r="D1009" s="146"/>
      <c r="E1009" s="146" t="str">
        <f t="shared" si="57"/>
        <v/>
      </c>
      <c r="F1009" s="146"/>
      <c r="G1009" s="146"/>
      <c r="H1009" s="146"/>
      <c r="I1009" s="146"/>
      <c r="J1009" s="146"/>
      <c r="K1009" s="146"/>
      <c r="L1009" s="146"/>
      <c r="M1009" s="146" t="str" cm="1">
        <f t="array" ref="M1009">IF(L1009&lt;&gt;"",_xlfn.TEXTSPLIT(L1009, "$"),"")</f>
        <v/>
      </c>
      <c r="N1009" s="146"/>
      <c r="O1009" s="146" t="str" cm="1">
        <f t="array" ref="O1009">IF(L1009&lt;&gt;"",_xlfn.CHOOSECOLS(_xlfn.TEXTSPLIT(N1009,"--"),1),"")</f>
        <v/>
      </c>
      <c r="P1009" s="146" t="str" cm="1">
        <f t="array" ref="P1009">IF(L1009&lt;&gt;"",IFERROR(_xlfn.CHOOSECOLS(_xlfn.TEXTSPLIT(N1009,"--"),2),""),"")</f>
        <v/>
      </c>
      <c r="Q1009" s="146" t="str">
        <f t="shared" si="58"/>
        <v/>
      </c>
    </row>
    <row r="1010" spans="1:17" x14ac:dyDescent="0.35">
      <c r="A1010" s="147"/>
      <c r="B1010" s="147"/>
      <c r="C1010" s="147"/>
      <c r="D1010" s="147"/>
      <c r="E1010" s="147" t="str">
        <f t="shared" si="57"/>
        <v/>
      </c>
      <c r="F1010" s="147"/>
      <c r="G1010" s="147"/>
      <c r="H1010" s="147"/>
      <c r="I1010" s="147"/>
      <c r="J1010" s="147"/>
      <c r="K1010" s="147"/>
      <c r="L1010" s="147"/>
      <c r="M1010" s="147" t="str" cm="1">
        <f t="array" ref="M1010">IF(L1010&lt;&gt;"",_xlfn.TEXTSPLIT(L1010, "$"),"")</f>
        <v/>
      </c>
      <c r="N1010" s="147"/>
      <c r="O1010" s="147" t="str" cm="1">
        <f t="array" ref="O1010">IF(L1010&lt;&gt;"",_xlfn.CHOOSECOLS(_xlfn.TEXTSPLIT(N1010,"--"),1),"")</f>
        <v/>
      </c>
      <c r="P1010" s="147" t="str" cm="1">
        <f t="array" ref="P1010">IF(L1010&lt;&gt;"",IFERROR(_xlfn.CHOOSECOLS(_xlfn.TEXTSPLIT(N1010,"--"),2),""),"")</f>
        <v/>
      </c>
      <c r="Q1010" s="147" t="str">
        <f t="shared" si="58"/>
        <v/>
      </c>
    </row>
    <row r="1011" spans="1:17" x14ac:dyDescent="0.35">
      <c r="A1011" s="146"/>
      <c r="B1011" s="146"/>
      <c r="C1011" s="146"/>
      <c r="D1011" s="146"/>
      <c r="E1011" s="146" t="str">
        <f t="shared" si="57"/>
        <v/>
      </c>
      <c r="F1011" s="146"/>
      <c r="G1011" s="146"/>
      <c r="H1011" s="146"/>
      <c r="I1011" s="146"/>
      <c r="J1011" s="146"/>
      <c r="K1011" s="146"/>
      <c r="L1011" s="146"/>
      <c r="M1011" s="146" t="str" cm="1">
        <f t="array" ref="M1011">IF(L1011&lt;&gt;"",_xlfn.TEXTSPLIT(L1011, "$"),"")</f>
        <v/>
      </c>
      <c r="N1011" s="146"/>
      <c r="O1011" s="146" t="str" cm="1">
        <f t="array" ref="O1011">IF(L1011&lt;&gt;"",_xlfn.CHOOSECOLS(_xlfn.TEXTSPLIT(N1011,"--"),1),"")</f>
        <v/>
      </c>
      <c r="P1011" s="146" t="str" cm="1">
        <f t="array" ref="P1011">IF(L1011&lt;&gt;"",IFERROR(_xlfn.CHOOSECOLS(_xlfn.TEXTSPLIT(N1011,"--"),2),""),"")</f>
        <v/>
      </c>
      <c r="Q1011" s="146" t="str">
        <f t="shared" si="58"/>
        <v/>
      </c>
    </row>
    <row r="1012" spans="1:17" x14ac:dyDescent="0.35">
      <c r="A1012" s="147"/>
      <c r="B1012" s="147"/>
      <c r="C1012" s="147"/>
      <c r="D1012" s="147"/>
      <c r="E1012" s="147" t="str">
        <f t="shared" si="57"/>
        <v/>
      </c>
      <c r="F1012" s="147"/>
      <c r="G1012" s="147"/>
      <c r="H1012" s="147"/>
      <c r="I1012" s="147"/>
      <c r="J1012" s="147"/>
      <c r="K1012" s="147"/>
      <c r="L1012" s="147"/>
      <c r="M1012" s="147" t="str" cm="1">
        <f t="array" ref="M1012">IF(L1012&lt;&gt;"",_xlfn.TEXTSPLIT(L1012, "$"),"")</f>
        <v/>
      </c>
      <c r="N1012" s="147"/>
      <c r="O1012" s="147" t="str" cm="1">
        <f t="array" ref="O1012">IF(L1012&lt;&gt;"",_xlfn.CHOOSECOLS(_xlfn.TEXTSPLIT(N1012,"--"),1),"")</f>
        <v/>
      </c>
      <c r="P1012" s="147" t="str" cm="1">
        <f t="array" ref="P1012">IF(L1012&lt;&gt;"",IFERROR(_xlfn.CHOOSECOLS(_xlfn.TEXTSPLIT(N1012,"--"),2),""),"")</f>
        <v/>
      </c>
      <c r="Q1012" s="147" t="str">
        <f t="shared" si="58"/>
        <v/>
      </c>
    </row>
    <row r="1013" spans="1:17" x14ac:dyDescent="0.35">
      <c r="A1013" s="146"/>
      <c r="B1013" s="146"/>
      <c r="C1013" s="146"/>
      <c r="D1013" s="146"/>
      <c r="E1013" s="146" t="str">
        <f t="shared" si="57"/>
        <v/>
      </c>
      <c r="F1013" s="146"/>
      <c r="G1013" s="146"/>
      <c r="H1013" s="146"/>
      <c r="I1013" s="146"/>
      <c r="J1013" s="146"/>
      <c r="K1013" s="146"/>
      <c r="L1013" s="146"/>
      <c r="M1013" s="146" t="str" cm="1">
        <f t="array" ref="M1013">IF(L1013&lt;&gt;"",_xlfn.TEXTSPLIT(L1013, "$"),"")</f>
        <v/>
      </c>
      <c r="N1013" s="146"/>
      <c r="O1013" s="146" t="str" cm="1">
        <f t="array" ref="O1013">IF(L1013&lt;&gt;"",_xlfn.CHOOSECOLS(_xlfn.TEXTSPLIT(N1013,"--"),1),"")</f>
        <v/>
      </c>
      <c r="P1013" s="146" t="str" cm="1">
        <f t="array" ref="P1013">IF(L1013&lt;&gt;"",IFERROR(_xlfn.CHOOSECOLS(_xlfn.TEXTSPLIT(N1013,"--"),2),""),"")</f>
        <v/>
      </c>
      <c r="Q1013" s="146" t="str">
        <f t="shared" si="58"/>
        <v/>
      </c>
    </row>
    <row r="1014" spans="1:17" x14ac:dyDescent="0.35">
      <c r="A1014" s="147"/>
      <c r="B1014" s="147"/>
      <c r="C1014" s="147"/>
      <c r="D1014" s="147"/>
      <c r="E1014" s="147" t="str">
        <f t="shared" si="57"/>
        <v/>
      </c>
      <c r="F1014" s="147"/>
      <c r="G1014" s="147"/>
      <c r="H1014" s="147"/>
      <c r="I1014" s="147"/>
      <c r="J1014" s="147"/>
      <c r="K1014" s="147"/>
      <c r="L1014" s="147"/>
      <c r="M1014" s="147" t="str" cm="1">
        <f t="array" ref="M1014">IF(L1014&lt;&gt;"",_xlfn.TEXTSPLIT(L1014, "$"),"")</f>
        <v/>
      </c>
      <c r="N1014" s="147"/>
      <c r="O1014" s="147" t="str" cm="1">
        <f t="array" ref="O1014">IF(L1014&lt;&gt;"",_xlfn.CHOOSECOLS(_xlfn.TEXTSPLIT(N1014,"--"),1),"")</f>
        <v/>
      </c>
      <c r="P1014" s="147" t="str" cm="1">
        <f t="array" ref="P1014">IF(L1014&lt;&gt;"",IFERROR(_xlfn.CHOOSECOLS(_xlfn.TEXTSPLIT(N1014,"--"),2),""),"")</f>
        <v/>
      </c>
      <c r="Q1014" s="147" t="str">
        <f t="shared" si="58"/>
        <v/>
      </c>
    </row>
    <row r="1015" spans="1:17" x14ac:dyDescent="0.35">
      <c r="A1015" s="146"/>
      <c r="B1015" s="146"/>
      <c r="C1015" s="146"/>
      <c r="D1015" s="146"/>
      <c r="E1015" s="146" t="str">
        <f t="shared" si="57"/>
        <v/>
      </c>
      <c r="F1015" s="146"/>
      <c r="G1015" s="146"/>
      <c r="H1015" s="146"/>
      <c r="I1015" s="146"/>
      <c r="J1015" s="146"/>
      <c r="K1015" s="146"/>
      <c r="L1015" s="146"/>
      <c r="M1015" s="146" t="str" cm="1">
        <f t="array" ref="M1015">IF(L1015&lt;&gt;"",_xlfn.TEXTSPLIT(L1015, "$"),"")</f>
        <v/>
      </c>
      <c r="N1015" s="146"/>
      <c r="O1015" s="146" t="str" cm="1">
        <f t="array" ref="O1015">IF(L1015&lt;&gt;"",_xlfn.CHOOSECOLS(_xlfn.TEXTSPLIT(N1015,"--"),1),"")</f>
        <v/>
      </c>
      <c r="P1015" s="146" t="str" cm="1">
        <f t="array" ref="P1015">IF(L1015&lt;&gt;"",IFERROR(_xlfn.CHOOSECOLS(_xlfn.TEXTSPLIT(N1015,"--"),2),""),"")</f>
        <v/>
      </c>
      <c r="Q1015" s="146" t="str">
        <f t="shared" si="58"/>
        <v/>
      </c>
    </row>
    <row r="1016" spans="1:17" x14ac:dyDescent="0.35">
      <c r="A1016" s="147"/>
      <c r="B1016" s="147"/>
      <c r="C1016" s="147"/>
      <c r="D1016" s="147"/>
      <c r="E1016" s="147" t="str">
        <f t="shared" si="57"/>
        <v/>
      </c>
      <c r="F1016" s="147"/>
      <c r="G1016" s="147"/>
      <c r="H1016" s="147"/>
      <c r="I1016" s="147"/>
      <c r="J1016" s="147"/>
      <c r="K1016" s="147"/>
      <c r="L1016" s="147"/>
      <c r="M1016" s="147" t="str" cm="1">
        <f t="array" ref="M1016">IF(L1016&lt;&gt;"",_xlfn.TEXTSPLIT(L1016, "$"),"")</f>
        <v/>
      </c>
      <c r="N1016" s="147"/>
      <c r="O1016" s="147" t="str" cm="1">
        <f t="array" ref="O1016">IF(L1016&lt;&gt;"",_xlfn.CHOOSECOLS(_xlfn.TEXTSPLIT(N1016,"--"),1),"")</f>
        <v/>
      </c>
      <c r="P1016" s="147" t="str" cm="1">
        <f t="array" ref="P1016">IF(L1016&lt;&gt;"",IFERROR(_xlfn.CHOOSECOLS(_xlfn.TEXTSPLIT(N1016,"--"),2),""),"")</f>
        <v/>
      </c>
      <c r="Q1016" s="147" t="str">
        <f t="shared" si="58"/>
        <v/>
      </c>
    </row>
    <row r="1017" spans="1:17" x14ac:dyDescent="0.35">
      <c r="A1017" s="146"/>
      <c r="B1017" s="146"/>
      <c r="C1017" s="146"/>
      <c r="D1017" s="146"/>
      <c r="E1017" s="146" t="str">
        <f t="shared" si="57"/>
        <v/>
      </c>
      <c r="F1017" s="146"/>
      <c r="G1017" s="146"/>
      <c r="H1017" s="146"/>
      <c r="I1017" s="146"/>
      <c r="J1017" s="146"/>
      <c r="K1017" s="146"/>
      <c r="L1017" s="146"/>
      <c r="M1017" s="146" t="str" cm="1">
        <f t="array" ref="M1017">IF(L1017&lt;&gt;"",_xlfn.TEXTSPLIT(L1017, "$"),"")</f>
        <v/>
      </c>
      <c r="N1017" s="146"/>
      <c r="O1017" s="146" t="str" cm="1">
        <f t="array" ref="O1017">IF(L1017&lt;&gt;"",_xlfn.CHOOSECOLS(_xlfn.TEXTSPLIT(N1017,"--"),1),"")</f>
        <v/>
      </c>
      <c r="P1017" s="146" t="str" cm="1">
        <f t="array" ref="P1017">IF(L1017&lt;&gt;"",IFERROR(_xlfn.CHOOSECOLS(_xlfn.TEXTSPLIT(N1017,"--"),2),""),"")</f>
        <v/>
      </c>
      <c r="Q1017" s="146" t="str">
        <f t="shared" si="58"/>
        <v/>
      </c>
    </row>
    <row r="1018" spans="1:17" x14ac:dyDescent="0.35">
      <c r="A1018" s="147"/>
      <c r="B1018" s="147"/>
      <c r="C1018" s="147"/>
      <c r="D1018" s="147"/>
      <c r="E1018" s="147" t="str">
        <f t="shared" si="57"/>
        <v/>
      </c>
      <c r="F1018" s="147"/>
      <c r="G1018" s="147"/>
      <c r="H1018" s="147"/>
      <c r="I1018" s="147"/>
      <c r="J1018" s="147"/>
      <c r="K1018" s="147"/>
      <c r="L1018" s="147"/>
      <c r="M1018" s="147" t="str" cm="1">
        <f t="array" ref="M1018">IF(L1018&lt;&gt;"",_xlfn.TEXTSPLIT(L1018, "$"),"")</f>
        <v/>
      </c>
      <c r="N1018" s="147"/>
      <c r="O1018" s="147" t="str" cm="1">
        <f t="array" ref="O1018">IF(L1018&lt;&gt;"",_xlfn.CHOOSECOLS(_xlfn.TEXTSPLIT(N1018,"--"),1),"")</f>
        <v/>
      </c>
      <c r="P1018" s="147" t="str" cm="1">
        <f t="array" ref="P1018">IF(L1018&lt;&gt;"",IFERROR(_xlfn.CHOOSECOLS(_xlfn.TEXTSPLIT(N1018,"--"),2),""),"")</f>
        <v/>
      </c>
      <c r="Q1018" s="147" t="str">
        <f t="shared" si="58"/>
        <v/>
      </c>
    </row>
    <row r="1019" spans="1:17" x14ac:dyDescent="0.35">
      <c r="A1019" s="146"/>
      <c r="B1019" s="146"/>
      <c r="C1019" s="146"/>
      <c r="D1019" s="146"/>
      <c r="E1019" s="146" t="str">
        <f t="shared" si="57"/>
        <v/>
      </c>
      <c r="F1019" s="146"/>
      <c r="G1019" s="146"/>
      <c r="H1019" s="146"/>
      <c r="I1019" s="146"/>
      <c r="J1019" s="146"/>
      <c r="K1019" s="146"/>
      <c r="L1019" s="146"/>
      <c r="M1019" s="146" t="str" cm="1">
        <f t="array" ref="M1019">IF(L1019&lt;&gt;"",_xlfn.TEXTSPLIT(L1019, "$"),"")</f>
        <v/>
      </c>
      <c r="N1019" s="146"/>
      <c r="O1019" s="146" t="str" cm="1">
        <f t="array" ref="O1019">IF(L1019&lt;&gt;"",_xlfn.CHOOSECOLS(_xlfn.TEXTSPLIT(N1019,"--"),1),"")</f>
        <v/>
      </c>
      <c r="P1019" s="146" t="str" cm="1">
        <f t="array" ref="P1019">IF(L1019&lt;&gt;"",IFERROR(_xlfn.CHOOSECOLS(_xlfn.TEXTSPLIT(N1019,"--"),2),""),"")</f>
        <v/>
      </c>
      <c r="Q1019" s="146" t="str">
        <f t="shared" si="58"/>
        <v/>
      </c>
    </row>
    <row r="1020" spans="1:17" x14ac:dyDescent="0.35">
      <c r="A1020" s="147"/>
      <c r="B1020" s="147"/>
      <c r="C1020" s="147"/>
      <c r="D1020" s="147"/>
      <c r="E1020" s="147" t="str">
        <f t="shared" si="57"/>
        <v/>
      </c>
      <c r="F1020" s="147"/>
      <c r="G1020" s="147"/>
      <c r="H1020" s="147"/>
      <c r="I1020" s="147"/>
      <c r="J1020" s="147"/>
      <c r="K1020" s="147"/>
      <c r="L1020" s="147"/>
      <c r="M1020" s="147" t="str" cm="1">
        <f t="array" ref="M1020">IF(L1020&lt;&gt;"",_xlfn.TEXTSPLIT(L1020, "$"),"")</f>
        <v/>
      </c>
      <c r="N1020" s="147"/>
      <c r="O1020" s="147" t="str" cm="1">
        <f t="array" ref="O1020">IF(L1020&lt;&gt;"",_xlfn.CHOOSECOLS(_xlfn.TEXTSPLIT(N1020,"--"),1),"")</f>
        <v/>
      </c>
      <c r="P1020" s="147" t="str" cm="1">
        <f t="array" ref="P1020">IF(L1020&lt;&gt;"",IFERROR(_xlfn.CHOOSECOLS(_xlfn.TEXTSPLIT(N1020,"--"),2),""),"")</f>
        <v/>
      </c>
      <c r="Q1020" s="147" t="str">
        <f t="shared" si="58"/>
        <v/>
      </c>
    </row>
    <row r="1021" spans="1:17" x14ac:dyDescent="0.35">
      <c r="A1021" s="146"/>
      <c r="B1021" s="146"/>
      <c r="C1021" s="146"/>
      <c r="D1021" s="146"/>
      <c r="E1021" s="146" t="str">
        <f t="shared" si="57"/>
        <v/>
      </c>
      <c r="F1021" s="146"/>
      <c r="G1021" s="146"/>
      <c r="H1021" s="146"/>
      <c r="I1021" s="146"/>
      <c r="J1021" s="146"/>
      <c r="K1021" s="146"/>
      <c r="L1021" s="146"/>
      <c r="M1021" s="146" t="str" cm="1">
        <f t="array" ref="M1021">IF(L1021&lt;&gt;"",_xlfn.TEXTSPLIT(L1021, "$"),"")</f>
        <v/>
      </c>
      <c r="N1021" s="146"/>
      <c r="O1021" s="146" t="str" cm="1">
        <f t="array" ref="O1021">IF(L1021&lt;&gt;"",_xlfn.CHOOSECOLS(_xlfn.TEXTSPLIT(N1021,"--"),1),"")</f>
        <v/>
      </c>
      <c r="P1021" s="146" t="str" cm="1">
        <f t="array" ref="P1021">IF(L1021&lt;&gt;"",IFERROR(_xlfn.CHOOSECOLS(_xlfn.TEXTSPLIT(N1021,"--"),2),""),"")</f>
        <v/>
      </c>
      <c r="Q1021" s="146" t="str">
        <f t="shared" si="58"/>
        <v/>
      </c>
    </row>
    <row r="1022" spans="1:17" x14ac:dyDescent="0.35">
      <c r="A1022" s="147"/>
      <c r="B1022" s="147"/>
      <c r="C1022" s="147"/>
      <c r="D1022" s="147"/>
      <c r="E1022" s="147" t="str">
        <f t="shared" si="57"/>
        <v/>
      </c>
      <c r="F1022" s="147"/>
      <c r="G1022" s="147"/>
      <c r="H1022" s="147"/>
      <c r="I1022" s="147"/>
      <c r="J1022" s="147"/>
      <c r="K1022" s="147"/>
      <c r="L1022" s="147"/>
      <c r="M1022" s="147" t="str" cm="1">
        <f t="array" ref="M1022">IF(L1022&lt;&gt;"",_xlfn.TEXTSPLIT(L1022, "$"),"")</f>
        <v/>
      </c>
      <c r="N1022" s="147"/>
      <c r="O1022" s="147" t="str" cm="1">
        <f t="array" ref="O1022">IF(L1022&lt;&gt;"",_xlfn.CHOOSECOLS(_xlfn.TEXTSPLIT(N1022,"--"),1),"")</f>
        <v/>
      </c>
      <c r="P1022" s="147" t="str" cm="1">
        <f t="array" ref="P1022">IF(L1022&lt;&gt;"",IFERROR(_xlfn.CHOOSECOLS(_xlfn.TEXTSPLIT(N1022,"--"),2),""),"")</f>
        <v/>
      </c>
      <c r="Q1022" s="147" t="str">
        <f t="shared" si="58"/>
        <v/>
      </c>
    </row>
    <row r="1023" spans="1:17" x14ac:dyDescent="0.35">
      <c r="A1023" s="146"/>
      <c r="B1023" s="146"/>
      <c r="C1023" s="146"/>
      <c r="D1023" s="146"/>
      <c r="E1023" s="146" t="str">
        <f t="shared" si="57"/>
        <v/>
      </c>
      <c r="F1023" s="146"/>
      <c r="G1023" s="146"/>
      <c r="H1023" s="146"/>
      <c r="I1023" s="146"/>
      <c r="J1023" s="146"/>
      <c r="K1023" s="146"/>
      <c r="L1023" s="146"/>
      <c r="M1023" s="146" t="str" cm="1">
        <f t="array" ref="M1023">IF(L1023&lt;&gt;"",_xlfn.TEXTSPLIT(L1023, "$"),"")</f>
        <v/>
      </c>
      <c r="N1023" s="146"/>
      <c r="O1023" s="146" t="str" cm="1">
        <f t="array" ref="O1023">IF(L1023&lt;&gt;"",_xlfn.CHOOSECOLS(_xlfn.TEXTSPLIT(N1023,"--"),1),"")</f>
        <v/>
      </c>
      <c r="P1023" s="146" t="str" cm="1">
        <f t="array" ref="P1023">IF(L1023&lt;&gt;"",IFERROR(_xlfn.CHOOSECOLS(_xlfn.TEXTSPLIT(N1023,"--"),2),""),"")</f>
        <v/>
      </c>
      <c r="Q1023" s="146" t="str">
        <f t="shared" si="58"/>
        <v/>
      </c>
    </row>
    <row r="1024" spans="1:17" x14ac:dyDescent="0.35">
      <c r="A1024" s="147"/>
      <c r="B1024" s="147"/>
      <c r="C1024" s="147"/>
      <c r="D1024" s="147"/>
      <c r="E1024" s="147" t="str">
        <f t="shared" si="57"/>
        <v/>
      </c>
      <c r="F1024" s="147"/>
      <c r="G1024" s="147"/>
      <c r="H1024" s="147"/>
      <c r="I1024" s="147"/>
      <c r="J1024" s="147"/>
      <c r="K1024" s="147"/>
      <c r="L1024" s="147"/>
      <c r="M1024" s="147" t="str" cm="1">
        <f t="array" ref="M1024">IF(L1024&lt;&gt;"",_xlfn.TEXTSPLIT(L1024, "$"),"")</f>
        <v/>
      </c>
      <c r="N1024" s="147"/>
      <c r="O1024" s="147" t="str" cm="1">
        <f t="array" ref="O1024">IF(L1024&lt;&gt;"",_xlfn.CHOOSECOLS(_xlfn.TEXTSPLIT(N1024,"--"),1),"")</f>
        <v/>
      </c>
      <c r="P1024" s="147" t="str" cm="1">
        <f t="array" ref="P1024">IF(L1024&lt;&gt;"",IFERROR(_xlfn.CHOOSECOLS(_xlfn.TEXTSPLIT(N1024,"--"),2),""),"")</f>
        <v/>
      </c>
      <c r="Q1024" s="147" t="str">
        <f t="shared" si="58"/>
        <v/>
      </c>
    </row>
    <row r="1025" spans="1:17" x14ac:dyDescent="0.35">
      <c r="A1025" s="146"/>
      <c r="B1025" s="146"/>
      <c r="C1025" s="146"/>
      <c r="D1025" s="146"/>
      <c r="E1025" s="146" t="str">
        <f t="shared" si="57"/>
        <v/>
      </c>
      <c r="F1025" s="146"/>
      <c r="G1025" s="146"/>
      <c r="H1025" s="146"/>
      <c r="I1025" s="146"/>
      <c r="J1025" s="146"/>
      <c r="K1025" s="146"/>
      <c r="L1025" s="146"/>
      <c r="M1025" s="146" t="str" cm="1">
        <f t="array" ref="M1025">IF(L1025&lt;&gt;"",_xlfn.TEXTSPLIT(L1025, "$"),"")</f>
        <v/>
      </c>
      <c r="N1025" s="146"/>
      <c r="O1025" s="146" t="str" cm="1">
        <f t="array" ref="O1025">IF(L1025&lt;&gt;"",_xlfn.CHOOSECOLS(_xlfn.TEXTSPLIT(N1025,"--"),1),"")</f>
        <v/>
      </c>
      <c r="P1025" s="146" t="str" cm="1">
        <f t="array" ref="P1025">IF(L1025&lt;&gt;"",IFERROR(_xlfn.CHOOSECOLS(_xlfn.TEXTSPLIT(N1025,"--"),2),""),"")</f>
        <v/>
      </c>
      <c r="Q1025" s="146" t="str">
        <f t="shared" si="58"/>
        <v/>
      </c>
    </row>
    <row r="1026" spans="1:17" x14ac:dyDescent="0.35">
      <c r="A1026" s="147"/>
      <c r="B1026" s="147"/>
      <c r="C1026" s="147"/>
      <c r="D1026" s="147"/>
      <c r="E1026" s="147" t="str">
        <f t="shared" si="57"/>
        <v/>
      </c>
      <c r="F1026" s="147"/>
      <c r="G1026" s="147"/>
      <c r="H1026" s="147"/>
      <c r="I1026" s="147"/>
      <c r="J1026" s="147"/>
      <c r="K1026" s="147"/>
      <c r="L1026" s="147"/>
      <c r="M1026" s="147" t="str" cm="1">
        <f t="array" ref="M1026">IF(L1026&lt;&gt;"",_xlfn.TEXTSPLIT(L1026, "$"),"")</f>
        <v/>
      </c>
      <c r="N1026" s="147"/>
      <c r="O1026" s="147" t="str" cm="1">
        <f t="array" ref="O1026">IF(L1026&lt;&gt;"",_xlfn.CHOOSECOLS(_xlfn.TEXTSPLIT(N1026,"--"),1),"")</f>
        <v/>
      </c>
      <c r="P1026" s="147" t="str" cm="1">
        <f t="array" ref="P1026">IF(L1026&lt;&gt;"",IFERROR(_xlfn.CHOOSECOLS(_xlfn.TEXTSPLIT(N1026,"--"),2),""),"")</f>
        <v/>
      </c>
      <c r="Q1026" s="147" t="str">
        <f t="shared" si="58"/>
        <v/>
      </c>
    </row>
    <row r="1027" spans="1:17" x14ac:dyDescent="0.35">
      <c r="A1027" s="146"/>
      <c r="B1027" s="146"/>
      <c r="C1027" s="146"/>
      <c r="D1027" s="146"/>
      <c r="E1027" s="146" t="str">
        <f t="shared" ref="E1027:E1090" si="59">_xlfn.TEXTJOIN(";",TRUE,C1027,D1027)</f>
        <v/>
      </c>
      <c r="F1027" s="146"/>
      <c r="G1027" s="146"/>
      <c r="H1027" s="146"/>
      <c r="I1027" s="146"/>
      <c r="J1027" s="146"/>
      <c r="K1027" s="146"/>
      <c r="L1027" s="146"/>
      <c r="M1027" s="146" t="str" cm="1">
        <f t="array" ref="M1027">IF(L1027&lt;&gt;"",_xlfn.TEXTSPLIT(L1027, "$"),"")</f>
        <v/>
      </c>
      <c r="N1027" s="146"/>
      <c r="O1027" s="146" t="str" cm="1">
        <f t="array" ref="O1027">IF(L1027&lt;&gt;"",_xlfn.CHOOSECOLS(_xlfn.TEXTSPLIT(N1027,"--"),1),"")</f>
        <v/>
      </c>
      <c r="P1027" s="146" t="str" cm="1">
        <f t="array" ref="P1027">IF(L1027&lt;&gt;"",IFERROR(_xlfn.CHOOSECOLS(_xlfn.TEXTSPLIT(N1027,"--"),2),""),"")</f>
        <v/>
      </c>
      <c r="Q1027" s="146" t="str">
        <f t="shared" ref="Q1027:Q1090" si="60">IF(L1027&lt;&gt;"",IF(SUM(LEN(N1027)-LEN(SUBSTITUTE(N1027,"--","")))/LEN("--")&gt;1,SUBSTITUTE(N1027,CONCATENATE(O1027,"--",P1027,"--"),""),""),"")</f>
        <v/>
      </c>
    </row>
    <row r="1028" spans="1:17" x14ac:dyDescent="0.35">
      <c r="A1028" s="147"/>
      <c r="B1028" s="147"/>
      <c r="C1028" s="147"/>
      <c r="D1028" s="147"/>
      <c r="E1028" s="147" t="str">
        <f t="shared" si="59"/>
        <v/>
      </c>
      <c r="F1028" s="147"/>
      <c r="G1028" s="147"/>
      <c r="H1028" s="147"/>
      <c r="I1028" s="147"/>
      <c r="J1028" s="147"/>
      <c r="K1028" s="147"/>
      <c r="L1028" s="147"/>
      <c r="M1028" s="147" t="str" cm="1">
        <f t="array" ref="M1028">IF(L1028&lt;&gt;"",_xlfn.TEXTSPLIT(L1028, "$"),"")</f>
        <v/>
      </c>
      <c r="N1028" s="147"/>
      <c r="O1028" s="147" t="str" cm="1">
        <f t="array" ref="O1028">IF(L1028&lt;&gt;"",_xlfn.CHOOSECOLS(_xlfn.TEXTSPLIT(N1028,"--"),1),"")</f>
        <v/>
      </c>
      <c r="P1028" s="147" t="str" cm="1">
        <f t="array" ref="P1028">IF(L1028&lt;&gt;"",IFERROR(_xlfn.CHOOSECOLS(_xlfn.TEXTSPLIT(N1028,"--"),2),""),"")</f>
        <v/>
      </c>
      <c r="Q1028" s="147" t="str">
        <f t="shared" si="60"/>
        <v/>
      </c>
    </row>
    <row r="1029" spans="1:17" x14ac:dyDescent="0.35">
      <c r="A1029" s="146"/>
      <c r="B1029" s="146"/>
      <c r="C1029" s="146"/>
      <c r="D1029" s="146"/>
      <c r="E1029" s="146" t="str">
        <f t="shared" si="59"/>
        <v/>
      </c>
      <c r="F1029" s="146"/>
      <c r="G1029" s="146"/>
      <c r="H1029" s="146"/>
      <c r="I1029" s="146"/>
      <c r="J1029" s="146"/>
      <c r="K1029" s="146"/>
      <c r="L1029" s="146"/>
      <c r="M1029" s="146" t="str" cm="1">
        <f t="array" ref="M1029">IF(L1029&lt;&gt;"",_xlfn.TEXTSPLIT(L1029, "$"),"")</f>
        <v/>
      </c>
      <c r="N1029" s="146"/>
      <c r="O1029" s="146" t="str" cm="1">
        <f t="array" ref="O1029">IF(L1029&lt;&gt;"",_xlfn.CHOOSECOLS(_xlfn.TEXTSPLIT(N1029,"--"),1),"")</f>
        <v/>
      </c>
      <c r="P1029" s="146" t="str" cm="1">
        <f t="array" ref="P1029">IF(L1029&lt;&gt;"",IFERROR(_xlfn.CHOOSECOLS(_xlfn.TEXTSPLIT(N1029,"--"),2),""),"")</f>
        <v/>
      </c>
      <c r="Q1029" s="146" t="str">
        <f t="shared" si="60"/>
        <v/>
      </c>
    </row>
    <row r="1030" spans="1:17" x14ac:dyDescent="0.35">
      <c r="A1030" s="147"/>
      <c r="B1030" s="147"/>
      <c r="C1030" s="147"/>
      <c r="D1030" s="147"/>
      <c r="E1030" s="147" t="str">
        <f t="shared" si="59"/>
        <v/>
      </c>
      <c r="F1030" s="147"/>
      <c r="G1030" s="147"/>
      <c r="H1030" s="147"/>
      <c r="I1030" s="147"/>
      <c r="J1030" s="147"/>
      <c r="K1030" s="147"/>
      <c r="L1030" s="147"/>
      <c r="M1030" s="147" t="str" cm="1">
        <f t="array" ref="M1030">IF(L1030&lt;&gt;"",_xlfn.TEXTSPLIT(L1030, "$"),"")</f>
        <v/>
      </c>
      <c r="N1030" s="147"/>
      <c r="O1030" s="147" t="str" cm="1">
        <f t="array" ref="O1030">IF(L1030&lt;&gt;"",_xlfn.CHOOSECOLS(_xlfn.TEXTSPLIT(N1030,"--"),1),"")</f>
        <v/>
      </c>
      <c r="P1030" s="147" t="str" cm="1">
        <f t="array" ref="P1030">IF(L1030&lt;&gt;"",IFERROR(_xlfn.CHOOSECOLS(_xlfn.TEXTSPLIT(N1030,"--"),2),""),"")</f>
        <v/>
      </c>
      <c r="Q1030" s="147" t="str">
        <f t="shared" si="60"/>
        <v/>
      </c>
    </row>
    <row r="1031" spans="1:17" x14ac:dyDescent="0.35">
      <c r="A1031" s="146"/>
      <c r="B1031" s="146"/>
      <c r="C1031" s="146"/>
      <c r="D1031" s="146"/>
      <c r="E1031" s="146" t="str">
        <f t="shared" si="59"/>
        <v/>
      </c>
      <c r="F1031" s="146"/>
      <c r="G1031" s="146"/>
      <c r="H1031" s="146"/>
      <c r="I1031" s="146"/>
      <c r="J1031" s="146"/>
      <c r="K1031" s="146"/>
      <c r="L1031" s="146"/>
      <c r="M1031" s="146" t="str" cm="1">
        <f t="array" ref="M1031">IF(L1031&lt;&gt;"",_xlfn.TEXTSPLIT(L1031, "$"),"")</f>
        <v/>
      </c>
      <c r="N1031" s="146"/>
      <c r="O1031" s="146" t="str" cm="1">
        <f t="array" ref="O1031">IF(L1031&lt;&gt;"",_xlfn.CHOOSECOLS(_xlfn.TEXTSPLIT(N1031,"--"),1),"")</f>
        <v/>
      </c>
      <c r="P1031" s="146" t="str" cm="1">
        <f t="array" ref="P1031">IF(L1031&lt;&gt;"",IFERROR(_xlfn.CHOOSECOLS(_xlfn.TEXTSPLIT(N1031,"--"),2),""),"")</f>
        <v/>
      </c>
      <c r="Q1031" s="146" t="str">
        <f t="shared" si="60"/>
        <v/>
      </c>
    </row>
    <row r="1032" spans="1:17" x14ac:dyDescent="0.35">
      <c r="A1032" s="147"/>
      <c r="B1032" s="147"/>
      <c r="C1032" s="147"/>
      <c r="D1032" s="147"/>
      <c r="E1032" s="147" t="str">
        <f t="shared" si="59"/>
        <v/>
      </c>
      <c r="F1032" s="147"/>
      <c r="G1032" s="147"/>
      <c r="H1032" s="147"/>
      <c r="I1032" s="147"/>
      <c r="J1032" s="147"/>
      <c r="K1032" s="147"/>
      <c r="L1032" s="147"/>
      <c r="M1032" s="147" t="str" cm="1">
        <f t="array" ref="M1032">IF(L1032&lt;&gt;"",_xlfn.TEXTSPLIT(L1032, "$"),"")</f>
        <v/>
      </c>
      <c r="N1032" s="147"/>
      <c r="O1032" s="147" t="str" cm="1">
        <f t="array" ref="O1032">IF(L1032&lt;&gt;"",_xlfn.CHOOSECOLS(_xlfn.TEXTSPLIT(N1032,"--"),1),"")</f>
        <v/>
      </c>
      <c r="P1032" s="147" t="str" cm="1">
        <f t="array" ref="P1032">IF(L1032&lt;&gt;"",IFERROR(_xlfn.CHOOSECOLS(_xlfn.TEXTSPLIT(N1032,"--"),2),""),"")</f>
        <v/>
      </c>
      <c r="Q1032" s="147" t="str">
        <f t="shared" si="60"/>
        <v/>
      </c>
    </row>
    <row r="1033" spans="1:17" x14ac:dyDescent="0.35">
      <c r="A1033" s="146"/>
      <c r="B1033" s="146"/>
      <c r="C1033" s="146"/>
      <c r="D1033" s="146"/>
      <c r="E1033" s="146" t="str">
        <f t="shared" si="59"/>
        <v/>
      </c>
      <c r="F1033" s="146"/>
      <c r="G1033" s="146"/>
      <c r="H1033" s="146"/>
      <c r="I1033" s="146"/>
      <c r="J1033" s="146"/>
      <c r="K1033" s="146"/>
      <c r="L1033" s="146"/>
      <c r="M1033" s="146" t="str" cm="1">
        <f t="array" ref="M1033">IF(L1033&lt;&gt;"",_xlfn.TEXTSPLIT(L1033, "$"),"")</f>
        <v/>
      </c>
      <c r="N1033" s="146"/>
      <c r="O1033" s="146" t="str" cm="1">
        <f t="array" ref="O1033">IF(L1033&lt;&gt;"",_xlfn.CHOOSECOLS(_xlfn.TEXTSPLIT(N1033,"--"),1),"")</f>
        <v/>
      </c>
      <c r="P1033" s="146" t="str" cm="1">
        <f t="array" ref="P1033">IF(L1033&lt;&gt;"",IFERROR(_xlfn.CHOOSECOLS(_xlfn.TEXTSPLIT(N1033,"--"),2),""),"")</f>
        <v/>
      </c>
      <c r="Q1033" s="146" t="str">
        <f t="shared" si="60"/>
        <v/>
      </c>
    </row>
    <row r="1034" spans="1:17" x14ac:dyDescent="0.35">
      <c r="A1034" s="147"/>
      <c r="B1034" s="147"/>
      <c r="C1034" s="147"/>
      <c r="D1034" s="147"/>
      <c r="E1034" s="147" t="str">
        <f t="shared" si="59"/>
        <v/>
      </c>
      <c r="F1034" s="147"/>
      <c r="G1034" s="147"/>
      <c r="H1034" s="147"/>
      <c r="I1034" s="147"/>
      <c r="J1034" s="147"/>
      <c r="K1034" s="147"/>
      <c r="L1034" s="147"/>
      <c r="M1034" s="147" t="str" cm="1">
        <f t="array" ref="M1034">IF(L1034&lt;&gt;"",_xlfn.TEXTSPLIT(L1034, "$"),"")</f>
        <v/>
      </c>
      <c r="N1034" s="147"/>
      <c r="O1034" s="147" t="str" cm="1">
        <f t="array" ref="O1034">IF(L1034&lt;&gt;"",_xlfn.CHOOSECOLS(_xlfn.TEXTSPLIT(N1034,"--"),1),"")</f>
        <v/>
      </c>
      <c r="P1034" s="147" t="str" cm="1">
        <f t="array" ref="P1034">IF(L1034&lt;&gt;"",IFERROR(_xlfn.CHOOSECOLS(_xlfn.TEXTSPLIT(N1034,"--"),2),""),"")</f>
        <v/>
      </c>
      <c r="Q1034" s="147" t="str">
        <f t="shared" si="60"/>
        <v/>
      </c>
    </row>
    <row r="1035" spans="1:17" x14ac:dyDescent="0.35">
      <c r="A1035" s="146"/>
      <c r="B1035" s="146"/>
      <c r="C1035" s="146"/>
      <c r="D1035" s="146"/>
      <c r="E1035" s="146" t="str">
        <f t="shared" si="59"/>
        <v/>
      </c>
      <c r="F1035" s="146"/>
      <c r="G1035" s="146"/>
      <c r="H1035" s="146"/>
      <c r="I1035" s="146"/>
      <c r="J1035" s="146"/>
      <c r="K1035" s="146"/>
      <c r="L1035" s="146"/>
      <c r="M1035" s="146" t="str" cm="1">
        <f t="array" ref="M1035">IF(L1035&lt;&gt;"",_xlfn.TEXTSPLIT(L1035, "$"),"")</f>
        <v/>
      </c>
      <c r="N1035" s="146"/>
      <c r="O1035" s="146" t="str" cm="1">
        <f t="array" ref="O1035">IF(L1035&lt;&gt;"",_xlfn.CHOOSECOLS(_xlfn.TEXTSPLIT(N1035,"--"),1),"")</f>
        <v/>
      </c>
      <c r="P1035" s="146" t="str" cm="1">
        <f t="array" ref="P1035">IF(L1035&lt;&gt;"",IFERROR(_xlfn.CHOOSECOLS(_xlfn.TEXTSPLIT(N1035,"--"),2),""),"")</f>
        <v/>
      </c>
      <c r="Q1035" s="146" t="str">
        <f t="shared" si="60"/>
        <v/>
      </c>
    </row>
    <row r="1036" spans="1:17" x14ac:dyDescent="0.35">
      <c r="A1036" s="147"/>
      <c r="B1036" s="147"/>
      <c r="C1036" s="147"/>
      <c r="D1036" s="147"/>
      <c r="E1036" s="147" t="str">
        <f t="shared" si="59"/>
        <v/>
      </c>
      <c r="F1036" s="147"/>
      <c r="G1036" s="147"/>
      <c r="H1036" s="147"/>
      <c r="I1036" s="147"/>
      <c r="J1036" s="147"/>
      <c r="K1036" s="147"/>
      <c r="L1036" s="147"/>
      <c r="M1036" s="147" t="str" cm="1">
        <f t="array" ref="M1036">IF(L1036&lt;&gt;"",_xlfn.TEXTSPLIT(L1036, "$"),"")</f>
        <v/>
      </c>
      <c r="N1036" s="147"/>
      <c r="O1036" s="147" t="str" cm="1">
        <f t="array" ref="O1036">IF(L1036&lt;&gt;"",_xlfn.CHOOSECOLS(_xlfn.TEXTSPLIT(N1036,"--"),1),"")</f>
        <v/>
      </c>
      <c r="P1036" s="147" t="str" cm="1">
        <f t="array" ref="P1036">IF(L1036&lt;&gt;"",IFERROR(_xlfn.CHOOSECOLS(_xlfn.TEXTSPLIT(N1036,"--"),2),""),"")</f>
        <v/>
      </c>
      <c r="Q1036" s="147" t="str">
        <f t="shared" si="60"/>
        <v/>
      </c>
    </row>
    <row r="1037" spans="1:17" x14ac:dyDescent="0.35">
      <c r="A1037" s="146"/>
      <c r="B1037" s="146"/>
      <c r="C1037" s="146"/>
      <c r="D1037" s="146"/>
      <c r="E1037" s="146" t="str">
        <f t="shared" si="59"/>
        <v/>
      </c>
      <c r="F1037" s="146"/>
      <c r="G1037" s="146"/>
      <c r="H1037" s="146"/>
      <c r="I1037" s="146"/>
      <c r="J1037" s="146"/>
      <c r="K1037" s="146"/>
      <c r="L1037" s="146"/>
      <c r="M1037" s="146" t="str" cm="1">
        <f t="array" ref="M1037">IF(L1037&lt;&gt;"",_xlfn.TEXTSPLIT(L1037, "$"),"")</f>
        <v/>
      </c>
      <c r="N1037" s="146"/>
      <c r="O1037" s="146" t="str" cm="1">
        <f t="array" ref="O1037">IF(L1037&lt;&gt;"",_xlfn.CHOOSECOLS(_xlfn.TEXTSPLIT(N1037,"--"),1),"")</f>
        <v/>
      </c>
      <c r="P1037" s="146" t="str" cm="1">
        <f t="array" ref="P1037">IF(L1037&lt;&gt;"",IFERROR(_xlfn.CHOOSECOLS(_xlfn.TEXTSPLIT(N1037,"--"),2),""),"")</f>
        <v/>
      </c>
      <c r="Q1037" s="146" t="str">
        <f t="shared" si="60"/>
        <v/>
      </c>
    </row>
    <row r="1038" spans="1:17" x14ac:dyDescent="0.35">
      <c r="A1038" s="147"/>
      <c r="B1038" s="147"/>
      <c r="C1038" s="147"/>
      <c r="D1038" s="147"/>
      <c r="E1038" s="147" t="str">
        <f t="shared" si="59"/>
        <v/>
      </c>
      <c r="F1038" s="147"/>
      <c r="G1038" s="147"/>
      <c r="H1038" s="147"/>
      <c r="I1038" s="147"/>
      <c r="J1038" s="147"/>
      <c r="K1038" s="147"/>
      <c r="L1038" s="147"/>
      <c r="M1038" s="147" t="str" cm="1">
        <f t="array" ref="M1038">IF(L1038&lt;&gt;"",_xlfn.TEXTSPLIT(L1038, "$"),"")</f>
        <v/>
      </c>
      <c r="N1038" s="147"/>
      <c r="O1038" s="147" t="str" cm="1">
        <f t="array" ref="O1038">IF(L1038&lt;&gt;"",_xlfn.CHOOSECOLS(_xlfn.TEXTSPLIT(N1038,"--"),1),"")</f>
        <v/>
      </c>
      <c r="P1038" s="147" t="str" cm="1">
        <f t="array" ref="P1038">IF(L1038&lt;&gt;"",IFERROR(_xlfn.CHOOSECOLS(_xlfn.TEXTSPLIT(N1038,"--"),2),""),"")</f>
        <v/>
      </c>
      <c r="Q1038" s="147" t="str">
        <f t="shared" si="60"/>
        <v/>
      </c>
    </row>
    <row r="1039" spans="1:17" x14ac:dyDescent="0.35">
      <c r="A1039" s="146"/>
      <c r="B1039" s="146"/>
      <c r="C1039" s="146"/>
      <c r="D1039" s="146"/>
      <c r="E1039" s="146" t="str">
        <f t="shared" si="59"/>
        <v/>
      </c>
      <c r="F1039" s="146"/>
      <c r="G1039" s="146"/>
      <c r="H1039" s="146"/>
      <c r="I1039" s="146"/>
      <c r="J1039" s="146"/>
      <c r="K1039" s="146"/>
      <c r="L1039" s="146"/>
      <c r="M1039" s="146" t="str" cm="1">
        <f t="array" ref="M1039">IF(L1039&lt;&gt;"",_xlfn.TEXTSPLIT(L1039, "$"),"")</f>
        <v/>
      </c>
      <c r="N1039" s="146"/>
      <c r="O1039" s="146" t="str" cm="1">
        <f t="array" ref="O1039">IF(L1039&lt;&gt;"",_xlfn.CHOOSECOLS(_xlfn.TEXTSPLIT(N1039,"--"),1),"")</f>
        <v/>
      </c>
      <c r="P1039" s="146" t="str" cm="1">
        <f t="array" ref="P1039">IF(L1039&lt;&gt;"",IFERROR(_xlfn.CHOOSECOLS(_xlfn.TEXTSPLIT(N1039,"--"),2),""),"")</f>
        <v/>
      </c>
      <c r="Q1039" s="146" t="str">
        <f t="shared" si="60"/>
        <v/>
      </c>
    </row>
    <row r="1040" spans="1:17" x14ac:dyDescent="0.35">
      <c r="A1040" s="147"/>
      <c r="B1040" s="147"/>
      <c r="C1040" s="147"/>
      <c r="D1040" s="147"/>
      <c r="E1040" s="147" t="str">
        <f t="shared" si="59"/>
        <v/>
      </c>
      <c r="F1040" s="147"/>
      <c r="G1040" s="147"/>
      <c r="H1040" s="147"/>
      <c r="I1040" s="147"/>
      <c r="J1040" s="147"/>
      <c r="K1040" s="147"/>
      <c r="L1040" s="147"/>
      <c r="M1040" s="147" t="str" cm="1">
        <f t="array" ref="M1040">IF(L1040&lt;&gt;"",_xlfn.TEXTSPLIT(L1040, "$"),"")</f>
        <v/>
      </c>
      <c r="N1040" s="147"/>
      <c r="O1040" s="147" t="str" cm="1">
        <f t="array" ref="O1040">IF(L1040&lt;&gt;"",_xlfn.CHOOSECOLS(_xlfn.TEXTSPLIT(N1040,"--"),1),"")</f>
        <v/>
      </c>
      <c r="P1040" s="147" t="str" cm="1">
        <f t="array" ref="P1040">IF(L1040&lt;&gt;"",IFERROR(_xlfn.CHOOSECOLS(_xlfn.TEXTSPLIT(N1040,"--"),2),""),"")</f>
        <v/>
      </c>
      <c r="Q1040" s="147" t="str">
        <f t="shared" si="60"/>
        <v/>
      </c>
    </row>
    <row r="1041" spans="1:17" x14ac:dyDescent="0.35">
      <c r="A1041" s="146"/>
      <c r="B1041" s="146"/>
      <c r="C1041" s="146"/>
      <c r="D1041" s="146"/>
      <c r="E1041" s="146" t="str">
        <f t="shared" si="59"/>
        <v/>
      </c>
      <c r="F1041" s="146"/>
      <c r="G1041" s="146"/>
      <c r="H1041" s="146"/>
      <c r="I1041" s="146"/>
      <c r="J1041" s="146"/>
      <c r="K1041" s="146"/>
      <c r="L1041" s="146"/>
      <c r="M1041" s="146" t="str" cm="1">
        <f t="array" ref="M1041">IF(L1041&lt;&gt;"",_xlfn.TEXTSPLIT(L1041, "$"),"")</f>
        <v/>
      </c>
      <c r="N1041" s="146"/>
      <c r="O1041" s="146" t="str" cm="1">
        <f t="array" ref="O1041">IF(L1041&lt;&gt;"",_xlfn.CHOOSECOLS(_xlfn.TEXTSPLIT(N1041,"--"),1),"")</f>
        <v/>
      </c>
      <c r="P1041" s="146" t="str" cm="1">
        <f t="array" ref="P1041">IF(L1041&lt;&gt;"",IFERROR(_xlfn.CHOOSECOLS(_xlfn.TEXTSPLIT(N1041,"--"),2),""),"")</f>
        <v/>
      </c>
      <c r="Q1041" s="146" t="str">
        <f t="shared" si="60"/>
        <v/>
      </c>
    </row>
    <row r="1042" spans="1:17" x14ac:dyDescent="0.35">
      <c r="A1042" s="147"/>
      <c r="B1042" s="147"/>
      <c r="C1042" s="147"/>
      <c r="D1042" s="147"/>
      <c r="E1042" s="147" t="str">
        <f t="shared" si="59"/>
        <v/>
      </c>
      <c r="F1042" s="147"/>
      <c r="G1042" s="147"/>
      <c r="H1042" s="147"/>
      <c r="I1042" s="147"/>
      <c r="J1042" s="147"/>
      <c r="K1042" s="147"/>
      <c r="L1042" s="147"/>
      <c r="M1042" s="147" t="str" cm="1">
        <f t="array" ref="M1042">IF(L1042&lt;&gt;"",_xlfn.TEXTSPLIT(L1042, "$"),"")</f>
        <v/>
      </c>
      <c r="N1042" s="147"/>
      <c r="O1042" s="147" t="str" cm="1">
        <f t="array" ref="O1042">IF(L1042&lt;&gt;"",_xlfn.CHOOSECOLS(_xlfn.TEXTSPLIT(N1042,"--"),1),"")</f>
        <v/>
      </c>
      <c r="P1042" s="147" t="str" cm="1">
        <f t="array" ref="P1042">IF(L1042&lt;&gt;"",IFERROR(_xlfn.CHOOSECOLS(_xlfn.TEXTSPLIT(N1042,"--"),2),""),"")</f>
        <v/>
      </c>
      <c r="Q1042" s="147" t="str">
        <f t="shared" si="60"/>
        <v/>
      </c>
    </row>
    <row r="1043" spans="1:17" x14ac:dyDescent="0.35">
      <c r="A1043" s="146"/>
      <c r="B1043" s="146"/>
      <c r="C1043" s="146"/>
      <c r="D1043" s="146"/>
      <c r="E1043" s="146" t="str">
        <f t="shared" si="59"/>
        <v/>
      </c>
      <c r="F1043" s="146"/>
      <c r="G1043" s="146"/>
      <c r="H1043" s="146"/>
      <c r="I1043" s="146"/>
      <c r="J1043" s="146"/>
      <c r="K1043" s="146"/>
      <c r="L1043" s="146"/>
      <c r="M1043" s="146" t="str" cm="1">
        <f t="array" ref="M1043">IF(L1043&lt;&gt;"",_xlfn.TEXTSPLIT(L1043, "$"),"")</f>
        <v/>
      </c>
      <c r="N1043" s="146"/>
      <c r="O1043" s="146" t="str" cm="1">
        <f t="array" ref="O1043">IF(L1043&lt;&gt;"",_xlfn.CHOOSECOLS(_xlfn.TEXTSPLIT(N1043,"--"),1),"")</f>
        <v/>
      </c>
      <c r="P1043" s="146" t="str" cm="1">
        <f t="array" ref="P1043">IF(L1043&lt;&gt;"",IFERROR(_xlfn.CHOOSECOLS(_xlfn.TEXTSPLIT(N1043,"--"),2),""),"")</f>
        <v/>
      </c>
      <c r="Q1043" s="146" t="str">
        <f t="shared" si="60"/>
        <v/>
      </c>
    </row>
    <row r="1044" spans="1:17" x14ac:dyDescent="0.35">
      <c r="A1044" s="147"/>
      <c r="B1044" s="147"/>
      <c r="C1044" s="147"/>
      <c r="D1044" s="147"/>
      <c r="E1044" s="147" t="str">
        <f t="shared" si="59"/>
        <v/>
      </c>
      <c r="F1044" s="147"/>
      <c r="G1044" s="147"/>
      <c r="H1044" s="147"/>
      <c r="I1044" s="147"/>
      <c r="J1044" s="147"/>
      <c r="K1044" s="147"/>
      <c r="L1044" s="147"/>
      <c r="M1044" s="147" t="str" cm="1">
        <f t="array" ref="M1044">IF(L1044&lt;&gt;"",_xlfn.TEXTSPLIT(L1044, "$"),"")</f>
        <v/>
      </c>
      <c r="N1044" s="147"/>
      <c r="O1044" s="147" t="str" cm="1">
        <f t="array" ref="O1044">IF(L1044&lt;&gt;"",_xlfn.CHOOSECOLS(_xlfn.TEXTSPLIT(N1044,"--"),1),"")</f>
        <v/>
      </c>
      <c r="P1044" s="147" t="str" cm="1">
        <f t="array" ref="P1044">IF(L1044&lt;&gt;"",IFERROR(_xlfn.CHOOSECOLS(_xlfn.TEXTSPLIT(N1044,"--"),2),""),"")</f>
        <v/>
      </c>
      <c r="Q1044" s="147" t="str">
        <f t="shared" si="60"/>
        <v/>
      </c>
    </row>
    <row r="1045" spans="1:17" x14ac:dyDescent="0.35">
      <c r="A1045" s="146"/>
      <c r="B1045" s="146"/>
      <c r="C1045" s="146"/>
      <c r="D1045" s="146"/>
      <c r="E1045" s="146" t="str">
        <f t="shared" si="59"/>
        <v/>
      </c>
      <c r="F1045" s="146"/>
      <c r="G1045" s="146"/>
      <c r="H1045" s="146"/>
      <c r="I1045" s="146"/>
      <c r="J1045" s="146"/>
      <c r="K1045" s="146"/>
      <c r="L1045" s="146"/>
      <c r="M1045" s="146" t="str" cm="1">
        <f t="array" ref="M1045">IF(L1045&lt;&gt;"",_xlfn.TEXTSPLIT(L1045, "$"),"")</f>
        <v/>
      </c>
      <c r="N1045" s="146"/>
      <c r="O1045" s="146" t="str" cm="1">
        <f t="array" ref="O1045">IF(L1045&lt;&gt;"",_xlfn.CHOOSECOLS(_xlfn.TEXTSPLIT(N1045,"--"),1),"")</f>
        <v/>
      </c>
      <c r="P1045" s="146" t="str" cm="1">
        <f t="array" ref="P1045">IF(L1045&lt;&gt;"",IFERROR(_xlfn.CHOOSECOLS(_xlfn.TEXTSPLIT(N1045,"--"),2),""),"")</f>
        <v/>
      </c>
      <c r="Q1045" s="146" t="str">
        <f t="shared" si="60"/>
        <v/>
      </c>
    </row>
    <row r="1046" spans="1:17" x14ac:dyDescent="0.35">
      <c r="A1046" s="147"/>
      <c r="B1046" s="147"/>
      <c r="C1046" s="147"/>
      <c r="D1046" s="147"/>
      <c r="E1046" s="147" t="str">
        <f t="shared" si="59"/>
        <v/>
      </c>
      <c r="F1046" s="147"/>
      <c r="G1046" s="147"/>
      <c r="H1046" s="147"/>
      <c r="I1046" s="147"/>
      <c r="J1046" s="147"/>
      <c r="K1046" s="147"/>
      <c r="L1046" s="147"/>
      <c r="M1046" s="147" t="str" cm="1">
        <f t="array" ref="M1046">IF(L1046&lt;&gt;"",_xlfn.TEXTSPLIT(L1046, "$"),"")</f>
        <v/>
      </c>
      <c r="N1046" s="147"/>
      <c r="O1046" s="147" t="str" cm="1">
        <f t="array" ref="O1046">IF(L1046&lt;&gt;"",_xlfn.CHOOSECOLS(_xlfn.TEXTSPLIT(N1046,"--"),1),"")</f>
        <v/>
      </c>
      <c r="P1046" s="147" t="str" cm="1">
        <f t="array" ref="P1046">IF(L1046&lt;&gt;"",IFERROR(_xlfn.CHOOSECOLS(_xlfn.TEXTSPLIT(N1046,"--"),2),""),"")</f>
        <v/>
      </c>
      <c r="Q1046" s="147" t="str">
        <f t="shared" si="60"/>
        <v/>
      </c>
    </row>
    <row r="1047" spans="1:17" x14ac:dyDescent="0.35">
      <c r="A1047" s="146"/>
      <c r="B1047" s="146"/>
      <c r="C1047" s="146"/>
      <c r="D1047" s="146"/>
      <c r="E1047" s="146" t="str">
        <f t="shared" si="59"/>
        <v/>
      </c>
      <c r="F1047" s="146"/>
      <c r="G1047" s="146"/>
      <c r="H1047" s="146"/>
      <c r="I1047" s="146"/>
      <c r="J1047" s="146"/>
      <c r="K1047" s="146"/>
      <c r="L1047" s="146"/>
      <c r="M1047" s="146" t="str" cm="1">
        <f t="array" ref="M1047">IF(L1047&lt;&gt;"",_xlfn.TEXTSPLIT(L1047, "$"),"")</f>
        <v/>
      </c>
      <c r="N1047" s="146"/>
      <c r="O1047" s="146" t="str" cm="1">
        <f t="array" ref="O1047">IF(L1047&lt;&gt;"",_xlfn.CHOOSECOLS(_xlfn.TEXTSPLIT(N1047,"--"),1),"")</f>
        <v/>
      </c>
      <c r="P1047" s="146" t="str" cm="1">
        <f t="array" ref="P1047">IF(L1047&lt;&gt;"",IFERROR(_xlfn.CHOOSECOLS(_xlfn.TEXTSPLIT(N1047,"--"),2),""),"")</f>
        <v/>
      </c>
      <c r="Q1047" s="146" t="str">
        <f t="shared" si="60"/>
        <v/>
      </c>
    </row>
    <row r="1048" spans="1:17" x14ac:dyDescent="0.35">
      <c r="A1048" s="147"/>
      <c r="B1048" s="147"/>
      <c r="C1048" s="147"/>
      <c r="D1048" s="147"/>
      <c r="E1048" s="147" t="str">
        <f t="shared" si="59"/>
        <v/>
      </c>
      <c r="F1048" s="147"/>
      <c r="G1048" s="147"/>
      <c r="H1048" s="147"/>
      <c r="I1048" s="147"/>
      <c r="J1048" s="147"/>
      <c r="K1048" s="147"/>
      <c r="L1048" s="147"/>
      <c r="M1048" s="147" t="str" cm="1">
        <f t="array" ref="M1048">IF(L1048&lt;&gt;"",_xlfn.TEXTSPLIT(L1048, "$"),"")</f>
        <v/>
      </c>
      <c r="N1048" s="147"/>
      <c r="O1048" s="147" t="str" cm="1">
        <f t="array" ref="O1048">IF(L1048&lt;&gt;"",_xlfn.CHOOSECOLS(_xlfn.TEXTSPLIT(N1048,"--"),1),"")</f>
        <v/>
      </c>
      <c r="P1048" s="147" t="str" cm="1">
        <f t="array" ref="P1048">IF(L1048&lt;&gt;"",IFERROR(_xlfn.CHOOSECOLS(_xlfn.TEXTSPLIT(N1048,"--"),2),""),"")</f>
        <v/>
      </c>
      <c r="Q1048" s="147" t="str">
        <f t="shared" si="60"/>
        <v/>
      </c>
    </row>
    <row r="1049" spans="1:17" x14ac:dyDescent="0.35">
      <c r="A1049" s="146"/>
      <c r="B1049" s="146"/>
      <c r="C1049" s="146"/>
      <c r="D1049" s="146"/>
      <c r="E1049" s="146" t="str">
        <f t="shared" si="59"/>
        <v/>
      </c>
      <c r="F1049" s="146"/>
      <c r="G1049" s="146"/>
      <c r="H1049" s="146"/>
      <c r="I1049" s="146"/>
      <c r="J1049" s="146"/>
      <c r="K1049" s="146"/>
      <c r="L1049" s="146"/>
      <c r="M1049" s="146" t="str" cm="1">
        <f t="array" ref="M1049">IF(L1049&lt;&gt;"",_xlfn.TEXTSPLIT(L1049, "$"),"")</f>
        <v/>
      </c>
      <c r="N1049" s="146"/>
      <c r="O1049" s="146" t="str" cm="1">
        <f t="array" ref="O1049">IF(L1049&lt;&gt;"",_xlfn.CHOOSECOLS(_xlfn.TEXTSPLIT(N1049,"--"),1),"")</f>
        <v/>
      </c>
      <c r="P1049" s="146" t="str" cm="1">
        <f t="array" ref="P1049">IF(L1049&lt;&gt;"",IFERROR(_xlfn.CHOOSECOLS(_xlfn.TEXTSPLIT(N1049,"--"),2),""),"")</f>
        <v/>
      </c>
      <c r="Q1049" s="146" t="str">
        <f t="shared" si="60"/>
        <v/>
      </c>
    </row>
    <row r="1050" spans="1:17" x14ac:dyDescent="0.35">
      <c r="A1050" s="147"/>
      <c r="B1050" s="147"/>
      <c r="C1050" s="147"/>
      <c r="D1050" s="147"/>
      <c r="E1050" s="147" t="str">
        <f t="shared" si="59"/>
        <v/>
      </c>
      <c r="F1050" s="147"/>
      <c r="G1050" s="147"/>
      <c r="H1050" s="147"/>
      <c r="I1050" s="147"/>
      <c r="J1050" s="147"/>
      <c r="K1050" s="147"/>
      <c r="L1050" s="147"/>
      <c r="M1050" s="147" t="str" cm="1">
        <f t="array" ref="M1050">IF(L1050&lt;&gt;"",_xlfn.TEXTSPLIT(L1050, "$"),"")</f>
        <v/>
      </c>
      <c r="N1050" s="147"/>
      <c r="O1050" s="147" t="str" cm="1">
        <f t="array" ref="O1050">IF(L1050&lt;&gt;"",_xlfn.CHOOSECOLS(_xlfn.TEXTSPLIT(N1050,"--"),1),"")</f>
        <v/>
      </c>
      <c r="P1050" s="147" t="str" cm="1">
        <f t="array" ref="P1050">IF(L1050&lt;&gt;"",IFERROR(_xlfn.CHOOSECOLS(_xlfn.TEXTSPLIT(N1050,"--"),2),""),"")</f>
        <v/>
      </c>
      <c r="Q1050" s="147" t="str">
        <f t="shared" si="60"/>
        <v/>
      </c>
    </row>
    <row r="1051" spans="1:17" x14ac:dyDescent="0.35">
      <c r="A1051" s="146"/>
      <c r="B1051" s="146"/>
      <c r="C1051" s="146"/>
      <c r="D1051" s="146"/>
      <c r="E1051" s="146" t="str">
        <f t="shared" si="59"/>
        <v/>
      </c>
      <c r="F1051" s="146"/>
      <c r="G1051" s="146"/>
      <c r="H1051" s="146"/>
      <c r="I1051" s="146"/>
      <c r="J1051" s="146"/>
      <c r="K1051" s="146"/>
      <c r="L1051" s="146"/>
      <c r="M1051" s="146" t="str" cm="1">
        <f t="array" ref="M1051">IF(L1051&lt;&gt;"",_xlfn.TEXTSPLIT(L1051, "$"),"")</f>
        <v/>
      </c>
      <c r="N1051" s="146"/>
      <c r="O1051" s="146" t="str" cm="1">
        <f t="array" ref="O1051">IF(L1051&lt;&gt;"",_xlfn.CHOOSECOLS(_xlfn.TEXTSPLIT(N1051,"--"),1),"")</f>
        <v/>
      </c>
      <c r="P1051" s="146" t="str" cm="1">
        <f t="array" ref="P1051">IF(L1051&lt;&gt;"",IFERROR(_xlfn.CHOOSECOLS(_xlfn.TEXTSPLIT(N1051,"--"),2),""),"")</f>
        <v/>
      </c>
      <c r="Q1051" s="146" t="str">
        <f t="shared" si="60"/>
        <v/>
      </c>
    </row>
    <row r="1052" spans="1:17" x14ac:dyDescent="0.35">
      <c r="A1052" s="147"/>
      <c r="B1052" s="147"/>
      <c r="C1052" s="147"/>
      <c r="D1052" s="147"/>
      <c r="E1052" s="147" t="str">
        <f t="shared" si="59"/>
        <v/>
      </c>
      <c r="F1052" s="147"/>
      <c r="G1052" s="147"/>
      <c r="H1052" s="147"/>
      <c r="I1052" s="147"/>
      <c r="J1052" s="147"/>
      <c r="K1052" s="147"/>
      <c r="L1052" s="147"/>
      <c r="M1052" s="147" t="str" cm="1">
        <f t="array" ref="M1052">IF(L1052&lt;&gt;"",_xlfn.TEXTSPLIT(L1052, "$"),"")</f>
        <v/>
      </c>
      <c r="N1052" s="147"/>
      <c r="O1052" s="147" t="str" cm="1">
        <f t="array" ref="O1052">IF(L1052&lt;&gt;"",_xlfn.CHOOSECOLS(_xlfn.TEXTSPLIT(N1052,"--"),1),"")</f>
        <v/>
      </c>
      <c r="P1052" s="147" t="str" cm="1">
        <f t="array" ref="P1052">IF(L1052&lt;&gt;"",IFERROR(_xlfn.CHOOSECOLS(_xlfn.TEXTSPLIT(N1052,"--"),2),""),"")</f>
        <v/>
      </c>
      <c r="Q1052" s="147" t="str">
        <f t="shared" si="60"/>
        <v/>
      </c>
    </row>
    <row r="1053" spans="1:17" x14ac:dyDescent="0.35">
      <c r="A1053" s="146"/>
      <c r="B1053" s="146"/>
      <c r="C1053" s="146"/>
      <c r="D1053" s="146"/>
      <c r="E1053" s="146" t="str">
        <f t="shared" si="59"/>
        <v/>
      </c>
      <c r="F1053" s="146"/>
      <c r="G1053" s="146"/>
      <c r="H1053" s="146"/>
      <c r="I1053" s="146"/>
      <c r="J1053" s="146"/>
      <c r="K1053" s="146"/>
      <c r="L1053" s="146"/>
      <c r="M1053" s="146" t="str" cm="1">
        <f t="array" ref="M1053">IF(L1053&lt;&gt;"",_xlfn.TEXTSPLIT(L1053, "$"),"")</f>
        <v/>
      </c>
      <c r="N1053" s="146"/>
      <c r="O1053" s="146" t="str" cm="1">
        <f t="array" ref="O1053">IF(L1053&lt;&gt;"",_xlfn.CHOOSECOLS(_xlfn.TEXTSPLIT(N1053,"--"),1),"")</f>
        <v/>
      </c>
      <c r="P1053" s="146" t="str" cm="1">
        <f t="array" ref="P1053">IF(L1053&lt;&gt;"",IFERROR(_xlfn.CHOOSECOLS(_xlfn.TEXTSPLIT(N1053,"--"),2),""),"")</f>
        <v/>
      </c>
      <c r="Q1053" s="146" t="str">
        <f t="shared" si="60"/>
        <v/>
      </c>
    </row>
    <row r="1054" spans="1:17" x14ac:dyDescent="0.35">
      <c r="A1054" s="147"/>
      <c r="B1054" s="147"/>
      <c r="C1054" s="147"/>
      <c r="D1054" s="147"/>
      <c r="E1054" s="147" t="str">
        <f t="shared" si="59"/>
        <v/>
      </c>
      <c r="F1054" s="147"/>
      <c r="G1054" s="147"/>
      <c r="H1054" s="147"/>
      <c r="I1054" s="147"/>
      <c r="J1054" s="147"/>
      <c r="K1054" s="147"/>
      <c r="L1054" s="147"/>
      <c r="M1054" s="147" t="str" cm="1">
        <f t="array" ref="M1054">IF(L1054&lt;&gt;"",_xlfn.TEXTSPLIT(L1054, "$"),"")</f>
        <v/>
      </c>
      <c r="N1054" s="147"/>
      <c r="O1054" s="147" t="str" cm="1">
        <f t="array" ref="O1054">IF(L1054&lt;&gt;"",_xlfn.CHOOSECOLS(_xlfn.TEXTSPLIT(N1054,"--"),1),"")</f>
        <v/>
      </c>
      <c r="P1054" s="147" t="str" cm="1">
        <f t="array" ref="P1054">IF(L1054&lt;&gt;"",IFERROR(_xlfn.CHOOSECOLS(_xlfn.TEXTSPLIT(N1054,"--"),2),""),"")</f>
        <v/>
      </c>
      <c r="Q1054" s="147" t="str">
        <f t="shared" si="60"/>
        <v/>
      </c>
    </row>
    <row r="1055" spans="1:17" x14ac:dyDescent="0.35">
      <c r="A1055" s="146"/>
      <c r="B1055" s="146"/>
      <c r="C1055" s="146"/>
      <c r="D1055" s="146"/>
      <c r="E1055" s="146" t="str">
        <f t="shared" si="59"/>
        <v/>
      </c>
      <c r="F1055" s="146"/>
      <c r="G1055" s="146"/>
      <c r="H1055" s="146"/>
      <c r="I1055" s="146"/>
      <c r="J1055" s="146"/>
      <c r="K1055" s="146"/>
      <c r="L1055" s="146"/>
      <c r="M1055" s="146" t="str" cm="1">
        <f t="array" ref="M1055">IF(L1055&lt;&gt;"",_xlfn.TEXTSPLIT(L1055, "$"),"")</f>
        <v/>
      </c>
      <c r="N1055" s="146"/>
      <c r="O1055" s="146" t="str" cm="1">
        <f t="array" ref="O1055">IF(L1055&lt;&gt;"",_xlfn.CHOOSECOLS(_xlfn.TEXTSPLIT(N1055,"--"),1),"")</f>
        <v/>
      </c>
      <c r="P1055" s="146" t="str" cm="1">
        <f t="array" ref="P1055">IF(L1055&lt;&gt;"",IFERROR(_xlfn.CHOOSECOLS(_xlfn.TEXTSPLIT(N1055,"--"),2),""),"")</f>
        <v/>
      </c>
      <c r="Q1055" s="146" t="str">
        <f t="shared" si="60"/>
        <v/>
      </c>
    </row>
    <row r="1056" spans="1:17" x14ac:dyDescent="0.35">
      <c r="A1056" s="147"/>
      <c r="B1056" s="147"/>
      <c r="C1056" s="147"/>
      <c r="D1056" s="147"/>
      <c r="E1056" s="147" t="str">
        <f t="shared" si="59"/>
        <v/>
      </c>
      <c r="F1056" s="147"/>
      <c r="G1056" s="147"/>
      <c r="H1056" s="147"/>
      <c r="I1056" s="147"/>
      <c r="J1056" s="147"/>
      <c r="K1056" s="147"/>
      <c r="L1056" s="147"/>
      <c r="M1056" s="147" t="str" cm="1">
        <f t="array" ref="M1056">IF(L1056&lt;&gt;"",_xlfn.TEXTSPLIT(L1056, "$"),"")</f>
        <v/>
      </c>
      <c r="N1056" s="147"/>
      <c r="O1056" s="147" t="str" cm="1">
        <f t="array" ref="O1056">IF(L1056&lt;&gt;"",_xlfn.CHOOSECOLS(_xlfn.TEXTSPLIT(N1056,"--"),1),"")</f>
        <v/>
      </c>
      <c r="P1056" s="147" t="str" cm="1">
        <f t="array" ref="P1056">IF(L1056&lt;&gt;"",IFERROR(_xlfn.CHOOSECOLS(_xlfn.TEXTSPLIT(N1056,"--"),2),""),"")</f>
        <v/>
      </c>
      <c r="Q1056" s="147" t="str">
        <f t="shared" si="60"/>
        <v/>
      </c>
    </row>
    <row r="1057" spans="1:17" x14ac:dyDescent="0.35">
      <c r="A1057" s="146"/>
      <c r="B1057" s="146"/>
      <c r="C1057" s="146"/>
      <c r="D1057" s="146"/>
      <c r="E1057" s="146" t="str">
        <f t="shared" si="59"/>
        <v/>
      </c>
      <c r="F1057" s="146"/>
      <c r="G1057" s="146"/>
      <c r="H1057" s="146"/>
      <c r="I1057" s="146"/>
      <c r="J1057" s="146"/>
      <c r="K1057" s="146"/>
      <c r="L1057" s="146"/>
      <c r="M1057" s="146" t="str" cm="1">
        <f t="array" ref="M1057">IF(L1057&lt;&gt;"",_xlfn.TEXTSPLIT(L1057, "$"),"")</f>
        <v/>
      </c>
      <c r="N1057" s="146"/>
      <c r="O1057" s="146" t="str" cm="1">
        <f t="array" ref="O1057">IF(L1057&lt;&gt;"",_xlfn.CHOOSECOLS(_xlfn.TEXTSPLIT(N1057,"--"),1),"")</f>
        <v/>
      </c>
      <c r="P1057" s="146" t="str" cm="1">
        <f t="array" ref="P1057">IF(L1057&lt;&gt;"",IFERROR(_xlfn.CHOOSECOLS(_xlfn.TEXTSPLIT(N1057,"--"),2),""),"")</f>
        <v/>
      </c>
      <c r="Q1057" s="146" t="str">
        <f t="shared" si="60"/>
        <v/>
      </c>
    </row>
    <row r="1058" spans="1:17" x14ac:dyDescent="0.35">
      <c r="A1058" s="147"/>
      <c r="B1058" s="147"/>
      <c r="C1058" s="147"/>
      <c r="D1058" s="147"/>
      <c r="E1058" s="147" t="str">
        <f t="shared" si="59"/>
        <v/>
      </c>
      <c r="F1058" s="147"/>
      <c r="G1058" s="147"/>
      <c r="H1058" s="147"/>
      <c r="I1058" s="147"/>
      <c r="J1058" s="147"/>
      <c r="K1058" s="147"/>
      <c r="L1058" s="147"/>
      <c r="M1058" s="147" t="str" cm="1">
        <f t="array" ref="M1058">IF(L1058&lt;&gt;"",_xlfn.TEXTSPLIT(L1058, "$"),"")</f>
        <v/>
      </c>
      <c r="N1058" s="147"/>
      <c r="O1058" s="147" t="str" cm="1">
        <f t="array" ref="O1058">IF(L1058&lt;&gt;"",_xlfn.CHOOSECOLS(_xlfn.TEXTSPLIT(N1058,"--"),1),"")</f>
        <v/>
      </c>
      <c r="P1058" s="147" t="str" cm="1">
        <f t="array" ref="P1058">IF(L1058&lt;&gt;"",IFERROR(_xlfn.CHOOSECOLS(_xlfn.TEXTSPLIT(N1058,"--"),2),""),"")</f>
        <v/>
      </c>
      <c r="Q1058" s="147" t="str">
        <f t="shared" si="60"/>
        <v/>
      </c>
    </row>
    <row r="1059" spans="1:17" x14ac:dyDescent="0.35">
      <c r="A1059" s="146"/>
      <c r="B1059" s="146"/>
      <c r="C1059" s="146"/>
      <c r="D1059" s="146"/>
      <c r="E1059" s="146" t="str">
        <f t="shared" si="59"/>
        <v/>
      </c>
      <c r="F1059" s="146"/>
      <c r="G1059" s="146"/>
      <c r="H1059" s="146"/>
      <c r="I1059" s="146"/>
      <c r="J1059" s="146"/>
      <c r="K1059" s="146"/>
      <c r="L1059" s="146"/>
      <c r="M1059" s="146" t="str" cm="1">
        <f t="array" ref="M1059">IF(L1059&lt;&gt;"",_xlfn.TEXTSPLIT(L1059, "$"),"")</f>
        <v/>
      </c>
      <c r="N1059" s="146"/>
      <c r="O1059" s="146" t="str" cm="1">
        <f t="array" ref="O1059">IF(L1059&lt;&gt;"",_xlfn.CHOOSECOLS(_xlfn.TEXTSPLIT(N1059,"--"),1),"")</f>
        <v/>
      </c>
      <c r="P1059" s="146" t="str" cm="1">
        <f t="array" ref="P1059">IF(L1059&lt;&gt;"",IFERROR(_xlfn.CHOOSECOLS(_xlfn.TEXTSPLIT(N1059,"--"),2),""),"")</f>
        <v/>
      </c>
      <c r="Q1059" s="146" t="str">
        <f t="shared" si="60"/>
        <v/>
      </c>
    </row>
    <row r="1060" spans="1:17" x14ac:dyDescent="0.35">
      <c r="A1060" s="147"/>
      <c r="B1060" s="147"/>
      <c r="C1060" s="147"/>
      <c r="D1060" s="147"/>
      <c r="E1060" s="147" t="str">
        <f t="shared" si="59"/>
        <v/>
      </c>
      <c r="F1060" s="147"/>
      <c r="G1060" s="147"/>
      <c r="H1060" s="147"/>
      <c r="I1060" s="147"/>
      <c r="J1060" s="147"/>
      <c r="K1060" s="147"/>
      <c r="L1060" s="147"/>
      <c r="M1060" s="147" t="str" cm="1">
        <f t="array" ref="M1060">IF(L1060&lt;&gt;"",_xlfn.TEXTSPLIT(L1060, "$"),"")</f>
        <v/>
      </c>
      <c r="N1060" s="147"/>
      <c r="O1060" s="147" t="str" cm="1">
        <f t="array" ref="O1060">IF(L1060&lt;&gt;"",_xlfn.CHOOSECOLS(_xlfn.TEXTSPLIT(N1060,"--"),1),"")</f>
        <v/>
      </c>
      <c r="P1060" s="147" t="str" cm="1">
        <f t="array" ref="P1060">IF(L1060&lt;&gt;"",IFERROR(_xlfn.CHOOSECOLS(_xlfn.TEXTSPLIT(N1060,"--"),2),""),"")</f>
        <v/>
      </c>
      <c r="Q1060" s="147" t="str">
        <f t="shared" si="60"/>
        <v/>
      </c>
    </row>
    <row r="1061" spans="1:17" x14ac:dyDescent="0.35">
      <c r="A1061" s="146"/>
      <c r="B1061" s="146"/>
      <c r="C1061" s="146"/>
      <c r="D1061" s="146"/>
      <c r="E1061" s="146" t="str">
        <f t="shared" si="59"/>
        <v/>
      </c>
      <c r="F1061" s="146"/>
      <c r="G1061" s="146"/>
      <c r="H1061" s="146"/>
      <c r="I1061" s="146"/>
      <c r="J1061" s="146"/>
      <c r="K1061" s="146"/>
      <c r="L1061" s="146"/>
      <c r="M1061" s="146" t="str" cm="1">
        <f t="array" ref="M1061">IF(L1061&lt;&gt;"",_xlfn.TEXTSPLIT(L1061, "$"),"")</f>
        <v/>
      </c>
      <c r="N1061" s="146"/>
      <c r="O1061" s="146" t="str" cm="1">
        <f t="array" ref="O1061">IF(L1061&lt;&gt;"",_xlfn.CHOOSECOLS(_xlfn.TEXTSPLIT(N1061,"--"),1),"")</f>
        <v/>
      </c>
      <c r="P1061" s="146" t="str" cm="1">
        <f t="array" ref="P1061">IF(L1061&lt;&gt;"",IFERROR(_xlfn.CHOOSECOLS(_xlfn.TEXTSPLIT(N1061,"--"),2),""),"")</f>
        <v/>
      </c>
      <c r="Q1061" s="146" t="str">
        <f t="shared" si="60"/>
        <v/>
      </c>
    </row>
    <row r="1062" spans="1:17" x14ac:dyDescent="0.35">
      <c r="A1062" s="147"/>
      <c r="B1062" s="147"/>
      <c r="C1062" s="147"/>
      <c r="D1062" s="147"/>
      <c r="E1062" s="147" t="str">
        <f t="shared" si="59"/>
        <v/>
      </c>
      <c r="F1062" s="147"/>
      <c r="G1062" s="147"/>
      <c r="H1062" s="147"/>
      <c r="I1062" s="147"/>
      <c r="J1062" s="147"/>
      <c r="K1062" s="147"/>
      <c r="L1062" s="147"/>
      <c r="M1062" s="147" t="str" cm="1">
        <f t="array" ref="M1062">IF(L1062&lt;&gt;"",_xlfn.TEXTSPLIT(L1062, "$"),"")</f>
        <v/>
      </c>
      <c r="N1062" s="147"/>
      <c r="O1062" s="147" t="str" cm="1">
        <f t="array" ref="O1062">IF(L1062&lt;&gt;"",_xlfn.CHOOSECOLS(_xlfn.TEXTSPLIT(N1062,"--"),1),"")</f>
        <v/>
      </c>
      <c r="P1062" s="147" t="str" cm="1">
        <f t="array" ref="P1062">IF(L1062&lt;&gt;"",IFERROR(_xlfn.CHOOSECOLS(_xlfn.TEXTSPLIT(N1062,"--"),2),""),"")</f>
        <v/>
      </c>
      <c r="Q1062" s="147" t="str">
        <f t="shared" si="60"/>
        <v/>
      </c>
    </row>
    <row r="1063" spans="1:17" x14ac:dyDescent="0.35">
      <c r="A1063" s="146"/>
      <c r="B1063" s="146"/>
      <c r="C1063" s="146"/>
      <c r="D1063" s="146"/>
      <c r="E1063" s="146" t="str">
        <f t="shared" si="59"/>
        <v/>
      </c>
      <c r="F1063" s="146"/>
      <c r="G1063" s="146"/>
      <c r="H1063" s="146"/>
      <c r="I1063" s="146"/>
      <c r="J1063" s="146"/>
      <c r="K1063" s="146"/>
      <c r="L1063" s="146"/>
      <c r="M1063" s="146" t="str" cm="1">
        <f t="array" ref="M1063">IF(L1063&lt;&gt;"",_xlfn.TEXTSPLIT(L1063, "$"),"")</f>
        <v/>
      </c>
      <c r="N1063" s="146"/>
      <c r="O1063" s="146" t="str" cm="1">
        <f t="array" ref="O1063">IF(L1063&lt;&gt;"",_xlfn.CHOOSECOLS(_xlfn.TEXTSPLIT(N1063,"--"),1),"")</f>
        <v/>
      </c>
      <c r="P1063" s="146" t="str" cm="1">
        <f t="array" ref="P1063">IF(L1063&lt;&gt;"",IFERROR(_xlfn.CHOOSECOLS(_xlfn.TEXTSPLIT(N1063,"--"),2),""),"")</f>
        <v/>
      </c>
      <c r="Q1063" s="146" t="str">
        <f t="shared" si="60"/>
        <v/>
      </c>
    </row>
    <row r="1064" spans="1:17" x14ac:dyDescent="0.35">
      <c r="A1064" s="147"/>
      <c r="B1064" s="147"/>
      <c r="C1064" s="147"/>
      <c r="D1064" s="147"/>
      <c r="E1064" s="147" t="str">
        <f t="shared" si="59"/>
        <v/>
      </c>
      <c r="F1064" s="147"/>
      <c r="G1064" s="147"/>
      <c r="H1064" s="147"/>
      <c r="I1064" s="147"/>
      <c r="J1064" s="147"/>
      <c r="K1064" s="147"/>
      <c r="L1064" s="147"/>
      <c r="M1064" s="147" t="str" cm="1">
        <f t="array" ref="M1064">IF(L1064&lt;&gt;"",_xlfn.TEXTSPLIT(L1064, "$"),"")</f>
        <v/>
      </c>
      <c r="N1064" s="147"/>
      <c r="O1064" s="147" t="str" cm="1">
        <f t="array" ref="O1064">IF(L1064&lt;&gt;"",_xlfn.CHOOSECOLS(_xlfn.TEXTSPLIT(N1064,"--"),1),"")</f>
        <v/>
      </c>
      <c r="P1064" s="147" t="str" cm="1">
        <f t="array" ref="P1064">IF(L1064&lt;&gt;"",IFERROR(_xlfn.CHOOSECOLS(_xlfn.TEXTSPLIT(N1064,"--"),2),""),"")</f>
        <v/>
      </c>
      <c r="Q1064" s="147" t="str">
        <f t="shared" si="60"/>
        <v/>
      </c>
    </row>
    <row r="1065" spans="1:17" x14ac:dyDescent="0.35">
      <c r="A1065" s="146"/>
      <c r="B1065" s="146"/>
      <c r="C1065" s="146"/>
      <c r="D1065" s="146"/>
      <c r="E1065" s="146" t="str">
        <f t="shared" si="59"/>
        <v/>
      </c>
      <c r="F1065" s="146"/>
      <c r="G1065" s="146"/>
      <c r="H1065" s="146"/>
      <c r="I1065" s="146"/>
      <c r="J1065" s="146"/>
      <c r="K1065" s="146"/>
      <c r="L1065" s="146"/>
      <c r="M1065" s="146" t="str" cm="1">
        <f t="array" ref="M1065">IF(L1065&lt;&gt;"",_xlfn.TEXTSPLIT(L1065, "$"),"")</f>
        <v/>
      </c>
      <c r="N1065" s="146"/>
      <c r="O1065" s="146" t="str" cm="1">
        <f t="array" ref="O1065">IF(L1065&lt;&gt;"",_xlfn.CHOOSECOLS(_xlfn.TEXTSPLIT(N1065,"--"),1),"")</f>
        <v/>
      </c>
      <c r="P1065" s="146" t="str" cm="1">
        <f t="array" ref="P1065">IF(L1065&lt;&gt;"",IFERROR(_xlfn.CHOOSECOLS(_xlfn.TEXTSPLIT(N1065,"--"),2),""),"")</f>
        <v/>
      </c>
      <c r="Q1065" s="146" t="str">
        <f t="shared" si="60"/>
        <v/>
      </c>
    </row>
    <row r="1066" spans="1:17" x14ac:dyDescent="0.35">
      <c r="A1066" s="147"/>
      <c r="B1066" s="147"/>
      <c r="C1066" s="147"/>
      <c r="D1066" s="147"/>
      <c r="E1066" s="147" t="str">
        <f t="shared" si="59"/>
        <v/>
      </c>
      <c r="F1066" s="147"/>
      <c r="G1066" s="147"/>
      <c r="H1066" s="147"/>
      <c r="I1066" s="147"/>
      <c r="J1066" s="147"/>
      <c r="K1066" s="147"/>
      <c r="L1066" s="147"/>
      <c r="M1066" s="147" t="str" cm="1">
        <f t="array" ref="M1066">IF(L1066&lt;&gt;"",_xlfn.TEXTSPLIT(L1066, "$"),"")</f>
        <v/>
      </c>
      <c r="N1066" s="147"/>
      <c r="O1066" s="147" t="str" cm="1">
        <f t="array" ref="O1066">IF(L1066&lt;&gt;"",_xlfn.CHOOSECOLS(_xlfn.TEXTSPLIT(N1066,"--"),1),"")</f>
        <v/>
      </c>
      <c r="P1066" s="147" t="str" cm="1">
        <f t="array" ref="P1066">IF(L1066&lt;&gt;"",IFERROR(_xlfn.CHOOSECOLS(_xlfn.TEXTSPLIT(N1066,"--"),2),""),"")</f>
        <v/>
      </c>
      <c r="Q1066" s="147" t="str">
        <f t="shared" si="60"/>
        <v/>
      </c>
    </row>
    <row r="1067" spans="1:17" x14ac:dyDescent="0.35">
      <c r="A1067" s="146"/>
      <c r="B1067" s="146"/>
      <c r="C1067" s="146"/>
      <c r="D1067" s="146"/>
      <c r="E1067" s="146" t="str">
        <f t="shared" si="59"/>
        <v/>
      </c>
      <c r="F1067" s="146"/>
      <c r="G1067" s="146"/>
      <c r="H1067" s="146"/>
      <c r="I1067" s="146"/>
      <c r="J1067" s="146"/>
      <c r="K1067" s="146"/>
      <c r="L1067" s="146"/>
      <c r="M1067" s="146" t="str" cm="1">
        <f t="array" ref="M1067">IF(L1067&lt;&gt;"",_xlfn.TEXTSPLIT(L1067, "$"),"")</f>
        <v/>
      </c>
      <c r="N1067" s="146"/>
      <c r="O1067" s="146" t="str" cm="1">
        <f t="array" ref="O1067">IF(L1067&lt;&gt;"",_xlfn.CHOOSECOLS(_xlfn.TEXTSPLIT(N1067,"--"),1),"")</f>
        <v/>
      </c>
      <c r="P1067" s="146" t="str" cm="1">
        <f t="array" ref="P1067">IF(L1067&lt;&gt;"",IFERROR(_xlfn.CHOOSECOLS(_xlfn.TEXTSPLIT(N1067,"--"),2),""),"")</f>
        <v/>
      </c>
      <c r="Q1067" s="146" t="str">
        <f t="shared" si="60"/>
        <v/>
      </c>
    </row>
    <row r="1068" spans="1:17" x14ac:dyDescent="0.35">
      <c r="A1068" s="147"/>
      <c r="B1068" s="147"/>
      <c r="C1068" s="147"/>
      <c r="D1068" s="147"/>
      <c r="E1068" s="147" t="str">
        <f t="shared" si="59"/>
        <v/>
      </c>
      <c r="F1068" s="147"/>
      <c r="G1068" s="147"/>
      <c r="H1068" s="147"/>
      <c r="I1068" s="147"/>
      <c r="J1068" s="147"/>
      <c r="K1068" s="147"/>
      <c r="L1068" s="147"/>
      <c r="M1068" s="147" t="str" cm="1">
        <f t="array" ref="M1068">IF(L1068&lt;&gt;"",_xlfn.TEXTSPLIT(L1068, "$"),"")</f>
        <v/>
      </c>
      <c r="N1068" s="147"/>
      <c r="O1068" s="147" t="str" cm="1">
        <f t="array" ref="O1068">IF(L1068&lt;&gt;"",_xlfn.CHOOSECOLS(_xlfn.TEXTSPLIT(N1068,"--"),1),"")</f>
        <v/>
      </c>
      <c r="P1068" s="147" t="str" cm="1">
        <f t="array" ref="P1068">IF(L1068&lt;&gt;"",IFERROR(_xlfn.CHOOSECOLS(_xlfn.TEXTSPLIT(N1068,"--"),2),""),"")</f>
        <v/>
      </c>
      <c r="Q1068" s="147" t="str">
        <f t="shared" si="60"/>
        <v/>
      </c>
    </row>
    <row r="1069" spans="1:17" x14ac:dyDescent="0.35">
      <c r="A1069" s="146"/>
      <c r="B1069" s="146"/>
      <c r="C1069" s="146"/>
      <c r="D1069" s="146"/>
      <c r="E1069" s="146" t="str">
        <f t="shared" si="59"/>
        <v/>
      </c>
      <c r="F1069" s="146"/>
      <c r="G1069" s="146"/>
      <c r="H1069" s="146"/>
      <c r="I1069" s="146"/>
      <c r="J1069" s="146"/>
      <c r="K1069" s="146"/>
      <c r="L1069" s="146"/>
      <c r="M1069" s="146" t="str" cm="1">
        <f t="array" ref="M1069">IF(L1069&lt;&gt;"",_xlfn.TEXTSPLIT(L1069, "$"),"")</f>
        <v/>
      </c>
      <c r="N1069" s="146"/>
      <c r="O1069" s="146" t="str" cm="1">
        <f t="array" ref="O1069">IF(L1069&lt;&gt;"",_xlfn.CHOOSECOLS(_xlfn.TEXTSPLIT(N1069,"--"),1),"")</f>
        <v/>
      </c>
      <c r="P1069" s="146" t="str" cm="1">
        <f t="array" ref="P1069">IF(L1069&lt;&gt;"",IFERROR(_xlfn.CHOOSECOLS(_xlfn.TEXTSPLIT(N1069,"--"),2),""),"")</f>
        <v/>
      </c>
      <c r="Q1069" s="146" t="str">
        <f t="shared" si="60"/>
        <v/>
      </c>
    </row>
    <row r="1070" spans="1:17" x14ac:dyDescent="0.35">
      <c r="A1070" s="147"/>
      <c r="B1070" s="147"/>
      <c r="C1070" s="147"/>
      <c r="D1070" s="147"/>
      <c r="E1070" s="147" t="str">
        <f t="shared" si="59"/>
        <v/>
      </c>
      <c r="F1070" s="147"/>
      <c r="G1070" s="147"/>
      <c r="H1070" s="147"/>
      <c r="I1070" s="147"/>
      <c r="J1070" s="147"/>
      <c r="K1070" s="147"/>
      <c r="L1070" s="147"/>
      <c r="M1070" s="147" t="str" cm="1">
        <f t="array" ref="M1070">IF(L1070&lt;&gt;"",_xlfn.TEXTSPLIT(L1070, "$"),"")</f>
        <v/>
      </c>
      <c r="N1070" s="147"/>
      <c r="O1070" s="147" t="str" cm="1">
        <f t="array" ref="O1070">IF(L1070&lt;&gt;"",_xlfn.CHOOSECOLS(_xlfn.TEXTSPLIT(N1070,"--"),1),"")</f>
        <v/>
      </c>
      <c r="P1070" s="147" t="str" cm="1">
        <f t="array" ref="P1070">IF(L1070&lt;&gt;"",IFERROR(_xlfn.CHOOSECOLS(_xlfn.TEXTSPLIT(N1070,"--"),2),""),"")</f>
        <v/>
      </c>
      <c r="Q1070" s="147" t="str">
        <f t="shared" si="60"/>
        <v/>
      </c>
    </row>
    <row r="1071" spans="1:17" x14ac:dyDescent="0.35">
      <c r="A1071" s="146"/>
      <c r="B1071" s="146"/>
      <c r="C1071" s="146"/>
      <c r="D1071" s="146"/>
      <c r="E1071" s="146" t="str">
        <f t="shared" si="59"/>
        <v/>
      </c>
      <c r="F1071" s="146"/>
      <c r="G1071" s="146"/>
      <c r="H1071" s="146"/>
      <c r="I1071" s="146"/>
      <c r="J1071" s="146"/>
      <c r="K1071" s="146"/>
      <c r="L1071" s="146"/>
      <c r="M1071" s="146" t="str" cm="1">
        <f t="array" ref="M1071">IF(L1071&lt;&gt;"",_xlfn.TEXTSPLIT(L1071, "$"),"")</f>
        <v/>
      </c>
      <c r="N1071" s="146"/>
      <c r="O1071" s="146" t="str" cm="1">
        <f t="array" ref="O1071">IF(L1071&lt;&gt;"",_xlfn.CHOOSECOLS(_xlfn.TEXTSPLIT(N1071,"--"),1),"")</f>
        <v/>
      </c>
      <c r="P1071" s="146" t="str" cm="1">
        <f t="array" ref="P1071">IF(L1071&lt;&gt;"",IFERROR(_xlfn.CHOOSECOLS(_xlfn.TEXTSPLIT(N1071,"--"),2),""),"")</f>
        <v/>
      </c>
      <c r="Q1071" s="146" t="str">
        <f t="shared" si="60"/>
        <v/>
      </c>
    </row>
    <row r="1072" spans="1:17" x14ac:dyDescent="0.35">
      <c r="A1072" s="147"/>
      <c r="B1072" s="147"/>
      <c r="C1072" s="147"/>
      <c r="D1072" s="147"/>
      <c r="E1072" s="147" t="str">
        <f t="shared" si="59"/>
        <v/>
      </c>
      <c r="F1072" s="147"/>
      <c r="G1072" s="147"/>
      <c r="H1072" s="147"/>
      <c r="I1072" s="147"/>
      <c r="J1072" s="147"/>
      <c r="K1072" s="147"/>
      <c r="L1072" s="147"/>
      <c r="M1072" s="147" t="str" cm="1">
        <f t="array" ref="M1072">IF(L1072&lt;&gt;"",_xlfn.TEXTSPLIT(L1072, "$"),"")</f>
        <v/>
      </c>
      <c r="N1072" s="147"/>
      <c r="O1072" s="147" t="str" cm="1">
        <f t="array" ref="O1072">IF(L1072&lt;&gt;"",_xlfn.CHOOSECOLS(_xlfn.TEXTSPLIT(N1072,"--"),1),"")</f>
        <v/>
      </c>
      <c r="P1072" s="147" t="str" cm="1">
        <f t="array" ref="P1072">IF(L1072&lt;&gt;"",IFERROR(_xlfn.CHOOSECOLS(_xlfn.TEXTSPLIT(N1072,"--"),2),""),"")</f>
        <v/>
      </c>
      <c r="Q1072" s="147" t="str">
        <f t="shared" si="60"/>
        <v/>
      </c>
    </row>
    <row r="1073" spans="1:17" x14ac:dyDescent="0.35">
      <c r="A1073" s="146"/>
      <c r="B1073" s="146"/>
      <c r="C1073" s="146"/>
      <c r="D1073" s="146"/>
      <c r="E1073" s="146" t="str">
        <f t="shared" si="59"/>
        <v/>
      </c>
      <c r="F1073" s="146"/>
      <c r="G1073" s="146"/>
      <c r="H1073" s="146"/>
      <c r="I1073" s="146"/>
      <c r="J1073" s="146"/>
      <c r="K1073" s="146"/>
      <c r="L1073" s="146"/>
      <c r="M1073" s="146" t="str" cm="1">
        <f t="array" ref="M1073">IF(L1073&lt;&gt;"",_xlfn.TEXTSPLIT(L1073, "$"),"")</f>
        <v/>
      </c>
      <c r="N1073" s="146"/>
      <c r="O1073" s="146" t="str" cm="1">
        <f t="array" ref="O1073">IF(L1073&lt;&gt;"",_xlfn.CHOOSECOLS(_xlfn.TEXTSPLIT(N1073,"--"),1),"")</f>
        <v/>
      </c>
      <c r="P1073" s="146" t="str" cm="1">
        <f t="array" ref="P1073">IF(L1073&lt;&gt;"",IFERROR(_xlfn.CHOOSECOLS(_xlfn.TEXTSPLIT(N1073,"--"),2),""),"")</f>
        <v/>
      </c>
      <c r="Q1073" s="146" t="str">
        <f t="shared" si="60"/>
        <v/>
      </c>
    </row>
    <row r="1074" spans="1:17" x14ac:dyDescent="0.35">
      <c r="A1074" s="147"/>
      <c r="B1074" s="147"/>
      <c r="C1074" s="147"/>
      <c r="D1074" s="147"/>
      <c r="E1074" s="147" t="str">
        <f t="shared" si="59"/>
        <v/>
      </c>
      <c r="F1074" s="147"/>
      <c r="G1074" s="147"/>
      <c r="H1074" s="147"/>
      <c r="I1074" s="147"/>
      <c r="J1074" s="147"/>
      <c r="K1074" s="147"/>
      <c r="L1074" s="147"/>
      <c r="M1074" s="147" t="str" cm="1">
        <f t="array" ref="M1074">IF(L1074&lt;&gt;"",_xlfn.TEXTSPLIT(L1074, "$"),"")</f>
        <v/>
      </c>
      <c r="N1074" s="147"/>
      <c r="O1074" s="147" t="str" cm="1">
        <f t="array" ref="O1074">IF(L1074&lt;&gt;"",_xlfn.CHOOSECOLS(_xlfn.TEXTSPLIT(N1074,"--"),1),"")</f>
        <v/>
      </c>
      <c r="P1074" s="147" t="str" cm="1">
        <f t="array" ref="P1074">IF(L1074&lt;&gt;"",IFERROR(_xlfn.CHOOSECOLS(_xlfn.TEXTSPLIT(N1074,"--"),2),""),"")</f>
        <v/>
      </c>
      <c r="Q1074" s="147" t="str">
        <f t="shared" si="60"/>
        <v/>
      </c>
    </row>
    <row r="1075" spans="1:17" x14ac:dyDescent="0.35">
      <c r="A1075" s="146"/>
      <c r="B1075" s="146"/>
      <c r="C1075" s="146"/>
      <c r="D1075" s="146"/>
      <c r="E1075" s="146" t="str">
        <f t="shared" si="59"/>
        <v/>
      </c>
      <c r="F1075" s="146"/>
      <c r="G1075" s="146"/>
      <c r="H1075" s="146"/>
      <c r="I1075" s="146"/>
      <c r="J1075" s="146"/>
      <c r="K1075" s="146"/>
      <c r="L1075" s="146"/>
      <c r="M1075" s="146" t="str" cm="1">
        <f t="array" ref="M1075">IF(L1075&lt;&gt;"",_xlfn.TEXTSPLIT(L1075, "$"),"")</f>
        <v/>
      </c>
      <c r="N1075" s="146"/>
      <c r="O1075" s="146" t="str" cm="1">
        <f t="array" ref="O1075">IF(L1075&lt;&gt;"",_xlfn.CHOOSECOLS(_xlfn.TEXTSPLIT(N1075,"--"),1),"")</f>
        <v/>
      </c>
      <c r="P1075" s="146" t="str" cm="1">
        <f t="array" ref="P1075">IF(L1075&lt;&gt;"",IFERROR(_xlfn.CHOOSECOLS(_xlfn.TEXTSPLIT(N1075,"--"),2),""),"")</f>
        <v/>
      </c>
      <c r="Q1075" s="146" t="str">
        <f t="shared" si="60"/>
        <v/>
      </c>
    </row>
    <row r="1076" spans="1:17" x14ac:dyDescent="0.35">
      <c r="A1076" s="147"/>
      <c r="B1076" s="147"/>
      <c r="C1076" s="147"/>
      <c r="D1076" s="147"/>
      <c r="E1076" s="147" t="str">
        <f t="shared" si="59"/>
        <v/>
      </c>
      <c r="F1076" s="147"/>
      <c r="G1076" s="147"/>
      <c r="H1076" s="147"/>
      <c r="I1076" s="147"/>
      <c r="J1076" s="147"/>
      <c r="K1076" s="147"/>
      <c r="L1076" s="147"/>
      <c r="M1076" s="147" t="str" cm="1">
        <f t="array" ref="M1076">IF(L1076&lt;&gt;"",_xlfn.TEXTSPLIT(L1076, "$"),"")</f>
        <v/>
      </c>
      <c r="N1076" s="147"/>
      <c r="O1076" s="147" t="str" cm="1">
        <f t="array" ref="O1076">IF(L1076&lt;&gt;"",_xlfn.CHOOSECOLS(_xlfn.TEXTSPLIT(N1076,"--"),1),"")</f>
        <v/>
      </c>
      <c r="P1076" s="147" t="str" cm="1">
        <f t="array" ref="P1076">IF(L1076&lt;&gt;"",IFERROR(_xlfn.CHOOSECOLS(_xlfn.TEXTSPLIT(N1076,"--"),2),""),"")</f>
        <v/>
      </c>
      <c r="Q1076" s="147" t="str">
        <f t="shared" si="60"/>
        <v/>
      </c>
    </row>
    <row r="1077" spans="1:17" x14ac:dyDescent="0.35">
      <c r="A1077" s="146"/>
      <c r="B1077" s="146"/>
      <c r="C1077" s="146"/>
      <c r="D1077" s="146"/>
      <c r="E1077" s="146" t="str">
        <f t="shared" si="59"/>
        <v/>
      </c>
      <c r="F1077" s="146"/>
      <c r="G1077" s="146"/>
      <c r="H1077" s="146"/>
      <c r="I1077" s="146"/>
      <c r="J1077" s="146"/>
      <c r="K1077" s="146"/>
      <c r="L1077" s="146"/>
      <c r="M1077" s="146" t="str" cm="1">
        <f t="array" ref="M1077">IF(L1077&lt;&gt;"",_xlfn.TEXTSPLIT(L1077, "$"),"")</f>
        <v/>
      </c>
      <c r="N1077" s="146"/>
      <c r="O1077" s="146" t="str" cm="1">
        <f t="array" ref="O1077">IF(L1077&lt;&gt;"",_xlfn.CHOOSECOLS(_xlfn.TEXTSPLIT(N1077,"--"),1),"")</f>
        <v/>
      </c>
      <c r="P1077" s="146" t="str" cm="1">
        <f t="array" ref="P1077">IF(L1077&lt;&gt;"",IFERROR(_xlfn.CHOOSECOLS(_xlfn.TEXTSPLIT(N1077,"--"),2),""),"")</f>
        <v/>
      </c>
      <c r="Q1077" s="146" t="str">
        <f t="shared" si="60"/>
        <v/>
      </c>
    </row>
    <row r="1078" spans="1:17" x14ac:dyDescent="0.35">
      <c r="A1078" s="147"/>
      <c r="B1078" s="147"/>
      <c r="C1078" s="147"/>
      <c r="D1078" s="147"/>
      <c r="E1078" s="147" t="str">
        <f t="shared" si="59"/>
        <v/>
      </c>
      <c r="F1078" s="147"/>
      <c r="G1078" s="147"/>
      <c r="H1078" s="147"/>
      <c r="I1078" s="147"/>
      <c r="J1078" s="147"/>
      <c r="K1078" s="147"/>
      <c r="L1078" s="147"/>
      <c r="M1078" s="147" t="str" cm="1">
        <f t="array" ref="M1078">IF(L1078&lt;&gt;"",_xlfn.TEXTSPLIT(L1078, "$"),"")</f>
        <v/>
      </c>
      <c r="N1078" s="147"/>
      <c r="O1078" s="147" t="str" cm="1">
        <f t="array" ref="O1078">IF(L1078&lt;&gt;"",_xlfn.CHOOSECOLS(_xlfn.TEXTSPLIT(N1078,"--"),1),"")</f>
        <v/>
      </c>
      <c r="P1078" s="147" t="str" cm="1">
        <f t="array" ref="P1078">IF(L1078&lt;&gt;"",IFERROR(_xlfn.CHOOSECOLS(_xlfn.TEXTSPLIT(N1078,"--"),2),""),"")</f>
        <v/>
      </c>
      <c r="Q1078" s="147" t="str">
        <f t="shared" si="60"/>
        <v/>
      </c>
    </row>
    <row r="1079" spans="1:17" x14ac:dyDescent="0.35">
      <c r="A1079" s="146"/>
      <c r="B1079" s="146"/>
      <c r="C1079" s="146"/>
      <c r="D1079" s="146"/>
      <c r="E1079" s="146" t="str">
        <f t="shared" si="59"/>
        <v/>
      </c>
      <c r="F1079" s="146"/>
      <c r="G1079" s="146"/>
      <c r="H1079" s="146"/>
      <c r="I1079" s="146"/>
      <c r="J1079" s="146"/>
      <c r="K1079" s="146"/>
      <c r="L1079" s="146"/>
      <c r="M1079" s="146" t="str" cm="1">
        <f t="array" ref="M1079">IF(L1079&lt;&gt;"",_xlfn.TEXTSPLIT(L1079, "$"),"")</f>
        <v/>
      </c>
      <c r="N1079" s="146"/>
      <c r="O1079" s="146" t="str" cm="1">
        <f t="array" ref="O1079">IF(L1079&lt;&gt;"",_xlfn.CHOOSECOLS(_xlfn.TEXTSPLIT(N1079,"--"),1),"")</f>
        <v/>
      </c>
      <c r="P1079" s="146" t="str" cm="1">
        <f t="array" ref="P1079">IF(L1079&lt;&gt;"",IFERROR(_xlfn.CHOOSECOLS(_xlfn.TEXTSPLIT(N1079,"--"),2),""),"")</f>
        <v/>
      </c>
      <c r="Q1079" s="146" t="str">
        <f t="shared" si="60"/>
        <v/>
      </c>
    </row>
    <row r="1080" spans="1:17" x14ac:dyDescent="0.35">
      <c r="A1080" s="147"/>
      <c r="B1080" s="147"/>
      <c r="C1080" s="147"/>
      <c r="D1080" s="147"/>
      <c r="E1080" s="147" t="str">
        <f t="shared" si="59"/>
        <v/>
      </c>
      <c r="F1080" s="147"/>
      <c r="G1080" s="147"/>
      <c r="H1080" s="147"/>
      <c r="I1080" s="147"/>
      <c r="J1080" s="147"/>
      <c r="K1080" s="147"/>
      <c r="L1080" s="147"/>
      <c r="M1080" s="147" t="str" cm="1">
        <f t="array" ref="M1080">IF(L1080&lt;&gt;"",_xlfn.TEXTSPLIT(L1080, "$"),"")</f>
        <v/>
      </c>
      <c r="N1080" s="147"/>
      <c r="O1080" s="147" t="str" cm="1">
        <f t="array" ref="O1080">IF(L1080&lt;&gt;"",_xlfn.CHOOSECOLS(_xlfn.TEXTSPLIT(N1080,"--"),1),"")</f>
        <v/>
      </c>
      <c r="P1080" s="147" t="str" cm="1">
        <f t="array" ref="P1080">IF(L1080&lt;&gt;"",IFERROR(_xlfn.CHOOSECOLS(_xlfn.TEXTSPLIT(N1080,"--"),2),""),"")</f>
        <v/>
      </c>
      <c r="Q1080" s="147" t="str">
        <f t="shared" si="60"/>
        <v/>
      </c>
    </row>
    <row r="1081" spans="1:17" x14ac:dyDescent="0.35">
      <c r="A1081" s="146"/>
      <c r="B1081" s="146"/>
      <c r="C1081" s="146"/>
      <c r="D1081" s="146"/>
      <c r="E1081" s="146" t="str">
        <f t="shared" si="59"/>
        <v/>
      </c>
      <c r="F1081" s="146"/>
      <c r="G1081" s="146"/>
      <c r="H1081" s="146"/>
      <c r="I1081" s="146"/>
      <c r="J1081" s="146"/>
      <c r="K1081" s="146"/>
      <c r="L1081" s="146"/>
      <c r="M1081" s="146" t="str" cm="1">
        <f t="array" ref="M1081">IF(L1081&lt;&gt;"",_xlfn.TEXTSPLIT(L1081, "$"),"")</f>
        <v/>
      </c>
      <c r="N1081" s="146"/>
      <c r="O1081" s="146" t="str" cm="1">
        <f t="array" ref="O1081">IF(L1081&lt;&gt;"",_xlfn.CHOOSECOLS(_xlfn.TEXTSPLIT(N1081,"--"),1),"")</f>
        <v/>
      </c>
      <c r="P1081" s="146" t="str" cm="1">
        <f t="array" ref="P1081">IF(L1081&lt;&gt;"",IFERROR(_xlfn.CHOOSECOLS(_xlfn.TEXTSPLIT(N1081,"--"),2),""),"")</f>
        <v/>
      </c>
      <c r="Q1081" s="146" t="str">
        <f t="shared" si="60"/>
        <v/>
      </c>
    </row>
    <row r="1082" spans="1:17" x14ac:dyDescent="0.35">
      <c r="A1082" s="147"/>
      <c r="B1082" s="147"/>
      <c r="C1082" s="147"/>
      <c r="D1082" s="147"/>
      <c r="E1082" s="147" t="str">
        <f t="shared" si="59"/>
        <v/>
      </c>
      <c r="F1082" s="147"/>
      <c r="G1082" s="147"/>
      <c r="H1082" s="147"/>
      <c r="I1082" s="147"/>
      <c r="J1082" s="147"/>
      <c r="K1082" s="147"/>
      <c r="L1082" s="147"/>
      <c r="M1082" s="147" t="str" cm="1">
        <f t="array" ref="M1082">IF(L1082&lt;&gt;"",_xlfn.TEXTSPLIT(L1082, "$"),"")</f>
        <v/>
      </c>
      <c r="N1082" s="147"/>
      <c r="O1082" s="147" t="str" cm="1">
        <f t="array" ref="O1082">IF(L1082&lt;&gt;"",_xlfn.CHOOSECOLS(_xlfn.TEXTSPLIT(N1082,"--"),1),"")</f>
        <v/>
      </c>
      <c r="P1082" s="147" t="str" cm="1">
        <f t="array" ref="P1082">IF(L1082&lt;&gt;"",IFERROR(_xlfn.CHOOSECOLS(_xlfn.TEXTSPLIT(N1082,"--"),2),""),"")</f>
        <v/>
      </c>
      <c r="Q1082" s="147" t="str">
        <f t="shared" si="60"/>
        <v/>
      </c>
    </row>
    <row r="1083" spans="1:17" x14ac:dyDescent="0.35">
      <c r="A1083" s="146"/>
      <c r="B1083" s="146"/>
      <c r="C1083" s="146"/>
      <c r="D1083" s="146"/>
      <c r="E1083" s="146" t="str">
        <f t="shared" si="59"/>
        <v/>
      </c>
      <c r="F1083" s="146"/>
      <c r="G1083" s="146"/>
      <c r="H1083" s="146"/>
      <c r="I1083" s="146"/>
      <c r="J1083" s="146"/>
      <c r="K1083" s="146"/>
      <c r="L1083" s="146"/>
      <c r="M1083" s="146" t="str" cm="1">
        <f t="array" ref="M1083">IF(L1083&lt;&gt;"",_xlfn.TEXTSPLIT(L1083, "$"),"")</f>
        <v/>
      </c>
      <c r="N1083" s="146"/>
      <c r="O1083" s="146" t="str" cm="1">
        <f t="array" ref="O1083">IF(L1083&lt;&gt;"",_xlfn.CHOOSECOLS(_xlfn.TEXTSPLIT(N1083,"--"),1),"")</f>
        <v/>
      </c>
      <c r="P1083" s="146" t="str" cm="1">
        <f t="array" ref="P1083">IF(L1083&lt;&gt;"",IFERROR(_xlfn.CHOOSECOLS(_xlfn.TEXTSPLIT(N1083,"--"),2),""),"")</f>
        <v/>
      </c>
      <c r="Q1083" s="146" t="str">
        <f t="shared" si="60"/>
        <v/>
      </c>
    </row>
    <row r="1084" spans="1:17" x14ac:dyDescent="0.35">
      <c r="A1084" s="147"/>
      <c r="B1084" s="147"/>
      <c r="C1084" s="147"/>
      <c r="D1084" s="147"/>
      <c r="E1084" s="147" t="str">
        <f t="shared" si="59"/>
        <v/>
      </c>
      <c r="F1084" s="147"/>
      <c r="G1084" s="147"/>
      <c r="H1084" s="147"/>
      <c r="I1084" s="147"/>
      <c r="J1084" s="147"/>
      <c r="K1084" s="147"/>
      <c r="L1084" s="147"/>
      <c r="M1084" s="147" t="str" cm="1">
        <f t="array" ref="M1084">IF(L1084&lt;&gt;"",_xlfn.TEXTSPLIT(L1084, "$"),"")</f>
        <v/>
      </c>
      <c r="N1084" s="147"/>
      <c r="O1084" s="147" t="str" cm="1">
        <f t="array" ref="O1084">IF(L1084&lt;&gt;"",_xlfn.CHOOSECOLS(_xlfn.TEXTSPLIT(N1084,"--"),1),"")</f>
        <v/>
      </c>
      <c r="P1084" s="147" t="str" cm="1">
        <f t="array" ref="P1084">IF(L1084&lt;&gt;"",IFERROR(_xlfn.CHOOSECOLS(_xlfn.TEXTSPLIT(N1084,"--"),2),""),"")</f>
        <v/>
      </c>
      <c r="Q1084" s="147" t="str">
        <f t="shared" si="60"/>
        <v/>
      </c>
    </row>
    <row r="1085" spans="1:17" x14ac:dyDescent="0.35">
      <c r="A1085" s="146"/>
      <c r="B1085" s="146"/>
      <c r="C1085" s="146"/>
      <c r="D1085" s="146"/>
      <c r="E1085" s="146" t="str">
        <f t="shared" si="59"/>
        <v/>
      </c>
      <c r="F1085" s="146"/>
      <c r="G1085" s="146"/>
      <c r="H1085" s="146"/>
      <c r="I1085" s="146"/>
      <c r="J1085" s="146"/>
      <c r="K1085" s="146"/>
      <c r="L1085" s="146"/>
      <c r="M1085" s="146" t="str" cm="1">
        <f t="array" ref="M1085">IF(L1085&lt;&gt;"",_xlfn.TEXTSPLIT(L1085, "$"),"")</f>
        <v/>
      </c>
      <c r="N1085" s="146"/>
      <c r="O1085" s="146" t="str" cm="1">
        <f t="array" ref="O1085">IF(L1085&lt;&gt;"",_xlfn.CHOOSECOLS(_xlfn.TEXTSPLIT(N1085,"--"),1),"")</f>
        <v/>
      </c>
      <c r="P1085" s="146" t="str" cm="1">
        <f t="array" ref="P1085">IF(L1085&lt;&gt;"",IFERROR(_xlfn.CHOOSECOLS(_xlfn.TEXTSPLIT(N1085,"--"),2),""),"")</f>
        <v/>
      </c>
      <c r="Q1085" s="146" t="str">
        <f t="shared" si="60"/>
        <v/>
      </c>
    </row>
    <row r="1086" spans="1:17" x14ac:dyDescent="0.35">
      <c r="A1086" s="147"/>
      <c r="B1086" s="147"/>
      <c r="C1086" s="147"/>
      <c r="D1086" s="147"/>
      <c r="E1086" s="147" t="str">
        <f t="shared" si="59"/>
        <v/>
      </c>
      <c r="F1086" s="147"/>
      <c r="G1086" s="147"/>
      <c r="H1086" s="147"/>
      <c r="I1086" s="147"/>
      <c r="J1086" s="147"/>
      <c r="K1086" s="147"/>
      <c r="L1086" s="147"/>
      <c r="M1086" s="147" t="str" cm="1">
        <f t="array" ref="M1086">IF(L1086&lt;&gt;"",_xlfn.TEXTSPLIT(L1086, "$"),"")</f>
        <v/>
      </c>
      <c r="N1086" s="147"/>
      <c r="O1086" s="147" t="str" cm="1">
        <f t="array" ref="O1086">IF(L1086&lt;&gt;"",_xlfn.CHOOSECOLS(_xlfn.TEXTSPLIT(N1086,"--"),1),"")</f>
        <v/>
      </c>
      <c r="P1086" s="147" t="str" cm="1">
        <f t="array" ref="P1086">IF(L1086&lt;&gt;"",IFERROR(_xlfn.CHOOSECOLS(_xlfn.TEXTSPLIT(N1086,"--"),2),""),"")</f>
        <v/>
      </c>
      <c r="Q1086" s="147" t="str">
        <f t="shared" si="60"/>
        <v/>
      </c>
    </row>
    <row r="1087" spans="1:17" x14ac:dyDescent="0.35">
      <c r="A1087" s="146"/>
      <c r="B1087" s="146"/>
      <c r="C1087" s="146"/>
      <c r="D1087" s="146"/>
      <c r="E1087" s="146" t="str">
        <f t="shared" si="59"/>
        <v/>
      </c>
      <c r="F1087" s="146"/>
      <c r="G1087" s="146"/>
      <c r="H1087" s="146"/>
      <c r="I1087" s="146"/>
      <c r="J1087" s="146"/>
      <c r="K1087" s="146"/>
      <c r="L1087" s="146"/>
      <c r="M1087" s="146" t="str" cm="1">
        <f t="array" ref="M1087">IF(L1087&lt;&gt;"",_xlfn.TEXTSPLIT(L1087, "$"),"")</f>
        <v/>
      </c>
      <c r="N1087" s="146"/>
      <c r="O1087" s="146" t="str" cm="1">
        <f t="array" ref="O1087">IF(L1087&lt;&gt;"",_xlfn.CHOOSECOLS(_xlfn.TEXTSPLIT(N1087,"--"),1),"")</f>
        <v/>
      </c>
      <c r="P1087" s="146" t="str" cm="1">
        <f t="array" ref="P1087">IF(L1087&lt;&gt;"",IFERROR(_xlfn.CHOOSECOLS(_xlfn.TEXTSPLIT(N1087,"--"),2),""),"")</f>
        <v/>
      </c>
      <c r="Q1087" s="146" t="str">
        <f t="shared" si="60"/>
        <v/>
      </c>
    </row>
    <row r="1088" spans="1:17" x14ac:dyDescent="0.35">
      <c r="A1088" s="147"/>
      <c r="B1088" s="147"/>
      <c r="C1088" s="147"/>
      <c r="D1088" s="147"/>
      <c r="E1088" s="147" t="str">
        <f t="shared" si="59"/>
        <v/>
      </c>
      <c r="F1088" s="147"/>
      <c r="G1088" s="147"/>
      <c r="H1088" s="147"/>
      <c r="I1088" s="147"/>
      <c r="J1088" s="147"/>
      <c r="K1088" s="147"/>
      <c r="L1088" s="147"/>
      <c r="M1088" s="147" t="str" cm="1">
        <f t="array" ref="M1088">IF(L1088&lt;&gt;"",_xlfn.TEXTSPLIT(L1088, "$"),"")</f>
        <v/>
      </c>
      <c r="N1088" s="147"/>
      <c r="O1088" s="147" t="str" cm="1">
        <f t="array" ref="O1088">IF(L1088&lt;&gt;"",_xlfn.CHOOSECOLS(_xlfn.TEXTSPLIT(N1088,"--"),1),"")</f>
        <v/>
      </c>
      <c r="P1088" s="147" t="str" cm="1">
        <f t="array" ref="P1088">IF(L1088&lt;&gt;"",IFERROR(_xlfn.CHOOSECOLS(_xlfn.TEXTSPLIT(N1088,"--"),2),""),"")</f>
        <v/>
      </c>
      <c r="Q1088" s="147" t="str">
        <f t="shared" si="60"/>
        <v/>
      </c>
    </row>
    <row r="1089" spans="1:17" x14ac:dyDescent="0.35">
      <c r="A1089" s="146"/>
      <c r="B1089" s="146"/>
      <c r="C1089" s="146"/>
      <c r="D1089" s="146"/>
      <c r="E1089" s="146" t="str">
        <f t="shared" si="59"/>
        <v/>
      </c>
      <c r="F1089" s="146"/>
      <c r="G1089" s="146"/>
      <c r="H1089" s="146"/>
      <c r="I1089" s="146"/>
      <c r="J1089" s="146"/>
      <c r="K1089" s="146"/>
      <c r="L1089" s="146"/>
      <c r="M1089" s="146" t="str" cm="1">
        <f t="array" ref="M1089">IF(L1089&lt;&gt;"",_xlfn.TEXTSPLIT(L1089, "$"),"")</f>
        <v/>
      </c>
      <c r="N1089" s="146"/>
      <c r="O1089" s="146" t="str" cm="1">
        <f t="array" ref="O1089">IF(L1089&lt;&gt;"",_xlfn.CHOOSECOLS(_xlfn.TEXTSPLIT(N1089,"--"),1),"")</f>
        <v/>
      </c>
      <c r="P1089" s="146" t="str" cm="1">
        <f t="array" ref="P1089">IF(L1089&lt;&gt;"",IFERROR(_xlfn.CHOOSECOLS(_xlfn.TEXTSPLIT(N1089,"--"),2),""),"")</f>
        <v/>
      </c>
      <c r="Q1089" s="146" t="str">
        <f t="shared" si="60"/>
        <v/>
      </c>
    </row>
    <row r="1090" spans="1:17" x14ac:dyDescent="0.35">
      <c r="A1090" s="147"/>
      <c r="B1090" s="147"/>
      <c r="C1090" s="147"/>
      <c r="D1090" s="147"/>
      <c r="E1090" s="147" t="str">
        <f t="shared" si="59"/>
        <v/>
      </c>
      <c r="F1090" s="147"/>
      <c r="G1090" s="147"/>
      <c r="H1090" s="147"/>
      <c r="I1090" s="147"/>
      <c r="J1090" s="147"/>
      <c r="K1090" s="147"/>
      <c r="L1090" s="147"/>
      <c r="M1090" s="147" t="str" cm="1">
        <f t="array" ref="M1090">IF(L1090&lt;&gt;"",_xlfn.TEXTSPLIT(L1090, "$"),"")</f>
        <v/>
      </c>
      <c r="N1090" s="147"/>
      <c r="O1090" s="147" t="str" cm="1">
        <f t="array" ref="O1090">IF(L1090&lt;&gt;"",_xlfn.CHOOSECOLS(_xlfn.TEXTSPLIT(N1090,"--"),1),"")</f>
        <v/>
      </c>
      <c r="P1090" s="147" t="str" cm="1">
        <f t="array" ref="P1090">IF(L1090&lt;&gt;"",IFERROR(_xlfn.CHOOSECOLS(_xlfn.TEXTSPLIT(N1090,"--"),2),""),"")</f>
        <v/>
      </c>
      <c r="Q1090" s="147" t="str">
        <f t="shared" si="60"/>
        <v/>
      </c>
    </row>
    <row r="1091" spans="1:17" x14ac:dyDescent="0.35">
      <c r="A1091" s="146"/>
      <c r="B1091" s="146"/>
      <c r="C1091" s="146"/>
      <c r="D1091" s="146"/>
      <c r="E1091" s="146" t="str">
        <f t="shared" ref="E1091:E1154" si="61">_xlfn.TEXTJOIN(";",TRUE,C1091,D1091)</f>
        <v/>
      </c>
      <c r="F1091" s="146"/>
      <c r="G1091" s="146"/>
      <c r="H1091" s="146"/>
      <c r="I1091" s="146"/>
      <c r="J1091" s="146"/>
      <c r="K1091" s="146"/>
      <c r="L1091" s="146"/>
      <c r="M1091" s="146" t="str" cm="1">
        <f t="array" ref="M1091">IF(L1091&lt;&gt;"",_xlfn.TEXTSPLIT(L1091, "$"),"")</f>
        <v/>
      </c>
      <c r="N1091" s="146"/>
      <c r="O1091" s="146" t="str" cm="1">
        <f t="array" ref="O1091">IF(L1091&lt;&gt;"",_xlfn.CHOOSECOLS(_xlfn.TEXTSPLIT(N1091,"--"),1),"")</f>
        <v/>
      </c>
      <c r="P1091" s="146" t="str" cm="1">
        <f t="array" ref="P1091">IF(L1091&lt;&gt;"",IFERROR(_xlfn.CHOOSECOLS(_xlfn.TEXTSPLIT(N1091,"--"),2),""),"")</f>
        <v/>
      </c>
      <c r="Q1091" s="146" t="str">
        <f t="shared" ref="Q1091:Q1154" si="62">IF(L1091&lt;&gt;"",IF(SUM(LEN(N1091)-LEN(SUBSTITUTE(N1091,"--","")))/LEN("--")&gt;1,SUBSTITUTE(N1091,CONCATENATE(O1091,"--",P1091,"--"),""),""),"")</f>
        <v/>
      </c>
    </row>
    <row r="1092" spans="1:17" x14ac:dyDescent="0.35">
      <c r="A1092" s="147"/>
      <c r="B1092" s="147"/>
      <c r="C1092" s="147"/>
      <c r="D1092" s="147"/>
      <c r="E1092" s="147" t="str">
        <f t="shared" si="61"/>
        <v/>
      </c>
      <c r="F1092" s="147"/>
      <c r="G1092" s="147"/>
      <c r="H1092" s="147"/>
      <c r="I1092" s="147"/>
      <c r="J1092" s="147"/>
      <c r="K1092" s="147"/>
      <c r="L1092" s="147"/>
      <c r="M1092" s="147" t="str" cm="1">
        <f t="array" ref="M1092">IF(L1092&lt;&gt;"",_xlfn.TEXTSPLIT(L1092, "$"),"")</f>
        <v/>
      </c>
      <c r="N1092" s="147"/>
      <c r="O1092" s="147" t="str" cm="1">
        <f t="array" ref="O1092">IF(L1092&lt;&gt;"",_xlfn.CHOOSECOLS(_xlfn.TEXTSPLIT(N1092,"--"),1),"")</f>
        <v/>
      </c>
      <c r="P1092" s="147" t="str" cm="1">
        <f t="array" ref="P1092">IF(L1092&lt;&gt;"",IFERROR(_xlfn.CHOOSECOLS(_xlfn.TEXTSPLIT(N1092,"--"),2),""),"")</f>
        <v/>
      </c>
      <c r="Q1092" s="147" t="str">
        <f t="shared" si="62"/>
        <v/>
      </c>
    </row>
    <row r="1093" spans="1:17" x14ac:dyDescent="0.35">
      <c r="A1093" s="146"/>
      <c r="B1093" s="146"/>
      <c r="C1093" s="146"/>
      <c r="D1093" s="146"/>
      <c r="E1093" s="146" t="str">
        <f t="shared" si="61"/>
        <v/>
      </c>
      <c r="F1093" s="146"/>
      <c r="G1093" s="146"/>
      <c r="H1093" s="146"/>
      <c r="I1093" s="146"/>
      <c r="J1093" s="146"/>
      <c r="K1093" s="146"/>
      <c r="L1093" s="146"/>
      <c r="M1093" s="146" t="str" cm="1">
        <f t="array" ref="M1093">IF(L1093&lt;&gt;"",_xlfn.TEXTSPLIT(L1093, "$"),"")</f>
        <v/>
      </c>
      <c r="N1093" s="146"/>
      <c r="O1093" s="146" t="str" cm="1">
        <f t="array" ref="O1093">IF(L1093&lt;&gt;"",_xlfn.CHOOSECOLS(_xlfn.TEXTSPLIT(N1093,"--"),1),"")</f>
        <v/>
      </c>
      <c r="P1093" s="146" t="str" cm="1">
        <f t="array" ref="P1093">IF(L1093&lt;&gt;"",IFERROR(_xlfn.CHOOSECOLS(_xlfn.TEXTSPLIT(N1093,"--"),2),""),"")</f>
        <v/>
      </c>
      <c r="Q1093" s="146" t="str">
        <f t="shared" si="62"/>
        <v/>
      </c>
    </row>
    <row r="1094" spans="1:17" x14ac:dyDescent="0.35">
      <c r="A1094" s="147"/>
      <c r="B1094" s="147"/>
      <c r="C1094" s="147"/>
      <c r="D1094" s="147"/>
      <c r="E1094" s="147" t="str">
        <f t="shared" si="61"/>
        <v/>
      </c>
      <c r="F1094" s="147"/>
      <c r="G1094" s="147"/>
      <c r="H1094" s="147"/>
      <c r="I1094" s="147"/>
      <c r="J1094" s="147"/>
      <c r="K1094" s="147"/>
      <c r="L1094" s="147"/>
      <c r="M1094" s="147" t="str" cm="1">
        <f t="array" ref="M1094">IF(L1094&lt;&gt;"",_xlfn.TEXTSPLIT(L1094, "$"),"")</f>
        <v/>
      </c>
      <c r="N1094" s="147"/>
      <c r="O1094" s="147" t="str" cm="1">
        <f t="array" ref="O1094">IF(L1094&lt;&gt;"",_xlfn.CHOOSECOLS(_xlfn.TEXTSPLIT(N1094,"--"),1),"")</f>
        <v/>
      </c>
      <c r="P1094" s="147" t="str" cm="1">
        <f t="array" ref="P1094">IF(L1094&lt;&gt;"",IFERROR(_xlfn.CHOOSECOLS(_xlfn.TEXTSPLIT(N1094,"--"),2),""),"")</f>
        <v/>
      </c>
      <c r="Q1094" s="147" t="str">
        <f t="shared" si="62"/>
        <v/>
      </c>
    </row>
    <row r="1095" spans="1:17" x14ac:dyDescent="0.35">
      <c r="A1095" s="146"/>
      <c r="B1095" s="146"/>
      <c r="C1095" s="146"/>
      <c r="D1095" s="146"/>
      <c r="E1095" s="146" t="str">
        <f t="shared" si="61"/>
        <v/>
      </c>
      <c r="F1095" s="146"/>
      <c r="G1095" s="146"/>
      <c r="H1095" s="146"/>
      <c r="I1095" s="146"/>
      <c r="J1095" s="146"/>
      <c r="K1095" s="146"/>
      <c r="L1095" s="146"/>
      <c r="M1095" s="146" t="str" cm="1">
        <f t="array" ref="M1095">IF(L1095&lt;&gt;"",_xlfn.TEXTSPLIT(L1095, "$"),"")</f>
        <v/>
      </c>
      <c r="N1095" s="146"/>
      <c r="O1095" s="146" t="str" cm="1">
        <f t="array" ref="O1095">IF(L1095&lt;&gt;"",_xlfn.CHOOSECOLS(_xlfn.TEXTSPLIT(N1095,"--"),1),"")</f>
        <v/>
      </c>
      <c r="P1095" s="146" t="str" cm="1">
        <f t="array" ref="P1095">IF(L1095&lt;&gt;"",IFERROR(_xlfn.CHOOSECOLS(_xlfn.TEXTSPLIT(N1095,"--"),2),""),"")</f>
        <v/>
      </c>
      <c r="Q1095" s="146" t="str">
        <f t="shared" si="62"/>
        <v/>
      </c>
    </row>
    <row r="1096" spans="1:17" x14ac:dyDescent="0.35">
      <c r="A1096" s="147"/>
      <c r="B1096" s="147"/>
      <c r="C1096" s="147"/>
      <c r="D1096" s="147"/>
      <c r="E1096" s="147" t="str">
        <f t="shared" si="61"/>
        <v/>
      </c>
      <c r="F1096" s="147"/>
      <c r="G1096" s="147"/>
      <c r="H1096" s="147"/>
      <c r="I1096" s="147"/>
      <c r="J1096" s="147"/>
      <c r="K1096" s="147"/>
      <c r="L1096" s="147"/>
      <c r="M1096" s="147" t="str" cm="1">
        <f t="array" ref="M1096">IF(L1096&lt;&gt;"",_xlfn.TEXTSPLIT(L1096, "$"),"")</f>
        <v/>
      </c>
      <c r="N1096" s="147"/>
      <c r="O1096" s="147" t="str" cm="1">
        <f t="array" ref="O1096">IF(L1096&lt;&gt;"",_xlfn.CHOOSECOLS(_xlfn.TEXTSPLIT(N1096,"--"),1),"")</f>
        <v/>
      </c>
      <c r="P1096" s="147" t="str" cm="1">
        <f t="array" ref="P1096">IF(L1096&lt;&gt;"",IFERROR(_xlfn.CHOOSECOLS(_xlfn.TEXTSPLIT(N1096,"--"),2),""),"")</f>
        <v/>
      </c>
      <c r="Q1096" s="147" t="str">
        <f t="shared" si="62"/>
        <v/>
      </c>
    </row>
    <row r="1097" spans="1:17" x14ac:dyDescent="0.35">
      <c r="A1097" s="146"/>
      <c r="B1097" s="146"/>
      <c r="C1097" s="146"/>
      <c r="D1097" s="146"/>
      <c r="E1097" s="146" t="str">
        <f t="shared" si="61"/>
        <v/>
      </c>
      <c r="F1097" s="146"/>
      <c r="G1097" s="146"/>
      <c r="H1097" s="146"/>
      <c r="I1097" s="146"/>
      <c r="J1097" s="146"/>
      <c r="K1097" s="146"/>
      <c r="L1097" s="146"/>
      <c r="M1097" s="146" t="str" cm="1">
        <f t="array" ref="M1097">IF(L1097&lt;&gt;"",_xlfn.TEXTSPLIT(L1097, "$"),"")</f>
        <v/>
      </c>
      <c r="N1097" s="146"/>
      <c r="O1097" s="146" t="str" cm="1">
        <f t="array" ref="O1097">IF(L1097&lt;&gt;"",_xlfn.CHOOSECOLS(_xlfn.TEXTSPLIT(N1097,"--"),1),"")</f>
        <v/>
      </c>
      <c r="P1097" s="146" t="str" cm="1">
        <f t="array" ref="P1097">IF(L1097&lt;&gt;"",IFERROR(_xlfn.CHOOSECOLS(_xlfn.TEXTSPLIT(N1097,"--"),2),""),"")</f>
        <v/>
      </c>
      <c r="Q1097" s="146" t="str">
        <f t="shared" si="62"/>
        <v/>
      </c>
    </row>
    <row r="1098" spans="1:17" x14ac:dyDescent="0.35">
      <c r="A1098" s="147"/>
      <c r="B1098" s="147"/>
      <c r="C1098" s="147"/>
      <c r="D1098" s="147"/>
      <c r="E1098" s="147" t="str">
        <f t="shared" si="61"/>
        <v/>
      </c>
      <c r="F1098" s="147"/>
      <c r="G1098" s="147"/>
      <c r="H1098" s="147"/>
      <c r="I1098" s="147"/>
      <c r="J1098" s="147"/>
      <c r="K1098" s="147"/>
      <c r="L1098" s="147"/>
      <c r="M1098" s="147" t="str" cm="1">
        <f t="array" ref="M1098">IF(L1098&lt;&gt;"",_xlfn.TEXTSPLIT(L1098, "$"),"")</f>
        <v/>
      </c>
      <c r="N1098" s="147"/>
      <c r="O1098" s="147" t="str" cm="1">
        <f t="array" ref="O1098">IF(L1098&lt;&gt;"",_xlfn.CHOOSECOLS(_xlfn.TEXTSPLIT(N1098,"--"),1),"")</f>
        <v/>
      </c>
      <c r="P1098" s="147" t="str" cm="1">
        <f t="array" ref="P1098">IF(L1098&lt;&gt;"",IFERROR(_xlfn.CHOOSECOLS(_xlfn.TEXTSPLIT(N1098,"--"),2),""),"")</f>
        <v/>
      </c>
      <c r="Q1098" s="147" t="str">
        <f t="shared" si="62"/>
        <v/>
      </c>
    </row>
    <row r="1099" spans="1:17" x14ac:dyDescent="0.35">
      <c r="A1099" s="146"/>
      <c r="B1099" s="146"/>
      <c r="C1099" s="146"/>
      <c r="D1099" s="146"/>
      <c r="E1099" s="146" t="str">
        <f t="shared" si="61"/>
        <v/>
      </c>
      <c r="F1099" s="146"/>
      <c r="G1099" s="146"/>
      <c r="H1099" s="146"/>
      <c r="I1099" s="146"/>
      <c r="J1099" s="146"/>
      <c r="K1099" s="146"/>
      <c r="L1099" s="146"/>
      <c r="M1099" s="146" t="str" cm="1">
        <f t="array" ref="M1099">IF(L1099&lt;&gt;"",_xlfn.TEXTSPLIT(L1099, "$"),"")</f>
        <v/>
      </c>
      <c r="N1099" s="146"/>
      <c r="O1099" s="146" t="str" cm="1">
        <f t="array" ref="O1099">IF(L1099&lt;&gt;"",_xlfn.CHOOSECOLS(_xlfn.TEXTSPLIT(N1099,"--"),1),"")</f>
        <v/>
      </c>
      <c r="P1099" s="146" t="str" cm="1">
        <f t="array" ref="P1099">IF(L1099&lt;&gt;"",IFERROR(_xlfn.CHOOSECOLS(_xlfn.TEXTSPLIT(N1099,"--"),2),""),"")</f>
        <v/>
      </c>
      <c r="Q1099" s="146" t="str">
        <f t="shared" si="62"/>
        <v/>
      </c>
    </row>
    <row r="1100" spans="1:17" x14ac:dyDescent="0.35">
      <c r="A1100" s="147"/>
      <c r="B1100" s="147"/>
      <c r="C1100" s="147"/>
      <c r="D1100" s="147"/>
      <c r="E1100" s="147" t="str">
        <f t="shared" si="61"/>
        <v/>
      </c>
      <c r="F1100" s="147"/>
      <c r="G1100" s="147"/>
      <c r="H1100" s="147"/>
      <c r="I1100" s="147"/>
      <c r="J1100" s="147"/>
      <c r="K1100" s="147"/>
      <c r="L1100" s="147"/>
      <c r="M1100" s="147" t="str" cm="1">
        <f t="array" ref="M1100">IF(L1100&lt;&gt;"",_xlfn.TEXTSPLIT(L1100, "$"),"")</f>
        <v/>
      </c>
      <c r="N1100" s="147"/>
      <c r="O1100" s="147" t="str" cm="1">
        <f t="array" ref="O1100">IF(L1100&lt;&gt;"",_xlfn.CHOOSECOLS(_xlfn.TEXTSPLIT(N1100,"--"),1),"")</f>
        <v/>
      </c>
      <c r="P1100" s="147" t="str" cm="1">
        <f t="array" ref="P1100">IF(L1100&lt;&gt;"",IFERROR(_xlfn.CHOOSECOLS(_xlfn.TEXTSPLIT(N1100,"--"),2),""),"")</f>
        <v/>
      </c>
      <c r="Q1100" s="147" t="str">
        <f t="shared" si="62"/>
        <v/>
      </c>
    </row>
    <row r="1101" spans="1:17" x14ac:dyDescent="0.35">
      <c r="A1101" s="146"/>
      <c r="B1101" s="146"/>
      <c r="C1101" s="146"/>
      <c r="D1101" s="146"/>
      <c r="E1101" s="146" t="str">
        <f t="shared" si="61"/>
        <v/>
      </c>
      <c r="F1101" s="146"/>
      <c r="G1101" s="146"/>
      <c r="H1101" s="146"/>
      <c r="I1101" s="146"/>
      <c r="J1101" s="146"/>
      <c r="K1101" s="146"/>
      <c r="L1101" s="146"/>
      <c r="M1101" s="146" t="str" cm="1">
        <f t="array" ref="M1101">IF(L1101&lt;&gt;"",_xlfn.TEXTSPLIT(L1101, "$"),"")</f>
        <v/>
      </c>
      <c r="N1101" s="146"/>
      <c r="O1101" s="146" t="str" cm="1">
        <f t="array" ref="O1101">IF(L1101&lt;&gt;"",_xlfn.CHOOSECOLS(_xlfn.TEXTSPLIT(N1101,"--"),1),"")</f>
        <v/>
      </c>
      <c r="P1101" s="146" t="str" cm="1">
        <f t="array" ref="P1101">IF(L1101&lt;&gt;"",IFERROR(_xlfn.CHOOSECOLS(_xlfn.TEXTSPLIT(N1101,"--"),2),""),"")</f>
        <v/>
      </c>
      <c r="Q1101" s="146" t="str">
        <f t="shared" si="62"/>
        <v/>
      </c>
    </row>
    <row r="1102" spans="1:17" x14ac:dyDescent="0.35">
      <c r="A1102" s="147"/>
      <c r="B1102" s="147"/>
      <c r="C1102" s="147"/>
      <c r="D1102" s="147"/>
      <c r="E1102" s="147" t="str">
        <f t="shared" si="61"/>
        <v/>
      </c>
      <c r="F1102" s="147"/>
      <c r="G1102" s="147"/>
      <c r="H1102" s="147"/>
      <c r="I1102" s="147"/>
      <c r="J1102" s="147"/>
      <c r="K1102" s="147"/>
      <c r="L1102" s="147"/>
      <c r="M1102" s="147" t="str" cm="1">
        <f t="array" ref="M1102">IF(L1102&lt;&gt;"",_xlfn.TEXTSPLIT(L1102, "$"),"")</f>
        <v/>
      </c>
      <c r="N1102" s="147"/>
      <c r="O1102" s="147" t="str" cm="1">
        <f t="array" ref="O1102">IF(L1102&lt;&gt;"",_xlfn.CHOOSECOLS(_xlfn.TEXTSPLIT(N1102,"--"),1),"")</f>
        <v/>
      </c>
      <c r="P1102" s="147" t="str" cm="1">
        <f t="array" ref="P1102">IF(L1102&lt;&gt;"",IFERROR(_xlfn.CHOOSECOLS(_xlfn.TEXTSPLIT(N1102,"--"),2),""),"")</f>
        <v/>
      </c>
      <c r="Q1102" s="147" t="str">
        <f t="shared" si="62"/>
        <v/>
      </c>
    </row>
    <row r="1103" spans="1:17" x14ac:dyDescent="0.35">
      <c r="A1103" s="146"/>
      <c r="B1103" s="146"/>
      <c r="C1103" s="146"/>
      <c r="D1103" s="146"/>
      <c r="E1103" s="146" t="str">
        <f t="shared" si="61"/>
        <v/>
      </c>
      <c r="F1103" s="146"/>
      <c r="G1103" s="146"/>
      <c r="H1103" s="146"/>
      <c r="I1103" s="146"/>
      <c r="J1103" s="146"/>
      <c r="K1103" s="146"/>
      <c r="L1103" s="146"/>
      <c r="M1103" s="146" t="str" cm="1">
        <f t="array" ref="M1103">IF(L1103&lt;&gt;"",_xlfn.TEXTSPLIT(L1103, "$"),"")</f>
        <v/>
      </c>
      <c r="N1103" s="146"/>
      <c r="O1103" s="146" t="str" cm="1">
        <f t="array" ref="O1103">IF(L1103&lt;&gt;"",_xlfn.CHOOSECOLS(_xlfn.TEXTSPLIT(N1103,"--"),1),"")</f>
        <v/>
      </c>
      <c r="P1103" s="146" t="str" cm="1">
        <f t="array" ref="P1103">IF(L1103&lt;&gt;"",IFERROR(_xlfn.CHOOSECOLS(_xlfn.TEXTSPLIT(N1103,"--"),2),""),"")</f>
        <v/>
      </c>
      <c r="Q1103" s="146" t="str">
        <f t="shared" si="62"/>
        <v/>
      </c>
    </row>
    <row r="1104" spans="1:17" x14ac:dyDescent="0.35">
      <c r="A1104" s="147"/>
      <c r="B1104" s="147"/>
      <c r="C1104" s="147"/>
      <c r="D1104" s="147"/>
      <c r="E1104" s="147" t="str">
        <f t="shared" si="61"/>
        <v/>
      </c>
      <c r="F1104" s="147"/>
      <c r="G1104" s="147"/>
      <c r="H1104" s="147"/>
      <c r="I1104" s="147"/>
      <c r="J1104" s="147"/>
      <c r="K1104" s="147"/>
      <c r="L1104" s="147"/>
      <c r="M1104" s="147" t="str" cm="1">
        <f t="array" ref="M1104">IF(L1104&lt;&gt;"",_xlfn.TEXTSPLIT(L1104, "$"),"")</f>
        <v/>
      </c>
      <c r="N1104" s="147"/>
      <c r="O1104" s="147" t="str" cm="1">
        <f t="array" ref="O1104">IF(L1104&lt;&gt;"",_xlfn.CHOOSECOLS(_xlfn.TEXTSPLIT(N1104,"--"),1),"")</f>
        <v/>
      </c>
      <c r="P1104" s="147" t="str" cm="1">
        <f t="array" ref="P1104">IF(L1104&lt;&gt;"",IFERROR(_xlfn.CHOOSECOLS(_xlfn.TEXTSPLIT(N1104,"--"),2),""),"")</f>
        <v/>
      </c>
      <c r="Q1104" s="147" t="str">
        <f t="shared" si="62"/>
        <v/>
      </c>
    </row>
    <row r="1105" spans="1:17" x14ac:dyDescent="0.35">
      <c r="A1105" s="146"/>
      <c r="B1105" s="146"/>
      <c r="C1105" s="146"/>
      <c r="D1105" s="146"/>
      <c r="E1105" s="146" t="str">
        <f t="shared" si="61"/>
        <v/>
      </c>
      <c r="F1105" s="146"/>
      <c r="G1105" s="146"/>
      <c r="H1105" s="146"/>
      <c r="I1105" s="146"/>
      <c r="J1105" s="146"/>
      <c r="K1105" s="146"/>
      <c r="L1105" s="146"/>
      <c r="M1105" s="146" t="str" cm="1">
        <f t="array" ref="M1105">IF(L1105&lt;&gt;"",_xlfn.TEXTSPLIT(L1105, "$"),"")</f>
        <v/>
      </c>
      <c r="N1105" s="146"/>
      <c r="O1105" s="146" t="str" cm="1">
        <f t="array" ref="O1105">IF(L1105&lt;&gt;"",_xlfn.CHOOSECOLS(_xlfn.TEXTSPLIT(N1105,"--"),1),"")</f>
        <v/>
      </c>
      <c r="P1105" s="146" t="str" cm="1">
        <f t="array" ref="P1105">IF(L1105&lt;&gt;"",IFERROR(_xlfn.CHOOSECOLS(_xlfn.TEXTSPLIT(N1105,"--"),2),""),"")</f>
        <v/>
      </c>
      <c r="Q1105" s="146" t="str">
        <f t="shared" si="62"/>
        <v/>
      </c>
    </row>
    <row r="1106" spans="1:17" x14ac:dyDescent="0.35">
      <c r="A1106" s="147"/>
      <c r="B1106" s="147"/>
      <c r="C1106" s="147"/>
      <c r="D1106" s="147"/>
      <c r="E1106" s="147" t="str">
        <f t="shared" si="61"/>
        <v/>
      </c>
      <c r="F1106" s="147"/>
      <c r="G1106" s="147"/>
      <c r="H1106" s="147"/>
      <c r="I1106" s="147"/>
      <c r="J1106" s="147"/>
      <c r="K1106" s="147"/>
      <c r="L1106" s="147"/>
      <c r="M1106" s="147" t="str" cm="1">
        <f t="array" ref="M1106">IF(L1106&lt;&gt;"",_xlfn.TEXTSPLIT(L1106, "$"),"")</f>
        <v/>
      </c>
      <c r="N1106" s="147"/>
      <c r="O1106" s="147" t="str" cm="1">
        <f t="array" ref="O1106">IF(L1106&lt;&gt;"",_xlfn.CHOOSECOLS(_xlfn.TEXTSPLIT(N1106,"--"),1),"")</f>
        <v/>
      </c>
      <c r="P1106" s="147" t="str" cm="1">
        <f t="array" ref="P1106">IF(L1106&lt;&gt;"",IFERROR(_xlfn.CHOOSECOLS(_xlfn.TEXTSPLIT(N1106,"--"),2),""),"")</f>
        <v/>
      </c>
      <c r="Q1106" s="147" t="str">
        <f t="shared" si="62"/>
        <v/>
      </c>
    </row>
    <row r="1107" spans="1:17" x14ac:dyDescent="0.35">
      <c r="A1107" s="146"/>
      <c r="B1107" s="146"/>
      <c r="C1107" s="146"/>
      <c r="D1107" s="146"/>
      <c r="E1107" s="146" t="str">
        <f t="shared" si="61"/>
        <v/>
      </c>
      <c r="F1107" s="146"/>
      <c r="G1107" s="146"/>
      <c r="H1107" s="146"/>
      <c r="I1107" s="146"/>
      <c r="J1107" s="146"/>
      <c r="K1107" s="146"/>
      <c r="L1107" s="146"/>
      <c r="M1107" s="146" t="str" cm="1">
        <f t="array" ref="M1107">IF(L1107&lt;&gt;"",_xlfn.TEXTSPLIT(L1107, "$"),"")</f>
        <v/>
      </c>
      <c r="N1107" s="146"/>
      <c r="O1107" s="146" t="str" cm="1">
        <f t="array" ref="O1107">IF(L1107&lt;&gt;"",_xlfn.CHOOSECOLS(_xlfn.TEXTSPLIT(N1107,"--"),1),"")</f>
        <v/>
      </c>
      <c r="P1107" s="146" t="str" cm="1">
        <f t="array" ref="P1107">IF(L1107&lt;&gt;"",IFERROR(_xlfn.CHOOSECOLS(_xlfn.TEXTSPLIT(N1107,"--"),2),""),"")</f>
        <v/>
      </c>
      <c r="Q1107" s="146" t="str">
        <f t="shared" si="62"/>
        <v/>
      </c>
    </row>
    <row r="1108" spans="1:17" x14ac:dyDescent="0.35">
      <c r="A1108" s="147"/>
      <c r="B1108" s="147"/>
      <c r="C1108" s="147"/>
      <c r="D1108" s="147"/>
      <c r="E1108" s="147" t="str">
        <f t="shared" si="61"/>
        <v/>
      </c>
      <c r="F1108" s="147"/>
      <c r="G1108" s="147"/>
      <c r="H1108" s="147"/>
      <c r="I1108" s="147"/>
      <c r="J1108" s="147"/>
      <c r="K1108" s="147"/>
      <c r="L1108" s="147"/>
      <c r="M1108" s="147" t="str" cm="1">
        <f t="array" ref="M1108">IF(L1108&lt;&gt;"",_xlfn.TEXTSPLIT(L1108, "$"),"")</f>
        <v/>
      </c>
      <c r="N1108" s="147"/>
      <c r="O1108" s="147" t="str" cm="1">
        <f t="array" ref="O1108">IF(L1108&lt;&gt;"",_xlfn.CHOOSECOLS(_xlfn.TEXTSPLIT(N1108,"--"),1),"")</f>
        <v/>
      </c>
      <c r="P1108" s="147" t="str" cm="1">
        <f t="array" ref="P1108">IF(L1108&lt;&gt;"",IFERROR(_xlfn.CHOOSECOLS(_xlfn.TEXTSPLIT(N1108,"--"),2),""),"")</f>
        <v/>
      </c>
      <c r="Q1108" s="147" t="str">
        <f t="shared" si="62"/>
        <v/>
      </c>
    </row>
    <row r="1109" spans="1:17" x14ac:dyDescent="0.35">
      <c r="A1109" s="146"/>
      <c r="B1109" s="146"/>
      <c r="C1109" s="146"/>
      <c r="D1109" s="146"/>
      <c r="E1109" s="146" t="str">
        <f t="shared" si="61"/>
        <v/>
      </c>
      <c r="F1109" s="146"/>
      <c r="G1109" s="146"/>
      <c r="H1109" s="146"/>
      <c r="I1109" s="146"/>
      <c r="J1109" s="146"/>
      <c r="K1109" s="146"/>
      <c r="L1109" s="146"/>
      <c r="M1109" s="146" t="str" cm="1">
        <f t="array" ref="M1109">IF(L1109&lt;&gt;"",_xlfn.TEXTSPLIT(L1109, "$"),"")</f>
        <v/>
      </c>
      <c r="N1109" s="146"/>
      <c r="O1109" s="146" t="str" cm="1">
        <f t="array" ref="O1109">IF(L1109&lt;&gt;"",_xlfn.CHOOSECOLS(_xlfn.TEXTSPLIT(N1109,"--"),1),"")</f>
        <v/>
      </c>
      <c r="P1109" s="146" t="str" cm="1">
        <f t="array" ref="P1109">IF(L1109&lt;&gt;"",IFERROR(_xlfn.CHOOSECOLS(_xlfn.TEXTSPLIT(N1109,"--"),2),""),"")</f>
        <v/>
      </c>
      <c r="Q1109" s="146" t="str">
        <f t="shared" si="62"/>
        <v/>
      </c>
    </row>
    <row r="1110" spans="1:17" x14ac:dyDescent="0.35">
      <c r="A1110" s="147"/>
      <c r="B1110" s="147"/>
      <c r="C1110" s="147"/>
      <c r="D1110" s="147"/>
      <c r="E1110" s="147" t="str">
        <f t="shared" si="61"/>
        <v/>
      </c>
      <c r="F1110" s="147"/>
      <c r="G1110" s="147"/>
      <c r="H1110" s="147"/>
      <c r="I1110" s="147"/>
      <c r="J1110" s="147"/>
      <c r="K1110" s="147"/>
      <c r="L1110" s="147"/>
      <c r="M1110" s="147" t="str" cm="1">
        <f t="array" ref="M1110">IF(L1110&lt;&gt;"",_xlfn.TEXTSPLIT(L1110, "$"),"")</f>
        <v/>
      </c>
      <c r="N1110" s="147"/>
      <c r="O1110" s="147" t="str" cm="1">
        <f t="array" ref="O1110">IF(L1110&lt;&gt;"",_xlfn.CHOOSECOLS(_xlfn.TEXTSPLIT(N1110,"--"),1),"")</f>
        <v/>
      </c>
      <c r="P1110" s="147" t="str" cm="1">
        <f t="array" ref="P1110">IF(L1110&lt;&gt;"",IFERROR(_xlfn.CHOOSECOLS(_xlfn.TEXTSPLIT(N1110,"--"),2),""),"")</f>
        <v/>
      </c>
      <c r="Q1110" s="147" t="str">
        <f t="shared" si="62"/>
        <v/>
      </c>
    </row>
    <row r="1111" spans="1:17" x14ac:dyDescent="0.35">
      <c r="A1111" s="146"/>
      <c r="B1111" s="146"/>
      <c r="C1111" s="146"/>
      <c r="D1111" s="146"/>
      <c r="E1111" s="146" t="str">
        <f t="shared" si="61"/>
        <v/>
      </c>
      <c r="F1111" s="146"/>
      <c r="G1111" s="146"/>
      <c r="H1111" s="146"/>
      <c r="I1111" s="146"/>
      <c r="J1111" s="146"/>
      <c r="K1111" s="146"/>
      <c r="L1111" s="146"/>
      <c r="M1111" s="146" t="str" cm="1">
        <f t="array" ref="M1111">IF(L1111&lt;&gt;"",_xlfn.TEXTSPLIT(L1111, "$"),"")</f>
        <v/>
      </c>
      <c r="N1111" s="146"/>
      <c r="O1111" s="146" t="str" cm="1">
        <f t="array" ref="O1111">IF(L1111&lt;&gt;"",_xlfn.CHOOSECOLS(_xlfn.TEXTSPLIT(N1111,"--"),1),"")</f>
        <v/>
      </c>
      <c r="P1111" s="146" t="str" cm="1">
        <f t="array" ref="P1111">IF(L1111&lt;&gt;"",IFERROR(_xlfn.CHOOSECOLS(_xlfn.TEXTSPLIT(N1111,"--"),2),""),"")</f>
        <v/>
      </c>
      <c r="Q1111" s="146" t="str">
        <f t="shared" si="62"/>
        <v/>
      </c>
    </row>
    <row r="1112" spans="1:17" x14ac:dyDescent="0.35">
      <c r="A1112" s="147"/>
      <c r="B1112" s="147"/>
      <c r="C1112" s="147"/>
      <c r="D1112" s="147"/>
      <c r="E1112" s="147" t="str">
        <f t="shared" si="61"/>
        <v/>
      </c>
      <c r="F1112" s="147"/>
      <c r="G1112" s="147"/>
      <c r="H1112" s="147"/>
      <c r="I1112" s="147"/>
      <c r="J1112" s="147"/>
      <c r="K1112" s="147"/>
      <c r="L1112" s="147"/>
      <c r="M1112" s="147" t="str" cm="1">
        <f t="array" ref="M1112">IF(L1112&lt;&gt;"",_xlfn.TEXTSPLIT(L1112, "$"),"")</f>
        <v/>
      </c>
      <c r="N1112" s="147"/>
      <c r="O1112" s="147" t="str" cm="1">
        <f t="array" ref="O1112">IF(L1112&lt;&gt;"",_xlfn.CHOOSECOLS(_xlfn.TEXTSPLIT(N1112,"--"),1),"")</f>
        <v/>
      </c>
      <c r="P1112" s="147" t="str" cm="1">
        <f t="array" ref="P1112">IF(L1112&lt;&gt;"",IFERROR(_xlfn.CHOOSECOLS(_xlfn.TEXTSPLIT(N1112,"--"),2),""),"")</f>
        <v/>
      </c>
      <c r="Q1112" s="147" t="str">
        <f t="shared" si="62"/>
        <v/>
      </c>
    </row>
    <row r="1113" spans="1:17" x14ac:dyDescent="0.35">
      <c r="A1113" s="146"/>
      <c r="B1113" s="146"/>
      <c r="C1113" s="146"/>
      <c r="D1113" s="146"/>
      <c r="E1113" s="146" t="str">
        <f t="shared" si="61"/>
        <v/>
      </c>
      <c r="F1113" s="146"/>
      <c r="G1113" s="146"/>
      <c r="H1113" s="146"/>
      <c r="I1113" s="146"/>
      <c r="J1113" s="146"/>
      <c r="K1113" s="146"/>
      <c r="L1113" s="146"/>
      <c r="M1113" s="146" t="str" cm="1">
        <f t="array" ref="M1113">IF(L1113&lt;&gt;"",_xlfn.TEXTSPLIT(L1113, "$"),"")</f>
        <v/>
      </c>
      <c r="N1113" s="146"/>
      <c r="O1113" s="146" t="str" cm="1">
        <f t="array" ref="O1113">IF(L1113&lt;&gt;"",_xlfn.CHOOSECOLS(_xlfn.TEXTSPLIT(N1113,"--"),1),"")</f>
        <v/>
      </c>
      <c r="P1113" s="146" t="str" cm="1">
        <f t="array" ref="P1113">IF(L1113&lt;&gt;"",IFERROR(_xlfn.CHOOSECOLS(_xlfn.TEXTSPLIT(N1113,"--"),2),""),"")</f>
        <v/>
      </c>
      <c r="Q1113" s="146" t="str">
        <f t="shared" si="62"/>
        <v/>
      </c>
    </row>
    <row r="1114" spans="1:17" x14ac:dyDescent="0.35">
      <c r="A1114" s="147"/>
      <c r="B1114" s="147"/>
      <c r="C1114" s="147"/>
      <c r="D1114" s="147"/>
      <c r="E1114" s="147" t="str">
        <f t="shared" si="61"/>
        <v/>
      </c>
      <c r="F1114" s="147"/>
      <c r="G1114" s="147"/>
      <c r="H1114" s="147"/>
      <c r="I1114" s="147"/>
      <c r="J1114" s="147"/>
      <c r="K1114" s="147"/>
      <c r="L1114" s="147"/>
      <c r="M1114" s="147" t="str" cm="1">
        <f t="array" ref="M1114">IF(L1114&lt;&gt;"",_xlfn.TEXTSPLIT(L1114, "$"),"")</f>
        <v/>
      </c>
      <c r="N1114" s="147"/>
      <c r="O1114" s="147" t="str" cm="1">
        <f t="array" ref="O1114">IF(L1114&lt;&gt;"",_xlfn.CHOOSECOLS(_xlfn.TEXTSPLIT(N1114,"--"),1),"")</f>
        <v/>
      </c>
      <c r="P1114" s="147" t="str" cm="1">
        <f t="array" ref="P1114">IF(L1114&lt;&gt;"",IFERROR(_xlfn.CHOOSECOLS(_xlfn.TEXTSPLIT(N1114,"--"),2),""),"")</f>
        <v/>
      </c>
      <c r="Q1114" s="147" t="str">
        <f t="shared" si="62"/>
        <v/>
      </c>
    </row>
    <row r="1115" spans="1:17" x14ac:dyDescent="0.35">
      <c r="A1115" s="146"/>
      <c r="B1115" s="146"/>
      <c r="C1115" s="146"/>
      <c r="D1115" s="146"/>
      <c r="E1115" s="146" t="str">
        <f t="shared" si="61"/>
        <v/>
      </c>
      <c r="F1115" s="146"/>
      <c r="G1115" s="146"/>
      <c r="H1115" s="146"/>
      <c r="I1115" s="146"/>
      <c r="J1115" s="146"/>
      <c r="K1115" s="146"/>
      <c r="L1115" s="146"/>
      <c r="M1115" s="146" t="str" cm="1">
        <f t="array" ref="M1115">IF(L1115&lt;&gt;"",_xlfn.TEXTSPLIT(L1115, "$"),"")</f>
        <v/>
      </c>
      <c r="N1115" s="146"/>
      <c r="O1115" s="146" t="str" cm="1">
        <f t="array" ref="O1115">IF(L1115&lt;&gt;"",_xlfn.CHOOSECOLS(_xlfn.TEXTSPLIT(N1115,"--"),1),"")</f>
        <v/>
      </c>
      <c r="P1115" s="146" t="str" cm="1">
        <f t="array" ref="P1115">IF(L1115&lt;&gt;"",IFERROR(_xlfn.CHOOSECOLS(_xlfn.TEXTSPLIT(N1115,"--"),2),""),"")</f>
        <v/>
      </c>
      <c r="Q1115" s="146" t="str">
        <f t="shared" si="62"/>
        <v/>
      </c>
    </row>
    <row r="1116" spans="1:17" x14ac:dyDescent="0.35">
      <c r="A1116" s="147"/>
      <c r="B1116" s="147"/>
      <c r="C1116" s="147"/>
      <c r="D1116" s="147"/>
      <c r="E1116" s="147" t="str">
        <f t="shared" si="61"/>
        <v/>
      </c>
      <c r="F1116" s="147"/>
      <c r="G1116" s="147"/>
      <c r="H1116" s="147"/>
      <c r="I1116" s="147"/>
      <c r="J1116" s="147"/>
      <c r="K1116" s="147"/>
      <c r="L1116" s="147"/>
      <c r="M1116" s="147" t="str" cm="1">
        <f t="array" ref="M1116">IF(L1116&lt;&gt;"",_xlfn.TEXTSPLIT(L1116, "$"),"")</f>
        <v/>
      </c>
      <c r="N1116" s="147"/>
      <c r="O1116" s="147" t="str" cm="1">
        <f t="array" ref="O1116">IF(L1116&lt;&gt;"",_xlfn.CHOOSECOLS(_xlfn.TEXTSPLIT(N1116,"--"),1),"")</f>
        <v/>
      </c>
      <c r="P1116" s="147" t="str" cm="1">
        <f t="array" ref="P1116">IF(L1116&lt;&gt;"",IFERROR(_xlfn.CHOOSECOLS(_xlfn.TEXTSPLIT(N1116,"--"),2),""),"")</f>
        <v/>
      </c>
      <c r="Q1116" s="147" t="str">
        <f t="shared" si="62"/>
        <v/>
      </c>
    </row>
    <row r="1117" spans="1:17" x14ac:dyDescent="0.35">
      <c r="A1117" s="146"/>
      <c r="B1117" s="146"/>
      <c r="C1117" s="146"/>
      <c r="D1117" s="146"/>
      <c r="E1117" s="146" t="str">
        <f t="shared" si="61"/>
        <v/>
      </c>
      <c r="F1117" s="146"/>
      <c r="G1117" s="146"/>
      <c r="H1117" s="146"/>
      <c r="I1117" s="146"/>
      <c r="J1117" s="146"/>
      <c r="K1117" s="146"/>
      <c r="L1117" s="146"/>
      <c r="M1117" s="146" t="str" cm="1">
        <f t="array" ref="M1117">IF(L1117&lt;&gt;"",_xlfn.TEXTSPLIT(L1117, "$"),"")</f>
        <v/>
      </c>
      <c r="N1117" s="146"/>
      <c r="O1117" s="146" t="str" cm="1">
        <f t="array" ref="O1117">IF(L1117&lt;&gt;"",_xlfn.CHOOSECOLS(_xlfn.TEXTSPLIT(N1117,"--"),1),"")</f>
        <v/>
      </c>
      <c r="P1117" s="146" t="str" cm="1">
        <f t="array" ref="P1117">IF(L1117&lt;&gt;"",IFERROR(_xlfn.CHOOSECOLS(_xlfn.TEXTSPLIT(N1117,"--"),2),""),"")</f>
        <v/>
      </c>
      <c r="Q1117" s="146" t="str">
        <f t="shared" si="62"/>
        <v/>
      </c>
    </row>
    <row r="1118" spans="1:17" x14ac:dyDescent="0.35">
      <c r="A1118" s="147"/>
      <c r="B1118" s="147"/>
      <c r="C1118" s="147"/>
      <c r="D1118" s="147"/>
      <c r="E1118" s="147" t="str">
        <f t="shared" si="61"/>
        <v/>
      </c>
      <c r="F1118" s="147"/>
      <c r="G1118" s="147"/>
      <c r="H1118" s="147"/>
      <c r="I1118" s="147"/>
      <c r="J1118" s="147"/>
      <c r="K1118" s="147"/>
      <c r="L1118" s="147"/>
      <c r="M1118" s="147" t="str" cm="1">
        <f t="array" ref="M1118">IF(L1118&lt;&gt;"",_xlfn.TEXTSPLIT(L1118, "$"),"")</f>
        <v/>
      </c>
      <c r="N1118" s="147"/>
      <c r="O1118" s="147" t="str" cm="1">
        <f t="array" ref="O1118">IF(L1118&lt;&gt;"",_xlfn.CHOOSECOLS(_xlfn.TEXTSPLIT(N1118,"--"),1),"")</f>
        <v/>
      </c>
      <c r="P1118" s="147" t="str" cm="1">
        <f t="array" ref="P1118">IF(L1118&lt;&gt;"",IFERROR(_xlfn.CHOOSECOLS(_xlfn.TEXTSPLIT(N1118,"--"),2),""),"")</f>
        <v/>
      </c>
      <c r="Q1118" s="147" t="str">
        <f t="shared" si="62"/>
        <v/>
      </c>
    </row>
    <row r="1119" spans="1:17" x14ac:dyDescent="0.35">
      <c r="A1119" s="146"/>
      <c r="B1119" s="146"/>
      <c r="C1119" s="146"/>
      <c r="D1119" s="146"/>
      <c r="E1119" s="146" t="str">
        <f t="shared" si="61"/>
        <v/>
      </c>
      <c r="F1119" s="146"/>
      <c r="G1119" s="146"/>
      <c r="H1119" s="146"/>
      <c r="I1119" s="146"/>
      <c r="J1119" s="146"/>
      <c r="K1119" s="146"/>
      <c r="L1119" s="146"/>
      <c r="M1119" s="146" t="str" cm="1">
        <f t="array" ref="M1119">IF(L1119&lt;&gt;"",_xlfn.TEXTSPLIT(L1119, "$"),"")</f>
        <v/>
      </c>
      <c r="N1119" s="146"/>
      <c r="O1119" s="146" t="str" cm="1">
        <f t="array" ref="O1119">IF(L1119&lt;&gt;"",_xlfn.CHOOSECOLS(_xlfn.TEXTSPLIT(N1119,"--"),1),"")</f>
        <v/>
      </c>
      <c r="P1119" s="146" t="str" cm="1">
        <f t="array" ref="P1119">IF(L1119&lt;&gt;"",IFERROR(_xlfn.CHOOSECOLS(_xlfn.TEXTSPLIT(N1119,"--"),2),""),"")</f>
        <v/>
      </c>
      <c r="Q1119" s="146" t="str">
        <f t="shared" si="62"/>
        <v/>
      </c>
    </row>
    <row r="1120" spans="1:17" x14ac:dyDescent="0.35">
      <c r="A1120" s="147"/>
      <c r="B1120" s="147"/>
      <c r="C1120" s="147"/>
      <c r="D1120" s="147"/>
      <c r="E1120" s="147" t="str">
        <f t="shared" si="61"/>
        <v/>
      </c>
      <c r="F1120" s="147"/>
      <c r="G1120" s="147"/>
      <c r="H1120" s="147"/>
      <c r="I1120" s="147"/>
      <c r="J1120" s="147"/>
      <c r="K1120" s="147"/>
      <c r="L1120" s="147"/>
      <c r="M1120" s="147" t="str" cm="1">
        <f t="array" ref="M1120">IF(L1120&lt;&gt;"",_xlfn.TEXTSPLIT(L1120, "$"),"")</f>
        <v/>
      </c>
      <c r="N1120" s="147"/>
      <c r="O1120" s="147" t="str" cm="1">
        <f t="array" ref="O1120">IF(L1120&lt;&gt;"",_xlfn.CHOOSECOLS(_xlfn.TEXTSPLIT(N1120,"--"),1),"")</f>
        <v/>
      </c>
      <c r="P1120" s="147" t="str" cm="1">
        <f t="array" ref="P1120">IF(L1120&lt;&gt;"",IFERROR(_xlfn.CHOOSECOLS(_xlfn.TEXTSPLIT(N1120,"--"),2),""),"")</f>
        <v/>
      </c>
      <c r="Q1120" s="147" t="str">
        <f t="shared" si="62"/>
        <v/>
      </c>
    </row>
    <row r="1121" spans="1:17" x14ac:dyDescent="0.35">
      <c r="A1121" s="146"/>
      <c r="B1121" s="146"/>
      <c r="C1121" s="146"/>
      <c r="D1121" s="146"/>
      <c r="E1121" s="146" t="str">
        <f t="shared" si="61"/>
        <v/>
      </c>
      <c r="F1121" s="146"/>
      <c r="G1121" s="146"/>
      <c r="H1121" s="146"/>
      <c r="I1121" s="146"/>
      <c r="J1121" s="146"/>
      <c r="K1121" s="146"/>
      <c r="L1121" s="146"/>
      <c r="M1121" s="146" t="str" cm="1">
        <f t="array" ref="M1121">IF(L1121&lt;&gt;"",_xlfn.TEXTSPLIT(L1121, "$"),"")</f>
        <v/>
      </c>
      <c r="N1121" s="146"/>
      <c r="O1121" s="146" t="str" cm="1">
        <f t="array" ref="O1121">IF(L1121&lt;&gt;"",_xlfn.CHOOSECOLS(_xlfn.TEXTSPLIT(N1121,"--"),1),"")</f>
        <v/>
      </c>
      <c r="P1121" s="146" t="str" cm="1">
        <f t="array" ref="P1121">IF(L1121&lt;&gt;"",IFERROR(_xlfn.CHOOSECOLS(_xlfn.TEXTSPLIT(N1121,"--"),2),""),"")</f>
        <v/>
      </c>
      <c r="Q1121" s="146" t="str">
        <f t="shared" si="62"/>
        <v/>
      </c>
    </row>
    <row r="1122" spans="1:17" x14ac:dyDescent="0.35">
      <c r="A1122" s="147"/>
      <c r="B1122" s="147"/>
      <c r="C1122" s="147"/>
      <c r="D1122" s="147"/>
      <c r="E1122" s="147" t="str">
        <f t="shared" si="61"/>
        <v/>
      </c>
      <c r="F1122" s="147"/>
      <c r="G1122" s="147"/>
      <c r="H1122" s="147"/>
      <c r="I1122" s="147"/>
      <c r="J1122" s="147"/>
      <c r="K1122" s="147"/>
      <c r="L1122" s="147"/>
      <c r="M1122" s="147" t="str" cm="1">
        <f t="array" ref="M1122">IF(L1122&lt;&gt;"",_xlfn.TEXTSPLIT(L1122, "$"),"")</f>
        <v/>
      </c>
      <c r="N1122" s="147"/>
      <c r="O1122" s="147" t="str" cm="1">
        <f t="array" ref="O1122">IF(L1122&lt;&gt;"",_xlfn.CHOOSECOLS(_xlfn.TEXTSPLIT(N1122,"--"),1),"")</f>
        <v/>
      </c>
      <c r="P1122" s="147" t="str" cm="1">
        <f t="array" ref="P1122">IF(L1122&lt;&gt;"",IFERROR(_xlfn.CHOOSECOLS(_xlfn.TEXTSPLIT(N1122,"--"),2),""),"")</f>
        <v/>
      </c>
      <c r="Q1122" s="147" t="str">
        <f t="shared" si="62"/>
        <v/>
      </c>
    </row>
    <row r="1123" spans="1:17" x14ac:dyDescent="0.35">
      <c r="A1123" s="146"/>
      <c r="B1123" s="146"/>
      <c r="C1123" s="146"/>
      <c r="D1123" s="146"/>
      <c r="E1123" s="146" t="str">
        <f t="shared" si="61"/>
        <v/>
      </c>
      <c r="F1123" s="146"/>
      <c r="G1123" s="146"/>
      <c r="H1123" s="146"/>
      <c r="I1123" s="146"/>
      <c r="J1123" s="146"/>
      <c r="K1123" s="146"/>
      <c r="L1123" s="146"/>
      <c r="M1123" s="146" t="str" cm="1">
        <f t="array" ref="M1123">IF(L1123&lt;&gt;"",_xlfn.TEXTSPLIT(L1123, "$"),"")</f>
        <v/>
      </c>
      <c r="N1123" s="146"/>
      <c r="O1123" s="146" t="str" cm="1">
        <f t="array" ref="O1123">IF(L1123&lt;&gt;"",_xlfn.CHOOSECOLS(_xlfn.TEXTSPLIT(N1123,"--"),1),"")</f>
        <v/>
      </c>
      <c r="P1123" s="146" t="str" cm="1">
        <f t="array" ref="P1123">IF(L1123&lt;&gt;"",IFERROR(_xlfn.CHOOSECOLS(_xlfn.TEXTSPLIT(N1123,"--"),2),""),"")</f>
        <v/>
      </c>
      <c r="Q1123" s="146" t="str">
        <f t="shared" si="62"/>
        <v/>
      </c>
    </row>
    <row r="1124" spans="1:17" x14ac:dyDescent="0.35">
      <c r="A1124" s="147"/>
      <c r="B1124" s="147"/>
      <c r="C1124" s="147"/>
      <c r="D1124" s="147"/>
      <c r="E1124" s="147" t="str">
        <f t="shared" si="61"/>
        <v/>
      </c>
      <c r="F1124" s="147"/>
      <c r="G1124" s="147"/>
      <c r="H1124" s="147"/>
      <c r="I1124" s="147"/>
      <c r="J1124" s="147"/>
      <c r="K1124" s="147"/>
      <c r="L1124" s="147"/>
      <c r="M1124" s="147" t="str" cm="1">
        <f t="array" ref="M1124">IF(L1124&lt;&gt;"",_xlfn.TEXTSPLIT(L1124, "$"),"")</f>
        <v/>
      </c>
      <c r="N1124" s="147"/>
      <c r="O1124" s="147" t="str" cm="1">
        <f t="array" ref="O1124">IF(L1124&lt;&gt;"",_xlfn.CHOOSECOLS(_xlfn.TEXTSPLIT(N1124,"--"),1),"")</f>
        <v/>
      </c>
      <c r="P1124" s="147" t="str" cm="1">
        <f t="array" ref="P1124">IF(L1124&lt;&gt;"",IFERROR(_xlfn.CHOOSECOLS(_xlfn.TEXTSPLIT(N1124,"--"),2),""),"")</f>
        <v/>
      </c>
      <c r="Q1124" s="147" t="str">
        <f t="shared" si="62"/>
        <v/>
      </c>
    </row>
    <row r="1125" spans="1:17" x14ac:dyDescent="0.35">
      <c r="A1125" s="146"/>
      <c r="B1125" s="146"/>
      <c r="C1125" s="146"/>
      <c r="D1125" s="146"/>
      <c r="E1125" s="146" t="str">
        <f t="shared" si="61"/>
        <v/>
      </c>
      <c r="F1125" s="146"/>
      <c r="G1125" s="146"/>
      <c r="H1125" s="146"/>
      <c r="I1125" s="146"/>
      <c r="J1125" s="146"/>
      <c r="K1125" s="146"/>
      <c r="L1125" s="146"/>
      <c r="M1125" s="146" t="str" cm="1">
        <f t="array" ref="M1125">IF(L1125&lt;&gt;"",_xlfn.TEXTSPLIT(L1125, "$"),"")</f>
        <v/>
      </c>
      <c r="N1125" s="146"/>
      <c r="O1125" s="146" t="str" cm="1">
        <f t="array" ref="O1125">IF(L1125&lt;&gt;"",_xlfn.CHOOSECOLS(_xlfn.TEXTSPLIT(N1125,"--"),1),"")</f>
        <v/>
      </c>
      <c r="P1125" s="146" t="str" cm="1">
        <f t="array" ref="P1125">IF(L1125&lt;&gt;"",IFERROR(_xlfn.CHOOSECOLS(_xlfn.TEXTSPLIT(N1125,"--"),2),""),"")</f>
        <v/>
      </c>
      <c r="Q1125" s="146" t="str">
        <f t="shared" si="62"/>
        <v/>
      </c>
    </row>
    <row r="1126" spans="1:17" x14ac:dyDescent="0.35">
      <c r="A1126" s="147"/>
      <c r="B1126" s="147"/>
      <c r="C1126" s="147"/>
      <c r="D1126" s="147"/>
      <c r="E1126" s="147" t="str">
        <f t="shared" si="61"/>
        <v/>
      </c>
      <c r="F1126" s="147"/>
      <c r="G1126" s="147"/>
      <c r="H1126" s="147"/>
      <c r="I1126" s="147"/>
      <c r="J1126" s="147"/>
      <c r="K1126" s="147"/>
      <c r="L1126" s="147"/>
      <c r="M1126" s="147" t="str" cm="1">
        <f t="array" ref="M1126">IF(L1126&lt;&gt;"",_xlfn.TEXTSPLIT(L1126, "$"),"")</f>
        <v/>
      </c>
      <c r="N1126" s="147"/>
      <c r="O1126" s="147" t="str" cm="1">
        <f t="array" ref="O1126">IF(L1126&lt;&gt;"",_xlfn.CHOOSECOLS(_xlfn.TEXTSPLIT(N1126,"--"),1),"")</f>
        <v/>
      </c>
      <c r="P1126" s="147" t="str" cm="1">
        <f t="array" ref="P1126">IF(L1126&lt;&gt;"",IFERROR(_xlfn.CHOOSECOLS(_xlfn.TEXTSPLIT(N1126,"--"),2),""),"")</f>
        <v/>
      </c>
      <c r="Q1126" s="147" t="str">
        <f t="shared" si="62"/>
        <v/>
      </c>
    </row>
    <row r="1127" spans="1:17" x14ac:dyDescent="0.35">
      <c r="A1127" s="146"/>
      <c r="B1127" s="146"/>
      <c r="C1127" s="146"/>
      <c r="D1127" s="146"/>
      <c r="E1127" s="146" t="str">
        <f t="shared" si="61"/>
        <v/>
      </c>
      <c r="F1127" s="146"/>
      <c r="G1127" s="146"/>
      <c r="H1127" s="146"/>
      <c r="I1127" s="146"/>
      <c r="J1127" s="146"/>
      <c r="K1127" s="146"/>
      <c r="L1127" s="146"/>
      <c r="M1127" s="146" t="str" cm="1">
        <f t="array" ref="M1127">IF(L1127&lt;&gt;"",_xlfn.TEXTSPLIT(L1127, "$"),"")</f>
        <v/>
      </c>
      <c r="N1127" s="146"/>
      <c r="O1127" s="146" t="str" cm="1">
        <f t="array" ref="O1127">IF(L1127&lt;&gt;"",_xlfn.CHOOSECOLS(_xlfn.TEXTSPLIT(N1127,"--"),1),"")</f>
        <v/>
      </c>
      <c r="P1127" s="146" t="str" cm="1">
        <f t="array" ref="P1127">IF(L1127&lt;&gt;"",IFERROR(_xlfn.CHOOSECOLS(_xlfn.TEXTSPLIT(N1127,"--"),2),""),"")</f>
        <v/>
      </c>
      <c r="Q1127" s="146" t="str">
        <f t="shared" si="62"/>
        <v/>
      </c>
    </row>
    <row r="1128" spans="1:17" x14ac:dyDescent="0.35">
      <c r="A1128" s="147"/>
      <c r="B1128" s="147"/>
      <c r="C1128" s="147"/>
      <c r="D1128" s="147"/>
      <c r="E1128" s="147" t="str">
        <f t="shared" si="61"/>
        <v/>
      </c>
      <c r="F1128" s="147"/>
      <c r="G1128" s="147"/>
      <c r="H1128" s="147"/>
      <c r="I1128" s="147"/>
      <c r="J1128" s="147"/>
      <c r="K1128" s="147"/>
      <c r="L1128" s="147"/>
      <c r="M1128" s="147" t="str" cm="1">
        <f t="array" ref="M1128">IF(L1128&lt;&gt;"",_xlfn.TEXTSPLIT(L1128, "$"),"")</f>
        <v/>
      </c>
      <c r="N1128" s="147"/>
      <c r="O1128" s="147" t="str" cm="1">
        <f t="array" ref="O1128">IF(L1128&lt;&gt;"",_xlfn.CHOOSECOLS(_xlfn.TEXTSPLIT(N1128,"--"),1),"")</f>
        <v/>
      </c>
      <c r="P1128" s="147" t="str" cm="1">
        <f t="array" ref="P1128">IF(L1128&lt;&gt;"",IFERROR(_xlfn.CHOOSECOLS(_xlfn.TEXTSPLIT(N1128,"--"),2),""),"")</f>
        <v/>
      </c>
      <c r="Q1128" s="147" t="str">
        <f t="shared" si="62"/>
        <v/>
      </c>
    </row>
    <row r="1129" spans="1:17" x14ac:dyDescent="0.35">
      <c r="A1129" s="146"/>
      <c r="B1129" s="146"/>
      <c r="C1129" s="146"/>
      <c r="D1129" s="146"/>
      <c r="E1129" s="146" t="str">
        <f t="shared" si="61"/>
        <v/>
      </c>
      <c r="F1129" s="146"/>
      <c r="G1129" s="146"/>
      <c r="H1129" s="146"/>
      <c r="I1129" s="146"/>
      <c r="J1129" s="146"/>
      <c r="K1129" s="146"/>
      <c r="L1129" s="146"/>
      <c r="M1129" s="146" t="str" cm="1">
        <f t="array" ref="M1129">IF(L1129&lt;&gt;"",_xlfn.TEXTSPLIT(L1129, "$"),"")</f>
        <v/>
      </c>
      <c r="N1129" s="146"/>
      <c r="O1129" s="146" t="str" cm="1">
        <f t="array" ref="O1129">IF(L1129&lt;&gt;"",_xlfn.CHOOSECOLS(_xlfn.TEXTSPLIT(N1129,"--"),1),"")</f>
        <v/>
      </c>
      <c r="P1129" s="146" t="str" cm="1">
        <f t="array" ref="P1129">IF(L1129&lt;&gt;"",IFERROR(_xlfn.CHOOSECOLS(_xlfn.TEXTSPLIT(N1129,"--"),2),""),"")</f>
        <v/>
      </c>
      <c r="Q1129" s="146" t="str">
        <f t="shared" si="62"/>
        <v/>
      </c>
    </row>
    <row r="1130" spans="1:17" x14ac:dyDescent="0.35">
      <c r="A1130" s="147"/>
      <c r="B1130" s="147"/>
      <c r="C1130" s="147"/>
      <c r="D1130" s="147"/>
      <c r="E1130" s="147" t="str">
        <f t="shared" si="61"/>
        <v/>
      </c>
      <c r="F1130" s="147"/>
      <c r="G1130" s="147"/>
      <c r="H1130" s="147"/>
      <c r="I1130" s="147"/>
      <c r="J1130" s="147"/>
      <c r="K1130" s="147"/>
      <c r="L1130" s="147"/>
      <c r="M1130" s="147" t="str" cm="1">
        <f t="array" ref="M1130">IF(L1130&lt;&gt;"",_xlfn.TEXTSPLIT(L1130, "$"),"")</f>
        <v/>
      </c>
      <c r="N1130" s="147"/>
      <c r="O1130" s="147" t="str" cm="1">
        <f t="array" ref="O1130">IF(L1130&lt;&gt;"",_xlfn.CHOOSECOLS(_xlfn.TEXTSPLIT(N1130,"--"),1),"")</f>
        <v/>
      </c>
      <c r="P1130" s="147" t="str" cm="1">
        <f t="array" ref="P1130">IF(L1130&lt;&gt;"",IFERROR(_xlfn.CHOOSECOLS(_xlfn.TEXTSPLIT(N1130,"--"),2),""),"")</f>
        <v/>
      </c>
      <c r="Q1130" s="147" t="str">
        <f t="shared" si="62"/>
        <v/>
      </c>
    </row>
    <row r="1131" spans="1:17" x14ac:dyDescent="0.35">
      <c r="A1131" s="146"/>
      <c r="B1131" s="146"/>
      <c r="C1131" s="146"/>
      <c r="D1131" s="146"/>
      <c r="E1131" s="146" t="str">
        <f t="shared" si="61"/>
        <v/>
      </c>
      <c r="F1131" s="146"/>
      <c r="G1131" s="146"/>
      <c r="H1131" s="146"/>
      <c r="I1131" s="146"/>
      <c r="J1131" s="146"/>
      <c r="K1131" s="146"/>
      <c r="L1131" s="146"/>
      <c r="M1131" s="146" t="str" cm="1">
        <f t="array" ref="M1131">IF(L1131&lt;&gt;"",_xlfn.TEXTSPLIT(L1131, "$"),"")</f>
        <v/>
      </c>
      <c r="N1131" s="146"/>
      <c r="O1131" s="146" t="str" cm="1">
        <f t="array" ref="O1131">IF(L1131&lt;&gt;"",_xlfn.CHOOSECOLS(_xlfn.TEXTSPLIT(N1131,"--"),1),"")</f>
        <v/>
      </c>
      <c r="P1131" s="146" t="str" cm="1">
        <f t="array" ref="P1131">IF(L1131&lt;&gt;"",IFERROR(_xlfn.CHOOSECOLS(_xlfn.TEXTSPLIT(N1131,"--"),2),""),"")</f>
        <v/>
      </c>
      <c r="Q1131" s="146" t="str">
        <f t="shared" si="62"/>
        <v/>
      </c>
    </row>
    <row r="1132" spans="1:17" x14ac:dyDescent="0.35">
      <c r="A1132" s="147"/>
      <c r="B1132" s="147"/>
      <c r="C1132" s="147"/>
      <c r="D1132" s="147"/>
      <c r="E1132" s="147" t="str">
        <f t="shared" si="61"/>
        <v/>
      </c>
      <c r="F1132" s="147"/>
      <c r="G1132" s="147"/>
      <c r="H1132" s="147"/>
      <c r="I1132" s="147"/>
      <c r="J1132" s="147"/>
      <c r="K1132" s="147"/>
      <c r="L1132" s="147"/>
      <c r="M1132" s="147" t="str" cm="1">
        <f t="array" ref="M1132">IF(L1132&lt;&gt;"",_xlfn.TEXTSPLIT(L1132, "$"),"")</f>
        <v/>
      </c>
      <c r="N1132" s="147"/>
      <c r="O1132" s="147" t="str" cm="1">
        <f t="array" ref="O1132">IF(L1132&lt;&gt;"",_xlfn.CHOOSECOLS(_xlfn.TEXTSPLIT(N1132,"--"),1),"")</f>
        <v/>
      </c>
      <c r="P1132" s="147" t="str" cm="1">
        <f t="array" ref="P1132">IF(L1132&lt;&gt;"",IFERROR(_xlfn.CHOOSECOLS(_xlfn.TEXTSPLIT(N1132,"--"),2),""),"")</f>
        <v/>
      </c>
      <c r="Q1132" s="147" t="str">
        <f t="shared" si="62"/>
        <v/>
      </c>
    </row>
    <row r="1133" spans="1:17" x14ac:dyDescent="0.35">
      <c r="A1133" s="146"/>
      <c r="B1133" s="146"/>
      <c r="C1133" s="146"/>
      <c r="D1133" s="146"/>
      <c r="E1133" s="146" t="str">
        <f t="shared" si="61"/>
        <v/>
      </c>
      <c r="F1133" s="146"/>
      <c r="G1133" s="146"/>
      <c r="H1133" s="146"/>
      <c r="I1133" s="146"/>
      <c r="J1133" s="146"/>
      <c r="K1133" s="146"/>
      <c r="L1133" s="146"/>
      <c r="M1133" s="146" t="str" cm="1">
        <f t="array" ref="M1133">IF(L1133&lt;&gt;"",_xlfn.TEXTSPLIT(L1133, "$"),"")</f>
        <v/>
      </c>
      <c r="N1133" s="146"/>
      <c r="O1133" s="146" t="str" cm="1">
        <f t="array" ref="O1133">IF(L1133&lt;&gt;"",_xlfn.CHOOSECOLS(_xlfn.TEXTSPLIT(N1133,"--"),1),"")</f>
        <v/>
      </c>
      <c r="P1133" s="146" t="str" cm="1">
        <f t="array" ref="P1133">IF(L1133&lt;&gt;"",IFERROR(_xlfn.CHOOSECOLS(_xlfn.TEXTSPLIT(N1133,"--"),2),""),"")</f>
        <v/>
      </c>
      <c r="Q1133" s="146" t="str">
        <f t="shared" si="62"/>
        <v/>
      </c>
    </row>
    <row r="1134" spans="1:17" x14ac:dyDescent="0.35">
      <c r="A1134" s="147"/>
      <c r="B1134" s="147"/>
      <c r="C1134" s="147"/>
      <c r="D1134" s="147"/>
      <c r="E1134" s="147" t="str">
        <f t="shared" si="61"/>
        <v/>
      </c>
      <c r="F1134" s="147"/>
      <c r="G1134" s="147"/>
      <c r="H1134" s="147"/>
      <c r="I1134" s="147"/>
      <c r="J1134" s="147"/>
      <c r="K1134" s="147"/>
      <c r="L1134" s="147"/>
      <c r="M1134" s="147" t="str" cm="1">
        <f t="array" ref="M1134">IF(L1134&lt;&gt;"",_xlfn.TEXTSPLIT(L1134, "$"),"")</f>
        <v/>
      </c>
      <c r="N1134" s="147"/>
      <c r="O1134" s="147" t="str" cm="1">
        <f t="array" ref="O1134">IF(L1134&lt;&gt;"",_xlfn.CHOOSECOLS(_xlfn.TEXTSPLIT(N1134,"--"),1),"")</f>
        <v/>
      </c>
      <c r="P1134" s="147" t="str" cm="1">
        <f t="array" ref="P1134">IF(L1134&lt;&gt;"",IFERROR(_xlfn.CHOOSECOLS(_xlfn.TEXTSPLIT(N1134,"--"),2),""),"")</f>
        <v/>
      </c>
      <c r="Q1134" s="147" t="str">
        <f t="shared" si="62"/>
        <v/>
      </c>
    </row>
    <row r="1135" spans="1:17" x14ac:dyDescent="0.35">
      <c r="A1135" s="146"/>
      <c r="B1135" s="146"/>
      <c r="C1135" s="146"/>
      <c r="D1135" s="146"/>
      <c r="E1135" s="146" t="str">
        <f t="shared" si="61"/>
        <v/>
      </c>
      <c r="F1135" s="146"/>
      <c r="G1135" s="146"/>
      <c r="H1135" s="146"/>
      <c r="I1135" s="146"/>
      <c r="J1135" s="146"/>
      <c r="K1135" s="146"/>
      <c r="L1135" s="146"/>
      <c r="M1135" s="146" t="str" cm="1">
        <f t="array" ref="M1135">IF(L1135&lt;&gt;"",_xlfn.TEXTSPLIT(L1135, "$"),"")</f>
        <v/>
      </c>
      <c r="N1135" s="146"/>
      <c r="O1135" s="146" t="str" cm="1">
        <f t="array" ref="O1135">IF(L1135&lt;&gt;"",_xlfn.CHOOSECOLS(_xlfn.TEXTSPLIT(N1135,"--"),1),"")</f>
        <v/>
      </c>
      <c r="P1135" s="146" t="str" cm="1">
        <f t="array" ref="P1135">IF(L1135&lt;&gt;"",IFERROR(_xlfn.CHOOSECOLS(_xlfn.TEXTSPLIT(N1135,"--"),2),""),"")</f>
        <v/>
      </c>
      <c r="Q1135" s="146" t="str">
        <f t="shared" si="62"/>
        <v/>
      </c>
    </row>
    <row r="1136" spans="1:17" x14ac:dyDescent="0.35">
      <c r="A1136" s="147"/>
      <c r="B1136" s="147"/>
      <c r="C1136" s="147"/>
      <c r="D1136" s="147"/>
      <c r="E1136" s="147" t="str">
        <f t="shared" si="61"/>
        <v/>
      </c>
      <c r="F1136" s="147"/>
      <c r="G1136" s="147"/>
      <c r="H1136" s="147"/>
      <c r="I1136" s="147"/>
      <c r="J1136" s="147"/>
      <c r="K1136" s="147"/>
      <c r="L1136" s="147"/>
      <c r="M1136" s="147" t="str" cm="1">
        <f t="array" ref="M1136">IF(L1136&lt;&gt;"",_xlfn.TEXTSPLIT(L1136, "$"),"")</f>
        <v/>
      </c>
      <c r="N1136" s="147"/>
      <c r="O1136" s="147" t="str" cm="1">
        <f t="array" ref="O1136">IF(L1136&lt;&gt;"",_xlfn.CHOOSECOLS(_xlfn.TEXTSPLIT(N1136,"--"),1),"")</f>
        <v/>
      </c>
      <c r="P1136" s="147" t="str" cm="1">
        <f t="array" ref="P1136">IF(L1136&lt;&gt;"",IFERROR(_xlfn.CHOOSECOLS(_xlfn.TEXTSPLIT(N1136,"--"),2),""),"")</f>
        <v/>
      </c>
      <c r="Q1136" s="147" t="str">
        <f t="shared" si="62"/>
        <v/>
      </c>
    </row>
    <row r="1137" spans="1:17" x14ac:dyDescent="0.35">
      <c r="A1137" s="146"/>
      <c r="B1137" s="146"/>
      <c r="C1137" s="146"/>
      <c r="D1137" s="146"/>
      <c r="E1137" s="146" t="str">
        <f t="shared" si="61"/>
        <v/>
      </c>
      <c r="F1137" s="146"/>
      <c r="G1137" s="146"/>
      <c r="H1137" s="146"/>
      <c r="I1137" s="146"/>
      <c r="J1137" s="146"/>
      <c r="K1137" s="146"/>
      <c r="L1137" s="146"/>
      <c r="M1137" s="146" t="str" cm="1">
        <f t="array" ref="M1137">IF(L1137&lt;&gt;"",_xlfn.TEXTSPLIT(L1137, "$"),"")</f>
        <v/>
      </c>
      <c r="N1137" s="146"/>
      <c r="O1137" s="146" t="str" cm="1">
        <f t="array" ref="O1137">IF(L1137&lt;&gt;"",_xlfn.CHOOSECOLS(_xlfn.TEXTSPLIT(N1137,"--"),1),"")</f>
        <v/>
      </c>
      <c r="P1137" s="146" t="str" cm="1">
        <f t="array" ref="P1137">IF(L1137&lt;&gt;"",IFERROR(_xlfn.CHOOSECOLS(_xlfn.TEXTSPLIT(N1137,"--"),2),""),"")</f>
        <v/>
      </c>
      <c r="Q1137" s="146" t="str">
        <f t="shared" si="62"/>
        <v/>
      </c>
    </row>
    <row r="1138" spans="1:17" x14ac:dyDescent="0.35">
      <c r="A1138" s="147"/>
      <c r="B1138" s="147"/>
      <c r="C1138" s="147"/>
      <c r="D1138" s="147"/>
      <c r="E1138" s="147" t="str">
        <f t="shared" si="61"/>
        <v/>
      </c>
      <c r="F1138" s="147"/>
      <c r="G1138" s="147"/>
      <c r="H1138" s="147"/>
      <c r="I1138" s="147"/>
      <c r="J1138" s="147"/>
      <c r="K1138" s="147"/>
      <c r="L1138" s="147"/>
      <c r="M1138" s="147" t="str" cm="1">
        <f t="array" ref="M1138">IF(L1138&lt;&gt;"",_xlfn.TEXTSPLIT(L1138, "$"),"")</f>
        <v/>
      </c>
      <c r="N1138" s="147"/>
      <c r="O1138" s="147" t="str" cm="1">
        <f t="array" ref="O1138">IF(L1138&lt;&gt;"",_xlfn.CHOOSECOLS(_xlfn.TEXTSPLIT(N1138,"--"),1),"")</f>
        <v/>
      </c>
      <c r="P1138" s="147" t="str" cm="1">
        <f t="array" ref="P1138">IF(L1138&lt;&gt;"",IFERROR(_xlfn.CHOOSECOLS(_xlfn.TEXTSPLIT(N1138,"--"),2),""),"")</f>
        <v/>
      </c>
      <c r="Q1138" s="147" t="str">
        <f t="shared" si="62"/>
        <v/>
      </c>
    </row>
    <row r="1139" spans="1:17" x14ac:dyDescent="0.35">
      <c r="A1139" s="146"/>
      <c r="B1139" s="146"/>
      <c r="C1139" s="146"/>
      <c r="D1139" s="146"/>
      <c r="E1139" s="146" t="str">
        <f t="shared" si="61"/>
        <v/>
      </c>
      <c r="F1139" s="146"/>
      <c r="G1139" s="146"/>
      <c r="H1139" s="146"/>
      <c r="I1139" s="146"/>
      <c r="J1139" s="146"/>
      <c r="K1139" s="146"/>
      <c r="L1139" s="146"/>
      <c r="M1139" s="146" t="str" cm="1">
        <f t="array" ref="M1139">IF(L1139&lt;&gt;"",_xlfn.TEXTSPLIT(L1139, "$"),"")</f>
        <v/>
      </c>
      <c r="N1139" s="146"/>
      <c r="O1139" s="146" t="str" cm="1">
        <f t="array" ref="O1139">IF(L1139&lt;&gt;"",_xlfn.CHOOSECOLS(_xlfn.TEXTSPLIT(N1139,"--"),1),"")</f>
        <v/>
      </c>
      <c r="P1139" s="146" t="str" cm="1">
        <f t="array" ref="P1139">IF(L1139&lt;&gt;"",IFERROR(_xlfn.CHOOSECOLS(_xlfn.TEXTSPLIT(N1139,"--"),2),""),"")</f>
        <v/>
      </c>
      <c r="Q1139" s="146" t="str">
        <f t="shared" si="62"/>
        <v/>
      </c>
    </row>
    <row r="1140" spans="1:17" x14ac:dyDescent="0.35">
      <c r="A1140" s="147"/>
      <c r="B1140" s="147"/>
      <c r="C1140" s="147"/>
      <c r="D1140" s="147"/>
      <c r="E1140" s="147" t="str">
        <f t="shared" si="61"/>
        <v/>
      </c>
      <c r="F1140" s="147"/>
      <c r="G1140" s="147"/>
      <c r="H1140" s="147"/>
      <c r="I1140" s="147"/>
      <c r="J1140" s="147"/>
      <c r="K1140" s="147"/>
      <c r="L1140" s="147"/>
      <c r="M1140" s="147" t="str" cm="1">
        <f t="array" ref="M1140">IF(L1140&lt;&gt;"",_xlfn.TEXTSPLIT(L1140, "$"),"")</f>
        <v/>
      </c>
      <c r="N1140" s="147"/>
      <c r="O1140" s="147" t="str" cm="1">
        <f t="array" ref="O1140">IF(L1140&lt;&gt;"",_xlfn.CHOOSECOLS(_xlfn.TEXTSPLIT(N1140,"--"),1),"")</f>
        <v/>
      </c>
      <c r="P1140" s="147" t="str" cm="1">
        <f t="array" ref="P1140">IF(L1140&lt;&gt;"",IFERROR(_xlfn.CHOOSECOLS(_xlfn.TEXTSPLIT(N1140,"--"),2),""),"")</f>
        <v/>
      </c>
      <c r="Q1140" s="147" t="str">
        <f t="shared" si="62"/>
        <v/>
      </c>
    </row>
    <row r="1141" spans="1:17" x14ac:dyDescent="0.35">
      <c r="A1141" s="146"/>
      <c r="B1141" s="146"/>
      <c r="C1141" s="146"/>
      <c r="D1141" s="146"/>
      <c r="E1141" s="146" t="str">
        <f t="shared" si="61"/>
        <v/>
      </c>
      <c r="F1141" s="146"/>
      <c r="G1141" s="146"/>
      <c r="H1141" s="146"/>
      <c r="I1141" s="146"/>
      <c r="J1141" s="146"/>
      <c r="K1141" s="146"/>
      <c r="L1141" s="146"/>
      <c r="M1141" s="146" t="str" cm="1">
        <f t="array" ref="M1141">IF(L1141&lt;&gt;"",_xlfn.TEXTSPLIT(L1141, "$"),"")</f>
        <v/>
      </c>
      <c r="N1141" s="146"/>
      <c r="O1141" s="146" t="str" cm="1">
        <f t="array" ref="O1141">IF(L1141&lt;&gt;"",_xlfn.CHOOSECOLS(_xlfn.TEXTSPLIT(N1141,"--"),1),"")</f>
        <v/>
      </c>
      <c r="P1141" s="146" t="str" cm="1">
        <f t="array" ref="P1141">IF(L1141&lt;&gt;"",IFERROR(_xlfn.CHOOSECOLS(_xlfn.TEXTSPLIT(N1141,"--"),2),""),"")</f>
        <v/>
      </c>
      <c r="Q1141" s="146" t="str">
        <f t="shared" si="62"/>
        <v/>
      </c>
    </row>
    <row r="1142" spans="1:17" x14ac:dyDescent="0.35">
      <c r="A1142" s="147"/>
      <c r="B1142" s="147"/>
      <c r="C1142" s="147"/>
      <c r="D1142" s="147"/>
      <c r="E1142" s="147" t="str">
        <f t="shared" si="61"/>
        <v/>
      </c>
      <c r="F1142" s="147"/>
      <c r="G1142" s="147"/>
      <c r="H1142" s="147"/>
      <c r="I1142" s="147"/>
      <c r="J1142" s="147"/>
      <c r="K1142" s="147"/>
      <c r="L1142" s="147"/>
      <c r="M1142" s="147" t="str" cm="1">
        <f t="array" ref="M1142">IF(L1142&lt;&gt;"",_xlfn.TEXTSPLIT(L1142, "$"),"")</f>
        <v/>
      </c>
      <c r="N1142" s="147"/>
      <c r="O1142" s="147" t="str" cm="1">
        <f t="array" ref="O1142">IF(L1142&lt;&gt;"",_xlfn.CHOOSECOLS(_xlfn.TEXTSPLIT(N1142,"--"),1),"")</f>
        <v/>
      </c>
      <c r="P1142" s="147" t="str" cm="1">
        <f t="array" ref="P1142">IF(L1142&lt;&gt;"",IFERROR(_xlfn.CHOOSECOLS(_xlfn.TEXTSPLIT(N1142,"--"),2),""),"")</f>
        <v/>
      </c>
      <c r="Q1142" s="147" t="str">
        <f t="shared" si="62"/>
        <v/>
      </c>
    </row>
    <row r="1143" spans="1:17" x14ac:dyDescent="0.35">
      <c r="A1143" s="146"/>
      <c r="B1143" s="146"/>
      <c r="C1143" s="146"/>
      <c r="D1143" s="146"/>
      <c r="E1143" s="146" t="str">
        <f t="shared" si="61"/>
        <v/>
      </c>
      <c r="F1143" s="146"/>
      <c r="G1143" s="146"/>
      <c r="H1143" s="146"/>
      <c r="I1143" s="146"/>
      <c r="J1143" s="146"/>
      <c r="K1143" s="146"/>
      <c r="L1143" s="146"/>
      <c r="M1143" s="146" t="str" cm="1">
        <f t="array" ref="M1143">IF(L1143&lt;&gt;"",_xlfn.TEXTSPLIT(L1143, "$"),"")</f>
        <v/>
      </c>
      <c r="N1143" s="146"/>
      <c r="O1143" s="146" t="str" cm="1">
        <f t="array" ref="O1143">IF(L1143&lt;&gt;"",_xlfn.CHOOSECOLS(_xlfn.TEXTSPLIT(N1143,"--"),1),"")</f>
        <v/>
      </c>
      <c r="P1143" s="146" t="str" cm="1">
        <f t="array" ref="P1143">IF(L1143&lt;&gt;"",IFERROR(_xlfn.CHOOSECOLS(_xlfn.TEXTSPLIT(N1143,"--"),2),""),"")</f>
        <v/>
      </c>
      <c r="Q1143" s="146" t="str">
        <f t="shared" si="62"/>
        <v/>
      </c>
    </row>
    <row r="1144" spans="1:17" x14ac:dyDescent="0.35">
      <c r="A1144" s="147"/>
      <c r="B1144" s="147"/>
      <c r="C1144" s="147"/>
      <c r="D1144" s="147"/>
      <c r="E1144" s="147" t="str">
        <f t="shared" si="61"/>
        <v/>
      </c>
      <c r="F1144" s="147"/>
      <c r="G1144" s="147"/>
      <c r="H1144" s="147"/>
      <c r="I1144" s="147"/>
      <c r="J1144" s="147"/>
      <c r="K1144" s="147"/>
      <c r="L1144" s="147"/>
      <c r="M1144" s="147" t="str" cm="1">
        <f t="array" ref="M1144">IF(L1144&lt;&gt;"",_xlfn.TEXTSPLIT(L1144, "$"),"")</f>
        <v/>
      </c>
      <c r="N1144" s="147"/>
      <c r="O1144" s="147" t="str" cm="1">
        <f t="array" ref="O1144">IF(L1144&lt;&gt;"",_xlfn.CHOOSECOLS(_xlfn.TEXTSPLIT(N1144,"--"),1),"")</f>
        <v/>
      </c>
      <c r="P1144" s="147" t="str" cm="1">
        <f t="array" ref="P1144">IF(L1144&lt;&gt;"",IFERROR(_xlfn.CHOOSECOLS(_xlfn.TEXTSPLIT(N1144,"--"),2),""),"")</f>
        <v/>
      </c>
      <c r="Q1144" s="147" t="str">
        <f t="shared" si="62"/>
        <v/>
      </c>
    </row>
    <row r="1145" spans="1:17" x14ac:dyDescent="0.35">
      <c r="A1145" s="146"/>
      <c r="B1145" s="146"/>
      <c r="C1145" s="146"/>
      <c r="D1145" s="146"/>
      <c r="E1145" s="146" t="str">
        <f t="shared" si="61"/>
        <v/>
      </c>
      <c r="F1145" s="146"/>
      <c r="G1145" s="146"/>
      <c r="H1145" s="146"/>
      <c r="I1145" s="146"/>
      <c r="J1145" s="146"/>
      <c r="K1145" s="146"/>
      <c r="L1145" s="146"/>
      <c r="M1145" s="146" t="str" cm="1">
        <f t="array" ref="M1145">IF(L1145&lt;&gt;"",_xlfn.TEXTSPLIT(L1145, "$"),"")</f>
        <v/>
      </c>
      <c r="N1145" s="146"/>
      <c r="O1145" s="146" t="str" cm="1">
        <f t="array" ref="O1145">IF(L1145&lt;&gt;"",_xlfn.CHOOSECOLS(_xlfn.TEXTSPLIT(N1145,"--"),1),"")</f>
        <v/>
      </c>
      <c r="P1145" s="146" t="str" cm="1">
        <f t="array" ref="P1145">IF(L1145&lt;&gt;"",IFERROR(_xlfn.CHOOSECOLS(_xlfn.TEXTSPLIT(N1145,"--"),2),""),"")</f>
        <v/>
      </c>
      <c r="Q1145" s="146" t="str">
        <f t="shared" si="62"/>
        <v/>
      </c>
    </row>
    <row r="1146" spans="1:17" x14ac:dyDescent="0.35">
      <c r="A1146" s="147"/>
      <c r="B1146" s="147"/>
      <c r="C1146" s="147"/>
      <c r="D1146" s="147"/>
      <c r="E1146" s="147" t="str">
        <f t="shared" si="61"/>
        <v/>
      </c>
      <c r="F1146" s="147"/>
      <c r="G1146" s="147"/>
      <c r="H1146" s="147"/>
      <c r="I1146" s="147"/>
      <c r="J1146" s="147"/>
      <c r="K1146" s="147"/>
      <c r="L1146" s="147"/>
      <c r="M1146" s="147" t="str" cm="1">
        <f t="array" ref="M1146">IF(L1146&lt;&gt;"",_xlfn.TEXTSPLIT(L1146, "$"),"")</f>
        <v/>
      </c>
      <c r="N1146" s="147"/>
      <c r="O1146" s="147" t="str" cm="1">
        <f t="array" ref="O1146">IF(L1146&lt;&gt;"",_xlfn.CHOOSECOLS(_xlfn.TEXTSPLIT(N1146,"--"),1),"")</f>
        <v/>
      </c>
      <c r="P1146" s="147" t="str" cm="1">
        <f t="array" ref="P1146">IF(L1146&lt;&gt;"",IFERROR(_xlfn.CHOOSECOLS(_xlfn.TEXTSPLIT(N1146,"--"),2),""),"")</f>
        <v/>
      </c>
      <c r="Q1146" s="147" t="str">
        <f t="shared" si="62"/>
        <v/>
      </c>
    </row>
    <row r="1147" spans="1:17" x14ac:dyDescent="0.35">
      <c r="A1147" s="146"/>
      <c r="B1147" s="146"/>
      <c r="C1147" s="146"/>
      <c r="D1147" s="146"/>
      <c r="E1147" s="146" t="str">
        <f t="shared" si="61"/>
        <v/>
      </c>
      <c r="F1147" s="146"/>
      <c r="G1147" s="146"/>
      <c r="H1147" s="146"/>
      <c r="I1147" s="146"/>
      <c r="J1147" s="146"/>
      <c r="K1147" s="146"/>
      <c r="L1147" s="146"/>
      <c r="M1147" s="146" t="str" cm="1">
        <f t="array" ref="M1147">IF(L1147&lt;&gt;"",_xlfn.TEXTSPLIT(L1147, "$"),"")</f>
        <v/>
      </c>
      <c r="N1147" s="146"/>
      <c r="O1147" s="146" t="str" cm="1">
        <f t="array" ref="O1147">IF(L1147&lt;&gt;"",_xlfn.CHOOSECOLS(_xlfn.TEXTSPLIT(N1147,"--"),1),"")</f>
        <v/>
      </c>
      <c r="P1147" s="146" t="str" cm="1">
        <f t="array" ref="P1147">IF(L1147&lt;&gt;"",IFERROR(_xlfn.CHOOSECOLS(_xlfn.TEXTSPLIT(N1147,"--"),2),""),"")</f>
        <v/>
      </c>
      <c r="Q1147" s="146" t="str">
        <f t="shared" si="62"/>
        <v/>
      </c>
    </row>
    <row r="1148" spans="1:17" x14ac:dyDescent="0.35">
      <c r="A1148" s="147"/>
      <c r="B1148" s="147"/>
      <c r="C1148" s="147"/>
      <c r="D1148" s="147"/>
      <c r="E1148" s="147" t="str">
        <f t="shared" si="61"/>
        <v/>
      </c>
      <c r="F1148" s="147"/>
      <c r="G1148" s="147"/>
      <c r="H1148" s="147"/>
      <c r="I1148" s="147"/>
      <c r="J1148" s="147"/>
      <c r="K1148" s="147"/>
      <c r="L1148" s="147"/>
      <c r="M1148" s="147" t="str" cm="1">
        <f t="array" ref="M1148">IF(L1148&lt;&gt;"",_xlfn.TEXTSPLIT(L1148, "$"),"")</f>
        <v/>
      </c>
      <c r="N1148" s="147"/>
      <c r="O1148" s="147" t="str" cm="1">
        <f t="array" ref="O1148">IF(L1148&lt;&gt;"",_xlfn.CHOOSECOLS(_xlfn.TEXTSPLIT(N1148,"--"),1),"")</f>
        <v/>
      </c>
      <c r="P1148" s="147" t="str" cm="1">
        <f t="array" ref="P1148">IF(L1148&lt;&gt;"",IFERROR(_xlfn.CHOOSECOLS(_xlfn.TEXTSPLIT(N1148,"--"),2),""),"")</f>
        <v/>
      </c>
      <c r="Q1148" s="147" t="str">
        <f t="shared" si="62"/>
        <v/>
      </c>
    </row>
    <row r="1149" spans="1:17" x14ac:dyDescent="0.35">
      <c r="A1149" s="146"/>
      <c r="B1149" s="146"/>
      <c r="C1149" s="146"/>
      <c r="D1149" s="146"/>
      <c r="E1149" s="146" t="str">
        <f t="shared" si="61"/>
        <v/>
      </c>
      <c r="F1149" s="146"/>
      <c r="G1149" s="146"/>
      <c r="H1149" s="146"/>
      <c r="I1149" s="146"/>
      <c r="J1149" s="146"/>
      <c r="K1149" s="146"/>
      <c r="L1149" s="146"/>
      <c r="M1149" s="146" t="str" cm="1">
        <f t="array" ref="M1149">IF(L1149&lt;&gt;"",_xlfn.TEXTSPLIT(L1149, "$"),"")</f>
        <v/>
      </c>
      <c r="N1149" s="146"/>
      <c r="O1149" s="146" t="str" cm="1">
        <f t="array" ref="O1149">IF(L1149&lt;&gt;"",_xlfn.CHOOSECOLS(_xlfn.TEXTSPLIT(N1149,"--"),1),"")</f>
        <v/>
      </c>
      <c r="P1149" s="146" t="str" cm="1">
        <f t="array" ref="P1149">IF(L1149&lt;&gt;"",IFERROR(_xlfn.CHOOSECOLS(_xlfn.TEXTSPLIT(N1149,"--"),2),""),"")</f>
        <v/>
      </c>
      <c r="Q1149" s="146" t="str">
        <f t="shared" si="62"/>
        <v/>
      </c>
    </row>
    <row r="1150" spans="1:17" x14ac:dyDescent="0.35">
      <c r="A1150" s="147"/>
      <c r="B1150" s="147"/>
      <c r="C1150" s="147"/>
      <c r="D1150" s="147"/>
      <c r="E1150" s="147" t="str">
        <f t="shared" si="61"/>
        <v/>
      </c>
      <c r="F1150" s="147"/>
      <c r="G1150" s="147"/>
      <c r="H1150" s="147"/>
      <c r="I1150" s="147"/>
      <c r="J1150" s="147"/>
      <c r="K1150" s="147"/>
      <c r="L1150" s="147"/>
      <c r="M1150" s="147" t="str" cm="1">
        <f t="array" ref="M1150">IF(L1150&lt;&gt;"",_xlfn.TEXTSPLIT(L1150, "$"),"")</f>
        <v/>
      </c>
      <c r="N1150" s="147"/>
      <c r="O1150" s="147" t="str" cm="1">
        <f t="array" ref="O1150">IF(L1150&lt;&gt;"",_xlfn.CHOOSECOLS(_xlfn.TEXTSPLIT(N1150,"--"),1),"")</f>
        <v/>
      </c>
      <c r="P1150" s="147" t="str" cm="1">
        <f t="array" ref="P1150">IF(L1150&lt;&gt;"",IFERROR(_xlfn.CHOOSECOLS(_xlfn.TEXTSPLIT(N1150,"--"),2),""),"")</f>
        <v/>
      </c>
      <c r="Q1150" s="147" t="str">
        <f t="shared" si="62"/>
        <v/>
      </c>
    </row>
    <row r="1151" spans="1:17" x14ac:dyDescent="0.35">
      <c r="A1151" s="146"/>
      <c r="B1151" s="146"/>
      <c r="C1151" s="146"/>
      <c r="D1151" s="146"/>
      <c r="E1151" s="146" t="str">
        <f t="shared" si="61"/>
        <v/>
      </c>
      <c r="F1151" s="146"/>
      <c r="G1151" s="146"/>
      <c r="H1151" s="146"/>
      <c r="I1151" s="146"/>
      <c r="J1151" s="146"/>
      <c r="K1151" s="146"/>
      <c r="L1151" s="146"/>
      <c r="M1151" s="146" t="str" cm="1">
        <f t="array" ref="M1151">IF(L1151&lt;&gt;"",_xlfn.TEXTSPLIT(L1151, "$"),"")</f>
        <v/>
      </c>
      <c r="N1151" s="146"/>
      <c r="O1151" s="146" t="str" cm="1">
        <f t="array" ref="O1151">IF(L1151&lt;&gt;"",_xlfn.CHOOSECOLS(_xlfn.TEXTSPLIT(N1151,"--"),1),"")</f>
        <v/>
      </c>
      <c r="P1151" s="146" t="str" cm="1">
        <f t="array" ref="P1151">IF(L1151&lt;&gt;"",IFERROR(_xlfn.CHOOSECOLS(_xlfn.TEXTSPLIT(N1151,"--"),2),""),"")</f>
        <v/>
      </c>
      <c r="Q1151" s="146" t="str">
        <f t="shared" si="62"/>
        <v/>
      </c>
    </row>
    <row r="1152" spans="1:17" x14ac:dyDescent="0.35">
      <c r="A1152" s="147"/>
      <c r="B1152" s="147"/>
      <c r="C1152" s="147"/>
      <c r="D1152" s="147"/>
      <c r="E1152" s="147" t="str">
        <f t="shared" si="61"/>
        <v/>
      </c>
      <c r="F1152" s="147"/>
      <c r="G1152" s="147"/>
      <c r="H1152" s="147"/>
      <c r="I1152" s="147"/>
      <c r="J1152" s="147"/>
      <c r="K1152" s="147"/>
      <c r="L1152" s="147"/>
      <c r="M1152" s="147" t="str" cm="1">
        <f t="array" ref="M1152">IF(L1152&lt;&gt;"",_xlfn.TEXTSPLIT(L1152, "$"),"")</f>
        <v/>
      </c>
      <c r="N1152" s="147"/>
      <c r="O1152" s="147" t="str" cm="1">
        <f t="array" ref="O1152">IF(L1152&lt;&gt;"",_xlfn.CHOOSECOLS(_xlfn.TEXTSPLIT(N1152,"--"),1),"")</f>
        <v/>
      </c>
      <c r="P1152" s="147" t="str" cm="1">
        <f t="array" ref="P1152">IF(L1152&lt;&gt;"",IFERROR(_xlfn.CHOOSECOLS(_xlfn.TEXTSPLIT(N1152,"--"),2),""),"")</f>
        <v/>
      </c>
      <c r="Q1152" s="147" t="str">
        <f t="shared" si="62"/>
        <v/>
      </c>
    </row>
    <row r="1153" spans="1:17" x14ac:dyDescent="0.35">
      <c r="A1153" s="146"/>
      <c r="B1153" s="146"/>
      <c r="C1153" s="146"/>
      <c r="D1153" s="146"/>
      <c r="E1153" s="146" t="str">
        <f t="shared" si="61"/>
        <v/>
      </c>
      <c r="F1153" s="146"/>
      <c r="G1153" s="146"/>
      <c r="H1153" s="146"/>
      <c r="I1153" s="146"/>
      <c r="J1153" s="146"/>
      <c r="K1153" s="146"/>
      <c r="L1153" s="146"/>
      <c r="M1153" s="146" t="str" cm="1">
        <f t="array" ref="M1153">IF(L1153&lt;&gt;"",_xlfn.TEXTSPLIT(L1153, "$"),"")</f>
        <v/>
      </c>
      <c r="N1153" s="146"/>
      <c r="O1153" s="146" t="str" cm="1">
        <f t="array" ref="O1153">IF(L1153&lt;&gt;"",_xlfn.CHOOSECOLS(_xlfn.TEXTSPLIT(N1153,"--"),1),"")</f>
        <v/>
      </c>
      <c r="P1153" s="146" t="str" cm="1">
        <f t="array" ref="P1153">IF(L1153&lt;&gt;"",IFERROR(_xlfn.CHOOSECOLS(_xlfn.TEXTSPLIT(N1153,"--"),2),""),"")</f>
        <v/>
      </c>
      <c r="Q1153" s="146" t="str">
        <f t="shared" si="62"/>
        <v/>
      </c>
    </row>
    <row r="1154" spans="1:17" x14ac:dyDescent="0.35">
      <c r="A1154" s="147"/>
      <c r="B1154" s="147"/>
      <c r="C1154" s="147"/>
      <c r="D1154" s="147"/>
      <c r="E1154" s="147" t="str">
        <f t="shared" si="61"/>
        <v/>
      </c>
      <c r="F1154" s="147"/>
      <c r="G1154" s="147"/>
      <c r="H1154" s="147"/>
      <c r="I1154" s="147"/>
      <c r="J1154" s="147"/>
      <c r="K1154" s="147"/>
      <c r="L1154" s="147"/>
      <c r="M1154" s="147" t="str" cm="1">
        <f t="array" ref="M1154">IF(L1154&lt;&gt;"",_xlfn.TEXTSPLIT(L1154, "$"),"")</f>
        <v/>
      </c>
      <c r="N1154" s="147"/>
      <c r="O1154" s="147" t="str" cm="1">
        <f t="array" ref="O1154">IF(L1154&lt;&gt;"",_xlfn.CHOOSECOLS(_xlfn.TEXTSPLIT(N1154,"--"),1),"")</f>
        <v/>
      </c>
      <c r="P1154" s="147" t="str" cm="1">
        <f t="array" ref="P1154">IF(L1154&lt;&gt;"",IFERROR(_xlfn.CHOOSECOLS(_xlfn.TEXTSPLIT(N1154,"--"),2),""),"")</f>
        <v/>
      </c>
      <c r="Q1154" s="147" t="str">
        <f t="shared" si="62"/>
        <v/>
      </c>
    </row>
    <row r="1155" spans="1:17" x14ac:dyDescent="0.35">
      <c r="A1155" s="146"/>
      <c r="B1155" s="146"/>
      <c r="C1155" s="146"/>
      <c r="D1155" s="146"/>
      <c r="E1155" s="146" t="str">
        <f t="shared" ref="E1155:E1175" si="63">_xlfn.TEXTJOIN(";",TRUE,C1155,D1155)</f>
        <v/>
      </c>
      <c r="F1155" s="146"/>
      <c r="G1155" s="146"/>
      <c r="H1155" s="146"/>
      <c r="I1155" s="146"/>
      <c r="J1155" s="146"/>
      <c r="K1155" s="146"/>
      <c r="L1155" s="146"/>
      <c r="M1155" s="146" t="str" cm="1">
        <f t="array" ref="M1155">IF(L1155&lt;&gt;"",_xlfn.TEXTSPLIT(L1155, "$"),"")</f>
        <v/>
      </c>
      <c r="N1155" s="146"/>
      <c r="O1155" s="146" t="str" cm="1">
        <f t="array" ref="O1155">IF(L1155&lt;&gt;"",_xlfn.CHOOSECOLS(_xlfn.TEXTSPLIT(N1155,"--"),1),"")</f>
        <v/>
      </c>
      <c r="P1155" s="146" t="str" cm="1">
        <f t="array" ref="P1155">IF(L1155&lt;&gt;"",IFERROR(_xlfn.CHOOSECOLS(_xlfn.TEXTSPLIT(N1155,"--"),2),""),"")</f>
        <v/>
      </c>
      <c r="Q1155" s="146" t="str">
        <f t="shared" ref="Q1155:Q1190" si="64">IF(L1155&lt;&gt;"",IF(SUM(LEN(N1155)-LEN(SUBSTITUTE(N1155,"--","")))/LEN("--")&gt;1,SUBSTITUTE(N1155,CONCATENATE(O1155,"--",P1155,"--"),""),""),"")</f>
        <v/>
      </c>
    </row>
    <row r="1156" spans="1:17" x14ac:dyDescent="0.35">
      <c r="A1156" s="147"/>
      <c r="B1156" s="147"/>
      <c r="C1156" s="147"/>
      <c r="D1156" s="147"/>
      <c r="E1156" s="147" t="str">
        <f t="shared" si="63"/>
        <v/>
      </c>
      <c r="F1156" s="147"/>
      <c r="G1156" s="147"/>
      <c r="H1156" s="147"/>
      <c r="I1156" s="147"/>
      <c r="J1156" s="147"/>
      <c r="K1156" s="147"/>
      <c r="L1156" s="147"/>
      <c r="M1156" s="147" t="str" cm="1">
        <f t="array" ref="M1156">IF(L1156&lt;&gt;"",_xlfn.TEXTSPLIT(L1156, "$"),"")</f>
        <v/>
      </c>
      <c r="N1156" s="147"/>
      <c r="O1156" s="147" t="str" cm="1">
        <f t="array" ref="O1156">IF(L1156&lt;&gt;"",_xlfn.CHOOSECOLS(_xlfn.TEXTSPLIT(N1156,"--"),1),"")</f>
        <v/>
      </c>
      <c r="P1156" s="147" t="str" cm="1">
        <f t="array" ref="P1156">IF(L1156&lt;&gt;"",IFERROR(_xlfn.CHOOSECOLS(_xlfn.TEXTSPLIT(N1156,"--"),2),""),"")</f>
        <v/>
      </c>
      <c r="Q1156" s="147" t="str">
        <f t="shared" si="64"/>
        <v/>
      </c>
    </row>
    <row r="1157" spans="1:17" x14ac:dyDescent="0.35">
      <c r="A1157" s="146"/>
      <c r="B1157" s="146"/>
      <c r="C1157" s="146"/>
      <c r="D1157" s="146"/>
      <c r="E1157" s="146" t="str">
        <f t="shared" si="63"/>
        <v/>
      </c>
      <c r="F1157" s="146"/>
      <c r="G1157" s="146"/>
      <c r="H1157" s="146"/>
      <c r="I1157" s="146"/>
      <c r="J1157" s="146"/>
      <c r="K1157" s="146"/>
      <c r="L1157" s="146"/>
      <c r="M1157" s="146" t="str" cm="1">
        <f t="array" ref="M1157">IF(L1157&lt;&gt;"",_xlfn.TEXTSPLIT(L1157, "$"),"")</f>
        <v/>
      </c>
      <c r="N1157" s="146"/>
      <c r="O1157" s="146" t="str" cm="1">
        <f t="array" ref="O1157">IF(L1157&lt;&gt;"",_xlfn.CHOOSECOLS(_xlfn.TEXTSPLIT(N1157,"--"),1),"")</f>
        <v/>
      </c>
      <c r="P1157" s="146" t="str" cm="1">
        <f t="array" ref="P1157">IF(L1157&lt;&gt;"",IFERROR(_xlfn.CHOOSECOLS(_xlfn.TEXTSPLIT(N1157,"--"),2),""),"")</f>
        <v/>
      </c>
      <c r="Q1157" s="146" t="str">
        <f t="shared" si="64"/>
        <v/>
      </c>
    </row>
    <row r="1158" spans="1:17" x14ac:dyDescent="0.35">
      <c r="A1158" s="147"/>
      <c r="B1158" s="147"/>
      <c r="C1158" s="147"/>
      <c r="D1158" s="147"/>
      <c r="E1158" s="147" t="str">
        <f t="shared" si="63"/>
        <v/>
      </c>
      <c r="F1158" s="147"/>
      <c r="G1158" s="147"/>
      <c r="H1158" s="147"/>
      <c r="I1158" s="147"/>
      <c r="J1158" s="147"/>
      <c r="K1158" s="147"/>
      <c r="L1158" s="147"/>
      <c r="M1158" s="147" t="str" cm="1">
        <f t="array" ref="M1158">IF(L1158&lt;&gt;"",_xlfn.TEXTSPLIT(L1158, "$"),"")</f>
        <v/>
      </c>
      <c r="N1158" s="147"/>
      <c r="O1158" s="147" t="str" cm="1">
        <f t="array" ref="O1158">IF(L1158&lt;&gt;"",_xlfn.CHOOSECOLS(_xlfn.TEXTSPLIT(N1158,"--"),1),"")</f>
        <v/>
      </c>
      <c r="P1158" s="147" t="str" cm="1">
        <f t="array" ref="P1158">IF(L1158&lt;&gt;"",IFERROR(_xlfn.CHOOSECOLS(_xlfn.TEXTSPLIT(N1158,"--"),2),""),"")</f>
        <v/>
      </c>
      <c r="Q1158" s="147" t="str">
        <f t="shared" si="64"/>
        <v/>
      </c>
    </row>
    <row r="1159" spans="1:17" x14ac:dyDescent="0.35">
      <c r="A1159" s="146"/>
      <c r="B1159" s="146"/>
      <c r="C1159" s="146"/>
      <c r="D1159" s="146"/>
      <c r="E1159" s="146" t="str">
        <f t="shared" si="63"/>
        <v/>
      </c>
      <c r="F1159" s="146"/>
      <c r="G1159" s="146"/>
      <c r="H1159" s="146"/>
      <c r="I1159" s="146"/>
      <c r="J1159" s="146"/>
      <c r="K1159" s="146"/>
      <c r="L1159" s="146"/>
      <c r="M1159" s="146" t="str" cm="1">
        <f t="array" ref="M1159">IF(L1159&lt;&gt;"",_xlfn.TEXTSPLIT(L1159, "$"),"")</f>
        <v/>
      </c>
      <c r="N1159" s="146"/>
      <c r="O1159" s="146" t="str" cm="1">
        <f t="array" ref="O1159">IF(L1159&lt;&gt;"",_xlfn.CHOOSECOLS(_xlfn.TEXTSPLIT(N1159,"--"),1),"")</f>
        <v/>
      </c>
      <c r="P1159" s="146" t="str" cm="1">
        <f t="array" ref="P1159">IF(L1159&lt;&gt;"",IFERROR(_xlfn.CHOOSECOLS(_xlfn.TEXTSPLIT(N1159,"--"),2),""),"")</f>
        <v/>
      </c>
      <c r="Q1159" s="146" t="str">
        <f t="shared" si="64"/>
        <v/>
      </c>
    </row>
    <row r="1160" spans="1:17" x14ac:dyDescent="0.35">
      <c r="A1160" s="147"/>
      <c r="B1160" s="147"/>
      <c r="C1160" s="147"/>
      <c r="D1160" s="147"/>
      <c r="E1160" s="147" t="str">
        <f t="shared" si="63"/>
        <v/>
      </c>
      <c r="F1160" s="147"/>
      <c r="G1160" s="147"/>
      <c r="H1160" s="147"/>
      <c r="I1160" s="147"/>
      <c r="J1160" s="147"/>
      <c r="K1160" s="147"/>
      <c r="L1160" s="147"/>
      <c r="M1160" s="147" t="str" cm="1">
        <f t="array" ref="M1160">IF(L1160&lt;&gt;"",_xlfn.TEXTSPLIT(L1160, "$"),"")</f>
        <v/>
      </c>
      <c r="N1160" s="147"/>
      <c r="O1160" s="147" t="str" cm="1">
        <f t="array" ref="O1160">IF(L1160&lt;&gt;"",_xlfn.CHOOSECOLS(_xlfn.TEXTSPLIT(N1160,"--"),1),"")</f>
        <v/>
      </c>
      <c r="P1160" s="147" t="str" cm="1">
        <f t="array" ref="P1160">IF(L1160&lt;&gt;"",IFERROR(_xlfn.CHOOSECOLS(_xlfn.TEXTSPLIT(N1160,"--"),2),""),"")</f>
        <v/>
      </c>
      <c r="Q1160" s="147" t="str">
        <f t="shared" si="64"/>
        <v/>
      </c>
    </row>
    <row r="1161" spans="1:17" x14ac:dyDescent="0.35">
      <c r="A1161" s="146"/>
      <c r="B1161" s="146"/>
      <c r="C1161" s="146"/>
      <c r="D1161" s="146"/>
      <c r="E1161" s="146" t="str">
        <f t="shared" si="63"/>
        <v/>
      </c>
      <c r="F1161" s="146"/>
      <c r="G1161" s="146"/>
      <c r="H1161" s="146"/>
      <c r="I1161" s="146"/>
      <c r="J1161" s="146"/>
      <c r="K1161" s="146"/>
      <c r="L1161" s="146"/>
      <c r="M1161" s="146" t="str" cm="1">
        <f t="array" ref="M1161">IF(L1161&lt;&gt;"",_xlfn.TEXTSPLIT(L1161, "$"),"")</f>
        <v/>
      </c>
      <c r="N1161" s="146"/>
      <c r="O1161" s="146" t="str" cm="1">
        <f t="array" ref="O1161">IF(L1161&lt;&gt;"",_xlfn.CHOOSECOLS(_xlfn.TEXTSPLIT(N1161,"--"),1),"")</f>
        <v/>
      </c>
      <c r="P1161" s="146" t="str" cm="1">
        <f t="array" ref="P1161">IF(L1161&lt;&gt;"",IFERROR(_xlfn.CHOOSECOLS(_xlfn.TEXTSPLIT(N1161,"--"),2),""),"")</f>
        <v/>
      </c>
      <c r="Q1161" s="146" t="str">
        <f t="shared" si="64"/>
        <v/>
      </c>
    </row>
    <row r="1162" spans="1:17" x14ac:dyDescent="0.35">
      <c r="A1162" s="147"/>
      <c r="B1162" s="147"/>
      <c r="C1162" s="147"/>
      <c r="D1162" s="147"/>
      <c r="E1162" s="147" t="str">
        <f t="shared" si="63"/>
        <v/>
      </c>
      <c r="F1162" s="147"/>
      <c r="G1162" s="147"/>
      <c r="H1162" s="147"/>
      <c r="I1162" s="147"/>
      <c r="J1162" s="147"/>
      <c r="K1162" s="147"/>
      <c r="L1162" s="147"/>
      <c r="M1162" s="147" t="str" cm="1">
        <f t="array" ref="M1162">IF(L1162&lt;&gt;"",_xlfn.TEXTSPLIT(L1162, "$"),"")</f>
        <v/>
      </c>
      <c r="N1162" s="147"/>
      <c r="O1162" s="147" t="str" cm="1">
        <f t="array" ref="O1162">IF(L1162&lt;&gt;"",_xlfn.CHOOSECOLS(_xlfn.TEXTSPLIT(N1162,"--"),1),"")</f>
        <v/>
      </c>
      <c r="P1162" s="147" t="str" cm="1">
        <f t="array" ref="P1162">IF(L1162&lt;&gt;"",IFERROR(_xlfn.CHOOSECOLS(_xlfn.TEXTSPLIT(N1162,"--"),2),""),"")</f>
        <v/>
      </c>
      <c r="Q1162" s="147" t="str">
        <f t="shared" si="64"/>
        <v/>
      </c>
    </row>
    <row r="1163" spans="1:17" x14ac:dyDescent="0.35">
      <c r="A1163" s="146"/>
      <c r="B1163" s="146"/>
      <c r="C1163" s="146"/>
      <c r="D1163" s="146"/>
      <c r="E1163" s="146" t="str">
        <f t="shared" si="63"/>
        <v/>
      </c>
      <c r="F1163" s="146"/>
      <c r="G1163" s="146"/>
      <c r="H1163" s="146"/>
      <c r="I1163" s="146"/>
      <c r="J1163" s="146"/>
      <c r="K1163" s="146"/>
      <c r="L1163" s="146"/>
      <c r="M1163" s="146" t="str" cm="1">
        <f t="array" ref="M1163">IF(L1163&lt;&gt;"",_xlfn.TEXTSPLIT(L1163, "$"),"")</f>
        <v/>
      </c>
      <c r="N1163" s="146"/>
      <c r="O1163" s="146" t="str" cm="1">
        <f t="array" ref="O1163">IF(L1163&lt;&gt;"",_xlfn.CHOOSECOLS(_xlfn.TEXTSPLIT(N1163,"--"),1),"")</f>
        <v/>
      </c>
      <c r="P1163" s="146" t="str" cm="1">
        <f t="array" ref="P1163">IF(L1163&lt;&gt;"",IFERROR(_xlfn.CHOOSECOLS(_xlfn.TEXTSPLIT(N1163,"--"),2),""),"")</f>
        <v/>
      </c>
      <c r="Q1163" s="146" t="str">
        <f t="shared" si="64"/>
        <v/>
      </c>
    </row>
    <row r="1164" spans="1:17" x14ac:dyDescent="0.35">
      <c r="A1164" s="147"/>
      <c r="B1164" s="147"/>
      <c r="C1164" s="147"/>
      <c r="D1164" s="147"/>
      <c r="E1164" s="147" t="str">
        <f t="shared" si="63"/>
        <v/>
      </c>
      <c r="F1164" s="147"/>
      <c r="G1164" s="147"/>
      <c r="H1164" s="147"/>
      <c r="I1164" s="147"/>
      <c r="J1164" s="147"/>
      <c r="K1164" s="147"/>
      <c r="L1164" s="147"/>
      <c r="M1164" s="147" t="str" cm="1">
        <f t="array" ref="M1164">IF(L1164&lt;&gt;"",_xlfn.TEXTSPLIT(L1164, "$"),"")</f>
        <v/>
      </c>
      <c r="N1164" s="147"/>
      <c r="O1164" s="147" t="str" cm="1">
        <f t="array" ref="O1164">IF(L1164&lt;&gt;"",_xlfn.CHOOSECOLS(_xlfn.TEXTSPLIT(N1164,"--"),1),"")</f>
        <v/>
      </c>
      <c r="P1164" s="147" t="str" cm="1">
        <f t="array" ref="P1164">IF(L1164&lt;&gt;"",IFERROR(_xlfn.CHOOSECOLS(_xlfn.TEXTSPLIT(N1164,"--"),2),""),"")</f>
        <v/>
      </c>
      <c r="Q1164" s="147" t="str">
        <f t="shared" si="64"/>
        <v/>
      </c>
    </row>
    <row r="1165" spans="1:17" x14ac:dyDescent="0.35">
      <c r="A1165" s="146"/>
      <c r="B1165" s="146"/>
      <c r="C1165" s="146"/>
      <c r="D1165" s="146"/>
      <c r="E1165" s="146" t="str">
        <f t="shared" si="63"/>
        <v/>
      </c>
      <c r="F1165" s="146"/>
      <c r="G1165" s="146"/>
      <c r="H1165" s="146"/>
      <c r="I1165" s="146"/>
      <c r="J1165" s="146"/>
      <c r="K1165" s="146"/>
      <c r="L1165" s="146"/>
      <c r="M1165" s="146" t="str" cm="1">
        <f t="array" ref="M1165">IF(L1165&lt;&gt;"",_xlfn.TEXTSPLIT(L1165, "$"),"")</f>
        <v/>
      </c>
      <c r="N1165" s="146"/>
      <c r="O1165" s="146" t="str" cm="1">
        <f t="array" ref="O1165">IF(L1165&lt;&gt;"",_xlfn.CHOOSECOLS(_xlfn.TEXTSPLIT(N1165,"--"),1),"")</f>
        <v/>
      </c>
      <c r="P1165" s="146" t="str" cm="1">
        <f t="array" ref="P1165">IF(L1165&lt;&gt;"",IFERROR(_xlfn.CHOOSECOLS(_xlfn.TEXTSPLIT(N1165,"--"),2),""),"")</f>
        <v/>
      </c>
      <c r="Q1165" s="146" t="str">
        <f t="shared" si="64"/>
        <v/>
      </c>
    </row>
    <row r="1166" spans="1:17" x14ac:dyDescent="0.35">
      <c r="A1166" s="147"/>
      <c r="B1166" s="147"/>
      <c r="C1166" s="147"/>
      <c r="D1166" s="147"/>
      <c r="E1166" s="147" t="str">
        <f t="shared" si="63"/>
        <v/>
      </c>
      <c r="F1166" s="147"/>
      <c r="G1166" s="147"/>
      <c r="H1166" s="147"/>
      <c r="I1166" s="147"/>
      <c r="J1166" s="147"/>
      <c r="K1166" s="147"/>
      <c r="L1166" s="147"/>
      <c r="M1166" s="147" t="str" cm="1">
        <f t="array" ref="M1166">IF(L1166&lt;&gt;"",_xlfn.TEXTSPLIT(L1166, "$"),"")</f>
        <v/>
      </c>
      <c r="N1166" s="147"/>
      <c r="O1166" s="147" t="str" cm="1">
        <f t="array" ref="O1166">IF(L1166&lt;&gt;"",_xlfn.CHOOSECOLS(_xlfn.TEXTSPLIT(N1166,"--"),1),"")</f>
        <v/>
      </c>
      <c r="P1166" s="147" t="str" cm="1">
        <f t="array" ref="P1166">IF(L1166&lt;&gt;"",IFERROR(_xlfn.CHOOSECOLS(_xlfn.TEXTSPLIT(N1166,"--"),2),""),"")</f>
        <v/>
      </c>
      <c r="Q1166" s="147" t="str">
        <f t="shared" si="64"/>
        <v/>
      </c>
    </row>
    <row r="1167" spans="1:17" x14ac:dyDescent="0.35">
      <c r="A1167" s="146"/>
      <c r="B1167" s="146"/>
      <c r="C1167" s="146"/>
      <c r="D1167" s="146"/>
      <c r="E1167" s="146" t="str">
        <f t="shared" si="63"/>
        <v/>
      </c>
      <c r="F1167" s="146"/>
      <c r="G1167" s="146"/>
      <c r="H1167" s="146"/>
      <c r="I1167" s="146"/>
      <c r="J1167" s="146"/>
      <c r="K1167" s="146"/>
      <c r="L1167" s="146"/>
      <c r="M1167" s="146" t="str" cm="1">
        <f t="array" ref="M1167">IF(L1167&lt;&gt;"",_xlfn.TEXTSPLIT(L1167, "$"),"")</f>
        <v/>
      </c>
      <c r="N1167" s="146"/>
      <c r="O1167" s="146" t="str" cm="1">
        <f t="array" ref="O1167">IF(L1167&lt;&gt;"",_xlfn.CHOOSECOLS(_xlfn.TEXTSPLIT(N1167,"--"),1),"")</f>
        <v/>
      </c>
      <c r="P1167" s="146" t="str" cm="1">
        <f t="array" ref="P1167">IF(L1167&lt;&gt;"",IFERROR(_xlfn.CHOOSECOLS(_xlfn.TEXTSPLIT(N1167,"--"),2),""),"")</f>
        <v/>
      </c>
      <c r="Q1167" s="146" t="str">
        <f t="shared" si="64"/>
        <v/>
      </c>
    </row>
    <row r="1168" spans="1:17" x14ac:dyDescent="0.35">
      <c r="A1168" s="147"/>
      <c r="B1168" s="147"/>
      <c r="C1168" s="147"/>
      <c r="D1168" s="147"/>
      <c r="E1168" s="147" t="str">
        <f t="shared" si="63"/>
        <v/>
      </c>
      <c r="F1168" s="147"/>
      <c r="G1168" s="147"/>
      <c r="H1168" s="147"/>
      <c r="I1168" s="147"/>
      <c r="J1168" s="147"/>
      <c r="K1168" s="147"/>
      <c r="L1168" s="147"/>
      <c r="M1168" s="147" t="str" cm="1">
        <f t="array" ref="M1168">IF(L1168&lt;&gt;"",_xlfn.TEXTSPLIT(L1168, "$"),"")</f>
        <v/>
      </c>
      <c r="N1168" s="147"/>
      <c r="O1168" s="147" t="str" cm="1">
        <f t="array" ref="O1168">IF(L1168&lt;&gt;"",_xlfn.CHOOSECOLS(_xlfn.TEXTSPLIT(N1168,"--"),1),"")</f>
        <v/>
      </c>
      <c r="P1168" s="147" t="str" cm="1">
        <f t="array" ref="P1168">IF(L1168&lt;&gt;"",IFERROR(_xlfn.CHOOSECOLS(_xlfn.TEXTSPLIT(N1168,"--"),2),""),"")</f>
        <v/>
      </c>
      <c r="Q1168" s="147" t="str">
        <f t="shared" si="64"/>
        <v/>
      </c>
    </row>
    <row r="1169" spans="1:17" x14ac:dyDescent="0.35">
      <c r="A1169" s="146"/>
      <c r="B1169" s="146"/>
      <c r="C1169" s="146"/>
      <c r="D1169" s="146"/>
      <c r="E1169" s="146" t="str">
        <f t="shared" si="63"/>
        <v/>
      </c>
      <c r="F1169" s="146"/>
      <c r="G1169" s="146"/>
      <c r="H1169" s="146"/>
      <c r="I1169" s="146"/>
      <c r="J1169" s="146"/>
      <c r="K1169" s="146"/>
      <c r="L1169" s="146"/>
      <c r="M1169" s="146" t="str" cm="1">
        <f t="array" ref="M1169">IF(L1169&lt;&gt;"",_xlfn.TEXTSPLIT(L1169, "$"),"")</f>
        <v/>
      </c>
      <c r="N1169" s="146"/>
      <c r="O1169" s="146" t="str" cm="1">
        <f t="array" ref="O1169">IF(L1169&lt;&gt;"",_xlfn.CHOOSECOLS(_xlfn.TEXTSPLIT(N1169,"--"),1),"")</f>
        <v/>
      </c>
      <c r="P1169" s="146" t="str" cm="1">
        <f t="array" ref="P1169">IF(L1169&lt;&gt;"",IFERROR(_xlfn.CHOOSECOLS(_xlfn.TEXTSPLIT(N1169,"--"),2),""),"")</f>
        <v/>
      </c>
      <c r="Q1169" s="146" t="str">
        <f t="shared" si="64"/>
        <v/>
      </c>
    </row>
    <row r="1170" spans="1:17" x14ac:dyDescent="0.35">
      <c r="A1170" s="147"/>
      <c r="B1170" s="147"/>
      <c r="C1170" s="147"/>
      <c r="D1170" s="147"/>
      <c r="E1170" s="147" t="str">
        <f t="shared" si="63"/>
        <v/>
      </c>
      <c r="F1170" s="147"/>
      <c r="G1170" s="147"/>
      <c r="H1170" s="147"/>
      <c r="I1170" s="147"/>
      <c r="J1170" s="147"/>
      <c r="K1170" s="147"/>
      <c r="L1170" s="147"/>
      <c r="M1170" s="147" t="str" cm="1">
        <f t="array" ref="M1170">IF(L1170&lt;&gt;"",_xlfn.TEXTSPLIT(L1170, "$"),"")</f>
        <v/>
      </c>
      <c r="N1170" s="147"/>
      <c r="O1170" s="147" t="str" cm="1">
        <f t="array" ref="O1170">IF(L1170&lt;&gt;"",_xlfn.CHOOSECOLS(_xlfn.TEXTSPLIT(N1170,"--"),1),"")</f>
        <v/>
      </c>
      <c r="P1170" s="147" t="str" cm="1">
        <f t="array" ref="P1170">IF(L1170&lt;&gt;"",IFERROR(_xlfn.CHOOSECOLS(_xlfn.TEXTSPLIT(N1170,"--"),2),""),"")</f>
        <v/>
      </c>
      <c r="Q1170" s="147" t="str">
        <f t="shared" si="64"/>
        <v/>
      </c>
    </row>
    <row r="1171" spans="1:17" x14ac:dyDescent="0.35">
      <c r="A1171" s="146"/>
      <c r="B1171" s="146"/>
      <c r="C1171" s="146"/>
      <c r="D1171" s="146"/>
      <c r="E1171" s="146" t="str">
        <f t="shared" si="63"/>
        <v/>
      </c>
      <c r="F1171" s="146"/>
      <c r="G1171" s="146"/>
      <c r="H1171" s="146"/>
      <c r="I1171" s="146"/>
      <c r="J1171" s="146"/>
      <c r="K1171" s="146"/>
      <c r="L1171" s="146"/>
      <c r="M1171" s="146" t="str" cm="1">
        <f t="array" ref="M1171">IF(L1171&lt;&gt;"",_xlfn.TEXTSPLIT(L1171, "$"),"")</f>
        <v/>
      </c>
      <c r="N1171" s="146"/>
      <c r="O1171" s="146" t="str" cm="1">
        <f t="array" ref="O1171">IF(L1171&lt;&gt;"",_xlfn.CHOOSECOLS(_xlfn.TEXTSPLIT(N1171,"--"),1),"")</f>
        <v/>
      </c>
      <c r="P1171" s="146" t="str" cm="1">
        <f t="array" ref="P1171">IF(L1171&lt;&gt;"",IFERROR(_xlfn.CHOOSECOLS(_xlfn.TEXTSPLIT(N1171,"--"),2),""),"")</f>
        <v/>
      </c>
      <c r="Q1171" s="146" t="str">
        <f t="shared" si="64"/>
        <v/>
      </c>
    </row>
    <row r="1172" spans="1:17" x14ac:dyDescent="0.35">
      <c r="A1172" s="147"/>
      <c r="B1172" s="147"/>
      <c r="C1172" s="147"/>
      <c r="D1172" s="147"/>
      <c r="E1172" s="147" t="str">
        <f t="shared" si="63"/>
        <v/>
      </c>
      <c r="F1172" s="147"/>
      <c r="G1172" s="147"/>
      <c r="H1172" s="147"/>
      <c r="I1172" s="147"/>
      <c r="J1172" s="147"/>
      <c r="K1172" s="147"/>
      <c r="L1172" s="147"/>
      <c r="M1172" s="147" t="str" cm="1">
        <f t="array" ref="M1172">IF(L1172&lt;&gt;"",_xlfn.TEXTSPLIT(L1172, "$"),"")</f>
        <v/>
      </c>
      <c r="N1172" s="147"/>
      <c r="O1172" s="147" t="str" cm="1">
        <f t="array" ref="O1172">IF(L1172&lt;&gt;"",_xlfn.CHOOSECOLS(_xlfn.TEXTSPLIT(N1172,"--"),1),"")</f>
        <v/>
      </c>
      <c r="P1172" s="147" t="str" cm="1">
        <f t="array" ref="P1172">IF(L1172&lt;&gt;"",IFERROR(_xlfn.CHOOSECOLS(_xlfn.TEXTSPLIT(N1172,"--"),2),""),"")</f>
        <v/>
      </c>
      <c r="Q1172" s="147" t="str">
        <f t="shared" si="64"/>
        <v/>
      </c>
    </row>
    <row r="1173" spans="1:17" x14ac:dyDescent="0.35">
      <c r="A1173" s="146"/>
      <c r="B1173" s="146"/>
      <c r="C1173" s="146"/>
      <c r="D1173" s="146"/>
      <c r="E1173" s="146" t="str">
        <f t="shared" si="63"/>
        <v/>
      </c>
      <c r="F1173" s="146"/>
      <c r="G1173" s="146"/>
      <c r="H1173" s="146"/>
      <c r="I1173" s="146"/>
      <c r="J1173" s="146"/>
      <c r="K1173" s="146"/>
      <c r="L1173" s="146"/>
      <c r="M1173" s="146" t="str" cm="1">
        <f t="array" ref="M1173">IF(L1173&lt;&gt;"",_xlfn.TEXTSPLIT(L1173, "$"),"")</f>
        <v/>
      </c>
      <c r="N1173" s="146"/>
      <c r="O1173" s="146" t="str" cm="1">
        <f t="array" ref="O1173">IF(L1173&lt;&gt;"",_xlfn.CHOOSECOLS(_xlfn.TEXTSPLIT(N1173,"--"),1),"")</f>
        <v/>
      </c>
      <c r="P1173" s="146" t="str" cm="1">
        <f t="array" ref="P1173">IF(L1173&lt;&gt;"",IFERROR(_xlfn.CHOOSECOLS(_xlfn.TEXTSPLIT(N1173,"--"),2),""),"")</f>
        <v/>
      </c>
      <c r="Q1173" s="146" t="str">
        <f t="shared" si="64"/>
        <v/>
      </c>
    </row>
    <row r="1174" spans="1:17" x14ac:dyDescent="0.35">
      <c r="A1174" s="147"/>
      <c r="B1174" s="147"/>
      <c r="C1174" s="147"/>
      <c r="D1174" s="147"/>
      <c r="E1174" s="147" t="str">
        <f t="shared" si="63"/>
        <v/>
      </c>
      <c r="F1174" s="147"/>
      <c r="G1174" s="147"/>
      <c r="H1174" s="147"/>
      <c r="I1174" s="147"/>
      <c r="J1174" s="147"/>
      <c r="K1174" s="147"/>
      <c r="L1174" s="147"/>
      <c r="M1174" s="147" t="str" cm="1">
        <f t="array" ref="M1174">IF(L1174&lt;&gt;"",_xlfn.TEXTSPLIT(L1174, "$"),"")</f>
        <v/>
      </c>
      <c r="N1174" s="147"/>
      <c r="O1174" s="147" t="str" cm="1">
        <f t="array" ref="O1174">IF(L1174&lt;&gt;"",_xlfn.CHOOSECOLS(_xlfn.TEXTSPLIT(N1174,"--"),1),"")</f>
        <v/>
      </c>
      <c r="P1174" s="147" t="str" cm="1">
        <f t="array" ref="P1174">IF(L1174&lt;&gt;"",IFERROR(_xlfn.CHOOSECOLS(_xlfn.TEXTSPLIT(N1174,"--"),2),""),"")</f>
        <v/>
      </c>
      <c r="Q1174" s="147" t="str">
        <f t="shared" si="64"/>
        <v/>
      </c>
    </row>
    <row r="1175" spans="1:17" x14ac:dyDescent="0.35">
      <c r="A1175" s="146"/>
      <c r="B1175" s="146"/>
      <c r="C1175" s="146"/>
      <c r="D1175" s="146"/>
      <c r="E1175" s="146" t="str">
        <f t="shared" si="63"/>
        <v/>
      </c>
      <c r="F1175" s="146"/>
      <c r="G1175" s="146"/>
      <c r="H1175" s="146"/>
      <c r="I1175" s="146"/>
      <c r="J1175" s="146"/>
      <c r="K1175" s="146"/>
      <c r="L1175" s="146"/>
      <c r="M1175" s="146" t="str" cm="1">
        <f t="array" ref="M1175">IF(L1175&lt;&gt;"",_xlfn.TEXTSPLIT(L1175, "$"),"")</f>
        <v/>
      </c>
      <c r="N1175" s="146"/>
      <c r="O1175" s="146" t="str" cm="1">
        <f t="array" ref="O1175">IF(L1175&lt;&gt;"",_xlfn.CHOOSECOLS(_xlfn.TEXTSPLIT(N1175,"--"),1),"")</f>
        <v/>
      </c>
      <c r="P1175" s="146" t="str" cm="1">
        <f t="array" ref="P1175">IF(L1175&lt;&gt;"",IFERROR(_xlfn.CHOOSECOLS(_xlfn.TEXTSPLIT(N1175,"--"),2),""),"")</f>
        <v/>
      </c>
      <c r="Q1175" s="146" t="str">
        <f t="shared" si="64"/>
        <v/>
      </c>
    </row>
    <row r="1176" spans="1:17" x14ac:dyDescent="0.35">
      <c r="A1176" s="147"/>
      <c r="B1176" s="147"/>
      <c r="C1176" s="147"/>
      <c r="D1176" s="147"/>
      <c r="E1176" s="147"/>
      <c r="F1176" s="147"/>
      <c r="G1176" s="147"/>
      <c r="H1176" s="147"/>
      <c r="I1176" s="147"/>
      <c r="J1176" s="147"/>
      <c r="K1176" s="147"/>
      <c r="L1176" s="147"/>
      <c r="M1176" s="147" t="str" cm="1">
        <f t="array" ref="M1176">IF(L1176&lt;&gt;"",_xlfn.TEXTSPLIT(L1176, "$"),"")</f>
        <v/>
      </c>
      <c r="N1176" s="147"/>
      <c r="O1176" s="147" t="str" cm="1">
        <f t="array" ref="O1176">IF(L1176&lt;&gt;"",_xlfn.CHOOSECOLS(_xlfn.TEXTSPLIT(N1176,"--"),1),"")</f>
        <v/>
      </c>
      <c r="P1176" s="147" t="str" cm="1">
        <f t="array" ref="P1176">IF(L1176&lt;&gt;"",IFERROR(_xlfn.CHOOSECOLS(_xlfn.TEXTSPLIT(N1176,"--"),2),""),"")</f>
        <v/>
      </c>
      <c r="Q1176" s="147" t="str">
        <f t="shared" si="64"/>
        <v/>
      </c>
    </row>
    <row r="1177" spans="1:17" x14ac:dyDescent="0.35">
      <c r="A1177" s="146"/>
      <c r="B1177" s="146"/>
      <c r="C1177" s="146"/>
      <c r="D1177" s="146"/>
      <c r="E1177" s="146"/>
      <c r="F1177" s="146"/>
      <c r="G1177" s="146"/>
      <c r="H1177" s="146"/>
      <c r="I1177" s="146"/>
      <c r="J1177" s="146"/>
      <c r="K1177" s="146"/>
      <c r="L1177" s="146"/>
      <c r="M1177" s="146" t="str" cm="1">
        <f t="array" ref="M1177">IF(L1177&lt;&gt;"",_xlfn.TEXTSPLIT(L1177, "$"),"")</f>
        <v/>
      </c>
      <c r="N1177" s="146"/>
      <c r="O1177" s="146" t="str" cm="1">
        <f t="array" ref="O1177">IF(L1177&lt;&gt;"",_xlfn.CHOOSECOLS(_xlfn.TEXTSPLIT(N1177,"--"),1),"")</f>
        <v/>
      </c>
      <c r="P1177" s="146" t="str" cm="1">
        <f t="array" ref="P1177">IF(L1177&lt;&gt;"",IFERROR(_xlfn.CHOOSECOLS(_xlfn.TEXTSPLIT(N1177,"--"),2),""),"")</f>
        <v/>
      </c>
      <c r="Q1177" s="146" t="str">
        <f t="shared" si="64"/>
        <v/>
      </c>
    </row>
    <row r="1178" spans="1:17" x14ac:dyDescent="0.35">
      <c r="A1178" s="147"/>
      <c r="B1178" s="147"/>
      <c r="C1178" s="147"/>
      <c r="D1178" s="147"/>
      <c r="E1178" s="147"/>
      <c r="F1178" s="147"/>
      <c r="G1178" s="147"/>
      <c r="H1178" s="147"/>
      <c r="I1178" s="147"/>
      <c r="J1178" s="147"/>
      <c r="K1178" s="147"/>
      <c r="L1178" s="147"/>
      <c r="M1178" s="147" t="str" cm="1">
        <f t="array" ref="M1178">IF(L1178&lt;&gt;"",_xlfn.TEXTSPLIT(L1178, "$"),"")</f>
        <v/>
      </c>
      <c r="N1178" s="147"/>
      <c r="O1178" s="147" t="str" cm="1">
        <f t="array" ref="O1178">IF(L1178&lt;&gt;"",_xlfn.CHOOSECOLS(_xlfn.TEXTSPLIT(N1178,"--"),1),"")</f>
        <v/>
      </c>
      <c r="P1178" s="147" t="str" cm="1">
        <f t="array" ref="P1178">IF(L1178&lt;&gt;"",IFERROR(_xlfn.CHOOSECOLS(_xlfn.TEXTSPLIT(N1178,"--"),2),""),"")</f>
        <v/>
      </c>
      <c r="Q1178" s="147" t="str">
        <f t="shared" si="64"/>
        <v/>
      </c>
    </row>
    <row r="1179" spans="1:17" x14ac:dyDescent="0.35">
      <c r="A1179" s="146"/>
      <c r="B1179" s="146"/>
      <c r="C1179" s="146"/>
      <c r="D1179" s="146"/>
      <c r="E1179" s="146"/>
      <c r="F1179" s="146"/>
      <c r="G1179" s="146"/>
      <c r="H1179" s="146"/>
      <c r="I1179" s="146"/>
      <c r="J1179" s="146"/>
      <c r="K1179" s="146"/>
      <c r="L1179" s="146"/>
      <c r="M1179" s="146" t="str" cm="1">
        <f t="array" ref="M1179">IF(L1179&lt;&gt;"",_xlfn.TEXTSPLIT(L1179, "$"),"")</f>
        <v/>
      </c>
      <c r="N1179" s="146"/>
      <c r="O1179" s="146" t="str" cm="1">
        <f t="array" ref="O1179">IF(L1179&lt;&gt;"",_xlfn.CHOOSECOLS(_xlfn.TEXTSPLIT(N1179,"--"),1),"")</f>
        <v/>
      </c>
      <c r="P1179" s="146" t="str" cm="1">
        <f t="array" ref="P1179">IF(L1179&lt;&gt;"",IFERROR(_xlfn.CHOOSECOLS(_xlfn.TEXTSPLIT(N1179,"--"),2),""),"")</f>
        <v/>
      </c>
      <c r="Q1179" s="146" t="str">
        <f t="shared" si="64"/>
        <v/>
      </c>
    </row>
    <row r="1180" spans="1:17" x14ac:dyDescent="0.35">
      <c r="A1180" s="147"/>
      <c r="B1180" s="147"/>
      <c r="C1180" s="147"/>
      <c r="D1180" s="147"/>
      <c r="E1180" s="147"/>
      <c r="F1180" s="147"/>
      <c r="G1180" s="147"/>
      <c r="H1180" s="147"/>
      <c r="I1180" s="147"/>
      <c r="J1180" s="147"/>
      <c r="K1180" s="147"/>
      <c r="L1180" s="147"/>
      <c r="M1180" s="147" t="str" cm="1">
        <f t="array" ref="M1180">IF(L1180&lt;&gt;"",_xlfn.TEXTSPLIT(L1180, "$"),"")</f>
        <v/>
      </c>
      <c r="N1180" s="147"/>
      <c r="O1180" s="147" t="str" cm="1">
        <f t="array" ref="O1180">IF(L1180&lt;&gt;"",_xlfn.CHOOSECOLS(_xlfn.TEXTSPLIT(N1180,"--"),1),"")</f>
        <v/>
      </c>
      <c r="P1180" s="147" t="str" cm="1">
        <f t="array" ref="P1180">IF(L1180&lt;&gt;"",IFERROR(_xlfn.CHOOSECOLS(_xlfn.TEXTSPLIT(N1180,"--"),2),""),"")</f>
        <v/>
      </c>
      <c r="Q1180" s="147" t="str">
        <f t="shared" si="64"/>
        <v/>
      </c>
    </row>
    <row r="1181" spans="1:17" x14ac:dyDescent="0.35">
      <c r="A1181" s="146"/>
      <c r="B1181" s="146"/>
      <c r="C1181" s="146"/>
      <c r="D1181" s="146"/>
      <c r="E1181" s="146"/>
      <c r="F1181" s="146"/>
      <c r="G1181" s="146"/>
      <c r="H1181" s="146"/>
      <c r="I1181" s="146"/>
      <c r="J1181" s="146"/>
      <c r="K1181" s="146"/>
      <c r="L1181" s="146"/>
      <c r="M1181" s="146" t="str" cm="1">
        <f t="array" ref="M1181">IF(L1181&lt;&gt;"",_xlfn.TEXTSPLIT(L1181, "$"),"")</f>
        <v/>
      </c>
      <c r="N1181" s="146"/>
      <c r="O1181" s="146" t="str" cm="1">
        <f t="array" ref="O1181">IF(L1181&lt;&gt;"",_xlfn.CHOOSECOLS(_xlfn.TEXTSPLIT(N1181,"--"),1),"")</f>
        <v/>
      </c>
      <c r="P1181" s="146" t="str" cm="1">
        <f t="array" ref="P1181">IF(L1181&lt;&gt;"",IFERROR(_xlfn.CHOOSECOLS(_xlfn.TEXTSPLIT(N1181,"--"),2),""),"")</f>
        <v/>
      </c>
      <c r="Q1181" s="146" t="str">
        <f t="shared" si="64"/>
        <v/>
      </c>
    </row>
    <row r="1182" spans="1:17" x14ac:dyDescent="0.35">
      <c r="A1182" s="147"/>
      <c r="B1182" s="147"/>
      <c r="C1182" s="147"/>
      <c r="D1182" s="147"/>
      <c r="E1182" s="147"/>
      <c r="F1182" s="147"/>
      <c r="G1182" s="147"/>
      <c r="H1182" s="147"/>
      <c r="I1182" s="147"/>
      <c r="J1182" s="147"/>
      <c r="K1182" s="147"/>
      <c r="L1182" s="147"/>
      <c r="M1182" s="147" t="str" cm="1">
        <f t="array" ref="M1182">IF(L1182&lt;&gt;"",_xlfn.TEXTSPLIT(L1182, "$"),"")</f>
        <v/>
      </c>
      <c r="N1182" s="147"/>
      <c r="O1182" s="147" t="str" cm="1">
        <f t="array" ref="O1182">IF(L1182&lt;&gt;"",_xlfn.CHOOSECOLS(_xlfn.TEXTSPLIT(N1182,"--"),1),"")</f>
        <v/>
      </c>
      <c r="P1182" s="147" t="str" cm="1">
        <f t="array" ref="P1182">IF(L1182&lt;&gt;"",IFERROR(_xlfn.CHOOSECOLS(_xlfn.TEXTSPLIT(N1182,"--"),2),""),"")</f>
        <v/>
      </c>
      <c r="Q1182" s="147" t="str">
        <f t="shared" si="64"/>
        <v/>
      </c>
    </row>
    <row r="1183" spans="1:17" x14ac:dyDescent="0.35">
      <c r="A1183" s="146"/>
      <c r="B1183" s="146"/>
      <c r="C1183" s="146"/>
      <c r="D1183" s="146"/>
      <c r="E1183" s="146"/>
      <c r="F1183" s="146"/>
      <c r="G1183" s="146"/>
      <c r="H1183" s="146"/>
      <c r="I1183" s="146"/>
      <c r="J1183" s="146"/>
      <c r="K1183" s="146"/>
      <c r="L1183" s="146"/>
      <c r="M1183" s="146" t="str" cm="1">
        <f t="array" ref="M1183">IF(L1183&lt;&gt;"",_xlfn.TEXTSPLIT(L1183, "$"),"")</f>
        <v/>
      </c>
      <c r="N1183" s="146"/>
      <c r="O1183" s="146" t="str" cm="1">
        <f t="array" ref="O1183">IF(L1183&lt;&gt;"",_xlfn.CHOOSECOLS(_xlfn.TEXTSPLIT(N1183,"--"),1),"")</f>
        <v/>
      </c>
      <c r="P1183" s="146" t="str" cm="1">
        <f t="array" ref="P1183">IF(L1183&lt;&gt;"",IFERROR(_xlfn.CHOOSECOLS(_xlfn.TEXTSPLIT(N1183,"--"),2),""),"")</f>
        <v/>
      </c>
      <c r="Q1183" s="146" t="str">
        <f t="shared" si="64"/>
        <v/>
      </c>
    </row>
    <row r="1184" spans="1:17" x14ac:dyDescent="0.35">
      <c r="A1184" s="147"/>
      <c r="B1184" s="147"/>
      <c r="C1184" s="147"/>
      <c r="D1184" s="147"/>
      <c r="E1184" s="147"/>
      <c r="F1184" s="147"/>
      <c r="G1184" s="147"/>
      <c r="H1184" s="147"/>
      <c r="I1184" s="147"/>
      <c r="J1184" s="147"/>
      <c r="K1184" s="147"/>
      <c r="L1184" s="147"/>
      <c r="M1184" s="147" t="str" cm="1">
        <f t="array" ref="M1184">IF(L1184&lt;&gt;"",_xlfn.TEXTSPLIT(L1184, "$"),"")</f>
        <v/>
      </c>
      <c r="N1184" s="147"/>
      <c r="O1184" s="147" t="str" cm="1">
        <f t="array" ref="O1184">IF(L1184&lt;&gt;"",_xlfn.CHOOSECOLS(_xlfn.TEXTSPLIT(N1184,"--"),1),"")</f>
        <v/>
      </c>
      <c r="P1184" s="147" t="str" cm="1">
        <f t="array" ref="P1184">IF(L1184&lt;&gt;"",IFERROR(_xlfn.CHOOSECOLS(_xlfn.TEXTSPLIT(N1184,"--"),2),""),"")</f>
        <v/>
      </c>
      <c r="Q1184" s="147" t="str">
        <f t="shared" si="64"/>
        <v/>
      </c>
    </row>
    <row r="1185" spans="1:17" x14ac:dyDescent="0.35">
      <c r="A1185" s="146"/>
      <c r="B1185" s="146"/>
      <c r="C1185" s="146"/>
      <c r="D1185" s="146"/>
      <c r="E1185" s="146"/>
      <c r="F1185" s="146"/>
      <c r="G1185" s="146"/>
      <c r="H1185" s="146"/>
      <c r="I1185" s="146"/>
      <c r="J1185" s="146"/>
      <c r="K1185" s="146"/>
      <c r="L1185" s="146"/>
      <c r="M1185" s="146" t="str" cm="1">
        <f t="array" ref="M1185">IF(L1185&lt;&gt;"",_xlfn.TEXTSPLIT(L1185, "$"),"")</f>
        <v/>
      </c>
      <c r="N1185" s="146"/>
      <c r="O1185" s="146" t="str" cm="1">
        <f t="array" ref="O1185">IF(L1185&lt;&gt;"",_xlfn.CHOOSECOLS(_xlfn.TEXTSPLIT(N1185,"--"),1),"")</f>
        <v/>
      </c>
      <c r="P1185" s="146" t="str" cm="1">
        <f t="array" ref="P1185">IF(L1185&lt;&gt;"",IFERROR(_xlfn.CHOOSECOLS(_xlfn.TEXTSPLIT(N1185,"--"),2),""),"")</f>
        <v/>
      </c>
      <c r="Q1185" s="146" t="str">
        <f t="shared" si="64"/>
        <v/>
      </c>
    </row>
    <row r="1186" spans="1:17" x14ac:dyDescent="0.35">
      <c r="A1186" s="147"/>
      <c r="B1186" s="147"/>
      <c r="C1186" s="147"/>
      <c r="D1186" s="147"/>
      <c r="E1186" s="147"/>
      <c r="F1186" s="147"/>
      <c r="G1186" s="147"/>
      <c r="H1186" s="147"/>
      <c r="I1186" s="147"/>
      <c r="J1186" s="147"/>
      <c r="K1186" s="147"/>
      <c r="L1186" s="147"/>
      <c r="M1186" s="147" t="str" cm="1">
        <f t="array" ref="M1186">IF(L1186&lt;&gt;"",_xlfn.TEXTSPLIT(L1186, "$"),"")</f>
        <v/>
      </c>
      <c r="N1186" s="147"/>
      <c r="O1186" s="147" t="str" cm="1">
        <f t="array" ref="O1186">IF(L1186&lt;&gt;"",_xlfn.CHOOSECOLS(_xlfn.TEXTSPLIT(N1186,"--"),1),"")</f>
        <v/>
      </c>
      <c r="P1186" s="147" t="str" cm="1">
        <f t="array" ref="P1186">IF(L1186&lt;&gt;"",IFERROR(_xlfn.CHOOSECOLS(_xlfn.TEXTSPLIT(N1186,"--"),2),""),"")</f>
        <v/>
      </c>
      <c r="Q1186" s="147" t="str">
        <f t="shared" si="64"/>
        <v/>
      </c>
    </row>
    <row r="1187" spans="1:17" x14ac:dyDescent="0.35">
      <c r="A1187" s="146"/>
      <c r="B1187" s="146"/>
      <c r="C1187" s="146"/>
      <c r="D1187" s="146"/>
      <c r="E1187" s="146"/>
      <c r="F1187" s="146"/>
      <c r="G1187" s="146"/>
      <c r="H1187" s="146"/>
      <c r="I1187" s="146"/>
      <c r="J1187" s="146"/>
      <c r="K1187" s="146"/>
      <c r="L1187" s="146"/>
      <c r="M1187" s="146" t="str" cm="1">
        <f t="array" ref="M1187">IF(L1187&lt;&gt;"",_xlfn.TEXTSPLIT(L1187, "$"),"")</f>
        <v/>
      </c>
      <c r="N1187" s="146"/>
      <c r="O1187" s="146" t="str" cm="1">
        <f t="array" ref="O1187">IF(L1187&lt;&gt;"",_xlfn.CHOOSECOLS(_xlfn.TEXTSPLIT(N1187,"--"),1),"")</f>
        <v/>
      </c>
      <c r="P1187" s="146" t="str" cm="1">
        <f t="array" ref="P1187">IF(L1187&lt;&gt;"",IFERROR(_xlfn.CHOOSECOLS(_xlfn.TEXTSPLIT(N1187,"--"),2),""),"")</f>
        <v/>
      </c>
      <c r="Q1187" s="146" t="str">
        <f t="shared" si="64"/>
        <v/>
      </c>
    </row>
    <row r="1188" spans="1:17" x14ac:dyDescent="0.35">
      <c r="A1188" s="147"/>
      <c r="B1188" s="147"/>
      <c r="C1188" s="147"/>
      <c r="D1188" s="147"/>
      <c r="E1188" s="147"/>
      <c r="F1188" s="147"/>
      <c r="G1188" s="147"/>
      <c r="H1188" s="147"/>
      <c r="I1188" s="147"/>
      <c r="J1188" s="147"/>
      <c r="K1188" s="147"/>
      <c r="L1188" s="147"/>
      <c r="M1188" s="147" t="str" cm="1">
        <f t="array" ref="M1188">IF(L1188&lt;&gt;"",_xlfn.TEXTSPLIT(L1188, "$"),"")</f>
        <v/>
      </c>
      <c r="N1188" s="147"/>
      <c r="O1188" s="147" t="str" cm="1">
        <f t="array" ref="O1188">IF(L1188&lt;&gt;"",_xlfn.CHOOSECOLS(_xlfn.TEXTSPLIT(N1188,"--"),1),"")</f>
        <v/>
      </c>
      <c r="P1188" s="147" t="str" cm="1">
        <f t="array" ref="P1188">IF(L1188&lt;&gt;"",IFERROR(_xlfn.CHOOSECOLS(_xlfn.TEXTSPLIT(N1188,"--"),2),""),"")</f>
        <v/>
      </c>
      <c r="Q1188" s="147" t="str">
        <f t="shared" si="64"/>
        <v/>
      </c>
    </row>
    <row r="1189" spans="1:17" x14ac:dyDescent="0.35">
      <c r="A1189" s="146"/>
      <c r="B1189" s="146"/>
      <c r="C1189" s="146"/>
      <c r="D1189" s="146"/>
      <c r="E1189" s="146"/>
      <c r="F1189" s="146"/>
      <c r="G1189" s="146"/>
      <c r="H1189" s="146"/>
      <c r="I1189" s="146"/>
      <c r="J1189" s="146"/>
      <c r="K1189" s="146"/>
      <c r="L1189" s="146"/>
      <c r="M1189" s="146" t="str" cm="1">
        <f t="array" ref="M1189">IF(L1189&lt;&gt;"",_xlfn.TEXTSPLIT(L1189, "$"),"")</f>
        <v/>
      </c>
      <c r="N1189" s="146"/>
      <c r="O1189" s="146" t="str" cm="1">
        <f t="array" ref="O1189">IF(L1189&lt;&gt;"",_xlfn.CHOOSECOLS(_xlfn.TEXTSPLIT(N1189,"--"),1),"")</f>
        <v/>
      </c>
      <c r="P1189" s="146" t="str" cm="1">
        <f t="array" ref="P1189">IF(L1189&lt;&gt;"",IFERROR(_xlfn.CHOOSECOLS(_xlfn.TEXTSPLIT(N1189,"--"),2),""),"")</f>
        <v/>
      </c>
      <c r="Q1189" s="146" t="str">
        <f t="shared" si="64"/>
        <v/>
      </c>
    </row>
    <row r="1190" spans="1:17" x14ac:dyDescent="0.35">
      <c r="A1190" s="147"/>
      <c r="B1190" s="147"/>
      <c r="C1190" s="147"/>
      <c r="D1190" s="147"/>
      <c r="E1190" s="147"/>
      <c r="F1190" s="147"/>
      <c r="G1190" s="147"/>
      <c r="H1190" s="147"/>
      <c r="I1190" s="147"/>
      <c r="J1190" s="147"/>
      <c r="K1190" s="147"/>
      <c r="L1190" s="147"/>
      <c r="M1190" s="147" t="str" cm="1">
        <f t="array" ref="M1190">IF(L1190&lt;&gt;"",_xlfn.TEXTSPLIT(L1190, "$"),"")</f>
        <v/>
      </c>
      <c r="N1190" s="147"/>
      <c r="O1190" s="147" t="str" cm="1">
        <f t="array" ref="O1190">IF(L1190&lt;&gt;"",_xlfn.CHOOSECOLS(_xlfn.TEXTSPLIT(N1190,"--"),1),"")</f>
        <v/>
      </c>
      <c r="P1190" s="147" t="str" cm="1">
        <f t="array" ref="P1190">IF(L1190&lt;&gt;"",IFERROR(_xlfn.CHOOSECOLS(_xlfn.TEXTSPLIT(N1190,"--"),2),""),"")</f>
        <v/>
      </c>
      <c r="Q1190" s="147" t="str">
        <f t="shared" si="64"/>
        <v/>
      </c>
    </row>
  </sheetData>
  <conditionalFormatting sqref="N1:N1048576">
    <cfRule type="expression" dxfId="1" priority="3">
      <formula>COUNTIF(N:N,N1)&gt;1</formula>
    </cfRule>
  </conditionalFormatting>
  <conditionalFormatting sqref="Q1:Q1048576">
    <cfRule type="expression" dxfId="0" priority="1">
      <formula>(COUNTIF(Q:Q,Q1)&gt;1)*(Q1&lt;&gt;"")</formula>
    </cfRule>
  </conditionalFormatting>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42D96-53A8-461B-9442-402B4100D3BC}">
  <dimension ref="A1:F1548"/>
  <sheetViews>
    <sheetView topLeftCell="A15" workbookViewId="0">
      <selection activeCell="C26" sqref="C26"/>
    </sheetView>
  </sheetViews>
  <sheetFormatPr defaultRowHeight="14.5" x14ac:dyDescent="0.35"/>
  <cols>
    <col min="2" max="2" width="53.1796875" bestFit="1" customWidth="1"/>
    <col min="3" max="3" width="23.1796875" style="86" customWidth="1"/>
    <col min="4" max="4" width="14.54296875" style="86" bestFit="1" customWidth="1"/>
    <col min="5" max="5" width="14.7265625" bestFit="1" customWidth="1"/>
    <col min="6" max="6" width="23" bestFit="1" customWidth="1"/>
  </cols>
  <sheetData>
    <row r="1" spans="1:6" x14ac:dyDescent="0.35">
      <c r="A1" s="130" t="s">
        <v>18709</v>
      </c>
      <c r="B1" s="130" t="s">
        <v>2095</v>
      </c>
      <c r="C1" s="133" t="s">
        <v>26349</v>
      </c>
      <c r="D1" s="133" t="s">
        <v>26350</v>
      </c>
      <c r="E1" s="130" t="s">
        <v>26351</v>
      </c>
      <c r="F1" s="130" t="s">
        <v>3209</v>
      </c>
    </row>
    <row r="2" spans="1:6" x14ac:dyDescent="0.35">
      <c r="A2" s="130">
        <v>3</v>
      </c>
      <c r="B2" s="130" t="s">
        <v>26352</v>
      </c>
      <c r="C2" s="134" t="s">
        <v>26353</v>
      </c>
      <c r="D2" s="133" t="s">
        <v>26354</v>
      </c>
      <c r="E2" s="130" t="s">
        <v>13011</v>
      </c>
      <c r="F2" s="130" t="s">
        <v>26355</v>
      </c>
    </row>
    <row r="3" spans="1:6" x14ac:dyDescent="0.35">
      <c r="A3" s="130">
        <v>3</v>
      </c>
      <c r="B3" s="130" t="s">
        <v>26356</v>
      </c>
      <c r="C3" s="134" t="s">
        <v>26357</v>
      </c>
      <c r="D3" s="133" t="s">
        <v>2816</v>
      </c>
      <c r="E3" s="130"/>
      <c r="F3" s="130"/>
    </row>
    <row r="4" spans="1:6" x14ac:dyDescent="0.35">
      <c r="A4" s="130">
        <v>3</v>
      </c>
      <c r="B4" s="130" t="s">
        <v>26358</v>
      </c>
      <c r="C4" s="134" t="s">
        <v>26359</v>
      </c>
      <c r="D4" s="133" t="s">
        <v>2816</v>
      </c>
      <c r="E4" s="130"/>
      <c r="F4" s="130" t="s">
        <v>26355</v>
      </c>
    </row>
    <row r="5" spans="1:6" x14ac:dyDescent="0.35">
      <c r="A5" s="130">
        <v>3</v>
      </c>
      <c r="B5" s="130" t="s">
        <v>26360</v>
      </c>
      <c r="C5" s="134" t="s">
        <v>26360</v>
      </c>
      <c r="D5" s="133" t="s">
        <v>2816</v>
      </c>
      <c r="E5" s="130"/>
      <c r="F5" s="130"/>
    </row>
    <row r="6" spans="1:6" x14ac:dyDescent="0.35">
      <c r="A6" s="130" t="s">
        <v>26361</v>
      </c>
      <c r="B6" s="130" t="s">
        <v>26362</v>
      </c>
      <c r="C6" s="134" t="s">
        <v>26363</v>
      </c>
      <c r="D6" s="133" t="s">
        <v>26354</v>
      </c>
      <c r="E6" s="130" t="s">
        <v>13011</v>
      </c>
      <c r="F6" s="130" t="s">
        <v>26355</v>
      </c>
    </row>
    <row r="7" spans="1:6" x14ac:dyDescent="0.35">
      <c r="A7" s="130">
        <v>3</v>
      </c>
      <c r="B7" s="130" t="s">
        <v>26364</v>
      </c>
      <c r="C7" s="134" t="s">
        <v>26364</v>
      </c>
      <c r="D7" s="133" t="s">
        <v>2816</v>
      </c>
      <c r="E7" s="130"/>
      <c r="F7" s="130" t="s">
        <v>26355</v>
      </c>
    </row>
    <row r="8" spans="1:6" x14ac:dyDescent="0.35">
      <c r="A8" s="130">
        <v>3</v>
      </c>
      <c r="B8" s="130" t="s">
        <v>26365</v>
      </c>
      <c r="C8" s="134" t="s">
        <v>26365</v>
      </c>
      <c r="D8" s="133" t="s">
        <v>26366</v>
      </c>
      <c r="E8" s="130"/>
      <c r="F8" s="130"/>
    </row>
    <row r="9" spans="1:6" x14ac:dyDescent="0.35">
      <c r="A9" s="130">
        <v>3</v>
      </c>
      <c r="B9" s="130" t="s">
        <v>26367</v>
      </c>
      <c r="C9" s="134" t="s">
        <v>26367</v>
      </c>
      <c r="D9" s="133" t="s">
        <v>26366</v>
      </c>
      <c r="E9" s="130"/>
      <c r="F9" s="130" t="s">
        <v>26355</v>
      </c>
    </row>
    <row r="10" spans="1:6" x14ac:dyDescent="0.35">
      <c r="A10" s="130">
        <v>3</v>
      </c>
      <c r="B10" s="130" t="s">
        <v>26367</v>
      </c>
      <c r="C10" s="134" t="s">
        <v>26367</v>
      </c>
      <c r="D10" s="133" t="s">
        <v>26366</v>
      </c>
      <c r="E10" s="130"/>
      <c r="F10" s="130"/>
    </row>
    <row r="11" spans="1:6" x14ac:dyDescent="0.35">
      <c r="A11" s="130">
        <v>3</v>
      </c>
      <c r="B11" s="130" t="s">
        <v>26368</v>
      </c>
      <c r="C11" s="134" t="s">
        <v>26368</v>
      </c>
      <c r="D11" s="133" t="s">
        <v>2816</v>
      </c>
      <c r="E11" s="130"/>
      <c r="F11" s="130"/>
    </row>
    <row r="12" spans="1:6" x14ac:dyDescent="0.35">
      <c r="A12" s="130">
        <v>3</v>
      </c>
      <c r="B12" s="130" t="s">
        <v>26369</v>
      </c>
      <c r="C12" s="134" t="s">
        <v>26368</v>
      </c>
      <c r="D12" s="133" t="s">
        <v>2816</v>
      </c>
      <c r="E12" s="130"/>
      <c r="F12" s="130"/>
    </row>
    <row r="13" spans="1:6" x14ac:dyDescent="0.35">
      <c r="A13" s="130">
        <v>3</v>
      </c>
      <c r="B13" s="130" t="s">
        <v>26370</v>
      </c>
      <c r="C13" s="134" t="s">
        <v>26371</v>
      </c>
      <c r="D13" s="133" t="s">
        <v>2816</v>
      </c>
      <c r="E13" s="130"/>
      <c r="F13" s="130"/>
    </row>
    <row r="14" spans="1:6" x14ac:dyDescent="0.35">
      <c r="A14" s="130">
        <v>3</v>
      </c>
      <c r="B14" s="130" t="s">
        <v>26372</v>
      </c>
      <c r="C14" s="134" t="s">
        <v>26371</v>
      </c>
      <c r="D14" s="133" t="s">
        <v>2816</v>
      </c>
      <c r="E14" s="130"/>
      <c r="F14" s="130"/>
    </row>
    <row r="15" spans="1:6" x14ac:dyDescent="0.35">
      <c r="A15" s="130">
        <v>3</v>
      </c>
      <c r="B15" s="130" t="s">
        <v>26373</v>
      </c>
      <c r="C15" s="134" t="s">
        <v>26371</v>
      </c>
      <c r="D15" s="133" t="s">
        <v>2816</v>
      </c>
      <c r="E15" s="130"/>
      <c r="F15" s="130"/>
    </row>
    <row r="16" spans="1:6" x14ac:dyDescent="0.35">
      <c r="A16" s="130">
        <v>3</v>
      </c>
      <c r="B16" s="130" t="s">
        <v>26374</v>
      </c>
      <c r="C16" s="134" t="s">
        <v>26368</v>
      </c>
      <c r="D16" s="133" t="s">
        <v>2816</v>
      </c>
      <c r="E16" s="130"/>
      <c r="F16" s="130"/>
    </row>
    <row r="17" spans="1:6" x14ac:dyDescent="0.35">
      <c r="A17" s="130">
        <v>3</v>
      </c>
      <c r="B17" s="130" t="s">
        <v>26375</v>
      </c>
      <c r="C17" s="134" t="s">
        <v>26368</v>
      </c>
      <c r="D17" s="133" t="s">
        <v>2816</v>
      </c>
      <c r="E17" s="130"/>
      <c r="F17" s="130"/>
    </row>
    <row r="18" spans="1:6" x14ac:dyDescent="0.35">
      <c r="A18" s="130">
        <v>3</v>
      </c>
      <c r="B18" s="130" t="s">
        <v>24519</v>
      </c>
      <c r="C18" s="134" t="s">
        <v>24519</v>
      </c>
      <c r="D18" s="133" t="s">
        <v>26366</v>
      </c>
      <c r="E18" s="130"/>
      <c r="F18" s="130"/>
    </row>
    <row r="19" spans="1:6" x14ac:dyDescent="0.35">
      <c r="A19" s="130">
        <v>3</v>
      </c>
      <c r="B19" s="130" t="s">
        <v>26376</v>
      </c>
      <c r="C19" s="135" t="s">
        <v>26377</v>
      </c>
      <c r="D19" s="133" t="s">
        <v>26354</v>
      </c>
      <c r="E19" s="130"/>
      <c r="F19" s="130"/>
    </row>
    <row r="20" spans="1:6" x14ac:dyDescent="0.35">
      <c r="A20" s="130">
        <v>3</v>
      </c>
      <c r="B20" s="130" t="s">
        <v>26378</v>
      </c>
      <c r="C20" s="134" t="s">
        <v>26378</v>
      </c>
      <c r="D20" s="133"/>
      <c r="E20" s="130"/>
      <c r="F20" s="130" t="s">
        <v>26379</v>
      </c>
    </row>
    <row r="21" spans="1:6" x14ac:dyDescent="0.35">
      <c r="A21" s="130" t="s">
        <v>26361</v>
      </c>
      <c r="B21" s="130" t="s">
        <v>6715</v>
      </c>
      <c r="C21" s="134" t="s">
        <v>6715</v>
      </c>
      <c r="D21" s="133" t="s">
        <v>26366</v>
      </c>
      <c r="E21" s="130" t="s">
        <v>13019</v>
      </c>
      <c r="F21" s="130" t="s">
        <v>26355</v>
      </c>
    </row>
    <row r="22" spans="1:6" x14ac:dyDescent="0.35">
      <c r="A22" s="130">
        <v>3</v>
      </c>
      <c r="B22" s="130" t="s">
        <v>26380</v>
      </c>
      <c r="C22" s="134" t="s">
        <v>26381</v>
      </c>
      <c r="D22" s="133" t="s">
        <v>26366</v>
      </c>
      <c r="E22" s="130"/>
      <c r="F22" s="130"/>
    </row>
    <row r="23" spans="1:6" x14ac:dyDescent="0.35">
      <c r="A23" s="130">
        <v>3</v>
      </c>
      <c r="B23" s="130" t="s">
        <v>26382</v>
      </c>
      <c r="C23" s="134" t="s">
        <v>26383</v>
      </c>
      <c r="D23" s="133" t="s">
        <v>26366</v>
      </c>
      <c r="E23" s="130"/>
      <c r="F23" s="130"/>
    </row>
    <row r="24" spans="1:6" x14ac:dyDescent="0.35">
      <c r="A24" s="130" t="s">
        <v>26361</v>
      </c>
      <c r="B24" s="130" t="s">
        <v>24179</v>
      </c>
      <c r="C24" s="135" t="s">
        <v>24179</v>
      </c>
      <c r="D24" s="133" t="s">
        <v>2816</v>
      </c>
      <c r="E24" s="130" t="s">
        <v>13025</v>
      </c>
      <c r="F24" s="130" t="s">
        <v>26355</v>
      </c>
    </row>
    <row r="25" spans="1:6" x14ac:dyDescent="0.35">
      <c r="A25" s="130">
        <v>3</v>
      </c>
      <c r="B25" s="130" t="s">
        <v>26384</v>
      </c>
      <c r="C25" s="134" t="s">
        <v>26385</v>
      </c>
      <c r="D25" s="133" t="s">
        <v>2816</v>
      </c>
      <c r="E25" s="130"/>
      <c r="F25" s="130"/>
    </row>
    <row r="26" spans="1:6" x14ac:dyDescent="0.35">
      <c r="A26" s="130">
        <v>3</v>
      </c>
      <c r="B26" s="130" t="s">
        <v>26385</v>
      </c>
      <c r="C26" s="134" t="s">
        <v>26385</v>
      </c>
      <c r="D26" s="133" t="s">
        <v>2816</v>
      </c>
      <c r="E26" s="130"/>
      <c r="F26" s="130"/>
    </row>
    <row r="27" spans="1:6" x14ac:dyDescent="0.35">
      <c r="A27" s="130">
        <v>3</v>
      </c>
      <c r="B27" s="130" t="s">
        <v>26386</v>
      </c>
      <c r="C27" s="135" t="s">
        <v>26387</v>
      </c>
      <c r="D27" s="133" t="s">
        <v>2816</v>
      </c>
      <c r="E27" s="130"/>
      <c r="F27" s="130"/>
    </row>
    <row r="28" spans="1:6" x14ac:dyDescent="0.35">
      <c r="A28" s="130">
        <v>3</v>
      </c>
      <c r="B28" s="130" t="s">
        <v>25508</v>
      </c>
      <c r="C28" s="135" t="s">
        <v>25508</v>
      </c>
      <c r="D28" s="133" t="s">
        <v>26366</v>
      </c>
      <c r="E28" s="130"/>
      <c r="F28" s="130"/>
    </row>
    <row r="29" spans="1:6" x14ac:dyDescent="0.35">
      <c r="A29" s="130">
        <v>3</v>
      </c>
      <c r="B29" s="130" t="s">
        <v>26388</v>
      </c>
      <c r="C29" s="135" t="s">
        <v>26388</v>
      </c>
      <c r="D29" s="133" t="s">
        <v>26366</v>
      </c>
      <c r="E29" s="130"/>
      <c r="F29" s="130"/>
    </row>
    <row r="30" spans="1:6" x14ac:dyDescent="0.35">
      <c r="A30" s="130" t="s">
        <v>26361</v>
      </c>
      <c r="B30" s="130" t="s">
        <v>24415</v>
      </c>
      <c r="C30" s="134" t="s">
        <v>24415</v>
      </c>
      <c r="D30" s="133" t="s">
        <v>26366</v>
      </c>
      <c r="E30" s="130" t="s">
        <v>13019</v>
      </c>
      <c r="F30" s="130" t="s">
        <v>26355</v>
      </c>
    </row>
    <row r="31" spans="1:6" x14ac:dyDescent="0.35">
      <c r="A31" s="130">
        <v>3</v>
      </c>
      <c r="B31" s="130" t="s">
        <v>26389</v>
      </c>
      <c r="C31" s="135" t="s">
        <v>26390</v>
      </c>
      <c r="D31" s="133" t="s">
        <v>26366</v>
      </c>
      <c r="E31" s="130"/>
      <c r="F31" s="130"/>
    </row>
    <row r="32" spans="1:6" x14ac:dyDescent="0.35">
      <c r="A32" s="130">
        <v>3</v>
      </c>
      <c r="B32" s="130" t="s">
        <v>26391</v>
      </c>
      <c r="C32" s="134" t="s">
        <v>26391</v>
      </c>
      <c r="D32" s="133" t="s">
        <v>26366</v>
      </c>
      <c r="E32" s="130"/>
      <c r="F32" s="130" t="s">
        <v>26379</v>
      </c>
    </row>
    <row r="33" spans="1:6" x14ac:dyDescent="0.35">
      <c r="A33" s="130">
        <v>3</v>
      </c>
      <c r="B33" s="130" t="s">
        <v>26392</v>
      </c>
      <c r="C33" s="134" t="s">
        <v>6715</v>
      </c>
      <c r="D33" s="133" t="s">
        <v>26366</v>
      </c>
      <c r="E33" s="130"/>
      <c r="F33" s="130"/>
    </row>
    <row r="34" spans="1:6" x14ac:dyDescent="0.35">
      <c r="A34" s="130">
        <v>3</v>
      </c>
      <c r="B34" s="130" t="s">
        <v>26393</v>
      </c>
      <c r="C34" s="134" t="s">
        <v>26394</v>
      </c>
      <c r="D34" s="133" t="s">
        <v>26366</v>
      </c>
      <c r="E34" s="130"/>
      <c r="F34" s="130"/>
    </row>
    <row r="35" spans="1:6" x14ac:dyDescent="0.35">
      <c r="A35" s="130">
        <v>3</v>
      </c>
      <c r="B35" s="130" t="s">
        <v>26395</v>
      </c>
      <c r="C35" s="134" t="s">
        <v>26395</v>
      </c>
      <c r="D35" s="133" t="s">
        <v>26366</v>
      </c>
      <c r="E35" s="130"/>
      <c r="F35" s="130"/>
    </row>
    <row r="36" spans="1:6" x14ac:dyDescent="0.35">
      <c r="A36" s="130">
        <v>3</v>
      </c>
      <c r="B36" s="130" t="s">
        <v>26396</v>
      </c>
      <c r="C36" s="134" t="s">
        <v>24886</v>
      </c>
      <c r="D36" s="133" t="s">
        <v>26354</v>
      </c>
      <c r="E36" s="130"/>
      <c r="F36" s="130"/>
    </row>
    <row r="37" spans="1:6" x14ac:dyDescent="0.35">
      <c r="A37" s="130">
        <v>3</v>
      </c>
      <c r="B37" s="130" t="s">
        <v>26397</v>
      </c>
      <c r="C37" s="134" t="s">
        <v>26398</v>
      </c>
      <c r="D37" s="133" t="s">
        <v>26354</v>
      </c>
      <c r="E37" s="130"/>
      <c r="F37" s="130"/>
    </row>
    <row r="38" spans="1:6" x14ac:dyDescent="0.35">
      <c r="A38" s="130">
        <v>3</v>
      </c>
      <c r="B38" s="130" t="s">
        <v>26399</v>
      </c>
      <c r="C38" s="134" t="s">
        <v>26400</v>
      </c>
      <c r="D38" s="133" t="s">
        <v>26354</v>
      </c>
      <c r="E38" s="130"/>
      <c r="F38" s="130"/>
    </row>
    <row r="39" spans="1:6" x14ac:dyDescent="0.35">
      <c r="A39" s="130">
        <v>3</v>
      </c>
      <c r="B39" s="130" t="s">
        <v>26401</v>
      </c>
      <c r="C39" s="134" t="s">
        <v>26402</v>
      </c>
      <c r="D39" s="133" t="s">
        <v>26354</v>
      </c>
      <c r="E39" s="130"/>
      <c r="F39" s="130"/>
    </row>
    <row r="40" spans="1:6" x14ac:dyDescent="0.35">
      <c r="A40" s="130">
        <v>3</v>
      </c>
      <c r="B40" s="130" t="s">
        <v>26403</v>
      </c>
      <c r="C40" s="134" t="s">
        <v>26404</v>
      </c>
      <c r="D40" s="133" t="s">
        <v>26354</v>
      </c>
      <c r="E40" s="130"/>
      <c r="F40" s="130"/>
    </row>
    <row r="41" spans="1:6" x14ac:dyDescent="0.35">
      <c r="A41" s="130">
        <v>3</v>
      </c>
      <c r="B41" s="130" t="s">
        <v>26405</v>
      </c>
      <c r="C41" s="134" t="s">
        <v>26405</v>
      </c>
      <c r="D41" s="133" t="s">
        <v>26366</v>
      </c>
      <c r="E41" s="130"/>
      <c r="F41" s="130"/>
    </row>
    <row r="42" spans="1:6" x14ac:dyDescent="0.35">
      <c r="A42" s="130">
        <v>3</v>
      </c>
      <c r="B42" s="130" t="s">
        <v>26406</v>
      </c>
      <c r="C42" s="134" t="s">
        <v>26406</v>
      </c>
      <c r="D42" s="133" t="s">
        <v>26354</v>
      </c>
      <c r="E42" s="130"/>
      <c r="F42" s="130"/>
    </row>
    <row r="43" spans="1:6" x14ac:dyDescent="0.35">
      <c r="A43" s="130">
        <v>3</v>
      </c>
      <c r="B43" s="130" t="s">
        <v>26407</v>
      </c>
      <c r="C43" s="134" t="s">
        <v>26407</v>
      </c>
      <c r="D43" s="133" t="s">
        <v>2816</v>
      </c>
      <c r="E43" s="130"/>
      <c r="F43" s="130"/>
    </row>
    <row r="44" spans="1:6" x14ac:dyDescent="0.35">
      <c r="A44" s="130">
        <v>3</v>
      </c>
      <c r="B44" s="130" t="s">
        <v>26408</v>
      </c>
      <c r="C44" s="134" t="s">
        <v>26407</v>
      </c>
      <c r="D44" s="133" t="s">
        <v>2816</v>
      </c>
      <c r="E44" s="130"/>
      <c r="F44" s="130"/>
    </row>
    <row r="45" spans="1:6" x14ac:dyDescent="0.35">
      <c r="A45" s="130">
        <v>3</v>
      </c>
      <c r="B45" s="130" t="s">
        <v>26409</v>
      </c>
      <c r="C45" s="134" t="s">
        <v>26407</v>
      </c>
      <c r="D45" s="133" t="s">
        <v>2816</v>
      </c>
      <c r="E45" s="130"/>
      <c r="F45" s="130"/>
    </row>
    <row r="46" spans="1:6" x14ac:dyDescent="0.35">
      <c r="A46" s="130">
        <v>3</v>
      </c>
      <c r="B46" s="130" t="s">
        <v>26410</v>
      </c>
      <c r="C46" s="134" t="s">
        <v>26407</v>
      </c>
      <c r="D46" s="133" t="s">
        <v>2816</v>
      </c>
      <c r="E46" s="130"/>
      <c r="F46" s="130"/>
    </row>
    <row r="47" spans="1:6" x14ac:dyDescent="0.35">
      <c r="A47" s="130">
        <v>3</v>
      </c>
      <c r="B47" s="130" t="s">
        <v>26411</v>
      </c>
      <c r="C47" s="134" t="s">
        <v>26407</v>
      </c>
      <c r="D47" s="133" t="s">
        <v>2816</v>
      </c>
      <c r="E47" s="130"/>
      <c r="F47" s="130"/>
    </row>
    <row r="48" spans="1:6" x14ac:dyDescent="0.35">
      <c r="A48" s="130">
        <v>3</v>
      </c>
      <c r="B48" s="130" t="s">
        <v>26080</v>
      </c>
      <c r="C48" s="135" t="s">
        <v>26080</v>
      </c>
      <c r="D48" s="133" t="s">
        <v>2816</v>
      </c>
      <c r="E48" s="130"/>
      <c r="F48" s="130"/>
    </row>
    <row r="49" spans="1:6" x14ac:dyDescent="0.35">
      <c r="A49" s="130" t="s">
        <v>26361</v>
      </c>
      <c r="B49" s="130" t="s">
        <v>24193</v>
      </c>
      <c r="C49" s="134" t="s">
        <v>24193</v>
      </c>
      <c r="D49" s="133" t="s">
        <v>2816</v>
      </c>
      <c r="E49" s="130"/>
      <c r="F49" s="130" t="s">
        <v>26355</v>
      </c>
    </row>
    <row r="50" spans="1:6" x14ac:dyDescent="0.35">
      <c r="A50" s="130" t="s">
        <v>26361</v>
      </c>
      <c r="B50" s="130" t="s">
        <v>26359</v>
      </c>
      <c r="C50" s="134" t="s">
        <v>26359</v>
      </c>
      <c r="D50" s="133" t="s">
        <v>2816</v>
      </c>
      <c r="E50" s="130"/>
      <c r="F50" s="130" t="s">
        <v>26355</v>
      </c>
    </row>
    <row r="51" spans="1:6" x14ac:dyDescent="0.35">
      <c r="A51" s="130">
        <v>3</v>
      </c>
      <c r="B51" s="130" t="s">
        <v>26412</v>
      </c>
      <c r="C51" s="134" t="s">
        <v>26359</v>
      </c>
      <c r="D51" s="133" t="s">
        <v>2816</v>
      </c>
      <c r="E51" s="130"/>
      <c r="F51" s="130"/>
    </row>
    <row r="52" spans="1:6" x14ac:dyDescent="0.35">
      <c r="A52" s="130">
        <v>3</v>
      </c>
      <c r="B52" s="130" t="s">
        <v>26413</v>
      </c>
      <c r="C52" s="134" t="s">
        <v>26413</v>
      </c>
      <c r="D52" s="133" t="s">
        <v>2816</v>
      </c>
      <c r="E52" s="130"/>
      <c r="F52" s="130"/>
    </row>
    <row r="53" spans="1:6" x14ac:dyDescent="0.35">
      <c r="A53" s="130">
        <v>3</v>
      </c>
      <c r="B53" s="130" t="s">
        <v>26414</v>
      </c>
      <c r="C53" s="134" t="s">
        <v>26413</v>
      </c>
      <c r="D53" s="133" t="s">
        <v>2816</v>
      </c>
      <c r="E53" s="130"/>
      <c r="F53" s="130"/>
    </row>
    <row r="54" spans="1:6" x14ac:dyDescent="0.35">
      <c r="A54" s="130">
        <v>3</v>
      </c>
      <c r="B54" s="130" t="s">
        <v>26415</v>
      </c>
      <c r="C54" s="134" t="s">
        <v>24193</v>
      </c>
      <c r="D54" s="133" t="s">
        <v>2816</v>
      </c>
      <c r="E54" s="130"/>
      <c r="F54" s="130"/>
    </row>
    <row r="55" spans="1:6" x14ac:dyDescent="0.35">
      <c r="A55" s="130">
        <v>3</v>
      </c>
      <c r="B55" s="130" t="s">
        <v>26416</v>
      </c>
      <c r="C55" s="134" t="s">
        <v>26416</v>
      </c>
      <c r="D55" s="133" t="s">
        <v>2816</v>
      </c>
      <c r="E55" s="130"/>
      <c r="F55" s="130" t="s">
        <v>26355</v>
      </c>
    </row>
    <row r="56" spans="1:6" x14ac:dyDescent="0.35">
      <c r="A56" s="130">
        <v>3</v>
      </c>
      <c r="B56" s="130" t="s">
        <v>26417</v>
      </c>
      <c r="C56" s="134" t="s">
        <v>26418</v>
      </c>
      <c r="D56" s="133" t="s">
        <v>2816</v>
      </c>
      <c r="E56" s="130"/>
      <c r="F56" s="130"/>
    </row>
    <row r="57" spans="1:6" x14ac:dyDescent="0.35">
      <c r="A57" s="130">
        <v>3</v>
      </c>
      <c r="B57" s="130" t="s">
        <v>26419</v>
      </c>
      <c r="C57" s="134" t="s">
        <v>26418</v>
      </c>
      <c r="D57" s="133" t="s">
        <v>2816</v>
      </c>
      <c r="E57" s="130"/>
      <c r="F57" s="130"/>
    </row>
    <row r="58" spans="1:6" x14ac:dyDescent="0.35">
      <c r="A58" s="130">
        <v>3</v>
      </c>
      <c r="B58" s="130" t="s">
        <v>26420</v>
      </c>
      <c r="C58" s="134" t="s">
        <v>26421</v>
      </c>
      <c r="D58" s="133" t="s">
        <v>2816</v>
      </c>
      <c r="E58" s="130"/>
      <c r="F58" s="130"/>
    </row>
    <row r="59" spans="1:6" x14ac:dyDescent="0.35">
      <c r="A59" s="130">
        <v>3</v>
      </c>
      <c r="B59" s="130" t="s">
        <v>24223</v>
      </c>
      <c r="C59" s="134" t="s">
        <v>26054</v>
      </c>
      <c r="D59" s="133" t="s">
        <v>2816</v>
      </c>
      <c r="E59" s="130"/>
      <c r="F59" s="130"/>
    </row>
    <row r="60" spans="1:6" x14ac:dyDescent="0.35">
      <c r="A60" s="130">
        <v>3</v>
      </c>
      <c r="B60" s="130" t="s">
        <v>26422</v>
      </c>
      <c r="C60" s="134" t="s">
        <v>24193</v>
      </c>
      <c r="D60" s="133" t="s">
        <v>2816</v>
      </c>
      <c r="E60" s="130"/>
      <c r="F60" s="130" t="s">
        <v>26355</v>
      </c>
    </row>
    <row r="61" spans="1:6" x14ac:dyDescent="0.35">
      <c r="A61" s="130">
        <v>3</v>
      </c>
      <c r="B61" s="130" t="s">
        <v>26423</v>
      </c>
      <c r="C61" s="134" t="s">
        <v>26424</v>
      </c>
      <c r="D61" s="133" t="s">
        <v>2816</v>
      </c>
      <c r="E61" s="130"/>
      <c r="F61" s="130"/>
    </row>
    <row r="62" spans="1:6" x14ac:dyDescent="0.35">
      <c r="A62" s="130">
        <v>3</v>
      </c>
      <c r="B62" s="130" t="s">
        <v>26425</v>
      </c>
      <c r="C62" s="134" t="s">
        <v>26426</v>
      </c>
      <c r="D62" s="133" t="s">
        <v>2816</v>
      </c>
      <c r="E62" s="130"/>
      <c r="F62" s="130"/>
    </row>
    <row r="63" spans="1:6" x14ac:dyDescent="0.35">
      <c r="A63" s="130">
        <v>3</v>
      </c>
      <c r="B63" s="130" t="s">
        <v>26427</v>
      </c>
      <c r="C63" s="134" t="s">
        <v>26413</v>
      </c>
      <c r="D63" s="133" t="s">
        <v>2816</v>
      </c>
      <c r="E63" s="130"/>
      <c r="F63" s="130"/>
    </row>
    <row r="64" spans="1:6" x14ac:dyDescent="0.35">
      <c r="A64" s="130">
        <v>3</v>
      </c>
      <c r="B64" s="130" t="s">
        <v>24221</v>
      </c>
      <c r="C64" s="134" t="s">
        <v>26359</v>
      </c>
      <c r="D64" s="133" t="s">
        <v>2816</v>
      </c>
      <c r="E64" s="130"/>
      <c r="F64" s="130"/>
    </row>
    <row r="65" spans="1:6" x14ac:dyDescent="0.35">
      <c r="A65" s="130">
        <v>3</v>
      </c>
      <c r="B65" s="130" t="s">
        <v>26428</v>
      </c>
      <c r="C65" s="134" t="s">
        <v>26429</v>
      </c>
      <c r="D65" s="133" t="s">
        <v>2816</v>
      </c>
      <c r="E65" s="130"/>
      <c r="F65" s="130"/>
    </row>
    <row r="66" spans="1:6" x14ac:dyDescent="0.35">
      <c r="A66" s="130">
        <v>3</v>
      </c>
      <c r="B66" s="130" t="s">
        <v>26430</v>
      </c>
      <c r="C66" s="134" t="s">
        <v>24193</v>
      </c>
      <c r="D66" s="133" t="s">
        <v>2816</v>
      </c>
      <c r="E66" s="130"/>
      <c r="F66" s="130"/>
    </row>
    <row r="67" spans="1:6" x14ac:dyDescent="0.35">
      <c r="A67" s="130">
        <v>3</v>
      </c>
      <c r="B67" s="130" t="s">
        <v>26431</v>
      </c>
      <c r="C67" s="134" t="s">
        <v>26416</v>
      </c>
      <c r="D67" s="133" t="s">
        <v>2816</v>
      </c>
      <c r="E67" s="130"/>
      <c r="F67" s="130" t="s">
        <v>26355</v>
      </c>
    </row>
    <row r="68" spans="1:6" x14ac:dyDescent="0.35">
      <c r="A68" s="130">
        <v>3</v>
      </c>
      <c r="B68" s="130" t="s">
        <v>26432</v>
      </c>
      <c r="C68" s="134" t="s">
        <v>26416</v>
      </c>
      <c r="D68" s="133" t="s">
        <v>2816</v>
      </c>
      <c r="E68" s="130"/>
      <c r="F68" s="130"/>
    </row>
    <row r="69" spans="1:6" x14ac:dyDescent="0.35">
      <c r="A69" s="130">
        <v>3</v>
      </c>
      <c r="B69" s="130" t="s">
        <v>26433</v>
      </c>
      <c r="C69" s="134" t="s">
        <v>26418</v>
      </c>
      <c r="D69" s="133" t="s">
        <v>2816</v>
      </c>
      <c r="E69" s="130"/>
      <c r="F69" s="130"/>
    </row>
    <row r="70" spans="1:6" x14ac:dyDescent="0.35">
      <c r="A70" s="130">
        <v>3</v>
      </c>
      <c r="B70" s="130" t="s">
        <v>24208</v>
      </c>
      <c r="C70" s="134" t="s">
        <v>26418</v>
      </c>
      <c r="D70" s="133" t="s">
        <v>2816</v>
      </c>
      <c r="E70" s="130"/>
      <c r="F70" s="130"/>
    </row>
    <row r="71" spans="1:6" x14ac:dyDescent="0.35">
      <c r="A71" s="130">
        <v>3</v>
      </c>
      <c r="B71" s="130" t="s">
        <v>26434</v>
      </c>
      <c r="C71" s="134" t="s">
        <v>26418</v>
      </c>
      <c r="D71" s="133" t="s">
        <v>2816</v>
      </c>
      <c r="E71" s="130"/>
      <c r="F71" s="130"/>
    </row>
    <row r="72" spans="1:6" x14ac:dyDescent="0.35">
      <c r="A72" s="130">
        <v>3</v>
      </c>
      <c r="B72" s="130" t="s">
        <v>24200</v>
      </c>
      <c r="C72" s="134" t="s">
        <v>26421</v>
      </c>
      <c r="D72" s="133" t="s">
        <v>2816</v>
      </c>
      <c r="E72" s="130"/>
      <c r="F72" s="130"/>
    </row>
    <row r="73" spans="1:6" x14ac:dyDescent="0.35">
      <c r="A73" s="130">
        <v>3</v>
      </c>
      <c r="B73" s="130" t="s">
        <v>26435</v>
      </c>
      <c r="C73" s="134" t="s">
        <v>26421</v>
      </c>
      <c r="D73" s="133" t="s">
        <v>2816</v>
      </c>
      <c r="E73" s="130"/>
      <c r="F73" s="130"/>
    </row>
    <row r="74" spans="1:6" x14ac:dyDescent="0.35">
      <c r="A74" s="130">
        <v>3</v>
      </c>
      <c r="B74" s="130" t="s">
        <v>26436</v>
      </c>
      <c r="C74" s="134" t="s">
        <v>26421</v>
      </c>
      <c r="D74" s="133" t="s">
        <v>2816</v>
      </c>
      <c r="E74" s="130"/>
      <c r="F74" s="130"/>
    </row>
    <row r="75" spans="1:6" x14ac:dyDescent="0.35">
      <c r="A75" s="130" t="s">
        <v>26361</v>
      </c>
      <c r="B75" s="130" t="s">
        <v>24304</v>
      </c>
      <c r="C75" s="134" t="s">
        <v>24304</v>
      </c>
      <c r="D75" s="133" t="s">
        <v>26354</v>
      </c>
      <c r="E75" s="130" t="s">
        <v>13011</v>
      </c>
      <c r="F75" s="130" t="s">
        <v>26355</v>
      </c>
    </row>
    <row r="76" spans="1:6" x14ac:dyDescent="0.35">
      <c r="A76" s="130">
        <v>3</v>
      </c>
      <c r="B76" s="130" t="s">
        <v>26437</v>
      </c>
      <c r="C76" s="134" t="s">
        <v>26438</v>
      </c>
      <c r="D76" s="133" t="s">
        <v>26354</v>
      </c>
      <c r="E76" s="130"/>
      <c r="F76" s="130"/>
    </row>
    <row r="77" spans="1:6" x14ac:dyDescent="0.35">
      <c r="A77" s="130">
        <v>3</v>
      </c>
      <c r="B77" s="130" t="s">
        <v>26439</v>
      </c>
      <c r="C77" s="134" t="s">
        <v>26440</v>
      </c>
      <c r="D77" s="133" t="s">
        <v>26354</v>
      </c>
      <c r="E77" s="130"/>
      <c r="F77" s="130"/>
    </row>
    <row r="78" spans="1:6" x14ac:dyDescent="0.35">
      <c r="A78" s="130">
        <v>3</v>
      </c>
      <c r="B78" s="130" t="s">
        <v>26441</v>
      </c>
      <c r="C78" s="134" t="s">
        <v>26442</v>
      </c>
      <c r="D78" s="133" t="s">
        <v>26354</v>
      </c>
      <c r="E78" s="130"/>
      <c r="F78" s="130"/>
    </row>
    <row r="79" spans="1:6" x14ac:dyDescent="0.35">
      <c r="A79" s="130">
        <v>3</v>
      </c>
      <c r="B79" s="130" t="s">
        <v>26443</v>
      </c>
      <c r="C79" s="134" t="s">
        <v>26443</v>
      </c>
      <c r="D79" s="133" t="s">
        <v>26354</v>
      </c>
      <c r="E79" s="130"/>
      <c r="F79" s="130"/>
    </row>
    <row r="80" spans="1:6" x14ac:dyDescent="0.35">
      <c r="A80" s="130">
        <v>3</v>
      </c>
      <c r="B80" s="130" t="s">
        <v>24889</v>
      </c>
      <c r="C80" s="134" t="s">
        <v>24889</v>
      </c>
      <c r="D80" s="133" t="s">
        <v>26354</v>
      </c>
      <c r="E80" s="130"/>
      <c r="F80" s="130"/>
    </row>
    <row r="81" spans="1:6" x14ac:dyDescent="0.35">
      <c r="A81" s="130">
        <v>3</v>
      </c>
      <c r="B81" s="130" t="s">
        <v>26444</v>
      </c>
      <c r="C81" s="134" t="s">
        <v>24337</v>
      </c>
      <c r="D81" s="133" t="s">
        <v>26354</v>
      </c>
      <c r="E81" s="130"/>
      <c r="F81" s="130"/>
    </row>
    <row r="82" spans="1:6" x14ac:dyDescent="0.35">
      <c r="A82" s="130">
        <v>3</v>
      </c>
      <c r="B82" s="130" t="s">
        <v>26445</v>
      </c>
      <c r="C82" s="134" t="s">
        <v>26445</v>
      </c>
      <c r="D82" s="133" t="s">
        <v>2816</v>
      </c>
      <c r="E82" s="130"/>
      <c r="F82" s="130"/>
    </row>
    <row r="83" spans="1:6" x14ac:dyDescent="0.35">
      <c r="A83" s="130">
        <v>3</v>
      </c>
      <c r="B83" s="130" t="s">
        <v>26446</v>
      </c>
      <c r="C83" s="134" t="s">
        <v>26446</v>
      </c>
      <c r="D83" s="133" t="s">
        <v>26366</v>
      </c>
      <c r="E83" s="130"/>
      <c r="F83" s="130"/>
    </row>
    <row r="84" spans="1:6" x14ac:dyDescent="0.35">
      <c r="A84" s="130">
        <v>3</v>
      </c>
      <c r="B84" s="130" t="s">
        <v>26447</v>
      </c>
      <c r="C84" s="134" t="s">
        <v>26447</v>
      </c>
      <c r="D84" s="133" t="s">
        <v>26366</v>
      </c>
      <c r="E84" s="130"/>
      <c r="F84" s="130"/>
    </row>
    <row r="85" spans="1:6" x14ac:dyDescent="0.35">
      <c r="A85" s="130" t="s">
        <v>26361</v>
      </c>
      <c r="B85" s="130" t="s">
        <v>26448</v>
      </c>
      <c r="C85" s="134" t="s">
        <v>6571</v>
      </c>
      <c r="D85" s="133" t="s">
        <v>26366</v>
      </c>
      <c r="E85" s="130" t="s">
        <v>13019</v>
      </c>
      <c r="F85" s="130" t="s">
        <v>26355</v>
      </c>
    </row>
    <row r="86" spans="1:6" x14ac:dyDescent="0.35">
      <c r="A86" s="130">
        <v>3</v>
      </c>
      <c r="B86" s="130" t="s">
        <v>26448</v>
      </c>
      <c r="C86" s="134" t="s">
        <v>6571</v>
      </c>
      <c r="D86" s="133" t="s">
        <v>26366</v>
      </c>
      <c r="E86" s="130" t="s">
        <v>13019</v>
      </c>
      <c r="F86" s="130" t="s">
        <v>26355</v>
      </c>
    </row>
    <row r="87" spans="1:6" x14ac:dyDescent="0.35">
      <c r="A87" s="130" t="s">
        <v>26361</v>
      </c>
      <c r="B87" s="130" t="s">
        <v>6571</v>
      </c>
      <c r="C87" s="134" t="s">
        <v>6571</v>
      </c>
      <c r="D87" s="133" t="s">
        <v>26366</v>
      </c>
      <c r="E87" s="130" t="s">
        <v>13019</v>
      </c>
      <c r="F87" s="130" t="s">
        <v>26355</v>
      </c>
    </row>
    <row r="88" spans="1:6" x14ac:dyDescent="0.35">
      <c r="A88" s="130">
        <v>3</v>
      </c>
      <c r="B88" s="130" t="s">
        <v>26449</v>
      </c>
      <c r="C88" s="134" t="s">
        <v>6571</v>
      </c>
      <c r="D88" s="133" t="s">
        <v>26366</v>
      </c>
      <c r="E88" s="130"/>
      <c r="F88" s="130"/>
    </row>
    <row r="89" spans="1:6" x14ac:dyDescent="0.35">
      <c r="A89" s="130">
        <v>3</v>
      </c>
      <c r="B89" s="130" t="s">
        <v>26450</v>
      </c>
      <c r="C89" s="134" t="s">
        <v>26381</v>
      </c>
      <c r="D89" s="133" t="s">
        <v>26366</v>
      </c>
      <c r="E89" s="130"/>
      <c r="F89" s="130"/>
    </row>
    <row r="90" spans="1:6" x14ac:dyDescent="0.35">
      <c r="A90" s="130">
        <v>3</v>
      </c>
      <c r="B90" s="130" t="s">
        <v>26451</v>
      </c>
      <c r="C90" s="134" t="s">
        <v>26381</v>
      </c>
      <c r="D90" s="133" t="s">
        <v>26366</v>
      </c>
      <c r="E90" s="130"/>
      <c r="F90" s="130"/>
    </row>
    <row r="91" spans="1:6" x14ac:dyDescent="0.35">
      <c r="A91" s="130">
        <v>3</v>
      </c>
      <c r="B91" s="130" t="s">
        <v>26452</v>
      </c>
      <c r="C91" s="134" t="s">
        <v>26381</v>
      </c>
      <c r="D91" s="133" t="s">
        <v>26366</v>
      </c>
      <c r="E91" s="130"/>
      <c r="F91" s="130"/>
    </row>
    <row r="92" spans="1:6" x14ac:dyDescent="0.35">
      <c r="A92" s="130">
        <v>3</v>
      </c>
      <c r="B92" s="130" t="s">
        <v>26453</v>
      </c>
      <c r="C92" s="134" t="s">
        <v>26454</v>
      </c>
      <c r="D92" s="133" t="s">
        <v>26366</v>
      </c>
      <c r="E92" s="130"/>
      <c r="F92" s="130"/>
    </row>
    <row r="93" spans="1:6" x14ac:dyDescent="0.35">
      <c r="A93" s="130" t="s">
        <v>26361</v>
      </c>
      <c r="B93" s="130" t="s">
        <v>26455</v>
      </c>
      <c r="C93" s="134" t="s">
        <v>26381</v>
      </c>
      <c r="D93" s="133" t="s">
        <v>26366</v>
      </c>
      <c r="E93" s="130" t="s">
        <v>13019</v>
      </c>
      <c r="F93" s="130" t="s">
        <v>26355</v>
      </c>
    </row>
    <row r="94" spans="1:6" x14ac:dyDescent="0.35">
      <c r="A94" s="130">
        <v>3</v>
      </c>
      <c r="B94" s="130" t="s">
        <v>26456</v>
      </c>
      <c r="C94" s="134" t="s">
        <v>26381</v>
      </c>
      <c r="D94" s="133" t="s">
        <v>26366</v>
      </c>
      <c r="E94" s="130"/>
      <c r="F94" s="130"/>
    </row>
    <row r="95" spans="1:6" x14ac:dyDescent="0.35">
      <c r="A95" s="130">
        <v>3</v>
      </c>
      <c r="B95" s="130" t="s">
        <v>24772</v>
      </c>
      <c r="C95" s="134" t="s">
        <v>24772</v>
      </c>
      <c r="D95" s="133" t="s">
        <v>2816</v>
      </c>
      <c r="E95" s="130"/>
      <c r="F95" s="130"/>
    </row>
    <row r="96" spans="1:6" x14ac:dyDescent="0.35">
      <c r="A96" s="130">
        <v>3</v>
      </c>
      <c r="B96" s="130" t="s">
        <v>26457</v>
      </c>
      <c r="C96" s="134" t="s">
        <v>24772</v>
      </c>
      <c r="D96" s="133" t="s">
        <v>2816</v>
      </c>
      <c r="E96" s="130"/>
      <c r="F96" s="130"/>
    </row>
    <row r="97" spans="1:6" x14ac:dyDescent="0.35">
      <c r="A97" s="130">
        <v>3</v>
      </c>
      <c r="B97" s="130" t="s">
        <v>26458</v>
      </c>
      <c r="C97" s="134" t="s">
        <v>24772</v>
      </c>
      <c r="D97" s="133" t="s">
        <v>2816</v>
      </c>
      <c r="E97" s="130"/>
      <c r="F97" s="130"/>
    </row>
    <row r="98" spans="1:6" x14ac:dyDescent="0.35">
      <c r="A98" s="130">
        <v>3</v>
      </c>
      <c r="B98" s="130" t="s">
        <v>26459</v>
      </c>
      <c r="C98" s="135" t="s">
        <v>26459</v>
      </c>
      <c r="D98" s="133" t="s">
        <v>26366</v>
      </c>
      <c r="E98" s="130"/>
      <c r="F98" s="130"/>
    </row>
    <row r="99" spans="1:6" x14ac:dyDescent="0.35">
      <c r="A99" s="130">
        <v>3</v>
      </c>
      <c r="B99" s="130" t="s">
        <v>26460</v>
      </c>
      <c r="C99" s="135" t="s">
        <v>26459</v>
      </c>
      <c r="D99" s="133" t="s">
        <v>26366</v>
      </c>
      <c r="E99" s="130"/>
      <c r="F99" s="130"/>
    </row>
    <row r="100" spans="1:6" x14ac:dyDescent="0.35">
      <c r="A100" s="130">
        <v>3</v>
      </c>
      <c r="B100" s="130" t="s">
        <v>26461</v>
      </c>
      <c r="C100" s="134" t="s">
        <v>26462</v>
      </c>
      <c r="D100" s="133" t="s">
        <v>2816</v>
      </c>
      <c r="E100" s="130"/>
      <c r="F100" s="130"/>
    </row>
    <row r="101" spans="1:6" x14ac:dyDescent="0.35">
      <c r="A101" s="130">
        <v>3</v>
      </c>
      <c r="B101" s="130" t="s">
        <v>25881</v>
      </c>
      <c r="C101" s="134" t="s">
        <v>26462</v>
      </c>
      <c r="D101" s="133" t="s">
        <v>2816</v>
      </c>
      <c r="E101" s="130"/>
      <c r="F101" s="130"/>
    </row>
    <row r="102" spans="1:6" x14ac:dyDescent="0.35">
      <c r="A102" s="130" t="s">
        <v>26361</v>
      </c>
      <c r="B102" s="130" t="s">
        <v>26463</v>
      </c>
      <c r="C102" s="134" t="s">
        <v>26464</v>
      </c>
      <c r="D102" s="133" t="s">
        <v>2816</v>
      </c>
      <c r="E102" s="130" t="s">
        <v>13011</v>
      </c>
      <c r="F102" s="130" t="s">
        <v>26355</v>
      </c>
    </row>
    <row r="103" spans="1:6" x14ac:dyDescent="0.35">
      <c r="A103" s="130">
        <v>3</v>
      </c>
      <c r="B103" s="130" t="s">
        <v>26465</v>
      </c>
      <c r="C103" s="134" t="s">
        <v>24772</v>
      </c>
      <c r="D103" s="133" t="s">
        <v>2816</v>
      </c>
      <c r="E103" s="130"/>
      <c r="F103" s="130"/>
    </row>
    <row r="104" spans="1:6" x14ac:dyDescent="0.35">
      <c r="A104" s="130">
        <v>3</v>
      </c>
      <c r="B104" s="130" t="s">
        <v>26466</v>
      </c>
      <c r="C104" s="134" t="s">
        <v>26466</v>
      </c>
      <c r="D104" s="133" t="s">
        <v>26354</v>
      </c>
      <c r="E104" s="130"/>
      <c r="F104" s="130"/>
    </row>
    <row r="105" spans="1:6" x14ac:dyDescent="0.35">
      <c r="A105" s="130">
        <v>3</v>
      </c>
      <c r="B105" s="130" t="s">
        <v>26467</v>
      </c>
      <c r="C105" s="134" t="s">
        <v>26466</v>
      </c>
      <c r="D105" s="133" t="s">
        <v>26354</v>
      </c>
      <c r="E105" s="130"/>
      <c r="F105" s="130"/>
    </row>
    <row r="106" spans="1:6" x14ac:dyDescent="0.35">
      <c r="A106" s="130" t="s">
        <v>26361</v>
      </c>
      <c r="B106" s="130" t="s">
        <v>26366</v>
      </c>
      <c r="C106" s="135" t="s">
        <v>26366</v>
      </c>
      <c r="D106" s="133" t="s">
        <v>26366</v>
      </c>
      <c r="E106" s="130" t="s">
        <v>13019</v>
      </c>
      <c r="F106" s="130" t="s">
        <v>26355</v>
      </c>
    </row>
    <row r="107" spans="1:6" x14ac:dyDescent="0.35">
      <c r="A107" s="130">
        <v>3</v>
      </c>
      <c r="B107" s="130" t="s">
        <v>26468</v>
      </c>
      <c r="C107" s="134" t="s">
        <v>26443</v>
      </c>
      <c r="D107" s="133" t="s">
        <v>26354</v>
      </c>
      <c r="E107" s="130"/>
      <c r="F107" s="130"/>
    </row>
    <row r="108" spans="1:6" x14ac:dyDescent="0.35">
      <c r="A108" s="130">
        <v>3</v>
      </c>
      <c r="B108" s="130" t="s">
        <v>26469</v>
      </c>
      <c r="C108" s="134" t="s">
        <v>26470</v>
      </c>
      <c r="D108" s="133" t="s">
        <v>26354</v>
      </c>
      <c r="E108" s="130"/>
      <c r="F108" s="130"/>
    </row>
    <row r="109" spans="1:6" x14ac:dyDescent="0.35">
      <c r="A109" s="130" t="s">
        <v>26361</v>
      </c>
      <c r="B109" s="130" t="s">
        <v>26454</v>
      </c>
      <c r="C109" s="134" t="s">
        <v>26454</v>
      </c>
      <c r="D109" s="133" t="s">
        <v>26366</v>
      </c>
      <c r="E109" s="130" t="s">
        <v>13019</v>
      </c>
      <c r="F109" s="130" t="s">
        <v>26355</v>
      </c>
    </row>
    <row r="110" spans="1:6" x14ac:dyDescent="0.35">
      <c r="A110" s="130">
        <v>3</v>
      </c>
      <c r="B110" s="130" t="s">
        <v>26471</v>
      </c>
      <c r="C110" s="134" t="s">
        <v>26454</v>
      </c>
      <c r="D110" s="133" t="s">
        <v>26366</v>
      </c>
      <c r="E110" s="130"/>
      <c r="F110" s="130"/>
    </row>
    <row r="111" spans="1:6" x14ac:dyDescent="0.35">
      <c r="A111" s="130">
        <v>3</v>
      </c>
      <c r="B111" s="130" t="s">
        <v>26472</v>
      </c>
      <c r="C111" s="134" t="s">
        <v>26454</v>
      </c>
      <c r="D111" s="133" t="s">
        <v>26366</v>
      </c>
      <c r="E111" s="130"/>
      <c r="F111" s="130"/>
    </row>
    <row r="112" spans="1:6" x14ac:dyDescent="0.35">
      <c r="A112" s="130">
        <v>3</v>
      </c>
      <c r="B112" s="130" t="s">
        <v>26473</v>
      </c>
      <c r="C112" s="134" t="s">
        <v>26454</v>
      </c>
      <c r="D112" s="133" t="s">
        <v>26366</v>
      </c>
      <c r="E112" s="130"/>
      <c r="F112" s="130"/>
    </row>
    <row r="113" spans="1:6" x14ac:dyDescent="0.35">
      <c r="A113" s="130" t="s">
        <v>26361</v>
      </c>
      <c r="B113" s="130" t="s">
        <v>26474</v>
      </c>
      <c r="C113" s="134" t="s">
        <v>26381</v>
      </c>
      <c r="D113" s="133" t="s">
        <v>26366</v>
      </c>
      <c r="E113" s="130" t="s">
        <v>13019</v>
      </c>
      <c r="F113" s="130" t="s">
        <v>26355</v>
      </c>
    </row>
    <row r="114" spans="1:6" x14ac:dyDescent="0.35">
      <c r="A114" s="130">
        <v>3</v>
      </c>
      <c r="B114" s="130" t="s">
        <v>26475</v>
      </c>
      <c r="C114" s="134" t="s">
        <v>26381</v>
      </c>
      <c r="D114" s="133" t="s">
        <v>26366</v>
      </c>
      <c r="E114" s="130" t="s">
        <v>13019</v>
      </c>
      <c r="F114" s="130" t="s">
        <v>26355</v>
      </c>
    </row>
    <row r="115" spans="1:6" x14ac:dyDescent="0.35">
      <c r="A115" s="130">
        <v>3</v>
      </c>
      <c r="B115" s="130" t="s">
        <v>26476</v>
      </c>
      <c r="C115" s="134" t="s">
        <v>26454</v>
      </c>
      <c r="D115" s="133" t="s">
        <v>26366</v>
      </c>
      <c r="E115" s="130"/>
      <c r="F115" s="130"/>
    </row>
    <row r="116" spans="1:6" x14ac:dyDescent="0.35">
      <c r="A116" s="130" t="s">
        <v>26361</v>
      </c>
      <c r="B116" s="130" t="s">
        <v>23496</v>
      </c>
      <c r="C116" s="134" t="s">
        <v>26454</v>
      </c>
      <c r="D116" s="133" t="s">
        <v>26366</v>
      </c>
      <c r="E116" s="130" t="s">
        <v>13019</v>
      </c>
      <c r="F116" s="130" t="s">
        <v>26355</v>
      </c>
    </row>
    <row r="117" spans="1:6" x14ac:dyDescent="0.35">
      <c r="A117" s="130">
        <v>3</v>
      </c>
      <c r="B117" s="130" t="s">
        <v>26477</v>
      </c>
      <c r="C117" s="134" t="s">
        <v>26477</v>
      </c>
      <c r="D117" s="133" t="s">
        <v>26366</v>
      </c>
      <c r="E117" s="130"/>
      <c r="F117" s="130"/>
    </row>
    <row r="118" spans="1:6" x14ac:dyDescent="0.35">
      <c r="A118" s="130">
        <v>3</v>
      </c>
      <c r="B118" s="130" t="s">
        <v>6795</v>
      </c>
      <c r="C118" s="134" t="s">
        <v>6795</v>
      </c>
      <c r="D118" s="133" t="s">
        <v>26366</v>
      </c>
      <c r="E118" s="130"/>
      <c r="F118" s="130"/>
    </row>
    <row r="119" spans="1:6" x14ac:dyDescent="0.35">
      <c r="A119" s="130">
        <v>3</v>
      </c>
      <c r="B119" s="130" t="s">
        <v>26478</v>
      </c>
      <c r="C119" s="134" t="s">
        <v>6795</v>
      </c>
      <c r="D119" s="133" t="s">
        <v>26366</v>
      </c>
      <c r="E119" s="130"/>
      <c r="F119" s="130"/>
    </row>
    <row r="120" spans="1:6" x14ac:dyDescent="0.35">
      <c r="A120" s="130">
        <v>3</v>
      </c>
      <c r="B120" s="130" t="s">
        <v>26479</v>
      </c>
      <c r="C120" s="134" t="s">
        <v>6795</v>
      </c>
      <c r="D120" s="133" t="s">
        <v>26366</v>
      </c>
      <c r="E120" s="130"/>
      <c r="F120" s="130"/>
    </row>
    <row r="121" spans="1:6" x14ac:dyDescent="0.35">
      <c r="A121" s="130">
        <v>3</v>
      </c>
      <c r="B121" s="130" t="s">
        <v>26480</v>
      </c>
      <c r="C121" s="135" t="s">
        <v>26481</v>
      </c>
      <c r="D121" s="133" t="s">
        <v>26354</v>
      </c>
      <c r="E121" s="130"/>
      <c r="F121" s="130"/>
    </row>
    <row r="122" spans="1:6" x14ac:dyDescent="0.35">
      <c r="A122" s="130">
        <v>3</v>
      </c>
      <c r="B122" s="130" t="s">
        <v>26482</v>
      </c>
      <c r="C122" s="135"/>
      <c r="D122" s="133"/>
      <c r="E122" s="130"/>
      <c r="F122" s="130"/>
    </row>
    <row r="123" spans="1:6" x14ac:dyDescent="0.35">
      <c r="A123" s="130">
        <v>3</v>
      </c>
      <c r="B123" s="130" t="s">
        <v>26483</v>
      </c>
      <c r="C123" s="134" t="s">
        <v>26483</v>
      </c>
      <c r="D123" s="133" t="s">
        <v>26354</v>
      </c>
      <c r="E123" s="130"/>
      <c r="F123" s="130"/>
    </row>
    <row r="124" spans="1:6" x14ac:dyDescent="0.35">
      <c r="A124" s="130">
        <v>3</v>
      </c>
      <c r="B124" s="130" t="s">
        <v>26484</v>
      </c>
      <c r="C124" s="134" t="s">
        <v>26483</v>
      </c>
      <c r="D124" s="133" t="s">
        <v>26354</v>
      </c>
      <c r="E124" s="130"/>
      <c r="F124" s="130"/>
    </row>
    <row r="125" spans="1:6" x14ac:dyDescent="0.35">
      <c r="A125" s="130">
        <v>3</v>
      </c>
      <c r="B125" s="130" t="s">
        <v>26485</v>
      </c>
      <c r="C125" s="134" t="s">
        <v>26416</v>
      </c>
      <c r="D125" s="133" t="s">
        <v>2816</v>
      </c>
      <c r="E125" s="130"/>
      <c r="F125" s="130"/>
    </row>
    <row r="126" spans="1:6" x14ac:dyDescent="0.35">
      <c r="A126" s="130">
        <v>3</v>
      </c>
      <c r="B126" s="130" t="s">
        <v>26486</v>
      </c>
      <c r="C126" s="134" t="s">
        <v>26416</v>
      </c>
      <c r="D126" s="133" t="s">
        <v>2816</v>
      </c>
      <c r="E126" s="130"/>
      <c r="F126" s="130"/>
    </row>
    <row r="127" spans="1:6" x14ac:dyDescent="0.35">
      <c r="A127" s="130">
        <v>3</v>
      </c>
      <c r="B127" s="130" t="s">
        <v>26487</v>
      </c>
      <c r="C127" s="134" t="s">
        <v>26416</v>
      </c>
      <c r="D127" s="133" t="s">
        <v>2816</v>
      </c>
      <c r="E127" s="130"/>
      <c r="F127" s="130"/>
    </row>
    <row r="128" spans="1:6" x14ac:dyDescent="0.35">
      <c r="A128" s="130">
        <v>3</v>
      </c>
      <c r="B128" s="130" t="s">
        <v>26488</v>
      </c>
      <c r="C128" s="134" t="s">
        <v>26416</v>
      </c>
      <c r="D128" s="133" t="s">
        <v>2816</v>
      </c>
      <c r="E128" s="130"/>
      <c r="F128" s="130"/>
    </row>
    <row r="129" spans="1:6" x14ac:dyDescent="0.35">
      <c r="A129" s="130">
        <v>3</v>
      </c>
      <c r="B129" s="130" t="s">
        <v>26489</v>
      </c>
      <c r="C129" s="135" t="s">
        <v>26481</v>
      </c>
      <c r="D129" s="133" t="s">
        <v>26354</v>
      </c>
      <c r="E129" s="130"/>
      <c r="F129" s="130"/>
    </row>
    <row r="130" spans="1:6" x14ac:dyDescent="0.35">
      <c r="A130" s="130">
        <v>3</v>
      </c>
      <c r="B130" s="130" t="s">
        <v>26490</v>
      </c>
      <c r="C130" s="134" t="s">
        <v>6426</v>
      </c>
      <c r="D130" s="133" t="s">
        <v>26366</v>
      </c>
      <c r="E130" s="130"/>
      <c r="F130" s="130"/>
    </row>
    <row r="131" spans="1:6" x14ac:dyDescent="0.35">
      <c r="A131" s="130">
        <v>3</v>
      </c>
      <c r="B131" s="130" t="s">
        <v>26491</v>
      </c>
      <c r="C131" s="135" t="s">
        <v>26491</v>
      </c>
      <c r="D131" s="133" t="s">
        <v>2816</v>
      </c>
      <c r="E131" s="130"/>
      <c r="F131" s="130"/>
    </row>
    <row r="132" spans="1:6" x14ac:dyDescent="0.35">
      <c r="A132" s="130">
        <v>3</v>
      </c>
      <c r="B132" s="130" t="s">
        <v>26492</v>
      </c>
      <c r="C132" s="134" t="s">
        <v>26492</v>
      </c>
      <c r="D132" s="133" t="s">
        <v>2816</v>
      </c>
      <c r="E132" s="130"/>
      <c r="F132" s="130"/>
    </row>
    <row r="133" spans="1:6" x14ac:dyDescent="0.35">
      <c r="A133" s="130">
        <v>3</v>
      </c>
      <c r="B133" s="130" t="s">
        <v>26493</v>
      </c>
      <c r="C133" s="134" t="s">
        <v>26493</v>
      </c>
      <c r="D133" s="133" t="s">
        <v>2816</v>
      </c>
      <c r="E133" s="130"/>
      <c r="F133" s="130"/>
    </row>
    <row r="134" spans="1:6" x14ac:dyDescent="0.35">
      <c r="A134" s="130" t="s">
        <v>26361</v>
      </c>
      <c r="B134" s="130" t="s">
        <v>6426</v>
      </c>
      <c r="C134" s="134" t="s">
        <v>6426</v>
      </c>
      <c r="D134" s="133" t="s">
        <v>26366</v>
      </c>
      <c r="E134" s="130" t="s">
        <v>13019</v>
      </c>
      <c r="F134" s="130" t="s">
        <v>26355</v>
      </c>
    </row>
    <row r="135" spans="1:6" x14ac:dyDescent="0.35">
      <c r="A135" s="130">
        <v>3</v>
      </c>
      <c r="B135" s="130" t="s">
        <v>26494</v>
      </c>
      <c r="C135" s="134" t="s">
        <v>26494</v>
      </c>
      <c r="D135" s="133" t="s">
        <v>26366</v>
      </c>
      <c r="E135" s="130"/>
      <c r="F135" s="130"/>
    </row>
    <row r="136" spans="1:6" x14ac:dyDescent="0.35">
      <c r="A136" s="130">
        <v>3</v>
      </c>
      <c r="B136" s="130" t="s">
        <v>26495</v>
      </c>
      <c r="C136" s="134" t="s">
        <v>26495</v>
      </c>
      <c r="D136" s="133" t="s">
        <v>26366</v>
      </c>
      <c r="E136" s="130"/>
      <c r="F136" s="130"/>
    </row>
    <row r="137" spans="1:6" x14ac:dyDescent="0.35">
      <c r="A137" s="130">
        <v>3</v>
      </c>
      <c r="B137" s="130" t="s">
        <v>26496</v>
      </c>
      <c r="C137" s="134" t="s">
        <v>26496</v>
      </c>
      <c r="D137" s="133" t="s">
        <v>26366</v>
      </c>
      <c r="E137" s="130"/>
      <c r="F137" s="130"/>
    </row>
    <row r="138" spans="1:6" x14ac:dyDescent="0.35">
      <c r="A138" s="130">
        <v>3</v>
      </c>
      <c r="B138" s="130" t="s">
        <v>26497</v>
      </c>
      <c r="C138" s="134" t="s">
        <v>26054</v>
      </c>
      <c r="D138" s="133" t="s">
        <v>2816</v>
      </c>
      <c r="E138" s="130"/>
      <c r="F138" s="130"/>
    </row>
    <row r="139" spans="1:6" x14ac:dyDescent="0.35">
      <c r="A139" s="130" t="s">
        <v>26361</v>
      </c>
      <c r="B139" s="130" t="s">
        <v>25868</v>
      </c>
      <c r="C139" s="134" t="s">
        <v>25868</v>
      </c>
      <c r="D139" s="133" t="s">
        <v>26354</v>
      </c>
      <c r="E139" s="130" t="s">
        <v>13011</v>
      </c>
      <c r="F139" s="130" t="s">
        <v>26355</v>
      </c>
    </row>
    <row r="140" spans="1:6" x14ac:dyDescent="0.35">
      <c r="A140" s="130">
        <v>3</v>
      </c>
      <c r="B140" s="130" t="s">
        <v>26498</v>
      </c>
      <c r="C140" s="134" t="s">
        <v>26498</v>
      </c>
      <c r="D140" s="133" t="s">
        <v>26366</v>
      </c>
      <c r="E140" s="130"/>
      <c r="F140" s="130"/>
    </row>
    <row r="141" spans="1:6" x14ac:dyDescent="0.35">
      <c r="A141" s="130">
        <v>3</v>
      </c>
      <c r="B141" s="130" t="s">
        <v>26499</v>
      </c>
      <c r="C141" s="135" t="s">
        <v>26500</v>
      </c>
      <c r="D141" s="133" t="s">
        <v>26354</v>
      </c>
      <c r="E141" s="130"/>
      <c r="F141" s="130"/>
    </row>
    <row r="142" spans="1:6" x14ac:dyDescent="0.35">
      <c r="A142" s="130">
        <v>3</v>
      </c>
      <c r="B142" s="130" t="s">
        <v>6718</v>
      </c>
      <c r="C142" s="134" t="s">
        <v>6718</v>
      </c>
      <c r="D142" s="133" t="s">
        <v>26366</v>
      </c>
      <c r="E142" s="130"/>
      <c r="F142" s="130"/>
    </row>
    <row r="143" spans="1:6" x14ac:dyDescent="0.35">
      <c r="A143" s="130">
        <v>3</v>
      </c>
      <c r="B143" s="130" t="s">
        <v>25039</v>
      </c>
      <c r="C143" s="134" t="s">
        <v>25039</v>
      </c>
      <c r="D143" s="133" t="s">
        <v>2816</v>
      </c>
      <c r="E143" s="130"/>
      <c r="F143" s="130"/>
    </row>
    <row r="144" spans="1:6" x14ac:dyDescent="0.35">
      <c r="A144" s="130">
        <v>3</v>
      </c>
      <c r="B144" s="130" t="s">
        <v>26501</v>
      </c>
      <c r="C144" s="134" t="s">
        <v>25039</v>
      </c>
      <c r="D144" s="133" t="s">
        <v>2816</v>
      </c>
      <c r="E144" s="130"/>
      <c r="F144" s="130"/>
    </row>
    <row r="145" spans="1:6" x14ac:dyDescent="0.35">
      <c r="A145" s="130">
        <v>3</v>
      </c>
      <c r="B145" s="130" t="s">
        <v>26502</v>
      </c>
      <c r="C145" s="134" t="s">
        <v>26503</v>
      </c>
      <c r="D145" s="133" t="s">
        <v>26354</v>
      </c>
      <c r="E145" s="130"/>
      <c r="F145" s="130"/>
    </row>
    <row r="146" spans="1:6" x14ac:dyDescent="0.35">
      <c r="A146" s="130">
        <v>3</v>
      </c>
      <c r="B146" s="130" t="s">
        <v>26504</v>
      </c>
      <c r="C146" s="134" t="s">
        <v>26504</v>
      </c>
      <c r="D146" s="133" t="s">
        <v>26366</v>
      </c>
      <c r="E146" s="130"/>
      <c r="F146" s="130"/>
    </row>
    <row r="147" spans="1:6" x14ac:dyDescent="0.35">
      <c r="A147" s="130">
        <v>3</v>
      </c>
      <c r="B147" s="130" t="s">
        <v>26505</v>
      </c>
      <c r="C147" s="134" t="s">
        <v>26505</v>
      </c>
      <c r="D147" s="133" t="s">
        <v>26354</v>
      </c>
      <c r="E147" s="130"/>
      <c r="F147" s="130"/>
    </row>
    <row r="148" spans="1:6" x14ac:dyDescent="0.35">
      <c r="A148" s="130">
        <v>3</v>
      </c>
      <c r="B148" s="130" t="s">
        <v>26506</v>
      </c>
      <c r="C148" s="134" t="s">
        <v>26505</v>
      </c>
      <c r="D148" s="133" t="s">
        <v>26354</v>
      </c>
      <c r="E148" s="130"/>
      <c r="F148" s="130"/>
    </row>
    <row r="149" spans="1:6" x14ac:dyDescent="0.35">
      <c r="A149" s="130">
        <v>3</v>
      </c>
      <c r="B149" s="130" t="s">
        <v>26507</v>
      </c>
      <c r="C149" s="134" t="s">
        <v>26508</v>
      </c>
      <c r="D149" s="133" t="s">
        <v>26354</v>
      </c>
      <c r="E149" s="130"/>
      <c r="F149" s="130"/>
    </row>
    <row r="150" spans="1:6" x14ac:dyDescent="0.35">
      <c r="A150" s="130">
        <v>3</v>
      </c>
      <c r="B150" s="130" t="s">
        <v>26509</v>
      </c>
      <c r="C150" s="134" t="s">
        <v>26510</v>
      </c>
      <c r="D150" s="133" t="s">
        <v>26354</v>
      </c>
      <c r="E150" s="130"/>
      <c r="F150" s="130"/>
    </row>
    <row r="151" spans="1:6" x14ac:dyDescent="0.35">
      <c r="A151" s="130">
        <v>3</v>
      </c>
      <c r="B151" s="130" t="s">
        <v>26511</v>
      </c>
      <c r="C151" s="134" t="s">
        <v>26510</v>
      </c>
      <c r="D151" s="133" t="s">
        <v>26354</v>
      </c>
      <c r="E151" s="130"/>
      <c r="F151" s="130"/>
    </row>
    <row r="152" spans="1:6" x14ac:dyDescent="0.35">
      <c r="A152" s="130">
        <v>3</v>
      </c>
      <c r="B152" s="130" t="s">
        <v>26512</v>
      </c>
      <c r="C152" s="134" t="s">
        <v>26513</v>
      </c>
      <c r="D152" s="133" t="s">
        <v>26354</v>
      </c>
      <c r="E152" s="130"/>
      <c r="F152" s="130"/>
    </row>
    <row r="153" spans="1:6" x14ac:dyDescent="0.35">
      <c r="A153" s="130">
        <v>3</v>
      </c>
      <c r="B153" s="130" t="s">
        <v>26514</v>
      </c>
      <c r="C153" s="135" t="s">
        <v>26515</v>
      </c>
      <c r="D153" s="133" t="s">
        <v>26354</v>
      </c>
      <c r="E153" s="130"/>
      <c r="F153" s="130"/>
    </row>
    <row r="154" spans="1:6" x14ac:dyDescent="0.35">
      <c r="A154" s="130">
        <v>3</v>
      </c>
      <c r="B154" s="130" t="s">
        <v>26516</v>
      </c>
      <c r="C154" s="135" t="s">
        <v>26516</v>
      </c>
      <c r="D154" s="133" t="s">
        <v>26354</v>
      </c>
      <c r="E154" s="130"/>
      <c r="F154" s="130"/>
    </row>
    <row r="155" spans="1:6" x14ac:dyDescent="0.35">
      <c r="A155" s="130">
        <v>3</v>
      </c>
      <c r="B155" s="130" t="s">
        <v>26517</v>
      </c>
      <c r="C155" s="134" t="s">
        <v>26517</v>
      </c>
      <c r="D155" s="133" t="s">
        <v>26366</v>
      </c>
      <c r="E155" s="130"/>
      <c r="F155" s="130"/>
    </row>
    <row r="156" spans="1:6" x14ac:dyDescent="0.35">
      <c r="A156" s="130" t="s">
        <v>26361</v>
      </c>
      <c r="B156" s="130" t="s">
        <v>26518</v>
      </c>
      <c r="C156" s="134" t="s">
        <v>26054</v>
      </c>
      <c r="D156" s="133" t="s">
        <v>2816</v>
      </c>
      <c r="E156" s="130"/>
      <c r="F156" s="130" t="s">
        <v>26355</v>
      </c>
    </row>
    <row r="157" spans="1:6" x14ac:dyDescent="0.35">
      <c r="A157" s="130" t="s">
        <v>26361</v>
      </c>
      <c r="B157" s="130" t="s">
        <v>26519</v>
      </c>
      <c r="C157" s="134" t="s">
        <v>26054</v>
      </c>
      <c r="D157" s="133" t="s">
        <v>2816</v>
      </c>
      <c r="E157" s="130"/>
      <c r="F157" s="130" t="s">
        <v>26355</v>
      </c>
    </row>
    <row r="158" spans="1:6" x14ac:dyDescent="0.35">
      <c r="A158" s="130">
        <v>3</v>
      </c>
      <c r="B158" s="130" t="s">
        <v>26520</v>
      </c>
      <c r="C158" s="134" t="s">
        <v>26054</v>
      </c>
      <c r="D158" s="133" t="s">
        <v>2816</v>
      </c>
      <c r="E158" s="130"/>
      <c r="F158" s="130"/>
    </row>
    <row r="159" spans="1:6" x14ac:dyDescent="0.35">
      <c r="A159" s="130">
        <v>3</v>
      </c>
      <c r="B159" s="130" t="s">
        <v>26521</v>
      </c>
      <c r="C159" s="134" t="s">
        <v>26054</v>
      </c>
      <c r="D159" s="133" t="s">
        <v>2816</v>
      </c>
      <c r="E159" s="130"/>
      <c r="F159" s="130"/>
    </row>
    <row r="160" spans="1:6" x14ac:dyDescent="0.35">
      <c r="A160" s="130">
        <v>3</v>
      </c>
      <c r="B160" s="130" t="s">
        <v>26522</v>
      </c>
      <c r="C160" s="134" t="s">
        <v>26054</v>
      </c>
      <c r="D160" s="133" t="s">
        <v>2816</v>
      </c>
      <c r="E160" s="130"/>
      <c r="F160" s="130"/>
    </row>
    <row r="161" spans="1:6" x14ac:dyDescent="0.35">
      <c r="A161" s="130">
        <v>3</v>
      </c>
      <c r="B161" s="130" t="s">
        <v>26523</v>
      </c>
      <c r="C161" s="134" t="s">
        <v>26523</v>
      </c>
      <c r="D161" s="133" t="s">
        <v>26354</v>
      </c>
      <c r="E161" s="130" t="s">
        <v>26524</v>
      </c>
      <c r="F161" s="130"/>
    </row>
    <row r="162" spans="1:6" x14ac:dyDescent="0.35">
      <c r="A162" s="130">
        <v>3</v>
      </c>
      <c r="B162" s="130" t="s">
        <v>26525</v>
      </c>
      <c r="C162" s="135" t="s">
        <v>26526</v>
      </c>
      <c r="D162" s="133" t="s">
        <v>26354</v>
      </c>
      <c r="E162" s="130"/>
      <c r="F162" s="130"/>
    </row>
    <row r="163" spans="1:6" x14ac:dyDescent="0.35">
      <c r="A163" s="130" t="s">
        <v>26361</v>
      </c>
      <c r="B163" s="130" t="s">
        <v>26527</v>
      </c>
      <c r="C163" s="135" t="s">
        <v>26528</v>
      </c>
      <c r="D163" s="133" t="s">
        <v>26354</v>
      </c>
      <c r="E163" s="130" t="s">
        <v>13011</v>
      </c>
      <c r="F163" s="130" t="s">
        <v>26355</v>
      </c>
    </row>
    <row r="164" spans="1:6" x14ac:dyDescent="0.35">
      <c r="A164" s="130" t="s">
        <v>26361</v>
      </c>
      <c r="B164" s="130" t="s">
        <v>26529</v>
      </c>
      <c r="C164" s="135" t="s">
        <v>7071</v>
      </c>
      <c r="D164" s="133" t="s">
        <v>26366</v>
      </c>
      <c r="E164" s="130" t="s">
        <v>13019</v>
      </c>
      <c r="F164" s="130" t="s">
        <v>26355</v>
      </c>
    </row>
    <row r="165" spans="1:6" x14ac:dyDescent="0.35">
      <c r="A165" s="130" t="s">
        <v>26361</v>
      </c>
      <c r="B165" s="130" t="s">
        <v>25495</v>
      </c>
      <c r="C165" s="134" t="s">
        <v>25495</v>
      </c>
      <c r="D165" s="133" t="s">
        <v>26354</v>
      </c>
      <c r="E165" s="130" t="s">
        <v>13011</v>
      </c>
      <c r="F165" s="130" t="s">
        <v>26355</v>
      </c>
    </row>
    <row r="166" spans="1:6" x14ac:dyDescent="0.35">
      <c r="A166" s="130">
        <v>3</v>
      </c>
      <c r="B166" s="130" t="s">
        <v>26530</v>
      </c>
      <c r="C166" s="134" t="s">
        <v>25495</v>
      </c>
      <c r="D166" s="133" t="s">
        <v>26354</v>
      </c>
      <c r="E166" s="130"/>
      <c r="F166" s="130"/>
    </row>
    <row r="167" spans="1:6" x14ac:dyDescent="0.35">
      <c r="A167" s="130">
        <v>3</v>
      </c>
      <c r="B167" s="130" t="s">
        <v>26531</v>
      </c>
      <c r="C167" s="134" t="s">
        <v>25495</v>
      </c>
      <c r="D167" s="133" t="s">
        <v>26354</v>
      </c>
      <c r="E167" s="130"/>
      <c r="F167" s="130"/>
    </row>
    <row r="168" spans="1:6" x14ac:dyDescent="0.35">
      <c r="A168" s="130">
        <v>3</v>
      </c>
      <c r="B168" s="130" t="s">
        <v>26532</v>
      </c>
      <c r="C168" s="134" t="s">
        <v>25495</v>
      </c>
      <c r="D168" s="133" t="s">
        <v>26354</v>
      </c>
      <c r="E168" s="130"/>
      <c r="F168" s="130"/>
    </row>
    <row r="169" spans="1:6" x14ac:dyDescent="0.35">
      <c r="A169" s="130">
        <v>3</v>
      </c>
      <c r="B169" s="130" t="s">
        <v>26533</v>
      </c>
      <c r="C169" s="134" t="s">
        <v>25495</v>
      </c>
      <c r="D169" s="133" t="s">
        <v>26354</v>
      </c>
      <c r="E169" s="130"/>
      <c r="F169" s="130"/>
    </row>
    <row r="170" spans="1:6" x14ac:dyDescent="0.35">
      <c r="A170" s="130">
        <v>3</v>
      </c>
      <c r="B170" s="130" t="s">
        <v>26534</v>
      </c>
      <c r="C170" s="135" t="s">
        <v>26480</v>
      </c>
      <c r="D170" s="133" t="s">
        <v>26354</v>
      </c>
      <c r="E170" s="130"/>
      <c r="F170" s="130"/>
    </row>
    <row r="171" spans="1:6" x14ac:dyDescent="0.35">
      <c r="A171" s="130">
        <v>3</v>
      </c>
      <c r="B171" s="130" t="s">
        <v>25208</v>
      </c>
      <c r="C171" s="134" t="s">
        <v>25208</v>
      </c>
      <c r="D171" s="133" t="s">
        <v>2816</v>
      </c>
      <c r="E171" s="130"/>
      <c r="F171" s="130"/>
    </row>
    <row r="172" spans="1:6" x14ac:dyDescent="0.35">
      <c r="A172" s="130">
        <v>3</v>
      </c>
      <c r="B172" s="130" t="s">
        <v>26535</v>
      </c>
      <c r="C172" s="135" t="s">
        <v>26480</v>
      </c>
      <c r="D172" s="133"/>
      <c r="E172" s="130"/>
      <c r="F172" s="130"/>
    </row>
    <row r="173" spans="1:6" x14ac:dyDescent="0.35">
      <c r="A173" s="130" t="s">
        <v>26361</v>
      </c>
      <c r="B173" s="130" t="s">
        <v>24261</v>
      </c>
      <c r="C173" s="134" t="s">
        <v>24261</v>
      </c>
      <c r="D173" s="133" t="s">
        <v>2816</v>
      </c>
      <c r="E173" s="130"/>
      <c r="F173" s="130" t="s">
        <v>26355</v>
      </c>
    </row>
    <row r="174" spans="1:6" x14ac:dyDescent="0.35">
      <c r="A174" s="130">
        <v>3</v>
      </c>
      <c r="B174" s="130" t="s">
        <v>26536</v>
      </c>
      <c r="C174" s="134" t="s">
        <v>24261</v>
      </c>
      <c r="D174" s="133" t="s">
        <v>2816</v>
      </c>
      <c r="E174" s="130"/>
      <c r="F174" s="130"/>
    </row>
    <row r="175" spans="1:6" x14ac:dyDescent="0.35">
      <c r="A175" s="130">
        <v>3</v>
      </c>
      <c r="B175" s="130" t="s">
        <v>26537</v>
      </c>
      <c r="C175" s="134" t="s">
        <v>24261</v>
      </c>
      <c r="D175" s="133" t="s">
        <v>2816</v>
      </c>
      <c r="E175" s="130"/>
      <c r="F175" s="130"/>
    </row>
    <row r="176" spans="1:6" x14ac:dyDescent="0.35">
      <c r="A176" s="130">
        <v>3</v>
      </c>
      <c r="B176" s="130" t="s">
        <v>26538</v>
      </c>
      <c r="C176" s="134" t="s">
        <v>24261</v>
      </c>
      <c r="D176" s="133" t="s">
        <v>2816</v>
      </c>
      <c r="E176" s="130"/>
      <c r="F176" s="130"/>
    </row>
    <row r="177" spans="1:2" x14ac:dyDescent="0.35">
      <c r="A177" s="159"/>
      <c r="B177" s="159"/>
    </row>
    <row r="178" spans="1:2" x14ac:dyDescent="0.35">
      <c r="A178" s="159"/>
      <c r="B178" s="159"/>
    </row>
    <row r="179" spans="1:2" x14ac:dyDescent="0.35">
      <c r="A179" s="159"/>
      <c r="B179" s="159"/>
    </row>
    <row r="180" spans="1:2" x14ac:dyDescent="0.35">
      <c r="A180" s="159"/>
      <c r="B180" s="159"/>
    </row>
    <row r="181" spans="1:2" x14ac:dyDescent="0.35">
      <c r="A181" s="159"/>
      <c r="B181" s="159"/>
    </row>
    <row r="182" spans="1:2" x14ac:dyDescent="0.35">
      <c r="A182" s="159"/>
      <c r="B182" s="159"/>
    </row>
    <row r="183" spans="1:2" x14ac:dyDescent="0.35">
      <c r="A183" s="159"/>
      <c r="B183" s="159"/>
    </row>
    <row r="184" spans="1:2" x14ac:dyDescent="0.35">
      <c r="A184" s="159"/>
      <c r="B184" s="159"/>
    </row>
    <row r="185" spans="1:2" x14ac:dyDescent="0.35">
      <c r="A185" s="159"/>
      <c r="B185" s="159"/>
    </row>
    <row r="186" spans="1:2" x14ac:dyDescent="0.35">
      <c r="A186" s="159"/>
      <c r="B186" s="159"/>
    </row>
    <row r="187" spans="1:2" x14ac:dyDescent="0.35">
      <c r="A187" s="159"/>
      <c r="B187" s="159"/>
    </row>
    <row r="188" spans="1:2" x14ac:dyDescent="0.35">
      <c r="A188" s="159"/>
      <c r="B188" s="159"/>
    </row>
    <row r="189" spans="1:2" x14ac:dyDescent="0.35">
      <c r="A189" s="159"/>
      <c r="B189" s="159"/>
    </row>
    <row r="190" spans="1:2" x14ac:dyDescent="0.35">
      <c r="A190" s="159"/>
      <c r="B190" s="159"/>
    </row>
    <row r="191" spans="1:2" x14ac:dyDescent="0.35">
      <c r="A191" s="159"/>
      <c r="B191" s="159"/>
    </row>
    <row r="192" spans="1:2" x14ac:dyDescent="0.35">
      <c r="A192" s="159"/>
      <c r="B192" s="159"/>
    </row>
    <row r="193" spans="1:2" x14ac:dyDescent="0.35">
      <c r="A193" s="159"/>
      <c r="B193" s="159"/>
    </row>
    <row r="194" spans="1:2" x14ac:dyDescent="0.35">
      <c r="A194" s="159"/>
      <c r="B194" s="159"/>
    </row>
    <row r="195" spans="1:2" x14ac:dyDescent="0.35">
      <c r="A195" s="159"/>
      <c r="B195" s="159"/>
    </row>
    <row r="196" spans="1:2" x14ac:dyDescent="0.35">
      <c r="A196" s="159"/>
      <c r="B196" s="159"/>
    </row>
    <row r="197" spans="1:2" x14ac:dyDescent="0.35">
      <c r="A197" s="159"/>
      <c r="B197" s="159"/>
    </row>
    <row r="198" spans="1:2" x14ac:dyDescent="0.35">
      <c r="A198" s="159"/>
      <c r="B198" s="159"/>
    </row>
    <row r="199" spans="1:2" x14ac:dyDescent="0.35">
      <c r="A199" s="159"/>
      <c r="B199" s="159"/>
    </row>
    <row r="200" spans="1:2" x14ac:dyDescent="0.35">
      <c r="A200" s="159"/>
      <c r="B200" s="159"/>
    </row>
    <row r="201" spans="1:2" x14ac:dyDescent="0.35">
      <c r="A201" s="159"/>
      <c r="B201" s="159"/>
    </row>
    <row r="202" spans="1:2" x14ac:dyDescent="0.35">
      <c r="A202" s="159"/>
      <c r="B202" s="159"/>
    </row>
    <row r="203" spans="1:2" x14ac:dyDescent="0.35">
      <c r="A203" s="159"/>
      <c r="B203" s="159"/>
    </row>
    <row r="204" spans="1:2" x14ac:dyDescent="0.35">
      <c r="A204" s="159"/>
      <c r="B204" s="159"/>
    </row>
    <row r="205" spans="1:2" x14ac:dyDescent="0.35">
      <c r="A205" s="159"/>
      <c r="B205" s="159"/>
    </row>
    <row r="206" spans="1:2" x14ac:dyDescent="0.35">
      <c r="A206" s="159"/>
      <c r="B206" s="159"/>
    </row>
    <row r="207" spans="1:2" x14ac:dyDescent="0.35">
      <c r="A207" s="159"/>
      <c r="B207" s="159"/>
    </row>
    <row r="208" spans="1:2" x14ac:dyDescent="0.35">
      <c r="A208" s="159"/>
      <c r="B208" s="159"/>
    </row>
    <row r="209" spans="1:2" x14ac:dyDescent="0.35">
      <c r="A209" s="159"/>
      <c r="B209" s="159"/>
    </row>
    <row r="210" spans="1:2" x14ac:dyDescent="0.35">
      <c r="A210" s="159"/>
      <c r="B210" s="159"/>
    </row>
    <row r="211" spans="1:2" x14ac:dyDescent="0.35">
      <c r="A211" s="159"/>
      <c r="B211" s="159"/>
    </row>
    <row r="212" spans="1:2" x14ac:dyDescent="0.35">
      <c r="A212" s="159"/>
      <c r="B212" s="159"/>
    </row>
    <row r="213" spans="1:2" x14ac:dyDescent="0.35">
      <c r="A213" s="159"/>
      <c r="B213" s="159"/>
    </row>
    <row r="214" spans="1:2" x14ac:dyDescent="0.35">
      <c r="A214" s="159"/>
      <c r="B214" s="159"/>
    </row>
    <row r="215" spans="1:2" x14ac:dyDescent="0.35">
      <c r="A215" s="159"/>
      <c r="B215" s="159"/>
    </row>
    <row r="216" spans="1:2" x14ac:dyDescent="0.35">
      <c r="A216" s="159"/>
      <c r="B216" s="159"/>
    </row>
    <row r="217" spans="1:2" x14ac:dyDescent="0.35">
      <c r="A217" s="159"/>
      <c r="B217" s="159"/>
    </row>
    <row r="218" spans="1:2" x14ac:dyDescent="0.35">
      <c r="A218" s="159"/>
      <c r="B218" s="159"/>
    </row>
    <row r="219" spans="1:2" x14ac:dyDescent="0.35">
      <c r="A219" s="159"/>
      <c r="B219" s="159"/>
    </row>
    <row r="220" spans="1:2" x14ac:dyDescent="0.35">
      <c r="A220" s="159"/>
      <c r="B220" s="159"/>
    </row>
    <row r="221" spans="1:2" x14ac:dyDescent="0.35">
      <c r="A221" s="159"/>
      <c r="B221" s="159"/>
    </row>
    <row r="222" spans="1:2" x14ac:dyDescent="0.35">
      <c r="A222" s="159"/>
      <c r="B222" s="159"/>
    </row>
    <row r="223" spans="1:2" x14ac:dyDescent="0.35">
      <c r="A223" s="159"/>
      <c r="B223" s="159"/>
    </row>
    <row r="224" spans="1:2" x14ac:dyDescent="0.35">
      <c r="A224" s="159"/>
      <c r="B224" s="159"/>
    </row>
    <row r="225" spans="1:2" x14ac:dyDescent="0.35">
      <c r="A225" s="159"/>
      <c r="B225" s="159"/>
    </row>
    <row r="226" spans="1:2" x14ac:dyDescent="0.35">
      <c r="A226" s="159"/>
      <c r="B226" s="159"/>
    </row>
    <row r="227" spans="1:2" x14ac:dyDescent="0.35">
      <c r="A227" s="159"/>
      <c r="B227" s="159"/>
    </row>
    <row r="228" spans="1:2" x14ac:dyDescent="0.35">
      <c r="A228" s="159"/>
      <c r="B228" s="159"/>
    </row>
    <row r="229" spans="1:2" x14ac:dyDescent="0.35">
      <c r="A229" s="159"/>
      <c r="B229" s="159"/>
    </row>
    <row r="230" spans="1:2" x14ac:dyDescent="0.35">
      <c r="A230" s="159"/>
      <c r="B230" s="159"/>
    </row>
    <row r="231" spans="1:2" x14ac:dyDescent="0.35">
      <c r="A231" s="159"/>
      <c r="B231" s="159"/>
    </row>
    <row r="232" spans="1:2" x14ac:dyDescent="0.35">
      <c r="A232" s="159"/>
      <c r="B232" s="159"/>
    </row>
    <row r="233" spans="1:2" x14ac:dyDescent="0.35">
      <c r="A233" s="159"/>
      <c r="B233" s="159"/>
    </row>
    <row r="234" spans="1:2" x14ac:dyDescent="0.35">
      <c r="A234" s="159"/>
      <c r="B234" s="159"/>
    </row>
    <row r="235" spans="1:2" x14ac:dyDescent="0.35">
      <c r="A235" s="159"/>
      <c r="B235" s="159"/>
    </row>
    <row r="236" spans="1:2" x14ac:dyDescent="0.35">
      <c r="A236" s="159"/>
      <c r="B236" s="159"/>
    </row>
    <row r="237" spans="1:2" x14ac:dyDescent="0.35">
      <c r="A237" s="159"/>
      <c r="B237" s="159"/>
    </row>
    <row r="238" spans="1:2" x14ac:dyDescent="0.35">
      <c r="A238" s="159"/>
      <c r="B238" s="159"/>
    </row>
    <row r="239" spans="1:2" x14ac:dyDescent="0.35">
      <c r="A239" s="159"/>
      <c r="B239" s="159"/>
    </row>
    <row r="240" spans="1:2" x14ac:dyDescent="0.35">
      <c r="A240" s="159"/>
      <c r="B240" s="159"/>
    </row>
    <row r="241" spans="1:2" x14ac:dyDescent="0.35">
      <c r="A241" s="159"/>
      <c r="B241" s="159"/>
    </row>
    <row r="242" spans="1:2" x14ac:dyDescent="0.35">
      <c r="A242" s="159"/>
      <c r="B242" s="159"/>
    </row>
    <row r="243" spans="1:2" x14ac:dyDescent="0.35">
      <c r="A243" s="159"/>
      <c r="B243" s="159"/>
    </row>
    <row r="244" spans="1:2" x14ac:dyDescent="0.35">
      <c r="A244" s="159"/>
      <c r="B244" s="159"/>
    </row>
    <row r="245" spans="1:2" x14ac:dyDescent="0.35">
      <c r="A245" s="159"/>
      <c r="B245" s="159"/>
    </row>
    <row r="246" spans="1:2" x14ac:dyDescent="0.35">
      <c r="A246" s="159"/>
      <c r="B246" s="159"/>
    </row>
    <row r="247" spans="1:2" x14ac:dyDescent="0.35">
      <c r="A247" s="159"/>
      <c r="B247" s="159"/>
    </row>
    <row r="248" spans="1:2" x14ac:dyDescent="0.35">
      <c r="A248" s="159"/>
      <c r="B248" s="159"/>
    </row>
    <row r="249" spans="1:2" x14ac:dyDescent="0.35">
      <c r="A249" s="159"/>
      <c r="B249" s="159"/>
    </row>
    <row r="250" spans="1:2" x14ac:dyDescent="0.35">
      <c r="A250" s="159"/>
      <c r="B250" s="159"/>
    </row>
    <row r="251" spans="1:2" x14ac:dyDescent="0.35">
      <c r="A251" s="159"/>
      <c r="B251" s="159"/>
    </row>
    <row r="252" spans="1:2" x14ac:dyDescent="0.35">
      <c r="A252" s="159"/>
      <c r="B252" s="159"/>
    </row>
    <row r="253" spans="1:2" x14ac:dyDescent="0.35">
      <c r="A253" s="159"/>
      <c r="B253" s="159"/>
    </row>
    <row r="254" spans="1:2" x14ac:dyDescent="0.35">
      <c r="A254" s="159"/>
      <c r="B254" s="159"/>
    </row>
    <row r="255" spans="1:2" x14ac:dyDescent="0.35">
      <c r="A255" s="159"/>
      <c r="B255" s="159"/>
    </row>
    <row r="256" spans="1:2" x14ac:dyDescent="0.35">
      <c r="A256" s="159"/>
      <c r="B256" s="159"/>
    </row>
    <row r="257" spans="1:2" x14ac:dyDescent="0.35">
      <c r="A257" s="159"/>
      <c r="B257" s="159"/>
    </row>
    <row r="258" spans="1:2" x14ac:dyDescent="0.35">
      <c r="A258" s="159"/>
      <c r="B258" s="159"/>
    </row>
    <row r="259" spans="1:2" x14ac:dyDescent="0.35">
      <c r="A259" s="159"/>
      <c r="B259" s="159"/>
    </row>
    <row r="260" spans="1:2" x14ac:dyDescent="0.35">
      <c r="A260" s="159"/>
      <c r="B260" s="159"/>
    </row>
    <row r="261" spans="1:2" x14ac:dyDescent="0.35">
      <c r="A261" s="159"/>
      <c r="B261" s="159"/>
    </row>
    <row r="262" spans="1:2" x14ac:dyDescent="0.35">
      <c r="A262" s="159"/>
      <c r="B262" s="159"/>
    </row>
    <row r="263" spans="1:2" x14ac:dyDescent="0.35">
      <c r="A263" s="159"/>
      <c r="B263" s="159"/>
    </row>
    <row r="264" spans="1:2" x14ac:dyDescent="0.35">
      <c r="A264" s="159"/>
      <c r="B264" s="159"/>
    </row>
    <row r="265" spans="1:2" x14ac:dyDescent="0.35">
      <c r="A265" s="159"/>
      <c r="B265" s="159"/>
    </row>
    <row r="266" spans="1:2" x14ac:dyDescent="0.35">
      <c r="A266" s="159"/>
      <c r="B266" s="159"/>
    </row>
    <row r="267" spans="1:2" x14ac:dyDescent="0.35">
      <c r="A267" s="159"/>
      <c r="B267" s="159"/>
    </row>
    <row r="268" spans="1:2" x14ac:dyDescent="0.35">
      <c r="A268" s="159"/>
      <c r="B268" s="159"/>
    </row>
    <row r="269" spans="1:2" x14ac:dyDescent="0.35">
      <c r="A269" s="159"/>
      <c r="B269" s="159"/>
    </row>
    <row r="270" spans="1:2" x14ac:dyDescent="0.35">
      <c r="A270" s="159"/>
      <c r="B270" s="159"/>
    </row>
    <row r="271" spans="1:2" x14ac:dyDescent="0.35">
      <c r="A271" s="159"/>
      <c r="B271" s="159"/>
    </row>
    <row r="272" spans="1:2" x14ac:dyDescent="0.35">
      <c r="A272" s="159"/>
      <c r="B272" s="159"/>
    </row>
    <row r="273" spans="1:2" x14ac:dyDescent="0.35">
      <c r="A273" s="159"/>
      <c r="B273" s="159"/>
    </row>
    <row r="274" spans="1:2" x14ac:dyDescent="0.35">
      <c r="A274" s="159"/>
      <c r="B274" s="159"/>
    </row>
    <row r="275" spans="1:2" x14ac:dyDescent="0.35">
      <c r="A275" s="159"/>
      <c r="B275" s="159"/>
    </row>
    <row r="276" spans="1:2" x14ac:dyDescent="0.35">
      <c r="A276" s="159"/>
      <c r="B276" s="159"/>
    </row>
    <row r="277" spans="1:2" x14ac:dyDescent="0.35">
      <c r="A277" s="159"/>
      <c r="B277" s="159"/>
    </row>
    <row r="278" spans="1:2" x14ac:dyDescent="0.35">
      <c r="A278" s="159"/>
      <c r="B278" s="159"/>
    </row>
    <row r="279" spans="1:2" x14ac:dyDescent="0.35">
      <c r="A279" s="159"/>
      <c r="B279" s="159"/>
    </row>
    <row r="280" spans="1:2" x14ac:dyDescent="0.35">
      <c r="A280" s="159"/>
      <c r="B280" s="159"/>
    </row>
    <row r="281" spans="1:2" x14ac:dyDescent="0.35">
      <c r="A281" s="159"/>
      <c r="B281" s="159"/>
    </row>
    <row r="282" spans="1:2" x14ac:dyDescent="0.35">
      <c r="A282" s="159"/>
      <c r="B282" s="159"/>
    </row>
    <row r="283" spans="1:2" x14ac:dyDescent="0.35">
      <c r="A283" s="159"/>
      <c r="B283" s="159"/>
    </row>
    <row r="284" spans="1:2" x14ac:dyDescent="0.35">
      <c r="A284" s="159"/>
      <c r="B284" s="159"/>
    </row>
    <row r="285" spans="1:2" x14ac:dyDescent="0.35">
      <c r="A285" s="159"/>
      <c r="B285" s="159"/>
    </row>
    <row r="286" spans="1:2" x14ac:dyDescent="0.35">
      <c r="A286" s="159"/>
      <c r="B286" s="159"/>
    </row>
    <row r="287" spans="1:2" x14ac:dyDescent="0.35">
      <c r="A287" s="159"/>
      <c r="B287" s="159"/>
    </row>
    <row r="288" spans="1:2" x14ac:dyDescent="0.35">
      <c r="A288" s="159"/>
      <c r="B288" s="159"/>
    </row>
    <row r="289" spans="1:2" x14ac:dyDescent="0.35">
      <c r="A289" s="159"/>
      <c r="B289" s="159"/>
    </row>
    <row r="290" spans="1:2" x14ac:dyDescent="0.35">
      <c r="A290" s="159"/>
      <c r="B290" s="159"/>
    </row>
    <row r="291" spans="1:2" x14ac:dyDescent="0.35">
      <c r="A291" s="159"/>
      <c r="B291" s="159"/>
    </row>
    <row r="292" spans="1:2" x14ac:dyDescent="0.35">
      <c r="A292" s="159"/>
      <c r="B292" s="159"/>
    </row>
    <row r="293" spans="1:2" x14ac:dyDescent="0.35">
      <c r="A293" s="159"/>
      <c r="B293" s="159"/>
    </row>
    <row r="294" spans="1:2" x14ac:dyDescent="0.35">
      <c r="A294" s="159"/>
      <c r="B294" s="159"/>
    </row>
    <row r="295" spans="1:2" x14ac:dyDescent="0.35">
      <c r="A295" s="159"/>
      <c r="B295" s="159"/>
    </row>
    <row r="296" spans="1:2" x14ac:dyDescent="0.35">
      <c r="A296" s="159"/>
      <c r="B296" s="159"/>
    </row>
    <row r="297" spans="1:2" x14ac:dyDescent="0.35">
      <c r="A297" s="159"/>
      <c r="B297" s="159"/>
    </row>
    <row r="298" spans="1:2" x14ac:dyDescent="0.35">
      <c r="A298" s="159"/>
      <c r="B298" s="159"/>
    </row>
    <row r="299" spans="1:2" x14ac:dyDescent="0.35">
      <c r="A299" s="159"/>
      <c r="B299" s="159"/>
    </row>
    <row r="300" spans="1:2" x14ac:dyDescent="0.35">
      <c r="A300" s="159"/>
      <c r="B300" s="159"/>
    </row>
    <row r="301" spans="1:2" x14ac:dyDescent="0.35">
      <c r="A301" s="159"/>
      <c r="B301" s="159"/>
    </row>
    <row r="302" spans="1:2" x14ac:dyDescent="0.35">
      <c r="A302" s="159"/>
      <c r="B302" s="159"/>
    </row>
    <row r="303" spans="1:2" x14ac:dyDescent="0.35">
      <c r="A303" s="159"/>
      <c r="B303" s="159"/>
    </row>
    <row r="304" spans="1:2" x14ac:dyDescent="0.35">
      <c r="A304" s="159"/>
      <c r="B304" s="159"/>
    </row>
    <row r="305" spans="1:2" x14ac:dyDescent="0.35">
      <c r="A305" s="159"/>
      <c r="B305" s="159"/>
    </row>
    <row r="306" spans="1:2" x14ac:dyDescent="0.35">
      <c r="A306" s="159"/>
      <c r="B306" s="159"/>
    </row>
    <row r="307" spans="1:2" x14ac:dyDescent="0.35">
      <c r="A307" s="159"/>
      <c r="B307" s="159"/>
    </row>
    <row r="308" spans="1:2" x14ac:dyDescent="0.35">
      <c r="A308" s="159"/>
      <c r="B308" s="159"/>
    </row>
    <row r="309" spans="1:2" x14ac:dyDescent="0.35">
      <c r="A309" s="159"/>
      <c r="B309" s="159"/>
    </row>
    <row r="310" spans="1:2" x14ac:dyDescent="0.35">
      <c r="A310" s="159"/>
      <c r="B310" s="159"/>
    </row>
    <row r="311" spans="1:2" x14ac:dyDescent="0.35">
      <c r="A311" s="159"/>
      <c r="B311" s="159"/>
    </row>
    <row r="312" spans="1:2" x14ac:dyDescent="0.35">
      <c r="A312" s="159"/>
      <c r="B312" s="159"/>
    </row>
    <row r="313" spans="1:2" x14ac:dyDescent="0.35">
      <c r="A313" s="159"/>
      <c r="B313" s="159"/>
    </row>
    <row r="314" spans="1:2" x14ac:dyDescent="0.35">
      <c r="A314" s="159"/>
      <c r="B314" s="159"/>
    </row>
    <row r="315" spans="1:2" x14ac:dyDescent="0.35">
      <c r="A315" s="159"/>
      <c r="B315" s="159"/>
    </row>
    <row r="316" spans="1:2" x14ac:dyDescent="0.35">
      <c r="A316" s="159"/>
      <c r="B316" s="159"/>
    </row>
    <row r="317" spans="1:2" x14ac:dyDescent="0.35">
      <c r="A317" s="159"/>
      <c r="B317" s="159"/>
    </row>
    <row r="318" spans="1:2" x14ac:dyDescent="0.35">
      <c r="A318" s="159"/>
      <c r="B318" s="159"/>
    </row>
    <row r="319" spans="1:2" x14ac:dyDescent="0.35">
      <c r="A319" s="159"/>
      <c r="B319" s="159"/>
    </row>
    <row r="320" spans="1:2" x14ac:dyDescent="0.35">
      <c r="A320" s="159"/>
      <c r="B320" s="159"/>
    </row>
    <row r="321" spans="1:2" x14ac:dyDescent="0.35">
      <c r="A321" s="159"/>
      <c r="B321" s="159"/>
    </row>
    <row r="322" spans="1:2" x14ac:dyDescent="0.35">
      <c r="A322" s="159"/>
      <c r="B322" s="159"/>
    </row>
    <row r="323" spans="1:2" x14ac:dyDescent="0.35">
      <c r="A323" s="159"/>
      <c r="B323" s="159"/>
    </row>
    <row r="324" spans="1:2" x14ac:dyDescent="0.35">
      <c r="A324" s="159"/>
      <c r="B324" s="159"/>
    </row>
    <row r="325" spans="1:2" x14ac:dyDescent="0.35">
      <c r="A325" s="159"/>
      <c r="B325" s="159"/>
    </row>
    <row r="326" spans="1:2" x14ac:dyDescent="0.35">
      <c r="A326" s="159"/>
      <c r="B326" s="159"/>
    </row>
    <row r="327" spans="1:2" x14ac:dyDescent="0.35">
      <c r="A327" s="159"/>
      <c r="B327" s="159"/>
    </row>
    <row r="328" spans="1:2" x14ac:dyDescent="0.35">
      <c r="A328" s="159"/>
      <c r="B328" s="159"/>
    </row>
    <row r="329" spans="1:2" x14ac:dyDescent="0.35">
      <c r="A329" s="159"/>
      <c r="B329" s="159"/>
    </row>
    <row r="330" spans="1:2" x14ac:dyDescent="0.35">
      <c r="A330" s="159"/>
      <c r="B330" s="159"/>
    </row>
    <row r="331" spans="1:2" x14ac:dyDescent="0.35">
      <c r="A331" s="159"/>
      <c r="B331" s="159"/>
    </row>
    <row r="332" spans="1:2" x14ac:dyDescent="0.35">
      <c r="A332" s="159"/>
      <c r="B332" s="159"/>
    </row>
    <row r="333" spans="1:2" x14ac:dyDescent="0.35">
      <c r="A333" s="159"/>
      <c r="B333" s="159"/>
    </row>
    <row r="334" spans="1:2" x14ac:dyDescent="0.35">
      <c r="A334" s="159"/>
      <c r="B334" s="159"/>
    </row>
    <row r="335" spans="1:2" x14ac:dyDescent="0.35">
      <c r="A335" s="159"/>
      <c r="B335" s="159"/>
    </row>
    <row r="336" spans="1:2" x14ac:dyDescent="0.35">
      <c r="A336" s="159"/>
      <c r="B336" s="159"/>
    </row>
    <row r="337" spans="1:2" x14ac:dyDescent="0.35">
      <c r="A337" s="159"/>
      <c r="B337" s="159"/>
    </row>
    <row r="338" spans="1:2" x14ac:dyDescent="0.35">
      <c r="A338" s="159"/>
      <c r="B338" s="159"/>
    </row>
    <row r="339" spans="1:2" x14ac:dyDescent="0.35">
      <c r="A339" s="159"/>
      <c r="B339" s="159"/>
    </row>
    <row r="340" spans="1:2" x14ac:dyDescent="0.35">
      <c r="A340" s="159"/>
      <c r="B340" s="159"/>
    </row>
    <row r="341" spans="1:2" x14ac:dyDescent="0.35">
      <c r="A341" s="159"/>
      <c r="B341" s="159"/>
    </row>
    <row r="342" spans="1:2" x14ac:dyDescent="0.35">
      <c r="A342" s="159"/>
      <c r="B342" s="159"/>
    </row>
    <row r="343" spans="1:2" x14ac:dyDescent="0.35">
      <c r="A343" s="159"/>
      <c r="B343" s="159"/>
    </row>
    <row r="344" spans="1:2" x14ac:dyDescent="0.35">
      <c r="A344" s="159"/>
      <c r="B344" s="159"/>
    </row>
    <row r="345" spans="1:2" x14ac:dyDescent="0.35">
      <c r="A345" s="159"/>
      <c r="B345" s="159"/>
    </row>
    <row r="346" spans="1:2" x14ac:dyDescent="0.35">
      <c r="A346" s="159"/>
      <c r="B346" s="159"/>
    </row>
    <row r="347" spans="1:2" x14ac:dyDescent="0.35">
      <c r="A347" s="159"/>
      <c r="B347" s="159"/>
    </row>
    <row r="348" spans="1:2" x14ac:dyDescent="0.35">
      <c r="A348" s="159"/>
      <c r="B348" s="159"/>
    </row>
    <row r="349" spans="1:2" x14ac:dyDescent="0.35">
      <c r="A349" s="159"/>
      <c r="B349" s="159"/>
    </row>
    <row r="350" spans="1:2" x14ac:dyDescent="0.35">
      <c r="A350" s="159"/>
      <c r="B350" s="159"/>
    </row>
    <row r="351" spans="1:2" x14ac:dyDescent="0.35">
      <c r="A351" s="159"/>
      <c r="B351" s="159"/>
    </row>
    <row r="352" spans="1:2" x14ac:dyDescent="0.35">
      <c r="A352" s="159"/>
      <c r="B352" s="159"/>
    </row>
    <row r="353" spans="1:2" x14ac:dyDescent="0.35">
      <c r="A353" s="159"/>
      <c r="B353" s="159"/>
    </row>
    <row r="354" spans="1:2" x14ac:dyDescent="0.35">
      <c r="A354" s="159"/>
      <c r="B354" s="159"/>
    </row>
    <row r="355" spans="1:2" x14ac:dyDescent="0.35">
      <c r="A355" s="159"/>
      <c r="B355" s="159"/>
    </row>
    <row r="356" spans="1:2" x14ac:dyDescent="0.35">
      <c r="A356" s="159"/>
      <c r="B356" s="159"/>
    </row>
    <row r="357" spans="1:2" x14ac:dyDescent="0.35">
      <c r="A357" s="159"/>
      <c r="B357" s="159"/>
    </row>
    <row r="358" spans="1:2" x14ac:dyDescent="0.35">
      <c r="A358" s="159"/>
      <c r="B358" s="159"/>
    </row>
    <row r="359" spans="1:2" x14ac:dyDescent="0.35">
      <c r="A359" s="159"/>
      <c r="B359" s="159"/>
    </row>
    <row r="360" spans="1:2" x14ac:dyDescent="0.35">
      <c r="A360" s="159"/>
      <c r="B360" s="159"/>
    </row>
    <row r="361" spans="1:2" x14ac:dyDescent="0.35">
      <c r="A361" s="159"/>
      <c r="B361" s="159"/>
    </row>
    <row r="362" spans="1:2" x14ac:dyDescent="0.35">
      <c r="A362" s="159"/>
      <c r="B362" s="159"/>
    </row>
    <row r="363" spans="1:2" x14ac:dyDescent="0.35">
      <c r="A363" s="159"/>
      <c r="B363" s="159"/>
    </row>
    <row r="364" spans="1:2" x14ac:dyDescent="0.35">
      <c r="A364" s="159"/>
      <c r="B364" s="159"/>
    </row>
    <row r="365" spans="1:2" x14ac:dyDescent="0.35">
      <c r="A365" s="159"/>
      <c r="B365" s="159"/>
    </row>
    <row r="366" spans="1:2" x14ac:dyDescent="0.35">
      <c r="A366" s="159"/>
      <c r="B366" s="159"/>
    </row>
    <row r="367" spans="1:2" x14ac:dyDescent="0.35">
      <c r="A367" s="159"/>
      <c r="B367" s="159"/>
    </row>
    <row r="368" spans="1:2" x14ac:dyDescent="0.35">
      <c r="A368" s="159"/>
      <c r="B368" s="159"/>
    </row>
    <row r="369" spans="1:2" x14ac:dyDescent="0.35">
      <c r="A369" s="159"/>
      <c r="B369" s="159"/>
    </row>
    <row r="370" spans="1:2" x14ac:dyDescent="0.35">
      <c r="A370" s="159"/>
      <c r="B370" s="159"/>
    </row>
    <row r="371" spans="1:2" x14ac:dyDescent="0.35">
      <c r="A371" s="159"/>
      <c r="B371" s="159"/>
    </row>
    <row r="372" spans="1:2" x14ac:dyDescent="0.35">
      <c r="A372" s="159"/>
      <c r="B372" s="159"/>
    </row>
    <row r="373" spans="1:2" x14ac:dyDescent="0.35">
      <c r="A373" s="159"/>
      <c r="B373" s="159"/>
    </row>
    <row r="374" spans="1:2" x14ac:dyDescent="0.35">
      <c r="A374" s="159"/>
      <c r="B374" s="159"/>
    </row>
    <row r="375" spans="1:2" x14ac:dyDescent="0.35">
      <c r="A375" s="159"/>
      <c r="B375" s="159"/>
    </row>
    <row r="376" spans="1:2" x14ac:dyDescent="0.35">
      <c r="A376" s="159"/>
      <c r="B376" s="159"/>
    </row>
    <row r="377" spans="1:2" x14ac:dyDescent="0.35">
      <c r="A377" s="159"/>
      <c r="B377" s="159"/>
    </row>
    <row r="378" spans="1:2" x14ac:dyDescent="0.35">
      <c r="A378" s="159"/>
      <c r="B378" s="159"/>
    </row>
    <row r="379" spans="1:2" x14ac:dyDescent="0.35">
      <c r="A379" s="159"/>
      <c r="B379" s="159"/>
    </row>
    <row r="380" spans="1:2" x14ac:dyDescent="0.35">
      <c r="A380" s="159"/>
      <c r="B380" s="159"/>
    </row>
    <row r="381" spans="1:2" x14ac:dyDescent="0.35">
      <c r="A381" s="159"/>
      <c r="B381" s="159"/>
    </row>
    <row r="382" spans="1:2" x14ac:dyDescent="0.35">
      <c r="A382" s="159"/>
      <c r="B382" s="159"/>
    </row>
    <row r="383" spans="1:2" x14ac:dyDescent="0.35">
      <c r="A383" s="159"/>
      <c r="B383" s="159"/>
    </row>
    <row r="384" spans="1:2" x14ac:dyDescent="0.35">
      <c r="A384" s="159"/>
      <c r="B384" s="159"/>
    </row>
    <row r="385" spans="1:2" x14ac:dyDescent="0.35">
      <c r="A385" s="159"/>
      <c r="B385" s="159"/>
    </row>
    <row r="386" spans="1:2" x14ac:dyDescent="0.35">
      <c r="A386" s="159"/>
      <c r="B386" s="159"/>
    </row>
    <row r="387" spans="1:2" x14ac:dyDescent="0.35">
      <c r="A387" s="159"/>
      <c r="B387" s="159"/>
    </row>
    <row r="388" spans="1:2" x14ac:dyDescent="0.35">
      <c r="A388" s="159"/>
      <c r="B388" s="159"/>
    </row>
    <row r="389" spans="1:2" x14ac:dyDescent="0.35">
      <c r="A389" s="159"/>
      <c r="B389" s="159"/>
    </row>
    <row r="390" spans="1:2" x14ac:dyDescent="0.35">
      <c r="A390" s="159"/>
      <c r="B390" s="159"/>
    </row>
    <row r="391" spans="1:2" x14ac:dyDescent="0.35">
      <c r="A391" s="159"/>
      <c r="B391" s="159"/>
    </row>
    <row r="392" spans="1:2" x14ac:dyDescent="0.35">
      <c r="A392" s="159"/>
      <c r="B392" s="159"/>
    </row>
    <row r="393" spans="1:2" x14ac:dyDescent="0.35">
      <c r="A393" s="159"/>
      <c r="B393" s="159"/>
    </row>
    <row r="394" spans="1:2" x14ac:dyDescent="0.35">
      <c r="A394" s="159"/>
      <c r="B394" s="159"/>
    </row>
    <row r="395" spans="1:2" x14ac:dyDescent="0.35">
      <c r="A395" s="159"/>
      <c r="B395" s="159"/>
    </row>
    <row r="396" spans="1:2" x14ac:dyDescent="0.35">
      <c r="A396" s="159"/>
      <c r="B396" s="159"/>
    </row>
    <row r="397" spans="1:2" x14ac:dyDescent="0.35">
      <c r="A397" s="159"/>
      <c r="B397" s="159"/>
    </row>
    <row r="398" spans="1:2" x14ac:dyDescent="0.35">
      <c r="A398" s="159"/>
      <c r="B398" s="159"/>
    </row>
    <row r="399" spans="1:2" x14ac:dyDescent="0.35">
      <c r="A399" s="159"/>
      <c r="B399" s="159"/>
    </row>
    <row r="400" spans="1:2" x14ac:dyDescent="0.35">
      <c r="A400" s="159"/>
      <c r="B400" s="159"/>
    </row>
    <row r="401" spans="1:2" x14ac:dyDescent="0.35">
      <c r="A401" s="159"/>
      <c r="B401" s="159"/>
    </row>
    <row r="402" spans="1:2" x14ac:dyDescent="0.35">
      <c r="A402" s="159"/>
      <c r="B402" s="159"/>
    </row>
    <row r="403" spans="1:2" x14ac:dyDescent="0.35">
      <c r="A403" s="159"/>
      <c r="B403" s="159"/>
    </row>
    <row r="404" spans="1:2" x14ac:dyDescent="0.35">
      <c r="A404" s="159"/>
      <c r="B404" s="159"/>
    </row>
    <row r="405" spans="1:2" x14ac:dyDescent="0.35">
      <c r="A405" s="159"/>
      <c r="B405" s="159"/>
    </row>
    <row r="406" spans="1:2" x14ac:dyDescent="0.35">
      <c r="A406" s="159"/>
      <c r="B406" s="159"/>
    </row>
    <row r="407" spans="1:2" x14ac:dyDescent="0.35">
      <c r="A407" s="159"/>
      <c r="B407" s="159"/>
    </row>
    <row r="408" spans="1:2" x14ac:dyDescent="0.35">
      <c r="A408" s="159"/>
      <c r="B408" s="159"/>
    </row>
    <row r="409" spans="1:2" x14ac:dyDescent="0.35">
      <c r="A409" s="159"/>
      <c r="B409" s="159"/>
    </row>
    <row r="410" spans="1:2" x14ac:dyDescent="0.35">
      <c r="A410" s="159"/>
      <c r="B410" s="159"/>
    </row>
    <row r="411" spans="1:2" x14ac:dyDescent="0.35">
      <c r="A411" s="159"/>
      <c r="B411" s="159"/>
    </row>
    <row r="412" spans="1:2" x14ac:dyDescent="0.35">
      <c r="A412" s="159"/>
      <c r="B412" s="159"/>
    </row>
    <row r="413" spans="1:2" x14ac:dyDescent="0.35">
      <c r="A413" s="159"/>
      <c r="B413" s="159"/>
    </row>
    <row r="414" spans="1:2" x14ac:dyDescent="0.35">
      <c r="A414" s="159"/>
      <c r="B414" s="159"/>
    </row>
    <row r="415" spans="1:2" x14ac:dyDescent="0.35">
      <c r="A415" s="159"/>
      <c r="B415" s="159"/>
    </row>
    <row r="416" spans="1:2" x14ac:dyDescent="0.35">
      <c r="A416" s="159"/>
      <c r="B416" s="159"/>
    </row>
    <row r="417" spans="1:2" x14ac:dyDescent="0.35">
      <c r="A417" s="159"/>
      <c r="B417" s="159"/>
    </row>
    <row r="418" spans="1:2" x14ac:dyDescent="0.35">
      <c r="A418" s="159"/>
      <c r="B418" s="159"/>
    </row>
    <row r="419" spans="1:2" x14ac:dyDescent="0.35">
      <c r="A419" s="159"/>
      <c r="B419" s="159"/>
    </row>
    <row r="420" spans="1:2" x14ac:dyDescent="0.35">
      <c r="A420" s="159"/>
      <c r="B420" s="159"/>
    </row>
    <row r="421" spans="1:2" x14ac:dyDescent="0.35">
      <c r="A421" s="159"/>
      <c r="B421" s="159"/>
    </row>
    <row r="422" spans="1:2" x14ac:dyDescent="0.35">
      <c r="A422" s="159"/>
      <c r="B422" s="159"/>
    </row>
    <row r="423" spans="1:2" x14ac:dyDescent="0.35">
      <c r="A423" s="159"/>
      <c r="B423" s="159"/>
    </row>
    <row r="424" spans="1:2" x14ac:dyDescent="0.35">
      <c r="A424" s="159"/>
      <c r="B424" s="159"/>
    </row>
    <row r="425" spans="1:2" x14ac:dyDescent="0.35">
      <c r="A425" s="159"/>
      <c r="B425" s="159"/>
    </row>
    <row r="426" spans="1:2" x14ac:dyDescent="0.35">
      <c r="A426" s="159"/>
      <c r="B426" s="159"/>
    </row>
    <row r="427" spans="1:2" x14ac:dyDescent="0.35">
      <c r="A427" s="159"/>
      <c r="B427" s="159"/>
    </row>
    <row r="428" spans="1:2" x14ac:dyDescent="0.35">
      <c r="A428" s="159"/>
      <c r="B428" s="159"/>
    </row>
    <row r="429" spans="1:2" x14ac:dyDescent="0.35">
      <c r="A429" s="159"/>
      <c r="B429" s="159"/>
    </row>
    <row r="430" spans="1:2" x14ac:dyDescent="0.35">
      <c r="A430" s="159"/>
      <c r="B430" s="159"/>
    </row>
    <row r="431" spans="1:2" x14ac:dyDescent="0.35">
      <c r="A431" s="159"/>
      <c r="B431" s="159"/>
    </row>
    <row r="432" spans="1:2" x14ac:dyDescent="0.35">
      <c r="A432" s="159"/>
      <c r="B432" s="159"/>
    </row>
    <row r="433" spans="1:2" x14ac:dyDescent="0.35">
      <c r="A433" s="159"/>
      <c r="B433" s="159"/>
    </row>
    <row r="434" spans="1:2" x14ac:dyDescent="0.35">
      <c r="A434" s="159"/>
      <c r="B434" s="159"/>
    </row>
    <row r="435" spans="1:2" x14ac:dyDescent="0.35">
      <c r="A435" s="159"/>
      <c r="B435" s="159"/>
    </row>
    <row r="436" spans="1:2" x14ac:dyDescent="0.35">
      <c r="A436" s="159"/>
      <c r="B436" s="159"/>
    </row>
    <row r="437" spans="1:2" x14ac:dyDescent="0.35">
      <c r="A437" s="159"/>
      <c r="B437" s="159"/>
    </row>
    <row r="438" spans="1:2" x14ac:dyDescent="0.35">
      <c r="A438" s="159"/>
      <c r="B438" s="159"/>
    </row>
    <row r="439" spans="1:2" x14ac:dyDescent="0.35">
      <c r="A439" s="159"/>
      <c r="B439" s="159"/>
    </row>
    <row r="440" spans="1:2" x14ac:dyDescent="0.35">
      <c r="A440" s="159"/>
      <c r="B440" s="159"/>
    </row>
    <row r="441" spans="1:2" x14ac:dyDescent="0.35">
      <c r="A441" s="159"/>
      <c r="B441" s="159"/>
    </row>
    <row r="442" spans="1:2" x14ac:dyDescent="0.35">
      <c r="A442" s="159"/>
      <c r="B442" s="159"/>
    </row>
    <row r="443" spans="1:2" x14ac:dyDescent="0.35">
      <c r="A443" s="159"/>
      <c r="B443" s="159"/>
    </row>
    <row r="444" spans="1:2" x14ac:dyDescent="0.35">
      <c r="A444" s="159"/>
      <c r="B444" s="159"/>
    </row>
    <row r="445" spans="1:2" x14ac:dyDescent="0.35">
      <c r="A445" s="159"/>
      <c r="B445" s="159"/>
    </row>
    <row r="446" spans="1:2" x14ac:dyDescent="0.35">
      <c r="A446" s="159"/>
      <c r="B446" s="159"/>
    </row>
    <row r="447" spans="1:2" x14ac:dyDescent="0.35">
      <c r="A447" s="159"/>
      <c r="B447" s="159"/>
    </row>
    <row r="448" spans="1:2" x14ac:dyDescent="0.35">
      <c r="A448" s="159"/>
      <c r="B448" s="159"/>
    </row>
    <row r="449" spans="1:2" x14ac:dyDescent="0.35">
      <c r="A449" s="159"/>
      <c r="B449" s="159"/>
    </row>
    <row r="450" spans="1:2" x14ac:dyDescent="0.35">
      <c r="A450" s="159"/>
      <c r="B450" s="159"/>
    </row>
    <row r="451" spans="1:2" x14ac:dyDescent="0.35">
      <c r="A451" s="159"/>
      <c r="B451" s="159"/>
    </row>
    <row r="452" spans="1:2" x14ac:dyDescent="0.35">
      <c r="A452" s="159"/>
      <c r="B452" s="159"/>
    </row>
    <row r="453" spans="1:2" x14ac:dyDescent="0.35">
      <c r="A453" s="159"/>
      <c r="B453" s="159"/>
    </row>
    <row r="454" spans="1:2" x14ac:dyDescent="0.35">
      <c r="A454" s="159"/>
      <c r="B454" s="159"/>
    </row>
    <row r="455" spans="1:2" x14ac:dyDescent="0.35">
      <c r="A455" s="159"/>
      <c r="B455" s="159"/>
    </row>
    <row r="456" spans="1:2" x14ac:dyDescent="0.35">
      <c r="A456" s="159"/>
      <c r="B456" s="159"/>
    </row>
    <row r="457" spans="1:2" x14ac:dyDescent="0.35">
      <c r="A457" s="159"/>
      <c r="B457" s="159"/>
    </row>
    <row r="458" spans="1:2" x14ac:dyDescent="0.35">
      <c r="A458" s="159"/>
      <c r="B458" s="159"/>
    </row>
    <row r="459" spans="1:2" x14ac:dyDescent="0.35">
      <c r="A459" s="159"/>
      <c r="B459" s="159"/>
    </row>
    <row r="460" spans="1:2" x14ac:dyDescent="0.35">
      <c r="A460" s="159"/>
      <c r="B460" s="159"/>
    </row>
    <row r="461" spans="1:2" x14ac:dyDescent="0.35">
      <c r="A461" s="159"/>
      <c r="B461" s="159"/>
    </row>
    <row r="462" spans="1:2" x14ac:dyDescent="0.35">
      <c r="A462" s="159"/>
      <c r="B462" s="159"/>
    </row>
    <row r="463" spans="1:2" x14ac:dyDescent="0.35">
      <c r="A463" s="159"/>
      <c r="B463" s="159"/>
    </row>
    <row r="464" spans="1:2" x14ac:dyDescent="0.35">
      <c r="A464" s="159"/>
      <c r="B464" s="159"/>
    </row>
    <row r="465" spans="1:2" x14ac:dyDescent="0.35">
      <c r="A465" s="159"/>
      <c r="B465" s="159"/>
    </row>
    <row r="466" spans="1:2" x14ac:dyDescent="0.35">
      <c r="A466" s="159"/>
      <c r="B466" s="159"/>
    </row>
    <row r="467" spans="1:2" x14ac:dyDescent="0.35">
      <c r="A467" s="159"/>
      <c r="B467" s="159"/>
    </row>
    <row r="468" spans="1:2" x14ac:dyDescent="0.35">
      <c r="A468" s="159"/>
      <c r="B468" s="159"/>
    </row>
    <row r="469" spans="1:2" x14ac:dyDescent="0.35">
      <c r="A469" s="159"/>
      <c r="B469" s="159"/>
    </row>
    <row r="470" spans="1:2" x14ac:dyDescent="0.35">
      <c r="A470" s="159"/>
      <c r="B470" s="159"/>
    </row>
    <row r="471" spans="1:2" x14ac:dyDescent="0.35">
      <c r="A471" s="159"/>
      <c r="B471" s="159"/>
    </row>
    <row r="472" spans="1:2" x14ac:dyDescent="0.35">
      <c r="A472" s="159"/>
      <c r="B472" s="159"/>
    </row>
    <row r="473" spans="1:2" x14ac:dyDescent="0.35">
      <c r="A473" s="159"/>
      <c r="B473" s="159"/>
    </row>
    <row r="474" spans="1:2" x14ac:dyDescent="0.35">
      <c r="A474" s="159"/>
      <c r="B474" s="159"/>
    </row>
    <row r="475" spans="1:2" x14ac:dyDescent="0.35">
      <c r="A475" s="159"/>
      <c r="B475" s="159"/>
    </row>
    <row r="476" spans="1:2" x14ac:dyDescent="0.35">
      <c r="A476" s="159"/>
      <c r="B476" s="159"/>
    </row>
    <row r="477" spans="1:2" x14ac:dyDescent="0.35">
      <c r="A477" s="159"/>
      <c r="B477" s="159"/>
    </row>
    <row r="478" spans="1:2" x14ac:dyDescent="0.35">
      <c r="A478" s="159"/>
      <c r="B478" s="159"/>
    </row>
    <row r="479" spans="1:2" x14ac:dyDescent="0.35">
      <c r="A479" s="159"/>
      <c r="B479" s="159"/>
    </row>
    <row r="480" spans="1:2" x14ac:dyDescent="0.35">
      <c r="A480" s="159"/>
      <c r="B480" s="159"/>
    </row>
    <row r="481" spans="1:2" x14ac:dyDescent="0.35">
      <c r="A481" s="159"/>
      <c r="B481" s="159"/>
    </row>
    <row r="482" spans="1:2" x14ac:dyDescent="0.35">
      <c r="A482" s="159"/>
      <c r="B482" s="159"/>
    </row>
    <row r="483" spans="1:2" x14ac:dyDescent="0.35">
      <c r="A483" s="159"/>
      <c r="B483" s="159"/>
    </row>
    <row r="484" spans="1:2" x14ac:dyDescent="0.35">
      <c r="A484" s="159"/>
      <c r="B484" s="159"/>
    </row>
    <row r="485" spans="1:2" x14ac:dyDescent="0.35">
      <c r="A485" s="159"/>
      <c r="B485" s="159"/>
    </row>
    <row r="486" spans="1:2" x14ac:dyDescent="0.35">
      <c r="A486" s="159"/>
      <c r="B486" s="159"/>
    </row>
    <row r="487" spans="1:2" x14ac:dyDescent="0.35">
      <c r="A487" s="159"/>
      <c r="B487" s="159"/>
    </row>
    <row r="488" spans="1:2" x14ac:dyDescent="0.35">
      <c r="A488" s="159"/>
      <c r="B488" s="159"/>
    </row>
    <row r="489" spans="1:2" x14ac:dyDescent="0.35">
      <c r="A489" s="159"/>
      <c r="B489" s="159"/>
    </row>
    <row r="490" spans="1:2" x14ac:dyDescent="0.35">
      <c r="A490" s="159"/>
      <c r="B490" s="159"/>
    </row>
    <row r="491" spans="1:2" x14ac:dyDescent="0.35">
      <c r="A491" s="159"/>
      <c r="B491" s="159"/>
    </row>
    <row r="492" spans="1:2" x14ac:dyDescent="0.35">
      <c r="A492" s="159"/>
      <c r="B492" s="159"/>
    </row>
    <row r="493" spans="1:2" x14ac:dyDescent="0.35">
      <c r="A493" s="159"/>
      <c r="B493" s="159"/>
    </row>
    <row r="494" spans="1:2" x14ac:dyDescent="0.35">
      <c r="A494" s="159"/>
      <c r="B494" s="159"/>
    </row>
    <row r="495" spans="1:2" x14ac:dyDescent="0.35">
      <c r="A495" s="159"/>
      <c r="B495" s="159"/>
    </row>
    <row r="496" spans="1:2" x14ac:dyDescent="0.35">
      <c r="A496" s="159"/>
      <c r="B496" s="159"/>
    </row>
    <row r="497" spans="1:2" x14ac:dyDescent="0.35">
      <c r="A497" s="159"/>
      <c r="B497" s="159"/>
    </row>
    <row r="498" spans="1:2" x14ac:dyDescent="0.35">
      <c r="A498" s="159"/>
      <c r="B498" s="159"/>
    </row>
    <row r="499" spans="1:2" x14ac:dyDescent="0.35">
      <c r="A499" s="159"/>
      <c r="B499" s="159"/>
    </row>
    <row r="500" spans="1:2" x14ac:dyDescent="0.35">
      <c r="A500" s="159"/>
      <c r="B500" s="159"/>
    </row>
    <row r="501" spans="1:2" x14ac:dyDescent="0.35">
      <c r="A501" s="159"/>
      <c r="B501" s="159"/>
    </row>
    <row r="502" spans="1:2" x14ac:dyDescent="0.35">
      <c r="A502" s="159"/>
      <c r="B502" s="159"/>
    </row>
    <row r="503" spans="1:2" x14ac:dyDescent="0.35">
      <c r="A503" s="159"/>
      <c r="B503" s="159"/>
    </row>
    <row r="504" spans="1:2" x14ac:dyDescent="0.35">
      <c r="A504" s="159"/>
      <c r="B504" s="159"/>
    </row>
    <row r="505" spans="1:2" x14ac:dyDescent="0.35">
      <c r="A505" s="159"/>
      <c r="B505" s="159"/>
    </row>
    <row r="506" spans="1:2" x14ac:dyDescent="0.35">
      <c r="A506" s="159"/>
      <c r="B506" s="159"/>
    </row>
    <row r="507" spans="1:2" x14ac:dyDescent="0.35">
      <c r="A507" s="159"/>
      <c r="B507" s="159"/>
    </row>
    <row r="508" spans="1:2" x14ac:dyDescent="0.35">
      <c r="A508" s="159"/>
      <c r="B508" s="159"/>
    </row>
    <row r="509" spans="1:2" x14ac:dyDescent="0.35">
      <c r="A509" s="159"/>
      <c r="B509" s="159"/>
    </row>
    <row r="510" spans="1:2" x14ac:dyDescent="0.35">
      <c r="A510" s="159"/>
      <c r="B510" s="159"/>
    </row>
    <row r="511" spans="1:2" x14ac:dyDescent="0.35">
      <c r="A511" s="159"/>
      <c r="B511" s="159"/>
    </row>
    <row r="512" spans="1:2" x14ac:dyDescent="0.35">
      <c r="A512" s="159"/>
      <c r="B512" s="159"/>
    </row>
    <row r="513" spans="1:2" x14ac:dyDescent="0.35">
      <c r="A513" s="159"/>
      <c r="B513" s="159"/>
    </row>
    <row r="514" spans="1:2" x14ac:dyDescent="0.35">
      <c r="A514" s="159"/>
      <c r="B514" s="159"/>
    </row>
    <row r="515" spans="1:2" x14ac:dyDescent="0.35">
      <c r="A515" s="159"/>
      <c r="B515" s="159"/>
    </row>
    <row r="516" spans="1:2" x14ac:dyDescent="0.35">
      <c r="A516" s="159"/>
      <c r="B516" s="159"/>
    </row>
    <row r="517" spans="1:2" x14ac:dyDescent="0.35">
      <c r="A517" s="159"/>
      <c r="B517" s="159"/>
    </row>
    <row r="518" spans="1:2" x14ac:dyDescent="0.35">
      <c r="A518" s="159"/>
      <c r="B518" s="159"/>
    </row>
    <row r="519" spans="1:2" x14ac:dyDescent="0.35">
      <c r="A519" s="159"/>
      <c r="B519" s="159"/>
    </row>
    <row r="520" spans="1:2" x14ac:dyDescent="0.35">
      <c r="A520" s="159"/>
      <c r="B520" s="159"/>
    </row>
    <row r="521" spans="1:2" x14ac:dyDescent="0.35">
      <c r="A521" s="159"/>
      <c r="B521" s="159"/>
    </row>
    <row r="522" spans="1:2" x14ac:dyDescent="0.35">
      <c r="A522" s="159"/>
      <c r="B522" s="159"/>
    </row>
    <row r="523" spans="1:2" x14ac:dyDescent="0.35">
      <c r="A523" s="159"/>
      <c r="B523" s="159"/>
    </row>
    <row r="524" spans="1:2" x14ac:dyDescent="0.35">
      <c r="A524" s="159"/>
      <c r="B524" s="159"/>
    </row>
    <row r="525" spans="1:2" x14ac:dyDescent="0.35">
      <c r="A525" s="159"/>
      <c r="B525" s="159"/>
    </row>
    <row r="526" spans="1:2" x14ac:dyDescent="0.35">
      <c r="A526" s="159"/>
      <c r="B526" s="159"/>
    </row>
    <row r="527" spans="1:2" x14ac:dyDescent="0.35">
      <c r="A527" s="159"/>
      <c r="B527" s="159"/>
    </row>
    <row r="528" spans="1:2" x14ac:dyDescent="0.35">
      <c r="A528" s="159"/>
      <c r="B528" s="159"/>
    </row>
    <row r="529" spans="1:2" x14ac:dyDescent="0.35">
      <c r="A529" s="159"/>
      <c r="B529" s="159"/>
    </row>
    <row r="530" spans="1:2" x14ac:dyDescent="0.35">
      <c r="A530" s="159"/>
      <c r="B530" s="159"/>
    </row>
    <row r="531" spans="1:2" x14ac:dyDescent="0.35">
      <c r="A531" s="159"/>
      <c r="B531" s="159"/>
    </row>
    <row r="532" spans="1:2" x14ac:dyDescent="0.35">
      <c r="A532" s="159"/>
      <c r="B532" s="159"/>
    </row>
    <row r="533" spans="1:2" x14ac:dyDescent="0.35">
      <c r="A533" s="159"/>
      <c r="B533" s="159"/>
    </row>
    <row r="534" spans="1:2" x14ac:dyDescent="0.35">
      <c r="A534" s="159"/>
      <c r="B534" s="159"/>
    </row>
    <row r="535" spans="1:2" x14ac:dyDescent="0.35">
      <c r="A535" s="159"/>
      <c r="B535" s="159"/>
    </row>
    <row r="536" spans="1:2" x14ac:dyDescent="0.35">
      <c r="A536" s="159"/>
      <c r="B536" s="159"/>
    </row>
    <row r="537" spans="1:2" x14ac:dyDescent="0.35">
      <c r="A537" s="159"/>
      <c r="B537" s="159"/>
    </row>
    <row r="538" spans="1:2" x14ac:dyDescent="0.35">
      <c r="A538" s="159"/>
      <c r="B538" s="159"/>
    </row>
    <row r="539" spans="1:2" x14ac:dyDescent="0.35">
      <c r="A539" s="159"/>
      <c r="B539" s="159"/>
    </row>
    <row r="540" spans="1:2" x14ac:dyDescent="0.35">
      <c r="A540" s="159"/>
      <c r="B540" s="159"/>
    </row>
    <row r="541" spans="1:2" x14ac:dyDescent="0.35">
      <c r="A541" s="159"/>
      <c r="B541" s="159"/>
    </row>
    <row r="542" spans="1:2" x14ac:dyDescent="0.35">
      <c r="A542" s="159"/>
      <c r="B542" s="159"/>
    </row>
    <row r="543" spans="1:2" x14ac:dyDescent="0.35">
      <c r="A543" s="159"/>
      <c r="B543" s="159"/>
    </row>
    <row r="544" spans="1:2" x14ac:dyDescent="0.35">
      <c r="A544" s="159"/>
      <c r="B544" s="159"/>
    </row>
    <row r="545" spans="1:2" x14ac:dyDescent="0.35">
      <c r="A545" s="159"/>
      <c r="B545" s="159"/>
    </row>
    <row r="546" spans="1:2" x14ac:dyDescent="0.35">
      <c r="A546" s="159"/>
      <c r="B546" s="159"/>
    </row>
    <row r="547" spans="1:2" x14ac:dyDescent="0.35">
      <c r="A547" s="159"/>
      <c r="B547" s="159"/>
    </row>
    <row r="548" spans="1:2" x14ac:dyDescent="0.35">
      <c r="A548" s="159"/>
      <c r="B548" s="159"/>
    </row>
    <row r="549" spans="1:2" x14ac:dyDescent="0.35">
      <c r="A549" s="159"/>
      <c r="B549" s="159"/>
    </row>
    <row r="550" spans="1:2" x14ac:dyDescent="0.35">
      <c r="A550" s="159"/>
      <c r="B550" s="159"/>
    </row>
    <row r="551" spans="1:2" x14ac:dyDescent="0.35">
      <c r="A551" s="159"/>
      <c r="B551" s="159"/>
    </row>
    <row r="552" spans="1:2" x14ac:dyDescent="0.35">
      <c r="A552" s="159"/>
      <c r="B552" s="159"/>
    </row>
    <row r="553" spans="1:2" x14ac:dyDescent="0.35">
      <c r="A553" s="159"/>
      <c r="B553" s="159"/>
    </row>
    <row r="554" spans="1:2" x14ac:dyDescent="0.35">
      <c r="A554" s="159"/>
      <c r="B554" s="159"/>
    </row>
    <row r="555" spans="1:2" x14ac:dyDescent="0.35">
      <c r="A555" s="159"/>
      <c r="B555" s="159"/>
    </row>
    <row r="556" spans="1:2" x14ac:dyDescent="0.35">
      <c r="A556" s="159"/>
      <c r="B556" s="159"/>
    </row>
    <row r="557" spans="1:2" x14ac:dyDescent="0.35">
      <c r="A557" s="159"/>
      <c r="B557" s="159"/>
    </row>
    <row r="558" spans="1:2" x14ac:dyDescent="0.35">
      <c r="A558" s="159"/>
      <c r="B558" s="159"/>
    </row>
    <row r="559" spans="1:2" x14ac:dyDescent="0.35">
      <c r="A559" s="159"/>
      <c r="B559" s="159"/>
    </row>
    <row r="560" spans="1:2" x14ac:dyDescent="0.35">
      <c r="A560" s="159"/>
      <c r="B560" s="159"/>
    </row>
    <row r="561" spans="1:2" x14ac:dyDescent="0.35">
      <c r="A561" s="159"/>
      <c r="B561" s="159"/>
    </row>
    <row r="562" spans="1:2" x14ac:dyDescent="0.35">
      <c r="A562" s="159"/>
      <c r="B562" s="159"/>
    </row>
    <row r="563" spans="1:2" x14ac:dyDescent="0.35">
      <c r="A563" s="159"/>
      <c r="B563" s="159"/>
    </row>
    <row r="564" spans="1:2" x14ac:dyDescent="0.35">
      <c r="A564" s="159"/>
      <c r="B564" s="159"/>
    </row>
    <row r="565" spans="1:2" x14ac:dyDescent="0.35">
      <c r="A565" s="159"/>
      <c r="B565" s="159"/>
    </row>
    <row r="566" spans="1:2" x14ac:dyDescent="0.35">
      <c r="A566" s="159"/>
      <c r="B566" s="159"/>
    </row>
    <row r="567" spans="1:2" x14ac:dyDescent="0.35">
      <c r="A567" s="159"/>
      <c r="B567" s="159"/>
    </row>
    <row r="568" spans="1:2" x14ac:dyDescent="0.35">
      <c r="A568" s="159"/>
      <c r="B568" s="159"/>
    </row>
    <row r="569" spans="1:2" x14ac:dyDescent="0.35">
      <c r="A569" s="159"/>
      <c r="B569" s="159"/>
    </row>
    <row r="570" spans="1:2" x14ac:dyDescent="0.35">
      <c r="A570" s="159"/>
      <c r="B570" s="159"/>
    </row>
    <row r="571" spans="1:2" x14ac:dyDescent="0.35">
      <c r="A571" s="159"/>
      <c r="B571" s="159"/>
    </row>
    <row r="572" spans="1:2" x14ac:dyDescent="0.35">
      <c r="A572" s="159"/>
      <c r="B572" s="159"/>
    </row>
    <row r="573" spans="1:2" x14ac:dyDescent="0.35">
      <c r="A573" s="159"/>
      <c r="B573" s="159"/>
    </row>
    <row r="574" spans="1:2" x14ac:dyDescent="0.35">
      <c r="A574" s="159"/>
      <c r="B574" s="159"/>
    </row>
    <row r="575" spans="1:2" x14ac:dyDescent="0.35">
      <c r="A575" s="159"/>
      <c r="B575" s="159"/>
    </row>
    <row r="576" spans="1:2" x14ac:dyDescent="0.35">
      <c r="A576" s="159"/>
      <c r="B576" s="159"/>
    </row>
    <row r="577" spans="1:2" x14ac:dyDescent="0.35">
      <c r="A577" s="159"/>
      <c r="B577" s="159"/>
    </row>
    <row r="578" spans="1:2" x14ac:dyDescent="0.35">
      <c r="A578" s="159"/>
      <c r="B578" s="159"/>
    </row>
    <row r="579" spans="1:2" x14ac:dyDescent="0.35">
      <c r="A579" s="159"/>
      <c r="B579" s="159"/>
    </row>
    <row r="580" spans="1:2" x14ac:dyDescent="0.35">
      <c r="A580" s="159"/>
      <c r="B580" s="159"/>
    </row>
    <row r="581" spans="1:2" x14ac:dyDescent="0.35">
      <c r="A581" s="159"/>
      <c r="B581" s="159"/>
    </row>
    <row r="582" spans="1:2" x14ac:dyDescent="0.35">
      <c r="A582" s="159"/>
      <c r="B582" s="159"/>
    </row>
    <row r="583" spans="1:2" x14ac:dyDescent="0.35">
      <c r="A583" s="159"/>
      <c r="B583" s="159"/>
    </row>
    <row r="584" spans="1:2" x14ac:dyDescent="0.35">
      <c r="A584" s="159"/>
      <c r="B584" s="159"/>
    </row>
    <row r="585" spans="1:2" x14ac:dyDescent="0.35">
      <c r="A585" s="159"/>
      <c r="B585" s="159"/>
    </row>
    <row r="586" spans="1:2" x14ac:dyDescent="0.35">
      <c r="A586" s="159"/>
      <c r="B586" s="159"/>
    </row>
    <row r="587" spans="1:2" x14ac:dyDescent="0.35">
      <c r="A587" s="159"/>
      <c r="B587" s="159"/>
    </row>
    <row r="588" spans="1:2" x14ac:dyDescent="0.35">
      <c r="A588" s="159"/>
      <c r="B588" s="159"/>
    </row>
    <row r="589" spans="1:2" x14ac:dyDescent="0.35">
      <c r="A589" s="159"/>
      <c r="B589" s="159"/>
    </row>
    <row r="590" spans="1:2" x14ac:dyDescent="0.35">
      <c r="A590" s="159"/>
      <c r="B590" s="159"/>
    </row>
    <row r="591" spans="1:2" x14ac:dyDescent="0.35">
      <c r="A591" s="159"/>
      <c r="B591" s="159"/>
    </row>
    <row r="592" spans="1:2" x14ac:dyDescent="0.35">
      <c r="A592" s="159"/>
      <c r="B592" s="159"/>
    </row>
    <row r="593" spans="1:2" x14ac:dyDescent="0.35">
      <c r="A593" s="159"/>
      <c r="B593" s="159"/>
    </row>
    <row r="594" spans="1:2" x14ac:dyDescent="0.35">
      <c r="A594" s="159"/>
      <c r="B594" s="159"/>
    </row>
    <row r="595" spans="1:2" x14ac:dyDescent="0.35">
      <c r="A595" s="159"/>
      <c r="B595" s="159"/>
    </row>
    <row r="596" spans="1:2" x14ac:dyDescent="0.35">
      <c r="A596" s="159"/>
      <c r="B596" s="159"/>
    </row>
    <row r="597" spans="1:2" x14ac:dyDescent="0.35">
      <c r="A597" s="159"/>
      <c r="B597" s="159"/>
    </row>
    <row r="598" spans="1:2" x14ac:dyDescent="0.35">
      <c r="A598" s="159"/>
      <c r="B598" s="159"/>
    </row>
    <row r="599" spans="1:2" x14ac:dyDescent="0.35">
      <c r="A599" s="159"/>
      <c r="B599" s="159"/>
    </row>
    <row r="600" spans="1:2" x14ac:dyDescent="0.35">
      <c r="A600" s="159"/>
      <c r="B600" s="159"/>
    </row>
    <row r="601" spans="1:2" x14ac:dyDescent="0.35">
      <c r="A601" s="159"/>
      <c r="B601" s="159"/>
    </row>
    <row r="602" spans="1:2" x14ac:dyDescent="0.35">
      <c r="A602" s="159"/>
      <c r="B602" s="159"/>
    </row>
    <row r="603" spans="1:2" x14ac:dyDescent="0.35">
      <c r="A603" s="159"/>
      <c r="B603" s="159"/>
    </row>
    <row r="604" spans="1:2" x14ac:dyDescent="0.35">
      <c r="A604" s="159"/>
      <c r="B604" s="159"/>
    </row>
    <row r="605" spans="1:2" x14ac:dyDescent="0.35">
      <c r="A605" s="159"/>
      <c r="B605" s="159"/>
    </row>
    <row r="606" spans="1:2" x14ac:dyDescent="0.35">
      <c r="A606" s="159"/>
      <c r="B606" s="159"/>
    </row>
    <row r="607" spans="1:2" x14ac:dyDescent="0.35">
      <c r="A607" s="159"/>
      <c r="B607" s="159"/>
    </row>
    <row r="608" spans="1:2" x14ac:dyDescent="0.35">
      <c r="A608" s="159"/>
      <c r="B608" s="159"/>
    </row>
    <row r="609" spans="1:2" x14ac:dyDescent="0.35">
      <c r="A609" s="159"/>
      <c r="B609" s="159"/>
    </row>
    <row r="610" spans="1:2" x14ac:dyDescent="0.35">
      <c r="A610" s="159"/>
      <c r="B610" s="159"/>
    </row>
    <row r="611" spans="1:2" x14ac:dyDescent="0.35">
      <c r="A611" s="159"/>
      <c r="B611" s="159"/>
    </row>
    <row r="612" spans="1:2" x14ac:dyDescent="0.35">
      <c r="A612" s="159"/>
      <c r="B612" s="159"/>
    </row>
    <row r="613" spans="1:2" x14ac:dyDescent="0.35">
      <c r="A613" s="159"/>
      <c r="B613" s="159"/>
    </row>
    <row r="614" spans="1:2" x14ac:dyDescent="0.35">
      <c r="A614" s="159"/>
      <c r="B614" s="159"/>
    </row>
    <row r="615" spans="1:2" x14ac:dyDescent="0.35">
      <c r="A615" s="159"/>
      <c r="B615" s="159"/>
    </row>
    <row r="616" spans="1:2" x14ac:dyDescent="0.35">
      <c r="A616" s="159"/>
      <c r="B616" s="159"/>
    </row>
    <row r="617" spans="1:2" x14ac:dyDescent="0.35">
      <c r="A617" s="159"/>
      <c r="B617" s="159"/>
    </row>
    <row r="618" spans="1:2" x14ac:dyDescent="0.35">
      <c r="A618" s="159"/>
      <c r="B618" s="159"/>
    </row>
    <row r="619" spans="1:2" x14ac:dyDescent="0.35">
      <c r="A619" s="159"/>
      <c r="B619" s="159"/>
    </row>
    <row r="620" spans="1:2" x14ac:dyDescent="0.35">
      <c r="A620" s="159"/>
      <c r="B620" s="159"/>
    </row>
    <row r="621" spans="1:2" x14ac:dyDescent="0.35">
      <c r="A621" s="159"/>
      <c r="B621" s="159"/>
    </row>
    <row r="622" spans="1:2" x14ac:dyDescent="0.35">
      <c r="A622" s="159"/>
      <c r="B622" s="159"/>
    </row>
    <row r="623" spans="1:2" x14ac:dyDescent="0.35">
      <c r="A623" s="159"/>
      <c r="B623" s="159"/>
    </row>
    <row r="624" spans="1:2" x14ac:dyDescent="0.35">
      <c r="A624" s="159"/>
      <c r="B624" s="159"/>
    </row>
    <row r="625" spans="1:2" x14ac:dyDescent="0.35">
      <c r="A625" s="159"/>
      <c r="B625" s="159"/>
    </row>
    <row r="626" spans="1:2" x14ac:dyDescent="0.35">
      <c r="A626" s="159"/>
      <c r="B626" s="159"/>
    </row>
    <row r="627" spans="1:2" x14ac:dyDescent="0.35">
      <c r="A627" s="159"/>
      <c r="B627" s="159"/>
    </row>
    <row r="628" spans="1:2" x14ac:dyDescent="0.35">
      <c r="A628" s="159"/>
      <c r="B628" s="159"/>
    </row>
    <row r="629" spans="1:2" x14ac:dyDescent="0.35">
      <c r="A629" s="159"/>
      <c r="B629" s="159"/>
    </row>
    <row r="630" spans="1:2" x14ac:dyDescent="0.35">
      <c r="A630" s="159"/>
      <c r="B630" s="159"/>
    </row>
    <row r="631" spans="1:2" x14ac:dyDescent="0.35">
      <c r="A631" s="159"/>
      <c r="B631" s="159"/>
    </row>
    <row r="632" spans="1:2" x14ac:dyDescent="0.35">
      <c r="A632" s="159"/>
      <c r="B632" s="159"/>
    </row>
    <row r="633" spans="1:2" x14ac:dyDescent="0.35">
      <c r="A633" s="159"/>
      <c r="B633" s="159"/>
    </row>
    <row r="634" spans="1:2" x14ac:dyDescent="0.35">
      <c r="A634" s="159"/>
      <c r="B634" s="159"/>
    </row>
    <row r="635" spans="1:2" x14ac:dyDescent="0.35">
      <c r="A635" s="159"/>
      <c r="B635" s="159"/>
    </row>
    <row r="636" spans="1:2" x14ac:dyDescent="0.35">
      <c r="A636" s="159"/>
      <c r="B636" s="159"/>
    </row>
    <row r="637" spans="1:2" x14ac:dyDescent="0.35">
      <c r="A637" s="159"/>
      <c r="B637" s="159"/>
    </row>
    <row r="638" spans="1:2" x14ac:dyDescent="0.35">
      <c r="A638" s="159"/>
      <c r="B638" s="159"/>
    </row>
    <row r="639" spans="1:2" x14ac:dyDescent="0.35">
      <c r="A639" s="159"/>
      <c r="B639" s="159"/>
    </row>
    <row r="640" spans="1:2" x14ac:dyDescent="0.35">
      <c r="A640" s="159"/>
      <c r="B640" s="159"/>
    </row>
    <row r="641" spans="1:2" x14ac:dyDescent="0.35">
      <c r="A641" s="159"/>
      <c r="B641" s="159"/>
    </row>
    <row r="642" spans="1:2" x14ac:dyDescent="0.35">
      <c r="A642" s="159"/>
      <c r="B642" s="159"/>
    </row>
    <row r="643" spans="1:2" x14ac:dyDescent="0.35">
      <c r="A643" s="159"/>
      <c r="B643" s="159"/>
    </row>
    <row r="644" spans="1:2" x14ac:dyDescent="0.35">
      <c r="A644" s="159"/>
      <c r="B644" s="159"/>
    </row>
    <row r="645" spans="1:2" x14ac:dyDescent="0.35">
      <c r="A645" s="159"/>
      <c r="B645" s="159"/>
    </row>
    <row r="646" spans="1:2" x14ac:dyDescent="0.35">
      <c r="A646" s="159"/>
      <c r="B646" s="159"/>
    </row>
    <row r="647" spans="1:2" x14ac:dyDescent="0.35">
      <c r="A647" s="159"/>
      <c r="B647" s="159"/>
    </row>
    <row r="648" spans="1:2" x14ac:dyDescent="0.35">
      <c r="A648" s="159"/>
      <c r="B648" s="159"/>
    </row>
    <row r="649" spans="1:2" x14ac:dyDescent="0.35">
      <c r="A649" s="159"/>
      <c r="B649" s="159"/>
    </row>
    <row r="650" spans="1:2" x14ac:dyDescent="0.35">
      <c r="A650" s="159"/>
      <c r="B650" s="159"/>
    </row>
    <row r="651" spans="1:2" x14ac:dyDescent="0.35">
      <c r="A651" s="159"/>
      <c r="B651" s="159"/>
    </row>
    <row r="652" spans="1:2" x14ac:dyDescent="0.35">
      <c r="A652" s="159"/>
      <c r="B652" s="159"/>
    </row>
    <row r="653" spans="1:2" x14ac:dyDescent="0.35">
      <c r="A653" s="159"/>
      <c r="B653" s="159"/>
    </row>
    <row r="654" spans="1:2" x14ac:dyDescent="0.35">
      <c r="A654" s="159"/>
      <c r="B654" s="159"/>
    </row>
    <row r="655" spans="1:2" x14ac:dyDescent="0.35">
      <c r="A655" s="159"/>
      <c r="B655" s="159"/>
    </row>
    <row r="656" spans="1:2" x14ac:dyDescent="0.35">
      <c r="A656" s="159"/>
      <c r="B656" s="159"/>
    </row>
    <row r="657" spans="1:2" x14ac:dyDescent="0.35">
      <c r="A657" s="159"/>
      <c r="B657" s="159"/>
    </row>
    <row r="658" spans="1:2" x14ac:dyDescent="0.35">
      <c r="A658" s="159"/>
      <c r="B658" s="159"/>
    </row>
    <row r="659" spans="1:2" x14ac:dyDescent="0.35">
      <c r="A659" s="159"/>
      <c r="B659" s="159"/>
    </row>
    <row r="660" spans="1:2" x14ac:dyDescent="0.35">
      <c r="A660" s="159"/>
      <c r="B660" s="159"/>
    </row>
    <row r="661" spans="1:2" x14ac:dyDescent="0.35">
      <c r="A661" s="159"/>
      <c r="B661" s="159"/>
    </row>
    <row r="662" spans="1:2" x14ac:dyDescent="0.35">
      <c r="A662" s="159"/>
      <c r="B662" s="159"/>
    </row>
    <row r="663" spans="1:2" x14ac:dyDescent="0.35">
      <c r="A663" s="159"/>
      <c r="B663" s="159"/>
    </row>
    <row r="664" spans="1:2" x14ac:dyDescent="0.35">
      <c r="A664" s="159"/>
      <c r="B664" s="159"/>
    </row>
    <row r="665" spans="1:2" x14ac:dyDescent="0.35">
      <c r="A665" s="159"/>
      <c r="B665" s="159"/>
    </row>
    <row r="666" spans="1:2" x14ac:dyDescent="0.35">
      <c r="A666" s="159"/>
      <c r="B666" s="159"/>
    </row>
    <row r="667" spans="1:2" x14ac:dyDescent="0.35">
      <c r="A667" s="159"/>
      <c r="B667" s="159"/>
    </row>
    <row r="668" spans="1:2" x14ac:dyDescent="0.35">
      <c r="A668" s="159"/>
      <c r="B668" s="159"/>
    </row>
    <row r="669" spans="1:2" x14ac:dyDescent="0.35">
      <c r="A669" s="159"/>
      <c r="B669" s="159"/>
    </row>
    <row r="670" spans="1:2" x14ac:dyDescent="0.35">
      <c r="A670" s="159"/>
      <c r="B670" s="159"/>
    </row>
    <row r="671" spans="1:2" x14ac:dyDescent="0.35">
      <c r="A671" s="159"/>
      <c r="B671" s="159"/>
    </row>
    <row r="672" spans="1:2" x14ac:dyDescent="0.35">
      <c r="A672" s="159"/>
      <c r="B672" s="159"/>
    </row>
    <row r="673" spans="1:2" x14ac:dyDescent="0.35">
      <c r="A673" s="159"/>
      <c r="B673" s="159"/>
    </row>
    <row r="674" spans="1:2" x14ac:dyDescent="0.35">
      <c r="A674" s="159"/>
      <c r="B674" s="159"/>
    </row>
    <row r="675" spans="1:2" x14ac:dyDescent="0.35">
      <c r="A675" s="159"/>
      <c r="B675" s="159"/>
    </row>
    <row r="676" spans="1:2" x14ac:dyDescent="0.35">
      <c r="A676" s="159"/>
      <c r="B676" s="159"/>
    </row>
    <row r="677" spans="1:2" x14ac:dyDescent="0.35">
      <c r="A677" s="159"/>
      <c r="B677" s="159"/>
    </row>
    <row r="678" spans="1:2" x14ac:dyDescent="0.35">
      <c r="A678" s="159"/>
      <c r="B678" s="159"/>
    </row>
    <row r="679" spans="1:2" x14ac:dyDescent="0.35">
      <c r="A679" s="159"/>
      <c r="B679" s="159"/>
    </row>
    <row r="680" spans="1:2" x14ac:dyDescent="0.35">
      <c r="A680" s="159"/>
      <c r="B680" s="159"/>
    </row>
    <row r="681" spans="1:2" x14ac:dyDescent="0.35">
      <c r="A681" s="159"/>
      <c r="B681" s="159"/>
    </row>
    <row r="682" spans="1:2" x14ac:dyDescent="0.35">
      <c r="A682" s="159"/>
      <c r="B682" s="159"/>
    </row>
    <row r="683" spans="1:2" x14ac:dyDescent="0.35">
      <c r="A683" s="159"/>
      <c r="B683" s="159"/>
    </row>
    <row r="684" spans="1:2" x14ac:dyDescent="0.35">
      <c r="A684" s="159"/>
      <c r="B684" s="159"/>
    </row>
    <row r="685" spans="1:2" x14ac:dyDescent="0.35">
      <c r="A685" s="159"/>
      <c r="B685" s="159"/>
    </row>
    <row r="686" spans="1:2" x14ac:dyDescent="0.35">
      <c r="A686" s="159"/>
      <c r="B686" s="159"/>
    </row>
    <row r="687" spans="1:2" x14ac:dyDescent="0.35">
      <c r="A687" s="159"/>
      <c r="B687" s="159"/>
    </row>
    <row r="688" spans="1:2" x14ac:dyDescent="0.35">
      <c r="A688" s="159"/>
      <c r="B688" s="159"/>
    </row>
    <row r="689" spans="1:2" x14ac:dyDescent="0.35">
      <c r="A689" s="159"/>
      <c r="B689" s="159"/>
    </row>
    <row r="690" spans="1:2" x14ac:dyDescent="0.35">
      <c r="A690" s="159"/>
      <c r="B690" s="159"/>
    </row>
    <row r="691" spans="1:2" x14ac:dyDescent="0.35">
      <c r="A691" s="159"/>
      <c r="B691" s="159"/>
    </row>
    <row r="692" spans="1:2" x14ac:dyDescent="0.35">
      <c r="A692" s="159"/>
      <c r="B692" s="159"/>
    </row>
    <row r="693" spans="1:2" x14ac:dyDescent="0.35">
      <c r="A693" s="159"/>
      <c r="B693" s="159"/>
    </row>
    <row r="694" spans="1:2" x14ac:dyDescent="0.35">
      <c r="A694" s="159"/>
      <c r="B694" s="159"/>
    </row>
    <row r="695" spans="1:2" x14ac:dyDescent="0.35">
      <c r="A695" s="159"/>
      <c r="B695" s="159"/>
    </row>
    <row r="696" spans="1:2" x14ac:dyDescent="0.35">
      <c r="A696" s="159"/>
      <c r="B696" s="159"/>
    </row>
    <row r="697" spans="1:2" x14ac:dyDescent="0.35">
      <c r="A697" s="159"/>
      <c r="B697" s="159"/>
    </row>
    <row r="698" spans="1:2" x14ac:dyDescent="0.35">
      <c r="A698" s="159"/>
      <c r="B698" s="159"/>
    </row>
    <row r="699" spans="1:2" x14ac:dyDescent="0.35">
      <c r="A699" s="159"/>
      <c r="B699" s="159"/>
    </row>
    <row r="700" spans="1:2" x14ac:dyDescent="0.35">
      <c r="A700" s="159"/>
      <c r="B700" s="159"/>
    </row>
    <row r="701" spans="1:2" x14ac:dyDescent="0.35">
      <c r="A701" s="159"/>
      <c r="B701" s="159"/>
    </row>
    <row r="702" spans="1:2" x14ac:dyDescent="0.35">
      <c r="A702" s="159"/>
      <c r="B702" s="159"/>
    </row>
    <row r="703" spans="1:2" x14ac:dyDescent="0.35">
      <c r="A703" s="159"/>
      <c r="B703" s="159"/>
    </row>
    <row r="704" spans="1:2" x14ac:dyDescent="0.35">
      <c r="A704" s="159"/>
      <c r="B704" s="159"/>
    </row>
    <row r="705" spans="1:2" x14ac:dyDescent="0.35">
      <c r="A705" s="159"/>
      <c r="B705" s="159"/>
    </row>
    <row r="706" spans="1:2" x14ac:dyDescent="0.35">
      <c r="A706" s="159"/>
      <c r="B706" s="159"/>
    </row>
    <row r="707" spans="1:2" x14ac:dyDescent="0.35">
      <c r="A707" s="159"/>
      <c r="B707" s="159"/>
    </row>
    <row r="708" spans="1:2" x14ac:dyDescent="0.35">
      <c r="A708" s="159"/>
      <c r="B708" s="159"/>
    </row>
    <row r="709" spans="1:2" x14ac:dyDescent="0.35">
      <c r="A709" s="159"/>
      <c r="B709" s="159"/>
    </row>
    <row r="710" spans="1:2" x14ac:dyDescent="0.35">
      <c r="A710" s="159"/>
      <c r="B710" s="159"/>
    </row>
    <row r="711" spans="1:2" x14ac:dyDescent="0.35">
      <c r="A711" s="159"/>
      <c r="B711" s="159"/>
    </row>
    <row r="712" spans="1:2" x14ac:dyDescent="0.35">
      <c r="A712" s="159"/>
      <c r="B712" s="159"/>
    </row>
    <row r="713" spans="1:2" x14ac:dyDescent="0.35">
      <c r="A713" s="159"/>
      <c r="B713" s="159"/>
    </row>
    <row r="714" spans="1:2" x14ac:dyDescent="0.35">
      <c r="A714" s="159"/>
      <c r="B714" s="159"/>
    </row>
    <row r="715" spans="1:2" x14ac:dyDescent="0.35">
      <c r="A715" s="159"/>
      <c r="B715" s="159"/>
    </row>
    <row r="716" spans="1:2" x14ac:dyDescent="0.35">
      <c r="A716" s="159"/>
      <c r="B716" s="159"/>
    </row>
    <row r="717" spans="1:2" x14ac:dyDescent="0.35">
      <c r="A717" s="159"/>
      <c r="B717" s="159"/>
    </row>
    <row r="718" spans="1:2" x14ac:dyDescent="0.35">
      <c r="A718" s="159"/>
      <c r="B718" s="159"/>
    </row>
    <row r="719" spans="1:2" x14ac:dyDescent="0.35">
      <c r="A719" s="159"/>
      <c r="B719" s="159"/>
    </row>
    <row r="720" spans="1:2" x14ac:dyDescent="0.35">
      <c r="A720" s="159"/>
      <c r="B720" s="159"/>
    </row>
    <row r="721" spans="1:2" x14ac:dyDescent="0.35">
      <c r="A721" s="159"/>
      <c r="B721" s="159"/>
    </row>
    <row r="722" spans="1:2" x14ac:dyDescent="0.35">
      <c r="A722" s="159"/>
      <c r="B722" s="159"/>
    </row>
    <row r="723" spans="1:2" x14ac:dyDescent="0.35">
      <c r="A723" s="159"/>
      <c r="B723" s="159"/>
    </row>
    <row r="724" spans="1:2" x14ac:dyDescent="0.35">
      <c r="A724" s="159"/>
      <c r="B724" s="159"/>
    </row>
    <row r="725" spans="1:2" x14ac:dyDescent="0.35">
      <c r="A725" s="159"/>
      <c r="B725" s="159"/>
    </row>
    <row r="726" spans="1:2" x14ac:dyDescent="0.35">
      <c r="A726" s="159"/>
      <c r="B726" s="159"/>
    </row>
    <row r="727" spans="1:2" x14ac:dyDescent="0.35">
      <c r="A727" s="159"/>
      <c r="B727" s="159"/>
    </row>
    <row r="728" spans="1:2" x14ac:dyDescent="0.35">
      <c r="A728" s="159"/>
      <c r="B728" s="159"/>
    </row>
    <row r="729" spans="1:2" x14ac:dyDescent="0.35">
      <c r="A729" s="159"/>
      <c r="B729" s="159"/>
    </row>
    <row r="730" spans="1:2" x14ac:dyDescent="0.35">
      <c r="A730" s="159"/>
      <c r="B730" s="159"/>
    </row>
    <row r="731" spans="1:2" x14ac:dyDescent="0.35">
      <c r="A731" s="159"/>
      <c r="B731" s="159"/>
    </row>
    <row r="732" spans="1:2" x14ac:dyDescent="0.35">
      <c r="A732" s="159"/>
      <c r="B732" s="159"/>
    </row>
    <row r="733" spans="1:2" x14ac:dyDescent="0.35">
      <c r="A733" s="159"/>
      <c r="B733" s="159"/>
    </row>
    <row r="734" spans="1:2" x14ac:dyDescent="0.35">
      <c r="A734" s="159"/>
      <c r="B734" s="159"/>
    </row>
    <row r="735" spans="1:2" x14ac:dyDescent="0.35">
      <c r="A735" s="159"/>
      <c r="B735" s="159"/>
    </row>
    <row r="736" spans="1:2" x14ac:dyDescent="0.35">
      <c r="A736" s="159"/>
      <c r="B736" s="159"/>
    </row>
    <row r="737" spans="1:2" x14ac:dyDescent="0.35">
      <c r="A737" s="159"/>
      <c r="B737" s="159"/>
    </row>
    <row r="738" spans="1:2" x14ac:dyDescent="0.35">
      <c r="A738" s="159"/>
      <c r="B738" s="159"/>
    </row>
    <row r="739" spans="1:2" x14ac:dyDescent="0.35">
      <c r="A739" s="159"/>
      <c r="B739" s="159"/>
    </row>
    <row r="740" spans="1:2" x14ac:dyDescent="0.35">
      <c r="A740" s="159"/>
      <c r="B740" s="159"/>
    </row>
    <row r="741" spans="1:2" x14ac:dyDescent="0.35">
      <c r="A741" s="159"/>
      <c r="B741" s="159"/>
    </row>
    <row r="742" spans="1:2" x14ac:dyDescent="0.35">
      <c r="A742" s="159"/>
      <c r="B742" s="159"/>
    </row>
    <row r="743" spans="1:2" x14ac:dyDescent="0.35">
      <c r="A743" s="159"/>
      <c r="B743" s="159"/>
    </row>
    <row r="744" spans="1:2" x14ac:dyDescent="0.35">
      <c r="A744" s="159"/>
      <c r="B744" s="159"/>
    </row>
    <row r="745" spans="1:2" x14ac:dyDescent="0.35">
      <c r="A745" s="159"/>
      <c r="B745" s="159"/>
    </row>
    <row r="746" spans="1:2" x14ac:dyDescent="0.35">
      <c r="A746" s="159"/>
      <c r="B746" s="159"/>
    </row>
    <row r="747" spans="1:2" x14ac:dyDescent="0.35">
      <c r="A747" s="159"/>
      <c r="B747" s="159"/>
    </row>
    <row r="748" spans="1:2" x14ac:dyDescent="0.35">
      <c r="A748" s="159"/>
      <c r="B748" s="159"/>
    </row>
    <row r="749" spans="1:2" x14ac:dyDescent="0.35">
      <c r="A749" s="159"/>
      <c r="B749" s="159"/>
    </row>
    <row r="750" spans="1:2" x14ac:dyDescent="0.35">
      <c r="A750" s="159"/>
      <c r="B750" s="159"/>
    </row>
    <row r="751" spans="1:2" x14ac:dyDescent="0.35">
      <c r="A751" s="159"/>
      <c r="B751" s="159"/>
    </row>
    <row r="752" spans="1:2" x14ac:dyDescent="0.35">
      <c r="A752" s="159"/>
      <c r="B752" s="159"/>
    </row>
    <row r="753" spans="1:2" x14ac:dyDescent="0.35">
      <c r="A753" s="159"/>
      <c r="B753" s="159"/>
    </row>
    <row r="754" spans="1:2" x14ac:dyDescent="0.35">
      <c r="A754" s="159"/>
      <c r="B754" s="159"/>
    </row>
    <row r="755" spans="1:2" x14ac:dyDescent="0.35">
      <c r="A755" s="159"/>
      <c r="B755" s="159"/>
    </row>
    <row r="756" spans="1:2" x14ac:dyDescent="0.35">
      <c r="A756" s="159"/>
      <c r="B756" s="159"/>
    </row>
    <row r="757" spans="1:2" x14ac:dyDescent="0.35">
      <c r="A757" s="159"/>
      <c r="B757" s="159"/>
    </row>
    <row r="758" spans="1:2" x14ac:dyDescent="0.35">
      <c r="A758" s="159"/>
      <c r="B758" s="159"/>
    </row>
    <row r="759" spans="1:2" x14ac:dyDescent="0.35">
      <c r="A759" s="159"/>
      <c r="B759" s="159"/>
    </row>
    <row r="760" spans="1:2" x14ac:dyDescent="0.35">
      <c r="A760" s="159"/>
      <c r="B760" s="159"/>
    </row>
    <row r="761" spans="1:2" x14ac:dyDescent="0.35">
      <c r="A761" s="159"/>
      <c r="B761" s="159"/>
    </row>
    <row r="762" spans="1:2" x14ac:dyDescent="0.35">
      <c r="A762" s="159"/>
      <c r="B762" s="159"/>
    </row>
    <row r="763" spans="1:2" x14ac:dyDescent="0.35">
      <c r="A763" s="159"/>
      <c r="B763" s="159"/>
    </row>
    <row r="764" spans="1:2" x14ac:dyDescent="0.35">
      <c r="A764" s="159"/>
      <c r="B764" s="159"/>
    </row>
    <row r="765" spans="1:2" x14ac:dyDescent="0.35">
      <c r="A765" s="159"/>
      <c r="B765" s="159"/>
    </row>
    <row r="766" spans="1:2" x14ac:dyDescent="0.35">
      <c r="A766" s="159"/>
      <c r="B766" s="159"/>
    </row>
    <row r="767" spans="1:2" x14ac:dyDescent="0.35">
      <c r="A767" s="159"/>
      <c r="B767" s="159"/>
    </row>
    <row r="768" spans="1:2" x14ac:dyDescent="0.35">
      <c r="A768" s="159"/>
      <c r="B768" s="159"/>
    </row>
    <row r="769" spans="1:2" x14ac:dyDescent="0.35">
      <c r="A769" s="159"/>
      <c r="B769" s="159"/>
    </row>
    <row r="770" spans="1:2" x14ac:dyDescent="0.35">
      <c r="A770" s="159"/>
      <c r="B770" s="159"/>
    </row>
    <row r="771" spans="1:2" x14ac:dyDescent="0.35">
      <c r="A771" s="159"/>
      <c r="B771" s="159"/>
    </row>
    <row r="772" spans="1:2" x14ac:dyDescent="0.35">
      <c r="A772" s="159"/>
      <c r="B772" s="159"/>
    </row>
    <row r="773" spans="1:2" x14ac:dyDescent="0.35">
      <c r="A773" s="159"/>
      <c r="B773" s="159"/>
    </row>
    <row r="774" spans="1:2" x14ac:dyDescent="0.35">
      <c r="A774" s="159"/>
      <c r="B774" s="159"/>
    </row>
    <row r="775" spans="1:2" x14ac:dyDescent="0.35">
      <c r="A775" s="159"/>
      <c r="B775" s="159"/>
    </row>
    <row r="776" spans="1:2" x14ac:dyDescent="0.35">
      <c r="A776" s="159"/>
      <c r="B776" s="159"/>
    </row>
    <row r="777" spans="1:2" x14ac:dyDescent="0.35">
      <c r="A777" s="159"/>
      <c r="B777" s="159"/>
    </row>
    <row r="778" spans="1:2" x14ac:dyDescent="0.35">
      <c r="A778" s="159"/>
      <c r="B778" s="159"/>
    </row>
    <row r="779" spans="1:2" x14ac:dyDescent="0.35">
      <c r="A779" s="159"/>
      <c r="B779" s="159"/>
    </row>
    <row r="780" spans="1:2" x14ac:dyDescent="0.35">
      <c r="A780" s="159"/>
      <c r="B780" s="159"/>
    </row>
    <row r="781" spans="1:2" x14ac:dyDescent="0.35">
      <c r="A781" s="159"/>
      <c r="B781" s="159"/>
    </row>
    <row r="782" spans="1:2" x14ac:dyDescent="0.35">
      <c r="A782" s="159"/>
      <c r="B782" s="159"/>
    </row>
    <row r="783" spans="1:2" x14ac:dyDescent="0.35">
      <c r="A783" s="159"/>
      <c r="B783" s="159"/>
    </row>
    <row r="784" spans="1:2" x14ac:dyDescent="0.35">
      <c r="A784" s="159"/>
      <c r="B784" s="159"/>
    </row>
    <row r="785" spans="1:2" x14ac:dyDescent="0.35">
      <c r="A785" s="159"/>
      <c r="B785" s="159"/>
    </row>
    <row r="786" spans="1:2" x14ac:dyDescent="0.35">
      <c r="A786" s="159"/>
      <c r="B786" s="159"/>
    </row>
    <row r="787" spans="1:2" x14ac:dyDescent="0.35">
      <c r="A787" s="159"/>
      <c r="B787" s="159"/>
    </row>
    <row r="788" spans="1:2" x14ac:dyDescent="0.35">
      <c r="A788" s="159"/>
      <c r="B788" s="159"/>
    </row>
    <row r="789" spans="1:2" x14ac:dyDescent="0.35">
      <c r="A789" s="159"/>
      <c r="B789" s="159"/>
    </row>
    <row r="790" spans="1:2" x14ac:dyDescent="0.35">
      <c r="A790" s="159"/>
      <c r="B790" s="159"/>
    </row>
    <row r="791" spans="1:2" x14ac:dyDescent="0.35">
      <c r="A791" s="159"/>
      <c r="B791" s="159"/>
    </row>
    <row r="792" spans="1:2" x14ac:dyDescent="0.35">
      <c r="A792" s="159"/>
      <c r="B792" s="159"/>
    </row>
    <row r="793" spans="1:2" x14ac:dyDescent="0.35">
      <c r="A793" s="159"/>
      <c r="B793" s="159"/>
    </row>
    <row r="794" spans="1:2" x14ac:dyDescent="0.35">
      <c r="A794" s="159"/>
      <c r="B794" s="159"/>
    </row>
    <row r="795" spans="1:2" x14ac:dyDescent="0.35">
      <c r="A795" s="159"/>
      <c r="B795" s="159"/>
    </row>
    <row r="796" spans="1:2" x14ac:dyDescent="0.35">
      <c r="A796" s="159"/>
      <c r="B796" s="159"/>
    </row>
    <row r="797" spans="1:2" x14ac:dyDescent="0.35">
      <c r="A797" s="159"/>
      <c r="B797" s="159"/>
    </row>
    <row r="798" spans="1:2" x14ac:dyDescent="0.35">
      <c r="A798" s="159"/>
      <c r="B798" s="159"/>
    </row>
    <row r="799" spans="1:2" x14ac:dyDescent="0.35">
      <c r="A799" s="159"/>
      <c r="B799" s="159"/>
    </row>
    <row r="800" spans="1:2" x14ac:dyDescent="0.35">
      <c r="A800" s="159"/>
      <c r="B800" s="159"/>
    </row>
    <row r="801" spans="1:2" x14ac:dyDescent="0.35">
      <c r="A801" s="159"/>
      <c r="B801" s="159"/>
    </row>
    <row r="802" spans="1:2" x14ac:dyDescent="0.35">
      <c r="A802" s="159"/>
      <c r="B802" s="159"/>
    </row>
    <row r="803" spans="1:2" x14ac:dyDescent="0.35">
      <c r="A803" s="159"/>
      <c r="B803" s="159"/>
    </row>
    <row r="804" spans="1:2" x14ac:dyDescent="0.35">
      <c r="A804" s="159"/>
      <c r="B804" s="159"/>
    </row>
    <row r="805" spans="1:2" x14ac:dyDescent="0.35">
      <c r="A805" s="159"/>
      <c r="B805" s="159"/>
    </row>
    <row r="806" spans="1:2" x14ac:dyDescent="0.35">
      <c r="A806" s="159"/>
      <c r="B806" s="159"/>
    </row>
    <row r="807" spans="1:2" x14ac:dyDescent="0.35">
      <c r="A807" s="159"/>
      <c r="B807" s="159"/>
    </row>
    <row r="808" spans="1:2" x14ac:dyDescent="0.35">
      <c r="A808" s="159"/>
      <c r="B808" s="159"/>
    </row>
    <row r="809" spans="1:2" x14ac:dyDescent="0.35">
      <c r="A809" s="159"/>
      <c r="B809" s="159"/>
    </row>
    <row r="810" spans="1:2" x14ac:dyDescent="0.35">
      <c r="A810" s="159"/>
      <c r="B810" s="159"/>
    </row>
    <row r="811" spans="1:2" x14ac:dyDescent="0.35">
      <c r="A811" s="159"/>
      <c r="B811" s="159"/>
    </row>
    <row r="812" spans="1:2" x14ac:dyDescent="0.35">
      <c r="A812" s="159"/>
      <c r="B812" s="159"/>
    </row>
    <row r="813" spans="1:2" x14ac:dyDescent="0.35">
      <c r="A813" s="159"/>
      <c r="B813" s="159"/>
    </row>
    <row r="814" spans="1:2" x14ac:dyDescent="0.35">
      <c r="A814" s="159"/>
      <c r="B814" s="159"/>
    </row>
    <row r="815" spans="1:2" x14ac:dyDescent="0.35">
      <c r="A815" s="159"/>
      <c r="B815" s="159"/>
    </row>
    <row r="816" spans="1:2" x14ac:dyDescent="0.35">
      <c r="A816" s="159"/>
      <c r="B816" s="159"/>
    </row>
    <row r="817" spans="1:2" x14ac:dyDescent="0.35">
      <c r="A817" s="159"/>
      <c r="B817" s="159"/>
    </row>
    <row r="818" spans="1:2" x14ac:dyDescent="0.35">
      <c r="A818" s="159"/>
      <c r="B818" s="159"/>
    </row>
    <row r="819" spans="1:2" x14ac:dyDescent="0.35">
      <c r="A819" s="159"/>
      <c r="B819" s="159"/>
    </row>
    <row r="820" spans="1:2" x14ac:dyDescent="0.35">
      <c r="A820" s="159"/>
      <c r="B820" s="159"/>
    </row>
    <row r="821" spans="1:2" x14ac:dyDescent="0.35">
      <c r="A821" s="159"/>
      <c r="B821" s="159"/>
    </row>
    <row r="822" spans="1:2" x14ac:dyDescent="0.35">
      <c r="A822" s="159"/>
      <c r="B822" s="159"/>
    </row>
    <row r="823" spans="1:2" x14ac:dyDescent="0.35">
      <c r="A823" s="159"/>
      <c r="B823" s="159"/>
    </row>
    <row r="824" spans="1:2" x14ac:dyDescent="0.35">
      <c r="A824" s="159"/>
      <c r="B824" s="159"/>
    </row>
    <row r="825" spans="1:2" x14ac:dyDescent="0.35">
      <c r="A825" s="159"/>
      <c r="B825" s="159"/>
    </row>
    <row r="826" spans="1:2" x14ac:dyDescent="0.35">
      <c r="A826" s="159"/>
      <c r="B826" s="159"/>
    </row>
    <row r="827" spans="1:2" x14ac:dyDescent="0.35">
      <c r="A827" s="159"/>
      <c r="B827" s="159"/>
    </row>
    <row r="828" spans="1:2" x14ac:dyDescent="0.35">
      <c r="A828" s="159"/>
      <c r="B828" s="159"/>
    </row>
    <row r="829" spans="1:2" x14ac:dyDescent="0.35">
      <c r="A829" s="159"/>
      <c r="B829" s="159"/>
    </row>
    <row r="830" spans="1:2" x14ac:dyDescent="0.35">
      <c r="A830" s="159"/>
      <c r="B830" s="159"/>
    </row>
    <row r="831" spans="1:2" x14ac:dyDescent="0.35">
      <c r="A831" s="159"/>
      <c r="B831" s="159"/>
    </row>
    <row r="832" spans="1:2" x14ac:dyDescent="0.35">
      <c r="A832" s="159"/>
      <c r="B832" s="159"/>
    </row>
    <row r="833" spans="1:2" x14ac:dyDescent="0.35">
      <c r="A833" s="159"/>
      <c r="B833" s="159"/>
    </row>
    <row r="834" spans="1:2" x14ac:dyDescent="0.35">
      <c r="A834" s="159"/>
      <c r="B834" s="159"/>
    </row>
    <row r="835" spans="1:2" x14ac:dyDescent="0.35">
      <c r="A835" s="159"/>
      <c r="B835" s="159"/>
    </row>
    <row r="836" spans="1:2" x14ac:dyDescent="0.35">
      <c r="A836" s="159"/>
      <c r="B836" s="159"/>
    </row>
    <row r="837" spans="1:2" x14ac:dyDescent="0.35">
      <c r="A837" s="159"/>
      <c r="B837" s="159"/>
    </row>
    <row r="838" spans="1:2" x14ac:dyDescent="0.35">
      <c r="A838" s="159"/>
      <c r="B838" s="159"/>
    </row>
    <row r="839" spans="1:2" x14ac:dyDescent="0.35">
      <c r="A839" s="159"/>
      <c r="B839" s="159"/>
    </row>
    <row r="840" spans="1:2" x14ac:dyDescent="0.35">
      <c r="A840" s="159"/>
      <c r="B840" s="159"/>
    </row>
    <row r="841" spans="1:2" x14ac:dyDescent="0.35">
      <c r="A841" s="159"/>
      <c r="B841" s="159"/>
    </row>
    <row r="842" spans="1:2" x14ac:dyDescent="0.35">
      <c r="A842" s="159"/>
      <c r="B842" s="159"/>
    </row>
    <row r="843" spans="1:2" x14ac:dyDescent="0.35">
      <c r="A843" s="159"/>
      <c r="B843" s="159"/>
    </row>
    <row r="844" spans="1:2" x14ac:dyDescent="0.35">
      <c r="A844" s="159"/>
      <c r="B844" s="159"/>
    </row>
    <row r="845" spans="1:2" x14ac:dyDescent="0.35">
      <c r="A845" s="159"/>
      <c r="B845" s="159"/>
    </row>
    <row r="846" spans="1:2" x14ac:dyDescent="0.35">
      <c r="A846" s="159"/>
      <c r="B846" s="159"/>
    </row>
    <row r="847" spans="1:2" x14ac:dyDescent="0.35">
      <c r="A847" s="159"/>
      <c r="B847" s="159"/>
    </row>
    <row r="848" spans="1:2" x14ac:dyDescent="0.35">
      <c r="A848" s="159"/>
      <c r="B848" s="159"/>
    </row>
    <row r="849" spans="1:2" x14ac:dyDescent="0.35">
      <c r="A849" s="159"/>
      <c r="B849" s="159"/>
    </row>
    <row r="850" spans="1:2" x14ac:dyDescent="0.35">
      <c r="A850" s="159"/>
      <c r="B850" s="159"/>
    </row>
    <row r="851" spans="1:2" x14ac:dyDescent="0.35">
      <c r="A851" s="159"/>
      <c r="B851" s="159"/>
    </row>
    <row r="852" spans="1:2" x14ac:dyDescent="0.35">
      <c r="A852" s="159"/>
      <c r="B852" s="159"/>
    </row>
    <row r="853" spans="1:2" x14ac:dyDescent="0.35">
      <c r="A853" s="159"/>
      <c r="B853" s="159"/>
    </row>
    <row r="854" spans="1:2" x14ac:dyDescent="0.35">
      <c r="A854" s="159"/>
      <c r="B854" s="159"/>
    </row>
    <row r="855" spans="1:2" x14ac:dyDescent="0.35">
      <c r="A855" s="159"/>
      <c r="B855" s="159"/>
    </row>
    <row r="856" spans="1:2" x14ac:dyDescent="0.35">
      <c r="A856" s="159"/>
      <c r="B856" s="159"/>
    </row>
    <row r="857" spans="1:2" x14ac:dyDescent="0.35">
      <c r="A857" s="159"/>
      <c r="B857" s="159"/>
    </row>
    <row r="858" spans="1:2" x14ac:dyDescent="0.35">
      <c r="A858" s="159"/>
      <c r="B858" s="159"/>
    </row>
    <row r="859" spans="1:2" x14ac:dyDescent="0.35">
      <c r="A859" s="159"/>
      <c r="B859" s="159"/>
    </row>
    <row r="860" spans="1:2" x14ac:dyDescent="0.35">
      <c r="A860" s="159"/>
      <c r="B860" s="159"/>
    </row>
    <row r="861" spans="1:2" x14ac:dyDescent="0.35">
      <c r="A861" s="159"/>
      <c r="B861" s="159"/>
    </row>
    <row r="862" spans="1:2" x14ac:dyDescent="0.35">
      <c r="A862" s="159"/>
      <c r="B862" s="159"/>
    </row>
    <row r="863" spans="1:2" x14ac:dyDescent="0.35">
      <c r="A863" s="159"/>
      <c r="B863" s="159"/>
    </row>
    <row r="864" spans="1:2" x14ac:dyDescent="0.35">
      <c r="A864" s="159"/>
      <c r="B864" s="159"/>
    </row>
    <row r="865" spans="1:2" x14ac:dyDescent="0.35">
      <c r="A865" s="159"/>
      <c r="B865" s="159"/>
    </row>
    <row r="866" spans="1:2" x14ac:dyDescent="0.35">
      <c r="A866" s="159"/>
      <c r="B866" s="159"/>
    </row>
    <row r="867" spans="1:2" x14ac:dyDescent="0.35">
      <c r="A867" s="159"/>
      <c r="B867" s="159"/>
    </row>
    <row r="868" spans="1:2" x14ac:dyDescent="0.35">
      <c r="A868" s="159"/>
      <c r="B868" s="159"/>
    </row>
    <row r="869" spans="1:2" x14ac:dyDescent="0.35">
      <c r="A869" s="159"/>
      <c r="B869" s="159"/>
    </row>
    <row r="870" spans="1:2" x14ac:dyDescent="0.35">
      <c r="A870" s="159"/>
      <c r="B870" s="159"/>
    </row>
    <row r="871" spans="1:2" x14ac:dyDescent="0.35">
      <c r="A871" s="159"/>
      <c r="B871" s="159"/>
    </row>
    <row r="872" spans="1:2" x14ac:dyDescent="0.35">
      <c r="A872" s="159"/>
      <c r="B872" s="159"/>
    </row>
    <row r="873" spans="1:2" x14ac:dyDescent="0.35">
      <c r="A873" s="159"/>
      <c r="B873" s="159"/>
    </row>
    <row r="874" spans="1:2" x14ac:dyDescent="0.35">
      <c r="A874" s="159"/>
      <c r="B874" s="159"/>
    </row>
    <row r="875" spans="1:2" x14ac:dyDescent="0.35">
      <c r="A875" s="159"/>
      <c r="B875" s="159"/>
    </row>
    <row r="876" spans="1:2" x14ac:dyDescent="0.35">
      <c r="A876" s="159"/>
      <c r="B876" s="159"/>
    </row>
    <row r="877" spans="1:2" x14ac:dyDescent="0.35">
      <c r="A877" s="159"/>
      <c r="B877" s="159"/>
    </row>
    <row r="878" spans="1:2" x14ac:dyDescent="0.35">
      <c r="A878" s="159"/>
      <c r="B878" s="159"/>
    </row>
    <row r="879" spans="1:2" x14ac:dyDescent="0.35">
      <c r="A879" s="159"/>
      <c r="B879" s="159"/>
    </row>
    <row r="880" spans="1:2" x14ac:dyDescent="0.35">
      <c r="A880" s="159"/>
      <c r="B880" s="159"/>
    </row>
    <row r="881" spans="1:2" x14ac:dyDescent="0.35">
      <c r="A881" s="159"/>
      <c r="B881" s="159"/>
    </row>
    <row r="882" spans="1:2" x14ac:dyDescent="0.35">
      <c r="A882" s="159"/>
      <c r="B882" s="159"/>
    </row>
    <row r="883" spans="1:2" x14ac:dyDescent="0.35">
      <c r="A883" s="159"/>
      <c r="B883" s="159"/>
    </row>
    <row r="884" spans="1:2" x14ac:dyDescent="0.35">
      <c r="A884" s="159"/>
      <c r="B884" s="159"/>
    </row>
    <row r="885" spans="1:2" x14ac:dyDescent="0.35">
      <c r="A885" s="159"/>
      <c r="B885" s="159"/>
    </row>
    <row r="886" spans="1:2" x14ac:dyDescent="0.35">
      <c r="A886" s="159"/>
      <c r="B886" s="159"/>
    </row>
    <row r="887" spans="1:2" x14ac:dyDescent="0.35">
      <c r="A887" s="159"/>
      <c r="B887" s="159"/>
    </row>
    <row r="888" spans="1:2" x14ac:dyDescent="0.35">
      <c r="A888" s="159"/>
      <c r="B888" s="159"/>
    </row>
    <row r="889" spans="1:2" x14ac:dyDescent="0.35">
      <c r="A889" s="159"/>
      <c r="B889" s="159"/>
    </row>
    <row r="890" spans="1:2" x14ac:dyDescent="0.35">
      <c r="A890" s="159"/>
      <c r="B890" s="159"/>
    </row>
    <row r="891" spans="1:2" x14ac:dyDescent="0.35">
      <c r="A891" s="159"/>
      <c r="B891" s="159"/>
    </row>
    <row r="892" spans="1:2" x14ac:dyDescent="0.35">
      <c r="A892" s="159"/>
      <c r="B892" s="159"/>
    </row>
    <row r="893" spans="1:2" x14ac:dyDescent="0.35">
      <c r="A893" s="159"/>
      <c r="B893" s="159"/>
    </row>
    <row r="894" spans="1:2" x14ac:dyDescent="0.35">
      <c r="A894" s="159"/>
      <c r="B894" s="159"/>
    </row>
    <row r="895" spans="1:2" x14ac:dyDescent="0.35">
      <c r="A895" s="159"/>
      <c r="B895" s="159"/>
    </row>
    <row r="896" spans="1:2" x14ac:dyDescent="0.35">
      <c r="A896" s="159"/>
      <c r="B896" s="159"/>
    </row>
    <row r="897" spans="1:2" x14ac:dyDescent="0.35">
      <c r="A897" s="159"/>
      <c r="B897" s="159"/>
    </row>
    <row r="898" spans="1:2" x14ac:dyDescent="0.35">
      <c r="A898" s="159"/>
      <c r="B898" s="159"/>
    </row>
    <row r="899" spans="1:2" x14ac:dyDescent="0.35">
      <c r="A899" s="159"/>
      <c r="B899" s="159"/>
    </row>
    <row r="900" spans="1:2" x14ac:dyDescent="0.35">
      <c r="A900" s="159"/>
      <c r="B900" s="159"/>
    </row>
    <row r="901" spans="1:2" x14ac:dyDescent="0.35">
      <c r="A901" s="159"/>
      <c r="B901" s="159"/>
    </row>
    <row r="902" spans="1:2" x14ac:dyDescent="0.35">
      <c r="A902" s="159"/>
      <c r="B902" s="159"/>
    </row>
    <row r="903" spans="1:2" x14ac:dyDescent="0.35">
      <c r="A903" s="159"/>
      <c r="B903" s="159"/>
    </row>
    <row r="904" spans="1:2" x14ac:dyDescent="0.35">
      <c r="A904" s="159"/>
      <c r="B904" s="159"/>
    </row>
    <row r="905" spans="1:2" x14ac:dyDescent="0.35">
      <c r="A905" s="159"/>
      <c r="B905" s="159"/>
    </row>
    <row r="906" spans="1:2" x14ac:dyDescent="0.35">
      <c r="A906" s="159"/>
      <c r="B906" s="159"/>
    </row>
    <row r="907" spans="1:2" x14ac:dyDescent="0.35">
      <c r="A907" s="159"/>
      <c r="B907" s="159"/>
    </row>
    <row r="908" spans="1:2" x14ac:dyDescent="0.35">
      <c r="A908" s="159"/>
      <c r="B908" s="159"/>
    </row>
    <row r="909" spans="1:2" x14ac:dyDescent="0.35">
      <c r="A909" s="159"/>
      <c r="B909" s="159"/>
    </row>
    <row r="910" spans="1:2" x14ac:dyDescent="0.35">
      <c r="A910" s="159"/>
      <c r="B910" s="159"/>
    </row>
    <row r="911" spans="1:2" x14ac:dyDescent="0.35">
      <c r="A911" s="159"/>
      <c r="B911" s="159"/>
    </row>
    <row r="912" spans="1:2" x14ac:dyDescent="0.35">
      <c r="A912" s="159"/>
      <c r="B912" s="159"/>
    </row>
    <row r="913" spans="1:2" x14ac:dyDescent="0.35">
      <c r="A913" s="159"/>
      <c r="B913" s="159"/>
    </row>
    <row r="914" spans="1:2" x14ac:dyDescent="0.35">
      <c r="A914" s="159"/>
      <c r="B914" s="159"/>
    </row>
    <row r="915" spans="1:2" x14ac:dyDescent="0.35">
      <c r="A915" s="159"/>
      <c r="B915" s="159"/>
    </row>
    <row r="916" spans="1:2" x14ac:dyDescent="0.35">
      <c r="A916" s="159"/>
      <c r="B916" s="159"/>
    </row>
    <row r="917" spans="1:2" x14ac:dyDescent="0.35">
      <c r="A917" s="159"/>
      <c r="B917" s="159"/>
    </row>
    <row r="918" spans="1:2" x14ac:dyDescent="0.35">
      <c r="A918" s="159"/>
      <c r="B918" s="159"/>
    </row>
    <row r="919" spans="1:2" x14ac:dyDescent="0.35">
      <c r="A919" s="159"/>
      <c r="B919" s="159"/>
    </row>
    <row r="920" spans="1:2" x14ac:dyDescent="0.35">
      <c r="A920" s="159"/>
      <c r="B920" s="159"/>
    </row>
    <row r="921" spans="1:2" x14ac:dyDescent="0.35">
      <c r="A921" s="159"/>
      <c r="B921" s="159"/>
    </row>
    <row r="922" spans="1:2" x14ac:dyDescent="0.35">
      <c r="A922" s="159"/>
      <c r="B922" s="159"/>
    </row>
    <row r="923" spans="1:2" x14ac:dyDescent="0.35">
      <c r="A923" s="159"/>
      <c r="B923" s="159"/>
    </row>
    <row r="924" spans="1:2" x14ac:dyDescent="0.35">
      <c r="A924" s="159"/>
      <c r="B924" s="159"/>
    </row>
    <row r="925" spans="1:2" x14ac:dyDescent="0.35">
      <c r="A925" s="159"/>
      <c r="B925" s="159"/>
    </row>
    <row r="926" spans="1:2" x14ac:dyDescent="0.35">
      <c r="A926" s="159"/>
      <c r="B926" s="159"/>
    </row>
    <row r="927" spans="1:2" x14ac:dyDescent="0.35">
      <c r="A927" s="159"/>
      <c r="B927" s="159"/>
    </row>
    <row r="928" spans="1:2" x14ac:dyDescent="0.35">
      <c r="A928" s="159"/>
      <c r="B928" s="159"/>
    </row>
    <row r="929" spans="1:2" x14ac:dyDescent="0.35">
      <c r="A929" s="159"/>
      <c r="B929" s="159"/>
    </row>
    <row r="930" spans="1:2" x14ac:dyDescent="0.35">
      <c r="A930" s="159"/>
      <c r="B930" s="159"/>
    </row>
    <row r="931" spans="1:2" x14ac:dyDescent="0.35">
      <c r="A931" s="159"/>
      <c r="B931" s="159"/>
    </row>
    <row r="932" spans="1:2" x14ac:dyDescent="0.35">
      <c r="A932" s="159"/>
      <c r="B932" s="159"/>
    </row>
    <row r="933" spans="1:2" x14ac:dyDescent="0.35">
      <c r="A933" s="159"/>
      <c r="B933" s="159"/>
    </row>
    <row r="934" spans="1:2" x14ac:dyDescent="0.35">
      <c r="A934" s="159"/>
      <c r="B934" s="159"/>
    </row>
    <row r="935" spans="1:2" x14ac:dyDescent="0.35">
      <c r="A935" s="159"/>
      <c r="B935" s="159"/>
    </row>
    <row r="936" spans="1:2" x14ac:dyDescent="0.35">
      <c r="A936" s="159"/>
      <c r="B936" s="159"/>
    </row>
    <row r="937" spans="1:2" x14ac:dyDescent="0.35">
      <c r="A937" s="159"/>
      <c r="B937" s="159"/>
    </row>
    <row r="938" spans="1:2" x14ac:dyDescent="0.35">
      <c r="A938" s="159"/>
      <c r="B938" s="159"/>
    </row>
    <row r="939" spans="1:2" x14ac:dyDescent="0.35">
      <c r="A939" s="159"/>
      <c r="B939" s="159"/>
    </row>
    <row r="940" spans="1:2" x14ac:dyDescent="0.35">
      <c r="A940" s="159"/>
      <c r="B940" s="159"/>
    </row>
    <row r="941" spans="1:2" x14ac:dyDescent="0.35">
      <c r="A941" s="159"/>
      <c r="B941" s="159"/>
    </row>
    <row r="942" spans="1:2" x14ac:dyDescent="0.35">
      <c r="A942" s="159"/>
      <c r="B942" s="159"/>
    </row>
    <row r="943" spans="1:2" x14ac:dyDescent="0.35">
      <c r="A943" s="159"/>
      <c r="B943" s="159"/>
    </row>
    <row r="944" spans="1:2" x14ac:dyDescent="0.35">
      <c r="A944" s="159"/>
      <c r="B944" s="159"/>
    </row>
    <row r="945" spans="1:2" x14ac:dyDescent="0.35">
      <c r="A945" s="159"/>
      <c r="B945" s="159"/>
    </row>
    <row r="946" spans="1:2" x14ac:dyDescent="0.35">
      <c r="A946" s="159"/>
      <c r="B946" s="159"/>
    </row>
    <row r="947" spans="1:2" x14ac:dyDescent="0.35">
      <c r="A947" s="159"/>
      <c r="B947" s="159"/>
    </row>
    <row r="948" spans="1:2" x14ac:dyDescent="0.35">
      <c r="A948" s="159"/>
      <c r="B948" s="159"/>
    </row>
    <row r="949" spans="1:2" x14ac:dyDescent="0.35">
      <c r="A949" s="159"/>
      <c r="B949" s="159"/>
    </row>
    <row r="950" spans="1:2" x14ac:dyDescent="0.35">
      <c r="A950" s="159"/>
      <c r="B950" s="159"/>
    </row>
    <row r="951" spans="1:2" x14ac:dyDescent="0.35">
      <c r="A951" s="159"/>
      <c r="B951" s="159"/>
    </row>
    <row r="952" spans="1:2" x14ac:dyDescent="0.35">
      <c r="A952" s="159"/>
      <c r="B952" s="159"/>
    </row>
    <row r="953" spans="1:2" x14ac:dyDescent="0.35">
      <c r="A953" s="159"/>
      <c r="B953" s="159"/>
    </row>
    <row r="954" spans="1:2" x14ac:dyDescent="0.35">
      <c r="A954" s="159"/>
      <c r="B954" s="159"/>
    </row>
    <row r="955" spans="1:2" x14ac:dyDescent="0.35">
      <c r="A955" s="159"/>
      <c r="B955" s="159"/>
    </row>
    <row r="956" spans="1:2" x14ac:dyDescent="0.35">
      <c r="A956" s="159"/>
      <c r="B956" s="159"/>
    </row>
    <row r="957" spans="1:2" x14ac:dyDescent="0.35">
      <c r="A957" s="159"/>
      <c r="B957" s="159"/>
    </row>
    <row r="958" spans="1:2" x14ac:dyDescent="0.35">
      <c r="A958" s="159"/>
      <c r="B958" s="159"/>
    </row>
    <row r="959" spans="1:2" x14ac:dyDescent="0.35">
      <c r="A959" s="159"/>
      <c r="B959" s="159"/>
    </row>
    <row r="960" spans="1:2" x14ac:dyDescent="0.35">
      <c r="A960" s="159"/>
      <c r="B960" s="159"/>
    </row>
    <row r="961" spans="1:2" x14ac:dyDescent="0.35">
      <c r="A961" s="159"/>
      <c r="B961" s="159"/>
    </row>
    <row r="962" spans="1:2" x14ac:dyDescent="0.35">
      <c r="A962" s="159"/>
      <c r="B962" s="159"/>
    </row>
    <row r="963" spans="1:2" x14ac:dyDescent="0.35">
      <c r="A963" s="159"/>
      <c r="B963" s="159"/>
    </row>
    <row r="964" spans="1:2" x14ac:dyDescent="0.35">
      <c r="A964" s="159"/>
      <c r="B964" s="159"/>
    </row>
    <row r="965" spans="1:2" x14ac:dyDescent="0.35">
      <c r="A965" s="159"/>
      <c r="B965" s="159"/>
    </row>
    <row r="966" spans="1:2" x14ac:dyDescent="0.35">
      <c r="A966" s="159"/>
      <c r="B966" s="159"/>
    </row>
    <row r="967" spans="1:2" x14ac:dyDescent="0.35">
      <c r="A967" s="159"/>
      <c r="B967" s="159"/>
    </row>
    <row r="968" spans="1:2" x14ac:dyDescent="0.35">
      <c r="A968" s="159"/>
      <c r="B968" s="159"/>
    </row>
    <row r="969" spans="1:2" x14ac:dyDescent="0.35">
      <c r="A969" s="159"/>
      <c r="B969" s="159"/>
    </row>
    <row r="970" spans="1:2" x14ac:dyDescent="0.35">
      <c r="A970" s="159"/>
      <c r="B970" s="159"/>
    </row>
    <row r="971" spans="1:2" x14ac:dyDescent="0.35">
      <c r="A971" s="159"/>
      <c r="B971" s="159"/>
    </row>
    <row r="972" spans="1:2" x14ac:dyDescent="0.35">
      <c r="A972" s="159"/>
      <c r="B972" s="159"/>
    </row>
    <row r="973" spans="1:2" x14ac:dyDescent="0.35">
      <c r="A973" s="159"/>
      <c r="B973" s="159"/>
    </row>
    <row r="974" spans="1:2" x14ac:dyDescent="0.35">
      <c r="A974" s="159"/>
      <c r="B974" s="159"/>
    </row>
    <row r="975" spans="1:2" x14ac:dyDescent="0.35">
      <c r="A975" s="159"/>
      <c r="B975" s="159"/>
    </row>
    <row r="976" spans="1:2" x14ac:dyDescent="0.35">
      <c r="A976" s="159"/>
      <c r="B976" s="159"/>
    </row>
    <row r="977" spans="1:2" x14ac:dyDescent="0.35">
      <c r="A977" s="159"/>
      <c r="B977" s="159"/>
    </row>
    <row r="978" spans="1:2" x14ac:dyDescent="0.35">
      <c r="A978" s="159"/>
      <c r="B978" s="159"/>
    </row>
    <row r="979" spans="1:2" x14ac:dyDescent="0.35">
      <c r="A979" s="159"/>
      <c r="B979" s="159"/>
    </row>
    <row r="980" spans="1:2" x14ac:dyDescent="0.35">
      <c r="A980" s="159"/>
      <c r="B980" s="159"/>
    </row>
    <row r="981" spans="1:2" x14ac:dyDescent="0.35">
      <c r="A981" s="159"/>
      <c r="B981" s="159"/>
    </row>
    <row r="982" spans="1:2" x14ac:dyDescent="0.35">
      <c r="A982" s="159"/>
      <c r="B982" s="159"/>
    </row>
    <row r="983" spans="1:2" x14ac:dyDescent="0.35">
      <c r="A983" s="159"/>
      <c r="B983" s="159"/>
    </row>
    <row r="984" spans="1:2" x14ac:dyDescent="0.35">
      <c r="A984" s="159"/>
      <c r="B984" s="159"/>
    </row>
    <row r="985" spans="1:2" x14ac:dyDescent="0.35">
      <c r="A985" s="159"/>
      <c r="B985" s="159"/>
    </row>
    <row r="986" spans="1:2" x14ac:dyDescent="0.35">
      <c r="A986" s="159"/>
      <c r="B986" s="159"/>
    </row>
    <row r="987" spans="1:2" x14ac:dyDescent="0.35">
      <c r="A987" s="159"/>
      <c r="B987" s="159"/>
    </row>
    <row r="988" spans="1:2" x14ac:dyDescent="0.35">
      <c r="A988" s="159"/>
      <c r="B988" s="159"/>
    </row>
    <row r="989" spans="1:2" x14ac:dyDescent="0.35">
      <c r="A989" s="159"/>
      <c r="B989" s="159"/>
    </row>
    <row r="990" spans="1:2" x14ac:dyDescent="0.35">
      <c r="A990" s="159"/>
      <c r="B990" s="159"/>
    </row>
    <row r="991" spans="1:2" x14ac:dyDescent="0.35">
      <c r="A991" s="159"/>
      <c r="B991" s="159"/>
    </row>
    <row r="992" spans="1:2" x14ac:dyDescent="0.35">
      <c r="A992" s="159"/>
      <c r="B992" s="159"/>
    </row>
    <row r="993" spans="1:2" x14ac:dyDescent="0.35">
      <c r="A993" s="159"/>
      <c r="B993" s="159"/>
    </row>
    <row r="994" spans="1:2" x14ac:dyDescent="0.35">
      <c r="A994" s="159"/>
      <c r="B994" s="159"/>
    </row>
    <row r="995" spans="1:2" x14ac:dyDescent="0.35">
      <c r="A995" s="159"/>
      <c r="B995" s="159"/>
    </row>
    <row r="996" spans="1:2" x14ac:dyDescent="0.35">
      <c r="A996" s="159"/>
      <c r="B996" s="159"/>
    </row>
    <row r="997" spans="1:2" x14ac:dyDescent="0.35">
      <c r="A997" s="159"/>
      <c r="B997" s="159"/>
    </row>
    <row r="998" spans="1:2" x14ac:dyDescent="0.35">
      <c r="A998" s="159"/>
      <c r="B998" s="159"/>
    </row>
    <row r="999" spans="1:2" x14ac:dyDescent="0.35">
      <c r="A999" s="159"/>
      <c r="B999" s="159"/>
    </row>
    <row r="1000" spans="1:2" x14ac:dyDescent="0.35">
      <c r="A1000" s="159"/>
      <c r="B1000" s="159"/>
    </row>
    <row r="1001" spans="1:2" x14ac:dyDescent="0.35">
      <c r="A1001" s="159"/>
      <c r="B1001" s="159"/>
    </row>
    <row r="1002" spans="1:2" x14ac:dyDescent="0.35">
      <c r="A1002" s="159"/>
      <c r="B1002" s="159"/>
    </row>
    <row r="1003" spans="1:2" x14ac:dyDescent="0.35">
      <c r="A1003" s="159"/>
      <c r="B1003" s="159"/>
    </row>
    <row r="1004" spans="1:2" x14ac:dyDescent="0.35">
      <c r="A1004" s="159"/>
      <c r="B1004" s="159"/>
    </row>
    <row r="1005" spans="1:2" x14ac:dyDescent="0.35">
      <c r="A1005" s="159"/>
      <c r="B1005" s="159"/>
    </row>
    <row r="1006" spans="1:2" x14ac:dyDescent="0.35">
      <c r="A1006" s="159"/>
      <c r="B1006" s="159"/>
    </row>
    <row r="1007" spans="1:2" x14ac:dyDescent="0.35">
      <c r="A1007" s="159"/>
      <c r="B1007" s="159"/>
    </row>
    <row r="1008" spans="1:2" x14ac:dyDescent="0.35">
      <c r="A1008" s="159"/>
      <c r="B1008" s="159"/>
    </row>
    <row r="1009" spans="1:2" x14ac:dyDescent="0.35">
      <c r="A1009" s="159"/>
      <c r="B1009" s="159"/>
    </row>
    <row r="1010" spans="1:2" x14ac:dyDescent="0.35">
      <c r="A1010" s="159"/>
      <c r="B1010" s="159"/>
    </row>
    <row r="1011" spans="1:2" x14ac:dyDescent="0.35">
      <c r="A1011" s="159"/>
      <c r="B1011" s="159"/>
    </row>
    <row r="1012" spans="1:2" x14ac:dyDescent="0.35">
      <c r="A1012" s="159"/>
      <c r="B1012" s="159"/>
    </row>
    <row r="1013" spans="1:2" x14ac:dyDescent="0.35">
      <c r="A1013" s="159"/>
      <c r="B1013" s="159"/>
    </row>
    <row r="1014" spans="1:2" x14ac:dyDescent="0.35">
      <c r="A1014" s="159"/>
      <c r="B1014" s="159"/>
    </row>
    <row r="1015" spans="1:2" x14ac:dyDescent="0.35">
      <c r="A1015" s="159"/>
      <c r="B1015" s="159"/>
    </row>
    <row r="1016" spans="1:2" x14ac:dyDescent="0.35">
      <c r="A1016" s="159"/>
      <c r="B1016" s="159"/>
    </row>
    <row r="1017" spans="1:2" x14ac:dyDescent="0.35">
      <c r="A1017" s="159"/>
      <c r="B1017" s="159"/>
    </row>
    <row r="1018" spans="1:2" x14ac:dyDescent="0.35">
      <c r="A1018" s="159"/>
      <c r="B1018" s="159"/>
    </row>
    <row r="1019" spans="1:2" x14ac:dyDescent="0.35">
      <c r="A1019" s="159"/>
      <c r="B1019" s="159"/>
    </row>
    <row r="1020" spans="1:2" x14ac:dyDescent="0.35">
      <c r="A1020" s="159"/>
      <c r="B1020" s="159"/>
    </row>
    <row r="1021" spans="1:2" x14ac:dyDescent="0.35">
      <c r="A1021" s="159"/>
      <c r="B1021" s="159"/>
    </row>
    <row r="1022" spans="1:2" x14ac:dyDescent="0.35">
      <c r="A1022" s="159"/>
      <c r="B1022" s="159"/>
    </row>
    <row r="1023" spans="1:2" x14ac:dyDescent="0.35">
      <c r="A1023" s="159"/>
      <c r="B1023" s="159"/>
    </row>
    <row r="1024" spans="1:2" x14ac:dyDescent="0.35">
      <c r="A1024" s="159"/>
      <c r="B1024" s="159"/>
    </row>
    <row r="1025" spans="1:2" x14ac:dyDescent="0.35">
      <c r="A1025" s="159"/>
      <c r="B1025" s="159"/>
    </row>
    <row r="1026" spans="1:2" x14ac:dyDescent="0.35">
      <c r="A1026" s="159"/>
      <c r="B1026" s="159"/>
    </row>
    <row r="1027" spans="1:2" x14ac:dyDescent="0.35">
      <c r="A1027" s="159"/>
      <c r="B1027" s="159"/>
    </row>
    <row r="1028" spans="1:2" x14ac:dyDescent="0.35">
      <c r="A1028" s="159"/>
      <c r="B1028" s="159"/>
    </row>
    <row r="1029" spans="1:2" x14ac:dyDescent="0.35">
      <c r="A1029" s="159"/>
      <c r="B1029" s="159"/>
    </row>
    <row r="1030" spans="1:2" x14ac:dyDescent="0.35">
      <c r="A1030" s="159"/>
      <c r="B1030" s="159"/>
    </row>
    <row r="1031" spans="1:2" x14ac:dyDescent="0.35">
      <c r="A1031" s="159"/>
      <c r="B1031" s="159"/>
    </row>
    <row r="1032" spans="1:2" x14ac:dyDescent="0.35">
      <c r="A1032" s="159"/>
      <c r="B1032" s="159"/>
    </row>
    <row r="1033" spans="1:2" x14ac:dyDescent="0.35">
      <c r="A1033" s="159"/>
      <c r="B1033" s="159"/>
    </row>
    <row r="1034" spans="1:2" x14ac:dyDescent="0.35">
      <c r="A1034" s="159"/>
      <c r="B1034" s="159"/>
    </row>
    <row r="1035" spans="1:2" x14ac:dyDescent="0.35">
      <c r="A1035" s="159"/>
      <c r="B1035" s="159"/>
    </row>
    <row r="1036" spans="1:2" x14ac:dyDescent="0.35">
      <c r="A1036" s="159"/>
      <c r="B1036" s="159"/>
    </row>
    <row r="1037" spans="1:2" x14ac:dyDescent="0.35">
      <c r="A1037" s="159"/>
      <c r="B1037" s="159"/>
    </row>
    <row r="1038" spans="1:2" x14ac:dyDescent="0.35">
      <c r="A1038" s="159"/>
      <c r="B1038" s="159"/>
    </row>
    <row r="1039" spans="1:2" x14ac:dyDescent="0.35">
      <c r="A1039" s="159"/>
      <c r="B1039" s="159"/>
    </row>
    <row r="1040" spans="1:2" x14ac:dyDescent="0.35">
      <c r="A1040" s="159"/>
      <c r="B1040" s="159"/>
    </row>
    <row r="1041" spans="1:2" x14ac:dyDescent="0.35">
      <c r="A1041" s="159"/>
      <c r="B1041" s="159"/>
    </row>
    <row r="1042" spans="1:2" x14ac:dyDescent="0.35">
      <c r="A1042" s="159"/>
      <c r="B1042" s="159"/>
    </row>
    <row r="1043" spans="1:2" x14ac:dyDescent="0.35">
      <c r="A1043" s="159"/>
      <c r="B1043" s="159"/>
    </row>
    <row r="1044" spans="1:2" x14ac:dyDescent="0.35">
      <c r="A1044" s="159"/>
      <c r="B1044" s="159"/>
    </row>
    <row r="1045" spans="1:2" x14ac:dyDescent="0.35">
      <c r="A1045" s="159"/>
      <c r="B1045" s="159"/>
    </row>
    <row r="1046" spans="1:2" x14ac:dyDescent="0.35">
      <c r="A1046" s="159"/>
      <c r="B1046" s="159"/>
    </row>
    <row r="1047" spans="1:2" x14ac:dyDescent="0.35">
      <c r="A1047" s="159"/>
      <c r="B1047" s="159"/>
    </row>
    <row r="1048" spans="1:2" x14ac:dyDescent="0.35">
      <c r="A1048" s="159"/>
      <c r="B1048" s="159"/>
    </row>
    <row r="1049" spans="1:2" x14ac:dyDescent="0.35">
      <c r="A1049" s="159"/>
      <c r="B1049" s="159"/>
    </row>
    <row r="1050" spans="1:2" x14ac:dyDescent="0.35">
      <c r="A1050" s="159"/>
      <c r="B1050" s="159"/>
    </row>
    <row r="1051" spans="1:2" x14ac:dyDescent="0.35">
      <c r="A1051" s="159"/>
      <c r="B1051" s="159"/>
    </row>
    <row r="1052" spans="1:2" x14ac:dyDescent="0.35">
      <c r="A1052" s="159"/>
      <c r="B1052" s="159"/>
    </row>
    <row r="1053" spans="1:2" x14ac:dyDescent="0.35">
      <c r="A1053" s="159"/>
      <c r="B1053" s="159"/>
    </row>
    <row r="1054" spans="1:2" x14ac:dyDescent="0.35">
      <c r="A1054" s="159"/>
      <c r="B1054" s="159"/>
    </row>
    <row r="1055" spans="1:2" x14ac:dyDescent="0.35">
      <c r="A1055" s="159"/>
      <c r="B1055" s="159"/>
    </row>
    <row r="1056" spans="1:2" x14ac:dyDescent="0.35">
      <c r="A1056" s="159"/>
      <c r="B1056" s="159"/>
    </row>
    <row r="1057" spans="1:2" x14ac:dyDescent="0.35">
      <c r="A1057" s="159"/>
      <c r="B1057" s="159"/>
    </row>
    <row r="1058" spans="1:2" x14ac:dyDescent="0.35">
      <c r="A1058" s="159"/>
      <c r="B1058" s="159"/>
    </row>
    <row r="1059" spans="1:2" x14ac:dyDescent="0.35">
      <c r="A1059" s="159"/>
      <c r="B1059" s="159"/>
    </row>
    <row r="1060" spans="1:2" x14ac:dyDescent="0.35">
      <c r="A1060" s="159"/>
      <c r="B1060" s="159"/>
    </row>
    <row r="1061" spans="1:2" x14ac:dyDescent="0.35">
      <c r="A1061" s="159"/>
      <c r="B1061" s="159"/>
    </row>
    <row r="1062" spans="1:2" x14ac:dyDescent="0.35">
      <c r="A1062" s="159"/>
      <c r="B1062" s="159"/>
    </row>
    <row r="1063" spans="1:2" x14ac:dyDescent="0.35">
      <c r="A1063" s="159"/>
      <c r="B1063" s="159"/>
    </row>
    <row r="1064" spans="1:2" x14ac:dyDescent="0.35">
      <c r="A1064" s="159"/>
      <c r="B1064" s="159"/>
    </row>
    <row r="1065" spans="1:2" x14ac:dyDescent="0.35">
      <c r="A1065" s="159"/>
      <c r="B1065" s="159"/>
    </row>
    <row r="1066" spans="1:2" x14ac:dyDescent="0.35">
      <c r="A1066" s="159"/>
      <c r="B1066" s="159"/>
    </row>
    <row r="1067" spans="1:2" x14ac:dyDescent="0.35">
      <c r="A1067" s="159"/>
      <c r="B1067" s="159"/>
    </row>
    <row r="1068" spans="1:2" x14ac:dyDescent="0.35">
      <c r="A1068" s="159"/>
      <c r="B1068" s="159"/>
    </row>
    <row r="1069" spans="1:2" x14ac:dyDescent="0.35">
      <c r="A1069" s="159"/>
      <c r="B1069" s="159"/>
    </row>
    <row r="1070" spans="1:2" x14ac:dyDescent="0.35">
      <c r="A1070" s="159"/>
      <c r="B1070" s="159"/>
    </row>
    <row r="1071" spans="1:2" x14ac:dyDescent="0.35">
      <c r="A1071" s="159"/>
      <c r="B1071" s="159"/>
    </row>
    <row r="1072" spans="1:2" x14ac:dyDescent="0.35">
      <c r="A1072" s="159"/>
      <c r="B1072" s="159"/>
    </row>
    <row r="1073" spans="1:2" x14ac:dyDescent="0.35">
      <c r="A1073" s="159"/>
      <c r="B1073" s="159"/>
    </row>
    <row r="1074" spans="1:2" x14ac:dyDescent="0.35">
      <c r="A1074" s="159"/>
      <c r="B1074" s="159"/>
    </row>
    <row r="1075" spans="1:2" x14ac:dyDescent="0.35">
      <c r="A1075" s="159"/>
      <c r="B1075" s="159"/>
    </row>
    <row r="1076" spans="1:2" x14ac:dyDescent="0.35">
      <c r="A1076" s="159"/>
      <c r="B1076" s="159"/>
    </row>
    <row r="1077" spans="1:2" x14ac:dyDescent="0.35">
      <c r="A1077" s="159"/>
      <c r="B1077" s="159"/>
    </row>
    <row r="1078" spans="1:2" x14ac:dyDescent="0.35">
      <c r="A1078" s="159"/>
      <c r="B1078" s="159"/>
    </row>
    <row r="1079" spans="1:2" x14ac:dyDescent="0.35">
      <c r="A1079" s="159"/>
      <c r="B1079" s="159"/>
    </row>
    <row r="1080" spans="1:2" x14ac:dyDescent="0.35">
      <c r="A1080" s="159"/>
      <c r="B1080" s="159"/>
    </row>
    <row r="1081" spans="1:2" x14ac:dyDescent="0.35">
      <c r="A1081" s="159"/>
      <c r="B1081" s="159"/>
    </row>
    <row r="1082" spans="1:2" x14ac:dyDescent="0.35">
      <c r="A1082" s="159"/>
      <c r="B1082" s="159"/>
    </row>
    <row r="1083" spans="1:2" x14ac:dyDescent="0.35">
      <c r="A1083" s="159"/>
      <c r="B1083" s="159"/>
    </row>
    <row r="1084" spans="1:2" x14ac:dyDescent="0.35">
      <c r="A1084" s="159"/>
      <c r="B1084" s="159"/>
    </row>
    <row r="1085" spans="1:2" x14ac:dyDescent="0.35">
      <c r="A1085" s="159"/>
      <c r="B1085" s="159"/>
    </row>
    <row r="1086" spans="1:2" x14ac:dyDescent="0.35">
      <c r="A1086" s="159"/>
      <c r="B1086" s="159"/>
    </row>
    <row r="1087" spans="1:2" x14ac:dyDescent="0.35">
      <c r="A1087" s="159"/>
      <c r="B1087" s="159"/>
    </row>
    <row r="1088" spans="1:2" x14ac:dyDescent="0.35">
      <c r="A1088" s="159"/>
      <c r="B1088" s="159"/>
    </row>
    <row r="1089" spans="1:2" x14ac:dyDescent="0.35">
      <c r="A1089" s="159"/>
      <c r="B1089" s="159"/>
    </row>
    <row r="1090" spans="1:2" x14ac:dyDescent="0.35">
      <c r="A1090" s="159"/>
      <c r="B1090" s="159"/>
    </row>
    <row r="1091" spans="1:2" x14ac:dyDescent="0.35">
      <c r="A1091" s="159"/>
      <c r="B1091" s="159"/>
    </row>
    <row r="1092" spans="1:2" x14ac:dyDescent="0.35">
      <c r="A1092" s="159"/>
      <c r="B1092" s="159"/>
    </row>
    <row r="1093" spans="1:2" x14ac:dyDescent="0.35">
      <c r="A1093" s="159"/>
      <c r="B1093" s="159"/>
    </row>
    <row r="1094" spans="1:2" x14ac:dyDescent="0.35">
      <c r="A1094" s="159"/>
      <c r="B1094" s="159"/>
    </row>
    <row r="1095" spans="1:2" x14ac:dyDescent="0.35">
      <c r="A1095" s="159"/>
      <c r="B1095" s="159"/>
    </row>
    <row r="1096" spans="1:2" x14ac:dyDescent="0.35">
      <c r="A1096" s="159"/>
      <c r="B1096" s="159"/>
    </row>
    <row r="1097" spans="1:2" x14ac:dyDescent="0.35">
      <c r="A1097" s="159"/>
      <c r="B1097" s="159"/>
    </row>
    <row r="1098" spans="1:2" x14ac:dyDescent="0.35">
      <c r="A1098" s="159"/>
      <c r="B1098" s="159"/>
    </row>
    <row r="1099" spans="1:2" x14ac:dyDescent="0.35">
      <c r="A1099" s="159"/>
      <c r="B1099" s="159"/>
    </row>
    <row r="1100" spans="1:2" x14ac:dyDescent="0.35">
      <c r="A1100" s="159"/>
      <c r="B1100" s="159"/>
    </row>
    <row r="1101" spans="1:2" x14ac:dyDescent="0.35">
      <c r="A1101" s="159"/>
      <c r="B1101" s="159"/>
    </row>
    <row r="1102" spans="1:2" x14ac:dyDescent="0.35">
      <c r="A1102" s="159"/>
      <c r="B1102" s="159"/>
    </row>
    <row r="1103" spans="1:2" x14ac:dyDescent="0.35">
      <c r="A1103" s="159"/>
      <c r="B1103" s="159"/>
    </row>
    <row r="1104" spans="1:2" x14ac:dyDescent="0.35">
      <c r="A1104" s="159"/>
      <c r="B1104" s="159"/>
    </row>
    <row r="1105" spans="1:2" x14ac:dyDescent="0.35">
      <c r="A1105" s="159"/>
      <c r="B1105" s="159"/>
    </row>
    <row r="1106" spans="1:2" x14ac:dyDescent="0.35">
      <c r="A1106" s="159"/>
      <c r="B1106" s="159"/>
    </row>
    <row r="1107" spans="1:2" x14ac:dyDescent="0.35">
      <c r="A1107" s="159"/>
      <c r="B1107" s="159"/>
    </row>
    <row r="1108" spans="1:2" x14ac:dyDescent="0.35">
      <c r="A1108" s="159"/>
      <c r="B1108" s="159"/>
    </row>
    <row r="1109" spans="1:2" x14ac:dyDescent="0.35">
      <c r="A1109" s="159"/>
      <c r="B1109" s="159"/>
    </row>
    <row r="1110" spans="1:2" x14ac:dyDescent="0.35">
      <c r="A1110" s="159"/>
      <c r="B1110" s="159"/>
    </row>
    <row r="1111" spans="1:2" x14ac:dyDescent="0.35">
      <c r="A1111" s="159"/>
      <c r="B1111" s="159"/>
    </row>
    <row r="1112" spans="1:2" x14ac:dyDescent="0.35">
      <c r="A1112" s="159"/>
      <c r="B1112" s="159"/>
    </row>
    <row r="1113" spans="1:2" x14ac:dyDescent="0.35">
      <c r="A1113" s="159"/>
      <c r="B1113" s="159"/>
    </row>
    <row r="1114" spans="1:2" x14ac:dyDescent="0.35">
      <c r="A1114" s="159"/>
      <c r="B1114" s="159"/>
    </row>
    <row r="1115" spans="1:2" x14ac:dyDescent="0.35">
      <c r="A1115" s="159"/>
      <c r="B1115" s="159"/>
    </row>
    <row r="1116" spans="1:2" x14ac:dyDescent="0.35">
      <c r="A1116" s="159"/>
      <c r="B1116" s="159"/>
    </row>
    <row r="1117" spans="1:2" x14ac:dyDescent="0.35">
      <c r="A1117" s="159"/>
      <c r="B1117" s="159"/>
    </row>
    <row r="1118" spans="1:2" x14ac:dyDescent="0.35">
      <c r="A1118" s="159"/>
      <c r="B1118" s="159"/>
    </row>
    <row r="1119" spans="1:2" x14ac:dyDescent="0.35">
      <c r="A1119" s="159"/>
      <c r="B1119" s="159"/>
    </row>
    <row r="1120" spans="1:2" x14ac:dyDescent="0.35">
      <c r="A1120" s="159"/>
      <c r="B1120" s="159"/>
    </row>
    <row r="1121" spans="1:2" x14ac:dyDescent="0.35">
      <c r="A1121" s="159"/>
      <c r="B1121" s="159"/>
    </row>
    <row r="1122" spans="1:2" x14ac:dyDescent="0.35">
      <c r="A1122" s="159"/>
      <c r="B1122" s="159"/>
    </row>
    <row r="1123" spans="1:2" x14ac:dyDescent="0.35">
      <c r="A1123" s="159"/>
      <c r="B1123" s="159"/>
    </row>
    <row r="1124" spans="1:2" x14ac:dyDescent="0.35">
      <c r="A1124" s="159"/>
      <c r="B1124" s="159"/>
    </row>
    <row r="1125" spans="1:2" x14ac:dyDescent="0.35">
      <c r="A1125" s="159"/>
      <c r="B1125" s="159"/>
    </row>
    <row r="1126" spans="1:2" x14ac:dyDescent="0.35">
      <c r="A1126" s="159"/>
      <c r="B1126" s="159"/>
    </row>
    <row r="1127" spans="1:2" x14ac:dyDescent="0.35">
      <c r="A1127" s="159"/>
      <c r="B1127" s="159"/>
    </row>
    <row r="1128" spans="1:2" x14ac:dyDescent="0.35">
      <c r="A1128" s="159"/>
      <c r="B1128" s="159"/>
    </row>
    <row r="1129" spans="1:2" x14ac:dyDescent="0.35">
      <c r="A1129" s="159"/>
      <c r="B1129" s="159"/>
    </row>
    <row r="1130" spans="1:2" x14ac:dyDescent="0.35">
      <c r="A1130" s="159"/>
      <c r="B1130" s="159"/>
    </row>
    <row r="1131" spans="1:2" x14ac:dyDescent="0.35">
      <c r="A1131" s="159"/>
      <c r="B1131" s="159"/>
    </row>
    <row r="1132" spans="1:2" x14ac:dyDescent="0.35">
      <c r="A1132" s="159"/>
      <c r="B1132" s="159"/>
    </row>
    <row r="1133" spans="1:2" x14ac:dyDescent="0.35">
      <c r="A1133" s="159"/>
      <c r="B1133" s="159"/>
    </row>
    <row r="1134" spans="1:2" x14ac:dyDescent="0.35">
      <c r="A1134" s="159"/>
      <c r="B1134" s="159"/>
    </row>
    <row r="1135" spans="1:2" x14ac:dyDescent="0.35">
      <c r="A1135" s="159"/>
      <c r="B1135" s="159"/>
    </row>
    <row r="1136" spans="1:2" x14ac:dyDescent="0.35">
      <c r="A1136" s="159"/>
      <c r="B1136" s="159"/>
    </row>
    <row r="1137" spans="1:2" x14ac:dyDescent="0.35">
      <c r="A1137" s="159"/>
      <c r="B1137" s="159"/>
    </row>
    <row r="1138" spans="1:2" x14ac:dyDescent="0.35">
      <c r="A1138" s="159"/>
      <c r="B1138" s="159"/>
    </row>
    <row r="1139" spans="1:2" x14ac:dyDescent="0.35">
      <c r="A1139" s="159"/>
      <c r="B1139" s="159"/>
    </row>
    <row r="1140" spans="1:2" x14ac:dyDescent="0.35">
      <c r="A1140" s="159"/>
      <c r="B1140" s="159"/>
    </row>
    <row r="1141" spans="1:2" x14ac:dyDescent="0.35">
      <c r="A1141" s="159"/>
      <c r="B1141" s="159"/>
    </row>
    <row r="1142" spans="1:2" x14ac:dyDescent="0.35">
      <c r="A1142" s="159"/>
      <c r="B1142" s="159"/>
    </row>
    <row r="1143" spans="1:2" x14ac:dyDescent="0.35">
      <c r="A1143" s="159"/>
      <c r="B1143" s="159"/>
    </row>
    <row r="1144" spans="1:2" x14ac:dyDescent="0.35">
      <c r="A1144" s="159"/>
      <c r="B1144" s="159"/>
    </row>
    <row r="1145" spans="1:2" x14ac:dyDescent="0.35">
      <c r="A1145" s="159"/>
      <c r="B1145" s="159"/>
    </row>
    <row r="1146" spans="1:2" x14ac:dyDescent="0.35">
      <c r="A1146" s="159"/>
      <c r="B1146" s="159"/>
    </row>
    <row r="1147" spans="1:2" x14ac:dyDescent="0.35">
      <c r="A1147" s="159"/>
      <c r="B1147" s="159"/>
    </row>
    <row r="1148" spans="1:2" x14ac:dyDescent="0.35">
      <c r="A1148" s="159"/>
      <c r="B1148" s="159"/>
    </row>
    <row r="1149" spans="1:2" x14ac:dyDescent="0.35">
      <c r="A1149" s="159"/>
      <c r="B1149" s="159"/>
    </row>
    <row r="1150" spans="1:2" x14ac:dyDescent="0.35">
      <c r="A1150" s="159"/>
      <c r="B1150" s="159"/>
    </row>
    <row r="1151" spans="1:2" x14ac:dyDescent="0.35">
      <c r="A1151" s="159"/>
      <c r="B1151" s="159"/>
    </row>
    <row r="1152" spans="1:2" x14ac:dyDescent="0.35">
      <c r="A1152" s="159"/>
      <c r="B1152" s="159"/>
    </row>
    <row r="1153" spans="1:2" x14ac:dyDescent="0.35">
      <c r="A1153" s="159"/>
      <c r="B1153" s="159"/>
    </row>
    <row r="1154" spans="1:2" x14ac:dyDescent="0.35">
      <c r="A1154" s="159"/>
      <c r="B1154" s="159"/>
    </row>
    <row r="1155" spans="1:2" x14ac:dyDescent="0.35">
      <c r="A1155" s="159"/>
      <c r="B1155" s="159"/>
    </row>
    <row r="1156" spans="1:2" x14ac:dyDescent="0.35">
      <c r="A1156" s="159"/>
      <c r="B1156" s="159"/>
    </row>
    <row r="1157" spans="1:2" x14ac:dyDescent="0.35">
      <c r="A1157" s="159"/>
      <c r="B1157" s="159"/>
    </row>
    <row r="1158" spans="1:2" x14ac:dyDescent="0.35">
      <c r="A1158" s="159"/>
      <c r="B1158" s="159"/>
    </row>
    <row r="1159" spans="1:2" x14ac:dyDescent="0.35">
      <c r="A1159" s="159"/>
      <c r="B1159" s="159"/>
    </row>
    <row r="1160" spans="1:2" x14ac:dyDescent="0.35">
      <c r="A1160" s="159"/>
      <c r="B1160" s="159"/>
    </row>
    <row r="1161" spans="1:2" x14ac:dyDescent="0.35">
      <c r="A1161" s="159"/>
      <c r="B1161" s="159"/>
    </row>
    <row r="1162" spans="1:2" x14ac:dyDescent="0.35">
      <c r="A1162" s="159"/>
      <c r="B1162" s="159"/>
    </row>
    <row r="1163" spans="1:2" x14ac:dyDescent="0.35">
      <c r="A1163" s="159"/>
      <c r="B1163" s="159"/>
    </row>
    <row r="1164" spans="1:2" x14ac:dyDescent="0.35">
      <c r="A1164" s="159"/>
      <c r="B1164" s="159"/>
    </row>
    <row r="1165" spans="1:2" x14ac:dyDescent="0.35">
      <c r="A1165" s="159"/>
      <c r="B1165" s="159"/>
    </row>
    <row r="1166" spans="1:2" x14ac:dyDescent="0.35">
      <c r="A1166" s="159"/>
      <c r="B1166" s="159"/>
    </row>
    <row r="1167" spans="1:2" x14ac:dyDescent="0.35">
      <c r="A1167" s="159"/>
      <c r="B1167" s="159"/>
    </row>
    <row r="1168" spans="1:2" x14ac:dyDescent="0.35">
      <c r="A1168" s="159"/>
      <c r="B1168" s="159"/>
    </row>
    <row r="1169" spans="1:2" x14ac:dyDescent="0.35">
      <c r="A1169" s="159"/>
      <c r="B1169" s="159"/>
    </row>
    <row r="1170" spans="1:2" x14ac:dyDescent="0.35">
      <c r="A1170" s="159"/>
      <c r="B1170" s="159"/>
    </row>
    <row r="1171" spans="1:2" x14ac:dyDescent="0.35">
      <c r="A1171" s="159"/>
      <c r="B1171" s="159"/>
    </row>
    <row r="1172" spans="1:2" x14ac:dyDescent="0.35">
      <c r="A1172" s="159"/>
      <c r="B1172" s="159"/>
    </row>
    <row r="1173" spans="1:2" x14ac:dyDescent="0.35">
      <c r="A1173" s="159"/>
      <c r="B1173" s="159"/>
    </row>
    <row r="1174" spans="1:2" x14ac:dyDescent="0.35">
      <c r="A1174" s="159"/>
      <c r="B1174" s="159"/>
    </row>
    <row r="1175" spans="1:2" x14ac:dyDescent="0.35">
      <c r="A1175" s="159"/>
      <c r="B1175" s="159"/>
    </row>
    <row r="1176" spans="1:2" x14ac:dyDescent="0.35">
      <c r="A1176" s="159"/>
      <c r="B1176" s="159"/>
    </row>
    <row r="1177" spans="1:2" x14ac:dyDescent="0.35">
      <c r="A1177" s="159"/>
      <c r="B1177" s="159"/>
    </row>
    <row r="1178" spans="1:2" x14ac:dyDescent="0.35">
      <c r="A1178" s="159"/>
      <c r="B1178" s="159"/>
    </row>
    <row r="1179" spans="1:2" x14ac:dyDescent="0.35">
      <c r="A1179" s="159"/>
      <c r="B1179" s="159"/>
    </row>
    <row r="1180" spans="1:2" x14ac:dyDescent="0.35">
      <c r="A1180" s="159"/>
      <c r="B1180" s="159"/>
    </row>
    <row r="1181" spans="1:2" x14ac:dyDescent="0.35">
      <c r="A1181" s="159"/>
      <c r="B1181" s="159"/>
    </row>
    <row r="1182" spans="1:2" x14ac:dyDescent="0.35">
      <c r="A1182" s="159"/>
      <c r="B1182" s="159"/>
    </row>
    <row r="1183" spans="1:2" x14ac:dyDescent="0.35">
      <c r="A1183" s="159"/>
      <c r="B1183" s="159"/>
    </row>
    <row r="1184" spans="1:2" x14ac:dyDescent="0.35">
      <c r="A1184" s="159"/>
      <c r="B1184" s="159"/>
    </row>
    <row r="1185" spans="1:2" x14ac:dyDescent="0.35">
      <c r="A1185" s="159"/>
      <c r="B1185" s="159"/>
    </row>
    <row r="1186" spans="1:2" x14ac:dyDescent="0.35">
      <c r="A1186" s="159"/>
      <c r="B1186" s="159"/>
    </row>
    <row r="1187" spans="1:2" x14ac:dyDescent="0.35">
      <c r="A1187" s="159"/>
      <c r="B1187" s="159"/>
    </row>
    <row r="1188" spans="1:2" x14ac:dyDescent="0.35">
      <c r="A1188" s="159"/>
      <c r="B1188" s="159"/>
    </row>
    <row r="1189" spans="1:2" x14ac:dyDescent="0.35">
      <c r="A1189" s="159"/>
      <c r="B1189" s="159"/>
    </row>
    <row r="1190" spans="1:2" x14ac:dyDescent="0.35">
      <c r="A1190" s="159"/>
      <c r="B1190" s="159"/>
    </row>
    <row r="1191" spans="1:2" x14ac:dyDescent="0.35">
      <c r="A1191" s="159"/>
      <c r="B1191" s="159"/>
    </row>
    <row r="1192" spans="1:2" x14ac:dyDescent="0.35">
      <c r="A1192" s="159"/>
      <c r="B1192" s="159"/>
    </row>
    <row r="1193" spans="1:2" x14ac:dyDescent="0.35">
      <c r="A1193" s="159"/>
      <c r="B1193" s="159"/>
    </row>
    <row r="1194" spans="1:2" x14ac:dyDescent="0.35">
      <c r="A1194" s="159"/>
      <c r="B1194" s="159"/>
    </row>
    <row r="1195" spans="1:2" x14ac:dyDescent="0.35">
      <c r="A1195" s="159"/>
      <c r="B1195" s="159"/>
    </row>
    <row r="1196" spans="1:2" x14ac:dyDescent="0.35">
      <c r="A1196" s="159"/>
      <c r="B1196" s="159"/>
    </row>
    <row r="1197" spans="1:2" x14ac:dyDescent="0.35">
      <c r="A1197" s="159"/>
      <c r="B1197" s="159"/>
    </row>
    <row r="1198" spans="1:2" x14ac:dyDescent="0.35">
      <c r="A1198" s="159"/>
      <c r="B1198" s="159"/>
    </row>
    <row r="1199" spans="1:2" x14ac:dyDescent="0.35">
      <c r="A1199" s="159"/>
      <c r="B1199" s="159"/>
    </row>
    <row r="1200" spans="1:2" x14ac:dyDescent="0.35">
      <c r="A1200" s="159"/>
      <c r="B1200" s="159"/>
    </row>
    <row r="1201" spans="1:2" x14ac:dyDescent="0.35">
      <c r="A1201" s="159"/>
      <c r="B1201" s="159"/>
    </row>
    <row r="1202" spans="1:2" x14ac:dyDescent="0.35">
      <c r="A1202" s="159"/>
      <c r="B1202" s="159"/>
    </row>
    <row r="1203" spans="1:2" x14ac:dyDescent="0.35">
      <c r="A1203" s="159"/>
      <c r="B1203" s="159"/>
    </row>
    <row r="1204" spans="1:2" x14ac:dyDescent="0.35">
      <c r="A1204" s="159"/>
      <c r="B1204" s="159"/>
    </row>
    <row r="1205" spans="1:2" x14ac:dyDescent="0.35">
      <c r="A1205" s="159"/>
      <c r="B1205" s="159"/>
    </row>
    <row r="1206" spans="1:2" x14ac:dyDescent="0.35">
      <c r="A1206" s="159"/>
      <c r="B1206" s="159"/>
    </row>
    <row r="1207" spans="1:2" x14ac:dyDescent="0.35">
      <c r="A1207" s="159"/>
      <c r="B1207" s="159"/>
    </row>
    <row r="1208" spans="1:2" x14ac:dyDescent="0.35">
      <c r="A1208" s="159"/>
      <c r="B1208" s="159"/>
    </row>
    <row r="1209" spans="1:2" x14ac:dyDescent="0.35">
      <c r="A1209" s="159"/>
      <c r="B1209" s="159"/>
    </row>
    <row r="1210" spans="1:2" x14ac:dyDescent="0.35">
      <c r="A1210" s="159"/>
      <c r="B1210" s="159"/>
    </row>
    <row r="1211" spans="1:2" x14ac:dyDescent="0.35">
      <c r="A1211" s="159"/>
      <c r="B1211" s="159"/>
    </row>
    <row r="1212" spans="1:2" x14ac:dyDescent="0.35">
      <c r="A1212" s="159"/>
      <c r="B1212" s="159"/>
    </row>
    <row r="1213" spans="1:2" x14ac:dyDescent="0.35">
      <c r="A1213" s="159"/>
      <c r="B1213" s="159"/>
    </row>
    <row r="1214" spans="1:2" x14ac:dyDescent="0.35">
      <c r="A1214" s="159"/>
      <c r="B1214" s="159"/>
    </row>
    <row r="1215" spans="1:2" x14ac:dyDescent="0.35">
      <c r="A1215" s="159"/>
      <c r="B1215" s="159"/>
    </row>
    <row r="1216" spans="1:2" x14ac:dyDescent="0.35">
      <c r="A1216" s="159"/>
      <c r="B1216" s="159"/>
    </row>
    <row r="1217" spans="1:2" x14ac:dyDescent="0.35">
      <c r="A1217" s="159"/>
      <c r="B1217" s="159"/>
    </row>
    <row r="1218" spans="1:2" x14ac:dyDescent="0.35">
      <c r="A1218" s="159"/>
      <c r="B1218" s="159"/>
    </row>
    <row r="1219" spans="1:2" x14ac:dyDescent="0.35">
      <c r="A1219" s="159"/>
      <c r="B1219" s="159"/>
    </row>
    <row r="1220" spans="1:2" x14ac:dyDescent="0.35">
      <c r="A1220" s="159"/>
      <c r="B1220" s="159"/>
    </row>
    <row r="1221" spans="1:2" x14ac:dyDescent="0.35">
      <c r="A1221" s="159"/>
      <c r="B1221" s="159"/>
    </row>
    <row r="1222" spans="1:2" x14ac:dyDescent="0.35">
      <c r="A1222" s="159"/>
      <c r="B1222" s="159"/>
    </row>
    <row r="1223" spans="1:2" x14ac:dyDescent="0.35">
      <c r="A1223" s="159"/>
      <c r="B1223" s="159"/>
    </row>
    <row r="1224" spans="1:2" x14ac:dyDescent="0.35">
      <c r="A1224" s="159"/>
      <c r="B1224" s="159"/>
    </row>
    <row r="1225" spans="1:2" x14ac:dyDescent="0.35">
      <c r="A1225" s="159"/>
      <c r="B1225" s="159"/>
    </row>
    <row r="1226" spans="1:2" x14ac:dyDescent="0.35">
      <c r="A1226" s="159"/>
      <c r="B1226" s="159"/>
    </row>
    <row r="1227" spans="1:2" x14ac:dyDescent="0.35">
      <c r="A1227" s="159"/>
      <c r="B1227" s="159"/>
    </row>
    <row r="1228" spans="1:2" x14ac:dyDescent="0.35">
      <c r="A1228" s="159"/>
      <c r="B1228" s="159"/>
    </row>
    <row r="1229" spans="1:2" x14ac:dyDescent="0.35">
      <c r="A1229" s="159"/>
      <c r="B1229" s="159"/>
    </row>
    <row r="1230" spans="1:2" x14ac:dyDescent="0.35">
      <c r="A1230" s="159"/>
      <c r="B1230" s="159"/>
    </row>
    <row r="1231" spans="1:2" x14ac:dyDescent="0.35">
      <c r="A1231" s="159"/>
      <c r="B1231" s="159"/>
    </row>
    <row r="1232" spans="1:2" x14ac:dyDescent="0.35">
      <c r="A1232" s="159"/>
      <c r="B1232" s="159"/>
    </row>
    <row r="1233" spans="1:2" x14ac:dyDescent="0.35">
      <c r="A1233" s="159"/>
      <c r="B1233" s="159"/>
    </row>
    <row r="1234" spans="1:2" x14ac:dyDescent="0.35">
      <c r="A1234" s="159"/>
      <c r="B1234" s="159"/>
    </row>
    <row r="1235" spans="1:2" x14ac:dyDescent="0.35">
      <c r="A1235" s="159"/>
      <c r="B1235" s="159"/>
    </row>
    <row r="1236" spans="1:2" x14ac:dyDescent="0.35">
      <c r="A1236" s="159"/>
      <c r="B1236" s="159"/>
    </row>
    <row r="1237" spans="1:2" x14ac:dyDescent="0.35">
      <c r="A1237" s="159"/>
      <c r="B1237" s="159"/>
    </row>
    <row r="1238" spans="1:2" x14ac:dyDescent="0.35">
      <c r="A1238" s="159"/>
      <c r="B1238" s="159"/>
    </row>
    <row r="1239" spans="1:2" x14ac:dyDescent="0.35">
      <c r="A1239" s="159"/>
      <c r="B1239" s="159"/>
    </row>
    <row r="1240" spans="1:2" x14ac:dyDescent="0.35">
      <c r="A1240" s="159"/>
      <c r="B1240" s="159"/>
    </row>
    <row r="1241" spans="1:2" x14ac:dyDescent="0.35">
      <c r="A1241" s="159"/>
      <c r="B1241" s="159"/>
    </row>
    <row r="1242" spans="1:2" x14ac:dyDescent="0.35">
      <c r="A1242" s="159"/>
      <c r="B1242" s="159"/>
    </row>
    <row r="1243" spans="1:2" x14ac:dyDescent="0.35">
      <c r="A1243" s="159"/>
      <c r="B1243" s="159"/>
    </row>
    <row r="1244" spans="1:2" x14ac:dyDescent="0.35">
      <c r="A1244" s="159"/>
      <c r="B1244" s="159"/>
    </row>
    <row r="1245" spans="1:2" x14ac:dyDescent="0.35">
      <c r="A1245" s="159"/>
      <c r="B1245" s="159"/>
    </row>
    <row r="1246" spans="1:2" x14ac:dyDescent="0.35">
      <c r="A1246" s="159"/>
      <c r="B1246" s="159"/>
    </row>
    <row r="1247" spans="1:2" x14ac:dyDescent="0.35">
      <c r="A1247" s="159"/>
      <c r="B1247" s="159"/>
    </row>
    <row r="1248" spans="1:2" x14ac:dyDescent="0.35">
      <c r="A1248" s="159"/>
      <c r="B1248" s="159"/>
    </row>
    <row r="1249" spans="1:2" x14ac:dyDescent="0.35">
      <c r="A1249" s="159"/>
      <c r="B1249" s="159"/>
    </row>
    <row r="1250" spans="1:2" x14ac:dyDescent="0.35">
      <c r="A1250" s="159"/>
      <c r="B1250" s="159"/>
    </row>
    <row r="1251" spans="1:2" x14ac:dyDescent="0.35">
      <c r="A1251" s="159"/>
      <c r="B1251" s="159"/>
    </row>
    <row r="1252" spans="1:2" x14ac:dyDescent="0.35">
      <c r="A1252" s="159"/>
      <c r="B1252" s="159"/>
    </row>
    <row r="1253" spans="1:2" x14ac:dyDescent="0.35">
      <c r="A1253" s="159"/>
      <c r="B1253" s="159"/>
    </row>
    <row r="1254" spans="1:2" x14ac:dyDescent="0.35">
      <c r="A1254" s="159"/>
      <c r="B1254" s="159"/>
    </row>
    <row r="1255" spans="1:2" x14ac:dyDescent="0.35">
      <c r="A1255" s="159"/>
      <c r="B1255" s="159"/>
    </row>
    <row r="1256" spans="1:2" x14ac:dyDescent="0.35">
      <c r="A1256" s="159"/>
      <c r="B1256" s="159"/>
    </row>
    <row r="1257" spans="1:2" x14ac:dyDescent="0.35">
      <c r="A1257" s="159"/>
      <c r="B1257" s="159"/>
    </row>
    <row r="1258" spans="1:2" x14ac:dyDescent="0.35">
      <c r="A1258" s="159"/>
      <c r="B1258" s="159"/>
    </row>
    <row r="1259" spans="1:2" x14ac:dyDescent="0.35">
      <c r="A1259" s="159"/>
      <c r="B1259" s="159"/>
    </row>
    <row r="1260" spans="1:2" x14ac:dyDescent="0.35">
      <c r="A1260" s="159"/>
      <c r="B1260" s="159"/>
    </row>
    <row r="1261" spans="1:2" x14ac:dyDescent="0.35">
      <c r="A1261" s="159"/>
      <c r="B1261" s="159"/>
    </row>
    <row r="1262" spans="1:2" x14ac:dyDescent="0.35">
      <c r="A1262" s="159"/>
      <c r="B1262" s="159"/>
    </row>
    <row r="1263" spans="1:2" x14ac:dyDescent="0.35">
      <c r="A1263" s="159"/>
      <c r="B1263" s="159"/>
    </row>
    <row r="1264" spans="1:2" x14ac:dyDescent="0.35">
      <c r="A1264" s="159"/>
      <c r="B1264" s="159"/>
    </row>
    <row r="1265" spans="1:2" x14ac:dyDescent="0.35">
      <c r="A1265" s="159"/>
      <c r="B1265" s="159"/>
    </row>
    <row r="1266" spans="1:2" x14ac:dyDescent="0.35">
      <c r="A1266" s="159"/>
      <c r="B1266" s="159"/>
    </row>
    <row r="1267" spans="1:2" x14ac:dyDescent="0.35">
      <c r="A1267" s="159"/>
      <c r="B1267" s="159"/>
    </row>
    <row r="1268" spans="1:2" x14ac:dyDescent="0.35">
      <c r="A1268" s="159"/>
      <c r="B1268" s="159"/>
    </row>
    <row r="1269" spans="1:2" x14ac:dyDescent="0.35">
      <c r="A1269" s="159"/>
      <c r="B1269" s="159"/>
    </row>
    <row r="1270" spans="1:2" x14ac:dyDescent="0.35">
      <c r="A1270" s="159"/>
      <c r="B1270" s="159"/>
    </row>
    <row r="1271" spans="1:2" x14ac:dyDescent="0.35">
      <c r="A1271" s="159"/>
      <c r="B1271" s="159"/>
    </row>
    <row r="1272" spans="1:2" x14ac:dyDescent="0.35">
      <c r="A1272" s="159"/>
      <c r="B1272" s="159"/>
    </row>
    <row r="1273" spans="1:2" x14ac:dyDescent="0.35">
      <c r="A1273" s="159"/>
      <c r="B1273" s="159"/>
    </row>
    <row r="1274" spans="1:2" x14ac:dyDescent="0.35">
      <c r="A1274" s="159"/>
      <c r="B1274" s="159"/>
    </row>
    <row r="1275" spans="1:2" x14ac:dyDescent="0.35">
      <c r="A1275" s="159"/>
      <c r="B1275" s="159"/>
    </row>
    <row r="1276" spans="1:2" x14ac:dyDescent="0.35">
      <c r="A1276" s="159"/>
      <c r="B1276" s="159"/>
    </row>
    <row r="1277" spans="1:2" x14ac:dyDescent="0.35">
      <c r="A1277" s="159"/>
      <c r="B1277" s="159"/>
    </row>
    <row r="1278" spans="1:2" x14ac:dyDescent="0.35">
      <c r="A1278" s="159"/>
      <c r="B1278" s="159"/>
    </row>
    <row r="1279" spans="1:2" x14ac:dyDescent="0.35">
      <c r="A1279" s="159"/>
      <c r="B1279" s="159"/>
    </row>
    <row r="1280" spans="1:2" x14ac:dyDescent="0.35">
      <c r="A1280" s="159"/>
      <c r="B1280" s="159"/>
    </row>
    <row r="1281" spans="1:2" x14ac:dyDescent="0.35">
      <c r="A1281" s="159"/>
      <c r="B1281" s="159"/>
    </row>
    <row r="1282" spans="1:2" x14ac:dyDescent="0.35">
      <c r="A1282" s="159"/>
      <c r="B1282" s="159"/>
    </row>
    <row r="1283" spans="1:2" x14ac:dyDescent="0.35">
      <c r="A1283" s="159"/>
      <c r="B1283" s="159"/>
    </row>
    <row r="1284" spans="1:2" x14ac:dyDescent="0.35">
      <c r="A1284" s="159"/>
      <c r="B1284" s="159"/>
    </row>
    <row r="1285" spans="1:2" x14ac:dyDescent="0.35">
      <c r="A1285" s="159"/>
      <c r="B1285" s="159"/>
    </row>
    <row r="1286" spans="1:2" x14ac:dyDescent="0.35">
      <c r="A1286" s="159"/>
      <c r="B1286" s="159"/>
    </row>
    <row r="1287" spans="1:2" x14ac:dyDescent="0.35">
      <c r="A1287" s="159"/>
      <c r="B1287" s="159"/>
    </row>
    <row r="1288" spans="1:2" x14ac:dyDescent="0.35">
      <c r="A1288" s="159"/>
      <c r="B1288" s="159"/>
    </row>
    <row r="1289" spans="1:2" x14ac:dyDescent="0.35">
      <c r="A1289" s="159"/>
      <c r="B1289" s="159"/>
    </row>
    <row r="1290" spans="1:2" x14ac:dyDescent="0.35">
      <c r="A1290" s="159"/>
      <c r="B1290" s="159"/>
    </row>
    <row r="1291" spans="1:2" x14ac:dyDescent="0.35">
      <c r="A1291" s="159"/>
      <c r="B1291" s="159"/>
    </row>
    <row r="1292" spans="1:2" x14ac:dyDescent="0.35">
      <c r="A1292" s="159"/>
      <c r="B1292" s="159"/>
    </row>
    <row r="1293" spans="1:2" x14ac:dyDescent="0.35">
      <c r="A1293" s="159"/>
      <c r="B1293" s="159"/>
    </row>
    <row r="1294" spans="1:2" x14ac:dyDescent="0.35">
      <c r="A1294" s="159"/>
      <c r="B1294" s="159"/>
    </row>
    <row r="1295" spans="1:2" x14ac:dyDescent="0.35">
      <c r="A1295" s="159"/>
      <c r="B1295" s="159"/>
    </row>
    <row r="1296" spans="1:2" x14ac:dyDescent="0.35">
      <c r="A1296" s="159"/>
      <c r="B1296" s="159"/>
    </row>
    <row r="1297" spans="1:2" x14ac:dyDescent="0.35">
      <c r="A1297" s="159"/>
      <c r="B1297" s="159"/>
    </row>
    <row r="1298" spans="1:2" x14ac:dyDescent="0.35">
      <c r="A1298" s="159"/>
      <c r="B1298" s="159"/>
    </row>
    <row r="1299" spans="1:2" x14ac:dyDescent="0.35">
      <c r="A1299" s="159"/>
      <c r="B1299" s="159"/>
    </row>
    <row r="1300" spans="1:2" x14ac:dyDescent="0.35">
      <c r="A1300" s="159"/>
      <c r="B1300" s="159"/>
    </row>
    <row r="1301" spans="1:2" x14ac:dyDescent="0.35">
      <c r="A1301" s="159"/>
      <c r="B1301" s="159"/>
    </row>
    <row r="1302" spans="1:2" x14ac:dyDescent="0.35">
      <c r="A1302" s="159"/>
      <c r="B1302" s="159"/>
    </row>
    <row r="1303" spans="1:2" x14ac:dyDescent="0.35">
      <c r="A1303" s="159"/>
      <c r="B1303" s="159"/>
    </row>
    <row r="1304" spans="1:2" x14ac:dyDescent="0.35">
      <c r="A1304" s="159"/>
      <c r="B1304" s="159"/>
    </row>
    <row r="1305" spans="1:2" x14ac:dyDescent="0.35">
      <c r="A1305" s="159"/>
      <c r="B1305" s="159"/>
    </row>
    <row r="1306" spans="1:2" x14ac:dyDescent="0.35">
      <c r="A1306" s="159"/>
      <c r="B1306" s="159"/>
    </row>
    <row r="1307" spans="1:2" x14ac:dyDescent="0.35">
      <c r="A1307" s="159"/>
      <c r="B1307" s="159"/>
    </row>
    <row r="1308" spans="1:2" x14ac:dyDescent="0.35">
      <c r="A1308" s="159"/>
      <c r="B1308" s="159"/>
    </row>
    <row r="1309" spans="1:2" x14ac:dyDescent="0.35">
      <c r="A1309" s="159"/>
      <c r="B1309" s="159"/>
    </row>
    <row r="1310" spans="1:2" x14ac:dyDescent="0.35">
      <c r="A1310" s="159"/>
      <c r="B1310" s="159"/>
    </row>
    <row r="1311" spans="1:2" x14ac:dyDescent="0.35">
      <c r="A1311" s="159"/>
      <c r="B1311" s="159"/>
    </row>
    <row r="1312" spans="1:2" x14ac:dyDescent="0.35">
      <c r="A1312" s="159"/>
      <c r="B1312" s="159"/>
    </row>
    <row r="1313" spans="1:2" x14ac:dyDescent="0.35">
      <c r="A1313" s="159"/>
      <c r="B1313" s="159"/>
    </row>
    <row r="1314" spans="1:2" x14ac:dyDescent="0.35">
      <c r="A1314" s="159"/>
      <c r="B1314" s="159"/>
    </row>
    <row r="1315" spans="1:2" x14ac:dyDescent="0.35">
      <c r="A1315" s="159"/>
      <c r="B1315" s="159"/>
    </row>
    <row r="1316" spans="1:2" x14ac:dyDescent="0.35">
      <c r="A1316" s="159"/>
      <c r="B1316" s="159"/>
    </row>
    <row r="1317" spans="1:2" x14ac:dyDescent="0.35">
      <c r="A1317" s="159"/>
      <c r="B1317" s="159"/>
    </row>
    <row r="1318" spans="1:2" x14ac:dyDescent="0.35">
      <c r="A1318" s="159"/>
      <c r="B1318" s="159"/>
    </row>
    <row r="1319" spans="1:2" x14ac:dyDescent="0.35">
      <c r="A1319" s="159"/>
      <c r="B1319" s="159"/>
    </row>
    <row r="1320" spans="1:2" x14ac:dyDescent="0.35">
      <c r="A1320" s="159"/>
      <c r="B1320" s="159"/>
    </row>
    <row r="1321" spans="1:2" x14ac:dyDescent="0.35">
      <c r="A1321" s="159"/>
      <c r="B1321" s="159"/>
    </row>
    <row r="1322" spans="1:2" x14ac:dyDescent="0.35">
      <c r="A1322" s="159"/>
      <c r="B1322" s="159"/>
    </row>
    <row r="1323" spans="1:2" x14ac:dyDescent="0.35">
      <c r="A1323" s="159"/>
      <c r="B1323" s="159"/>
    </row>
    <row r="1324" spans="1:2" x14ac:dyDescent="0.35">
      <c r="A1324" s="159"/>
      <c r="B1324" s="159"/>
    </row>
    <row r="1325" spans="1:2" x14ac:dyDescent="0.35">
      <c r="A1325" s="159"/>
      <c r="B1325" s="159"/>
    </row>
    <row r="1326" spans="1:2" x14ac:dyDescent="0.35">
      <c r="A1326" s="159"/>
      <c r="B1326" s="159"/>
    </row>
    <row r="1327" spans="1:2" x14ac:dyDescent="0.35">
      <c r="A1327" s="159"/>
      <c r="B1327" s="159"/>
    </row>
    <row r="1328" spans="1:2" x14ac:dyDescent="0.35">
      <c r="A1328" s="159"/>
      <c r="B1328" s="159"/>
    </row>
    <row r="1329" spans="1:2" x14ac:dyDescent="0.35">
      <c r="A1329" s="159"/>
      <c r="B1329" s="159"/>
    </row>
    <row r="1330" spans="1:2" x14ac:dyDescent="0.35">
      <c r="A1330" s="159"/>
      <c r="B1330" s="159"/>
    </row>
    <row r="1331" spans="1:2" x14ac:dyDescent="0.35">
      <c r="A1331" s="159"/>
      <c r="B1331" s="159"/>
    </row>
    <row r="1332" spans="1:2" x14ac:dyDescent="0.35">
      <c r="A1332" s="159"/>
      <c r="B1332" s="159"/>
    </row>
    <row r="1333" spans="1:2" x14ac:dyDescent="0.35">
      <c r="A1333" s="159"/>
      <c r="B1333" s="159"/>
    </row>
    <row r="1334" spans="1:2" x14ac:dyDescent="0.35">
      <c r="A1334" s="159"/>
      <c r="B1334" s="159"/>
    </row>
    <row r="1335" spans="1:2" x14ac:dyDescent="0.35">
      <c r="A1335" s="159"/>
      <c r="B1335" s="159"/>
    </row>
    <row r="1336" spans="1:2" x14ac:dyDescent="0.35">
      <c r="A1336" s="159"/>
      <c r="B1336" s="159"/>
    </row>
    <row r="1337" spans="1:2" x14ac:dyDescent="0.35">
      <c r="A1337" s="159"/>
      <c r="B1337" s="159"/>
    </row>
    <row r="1338" spans="1:2" x14ac:dyDescent="0.35">
      <c r="A1338" s="159"/>
      <c r="B1338" s="159"/>
    </row>
    <row r="1339" spans="1:2" x14ac:dyDescent="0.35">
      <c r="A1339" s="159"/>
      <c r="B1339" s="159"/>
    </row>
    <row r="1340" spans="1:2" x14ac:dyDescent="0.35">
      <c r="A1340" s="159"/>
      <c r="B1340" s="159"/>
    </row>
    <row r="1341" spans="1:2" x14ac:dyDescent="0.35">
      <c r="A1341" s="159"/>
      <c r="B1341" s="159"/>
    </row>
    <row r="1342" spans="1:2" x14ac:dyDescent="0.35">
      <c r="A1342" s="159"/>
      <c r="B1342" s="159"/>
    </row>
    <row r="1343" spans="1:2" x14ac:dyDescent="0.35">
      <c r="A1343" s="159"/>
      <c r="B1343" s="159"/>
    </row>
    <row r="1344" spans="1:2" x14ac:dyDescent="0.35">
      <c r="A1344" s="159"/>
      <c r="B1344" s="159"/>
    </row>
    <row r="1345" spans="1:2" x14ac:dyDescent="0.35">
      <c r="A1345" s="159"/>
      <c r="B1345" s="159"/>
    </row>
    <row r="1346" spans="1:2" x14ac:dyDescent="0.35">
      <c r="A1346" s="159"/>
      <c r="B1346" s="159"/>
    </row>
    <row r="1347" spans="1:2" x14ac:dyDescent="0.35">
      <c r="A1347" s="159"/>
      <c r="B1347" s="159"/>
    </row>
    <row r="1348" spans="1:2" x14ac:dyDescent="0.35">
      <c r="A1348" s="159"/>
      <c r="B1348" s="159"/>
    </row>
    <row r="1349" spans="1:2" x14ac:dyDescent="0.35">
      <c r="A1349" s="159"/>
      <c r="B1349" s="159"/>
    </row>
    <row r="1350" spans="1:2" x14ac:dyDescent="0.35">
      <c r="A1350" s="159"/>
      <c r="B1350" s="159"/>
    </row>
    <row r="1351" spans="1:2" x14ac:dyDescent="0.35">
      <c r="A1351" s="159"/>
      <c r="B1351" s="159"/>
    </row>
    <row r="1352" spans="1:2" x14ac:dyDescent="0.35">
      <c r="A1352" s="159"/>
      <c r="B1352" s="159"/>
    </row>
    <row r="1353" spans="1:2" x14ac:dyDescent="0.35">
      <c r="A1353" s="159"/>
      <c r="B1353" s="159"/>
    </row>
    <row r="1354" spans="1:2" x14ac:dyDescent="0.35">
      <c r="A1354" s="159"/>
      <c r="B1354" s="159"/>
    </row>
    <row r="1355" spans="1:2" x14ac:dyDescent="0.35">
      <c r="A1355" s="159"/>
      <c r="B1355" s="159"/>
    </row>
    <row r="1356" spans="1:2" x14ac:dyDescent="0.35">
      <c r="A1356" s="159"/>
      <c r="B1356" s="159"/>
    </row>
    <row r="1357" spans="1:2" x14ac:dyDescent="0.35">
      <c r="A1357" s="159"/>
      <c r="B1357" s="159"/>
    </row>
    <row r="1358" spans="1:2" x14ac:dyDescent="0.35">
      <c r="A1358" s="159"/>
      <c r="B1358" s="159"/>
    </row>
    <row r="1359" spans="1:2" x14ac:dyDescent="0.35">
      <c r="A1359" s="159"/>
      <c r="B1359" s="159"/>
    </row>
    <row r="1360" spans="1:2" x14ac:dyDescent="0.35">
      <c r="A1360" s="159"/>
      <c r="B1360" s="159"/>
    </row>
    <row r="1361" spans="1:2" x14ac:dyDescent="0.35">
      <c r="A1361" s="159"/>
      <c r="B1361" s="159"/>
    </row>
    <row r="1362" spans="1:2" x14ac:dyDescent="0.35">
      <c r="A1362" s="159"/>
      <c r="B1362" s="159"/>
    </row>
    <row r="1363" spans="1:2" x14ac:dyDescent="0.35">
      <c r="A1363" s="159"/>
      <c r="B1363" s="159"/>
    </row>
    <row r="1364" spans="1:2" x14ac:dyDescent="0.35">
      <c r="A1364" s="159"/>
      <c r="B1364" s="159"/>
    </row>
    <row r="1365" spans="1:2" x14ac:dyDescent="0.35">
      <c r="A1365" s="159"/>
      <c r="B1365" s="159"/>
    </row>
    <row r="1366" spans="1:2" x14ac:dyDescent="0.35">
      <c r="A1366" s="159"/>
      <c r="B1366" s="159"/>
    </row>
    <row r="1367" spans="1:2" x14ac:dyDescent="0.35">
      <c r="A1367" s="159"/>
      <c r="B1367" s="159"/>
    </row>
    <row r="1368" spans="1:2" x14ac:dyDescent="0.35">
      <c r="A1368" s="159"/>
      <c r="B1368" s="159"/>
    </row>
    <row r="1369" spans="1:2" x14ac:dyDescent="0.35">
      <c r="A1369" s="159"/>
      <c r="B1369" s="159"/>
    </row>
    <row r="1370" spans="1:2" x14ac:dyDescent="0.35">
      <c r="A1370" s="159"/>
      <c r="B1370" s="159"/>
    </row>
    <row r="1371" spans="1:2" x14ac:dyDescent="0.35">
      <c r="A1371" s="159"/>
      <c r="B1371" s="159"/>
    </row>
    <row r="1372" spans="1:2" x14ac:dyDescent="0.35">
      <c r="A1372" s="159"/>
      <c r="B1372" s="159"/>
    </row>
    <row r="1373" spans="1:2" x14ac:dyDescent="0.35">
      <c r="A1373" s="159"/>
      <c r="B1373" s="159"/>
    </row>
    <row r="1374" spans="1:2" x14ac:dyDescent="0.35">
      <c r="A1374" s="159"/>
      <c r="B1374" s="159"/>
    </row>
    <row r="1375" spans="1:2" x14ac:dyDescent="0.35">
      <c r="A1375" s="159"/>
      <c r="B1375" s="159"/>
    </row>
    <row r="1376" spans="1:2" x14ac:dyDescent="0.35">
      <c r="A1376" s="159"/>
      <c r="B1376" s="159"/>
    </row>
    <row r="1377" spans="1:2" x14ac:dyDescent="0.35">
      <c r="A1377" s="159"/>
      <c r="B1377" s="159"/>
    </row>
    <row r="1378" spans="1:2" x14ac:dyDescent="0.35">
      <c r="A1378" s="159"/>
      <c r="B1378" s="159"/>
    </row>
    <row r="1379" spans="1:2" x14ac:dyDescent="0.35">
      <c r="A1379" s="159"/>
      <c r="B1379" s="159"/>
    </row>
    <row r="1380" spans="1:2" x14ac:dyDescent="0.35">
      <c r="A1380" s="159"/>
      <c r="B1380" s="159"/>
    </row>
    <row r="1381" spans="1:2" x14ac:dyDescent="0.35">
      <c r="A1381" s="159"/>
      <c r="B1381" s="159"/>
    </row>
    <row r="1382" spans="1:2" x14ac:dyDescent="0.35">
      <c r="A1382" s="159"/>
      <c r="B1382" s="159"/>
    </row>
    <row r="1383" spans="1:2" x14ac:dyDescent="0.35">
      <c r="A1383" s="159"/>
      <c r="B1383" s="159"/>
    </row>
    <row r="1384" spans="1:2" x14ac:dyDescent="0.35">
      <c r="A1384" s="159"/>
      <c r="B1384" s="159"/>
    </row>
    <row r="1385" spans="1:2" x14ac:dyDescent="0.35">
      <c r="A1385" s="159"/>
      <c r="B1385" s="159"/>
    </row>
    <row r="1386" spans="1:2" x14ac:dyDescent="0.35">
      <c r="A1386" s="159"/>
      <c r="B1386" s="159"/>
    </row>
    <row r="1387" spans="1:2" x14ac:dyDescent="0.35">
      <c r="A1387" s="159"/>
      <c r="B1387" s="159"/>
    </row>
    <row r="1388" spans="1:2" x14ac:dyDescent="0.35">
      <c r="A1388" s="159"/>
      <c r="B1388" s="159"/>
    </row>
    <row r="1389" spans="1:2" x14ac:dyDescent="0.35">
      <c r="A1389" s="159"/>
      <c r="B1389" s="159"/>
    </row>
    <row r="1390" spans="1:2" x14ac:dyDescent="0.35">
      <c r="A1390" s="159"/>
      <c r="B1390" s="159"/>
    </row>
    <row r="1391" spans="1:2" x14ac:dyDescent="0.35">
      <c r="A1391" s="159"/>
      <c r="B1391" s="159"/>
    </row>
    <row r="1392" spans="1:2" x14ac:dyDescent="0.35">
      <c r="A1392" s="159"/>
      <c r="B1392" s="159"/>
    </row>
    <row r="1393" spans="1:2" x14ac:dyDescent="0.35">
      <c r="A1393" s="159"/>
      <c r="B1393" s="159"/>
    </row>
    <row r="1394" spans="1:2" x14ac:dyDescent="0.35">
      <c r="A1394" s="159"/>
      <c r="B1394" s="159"/>
    </row>
    <row r="1395" spans="1:2" x14ac:dyDescent="0.35">
      <c r="A1395" s="159"/>
      <c r="B1395" s="159"/>
    </row>
    <row r="1396" spans="1:2" x14ac:dyDescent="0.35">
      <c r="A1396" s="159"/>
      <c r="B1396" s="159"/>
    </row>
    <row r="1397" spans="1:2" x14ac:dyDescent="0.35">
      <c r="A1397" s="159"/>
      <c r="B1397" s="159"/>
    </row>
    <row r="1398" spans="1:2" x14ac:dyDescent="0.35">
      <c r="A1398" s="159"/>
      <c r="B1398" s="159"/>
    </row>
    <row r="1399" spans="1:2" x14ac:dyDescent="0.35">
      <c r="A1399" s="159"/>
      <c r="B1399" s="159"/>
    </row>
    <row r="1400" spans="1:2" x14ac:dyDescent="0.35">
      <c r="A1400" s="159"/>
      <c r="B1400" s="159"/>
    </row>
    <row r="1401" spans="1:2" x14ac:dyDescent="0.35">
      <c r="A1401" s="159"/>
      <c r="B1401" s="159"/>
    </row>
    <row r="1402" spans="1:2" x14ac:dyDescent="0.35">
      <c r="A1402" s="159"/>
      <c r="B1402" s="159"/>
    </row>
    <row r="1403" spans="1:2" x14ac:dyDescent="0.35">
      <c r="A1403" s="159"/>
      <c r="B1403" s="159"/>
    </row>
    <row r="1404" spans="1:2" x14ac:dyDescent="0.35">
      <c r="A1404" s="159"/>
      <c r="B1404" s="159"/>
    </row>
    <row r="1405" spans="1:2" x14ac:dyDescent="0.35">
      <c r="A1405" s="159"/>
      <c r="B1405" s="159"/>
    </row>
    <row r="1406" spans="1:2" x14ac:dyDescent="0.35">
      <c r="A1406" s="159"/>
      <c r="B1406" s="159"/>
    </row>
    <row r="1407" spans="1:2" x14ac:dyDescent="0.35">
      <c r="A1407" s="159"/>
      <c r="B1407" s="159"/>
    </row>
    <row r="1408" spans="1:2" x14ac:dyDescent="0.35">
      <c r="A1408" s="159"/>
      <c r="B1408" s="159"/>
    </row>
    <row r="1409" spans="1:2" x14ac:dyDescent="0.35">
      <c r="A1409" s="159"/>
      <c r="B1409" s="159"/>
    </row>
    <row r="1410" spans="1:2" x14ac:dyDescent="0.35">
      <c r="A1410" s="159"/>
      <c r="B1410" s="159"/>
    </row>
    <row r="1411" spans="1:2" x14ac:dyDescent="0.35">
      <c r="A1411" s="159"/>
      <c r="B1411" s="159"/>
    </row>
    <row r="1412" spans="1:2" x14ac:dyDescent="0.35">
      <c r="A1412" s="159"/>
      <c r="B1412" s="159"/>
    </row>
    <row r="1413" spans="1:2" x14ac:dyDescent="0.35">
      <c r="A1413" s="159"/>
      <c r="B1413" s="159"/>
    </row>
    <row r="1414" spans="1:2" x14ac:dyDescent="0.35">
      <c r="A1414" s="159"/>
      <c r="B1414" s="159"/>
    </row>
    <row r="1415" spans="1:2" x14ac:dyDescent="0.35">
      <c r="A1415" s="159"/>
      <c r="B1415" s="159"/>
    </row>
    <row r="1416" spans="1:2" x14ac:dyDescent="0.35">
      <c r="A1416" s="159"/>
      <c r="B1416" s="159"/>
    </row>
    <row r="1417" spans="1:2" x14ac:dyDescent="0.35">
      <c r="A1417" s="159"/>
      <c r="B1417" s="159"/>
    </row>
    <row r="1418" spans="1:2" x14ac:dyDescent="0.35">
      <c r="A1418" s="159"/>
      <c r="B1418" s="159"/>
    </row>
    <row r="1419" spans="1:2" x14ac:dyDescent="0.35">
      <c r="A1419" s="159"/>
      <c r="B1419" s="159"/>
    </row>
    <row r="1420" spans="1:2" x14ac:dyDescent="0.35">
      <c r="A1420" s="159"/>
      <c r="B1420" s="159"/>
    </row>
    <row r="1421" spans="1:2" x14ac:dyDescent="0.35">
      <c r="A1421" s="159"/>
      <c r="B1421" s="159"/>
    </row>
    <row r="1422" spans="1:2" x14ac:dyDescent="0.35">
      <c r="A1422" s="159"/>
      <c r="B1422" s="159"/>
    </row>
    <row r="1423" spans="1:2" x14ac:dyDescent="0.35">
      <c r="A1423" s="159"/>
      <c r="B1423" s="159"/>
    </row>
    <row r="1424" spans="1:2" x14ac:dyDescent="0.35">
      <c r="A1424" s="159"/>
      <c r="B1424" s="159"/>
    </row>
    <row r="1425" spans="1:2" x14ac:dyDescent="0.35">
      <c r="A1425" s="159"/>
      <c r="B1425" s="159"/>
    </row>
    <row r="1426" spans="1:2" x14ac:dyDescent="0.35">
      <c r="A1426" s="159"/>
      <c r="B1426" s="159"/>
    </row>
    <row r="1427" spans="1:2" x14ac:dyDescent="0.35">
      <c r="A1427" s="159"/>
      <c r="B1427" s="159"/>
    </row>
    <row r="1428" spans="1:2" x14ac:dyDescent="0.35">
      <c r="A1428" s="159"/>
      <c r="B1428" s="159"/>
    </row>
    <row r="1429" spans="1:2" x14ac:dyDescent="0.35">
      <c r="A1429" s="159"/>
      <c r="B1429" s="159"/>
    </row>
    <row r="1430" spans="1:2" x14ac:dyDescent="0.35">
      <c r="A1430" s="159"/>
      <c r="B1430" s="159"/>
    </row>
    <row r="1431" spans="1:2" x14ac:dyDescent="0.35">
      <c r="A1431" s="159"/>
      <c r="B1431" s="159"/>
    </row>
    <row r="1432" spans="1:2" x14ac:dyDescent="0.35">
      <c r="A1432" s="159"/>
      <c r="B1432" s="159"/>
    </row>
    <row r="1433" spans="1:2" x14ac:dyDescent="0.35">
      <c r="A1433" s="159"/>
      <c r="B1433" s="159"/>
    </row>
    <row r="1434" spans="1:2" x14ac:dyDescent="0.35">
      <c r="A1434" s="159"/>
      <c r="B1434" s="159"/>
    </row>
    <row r="1435" spans="1:2" x14ac:dyDescent="0.35">
      <c r="A1435" s="159"/>
      <c r="B1435" s="159"/>
    </row>
    <row r="1436" spans="1:2" x14ac:dyDescent="0.35">
      <c r="A1436" s="159"/>
      <c r="B1436" s="159"/>
    </row>
    <row r="1437" spans="1:2" x14ac:dyDescent="0.35">
      <c r="A1437" s="159"/>
      <c r="B1437" s="159"/>
    </row>
    <row r="1438" spans="1:2" x14ac:dyDescent="0.35">
      <c r="A1438" s="159"/>
      <c r="B1438" s="159"/>
    </row>
    <row r="1439" spans="1:2" x14ac:dyDescent="0.35">
      <c r="A1439" s="159"/>
      <c r="B1439" s="159"/>
    </row>
    <row r="1440" spans="1:2" x14ac:dyDescent="0.35">
      <c r="A1440" s="159"/>
      <c r="B1440" s="159"/>
    </row>
    <row r="1441" spans="1:2" x14ac:dyDescent="0.35">
      <c r="A1441" s="159"/>
      <c r="B1441" s="159"/>
    </row>
    <row r="1442" spans="1:2" x14ac:dyDescent="0.35">
      <c r="A1442" s="159"/>
      <c r="B1442" s="159"/>
    </row>
    <row r="1443" spans="1:2" x14ac:dyDescent="0.35">
      <c r="A1443" s="159"/>
      <c r="B1443" s="159"/>
    </row>
    <row r="1444" spans="1:2" x14ac:dyDescent="0.35">
      <c r="A1444" s="159"/>
      <c r="B1444" s="159"/>
    </row>
    <row r="1445" spans="1:2" x14ac:dyDescent="0.35">
      <c r="A1445" s="159"/>
      <c r="B1445" s="159"/>
    </row>
    <row r="1446" spans="1:2" x14ac:dyDescent="0.35">
      <c r="A1446" s="159"/>
      <c r="B1446" s="159"/>
    </row>
    <row r="1447" spans="1:2" x14ac:dyDescent="0.35">
      <c r="A1447" s="159"/>
      <c r="B1447" s="159"/>
    </row>
    <row r="1448" spans="1:2" x14ac:dyDescent="0.35">
      <c r="A1448" s="159"/>
      <c r="B1448" s="159"/>
    </row>
    <row r="1449" spans="1:2" x14ac:dyDescent="0.35">
      <c r="A1449" s="159"/>
      <c r="B1449" s="159"/>
    </row>
    <row r="1450" spans="1:2" x14ac:dyDescent="0.35">
      <c r="A1450" s="159"/>
      <c r="B1450" s="159"/>
    </row>
    <row r="1451" spans="1:2" x14ac:dyDescent="0.35">
      <c r="A1451" s="159"/>
      <c r="B1451" s="159"/>
    </row>
    <row r="1452" spans="1:2" x14ac:dyDescent="0.35">
      <c r="A1452" s="159"/>
      <c r="B1452" s="159"/>
    </row>
    <row r="1453" spans="1:2" x14ac:dyDescent="0.35">
      <c r="A1453" s="159"/>
      <c r="B1453" s="159"/>
    </row>
    <row r="1454" spans="1:2" x14ac:dyDescent="0.35">
      <c r="A1454" s="159"/>
      <c r="B1454" s="159"/>
    </row>
    <row r="1455" spans="1:2" x14ac:dyDescent="0.35">
      <c r="A1455" s="159"/>
      <c r="B1455" s="159"/>
    </row>
    <row r="1456" spans="1:2" x14ac:dyDescent="0.35">
      <c r="A1456" s="159"/>
      <c r="B1456" s="159"/>
    </row>
    <row r="1457" spans="1:2" x14ac:dyDescent="0.35">
      <c r="A1457" s="159"/>
      <c r="B1457" s="159"/>
    </row>
    <row r="1458" spans="1:2" x14ac:dyDescent="0.35">
      <c r="A1458" s="159"/>
      <c r="B1458" s="159"/>
    </row>
    <row r="1459" spans="1:2" x14ac:dyDescent="0.35">
      <c r="A1459" s="159"/>
      <c r="B1459" s="159"/>
    </row>
    <row r="1460" spans="1:2" x14ac:dyDescent="0.35">
      <c r="A1460" s="159"/>
      <c r="B1460" s="159"/>
    </row>
    <row r="1461" spans="1:2" x14ac:dyDescent="0.35">
      <c r="A1461" s="159"/>
      <c r="B1461" s="159"/>
    </row>
    <row r="1462" spans="1:2" x14ac:dyDescent="0.35">
      <c r="A1462" s="159"/>
      <c r="B1462" s="159"/>
    </row>
    <row r="1463" spans="1:2" x14ac:dyDescent="0.35">
      <c r="A1463" s="159"/>
      <c r="B1463" s="159"/>
    </row>
    <row r="1464" spans="1:2" x14ac:dyDescent="0.35">
      <c r="A1464" s="159"/>
      <c r="B1464" s="159"/>
    </row>
    <row r="1465" spans="1:2" x14ac:dyDescent="0.35">
      <c r="A1465" s="159"/>
      <c r="B1465" s="159"/>
    </row>
    <row r="1466" spans="1:2" x14ac:dyDescent="0.35">
      <c r="A1466" s="159"/>
      <c r="B1466" s="159"/>
    </row>
    <row r="1467" spans="1:2" x14ac:dyDescent="0.35">
      <c r="A1467" s="159"/>
      <c r="B1467" s="159"/>
    </row>
    <row r="1468" spans="1:2" x14ac:dyDescent="0.35">
      <c r="A1468" s="159"/>
      <c r="B1468" s="159"/>
    </row>
    <row r="1469" spans="1:2" x14ac:dyDescent="0.35">
      <c r="A1469" s="159"/>
      <c r="B1469" s="159"/>
    </row>
    <row r="1470" spans="1:2" x14ac:dyDescent="0.35">
      <c r="A1470" s="159"/>
      <c r="B1470" s="159"/>
    </row>
    <row r="1471" spans="1:2" x14ac:dyDescent="0.35">
      <c r="A1471" s="159"/>
      <c r="B1471" s="159"/>
    </row>
    <row r="1472" spans="1:2" x14ac:dyDescent="0.35">
      <c r="A1472" s="159"/>
      <c r="B1472" s="159"/>
    </row>
    <row r="1473" spans="1:2" x14ac:dyDescent="0.35">
      <c r="A1473" s="159"/>
      <c r="B1473" s="159"/>
    </row>
    <row r="1474" spans="1:2" x14ac:dyDescent="0.35">
      <c r="A1474" s="159"/>
      <c r="B1474" s="159"/>
    </row>
    <row r="1475" spans="1:2" x14ac:dyDescent="0.35">
      <c r="A1475" s="159"/>
      <c r="B1475" s="159"/>
    </row>
    <row r="1476" spans="1:2" x14ac:dyDescent="0.35">
      <c r="A1476" s="159"/>
      <c r="B1476" s="159"/>
    </row>
    <row r="1477" spans="1:2" x14ac:dyDescent="0.35">
      <c r="A1477" s="159"/>
      <c r="B1477" s="159"/>
    </row>
    <row r="1478" spans="1:2" x14ac:dyDescent="0.35">
      <c r="A1478" s="159"/>
      <c r="B1478" s="159"/>
    </row>
    <row r="1479" spans="1:2" x14ac:dyDescent="0.35">
      <c r="A1479" s="159"/>
      <c r="B1479" s="159"/>
    </row>
    <row r="1480" spans="1:2" x14ac:dyDescent="0.35">
      <c r="A1480" s="159"/>
      <c r="B1480" s="159"/>
    </row>
    <row r="1481" spans="1:2" x14ac:dyDescent="0.35">
      <c r="A1481" s="159"/>
      <c r="B1481" s="159"/>
    </row>
    <row r="1482" spans="1:2" x14ac:dyDescent="0.35">
      <c r="A1482" s="159"/>
      <c r="B1482" s="159"/>
    </row>
    <row r="1483" spans="1:2" x14ac:dyDescent="0.35">
      <c r="A1483" s="159"/>
      <c r="B1483" s="159"/>
    </row>
    <row r="1484" spans="1:2" x14ac:dyDescent="0.35">
      <c r="A1484" s="159"/>
      <c r="B1484" s="159"/>
    </row>
    <row r="1485" spans="1:2" x14ac:dyDescent="0.35">
      <c r="A1485" s="159"/>
      <c r="B1485" s="159"/>
    </row>
    <row r="1486" spans="1:2" x14ac:dyDescent="0.35">
      <c r="A1486" s="159"/>
      <c r="B1486" s="159"/>
    </row>
    <row r="1487" spans="1:2" x14ac:dyDescent="0.35">
      <c r="A1487" s="159"/>
      <c r="B1487" s="159"/>
    </row>
    <row r="1488" spans="1:2" x14ac:dyDescent="0.35">
      <c r="A1488" s="159"/>
      <c r="B1488" s="159"/>
    </row>
    <row r="1489" spans="1:2" x14ac:dyDescent="0.35">
      <c r="A1489" s="159"/>
      <c r="B1489" s="159"/>
    </row>
    <row r="1490" spans="1:2" x14ac:dyDescent="0.35">
      <c r="A1490" s="159"/>
      <c r="B1490" s="159"/>
    </row>
    <row r="1491" spans="1:2" x14ac:dyDescent="0.35">
      <c r="A1491" s="159"/>
      <c r="B1491" s="159"/>
    </row>
    <row r="1492" spans="1:2" x14ac:dyDescent="0.35">
      <c r="A1492" s="159"/>
      <c r="B1492" s="159"/>
    </row>
    <row r="1493" spans="1:2" x14ac:dyDescent="0.35">
      <c r="A1493" s="159"/>
      <c r="B1493" s="159"/>
    </row>
    <row r="1494" spans="1:2" x14ac:dyDescent="0.35">
      <c r="A1494" s="159"/>
      <c r="B1494" s="159"/>
    </row>
    <row r="1495" spans="1:2" x14ac:dyDescent="0.35">
      <c r="A1495" s="159"/>
      <c r="B1495" s="159"/>
    </row>
    <row r="1496" spans="1:2" x14ac:dyDescent="0.35">
      <c r="A1496" s="159"/>
      <c r="B1496" s="159"/>
    </row>
    <row r="1497" spans="1:2" x14ac:dyDescent="0.35">
      <c r="A1497" s="159"/>
      <c r="B1497" s="159"/>
    </row>
    <row r="1498" spans="1:2" x14ac:dyDescent="0.35">
      <c r="A1498" s="159"/>
      <c r="B1498" s="159"/>
    </row>
    <row r="1499" spans="1:2" x14ac:dyDescent="0.35">
      <c r="A1499" s="159"/>
      <c r="B1499" s="159"/>
    </row>
    <row r="1500" spans="1:2" x14ac:dyDescent="0.35">
      <c r="A1500" s="159"/>
      <c r="B1500" s="159"/>
    </row>
    <row r="1501" spans="1:2" x14ac:dyDescent="0.35">
      <c r="A1501" s="159"/>
      <c r="B1501" s="159"/>
    </row>
    <row r="1502" spans="1:2" x14ac:dyDescent="0.35">
      <c r="A1502" s="159"/>
      <c r="B1502" s="159"/>
    </row>
    <row r="1503" spans="1:2" x14ac:dyDescent="0.35">
      <c r="A1503" s="159"/>
      <c r="B1503" s="159"/>
    </row>
    <row r="1504" spans="1:2" x14ac:dyDescent="0.35">
      <c r="A1504" s="159"/>
      <c r="B1504" s="159"/>
    </row>
    <row r="1505" spans="1:2" x14ac:dyDescent="0.35">
      <c r="A1505" s="159"/>
      <c r="B1505" s="159"/>
    </row>
    <row r="1506" spans="1:2" x14ac:dyDescent="0.35">
      <c r="A1506" s="159"/>
      <c r="B1506" s="159"/>
    </row>
    <row r="1507" spans="1:2" x14ac:dyDescent="0.35">
      <c r="A1507" s="159"/>
      <c r="B1507" s="159"/>
    </row>
    <row r="1508" spans="1:2" x14ac:dyDescent="0.35">
      <c r="A1508" s="159"/>
      <c r="B1508" s="159"/>
    </row>
    <row r="1509" spans="1:2" x14ac:dyDescent="0.35">
      <c r="A1509" s="159"/>
      <c r="B1509" s="159"/>
    </row>
    <row r="1510" spans="1:2" x14ac:dyDescent="0.35">
      <c r="A1510" s="159"/>
      <c r="B1510" s="159"/>
    </row>
    <row r="1511" spans="1:2" x14ac:dyDescent="0.35">
      <c r="A1511" s="159"/>
      <c r="B1511" s="159"/>
    </row>
    <row r="1512" spans="1:2" x14ac:dyDescent="0.35">
      <c r="A1512" s="159"/>
      <c r="B1512" s="159"/>
    </row>
    <row r="1513" spans="1:2" x14ac:dyDescent="0.35">
      <c r="A1513" s="159"/>
      <c r="B1513" s="159"/>
    </row>
    <row r="1514" spans="1:2" x14ac:dyDescent="0.35">
      <c r="A1514" s="159"/>
      <c r="B1514" s="159"/>
    </row>
    <row r="1515" spans="1:2" x14ac:dyDescent="0.35">
      <c r="A1515" s="159"/>
      <c r="B1515" s="159"/>
    </row>
    <row r="1516" spans="1:2" x14ac:dyDescent="0.35">
      <c r="A1516" s="159"/>
      <c r="B1516" s="159"/>
    </row>
    <row r="1517" spans="1:2" x14ac:dyDescent="0.35">
      <c r="A1517" s="159"/>
      <c r="B1517" s="159"/>
    </row>
    <row r="1518" spans="1:2" x14ac:dyDescent="0.35">
      <c r="A1518" s="159"/>
      <c r="B1518" s="159"/>
    </row>
    <row r="1519" spans="1:2" x14ac:dyDescent="0.35">
      <c r="A1519" s="159"/>
      <c r="B1519" s="159"/>
    </row>
    <row r="1520" spans="1:2" x14ac:dyDescent="0.35">
      <c r="A1520" s="159"/>
      <c r="B1520" s="159"/>
    </row>
    <row r="1521" spans="1:2" x14ac:dyDescent="0.35">
      <c r="A1521" s="159"/>
      <c r="B1521" s="159"/>
    </row>
    <row r="1522" spans="1:2" x14ac:dyDescent="0.35">
      <c r="A1522" s="159"/>
      <c r="B1522" s="159"/>
    </row>
    <row r="1523" spans="1:2" x14ac:dyDescent="0.35">
      <c r="A1523" s="159"/>
      <c r="B1523" s="159"/>
    </row>
    <row r="1524" spans="1:2" x14ac:dyDescent="0.35">
      <c r="A1524" s="159"/>
      <c r="B1524" s="159"/>
    </row>
    <row r="1525" spans="1:2" x14ac:dyDescent="0.35">
      <c r="A1525" s="159"/>
      <c r="B1525" s="159"/>
    </row>
    <row r="1526" spans="1:2" x14ac:dyDescent="0.35">
      <c r="A1526" s="159"/>
      <c r="B1526" s="159"/>
    </row>
    <row r="1527" spans="1:2" x14ac:dyDescent="0.35">
      <c r="A1527" s="159"/>
      <c r="B1527" s="159"/>
    </row>
    <row r="1528" spans="1:2" x14ac:dyDescent="0.35">
      <c r="A1528" s="159"/>
      <c r="B1528" s="159"/>
    </row>
    <row r="1529" spans="1:2" x14ac:dyDescent="0.35">
      <c r="A1529" s="159"/>
      <c r="B1529" s="159"/>
    </row>
    <row r="1530" spans="1:2" x14ac:dyDescent="0.35">
      <c r="A1530" s="159"/>
      <c r="B1530" s="159"/>
    </row>
    <row r="1531" spans="1:2" x14ac:dyDescent="0.35">
      <c r="A1531" s="159"/>
      <c r="B1531" s="159"/>
    </row>
    <row r="1532" spans="1:2" x14ac:dyDescent="0.35">
      <c r="A1532" s="159"/>
      <c r="B1532" s="159"/>
    </row>
    <row r="1533" spans="1:2" x14ac:dyDescent="0.35">
      <c r="A1533" s="159"/>
      <c r="B1533" s="159"/>
    </row>
    <row r="1534" spans="1:2" x14ac:dyDescent="0.35">
      <c r="A1534" s="159"/>
      <c r="B1534" s="159"/>
    </row>
    <row r="1535" spans="1:2" x14ac:dyDescent="0.35">
      <c r="A1535" s="159"/>
      <c r="B1535" s="159"/>
    </row>
    <row r="1536" spans="1:2" x14ac:dyDescent="0.35">
      <c r="A1536" s="159"/>
      <c r="B1536" s="159"/>
    </row>
    <row r="1537" spans="1:2" x14ac:dyDescent="0.35">
      <c r="A1537" s="159"/>
      <c r="B1537" s="159"/>
    </row>
    <row r="1538" spans="1:2" x14ac:dyDescent="0.35">
      <c r="A1538" s="159"/>
      <c r="B1538" s="159"/>
    </row>
    <row r="1539" spans="1:2" x14ac:dyDescent="0.35">
      <c r="A1539" s="159"/>
      <c r="B1539" s="159"/>
    </row>
    <row r="1540" spans="1:2" x14ac:dyDescent="0.35">
      <c r="A1540" s="159"/>
      <c r="B1540" s="159"/>
    </row>
    <row r="1541" spans="1:2" x14ac:dyDescent="0.35">
      <c r="A1541" s="159"/>
      <c r="B1541" s="159"/>
    </row>
    <row r="1542" spans="1:2" x14ac:dyDescent="0.35">
      <c r="A1542" s="159"/>
      <c r="B1542" s="159"/>
    </row>
    <row r="1543" spans="1:2" x14ac:dyDescent="0.35">
      <c r="A1543" s="159"/>
      <c r="B1543" s="159"/>
    </row>
    <row r="1544" spans="1:2" x14ac:dyDescent="0.35">
      <c r="A1544" s="159"/>
      <c r="B1544" s="159"/>
    </row>
    <row r="1545" spans="1:2" x14ac:dyDescent="0.35">
      <c r="A1545" s="159"/>
      <c r="B1545" s="159"/>
    </row>
    <row r="1546" spans="1:2" x14ac:dyDescent="0.35">
      <c r="A1546" s="159"/>
      <c r="B1546" s="159"/>
    </row>
    <row r="1547" spans="1:2" x14ac:dyDescent="0.35">
      <c r="A1547" s="159"/>
      <c r="B1547" s="159"/>
    </row>
    <row r="1548" spans="1:2" x14ac:dyDescent="0.35">
      <c r="A1548" s="159"/>
      <c r="B1548" s="159"/>
    </row>
  </sheetData>
  <autoFilter ref="A1:F176" xr:uid="{11E42D96-53A8-461B-9442-402B4100D3BC}"/>
  <mergeCells count="1372">
    <mergeCell ref="A1544:B1544"/>
    <mergeCell ref="A1545:B1545"/>
    <mergeCell ref="A1546:B1546"/>
    <mergeCell ref="A1547:B1547"/>
    <mergeCell ref="A1548:B1548"/>
    <mergeCell ref="A1538:B1538"/>
    <mergeCell ref="A1539:B1539"/>
    <mergeCell ref="A1540:B1540"/>
    <mergeCell ref="A1541:B1541"/>
    <mergeCell ref="A1542:B1542"/>
    <mergeCell ref="A1543:B1543"/>
    <mergeCell ref="A1532:B1532"/>
    <mergeCell ref="A1533:B1533"/>
    <mergeCell ref="A1534:B1534"/>
    <mergeCell ref="A1535:B1535"/>
    <mergeCell ref="A1536:B1536"/>
    <mergeCell ref="A1537:B1537"/>
    <mergeCell ref="A1526:B1526"/>
    <mergeCell ref="A1527:B1527"/>
    <mergeCell ref="A1528:B1528"/>
    <mergeCell ref="A1529:B1529"/>
    <mergeCell ref="A1530:B1530"/>
    <mergeCell ref="A1531:B1531"/>
    <mergeCell ref="A1520:B1520"/>
    <mergeCell ref="A1521:B1521"/>
    <mergeCell ref="A1522:B1522"/>
    <mergeCell ref="A1523:B1523"/>
    <mergeCell ref="A1524:B1524"/>
    <mergeCell ref="A1525:B1525"/>
    <mergeCell ref="A1514:B1514"/>
    <mergeCell ref="A1515:B1515"/>
    <mergeCell ref="A1516:B1516"/>
    <mergeCell ref="A1517:B1517"/>
    <mergeCell ref="A1518:B1518"/>
    <mergeCell ref="A1519:B1519"/>
    <mergeCell ref="A1508:B1508"/>
    <mergeCell ref="A1509:B1509"/>
    <mergeCell ref="A1510:B1510"/>
    <mergeCell ref="A1511:B1511"/>
    <mergeCell ref="A1512:B1512"/>
    <mergeCell ref="A1513:B1513"/>
    <mergeCell ref="A1502:B1502"/>
    <mergeCell ref="A1503:B1503"/>
    <mergeCell ref="A1504:B1504"/>
    <mergeCell ref="A1505:B1505"/>
    <mergeCell ref="A1506:B1506"/>
    <mergeCell ref="A1507:B1507"/>
    <mergeCell ref="A1496:B1496"/>
    <mergeCell ref="A1497:B1497"/>
    <mergeCell ref="A1498:B1498"/>
    <mergeCell ref="A1499:B1499"/>
    <mergeCell ref="A1500:B1500"/>
    <mergeCell ref="A1501:B1501"/>
    <mergeCell ref="A1490:B1490"/>
    <mergeCell ref="A1491:B1491"/>
    <mergeCell ref="A1492:B1492"/>
    <mergeCell ref="A1493:B1493"/>
    <mergeCell ref="A1494:B1494"/>
    <mergeCell ref="A1495:B1495"/>
    <mergeCell ref="A1484:B1484"/>
    <mergeCell ref="A1485:B1485"/>
    <mergeCell ref="A1486:B1486"/>
    <mergeCell ref="A1487:B1487"/>
    <mergeCell ref="A1488:B1488"/>
    <mergeCell ref="A1489:B1489"/>
    <mergeCell ref="A1478:B1478"/>
    <mergeCell ref="A1479:B1479"/>
    <mergeCell ref="A1480:B1480"/>
    <mergeCell ref="A1481:B1481"/>
    <mergeCell ref="A1482:B1482"/>
    <mergeCell ref="A1483:B1483"/>
    <mergeCell ref="A1472:B1472"/>
    <mergeCell ref="A1473:B1473"/>
    <mergeCell ref="A1474:B1474"/>
    <mergeCell ref="A1475:B1475"/>
    <mergeCell ref="A1476:B1476"/>
    <mergeCell ref="A1477:B1477"/>
    <mergeCell ref="A1466:B1466"/>
    <mergeCell ref="A1467:B1467"/>
    <mergeCell ref="A1468:B1468"/>
    <mergeCell ref="A1469:B1469"/>
    <mergeCell ref="A1470:B1470"/>
    <mergeCell ref="A1471:B1471"/>
    <mergeCell ref="A1460:B1460"/>
    <mergeCell ref="A1461:B1461"/>
    <mergeCell ref="A1462:B1462"/>
    <mergeCell ref="A1463:B1463"/>
    <mergeCell ref="A1464:B1464"/>
    <mergeCell ref="A1465:B1465"/>
    <mergeCell ref="A1454:B1454"/>
    <mergeCell ref="A1455:B1455"/>
    <mergeCell ref="A1456:B1456"/>
    <mergeCell ref="A1457:B1457"/>
    <mergeCell ref="A1458:B1458"/>
    <mergeCell ref="A1459:B1459"/>
    <mergeCell ref="A1448:B1448"/>
    <mergeCell ref="A1449:B1449"/>
    <mergeCell ref="A1450:B1450"/>
    <mergeCell ref="A1451:B1451"/>
    <mergeCell ref="A1452:B1452"/>
    <mergeCell ref="A1453:B1453"/>
    <mergeCell ref="A1442:B1442"/>
    <mergeCell ref="A1443:B1443"/>
    <mergeCell ref="A1444:B1444"/>
    <mergeCell ref="A1445:B1445"/>
    <mergeCell ref="A1446:B1446"/>
    <mergeCell ref="A1447:B1447"/>
    <mergeCell ref="A1436:B1436"/>
    <mergeCell ref="A1437:B1437"/>
    <mergeCell ref="A1438:B1438"/>
    <mergeCell ref="A1439:B1439"/>
    <mergeCell ref="A1440:B1440"/>
    <mergeCell ref="A1441:B1441"/>
    <mergeCell ref="A1430:B1430"/>
    <mergeCell ref="A1431:B1431"/>
    <mergeCell ref="A1432:B1432"/>
    <mergeCell ref="A1433:B1433"/>
    <mergeCell ref="A1434:B1434"/>
    <mergeCell ref="A1435:B1435"/>
    <mergeCell ref="A1424:B1424"/>
    <mergeCell ref="A1425:B1425"/>
    <mergeCell ref="A1426:B1426"/>
    <mergeCell ref="A1427:B1427"/>
    <mergeCell ref="A1428:B1428"/>
    <mergeCell ref="A1429:B1429"/>
    <mergeCell ref="A1418:B1418"/>
    <mergeCell ref="A1419:B1419"/>
    <mergeCell ref="A1420:B1420"/>
    <mergeCell ref="A1421:B1421"/>
    <mergeCell ref="A1422:B1422"/>
    <mergeCell ref="A1423:B1423"/>
    <mergeCell ref="A1412:B1412"/>
    <mergeCell ref="A1413:B1413"/>
    <mergeCell ref="A1414:B1414"/>
    <mergeCell ref="A1415:B1415"/>
    <mergeCell ref="A1416:B1416"/>
    <mergeCell ref="A1417:B1417"/>
    <mergeCell ref="A1406:B1406"/>
    <mergeCell ref="A1407:B1407"/>
    <mergeCell ref="A1408:B1408"/>
    <mergeCell ref="A1409:B1409"/>
    <mergeCell ref="A1410:B1410"/>
    <mergeCell ref="A1411:B1411"/>
    <mergeCell ref="A1400:B1400"/>
    <mergeCell ref="A1401:B1401"/>
    <mergeCell ref="A1402:B1402"/>
    <mergeCell ref="A1403:B1403"/>
    <mergeCell ref="A1404:B1404"/>
    <mergeCell ref="A1405:B1405"/>
    <mergeCell ref="A1394:B1394"/>
    <mergeCell ref="A1395:B1395"/>
    <mergeCell ref="A1396:B1396"/>
    <mergeCell ref="A1397:B1397"/>
    <mergeCell ref="A1398:B1398"/>
    <mergeCell ref="A1399:B1399"/>
    <mergeCell ref="A1388:B1388"/>
    <mergeCell ref="A1389:B1389"/>
    <mergeCell ref="A1390:B1390"/>
    <mergeCell ref="A1391:B1391"/>
    <mergeCell ref="A1392:B1392"/>
    <mergeCell ref="A1393:B1393"/>
    <mergeCell ref="A1382:B1382"/>
    <mergeCell ref="A1383:B1383"/>
    <mergeCell ref="A1384:B1384"/>
    <mergeCell ref="A1385:B1385"/>
    <mergeCell ref="A1386:B1386"/>
    <mergeCell ref="A1387:B1387"/>
    <mergeCell ref="A1376:B1376"/>
    <mergeCell ref="A1377:B1377"/>
    <mergeCell ref="A1378:B1378"/>
    <mergeCell ref="A1379:B1379"/>
    <mergeCell ref="A1380:B1380"/>
    <mergeCell ref="A1381:B1381"/>
    <mergeCell ref="A1370:B1370"/>
    <mergeCell ref="A1371:B1371"/>
    <mergeCell ref="A1372:B1372"/>
    <mergeCell ref="A1373:B1373"/>
    <mergeCell ref="A1374:B1374"/>
    <mergeCell ref="A1375:B1375"/>
    <mergeCell ref="A1364:B1364"/>
    <mergeCell ref="A1365:B1365"/>
    <mergeCell ref="A1366:B1366"/>
    <mergeCell ref="A1367:B1367"/>
    <mergeCell ref="A1368:B1368"/>
    <mergeCell ref="A1369:B1369"/>
    <mergeCell ref="A1358:B1358"/>
    <mergeCell ref="A1359:B1359"/>
    <mergeCell ref="A1360:B1360"/>
    <mergeCell ref="A1361:B1361"/>
    <mergeCell ref="A1362:B1362"/>
    <mergeCell ref="A1363:B1363"/>
    <mergeCell ref="A1352:B1352"/>
    <mergeCell ref="A1353:B1353"/>
    <mergeCell ref="A1354:B1354"/>
    <mergeCell ref="A1355:B1355"/>
    <mergeCell ref="A1356:B1356"/>
    <mergeCell ref="A1357:B1357"/>
    <mergeCell ref="A1346:B1346"/>
    <mergeCell ref="A1347:B1347"/>
    <mergeCell ref="A1348:B1348"/>
    <mergeCell ref="A1349:B1349"/>
    <mergeCell ref="A1350:B1350"/>
    <mergeCell ref="A1351:B1351"/>
    <mergeCell ref="A1340:B1340"/>
    <mergeCell ref="A1341:B1341"/>
    <mergeCell ref="A1342:B1342"/>
    <mergeCell ref="A1343:B1343"/>
    <mergeCell ref="A1344:B1344"/>
    <mergeCell ref="A1345:B1345"/>
    <mergeCell ref="A1334:B1334"/>
    <mergeCell ref="A1335:B1335"/>
    <mergeCell ref="A1336:B1336"/>
    <mergeCell ref="A1337:B1337"/>
    <mergeCell ref="A1338:B1338"/>
    <mergeCell ref="A1339:B1339"/>
    <mergeCell ref="A1328:B1328"/>
    <mergeCell ref="A1329:B1329"/>
    <mergeCell ref="A1330:B1330"/>
    <mergeCell ref="A1331:B1331"/>
    <mergeCell ref="A1332:B1332"/>
    <mergeCell ref="A1333:B1333"/>
    <mergeCell ref="A1322:B1322"/>
    <mergeCell ref="A1323:B1323"/>
    <mergeCell ref="A1324:B1324"/>
    <mergeCell ref="A1325:B1325"/>
    <mergeCell ref="A1326:B1326"/>
    <mergeCell ref="A1327:B1327"/>
    <mergeCell ref="A1316:B1316"/>
    <mergeCell ref="A1317:B1317"/>
    <mergeCell ref="A1318:B1318"/>
    <mergeCell ref="A1319:B1319"/>
    <mergeCell ref="A1320:B1320"/>
    <mergeCell ref="A1321:B1321"/>
    <mergeCell ref="A1310:B1310"/>
    <mergeCell ref="A1311:B1311"/>
    <mergeCell ref="A1312:B1312"/>
    <mergeCell ref="A1313:B1313"/>
    <mergeCell ref="A1314:B1314"/>
    <mergeCell ref="A1315:B1315"/>
    <mergeCell ref="A1304:B1304"/>
    <mergeCell ref="A1305:B1305"/>
    <mergeCell ref="A1306:B1306"/>
    <mergeCell ref="A1307:B1307"/>
    <mergeCell ref="A1308:B1308"/>
    <mergeCell ref="A1309:B1309"/>
    <mergeCell ref="A1298:B1298"/>
    <mergeCell ref="A1299:B1299"/>
    <mergeCell ref="A1300:B1300"/>
    <mergeCell ref="A1301:B1301"/>
    <mergeCell ref="A1302:B1302"/>
    <mergeCell ref="A1303:B1303"/>
    <mergeCell ref="A1292:B1292"/>
    <mergeCell ref="A1293:B1293"/>
    <mergeCell ref="A1294:B1294"/>
    <mergeCell ref="A1295:B1295"/>
    <mergeCell ref="A1296:B1296"/>
    <mergeCell ref="A1297:B1297"/>
    <mergeCell ref="A1286:B1286"/>
    <mergeCell ref="A1287:B1287"/>
    <mergeCell ref="A1288:B1288"/>
    <mergeCell ref="A1289:B1289"/>
    <mergeCell ref="A1290:B1290"/>
    <mergeCell ref="A1291:B1291"/>
    <mergeCell ref="A1280:B1280"/>
    <mergeCell ref="A1281:B1281"/>
    <mergeCell ref="A1282:B1282"/>
    <mergeCell ref="A1283:B1283"/>
    <mergeCell ref="A1284:B1284"/>
    <mergeCell ref="A1285:B1285"/>
    <mergeCell ref="A1274:B1274"/>
    <mergeCell ref="A1275:B1275"/>
    <mergeCell ref="A1276:B1276"/>
    <mergeCell ref="A1277:B1277"/>
    <mergeCell ref="A1278:B1278"/>
    <mergeCell ref="A1279:B1279"/>
    <mergeCell ref="A1268:B1268"/>
    <mergeCell ref="A1269:B1269"/>
    <mergeCell ref="A1270:B1270"/>
    <mergeCell ref="A1271:B1271"/>
    <mergeCell ref="A1272:B1272"/>
    <mergeCell ref="A1273:B1273"/>
    <mergeCell ref="A1262:B1262"/>
    <mergeCell ref="A1263:B1263"/>
    <mergeCell ref="A1264:B1264"/>
    <mergeCell ref="A1265:B1265"/>
    <mergeCell ref="A1266:B1266"/>
    <mergeCell ref="A1267:B1267"/>
    <mergeCell ref="A1256:B1256"/>
    <mergeCell ref="A1257:B1257"/>
    <mergeCell ref="A1258:B1258"/>
    <mergeCell ref="A1259:B1259"/>
    <mergeCell ref="A1260:B1260"/>
    <mergeCell ref="A1261:B1261"/>
    <mergeCell ref="A1250:B1250"/>
    <mergeCell ref="A1251:B1251"/>
    <mergeCell ref="A1252:B1252"/>
    <mergeCell ref="A1253:B1253"/>
    <mergeCell ref="A1254:B1254"/>
    <mergeCell ref="A1255:B1255"/>
    <mergeCell ref="A1244:B1244"/>
    <mergeCell ref="A1245:B1245"/>
    <mergeCell ref="A1246:B1246"/>
    <mergeCell ref="A1247:B1247"/>
    <mergeCell ref="A1248:B1248"/>
    <mergeCell ref="A1249:B1249"/>
    <mergeCell ref="A1238:B1238"/>
    <mergeCell ref="A1239:B1239"/>
    <mergeCell ref="A1240:B1240"/>
    <mergeCell ref="A1241:B1241"/>
    <mergeCell ref="A1242:B1242"/>
    <mergeCell ref="A1243:B1243"/>
    <mergeCell ref="A1232:B1232"/>
    <mergeCell ref="A1233:B1233"/>
    <mergeCell ref="A1234:B1234"/>
    <mergeCell ref="A1235:B1235"/>
    <mergeCell ref="A1236:B1236"/>
    <mergeCell ref="A1237:B1237"/>
    <mergeCell ref="A1226:B1226"/>
    <mergeCell ref="A1227:B1227"/>
    <mergeCell ref="A1228:B1228"/>
    <mergeCell ref="A1229:B1229"/>
    <mergeCell ref="A1230:B1230"/>
    <mergeCell ref="A1231:B1231"/>
    <mergeCell ref="A1220:B1220"/>
    <mergeCell ref="A1221:B1221"/>
    <mergeCell ref="A1222:B1222"/>
    <mergeCell ref="A1223:B1223"/>
    <mergeCell ref="A1224:B1224"/>
    <mergeCell ref="A1225:B1225"/>
    <mergeCell ref="A1214:B1214"/>
    <mergeCell ref="A1215:B1215"/>
    <mergeCell ref="A1216:B1216"/>
    <mergeCell ref="A1217:B1217"/>
    <mergeCell ref="A1218:B1218"/>
    <mergeCell ref="A1219:B1219"/>
    <mergeCell ref="A1208:B1208"/>
    <mergeCell ref="A1209:B1209"/>
    <mergeCell ref="A1210:B1210"/>
    <mergeCell ref="A1211:B1211"/>
    <mergeCell ref="A1212:B1212"/>
    <mergeCell ref="A1213:B1213"/>
    <mergeCell ref="A1202:B1202"/>
    <mergeCell ref="A1203:B1203"/>
    <mergeCell ref="A1204:B1204"/>
    <mergeCell ref="A1205:B1205"/>
    <mergeCell ref="A1206:B1206"/>
    <mergeCell ref="A1207:B1207"/>
    <mergeCell ref="A1196:B1196"/>
    <mergeCell ref="A1197:B1197"/>
    <mergeCell ref="A1198:B1198"/>
    <mergeCell ref="A1199:B1199"/>
    <mergeCell ref="A1200:B1200"/>
    <mergeCell ref="A1201:B1201"/>
    <mergeCell ref="A1190:B1190"/>
    <mergeCell ref="A1191:B1191"/>
    <mergeCell ref="A1192:B1192"/>
    <mergeCell ref="A1193:B1193"/>
    <mergeCell ref="A1194:B1194"/>
    <mergeCell ref="A1195:B1195"/>
    <mergeCell ref="A1184:B1184"/>
    <mergeCell ref="A1185:B1185"/>
    <mergeCell ref="A1186:B1186"/>
    <mergeCell ref="A1187:B1187"/>
    <mergeCell ref="A1188:B1188"/>
    <mergeCell ref="A1189:B1189"/>
    <mergeCell ref="A1178:B1178"/>
    <mergeCell ref="A1179:B1179"/>
    <mergeCell ref="A1180:B1180"/>
    <mergeCell ref="A1181:B1181"/>
    <mergeCell ref="A1182:B1182"/>
    <mergeCell ref="A1183:B1183"/>
    <mergeCell ref="A1172:B1172"/>
    <mergeCell ref="A1173:B1173"/>
    <mergeCell ref="A1174:B1174"/>
    <mergeCell ref="A1175:B1175"/>
    <mergeCell ref="A1176:B1176"/>
    <mergeCell ref="A1177:B1177"/>
    <mergeCell ref="A1166:B1166"/>
    <mergeCell ref="A1167:B1167"/>
    <mergeCell ref="A1168:B1168"/>
    <mergeCell ref="A1169:B1169"/>
    <mergeCell ref="A1170:B1170"/>
    <mergeCell ref="A1171:B1171"/>
    <mergeCell ref="A1160:B1160"/>
    <mergeCell ref="A1161:B1161"/>
    <mergeCell ref="A1162:B1162"/>
    <mergeCell ref="A1163:B1163"/>
    <mergeCell ref="A1164:B1164"/>
    <mergeCell ref="A1165:B1165"/>
    <mergeCell ref="A1154:B1154"/>
    <mergeCell ref="A1155:B1155"/>
    <mergeCell ref="A1156:B1156"/>
    <mergeCell ref="A1157:B1157"/>
    <mergeCell ref="A1158:B1158"/>
    <mergeCell ref="A1159:B1159"/>
    <mergeCell ref="A1148:B1148"/>
    <mergeCell ref="A1149:B1149"/>
    <mergeCell ref="A1150:B1150"/>
    <mergeCell ref="A1151:B1151"/>
    <mergeCell ref="A1152:B1152"/>
    <mergeCell ref="A1153:B1153"/>
    <mergeCell ref="A1142:B1142"/>
    <mergeCell ref="A1143:B1143"/>
    <mergeCell ref="A1144:B1144"/>
    <mergeCell ref="A1145:B1145"/>
    <mergeCell ref="A1146:B1146"/>
    <mergeCell ref="A1147:B1147"/>
    <mergeCell ref="A1136:B1136"/>
    <mergeCell ref="A1137:B1137"/>
    <mergeCell ref="A1138:B1138"/>
    <mergeCell ref="A1139:B1139"/>
    <mergeCell ref="A1140:B1140"/>
    <mergeCell ref="A1141:B1141"/>
    <mergeCell ref="A1130:B1130"/>
    <mergeCell ref="A1131:B1131"/>
    <mergeCell ref="A1132:B1132"/>
    <mergeCell ref="A1133:B1133"/>
    <mergeCell ref="A1134:B1134"/>
    <mergeCell ref="A1135:B1135"/>
    <mergeCell ref="A1124:B1124"/>
    <mergeCell ref="A1125:B1125"/>
    <mergeCell ref="A1126:B1126"/>
    <mergeCell ref="A1127:B1127"/>
    <mergeCell ref="A1128:B1128"/>
    <mergeCell ref="A1129:B1129"/>
    <mergeCell ref="A1118:B1118"/>
    <mergeCell ref="A1119:B1119"/>
    <mergeCell ref="A1120:B1120"/>
    <mergeCell ref="A1121:B1121"/>
    <mergeCell ref="A1122:B1122"/>
    <mergeCell ref="A1123:B1123"/>
    <mergeCell ref="A1112:B1112"/>
    <mergeCell ref="A1113:B1113"/>
    <mergeCell ref="A1114:B1114"/>
    <mergeCell ref="A1115:B1115"/>
    <mergeCell ref="A1116:B1116"/>
    <mergeCell ref="A1117:B1117"/>
    <mergeCell ref="A1106:B1106"/>
    <mergeCell ref="A1107:B1107"/>
    <mergeCell ref="A1108:B1108"/>
    <mergeCell ref="A1109:B1109"/>
    <mergeCell ref="A1110:B1110"/>
    <mergeCell ref="A1111:B1111"/>
    <mergeCell ref="A1100:B1100"/>
    <mergeCell ref="A1101:B1101"/>
    <mergeCell ref="A1102:B1102"/>
    <mergeCell ref="A1103:B1103"/>
    <mergeCell ref="A1104:B1104"/>
    <mergeCell ref="A1105:B1105"/>
    <mergeCell ref="A1094:B1094"/>
    <mergeCell ref="A1095:B1095"/>
    <mergeCell ref="A1096:B1096"/>
    <mergeCell ref="A1097:B1097"/>
    <mergeCell ref="A1098:B1098"/>
    <mergeCell ref="A1099:B1099"/>
    <mergeCell ref="A1088:B1088"/>
    <mergeCell ref="A1089:B1089"/>
    <mergeCell ref="A1090:B1090"/>
    <mergeCell ref="A1091:B1091"/>
    <mergeCell ref="A1092:B1092"/>
    <mergeCell ref="A1093:B1093"/>
    <mergeCell ref="A1082:B1082"/>
    <mergeCell ref="A1083:B1083"/>
    <mergeCell ref="A1084:B1084"/>
    <mergeCell ref="A1085:B1085"/>
    <mergeCell ref="A1086:B1086"/>
    <mergeCell ref="A1087:B1087"/>
    <mergeCell ref="A1076:B1076"/>
    <mergeCell ref="A1077:B1077"/>
    <mergeCell ref="A1078:B1078"/>
    <mergeCell ref="A1079:B1079"/>
    <mergeCell ref="A1080:B1080"/>
    <mergeCell ref="A1081:B1081"/>
    <mergeCell ref="A1070:B1070"/>
    <mergeCell ref="A1071:B1071"/>
    <mergeCell ref="A1072:B1072"/>
    <mergeCell ref="A1073:B1073"/>
    <mergeCell ref="A1074:B1074"/>
    <mergeCell ref="A1075:B1075"/>
    <mergeCell ref="A1064:B1064"/>
    <mergeCell ref="A1065:B1065"/>
    <mergeCell ref="A1066:B1066"/>
    <mergeCell ref="A1067:B1067"/>
    <mergeCell ref="A1068:B1068"/>
    <mergeCell ref="A1069:B1069"/>
    <mergeCell ref="A1058:B1058"/>
    <mergeCell ref="A1059:B1059"/>
    <mergeCell ref="A1060:B1060"/>
    <mergeCell ref="A1061:B1061"/>
    <mergeCell ref="A1062:B1062"/>
    <mergeCell ref="A1063:B1063"/>
    <mergeCell ref="A1052:B1052"/>
    <mergeCell ref="A1053:B1053"/>
    <mergeCell ref="A1054:B1054"/>
    <mergeCell ref="A1055:B1055"/>
    <mergeCell ref="A1056:B1056"/>
    <mergeCell ref="A1057:B1057"/>
    <mergeCell ref="A1046:B1046"/>
    <mergeCell ref="A1047:B1047"/>
    <mergeCell ref="A1048:B1048"/>
    <mergeCell ref="A1049:B1049"/>
    <mergeCell ref="A1050:B1050"/>
    <mergeCell ref="A1051:B1051"/>
    <mergeCell ref="A1040:B1040"/>
    <mergeCell ref="A1041:B1041"/>
    <mergeCell ref="A1042:B1042"/>
    <mergeCell ref="A1043:B1043"/>
    <mergeCell ref="A1044:B1044"/>
    <mergeCell ref="A1045:B1045"/>
    <mergeCell ref="A1034:B1034"/>
    <mergeCell ref="A1035:B1035"/>
    <mergeCell ref="A1036:B1036"/>
    <mergeCell ref="A1037:B1037"/>
    <mergeCell ref="A1038:B1038"/>
    <mergeCell ref="A1039:B1039"/>
    <mergeCell ref="A1028:B1028"/>
    <mergeCell ref="A1029:B1029"/>
    <mergeCell ref="A1030:B1030"/>
    <mergeCell ref="A1031:B1031"/>
    <mergeCell ref="A1032:B1032"/>
    <mergeCell ref="A1033:B1033"/>
    <mergeCell ref="A1022:B1022"/>
    <mergeCell ref="A1023:B1023"/>
    <mergeCell ref="A1024:B1024"/>
    <mergeCell ref="A1025:B1025"/>
    <mergeCell ref="A1026:B1026"/>
    <mergeCell ref="A1027:B1027"/>
    <mergeCell ref="A1016:B1016"/>
    <mergeCell ref="A1017:B1017"/>
    <mergeCell ref="A1018:B1018"/>
    <mergeCell ref="A1019:B1019"/>
    <mergeCell ref="A1020:B1020"/>
    <mergeCell ref="A1021:B1021"/>
    <mergeCell ref="A1010:B1010"/>
    <mergeCell ref="A1011:B1011"/>
    <mergeCell ref="A1012:B1012"/>
    <mergeCell ref="A1013:B1013"/>
    <mergeCell ref="A1014:B1014"/>
    <mergeCell ref="A1015:B1015"/>
    <mergeCell ref="A1004:B1004"/>
    <mergeCell ref="A1005:B1005"/>
    <mergeCell ref="A1006:B1006"/>
    <mergeCell ref="A1007:B1007"/>
    <mergeCell ref="A1008:B1008"/>
    <mergeCell ref="A1009:B1009"/>
    <mergeCell ref="A998:B998"/>
    <mergeCell ref="A999:B999"/>
    <mergeCell ref="A1000:B1000"/>
    <mergeCell ref="A1001:B1001"/>
    <mergeCell ref="A1002:B1002"/>
    <mergeCell ref="A1003:B1003"/>
    <mergeCell ref="A992:B992"/>
    <mergeCell ref="A993:B993"/>
    <mergeCell ref="A994:B994"/>
    <mergeCell ref="A995:B995"/>
    <mergeCell ref="A996:B996"/>
    <mergeCell ref="A997:B997"/>
    <mergeCell ref="A986:B986"/>
    <mergeCell ref="A987:B987"/>
    <mergeCell ref="A988:B988"/>
    <mergeCell ref="A989:B989"/>
    <mergeCell ref="A990:B990"/>
    <mergeCell ref="A991:B991"/>
    <mergeCell ref="A980:B980"/>
    <mergeCell ref="A981:B981"/>
    <mergeCell ref="A982:B982"/>
    <mergeCell ref="A983:B983"/>
    <mergeCell ref="A984:B984"/>
    <mergeCell ref="A985:B985"/>
    <mergeCell ref="A974:B974"/>
    <mergeCell ref="A975:B975"/>
    <mergeCell ref="A976:B976"/>
    <mergeCell ref="A977:B977"/>
    <mergeCell ref="A978:B978"/>
    <mergeCell ref="A979:B979"/>
    <mergeCell ref="A968:B968"/>
    <mergeCell ref="A969:B969"/>
    <mergeCell ref="A970:B970"/>
    <mergeCell ref="A971:B971"/>
    <mergeCell ref="A972:B972"/>
    <mergeCell ref="A973:B973"/>
    <mergeCell ref="A962:B962"/>
    <mergeCell ref="A963:B963"/>
    <mergeCell ref="A964:B964"/>
    <mergeCell ref="A965:B965"/>
    <mergeCell ref="A966:B966"/>
    <mergeCell ref="A967:B967"/>
    <mergeCell ref="A956:B956"/>
    <mergeCell ref="A957:B957"/>
    <mergeCell ref="A958:B958"/>
    <mergeCell ref="A959:B959"/>
    <mergeCell ref="A960:B960"/>
    <mergeCell ref="A961:B961"/>
    <mergeCell ref="A950:B950"/>
    <mergeCell ref="A951:B951"/>
    <mergeCell ref="A952:B952"/>
    <mergeCell ref="A953:B953"/>
    <mergeCell ref="A954:B954"/>
    <mergeCell ref="A955:B955"/>
    <mergeCell ref="A944:B944"/>
    <mergeCell ref="A945:B945"/>
    <mergeCell ref="A946:B946"/>
    <mergeCell ref="A947:B947"/>
    <mergeCell ref="A948:B948"/>
    <mergeCell ref="A949:B949"/>
    <mergeCell ref="A938:B938"/>
    <mergeCell ref="A939:B939"/>
    <mergeCell ref="A940:B940"/>
    <mergeCell ref="A941:B941"/>
    <mergeCell ref="A942:B942"/>
    <mergeCell ref="A943:B943"/>
    <mergeCell ref="A932:B932"/>
    <mergeCell ref="A933:B933"/>
    <mergeCell ref="A934:B934"/>
    <mergeCell ref="A935:B935"/>
    <mergeCell ref="A936:B936"/>
    <mergeCell ref="A937:B937"/>
    <mergeCell ref="A926:B926"/>
    <mergeCell ref="A927:B927"/>
    <mergeCell ref="A928:B928"/>
    <mergeCell ref="A929:B929"/>
    <mergeCell ref="A930:B930"/>
    <mergeCell ref="A931:B931"/>
    <mergeCell ref="A920:B920"/>
    <mergeCell ref="A921:B921"/>
    <mergeCell ref="A922:B922"/>
    <mergeCell ref="A923:B923"/>
    <mergeCell ref="A924:B924"/>
    <mergeCell ref="A925:B925"/>
    <mergeCell ref="A914:B914"/>
    <mergeCell ref="A915:B915"/>
    <mergeCell ref="A916:B916"/>
    <mergeCell ref="A917:B917"/>
    <mergeCell ref="A918:B918"/>
    <mergeCell ref="A919:B919"/>
    <mergeCell ref="A908:B908"/>
    <mergeCell ref="A909:B909"/>
    <mergeCell ref="A910:B910"/>
    <mergeCell ref="A911:B911"/>
    <mergeCell ref="A912:B912"/>
    <mergeCell ref="A913:B913"/>
    <mergeCell ref="A902:B902"/>
    <mergeCell ref="A903:B903"/>
    <mergeCell ref="A904:B904"/>
    <mergeCell ref="A905:B905"/>
    <mergeCell ref="A906:B906"/>
    <mergeCell ref="A907:B907"/>
    <mergeCell ref="A896:B896"/>
    <mergeCell ref="A897:B897"/>
    <mergeCell ref="A898:B898"/>
    <mergeCell ref="A899:B899"/>
    <mergeCell ref="A900:B900"/>
    <mergeCell ref="A901:B901"/>
    <mergeCell ref="A890:B890"/>
    <mergeCell ref="A891:B891"/>
    <mergeCell ref="A892:B892"/>
    <mergeCell ref="A893:B893"/>
    <mergeCell ref="A894:B894"/>
    <mergeCell ref="A895:B895"/>
    <mergeCell ref="A884:B884"/>
    <mergeCell ref="A885:B885"/>
    <mergeCell ref="A886:B886"/>
    <mergeCell ref="A887:B887"/>
    <mergeCell ref="A888:B888"/>
    <mergeCell ref="A889:B889"/>
    <mergeCell ref="A878:B878"/>
    <mergeCell ref="A879:B879"/>
    <mergeCell ref="A880:B880"/>
    <mergeCell ref="A881:B881"/>
    <mergeCell ref="A882:B882"/>
    <mergeCell ref="A883:B883"/>
    <mergeCell ref="A872:B872"/>
    <mergeCell ref="A873:B873"/>
    <mergeCell ref="A874:B874"/>
    <mergeCell ref="A875:B875"/>
    <mergeCell ref="A876:B876"/>
    <mergeCell ref="A877:B877"/>
    <mergeCell ref="A866:B866"/>
    <mergeCell ref="A867:B867"/>
    <mergeCell ref="A868:B868"/>
    <mergeCell ref="A869:B869"/>
    <mergeCell ref="A870:B870"/>
    <mergeCell ref="A871:B871"/>
    <mergeCell ref="A860:B860"/>
    <mergeCell ref="A861:B861"/>
    <mergeCell ref="A862:B862"/>
    <mergeCell ref="A863:B863"/>
    <mergeCell ref="A864:B864"/>
    <mergeCell ref="A865:B865"/>
    <mergeCell ref="A854:B854"/>
    <mergeCell ref="A855:B855"/>
    <mergeCell ref="A856:B856"/>
    <mergeCell ref="A857:B857"/>
    <mergeCell ref="A858:B858"/>
    <mergeCell ref="A859:B859"/>
    <mergeCell ref="A848:B848"/>
    <mergeCell ref="A849:B849"/>
    <mergeCell ref="A850:B850"/>
    <mergeCell ref="A851:B851"/>
    <mergeCell ref="A852:B852"/>
    <mergeCell ref="A853:B853"/>
    <mergeCell ref="A842:B842"/>
    <mergeCell ref="A843:B843"/>
    <mergeCell ref="A844:B844"/>
    <mergeCell ref="A845:B845"/>
    <mergeCell ref="A846:B846"/>
    <mergeCell ref="A847:B847"/>
    <mergeCell ref="A836:B836"/>
    <mergeCell ref="A837:B837"/>
    <mergeCell ref="A838:B838"/>
    <mergeCell ref="A839:B839"/>
    <mergeCell ref="A840:B840"/>
    <mergeCell ref="A841:B841"/>
    <mergeCell ref="A830:B830"/>
    <mergeCell ref="A831:B831"/>
    <mergeCell ref="A832:B832"/>
    <mergeCell ref="A833:B833"/>
    <mergeCell ref="A834:B834"/>
    <mergeCell ref="A835:B835"/>
    <mergeCell ref="A824:B824"/>
    <mergeCell ref="A825:B825"/>
    <mergeCell ref="A826:B826"/>
    <mergeCell ref="A827:B827"/>
    <mergeCell ref="A828:B828"/>
    <mergeCell ref="A829:B829"/>
    <mergeCell ref="A818:B818"/>
    <mergeCell ref="A819:B819"/>
    <mergeCell ref="A820:B820"/>
    <mergeCell ref="A821:B821"/>
    <mergeCell ref="A822:B822"/>
    <mergeCell ref="A823:B823"/>
    <mergeCell ref="A812:B812"/>
    <mergeCell ref="A813:B813"/>
    <mergeCell ref="A814:B814"/>
    <mergeCell ref="A815:B815"/>
    <mergeCell ref="A816:B816"/>
    <mergeCell ref="A817:B817"/>
    <mergeCell ref="A806:B806"/>
    <mergeCell ref="A807:B807"/>
    <mergeCell ref="A808:B808"/>
    <mergeCell ref="A809:B809"/>
    <mergeCell ref="A810:B810"/>
    <mergeCell ref="A811:B811"/>
    <mergeCell ref="A800:B800"/>
    <mergeCell ref="A801:B801"/>
    <mergeCell ref="A802:B802"/>
    <mergeCell ref="A803:B803"/>
    <mergeCell ref="A804:B804"/>
    <mergeCell ref="A805:B805"/>
    <mergeCell ref="A794:B794"/>
    <mergeCell ref="A795:B795"/>
    <mergeCell ref="A796:B796"/>
    <mergeCell ref="A797:B797"/>
    <mergeCell ref="A798:B798"/>
    <mergeCell ref="A799:B799"/>
    <mergeCell ref="A788:B788"/>
    <mergeCell ref="A789:B789"/>
    <mergeCell ref="A790:B790"/>
    <mergeCell ref="A791:B791"/>
    <mergeCell ref="A792:B792"/>
    <mergeCell ref="A793:B793"/>
    <mergeCell ref="A782:B782"/>
    <mergeCell ref="A783:B783"/>
    <mergeCell ref="A784:B784"/>
    <mergeCell ref="A785:B785"/>
    <mergeCell ref="A786:B786"/>
    <mergeCell ref="A787:B787"/>
    <mergeCell ref="A776:B776"/>
    <mergeCell ref="A777:B777"/>
    <mergeCell ref="A778:B778"/>
    <mergeCell ref="A779:B779"/>
    <mergeCell ref="A780:B780"/>
    <mergeCell ref="A781:B781"/>
    <mergeCell ref="A770:B770"/>
    <mergeCell ref="A771:B771"/>
    <mergeCell ref="A772:B772"/>
    <mergeCell ref="A773:B773"/>
    <mergeCell ref="A774:B774"/>
    <mergeCell ref="A775:B775"/>
    <mergeCell ref="A764:B764"/>
    <mergeCell ref="A765:B765"/>
    <mergeCell ref="A766:B766"/>
    <mergeCell ref="A767:B767"/>
    <mergeCell ref="A768:B768"/>
    <mergeCell ref="A769:B769"/>
    <mergeCell ref="A758:B758"/>
    <mergeCell ref="A759:B759"/>
    <mergeCell ref="A760:B760"/>
    <mergeCell ref="A761:B761"/>
    <mergeCell ref="A762:B762"/>
    <mergeCell ref="A763:B763"/>
    <mergeCell ref="A752:B752"/>
    <mergeCell ref="A753:B753"/>
    <mergeCell ref="A754:B754"/>
    <mergeCell ref="A755:B755"/>
    <mergeCell ref="A756:B756"/>
    <mergeCell ref="A757:B757"/>
    <mergeCell ref="A746:B746"/>
    <mergeCell ref="A747:B747"/>
    <mergeCell ref="A748:B748"/>
    <mergeCell ref="A749:B749"/>
    <mergeCell ref="A750:B750"/>
    <mergeCell ref="A751:B751"/>
    <mergeCell ref="A740:B740"/>
    <mergeCell ref="A741:B741"/>
    <mergeCell ref="A742:B742"/>
    <mergeCell ref="A743:B743"/>
    <mergeCell ref="A744:B744"/>
    <mergeCell ref="A745:B745"/>
    <mergeCell ref="A734:B734"/>
    <mergeCell ref="A735:B735"/>
    <mergeCell ref="A736:B736"/>
    <mergeCell ref="A737:B737"/>
    <mergeCell ref="A738:B738"/>
    <mergeCell ref="A739:B739"/>
    <mergeCell ref="A728:B728"/>
    <mergeCell ref="A729:B729"/>
    <mergeCell ref="A730:B730"/>
    <mergeCell ref="A731:B731"/>
    <mergeCell ref="A732:B732"/>
    <mergeCell ref="A733:B733"/>
    <mergeCell ref="A722:B722"/>
    <mergeCell ref="A723:B723"/>
    <mergeCell ref="A724:B724"/>
    <mergeCell ref="A725:B725"/>
    <mergeCell ref="A726:B726"/>
    <mergeCell ref="A727:B727"/>
    <mergeCell ref="A716:B716"/>
    <mergeCell ref="A717:B717"/>
    <mergeCell ref="A718:B718"/>
    <mergeCell ref="A719:B719"/>
    <mergeCell ref="A720:B720"/>
    <mergeCell ref="A721:B721"/>
    <mergeCell ref="A710:B710"/>
    <mergeCell ref="A711:B711"/>
    <mergeCell ref="A712:B712"/>
    <mergeCell ref="A713:B713"/>
    <mergeCell ref="A714:B714"/>
    <mergeCell ref="A715:B715"/>
    <mergeCell ref="A704:B704"/>
    <mergeCell ref="A705:B705"/>
    <mergeCell ref="A706:B706"/>
    <mergeCell ref="A707:B707"/>
    <mergeCell ref="A708:B708"/>
    <mergeCell ref="A709:B709"/>
    <mergeCell ref="A698:B698"/>
    <mergeCell ref="A699:B699"/>
    <mergeCell ref="A700:B700"/>
    <mergeCell ref="A701:B701"/>
    <mergeCell ref="A702:B702"/>
    <mergeCell ref="A703:B703"/>
    <mergeCell ref="A692:B692"/>
    <mergeCell ref="A693:B693"/>
    <mergeCell ref="A694:B694"/>
    <mergeCell ref="A695:B695"/>
    <mergeCell ref="A696:B696"/>
    <mergeCell ref="A697:B697"/>
    <mergeCell ref="A686:B686"/>
    <mergeCell ref="A687:B687"/>
    <mergeCell ref="A688:B688"/>
    <mergeCell ref="A689:B689"/>
    <mergeCell ref="A690:B690"/>
    <mergeCell ref="A691:B691"/>
    <mergeCell ref="A680:B680"/>
    <mergeCell ref="A681:B681"/>
    <mergeCell ref="A682:B682"/>
    <mergeCell ref="A683:B683"/>
    <mergeCell ref="A684:B684"/>
    <mergeCell ref="A685:B685"/>
    <mergeCell ref="A674:B674"/>
    <mergeCell ref="A675:B675"/>
    <mergeCell ref="A676:B676"/>
    <mergeCell ref="A677:B677"/>
    <mergeCell ref="A678:B678"/>
    <mergeCell ref="A679:B679"/>
    <mergeCell ref="A668:B668"/>
    <mergeCell ref="A669:B669"/>
    <mergeCell ref="A670:B670"/>
    <mergeCell ref="A671:B671"/>
    <mergeCell ref="A672:B672"/>
    <mergeCell ref="A673:B673"/>
    <mergeCell ref="A662:B662"/>
    <mergeCell ref="A663:B663"/>
    <mergeCell ref="A664:B664"/>
    <mergeCell ref="A665:B665"/>
    <mergeCell ref="A666:B666"/>
    <mergeCell ref="A667:B667"/>
    <mergeCell ref="A656:B656"/>
    <mergeCell ref="A657:B657"/>
    <mergeCell ref="A658:B658"/>
    <mergeCell ref="A659:B659"/>
    <mergeCell ref="A660:B660"/>
    <mergeCell ref="A661:B661"/>
    <mergeCell ref="A650:B650"/>
    <mergeCell ref="A651:B651"/>
    <mergeCell ref="A652:B652"/>
    <mergeCell ref="A653:B653"/>
    <mergeCell ref="A654:B654"/>
    <mergeCell ref="A655:B655"/>
    <mergeCell ref="A644:B644"/>
    <mergeCell ref="A645:B645"/>
    <mergeCell ref="A646:B646"/>
    <mergeCell ref="A647:B647"/>
    <mergeCell ref="A648:B648"/>
    <mergeCell ref="A649:B649"/>
    <mergeCell ref="A638:B638"/>
    <mergeCell ref="A639:B639"/>
    <mergeCell ref="A640:B640"/>
    <mergeCell ref="A641:B641"/>
    <mergeCell ref="A642:B642"/>
    <mergeCell ref="A643:B643"/>
    <mergeCell ref="A632:B632"/>
    <mergeCell ref="A633:B633"/>
    <mergeCell ref="A634:B634"/>
    <mergeCell ref="A635:B635"/>
    <mergeCell ref="A636:B636"/>
    <mergeCell ref="A637:B637"/>
    <mergeCell ref="A626:B626"/>
    <mergeCell ref="A627:B627"/>
    <mergeCell ref="A628:B628"/>
    <mergeCell ref="A629:B629"/>
    <mergeCell ref="A630:B630"/>
    <mergeCell ref="A631:B631"/>
    <mergeCell ref="A620:B620"/>
    <mergeCell ref="A621:B621"/>
    <mergeCell ref="A622:B622"/>
    <mergeCell ref="A623:B623"/>
    <mergeCell ref="A624:B624"/>
    <mergeCell ref="A625:B625"/>
    <mergeCell ref="A614:B614"/>
    <mergeCell ref="A615:B615"/>
    <mergeCell ref="A616:B616"/>
    <mergeCell ref="A617:B617"/>
    <mergeCell ref="A618:B618"/>
    <mergeCell ref="A619:B619"/>
    <mergeCell ref="A608:B608"/>
    <mergeCell ref="A609:B609"/>
    <mergeCell ref="A610:B610"/>
    <mergeCell ref="A611:B611"/>
    <mergeCell ref="A612:B612"/>
    <mergeCell ref="A613:B613"/>
    <mergeCell ref="A602:B602"/>
    <mergeCell ref="A603:B603"/>
    <mergeCell ref="A604:B604"/>
    <mergeCell ref="A605:B605"/>
    <mergeCell ref="A606:B606"/>
    <mergeCell ref="A607:B607"/>
    <mergeCell ref="A596:B596"/>
    <mergeCell ref="A597:B597"/>
    <mergeCell ref="A598:B598"/>
    <mergeCell ref="A599:B599"/>
    <mergeCell ref="A600:B600"/>
    <mergeCell ref="A601:B601"/>
    <mergeCell ref="A590:B590"/>
    <mergeCell ref="A591:B591"/>
    <mergeCell ref="A592:B592"/>
    <mergeCell ref="A593:B593"/>
    <mergeCell ref="A594:B594"/>
    <mergeCell ref="A595:B595"/>
    <mergeCell ref="A584:B584"/>
    <mergeCell ref="A585:B585"/>
    <mergeCell ref="A586:B586"/>
    <mergeCell ref="A587:B587"/>
    <mergeCell ref="A588:B588"/>
    <mergeCell ref="A589:B589"/>
    <mergeCell ref="A578:B578"/>
    <mergeCell ref="A579:B579"/>
    <mergeCell ref="A580:B580"/>
    <mergeCell ref="A581:B581"/>
    <mergeCell ref="A582:B582"/>
    <mergeCell ref="A583:B583"/>
    <mergeCell ref="A572:B572"/>
    <mergeCell ref="A573:B573"/>
    <mergeCell ref="A574:B574"/>
    <mergeCell ref="A575:B575"/>
    <mergeCell ref="A576:B576"/>
    <mergeCell ref="A577:B577"/>
    <mergeCell ref="A566:B566"/>
    <mergeCell ref="A567:B567"/>
    <mergeCell ref="A568:B568"/>
    <mergeCell ref="A569:B569"/>
    <mergeCell ref="A570:B570"/>
    <mergeCell ref="A571:B571"/>
    <mergeCell ref="A560:B560"/>
    <mergeCell ref="A561:B561"/>
    <mergeCell ref="A562:B562"/>
    <mergeCell ref="A563:B563"/>
    <mergeCell ref="A564:B564"/>
    <mergeCell ref="A565:B565"/>
    <mergeCell ref="A554:B554"/>
    <mergeCell ref="A555:B555"/>
    <mergeCell ref="A556:B556"/>
    <mergeCell ref="A557:B557"/>
    <mergeCell ref="A558:B558"/>
    <mergeCell ref="A559:B559"/>
    <mergeCell ref="A548:B548"/>
    <mergeCell ref="A549:B549"/>
    <mergeCell ref="A550:B550"/>
    <mergeCell ref="A551:B551"/>
    <mergeCell ref="A552:B552"/>
    <mergeCell ref="A553:B553"/>
    <mergeCell ref="A542:B542"/>
    <mergeCell ref="A543:B543"/>
    <mergeCell ref="A544:B544"/>
    <mergeCell ref="A545:B545"/>
    <mergeCell ref="A546:B546"/>
    <mergeCell ref="A547:B547"/>
    <mergeCell ref="A536:B536"/>
    <mergeCell ref="A537:B537"/>
    <mergeCell ref="A538:B538"/>
    <mergeCell ref="A539:B539"/>
    <mergeCell ref="A540:B540"/>
    <mergeCell ref="A541:B541"/>
    <mergeCell ref="A530:B530"/>
    <mergeCell ref="A531:B531"/>
    <mergeCell ref="A532:B532"/>
    <mergeCell ref="A533:B533"/>
    <mergeCell ref="A534:B534"/>
    <mergeCell ref="A535:B535"/>
    <mergeCell ref="A524:B524"/>
    <mergeCell ref="A525:B525"/>
    <mergeCell ref="A526:B526"/>
    <mergeCell ref="A527:B527"/>
    <mergeCell ref="A528:B528"/>
    <mergeCell ref="A529:B529"/>
    <mergeCell ref="A518:B518"/>
    <mergeCell ref="A519:B519"/>
    <mergeCell ref="A520:B520"/>
    <mergeCell ref="A521:B521"/>
    <mergeCell ref="A522:B522"/>
    <mergeCell ref="A523:B523"/>
    <mergeCell ref="A512:B512"/>
    <mergeCell ref="A513:B513"/>
    <mergeCell ref="A514:B514"/>
    <mergeCell ref="A515:B515"/>
    <mergeCell ref="A516:B516"/>
    <mergeCell ref="A517:B517"/>
    <mergeCell ref="A506:B506"/>
    <mergeCell ref="A507:B507"/>
    <mergeCell ref="A508:B508"/>
    <mergeCell ref="A509:B509"/>
    <mergeCell ref="A510:B510"/>
    <mergeCell ref="A511:B511"/>
    <mergeCell ref="A500:B500"/>
    <mergeCell ref="A501:B501"/>
    <mergeCell ref="A502:B502"/>
    <mergeCell ref="A503:B503"/>
    <mergeCell ref="A504:B504"/>
    <mergeCell ref="A505:B505"/>
    <mergeCell ref="A494:B494"/>
    <mergeCell ref="A495:B495"/>
    <mergeCell ref="A496:B496"/>
    <mergeCell ref="A497:B497"/>
    <mergeCell ref="A498:B498"/>
    <mergeCell ref="A499:B499"/>
    <mergeCell ref="A488:B488"/>
    <mergeCell ref="A489:B489"/>
    <mergeCell ref="A490:B490"/>
    <mergeCell ref="A491:B491"/>
    <mergeCell ref="A492:B492"/>
    <mergeCell ref="A493:B493"/>
    <mergeCell ref="A482:B482"/>
    <mergeCell ref="A483:B483"/>
    <mergeCell ref="A484:B484"/>
    <mergeCell ref="A485:B485"/>
    <mergeCell ref="A486:B486"/>
    <mergeCell ref="A487:B487"/>
    <mergeCell ref="A476:B476"/>
    <mergeCell ref="A477:B477"/>
    <mergeCell ref="A478:B478"/>
    <mergeCell ref="A479:B479"/>
    <mergeCell ref="A480:B480"/>
    <mergeCell ref="A481:B481"/>
    <mergeCell ref="A470:B470"/>
    <mergeCell ref="A471:B471"/>
    <mergeCell ref="A472:B472"/>
    <mergeCell ref="A473:B473"/>
    <mergeCell ref="A474:B474"/>
    <mergeCell ref="A475:B475"/>
    <mergeCell ref="A464:B464"/>
    <mergeCell ref="A465:B465"/>
    <mergeCell ref="A466:B466"/>
    <mergeCell ref="A467:B467"/>
    <mergeCell ref="A468:B468"/>
    <mergeCell ref="A469:B469"/>
    <mergeCell ref="A458:B458"/>
    <mergeCell ref="A459:B459"/>
    <mergeCell ref="A460:B460"/>
    <mergeCell ref="A461:B461"/>
    <mergeCell ref="A462:B462"/>
    <mergeCell ref="A463:B463"/>
    <mergeCell ref="A452:B452"/>
    <mergeCell ref="A453:B453"/>
    <mergeCell ref="A454:B454"/>
    <mergeCell ref="A455:B455"/>
    <mergeCell ref="A456:B456"/>
    <mergeCell ref="A457:B457"/>
    <mergeCell ref="A446:B446"/>
    <mergeCell ref="A447:B447"/>
    <mergeCell ref="A448:B448"/>
    <mergeCell ref="A449:B449"/>
    <mergeCell ref="A450:B450"/>
    <mergeCell ref="A451:B451"/>
    <mergeCell ref="A440:B440"/>
    <mergeCell ref="A441:B441"/>
    <mergeCell ref="A442:B442"/>
    <mergeCell ref="A443:B443"/>
    <mergeCell ref="A444:B444"/>
    <mergeCell ref="A445:B445"/>
    <mergeCell ref="A434:B434"/>
    <mergeCell ref="A435:B435"/>
    <mergeCell ref="A436:B436"/>
    <mergeCell ref="A437:B437"/>
    <mergeCell ref="A438:B438"/>
    <mergeCell ref="A439:B439"/>
    <mergeCell ref="A428:B428"/>
    <mergeCell ref="A429:B429"/>
    <mergeCell ref="A430:B430"/>
    <mergeCell ref="A431:B431"/>
    <mergeCell ref="A432:B432"/>
    <mergeCell ref="A433:B433"/>
    <mergeCell ref="A422:B422"/>
    <mergeCell ref="A423:B423"/>
    <mergeCell ref="A424:B424"/>
    <mergeCell ref="A425:B425"/>
    <mergeCell ref="A426:B426"/>
    <mergeCell ref="A427:B427"/>
    <mergeCell ref="A416:B416"/>
    <mergeCell ref="A417:B417"/>
    <mergeCell ref="A418:B418"/>
    <mergeCell ref="A419:B419"/>
    <mergeCell ref="A420:B420"/>
    <mergeCell ref="A421:B421"/>
    <mergeCell ref="A410:B410"/>
    <mergeCell ref="A411:B411"/>
    <mergeCell ref="A412:B412"/>
    <mergeCell ref="A413:B413"/>
    <mergeCell ref="A414:B414"/>
    <mergeCell ref="A415:B415"/>
    <mergeCell ref="A404:B404"/>
    <mergeCell ref="A405:B405"/>
    <mergeCell ref="A406:B406"/>
    <mergeCell ref="A407:B407"/>
    <mergeCell ref="A408:B408"/>
    <mergeCell ref="A409:B409"/>
    <mergeCell ref="A398:B398"/>
    <mergeCell ref="A399:B399"/>
    <mergeCell ref="A400:B400"/>
    <mergeCell ref="A401:B401"/>
    <mergeCell ref="A402:B402"/>
    <mergeCell ref="A403:B403"/>
    <mergeCell ref="A392:B392"/>
    <mergeCell ref="A393:B393"/>
    <mergeCell ref="A394:B394"/>
    <mergeCell ref="A395:B395"/>
    <mergeCell ref="A396:B396"/>
    <mergeCell ref="A397:B397"/>
    <mergeCell ref="A386:B386"/>
    <mergeCell ref="A387:B387"/>
    <mergeCell ref="A388:B388"/>
    <mergeCell ref="A389:B389"/>
    <mergeCell ref="A390:B390"/>
    <mergeCell ref="A391:B391"/>
    <mergeCell ref="A380:B380"/>
    <mergeCell ref="A381:B381"/>
    <mergeCell ref="A382:B382"/>
    <mergeCell ref="A383:B383"/>
    <mergeCell ref="A384:B384"/>
    <mergeCell ref="A385:B385"/>
    <mergeCell ref="A374:B374"/>
    <mergeCell ref="A375:B375"/>
    <mergeCell ref="A356:B356"/>
    <mergeCell ref="A357:B357"/>
    <mergeCell ref="A358:B358"/>
    <mergeCell ref="A376:B376"/>
    <mergeCell ref="A377:B377"/>
    <mergeCell ref="A378:B378"/>
    <mergeCell ref="A379:B379"/>
    <mergeCell ref="A368:B368"/>
    <mergeCell ref="A369:B369"/>
    <mergeCell ref="A370:B370"/>
    <mergeCell ref="A371:B371"/>
    <mergeCell ref="A372:B372"/>
    <mergeCell ref="A373:B373"/>
    <mergeCell ref="A362:B362"/>
    <mergeCell ref="A363:B363"/>
    <mergeCell ref="A364:B364"/>
    <mergeCell ref="A365:B365"/>
    <mergeCell ref="A366:B366"/>
    <mergeCell ref="A367:B367"/>
    <mergeCell ref="A315:B315"/>
    <mergeCell ref="A316:B316"/>
    <mergeCell ref="A317:B317"/>
    <mergeCell ref="A318:B318"/>
    <mergeCell ref="A319:B319"/>
    <mergeCell ref="A320:B320"/>
    <mergeCell ref="A359:B359"/>
    <mergeCell ref="A360:B360"/>
    <mergeCell ref="A361:B361"/>
    <mergeCell ref="A350:B350"/>
    <mergeCell ref="A351:B351"/>
    <mergeCell ref="A352:B352"/>
    <mergeCell ref="A353:B353"/>
    <mergeCell ref="A354:B354"/>
    <mergeCell ref="A355:B355"/>
    <mergeCell ref="A344:B344"/>
    <mergeCell ref="A345:B345"/>
    <mergeCell ref="A346:B346"/>
    <mergeCell ref="A347:B347"/>
    <mergeCell ref="A348:B348"/>
    <mergeCell ref="A349:B349"/>
    <mergeCell ref="A321:B321"/>
    <mergeCell ref="A339:B339"/>
    <mergeCell ref="A340:B340"/>
    <mergeCell ref="A341:B341"/>
    <mergeCell ref="A342:B342"/>
    <mergeCell ref="A343:B343"/>
    <mergeCell ref="A333:B333"/>
    <mergeCell ref="A334:B334"/>
    <mergeCell ref="A335:B335"/>
    <mergeCell ref="A336:B336"/>
    <mergeCell ref="A337:B337"/>
    <mergeCell ref="A338:B338"/>
    <mergeCell ref="A327:B327"/>
    <mergeCell ref="A328:B328"/>
    <mergeCell ref="A329:B329"/>
    <mergeCell ref="A330:B330"/>
    <mergeCell ref="A331:B331"/>
    <mergeCell ref="A332:B332"/>
    <mergeCell ref="A322:B322"/>
    <mergeCell ref="A323:B323"/>
    <mergeCell ref="A324:B324"/>
    <mergeCell ref="A325:B325"/>
    <mergeCell ref="A326:B326"/>
    <mergeCell ref="A309:B309"/>
    <mergeCell ref="A310:B310"/>
    <mergeCell ref="A291:B291"/>
    <mergeCell ref="A292:B292"/>
    <mergeCell ref="A293:B293"/>
    <mergeCell ref="A294:B294"/>
    <mergeCell ref="A295:B295"/>
    <mergeCell ref="A296:B296"/>
    <mergeCell ref="A311:B311"/>
    <mergeCell ref="A312:B312"/>
    <mergeCell ref="A313:B313"/>
    <mergeCell ref="A314:B314"/>
    <mergeCell ref="A303:B303"/>
    <mergeCell ref="A304:B304"/>
    <mergeCell ref="A305:B305"/>
    <mergeCell ref="A306:B306"/>
    <mergeCell ref="A307:B307"/>
    <mergeCell ref="A308:B308"/>
    <mergeCell ref="A297:B297"/>
    <mergeCell ref="A298:B298"/>
    <mergeCell ref="A299:B299"/>
    <mergeCell ref="A300:B300"/>
    <mergeCell ref="A301:B301"/>
    <mergeCell ref="A302:B302"/>
    <mergeCell ref="A285:B285"/>
    <mergeCell ref="A286:B286"/>
    <mergeCell ref="A287:B287"/>
    <mergeCell ref="A288:B288"/>
    <mergeCell ref="A289:B289"/>
    <mergeCell ref="A290:B290"/>
    <mergeCell ref="A279:B279"/>
    <mergeCell ref="A280:B280"/>
    <mergeCell ref="A281:B281"/>
    <mergeCell ref="A282:B282"/>
    <mergeCell ref="A283:B283"/>
    <mergeCell ref="A284:B284"/>
    <mergeCell ref="A273:B273"/>
    <mergeCell ref="A274:B274"/>
    <mergeCell ref="A275:B275"/>
    <mergeCell ref="A276:B276"/>
    <mergeCell ref="A277:B277"/>
    <mergeCell ref="A278:B278"/>
    <mergeCell ref="A267:B267"/>
    <mergeCell ref="A268:B268"/>
    <mergeCell ref="A269:B269"/>
    <mergeCell ref="A270:B270"/>
    <mergeCell ref="A271:B271"/>
    <mergeCell ref="A272:B272"/>
    <mergeCell ref="A261:B261"/>
    <mergeCell ref="A262:B262"/>
    <mergeCell ref="A263:B263"/>
    <mergeCell ref="A264:B264"/>
    <mergeCell ref="A265:B265"/>
    <mergeCell ref="A266:B266"/>
    <mergeCell ref="A255:B255"/>
    <mergeCell ref="A256:B256"/>
    <mergeCell ref="A257:B257"/>
    <mergeCell ref="A258:B258"/>
    <mergeCell ref="A259:B259"/>
    <mergeCell ref="A260:B260"/>
    <mergeCell ref="A249:B249"/>
    <mergeCell ref="A250:B250"/>
    <mergeCell ref="A251:B251"/>
    <mergeCell ref="A252:B252"/>
    <mergeCell ref="A253:B253"/>
    <mergeCell ref="A254:B254"/>
    <mergeCell ref="A243:B243"/>
    <mergeCell ref="A244:B244"/>
    <mergeCell ref="A245:B245"/>
    <mergeCell ref="A246:B246"/>
    <mergeCell ref="A247:B247"/>
    <mergeCell ref="A248:B248"/>
    <mergeCell ref="A237:B237"/>
    <mergeCell ref="A238:B238"/>
    <mergeCell ref="A239:B239"/>
    <mergeCell ref="A240:B240"/>
    <mergeCell ref="A241:B241"/>
    <mergeCell ref="A242:B242"/>
    <mergeCell ref="A231:B231"/>
    <mergeCell ref="A232:B232"/>
    <mergeCell ref="A233:B233"/>
    <mergeCell ref="A234:B234"/>
    <mergeCell ref="A235:B235"/>
    <mergeCell ref="A236:B236"/>
    <mergeCell ref="A225:B225"/>
    <mergeCell ref="A226:B226"/>
    <mergeCell ref="A227:B227"/>
    <mergeCell ref="A228:B228"/>
    <mergeCell ref="A229:B229"/>
    <mergeCell ref="A230:B230"/>
    <mergeCell ref="A219:B219"/>
    <mergeCell ref="A220:B220"/>
    <mergeCell ref="A221:B221"/>
    <mergeCell ref="A222:B222"/>
    <mergeCell ref="A223:B223"/>
    <mergeCell ref="A224:B224"/>
    <mergeCell ref="A213:B213"/>
    <mergeCell ref="A214:B214"/>
    <mergeCell ref="A215:B215"/>
    <mergeCell ref="A216:B216"/>
    <mergeCell ref="A217:B217"/>
    <mergeCell ref="A218:B218"/>
    <mergeCell ref="A207:B207"/>
    <mergeCell ref="A208:B208"/>
    <mergeCell ref="A209:B209"/>
    <mergeCell ref="A210:B210"/>
    <mergeCell ref="A211:B211"/>
    <mergeCell ref="A212:B212"/>
    <mergeCell ref="A201:B201"/>
    <mergeCell ref="A202:B202"/>
    <mergeCell ref="A203:B203"/>
    <mergeCell ref="A204:B204"/>
    <mergeCell ref="A205:B205"/>
    <mergeCell ref="A206:B206"/>
    <mergeCell ref="A177:B177"/>
    <mergeCell ref="A178:B178"/>
    <mergeCell ref="A179:B179"/>
    <mergeCell ref="A180:B180"/>
    <mergeCell ref="A181:B181"/>
    <mergeCell ref="A182:B182"/>
    <mergeCell ref="A195:B195"/>
    <mergeCell ref="A196:B196"/>
    <mergeCell ref="A197:B197"/>
    <mergeCell ref="A198:B198"/>
    <mergeCell ref="A199:B199"/>
    <mergeCell ref="A200:B200"/>
    <mergeCell ref="A189:B189"/>
    <mergeCell ref="A190:B190"/>
    <mergeCell ref="A191:B191"/>
    <mergeCell ref="A192:B192"/>
    <mergeCell ref="A193:B193"/>
    <mergeCell ref="A194:B194"/>
    <mergeCell ref="A183:B183"/>
    <mergeCell ref="A184:B184"/>
    <mergeCell ref="A185:B185"/>
    <mergeCell ref="A186:B186"/>
    <mergeCell ref="A187:B187"/>
    <mergeCell ref="A188:B188"/>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6"/>
  <sheetViews>
    <sheetView workbookViewId="0">
      <selection activeCell="F9" sqref="F9"/>
    </sheetView>
  </sheetViews>
  <sheetFormatPr defaultColWidth="10.81640625" defaultRowHeight="14.5" x14ac:dyDescent="0.35"/>
  <cols>
    <col min="1" max="1" width="16.26953125" customWidth="1"/>
    <col min="2" max="2" width="14.1796875" customWidth="1"/>
  </cols>
  <sheetData>
    <row r="1" spans="1:6" x14ac:dyDescent="0.35">
      <c r="A1" t="s">
        <v>2095</v>
      </c>
      <c r="B1" t="s">
        <v>26350</v>
      </c>
      <c r="C1" t="s">
        <v>26351</v>
      </c>
      <c r="D1" t="s">
        <v>26539</v>
      </c>
      <c r="E1" t="s">
        <v>26540</v>
      </c>
      <c r="F1" t="s">
        <v>26541</v>
      </c>
    </row>
    <row r="2" spans="1:6" x14ac:dyDescent="0.35">
      <c r="A2" t="s">
        <v>24179</v>
      </c>
      <c r="B2" t="s">
        <v>24179</v>
      </c>
      <c r="C2" t="s">
        <v>13025</v>
      </c>
    </row>
    <row r="3" spans="1:6" x14ac:dyDescent="0.35">
      <c r="A3" t="s">
        <v>26454</v>
      </c>
      <c r="B3" t="s">
        <v>26366</v>
      </c>
      <c r="C3" t="s">
        <v>13019</v>
      </c>
    </row>
    <row r="4" spans="1:6" x14ac:dyDescent="0.35">
      <c r="A4" t="s">
        <v>26366</v>
      </c>
      <c r="B4" t="s">
        <v>26366</v>
      </c>
      <c r="C4" t="s">
        <v>13019</v>
      </c>
    </row>
    <row r="5" spans="1:6" x14ac:dyDescent="0.35">
      <c r="A5" t="s">
        <v>25495</v>
      </c>
      <c r="B5" t="s">
        <v>26354</v>
      </c>
      <c r="C5" t="s">
        <v>13011</v>
      </c>
    </row>
    <row r="6" spans="1:6" x14ac:dyDescent="0.35">
      <c r="A6" t="s">
        <v>26354</v>
      </c>
      <c r="B6" t="s">
        <v>26354</v>
      </c>
      <c r="C6" t="s">
        <v>13011</v>
      </c>
    </row>
    <row r="7" spans="1:6" x14ac:dyDescent="0.35">
      <c r="A7" t="s">
        <v>6426</v>
      </c>
      <c r="B7" t="s">
        <v>26366</v>
      </c>
      <c r="C7" t="s">
        <v>13019</v>
      </c>
    </row>
    <row r="8" spans="1:6" x14ac:dyDescent="0.35">
      <c r="A8" t="s">
        <v>24337</v>
      </c>
      <c r="B8" t="s">
        <v>26354</v>
      </c>
      <c r="C8" t="s">
        <v>13011</v>
      </c>
    </row>
    <row r="9" spans="1:6" x14ac:dyDescent="0.35">
      <c r="A9" t="s">
        <v>6715</v>
      </c>
      <c r="B9" t="s">
        <v>26366</v>
      </c>
      <c r="C9" t="s">
        <v>13019</v>
      </c>
    </row>
    <row r="10" spans="1:6" x14ac:dyDescent="0.35">
      <c r="A10" t="s">
        <v>26474</v>
      </c>
      <c r="B10" t="s">
        <v>26366</v>
      </c>
      <c r="C10" t="s">
        <v>13019</v>
      </c>
    </row>
    <row r="11" spans="1:6" x14ac:dyDescent="0.35">
      <c r="A11" t="s">
        <v>26474</v>
      </c>
      <c r="B11" t="s">
        <v>26366</v>
      </c>
      <c r="C11" t="s">
        <v>13019</v>
      </c>
    </row>
    <row r="12" spans="1:6" x14ac:dyDescent="0.35">
      <c r="A12" t="s">
        <v>26054</v>
      </c>
      <c r="B12" t="s">
        <v>2816</v>
      </c>
    </row>
    <row r="13" spans="1:6" x14ac:dyDescent="0.35">
      <c r="A13" t="s">
        <v>25868</v>
      </c>
      <c r="B13" t="s">
        <v>26354</v>
      </c>
      <c r="C13" t="s">
        <v>13011</v>
      </c>
    </row>
    <row r="14" spans="1:6" x14ac:dyDescent="0.35">
      <c r="A14" t="s">
        <v>26371</v>
      </c>
      <c r="B14" t="s">
        <v>26354</v>
      </c>
      <c r="C14" t="s">
        <v>13011</v>
      </c>
    </row>
    <row r="15" spans="1:6" x14ac:dyDescent="0.35">
      <c r="A15" t="s">
        <v>26464</v>
      </c>
      <c r="B15" t="s">
        <v>26354</v>
      </c>
      <c r="C15" t="s">
        <v>13011</v>
      </c>
    </row>
    <row r="16" spans="1:6" x14ac:dyDescent="0.35">
      <c r="A16" t="s">
        <v>237</v>
      </c>
      <c r="B16" t="s">
        <v>26354</v>
      </c>
      <c r="C16" t="s">
        <v>13011</v>
      </c>
    </row>
    <row r="17" spans="1:3" x14ac:dyDescent="0.35">
      <c r="A17" t="s">
        <v>24193</v>
      </c>
      <c r="B17" t="s">
        <v>2816</v>
      </c>
    </row>
    <row r="18" spans="1:3" x14ac:dyDescent="0.35">
      <c r="A18" t="s">
        <v>6571</v>
      </c>
      <c r="B18" t="s">
        <v>26366</v>
      </c>
      <c r="C18" t="s">
        <v>13019</v>
      </c>
    </row>
    <row r="19" spans="1:3" x14ac:dyDescent="0.35">
      <c r="A19" t="s">
        <v>26366</v>
      </c>
      <c r="B19" t="s">
        <v>26366</v>
      </c>
      <c r="C19" t="s">
        <v>13019</v>
      </c>
    </row>
    <row r="20" spans="1:3" x14ac:dyDescent="0.35">
      <c r="A20" t="s">
        <v>26054</v>
      </c>
      <c r="B20" t="s">
        <v>2816</v>
      </c>
    </row>
    <row r="21" spans="1:3" x14ac:dyDescent="0.35">
      <c r="A21" t="s">
        <v>6571</v>
      </c>
      <c r="B21" t="s">
        <v>26366</v>
      </c>
      <c r="C21" t="s">
        <v>13019</v>
      </c>
    </row>
    <row r="22" spans="1:3" x14ac:dyDescent="0.35">
      <c r="A22" t="s">
        <v>26359</v>
      </c>
      <c r="B22" t="s">
        <v>2816</v>
      </c>
    </row>
    <row r="23" spans="1:3" x14ac:dyDescent="0.35">
      <c r="A23" t="s">
        <v>26454</v>
      </c>
      <c r="B23" t="s">
        <v>26366</v>
      </c>
      <c r="C23" t="s">
        <v>13019</v>
      </c>
    </row>
    <row r="24" spans="1:3" x14ac:dyDescent="0.35">
      <c r="A24" t="s">
        <v>24415</v>
      </c>
      <c r="B24" t="s">
        <v>26366</v>
      </c>
      <c r="C24" t="s">
        <v>13019</v>
      </c>
    </row>
    <row r="25" spans="1:3" x14ac:dyDescent="0.35">
      <c r="A25" t="s">
        <v>24304</v>
      </c>
      <c r="B25" t="s">
        <v>26354</v>
      </c>
      <c r="C25" t="s">
        <v>13011</v>
      </c>
    </row>
    <row r="26" spans="1:3" x14ac:dyDescent="0.35">
      <c r="A26" t="s">
        <v>24261</v>
      </c>
      <c r="B26" t="s">
        <v>2816</v>
      </c>
    </row>
  </sheetData>
  <pageMargins left="0.7" right="0.7" top="0.75" bottom="0.75" header="0.3" footer="0.3"/>
  <pageSetup paperSize="9" orientation="portrait" horizontalDpi="300" verticalDpi="300" r:id="rId1"/>
  <drawing r:id="rId2"/>
  <legacyDrawing r:id="rId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DD49B-8B08-4C2B-AE0F-407D5B993A47}">
  <dimension ref="A1:C1012"/>
  <sheetViews>
    <sheetView workbookViewId="0">
      <pane ySplit="1" topLeftCell="A2" activePane="bottomLeft" state="frozen"/>
      <selection pane="bottomLeft"/>
    </sheetView>
  </sheetViews>
  <sheetFormatPr defaultRowHeight="14.5" x14ac:dyDescent="0.35"/>
  <cols>
    <col min="1" max="1" width="43" customWidth="1"/>
    <col min="2" max="2" width="56.26953125" bestFit="1" customWidth="1"/>
    <col min="3" max="3" width="7.1796875" bestFit="1" customWidth="1"/>
  </cols>
  <sheetData>
    <row r="1" spans="1:3" x14ac:dyDescent="0.35">
      <c r="A1" s="127" t="s">
        <v>3036</v>
      </c>
      <c r="B1" s="127" t="s">
        <v>26542</v>
      </c>
      <c r="C1" s="127" t="s">
        <v>26543</v>
      </c>
    </row>
    <row r="2" spans="1:3" x14ac:dyDescent="0.35">
      <c r="A2" s="127" t="s">
        <v>26544</v>
      </c>
      <c r="B2" s="127" t="s">
        <v>8142</v>
      </c>
      <c r="C2" s="127">
        <v>2020</v>
      </c>
    </row>
    <row r="3" spans="1:3" x14ac:dyDescent="0.35">
      <c r="A3" s="127" t="s">
        <v>1006</v>
      </c>
      <c r="B3" s="127" t="s">
        <v>1006</v>
      </c>
      <c r="C3" s="127">
        <v>2020</v>
      </c>
    </row>
    <row r="4" spans="1:3" x14ac:dyDescent="0.35">
      <c r="A4" s="127" t="s">
        <v>26545</v>
      </c>
      <c r="B4" s="127" t="s">
        <v>26545</v>
      </c>
      <c r="C4" s="127">
        <v>2018</v>
      </c>
    </row>
    <row r="5" spans="1:3" x14ac:dyDescent="0.35">
      <c r="A5" s="127" t="s">
        <v>26546</v>
      </c>
      <c r="B5" s="127" t="s">
        <v>26547</v>
      </c>
      <c r="C5" s="127">
        <v>2018</v>
      </c>
    </row>
    <row r="6" spans="1:3" x14ac:dyDescent="0.35">
      <c r="A6" s="127" t="s">
        <v>26548</v>
      </c>
      <c r="B6" s="127" t="s">
        <v>26549</v>
      </c>
      <c r="C6" s="127">
        <v>2018</v>
      </c>
    </row>
    <row r="7" spans="1:3" x14ac:dyDescent="0.35">
      <c r="A7" s="127" t="s">
        <v>26550</v>
      </c>
      <c r="B7" s="127" t="s">
        <v>26551</v>
      </c>
      <c r="C7" s="127">
        <v>2018</v>
      </c>
    </row>
    <row r="8" spans="1:3" x14ac:dyDescent="0.35">
      <c r="A8" s="127" t="s">
        <v>26552</v>
      </c>
      <c r="B8" s="127" t="s">
        <v>26552</v>
      </c>
      <c r="C8" s="127">
        <v>2018</v>
      </c>
    </row>
    <row r="9" spans="1:3" x14ac:dyDescent="0.35">
      <c r="A9" s="127" t="s">
        <v>26553</v>
      </c>
      <c r="B9" s="127" t="s">
        <v>26553</v>
      </c>
      <c r="C9" s="127">
        <v>2018</v>
      </c>
    </row>
    <row r="10" spans="1:3" x14ac:dyDescent="0.35">
      <c r="A10" s="127" t="s">
        <v>26554</v>
      </c>
      <c r="B10" s="127" t="s">
        <v>26554</v>
      </c>
      <c r="C10" s="127">
        <v>2018</v>
      </c>
    </row>
    <row r="11" spans="1:3" x14ac:dyDescent="0.35">
      <c r="A11" s="127" t="s">
        <v>26555</v>
      </c>
      <c r="B11" s="127" t="s">
        <v>26555</v>
      </c>
      <c r="C11" s="127">
        <v>2018</v>
      </c>
    </row>
    <row r="12" spans="1:3" x14ac:dyDescent="0.35">
      <c r="A12" s="127" t="s">
        <v>26556</v>
      </c>
      <c r="B12" s="127" t="s">
        <v>26556</v>
      </c>
      <c r="C12" s="127">
        <v>2018</v>
      </c>
    </row>
    <row r="13" spans="1:3" x14ac:dyDescent="0.35">
      <c r="A13" s="127" t="s">
        <v>26557</v>
      </c>
      <c r="B13" s="127" t="s">
        <v>26556</v>
      </c>
      <c r="C13" s="127">
        <v>2018</v>
      </c>
    </row>
    <row r="14" spans="1:3" x14ac:dyDescent="0.35">
      <c r="A14" s="127" t="s">
        <v>26558</v>
      </c>
      <c r="B14" s="127" t="s">
        <v>26545</v>
      </c>
      <c r="C14" s="127">
        <v>2018</v>
      </c>
    </row>
    <row r="15" spans="1:3" x14ac:dyDescent="0.35">
      <c r="A15" s="127" t="s">
        <v>26559</v>
      </c>
      <c r="B15" s="127" t="s">
        <v>26559</v>
      </c>
      <c r="C15" s="127">
        <v>2018</v>
      </c>
    </row>
    <row r="16" spans="1:3" x14ac:dyDescent="0.35">
      <c r="A16" s="127" t="s">
        <v>26560</v>
      </c>
      <c r="B16" s="127" t="s">
        <v>26559</v>
      </c>
      <c r="C16" s="127">
        <v>2018</v>
      </c>
    </row>
    <row r="17" spans="1:3" x14ac:dyDescent="0.35">
      <c r="A17" s="127" t="s">
        <v>26561</v>
      </c>
      <c r="B17" s="127" t="s">
        <v>26562</v>
      </c>
      <c r="C17" s="127">
        <v>2018</v>
      </c>
    </row>
    <row r="18" spans="1:3" x14ac:dyDescent="0.35">
      <c r="A18" s="127" t="s">
        <v>26563</v>
      </c>
      <c r="B18" s="127" t="s">
        <v>26564</v>
      </c>
      <c r="C18" s="127">
        <v>2018</v>
      </c>
    </row>
    <row r="19" spans="1:3" x14ac:dyDescent="0.35">
      <c r="A19" s="127" t="s">
        <v>26565</v>
      </c>
      <c r="B19" s="127" t="s">
        <v>26565</v>
      </c>
      <c r="C19" s="127">
        <v>2018</v>
      </c>
    </row>
    <row r="20" spans="1:3" x14ac:dyDescent="0.35">
      <c r="A20" s="127" t="s">
        <v>26566</v>
      </c>
      <c r="B20" s="127" t="s">
        <v>26566</v>
      </c>
      <c r="C20" s="127">
        <v>2018</v>
      </c>
    </row>
    <row r="21" spans="1:3" x14ac:dyDescent="0.35">
      <c r="A21" s="127" t="s">
        <v>26567</v>
      </c>
      <c r="B21" s="127" t="s">
        <v>26567</v>
      </c>
      <c r="C21" s="127">
        <v>2018</v>
      </c>
    </row>
    <row r="22" spans="1:3" x14ac:dyDescent="0.35">
      <c r="A22" s="127" t="s">
        <v>26568</v>
      </c>
      <c r="B22" s="127" t="s">
        <v>26569</v>
      </c>
      <c r="C22" s="127">
        <v>2018</v>
      </c>
    </row>
    <row r="23" spans="1:3" x14ac:dyDescent="0.35">
      <c r="A23" s="127" t="s">
        <v>26570</v>
      </c>
      <c r="B23" s="127" t="s">
        <v>26571</v>
      </c>
      <c r="C23" s="127">
        <v>2018</v>
      </c>
    </row>
    <row r="24" spans="1:3" x14ac:dyDescent="0.35">
      <c r="A24" s="127" t="s">
        <v>26572</v>
      </c>
      <c r="B24" s="127" t="s">
        <v>26572</v>
      </c>
      <c r="C24" s="127">
        <v>2018</v>
      </c>
    </row>
    <row r="25" spans="1:3" x14ac:dyDescent="0.35">
      <c r="A25" s="127" t="s">
        <v>26573</v>
      </c>
      <c r="B25" s="127" t="s">
        <v>26573</v>
      </c>
      <c r="C25" s="127">
        <v>2018</v>
      </c>
    </row>
    <row r="26" spans="1:3" x14ac:dyDescent="0.35">
      <c r="A26" s="127" t="s">
        <v>26574</v>
      </c>
      <c r="B26" s="127" t="s">
        <v>26574</v>
      </c>
      <c r="C26" s="127">
        <v>2018</v>
      </c>
    </row>
    <row r="27" spans="1:3" x14ac:dyDescent="0.35">
      <c r="A27" s="127" t="s">
        <v>26575</v>
      </c>
      <c r="B27" s="127" t="s">
        <v>26575</v>
      </c>
      <c r="C27" s="127">
        <v>2018</v>
      </c>
    </row>
    <row r="28" spans="1:3" x14ac:dyDescent="0.35">
      <c r="A28" s="127" t="s">
        <v>26576</v>
      </c>
      <c r="B28" s="127" t="s">
        <v>26576</v>
      </c>
      <c r="C28" s="127">
        <v>2018</v>
      </c>
    </row>
    <row r="29" spans="1:3" x14ac:dyDescent="0.35">
      <c r="A29" s="127" t="s">
        <v>26577</v>
      </c>
      <c r="B29" s="127" t="s">
        <v>26577</v>
      </c>
      <c r="C29" s="127">
        <v>2018</v>
      </c>
    </row>
    <row r="30" spans="1:3" x14ac:dyDescent="0.35">
      <c r="A30" s="127" t="s">
        <v>26578</v>
      </c>
      <c r="B30" s="127" t="s">
        <v>26578</v>
      </c>
      <c r="C30" s="127">
        <v>2018</v>
      </c>
    </row>
    <row r="31" spans="1:3" x14ac:dyDescent="0.35">
      <c r="A31" s="127" t="s">
        <v>26579</v>
      </c>
      <c r="B31" s="127" t="s">
        <v>26579</v>
      </c>
      <c r="C31" s="127">
        <v>2018</v>
      </c>
    </row>
    <row r="32" spans="1:3" x14ac:dyDescent="0.35">
      <c r="A32" s="127" t="s">
        <v>26580</v>
      </c>
      <c r="B32" s="127" t="s">
        <v>26580</v>
      </c>
      <c r="C32" s="127">
        <v>2018</v>
      </c>
    </row>
    <row r="33" spans="1:3" x14ac:dyDescent="0.35">
      <c r="A33" s="127" t="s">
        <v>26581</v>
      </c>
      <c r="B33" s="127" t="s">
        <v>26581</v>
      </c>
      <c r="C33" s="127">
        <v>2018</v>
      </c>
    </row>
    <row r="34" spans="1:3" x14ac:dyDescent="0.35">
      <c r="A34" s="127" t="s">
        <v>26582</v>
      </c>
      <c r="B34" s="127" t="s">
        <v>26582</v>
      </c>
      <c r="C34" s="127">
        <v>2018</v>
      </c>
    </row>
    <row r="35" spans="1:3" x14ac:dyDescent="0.35">
      <c r="A35" s="127" t="s">
        <v>26583</v>
      </c>
      <c r="B35" s="127" t="s">
        <v>26583</v>
      </c>
      <c r="C35" s="127">
        <v>2018</v>
      </c>
    </row>
    <row r="36" spans="1:3" x14ac:dyDescent="0.35">
      <c r="A36" s="127" t="s">
        <v>26584</v>
      </c>
      <c r="B36" s="127" t="s">
        <v>26584</v>
      </c>
      <c r="C36" s="127">
        <v>2018</v>
      </c>
    </row>
    <row r="37" spans="1:3" x14ac:dyDescent="0.35">
      <c r="A37" s="127" t="s">
        <v>26585</v>
      </c>
      <c r="B37" s="127" t="s">
        <v>26585</v>
      </c>
      <c r="C37" s="127">
        <v>2018</v>
      </c>
    </row>
    <row r="38" spans="1:3" x14ac:dyDescent="0.35">
      <c r="A38" s="127" t="s">
        <v>26586</v>
      </c>
      <c r="B38" s="127" t="s">
        <v>26586</v>
      </c>
      <c r="C38" s="127">
        <v>2018</v>
      </c>
    </row>
    <row r="39" spans="1:3" x14ac:dyDescent="0.35">
      <c r="A39" s="127" t="s">
        <v>26587</v>
      </c>
      <c r="B39" s="127" t="s">
        <v>26587</v>
      </c>
      <c r="C39" s="127">
        <v>2018</v>
      </c>
    </row>
    <row r="40" spans="1:3" x14ac:dyDescent="0.35">
      <c r="A40" s="127" t="s">
        <v>26588</v>
      </c>
      <c r="B40" s="127" t="s">
        <v>26588</v>
      </c>
      <c r="C40" s="127">
        <v>2018</v>
      </c>
    </row>
    <row r="41" spans="1:3" x14ac:dyDescent="0.35">
      <c r="A41" s="127" t="s">
        <v>26589</v>
      </c>
      <c r="B41" s="127" t="s">
        <v>26589</v>
      </c>
      <c r="C41" s="127">
        <v>2018</v>
      </c>
    </row>
    <row r="42" spans="1:3" x14ac:dyDescent="0.35">
      <c r="A42" s="127" t="s">
        <v>26589</v>
      </c>
      <c r="B42" s="127" t="s">
        <v>26589</v>
      </c>
      <c r="C42" s="127">
        <v>2018</v>
      </c>
    </row>
    <row r="43" spans="1:3" x14ac:dyDescent="0.35">
      <c r="A43" s="127" t="s">
        <v>26590</v>
      </c>
      <c r="B43" s="127" t="s">
        <v>26590</v>
      </c>
      <c r="C43" s="127">
        <v>2018</v>
      </c>
    </row>
    <row r="44" spans="1:3" x14ac:dyDescent="0.35">
      <c r="A44" s="127" t="s">
        <v>26591</v>
      </c>
      <c r="B44" s="127" t="s">
        <v>26592</v>
      </c>
      <c r="C44" s="127">
        <v>2018</v>
      </c>
    </row>
    <row r="45" spans="1:3" x14ac:dyDescent="0.35">
      <c r="A45" s="127" t="s">
        <v>26593</v>
      </c>
      <c r="B45" s="127" t="s">
        <v>26594</v>
      </c>
      <c r="C45" s="127">
        <v>2018</v>
      </c>
    </row>
    <row r="46" spans="1:3" x14ac:dyDescent="0.35">
      <c r="A46" s="127" t="s">
        <v>26595</v>
      </c>
      <c r="B46" s="127" t="s">
        <v>26596</v>
      </c>
      <c r="C46" s="127">
        <v>2018</v>
      </c>
    </row>
    <row r="47" spans="1:3" x14ac:dyDescent="0.35">
      <c r="A47" s="127" t="s">
        <v>26597</v>
      </c>
      <c r="B47" s="127" t="s">
        <v>26598</v>
      </c>
      <c r="C47" s="127">
        <v>2018</v>
      </c>
    </row>
    <row r="48" spans="1:3" x14ac:dyDescent="0.35">
      <c r="A48" s="127" t="s">
        <v>26599</v>
      </c>
      <c r="B48" s="127" t="s">
        <v>26600</v>
      </c>
      <c r="C48" s="127">
        <v>2018</v>
      </c>
    </row>
    <row r="49" spans="1:3" x14ac:dyDescent="0.35">
      <c r="A49" s="127" t="s">
        <v>26601</v>
      </c>
      <c r="B49" s="127" t="s">
        <v>26602</v>
      </c>
      <c r="C49" s="127">
        <v>2018</v>
      </c>
    </row>
    <row r="50" spans="1:3" x14ac:dyDescent="0.35">
      <c r="A50" s="127" t="s">
        <v>26603</v>
      </c>
      <c r="B50" s="127" t="s">
        <v>26604</v>
      </c>
      <c r="C50" s="127">
        <v>2018</v>
      </c>
    </row>
    <row r="51" spans="1:3" x14ac:dyDescent="0.35">
      <c r="A51" s="127" t="s">
        <v>26605</v>
      </c>
      <c r="B51" s="127" t="s">
        <v>26606</v>
      </c>
      <c r="C51" s="127">
        <v>2018</v>
      </c>
    </row>
    <row r="52" spans="1:3" x14ac:dyDescent="0.35">
      <c r="A52" s="127" t="s">
        <v>26607</v>
      </c>
      <c r="B52" s="127" t="s">
        <v>26607</v>
      </c>
      <c r="C52" s="127">
        <v>2018</v>
      </c>
    </row>
    <row r="53" spans="1:3" x14ac:dyDescent="0.35">
      <c r="A53" s="127" t="s">
        <v>26608</v>
      </c>
      <c r="B53" s="127" t="s">
        <v>26608</v>
      </c>
      <c r="C53" s="127">
        <v>2018</v>
      </c>
    </row>
    <row r="54" spans="1:3" x14ac:dyDescent="0.35">
      <c r="A54" s="127" t="s">
        <v>26609</v>
      </c>
      <c r="B54" s="127" t="s">
        <v>26609</v>
      </c>
      <c r="C54" s="127">
        <v>2018</v>
      </c>
    </row>
    <row r="55" spans="1:3" x14ac:dyDescent="0.35">
      <c r="A55" s="127" t="s">
        <v>26610</v>
      </c>
      <c r="B55" s="127" t="s">
        <v>26610</v>
      </c>
      <c r="C55" s="127">
        <v>2018</v>
      </c>
    </row>
    <row r="56" spans="1:3" x14ac:dyDescent="0.35">
      <c r="A56" s="127" t="s">
        <v>26611</v>
      </c>
      <c r="B56" s="127" t="s">
        <v>26611</v>
      </c>
      <c r="C56" s="127">
        <v>2018</v>
      </c>
    </row>
    <row r="57" spans="1:3" x14ac:dyDescent="0.35">
      <c r="A57" s="127" t="s">
        <v>26612</v>
      </c>
      <c r="B57" s="127" t="s">
        <v>26612</v>
      </c>
      <c r="C57" s="127">
        <v>2018</v>
      </c>
    </row>
    <row r="58" spans="1:3" x14ac:dyDescent="0.35">
      <c r="A58" s="127" t="s">
        <v>26613</v>
      </c>
      <c r="B58" s="127" t="s">
        <v>26613</v>
      </c>
      <c r="C58" s="127">
        <v>2018</v>
      </c>
    </row>
    <row r="59" spans="1:3" x14ac:dyDescent="0.35">
      <c r="A59" s="127" t="s">
        <v>26614</v>
      </c>
      <c r="B59" s="127" t="s">
        <v>26614</v>
      </c>
      <c r="C59" s="127">
        <v>2018</v>
      </c>
    </row>
    <row r="60" spans="1:3" x14ac:dyDescent="0.35">
      <c r="A60" s="127" t="s">
        <v>26615</v>
      </c>
      <c r="B60" s="127" t="s">
        <v>26615</v>
      </c>
      <c r="C60" s="127">
        <v>2018</v>
      </c>
    </row>
    <row r="61" spans="1:3" x14ac:dyDescent="0.35">
      <c r="A61" s="127" t="s">
        <v>26616</v>
      </c>
      <c r="B61" s="127" t="s">
        <v>26616</v>
      </c>
      <c r="C61" s="127">
        <v>2018</v>
      </c>
    </row>
    <row r="62" spans="1:3" x14ac:dyDescent="0.35">
      <c r="A62" s="127" t="s">
        <v>26617</v>
      </c>
      <c r="B62" s="127" t="s">
        <v>26617</v>
      </c>
      <c r="C62" s="127">
        <v>2018</v>
      </c>
    </row>
    <row r="63" spans="1:3" x14ac:dyDescent="0.35">
      <c r="A63" s="127" t="s">
        <v>26618</v>
      </c>
      <c r="B63" s="127" t="s">
        <v>26618</v>
      </c>
      <c r="C63" s="127">
        <v>2018</v>
      </c>
    </row>
    <row r="64" spans="1:3" x14ac:dyDescent="0.35">
      <c r="A64" s="127" t="s">
        <v>26619</v>
      </c>
      <c r="B64" s="127" t="s">
        <v>26620</v>
      </c>
      <c r="C64" s="127">
        <v>2018</v>
      </c>
    </row>
    <row r="65" spans="1:3" x14ac:dyDescent="0.35">
      <c r="A65" s="127" t="s">
        <v>26621</v>
      </c>
      <c r="B65" s="127" t="s">
        <v>26622</v>
      </c>
      <c r="C65" s="127">
        <v>2018</v>
      </c>
    </row>
    <row r="66" spans="1:3" x14ac:dyDescent="0.35">
      <c r="A66" s="127" t="s">
        <v>26623</v>
      </c>
      <c r="B66" s="127" t="s">
        <v>26623</v>
      </c>
      <c r="C66" s="127">
        <v>2018</v>
      </c>
    </row>
    <row r="67" spans="1:3" x14ac:dyDescent="0.35">
      <c r="A67" s="127" t="s">
        <v>26624</v>
      </c>
      <c r="B67" s="129" t="s">
        <v>26624</v>
      </c>
      <c r="C67" s="127">
        <v>2018</v>
      </c>
    </row>
    <row r="68" spans="1:3" x14ac:dyDescent="0.35">
      <c r="A68" s="127" t="s">
        <v>26625</v>
      </c>
      <c r="B68" s="127" t="s">
        <v>26625</v>
      </c>
      <c r="C68" s="127">
        <v>2018</v>
      </c>
    </row>
    <row r="69" spans="1:3" x14ac:dyDescent="0.35">
      <c r="A69" s="127" t="s">
        <v>26626</v>
      </c>
      <c r="B69" s="129" t="s">
        <v>26626</v>
      </c>
      <c r="C69" s="127">
        <v>2018</v>
      </c>
    </row>
    <row r="70" spans="1:3" x14ac:dyDescent="0.35">
      <c r="A70" s="127" t="s">
        <v>26627</v>
      </c>
      <c r="B70" s="127" t="s">
        <v>26628</v>
      </c>
      <c r="C70" s="127">
        <v>2018</v>
      </c>
    </row>
    <row r="71" spans="1:3" x14ac:dyDescent="0.35">
      <c r="A71" s="127" t="s">
        <v>26629</v>
      </c>
      <c r="B71" s="127" t="s">
        <v>26629</v>
      </c>
      <c r="C71" s="127">
        <v>2018</v>
      </c>
    </row>
    <row r="72" spans="1:3" x14ac:dyDescent="0.35">
      <c r="A72" s="127" t="s">
        <v>26630</v>
      </c>
      <c r="B72" s="127" t="s">
        <v>26630</v>
      </c>
      <c r="C72" s="127">
        <v>2018</v>
      </c>
    </row>
    <row r="73" spans="1:3" x14ac:dyDescent="0.35">
      <c r="A73" s="127" t="s">
        <v>26631</v>
      </c>
      <c r="B73" s="127" t="s">
        <v>26631</v>
      </c>
      <c r="C73" s="127">
        <v>2018</v>
      </c>
    </row>
    <row r="74" spans="1:3" x14ac:dyDescent="0.35">
      <c r="A74" s="127" t="s">
        <v>26632</v>
      </c>
      <c r="B74" s="127" t="s">
        <v>26632</v>
      </c>
      <c r="C74" s="127">
        <v>2018</v>
      </c>
    </row>
    <row r="75" spans="1:3" x14ac:dyDescent="0.35">
      <c r="A75" s="127" t="s">
        <v>26633</v>
      </c>
      <c r="B75" s="127" t="s">
        <v>26633</v>
      </c>
      <c r="C75" s="127">
        <v>2018</v>
      </c>
    </row>
    <row r="76" spans="1:3" x14ac:dyDescent="0.35">
      <c r="A76" s="127" t="s">
        <v>26634</v>
      </c>
      <c r="B76" s="127" t="s">
        <v>26634</v>
      </c>
      <c r="C76" s="127">
        <v>2018</v>
      </c>
    </row>
    <row r="77" spans="1:3" x14ac:dyDescent="0.35">
      <c r="A77" s="127" t="s">
        <v>26634</v>
      </c>
      <c r="B77" s="127" t="s">
        <v>26634</v>
      </c>
      <c r="C77" s="127">
        <v>2018</v>
      </c>
    </row>
    <row r="78" spans="1:3" x14ac:dyDescent="0.35">
      <c r="A78" s="127" t="s">
        <v>26635</v>
      </c>
      <c r="B78" s="127" t="s">
        <v>26635</v>
      </c>
      <c r="C78" s="127">
        <v>2018</v>
      </c>
    </row>
    <row r="79" spans="1:3" x14ac:dyDescent="0.35">
      <c r="A79" s="127" t="s">
        <v>26636</v>
      </c>
      <c r="B79" s="127" t="s">
        <v>26637</v>
      </c>
      <c r="C79" s="127">
        <v>2018</v>
      </c>
    </row>
    <row r="80" spans="1:3" x14ac:dyDescent="0.35">
      <c r="A80" s="127" t="s">
        <v>26638</v>
      </c>
      <c r="B80" s="127" t="s">
        <v>26639</v>
      </c>
      <c r="C80" s="127">
        <v>2018</v>
      </c>
    </row>
    <row r="81" spans="1:3" x14ac:dyDescent="0.35">
      <c r="A81" s="127" t="s">
        <v>26640</v>
      </c>
      <c r="B81" s="127" t="s">
        <v>26641</v>
      </c>
      <c r="C81" s="127">
        <v>2020</v>
      </c>
    </row>
    <row r="82" spans="1:3" x14ac:dyDescent="0.35">
      <c r="A82" s="127" t="s">
        <v>26642</v>
      </c>
      <c r="B82" s="127" t="s">
        <v>26643</v>
      </c>
      <c r="C82" s="127">
        <v>2023</v>
      </c>
    </row>
    <row r="83" spans="1:3" x14ac:dyDescent="0.35">
      <c r="A83" s="127" t="s">
        <v>26644</v>
      </c>
      <c r="B83" s="127" t="s">
        <v>26644</v>
      </c>
      <c r="C83" s="127">
        <v>2018</v>
      </c>
    </row>
    <row r="84" spans="1:3" x14ac:dyDescent="0.35">
      <c r="A84" s="127" t="s">
        <v>26645</v>
      </c>
      <c r="B84" s="127" t="s">
        <v>26645</v>
      </c>
      <c r="C84" s="127">
        <v>2018</v>
      </c>
    </row>
    <row r="85" spans="1:3" x14ac:dyDescent="0.35">
      <c r="A85" s="127" t="s">
        <v>26646</v>
      </c>
      <c r="B85" s="127" t="s">
        <v>26646</v>
      </c>
      <c r="C85" s="127">
        <v>2018</v>
      </c>
    </row>
    <row r="86" spans="1:3" x14ac:dyDescent="0.35">
      <c r="A86" s="127" t="s">
        <v>26647</v>
      </c>
      <c r="B86" s="127" t="s">
        <v>26647</v>
      </c>
      <c r="C86" s="127">
        <v>2018</v>
      </c>
    </row>
    <row r="87" spans="1:3" x14ac:dyDescent="0.35">
      <c r="A87" s="127" t="s">
        <v>26648</v>
      </c>
      <c r="B87" s="127" t="s">
        <v>26649</v>
      </c>
      <c r="C87" s="127">
        <v>2018</v>
      </c>
    </row>
    <row r="88" spans="1:3" x14ac:dyDescent="0.35">
      <c r="A88" s="127" t="s">
        <v>26649</v>
      </c>
      <c r="B88" s="127" t="s">
        <v>26649</v>
      </c>
      <c r="C88" s="127">
        <v>2018</v>
      </c>
    </row>
    <row r="89" spans="1:3" x14ac:dyDescent="0.35">
      <c r="A89" s="127" t="s">
        <v>26650</v>
      </c>
      <c r="B89" s="127" t="s">
        <v>26650</v>
      </c>
      <c r="C89" s="127">
        <v>2018</v>
      </c>
    </row>
    <row r="90" spans="1:3" x14ac:dyDescent="0.35">
      <c r="A90" s="127" t="s">
        <v>26651</v>
      </c>
      <c r="B90" s="127" t="s">
        <v>26652</v>
      </c>
      <c r="C90" s="127">
        <v>2018</v>
      </c>
    </row>
    <row r="91" spans="1:3" x14ac:dyDescent="0.35">
      <c r="A91" s="127" t="s">
        <v>26653</v>
      </c>
      <c r="B91" s="127" t="s">
        <v>26653</v>
      </c>
      <c r="C91" s="127">
        <v>2018</v>
      </c>
    </row>
    <row r="92" spans="1:3" x14ac:dyDescent="0.35">
      <c r="A92" s="127" t="s">
        <v>26654</v>
      </c>
      <c r="B92" s="127" t="s">
        <v>26654</v>
      </c>
      <c r="C92" s="127">
        <v>2023</v>
      </c>
    </row>
    <row r="93" spans="1:3" x14ac:dyDescent="0.35">
      <c r="A93" s="127" t="s">
        <v>26655</v>
      </c>
      <c r="B93" s="127" t="s">
        <v>26588</v>
      </c>
      <c r="C93" s="127">
        <v>2023</v>
      </c>
    </row>
    <row r="94" spans="1:3" x14ac:dyDescent="0.35">
      <c r="A94" s="127" t="s">
        <v>26656</v>
      </c>
      <c r="B94" s="127" t="s">
        <v>26580</v>
      </c>
      <c r="C94" s="127">
        <v>2020</v>
      </c>
    </row>
    <row r="95" spans="1:3" x14ac:dyDescent="0.35">
      <c r="A95" s="127" t="s">
        <v>26657</v>
      </c>
      <c r="B95" s="127"/>
      <c r="C95" s="127">
        <v>2023</v>
      </c>
    </row>
    <row r="96" spans="1:3" x14ac:dyDescent="0.35">
      <c r="A96" s="127" t="s">
        <v>26658</v>
      </c>
      <c r="B96" s="127"/>
      <c r="C96" s="127">
        <v>2023</v>
      </c>
    </row>
    <row r="97" spans="1:3" x14ac:dyDescent="0.35">
      <c r="A97" s="127" t="s">
        <v>26659</v>
      </c>
      <c r="B97" s="127"/>
      <c r="C97" s="127">
        <v>2023</v>
      </c>
    </row>
    <row r="98" spans="1:3" x14ac:dyDescent="0.35">
      <c r="A98" s="127" t="s">
        <v>26660</v>
      </c>
      <c r="B98" s="127" t="s">
        <v>26661</v>
      </c>
      <c r="C98" s="127">
        <v>2020</v>
      </c>
    </row>
    <row r="99" spans="1:3" x14ac:dyDescent="0.35">
      <c r="A99" s="127" t="s">
        <v>26662</v>
      </c>
      <c r="B99" s="127" t="s">
        <v>26663</v>
      </c>
      <c r="C99" s="127">
        <v>2020</v>
      </c>
    </row>
    <row r="100" spans="1:3" x14ac:dyDescent="0.35">
      <c r="A100" s="127" t="s">
        <v>26664</v>
      </c>
      <c r="B100" s="127" t="s">
        <v>26665</v>
      </c>
      <c r="C100" s="127">
        <v>2020</v>
      </c>
    </row>
    <row r="101" spans="1:3" x14ac:dyDescent="0.35">
      <c r="A101" s="127" t="s">
        <v>26666</v>
      </c>
      <c r="B101" s="127" t="s">
        <v>26667</v>
      </c>
      <c r="C101" s="127">
        <v>2020</v>
      </c>
    </row>
    <row r="102" spans="1:3" x14ac:dyDescent="0.35">
      <c r="A102" s="127" t="s">
        <v>26668</v>
      </c>
      <c r="B102" s="127"/>
      <c r="C102" s="127">
        <v>2023</v>
      </c>
    </row>
    <row r="103" spans="1:3" x14ac:dyDescent="0.35">
      <c r="A103" s="127" t="s">
        <v>26669</v>
      </c>
      <c r="B103" s="127" t="s">
        <v>6331</v>
      </c>
      <c r="C103" s="127">
        <v>2023</v>
      </c>
    </row>
    <row r="104" spans="1:3" x14ac:dyDescent="0.35">
      <c r="A104" s="127" t="s">
        <v>26670</v>
      </c>
      <c r="B104" s="127" t="s">
        <v>26671</v>
      </c>
      <c r="C104" s="127">
        <v>2023</v>
      </c>
    </row>
    <row r="105" spans="1:3" x14ac:dyDescent="0.35">
      <c r="A105" s="127" t="s">
        <v>26672</v>
      </c>
      <c r="B105" s="127" t="s">
        <v>26673</v>
      </c>
      <c r="C105" s="127">
        <v>2018</v>
      </c>
    </row>
    <row r="106" spans="1:3" x14ac:dyDescent="0.35">
      <c r="A106" s="127" t="s">
        <v>26674</v>
      </c>
      <c r="B106" s="127" t="s">
        <v>26675</v>
      </c>
      <c r="C106" s="127">
        <v>2018</v>
      </c>
    </row>
    <row r="107" spans="1:3" x14ac:dyDescent="0.35">
      <c r="A107" s="127" t="s">
        <v>26676</v>
      </c>
      <c r="B107" s="127" t="s">
        <v>26676</v>
      </c>
      <c r="C107" s="127">
        <v>2018</v>
      </c>
    </row>
    <row r="108" spans="1:3" x14ac:dyDescent="0.35">
      <c r="A108" s="127" t="s">
        <v>26677</v>
      </c>
      <c r="B108" s="127" t="s">
        <v>26677</v>
      </c>
      <c r="C108" s="127">
        <v>2018</v>
      </c>
    </row>
    <row r="109" spans="1:3" x14ac:dyDescent="0.35">
      <c r="A109" s="127" t="s">
        <v>26677</v>
      </c>
      <c r="B109" s="127" t="s">
        <v>26677</v>
      </c>
      <c r="C109" s="127">
        <v>2018</v>
      </c>
    </row>
    <row r="110" spans="1:3" x14ac:dyDescent="0.35">
      <c r="A110" s="127" t="s">
        <v>26678</v>
      </c>
      <c r="B110" s="127" t="s">
        <v>26678</v>
      </c>
      <c r="C110" s="127">
        <v>2018</v>
      </c>
    </row>
    <row r="111" spans="1:3" x14ac:dyDescent="0.35">
      <c r="A111" s="127" t="s">
        <v>26679</v>
      </c>
      <c r="B111" s="127" t="s">
        <v>26679</v>
      </c>
      <c r="C111" s="127">
        <v>2018</v>
      </c>
    </row>
    <row r="112" spans="1:3" x14ac:dyDescent="0.35">
      <c r="A112" s="127" t="s">
        <v>26680</v>
      </c>
      <c r="B112" s="127" t="s">
        <v>26680</v>
      </c>
      <c r="C112" s="127">
        <v>2018</v>
      </c>
    </row>
    <row r="113" spans="1:3" x14ac:dyDescent="0.35">
      <c r="A113" s="127" t="s">
        <v>26681</v>
      </c>
      <c r="B113" s="127" t="s">
        <v>26681</v>
      </c>
      <c r="C113" s="127">
        <v>2018</v>
      </c>
    </row>
    <row r="114" spans="1:3" x14ac:dyDescent="0.35">
      <c r="A114" s="127" t="s">
        <v>26682</v>
      </c>
      <c r="B114" s="127" t="s">
        <v>26682</v>
      </c>
      <c r="C114" s="127">
        <v>2018</v>
      </c>
    </row>
    <row r="115" spans="1:3" x14ac:dyDescent="0.35">
      <c r="A115" s="127" t="s">
        <v>26682</v>
      </c>
      <c r="B115" s="127" t="s">
        <v>26682</v>
      </c>
      <c r="C115" s="127">
        <v>2020</v>
      </c>
    </row>
    <row r="116" spans="1:3" x14ac:dyDescent="0.35">
      <c r="A116" s="127" t="s">
        <v>26683</v>
      </c>
      <c r="B116" s="127" t="s">
        <v>26683</v>
      </c>
      <c r="C116" s="127">
        <v>2018</v>
      </c>
    </row>
    <row r="117" spans="1:3" x14ac:dyDescent="0.35">
      <c r="A117" s="127" t="s">
        <v>26684</v>
      </c>
      <c r="B117" s="127" t="s">
        <v>26684</v>
      </c>
      <c r="C117" s="127">
        <v>2018</v>
      </c>
    </row>
    <row r="118" spans="1:3" x14ac:dyDescent="0.35">
      <c r="A118" s="127" t="s">
        <v>26685</v>
      </c>
      <c r="B118" s="127" t="s">
        <v>26685</v>
      </c>
      <c r="C118" s="127">
        <v>2018</v>
      </c>
    </row>
    <row r="119" spans="1:3" x14ac:dyDescent="0.35">
      <c r="A119" s="127" t="s">
        <v>26686</v>
      </c>
      <c r="B119" s="127" t="s">
        <v>26686</v>
      </c>
      <c r="C119" s="127">
        <v>2020</v>
      </c>
    </row>
    <row r="120" spans="1:3" x14ac:dyDescent="0.35">
      <c r="A120" s="127" t="s">
        <v>26687</v>
      </c>
      <c r="B120" s="127" t="s">
        <v>26687</v>
      </c>
      <c r="C120" s="127">
        <v>2018</v>
      </c>
    </row>
    <row r="121" spans="1:3" x14ac:dyDescent="0.35">
      <c r="A121" s="127" t="s">
        <v>26688</v>
      </c>
      <c r="B121" s="127" t="s">
        <v>26688</v>
      </c>
      <c r="C121" s="127">
        <v>2018</v>
      </c>
    </row>
    <row r="122" spans="1:3" x14ac:dyDescent="0.35">
      <c r="A122" s="127" t="s">
        <v>26689</v>
      </c>
      <c r="B122" s="127" t="s">
        <v>26689</v>
      </c>
      <c r="C122" s="127">
        <v>2018</v>
      </c>
    </row>
    <row r="123" spans="1:3" x14ac:dyDescent="0.35">
      <c r="A123" s="127" t="s">
        <v>26690</v>
      </c>
      <c r="B123" s="127" t="s">
        <v>26690</v>
      </c>
      <c r="C123" s="127">
        <v>2018</v>
      </c>
    </row>
    <row r="124" spans="1:3" x14ac:dyDescent="0.35">
      <c r="A124" s="127" t="s">
        <v>26691</v>
      </c>
      <c r="B124" s="127" t="s">
        <v>26691</v>
      </c>
      <c r="C124" s="127">
        <v>2023</v>
      </c>
    </row>
    <row r="125" spans="1:3" x14ac:dyDescent="0.35">
      <c r="A125" s="127" t="s">
        <v>26692</v>
      </c>
      <c r="B125" s="127" t="s">
        <v>26693</v>
      </c>
      <c r="C125" s="127">
        <v>2020</v>
      </c>
    </row>
    <row r="126" spans="1:3" x14ac:dyDescent="0.35">
      <c r="A126" s="127" t="s">
        <v>26694</v>
      </c>
      <c r="B126" s="127" t="s">
        <v>26694</v>
      </c>
      <c r="C126" s="127">
        <v>2020</v>
      </c>
    </row>
    <row r="127" spans="1:3" x14ac:dyDescent="0.35">
      <c r="A127" s="127" t="s">
        <v>26695</v>
      </c>
      <c r="B127" s="127" t="s">
        <v>26696</v>
      </c>
      <c r="C127" s="127">
        <v>2018</v>
      </c>
    </row>
    <row r="128" spans="1:3" x14ac:dyDescent="0.35">
      <c r="A128" s="127" t="s">
        <v>26697</v>
      </c>
      <c r="B128" s="127"/>
      <c r="C128" s="127">
        <v>2023</v>
      </c>
    </row>
    <row r="129" spans="1:3" x14ac:dyDescent="0.35">
      <c r="A129" s="127" t="s">
        <v>26698</v>
      </c>
      <c r="B129" s="127" t="s">
        <v>26699</v>
      </c>
      <c r="C129" s="127">
        <v>2023</v>
      </c>
    </row>
    <row r="130" spans="1:3" x14ac:dyDescent="0.35">
      <c r="A130" s="127" t="s">
        <v>26700</v>
      </c>
      <c r="B130" s="127" t="s">
        <v>26700</v>
      </c>
      <c r="C130" s="127">
        <v>2018</v>
      </c>
    </row>
    <row r="131" spans="1:3" x14ac:dyDescent="0.35">
      <c r="A131" s="127" t="s">
        <v>26701</v>
      </c>
      <c r="B131" s="127"/>
      <c r="C131" s="127">
        <v>2023</v>
      </c>
    </row>
    <row r="132" spans="1:3" x14ac:dyDescent="0.35">
      <c r="A132" s="127" t="s">
        <v>26702</v>
      </c>
      <c r="B132" s="127"/>
      <c r="C132" s="127">
        <v>2023</v>
      </c>
    </row>
    <row r="133" spans="1:3" x14ac:dyDescent="0.35">
      <c r="A133" s="127" t="s">
        <v>26703</v>
      </c>
      <c r="B133" s="127" t="s">
        <v>26703</v>
      </c>
      <c r="C133" s="127">
        <v>2018</v>
      </c>
    </row>
    <row r="134" spans="1:3" x14ac:dyDescent="0.35">
      <c r="A134" s="127" t="s">
        <v>26704</v>
      </c>
      <c r="B134" s="127" t="s">
        <v>26705</v>
      </c>
      <c r="C134" s="127"/>
    </row>
    <row r="135" spans="1:3" x14ac:dyDescent="0.35">
      <c r="A135" s="127" t="s">
        <v>26706</v>
      </c>
      <c r="B135" s="127" t="s">
        <v>26707</v>
      </c>
      <c r="C135" s="127">
        <v>2018</v>
      </c>
    </row>
    <row r="136" spans="1:3" x14ac:dyDescent="0.35">
      <c r="A136" s="127" t="s">
        <v>26708</v>
      </c>
      <c r="B136" s="127" t="s">
        <v>26708</v>
      </c>
      <c r="C136" s="127">
        <v>2018</v>
      </c>
    </row>
    <row r="137" spans="1:3" x14ac:dyDescent="0.35">
      <c r="A137" s="127" t="s">
        <v>26709</v>
      </c>
      <c r="B137" s="127" t="s">
        <v>26709</v>
      </c>
      <c r="C137" s="127">
        <v>2018</v>
      </c>
    </row>
    <row r="138" spans="1:3" x14ac:dyDescent="0.35">
      <c r="A138" s="127" t="s">
        <v>26710</v>
      </c>
      <c r="B138" s="127" t="s">
        <v>26710</v>
      </c>
      <c r="C138" s="127">
        <v>2018</v>
      </c>
    </row>
    <row r="139" spans="1:3" x14ac:dyDescent="0.35">
      <c r="A139" s="127" t="s">
        <v>26711</v>
      </c>
      <c r="B139" s="127" t="s">
        <v>26711</v>
      </c>
      <c r="C139" s="127">
        <v>2018</v>
      </c>
    </row>
    <row r="140" spans="1:3" x14ac:dyDescent="0.35">
      <c r="A140" s="127" t="s">
        <v>26712</v>
      </c>
      <c r="B140" s="127" t="s">
        <v>26713</v>
      </c>
      <c r="C140" s="127">
        <v>2018</v>
      </c>
    </row>
    <row r="141" spans="1:3" x14ac:dyDescent="0.35">
      <c r="A141" s="127" t="s">
        <v>26714</v>
      </c>
      <c r="B141" s="127"/>
      <c r="C141" s="127">
        <v>2023</v>
      </c>
    </row>
    <row r="142" spans="1:3" x14ac:dyDescent="0.35">
      <c r="A142" s="127" t="s">
        <v>26715</v>
      </c>
      <c r="B142" s="127" t="s">
        <v>26716</v>
      </c>
      <c r="C142" s="127">
        <v>2020</v>
      </c>
    </row>
    <row r="143" spans="1:3" x14ac:dyDescent="0.35">
      <c r="A143" s="127" t="s">
        <v>26717</v>
      </c>
      <c r="B143" s="127"/>
      <c r="C143" s="127">
        <v>2023</v>
      </c>
    </row>
    <row r="144" spans="1:3" x14ac:dyDescent="0.35">
      <c r="A144" s="127" t="s">
        <v>26718</v>
      </c>
      <c r="B144" s="127" t="s">
        <v>26718</v>
      </c>
      <c r="C144" s="127">
        <v>2018</v>
      </c>
    </row>
    <row r="145" spans="1:3" x14ac:dyDescent="0.35">
      <c r="A145" s="127" t="s">
        <v>26719</v>
      </c>
      <c r="B145" s="127" t="s">
        <v>26719</v>
      </c>
      <c r="C145" s="127">
        <v>2018</v>
      </c>
    </row>
    <row r="146" spans="1:3" x14ac:dyDescent="0.35">
      <c r="A146" s="127" t="s">
        <v>26720</v>
      </c>
      <c r="B146" s="127" t="s">
        <v>26720</v>
      </c>
      <c r="C146" s="127">
        <v>2018</v>
      </c>
    </row>
    <row r="147" spans="1:3" x14ac:dyDescent="0.35">
      <c r="A147" s="127" t="s">
        <v>26721</v>
      </c>
      <c r="B147" s="127"/>
      <c r="C147" s="127">
        <v>2023</v>
      </c>
    </row>
    <row r="148" spans="1:3" x14ac:dyDescent="0.35">
      <c r="A148" s="127" t="s">
        <v>26722</v>
      </c>
      <c r="B148" s="127" t="s">
        <v>26722</v>
      </c>
      <c r="C148" s="127">
        <v>2018</v>
      </c>
    </row>
    <row r="149" spans="1:3" x14ac:dyDescent="0.35">
      <c r="A149" s="127" t="s">
        <v>26723</v>
      </c>
      <c r="B149" s="127" t="s">
        <v>26724</v>
      </c>
      <c r="C149" s="127">
        <v>2018</v>
      </c>
    </row>
    <row r="150" spans="1:3" x14ac:dyDescent="0.35">
      <c r="A150" s="127" t="s">
        <v>26725</v>
      </c>
      <c r="B150" s="127"/>
      <c r="C150" s="127">
        <v>2023</v>
      </c>
    </row>
    <row r="151" spans="1:3" x14ac:dyDescent="0.35">
      <c r="A151" s="127" t="s">
        <v>26726</v>
      </c>
      <c r="B151" s="127" t="s">
        <v>26726</v>
      </c>
      <c r="C151" s="127">
        <v>2020</v>
      </c>
    </row>
    <row r="152" spans="1:3" x14ac:dyDescent="0.35">
      <c r="A152" s="127" t="s">
        <v>26727</v>
      </c>
      <c r="B152" s="127"/>
      <c r="C152" s="127">
        <v>2023</v>
      </c>
    </row>
    <row r="153" spans="1:3" x14ac:dyDescent="0.35">
      <c r="A153" s="127" t="s">
        <v>26728</v>
      </c>
      <c r="B153" s="127"/>
      <c r="C153" s="127">
        <v>2023</v>
      </c>
    </row>
    <row r="154" spans="1:3" x14ac:dyDescent="0.35">
      <c r="A154" s="127" t="s">
        <v>26729</v>
      </c>
      <c r="B154" s="127" t="s">
        <v>26729</v>
      </c>
      <c r="C154" s="127">
        <v>2020</v>
      </c>
    </row>
    <row r="155" spans="1:3" x14ac:dyDescent="0.35">
      <c r="A155" s="127" t="s">
        <v>26730</v>
      </c>
      <c r="B155" s="127" t="s">
        <v>26730</v>
      </c>
      <c r="C155" s="127">
        <v>2018</v>
      </c>
    </row>
    <row r="156" spans="1:3" x14ac:dyDescent="0.35">
      <c r="A156" s="127" t="s">
        <v>26731</v>
      </c>
      <c r="B156" s="127" t="s">
        <v>26731</v>
      </c>
      <c r="C156" s="127">
        <v>2018</v>
      </c>
    </row>
    <row r="157" spans="1:3" x14ac:dyDescent="0.35">
      <c r="A157" s="127" t="s">
        <v>26732</v>
      </c>
      <c r="B157" s="127" t="s">
        <v>26733</v>
      </c>
      <c r="C157" s="127">
        <v>2018</v>
      </c>
    </row>
    <row r="158" spans="1:3" x14ac:dyDescent="0.35">
      <c r="A158" s="127" t="s">
        <v>26734</v>
      </c>
      <c r="B158" s="127" t="s">
        <v>26734</v>
      </c>
      <c r="C158" s="127">
        <v>2018</v>
      </c>
    </row>
    <row r="159" spans="1:3" x14ac:dyDescent="0.35">
      <c r="A159" s="127" t="s">
        <v>26735</v>
      </c>
      <c r="B159" s="127" t="s">
        <v>26735</v>
      </c>
      <c r="C159" s="127">
        <v>2018</v>
      </c>
    </row>
    <row r="160" spans="1:3" x14ac:dyDescent="0.35">
      <c r="A160" s="127" t="s">
        <v>26736</v>
      </c>
      <c r="B160" s="127" t="s">
        <v>26736</v>
      </c>
      <c r="C160" s="127">
        <v>2018</v>
      </c>
    </row>
    <row r="161" spans="1:3" x14ac:dyDescent="0.35">
      <c r="A161" s="127" t="s">
        <v>26737</v>
      </c>
      <c r="B161" s="127" t="s">
        <v>26737</v>
      </c>
      <c r="C161" s="127">
        <v>2018</v>
      </c>
    </row>
    <row r="162" spans="1:3" x14ac:dyDescent="0.35">
      <c r="A162" s="127" t="s">
        <v>26738</v>
      </c>
      <c r="B162" s="127" t="s">
        <v>26738</v>
      </c>
      <c r="C162" s="127">
        <v>2018</v>
      </c>
    </row>
    <row r="163" spans="1:3" x14ac:dyDescent="0.35">
      <c r="A163" s="127" t="s">
        <v>26739</v>
      </c>
      <c r="B163" s="127" t="s">
        <v>26739</v>
      </c>
      <c r="C163" s="127">
        <v>2018</v>
      </c>
    </row>
    <row r="164" spans="1:3" x14ac:dyDescent="0.35">
      <c r="A164" s="127" t="s">
        <v>26740</v>
      </c>
      <c r="B164" s="127" t="s">
        <v>26740</v>
      </c>
      <c r="C164" s="127">
        <v>2018</v>
      </c>
    </row>
    <row r="165" spans="1:3" x14ac:dyDescent="0.35">
      <c r="A165" s="127" t="s">
        <v>26741</v>
      </c>
      <c r="B165" s="127" t="s">
        <v>26742</v>
      </c>
      <c r="C165" s="127">
        <v>2020</v>
      </c>
    </row>
    <row r="166" spans="1:3" x14ac:dyDescent="0.35">
      <c r="A166" s="127" t="s">
        <v>26743</v>
      </c>
      <c r="B166" s="127" t="s">
        <v>26743</v>
      </c>
      <c r="C166" s="127">
        <v>2020</v>
      </c>
    </row>
    <row r="167" spans="1:3" x14ac:dyDescent="0.35">
      <c r="A167" s="127" t="s">
        <v>26744</v>
      </c>
      <c r="B167" s="127" t="s">
        <v>26743</v>
      </c>
      <c r="C167" s="127">
        <v>2020</v>
      </c>
    </row>
    <row r="168" spans="1:3" x14ac:dyDescent="0.35">
      <c r="A168" s="127" t="s">
        <v>26745</v>
      </c>
      <c r="B168" s="127" t="s">
        <v>26743</v>
      </c>
      <c r="C168" s="127">
        <v>2020</v>
      </c>
    </row>
    <row r="169" spans="1:3" x14ac:dyDescent="0.35">
      <c r="A169" s="127" t="s">
        <v>26746</v>
      </c>
      <c r="B169" s="127" t="s">
        <v>26746</v>
      </c>
      <c r="C169" s="127">
        <v>2018</v>
      </c>
    </row>
    <row r="170" spans="1:3" x14ac:dyDescent="0.35">
      <c r="A170" s="127" t="s">
        <v>26747</v>
      </c>
      <c r="B170" s="127"/>
      <c r="C170" s="127">
        <v>2023</v>
      </c>
    </row>
    <row r="171" spans="1:3" x14ac:dyDescent="0.35">
      <c r="A171" s="127" t="s">
        <v>26748</v>
      </c>
      <c r="B171" s="127" t="s">
        <v>26748</v>
      </c>
      <c r="C171" s="127">
        <v>2020</v>
      </c>
    </row>
    <row r="172" spans="1:3" x14ac:dyDescent="0.35">
      <c r="A172" s="127" t="s">
        <v>26749</v>
      </c>
      <c r="B172" s="127" t="s">
        <v>26749</v>
      </c>
      <c r="C172" s="127">
        <v>2018</v>
      </c>
    </row>
    <row r="173" spans="1:3" x14ac:dyDescent="0.35">
      <c r="A173" s="127" t="s">
        <v>26750</v>
      </c>
      <c r="B173" s="127" t="s">
        <v>26750</v>
      </c>
      <c r="C173" s="127">
        <v>2018</v>
      </c>
    </row>
    <row r="174" spans="1:3" x14ac:dyDescent="0.35">
      <c r="A174" s="127" t="s">
        <v>26751</v>
      </c>
      <c r="B174" s="127" t="s">
        <v>26751</v>
      </c>
      <c r="C174" s="127">
        <v>2020</v>
      </c>
    </row>
    <row r="175" spans="1:3" x14ac:dyDescent="0.35">
      <c r="A175" s="127" t="s">
        <v>26752</v>
      </c>
      <c r="B175" s="127" t="s">
        <v>26752</v>
      </c>
      <c r="C175" s="127">
        <v>2018</v>
      </c>
    </row>
    <row r="176" spans="1:3" x14ac:dyDescent="0.35">
      <c r="A176" s="127" t="s">
        <v>26753</v>
      </c>
      <c r="B176" s="127" t="s">
        <v>26753</v>
      </c>
      <c r="C176" s="127">
        <v>2020</v>
      </c>
    </row>
    <row r="177" spans="1:3" x14ac:dyDescent="0.35">
      <c r="A177" s="127" t="s">
        <v>26754</v>
      </c>
      <c r="B177" s="127" t="s">
        <v>6885</v>
      </c>
      <c r="C177" s="127">
        <v>2023</v>
      </c>
    </row>
    <row r="178" spans="1:3" x14ac:dyDescent="0.35">
      <c r="A178" s="127" t="s">
        <v>26755</v>
      </c>
      <c r="B178" s="127" t="s">
        <v>6885</v>
      </c>
      <c r="C178" s="127">
        <v>2023</v>
      </c>
    </row>
    <row r="179" spans="1:3" x14ac:dyDescent="0.35">
      <c r="A179" s="127" t="s">
        <v>26756</v>
      </c>
      <c r="B179" s="127" t="s">
        <v>6885</v>
      </c>
      <c r="C179" s="127">
        <v>2023</v>
      </c>
    </row>
    <row r="180" spans="1:3" x14ac:dyDescent="0.35">
      <c r="A180" s="127" t="s">
        <v>26757</v>
      </c>
      <c r="B180" s="127" t="s">
        <v>6865</v>
      </c>
      <c r="C180" s="127">
        <v>2023</v>
      </c>
    </row>
    <row r="181" spans="1:3" x14ac:dyDescent="0.35">
      <c r="A181" s="127" t="s">
        <v>26758</v>
      </c>
      <c r="B181" s="127" t="s">
        <v>6885</v>
      </c>
      <c r="C181" s="127">
        <v>2023</v>
      </c>
    </row>
    <row r="182" spans="1:3" x14ac:dyDescent="0.35">
      <c r="A182" s="127" t="s">
        <v>26759</v>
      </c>
      <c r="B182" s="127" t="s">
        <v>6885</v>
      </c>
      <c r="C182" s="127">
        <v>2023</v>
      </c>
    </row>
    <row r="183" spans="1:3" x14ac:dyDescent="0.35">
      <c r="A183" s="127" t="s">
        <v>26760</v>
      </c>
      <c r="B183" s="127" t="s">
        <v>6885</v>
      </c>
      <c r="C183" s="127">
        <v>2023</v>
      </c>
    </row>
    <row r="184" spans="1:3" x14ac:dyDescent="0.35">
      <c r="A184" s="127" t="s">
        <v>26761</v>
      </c>
      <c r="B184" s="127" t="s">
        <v>6885</v>
      </c>
      <c r="C184" s="127">
        <v>2020</v>
      </c>
    </row>
    <row r="185" spans="1:3" x14ac:dyDescent="0.35">
      <c r="A185" s="127" t="s">
        <v>26762</v>
      </c>
      <c r="B185" s="127" t="s">
        <v>26763</v>
      </c>
      <c r="C185" s="127">
        <v>2018</v>
      </c>
    </row>
    <row r="186" spans="1:3" x14ac:dyDescent="0.35">
      <c r="A186" s="127" t="s">
        <v>26764</v>
      </c>
      <c r="B186" s="127" t="s">
        <v>26764</v>
      </c>
      <c r="C186" s="127">
        <v>2023</v>
      </c>
    </row>
    <row r="187" spans="1:3" x14ac:dyDescent="0.35">
      <c r="A187" s="127" t="s">
        <v>26765</v>
      </c>
      <c r="B187" s="127"/>
      <c r="C187" s="127">
        <v>2023</v>
      </c>
    </row>
    <row r="188" spans="1:3" x14ac:dyDescent="0.35">
      <c r="A188" s="127" t="s">
        <v>6885</v>
      </c>
      <c r="B188" s="127" t="s">
        <v>6885</v>
      </c>
      <c r="C188" s="127">
        <v>2020</v>
      </c>
    </row>
    <row r="189" spans="1:3" x14ac:dyDescent="0.35">
      <c r="A189" s="127" t="s">
        <v>26766</v>
      </c>
      <c r="B189" s="127" t="s">
        <v>6885</v>
      </c>
      <c r="C189" s="127">
        <v>2023</v>
      </c>
    </row>
    <row r="190" spans="1:3" x14ac:dyDescent="0.35">
      <c r="A190" s="127" t="s">
        <v>26767</v>
      </c>
      <c r="B190" s="127" t="s">
        <v>6885</v>
      </c>
      <c r="C190" s="127">
        <v>2023</v>
      </c>
    </row>
    <row r="191" spans="1:3" x14ac:dyDescent="0.35">
      <c r="A191" s="127" t="s">
        <v>26768</v>
      </c>
      <c r="B191" s="127" t="s">
        <v>6520</v>
      </c>
      <c r="C191" s="127">
        <v>2023</v>
      </c>
    </row>
    <row r="192" spans="1:3" x14ac:dyDescent="0.35">
      <c r="A192" s="127" t="s">
        <v>26769</v>
      </c>
      <c r="B192" s="127" t="s">
        <v>6865</v>
      </c>
      <c r="C192" s="127">
        <v>2023</v>
      </c>
    </row>
    <row r="193" spans="1:3" x14ac:dyDescent="0.35">
      <c r="A193" s="127" t="s">
        <v>26770</v>
      </c>
      <c r="B193" s="127" t="s">
        <v>6865</v>
      </c>
      <c r="C193" s="127">
        <v>2023</v>
      </c>
    </row>
    <row r="194" spans="1:3" x14ac:dyDescent="0.35">
      <c r="A194" s="127" t="s">
        <v>6520</v>
      </c>
      <c r="B194" s="127" t="s">
        <v>6520</v>
      </c>
      <c r="C194" s="127">
        <v>2023</v>
      </c>
    </row>
    <row r="195" spans="1:3" x14ac:dyDescent="0.35">
      <c r="A195" s="127" t="s">
        <v>6865</v>
      </c>
      <c r="B195" s="127" t="s">
        <v>6865</v>
      </c>
      <c r="C195" s="127">
        <v>2020</v>
      </c>
    </row>
    <row r="196" spans="1:3" x14ac:dyDescent="0.35">
      <c r="A196" s="127" t="s">
        <v>26771</v>
      </c>
      <c r="B196" s="127"/>
      <c r="C196" s="127">
        <v>2023</v>
      </c>
    </row>
    <row r="197" spans="1:3" x14ac:dyDescent="0.35">
      <c r="A197" s="127" t="s">
        <v>26772</v>
      </c>
      <c r="B197" s="127" t="s">
        <v>26772</v>
      </c>
      <c r="C197" s="127">
        <v>2018</v>
      </c>
    </row>
    <row r="198" spans="1:3" x14ac:dyDescent="0.35">
      <c r="A198" s="127" t="s">
        <v>26773</v>
      </c>
      <c r="B198" s="127" t="s">
        <v>26773</v>
      </c>
      <c r="C198" s="127">
        <v>2018</v>
      </c>
    </row>
    <row r="199" spans="1:3" x14ac:dyDescent="0.35">
      <c r="A199" s="127" t="s">
        <v>26774</v>
      </c>
      <c r="B199" s="127" t="s">
        <v>26775</v>
      </c>
      <c r="C199" s="127">
        <v>2018</v>
      </c>
    </row>
    <row r="200" spans="1:3" x14ac:dyDescent="0.35">
      <c r="A200" s="127" t="s">
        <v>26776</v>
      </c>
      <c r="B200" s="127" t="s">
        <v>26776</v>
      </c>
      <c r="C200" s="127">
        <v>2018</v>
      </c>
    </row>
    <row r="201" spans="1:3" x14ac:dyDescent="0.35">
      <c r="A201" s="127" t="s">
        <v>26777</v>
      </c>
      <c r="B201" s="127" t="s">
        <v>26778</v>
      </c>
      <c r="C201" s="127">
        <v>2018</v>
      </c>
    </row>
    <row r="202" spans="1:3" x14ac:dyDescent="0.35">
      <c r="A202" s="127" t="s">
        <v>26779</v>
      </c>
      <c r="B202" s="127" t="s">
        <v>26780</v>
      </c>
      <c r="C202" s="127">
        <v>2018</v>
      </c>
    </row>
    <row r="203" spans="1:3" x14ac:dyDescent="0.35">
      <c r="A203" s="127" t="s">
        <v>26781</v>
      </c>
      <c r="B203" s="127" t="s">
        <v>26782</v>
      </c>
      <c r="C203" s="127">
        <v>2023</v>
      </c>
    </row>
    <row r="204" spans="1:3" x14ac:dyDescent="0.35">
      <c r="A204" s="127" t="s">
        <v>26783</v>
      </c>
      <c r="B204" s="127" t="s">
        <v>8114</v>
      </c>
      <c r="C204" s="127">
        <v>2020</v>
      </c>
    </row>
    <row r="205" spans="1:3" x14ac:dyDescent="0.35">
      <c r="A205" s="127" t="s">
        <v>26784</v>
      </c>
      <c r="B205" s="127" t="s">
        <v>26785</v>
      </c>
      <c r="C205" s="127">
        <v>2020</v>
      </c>
    </row>
    <row r="206" spans="1:3" x14ac:dyDescent="0.35">
      <c r="A206" s="127" t="s">
        <v>26786</v>
      </c>
      <c r="B206" s="127" t="s">
        <v>26785</v>
      </c>
      <c r="C206" s="127">
        <v>2020</v>
      </c>
    </row>
    <row r="207" spans="1:3" x14ac:dyDescent="0.35">
      <c r="A207" s="127" t="s">
        <v>26787</v>
      </c>
      <c r="B207" s="127" t="s">
        <v>26699</v>
      </c>
      <c r="C207" s="127">
        <v>2020</v>
      </c>
    </row>
    <row r="208" spans="1:3" x14ac:dyDescent="0.35">
      <c r="A208" s="127" t="s">
        <v>6543</v>
      </c>
      <c r="B208" s="127"/>
      <c r="C208" s="127">
        <v>2023</v>
      </c>
    </row>
    <row r="209" spans="1:3" x14ac:dyDescent="0.35">
      <c r="A209" s="127" t="s">
        <v>19870</v>
      </c>
      <c r="B209" s="127"/>
      <c r="C209" s="127">
        <v>2023</v>
      </c>
    </row>
    <row r="210" spans="1:3" x14ac:dyDescent="0.35">
      <c r="A210" s="127" t="s">
        <v>26788</v>
      </c>
      <c r="B210" s="127" t="s">
        <v>26789</v>
      </c>
      <c r="C210" s="127">
        <v>2020</v>
      </c>
    </row>
    <row r="211" spans="1:3" x14ac:dyDescent="0.35">
      <c r="A211" s="127" t="s">
        <v>26790</v>
      </c>
      <c r="B211" s="127" t="s">
        <v>26789</v>
      </c>
      <c r="C211" s="127">
        <v>2020</v>
      </c>
    </row>
    <row r="212" spans="1:3" x14ac:dyDescent="0.35">
      <c r="A212" s="127" t="s">
        <v>26791</v>
      </c>
      <c r="B212" s="127" t="s">
        <v>26792</v>
      </c>
      <c r="C212" s="127">
        <v>2018</v>
      </c>
    </row>
    <row r="213" spans="1:3" x14ac:dyDescent="0.35">
      <c r="A213" s="127" t="s">
        <v>26793</v>
      </c>
      <c r="B213" s="127" t="s">
        <v>26793</v>
      </c>
      <c r="C213" s="127">
        <v>2018</v>
      </c>
    </row>
    <row r="214" spans="1:3" x14ac:dyDescent="0.35">
      <c r="A214" s="127" t="s">
        <v>26794</v>
      </c>
      <c r="B214" s="127"/>
      <c r="C214" s="127">
        <v>2023</v>
      </c>
    </row>
    <row r="215" spans="1:3" x14ac:dyDescent="0.35">
      <c r="A215" s="127" t="s">
        <v>26795</v>
      </c>
      <c r="B215" s="127" t="s">
        <v>26795</v>
      </c>
      <c r="C215" s="127">
        <v>2018</v>
      </c>
    </row>
    <row r="216" spans="1:3" x14ac:dyDescent="0.35">
      <c r="A216" s="127" t="s">
        <v>26796</v>
      </c>
      <c r="B216" s="127" t="s">
        <v>26797</v>
      </c>
      <c r="C216" s="127">
        <v>2018</v>
      </c>
    </row>
    <row r="217" spans="1:3" x14ac:dyDescent="0.35">
      <c r="A217" s="127" t="s">
        <v>26798</v>
      </c>
      <c r="B217" s="127"/>
      <c r="C217" s="127">
        <v>2023</v>
      </c>
    </row>
    <row r="218" spans="1:3" x14ac:dyDescent="0.35">
      <c r="A218" s="127" t="s">
        <v>26799</v>
      </c>
      <c r="B218" s="127" t="s">
        <v>26800</v>
      </c>
      <c r="C218" s="127">
        <v>2020</v>
      </c>
    </row>
    <row r="219" spans="1:3" x14ac:dyDescent="0.35">
      <c r="A219" s="127" t="s">
        <v>26801</v>
      </c>
      <c r="B219" s="127" t="s">
        <v>26802</v>
      </c>
      <c r="C219" s="127">
        <v>2018</v>
      </c>
    </row>
    <row r="220" spans="1:3" x14ac:dyDescent="0.35">
      <c r="A220" s="127" t="s">
        <v>26803</v>
      </c>
      <c r="B220" s="127" t="s">
        <v>26804</v>
      </c>
      <c r="C220" s="127">
        <v>2018</v>
      </c>
    </row>
    <row r="221" spans="1:3" x14ac:dyDescent="0.35">
      <c r="A221" s="127" t="s">
        <v>26805</v>
      </c>
      <c r="B221" s="127" t="s">
        <v>26805</v>
      </c>
      <c r="C221" s="127">
        <v>2018</v>
      </c>
    </row>
    <row r="222" spans="1:3" x14ac:dyDescent="0.35">
      <c r="A222" s="127" t="s">
        <v>26806</v>
      </c>
      <c r="B222" s="127" t="s">
        <v>26806</v>
      </c>
      <c r="C222" s="127">
        <v>2020</v>
      </c>
    </row>
    <row r="223" spans="1:3" x14ac:dyDescent="0.35">
      <c r="A223" s="127" t="s">
        <v>26807</v>
      </c>
      <c r="B223" s="127" t="s">
        <v>26807</v>
      </c>
      <c r="C223" s="127">
        <v>2018</v>
      </c>
    </row>
    <row r="224" spans="1:3" x14ac:dyDescent="0.35">
      <c r="A224" s="127" t="s">
        <v>26808</v>
      </c>
      <c r="B224" s="127" t="s">
        <v>26808</v>
      </c>
      <c r="C224" s="127">
        <v>2018</v>
      </c>
    </row>
    <row r="225" spans="1:3" x14ac:dyDescent="0.35">
      <c r="A225" s="127" t="s">
        <v>26809</v>
      </c>
      <c r="B225" s="127"/>
      <c r="C225" s="127">
        <v>2023</v>
      </c>
    </row>
    <row r="226" spans="1:3" x14ac:dyDescent="0.35">
      <c r="A226" s="127" t="s">
        <v>26810</v>
      </c>
      <c r="B226" s="127" t="s">
        <v>26810</v>
      </c>
      <c r="C226" s="127">
        <v>2020</v>
      </c>
    </row>
    <row r="227" spans="1:3" x14ac:dyDescent="0.35">
      <c r="A227" s="127" t="s">
        <v>26811</v>
      </c>
      <c r="B227" s="127" t="s">
        <v>26812</v>
      </c>
      <c r="C227" s="127">
        <v>2020</v>
      </c>
    </row>
    <row r="228" spans="1:3" x14ac:dyDescent="0.35">
      <c r="A228" s="127" t="s">
        <v>26813</v>
      </c>
      <c r="B228" s="127" t="s">
        <v>26813</v>
      </c>
      <c r="C228" s="127">
        <v>2020</v>
      </c>
    </row>
    <row r="229" spans="1:3" x14ac:dyDescent="0.35">
      <c r="A229" s="127" t="s">
        <v>26814</v>
      </c>
      <c r="B229" s="127" t="s">
        <v>26814</v>
      </c>
      <c r="C229" s="127">
        <v>2020</v>
      </c>
    </row>
    <row r="230" spans="1:3" x14ac:dyDescent="0.35">
      <c r="A230" s="127" t="s">
        <v>26815</v>
      </c>
      <c r="B230" s="127" t="s">
        <v>26815</v>
      </c>
      <c r="C230" s="127">
        <v>2018</v>
      </c>
    </row>
    <row r="231" spans="1:3" x14ac:dyDescent="0.35">
      <c r="A231" s="127" t="s">
        <v>26816</v>
      </c>
      <c r="B231" s="127" t="s">
        <v>26814</v>
      </c>
      <c r="C231" s="127">
        <v>2020</v>
      </c>
    </row>
    <row r="232" spans="1:3" x14ac:dyDescent="0.35">
      <c r="A232" s="127" t="s">
        <v>26817</v>
      </c>
      <c r="B232" s="127"/>
      <c r="C232" s="127">
        <v>2023</v>
      </c>
    </row>
    <row r="233" spans="1:3" x14ac:dyDescent="0.35">
      <c r="A233" s="127" t="s">
        <v>26671</v>
      </c>
      <c r="B233" s="127" t="s">
        <v>26671</v>
      </c>
      <c r="C233" s="127">
        <v>2020</v>
      </c>
    </row>
    <row r="234" spans="1:3" x14ac:dyDescent="0.35">
      <c r="A234" s="127" t="s">
        <v>26818</v>
      </c>
      <c r="B234" s="127" t="s">
        <v>26818</v>
      </c>
      <c r="C234" s="127">
        <v>2020</v>
      </c>
    </row>
    <row r="235" spans="1:3" x14ac:dyDescent="0.35">
      <c r="A235" s="127" t="s">
        <v>26819</v>
      </c>
      <c r="B235" s="127" t="s">
        <v>26819</v>
      </c>
      <c r="C235" s="127">
        <v>2018</v>
      </c>
    </row>
    <row r="236" spans="1:3" x14ac:dyDescent="0.35">
      <c r="A236" s="127" t="s">
        <v>26820</v>
      </c>
      <c r="B236" s="127" t="s">
        <v>26819</v>
      </c>
      <c r="C236" s="127">
        <v>2023</v>
      </c>
    </row>
    <row r="237" spans="1:3" x14ac:dyDescent="0.35">
      <c r="A237" s="127" t="s">
        <v>26821</v>
      </c>
      <c r="B237" s="127" t="s">
        <v>26821</v>
      </c>
      <c r="C237" s="127">
        <v>2018</v>
      </c>
    </row>
    <row r="238" spans="1:3" x14ac:dyDescent="0.35">
      <c r="A238" s="127" t="s">
        <v>26822</v>
      </c>
      <c r="B238" s="127" t="s">
        <v>26823</v>
      </c>
      <c r="C238" s="127">
        <v>2020</v>
      </c>
    </row>
    <row r="239" spans="1:3" x14ac:dyDescent="0.35">
      <c r="A239" s="127" t="s">
        <v>26824</v>
      </c>
      <c r="B239" s="127" t="s">
        <v>26825</v>
      </c>
      <c r="C239" s="127">
        <v>2020</v>
      </c>
    </row>
    <row r="240" spans="1:3" x14ac:dyDescent="0.35">
      <c r="A240" s="127" t="s">
        <v>26826</v>
      </c>
      <c r="B240" s="127" t="s">
        <v>26827</v>
      </c>
      <c r="C240" s="127">
        <v>2020</v>
      </c>
    </row>
    <row r="241" spans="1:3" x14ac:dyDescent="0.35">
      <c r="A241" s="127" t="s">
        <v>26828</v>
      </c>
      <c r="B241" s="127" t="s">
        <v>26828</v>
      </c>
      <c r="C241" s="127">
        <v>2018</v>
      </c>
    </row>
    <row r="242" spans="1:3" x14ac:dyDescent="0.35">
      <c r="A242" s="127" t="s">
        <v>26829</v>
      </c>
      <c r="B242" s="127" t="s">
        <v>26830</v>
      </c>
      <c r="C242" s="127">
        <v>2020</v>
      </c>
    </row>
    <row r="243" spans="1:3" x14ac:dyDescent="0.35">
      <c r="A243" s="127" t="s">
        <v>26831</v>
      </c>
      <c r="B243" s="127" t="s">
        <v>26832</v>
      </c>
      <c r="C243" s="127">
        <v>2018</v>
      </c>
    </row>
    <row r="244" spans="1:3" x14ac:dyDescent="0.35">
      <c r="A244" s="127" t="s">
        <v>7089</v>
      </c>
      <c r="B244" s="127" t="s">
        <v>7089</v>
      </c>
      <c r="C244" s="127">
        <v>2020</v>
      </c>
    </row>
    <row r="245" spans="1:3" x14ac:dyDescent="0.35">
      <c r="A245" s="127" t="s">
        <v>26833</v>
      </c>
      <c r="B245" s="127" t="s">
        <v>6273</v>
      </c>
      <c r="C245" s="127">
        <v>2023</v>
      </c>
    </row>
    <row r="246" spans="1:3" x14ac:dyDescent="0.35">
      <c r="A246" s="127" t="s">
        <v>26834</v>
      </c>
      <c r="B246" s="127" t="s">
        <v>6273</v>
      </c>
      <c r="C246" s="127">
        <v>2023</v>
      </c>
    </row>
    <row r="247" spans="1:3" x14ac:dyDescent="0.35">
      <c r="A247" s="127" t="s">
        <v>26835</v>
      </c>
      <c r="B247" s="127" t="s">
        <v>26835</v>
      </c>
      <c r="C247" s="127">
        <v>2018</v>
      </c>
    </row>
    <row r="248" spans="1:3" x14ac:dyDescent="0.35">
      <c r="A248" s="127" t="s">
        <v>26836</v>
      </c>
      <c r="B248" s="127" t="s">
        <v>26836</v>
      </c>
      <c r="C248" s="127">
        <v>2018</v>
      </c>
    </row>
    <row r="249" spans="1:3" x14ac:dyDescent="0.35">
      <c r="A249" s="127" t="s">
        <v>26837</v>
      </c>
      <c r="B249" s="127" t="s">
        <v>26838</v>
      </c>
      <c r="C249" s="127">
        <v>2023</v>
      </c>
    </row>
    <row r="250" spans="1:3" x14ac:dyDescent="0.35">
      <c r="A250" s="127" t="s">
        <v>26838</v>
      </c>
      <c r="B250" s="127" t="s">
        <v>26838</v>
      </c>
      <c r="C250" s="127">
        <v>2020</v>
      </c>
    </row>
    <row r="251" spans="1:3" x14ac:dyDescent="0.35">
      <c r="A251" s="127" t="s">
        <v>26839</v>
      </c>
      <c r="B251" s="127" t="s">
        <v>26840</v>
      </c>
      <c r="C251" s="127">
        <v>2018</v>
      </c>
    </row>
    <row r="252" spans="1:3" x14ac:dyDescent="0.35">
      <c r="A252" s="127" t="s">
        <v>26841</v>
      </c>
      <c r="B252" s="127" t="s">
        <v>26842</v>
      </c>
      <c r="C252" s="127">
        <v>2023</v>
      </c>
    </row>
    <row r="253" spans="1:3" x14ac:dyDescent="0.35">
      <c r="A253" s="127" t="s">
        <v>26843</v>
      </c>
      <c r="B253" s="127" t="s">
        <v>26843</v>
      </c>
      <c r="C253" s="127">
        <v>2023</v>
      </c>
    </row>
    <row r="254" spans="1:3" x14ac:dyDescent="0.35">
      <c r="A254" s="127" t="s">
        <v>26844</v>
      </c>
      <c r="B254" s="127" t="s">
        <v>26845</v>
      </c>
      <c r="C254" s="127">
        <v>2023</v>
      </c>
    </row>
    <row r="255" spans="1:3" x14ac:dyDescent="0.35">
      <c r="A255" s="127" t="s">
        <v>26846</v>
      </c>
      <c r="B255" s="127" t="s">
        <v>26847</v>
      </c>
      <c r="C255" s="127">
        <v>2018</v>
      </c>
    </row>
    <row r="256" spans="1:3" x14ac:dyDescent="0.35">
      <c r="A256" s="127" t="s">
        <v>26848</v>
      </c>
      <c r="B256" s="127" t="s">
        <v>26848</v>
      </c>
      <c r="C256" s="127">
        <v>2018</v>
      </c>
    </row>
    <row r="257" spans="1:3" x14ac:dyDescent="0.35">
      <c r="A257" s="127" t="s">
        <v>26849</v>
      </c>
      <c r="B257" s="127" t="s">
        <v>26849</v>
      </c>
      <c r="C257" s="127">
        <v>2023</v>
      </c>
    </row>
    <row r="258" spans="1:3" x14ac:dyDescent="0.35">
      <c r="A258" s="127" t="s">
        <v>26850</v>
      </c>
      <c r="B258" s="127" t="s">
        <v>26851</v>
      </c>
      <c r="C258" s="127">
        <v>2023</v>
      </c>
    </row>
    <row r="259" spans="1:3" x14ac:dyDescent="0.35">
      <c r="A259" s="127" t="s">
        <v>26852</v>
      </c>
      <c r="B259" s="127" t="s">
        <v>26842</v>
      </c>
      <c r="C259" s="127">
        <v>2018</v>
      </c>
    </row>
    <row r="260" spans="1:3" x14ac:dyDescent="0.35">
      <c r="A260" s="127" t="s">
        <v>26853</v>
      </c>
      <c r="B260" s="127" t="s">
        <v>26854</v>
      </c>
      <c r="C260" s="127">
        <v>2018</v>
      </c>
    </row>
    <row r="261" spans="1:3" x14ac:dyDescent="0.35">
      <c r="A261" s="127" t="s">
        <v>26855</v>
      </c>
      <c r="B261" s="127" t="s">
        <v>26856</v>
      </c>
      <c r="C261" s="127">
        <v>2018</v>
      </c>
    </row>
    <row r="262" spans="1:3" x14ac:dyDescent="0.35">
      <c r="A262" s="127" t="s">
        <v>26857</v>
      </c>
      <c r="B262" s="127" t="s">
        <v>26858</v>
      </c>
      <c r="C262" s="127">
        <v>2018</v>
      </c>
    </row>
    <row r="263" spans="1:3" x14ac:dyDescent="0.35">
      <c r="A263" s="127" t="s">
        <v>26859</v>
      </c>
      <c r="B263" s="127" t="s">
        <v>26860</v>
      </c>
      <c r="C263" s="127">
        <v>2020</v>
      </c>
    </row>
    <row r="264" spans="1:3" x14ac:dyDescent="0.35">
      <c r="A264" s="127" t="s">
        <v>26861</v>
      </c>
      <c r="B264" s="127" t="s">
        <v>26862</v>
      </c>
      <c r="C264" s="127">
        <v>2023</v>
      </c>
    </row>
    <row r="265" spans="1:3" x14ac:dyDescent="0.35">
      <c r="A265" s="127" t="s">
        <v>26863</v>
      </c>
      <c r="B265" s="127" t="s">
        <v>26864</v>
      </c>
      <c r="C265" s="127">
        <v>2018</v>
      </c>
    </row>
    <row r="266" spans="1:3" x14ac:dyDescent="0.35">
      <c r="A266" s="127" t="s">
        <v>26865</v>
      </c>
      <c r="B266" s="127" t="s">
        <v>26866</v>
      </c>
      <c r="C266" s="127">
        <v>2018</v>
      </c>
    </row>
    <row r="267" spans="1:3" x14ac:dyDescent="0.35">
      <c r="A267" s="127" t="s">
        <v>26867</v>
      </c>
      <c r="B267" s="127" t="s">
        <v>26867</v>
      </c>
      <c r="C267" s="127">
        <v>2018</v>
      </c>
    </row>
    <row r="268" spans="1:3" x14ac:dyDescent="0.35">
      <c r="A268" s="127" t="s">
        <v>26868</v>
      </c>
      <c r="B268" s="127"/>
      <c r="C268" s="127">
        <v>2023</v>
      </c>
    </row>
    <row r="269" spans="1:3" x14ac:dyDescent="0.35">
      <c r="A269" s="127" t="s">
        <v>26869</v>
      </c>
      <c r="B269" s="127" t="s">
        <v>26870</v>
      </c>
      <c r="C269" s="127">
        <v>2018</v>
      </c>
    </row>
    <row r="270" spans="1:3" x14ac:dyDescent="0.35">
      <c r="A270" s="127" t="s">
        <v>26871</v>
      </c>
      <c r="B270" s="127"/>
      <c r="C270" s="127">
        <v>2023</v>
      </c>
    </row>
    <row r="271" spans="1:3" x14ac:dyDescent="0.35">
      <c r="A271" s="127" t="s">
        <v>26872</v>
      </c>
      <c r="B271" s="127"/>
      <c r="C271" s="127">
        <v>2023</v>
      </c>
    </row>
    <row r="272" spans="1:3" x14ac:dyDescent="0.35">
      <c r="A272" s="127" t="s">
        <v>26873</v>
      </c>
      <c r="B272" s="127" t="s">
        <v>26873</v>
      </c>
      <c r="C272" s="127">
        <v>2018</v>
      </c>
    </row>
    <row r="273" spans="1:3" x14ac:dyDescent="0.35">
      <c r="A273" s="127" t="s">
        <v>26874</v>
      </c>
      <c r="B273" s="127"/>
      <c r="C273" s="127">
        <v>2023</v>
      </c>
    </row>
    <row r="274" spans="1:3" x14ac:dyDescent="0.35">
      <c r="A274" s="127" t="s">
        <v>26875</v>
      </c>
      <c r="B274" s="127" t="s">
        <v>26876</v>
      </c>
      <c r="C274" s="127">
        <v>2018</v>
      </c>
    </row>
    <row r="275" spans="1:3" x14ac:dyDescent="0.35">
      <c r="A275" s="127" t="s">
        <v>26877</v>
      </c>
      <c r="B275" s="127" t="s">
        <v>26878</v>
      </c>
      <c r="C275" s="127">
        <v>2018</v>
      </c>
    </row>
    <row r="276" spans="1:3" x14ac:dyDescent="0.35">
      <c r="A276" s="127" t="s">
        <v>26879</v>
      </c>
      <c r="B276" s="127"/>
      <c r="C276" s="127">
        <v>2023</v>
      </c>
    </row>
    <row r="277" spans="1:3" x14ac:dyDescent="0.35">
      <c r="A277" s="127" t="s">
        <v>26880</v>
      </c>
      <c r="B277" s="127"/>
      <c r="C277" s="127">
        <v>2023</v>
      </c>
    </row>
    <row r="278" spans="1:3" x14ac:dyDescent="0.35">
      <c r="A278" s="127" t="s">
        <v>26881</v>
      </c>
      <c r="B278" s="127" t="s">
        <v>26882</v>
      </c>
      <c r="C278" s="127">
        <v>2018</v>
      </c>
    </row>
    <row r="279" spans="1:3" x14ac:dyDescent="0.35">
      <c r="A279" s="127" t="s">
        <v>26883</v>
      </c>
      <c r="B279" s="129" t="s">
        <v>26884</v>
      </c>
      <c r="C279" s="127">
        <v>2018</v>
      </c>
    </row>
    <row r="280" spans="1:3" x14ac:dyDescent="0.35">
      <c r="A280" s="127" t="s">
        <v>26885</v>
      </c>
      <c r="B280" s="127" t="s">
        <v>26882</v>
      </c>
      <c r="C280" s="127">
        <v>2018</v>
      </c>
    </row>
    <row r="281" spans="1:3" x14ac:dyDescent="0.35">
      <c r="A281" s="127" t="s">
        <v>26886</v>
      </c>
      <c r="B281" s="127" t="s">
        <v>26887</v>
      </c>
      <c r="C281" s="127">
        <v>2018</v>
      </c>
    </row>
    <row r="282" spans="1:3" x14ac:dyDescent="0.35">
      <c r="A282" s="127" t="s">
        <v>26888</v>
      </c>
      <c r="B282" s="127" t="s">
        <v>26889</v>
      </c>
      <c r="C282" s="127">
        <v>2018</v>
      </c>
    </row>
    <row r="283" spans="1:3" x14ac:dyDescent="0.35">
      <c r="A283" s="127" t="s">
        <v>26890</v>
      </c>
      <c r="B283" s="127"/>
      <c r="C283" s="127">
        <v>2023</v>
      </c>
    </row>
    <row r="284" spans="1:3" x14ac:dyDescent="0.35">
      <c r="A284" s="127" t="s">
        <v>26891</v>
      </c>
      <c r="B284" s="127" t="s">
        <v>6273</v>
      </c>
      <c r="C284" s="127">
        <v>2020</v>
      </c>
    </row>
    <row r="285" spans="1:3" x14ac:dyDescent="0.35">
      <c r="A285" s="127" t="s">
        <v>26892</v>
      </c>
      <c r="B285" s="127"/>
      <c r="C285" s="127">
        <v>2023</v>
      </c>
    </row>
    <row r="286" spans="1:3" x14ac:dyDescent="0.35">
      <c r="A286" s="127" t="s">
        <v>7124</v>
      </c>
      <c r="B286" s="127" t="s">
        <v>7124</v>
      </c>
      <c r="C286" s="127">
        <v>2018</v>
      </c>
    </row>
    <row r="287" spans="1:3" x14ac:dyDescent="0.35">
      <c r="A287" s="127" t="s">
        <v>26893</v>
      </c>
      <c r="B287" s="127" t="s">
        <v>26894</v>
      </c>
      <c r="C287" s="127">
        <v>2020</v>
      </c>
    </row>
    <row r="288" spans="1:3" x14ac:dyDescent="0.35">
      <c r="A288" s="127" t="s">
        <v>26895</v>
      </c>
      <c r="B288" s="127" t="s">
        <v>26896</v>
      </c>
      <c r="C288" s="127">
        <v>2018</v>
      </c>
    </row>
    <row r="289" spans="1:3" x14ac:dyDescent="0.35">
      <c r="A289" s="127" t="s">
        <v>26897</v>
      </c>
      <c r="B289" s="127"/>
      <c r="C289" s="127">
        <v>2023</v>
      </c>
    </row>
    <row r="290" spans="1:3" x14ac:dyDescent="0.35">
      <c r="A290" s="127" t="s">
        <v>26898</v>
      </c>
      <c r="B290" s="127" t="s">
        <v>26898</v>
      </c>
      <c r="C290" s="127">
        <v>2018</v>
      </c>
    </row>
    <row r="291" spans="1:3" x14ac:dyDescent="0.35">
      <c r="A291" s="127" t="s">
        <v>6857</v>
      </c>
      <c r="B291" s="127" t="s">
        <v>6857</v>
      </c>
      <c r="C291" s="127">
        <v>2023</v>
      </c>
    </row>
    <row r="292" spans="1:3" x14ac:dyDescent="0.35">
      <c r="A292" s="127" t="s">
        <v>26899</v>
      </c>
      <c r="B292" s="127" t="s">
        <v>26899</v>
      </c>
      <c r="C292" s="127">
        <v>2020</v>
      </c>
    </row>
    <row r="293" spans="1:3" x14ac:dyDescent="0.35">
      <c r="A293" s="127" t="s">
        <v>26900</v>
      </c>
      <c r="B293" s="127" t="s">
        <v>26901</v>
      </c>
      <c r="C293" s="127">
        <v>2020</v>
      </c>
    </row>
    <row r="294" spans="1:3" x14ac:dyDescent="0.35">
      <c r="A294" s="127" t="s">
        <v>26900</v>
      </c>
      <c r="B294" s="127" t="s">
        <v>26901</v>
      </c>
      <c r="C294" s="127">
        <v>2020</v>
      </c>
    </row>
    <row r="295" spans="1:3" x14ac:dyDescent="0.35">
      <c r="A295" s="127" t="s">
        <v>26902</v>
      </c>
      <c r="B295" s="127" t="s">
        <v>26903</v>
      </c>
      <c r="C295" s="127">
        <v>2020</v>
      </c>
    </row>
    <row r="296" spans="1:3" x14ac:dyDescent="0.35">
      <c r="A296" s="127" t="s">
        <v>6949</v>
      </c>
      <c r="B296" s="127" t="s">
        <v>6949</v>
      </c>
      <c r="C296" s="127">
        <v>2018</v>
      </c>
    </row>
    <row r="297" spans="1:3" x14ac:dyDescent="0.35">
      <c r="A297" s="127" t="s">
        <v>26904</v>
      </c>
      <c r="B297" s="127" t="s">
        <v>26904</v>
      </c>
      <c r="C297" s="127">
        <v>2020</v>
      </c>
    </row>
    <row r="298" spans="1:3" x14ac:dyDescent="0.35">
      <c r="A298" s="127" t="s">
        <v>26905</v>
      </c>
      <c r="B298" s="127"/>
      <c r="C298" s="127">
        <v>2023</v>
      </c>
    </row>
    <row r="299" spans="1:3" x14ac:dyDescent="0.35">
      <c r="A299" s="127" t="s">
        <v>26906</v>
      </c>
      <c r="B299" s="127" t="s">
        <v>26907</v>
      </c>
      <c r="C299" s="127">
        <v>2018</v>
      </c>
    </row>
    <row r="300" spans="1:3" x14ac:dyDescent="0.35">
      <c r="A300" s="127" t="s">
        <v>6335</v>
      </c>
      <c r="B300" s="127" t="s">
        <v>6335</v>
      </c>
      <c r="C300" s="127">
        <v>2018</v>
      </c>
    </row>
    <row r="301" spans="1:3" x14ac:dyDescent="0.35">
      <c r="A301" s="127" t="s">
        <v>26908</v>
      </c>
      <c r="B301" s="127" t="s">
        <v>26909</v>
      </c>
      <c r="C301" s="127">
        <v>2020</v>
      </c>
    </row>
    <row r="302" spans="1:3" x14ac:dyDescent="0.35">
      <c r="A302" s="127" t="s">
        <v>26910</v>
      </c>
      <c r="B302" s="127" t="s">
        <v>26911</v>
      </c>
      <c r="C302" s="127">
        <v>2020</v>
      </c>
    </row>
    <row r="303" spans="1:3" x14ac:dyDescent="0.35">
      <c r="A303" s="127" t="s">
        <v>26912</v>
      </c>
      <c r="B303" s="127"/>
      <c r="C303" s="127">
        <v>2023</v>
      </c>
    </row>
    <row r="304" spans="1:3" x14ac:dyDescent="0.35">
      <c r="A304" s="127" t="s">
        <v>26913</v>
      </c>
      <c r="B304" s="127" t="s">
        <v>6273</v>
      </c>
      <c r="C304" s="127">
        <v>2020</v>
      </c>
    </row>
    <row r="305" spans="1:3" x14ac:dyDescent="0.35">
      <c r="A305" s="127" t="s">
        <v>6273</v>
      </c>
      <c r="B305" s="127" t="s">
        <v>6273</v>
      </c>
      <c r="C305" s="127">
        <v>2020</v>
      </c>
    </row>
    <row r="306" spans="1:3" x14ac:dyDescent="0.35">
      <c r="A306" s="127" t="s">
        <v>26914</v>
      </c>
      <c r="B306" s="127" t="s">
        <v>26915</v>
      </c>
      <c r="C306" s="127">
        <v>2020</v>
      </c>
    </row>
    <row r="307" spans="1:3" x14ac:dyDescent="0.35">
      <c r="A307" s="127" t="s">
        <v>6279</v>
      </c>
      <c r="B307" s="127" t="s">
        <v>6279</v>
      </c>
      <c r="C307" s="127">
        <v>2020</v>
      </c>
    </row>
    <row r="308" spans="1:3" x14ac:dyDescent="0.35">
      <c r="A308" s="127" t="s">
        <v>26916</v>
      </c>
      <c r="B308" s="127" t="s">
        <v>26916</v>
      </c>
      <c r="C308" s="127">
        <v>2018</v>
      </c>
    </row>
    <row r="309" spans="1:3" x14ac:dyDescent="0.35">
      <c r="A309" s="127" t="s">
        <v>26917</v>
      </c>
      <c r="B309" s="127" t="s">
        <v>26917</v>
      </c>
      <c r="C309" s="127">
        <v>2018</v>
      </c>
    </row>
    <row r="310" spans="1:3" x14ac:dyDescent="0.35">
      <c r="A310" s="127" t="s">
        <v>26918</v>
      </c>
      <c r="B310" s="127" t="s">
        <v>26918</v>
      </c>
      <c r="C310" s="127">
        <v>2018</v>
      </c>
    </row>
    <row r="311" spans="1:3" x14ac:dyDescent="0.35">
      <c r="A311" s="127" t="s">
        <v>6501</v>
      </c>
      <c r="B311" s="127" t="s">
        <v>6501</v>
      </c>
      <c r="C311" s="127">
        <v>2020</v>
      </c>
    </row>
    <row r="312" spans="1:3" x14ac:dyDescent="0.35">
      <c r="A312" s="127" t="s">
        <v>26919</v>
      </c>
      <c r="B312" s="127" t="s">
        <v>26919</v>
      </c>
      <c r="C312" s="127">
        <v>2023</v>
      </c>
    </row>
    <row r="313" spans="1:3" x14ac:dyDescent="0.35">
      <c r="A313" s="127" t="s">
        <v>26920</v>
      </c>
      <c r="B313" s="127" t="s">
        <v>26920</v>
      </c>
      <c r="C313" s="127">
        <v>2018</v>
      </c>
    </row>
    <row r="314" spans="1:3" x14ac:dyDescent="0.35">
      <c r="A314" s="127" t="s">
        <v>26921</v>
      </c>
      <c r="B314" s="127" t="s">
        <v>26922</v>
      </c>
      <c r="C314" s="127">
        <v>2018</v>
      </c>
    </row>
    <row r="315" spans="1:3" x14ac:dyDescent="0.35">
      <c r="A315" s="127" t="s">
        <v>26923</v>
      </c>
      <c r="B315" s="127" t="s">
        <v>26923</v>
      </c>
      <c r="C315" s="127">
        <v>2020</v>
      </c>
    </row>
    <row r="316" spans="1:3" x14ac:dyDescent="0.35">
      <c r="A316" s="127" t="s">
        <v>26924</v>
      </c>
      <c r="B316" s="127" t="s">
        <v>26924</v>
      </c>
      <c r="C316" s="127">
        <v>2018</v>
      </c>
    </row>
    <row r="317" spans="1:3" x14ac:dyDescent="0.35">
      <c r="A317" s="127" t="s">
        <v>26925</v>
      </c>
      <c r="B317" s="127" t="s">
        <v>26925</v>
      </c>
      <c r="C317" s="127">
        <v>2020</v>
      </c>
    </row>
    <row r="318" spans="1:3" x14ac:dyDescent="0.35">
      <c r="A318" s="127" t="s">
        <v>6497</v>
      </c>
      <c r="B318" s="127" t="s">
        <v>6497</v>
      </c>
      <c r="C318" s="127">
        <v>2020</v>
      </c>
    </row>
    <row r="319" spans="1:3" x14ac:dyDescent="0.35">
      <c r="A319" s="127" t="s">
        <v>26926</v>
      </c>
      <c r="B319" s="127" t="s">
        <v>26926</v>
      </c>
      <c r="C319" s="127">
        <v>2020</v>
      </c>
    </row>
    <row r="320" spans="1:3" x14ac:dyDescent="0.35">
      <c r="A320" s="127" t="s">
        <v>26927</v>
      </c>
      <c r="B320" s="127" t="s">
        <v>26928</v>
      </c>
      <c r="C320" s="127">
        <v>2023</v>
      </c>
    </row>
    <row r="321" spans="1:3" x14ac:dyDescent="0.35">
      <c r="A321" s="127" t="s">
        <v>26929</v>
      </c>
      <c r="B321" s="127" t="s">
        <v>26929</v>
      </c>
      <c r="C321" s="127">
        <v>2020</v>
      </c>
    </row>
    <row r="322" spans="1:3" x14ac:dyDescent="0.35">
      <c r="A322" s="127" t="s">
        <v>26930</v>
      </c>
      <c r="B322" s="127" t="s">
        <v>26930</v>
      </c>
      <c r="C322" s="127">
        <v>2018</v>
      </c>
    </row>
    <row r="323" spans="1:3" x14ac:dyDescent="0.35">
      <c r="A323" s="127" t="s">
        <v>26931</v>
      </c>
      <c r="B323" s="127"/>
      <c r="C323" s="127">
        <v>2023</v>
      </c>
    </row>
    <row r="324" spans="1:3" x14ac:dyDescent="0.35">
      <c r="A324" s="127" t="s">
        <v>26932</v>
      </c>
      <c r="B324" s="127" t="s">
        <v>26932</v>
      </c>
      <c r="C324" s="127">
        <v>2018</v>
      </c>
    </row>
    <row r="325" spans="1:3" x14ac:dyDescent="0.35">
      <c r="A325" s="127" t="s">
        <v>26933</v>
      </c>
      <c r="B325" s="127" t="s">
        <v>26934</v>
      </c>
      <c r="C325" s="127">
        <v>2020</v>
      </c>
    </row>
    <row r="326" spans="1:3" x14ac:dyDescent="0.35">
      <c r="A326" s="127" t="s">
        <v>26935</v>
      </c>
      <c r="B326" s="127" t="s">
        <v>26936</v>
      </c>
      <c r="C326" s="127">
        <v>2018</v>
      </c>
    </row>
    <row r="327" spans="1:3" x14ac:dyDescent="0.35">
      <c r="A327" s="127" t="s">
        <v>26935</v>
      </c>
      <c r="B327" s="127" t="s">
        <v>26936</v>
      </c>
      <c r="C327" s="127">
        <v>2018</v>
      </c>
    </row>
    <row r="328" spans="1:3" x14ac:dyDescent="0.35">
      <c r="A328" s="127" t="s">
        <v>26937</v>
      </c>
      <c r="B328" s="127" t="s">
        <v>26937</v>
      </c>
      <c r="C328" s="127">
        <v>2020</v>
      </c>
    </row>
    <row r="329" spans="1:3" x14ac:dyDescent="0.35">
      <c r="A329" s="127" t="s">
        <v>26938</v>
      </c>
      <c r="B329" s="127"/>
      <c r="C329" s="127">
        <v>2023</v>
      </c>
    </row>
    <row r="330" spans="1:3" x14ac:dyDescent="0.35">
      <c r="A330" s="127" t="s">
        <v>26934</v>
      </c>
      <c r="B330" s="127" t="s">
        <v>26934</v>
      </c>
      <c r="C330" s="127">
        <v>2020</v>
      </c>
    </row>
    <row r="331" spans="1:3" x14ac:dyDescent="0.35">
      <c r="A331" s="127" t="s">
        <v>26939</v>
      </c>
      <c r="B331" s="127" t="s">
        <v>26939</v>
      </c>
      <c r="C331" s="127">
        <v>2018</v>
      </c>
    </row>
    <row r="332" spans="1:3" x14ac:dyDescent="0.35">
      <c r="A332" s="127" t="s">
        <v>26940</v>
      </c>
      <c r="B332" s="127"/>
      <c r="C332" s="127">
        <v>2023</v>
      </c>
    </row>
    <row r="333" spans="1:3" x14ac:dyDescent="0.35">
      <c r="A333" s="127" t="s">
        <v>6557</v>
      </c>
      <c r="B333" s="127" t="s">
        <v>6557</v>
      </c>
      <c r="C333" s="127">
        <v>2020</v>
      </c>
    </row>
    <row r="334" spans="1:3" x14ac:dyDescent="0.35">
      <c r="A334" s="127" t="s">
        <v>26941</v>
      </c>
      <c r="B334" s="127"/>
      <c r="C334" s="127">
        <v>2023</v>
      </c>
    </row>
    <row r="335" spans="1:3" x14ac:dyDescent="0.35">
      <c r="A335" s="127" t="s">
        <v>26942</v>
      </c>
      <c r="B335" s="127" t="s">
        <v>26943</v>
      </c>
      <c r="C335" s="127">
        <v>2020</v>
      </c>
    </row>
    <row r="336" spans="1:3" x14ac:dyDescent="0.35">
      <c r="A336" s="127" t="s">
        <v>6553</v>
      </c>
      <c r="B336" s="127" t="s">
        <v>26944</v>
      </c>
      <c r="C336" s="127">
        <v>2020</v>
      </c>
    </row>
    <row r="337" spans="1:3" x14ac:dyDescent="0.35">
      <c r="A337" s="127" t="s">
        <v>26945</v>
      </c>
      <c r="B337" s="127" t="s">
        <v>26946</v>
      </c>
      <c r="C337" s="127">
        <v>2023</v>
      </c>
    </row>
    <row r="338" spans="1:3" x14ac:dyDescent="0.35">
      <c r="A338" s="127" t="s">
        <v>26947</v>
      </c>
      <c r="B338" s="127" t="s">
        <v>26943</v>
      </c>
      <c r="C338" s="127">
        <v>2023</v>
      </c>
    </row>
    <row r="339" spans="1:3" x14ac:dyDescent="0.35">
      <c r="A339" s="127" t="s">
        <v>26948</v>
      </c>
      <c r="B339" s="127" t="s">
        <v>26943</v>
      </c>
      <c r="C339" s="127">
        <v>2023</v>
      </c>
    </row>
    <row r="340" spans="1:3" x14ac:dyDescent="0.35">
      <c r="A340" s="127" t="s">
        <v>26949</v>
      </c>
      <c r="B340" s="127" t="s">
        <v>26950</v>
      </c>
      <c r="C340" s="127">
        <v>2023</v>
      </c>
    </row>
    <row r="341" spans="1:3" x14ac:dyDescent="0.35">
      <c r="A341" s="127" t="s">
        <v>26951</v>
      </c>
      <c r="B341" s="127" t="s">
        <v>6331</v>
      </c>
      <c r="C341" s="127">
        <v>2020</v>
      </c>
    </row>
    <row r="342" spans="1:3" x14ac:dyDescent="0.35">
      <c r="A342" s="127" t="s">
        <v>26952</v>
      </c>
      <c r="B342" s="127" t="s">
        <v>26953</v>
      </c>
      <c r="C342" s="127">
        <v>2018</v>
      </c>
    </row>
    <row r="343" spans="1:3" x14ac:dyDescent="0.35">
      <c r="A343" s="127" t="s">
        <v>26954</v>
      </c>
      <c r="B343" s="127" t="s">
        <v>26955</v>
      </c>
      <c r="C343" s="127">
        <v>2018</v>
      </c>
    </row>
    <row r="344" spans="1:3" x14ac:dyDescent="0.35">
      <c r="A344" s="127" t="s">
        <v>7109</v>
      </c>
      <c r="B344" s="127" t="s">
        <v>26956</v>
      </c>
      <c r="C344" s="127">
        <v>2018</v>
      </c>
    </row>
    <row r="345" spans="1:3" x14ac:dyDescent="0.35">
      <c r="A345" s="127" t="s">
        <v>26957</v>
      </c>
      <c r="B345" s="127" t="s">
        <v>26958</v>
      </c>
      <c r="C345" s="127">
        <v>2018</v>
      </c>
    </row>
    <row r="346" spans="1:3" x14ac:dyDescent="0.35">
      <c r="A346" s="127" t="s">
        <v>26959</v>
      </c>
      <c r="B346" s="127" t="s">
        <v>26960</v>
      </c>
      <c r="C346" s="127">
        <v>2020</v>
      </c>
    </row>
    <row r="347" spans="1:3" x14ac:dyDescent="0.35">
      <c r="A347" s="127" t="s">
        <v>26961</v>
      </c>
      <c r="B347" s="127" t="s">
        <v>26962</v>
      </c>
      <c r="C347" s="127">
        <v>2018</v>
      </c>
    </row>
    <row r="348" spans="1:3" x14ac:dyDescent="0.35">
      <c r="A348" s="127" t="s">
        <v>26963</v>
      </c>
      <c r="B348" s="127" t="s">
        <v>26964</v>
      </c>
      <c r="C348" s="127">
        <v>2018</v>
      </c>
    </row>
    <row r="349" spans="1:3" x14ac:dyDescent="0.35">
      <c r="A349" s="127" t="s">
        <v>26965</v>
      </c>
      <c r="B349" s="127" t="s">
        <v>26966</v>
      </c>
      <c r="C349" s="127">
        <v>2018</v>
      </c>
    </row>
    <row r="350" spans="1:3" x14ac:dyDescent="0.35">
      <c r="A350" s="127" t="s">
        <v>26960</v>
      </c>
      <c r="B350" s="127" t="s">
        <v>26960</v>
      </c>
      <c r="C350" s="127">
        <v>2020</v>
      </c>
    </row>
    <row r="351" spans="1:3" x14ac:dyDescent="0.35">
      <c r="A351" s="127" t="s">
        <v>26967</v>
      </c>
      <c r="B351" s="127" t="s">
        <v>8114</v>
      </c>
      <c r="C351" s="127">
        <v>2023</v>
      </c>
    </row>
    <row r="352" spans="1:3" x14ac:dyDescent="0.35">
      <c r="A352" s="127" t="s">
        <v>26968</v>
      </c>
      <c r="B352" s="127" t="s">
        <v>26969</v>
      </c>
      <c r="C352" s="127">
        <v>2020</v>
      </c>
    </row>
    <row r="353" spans="1:3" x14ac:dyDescent="0.35">
      <c r="A353" s="127" t="s">
        <v>26970</v>
      </c>
      <c r="B353" s="127" t="s">
        <v>26699</v>
      </c>
      <c r="C353" s="127">
        <v>2023</v>
      </c>
    </row>
    <row r="354" spans="1:3" x14ac:dyDescent="0.35">
      <c r="A354" s="127" t="s">
        <v>26971</v>
      </c>
      <c r="B354" s="127" t="s">
        <v>26971</v>
      </c>
      <c r="C354" s="127">
        <v>2023</v>
      </c>
    </row>
    <row r="355" spans="1:3" x14ac:dyDescent="0.35">
      <c r="A355" s="127" t="s">
        <v>26972</v>
      </c>
      <c r="B355" s="127" t="s">
        <v>26973</v>
      </c>
      <c r="C355" s="127">
        <v>2020</v>
      </c>
    </row>
    <row r="356" spans="1:3" x14ac:dyDescent="0.35">
      <c r="A356" s="127" t="s">
        <v>26974</v>
      </c>
      <c r="B356" s="127" t="s">
        <v>26975</v>
      </c>
      <c r="C356" s="127">
        <v>2020</v>
      </c>
    </row>
    <row r="357" spans="1:3" x14ac:dyDescent="0.35">
      <c r="A357" s="127" t="s">
        <v>26976</v>
      </c>
      <c r="B357" s="127" t="s">
        <v>26976</v>
      </c>
      <c r="C357" s="127">
        <v>2020</v>
      </c>
    </row>
    <row r="358" spans="1:3" x14ac:dyDescent="0.35">
      <c r="A358" s="127" t="s">
        <v>26977</v>
      </c>
      <c r="B358" s="127" t="s">
        <v>26977</v>
      </c>
      <c r="C358" s="127">
        <v>2023</v>
      </c>
    </row>
    <row r="359" spans="1:3" x14ac:dyDescent="0.35">
      <c r="A359" s="127" t="s">
        <v>26978</v>
      </c>
      <c r="B359" s="127" t="s">
        <v>7110</v>
      </c>
      <c r="C359" s="127">
        <v>2020</v>
      </c>
    </row>
    <row r="360" spans="1:3" x14ac:dyDescent="0.35">
      <c r="A360" s="127" t="s">
        <v>7110</v>
      </c>
      <c r="B360" s="127" t="s">
        <v>7110</v>
      </c>
      <c r="C360" s="127">
        <v>2020</v>
      </c>
    </row>
    <row r="361" spans="1:3" x14ac:dyDescent="0.35">
      <c r="A361" s="127" t="s">
        <v>26979</v>
      </c>
      <c r="B361" s="127" t="s">
        <v>6331</v>
      </c>
      <c r="C361" s="127">
        <v>2020</v>
      </c>
    </row>
    <row r="362" spans="1:3" x14ac:dyDescent="0.35">
      <c r="A362" s="127" t="s">
        <v>26980</v>
      </c>
      <c r="B362" s="127" t="s">
        <v>26663</v>
      </c>
      <c r="C362" s="127">
        <v>2023</v>
      </c>
    </row>
    <row r="363" spans="1:3" x14ac:dyDescent="0.35">
      <c r="A363" s="127" t="s">
        <v>26981</v>
      </c>
      <c r="B363" s="127" t="s">
        <v>26981</v>
      </c>
      <c r="C363" s="127">
        <v>2018</v>
      </c>
    </row>
    <row r="364" spans="1:3" x14ac:dyDescent="0.35">
      <c r="A364" s="127" t="s">
        <v>26982</v>
      </c>
      <c r="B364" s="127" t="s">
        <v>26983</v>
      </c>
      <c r="C364" s="127">
        <v>2023</v>
      </c>
    </row>
    <row r="365" spans="1:3" x14ac:dyDescent="0.35">
      <c r="A365" s="127" t="s">
        <v>26983</v>
      </c>
      <c r="B365" s="127" t="s">
        <v>26983</v>
      </c>
      <c r="C365" s="127">
        <v>2018</v>
      </c>
    </row>
    <row r="366" spans="1:3" x14ac:dyDescent="0.35">
      <c r="A366" s="127" t="s">
        <v>26984</v>
      </c>
      <c r="B366" s="127" t="s">
        <v>26985</v>
      </c>
      <c r="C366" s="127">
        <v>2023</v>
      </c>
    </row>
    <row r="367" spans="1:3" x14ac:dyDescent="0.35">
      <c r="A367" s="127" t="s">
        <v>26986</v>
      </c>
      <c r="B367" s="127" t="s">
        <v>26986</v>
      </c>
      <c r="C367" s="127">
        <v>2018</v>
      </c>
    </row>
    <row r="368" spans="1:3" x14ac:dyDescent="0.35">
      <c r="A368" s="127" t="s">
        <v>26987</v>
      </c>
      <c r="B368" s="127" t="s">
        <v>26988</v>
      </c>
      <c r="C368" s="127">
        <v>2023</v>
      </c>
    </row>
    <row r="369" spans="1:3" x14ac:dyDescent="0.35">
      <c r="A369" s="127" t="s">
        <v>26989</v>
      </c>
      <c r="B369" s="127"/>
      <c r="C369" s="127">
        <v>2023</v>
      </c>
    </row>
    <row r="370" spans="1:3" x14ac:dyDescent="0.35">
      <c r="A370" s="127" t="s">
        <v>26990</v>
      </c>
      <c r="B370" s="127" t="s">
        <v>26990</v>
      </c>
      <c r="C370" s="127">
        <v>2018</v>
      </c>
    </row>
    <row r="371" spans="1:3" x14ac:dyDescent="0.35">
      <c r="A371" s="127" t="s">
        <v>26991</v>
      </c>
      <c r="B371" s="127" t="s">
        <v>26992</v>
      </c>
      <c r="C371" s="127">
        <v>2018</v>
      </c>
    </row>
    <row r="372" spans="1:3" x14ac:dyDescent="0.35">
      <c r="A372" s="127" t="s">
        <v>26993</v>
      </c>
      <c r="B372" s="127" t="s">
        <v>26994</v>
      </c>
      <c r="C372" s="127">
        <v>2023</v>
      </c>
    </row>
    <row r="373" spans="1:3" x14ac:dyDescent="0.35">
      <c r="A373" s="127" t="s">
        <v>26995</v>
      </c>
      <c r="B373" s="127" t="s">
        <v>26995</v>
      </c>
      <c r="C373" s="127">
        <v>2018</v>
      </c>
    </row>
    <row r="374" spans="1:3" x14ac:dyDescent="0.35">
      <c r="A374" s="127" t="s">
        <v>26996</v>
      </c>
      <c r="B374" s="127" t="s">
        <v>26996</v>
      </c>
      <c r="C374" s="127">
        <v>2018</v>
      </c>
    </row>
    <row r="375" spans="1:3" x14ac:dyDescent="0.35">
      <c r="A375" s="127" t="s">
        <v>26997</v>
      </c>
      <c r="B375" s="127" t="s">
        <v>26997</v>
      </c>
      <c r="C375" s="127">
        <v>2023</v>
      </c>
    </row>
    <row r="376" spans="1:3" x14ac:dyDescent="0.35">
      <c r="A376" s="127" t="s">
        <v>26998</v>
      </c>
      <c r="B376" s="127" t="s">
        <v>26998</v>
      </c>
      <c r="C376" s="127">
        <v>2018</v>
      </c>
    </row>
    <row r="377" spans="1:3" x14ac:dyDescent="0.35">
      <c r="A377" s="127" t="s">
        <v>26999</v>
      </c>
      <c r="B377" s="127"/>
      <c r="C377" s="127">
        <v>2023</v>
      </c>
    </row>
    <row r="378" spans="1:3" x14ac:dyDescent="0.35">
      <c r="A378" s="127" t="s">
        <v>27000</v>
      </c>
      <c r="B378" s="127"/>
      <c r="C378" s="127">
        <v>2023</v>
      </c>
    </row>
    <row r="379" spans="1:3" x14ac:dyDescent="0.35">
      <c r="A379" s="127" t="s">
        <v>27001</v>
      </c>
      <c r="B379" s="127" t="s">
        <v>27002</v>
      </c>
      <c r="C379" s="127">
        <v>2018</v>
      </c>
    </row>
    <row r="380" spans="1:3" x14ac:dyDescent="0.35">
      <c r="A380" s="127" t="s">
        <v>27003</v>
      </c>
      <c r="B380" s="127"/>
      <c r="C380" s="127">
        <v>2023</v>
      </c>
    </row>
    <row r="381" spans="1:3" x14ac:dyDescent="0.35">
      <c r="A381" s="127" t="s">
        <v>27004</v>
      </c>
      <c r="B381" s="127" t="s">
        <v>27000</v>
      </c>
      <c r="C381" s="127">
        <v>2018</v>
      </c>
    </row>
    <row r="382" spans="1:3" x14ac:dyDescent="0.35">
      <c r="A382" s="127" t="s">
        <v>27005</v>
      </c>
      <c r="B382" s="127" t="s">
        <v>27006</v>
      </c>
      <c r="C382" s="127">
        <v>2018</v>
      </c>
    </row>
    <row r="383" spans="1:3" x14ac:dyDescent="0.35">
      <c r="A383" s="127" t="s">
        <v>27007</v>
      </c>
      <c r="B383" s="127" t="s">
        <v>27008</v>
      </c>
      <c r="C383" s="127">
        <v>2018</v>
      </c>
    </row>
    <row r="384" spans="1:3" x14ac:dyDescent="0.35">
      <c r="A384" s="127" t="s">
        <v>27009</v>
      </c>
      <c r="B384" s="127"/>
      <c r="C384" s="127">
        <v>2023</v>
      </c>
    </row>
    <row r="385" spans="1:3" x14ac:dyDescent="0.35">
      <c r="A385" s="127" t="s">
        <v>27010</v>
      </c>
      <c r="B385" s="127" t="s">
        <v>27010</v>
      </c>
      <c r="C385" s="127">
        <v>2020</v>
      </c>
    </row>
    <row r="386" spans="1:3" x14ac:dyDescent="0.35">
      <c r="A386" s="127" t="s">
        <v>27011</v>
      </c>
      <c r="B386" s="127"/>
      <c r="C386" s="127">
        <v>2023</v>
      </c>
    </row>
    <row r="387" spans="1:3" x14ac:dyDescent="0.35">
      <c r="A387" s="127" t="s">
        <v>27012</v>
      </c>
      <c r="B387" s="127"/>
      <c r="C387" s="127">
        <v>2023</v>
      </c>
    </row>
    <row r="388" spans="1:3" x14ac:dyDescent="0.35">
      <c r="A388" s="127" t="s">
        <v>27013</v>
      </c>
      <c r="B388" s="127" t="s">
        <v>27013</v>
      </c>
      <c r="C388" s="127">
        <v>2018</v>
      </c>
    </row>
    <row r="389" spans="1:3" x14ac:dyDescent="0.35">
      <c r="A389" s="127" t="s">
        <v>27014</v>
      </c>
      <c r="B389" s="127" t="s">
        <v>27014</v>
      </c>
      <c r="C389" s="127">
        <v>2018</v>
      </c>
    </row>
    <row r="390" spans="1:3" x14ac:dyDescent="0.35">
      <c r="A390" s="127" t="s">
        <v>27015</v>
      </c>
      <c r="B390" s="127" t="s">
        <v>27015</v>
      </c>
      <c r="C390" s="127">
        <v>2018</v>
      </c>
    </row>
    <row r="391" spans="1:3" x14ac:dyDescent="0.35">
      <c r="A391" s="127" t="s">
        <v>27016</v>
      </c>
      <c r="B391" s="127" t="s">
        <v>27017</v>
      </c>
      <c r="C391" s="127">
        <v>2023</v>
      </c>
    </row>
    <row r="392" spans="1:3" x14ac:dyDescent="0.35">
      <c r="A392" s="127" t="s">
        <v>27018</v>
      </c>
      <c r="B392" s="127" t="s">
        <v>8479</v>
      </c>
      <c r="C392" s="127">
        <v>2023</v>
      </c>
    </row>
    <row r="393" spans="1:3" x14ac:dyDescent="0.35">
      <c r="A393" s="127" t="s">
        <v>27019</v>
      </c>
      <c r="B393" s="127" t="s">
        <v>8457</v>
      </c>
      <c r="C393" s="127">
        <v>2023</v>
      </c>
    </row>
    <row r="394" spans="1:3" x14ac:dyDescent="0.35">
      <c r="A394" s="127" t="s">
        <v>27020</v>
      </c>
      <c r="B394" s="127" t="s">
        <v>27021</v>
      </c>
      <c r="C394" s="127">
        <v>2023</v>
      </c>
    </row>
    <row r="395" spans="1:3" x14ac:dyDescent="0.35">
      <c r="A395" s="127" t="s">
        <v>27022</v>
      </c>
      <c r="B395" s="127" t="s">
        <v>8430</v>
      </c>
      <c r="C395" s="127">
        <v>2023</v>
      </c>
    </row>
    <row r="396" spans="1:3" x14ac:dyDescent="0.35">
      <c r="A396" s="127" t="s">
        <v>27023</v>
      </c>
      <c r="B396" s="127" t="s">
        <v>8430</v>
      </c>
      <c r="C396" s="127">
        <v>2023</v>
      </c>
    </row>
    <row r="397" spans="1:3" x14ac:dyDescent="0.35">
      <c r="A397" s="127" t="s">
        <v>27024</v>
      </c>
      <c r="B397" s="127" t="s">
        <v>27024</v>
      </c>
      <c r="C397" s="127">
        <v>2018</v>
      </c>
    </row>
    <row r="398" spans="1:3" x14ac:dyDescent="0.35">
      <c r="A398" s="127" t="s">
        <v>8479</v>
      </c>
      <c r="B398" s="127" t="s">
        <v>8479</v>
      </c>
      <c r="C398" s="127">
        <v>2023</v>
      </c>
    </row>
    <row r="399" spans="1:3" x14ac:dyDescent="0.35">
      <c r="A399" s="127" t="s">
        <v>8430</v>
      </c>
      <c r="B399" s="127" t="s">
        <v>8430</v>
      </c>
      <c r="C399" s="127">
        <v>2018</v>
      </c>
    </row>
    <row r="400" spans="1:3" x14ac:dyDescent="0.35">
      <c r="A400" s="127" t="s">
        <v>27025</v>
      </c>
      <c r="B400" s="127" t="s">
        <v>8430</v>
      </c>
      <c r="C400" s="127">
        <v>2023</v>
      </c>
    </row>
    <row r="401" spans="1:3" x14ac:dyDescent="0.35">
      <c r="A401" s="127" t="s">
        <v>27026</v>
      </c>
      <c r="B401" s="127" t="s">
        <v>27026</v>
      </c>
      <c r="C401" s="127">
        <v>2023</v>
      </c>
    </row>
    <row r="402" spans="1:3" x14ac:dyDescent="0.35">
      <c r="A402" s="127" t="s">
        <v>27027</v>
      </c>
      <c r="B402" s="127" t="s">
        <v>8430</v>
      </c>
      <c r="C402" s="127">
        <v>2023</v>
      </c>
    </row>
    <row r="403" spans="1:3" x14ac:dyDescent="0.35">
      <c r="A403" s="127" t="s">
        <v>8457</v>
      </c>
      <c r="B403" s="127" t="s">
        <v>8457</v>
      </c>
      <c r="C403" s="127">
        <v>2018</v>
      </c>
    </row>
    <row r="404" spans="1:3" x14ac:dyDescent="0.35">
      <c r="A404" s="127" t="s">
        <v>27028</v>
      </c>
      <c r="B404" s="127" t="s">
        <v>8457</v>
      </c>
      <c r="C404" s="127">
        <v>2023</v>
      </c>
    </row>
    <row r="405" spans="1:3" x14ac:dyDescent="0.35">
      <c r="A405" s="127" t="s">
        <v>27029</v>
      </c>
      <c r="B405" s="127" t="s">
        <v>27030</v>
      </c>
      <c r="C405" s="127">
        <v>2023</v>
      </c>
    </row>
    <row r="406" spans="1:3" x14ac:dyDescent="0.35">
      <c r="A406" s="127" t="s">
        <v>27031</v>
      </c>
      <c r="B406" s="127" t="s">
        <v>8430</v>
      </c>
      <c r="C406" s="127">
        <v>2020</v>
      </c>
    </row>
    <row r="407" spans="1:3" x14ac:dyDescent="0.35">
      <c r="A407" s="127" t="s">
        <v>27032</v>
      </c>
      <c r="B407" s="127" t="s">
        <v>8430</v>
      </c>
      <c r="C407" s="127">
        <v>2023</v>
      </c>
    </row>
    <row r="408" spans="1:3" x14ac:dyDescent="0.35">
      <c r="A408" s="127" t="s">
        <v>27033</v>
      </c>
      <c r="B408" s="127" t="s">
        <v>27024</v>
      </c>
      <c r="C408" s="127">
        <v>2023</v>
      </c>
    </row>
    <row r="409" spans="1:3" x14ac:dyDescent="0.35">
      <c r="A409" s="127" t="s">
        <v>27034</v>
      </c>
      <c r="B409" s="127" t="s">
        <v>27035</v>
      </c>
      <c r="C409" s="127">
        <v>2018</v>
      </c>
    </row>
    <row r="410" spans="1:3" x14ac:dyDescent="0.35">
      <c r="A410" s="127" t="s">
        <v>27036</v>
      </c>
      <c r="B410" s="127" t="s">
        <v>27037</v>
      </c>
      <c r="C410" s="127">
        <v>2018</v>
      </c>
    </row>
    <row r="411" spans="1:3" x14ac:dyDescent="0.35">
      <c r="A411" s="127" t="s">
        <v>27038</v>
      </c>
      <c r="B411" s="127" t="s">
        <v>27039</v>
      </c>
      <c r="C411" s="127">
        <v>2023</v>
      </c>
    </row>
    <row r="412" spans="1:3" x14ac:dyDescent="0.35">
      <c r="A412" s="127" t="s">
        <v>27040</v>
      </c>
      <c r="B412" s="127" t="s">
        <v>27041</v>
      </c>
      <c r="C412" s="127">
        <v>2023</v>
      </c>
    </row>
    <row r="413" spans="1:3" x14ac:dyDescent="0.35">
      <c r="A413" s="127" t="s">
        <v>27042</v>
      </c>
      <c r="B413" s="127" t="s">
        <v>27042</v>
      </c>
      <c r="C413" s="127">
        <v>2018</v>
      </c>
    </row>
    <row r="414" spans="1:3" x14ac:dyDescent="0.35">
      <c r="A414" s="127" t="s">
        <v>27043</v>
      </c>
      <c r="B414" s="127" t="s">
        <v>27044</v>
      </c>
      <c r="C414" s="127">
        <v>2023</v>
      </c>
    </row>
    <row r="415" spans="1:3" x14ac:dyDescent="0.35">
      <c r="A415" s="127" t="s">
        <v>27045</v>
      </c>
      <c r="B415" s="127" t="s">
        <v>27044</v>
      </c>
      <c r="C415" s="127">
        <v>2023</v>
      </c>
    </row>
    <row r="416" spans="1:3" x14ac:dyDescent="0.35">
      <c r="A416" s="127" t="s">
        <v>27046</v>
      </c>
      <c r="B416" s="127" t="s">
        <v>27047</v>
      </c>
      <c r="C416" s="127">
        <v>2023</v>
      </c>
    </row>
    <row r="417" spans="1:3" x14ac:dyDescent="0.35">
      <c r="A417" s="127" t="s">
        <v>27048</v>
      </c>
      <c r="B417" s="127" t="s">
        <v>27049</v>
      </c>
      <c r="C417" s="127">
        <v>2023</v>
      </c>
    </row>
    <row r="418" spans="1:3" x14ac:dyDescent="0.35">
      <c r="A418" s="127" t="s">
        <v>27050</v>
      </c>
      <c r="B418" s="127" t="s">
        <v>27050</v>
      </c>
      <c r="C418" s="127">
        <v>2023</v>
      </c>
    </row>
    <row r="419" spans="1:3" x14ac:dyDescent="0.35">
      <c r="A419" s="127" t="s">
        <v>27049</v>
      </c>
      <c r="B419" s="127" t="s">
        <v>27049</v>
      </c>
      <c r="C419" s="127">
        <v>2023</v>
      </c>
    </row>
    <row r="420" spans="1:3" x14ac:dyDescent="0.35">
      <c r="A420" s="127" t="s">
        <v>27051</v>
      </c>
      <c r="B420" s="127"/>
      <c r="C420" s="127">
        <v>2023</v>
      </c>
    </row>
    <row r="421" spans="1:3" x14ac:dyDescent="0.35">
      <c r="A421" s="127" t="s">
        <v>27052</v>
      </c>
      <c r="B421" s="127"/>
      <c r="C421" s="127">
        <v>2023</v>
      </c>
    </row>
    <row r="422" spans="1:3" x14ac:dyDescent="0.35">
      <c r="A422" s="127" t="s">
        <v>27053</v>
      </c>
      <c r="B422" s="127"/>
      <c r="C422" s="127">
        <v>2023</v>
      </c>
    </row>
    <row r="423" spans="1:3" x14ac:dyDescent="0.35">
      <c r="A423" s="127" t="s">
        <v>27054</v>
      </c>
      <c r="B423" s="127"/>
      <c r="C423" s="127">
        <v>2023</v>
      </c>
    </row>
    <row r="424" spans="1:3" x14ac:dyDescent="0.35">
      <c r="A424" s="127" t="s">
        <v>27055</v>
      </c>
      <c r="B424" s="127"/>
      <c r="C424" s="127">
        <v>2023</v>
      </c>
    </row>
    <row r="425" spans="1:3" x14ac:dyDescent="0.35">
      <c r="A425" s="127" t="s">
        <v>27056</v>
      </c>
      <c r="B425" s="127"/>
      <c r="C425" s="127">
        <v>2023</v>
      </c>
    </row>
    <row r="426" spans="1:3" x14ac:dyDescent="0.35">
      <c r="A426" s="127" t="s">
        <v>27057</v>
      </c>
      <c r="B426" s="127"/>
      <c r="C426" s="127">
        <v>2023</v>
      </c>
    </row>
    <row r="427" spans="1:3" x14ac:dyDescent="0.35">
      <c r="A427" s="127" t="s">
        <v>27058</v>
      </c>
      <c r="B427" s="127"/>
      <c r="C427" s="127">
        <v>2023</v>
      </c>
    </row>
    <row r="428" spans="1:3" x14ac:dyDescent="0.35">
      <c r="A428" s="127" t="s">
        <v>27059</v>
      </c>
      <c r="B428" s="127"/>
      <c r="C428" s="127">
        <v>2023</v>
      </c>
    </row>
    <row r="429" spans="1:3" x14ac:dyDescent="0.35">
      <c r="A429" s="127" t="s">
        <v>27060</v>
      </c>
      <c r="B429" s="127"/>
      <c r="C429" s="127">
        <v>2023</v>
      </c>
    </row>
    <row r="430" spans="1:3" x14ac:dyDescent="0.35">
      <c r="A430" s="127" t="s">
        <v>27061</v>
      </c>
      <c r="B430" s="127"/>
      <c r="C430" s="127">
        <v>2023</v>
      </c>
    </row>
    <row r="431" spans="1:3" x14ac:dyDescent="0.35">
      <c r="A431" s="127" t="s">
        <v>27062</v>
      </c>
      <c r="B431" s="127"/>
      <c r="C431" s="127">
        <v>2023</v>
      </c>
    </row>
    <row r="432" spans="1:3" x14ac:dyDescent="0.35">
      <c r="A432" s="127" t="s">
        <v>27063</v>
      </c>
      <c r="B432" s="127" t="s">
        <v>27064</v>
      </c>
      <c r="C432" s="127">
        <v>2018</v>
      </c>
    </row>
    <row r="433" spans="1:3" x14ac:dyDescent="0.35">
      <c r="A433" s="127" t="s">
        <v>27065</v>
      </c>
      <c r="B433" s="127" t="s">
        <v>26663</v>
      </c>
      <c r="C433" s="127">
        <v>2018</v>
      </c>
    </row>
    <row r="434" spans="1:3" x14ac:dyDescent="0.35">
      <c r="A434" s="127" t="s">
        <v>27066</v>
      </c>
      <c r="B434" s="127" t="s">
        <v>27067</v>
      </c>
      <c r="C434" s="127">
        <v>2018</v>
      </c>
    </row>
    <row r="435" spans="1:3" x14ac:dyDescent="0.35">
      <c r="A435" s="127" t="s">
        <v>27068</v>
      </c>
      <c r="B435" s="127" t="s">
        <v>27069</v>
      </c>
      <c r="C435" s="127">
        <v>2018</v>
      </c>
    </row>
    <row r="436" spans="1:3" x14ac:dyDescent="0.35">
      <c r="A436" s="127" t="s">
        <v>27070</v>
      </c>
      <c r="B436" s="127" t="s">
        <v>26663</v>
      </c>
      <c r="C436" s="127">
        <v>2018</v>
      </c>
    </row>
    <row r="437" spans="1:3" x14ac:dyDescent="0.35">
      <c r="A437" s="127" t="s">
        <v>27071</v>
      </c>
      <c r="B437" s="127" t="s">
        <v>27072</v>
      </c>
      <c r="C437" s="127">
        <v>2018</v>
      </c>
    </row>
    <row r="438" spans="1:3" x14ac:dyDescent="0.35">
      <c r="A438" s="127" t="s">
        <v>27073</v>
      </c>
      <c r="B438" s="127" t="s">
        <v>7132</v>
      </c>
      <c r="C438" s="127">
        <v>2023</v>
      </c>
    </row>
    <row r="439" spans="1:3" x14ac:dyDescent="0.35">
      <c r="A439" s="127" t="s">
        <v>27074</v>
      </c>
      <c r="B439" s="127" t="s">
        <v>27075</v>
      </c>
      <c r="C439" s="127">
        <v>2018</v>
      </c>
    </row>
    <row r="440" spans="1:3" x14ac:dyDescent="0.35">
      <c r="A440" s="127" t="s">
        <v>27076</v>
      </c>
      <c r="B440" s="127" t="s">
        <v>27077</v>
      </c>
      <c r="C440" s="127">
        <v>2018</v>
      </c>
    </row>
    <row r="441" spans="1:3" x14ac:dyDescent="0.35">
      <c r="A441" s="127" t="s">
        <v>27078</v>
      </c>
      <c r="B441" s="127" t="s">
        <v>6952</v>
      </c>
      <c r="C441" s="127">
        <v>2018</v>
      </c>
    </row>
    <row r="442" spans="1:3" x14ac:dyDescent="0.35">
      <c r="A442" s="127" t="s">
        <v>27079</v>
      </c>
      <c r="B442" s="127" t="s">
        <v>27080</v>
      </c>
      <c r="C442" s="127">
        <v>2018</v>
      </c>
    </row>
    <row r="443" spans="1:3" x14ac:dyDescent="0.35">
      <c r="A443" s="127" t="s">
        <v>27081</v>
      </c>
      <c r="B443" s="127"/>
      <c r="C443" s="127">
        <v>2023</v>
      </c>
    </row>
    <row r="444" spans="1:3" x14ac:dyDescent="0.35">
      <c r="A444" s="127" t="s">
        <v>27082</v>
      </c>
      <c r="B444" s="127"/>
      <c r="C444" s="127">
        <v>2023</v>
      </c>
    </row>
    <row r="445" spans="1:3" x14ac:dyDescent="0.35">
      <c r="A445" s="127" t="s">
        <v>27083</v>
      </c>
      <c r="B445" s="127"/>
      <c r="C445" s="127">
        <v>2023</v>
      </c>
    </row>
    <row r="446" spans="1:3" x14ac:dyDescent="0.35">
      <c r="A446" s="127" t="s">
        <v>27084</v>
      </c>
      <c r="B446" s="127" t="s">
        <v>27085</v>
      </c>
      <c r="C446" s="127">
        <v>2018</v>
      </c>
    </row>
    <row r="447" spans="1:3" x14ac:dyDescent="0.35">
      <c r="A447" s="127" t="s">
        <v>27086</v>
      </c>
      <c r="B447" s="127" t="s">
        <v>27087</v>
      </c>
      <c r="C447" s="127">
        <v>2018</v>
      </c>
    </row>
    <row r="448" spans="1:3" x14ac:dyDescent="0.35">
      <c r="A448" s="127" t="s">
        <v>27088</v>
      </c>
      <c r="B448" s="127" t="s">
        <v>27089</v>
      </c>
      <c r="C448" s="127">
        <v>2020</v>
      </c>
    </row>
    <row r="449" spans="1:3" x14ac:dyDescent="0.35">
      <c r="A449" s="127" t="s">
        <v>27090</v>
      </c>
      <c r="B449" s="127" t="s">
        <v>27091</v>
      </c>
      <c r="C449" s="127">
        <v>2018</v>
      </c>
    </row>
    <row r="450" spans="1:3" x14ac:dyDescent="0.35">
      <c r="A450" s="127" t="s">
        <v>27092</v>
      </c>
      <c r="B450" s="127" t="s">
        <v>6331</v>
      </c>
      <c r="C450" s="127">
        <v>2020</v>
      </c>
    </row>
    <row r="451" spans="1:3" x14ac:dyDescent="0.35">
      <c r="A451" s="127" t="s">
        <v>27093</v>
      </c>
      <c r="B451" s="127" t="s">
        <v>27094</v>
      </c>
      <c r="C451" s="127">
        <v>2020</v>
      </c>
    </row>
    <row r="452" spans="1:3" x14ac:dyDescent="0.35">
      <c r="A452" s="127" t="s">
        <v>27095</v>
      </c>
      <c r="B452" s="127" t="s">
        <v>27096</v>
      </c>
      <c r="C452" s="127">
        <v>2018</v>
      </c>
    </row>
    <row r="453" spans="1:3" x14ac:dyDescent="0.35">
      <c r="A453" s="127" t="s">
        <v>27097</v>
      </c>
      <c r="B453" s="127" t="s">
        <v>27098</v>
      </c>
      <c r="C453" s="127">
        <v>2020</v>
      </c>
    </row>
    <row r="454" spans="1:3" x14ac:dyDescent="0.35">
      <c r="A454" s="127" t="s">
        <v>27099</v>
      </c>
      <c r="B454" s="127" t="s">
        <v>27099</v>
      </c>
      <c r="C454" s="127">
        <v>2020</v>
      </c>
    </row>
    <row r="455" spans="1:3" x14ac:dyDescent="0.35">
      <c r="A455" s="127" t="s">
        <v>27100</v>
      </c>
      <c r="B455" s="127" t="s">
        <v>27099</v>
      </c>
      <c r="C455" s="127">
        <v>2020</v>
      </c>
    </row>
    <row r="456" spans="1:3" x14ac:dyDescent="0.35">
      <c r="A456" s="127" t="s">
        <v>27100</v>
      </c>
      <c r="B456" s="127" t="s">
        <v>27099</v>
      </c>
      <c r="C456" s="127">
        <v>2020</v>
      </c>
    </row>
    <row r="457" spans="1:3" x14ac:dyDescent="0.35">
      <c r="A457" s="127" t="s">
        <v>27101</v>
      </c>
      <c r="B457" s="127" t="s">
        <v>27102</v>
      </c>
      <c r="C457" s="127">
        <v>2020</v>
      </c>
    </row>
    <row r="458" spans="1:3" x14ac:dyDescent="0.35">
      <c r="A458" s="127" t="s">
        <v>27103</v>
      </c>
      <c r="B458" s="127"/>
      <c r="C458" s="127">
        <v>2023</v>
      </c>
    </row>
    <row r="459" spans="1:3" x14ac:dyDescent="0.35">
      <c r="A459" s="127" t="s">
        <v>6863</v>
      </c>
      <c r="B459" s="127"/>
      <c r="C459" s="127">
        <v>2023</v>
      </c>
    </row>
    <row r="460" spans="1:3" x14ac:dyDescent="0.35">
      <c r="A460" s="127" t="s">
        <v>27104</v>
      </c>
      <c r="B460" s="127" t="s">
        <v>27104</v>
      </c>
      <c r="C460" s="127">
        <v>2020</v>
      </c>
    </row>
    <row r="461" spans="1:3" x14ac:dyDescent="0.35">
      <c r="A461" s="127" t="s">
        <v>27105</v>
      </c>
      <c r="B461" s="127" t="s">
        <v>27104</v>
      </c>
      <c r="C461" s="127">
        <v>2020</v>
      </c>
    </row>
    <row r="462" spans="1:3" x14ac:dyDescent="0.35">
      <c r="A462" s="127" t="s">
        <v>6503</v>
      </c>
      <c r="B462" s="127" t="s">
        <v>27104</v>
      </c>
      <c r="C462" s="127">
        <v>2020</v>
      </c>
    </row>
    <row r="463" spans="1:3" x14ac:dyDescent="0.35">
      <c r="A463" s="127" t="s">
        <v>27106</v>
      </c>
      <c r="B463" s="127" t="s">
        <v>27104</v>
      </c>
      <c r="C463" s="127">
        <v>2023</v>
      </c>
    </row>
    <row r="464" spans="1:3" x14ac:dyDescent="0.35">
      <c r="A464" s="127" t="s">
        <v>27107</v>
      </c>
      <c r="B464" s="127" t="s">
        <v>6331</v>
      </c>
      <c r="C464" s="127">
        <v>2020</v>
      </c>
    </row>
    <row r="465" spans="1:3" x14ac:dyDescent="0.35">
      <c r="A465" s="127" t="s">
        <v>6331</v>
      </c>
      <c r="B465" s="127" t="s">
        <v>6331</v>
      </c>
      <c r="C465" s="127">
        <v>2020</v>
      </c>
    </row>
    <row r="466" spans="1:3" x14ac:dyDescent="0.35">
      <c r="A466" s="127" t="s">
        <v>27108</v>
      </c>
      <c r="B466" s="127"/>
      <c r="C466" s="127">
        <v>2023</v>
      </c>
    </row>
    <row r="467" spans="1:3" x14ac:dyDescent="0.35">
      <c r="A467" s="127" t="s">
        <v>27109</v>
      </c>
      <c r="B467" s="127" t="s">
        <v>26663</v>
      </c>
      <c r="C467" s="127">
        <v>2020</v>
      </c>
    </row>
    <row r="468" spans="1:3" x14ac:dyDescent="0.35">
      <c r="A468" s="127" t="s">
        <v>27110</v>
      </c>
      <c r="B468" s="129" t="s">
        <v>27111</v>
      </c>
      <c r="C468" s="127">
        <v>2018</v>
      </c>
    </row>
    <row r="469" spans="1:3" x14ac:dyDescent="0.35">
      <c r="A469" s="127" t="s">
        <v>27112</v>
      </c>
      <c r="B469" s="129" t="s">
        <v>27112</v>
      </c>
      <c r="C469" s="127">
        <v>2018</v>
      </c>
    </row>
    <row r="470" spans="1:3" x14ac:dyDescent="0.35">
      <c r="A470" s="127" t="s">
        <v>27113</v>
      </c>
      <c r="B470" s="129" t="s">
        <v>27113</v>
      </c>
      <c r="C470" s="127">
        <v>2018</v>
      </c>
    </row>
    <row r="471" spans="1:3" x14ac:dyDescent="0.35">
      <c r="A471" s="127" t="s">
        <v>27114</v>
      </c>
      <c r="B471" s="127" t="s">
        <v>27114</v>
      </c>
      <c r="C471" s="127">
        <v>2023</v>
      </c>
    </row>
    <row r="472" spans="1:3" x14ac:dyDescent="0.35">
      <c r="A472" s="127" t="s">
        <v>27115</v>
      </c>
      <c r="B472" s="127" t="s">
        <v>27116</v>
      </c>
      <c r="C472" s="127">
        <v>2018</v>
      </c>
    </row>
    <row r="473" spans="1:3" x14ac:dyDescent="0.35">
      <c r="A473" s="127" t="s">
        <v>26663</v>
      </c>
      <c r="B473" s="127" t="s">
        <v>26663</v>
      </c>
      <c r="C473" s="127">
        <v>2020</v>
      </c>
    </row>
    <row r="474" spans="1:3" x14ac:dyDescent="0.35">
      <c r="A474" s="127" t="s">
        <v>27117</v>
      </c>
      <c r="B474" s="127" t="s">
        <v>26663</v>
      </c>
      <c r="C474" s="127">
        <v>2023</v>
      </c>
    </row>
    <row r="475" spans="1:3" x14ac:dyDescent="0.35">
      <c r="A475" s="127" t="s">
        <v>27118</v>
      </c>
      <c r="B475" s="127" t="s">
        <v>27118</v>
      </c>
      <c r="C475" s="127">
        <v>2018</v>
      </c>
    </row>
    <row r="476" spans="1:3" x14ac:dyDescent="0.35">
      <c r="A476" s="127" t="s">
        <v>27119</v>
      </c>
      <c r="B476" s="127" t="s">
        <v>26663</v>
      </c>
      <c r="C476" s="127">
        <v>2020</v>
      </c>
    </row>
    <row r="477" spans="1:3" x14ac:dyDescent="0.35">
      <c r="A477" s="127" t="s">
        <v>27120</v>
      </c>
      <c r="B477" s="127" t="s">
        <v>27121</v>
      </c>
      <c r="C477" s="127">
        <v>2020</v>
      </c>
    </row>
    <row r="478" spans="1:3" x14ac:dyDescent="0.35">
      <c r="A478" s="127" t="s">
        <v>27121</v>
      </c>
      <c r="B478" s="127" t="s">
        <v>27121</v>
      </c>
      <c r="C478" s="127">
        <v>2020</v>
      </c>
    </row>
    <row r="479" spans="1:3" x14ac:dyDescent="0.35">
      <c r="A479" s="127" t="s">
        <v>27122</v>
      </c>
      <c r="B479" s="127" t="s">
        <v>27123</v>
      </c>
      <c r="C479" s="127">
        <v>2018</v>
      </c>
    </row>
    <row r="480" spans="1:3" x14ac:dyDescent="0.35">
      <c r="A480" s="127" t="s">
        <v>8087</v>
      </c>
      <c r="B480" s="127" t="s">
        <v>8087</v>
      </c>
      <c r="C480" s="127">
        <v>2020</v>
      </c>
    </row>
    <row r="481" spans="1:3" x14ac:dyDescent="0.35">
      <c r="A481" s="127" t="s">
        <v>27124</v>
      </c>
      <c r="B481" s="127" t="s">
        <v>7132</v>
      </c>
      <c r="C481" s="127">
        <v>2020</v>
      </c>
    </row>
    <row r="482" spans="1:3" x14ac:dyDescent="0.35">
      <c r="A482" s="127" t="s">
        <v>7132</v>
      </c>
      <c r="B482" s="127" t="s">
        <v>7132</v>
      </c>
      <c r="C482" s="127">
        <v>2020</v>
      </c>
    </row>
    <row r="483" spans="1:3" x14ac:dyDescent="0.35">
      <c r="A483" s="127" t="s">
        <v>27125</v>
      </c>
      <c r="B483" s="127" t="s">
        <v>27125</v>
      </c>
      <c r="C483" s="127">
        <v>2023</v>
      </c>
    </row>
    <row r="484" spans="1:3" x14ac:dyDescent="0.35">
      <c r="A484" s="127" t="s">
        <v>27126</v>
      </c>
      <c r="B484" s="127" t="s">
        <v>27077</v>
      </c>
      <c r="C484" s="127">
        <v>2023</v>
      </c>
    </row>
    <row r="485" spans="1:3" x14ac:dyDescent="0.35">
      <c r="A485" s="127" t="s">
        <v>27127</v>
      </c>
      <c r="B485" s="127" t="s">
        <v>27127</v>
      </c>
      <c r="C485" s="127">
        <v>2023</v>
      </c>
    </row>
    <row r="486" spans="1:3" x14ac:dyDescent="0.35">
      <c r="A486" s="127" t="s">
        <v>27128</v>
      </c>
      <c r="B486" s="127" t="s">
        <v>27128</v>
      </c>
      <c r="C486" s="127">
        <v>2023</v>
      </c>
    </row>
    <row r="487" spans="1:3" x14ac:dyDescent="0.35">
      <c r="A487" s="127" t="s">
        <v>27129</v>
      </c>
      <c r="B487" s="127" t="s">
        <v>27077</v>
      </c>
      <c r="C487" s="127">
        <v>2020</v>
      </c>
    </row>
    <row r="488" spans="1:3" x14ac:dyDescent="0.35">
      <c r="A488" s="127" t="s">
        <v>27130</v>
      </c>
      <c r="B488" s="127" t="s">
        <v>27131</v>
      </c>
      <c r="C488" s="127">
        <v>2018</v>
      </c>
    </row>
    <row r="489" spans="1:3" x14ac:dyDescent="0.35">
      <c r="A489" s="127" t="s">
        <v>27132</v>
      </c>
      <c r="B489" s="127" t="s">
        <v>27133</v>
      </c>
      <c r="C489" s="127">
        <v>2020</v>
      </c>
    </row>
    <row r="490" spans="1:3" x14ac:dyDescent="0.35">
      <c r="A490" s="127" t="s">
        <v>27133</v>
      </c>
      <c r="B490" s="127" t="s">
        <v>27133</v>
      </c>
      <c r="C490" s="127">
        <v>2020</v>
      </c>
    </row>
    <row r="491" spans="1:3" x14ac:dyDescent="0.35">
      <c r="A491" s="127" t="s">
        <v>6952</v>
      </c>
      <c r="B491" s="127" t="s">
        <v>6952</v>
      </c>
      <c r="C491" s="127">
        <v>2020</v>
      </c>
    </row>
    <row r="492" spans="1:3" x14ac:dyDescent="0.35">
      <c r="A492" s="127" t="s">
        <v>27134</v>
      </c>
      <c r="B492" s="127" t="s">
        <v>6952</v>
      </c>
      <c r="C492" s="127">
        <v>2023</v>
      </c>
    </row>
    <row r="493" spans="1:3" x14ac:dyDescent="0.35">
      <c r="A493" s="127" t="s">
        <v>27135</v>
      </c>
      <c r="B493" s="127" t="s">
        <v>27135</v>
      </c>
      <c r="C493" s="127">
        <v>2023</v>
      </c>
    </row>
    <row r="494" spans="1:3" x14ac:dyDescent="0.35">
      <c r="A494" s="127" t="s">
        <v>27080</v>
      </c>
      <c r="B494" s="127" t="s">
        <v>27080</v>
      </c>
      <c r="C494" s="127">
        <v>2020</v>
      </c>
    </row>
    <row r="495" spans="1:3" x14ac:dyDescent="0.35">
      <c r="A495" s="127" t="s">
        <v>27136</v>
      </c>
      <c r="B495" s="127" t="s">
        <v>27136</v>
      </c>
      <c r="C495" s="127">
        <v>2018</v>
      </c>
    </row>
    <row r="496" spans="1:3" x14ac:dyDescent="0.35">
      <c r="A496" s="127" t="s">
        <v>27137</v>
      </c>
      <c r="B496" s="127" t="s">
        <v>27138</v>
      </c>
      <c r="C496" s="127">
        <v>2020</v>
      </c>
    </row>
    <row r="497" spans="1:3" x14ac:dyDescent="0.35">
      <c r="A497" s="127" t="s">
        <v>27139</v>
      </c>
      <c r="B497" s="127" t="s">
        <v>27139</v>
      </c>
      <c r="C497" s="127">
        <v>2020</v>
      </c>
    </row>
    <row r="498" spans="1:3" x14ac:dyDescent="0.35">
      <c r="A498" s="127" t="s">
        <v>27140</v>
      </c>
      <c r="B498" s="127" t="s">
        <v>27140</v>
      </c>
      <c r="C498" s="127">
        <v>2018</v>
      </c>
    </row>
    <row r="499" spans="1:3" x14ac:dyDescent="0.35">
      <c r="A499" s="127" t="s">
        <v>27141</v>
      </c>
      <c r="B499" s="127" t="s">
        <v>27141</v>
      </c>
      <c r="C499" s="127">
        <v>2020</v>
      </c>
    </row>
    <row r="500" spans="1:3" x14ac:dyDescent="0.35">
      <c r="A500" s="127" t="s">
        <v>27142</v>
      </c>
      <c r="B500" s="127" t="s">
        <v>27142</v>
      </c>
      <c r="C500" s="127">
        <v>2018</v>
      </c>
    </row>
    <row r="501" spans="1:3" x14ac:dyDescent="0.35">
      <c r="A501" s="127" t="s">
        <v>27143</v>
      </c>
      <c r="B501" s="127" t="s">
        <v>27144</v>
      </c>
      <c r="C501" s="127">
        <v>2018</v>
      </c>
    </row>
    <row r="502" spans="1:3" x14ac:dyDescent="0.35">
      <c r="A502" s="127" t="s">
        <v>27144</v>
      </c>
      <c r="B502" s="127" t="s">
        <v>27144</v>
      </c>
      <c r="C502" s="127">
        <v>2018</v>
      </c>
    </row>
    <row r="503" spans="1:3" x14ac:dyDescent="0.35">
      <c r="A503" s="127" t="s">
        <v>27145</v>
      </c>
      <c r="B503" s="127" t="s">
        <v>27145</v>
      </c>
      <c r="C503" s="127">
        <v>2018</v>
      </c>
    </row>
    <row r="504" spans="1:3" x14ac:dyDescent="0.35">
      <c r="A504" s="127" t="s">
        <v>27146</v>
      </c>
      <c r="B504" s="127" t="s">
        <v>27146</v>
      </c>
      <c r="C504" s="127">
        <v>2018</v>
      </c>
    </row>
    <row r="505" spans="1:3" x14ac:dyDescent="0.35">
      <c r="A505" s="127" t="s">
        <v>27147</v>
      </c>
      <c r="B505" s="127"/>
      <c r="C505" s="127">
        <v>2023</v>
      </c>
    </row>
    <row r="506" spans="1:3" x14ac:dyDescent="0.35">
      <c r="A506" s="127" t="s">
        <v>27148</v>
      </c>
      <c r="B506" s="127"/>
      <c r="C506" s="127">
        <v>2023</v>
      </c>
    </row>
    <row r="507" spans="1:3" x14ac:dyDescent="0.35">
      <c r="A507" s="127" t="s">
        <v>27149</v>
      </c>
      <c r="B507" s="127"/>
      <c r="C507" s="127">
        <v>2023</v>
      </c>
    </row>
    <row r="508" spans="1:3" x14ac:dyDescent="0.35">
      <c r="A508" s="127" t="s">
        <v>27150</v>
      </c>
      <c r="B508" s="127" t="s">
        <v>6331</v>
      </c>
      <c r="C508" s="127">
        <v>2020</v>
      </c>
    </row>
    <row r="509" spans="1:3" x14ac:dyDescent="0.35">
      <c r="A509" s="127" t="s">
        <v>27151</v>
      </c>
      <c r="B509" s="127" t="s">
        <v>26976</v>
      </c>
      <c r="C509" s="127">
        <v>2018</v>
      </c>
    </row>
    <row r="510" spans="1:3" x14ac:dyDescent="0.35">
      <c r="A510" s="127" t="s">
        <v>27152</v>
      </c>
      <c r="B510" s="127" t="s">
        <v>26976</v>
      </c>
      <c r="C510" s="127">
        <v>2018</v>
      </c>
    </row>
    <row r="511" spans="1:3" x14ac:dyDescent="0.35">
      <c r="A511" s="127" t="s">
        <v>27153</v>
      </c>
      <c r="B511" s="127" t="s">
        <v>27154</v>
      </c>
      <c r="C511" s="127">
        <v>2018</v>
      </c>
    </row>
    <row r="512" spans="1:3" x14ac:dyDescent="0.35">
      <c r="A512" s="127" t="s">
        <v>27155</v>
      </c>
      <c r="B512" s="127" t="s">
        <v>26977</v>
      </c>
      <c r="C512" s="127">
        <v>2018</v>
      </c>
    </row>
    <row r="513" spans="1:3" x14ac:dyDescent="0.35">
      <c r="A513" s="127" t="s">
        <v>27156</v>
      </c>
      <c r="B513" s="127" t="s">
        <v>27157</v>
      </c>
      <c r="C513" s="127">
        <v>2018</v>
      </c>
    </row>
    <row r="514" spans="1:3" x14ac:dyDescent="0.35">
      <c r="A514" s="127" t="s">
        <v>27158</v>
      </c>
      <c r="B514" s="127" t="s">
        <v>27159</v>
      </c>
      <c r="C514" s="127">
        <v>2018</v>
      </c>
    </row>
    <row r="515" spans="1:3" x14ac:dyDescent="0.35">
      <c r="A515" s="127" t="s">
        <v>27160</v>
      </c>
      <c r="B515" s="127" t="s">
        <v>27161</v>
      </c>
      <c r="C515" s="127">
        <v>2018</v>
      </c>
    </row>
    <row r="516" spans="1:3" x14ac:dyDescent="0.35">
      <c r="A516" s="127" t="s">
        <v>6551</v>
      </c>
      <c r="B516" s="127" t="s">
        <v>6551</v>
      </c>
      <c r="C516" s="127">
        <v>2018</v>
      </c>
    </row>
    <row r="517" spans="1:3" x14ac:dyDescent="0.35">
      <c r="A517" s="127" t="s">
        <v>27162</v>
      </c>
      <c r="B517" s="127" t="s">
        <v>27163</v>
      </c>
      <c r="C517" s="127">
        <v>2020</v>
      </c>
    </row>
    <row r="518" spans="1:3" x14ac:dyDescent="0.35">
      <c r="A518" s="127" t="s">
        <v>27164</v>
      </c>
      <c r="B518" s="127" t="s">
        <v>27164</v>
      </c>
      <c r="C518" s="127">
        <v>2020</v>
      </c>
    </row>
    <row r="519" spans="1:3" x14ac:dyDescent="0.35">
      <c r="A519" s="127" t="s">
        <v>27165</v>
      </c>
      <c r="B519" s="127" t="s">
        <v>27164</v>
      </c>
      <c r="C519" s="127">
        <v>2020</v>
      </c>
    </row>
    <row r="520" spans="1:3" x14ac:dyDescent="0.35">
      <c r="A520" s="127" t="s">
        <v>27166</v>
      </c>
      <c r="B520" s="127" t="s">
        <v>27164</v>
      </c>
      <c r="C520" s="127">
        <v>2018</v>
      </c>
    </row>
    <row r="521" spans="1:3" x14ac:dyDescent="0.35">
      <c r="A521" s="127" t="s">
        <v>27167</v>
      </c>
      <c r="B521" s="127" t="s">
        <v>27167</v>
      </c>
      <c r="C521" s="127">
        <v>2018</v>
      </c>
    </row>
    <row r="522" spans="1:3" x14ac:dyDescent="0.35">
      <c r="A522" s="127" t="s">
        <v>27168</v>
      </c>
      <c r="B522" s="127" t="s">
        <v>27169</v>
      </c>
      <c r="C522" s="127">
        <v>2018</v>
      </c>
    </row>
    <row r="523" spans="1:3" x14ac:dyDescent="0.35">
      <c r="A523" s="127" t="s">
        <v>27170</v>
      </c>
      <c r="B523" s="127" t="s">
        <v>27171</v>
      </c>
      <c r="C523" s="127">
        <v>2018</v>
      </c>
    </row>
    <row r="524" spans="1:3" x14ac:dyDescent="0.35">
      <c r="A524" s="127" t="s">
        <v>27172</v>
      </c>
      <c r="B524" s="127" t="s">
        <v>6521</v>
      </c>
      <c r="C524" s="127">
        <v>2020</v>
      </c>
    </row>
    <row r="525" spans="1:3" x14ac:dyDescent="0.35">
      <c r="A525" s="127" t="s">
        <v>6521</v>
      </c>
      <c r="B525" s="127" t="s">
        <v>6521</v>
      </c>
      <c r="C525" s="127">
        <v>2020</v>
      </c>
    </row>
    <row r="526" spans="1:3" x14ac:dyDescent="0.35">
      <c r="A526" s="127" t="s">
        <v>27173</v>
      </c>
      <c r="B526" s="127" t="s">
        <v>27173</v>
      </c>
      <c r="C526" s="127">
        <v>2020</v>
      </c>
    </row>
    <row r="527" spans="1:3" x14ac:dyDescent="0.35">
      <c r="A527" s="127" t="s">
        <v>27174</v>
      </c>
      <c r="B527" s="127" t="s">
        <v>27175</v>
      </c>
      <c r="C527" s="127">
        <v>2018</v>
      </c>
    </row>
    <row r="528" spans="1:3" x14ac:dyDescent="0.35">
      <c r="A528" s="127" t="s">
        <v>27176</v>
      </c>
      <c r="B528" s="127" t="s">
        <v>27177</v>
      </c>
      <c r="C528" s="127">
        <v>2018</v>
      </c>
    </row>
    <row r="529" spans="1:3" x14ac:dyDescent="0.35">
      <c r="A529" s="127" t="s">
        <v>27178</v>
      </c>
      <c r="B529" s="127" t="s">
        <v>27179</v>
      </c>
      <c r="C529" s="127">
        <v>2018</v>
      </c>
    </row>
    <row r="530" spans="1:3" x14ac:dyDescent="0.35">
      <c r="A530" s="127" t="s">
        <v>27180</v>
      </c>
      <c r="B530" s="127" t="s">
        <v>27181</v>
      </c>
      <c r="C530" s="127">
        <v>2020</v>
      </c>
    </row>
    <row r="531" spans="1:3" x14ac:dyDescent="0.35">
      <c r="A531" s="127" t="s">
        <v>8070</v>
      </c>
      <c r="B531" s="127" t="s">
        <v>8071</v>
      </c>
      <c r="C531" s="127">
        <v>2020</v>
      </c>
    </row>
    <row r="532" spans="1:3" x14ac:dyDescent="0.35">
      <c r="A532" s="127" t="s">
        <v>27182</v>
      </c>
      <c r="B532" s="127" t="s">
        <v>27183</v>
      </c>
      <c r="C532" s="127">
        <v>2020</v>
      </c>
    </row>
    <row r="533" spans="1:3" x14ac:dyDescent="0.35">
      <c r="A533" s="127" t="s">
        <v>27184</v>
      </c>
      <c r="B533" s="127" t="s">
        <v>27185</v>
      </c>
      <c r="C533" s="127">
        <v>2020</v>
      </c>
    </row>
    <row r="534" spans="1:3" x14ac:dyDescent="0.35">
      <c r="A534" s="127" t="s">
        <v>8071</v>
      </c>
      <c r="B534" s="127" t="s">
        <v>8071</v>
      </c>
      <c r="C534" s="127">
        <v>2020</v>
      </c>
    </row>
    <row r="535" spans="1:3" x14ac:dyDescent="0.35">
      <c r="A535" s="127" t="s">
        <v>27186</v>
      </c>
      <c r="B535" s="127" t="s">
        <v>6551</v>
      </c>
      <c r="C535" s="127">
        <v>2020</v>
      </c>
    </row>
    <row r="536" spans="1:3" x14ac:dyDescent="0.35">
      <c r="A536" s="127" t="s">
        <v>27187</v>
      </c>
      <c r="B536" s="127" t="s">
        <v>27163</v>
      </c>
      <c r="C536" s="127">
        <v>2020</v>
      </c>
    </row>
    <row r="537" spans="1:3" x14ac:dyDescent="0.35">
      <c r="A537" s="127" t="s">
        <v>27188</v>
      </c>
      <c r="B537" s="127" t="s">
        <v>6551</v>
      </c>
      <c r="C537" s="127">
        <v>2020</v>
      </c>
    </row>
    <row r="538" spans="1:3" x14ac:dyDescent="0.35">
      <c r="A538" s="127" t="s">
        <v>27189</v>
      </c>
      <c r="B538" s="127" t="s">
        <v>27190</v>
      </c>
      <c r="C538" s="127">
        <v>2020</v>
      </c>
    </row>
    <row r="539" spans="1:3" x14ac:dyDescent="0.35">
      <c r="A539" s="127" t="s">
        <v>27191</v>
      </c>
      <c r="B539" s="127"/>
      <c r="C539" s="127">
        <v>2023</v>
      </c>
    </row>
    <row r="540" spans="1:3" x14ac:dyDescent="0.35">
      <c r="A540" s="127" t="s">
        <v>27192</v>
      </c>
      <c r="B540" s="127" t="s">
        <v>27193</v>
      </c>
      <c r="C540" s="127">
        <v>2020</v>
      </c>
    </row>
    <row r="541" spans="1:3" x14ac:dyDescent="0.35">
      <c r="A541" s="127" t="s">
        <v>27194</v>
      </c>
      <c r="B541" s="127" t="s">
        <v>27195</v>
      </c>
      <c r="C541" s="127">
        <v>2020</v>
      </c>
    </row>
    <row r="542" spans="1:3" x14ac:dyDescent="0.35">
      <c r="A542" s="127" t="s">
        <v>27196</v>
      </c>
      <c r="B542" s="127" t="s">
        <v>27197</v>
      </c>
      <c r="C542" s="127">
        <v>2020</v>
      </c>
    </row>
    <row r="543" spans="1:3" x14ac:dyDescent="0.35">
      <c r="A543" s="127" t="s">
        <v>27198</v>
      </c>
      <c r="B543" s="127" t="s">
        <v>27199</v>
      </c>
      <c r="C543" s="127">
        <v>2020</v>
      </c>
    </row>
    <row r="544" spans="1:3" x14ac:dyDescent="0.35">
      <c r="A544" s="127" t="s">
        <v>27200</v>
      </c>
      <c r="B544" s="127" t="s">
        <v>27201</v>
      </c>
      <c r="C544" s="127">
        <v>2018</v>
      </c>
    </row>
    <row r="545" spans="1:3" x14ac:dyDescent="0.35">
      <c r="A545" s="127" t="s">
        <v>27202</v>
      </c>
      <c r="B545" s="127" t="s">
        <v>27203</v>
      </c>
      <c r="C545" s="127">
        <v>2018</v>
      </c>
    </row>
    <row r="546" spans="1:3" x14ac:dyDescent="0.35">
      <c r="A546" s="127" t="s">
        <v>27204</v>
      </c>
      <c r="B546" s="127" t="s">
        <v>27204</v>
      </c>
      <c r="C546" s="127">
        <v>2018</v>
      </c>
    </row>
    <row r="547" spans="1:3" x14ac:dyDescent="0.35">
      <c r="A547" s="127" t="s">
        <v>27205</v>
      </c>
      <c r="B547" s="127" t="s">
        <v>27205</v>
      </c>
      <c r="C547" s="127">
        <v>2018</v>
      </c>
    </row>
    <row r="548" spans="1:3" x14ac:dyDescent="0.35">
      <c r="A548" s="127" t="s">
        <v>27206</v>
      </c>
      <c r="B548" s="127" t="s">
        <v>27206</v>
      </c>
      <c r="C548" s="127">
        <v>2018</v>
      </c>
    </row>
    <row r="549" spans="1:3" x14ac:dyDescent="0.35">
      <c r="A549" s="127" t="s">
        <v>27207</v>
      </c>
      <c r="B549" s="127" t="s">
        <v>27207</v>
      </c>
      <c r="C549" s="127">
        <v>2018</v>
      </c>
    </row>
    <row r="550" spans="1:3" x14ac:dyDescent="0.35">
      <c r="A550" s="127" t="s">
        <v>27208</v>
      </c>
      <c r="B550" s="127" t="s">
        <v>27208</v>
      </c>
      <c r="C550" s="127">
        <v>2018</v>
      </c>
    </row>
    <row r="551" spans="1:3" x14ac:dyDescent="0.35">
      <c r="A551" s="127" t="s">
        <v>27209</v>
      </c>
      <c r="B551" s="127" t="s">
        <v>27209</v>
      </c>
      <c r="C551" s="127">
        <v>2018</v>
      </c>
    </row>
    <row r="552" spans="1:3" x14ac:dyDescent="0.35">
      <c r="A552" s="127" t="s">
        <v>27210</v>
      </c>
      <c r="B552" s="127" t="s">
        <v>27211</v>
      </c>
      <c r="C552" s="127">
        <v>2018</v>
      </c>
    </row>
    <row r="553" spans="1:3" x14ac:dyDescent="0.35">
      <c r="A553" s="127" t="s">
        <v>27212</v>
      </c>
      <c r="B553" s="127" t="s">
        <v>27212</v>
      </c>
      <c r="C553" s="127">
        <v>2018</v>
      </c>
    </row>
    <row r="554" spans="1:3" x14ac:dyDescent="0.35">
      <c r="A554" s="127" t="s">
        <v>27213</v>
      </c>
      <c r="B554" s="127" t="s">
        <v>27213</v>
      </c>
      <c r="C554" s="127">
        <v>2018</v>
      </c>
    </row>
    <row r="555" spans="1:3" x14ac:dyDescent="0.35">
      <c r="A555" s="127" t="s">
        <v>27214</v>
      </c>
      <c r="B555" s="127" t="s">
        <v>27214</v>
      </c>
      <c r="C555" s="127">
        <v>2018</v>
      </c>
    </row>
    <row r="556" spans="1:3" x14ac:dyDescent="0.35">
      <c r="A556" s="127" t="s">
        <v>27215</v>
      </c>
      <c r="B556" s="127" t="s">
        <v>27215</v>
      </c>
      <c r="C556" s="127">
        <v>2018</v>
      </c>
    </row>
    <row r="557" spans="1:3" x14ac:dyDescent="0.35">
      <c r="A557" s="127" t="s">
        <v>27216</v>
      </c>
      <c r="B557" s="127" t="s">
        <v>27216</v>
      </c>
      <c r="C557" s="127">
        <v>2018</v>
      </c>
    </row>
    <row r="558" spans="1:3" x14ac:dyDescent="0.35">
      <c r="A558" s="127" t="s">
        <v>27217</v>
      </c>
      <c r="B558" s="127" t="s">
        <v>27217</v>
      </c>
      <c r="C558" s="127">
        <v>2018</v>
      </c>
    </row>
    <row r="559" spans="1:3" x14ac:dyDescent="0.35">
      <c r="A559" s="127" t="s">
        <v>27218</v>
      </c>
      <c r="B559" s="127" t="s">
        <v>27218</v>
      </c>
      <c r="C559" s="127">
        <v>2018</v>
      </c>
    </row>
    <row r="560" spans="1:3" x14ac:dyDescent="0.35">
      <c r="A560" s="127" t="s">
        <v>27219</v>
      </c>
      <c r="B560" s="127" t="s">
        <v>27219</v>
      </c>
      <c r="C560" s="127">
        <v>2018</v>
      </c>
    </row>
    <row r="561" spans="1:3" x14ac:dyDescent="0.35">
      <c r="A561" s="127" t="s">
        <v>27220</v>
      </c>
      <c r="B561" s="127" t="s">
        <v>27220</v>
      </c>
      <c r="C561" s="127">
        <v>2020</v>
      </c>
    </row>
    <row r="562" spans="1:3" x14ac:dyDescent="0.35">
      <c r="A562" s="127" t="s">
        <v>6506</v>
      </c>
      <c r="B562" s="127" t="s">
        <v>6506</v>
      </c>
      <c r="C562" s="127">
        <v>2020</v>
      </c>
    </row>
    <row r="563" spans="1:3" x14ac:dyDescent="0.35">
      <c r="A563" s="127" t="s">
        <v>27221</v>
      </c>
      <c r="B563" s="127" t="s">
        <v>27222</v>
      </c>
      <c r="C563" s="127">
        <v>2020</v>
      </c>
    </row>
    <row r="564" spans="1:3" x14ac:dyDescent="0.35">
      <c r="A564" s="127" t="s">
        <v>27223</v>
      </c>
      <c r="B564" s="127" t="s">
        <v>27223</v>
      </c>
      <c r="C564" s="127">
        <v>2018</v>
      </c>
    </row>
    <row r="565" spans="1:3" x14ac:dyDescent="0.35">
      <c r="A565" s="127" t="s">
        <v>27224</v>
      </c>
      <c r="B565" s="127" t="s">
        <v>27224</v>
      </c>
      <c r="C565" s="127">
        <v>2020</v>
      </c>
    </row>
    <row r="566" spans="1:3" x14ac:dyDescent="0.35">
      <c r="A566" s="127" t="s">
        <v>27225</v>
      </c>
      <c r="B566" s="127" t="s">
        <v>27225</v>
      </c>
      <c r="C566" s="127">
        <v>2018</v>
      </c>
    </row>
    <row r="567" spans="1:3" x14ac:dyDescent="0.35">
      <c r="A567" s="127" t="s">
        <v>27225</v>
      </c>
      <c r="B567" s="127" t="s">
        <v>27225</v>
      </c>
      <c r="C567" s="127">
        <v>2018</v>
      </c>
    </row>
    <row r="568" spans="1:3" x14ac:dyDescent="0.35">
      <c r="A568" s="127" t="s">
        <v>27226</v>
      </c>
      <c r="B568" s="127" t="s">
        <v>27226</v>
      </c>
      <c r="C568" s="127">
        <v>2018</v>
      </c>
    </row>
    <row r="569" spans="1:3" x14ac:dyDescent="0.35">
      <c r="A569" s="127" t="s">
        <v>27227</v>
      </c>
      <c r="B569" s="127" t="s">
        <v>27227</v>
      </c>
      <c r="C569" s="127">
        <v>2018</v>
      </c>
    </row>
    <row r="570" spans="1:3" x14ac:dyDescent="0.35">
      <c r="A570" s="127" t="s">
        <v>27228</v>
      </c>
      <c r="B570" s="127" t="s">
        <v>27228</v>
      </c>
      <c r="C570" s="127">
        <v>2018</v>
      </c>
    </row>
    <row r="571" spans="1:3" x14ac:dyDescent="0.35">
      <c r="A571" s="127" t="s">
        <v>27228</v>
      </c>
      <c r="B571" s="127" t="s">
        <v>27228</v>
      </c>
      <c r="C571" s="127">
        <v>2018</v>
      </c>
    </row>
    <row r="572" spans="1:3" x14ac:dyDescent="0.35">
      <c r="A572" s="127" t="s">
        <v>27229</v>
      </c>
      <c r="B572" s="127" t="s">
        <v>27229</v>
      </c>
      <c r="C572" s="127">
        <v>2018</v>
      </c>
    </row>
    <row r="573" spans="1:3" x14ac:dyDescent="0.35">
      <c r="A573" s="127" t="s">
        <v>27230</v>
      </c>
      <c r="B573" s="127" t="s">
        <v>27230</v>
      </c>
      <c r="C573" s="127">
        <v>2018</v>
      </c>
    </row>
    <row r="574" spans="1:3" x14ac:dyDescent="0.35">
      <c r="A574" s="127" t="s">
        <v>27231</v>
      </c>
      <c r="B574" s="127" t="s">
        <v>27231</v>
      </c>
      <c r="C574" s="127">
        <v>2018</v>
      </c>
    </row>
    <row r="575" spans="1:3" x14ac:dyDescent="0.35">
      <c r="A575" s="127" t="s">
        <v>27231</v>
      </c>
      <c r="B575" s="127" t="s">
        <v>27231</v>
      </c>
      <c r="C575" s="127">
        <v>2018</v>
      </c>
    </row>
    <row r="576" spans="1:3" x14ac:dyDescent="0.35">
      <c r="A576" s="127" t="s">
        <v>27232</v>
      </c>
      <c r="B576" s="127" t="s">
        <v>27232</v>
      </c>
      <c r="C576" s="127">
        <v>2018</v>
      </c>
    </row>
    <row r="577" spans="1:3" x14ac:dyDescent="0.35">
      <c r="A577" s="127" t="s">
        <v>27232</v>
      </c>
      <c r="B577" s="127" t="s">
        <v>27232</v>
      </c>
      <c r="C577" s="127">
        <v>2018</v>
      </c>
    </row>
    <row r="578" spans="1:3" x14ac:dyDescent="0.35">
      <c r="A578" s="127" t="s">
        <v>27233</v>
      </c>
      <c r="B578" s="127" t="s">
        <v>27233</v>
      </c>
      <c r="C578" s="127">
        <v>2018</v>
      </c>
    </row>
    <row r="579" spans="1:3" x14ac:dyDescent="0.35">
      <c r="A579" s="127" t="s">
        <v>27233</v>
      </c>
      <c r="B579" s="127" t="s">
        <v>27233</v>
      </c>
      <c r="C579" s="127">
        <v>2018</v>
      </c>
    </row>
    <row r="580" spans="1:3" x14ac:dyDescent="0.35">
      <c r="A580" s="127" t="s">
        <v>27234</v>
      </c>
      <c r="B580" s="127" t="s">
        <v>27234</v>
      </c>
      <c r="C580" s="127">
        <v>2018</v>
      </c>
    </row>
    <row r="581" spans="1:3" x14ac:dyDescent="0.35">
      <c r="A581" s="127" t="s">
        <v>27234</v>
      </c>
      <c r="B581" s="127" t="s">
        <v>27234</v>
      </c>
      <c r="C581" s="127">
        <v>2018</v>
      </c>
    </row>
    <row r="582" spans="1:3" x14ac:dyDescent="0.35">
      <c r="A582" s="127" t="s">
        <v>27235</v>
      </c>
      <c r="B582" s="127" t="s">
        <v>27224</v>
      </c>
      <c r="C582" s="127">
        <v>2020</v>
      </c>
    </row>
    <row r="583" spans="1:3" x14ac:dyDescent="0.35">
      <c r="A583" s="127" t="s">
        <v>27236</v>
      </c>
      <c r="B583" s="127" t="s">
        <v>27224</v>
      </c>
      <c r="C583" s="127">
        <v>2020</v>
      </c>
    </row>
    <row r="584" spans="1:3" x14ac:dyDescent="0.35">
      <c r="A584" s="127" t="s">
        <v>27237</v>
      </c>
      <c r="B584" s="127" t="s">
        <v>27224</v>
      </c>
      <c r="C584" s="127">
        <v>2020</v>
      </c>
    </row>
    <row r="585" spans="1:3" x14ac:dyDescent="0.35">
      <c r="A585" s="127" t="s">
        <v>27238</v>
      </c>
      <c r="B585" s="127" t="s">
        <v>27224</v>
      </c>
      <c r="C585" s="127">
        <v>2020</v>
      </c>
    </row>
    <row r="586" spans="1:3" x14ac:dyDescent="0.35">
      <c r="A586" s="127" t="s">
        <v>27239</v>
      </c>
      <c r="B586" s="127" t="s">
        <v>27224</v>
      </c>
      <c r="C586" s="127">
        <v>2020</v>
      </c>
    </row>
    <row r="587" spans="1:3" x14ac:dyDescent="0.35">
      <c r="A587" s="127" t="s">
        <v>27240</v>
      </c>
      <c r="B587" s="127" t="s">
        <v>27224</v>
      </c>
      <c r="C587" s="127">
        <v>2020</v>
      </c>
    </row>
    <row r="588" spans="1:3" x14ac:dyDescent="0.35">
      <c r="A588" s="127" t="s">
        <v>27241</v>
      </c>
      <c r="B588" s="127"/>
      <c r="C588" s="127">
        <v>2023</v>
      </c>
    </row>
    <row r="589" spans="1:3" x14ac:dyDescent="0.35">
      <c r="A589" s="127" t="s">
        <v>27242</v>
      </c>
      <c r="B589" s="127" t="s">
        <v>27242</v>
      </c>
      <c r="C589" s="127">
        <v>2020</v>
      </c>
    </row>
    <row r="590" spans="1:3" x14ac:dyDescent="0.35">
      <c r="A590" s="127" t="s">
        <v>27243</v>
      </c>
      <c r="B590" s="127" t="s">
        <v>27244</v>
      </c>
      <c r="C590" s="127">
        <v>2020</v>
      </c>
    </row>
    <row r="591" spans="1:3" x14ac:dyDescent="0.35">
      <c r="A591" s="127" t="s">
        <v>27245</v>
      </c>
      <c r="B591" s="127" t="s">
        <v>27246</v>
      </c>
      <c r="C591" s="127">
        <v>2023</v>
      </c>
    </row>
    <row r="592" spans="1:3" x14ac:dyDescent="0.35">
      <c r="A592" s="127" t="s">
        <v>27247</v>
      </c>
      <c r="B592" s="127" t="s">
        <v>27246</v>
      </c>
      <c r="C592" s="127">
        <v>2020</v>
      </c>
    </row>
    <row r="593" spans="1:3" x14ac:dyDescent="0.35">
      <c r="A593" s="127" t="s">
        <v>27248</v>
      </c>
      <c r="B593" s="127" t="s">
        <v>27249</v>
      </c>
      <c r="C593" s="127">
        <v>2023</v>
      </c>
    </row>
    <row r="594" spans="1:3" x14ac:dyDescent="0.35">
      <c r="A594" s="127" t="s">
        <v>27250</v>
      </c>
      <c r="B594" s="127" t="s">
        <v>27251</v>
      </c>
      <c r="C594" s="127">
        <v>2020</v>
      </c>
    </row>
    <row r="595" spans="1:3" x14ac:dyDescent="0.35">
      <c r="A595" s="127" t="s">
        <v>27252</v>
      </c>
      <c r="B595" s="127" t="s">
        <v>26699</v>
      </c>
      <c r="C595" s="127">
        <v>2020</v>
      </c>
    </row>
    <row r="596" spans="1:3" x14ac:dyDescent="0.35">
      <c r="A596" s="127" t="s">
        <v>27253</v>
      </c>
      <c r="B596" s="127" t="s">
        <v>26785</v>
      </c>
      <c r="C596" s="127">
        <v>2020</v>
      </c>
    </row>
    <row r="597" spans="1:3" x14ac:dyDescent="0.35">
      <c r="A597" s="127" t="s">
        <v>27254</v>
      </c>
      <c r="B597" s="127" t="s">
        <v>27255</v>
      </c>
      <c r="C597" s="127">
        <v>2018</v>
      </c>
    </row>
    <row r="598" spans="1:3" x14ac:dyDescent="0.35">
      <c r="A598" s="127" t="s">
        <v>27256</v>
      </c>
      <c r="B598" s="127" t="s">
        <v>27257</v>
      </c>
      <c r="C598" s="127">
        <v>2023</v>
      </c>
    </row>
    <row r="599" spans="1:3" x14ac:dyDescent="0.35">
      <c r="A599" s="127" t="s">
        <v>27258</v>
      </c>
      <c r="B599" s="127" t="s">
        <v>27257</v>
      </c>
      <c r="C599" s="127">
        <v>2023</v>
      </c>
    </row>
    <row r="600" spans="1:3" x14ac:dyDescent="0.35">
      <c r="A600" s="127" t="s">
        <v>27259</v>
      </c>
      <c r="B600" s="127" t="s">
        <v>27257</v>
      </c>
      <c r="C600" s="127">
        <v>2023</v>
      </c>
    </row>
    <row r="601" spans="1:3" x14ac:dyDescent="0.35">
      <c r="A601" s="127" t="s">
        <v>6872</v>
      </c>
      <c r="B601" s="127" t="s">
        <v>27257</v>
      </c>
      <c r="C601" s="127">
        <v>2020</v>
      </c>
    </row>
    <row r="602" spans="1:3" x14ac:dyDescent="0.35">
      <c r="A602" s="127" t="s">
        <v>27260</v>
      </c>
      <c r="B602" s="127" t="s">
        <v>27261</v>
      </c>
      <c r="C602" s="127">
        <v>2020</v>
      </c>
    </row>
    <row r="603" spans="1:3" x14ac:dyDescent="0.35">
      <c r="A603" s="127" t="s">
        <v>27262</v>
      </c>
      <c r="B603" s="127"/>
      <c r="C603" s="127">
        <v>2023</v>
      </c>
    </row>
    <row r="604" spans="1:3" x14ac:dyDescent="0.35">
      <c r="A604" s="129" t="s">
        <v>27263</v>
      </c>
      <c r="B604" s="127"/>
      <c r="C604" s="127">
        <v>2023</v>
      </c>
    </row>
    <row r="605" spans="1:3" x14ac:dyDescent="0.35">
      <c r="A605" s="127" t="s">
        <v>27264</v>
      </c>
      <c r="B605" s="127" t="s">
        <v>27265</v>
      </c>
      <c r="C605" s="127">
        <v>2023</v>
      </c>
    </row>
    <row r="606" spans="1:3" x14ac:dyDescent="0.35">
      <c r="A606" s="127" t="s">
        <v>27266</v>
      </c>
      <c r="B606" s="127" t="s">
        <v>27267</v>
      </c>
      <c r="C606" s="127">
        <v>2023</v>
      </c>
    </row>
    <row r="607" spans="1:3" x14ac:dyDescent="0.35">
      <c r="A607" s="127" t="s">
        <v>27268</v>
      </c>
      <c r="B607" s="127" t="s">
        <v>27265</v>
      </c>
      <c r="C607" s="127">
        <v>2023</v>
      </c>
    </row>
    <row r="608" spans="1:3" x14ac:dyDescent="0.35">
      <c r="A608" s="127" t="s">
        <v>27269</v>
      </c>
      <c r="B608" s="127" t="s">
        <v>27265</v>
      </c>
      <c r="C608" s="127">
        <v>2023</v>
      </c>
    </row>
    <row r="609" spans="1:3" x14ac:dyDescent="0.35">
      <c r="A609" s="127" t="s">
        <v>27265</v>
      </c>
      <c r="B609" s="127" t="s">
        <v>27265</v>
      </c>
      <c r="C609" s="127">
        <v>2023</v>
      </c>
    </row>
    <row r="610" spans="1:3" x14ac:dyDescent="0.35">
      <c r="A610" s="127" t="s">
        <v>27270</v>
      </c>
      <c r="B610" s="127" t="s">
        <v>27265</v>
      </c>
      <c r="C610" s="127">
        <v>2023</v>
      </c>
    </row>
    <row r="611" spans="1:3" x14ac:dyDescent="0.35">
      <c r="A611" s="127" t="s">
        <v>27267</v>
      </c>
      <c r="B611" s="127" t="s">
        <v>27267</v>
      </c>
      <c r="C611" s="127">
        <v>2020</v>
      </c>
    </row>
    <row r="612" spans="1:3" x14ac:dyDescent="0.35">
      <c r="A612" s="127" t="s">
        <v>27271</v>
      </c>
      <c r="B612" s="127" t="s">
        <v>27271</v>
      </c>
      <c r="C612" s="127">
        <v>2018</v>
      </c>
    </row>
    <row r="613" spans="1:3" x14ac:dyDescent="0.35">
      <c r="A613" s="127" t="s">
        <v>27272</v>
      </c>
      <c r="B613" s="127" t="s">
        <v>27272</v>
      </c>
      <c r="C613" s="127">
        <v>2018</v>
      </c>
    </row>
    <row r="614" spans="1:3" x14ac:dyDescent="0.35">
      <c r="A614" s="127" t="s">
        <v>27273</v>
      </c>
      <c r="B614" s="127" t="s">
        <v>27273</v>
      </c>
      <c r="C614" s="127">
        <v>2018</v>
      </c>
    </row>
    <row r="615" spans="1:3" x14ac:dyDescent="0.35">
      <c r="A615" s="127" t="s">
        <v>27274</v>
      </c>
      <c r="B615" s="127" t="s">
        <v>27274</v>
      </c>
      <c r="C615" s="127">
        <v>2020</v>
      </c>
    </row>
    <row r="616" spans="1:3" x14ac:dyDescent="0.35">
      <c r="A616" s="127" t="s">
        <v>27275</v>
      </c>
      <c r="B616" s="127" t="s">
        <v>27275</v>
      </c>
      <c r="C616" s="127">
        <v>2018</v>
      </c>
    </row>
    <row r="617" spans="1:3" x14ac:dyDescent="0.35">
      <c r="A617" s="127" t="s">
        <v>27276</v>
      </c>
      <c r="B617" s="127" t="s">
        <v>27276</v>
      </c>
      <c r="C617" s="127">
        <v>2018</v>
      </c>
    </row>
    <row r="618" spans="1:3" x14ac:dyDescent="0.35">
      <c r="A618" s="127" t="s">
        <v>27277</v>
      </c>
      <c r="B618" s="127" t="s">
        <v>27277</v>
      </c>
      <c r="C618" s="127">
        <v>2018</v>
      </c>
    </row>
    <row r="619" spans="1:3" x14ac:dyDescent="0.35">
      <c r="A619" s="127" t="s">
        <v>27278</v>
      </c>
      <c r="B619" s="127" t="s">
        <v>27279</v>
      </c>
      <c r="C619" s="127">
        <v>2020</v>
      </c>
    </row>
    <row r="620" spans="1:3" x14ac:dyDescent="0.35">
      <c r="A620" s="127" t="s">
        <v>27280</v>
      </c>
      <c r="B620" s="127" t="s">
        <v>27280</v>
      </c>
      <c r="C620" s="127">
        <v>2020</v>
      </c>
    </row>
    <row r="621" spans="1:3" x14ac:dyDescent="0.35">
      <c r="A621" s="127" t="s">
        <v>27281</v>
      </c>
      <c r="B621" s="127" t="s">
        <v>27280</v>
      </c>
      <c r="C621" s="127">
        <v>2023</v>
      </c>
    </row>
    <row r="622" spans="1:3" x14ac:dyDescent="0.35">
      <c r="A622" s="127" t="s">
        <v>27282</v>
      </c>
      <c r="B622" s="127" t="s">
        <v>6365</v>
      </c>
      <c r="C622" s="127">
        <v>2023</v>
      </c>
    </row>
    <row r="623" spans="1:3" x14ac:dyDescent="0.35">
      <c r="A623" s="127" t="s">
        <v>27283</v>
      </c>
      <c r="B623" s="127" t="s">
        <v>6508</v>
      </c>
      <c r="C623" s="127">
        <v>2023</v>
      </c>
    </row>
    <row r="624" spans="1:3" x14ac:dyDescent="0.35">
      <c r="A624" s="127" t="s">
        <v>27284</v>
      </c>
      <c r="B624" s="127"/>
      <c r="C624" s="127">
        <v>2023</v>
      </c>
    </row>
    <row r="625" spans="1:3" x14ac:dyDescent="0.35">
      <c r="A625" s="127" t="s">
        <v>27285</v>
      </c>
      <c r="B625" s="127" t="s">
        <v>27285</v>
      </c>
      <c r="C625" s="127">
        <v>2023</v>
      </c>
    </row>
    <row r="626" spans="1:3" x14ac:dyDescent="0.35">
      <c r="A626" s="127" t="s">
        <v>27286</v>
      </c>
      <c r="B626" s="127" t="s">
        <v>27285</v>
      </c>
      <c r="C626" s="127">
        <v>2023</v>
      </c>
    </row>
    <row r="627" spans="1:3" x14ac:dyDescent="0.35">
      <c r="A627" s="127" t="s">
        <v>27287</v>
      </c>
      <c r="B627" s="127" t="s">
        <v>27287</v>
      </c>
      <c r="C627" s="127">
        <v>2023</v>
      </c>
    </row>
    <row r="628" spans="1:3" x14ac:dyDescent="0.35">
      <c r="A628" s="127" t="s">
        <v>27288</v>
      </c>
      <c r="B628" s="127" t="s">
        <v>27287</v>
      </c>
      <c r="C628" s="127">
        <v>2023</v>
      </c>
    </row>
    <row r="629" spans="1:3" x14ac:dyDescent="0.35">
      <c r="A629" s="127" t="s">
        <v>27289</v>
      </c>
      <c r="B629" s="127" t="s">
        <v>27289</v>
      </c>
      <c r="C629" s="127">
        <v>2023</v>
      </c>
    </row>
    <row r="630" spans="1:3" x14ac:dyDescent="0.35">
      <c r="A630" s="127" t="s">
        <v>27290</v>
      </c>
      <c r="B630" s="127" t="s">
        <v>27290</v>
      </c>
      <c r="C630" s="127">
        <v>2018</v>
      </c>
    </row>
    <row r="631" spans="1:3" x14ac:dyDescent="0.35">
      <c r="A631" s="127" t="s">
        <v>27291</v>
      </c>
      <c r="B631" s="127" t="s">
        <v>27292</v>
      </c>
      <c r="C631" s="127">
        <v>2018</v>
      </c>
    </row>
    <row r="632" spans="1:3" x14ac:dyDescent="0.35">
      <c r="A632" s="127" t="s">
        <v>27293</v>
      </c>
      <c r="B632" s="127" t="s">
        <v>27294</v>
      </c>
      <c r="C632" s="127">
        <v>2020</v>
      </c>
    </row>
    <row r="633" spans="1:3" x14ac:dyDescent="0.35">
      <c r="A633" s="127" t="s">
        <v>27295</v>
      </c>
      <c r="B633" s="127" t="s">
        <v>27296</v>
      </c>
      <c r="C633" s="127">
        <v>2018</v>
      </c>
    </row>
    <row r="634" spans="1:3" x14ac:dyDescent="0.35">
      <c r="A634" s="127" t="s">
        <v>27297</v>
      </c>
      <c r="B634" s="127" t="s">
        <v>27297</v>
      </c>
      <c r="C634" s="127">
        <v>2020</v>
      </c>
    </row>
    <row r="635" spans="1:3" x14ac:dyDescent="0.35">
      <c r="A635" s="127" t="s">
        <v>6365</v>
      </c>
      <c r="B635" s="127" t="s">
        <v>6365</v>
      </c>
      <c r="C635" s="127">
        <v>2020</v>
      </c>
    </row>
    <row r="636" spans="1:3" x14ac:dyDescent="0.35">
      <c r="A636" s="127" t="s">
        <v>6508</v>
      </c>
      <c r="B636" s="127" t="s">
        <v>6508</v>
      </c>
      <c r="C636" s="127">
        <v>2020</v>
      </c>
    </row>
    <row r="637" spans="1:3" x14ac:dyDescent="0.35">
      <c r="A637" s="127" t="s">
        <v>27298</v>
      </c>
      <c r="B637" s="127" t="s">
        <v>27298</v>
      </c>
      <c r="C637" s="127">
        <v>2018</v>
      </c>
    </row>
    <row r="638" spans="1:3" x14ac:dyDescent="0.35">
      <c r="A638" s="127" t="s">
        <v>27299</v>
      </c>
      <c r="B638" s="127"/>
      <c r="C638" s="127">
        <v>2023</v>
      </c>
    </row>
    <row r="639" spans="1:3" x14ac:dyDescent="0.35">
      <c r="A639" s="127" t="s">
        <v>27300</v>
      </c>
      <c r="B639" s="127" t="s">
        <v>27301</v>
      </c>
      <c r="C639" s="127">
        <v>2020</v>
      </c>
    </row>
    <row r="640" spans="1:3" x14ac:dyDescent="0.35">
      <c r="A640" s="127" t="s">
        <v>27302</v>
      </c>
      <c r="B640" s="127" t="s">
        <v>27302</v>
      </c>
      <c r="C640" s="127">
        <v>2020</v>
      </c>
    </row>
    <row r="641" spans="1:3" x14ac:dyDescent="0.35">
      <c r="A641" s="127" t="s">
        <v>6276</v>
      </c>
      <c r="B641" s="127" t="s">
        <v>6276</v>
      </c>
      <c r="C641" s="127">
        <v>2020</v>
      </c>
    </row>
    <row r="642" spans="1:3" x14ac:dyDescent="0.35">
      <c r="A642" s="127" t="s">
        <v>27303</v>
      </c>
      <c r="B642" s="127" t="s">
        <v>27303</v>
      </c>
      <c r="C642" s="127">
        <v>2018</v>
      </c>
    </row>
    <row r="643" spans="1:3" x14ac:dyDescent="0.35">
      <c r="A643" s="127" t="s">
        <v>27304</v>
      </c>
      <c r="B643" s="127" t="s">
        <v>27305</v>
      </c>
      <c r="C643" s="127">
        <v>2018</v>
      </c>
    </row>
    <row r="644" spans="1:3" x14ac:dyDescent="0.35">
      <c r="A644" s="127" t="s">
        <v>27306</v>
      </c>
      <c r="B644" s="127" t="s">
        <v>27307</v>
      </c>
      <c r="C644" s="127">
        <v>2018</v>
      </c>
    </row>
    <row r="645" spans="1:3" x14ac:dyDescent="0.35">
      <c r="A645" s="127" t="s">
        <v>27308</v>
      </c>
      <c r="B645" s="127" t="s">
        <v>27308</v>
      </c>
      <c r="C645" s="127">
        <v>2018</v>
      </c>
    </row>
    <row r="646" spans="1:3" x14ac:dyDescent="0.35">
      <c r="A646" s="127" t="s">
        <v>27309</v>
      </c>
      <c r="B646" s="127" t="s">
        <v>27310</v>
      </c>
      <c r="C646" s="127">
        <v>2018</v>
      </c>
    </row>
    <row r="647" spans="1:3" x14ac:dyDescent="0.35">
      <c r="A647" s="127" t="s">
        <v>27311</v>
      </c>
      <c r="B647" s="127" t="s">
        <v>27310</v>
      </c>
      <c r="C647" s="127">
        <v>2018</v>
      </c>
    </row>
    <row r="648" spans="1:3" x14ac:dyDescent="0.35">
      <c r="A648" s="127" t="s">
        <v>27312</v>
      </c>
      <c r="B648" s="127" t="s">
        <v>27312</v>
      </c>
      <c r="C648" s="127">
        <v>2020</v>
      </c>
    </row>
    <row r="649" spans="1:3" x14ac:dyDescent="0.35">
      <c r="A649" s="127" t="s">
        <v>27313</v>
      </c>
      <c r="B649" s="127" t="s">
        <v>27313</v>
      </c>
      <c r="C649" s="127">
        <v>2020</v>
      </c>
    </row>
    <row r="650" spans="1:3" x14ac:dyDescent="0.35">
      <c r="A650" s="129" t="s">
        <v>27314</v>
      </c>
      <c r="B650" s="129" t="s">
        <v>27314</v>
      </c>
      <c r="C650" s="127">
        <v>2018</v>
      </c>
    </row>
    <row r="651" spans="1:3" x14ac:dyDescent="0.35">
      <c r="A651" s="127" t="s">
        <v>27315</v>
      </c>
      <c r="B651" s="127" t="s">
        <v>27315</v>
      </c>
      <c r="C651" s="127">
        <v>2020</v>
      </c>
    </row>
    <row r="652" spans="1:3" x14ac:dyDescent="0.35">
      <c r="A652" s="127" t="s">
        <v>27316</v>
      </c>
      <c r="B652" s="127"/>
      <c r="C652" s="127">
        <v>2023</v>
      </c>
    </row>
    <row r="653" spans="1:3" x14ac:dyDescent="0.35">
      <c r="A653" s="127" t="s">
        <v>27317</v>
      </c>
      <c r="B653" s="127" t="s">
        <v>27317</v>
      </c>
      <c r="C653" s="127">
        <v>2018</v>
      </c>
    </row>
    <row r="654" spans="1:3" x14ac:dyDescent="0.35">
      <c r="A654" s="127" t="s">
        <v>27318</v>
      </c>
      <c r="B654" s="127"/>
      <c r="C654" s="127">
        <v>2023</v>
      </c>
    </row>
    <row r="655" spans="1:3" x14ac:dyDescent="0.35">
      <c r="A655" s="127" t="s">
        <v>27319</v>
      </c>
      <c r="B655" s="127" t="s">
        <v>27320</v>
      </c>
      <c r="C655" s="127">
        <v>2020</v>
      </c>
    </row>
    <row r="656" spans="1:3" x14ac:dyDescent="0.35">
      <c r="A656" s="127" t="s">
        <v>27321</v>
      </c>
      <c r="B656" s="127" t="s">
        <v>27285</v>
      </c>
      <c r="C656" s="127">
        <v>2023</v>
      </c>
    </row>
    <row r="657" spans="1:3" x14ac:dyDescent="0.35">
      <c r="A657" s="127" t="s">
        <v>27322</v>
      </c>
      <c r="B657" s="127" t="s">
        <v>27323</v>
      </c>
      <c r="C657" s="127">
        <v>2023</v>
      </c>
    </row>
    <row r="658" spans="1:3" x14ac:dyDescent="0.35">
      <c r="A658" s="127" t="s">
        <v>27324</v>
      </c>
      <c r="B658" s="127" t="s">
        <v>27325</v>
      </c>
      <c r="C658" s="127">
        <v>2023</v>
      </c>
    </row>
    <row r="659" spans="1:3" x14ac:dyDescent="0.35">
      <c r="A659" s="127" t="s">
        <v>27326</v>
      </c>
      <c r="B659" s="127" t="s">
        <v>27327</v>
      </c>
      <c r="C659" s="127">
        <v>2023</v>
      </c>
    </row>
    <row r="660" spans="1:3" x14ac:dyDescent="0.35">
      <c r="A660" s="127" t="s">
        <v>27328</v>
      </c>
      <c r="B660" s="127"/>
      <c r="C660" s="127">
        <v>2023</v>
      </c>
    </row>
    <row r="661" spans="1:3" x14ac:dyDescent="0.35">
      <c r="A661" s="127" t="s">
        <v>27329</v>
      </c>
      <c r="B661" s="127"/>
      <c r="C661" s="127">
        <v>2023</v>
      </c>
    </row>
    <row r="662" spans="1:3" x14ac:dyDescent="0.35">
      <c r="A662" s="127" t="s">
        <v>27330</v>
      </c>
      <c r="B662" s="127" t="s">
        <v>27331</v>
      </c>
      <c r="C662" s="127">
        <v>2018</v>
      </c>
    </row>
    <row r="663" spans="1:3" x14ac:dyDescent="0.35">
      <c r="A663" s="127" t="s">
        <v>27332</v>
      </c>
      <c r="B663" s="127" t="s">
        <v>27333</v>
      </c>
      <c r="C663" s="127">
        <v>2018</v>
      </c>
    </row>
    <row r="664" spans="1:3" x14ac:dyDescent="0.35">
      <c r="A664" s="127" t="s">
        <v>27334</v>
      </c>
      <c r="B664" s="127" t="s">
        <v>27335</v>
      </c>
      <c r="C664" s="127">
        <v>2018</v>
      </c>
    </row>
    <row r="665" spans="1:3" x14ac:dyDescent="0.35">
      <c r="A665" s="127" t="s">
        <v>27336</v>
      </c>
      <c r="B665" s="127" t="s">
        <v>27337</v>
      </c>
      <c r="C665" s="127">
        <v>2018</v>
      </c>
    </row>
    <row r="666" spans="1:3" x14ac:dyDescent="0.35">
      <c r="A666" s="127" t="s">
        <v>27338</v>
      </c>
      <c r="B666" s="127" t="s">
        <v>27339</v>
      </c>
      <c r="C666" s="127">
        <v>2018</v>
      </c>
    </row>
    <row r="667" spans="1:3" x14ac:dyDescent="0.35">
      <c r="A667" s="127" t="s">
        <v>27340</v>
      </c>
      <c r="B667" s="127" t="s">
        <v>27340</v>
      </c>
      <c r="C667" s="127">
        <v>2018</v>
      </c>
    </row>
    <row r="668" spans="1:3" x14ac:dyDescent="0.35">
      <c r="A668" s="127" t="s">
        <v>27341</v>
      </c>
      <c r="B668" s="127" t="s">
        <v>27342</v>
      </c>
      <c r="C668" s="127">
        <v>2020</v>
      </c>
    </row>
    <row r="669" spans="1:3" x14ac:dyDescent="0.35">
      <c r="A669" s="127" t="s">
        <v>27343</v>
      </c>
      <c r="B669" s="127" t="s">
        <v>27342</v>
      </c>
      <c r="C669" s="127">
        <v>2020</v>
      </c>
    </row>
    <row r="670" spans="1:3" x14ac:dyDescent="0.35">
      <c r="A670" s="127" t="s">
        <v>27344</v>
      </c>
      <c r="B670" s="127" t="s">
        <v>27344</v>
      </c>
      <c r="C670" s="127">
        <v>2018</v>
      </c>
    </row>
    <row r="671" spans="1:3" x14ac:dyDescent="0.35">
      <c r="A671" s="127" t="s">
        <v>27345</v>
      </c>
      <c r="B671" s="127" t="s">
        <v>27346</v>
      </c>
      <c r="C671" s="127">
        <v>2018</v>
      </c>
    </row>
    <row r="672" spans="1:3" x14ac:dyDescent="0.35">
      <c r="A672" s="127" t="s">
        <v>27347</v>
      </c>
      <c r="B672" s="127" t="s">
        <v>27347</v>
      </c>
      <c r="C672" s="127">
        <v>2018</v>
      </c>
    </row>
    <row r="673" spans="1:3" x14ac:dyDescent="0.35">
      <c r="A673" s="127" t="s">
        <v>27348</v>
      </c>
      <c r="B673" s="127" t="s">
        <v>27348</v>
      </c>
      <c r="C673" s="127">
        <v>2018</v>
      </c>
    </row>
    <row r="674" spans="1:3" x14ac:dyDescent="0.35">
      <c r="A674" s="127" t="s">
        <v>27349</v>
      </c>
      <c r="B674" s="127" t="s">
        <v>27350</v>
      </c>
      <c r="C674" s="127">
        <v>2018</v>
      </c>
    </row>
    <row r="675" spans="1:3" x14ac:dyDescent="0.35">
      <c r="A675" s="127" t="s">
        <v>27351</v>
      </c>
      <c r="B675" s="127" t="s">
        <v>27351</v>
      </c>
      <c r="C675" s="127">
        <v>2018</v>
      </c>
    </row>
    <row r="676" spans="1:3" x14ac:dyDescent="0.35">
      <c r="A676" s="127" t="s">
        <v>27352</v>
      </c>
      <c r="B676" s="127" t="s">
        <v>27352</v>
      </c>
      <c r="C676" s="127">
        <v>2020</v>
      </c>
    </row>
    <row r="677" spans="1:3" x14ac:dyDescent="0.35">
      <c r="A677" s="127" t="s">
        <v>6549</v>
      </c>
      <c r="B677" s="127" t="s">
        <v>6549</v>
      </c>
      <c r="C677" s="127">
        <v>2020</v>
      </c>
    </row>
    <row r="678" spans="1:3" x14ac:dyDescent="0.35">
      <c r="A678" s="127" t="s">
        <v>27353</v>
      </c>
      <c r="B678" s="127" t="s">
        <v>27353</v>
      </c>
      <c r="C678" s="127">
        <v>2018</v>
      </c>
    </row>
    <row r="679" spans="1:3" x14ac:dyDescent="0.35">
      <c r="A679" s="127" t="s">
        <v>27354</v>
      </c>
      <c r="B679" s="127" t="s">
        <v>6549</v>
      </c>
      <c r="C679" s="127">
        <v>2023</v>
      </c>
    </row>
    <row r="680" spans="1:3" x14ac:dyDescent="0.35">
      <c r="A680" s="127" t="s">
        <v>27355</v>
      </c>
      <c r="B680" s="127" t="s">
        <v>27356</v>
      </c>
      <c r="C680" s="127">
        <v>2023</v>
      </c>
    </row>
    <row r="681" spans="1:3" x14ac:dyDescent="0.35">
      <c r="A681" s="127" t="s">
        <v>27357</v>
      </c>
      <c r="B681" s="127" t="s">
        <v>27357</v>
      </c>
      <c r="C681" s="127">
        <v>2018</v>
      </c>
    </row>
    <row r="682" spans="1:3" x14ac:dyDescent="0.35">
      <c r="A682" s="127" t="s">
        <v>27358</v>
      </c>
      <c r="B682" s="127" t="s">
        <v>27358</v>
      </c>
      <c r="C682" s="127">
        <v>2018</v>
      </c>
    </row>
    <row r="683" spans="1:3" x14ac:dyDescent="0.35">
      <c r="A683" s="127" t="s">
        <v>27359</v>
      </c>
      <c r="B683" s="127" t="s">
        <v>27359</v>
      </c>
      <c r="C683" s="127">
        <v>2018</v>
      </c>
    </row>
    <row r="684" spans="1:3" x14ac:dyDescent="0.35">
      <c r="A684" s="127" t="s">
        <v>6555</v>
      </c>
      <c r="B684" s="127" t="s">
        <v>27360</v>
      </c>
      <c r="C684" s="127">
        <v>2020</v>
      </c>
    </row>
    <row r="685" spans="1:3" x14ac:dyDescent="0.35">
      <c r="A685" s="127" t="s">
        <v>27361</v>
      </c>
      <c r="B685" s="127" t="s">
        <v>27361</v>
      </c>
      <c r="C685" s="127">
        <v>2018</v>
      </c>
    </row>
    <row r="686" spans="1:3" x14ac:dyDescent="0.35">
      <c r="A686" s="127" t="s">
        <v>6562</v>
      </c>
      <c r="B686" s="127" t="s">
        <v>6562</v>
      </c>
      <c r="C686" s="127">
        <v>2020</v>
      </c>
    </row>
    <row r="687" spans="1:3" x14ac:dyDescent="0.35">
      <c r="A687" s="127" t="s">
        <v>27362</v>
      </c>
      <c r="B687" s="127" t="s">
        <v>27362</v>
      </c>
      <c r="C687" s="127">
        <v>2018</v>
      </c>
    </row>
    <row r="688" spans="1:3" x14ac:dyDescent="0.35">
      <c r="A688" s="127" t="s">
        <v>27363</v>
      </c>
      <c r="B688" s="127" t="s">
        <v>27364</v>
      </c>
      <c r="C688" s="127">
        <v>2018</v>
      </c>
    </row>
    <row r="689" spans="1:3" x14ac:dyDescent="0.35">
      <c r="A689" s="127" t="s">
        <v>27364</v>
      </c>
      <c r="B689" s="127" t="s">
        <v>27364</v>
      </c>
      <c r="C689" s="127">
        <v>2020</v>
      </c>
    </row>
    <row r="690" spans="1:3" x14ac:dyDescent="0.35">
      <c r="A690" s="127" t="s">
        <v>27365</v>
      </c>
      <c r="B690" s="127" t="s">
        <v>6562</v>
      </c>
      <c r="C690" s="127">
        <v>2020</v>
      </c>
    </row>
    <row r="691" spans="1:3" x14ac:dyDescent="0.35">
      <c r="A691" s="127" t="s">
        <v>27366</v>
      </c>
      <c r="B691" s="127"/>
      <c r="C691" s="127">
        <v>2023</v>
      </c>
    </row>
    <row r="692" spans="1:3" x14ac:dyDescent="0.35">
      <c r="A692" s="127" t="s">
        <v>27367</v>
      </c>
      <c r="B692" s="127" t="s">
        <v>27367</v>
      </c>
      <c r="C692" s="127">
        <v>2020</v>
      </c>
    </row>
    <row r="693" spans="1:3" x14ac:dyDescent="0.35">
      <c r="A693" s="127" t="s">
        <v>27368</v>
      </c>
      <c r="B693" s="127" t="s">
        <v>27368</v>
      </c>
      <c r="C693" s="127">
        <v>2020</v>
      </c>
    </row>
    <row r="694" spans="1:3" x14ac:dyDescent="0.35">
      <c r="A694" s="127" t="s">
        <v>27369</v>
      </c>
      <c r="B694" s="127" t="s">
        <v>27369</v>
      </c>
      <c r="C694" s="127">
        <v>2020</v>
      </c>
    </row>
    <row r="695" spans="1:3" x14ac:dyDescent="0.35">
      <c r="A695" s="127" t="s">
        <v>27370</v>
      </c>
      <c r="B695" s="127" t="s">
        <v>27370</v>
      </c>
      <c r="C695" s="127">
        <v>2018</v>
      </c>
    </row>
    <row r="696" spans="1:3" x14ac:dyDescent="0.35">
      <c r="A696" s="127" t="s">
        <v>27371</v>
      </c>
      <c r="B696" s="127" t="s">
        <v>27372</v>
      </c>
      <c r="C696" s="127">
        <v>2018</v>
      </c>
    </row>
    <row r="697" spans="1:3" x14ac:dyDescent="0.35">
      <c r="A697" s="127" t="s">
        <v>27372</v>
      </c>
      <c r="B697" s="127" t="s">
        <v>27372</v>
      </c>
      <c r="C697" s="127">
        <v>2020</v>
      </c>
    </row>
    <row r="698" spans="1:3" x14ac:dyDescent="0.35">
      <c r="A698" s="127" t="s">
        <v>27373</v>
      </c>
      <c r="B698" s="127" t="s">
        <v>27373</v>
      </c>
      <c r="C698" s="127">
        <v>2018</v>
      </c>
    </row>
    <row r="699" spans="1:3" x14ac:dyDescent="0.35">
      <c r="A699" s="127" t="s">
        <v>27374</v>
      </c>
      <c r="B699" s="127" t="s">
        <v>27374</v>
      </c>
      <c r="C699" s="127">
        <v>2018</v>
      </c>
    </row>
    <row r="700" spans="1:3" x14ac:dyDescent="0.35">
      <c r="A700" s="127" t="s">
        <v>27375</v>
      </c>
      <c r="B700" s="127" t="s">
        <v>27375</v>
      </c>
      <c r="C700" s="127">
        <v>2018</v>
      </c>
    </row>
    <row r="701" spans="1:3" x14ac:dyDescent="0.35">
      <c r="A701" s="127" t="s">
        <v>27376</v>
      </c>
      <c r="B701" s="127" t="s">
        <v>27376</v>
      </c>
      <c r="C701" s="127">
        <v>2018</v>
      </c>
    </row>
    <row r="702" spans="1:3" x14ac:dyDescent="0.35">
      <c r="A702" s="127" t="s">
        <v>6874</v>
      </c>
      <c r="B702" s="127" t="s">
        <v>6874</v>
      </c>
      <c r="C702" s="127">
        <v>2020</v>
      </c>
    </row>
    <row r="703" spans="1:3" x14ac:dyDescent="0.35">
      <c r="A703" s="127" t="s">
        <v>27377</v>
      </c>
      <c r="B703" s="127" t="s">
        <v>27377</v>
      </c>
      <c r="C703" s="127">
        <v>2018</v>
      </c>
    </row>
    <row r="704" spans="1:3" x14ac:dyDescent="0.35">
      <c r="A704" s="127" t="s">
        <v>27378</v>
      </c>
      <c r="B704" s="127" t="s">
        <v>27379</v>
      </c>
      <c r="C704" s="127">
        <v>2023</v>
      </c>
    </row>
    <row r="705" spans="1:3" x14ac:dyDescent="0.35">
      <c r="A705" s="127" t="s">
        <v>27379</v>
      </c>
      <c r="B705" s="127" t="s">
        <v>27379</v>
      </c>
      <c r="C705" s="127">
        <v>2023</v>
      </c>
    </row>
    <row r="706" spans="1:3" x14ac:dyDescent="0.35">
      <c r="A706" s="127" t="s">
        <v>27380</v>
      </c>
      <c r="B706" s="127" t="s">
        <v>27380</v>
      </c>
      <c r="C706" s="127">
        <v>2023</v>
      </c>
    </row>
    <row r="707" spans="1:3" x14ac:dyDescent="0.35">
      <c r="A707" s="127" t="s">
        <v>27381</v>
      </c>
      <c r="B707" s="127" t="s">
        <v>27382</v>
      </c>
      <c r="C707" s="127">
        <v>2023</v>
      </c>
    </row>
    <row r="708" spans="1:3" x14ac:dyDescent="0.35">
      <c r="A708" s="127" t="s">
        <v>27383</v>
      </c>
      <c r="B708" s="127" t="s">
        <v>27384</v>
      </c>
      <c r="C708" s="127">
        <v>2023</v>
      </c>
    </row>
    <row r="709" spans="1:3" x14ac:dyDescent="0.35">
      <c r="A709" s="127" t="s">
        <v>8262</v>
      </c>
      <c r="B709" s="127" t="s">
        <v>8262</v>
      </c>
      <c r="C709" s="127">
        <v>2020</v>
      </c>
    </row>
    <row r="710" spans="1:3" x14ac:dyDescent="0.35">
      <c r="A710" s="127" t="s">
        <v>27385</v>
      </c>
      <c r="B710" s="127"/>
      <c r="C710" s="127">
        <v>2023</v>
      </c>
    </row>
    <row r="711" spans="1:3" x14ac:dyDescent="0.35">
      <c r="A711" s="127" t="s">
        <v>6878</v>
      </c>
      <c r="B711" s="127" t="s">
        <v>6878</v>
      </c>
      <c r="C711" s="127">
        <v>2020</v>
      </c>
    </row>
    <row r="712" spans="1:3" x14ac:dyDescent="0.35">
      <c r="A712" s="127" t="s">
        <v>27386</v>
      </c>
      <c r="B712" s="127" t="s">
        <v>27386</v>
      </c>
      <c r="C712" s="127">
        <v>2020</v>
      </c>
    </row>
    <row r="713" spans="1:3" x14ac:dyDescent="0.35">
      <c r="A713" s="127" t="s">
        <v>27387</v>
      </c>
      <c r="B713" s="127" t="s">
        <v>27386</v>
      </c>
      <c r="C713" s="127">
        <v>2020</v>
      </c>
    </row>
    <row r="714" spans="1:3" x14ac:dyDescent="0.35">
      <c r="A714" s="127" t="s">
        <v>27388</v>
      </c>
      <c r="B714" s="127" t="s">
        <v>27388</v>
      </c>
      <c r="C714" s="127">
        <v>2020</v>
      </c>
    </row>
    <row r="715" spans="1:3" x14ac:dyDescent="0.35">
      <c r="A715" s="127" t="s">
        <v>27389</v>
      </c>
      <c r="B715" s="127" t="s">
        <v>27389</v>
      </c>
      <c r="C715" s="127">
        <v>2018</v>
      </c>
    </row>
    <row r="716" spans="1:3" x14ac:dyDescent="0.35">
      <c r="A716" s="127" t="s">
        <v>27390</v>
      </c>
      <c r="B716" s="127" t="s">
        <v>27391</v>
      </c>
      <c r="C716" s="127">
        <v>2018</v>
      </c>
    </row>
    <row r="717" spans="1:3" x14ac:dyDescent="0.35">
      <c r="A717" s="127" t="s">
        <v>27392</v>
      </c>
      <c r="B717" s="127"/>
      <c r="C717" s="127">
        <v>2023</v>
      </c>
    </row>
    <row r="718" spans="1:3" x14ac:dyDescent="0.35">
      <c r="A718" s="127" t="s">
        <v>27393</v>
      </c>
      <c r="B718" s="127"/>
      <c r="C718" s="127">
        <v>2023</v>
      </c>
    </row>
    <row r="719" spans="1:3" x14ac:dyDescent="0.35">
      <c r="A719" s="127" t="s">
        <v>1099</v>
      </c>
      <c r="B719" s="127" t="s">
        <v>8114</v>
      </c>
      <c r="C719" s="127">
        <v>2020</v>
      </c>
    </row>
    <row r="720" spans="1:3" x14ac:dyDescent="0.35">
      <c r="A720" s="127" t="s">
        <v>8114</v>
      </c>
      <c r="B720" s="127" t="s">
        <v>8114</v>
      </c>
      <c r="C720" s="127">
        <v>2020</v>
      </c>
    </row>
    <row r="721" spans="1:3" x14ac:dyDescent="0.35">
      <c r="A721" s="127" t="s">
        <v>27394</v>
      </c>
      <c r="B721" s="127" t="s">
        <v>27395</v>
      </c>
      <c r="C721" s="127">
        <v>2018</v>
      </c>
    </row>
    <row r="722" spans="1:3" x14ac:dyDescent="0.35">
      <c r="A722" s="127" t="s">
        <v>27396</v>
      </c>
      <c r="B722" s="127" t="s">
        <v>27397</v>
      </c>
      <c r="C722" s="127">
        <v>2018</v>
      </c>
    </row>
    <row r="723" spans="1:3" x14ac:dyDescent="0.35">
      <c r="A723" s="127" t="s">
        <v>27398</v>
      </c>
      <c r="B723" s="127" t="s">
        <v>27399</v>
      </c>
      <c r="C723" s="127">
        <v>2018</v>
      </c>
    </row>
    <row r="724" spans="1:3" x14ac:dyDescent="0.35">
      <c r="A724" s="127" t="s">
        <v>27400</v>
      </c>
      <c r="B724" s="127" t="s">
        <v>27401</v>
      </c>
      <c r="C724" s="127">
        <v>2018</v>
      </c>
    </row>
    <row r="725" spans="1:3" x14ac:dyDescent="0.35">
      <c r="A725" s="127" t="s">
        <v>27402</v>
      </c>
      <c r="B725" s="127" t="s">
        <v>27403</v>
      </c>
      <c r="C725" s="127">
        <v>2018</v>
      </c>
    </row>
    <row r="726" spans="1:3" x14ac:dyDescent="0.35">
      <c r="A726" s="127" t="s">
        <v>27404</v>
      </c>
      <c r="B726" s="127" t="s">
        <v>27405</v>
      </c>
      <c r="C726" s="127">
        <v>2018</v>
      </c>
    </row>
    <row r="727" spans="1:3" x14ac:dyDescent="0.35">
      <c r="A727" s="127" t="s">
        <v>27406</v>
      </c>
      <c r="B727" s="127" t="s">
        <v>27407</v>
      </c>
      <c r="C727" s="127">
        <v>2018</v>
      </c>
    </row>
    <row r="728" spans="1:3" x14ac:dyDescent="0.35">
      <c r="A728" s="127" t="s">
        <v>27408</v>
      </c>
      <c r="B728" s="127" t="s">
        <v>27409</v>
      </c>
      <c r="C728" s="127">
        <v>2018</v>
      </c>
    </row>
    <row r="729" spans="1:3" x14ac:dyDescent="0.35">
      <c r="A729" s="127" t="s">
        <v>27410</v>
      </c>
      <c r="B729" s="127" t="s">
        <v>27411</v>
      </c>
      <c r="C729" s="127">
        <v>2018</v>
      </c>
    </row>
    <row r="730" spans="1:3" x14ac:dyDescent="0.35">
      <c r="A730" s="127" t="s">
        <v>27412</v>
      </c>
      <c r="B730" s="127" t="s">
        <v>27413</v>
      </c>
      <c r="C730" s="127">
        <v>2018</v>
      </c>
    </row>
    <row r="731" spans="1:3" x14ac:dyDescent="0.35">
      <c r="A731" s="127" t="s">
        <v>27414</v>
      </c>
      <c r="B731" s="127" t="s">
        <v>27415</v>
      </c>
      <c r="C731" s="127">
        <v>2018</v>
      </c>
    </row>
    <row r="732" spans="1:3" x14ac:dyDescent="0.35">
      <c r="A732" s="127" t="s">
        <v>27416</v>
      </c>
      <c r="B732" s="127" t="s">
        <v>27417</v>
      </c>
      <c r="C732" s="127">
        <v>2018</v>
      </c>
    </row>
    <row r="733" spans="1:3" x14ac:dyDescent="0.35">
      <c r="A733" s="127" t="s">
        <v>27418</v>
      </c>
      <c r="B733" s="127" t="s">
        <v>27419</v>
      </c>
      <c r="C733" s="127">
        <v>2018</v>
      </c>
    </row>
    <row r="734" spans="1:3" x14ac:dyDescent="0.35">
      <c r="A734" s="127" t="s">
        <v>27420</v>
      </c>
      <c r="B734" s="127" t="s">
        <v>27395</v>
      </c>
      <c r="C734" s="127">
        <v>2018</v>
      </c>
    </row>
    <row r="735" spans="1:3" x14ac:dyDescent="0.35">
      <c r="A735" s="127" t="s">
        <v>27421</v>
      </c>
      <c r="B735" s="127" t="s">
        <v>27422</v>
      </c>
      <c r="C735" s="127">
        <v>2018</v>
      </c>
    </row>
    <row r="736" spans="1:3" x14ac:dyDescent="0.35">
      <c r="A736" s="127" t="s">
        <v>27423</v>
      </c>
      <c r="B736" s="127" t="s">
        <v>27424</v>
      </c>
      <c r="C736" s="127">
        <v>2018</v>
      </c>
    </row>
    <row r="737" spans="1:3" x14ac:dyDescent="0.35">
      <c r="A737" s="127" t="s">
        <v>27425</v>
      </c>
      <c r="B737" s="127" t="s">
        <v>27426</v>
      </c>
      <c r="C737" s="127">
        <v>2018</v>
      </c>
    </row>
    <row r="738" spans="1:3" x14ac:dyDescent="0.35">
      <c r="A738" s="127" t="s">
        <v>27427</v>
      </c>
      <c r="B738" s="127" t="s">
        <v>27428</v>
      </c>
      <c r="C738" s="127">
        <v>2018</v>
      </c>
    </row>
    <row r="739" spans="1:3" x14ac:dyDescent="0.35">
      <c r="A739" s="127" t="s">
        <v>27429</v>
      </c>
      <c r="B739" s="127" t="s">
        <v>27430</v>
      </c>
      <c r="C739" s="127">
        <v>2018</v>
      </c>
    </row>
    <row r="740" spans="1:3" x14ac:dyDescent="0.35">
      <c r="A740" s="127" t="s">
        <v>27431</v>
      </c>
      <c r="B740" s="127" t="s">
        <v>27432</v>
      </c>
      <c r="C740" s="127">
        <v>2018</v>
      </c>
    </row>
    <row r="741" spans="1:3" x14ac:dyDescent="0.35">
      <c r="A741" s="127" t="s">
        <v>27433</v>
      </c>
      <c r="B741" s="127" t="s">
        <v>27434</v>
      </c>
      <c r="C741" s="127">
        <v>2018</v>
      </c>
    </row>
    <row r="742" spans="1:3" x14ac:dyDescent="0.35">
      <c r="A742" s="127" t="s">
        <v>27435</v>
      </c>
      <c r="B742" s="127" t="s">
        <v>27436</v>
      </c>
      <c r="C742" s="127">
        <v>2018</v>
      </c>
    </row>
    <row r="743" spans="1:3" x14ac:dyDescent="0.35">
      <c r="A743" s="127" t="s">
        <v>27437</v>
      </c>
      <c r="B743" s="127" t="s">
        <v>27438</v>
      </c>
      <c r="C743" s="127">
        <v>2018</v>
      </c>
    </row>
    <row r="744" spans="1:3" x14ac:dyDescent="0.35">
      <c r="A744" s="127" t="s">
        <v>27439</v>
      </c>
      <c r="B744" s="127" t="s">
        <v>27440</v>
      </c>
      <c r="C744" s="127">
        <v>2018</v>
      </c>
    </row>
    <row r="745" spans="1:3" x14ac:dyDescent="0.35">
      <c r="A745" s="127" t="s">
        <v>27441</v>
      </c>
      <c r="B745" s="127" t="s">
        <v>27442</v>
      </c>
      <c r="C745" s="127">
        <v>2018</v>
      </c>
    </row>
    <row r="746" spans="1:3" x14ac:dyDescent="0.35">
      <c r="A746" s="127" t="s">
        <v>27443</v>
      </c>
      <c r="B746" s="127" t="s">
        <v>27444</v>
      </c>
      <c r="C746" s="127">
        <v>2018</v>
      </c>
    </row>
    <row r="747" spans="1:3" x14ac:dyDescent="0.35">
      <c r="A747" s="127" t="s">
        <v>27445</v>
      </c>
      <c r="B747" s="127" t="s">
        <v>27446</v>
      </c>
      <c r="C747" s="127">
        <v>2018</v>
      </c>
    </row>
    <row r="748" spans="1:3" x14ac:dyDescent="0.35">
      <c r="A748" s="127" t="s">
        <v>27447</v>
      </c>
      <c r="B748" s="127" t="s">
        <v>27448</v>
      </c>
      <c r="C748" s="127">
        <v>2018</v>
      </c>
    </row>
    <row r="749" spans="1:3" x14ac:dyDescent="0.35">
      <c r="A749" s="127" t="s">
        <v>27449</v>
      </c>
      <c r="B749" s="127" t="s">
        <v>27450</v>
      </c>
      <c r="C749" s="127">
        <v>2018</v>
      </c>
    </row>
    <row r="750" spans="1:3" x14ac:dyDescent="0.35">
      <c r="A750" s="127" t="s">
        <v>27451</v>
      </c>
      <c r="B750" s="127" t="s">
        <v>27452</v>
      </c>
      <c r="C750" s="127">
        <v>2018</v>
      </c>
    </row>
    <row r="751" spans="1:3" x14ac:dyDescent="0.35">
      <c r="A751" s="127" t="s">
        <v>27453</v>
      </c>
      <c r="B751" s="127" t="s">
        <v>27454</v>
      </c>
      <c r="C751" s="127">
        <v>2018</v>
      </c>
    </row>
    <row r="752" spans="1:3" x14ac:dyDescent="0.35">
      <c r="A752" s="127" t="s">
        <v>27455</v>
      </c>
      <c r="B752" s="127" t="s">
        <v>27456</v>
      </c>
      <c r="C752" s="127">
        <v>2018</v>
      </c>
    </row>
    <row r="753" spans="1:3" x14ac:dyDescent="0.35">
      <c r="A753" s="127" t="s">
        <v>27455</v>
      </c>
      <c r="B753" s="127" t="s">
        <v>27456</v>
      </c>
      <c r="C753" s="127">
        <v>2018</v>
      </c>
    </row>
    <row r="754" spans="1:3" x14ac:dyDescent="0.35">
      <c r="A754" s="127" t="s">
        <v>27457</v>
      </c>
      <c r="B754" s="127" t="s">
        <v>27458</v>
      </c>
      <c r="C754" s="127">
        <v>2018</v>
      </c>
    </row>
    <row r="755" spans="1:3" x14ac:dyDescent="0.35">
      <c r="A755" s="127" t="s">
        <v>27459</v>
      </c>
      <c r="B755" s="127" t="s">
        <v>27460</v>
      </c>
      <c r="C755" s="127">
        <v>2020</v>
      </c>
    </row>
    <row r="756" spans="1:3" x14ac:dyDescent="0.35">
      <c r="A756" s="127" t="s">
        <v>27461</v>
      </c>
      <c r="B756" s="127" t="s">
        <v>27462</v>
      </c>
      <c r="C756" s="127">
        <v>2018</v>
      </c>
    </row>
    <row r="757" spans="1:3" x14ac:dyDescent="0.35">
      <c r="A757" s="127" t="s">
        <v>27463</v>
      </c>
      <c r="B757" s="127" t="s">
        <v>27464</v>
      </c>
      <c r="C757" s="127">
        <v>2018</v>
      </c>
    </row>
    <row r="758" spans="1:3" x14ac:dyDescent="0.35">
      <c r="A758" s="127" t="s">
        <v>27465</v>
      </c>
      <c r="B758" s="127" t="s">
        <v>27466</v>
      </c>
      <c r="C758" s="127">
        <v>2018</v>
      </c>
    </row>
    <row r="759" spans="1:3" x14ac:dyDescent="0.35">
      <c r="A759" s="127" t="s">
        <v>27467</v>
      </c>
      <c r="B759" s="127" t="s">
        <v>27468</v>
      </c>
      <c r="C759" s="127">
        <v>2018</v>
      </c>
    </row>
    <row r="760" spans="1:3" x14ac:dyDescent="0.35">
      <c r="A760" s="127" t="s">
        <v>27469</v>
      </c>
      <c r="B760" s="127"/>
      <c r="C760" s="127">
        <v>2023</v>
      </c>
    </row>
    <row r="761" spans="1:3" x14ac:dyDescent="0.35">
      <c r="A761" s="127" t="s">
        <v>27470</v>
      </c>
      <c r="B761" s="127"/>
      <c r="C761" s="127">
        <v>2023</v>
      </c>
    </row>
    <row r="762" spans="1:3" x14ac:dyDescent="0.35">
      <c r="A762" s="127" t="s">
        <v>27471</v>
      </c>
      <c r="B762" s="127" t="s">
        <v>27472</v>
      </c>
      <c r="C762" s="127">
        <v>2018</v>
      </c>
    </row>
    <row r="763" spans="1:3" x14ac:dyDescent="0.35">
      <c r="A763" s="127" t="s">
        <v>27473</v>
      </c>
      <c r="B763" s="127" t="s">
        <v>27474</v>
      </c>
      <c r="C763" s="127">
        <v>2018</v>
      </c>
    </row>
    <row r="764" spans="1:3" x14ac:dyDescent="0.35">
      <c r="A764" s="127" t="s">
        <v>27475</v>
      </c>
      <c r="B764" s="127" t="s">
        <v>27476</v>
      </c>
      <c r="C764" s="127">
        <v>2018</v>
      </c>
    </row>
    <row r="765" spans="1:3" x14ac:dyDescent="0.35">
      <c r="A765" s="127" t="s">
        <v>27477</v>
      </c>
      <c r="B765" s="127" t="s">
        <v>27478</v>
      </c>
      <c r="C765" s="127">
        <v>2018</v>
      </c>
    </row>
    <row r="766" spans="1:3" x14ac:dyDescent="0.35">
      <c r="A766" s="127" t="s">
        <v>27479</v>
      </c>
      <c r="B766" s="127" t="s">
        <v>27474</v>
      </c>
      <c r="C766" s="127">
        <v>2018</v>
      </c>
    </row>
    <row r="767" spans="1:3" x14ac:dyDescent="0.35">
      <c r="A767" s="127" t="s">
        <v>27480</v>
      </c>
      <c r="B767" s="127" t="s">
        <v>27481</v>
      </c>
      <c r="C767" s="127">
        <v>2018</v>
      </c>
    </row>
    <row r="768" spans="1:3" x14ac:dyDescent="0.35">
      <c r="A768" s="127" t="s">
        <v>27482</v>
      </c>
      <c r="B768" s="127" t="s">
        <v>27483</v>
      </c>
      <c r="C768" s="127">
        <v>2018</v>
      </c>
    </row>
    <row r="769" spans="1:3" x14ac:dyDescent="0.35">
      <c r="A769" s="127" t="s">
        <v>27484</v>
      </c>
      <c r="B769" s="127" t="s">
        <v>27485</v>
      </c>
      <c r="C769" s="127">
        <v>2018</v>
      </c>
    </row>
    <row r="770" spans="1:3" x14ac:dyDescent="0.35">
      <c r="A770" s="127" t="s">
        <v>27486</v>
      </c>
      <c r="B770" s="127" t="s">
        <v>27397</v>
      </c>
      <c r="C770" s="127">
        <v>2018</v>
      </c>
    </row>
    <row r="771" spans="1:3" x14ac:dyDescent="0.35">
      <c r="A771" s="127" t="s">
        <v>27487</v>
      </c>
      <c r="B771" s="127" t="s">
        <v>27397</v>
      </c>
      <c r="C771" s="127">
        <v>2018</v>
      </c>
    </row>
    <row r="772" spans="1:3" x14ac:dyDescent="0.35">
      <c r="A772" s="127" t="s">
        <v>27488</v>
      </c>
      <c r="B772" s="127" t="s">
        <v>27489</v>
      </c>
      <c r="C772" s="127">
        <v>2018</v>
      </c>
    </row>
    <row r="773" spans="1:3" x14ac:dyDescent="0.35">
      <c r="A773" s="127" t="s">
        <v>27490</v>
      </c>
      <c r="B773" s="127" t="s">
        <v>27491</v>
      </c>
      <c r="C773" s="127">
        <v>2018</v>
      </c>
    </row>
    <row r="774" spans="1:3" x14ac:dyDescent="0.35">
      <c r="A774" s="127" t="s">
        <v>27492</v>
      </c>
      <c r="B774" s="127"/>
      <c r="C774" s="127">
        <v>2023</v>
      </c>
    </row>
    <row r="775" spans="1:3" x14ac:dyDescent="0.35">
      <c r="A775" s="127" t="s">
        <v>27493</v>
      </c>
      <c r="B775" s="127"/>
      <c r="C775" s="127">
        <v>2023</v>
      </c>
    </row>
    <row r="776" spans="1:3" x14ac:dyDescent="0.35">
      <c r="A776" s="127" t="s">
        <v>27494</v>
      </c>
      <c r="B776" s="127" t="s">
        <v>27495</v>
      </c>
      <c r="C776" s="127">
        <v>2018</v>
      </c>
    </row>
    <row r="777" spans="1:3" x14ac:dyDescent="0.35">
      <c r="A777" s="127" t="s">
        <v>27496</v>
      </c>
      <c r="B777" s="127" t="s">
        <v>27497</v>
      </c>
      <c r="C777" s="127">
        <v>2018</v>
      </c>
    </row>
    <row r="778" spans="1:3" x14ac:dyDescent="0.35">
      <c r="A778" s="127" t="s">
        <v>27498</v>
      </c>
      <c r="B778" s="127" t="s">
        <v>27499</v>
      </c>
      <c r="C778" s="127">
        <v>2018</v>
      </c>
    </row>
    <row r="779" spans="1:3" x14ac:dyDescent="0.35">
      <c r="A779" s="127" t="s">
        <v>27500</v>
      </c>
      <c r="B779" s="127" t="s">
        <v>27501</v>
      </c>
      <c r="C779" s="127">
        <v>2018</v>
      </c>
    </row>
    <row r="780" spans="1:3" x14ac:dyDescent="0.35">
      <c r="A780" s="127" t="s">
        <v>27502</v>
      </c>
      <c r="B780" s="127" t="s">
        <v>27503</v>
      </c>
      <c r="C780" s="127">
        <v>2018</v>
      </c>
    </row>
    <row r="781" spans="1:3" x14ac:dyDescent="0.35">
      <c r="A781" s="127" t="s">
        <v>27504</v>
      </c>
      <c r="B781" s="127" t="s">
        <v>27505</v>
      </c>
      <c r="C781" s="127">
        <v>2018</v>
      </c>
    </row>
    <row r="782" spans="1:3" x14ac:dyDescent="0.35">
      <c r="A782" s="127" t="s">
        <v>27506</v>
      </c>
      <c r="B782" s="127" t="s">
        <v>27507</v>
      </c>
      <c r="C782" s="127">
        <v>2018</v>
      </c>
    </row>
    <row r="783" spans="1:3" x14ac:dyDescent="0.35">
      <c r="A783" s="127" t="s">
        <v>27508</v>
      </c>
      <c r="B783" s="127" t="s">
        <v>27509</v>
      </c>
      <c r="C783" s="127">
        <v>2018</v>
      </c>
    </row>
    <row r="784" spans="1:3" x14ac:dyDescent="0.35">
      <c r="A784" s="127" t="s">
        <v>27510</v>
      </c>
      <c r="B784" s="127" t="s">
        <v>26973</v>
      </c>
      <c r="C784" s="127">
        <v>2018</v>
      </c>
    </row>
    <row r="785" spans="1:3" x14ac:dyDescent="0.35">
      <c r="A785" s="127" t="s">
        <v>27511</v>
      </c>
      <c r="B785" s="127"/>
      <c r="C785" s="127">
        <v>2023</v>
      </c>
    </row>
    <row r="786" spans="1:3" x14ac:dyDescent="0.35">
      <c r="A786" s="127" t="s">
        <v>27512</v>
      </c>
      <c r="B786" s="127"/>
      <c r="C786" s="127">
        <v>2023</v>
      </c>
    </row>
    <row r="787" spans="1:3" x14ac:dyDescent="0.35">
      <c r="A787" s="127" t="s">
        <v>27513</v>
      </c>
      <c r="B787" s="127"/>
      <c r="C787" s="127">
        <v>2023</v>
      </c>
    </row>
    <row r="788" spans="1:3" x14ac:dyDescent="0.35">
      <c r="A788" s="127" t="s">
        <v>26785</v>
      </c>
      <c r="B788" s="127" t="s">
        <v>26785</v>
      </c>
      <c r="C788" s="127">
        <v>2020</v>
      </c>
    </row>
    <row r="789" spans="1:3" x14ac:dyDescent="0.35">
      <c r="A789" s="127" t="s">
        <v>27514</v>
      </c>
      <c r="B789" s="127" t="s">
        <v>27514</v>
      </c>
      <c r="C789" s="127">
        <v>2018</v>
      </c>
    </row>
    <row r="790" spans="1:3" x14ac:dyDescent="0.35">
      <c r="A790" s="127" t="s">
        <v>27515</v>
      </c>
      <c r="B790" s="127"/>
      <c r="C790" s="127">
        <v>2023</v>
      </c>
    </row>
    <row r="791" spans="1:3" x14ac:dyDescent="0.35">
      <c r="A791" s="127" t="s">
        <v>27516</v>
      </c>
      <c r="B791" s="127"/>
      <c r="C791" s="127">
        <v>2023</v>
      </c>
    </row>
    <row r="792" spans="1:3" x14ac:dyDescent="0.35">
      <c r="A792" s="127" t="s">
        <v>27517</v>
      </c>
      <c r="B792" s="127"/>
      <c r="C792" s="127">
        <v>2023</v>
      </c>
    </row>
    <row r="793" spans="1:3" x14ac:dyDescent="0.35">
      <c r="A793" s="127" t="s">
        <v>27518</v>
      </c>
      <c r="B793" s="127" t="s">
        <v>27519</v>
      </c>
      <c r="C793" s="127">
        <v>2018</v>
      </c>
    </row>
    <row r="794" spans="1:3" x14ac:dyDescent="0.35">
      <c r="A794" s="127" t="s">
        <v>27520</v>
      </c>
      <c r="B794" s="127" t="s">
        <v>27520</v>
      </c>
      <c r="C794" s="127">
        <v>2018</v>
      </c>
    </row>
    <row r="795" spans="1:3" x14ac:dyDescent="0.35">
      <c r="A795" s="127" t="s">
        <v>22</v>
      </c>
      <c r="B795" s="127"/>
      <c r="C795" s="127">
        <v>2023</v>
      </c>
    </row>
    <row r="796" spans="1:3" x14ac:dyDescent="0.35">
      <c r="A796" s="127" t="s">
        <v>27521</v>
      </c>
      <c r="B796" s="127"/>
      <c r="C796" s="127">
        <v>2023</v>
      </c>
    </row>
    <row r="797" spans="1:3" x14ac:dyDescent="0.35">
      <c r="A797" s="127" t="s">
        <v>27522</v>
      </c>
      <c r="B797" s="127" t="s">
        <v>27522</v>
      </c>
      <c r="C797" s="127">
        <v>2020</v>
      </c>
    </row>
    <row r="798" spans="1:3" x14ac:dyDescent="0.35">
      <c r="A798" s="127" t="s">
        <v>27523</v>
      </c>
      <c r="B798" s="127" t="s">
        <v>27523</v>
      </c>
      <c r="C798" s="127">
        <v>2018</v>
      </c>
    </row>
    <row r="799" spans="1:3" x14ac:dyDescent="0.35">
      <c r="A799" s="127" t="s">
        <v>27524</v>
      </c>
      <c r="B799" s="127" t="s">
        <v>27525</v>
      </c>
      <c r="C799" s="127">
        <v>2018</v>
      </c>
    </row>
    <row r="800" spans="1:3" x14ac:dyDescent="0.35">
      <c r="A800" s="127" t="s">
        <v>27526</v>
      </c>
      <c r="B800" s="127" t="s">
        <v>27526</v>
      </c>
      <c r="C800" s="127">
        <v>2020</v>
      </c>
    </row>
    <row r="801" spans="1:3" x14ac:dyDescent="0.35">
      <c r="A801" s="127" t="s">
        <v>27527</v>
      </c>
      <c r="B801" s="127" t="s">
        <v>27528</v>
      </c>
      <c r="C801" s="127">
        <v>2018</v>
      </c>
    </row>
    <row r="802" spans="1:3" x14ac:dyDescent="0.35">
      <c r="A802" s="127" t="s">
        <v>27529</v>
      </c>
      <c r="B802" s="127" t="s">
        <v>27529</v>
      </c>
      <c r="C802" s="127">
        <v>2020</v>
      </c>
    </row>
    <row r="803" spans="1:3" x14ac:dyDescent="0.35">
      <c r="A803" s="127" t="s">
        <v>27530</v>
      </c>
      <c r="B803" s="127" t="s">
        <v>27530</v>
      </c>
      <c r="C803" s="127">
        <v>2020</v>
      </c>
    </row>
    <row r="804" spans="1:3" x14ac:dyDescent="0.35">
      <c r="A804" s="127" t="s">
        <v>27531</v>
      </c>
      <c r="B804" s="127" t="s">
        <v>27532</v>
      </c>
      <c r="C804" s="127">
        <v>2020</v>
      </c>
    </row>
    <row r="805" spans="1:3" x14ac:dyDescent="0.35">
      <c r="A805" s="127" t="s">
        <v>27533</v>
      </c>
      <c r="B805" s="127"/>
      <c r="C805" s="127">
        <v>2023</v>
      </c>
    </row>
    <row r="806" spans="1:3" x14ac:dyDescent="0.35">
      <c r="A806" s="127" t="s">
        <v>27534</v>
      </c>
      <c r="B806" s="127" t="s">
        <v>27534</v>
      </c>
      <c r="C806" s="127">
        <v>2020</v>
      </c>
    </row>
    <row r="807" spans="1:3" x14ac:dyDescent="0.35">
      <c r="A807" s="127" t="s">
        <v>27535</v>
      </c>
      <c r="B807" s="127" t="s">
        <v>27536</v>
      </c>
      <c r="C807" s="127">
        <v>2020</v>
      </c>
    </row>
    <row r="808" spans="1:3" x14ac:dyDescent="0.35">
      <c r="A808" s="127" t="s">
        <v>27537</v>
      </c>
      <c r="B808" s="127" t="s">
        <v>27538</v>
      </c>
      <c r="C808" s="127">
        <v>2020</v>
      </c>
    </row>
    <row r="809" spans="1:3" x14ac:dyDescent="0.35">
      <c r="A809" s="127" t="s">
        <v>27539</v>
      </c>
      <c r="B809" s="127" t="s">
        <v>27538</v>
      </c>
      <c r="C809" s="127">
        <v>2020</v>
      </c>
    </row>
    <row r="810" spans="1:3" x14ac:dyDescent="0.35">
      <c r="A810" s="127" t="s">
        <v>27540</v>
      </c>
      <c r="B810" s="127" t="s">
        <v>8114</v>
      </c>
      <c r="C810" s="127">
        <v>2020</v>
      </c>
    </row>
    <row r="811" spans="1:3" x14ac:dyDescent="0.35">
      <c r="A811" s="127" t="s">
        <v>27541</v>
      </c>
      <c r="B811" s="127" t="s">
        <v>8114</v>
      </c>
      <c r="C811" s="127">
        <v>2020</v>
      </c>
    </row>
    <row r="812" spans="1:3" x14ac:dyDescent="0.35">
      <c r="A812" s="127" t="s">
        <v>27542</v>
      </c>
      <c r="B812" s="127" t="s">
        <v>27543</v>
      </c>
      <c r="C812" s="127">
        <v>2020</v>
      </c>
    </row>
    <row r="813" spans="1:3" x14ac:dyDescent="0.35">
      <c r="A813" s="127" t="s">
        <v>27544</v>
      </c>
      <c r="B813" s="127" t="s">
        <v>27545</v>
      </c>
      <c r="C813" s="127">
        <v>2018</v>
      </c>
    </row>
    <row r="814" spans="1:3" x14ac:dyDescent="0.35">
      <c r="A814" s="127" t="s">
        <v>27546</v>
      </c>
      <c r="B814" s="127" t="s">
        <v>27547</v>
      </c>
      <c r="C814" s="127">
        <v>2020</v>
      </c>
    </row>
    <row r="815" spans="1:3" x14ac:dyDescent="0.35">
      <c r="A815" s="127" t="s">
        <v>27548</v>
      </c>
      <c r="B815" s="127" t="s">
        <v>27549</v>
      </c>
      <c r="C815" s="127">
        <v>2020</v>
      </c>
    </row>
    <row r="816" spans="1:3" x14ac:dyDescent="0.35">
      <c r="A816" s="127" t="s">
        <v>27550</v>
      </c>
      <c r="B816" s="127" t="s">
        <v>27551</v>
      </c>
      <c r="C816" s="127">
        <v>2020</v>
      </c>
    </row>
    <row r="817" spans="1:3" x14ac:dyDescent="0.35">
      <c r="A817" s="127" t="s">
        <v>27552</v>
      </c>
      <c r="B817" s="127" t="s">
        <v>26975</v>
      </c>
      <c r="C817" s="127">
        <v>2020</v>
      </c>
    </row>
    <row r="818" spans="1:3" x14ac:dyDescent="0.35">
      <c r="A818" s="127" t="s">
        <v>27553</v>
      </c>
      <c r="B818" s="127" t="s">
        <v>27554</v>
      </c>
      <c r="C818" s="127">
        <v>2020</v>
      </c>
    </row>
    <row r="819" spans="1:3" x14ac:dyDescent="0.35">
      <c r="A819" s="127" t="s">
        <v>27555</v>
      </c>
      <c r="B819" s="127" t="s">
        <v>26699</v>
      </c>
      <c r="C819" s="127">
        <v>2020</v>
      </c>
    </row>
    <row r="820" spans="1:3" x14ac:dyDescent="0.35">
      <c r="A820" s="127" t="s">
        <v>27556</v>
      </c>
      <c r="B820" s="127" t="s">
        <v>27557</v>
      </c>
      <c r="C820" s="127">
        <v>2020</v>
      </c>
    </row>
    <row r="821" spans="1:3" x14ac:dyDescent="0.35">
      <c r="A821" s="127" t="s">
        <v>27558</v>
      </c>
      <c r="B821" s="127"/>
      <c r="C821" s="127">
        <v>2023</v>
      </c>
    </row>
    <row r="822" spans="1:3" x14ac:dyDescent="0.35">
      <c r="A822" s="127" t="s">
        <v>27559</v>
      </c>
      <c r="B822" s="127" t="s">
        <v>27251</v>
      </c>
      <c r="C822" s="127">
        <v>2018</v>
      </c>
    </row>
    <row r="823" spans="1:3" x14ac:dyDescent="0.35">
      <c r="A823" s="127" t="s">
        <v>27559</v>
      </c>
      <c r="B823" s="127" t="s">
        <v>27251</v>
      </c>
      <c r="C823" s="127">
        <v>2018</v>
      </c>
    </row>
    <row r="824" spans="1:3" x14ac:dyDescent="0.35">
      <c r="A824" s="127" t="s">
        <v>27560</v>
      </c>
      <c r="B824" s="127" t="s">
        <v>27246</v>
      </c>
      <c r="C824" s="127">
        <v>2018</v>
      </c>
    </row>
    <row r="825" spans="1:3" x14ac:dyDescent="0.35">
      <c r="A825" s="127" t="s">
        <v>27561</v>
      </c>
      <c r="B825" s="127" t="s">
        <v>27246</v>
      </c>
      <c r="C825" s="127">
        <v>2018</v>
      </c>
    </row>
    <row r="826" spans="1:3" x14ac:dyDescent="0.35">
      <c r="A826" s="127" t="s">
        <v>27562</v>
      </c>
      <c r="B826" s="127" t="s">
        <v>27563</v>
      </c>
      <c r="C826" s="127">
        <v>2018</v>
      </c>
    </row>
    <row r="827" spans="1:3" x14ac:dyDescent="0.35">
      <c r="A827" s="127" t="s">
        <v>27564</v>
      </c>
      <c r="B827" s="127" t="s">
        <v>27246</v>
      </c>
      <c r="C827" s="127">
        <v>2020</v>
      </c>
    </row>
    <row r="828" spans="1:3" x14ac:dyDescent="0.35">
      <c r="A828" s="127" t="s">
        <v>27564</v>
      </c>
      <c r="B828" s="127" t="s">
        <v>27246</v>
      </c>
      <c r="C828" s="127">
        <v>2018</v>
      </c>
    </row>
    <row r="829" spans="1:3" x14ac:dyDescent="0.35">
      <c r="A829" s="127" t="s">
        <v>27565</v>
      </c>
      <c r="B829" s="127" t="s">
        <v>27249</v>
      </c>
      <c r="C829" s="127">
        <v>2018</v>
      </c>
    </row>
    <row r="830" spans="1:3" x14ac:dyDescent="0.35">
      <c r="A830" s="127" t="s">
        <v>27566</v>
      </c>
      <c r="B830" s="127" t="s">
        <v>27566</v>
      </c>
      <c r="C830" s="127">
        <v>2020</v>
      </c>
    </row>
    <row r="831" spans="1:3" x14ac:dyDescent="0.35">
      <c r="A831" s="127" t="s">
        <v>27567</v>
      </c>
      <c r="B831" s="127" t="s">
        <v>27568</v>
      </c>
      <c r="C831" s="127">
        <v>2020</v>
      </c>
    </row>
    <row r="832" spans="1:3" x14ac:dyDescent="0.35">
      <c r="A832" s="127" t="s">
        <v>6284</v>
      </c>
      <c r="B832" s="127" t="s">
        <v>6284</v>
      </c>
      <c r="C832" s="127">
        <v>2020</v>
      </c>
    </row>
    <row r="833" spans="1:3" x14ac:dyDescent="0.35">
      <c r="A833" s="127" t="s">
        <v>27569</v>
      </c>
      <c r="B833" s="127" t="s">
        <v>27569</v>
      </c>
      <c r="C833" s="127">
        <v>2018</v>
      </c>
    </row>
    <row r="834" spans="1:3" x14ac:dyDescent="0.35">
      <c r="A834" s="127" t="s">
        <v>27570</v>
      </c>
      <c r="B834" s="127" t="s">
        <v>27570</v>
      </c>
      <c r="C834" s="127">
        <v>2018</v>
      </c>
    </row>
    <row r="835" spans="1:3" x14ac:dyDescent="0.35">
      <c r="A835" s="127" t="s">
        <v>27571</v>
      </c>
      <c r="B835" s="127" t="s">
        <v>27572</v>
      </c>
      <c r="C835" s="127">
        <v>2018</v>
      </c>
    </row>
    <row r="836" spans="1:3" x14ac:dyDescent="0.35">
      <c r="A836" s="127" t="s">
        <v>27573</v>
      </c>
      <c r="B836" s="127"/>
      <c r="C836" s="127">
        <v>2023</v>
      </c>
    </row>
    <row r="837" spans="1:3" x14ac:dyDescent="0.35">
      <c r="A837" s="127" t="s">
        <v>27574</v>
      </c>
      <c r="B837" s="127"/>
      <c r="C837" s="127">
        <v>2023</v>
      </c>
    </row>
    <row r="838" spans="1:3" x14ac:dyDescent="0.35">
      <c r="A838" s="127" t="s">
        <v>27575</v>
      </c>
      <c r="B838" s="127"/>
      <c r="C838" s="127">
        <v>2023</v>
      </c>
    </row>
    <row r="839" spans="1:3" x14ac:dyDescent="0.35">
      <c r="A839" s="127" t="s">
        <v>27576</v>
      </c>
      <c r="B839" s="127"/>
      <c r="C839" s="127">
        <v>2023</v>
      </c>
    </row>
    <row r="840" spans="1:3" x14ac:dyDescent="0.35">
      <c r="A840" s="127" t="s">
        <v>27577</v>
      </c>
      <c r="B840" s="127" t="s">
        <v>27578</v>
      </c>
      <c r="C840" s="127">
        <v>2020</v>
      </c>
    </row>
    <row r="841" spans="1:3" x14ac:dyDescent="0.35">
      <c r="A841" s="127" t="s">
        <v>27579</v>
      </c>
      <c r="B841" s="127" t="s">
        <v>8071</v>
      </c>
      <c r="C841" s="127">
        <v>2020</v>
      </c>
    </row>
    <row r="842" spans="1:3" x14ac:dyDescent="0.35">
      <c r="A842" s="127" t="s">
        <v>27580</v>
      </c>
      <c r="B842" s="127" t="s">
        <v>27580</v>
      </c>
      <c r="C842" s="127">
        <v>2018</v>
      </c>
    </row>
    <row r="843" spans="1:3" x14ac:dyDescent="0.35">
      <c r="A843" s="127" t="s">
        <v>27581</v>
      </c>
      <c r="B843" s="127"/>
      <c r="C843" s="127">
        <v>2023</v>
      </c>
    </row>
    <row r="844" spans="1:3" x14ac:dyDescent="0.35">
      <c r="A844" s="127" t="s">
        <v>27582</v>
      </c>
      <c r="B844" s="127" t="s">
        <v>27582</v>
      </c>
      <c r="C844" s="127">
        <v>2018</v>
      </c>
    </row>
    <row r="845" spans="1:3" x14ac:dyDescent="0.35">
      <c r="A845" s="127" t="s">
        <v>27583</v>
      </c>
      <c r="B845" s="127" t="s">
        <v>27583</v>
      </c>
      <c r="C845" s="127">
        <v>2018</v>
      </c>
    </row>
    <row r="846" spans="1:3" x14ac:dyDescent="0.35">
      <c r="A846" s="127" t="s">
        <v>27584</v>
      </c>
      <c r="B846" s="127"/>
      <c r="C846" s="127">
        <v>2023</v>
      </c>
    </row>
    <row r="847" spans="1:3" x14ac:dyDescent="0.35">
      <c r="A847" s="127" t="s">
        <v>27585</v>
      </c>
      <c r="B847" s="127" t="s">
        <v>27585</v>
      </c>
      <c r="C847" s="127">
        <v>2018</v>
      </c>
    </row>
    <row r="848" spans="1:3" x14ac:dyDescent="0.35">
      <c r="A848" s="127" t="s">
        <v>27586</v>
      </c>
      <c r="B848" s="127" t="s">
        <v>27586</v>
      </c>
      <c r="C848" s="127">
        <v>2020</v>
      </c>
    </row>
    <row r="849" spans="1:3" x14ac:dyDescent="0.35">
      <c r="A849" s="127" t="s">
        <v>27587</v>
      </c>
      <c r="B849" s="127" t="s">
        <v>27587</v>
      </c>
      <c r="C849" s="127">
        <v>2018</v>
      </c>
    </row>
    <row r="850" spans="1:3" x14ac:dyDescent="0.35">
      <c r="A850" s="127" t="s">
        <v>463</v>
      </c>
      <c r="B850" s="127"/>
      <c r="C850" s="127">
        <v>2023</v>
      </c>
    </row>
    <row r="851" spans="1:3" x14ac:dyDescent="0.35">
      <c r="A851" s="127" t="s">
        <v>27588</v>
      </c>
      <c r="B851" s="127" t="s">
        <v>27588</v>
      </c>
      <c r="C851" s="127">
        <v>2020</v>
      </c>
    </row>
    <row r="852" spans="1:3" x14ac:dyDescent="0.35">
      <c r="A852" s="127" t="s">
        <v>27589</v>
      </c>
      <c r="B852" s="127" t="s">
        <v>27589</v>
      </c>
      <c r="C852" s="127">
        <v>2020</v>
      </c>
    </row>
    <row r="853" spans="1:3" x14ac:dyDescent="0.35">
      <c r="A853" s="127" t="s">
        <v>27590</v>
      </c>
      <c r="B853" s="127" t="s">
        <v>27590</v>
      </c>
      <c r="C853" s="127">
        <v>2018</v>
      </c>
    </row>
    <row r="854" spans="1:3" x14ac:dyDescent="0.35">
      <c r="A854" s="127" t="s">
        <v>27591</v>
      </c>
      <c r="B854" s="127" t="s">
        <v>27591</v>
      </c>
      <c r="C854" s="127">
        <v>2018</v>
      </c>
    </row>
    <row r="855" spans="1:3" x14ac:dyDescent="0.35">
      <c r="A855" s="127" t="s">
        <v>27592</v>
      </c>
      <c r="B855" s="127" t="s">
        <v>27593</v>
      </c>
      <c r="C855" s="127">
        <v>2018</v>
      </c>
    </row>
    <row r="856" spans="1:3" x14ac:dyDescent="0.35">
      <c r="A856" s="127" t="s">
        <v>27594</v>
      </c>
      <c r="B856" s="127" t="s">
        <v>27595</v>
      </c>
      <c r="C856" s="127">
        <v>2018</v>
      </c>
    </row>
    <row r="857" spans="1:3" x14ac:dyDescent="0.35">
      <c r="A857" s="127" t="s">
        <v>27596</v>
      </c>
      <c r="B857" s="127" t="s">
        <v>27597</v>
      </c>
      <c r="C857" s="127">
        <v>2018</v>
      </c>
    </row>
    <row r="858" spans="1:3" x14ac:dyDescent="0.35">
      <c r="A858" s="127" t="s">
        <v>27598</v>
      </c>
      <c r="B858" s="127" t="s">
        <v>27598</v>
      </c>
      <c r="C858" s="127">
        <v>2018</v>
      </c>
    </row>
    <row r="859" spans="1:3" x14ac:dyDescent="0.35">
      <c r="A859" s="127" t="s">
        <v>27599</v>
      </c>
      <c r="B859" s="127" t="s">
        <v>26943</v>
      </c>
      <c r="C859" s="127">
        <v>2020</v>
      </c>
    </row>
    <row r="860" spans="1:3" x14ac:dyDescent="0.35">
      <c r="A860" s="127" t="s">
        <v>27600</v>
      </c>
      <c r="B860" s="127" t="s">
        <v>26943</v>
      </c>
      <c r="C860" s="127">
        <v>2020</v>
      </c>
    </row>
    <row r="861" spans="1:3" x14ac:dyDescent="0.35">
      <c r="A861" s="127" t="s">
        <v>27601</v>
      </c>
      <c r="B861" s="127" t="s">
        <v>26943</v>
      </c>
      <c r="C861" s="127">
        <v>2020</v>
      </c>
    </row>
    <row r="862" spans="1:3" x14ac:dyDescent="0.35">
      <c r="A862" s="127" t="s">
        <v>27602</v>
      </c>
      <c r="B862" s="127" t="s">
        <v>26943</v>
      </c>
      <c r="C862" s="127">
        <v>2018</v>
      </c>
    </row>
    <row r="863" spans="1:3" x14ac:dyDescent="0.35">
      <c r="A863" s="127" t="s">
        <v>27603</v>
      </c>
      <c r="B863" s="127" t="s">
        <v>27603</v>
      </c>
      <c r="C863" s="127">
        <v>2018</v>
      </c>
    </row>
    <row r="864" spans="1:3" x14ac:dyDescent="0.35">
      <c r="A864" s="127" t="s">
        <v>27604</v>
      </c>
      <c r="B864" s="127"/>
      <c r="C864" s="127">
        <v>2023</v>
      </c>
    </row>
    <row r="865" spans="1:3" x14ac:dyDescent="0.35">
      <c r="A865" s="127" t="s">
        <v>27605</v>
      </c>
      <c r="B865" s="127"/>
      <c r="C865" s="127">
        <v>2023</v>
      </c>
    </row>
    <row r="866" spans="1:3" x14ac:dyDescent="0.35">
      <c r="A866" s="127" t="s">
        <v>27606</v>
      </c>
      <c r="B866" s="127"/>
      <c r="C866" s="127">
        <v>2023</v>
      </c>
    </row>
    <row r="867" spans="1:3" x14ac:dyDescent="0.35">
      <c r="A867" s="127" t="s">
        <v>27607</v>
      </c>
      <c r="B867" s="127" t="s">
        <v>27607</v>
      </c>
      <c r="C867" s="127">
        <v>2018</v>
      </c>
    </row>
    <row r="868" spans="1:3" x14ac:dyDescent="0.35">
      <c r="A868" s="127" t="s">
        <v>27608</v>
      </c>
      <c r="B868" s="127" t="s">
        <v>27608</v>
      </c>
      <c r="C868" s="127">
        <v>2018</v>
      </c>
    </row>
    <row r="869" spans="1:3" ht="43.5" x14ac:dyDescent="0.35">
      <c r="A869" s="128" t="s">
        <v>27609</v>
      </c>
      <c r="B869" s="128" t="s">
        <v>27609</v>
      </c>
      <c r="C869" s="127">
        <v>2018</v>
      </c>
    </row>
    <row r="870" spans="1:3" x14ac:dyDescent="0.35">
      <c r="A870" s="127" t="s">
        <v>27610</v>
      </c>
      <c r="B870" s="127"/>
      <c r="C870" s="127">
        <v>2023</v>
      </c>
    </row>
    <row r="871" spans="1:3" x14ac:dyDescent="0.35">
      <c r="A871" s="127" t="s">
        <v>27611</v>
      </c>
      <c r="B871" s="127"/>
      <c r="C871" s="127">
        <v>2023</v>
      </c>
    </row>
    <row r="872" spans="1:3" x14ac:dyDescent="0.35">
      <c r="A872" s="127" t="s">
        <v>27612</v>
      </c>
      <c r="B872" s="127"/>
      <c r="C872" s="127">
        <v>2023</v>
      </c>
    </row>
    <row r="873" spans="1:3" x14ac:dyDescent="0.35">
      <c r="A873" s="127" t="s">
        <v>27613</v>
      </c>
      <c r="B873" s="127" t="s">
        <v>27613</v>
      </c>
      <c r="C873" s="127">
        <v>2018</v>
      </c>
    </row>
    <row r="874" spans="1:3" x14ac:dyDescent="0.35">
      <c r="A874" s="127" t="s">
        <v>1174</v>
      </c>
      <c r="B874" s="127"/>
      <c r="C874" s="127">
        <v>2023</v>
      </c>
    </row>
    <row r="875" spans="1:3" x14ac:dyDescent="0.35">
      <c r="A875" s="127" t="s">
        <v>27614</v>
      </c>
      <c r="B875" s="127" t="s">
        <v>27615</v>
      </c>
      <c r="C875" s="127">
        <v>2020</v>
      </c>
    </row>
    <row r="876" spans="1:3" x14ac:dyDescent="0.35">
      <c r="A876" s="127" t="s">
        <v>27616</v>
      </c>
      <c r="B876" s="127" t="s">
        <v>27617</v>
      </c>
      <c r="C876" s="127">
        <v>2020</v>
      </c>
    </row>
    <row r="877" spans="1:3" x14ac:dyDescent="0.35">
      <c r="A877" s="127" t="s">
        <v>27618</v>
      </c>
      <c r="B877" s="127" t="s">
        <v>27619</v>
      </c>
      <c r="C877" s="127">
        <v>2020</v>
      </c>
    </row>
    <row r="878" spans="1:3" x14ac:dyDescent="0.35">
      <c r="A878" s="127" t="s">
        <v>27620</v>
      </c>
      <c r="B878" s="127" t="s">
        <v>27621</v>
      </c>
      <c r="C878" s="127">
        <v>2020</v>
      </c>
    </row>
    <row r="879" spans="1:3" x14ac:dyDescent="0.35">
      <c r="A879" s="127" t="s">
        <v>27622</v>
      </c>
      <c r="B879" s="127" t="s">
        <v>27622</v>
      </c>
      <c r="C879" s="127">
        <v>2018</v>
      </c>
    </row>
    <row r="880" spans="1:3" x14ac:dyDescent="0.35">
      <c r="A880" s="127" t="s">
        <v>27623</v>
      </c>
      <c r="B880" s="127" t="s">
        <v>612</v>
      </c>
      <c r="C880" s="127">
        <v>2018</v>
      </c>
    </row>
    <row r="881" spans="1:3" x14ac:dyDescent="0.35">
      <c r="A881" s="127" t="s">
        <v>27624</v>
      </c>
      <c r="B881" s="127" t="s">
        <v>6508</v>
      </c>
      <c r="C881" s="127">
        <v>2020</v>
      </c>
    </row>
    <row r="882" spans="1:3" x14ac:dyDescent="0.35">
      <c r="A882" s="127" t="s">
        <v>27625</v>
      </c>
      <c r="B882" s="127" t="s">
        <v>27267</v>
      </c>
      <c r="C882" s="127">
        <v>2023</v>
      </c>
    </row>
    <row r="883" spans="1:3" x14ac:dyDescent="0.35">
      <c r="A883" s="127" t="s">
        <v>27626</v>
      </c>
      <c r="B883" s="127" t="s">
        <v>27627</v>
      </c>
      <c r="C883" s="127">
        <v>2020</v>
      </c>
    </row>
    <row r="884" spans="1:3" x14ac:dyDescent="0.35">
      <c r="A884" s="127" t="s">
        <v>8561</v>
      </c>
      <c r="B884" s="127" t="s">
        <v>27628</v>
      </c>
      <c r="C884" s="127">
        <v>2020</v>
      </c>
    </row>
    <row r="885" spans="1:3" x14ac:dyDescent="0.35">
      <c r="A885" s="127" t="s">
        <v>27629</v>
      </c>
      <c r="B885" s="127" t="s">
        <v>27299</v>
      </c>
      <c r="C885" s="127">
        <v>2023</v>
      </c>
    </row>
    <row r="886" spans="1:3" x14ac:dyDescent="0.35">
      <c r="A886" s="127" t="s">
        <v>27630</v>
      </c>
      <c r="B886" s="127" t="s">
        <v>27631</v>
      </c>
      <c r="C886" s="127">
        <v>2023</v>
      </c>
    </row>
    <row r="887" spans="1:3" x14ac:dyDescent="0.35">
      <c r="A887" s="127" t="s">
        <v>27632</v>
      </c>
      <c r="B887" s="127" t="s">
        <v>27633</v>
      </c>
      <c r="C887" s="127">
        <v>2023</v>
      </c>
    </row>
    <row r="888" spans="1:3" x14ac:dyDescent="0.35">
      <c r="A888" s="127" t="s">
        <v>27634</v>
      </c>
      <c r="B888" s="127" t="s">
        <v>27635</v>
      </c>
      <c r="C888" s="127">
        <v>2018</v>
      </c>
    </row>
    <row r="889" spans="1:3" x14ac:dyDescent="0.35">
      <c r="A889" s="127" t="s">
        <v>27636</v>
      </c>
      <c r="B889" s="127" t="s">
        <v>27637</v>
      </c>
      <c r="C889" s="127">
        <v>2018</v>
      </c>
    </row>
    <row r="890" spans="1:3" x14ac:dyDescent="0.35">
      <c r="A890" s="127" t="s">
        <v>27638</v>
      </c>
      <c r="B890" s="127" t="s">
        <v>6508</v>
      </c>
      <c r="C890" s="127">
        <v>2023</v>
      </c>
    </row>
    <row r="891" spans="1:3" x14ac:dyDescent="0.35">
      <c r="A891" s="127" t="s">
        <v>27639</v>
      </c>
      <c r="B891" s="127" t="s">
        <v>6508</v>
      </c>
      <c r="C891" s="127">
        <v>2023</v>
      </c>
    </row>
    <row r="892" spans="1:3" x14ac:dyDescent="0.35">
      <c r="A892" s="127" t="s">
        <v>27640</v>
      </c>
      <c r="B892" s="127" t="s">
        <v>27641</v>
      </c>
      <c r="C892" s="127">
        <v>2023</v>
      </c>
    </row>
    <row r="893" spans="1:3" x14ac:dyDescent="0.35">
      <c r="A893" s="127" t="s">
        <v>27642</v>
      </c>
      <c r="B893" s="127" t="s">
        <v>27643</v>
      </c>
      <c r="C893" s="127">
        <v>2023</v>
      </c>
    </row>
    <row r="894" spans="1:3" x14ac:dyDescent="0.35">
      <c r="A894" s="127" t="s">
        <v>27644</v>
      </c>
      <c r="B894" s="127" t="s">
        <v>27297</v>
      </c>
      <c r="C894" s="127">
        <v>2020</v>
      </c>
    </row>
    <row r="895" spans="1:3" x14ac:dyDescent="0.35">
      <c r="A895" s="127" t="s">
        <v>27645</v>
      </c>
      <c r="B895" s="127" t="s">
        <v>27297</v>
      </c>
      <c r="C895" s="127">
        <v>2023</v>
      </c>
    </row>
    <row r="896" spans="1:3" x14ac:dyDescent="0.35">
      <c r="A896" s="127" t="s">
        <v>27646</v>
      </c>
      <c r="B896" s="127" t="s">
        <v>27297</v>
      </c>
      <c r="C896" s="127">
        <v>2023</v>
      </c>
    </row>
    <row r="897" spans="1:3" x14ac:dyDescent="0.35">
      <c r="A897" s="127" t="s">
        <v>27647</v>
      </c>
      <c r="B897" s="127" t="s">
        <v>27297</v>
      </c>
      <c r="C897" s="127">
        <v>2020</v>
      </c>
    </row>
    <row r="898" spans="1:3" x14ac:dyDescent="0.35">
      <c r="A898" s="127" t="s">
        <v>6514</v>
      </c>
      <c r="B898" s="127" t="s">
        <v>6508</v>
      </c>
      <c r="C898" s="127">
        <v>2020</v>
      </c>
    </row>
    <row r="899" spans="1:3" x14ac:dyDescent="0.35">
      <c r="A899" s="127" t="s">
        <v>27648</v>
      </c>
      <c r="B899" s="127" t="s">
        <v>27299</v>
      </c>
      <c r="C899" s="127">
        <v>2023</v>
      </c>
    </row>
    <row r="900" spans="1:3" x14ac:dyDescent="0.35">
      <c r="A900" s="127" t="s">
        <v>27649</v>
      </c>
      <c r="B900" s="127" t="s">
        <v>27299</v>
      </c>
      <c r="C900" s="127">
        <v>2020</v>
      </c>
    </row>
    <row r="901" spans="1:3" x14ac:dyDescent="0.35">
      <c r="A901" s="127" t="s">
        <v>27650</v>
      </c>
      <c r="B901" s="127" t="s">
        <v>27631</v>
      </c>
      <c r="C901" s="127">
        <v>2023</v>
      </c>
    </row>
    <row r="902" spans="1:3" x14ac:dyDescent="0.35">
      <c r="A902" s="127" t="s">
        <v>27651</v>
      </c>
      <c r="B902" s="127" t="s">
        <v>27631</v>
      </c>
      <c r="C902" s="127">
        <v>2023</v>
      </c>
    </row>
    <row r="903" spans="1:3" x14ac:dyDescent="0.35">
      <c r="A903" s="127" t="s">
        <v>27652</v>
      </c>
      <c r="B903" s="127" t="s">
        <v>27637</v>
      </c>
      <c r="C903" s="127">
        <v>2018</v>
      </c>
    </row>
    <row r="904" spans="1:3" x14ac:dyDescent="0.35">
      <c r="A904" s="127" t="s">
        <v>27653</v>
      </c>
      <c r="B904" s="127" t="s">
        <v>27654</v>
      </c>
      <c r="C904" s="127">
        <v>2018</v>
      </c>
    </row>
    <row r="905" spans="1:3" x14ac:dyDescent="0.35">
      <c r="A905" s="127" t="s">
        <v>27655</v>
      </c>
      <c r="B905" s="127" t="s">
        <v>27301</v>
      </c>
      <c r="C905" s="127">
        <v>2020</v>
      </c>
    </row>
    <row r="906" spans="1:3" x14ac:dyDescent="0.35">
      <c r="A906" s="127" t="s">
        <v>27656</v>
      </c>
      <c r="B906" s="127" t="s">
        <v>27301</v>
      </c>
      <c r="C906" s="127">
        <v>2020</v>
      </c>
    </row>
    <row r="907" spans="1:3" x14ac:dyDescent="0.35">
      <c r="A907" s="127" t="s">
        <v>27657</v>
      </c>
      <c r="B907" s="127" t="s">
        <v>27658</v>
      </c>
      <c r="C907" s="127">
        <v>2018</v>
      </c>
    </row>
    <row r="908" spans="1:3" x14ac:dyDescent="0.35">
      <c r="A908" s="127" t="s">
        <v>27659</v>
      </c>
      <c r="B908" s="127" t="s">
        <v>27660</v>
      </c>
      <c r="C908" s="127">
        <v>2020</v>
      </c>
    </row>
    <row r="909" spans="1:3" x14ac:dyDescent="0.35">
      <c r="A909" s="127" t="s">
        <v>27661</v>
      </c>
      <c r="B909" s="127" t="s">
        <v>6508</v>
      </c>
      <c r="C909" s="127">
        <v>2023</v>
      </c>
    </row>
    <row r="910" spans="1:3" x14ac:dyDescent="0.35">
      <c r="A910" s="127" t="s">
        <v>27662</v>
      </c>
      <c r="B910" s="127"/>
      <c r="C910" s="127">
        <v>2023</v>
      </c>
    </row>
    <row r="911" spans="1:3" x14ac:dyDescent="0.35">
      <c r="A911" s="127" t="s">
        <v>27663</v>
      </c>
      <c r="B911" s="127" t="s">
        <v>27267</v>
      </c>
      <c r="C911" s="127">
        <v>2023</v>
      </c>
    </row>
    <row r="912" spans="1:3" x14ac:dyDescent="0.35">
      <c r="A912" s="127" t="s">
        <v>27664</v>
      </c>
      <c r="B912" s="127" t="s">
        <v>27299</v>
      </c>
      <c r="C912" s="127">
        <v>2023</v>
      </c>
    </row>
    <row r="913" spans="1:3" x14ac:dyDescent="0.35">
      <c r="A913" s="127" t="s">
        <v>27665</v>
      </c>
      <c r="B913" s="127" t="s">
        <v>6508</v>
      </c>
      <c r="C913" s="127">
        <v>2020</v>
      </c>
    </row>
    <row r="914" spans="1:3" x14ac:dyDescent="0.35">
      <c r="A914" s="127" t="s">
        <v>27666</v>
      </c>
      <c r="B914" s="127" t="s">
        <v>27666</v>
      </c>
      <c r="C914" s="127">
        <v>2018</v>
      </c>
    </row>
    <row r="915" spans="1:3" x14ac:dyDescent="0.35">
      <c r="A915" s="127" t="s">
        <v>27667</v>
      </c>
      <c r="B915" s="127" t="s">
        <v>27297</v>
      </c>
      <c r="C915" s="127">
        <v>2020</v>
      </c>
    </row>
    <row r="916" spans="1:3" x14ac:dyDescent="0.35">
      <c r="A916" s="127" t="s">
        <v>27668</v>
      </c>
      <c r="B916" s="127" t="s">
        <v>6508</v>
      </c>
      <c r="C916" s="127">
        <v>2020</v>
      </c>
    </row>
    <row r="917" spans="1:3" x14ac:dyDescent="0.35">
      <c r="A917" s="127" t="s">
        <v>27669</v>
      </c>
      <c r="B917" s="127" t="s">
        <v>27654</v>
      </c>
      <c r="C917" s="127">
        <v>2020</v>
      </c>
    </row>
    <row r="918" spans="1:3" x14ac:dyDescent="0.35">
      <c r="A918" s="127" t="s">
        <v>27670</v>
      </c>
      <c r="B918" s="127" t="s">
        <v>6859</v>
      </c>
      <c r="C918" s="127">
        <v>2020</v>
      </c>
    </row>
    <row r="919" spans="1:3" x14ac:dyDescent="0.35">
      <c r="A919" s="127" t="s">
        <v>27671</v>
      </c>
      <c r="B919" s="127" t="s">
        <v>6508</v>
      </c>
      <c r="C919" s="127">
        <v>2020</v>
      </c>
    </row>
    <row r="920" spans="1:3" x14ac:dyDescent="0.35">
      <c r="A920" s="127" t="s">
        <v>27672</v>
      </c>
      <c r="B920" s="127" t="s">
        <v>27673</v>
      </c>
      <c r="C920" s="127">
        <v>2020</v>
      </c>
    </row>
    <row r="921" spans="1:3" x14ac:dyDescent="0.35">
      <c r="A921" s="127" t="s">
        <v>27674</v>
      </c>
      <c r="B921" s="127" t="s">
        <v>27674</v>
      </c>
      <c r="C921" s="127">
        <v>2020</v>
      </c>
    </row>
    <row r="922" spans="1:3" x14ac:dyDescent="0.35">
      <c r="A922" s="127" t="s">
        <v>27675</v>
      </c>
      <c r="B922" s="127" t="s">
        <v>27676</v>
      </c>
      <c r="C922" s="127">
        <v>2018</v>
      </c>
    </row>
    <row r="923" spans="1:3" x14ac:dyDescent="0.35">
      <c r="A923" s="127" t="s">
        <v>27677</v>
      </c>
      <c r="B923" s="127" t="s">
        <v>27677</v>
      </c>
      <c r="C923" s="127">
        <v>2018</v>
      </c>
    </row>
    <row r="924" spans="1:3" x14ac:dyDescent="0.35">
      <c r="A924" s="127" t="s">
        <v>27678</v>
      </c>
      <c r="B924" s="127" t="s">
        <v>27678</v>
      </c>
      <c r="C924" s="127">
        <v>2023</v>
      </c>
    </row>
    <row r="925" spans="1:3" x14ac:dyDescent="0.35">
      <c r="A925" s="127" t="s">
        <v>27679</v>
      </c>
      <c r="B925" s="127" t="s">
        <v>27680</v>
      </c>
      <c r="C925" s="127">
        <v>2020</v>
      </c>
    </row>
    <row r="926" spans="1:3" x14ac:dyDescent="0.35">
      <c r="A926" s="127" t="s">
        <v>27681</v>
      </c>
      <c r="B926" s="127" t="s">
        <v>27681</v>
      </c>
      <c r="C926" s="127">
        <v>2018</v>
      </c>
    </row>
    <row r="927" spans="1:3" x14ac:dyDescent="0.35">
      <c r="A927" s="127" t="s">
        <v>27682</v>
      </c>
      <c r="B927" s="127" t="s">
        <v>8179</v>
      </c>
      <c r="C927" s="127">
        <v>2020</v>
      </c>
    </row>
    <row r="928" spans="1:3" x14ac:dyDescent="0.35">
      <c r="A928" s="127" t="s">
        <v>27683</v>
      </c>
      <c r="B928" s="127" t="s">
        <v>8142</v>
      </c>
      <c r="C928" s="127">
        <v>2020</v>
      </c>
    </row>
    <row r="929" spans="1:3" x14ac:dyDescent="0.35">
      <c r="A929" s="127" t="s">
        <v>8179</v>
      </c>
      <c r="B929" s="127" t="s">
        <v>8179</v>
      </c>
      <c r="C929" s="127">
        <v>2020</v>
      </c>
    </row>
    <row r="930" spans="1:3" x14ac:dyDescent="0.35">
      <c r="A930" s="127" t="s">
        <v>27684</v>
      </c>
      <c r="B930" s="127" t="s">
        <v>8142</v>
      </c>
      <c r="C930" s="127">
        <v>2023</v>
      </c>
    </row>
    <row r="931" spans="1:3" x14ac:dyDescent="0.35">
      <c r="A931" s="127" t="s">
        <v>27685</v>
      </c>
      <c r="B931" s="127" t="s">
        <v>27686</v>
      </c>
      <c r="C931" s="127">
        <v>2018</v>
      </c>
    </row>
    <row r="932" spans="1:3" x14ac:dyDescent="0.35">
      <c r="A932" s="127" t="s">
        <v>27687</v>
      </c>
      <c r="B932" s="127" t="s">
        <v>27688</v>
      </c>
      <c r="C932" s="127">
        <v>2018</v>
      </c>
    </row>
    <row r="933" spans="1:3" x14ac:dyDescent="0.35">
      <c r="A933" s="127" t="s">
        <v>27689</v>
      </c>
      <c r="B933" s="127" t="s">
        <v>27690</v>
      </c>
      <c r="C933" s="127">
        <v>2023</v>
      </c>
    </row>
    <row r="934" spans="1:3" x14ac:dyDescent="0.35">
      <c r="A934" s="127" t="s">
        <v>27691</v>
      </c>
      <c r="B934" s="127" t="s">
        <v>27691</v>
      </c>
      <c r="C934" s="127">
        <v>2018</v>
      </c>
    </row>
    <row r="935" spans="1:3" x14ac:dyDescent="0.35">
      <c r="A935" s="127" t="s">
        <v>27692</v>
      </c>
      <c r="B935" s="127" t="s">
        <v>27692</v>
      </c>
      <c r="C935" s="127">
        <v>2020</v>
      </c>
    </row>
    <row r="936" spans="1:3" x14ac:dyDescent="0.35">
      <c r="A936" s="127" t="s">
        <v>27693</v>
      </c>
      <c r="B936" s="127" t="s">
        <v>27694</v>
      </c>
      <c r="C936" s="127">
        <v>2020</v>
      </c>
    </row>
    <row r="937" spans="1:3" x14ac:dyDescent="0.35">
      <c r="A937" s="127" t="s">
        <v>27695</v>
      </c>
      <c r="B937" s="127" t="s">
        <v>27696</v>
      </c>
      <c r="C937" s="127">
        <v>2020</v>
      </c>
    </row>
    <row r="938" spans="1:3" x14ac:dyDescent="0.35">
      <c r="A938" s="127" t="s">
        <v>27697</v>
      </c>
      <c r="B938" s="127" t="s">
        <v>27697</v>
      </c>
      <c r="C938" s="127">
        <v>2018</v>
      </c>
    </row>
    <row r="939" spans="1:3" x14ac:dyDescent="0.35">
      <c r="A939" s="127" t="s">
        <v>27698</v>
      </c>
      <c r="B939" s="127" t="s">
        <v>27698</v>
      </c>
      <c r="C939" s="127">
        <v>2018</v>
      </c>
    </row>
    <row r="940" spans="1:3" x14ac:dyDescent="0.35">
      <c r="A940" s="127" t="s">
        <v>27699</v>
      </c>
      <c r="B940" s="127" t="s">
        <v>27699</v>
      </c>
      <c r="C940" s="127">
        <v>2018</v>
      </c>
    </row>
    <row r="941" spans="1:3" x14ac:dyDescent="0.35">
      <c r="A941" s="127" t="s">
        <v>27700</v>
      </c>
      <c r="B941" s="127" t="s">
        <v>27701</v>
      </c>
      <c r="C941" s="127">
        <v>2020</v>
      </c>
    </row>
    <row r="942" spans="1:3" x14ac:dyDescent="0.35">
      <c r="A942" s="127" t="s">
        <v>27702</v>
      </c>
      <c r="B942" s="127" t="s">
        <v>27703</v>
      </c>
      <c r="C942" s="127">
        <v>2020</v>
      </c>
    </row>
    <row r="943" spans="1:3" x14ac:dyDescent="0.35">
      <c r="A943" s="127" t="s">
        <v>27704</v>
      </c>
      <c r="B943" s="127" t="s">
        <v>27704</v>
      </c>
      <c r="C943" s="127">
        <v>2023</v>
      </c>
    </row>
    <row r="944" spans="1:3" x14ac:dyDescent="0.35">
      <c r="A944" s="127" t="s">
        <v>27705</v>
      </c>
      <c r="B944" s="127" t="s">
        <v>27705</v>
      </c>
      <c r="C944" s="127">
        <v>2018</v>
      </c>
    </row>
    <row r="945" spans="1:3" x14ac:dyDescent="0.35">
      <c r="A945" s="127" t="s">
        <v>27706</v>
      </c>
      <c r="B945" s="127" t="s">
        <v>27706</v>
      </c>
      <c r="C945" s="127">
        <v>2018</v>
      </c>
    </row>
    <row r="946" spans="1:3" x14ac:dyDescent="0.35">
      <c r="A946" s="127" t="s">
        <v>8142</v>
      </c>
      <c r="B946" s="127" t="s">
        <v>8142</v>
      </c>
      <c r="C946" s="127">
        <v>2020</v>
      </c>
    </row>
    <row r="947" spans="1:3" x14ac:dyDescent="0.35">
      <c r="A947" s="127" t="s">
        <v>27707</v>
      </c>
      <c r="B947" s="127" t="s">
        <v>27686</v>
      </c>
      <c r="C947" s="127">
        <v>2018</v>
      </c>
    </row>
    <row r="948" spans="1:3" x14ac:dyDescent="0.35">
      <c r="A948" s="127" t="s">
        <v>27708</v>
      </c>
      <c r="B948" s="127" t="s">
        <v>27709</v>
      </c>
      <c r="C948" s="127">
        <v>2018</v>
      </c>
    </row>
    <row r="949" spans="1:3" x14ac:dyDescent="0.35">
      <c r="A949" s="127" t="s">
        <v>27710</v>
      </c>
      <c r="B949" s="127" t="s">
        <v>27711</v>
      </c>
      <c r="C949" s="127">
        <v>2018</v>
      </c>
    </row>
    <row r="950" spans="1:3" x14ac:dyDescent="0.35">
      <c r="A950" s="127" t="s">
        <v>27712</v>
      </c>
      <c r="B950" s="127" t="s">
        <v>27713</v>
      </c>
      <c r="C950" s="127">
        <v>2018</v>
      </c>
    </row>
    <row r="951" spans="1:3" x14ac:dyDescent="0.35">
      <c r="A951" s="127" t="s">
        <v>27714</v>
      </c>
      <c r="B951" s="127" t="s">
        <v>27715</v>
      </c>
      <c r="C951" s="127">
        <v>2018</v>
      </c>
    </row>
    <row r="952" spans="1:3" x14ac:dyDescent="0.35">
      <c r="A952" s="127" t="s">
        <v>27716</v>
      </c>
      <c r="B952" s="127" t="s">
        <v>27717</v>
      </c>
      <c r="C952" s="127">
        <v>2018</v>
      </c>
    </row>
    <row r="953" spans="1:3" x14ac:dyDescent="0.35">
      <c r="A953" s="127" t="s">
        <v>27718</v>
      </c>
      <c r="B953" s="127" t="s">
        <v>27713</v>
      </c>
      <c r="C953" s="127">
        <v>2018</v>
      </c>
    </row>
    <row r="954" spans="1:3" x14ac:dyDescent="0.35">
      <c r="A954" s="127" t="s">
        <v>27719</v>
      </c>
      <c r="B954" s="127" t="s">
        <v>8142</v>
      </c>
      <c r="C954" s="127">
        <v>2023</v>
      </c>
    </row>
    <row r="955" spans="1:3" x14ac:dyDescent="0.35">
      <c r="A955" s="127" t="s">
        <v>27720</v>
      </c>
      <c r="B955" s="127" t="s">
        <v>27720</v>
      </c>
      <c r="C955" s="127">
        <v>2018</v>
      </c>
    </row>
    <row r="956" spans="1:3" x14ac:dyDescent="0.35">
      <c r="A956" s="127" t="s">
        <v>27721</v>
      </c>
      <c r="B956" s="127" t="s">
        <v>27722</v>
      </c>
      <c r="C956" s="127">
        <v>2018</v>
      </c>
    </row>
    <row r="957" spans="1:3" x14ac:dyDescent="0.35">
      <c r="A957" s="127" t="s">
        <v>27722</v>
      </c>
      <c r="B957" s="127" t="s">
        <v>27722</v>
      </c>
      <c r="C957" s="127">
        <v>2023</v>
      </c>
    </row>
    <row r="958" spans="1:3" x14ac:dyDescent="0.35">
      <c r="A958" s="127" t="s">
        <v>27723</v>
      </c>
      <c r="B958" s="127" t="s">
        <v>27724</v>
      </c>
      <c r="C958" s="127">
        <v>2018</v>
      </c>
    </row>
    <row r="959" spans="1:3" x14ac:dyDescent="0.35">
      <c r="A959" s="127" t="s">
        <v>27725</v>
      </c>
      <c r="B959" s="127" t="s">
        <v>27725</v>
      </c>
      <c r="C959" s="127">
        <v>2018</v>
      </c>
    </row>
    <row r="960" spans="1:3" x14ac:dyDescent="0.35">
      <c r="A960" s="127" t="s">
        <v>27726</v>
      </c>
      <c r="B960" s="127" t="s">
        <v>27726</v>
      </c>
      <c r="C960" s="127">
        <v>2018</v>
      </c>
    </row>
    <row r="961" spans="1:3" x14ac:dyDescent="0.35">
      <c r="A961" s="127" t="s">
        <v>27727</v>
      </c>
      <c r="B961" s="127" t="s">
        <v>27728</v>
      </c>
      <c r="C961" s="127">
        <v>2023</v>
      </c>
    </row>
    <row r="962" spans="1:3" x14ac:dyDescent="0.35">
      <c r="A962" s="127" t="s">
        <v>27729</v>
      </c>
      <c r="B962" s="127" t="s">
        <v>27728</v>
      </c>
      <c r="C962" s="127">
        <v>2018</v>
      </c>
    </row>
    <row r="963" spans="1:3" x14ac:dyDescent="0.35">
      <c r="A963" s="127" t="s">
        <v>27730</v>
      </c>
      <c r="B963" s="127" t="s">
        <v>27731</v>
      </c>
      <c r="C963" s="127">
        <v>2020</v>
      </c>
    </row>
    <row r="964" spans="1:3" x14ac:dyDescent="0.35">
      <c r="A964" s="127" t="s">
        <v>27732</v>
      </c>
      <c r="B964" s="127" t="s">
        <v>27733</v>
      </c>
      <c r="C964" s="127">
        <v>2018</v>
      </c>
    </row>
    <row r="965" spans="1:3" x14ac:dyDescent="0.35">
      <c r="A965" s="127" t="s">
        <v>27734</v>
      </c>
      <c r="B965" s="127" t="s">
        <v>27730</v>
      </c>
      <c r="C965" s="127">
        <v>2018</v>
      </c>
    </row>
    <row r="966" spans="1:3" x14ac:dyDescent="0.35">
      <c r="A966" s="127" t="s">
        <v>27735</v>
      </c>
      <c r="B966" s="127" t="s">
        <v>27736</v>
      </c>
      <c r="C966" s="127">
        <v>2018</v>
      </c>
    </row>
    <row r="967" spans="1:3" x14ac:dyDescent="0.35">
      <c r="A967" s="127" t="s">
        <v>27737</v>
      </c>
      <c r="B967" s="127" t="s">
        <v>27690</v>
      </c>
      <c r="C967" s="127">
        <v>2018</v>
      </c>
    </row>
    <row r="968" spans="1:3" x14ac:dyDescent="0.35">
      <c r="A968" s="127" t="s">
        <v>27738</v>
      </c>
      <c r="B968" s="127" t="s">
        <v>27739</v>
      </c>
      <c r="C968" s="127">
        <v>2018</v>
      </c>
    </row>
    <row r="969" spans="1:3" x14ac:dyDescent="0.35">
      <c r="A969" s="127" t="s">
        <v>27740</v>
      </c>
      <c r="B969" s="127" t="s">
        <v>27740</v>
      </c>
      <c r="C969" s="127">
        <v>2020</v>
      </c>
    </row>
    <row r="970" spans="1:3" x14ac:dyDescent="0.35">
      <c r="A970" s="127" t="s">
        <v>27741</v>
      </c>
      <c r="B970" s="127" t="s">
        <v>27741</v>
      </c>
      <c r="C970" s="127">
        <v>2018</v>
      </c>
    </row>
    <row r="971" spans="1:3" x14ac:dyDescent="0.35">
      <c r="A971" s="127" t="s">
        <v>27742</v>
      </c>
      <c r="B971" s="127" t="s">
        <v>27742</v>
      </c>
      <c r="C971" s="127">
        <v>2020</v>
      </c>
    </row>
    <row r="972" spans="1:3" x14ac:dyDescent="0.35">
      <c r="A972" s="127" t="s">
        <v>27743</v>
      </c>
      <c r="B972" s="127" t="s">
        <v>27743</v>
      </c>
      <c r="C972" s="127">
        <v>2023</v>
      </c>
    </row>
    <row r="973" spans="1:3" x14ac:dyDescent="0.35">
      <c r="A973" s="127" t="s">
        <v>27744</v>
      </c>
      <c r="B973" s="127" t="s">
        <v>27744</v>
      </c>
      <c r="C973" s="127"/>
    </row>
    <row r="974" spans="1:3" x14ac:dyDescent="0.35">
      <c r="A974" s="127" t="s">
        <v>27745</v>
      </c>
      <c r="B974" s="127" t="s">
        <v>27745</v>
      </c>
      <c r="C974" s="127"/>
    </row>
    <row r="975" spans="1:3" x14ac:dyDescent="0.35">
      <c r="A975" s="127" t="s">
        <v>27746</v>
      </c>
      <c r="B975" s="127" t="s">
        <v>27747</v>
      </c>
      <c r="C975" s="127">
        <v>2018</v>
      </c>
    </row>
    <row r="976" spans="1:3" x14ac:dyDescent="0.35">
      <c r="A976" s="127" t="s">
        <v>27748</v>
      </c>
      <c r="B976" s="127" t="s">
        <v>27749</v>
      </c>
      <c r="C976" s="127">
        <v>2020</v>
      </c>
    </row>
    <row r="977" spans="1:3" x14ac:dyDescent="0.35">
      <c r="A977" s="127" t="s">
        <v>27750</v>
      </c>
      <c r="B977" s="127" t="s">
        <v>27751</v>
      </c>
      <c r="C977" s="127">
        <v>2020</v>
      </c>
    </row>
    <row r="978" spans="1:3" x14ac:dyDescent="0.35">
      <c r="A978" s="127" t="s">
        <v>27752</v>
      </c>
      <c r="B978" s="127" t="s">
        <v>27753</v>
      </c>
      <c r="C978" s="127">
        <v>2020</v>
      </c>
    </row>
    <row r="979" spans="1:3" x14ac:dyDescent="0.35">
      <c r="A979" s="127" t="s">
        <v>27754</v>
      </c>
      <c r="B979" s="127" t="s">
        <v>27754</v>
      </c>
      <c r="C979" s="127">
        <v>2018</v>
      </c>
    </row>
    <row r="980" spans="1:3" x14ac:dyDescent="0.35">
      <c r="A980" s="127" t="s">
        <v>27755</v>
      </c>
      <c r="B980" s="127" t="s">
        <v>27754</v>
      </c>
      <c r="C980" s="127">
        <v>2020</v>
      </c>
    </row>
    <row r="981" spans="1:3" x14ac:dyDescent="0.35">
      <c r="A981" s="127" t="s">
        <v>27756</v>
      </c>
      <c r="B981" s="127" t="s">
        <v>27754</v>
      </c>
      <c r="C981" s="127">
        <v>2020</v>
      </c>
    </row>
    <row r="982" spans="1:3" x14ac:dyDescent="0.35">
      <c r="A982" s="127" t="s">
        <v>27757</v>
      </c>
      <c r="B982" s="127"/>
      <c r="C982" s="127">
        <v>2023</v>
      </c>
    </row>
    <row r="983" spans="1:3" x14ac:dyDescent="0.35">
      <c r="A983" s="127" t="s">
        <v>27758</v>
      </c>
      <c r="B983" s="127" t="s">
        <v>27759</v>
      </c>
      <c r="C983" s="127">
        <v>2018</v>
      </c>
    </row>
    <row r="984" spans="1:3" x14ac:dyDescent="0.35">
      <c r="A984" s="127" t="s">
        <v>27760</v>
      </c>
      <c r="B984" s="127" t="s">
        <v>27246</v>
      </c>
      <c r="C984" s="127">
        <v>2020</v>
      </c>
    </row>
    <row r="985" spans="1:3" x14ac:dyDescent="0.35">
      <c r="A985" s="127" t="s">
        <v>27761</v>
      </c>
      <c r="B985" s="127" t="s">
        <v>27761</v>
      </c>
      <c r="C985" s="127">
        <v>2018</v>
      </c>
    </row>
    <row r="986" spans="1:3" x14ac:dyDescent="0.35">
      <c r="A986" s="127" t="s">
        <v>27762</v>
      </c>
      <c r="B986" s="127" t="s">
        <v>27762</v>
      </c>
      <c r="C986" s="127">
        <v>2020</v>
      </c>
    </row>
    <row r="987" spans="1:3" x14ac:dyDescent="0.35">
      <c r="A987" s="127" t="s">
        <v>27763</v>
      </c>
      <c r="B987" s="127" t="s">
        <v>27763</v>
      </c>
      <c r="C987" s="127">
        <v>2020</v>
      </c>
    </row>
    <row r="988" spans="1:3" x14ac:dyDescent="0.35">
      <c r="A988" s="127" t="s">
        <v>27764</v>
      </c>
      <c r="B988" s="127" t="s">
        <v>27764</v>
      </c>
      <c r="C988" s="127">
        <v>2018</v>
      </c>
    </row>
    <row r="989" spans="1:3" x14ac:dyDescent="0.35">
      <c r="A989" s="127" t="s">
        <v>27765</v>
      </c>
      <c r="B989" s="127" t="s">
        <v>27765</v>
      </c>
      <c r="C989" s="127">
        <v>2018</v>
      </c>
    </row>
    <row r="990" spans="1:3" x14ac:dyDescent="0.35">
      <c r="A990" s="127" t="s">
        <v>26825</v>
      </c>
      <c r="B990" s="127" t="s">
        <v>26825</v>
      </c>
      <c r="C990" s="127">
        <v>2020</v>
      </c>
    </row>
    <row r="991" spans="1:3" x14ac:dyDescent="0.35">
      <c r="A991" s="127" t="s">
        <v>27766</v>
      </c>
      <c r="B991" s="127" t="s">
        <v>27767</v>
      </c>
      <c r="C991" s="127">
        <v>2020</v>
      </c>
    </row>
    <row r="992" spans="1:3" x14ac:dyDescent="0.35">
      <c r="A992" s="127" t="s">
        <v>27768</v>
      </c>
      <c r="B992" s="127" t="s">
        <v>27768</v>
      </c>
      <c r="C992" s="127">
        <v>2020</v>
      </c>
    </row>
    <row r="993" spans="1:3" x14ac:dyDescent="0.35">
      <c r="A993" s="127" t="s">
        <v>27769</v>
      </c>
      <c r="B993" s="127" t="s">
        <v>27769</v>
      </c>
      <c r="C993" s="127">
        <v>2020</v>
      </c>
    </row>
    <row r="994" spans="1:3" x14ac:dyDescent="0.35">
      <c r="A994" s="127" t="s">
        <v>27770</v>
      </c>
      <c r="B994" s="127" t="s">
        <v>27770</v>
      </c>
      <c r="C994" s="127">
        <v>2020</v>
      </c>
    </row>
    <row r="995" spans="1:3" x14ac:dyDescent="0.35">
      <c r="A995" s="127" t="s">
        <v>27771</v>
      </c>
      <c r="B995" s="127" t="s">
        <v>27772</v>
      </c>
      <c r="C995" s="127">
        <v>2018</v>
      </c>
    </row>
    <row r="996" spans="1:3" x14ac:dyDescent="0.35">
      <c r="A996" s="127" t="s">
        <v>27773</v>
      </c>
      <c r="B996" s="127" t="s">
        <v>27774</v>
      </c>
      <c r="C996" s="127">
        <v>2018</v>
      </c>
    </row>
    <row r="997" spans="1:3" x14ac:dyDescent="0.35">
      <c r="A997" s="127" t="s">
        <v>27775</v>
      </c>
      <c r="B997" s="127" t="s">
        <v>27776</v>
      </c>
      <c r="C997" s="127">
        <v>2018</v>
      </c>
    </row>
    <row r="998" spans="1:3" x14ac:dyDescent="0.35">
      <c r="A998" s="127" t="s">
        <v>27777</v>
      </c>
      <c r="B998" s="127" t="s">
        <v>27772</v>
      </c>
      <c r="C998" s="127">
        <v>2020</v>
      </c>
    </row>
    <row r="999" spans="1:3" x14ac:dyDescent="0.35">
      <c r="A999" s="127" t="s">
        <v>27778</v>
      </c>
      <c r="B999" s="127" t="s">
        <v>27778</v>
      </c>
      <c r="C999" s="127">
        <v>2020</v>
      </c>
    </row>
    <row r="1000" spans="1:3" x14ac:dyDescent="0.35">
      <c r="A1000" s="127" t="s">
        <v>27779</v>
      </c>
      <c r="B1000" s="127" t="s">
        <v>27779</v>
      </c>
      <c r="C1000" s="127">
        <v>2020</v>
      </c>
    </row>
    <row r="1001" spans="1:3" x14ac:dyDescent="0.35">
      <c r="A1001" s="127" t="s">
        <v>27780</v>
      </c>
      <c r="B1001" s="127" t="s">
        <v>27780</v>
      </c>
      <c r="C1001" s="127">
        <v>2018</v>
      </c>
    </row>
    <row r="1002" spans="1:3" x14ac:dyDescent="0.35">
      <c r="A1002" s="127" t="s">
        <v>27781</v>
      </c>
      <c r="B1002" s="127" t="s">
        <v>27781</v>
      </c>
      <c r="C1002" s="127">
        <v>2020</v>
      </c>
    </row>
    <row r="1003" spans="1:3" x14ac:dyDescent="0.35">
      <c r="A1003" s="127" t="s">
        <v>27781</v>
      </c>
      <c r="B1003" s="127" t="s">
        <v>27782</v>
      </c>
      <c r="C1003" s="127">
        <v>2020</v>
      </c>
    </row>
    <row r="1004" spans="1:3" x14ac:dyDescent="0.35">
      <c r="A1004" s="127" t="s">
        <v>27783</v>
      </c>
      <c r="B1004" s="127" t="s">
        <v>27783</v>
      </c>
      <c r="C1004" s="127">
        <v>2018</v>
      </c>
    </row>
    <row r="1005" spans="1:3" x14ac:dyDescent="0.35">
      <c r="A1005" s="127" t="s">
        <v>27784</v>
      </c>
      <c r="B1005" s="127" t="s">
        <v>27785</v>
      </c>
      <c r="C1005" s="127">
        <v>2018</v>
      </c>
    </row>
    <row r="1006" spans="1:3" x14ac:dyDescent="0.35">
      <c r="A1006" s="127" t="s">
        <v>27786</v>
      </c>
      <c r="B1006" s="127" t="s">
        <v>27786</v>
      </c>
      <c r="C1006" s="127">
        <v>2020</v>
      </c>
    </row>
    <row r="1007" spans="1:3" x14ac:dyDescent="0.35">
      <c r="A1007" s="127" t="s">
        <v>27782</v>
      </c>
      <c r="B1007" s="127" t="s">
        <v>27782</v>
      </c>
      <c r="C1007" s="127">
        <v>2020</v>
      </c>
    </row>
    <row r="1008" spans="1:3" x14ac:dyDescent="0.35">
      <c r="A1008" s="127" t="s">
        <v>27787</v>
      </c>
      <c r="B1008" s="127" t="s">
        <v>27787</v>
      </c>
      <c r="C1008" s="127">
        <v>2018</v>
      </c>
    </row>
    <row r="1009" spans="1:3" x14ac:dyDescent="0.35">
      <c r="A1009" s="127" t="s">
        <v>27788</v>
      </c>
      <c r="B1009" s="127" t="s">
        <v>27788</v>
      </c>
      <c r="C1009" s="127">
        <v>2018</v>
      </c>
    </row>
    <row r="1010" spans="1:3" x14ac:dyDescent="0.35">
      <c r="A1010" s="127" t="s">
        <v>27789</v>
      </c>
      <c r="B1010" s="127"/>
      <c r="C1010" s="127">
        <v>2023</v>
      </c>
    </row>
    <row r="1011" spans="1:3" x14ac:dyDescent="0.35">
      <c r="A1011" s="127" t="s">
        <v>27790</v>
      </c>
      <c r="B1011" s="127"/>
      <c r="C1011" s="127">
        <v>2023</v>
      </c>
    </row>
    <row r="1012" spans="1:3" x14ac:dyDescent="0.35">
      <c r="A1012" s="127" t="s">
        <v>27791</v>
      </c>
      <c r="B1012" s="127"/>
      <c r="C1012" s="127">
        <v>2023</v>
      </c>
    </row>
  </sheetData>
  <autoFilter ref="A1:C1012" xr:uid="{530DD49B-8B08-4C2B-AE0F-407D5B993A47}">
    <sortState xmlns:xlrd2="http://schemas.microsoft.com/office/spreadsheetml/2017/richdata2" ref="A2:C1012">
      <sortCondition ref="A1:A1012"/>
    </sortState>
  </autoFilter>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5CE24-AFC4-4971-9840-17E4FB860A2F}">
  <dimension ref="A1:N17"/>
  <sheetViews>
    <sheetView workbookViewId="0">
      <selection sqref="A1:N17"/>
    </sheetView>
  </sheetViews>
  <sheetFormatPr defaultRowHeight="14.5" x14ac:dyDescent="0.35"/>
  <sheetData>
    <row r="1" spans="1:14" x14ac:dyDescent="0.35">
      <c r="A1" t="s">
        <v>28737</v>
      </c>
      <c r="B1" t="s">
        <v>28738</v>
      </c>
      <c r="C1" t="s">
        <v>28739</v>
      </c>
      <c r="D1" t="s">
        <v>28740</v>
      </c>
      <c r="E1" t="s">
        <v>28741</v>
      </c>
      <c r="F1" t="s">
        <v>28742</v>
      </c>
      <c r="G1" t="s">
        <v>28743</v>
      </c>
      <c r="H1" t="s">
        <v>28744</v>
      </c>
      <c r="I1" t="s">
        <v>28745</v>
      </c>
      <c r="J1" t="s">
        <v>28746</v>
      </c>
      <c r="K1" t="s">
        <v>28747</v>
      </c>
      <c r="L1" t="s">
        <v>28748</v>
      </c>
      <c r="M1" t="s">
        <v>28749</v>
      </c>
      <c r="N1" t="s">
        <v>28750</v>
      </c>
    </row>
    <row r="2" spans="1:14" x14ac:dyDescent="0.35">
      <c r="A2">
        <v>20</v>
      </c>
      <c r="B2" t="s">
        <v>28751</v>
      </c>
      <c r="C2" t="s">
        <v>28752</v>
      </c>
      <c r="D2">
        <v>211</v>
      </c>
      <c r="E2" t="s">
        <v>28753</v>
      </c>
      <c r="F2">
        <v>2</v>
      </c>
      <c r="G2" t="s">
        <v>28754</v>
      </c>
      <c r="H2">
        <v>1</v>
      </c>
      <c r="I2" t="s">
        <v>28755</v>
      </c>
      <c r="J2">
        <v>1</v>
      </c>
      <c r="K2" t="s">
        <v>28756</v>
      </c>
      <c r="L2">
        <v>11</v>
      </c>
      <c r="M2" t="s">
        <v>28757</v>
      </c>
      <c r="N2" t="s">
        <v>28758</v>
      </c>
    </row>
    <row r="3" spans="1:14" x14ac:dyDescent="0.35">
      <c r="A3">
        <v>48</v>
      </c>
      <c r="B3" t="s">
        <v>28759</v>
      </c>
      <c r="C3" t="s">
        <v>28760</v>
      </c>
      <c r="D3">
        <v>212</v>
      </c>
      <c r="E3" t="s">
        <v>28761</v>
      </c>
      <c r="F3">
        <v>2</v>
      </c>
      <c r="G3" t="s">
        <v>28754</v>
      </c>
      <c r="H3">
        <v>1</v>
      </c>
      <c r="I3" t="s">
        <v>28755</v>
      </c>
      <c r="J3">
        <v>2</v>
      </c>
      <c r="K3" t="s">
        <v>28762</v>
      </c>
      <c r="L3">
        <v>12</v>
      </c>
      <c r="M3" t="s">
        <v>28763</v>
      </c>
      <c r="N3" t="s">
        <v>10028</v>
      </c>
    </row>
    <row r="4" spans="1:14" x14ac:dyDescent="0.35">
      <c r="A4">
        <v>65</v>
      </c>
      <c r="B4" t="s">
        <v>28764</v>
      </c>
      <c r="C4" t="s">
        <v>28765</v>
      </c>
      <c r="D4">
        <v>213</v>
      </c>
      <c r="E4" t="s">
        <v>28766</v>
      </c>
      <c r="F4">
        <v>2</v>
      </c>
      <c r="G4" t="s">
        <v>28754</v>
      </c>
      <c r="H4">
        <v>1</v>
      </c>
      <c r="I4" t="s">
        <v>28755</v>
      </c>
      <c r="J4">
        <v>3</v>
      </c>
      <c r="K4" t="s">
        <v>28767</v>
      </c>
      <c r="L4">
        <v>13</v>
      </c>
      <c r="M4" t="s">
        <v>28768</v>
      </c>
      <c r="N4" t="s">
        <v>28769</v>
      </c>
    </row>
    <row r="5" spans="1:14" x14ac:dyDescent="0.35">
      <c r="A5">
        <v>130</v>
      </c>
      <c r="B5" t="s">
        <v>28756</v>
      </c>
      <c r="C5" t="s">
        <v>28770</v>
      </c>
      <c r="D5">
        <v>214</v>
      </c>
      <c r="E5" t="s">
        <v>28771</v>
      </c>
      <c r="F5">
        <v>2</v>
      </c>
      <c r="G5" t="s">
        <v>28754</v>
      </c>
      <c r="H5">
        <v>1</v>
      </c>
      <c r="I5" t="s">
        <v>28755</v>
      </c>
      <c r="J5">
        <v>4</v>
      </c>
      <c r="K5" t="s">
        <v>28751</v>
      </c>
      <c r="L5">
        <v>14</v>
      </c>
      <c r="M5" t="s">
        <v>28772</v>
      </c>
      <c r="N5" t="s">
        <v>28773</v>
      </c>
    </row>
    <row r="6" spans="1:14" x14ac:dyDescent="0.35">
      <c r="A6">
        <v>185</v>
      </c>
      <c r="B6" t="s">
        <v>28774</v>
      </c>
      <c r="C6" t="s">
        <v>28775</v>
      </c>
      <c r="D6">
        <v>221</v>
      </c>
      <c r="E6" t="s">
        <v>28776</v>
      </c>
      <c r="F6">
        <v>2</v>
      </c>
      <c r="G6" t="s">
        <v>28754</v>
      </c>
      <c r="H6">
        <v>2</v>
      </c>
      <c r="I6" t="s">
        <v>28777</v>
      </c>
      <c r="J6">
        <v>1</v>
      </c>
      <c r="K6" t="s">
        <v>28756</v>
      </c>
      <c r="L6">
        <v>21</v>
      </c>
      <c r="M6" t="s">
        <v>28778</v>
      </c>
      <c r="N6" t="s">
        <v>28779</v>
      </c>
    </row>
    <row r="7" spans="1:14" x14ac:dyDescent="0.35">
      <c r="A7">
        <v>213</v>
      </c>
      <c r="B7" t="s">
        <v>28780</v>
      </c>
      <c r="C7" t="s">
        <v>28781</v>
      </c>
      <c r="D7">
        <v>222</v>
      </c>
      <c r="E7" t="s">
        <v>28782</v>
      </c>
      <c r="F7">
        <v>2</v>
      </c>
      <c r="G7" t="s">
        <v>28754</v>
      </c>
      <c r="H7">
        <v>2</v>
      </c>
      <c r="I7" t="s">
        <v>28777</v>
      </c>
      <c r="J7">
        <v>2</v>
      </c>
      <c r="K7" t="s">
        <v>28762</v>
      </c>
      <c r="L7">
        <v>22</v>
      </c>
      <c r="M7" t="s">
        <v>28783</v>
      </c>
      <c r="N7" t="s">
        <v>28784</v>
      </c>
    </row>
    <row r="8" spans="1:14" x14ac:dyDescent="0.35">
      <c r="D8">
        <v>223</v>
      </c>
      <c r="E8" t="s">
        <v>28785</v>
      </c>
      <c r="F8">
        <v>2</v>
      </c>
      <c r="G8" t="s">
        <v>28754</v>
      </c>
      <c r="H8">
        <v>2</v>
      </c>
      <c r="I8" t="s">
        <v>28777</v>
      </c>
      <c r="J8">
        <v>3</v>
      </c>
      <c r="K8" t="s">
        <v>28767</v>
      </c>
      <c r="L8">
        <v>23</v>
      </c>
      <c r="M8" t="s">
        <v>28786</v>
      </c>
      <c r="N8" t="s">
        <v>28787</v>
      </c>
    </row>
    <row r="9" spans="1:14" x14ac:dyDescent="0.35">
      <c r="D9">
        <v>224</v>
      </c>
      <c r="E9" t="s">
        <v>28788</v>
      </c>
      <c r="F9">
        <v>2</v>
      </c>
      <c r="G9" t="s">
        <v>28754</v>
      </c>
      <c r="H9">
        <v>2</v>
      </c>
      <c r="I9" t="s">
        <v>28777</v>
      </c>
      <c r="J9">
        <v>4</v>
      </c>
      <c r="K9" t="s">
        <v>28751</v>
      </c>
      <c r="L9">
        <v>24</v>
      </c>
      <c r="M9" t="s">
        <v>28789</v>
      </c>
      <c r="N9" t="s">
        <v>28790</v>
      </c>
    </row>
    <row r="10" spans="1:14" x14ac:dyDescent="0.35">
      <c r="D10">
        <v>311</v>
      </c>
      <c r="E10" t="s">
        <v>28791</v>
      </c>
      <c r="F10">
        <v>3</v>
      </c>
      <c r="G10" t="s">
        <v>28792</v>
      </c>
      <c r="H10">
        <v>1</v>
      </c>
      <c r="I10" t="s">
        <v>28755</v>
      </c>
      <c r="J10">
        <v>1</v>
      </c>
      <c r="K10" t="s">
        <v>28756</v>
      </c>
      <c r="L10">
        <v>11</v>
      </c>
      <c r="M10" t="s">
        <v>28757</v>
      </c>
      <c r="N10" t="s">
        <v>28758</v>
      </c>
    </row>
    <row r="11" spans="1:14" x14ac:dyDescent="0.35">
      <c r="D11">
        <v>312</v>
      </c>
      <c r="E11" t="s">
        <v>28793</v>
      </c>
      <c r="F11">
        <v>3</v>
      </c>
      <c r="G11" t="s">
        <v>28792</v>
      </c>
      <c r="H11">
        <v>1</v>
      </c>
      <c r="I11" t="s">
        <v>28755</v>
      </c>
      <c r="J11">
        <v>2</v>
      </c>
      <c r="K11" t="s">
        <v>28762</v>
      </c>
      <c r="L11">
        <v>12</v>
      </c>
      <c r="M11" t="s">
        <v>28763</v>
      </c>
      <c r="N11" t="s">
        <v>10028</v>
      </c>
    </row>
    <row r="12" spans="1:14" x14ac:dyDescent="0.35">
      <c r="D12">
        <v>313</v>
      </c>
      <c r="E12" t="s">
        <v>28794</v>
      </c>
      <c r="F12">
        <v>3</v>
      </c>
      <c r="G12" t="s">
        <v>28792</v>
      </c>
      <c r="H12">
        <v>1</v>
      </c>
      <c r="I12" t="s">
        <v>28755</v>
      </c>
      <c r="J12">
        <v>3</v>
      </c>
      <c r="K12" t="s">
        <v>28767</v>
      </c>
      <c r="L12">
        <v>13</v>
      </c>
      <c r="M12" t="s">
        <v>28768</v>
      </c>
      <c r="N12" t="s">
        <v>28769</v>
      </c>
    </row>
    <row r="13" spans="1:14" x14ac:dyDescent="0.35">
      <c r="D13">
        <v>314</v>
      </c>
      <c r="E13" t="s">
        <v>28795</v>
      </c>
      <c r="F13">
        <v>3</v>
      </c>
      <c r="G13" t="s">
        <v>28792</v>
      </c>
      <c r="H13">
        <v>1</v>
      </c>
      <c r="I13" t="s">
        <v>28755</v>
      </c>
      <c r="J13">
        <v>4</v>
      </c>
      <c r="K13" t="s">
        <v>28751</v>
      </c>
      <c r="L13">
        <v>14</v>
      </c>
      <c r="M13" t="s">
        <v>28772</v>
      </c>
      <c r="N13" t="s">
        <v>28773</v>
      </c>
    </row>
    <row r="14" spans="1:14" x14ac:dyDescent="0.35">
      <c r="D14">
        <v>321</v>
      </c>
      <c r="E14" t="s">
        <v>28796</v>
      </c>
      <c r="F14">
        <v>3</v>
      </c>
      <c r="G14" t="s">
        <v>28792</v>
      </c>
      <c r="H14">
        <v>2</v>
      </c>
      <c r="I14" t="s">
        <v>28777</v>
      </c>
      <c r="J14">
        <v>1</v>
      </c>
      <c r="K14" t="s">
        <v>28756</v>
      </c>
      <c r="L14">
        <v>21</v>
      </c>
      <c r="M14" t="s">
        <v>28778</v>
      </c>
      <c r="N14" t="s">
        <v>28779</v>
      </c>
    </row>
    <row r="15" spans="1:14" x14ac:dyDescent="0.35">
      <c r="D15">
        <v>322</v>
      </c>
      <c r="E15" t="s">
        <v>28797</v>
      </c>
      <c r="F15">
        <v>3</v>
      </c>
      <c r="G15" t="s">
        <v>28792</v>
      </c>
      <c r="H15">
        <v>2</v>
      </c>
      <c r="I15" t="s">
        <v>28777</v>
      </c>
      <c r="J15">
        <v>2</v>
      </c>
      <c r="K15" t="s">
        <v>28762</v>
      </c>
      <c r="L15">
        <v>22</v>
      </c>
      <c r="M15" t="s">
        <v>28783</v>
      </c>
      <c r="N15" t="s">
        <v>28784</v>
      </c>
    </row>
    <row r="16" spans="1:14" x14ac:dyDescent="0.35">
      <c r="D16">
        <v>323</v>
      </c>
      <c r="E16" t="s">
        <v>28798</v>
      </c>
      <c r="F16">
        <v>3</v>
      </c>
      <c r="G16" t="s">
        <v>28792</v>
      </c>
      <c r="H16">
        <v>2</v>
      </c>
      <c r="I16" t="s">
        <v>28777</v>
      </c>
      <c r="J16">
        <v>3</v>
      </c>
      <c r="K16" t="s">
        <v>28767</v>
      </c>
      <c r="L16">
        <v>23</v>
      </c>
      <c r="M16" t="s">
        <v>28786</v>
      </c>
      <c r="N16" t="s">
        <v>28787</v>
      </c>
    </row>
    <row r="17" spans="4:14" x14ac:dyDescent="0.35">
      <c r="D17">
        <v>324</v>
      </c>
      <c r="E17" t="s">
        <v>28799</v>
      </c>
      <c r="F17">
        <v>3</v>
      </c>
      <c r="G17" t="s">
        <v>28792</v>
      </c>
      <c r="H17">
        <v>2</v>
      </c>
      <c r="I17" t="s">
        <v>28777</v>
      </c>
      <c r="J17">
        <v>4</v>
      </c>
      <c r="K17" t="s">
        <v>28751</v>
      </c>
      <c r="L17">
        <v>24</v>
      </c>
      <c r="M17" t="s">
        <v>28789</v>
      </c>
      <c r="N17" t="s">
        <v>28790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Normal="85" workbookViewId="0">
      <pane xSplit="9" ySplit="1" topLeftCell="J185" activePane="bottomRight" state="frozen"/>
      <selection pane="topRight" activeCell="J1" sqref="J1"/>
      <selection pane="bottomLeft" activeCell="A2" sqref="A2"/>
      <selection pane="bottomRight" activeCell="J189" sqref="J189"/>
    </sheetView>
  </sheetViews>
  <sheetFormatPr defaultColWidth="10.81640625" defaultRowHeight="14.5" x14ac:dyDescent="0.35"/>
  <cols>
    <col min="1" max="1" width="19.453125" customWidth="1"/>
    <col min="2" max="2" width="33.453125" customWidth="1"/>
    <col min="3" max="3" width="5.54296875" hidden="1" customWidth="1"/>
    <col min="4" max="5" width="7.54296875" hidden="1" customWidth="1"/>
    <col min="6" max="6" width="8.26953125" hidden="1" customWidth="1"/>
    <col min="7" max="7" width="8.54296875" hidden="1" customWidth="1"/>
    <col min="8" max="9" width="16.26953125" hidden="1" customWidth="1"/>
    <col min="10" max="10" width="22.54296875" customWidth="1"/>
    <col min="11" max="11" width="10" customWidth="1"/>
    <col min="12" max="12" width="28.54296875" customWidth="1"/>
    <col min="13" max="13" width="51.7265625" customWidth="1"/>
    <col min="14" max="14" width="12.453125" customWidth="1"/>
    <col min="15" max="15" width="68.453125" customWidth="1"/>
    <col min="16" max="16" width="19.453125" customWidth="1"/>
    <col min="17" max="17" width="27.54296875" customWidth="1"/>
    <col min="18" max="18" width="71.54296875" customWidth="1"/>
    <col min="19" max="19" width="14.54296875" customWidth="1"/>
    <col min="20" max="20" width="16.26953125" customWidth="1"/>
    <col min="22" max="22" width="18.7265625" customWidth="1"/>
    <col min="23" max="23" width="16.81640625" customWidth="1"/>
    <col min="24" max="24" width="15.26953125" customWidth="1"/>
    <col min="25" max="25" width="22.26953125" customWidth="1"/>
    <col min="26" max="26" width="17.7265625" customWidth="1"/>
    <col min="27" max="27" width="17.26953125" customWidth="1"/>
    <col min="28" max="28" width="19" customWidth="1"/>
  </cols>
  <sheetData>
    <row r="1" spans="1:28" x14ac:dyDescent="0.35">
      <c r="A1" s="1" t="s">
        <v>2081</v>
      </c>
      <c r="B1" s="1" t="s">
        <v>2086</v>
      </c>
      <c r="C1" s="1" t="s">
        <v>24179</v>
      </c>
      <c r="D1" s="1" t="s">
        <v>24180</v>
      </c>
      <c r="E1" s="1" t="s">
        <v>24181</v>
      </c>
      <c r="F1" s="1" t="s">
        <v>24182</v>
      </c>
      <c r="G1" s="1" t="s">
        <v>24183</v>
      </c>
      <c r="H1" s="1" t="s">
        <v>24184</v>
      </c>
      <c r="I1" s="1" t="s">
        <v>24185</v>
      </c>
      <c r="J1" s="1" t="s">
        <v>27792</v>
      </c>
      <c r="K1" s="1" t="s">
        <v>27793</v>
      </c>
      <c r="L1" s="1" t="s">
        <v>27794</v>
      </c>
      <c r="M1" s="1" t="s">
        <v>27795</v>
      </c>
      <c r="N1" s="1" t="s">
        <v>27796</v>
      </c>
      <c r="O1" s="1" t="s">
        <v>27797</v>
      </c>
      <c r="P1" s="11" t="s">
        <v>27798</v>
      </c>
      <c r="Q1" s="1" t="s">
        <v>27799</v>
      </c>
      <c r="R1" s="1" t="s">
        <v>27800</v>
      </c>
      <c r="S1" s="1" t="s">
        <v>27801</v>
      </c>
      <c r="T1" s="1" t="s">
        <v>27802</v>
      </c>
      <c r="U1" s="1" t="s">
        <v>27803</v>
      </c>
      <c r="V1" s="11" t="s">
        <v>27804</v>
      </c>
      <c r="W1" s="1" t="s">
        <v>27805</v>
      </c>
      <c r="X1" s="1" t="s">
        <v>27806</v>
      </c>
      <c r="Y1" s="1" t="s">
        <v>27807</v>
      </c>
      <c r="Z1" s="1" t="s">
        <v>27808</v>
      </c>
      <c r="AA1" s="1" t="s">
        <v>27809</v>
      </c>
      <c r="AB1" s="11" t="s">
        <v>27810</v>
      </c>
    </row>
    <row r="2" spans="1:28" ht="35.5" customHeight="1" x14ac:dyDescent="0.35">
      <c r="A2" t="s">
        <v>7341</v>
      </c>
      <c r="B2" t="s">
        <v>20541</v>
      </c>
      <c r="C2" t="s">
        <v>252</v>
      </c>
      <c r="F2" t="s">
        <v>13005</v>
      </c>
      <c r="G2" t="s">
        <v>12972</v>
      </c>
      <c r="H2" t="s">
        <v>24425</v>
      </c>
      <c r="I2" t="s">
        <v>24426</v>
      </c>
      <c r="J2" s="56" t="s">
        <v>27811</v>
      </c>
      <c r="K2" t="s">
        <v>866</v>
      </c>
      <c r="L2" t="s">
        <v>27812</v>
      </c>
      <c r="M2" s="63" t="s">
        <v>20539</v>
      </c>
      <c r="N2" s="63" t="s">
        <v>252</v>
      </c>
      <c r="O2" s="67" t="s">
        <v>27813</v>
      </c>
      <c r="P2" s="61" t="s">
        <v>2239</v>
      </c>
      <c r="Q2" t="s">
        <v>27814</v>
      </c>
      <c r="R2" s="54" t="s">
        <v>20540</v>
      </c>
      <c r="S2" t="s">
        <v>252</v>
      </c>
      <c r="V2" s="61" t="s">
        <v>1120</v>
      </c>
      <c r="W2" t="s">
        <v>27815</v>
      </c>
      <c r="X2" s="54" t="s">
        <v>27816</v>
      </c>
      <c r="Y2" t="s">
        <v>252</v>
      </c>
      <c r="Z2" t="s">
        <v>252</v>
      </c>
      <c r="AA2" t="s">
        <v>27817</v>
      </c>
    </row>
    <row r="3" spans="1:28" x14ac:dyDescent="0.35">
      <c r="A3" t="s">
        <v>19512</v>
      </c>
      <c r="B3" t="s">
        <v>13925</v>
      </c>
      <c r="F3" t="s">
        <v>12993</v>
      </c>
      <c r="G3" t="s">
        <v>12961</v>
      </c>
      <c r="H3" t="s">
        <v>12993</v>
      </c>
      <c r="I3" t="s">
        <v>12961</v>
      </c>
      <c r="K3" t="s">
        <v>866</v>
      </c>
      <c r="M3" s="63"/>
      <c r="N3" s="63" t="s">
        <v>240</v>
      </c>
      <c r="O3" s="68" t="s">
        <v>27818</v>
      </c>
      <c r="P3" s="61" t="s">
        <v>2239</v>
      </c>
      <c r="S3" t="s">
        <v>240</v>
      </c>
    </row>
    <row r="4" spans="1:28" ht="72" customHeight="1" x14ac:dyDescent="0.35">
      <c r="A4" t="s">
        <v>27819</v>
      </c>
      <c r="B4" t="s">
        <v>24272</v>
      </c>
      <c r="F4" t="s">
        <v>12987</v>
      </c>
      <c r="G4" t="s">
        <v>12955</v>
      </c>
      <c r="H4" t="s">
        <v>12987</v>
      </c>
      <c r="I4" t="s">
        <v>12955</v>
      </c>
      <c r="J4" t="s">
        <v>27820</v>
      </c>
      <c r="K4" t="s">
        <v>866</v>
      </c>
      <c r="L4" s="56" t="s">
        <v>27821</v>
      </c>
      <c r="M4" s="63" t="s">
        <v>27822</v>
      </c>
      <c r="N4" s="63" t="s">
        <v>869</v>
      </c>
      <c r="O4" s="67" t="s">
        <v>27823</v>
      </c>
      <c r="P4" s="61" t="s">
        <v>2239</v>
      </c>
      <c r="Q4" t="s">
        <v>27824</v>
      </c>
      <c r="R4" s="54" t="s">
        <v>27825</v>
      </c>
      <c r="S4" t="s">
        <v>252</v>
      </c>
    </row>
    <row r="5" spans="1:28" ht="72" customHeight="1" x14ac:dyDescent="0.35">
      <c r="A5" t="s">
        <v>27819</v>
      </c>
      <c r="B5" t="s">
        <v>9531</v>
      </c>
      <c r="F5" t="s">
        <v>12987</v>
      </c>
      <c r="G5" t="s">
        <v>12955</v>
      </c>
      <c r="H5" t="s">
        <v>12987</v>
      </c>
      <c r="I5" t="s">
        <v>12955</v>
      </c>
      <c r="J5" t="s">
        <v>27820</v>
      </c>
      <c r="K5" t="s">
        <v>866</v>
      </c>
      <c r="L5" s="56" t="s">
        <v>27826</v>
      </c>
      <c r="M5" s="63" t="s">
        <v>27827</v>
      </c>
      <c r="N5" s="63" t="s">
        <v>252</v>
      </c>
      <c r="O5" s="67" t="s">
        <v>27823</v>
      </c>
      <c r="P5" s="61" t="s">
        <v>2239</v>
      </c>
      <c r="Q5" t="s">
        <v>27828</v>
      </c>
      <c r="R5" s="54" t="s">
        <v>22818</v>
      </c>
      <c r="S5" t="s">
        <v>252</v>
      </c>
    </row>
    <row r="6" spans="1:28" x14ac:dyDescent="0.35">
      <c r="A6" t="s">
        <v>27819</v>
      </c>
      <c r="B6" t="s">
        <v>24280</v>
      </c>
      <c r="D6" t="s">
        <v>252</v>
      </c>
      <c r="F6" t="s">
        <v>12987</v>
      </c>
      <c r="G6" t="s">
        <v>12955</v>
      </c>
      <c r="H6" t="s">
        <v>24283</v>
      </c>
      <c r="I6" t="s">
        <v>24284</v>
      </c>
      <c r="J6" t="s">
        <v>27820</v>
      </c>
      <c r="K6" t="s">
        <v>866</v>
      </c>
      <c r="L6" t="s">
        <v>27829</v>
      </c>
      <c r="M6" s="54" t="s">
        <v>27830</v>
      </c>
      <c r="N6" t="s">
        <v>252</v>
      </c>
      <c r="O6" s="67" t="s">
        <v>27831</v>
      </c>
      <c r="P6" s="61" t="s">
        <v>2239</v>
      </c>
      <c r="Q6" t="s">
        <v>27832</v>
      </c>
      <c r="R6" s="54" t="s">
        <v>27833</v>
      </c>
      <c r="S6" t="s">
        <v>869</v>
      </c>
      <c r="T6" s="53" t="s">
        <v>27834</v>
      </c>
    </row>
    <row r="7" spans="1:28" x14ac:dyDescent="0.35">
      <c r="A7" s="53" t="s">
        <v>27835</v>
      </c>
      <c r="B7" s="53" t="s">
        <v>23068</v>
      </c>
      <c r="O7" s="69"/>
      <c r="P7" s="14"/>
      <c r="V7" s="14"/>
      <c r="AB7" s="14"/>
    </row>
    <row r="8" spans="1:28" ht="28.75" customHeight="1" x14ac:dyDescent="0.35">
      <c r="A8" t="s">
        <v>27835</v>
      </c>
      <c r="B8" t="s">
        <v>584</v>
      </c>
      <c r="J8" s="57" t="s">
        <v>27836</v>
      </c>
      <c r="K8" t="s">
        <v>866</v>
      </c>
      <c r="L8" t="s">
        <v>27837</v>
      </c>
      <c r="M8" s="57" t="s">
        <v>27838</v>
      </c>
      <c r="N8" t="s">
        <v>252</v>
      </c>
      <c r="O8" s="67" t="s">
        <v>27839</v>
      </c>
      <c r="P8" s="61" t="s">
        <v>2239</v>
      </c>
      <c r="S8" t="s">
        <v>240</v>
      </c>
    </row>
    <row r="9" spans="1:28" ht="28.75" customHeight="1" x14ac:dyDescent="0.35">
      <c r="A9" t="s">
        <v>27835</v>
      </c>
      <c r="B9" t="s">
        <v>23280</v>
      </c>
      <c r="K9" t="s">
        <v>866</v>
      </c>
      <c r="L9" t="s">
        <v>27840</v>
      </c>
      <c r="M9" s="54" t="s">
        <v>27841</v>
      </c>
      <c r="N9" t="s">
        <v>869</v>
      </c>
      <c r="O9" s="67" t="s">
        <v>27842</v>
      </c>
    </row>
    <row r="10" spans="1:28" ht="28.75" customHeight="1" x14ac:dyDescent="0.35">
      <c r="A10" t="s">
        <v>20779</v>
      </c>
      <c r="B10" t="s">
        <v>27843</v>
      </c>
      <c r="C10" t="s">
        <v>252</v>
      </c>
      <c r="E10" t="s">
        <v>252</v>
      </c>
      <c r="F10" t="s">
        <v>12978</v>
      </c>
      <c r="G10" t="s">
        <v>12945</v>
      </c>
      <c r="H10" t="s">
        <v>24333</v>
      </c>
      <c r="I10" t="s">
        <v>24334</v>
      </c>
      <c r="J10" t="s">
        <v>27844</v>
      </c>
      <c r="K10" t="s">
        <v>866</v>
      </c>
      <c r="L10" s="56" t="s">
        <v>27845</v>
      </c>
      <c r="M10" s="54" t="s">
        <v>20804</v>
      </c>
      <c r="N10" t="s">
        <v>869</v>
      </c>
      <c r="O10" s="67" t="s">
        <v>27846</v>
      </c>
      <c r="P10" s="61" t="s">
        <v>2239</v>
      </c>
      <c r="Q10" t="s">
        <v>20803</v>
      </c>
      <c r="R10" s="54" t="s">
        <v>20805</v>
      </c>
      <c r="S10" t="s">
        <v>252</v>
      </c>
    </row>
    <row r="11" spans="1:28" ht="43" customHeight="1" x14ac:dyDescent="0.35">
      <c r="A11" t="s">
        <v>19512</v>
      </c>
      <c r="B11" t="s">
        <v>14144</v>
      </c>
      <c r="F11" t="s">
        <v>12993</v>
      </c>
      <c r="G11" t="s">
        <v>12961</v>
      </c>
      <c r="H11" t="s">
        <v>12993</v>
      </c>
      <c r="I11" t="s">
        <v>12961</v>
      </c>
      <c r="J11" t="s">
        <v>27847</v>
      </c>
      <c r="K11" t="s">
        <v>866</v>
      </c>
      <c r="L11" s="56" t="s">
        <v>27848</v>
      </c>
      <c r="M11" s="58" t="s">
        <v>27849</v>
      </c>
      <c r="N11" t="s">
        <v>869</v>
      </c>
      <c r="O11" s="67" t="s">
        <v>27850</v>
      </c>
      <c r="P11" s="61" t="s">
        <v>2239</v>
      </c>
      <c r="Q11" t="s">
        <v>27851</v>
      </c>
      <c r="R11" s="54" t="s">
        <v>22444</v>
      </c>
      <c r="S11" t="s">
        <v>252</v>
      </c>
    </row>
    <row r="12" spans="1:28" ht="57.75" customHeight="1" x14ac:dyDescent="0.35">
      <c r="A12" t="s">
        <v>27835</v>
      </c>
      <c r="B12" t="s">
        <v>23283</v>
      </c>
      <c r="J12" t="s">
        <v>27852</v>
      </c>
      <c r="K12" t="s">
        <v>866</v>
      </c>
      <c r="L12" s="56" t="s">
        <v>27853</v>
      </c>
      <c r="M12" s="58" t="s">
        <v>27854</v>
      </c>
      <c r="N12" t="s">
        <v>27855</v>
      </c>
      <c r="O12" s="67" t="s">
        <v>27856</v>
      </c>
      <c r="U12" s="54" t="s">
        <v>27857</v>
      </c>
    </row>
    <row r="13" spans="1:28" ht="28.75" customHeight="1" x14ac:dyDescent="0.35">
      <c r="A13" t="s">
        <v>20779</v>
      </c>
      <c r="B13" t="s">
        <v>27858</v>
      </c>
      <c r="F13" t="s">
        <v>12978</v>
      </c>
      <c r="G13" t="s">
        <v>12945</v>
      </c>
      <c r="H13" t="s">
        <v>12978</v>
      </c>
      <c r="I13" t="s">
        <v>12945</v>
      </c>
      <c r="J13" t="s">
        <v>27859</v>
      </c>
      <c r="K13" t="s">
        <v>866</v>
      </c>
      <c r="L13" s="56" t="s">
        <v>27860</v>
      </c>
      <c r="M13" s="58" t="s">
        <v>27861</v>
      </c>
      <c r="N13" t="s">
        <v>869</v>
      </c>
      <c r="O13" s="67" t="s">
        <v>27862</v>
      </c>
      <c r="P13" s="61" t="s">
        <v>2239</v>
      </c>
      <c r="Q13" t="s">
        <v>27863</v>
      </c>
      <c r="R13" t="s">
        <v>21085</v>
      </c>
      <c r="S13" s="53" t="s">
        <v>252</v>
      </c>
    </row>
    <row r="14" spans="1:28" ht="43" customHeight="1" x14ac:dyDescent="0.35">
      <c r="A14" s="53" t="s">
        <v>21551</v>
      </c>
      <c r="B14" s="53" t="s">
        <v>9030</v>
      </c>
      <c r="C14" s="53" t="s">
        <v>252</v>
      </c>
      <c r="F14" s="53" t="s">
        <v>12978</v>
      </c>
      <c r="G14" s="53" t="s">
        <v>12945</v>
      </c>
      <c r="H14" s="53" t="s">
        <v>24392</v>
      </c>
      <c r="I14" s="53" t="s">
        <v>24393</v>
      </c>
      <c r="J14" s="53" t="s">
        <v>27864</v>
      </c>
      <c r="K14" s="53" t="s">
        <v>866</v>
      </c>
      <c r="L14" s="59" t="s">
        <v>27865</v>
      </c>
      <c r="M14" s="39" t="s">
        <v>21561</v>
      </c>
      <c r="N14" s="53" t="s">
        <v>252</v>
      </c>
      <c r="O14" s="70" t="s">
        <v>27866</v>
      </c>
      <c r="P14" s="14" t="s">
        <v>2239</v>
      </c>
      <c r="S14" s="53" t="s">
        <v>1025</v>
      </c>
      <c r="T14" s="53" t="s">
        <v>27867</v>
      </c>
      <c r="V14" s="14"/>
      <c r="AB14" s="14"/>
    </row>
    <row r="15" spans="1:28" ht="43" customHeight="1" x14ac:dyDescent="0.35">
      <c r="A15" t="s">
        <v>21551</v>
      </c>
      <c r="B15" t="s">
        <v>21560</v>
      </c>
      <c r="C15" t="s">
        <v>252</v>
      </c>
      <c r="F15" t="s">
        <v>12978</v>
      </c>
      <c r="G15" t="s">
        <v>12945</v>
      </c>
      <c r="H15" t="s">
        <v>24392</v>
      </c>
      <c r="I15" t="s">
        <v>24393</v>
      </c>
      <c r="J15" t="s">
        <v>27864</v>
      </c>
      <c r="K15" t="s">
        <v>866</v>
      </c>
      <c r="L15" s="56" t="s">
        <v>27865</v>
      </c>
      <c r="M15" s="54" t="s">
        <v>21561</v>
      </c>
      <c r="N15" t="s">
        <v>869</v>
      </c>
      <c r="O15" s="67" t="s">
        <v>27866</v>
      </c>
      <c r="P15" s="61" t="s">
        <v>2239</v>
      </c>
      <c r="Q15" t="s">
        <v>27868</v>
      </c>
      <c r="R15" s="54" t="s">
        <v>21563</v>
      </c>
      <c r="S15" t="s">
        <v>252</v>
      </c>
    </row>
    <row r="16" spans="1:28" ht="28.75" customHeight="1" x14ac:dyDescent="0.35">
      <c r="A16" t="s">
        <v>19518</v>
      </c>
      <c r="B16" t="s">
        <v>23186</v>
      </c>
      <c r="C16" t="s">
        <v>252</v>
      </c>
      <c r="F16" t="s">
        <v>13005</v>
      </c>
      <c r="G16" t="s">
        <v>12972</v>
      </c>
      <c r="H16" t="s">
        <v>24425</v>
      </c>
      <c r="I16" t="s">
        <v>24426</v>
      </c>
      <c r="J16" t="s">
        <v>27869</v>
      </c>
      <c r="K16" t="s">
        <v>866</v>
      </c>
      <c r="L16" s="56" t="s">
        <v>27870</v>
      </c>
      <c r="M16" s="58" t="s">
        <v>27871</v>
      </c>
      <c r="N16" t="s">
        <v>869</v>
      </c>
      <c r="O16" s="67" t="s">
        <v>27872</v>
      </c>
      <c r="P16" s="61" t="s">
        <v>2239</v>
      </c>
      <c r="S16" t="s">
        <v>240</v>
      </c>
      <c r="U16" s="54" t="s">
        <v>27873</v>
      </c>
    </row>
    <row r="17" spans="1:20" ht="57.75" customHeight="1" x14ac:dyDescent="0.35">
      <c r="A17" t="s">
        <v>27819</v>
      </c>
      <c r="B17" t="s">
        <v>22957</v>
      </c>
      <c r="F17" t="s">
        <v>12987</v>
      </c>
      <c r="G17" t="s">
        <v>12955</v>
      </c>
      <c r="H17" t="s">
        <v>12987</v>
      </c>
      <c r="I17" t="s">
        <v>12955</v>
      </c>
      <c r="J17" t="s">
        <v>27874</v>
      </c>
      <c r="K17" t="s">
        <v>866</v>
      </c>
      <c r="L17" s="56" t="s">
        <v>27875</v>
      </c>
      <c r="M17" s="58" t="s">
        <v>27876</v>
      </c>
      <c r="N17" t="s">
        <v>869</v>
      </c>
      <c r="O17" s="67" t="s">
        <v>27877</v>
      </c>
      <c r="P17" s="61" t="s">
        <v>2239</v>
      </c>
      <c r="Q17" t="s">
        <v>27878</v>
      </c>
      <c r="R17" s="54" t="s">
        <v>22956</v>
      </c>
      <c r="S17" t="s">
        <v>252</v>
      </c>
    </row>
    <row r="18" spans="1:20" ht="43" customHeight="1" x14ac:dyDescent="0.35">
      <c r="A18" t="s">
        <v>7341</v>
      </c>
      <c r="B18" t="s">
        <v>20631</v>
      </c>
      <c r="C18" t="s">
        <v>252</v>
      </c>
      <c r="F18" t="s">
        <v>13005</v>
      </c>
      <c r="G18" t="s">
        <v>12972</v>
      </c>
      <c r="H18" t="s">
        <v>24425</v>
      </c>
      <c r="I18" t="s">
        <v>24426</v>
      </c>
      <c r="J18" t="s">
        <v>27879</v>
      </c>
      <c r="K18" t="s">
        <v>866</v>
      </c>
      <c r="L18" s="56" t="s">
        <v>27880</v>
      </c>
      <c r="M18" s="58" t="s">
        <v>27881</v>
      </c>
      <c r="N18" t="s">
        <v>869</v>
      </c>
      <c r="O18" s="67" t="s">
        <v>27882</v>
      </c>
      <c r="P18" s="61" t="s">
        <v>2239</v>
      </c>
      <c r="Q18" t="s">
        <v>27883</v>
      </c>
      <c r="R18" s="54" t="s">
        <v>20635</v>
      </c>
      <c r="S18" t="s">
        <v>252</v>
      </c>
    </row>
    <row r="19" spans="1:20" ht="28.75" customHeight="1" x14ac:dyDescent="0.35">
      <c r="A19" t="s">
        <v>7341</v>
      </c>
      <c r="B19" t="s">
        <v>20495</v>
      </c>
      <c r="C19" t="s">
        <v>252</v>
      </c>
      <c r="F19" t="s">
        <v>13005</v>
      </c>
      <c r="G19" t="s">
        <v>12972</v>
      </c>
      <c r="H19" t="s">
        <v>24425</v>
      </c>
      <c r="I19" t="s">
        <v>24426</v>
      </c>
      <c r="J19" t="s">
        <v>27884</v>
      </c>
      <c r="K19" t="s">
        <v>866</v>
      </c>
      <c r="L19" s="56" t="s">
        <v>27885</v>
      </c>
      <c r="M19" s="54" t="s">
        <v>20493</v>
      </c>
      <c r="N19" t="s">
        <v>252</v>
      </c>
      <c r="O19" s="67" t="s">
        <v>27886</v>
      </c>
      <c r="P19" s="61" t="s">
        <v>2239</v>
      </c>
      <c r="Q19" t="s">
        <v>24464</v>
      </c>
      <c r="R19" s="54" t="s">
        <v>20494</v>
      </c>
      <c r="S19" t="s">
        <v>252</v>
      </c>
    </row>
    <row r="20" spans="1:20" ht="28.75" customHeight="1" x14ac:dyDescent="0.35">
      <c r="A20" t="s">
        <v>27835</v>
      </c>
      <c r="B20" t="s">
        <v>20699</v>
      </c>
      <c r="J20" t="s">
        <v>27887</v>
      </c>
      <c r="K20" t="s">
        <v>866</v>
      </c>
      <c r="L20" s="56" t="s">
        <v>27888</v>
      </c>
      <c r="M20" s="54" t="s">
        <v>20700</v>
      </c>
      <c r="N20" t="s">
        <v>252</v>
      </c>
      <c r="O20" s="67" t="s">
        <v>27889</v>
      </c>
      <c r="P20" s="61" t="s">
        <v>2239</v>
      </c>
      <c r="Q20" t="s">
        <v>27890</v>
      </c>
      <c r="R20" s="54" t="s">
        <v>20701</v>
      </c>
      <c r="S20" t="s">
        <v>252</v>
      </c>
    </row>
    <row r="21" spans="1:20" ht="28.75" customHeight="1" x14ac:dyDescent="0.35">
      <c r="A21" t="s">
        <v>19518</v>
      </c>
      <c r="B21" t="s">
        <v>20705</v>
      </c>
      <c r="F21" t="s">
        <v>13005</v>
      </c>
      <c r="G21" t="s">
        <v>12972</v>
      </c>
      <c r="H21" t="s">
        <v>13005</v>
      </c>
      <c r="I21" t="s">
        <v>12972</v>
      </c>
      <c r="J21" t="s">
        <v>27887</v>
      </c>
      <c r="K21" t="s">
        <v>866</v>
      </c>
      <c r="L21" s="56" t="s">
        <v>27888</v>
      </c>
      <c r="M21" s="54" t="s">
        <v>20700</v>
      </c>
      <c r="N21" t="s">
        <v>252</v>
      </c>
      <c r="O21" s="67" t="s">
        <v>27889</v>
      </c>
      <c r="P21" s="61" t="s">
        <v>2239</v>
      </c>
      <c r="Q21" t="s">
        <v>27890</v>
      </c>
      <c r="R21" t="s">
        <v>20701</v>
      </c>
      <c r="S21" t="s">
        <v>252</v>
      </c>
    </row>
    <row r="22" spans="1:20" ht="43" customHeight="1" x14ac:dyDescent="0.35">
      <c r="A22" t="s">
        <v>27819</v>
      </c>
      <c r="B22" t="s">
        <v>9549</v>
      </c>
      <c r="F22" t="s">
        <v>12987</v>
      </c>
      <c r="G22" t="s">
        <v>12955</v>
      </c>
      <c r="H22" t="s">
        <v>12987</v>
      </c>
      <c r="I22" t="s">
        <v>12955</v>
      </c>
      <c r="J22" t="s">
        <v>27891</v>
      </c>
      <c r="K22" t="s">
        <v>866</v>
      </c>
      <c r="L22" s="56" t="s">
        <v>27892</v>
      </c>
      <c r="M22" s="58" t="s">
        <v>27893</v>
      </c>
      <c r="N22" t="s">
        <v>869</v>
      </c>
      <c r="O22" s="67" t="s">
        <v>27894</v>
      </c>
      <c r="P22" s="61" t="s">
        <v>2239</v>
      </c>
      <c r="Q22" t="s">
        <v>27895</v>
      </c>
      <c r="R22" s="54" t="s">
        <v>22026</v>
      </c>
      <c r="S22" t="s">
        <v>252</v>
      </c>
    </row>
    <row r="23" spans="1:20" ht="28.75" customHeight="1" x14ac:dyDescent="0.35">
      <c r="A23" t="s">
        <v>20779</v>
      </c>
      <c r="B23" t="s">
        <v>20824</v>
      </c>
      <c r="C23" t="s">
        <v>252</v>
      </c>
      <c r="F23" t="s">
        <v>12978</v>
      </c>
      <c r="G23" t="s">
        <v>12945</v>
      </c>
      <c r="H23" t="s">
        <v>24392</v>
      </c>
      <c r="I23" t="s">
        <v>24393</v>
      </c>
      <c r="J23" t="s">
        <v>27896</v>
      </c>
      <c r="K23" t="s">
        <v>866</v>
      </c>
      <c r="L23" s="56" t="s">
        <v>27897</v>
      </c>
      <c r="M23" s="58" t="s">
        <v>27898</v>
      </c>
      <c r="N23" t="s">
        <v>869</v>
      </c>
      <c r="O23" s="67" t="s">
        <v>27899</v>
      </c>
      <c r="P23" s="14" t="s">
        <v>2239</v>
      </c>
      <c r="Q23" s="53"/>
      <c r="R23" s="53"/>
      <c r="S23" s="53" t="s">
        <v>1025</v>
      </c>
      <c r="T23" s="53" t="s">
        <v>27867</v>
      </c>
    </row>
    <row r="24" spans="1:20" ht="28.75" customHeight="1" x14ac:dyDescent="0.35">
      <c r="A24" t="s">
        <v>20779</v>
      </c>
      <c r="B24" t="s">
        <v>210</v>
      </c>
      <c r="C24" t="s">
        <v>252</v>
      </c>
      <c r="F24" t="s">
        <v>12978</v>
      </c>
      <c r="G24" t="s">
        <v>12945</v>
      </c>
      <c r="H24" t="s">
        <v>24392</v>
      </c>
      <c r="I24" t="s">
        <v>24393</v>
      </c>
      <c r="J24" t="s">
        <v>27900</v>
      </c>
      <c r="K24" t="s">
        <v>866</v>
      </c>
      <c r="L24" s="56" t="s">
        <v>27901</v>
      </c>
      <c r="M24" s="58" t="s">
        <v>27902</v>
      </c>
      <c r="N24" t="s">
        <v>869</v>
      </c>
      <c r="O24" s="67" t="s">
        <v>27903</v>
      </c>
      <c r="P24" s="61" t="s">
        <v>2239</v>
      </c>
      <c r="Q24" t="s">
        <v>27904</v>
      </c>
      <c r="R24" s="54" t="s">
        <v>20966</v>
      </c>
      <c r="S24" t="s">
        <v>252</v>
      </c>
    </row>
    <row r="25" spans="1:20" ht="43" customHeight="1" x14ac:dyDescent="0.35">
      <c r="A25" t="s">
        <v>21551</v>
      </c>
      <c r="B25" s="53" t="s">
        <v>27905</v>
      </c>
      <c r="C25" t="s">
        <v>252</v>
      </c>
      <c r="F25" t="s">
        <v>12978</v>
      </c>
      <c r="G25" t="s">
        <v>12945</v>
      </c>
      <c r="H25" t="s">
        <v>24392</v>
      </c>
      <c r="I25" t="s">
        <v>24393</v>
      </c>
      <c r="J25" t="s">
        <v>27906</v>
      </c>
      <c r="K25" t="s">
        <v>866</v>
      </c>
      <c r="L25" s="56" t="s">
        <v>27907</v>
      </c>
      <c r="M25" s="58" t="s">
        <v>27908</v>
      </c>
      <c r="N25" t="s">
        <v>869</v>
      </c>
      <c r="O25" s="67" t="s">
        <v>27909</v>
      </c>
      <c r="P25" s="61" t="s">
        <v>2239</v>
      </c>
      <c r="Q25" t="s">
        <v>27910</v>
      </c>
      <c r="R25" t="s">
        <v>27911</v>
      </c>
      <c r="S25" t="s">
        <v>252</v>
      </c>
    </row>
    <row r="26" spans="1:20" ht="28.75" customHeight="1" x14ac:dyDescent="0.35">
      <c r="A26" t="s">
        <v>20779</v>
      </c>
      <c r="B26" t="s">
        <v>20835</v>
      </c>
      <c r="C26" t="s">
        <v>252</v>
      </c>
      <c r="E26" t="s">
        <v>252</v>
      </c>
      <c r="F26" t="s">
        <v>12978</v>
      </c>
      <c r="G26" t="s">
        <v>12945</v>
      </c>
      <c r="H26" t="s">
        <v>24333</v>
      </c>
      <c r="I26" t="s">
        <v>24334</v>
      </c>
      <c r="J26" t="s">
        <v>27912</v>
      </c>
      <c r="K26" t="s">
        <v>866</v>
      </c>
      <c r="L26" s="56" t="s">
        <v>27845</v>
      </c>
      <c r="M26" s="54" t="s">
        <v>20804</v>
      </c>
      <c r="N26" t="s">
        <v>869</v>
      </c>
      <c r="O26" s="67" t="s">
        <v>27846</v>
      </c>
      <c r="P26" s="61" t="s">
        <v>2239</v>
      </c>
      <c r="Q26" t="s">
        <v>27913</v>
      </c>
      <c r="R26" s="54" t="s">
        <v>20834</v>
      </c>
      <c r="S26" t="s">
        <v>252</v>
      </c>
    </row>
    <row r="27" spans="1:20" ht="28.75" customHeight="1" x14ac:dyDescent="0.35">
      <c r="A27" t="s">
        <v>20779</v>
      </c>
      <c r="B27" s="53" t="s">
        <v>20840</v>
      </c>
      <c r="C27" t="s">
        <v>252</v>
      </c>
      <c r="E27" t="s">
        <v>252</v>
      </c>
      <c r="F27" t="s">
        <v>12978</v>
      </c>
      <c r="G27" t="s">
        <v>12945</v>
      </c>
      <c r="H27" t="s">
        <v>24333</v>
      </c>
      <c r="I27" t="s">
        <v>24334</v>
      </c>
      <c r="J27" t="s">
        <v>27914</v>
      </c>
      <c r="K27" t="s">
        <v>866</v>
      </c>
      <c r="L27" s="56" t="s">
        <v>27845</v>
      </c>
      <c r="M27" s="54" t="s">
        <v>20804</v>
      </c>
      <c r="N27" t="s">
        <v>869</v>
      </c>
      <c r="O27" s="67" t="s">
        <v>27846</v>
      </c>
      <c r="P27" s="61" t="s">
        <v>2239</v>
      </c>
      <c r="Q27" t="s">
        <v>27915</v>
      </c>
      <c r="R27" s="54" t="s">
        <v>20842</v>
      </c>
      <c r="S27" t="s">
        <v>252</v>
      </c>
    </row>
    <row r="28" spans="1:20" x14ac:dyDescent="0.35">
      <c r="A28" s="53" t="s">
        <v>12922</v>
      </c>
      <c r="B28" s="53" t="s">
        <v>10175</v>
      </c>
      <c r="K28" t="s">
        <v>866</v>
      </c>
      <c r="N28" t="s">
        <v>240</v>
      </c>
    </row>
    <row r="29" spans="1:20" x14ac:dyDescent="0.35">
      <c r="A29" t="s">
        <v>19512</v>
      </c>
      <c r="B29" s="53" t="s">
        <v>27916</v>
      </c>
      <c r="D29" t="s">
        <v>252</v>
      </c>
      <c r="F29" t="s">
        <v>12993</v>
      </c>
      <c r="G29" t="s">
        <v>12961</v>
      </c>
      <c r="H29" t="s">
        <v>24547</v>
      </c>
      <c r="I29" t="s">
        <v>24548</v>
      </c>
      <c r="K29" t="s">
        <v>866</v>
      </c>
      <c r="N29" t="s">
        <v>240</v>
      </c>
      <c r="P29" s="14" t="s">
        <v>2239</v>
      </c>
      <c r="Q29" s="53"/>
      <c r="R29" s="53"/>
      <c r="S29" s="53"/>
      <c r="T29" s="53" t="s">
        <v>27867</v>
      </c>
    </row>
    <row r="30" spans="1:20" x14ac:dyDescent="0.35">
      <c r="A30" t="s">
        <v>19512</v>
      </c>
      <c r="B30" s="53" t="s">
        <v>27917</v>
      </c>
      <c r="D30" t="s">
        <v>252</v>
      </c>
      <c r="F30" t="s">
        <v>12993</v>
      </c>
      <c r="G30" t="s">
        <v>12961</v>
      </c>
      <c r="H30" t="s">
        <v>24547</v>
      </c>
      <c r="I30" t="s">
        <v>24548</v>
      </c>
      <c r="K30" t="s">
        <v>866</v>
      </c>
      <c r="N30" t="s">
        <v>240</v>
      </c>
      <c r="P30" s="14" t="s">
        <v>2239</v>
      </c>
      <c r="Q30" s="53"/>
      <c r="R30" s="53"/>
      <c r="S30" s="53"/>
      <c r="T30" s="53" t="s">
        <v>27867</v>
      </c>
    </row>
    <row r="31" spans="1:20" ht="57.75" customHeight="1" x14ac:dyDescent="0.35">
      <c r="A31" t="s">
        <v>27835</v>
      </c>
      <c r="B31" t="s">
        <v>596</v>
      </c>
      <c r="J31" t="s">
        <v>27918</v>
      </c>
      <c r="K31" t="s">
        <v>866</v>
      </c>
      <c r="L31" s="56" t="s">
        <v>27919</v>
      </c>
      <c r="M31" s="58" t="s">
        <v>27920</v>
      </c>
      <c r="N31" t="s">
        <v>869</v>
      </c>
      <c r="O31" s="67" t="s">
        <v>27921</v>
      </c>
      <c r="P31" s="61" t="s">
        <v>2239</v>
      </c>
      <c r="Q31" t="s">
        <v>268</v>
      </c>
      <c r="R31" s="54" t="s">
        <v>27922</v>
      </c>
    </row>
    <row r="32" spans="1:20" x14ac:dyDescent="0.35">
      <c r="A32" t="s">
        <v>20779</v>
      </c>
      <c r="B32" t="s">
        <v>27923</v>
      </c>
      <c r="C32" t="s">
        <v>252</v>
      </c>
      <c r="F32" t="s">
        <v>12978</v>
      </c>
      <c r="G32" t="s">
        <v>12945</v>
      </c>
      <c r="H32" t="s">
        <v>24392</v>
      </c>
      <c r="I32" t="s">
        <v>24393</v>
      </c>
      <c r="J32" t="s">
        <v>27924</v>
      </c>
      <c r="K32" t="s">
        <v>866</v>
      </c>
      <c r="L32" t="s">
        <v>27925</v>
      </c>
      <c r="M32" s="54" t="s">
        <v>21297</v>
      </c>
      <c r="N32" t="s">
        <v>252</v>
      </c>
      <c r="O32" s="68" t="s">
        <v>27926</v>
      </c>
      <c r="P32" s="61" t="s">
        <v>2239</v>
      </c>
      <c r="Q32" t="s">
        <v>27927</v>
      </c>
      <c r="R32" s="54" t="s">
        <v>21293</v>
      </c>
    </row>
    <row r="33" spans="1:19" x14ac:dyDescent="0.35">
      <c r="A33" t="s">
        <v>19518</v>
      </c>
      <c r="B33" t="s">
        <v>23077</v>
      </c>
      <c r="F33" t="s">
        <v>13005</v>
      </c>
      <c r="G33" t="s">
        <v>12972</v>
      </c>
      <c r="H33" t="s">
        <v>13005</v>
      </c>
      <c r="I33" t="s">
        <v>12972</v>
      </c>
      <c r="J33" s="55"/>
      <c r="K33" t="s">
        <v>866</v>
      </c>
      <c r="L33" t="s">
        <v>27928</v>
      </c>
      <c r="M33" s="54" t="s">
        <v>27929</v>
      </c>
      <c r="N33" t="s">
        <v>252</v>
      </c>
      <c r="O33" s="68" t="s">
        <v>27930</v>
      </c>
      <c r="P33" s="61" t="s">
        <v>2239</v>
      </c>
      <c r="S33" t="s">
        <v>240</v>
      </c>
    </row>
    <row r="34" spans="1:19" x14ac:dyDescent="0.35">
      <c r="A34" t="s">
        <v>21551</v>
      </c>
      <c r="B34" t="s">
        <v>10789</v>
      </c>
      <c r="C34" t="s">
        <v>252</v>
      </c>
      <c r="F34" t="s">
        <v>12978</v>
      </c>
      <c r="G34" t="s">
        <v>12945</v>
      </c>
      <c r="H34" t="s">
        <v>24392</v>
      </c>
      <c r="I34" t="s">
        <v>24393</v>
      </c>
      <c r="J34" s="55"/>
      <c r="K34" t="s">
        <v>866</v>
      </c>
      <c r="L34" t="s">
        <v>10795</v>
      </c>
      <c r="M34" s="54" t="s">
        <v>21843</v>
      </c>
      <c r="N34" t="s">
        <v>252</v>
      </c>
      <c r="O34" s="68" t="s">
        <v>27931</v>
      </c>
      <c r="P34" s="61" t="s">
        <v>2239</v>
      </c>
      <c r="Q34" t="s">
        <v>27932</v>
      </c>
      <c r="R34" s="54" t="s">
        <v>27933</v>
      </c>
      <c r="S34" t="s">
        <v>252</v>
      </c>
    </row>
    <row r="35" spans="1:19" x14ac:dyDescent="0.35">
      <c r="A35" t="s">
        <v>20779</v>
      </c>
      <c r="B35" t="s">
        <v>21445</v>
      </c>
      <c r="C35" t="s">
        <v>252</v>
      </c>
      <c r="F35" t="s">
        <v>12978</v>
      </c>
      <c r="G35" t="s">
        <v>12945</v>
      </c>
      <c r="H35" t="s">
        <v>24392</v>
      </c>
      <c r="I35" t="s">
        <v>24393</v>
      </c>
      <c r="K35" t="s">
        <v>866</v>
      </c>
      <c r="N35" t="s">
        <v>27934</v>
      </c>
      <c r="P35" s="61" t="s">
        <v>2239</v>
      </c>
      <c r="Q35" t="s">
        <v>27935</v>
      </c>
      <c r="R35" s="54" t="s">
        <v>21448</v>
      </c>
      <c r="S35" t="s">
        <v>252</v>
      </c>
    </row>
    <row r="36" spans="1:19" x14ac:dyDescent="0.35">
      <c r="A36" t="s">
        <v>20779</v>
      </c>
      <c r="B36" t="s">
        <v>27936</v>
      </c>
      <c r="F36" t="s">
        <v>12978</v>
      </c>
      <c r="G36" t="s">
        <v>12945</v>
      </c>
      <c r="H36" t="s">
        <v>12978</v>
      </c>
      <c r="I36" t="s">
        <v>12945</v>
      </c>
      <c r="K36" t="s">
        <v>866</v>
      </c>
      <c r="N36" t="s">
        <v>27934</v>
      </c>
      <c r="P36" s="61" t="s">
        <v>2239</v>
      </c>
      <c r="Q36" t="s">
        <v>27937</v>
      </c>
      <c r="R36" s="54" t="s">
        <v>21452</v>
      </c>
      <c r="S36" t="s">
        <v>252</v>
      </c>
    </row>
    <row r="37" spans="1:19" x14ac:dyDescent="0.35">
      <c r="A37" t="s">
        <v>20779</v>
      </c>
      <c r="B37" t="s">
        <v>21461</v>
      </c>
      <c r="F37" t="s">
        <v>12978</v>
      </c>
      <c r="G37" t="s">
        <v>12945</v>
      </c>
      <c r="H37" t="s">
        <v>12978</v>
      </c>
      <c r="I37" t="s">
        <v>12945</v>
      </c>
      <c r="K37" t="s">
        <v>866</v>
      </c>
      <c r="N37" t="s">
        <v>27934</v>
      </c>
      <c r="P37" s="61" t="s">
        <v>2239</v>
      </c>
      <c r="Q37" t="s">
        <v>27935</v>
      </c>
      <c r="R37" s="54" t="s">
        <v>21448</v>
      </c>
      <c r="S37" t="s">
        <v>252</v>
      </c>
    </row>
    <row r="38" spans="1:19" x14ac:dyDescent="0.35">
      <c r="A38" t="s">
        <v>20779</v>
      </c>
      <c r="B38" t="s">
        <v>24615</v>
      </c>
      <c r="D38" t="s">
        <v>252</v>
      </c>
      <c r="F38" t="s">
        <v>12978</v>
      </c>
      <c r="G38" t="s">
        <v>12945</v>
      </c>
      <c r="H38" t="s">
        <v>24686</v>
      </c>
      <c r="I38" t="s">
        <v>24687</v>
      </c>
      <c r="K38" t="s">
        <v>866</v>
      </c>
      <c r="N38" t="s">
        <v>27934</v>
      </c>
      <c r="P38" s="61" t="s">
        <v>2239</v>
      </c>
      <c r="S38" t="s">
        <v>240</v>
      </c>
    </row>
    <row r="39" spans="1:19" x14ac:dyDescent="0.35">
      <c r="A39" t="s">
        <v>20779</v>
      </c>
      <c r="B39" t="s">
        <v>21477</v>
      </c>
      <c r="F39" t="s">
        <v>12978</v>
      </c>
      <c r="G39" t="s">
        <v>12945</v>
      </c>
      <c r="H39" t="s">
        <v>12978</v>
      </c>
      <c r="I39" t="s">
        <v>12945</v>
      </c>
      <c r="K39" t="s">
        <v>866</v>
      </c>
      <c r="N39" t="s">
        <v>27934</v>
      </c>
      <c r="P39" s="61" t="s">
        <v>2239</v>
      </c>
      <c r="S39" t="s">
        <v>240</v>
      </c>
    </row>
    <row r="40" spans="1:19" x14ac:dyDescent="0.35">
      <c r="A40" t="s">
        <v>21551</v>
      </c>
      <c r="B40" t="s">
        <v>21846</v>
      </c>
      <c r="C40" t="s">
        <v>252</v>
      </c>
      <c r="F40" t="s">
        <v>12978</v>
      </c>
      <c r="G40" t="s">
        <v>12945</v>
      </c>
      <c r="H40" t="s">
        <v>24392</v>
      </c>
      <c r="I40" t="s">
        <v>24393</v>
      </c>
      <c r="J40" s="55"/>
      <c r="K40" t="s">
        <v>866</v>
      </c>
      <c r="L40" t="s">
        <v>27938</v>
      </c>
      <c r="M40" s="54" t="s">
        <v>21848</v>
      </c>
      <c r="N40" t="s">
        <v>252</v>
      </c>
      <c r="O40" s="68" t="s">
        <v>27939</v>
      </c>
      <c r="P40" s="61" t="s">
        <v>2239</v>
      </c>
      <c r="S40" t="s">
        <v>240</v>
      </c>
    </row>
    <row r="41" spans="1:19" x14ac:dyDescent="0.35">
      <c r="A41" t="s">
        <v>21551</v>
      </c>
      <c r="B41" t="s">
        <v>21850</v>
      </c>
      <c r="C41" t="s">
        <v>252</v>
      </c>
      <c r="F41" t="s">
        <v>12978</v>
      </c>
      <c r="G41" t="s">
        <v>12945</v>
      </c>
      <c r="H41" t="s">
        <v>24392</v>
      </c>
      <c r="I41" t="s">
        <v>24393</v>
      </c>
      <c r="J41" s="55"/>
      <c r="K41" t="s">
        <v>866</v>
      </c>
      <c r="L41" t="s">
        <v>10795</v>
      </c>
      <c r="M41" s="54" t="s">
        <v>21843</v>
      </c>
      <c r="N41" t="s">
        <v>869</v>
      </c>
      <c r="O41" s="68" t="s">
        <v>27931</v>
      </c>
      <c r="P41" s="61" t="s">
        <v>2239</v>
      </c>
      <c r="Q41" t="s">
        <v>27932</v>
      </c>
      <c r="R41" s="54" t="s">
        <v>27933</v>
      </c>
      <c r="S41" t="s">
        <v>869</v>
      </c>
    </row>
    <row r="42" spans="1:19" x14ac:dyDescent="0.35">
      <c r="A42" t="s">
        <v>27835</v>
      </c>
      <c r="B42" s="60" t="s">
        <v>23094</v>
      </c>
      <c r="K42" t="s">
        <v>866</v>
      </c>
      <c r="N42" t="s">
        <v>240</v>
      </c>
      <c r="P42" s="61" t="s">
        <v>2239</v>
      </c>
      <c r="S42" t="s">
        <v>240</v>
      </c>
    </row>
    <row r="43" spans="1:19" x14ac:dyDescent="0.35">
      <c r="A43" t="s">
        <v>27819</v>
      </c>
      <c r="B43" t="s">
        <v>24652</v>
      </c>
      <c r="F43" t="s">
        <v>12987</v>
      </c>
      <c r="G43" t="s">
        <v>12955</v>
      </c>
      <c r="H43" t="s">
        <v>12987</v>
      </c>
      <c r="I43" t="s">
        <v>12955</v>
      </c>
      <c r="J43" s="55"/>
      <c r="K43" t="s">
        <v>866</v>
      </c>
      <c r="L43" t="s">
        <v>9569</v>
      </c>
      <c r="M43" s="54" t="s">
        <v>22036</v>
      </c>
      <c r="N43" t="s">
        <v>252</v>
      </c>
      <c r="O43" s="68" t="s">
        <v>27940</v>
      </c>
      <c r="P43" s="61" t="s">
        <v>2239</v>
      </c>
      <c r="S43" t="s">
        <v>240</v>
      </c>
    </row>
    <row r="44" spans="1:19" x14ac:dyDescent="0.35">
      <c r="A44" t="s">
        <v>27835</v>
      </c>
      <c r="B44" t="s">
        <v>6598</v>
      </c>
      <c r="J44" t="s">
        <v>27941</v>
      </c>
      <c r="K44" t="s">
        <v>866</v>
      </c>
      <c r="L44" t="s">
        <v>27942</v>
      </c>
      <c r="M44" s="54" t="s">
        <v>27943</v>
      </c>
      <c r="N44" t="s">
        <v>869</v>
      </c>
      <c r="O44" s="68" t="s">
        <v>27944</v>
      </c>
      <c r="P44" s="61" t="s">
        <v>2239</v>
      </c>
      <c r="Q44" t="s">
        <v>6592</v>
      </c>
      <c r="R44" s="54" t="s">
        <v>27945</v>
      </c>
      <c r="S44" t="s">
        <v>869</v>
      </c>
    </row>
    <row r="45" spans="1:19" ht="86.25" customHeight="1" x14ac:dyDescent="0.35">
      <c r="A45" t="s">
        <v>27835</v>
      </c>
      <c r="B45" t="s">
        <v>23406</v>
      </c>
      <c r="J45" t="s">
        <v>27946</v>
      </c>
      <c r="K45" t="s">
        <v>866</v>
      </c>
      <c r="L45" t="s">
        <v>27947</v>
      </c>
      <c r="M45" s="54" t="s">
        <v>27948</v>
      </c>
      <c r="N45" t="s">
        <v>869</v>
      </c>
      <c r="O45" s="67" t="s">
        <v>27949</v>
      </c>
      <c r="P45" s="61" t="s">
        <v>2239</v>
      </c>
      <c r="S45" t="s">
        <v>240</v>
      </c>
    </row>
    <row r="46" spans="1:19" x14ac:dyDescent="0.35">
      <c r="A46" t="s">
        <v>20779</v>
      </c>
      <c r="B46" t="s">
        <v>27950</v>
      </c>
      <c r="D46" t="s">
        <v>252</v>
      </c>
      <c r="F46" t="s">
        <v>12978</v>
      </c>
      <c r="G46" t="s">
        <v>12945</v>
      </c>
      <c r="H46" t="s">
        <v>24686</v>
      </c>
      <c r="I46" t="s">
        <v>24687</v>
      </c>
      <c r="J46" t="s">
        <v>27951</v>
      </c>
      <c r="K46" t="s">
        <v>866</v>
      </c>
      <c r="L46" t="s">
        <v>26034</v>
      </c>
      <c r="M46" s="54" t="s">
        <v>21025</v>
      </c>
      <c r="N46" t="s">
        <v>869</v>
      </c>
      <c r="O46" s="68" t="s">
        <v>27952</v>
      </c>
      <c r="P46" s="61" t="s">
        <v>2239</v>
      </c>
      <c r="Q46" t="s">
        <v>27953</v>
      </c>
      <c r="R46" s="54" t="s">
        <v>20811</v>
      </c>
      <c r="S46" t="s">
        <v>869</v>
      </c>
    </row>
    <row r="47" spans="1:19" x14ac:dyDescent="0.35">
      <c r="A47" t="s">
        <v>27835</v>
      </c>
      <c r="B47" t="s">
        <v>23110</v>
      </c>
      <c r="J47" s="55"/>
      <c r="K47" t="s">
        <v>866</v>
      </c>
      <c r="L47" t="s">
        <v>27954</v>
      </c>
      <c r="M47" s="54" t="s">
        <v>27955</v>
      </c>
      <c r="N47" t="s">
        <v>869</v>
      </c>
      <c r="O47" s="68" t="s">
        <v>27956</v>
      </c>
      <c r="P47" s="61" t="s">
        <v>2239</v>
      </c>
      <c r="S47" t="s">
        <v>240</v>
      </c>
    </row>
    <row r="48" spans="1:19" ht="43" customHeight="1" x14ac:dyDescent="0.35">
      <c r="A48" t="s">
        <v>27835</v>
      </c>
      <c r="B48" t="s">
        <v>27957</v>
      </c>
      <c r="J48" s="55"/>
      <c r="K48" t="s">
        <v>866</v>
      </c>
      <c r="L48" s="56" t="s">
        <v>27958</v>
      </c>
      <c r="M48" s="58" t="s">
        <v>27959</v>
      </c>
      <c r="N48" t="s">
        <v>869</v>
      </c>
      <c r="O48" s="67" t="s">
        <v>27960</v>
      </c>
      <c r="P48" s="61" t="s">
        <v>2239</v>
      </c>
      <c r="S48" t="s">
        <v>240</v>
      </c>
    </row>
    <row r="49" spans="1:19" ht="28.75" customHeight="1" x14ac:dyDescent="0.35">
      <c r="A49" t="s">
        <v>20779</v>
      </c>
      <c r="B49" t="s">
        <v>20782</v>
      </c>
      <c r="F49" t="s">
        <v>12978</v>
      </c>
      <c r="G49" t="s">
        <v>12945</v>
      </c>
      <c r="H49" t="s">
        <v>12978</v>
      </c>
      <c r="I49" t="s">
        <v>12945</v>
      </c>
      <c r="J49" s="55"/>
      <c r="K49" t="s">
        <v>866</v>
      </c>
      <c r="L49" t="s">
        <v>27961</v>
      </c>
      <c r="M49" s="54" t="s">
        <v>20783</v>
      </c>
      <c r="N49" t="s">
        <v>869</v>
      </c>
      <c r="O49" s="67" t="s">
        <v>27962</v>
      </c>
      <c r="P49" s="61" t="s">
        <v>2239</v>
      </c>
      <c r="Q49" t="s">
        <v>27963</v>
      </c>
      <c r="R49" s="54" t="s">
        <v>20785</v>
      </c>
      <c r="S49" t="s">
        <v>869</v>
      </c>
    </row>
    <row r="50" spans="1:19" x14ac:dyDescent="0.35">
      <c r="A50" t="s">
        <v>20779</v>
      </c>
      <c r="B50" s="60" t="s">
        <v>27964</v>
      </c>
      <c r="C50" t="s">
        <v>252</v>
      </c>
      <c r="F50" t="s">
        <v>12978</v>
      </c>
      <c r="G50" t="s">
        <v>12945</v>
      </c>
      <c r="H50" t="s">
        <v>24392</v>
      </c>
      <c r="I50" t="s">
        <v>24393</v>
      </c>
      <c r="K50" t="s">
        <v>866</v>
      </c>
      <c r="N50" t="s">
        <v>240</v>
      </c>
      <c r="P50" s="61" t="s">
        <v>2239</v>
      </c>
      <c r="S50" t="s">
        <v>240</v>
      </c>
    </row>
    <row r="51" spans="1:19" x14ac:dyDescent="0.35">
      <c r="A51" t="s">
        <v>19518</v>
      </c>
      <c r="B51" s="60" t="s">
        <v>23189</v>
      </c>
      <c r="C51" t="s">
        <v>252</v>
      </c>
      <c r="F51" t="s">
        <v>13005</v>
      </c>
      <c r="G51" t="s">
        <v>12972</v>
      </c>
      <c r="H51" t="s">
        <v>24425</v>
      </c>
      <c r="I51" t="s">
        <v>24426</v>
      </c>
      <c r="K51" t="s">
        <v>866</v>
      </c>
      <c r="N51" t="s">
        <v>240</v>
      </c>
      <c r="P51" s="61" t="s">
        <v>2239</v>
      </c>
      <c r="S51" t="s">
        <v>240</v>
      </c>
    </row>
    <row r="52" spans="1:19" x14ac:dyDescent="0.35">
      <c r="A52" t="s">
        <v>19518</v>
      </c>
      <c r="B52" s="60" t="s">
        <v>23193</v>
      </c>
      <c r="C52" t="s">
        <v>252</v>
      </c>
      <c r="F52" t="s">
        <v>13005</v>
      </c>
      <c r="G52" t="s">
        <v>12972</v>
      </c>
      <c r="H52" t="s">
        <v>24425</v>
      </c>
      <c r="I52" t="s">
        <v>24426</v>
      </c>
      <c r="K52" t="s">
        <v>866</v>
      </c>
      <c r="N52" t="s">
        <v>240</v>
      </c>
      <c r="P52" s="61" t="s">
        <v>2239</v>
      </c>
      <c r="S52" t="s">
        <v>240</v>
      </c>
    </row>
    <row r="53" spans="1:19" x14ac:dyDescent="0.35">
      <c r="A53" t="s">
        <v>20779</v>
      </c>
      <c r="B53" s="60" t="s">
        <v>21484</v>
      </c>
      <c r="C53" t="s">
        <v>252</v>
      </c>
      <c r="F53" t="s">
        <v>12978</v>
      </c>
      <c r="G53" t="s">
        <v>12945</v>
      </c>
      <c r="H53" t="s">
        <v>24392</v>
      </c>
      <c r="I53" t="s">
        <v>24393</v>
      </c>
      <c r="K53" t="s">
        <v>866</v>
      </c>
      <c r="N53" t="s">
        <v>240</v>
      </c>
      <c r="P53" s="61" t="s">
        <v>2239</v>
      </c>
      <c r="S53" t="s">
        <v>240</v>
      </c>
    </row>
    <row r="54" spans="1:19" x14ac:dyDescent="0.35">
      <c r="A54" t="s">
        <v>27835</v>
      </c>
      <c r="B54" t="s">
        <v>602</v>
      </c>
      <c r="J54" s="55"/>
      <c r="K54" t="s">
        <v>866</v>
      </c>
      <c r="L54" t="s">
        <v>27965</v>
      </c>
      <c r="M54" s="54" t="s">
        <v>27966</v>
      </c>
      <c r="N54" t="s">
        <v>252</v>
      </c>
      <c r="O54" s="68" t="s">
        <v>27967</v>
      </c>
      <c r="P54" s="61" t="s">
        <v>2239</v>
      </c>
      <c r="S54" t="s">
        <v>240</v>
      </c>
    </row>
    <row r="55" spans="1:19" x14ac:dyDescent="0.35">
      <c r="A55" t="s">
        <v>20779</v>
      </c>
      <c r="B55" t="s">
        <v>21486</v>
      </c>
      <c r="C55" t="s">
        <v>252</v>
      </c>
      <c r="F55" t="s">
        <v>12978</v>
      </c>
      <c r="G55" t="s">
        <v>12945</v>
      </c>
      <c r="H55" t="s">
        <v>24392</v>
      </c>
      <c r="I55" t="s">
        <v>24393</v>
      </c>
      <c r="J55" s="55"/>
      <c r="K55" t="s">
        <v>866</v>
      </c>
      <c r="L55" t="s">
        <v>27968</v>
      </c>
      <c r="M55" s="54" t="s">
        <v>27969</v>
      </c>
      <c r="N55" t="s">
        <v>869</v>
      </c>
      <c r="O55" s="68" t="s">
        <v>27970</v>
      </c>
      <c r="P55" s="61" t="s">
        <v>2239</v>
      </c>
      <c r="Q55" t="s">
        <v>27971</v>
      </c>
      <c r="R55" s="54" t="s">
        <v>21304</v>
      </c>
      <c r="S55" t="s">
        <v>252</v>
      </c>
    </row>
    <row r="56" spans="1:19" x14ac:dyDescent="0.35">
      <c r="A56" t="s">
        <v>21551</v>
      </c>
      <c r="B56" t="s">
        <v>9071</v>
      </c>
      <c r="C56" t="s">
        <v>252</v>
      </c>
      <c r="F56" t="s">
        <v>12978</v>
      </c>
      <c r="G56" t="s">
        <v>12945</v>
      </c>
      <c r="H56" t="s">
        <v>24392</v>
      </c>
      <c r="I56" t="s">
        <v>24393</v>
      </c>
      <c r="J56" s="55"/>
      <c r="K56" t="s">
        <v>866</v>
      </c>
      <c r="L56" t="s">
        <v>9078</v>
      </c>
      <c r="M56" s="54" t="s">
        <v>21571</v>
      </c>
      <c r="N56" t="s">
        <v>252</v>
      </c>
      <c r="O56" s="68" t="s">
        <v>27972</v>
      </c>
      <c r="P56" s="61" t="s">
        <v>2239</v>
      </c>
      <c r="Q56" t="s">
        <v>27973</v>
      </c>
      <c r="R56" s="54" t="s">
        <v>21572</v>
      </c>
    </row>
    <row r="57" spans="1:19" x14ac:dyDescent="0.35">
      <c r="A57" t="s">
        <v>20779</v>
      </c>
      <c r="B57" t="s">
        <v>178</v>
      </c>
      <c r="C57" t="s">
        <v>252</v>
      </c>
      <c r="F57" t="s">
        <v>12978</v>
      </c>
      <c r="G57" t="s">
        <v>12945</v>
      </c>
      <c r="H57" t="s">
        <v>24392</v>
      </c>
      <c r="I57" t="s">
        <v>24393</v>
      </c>
      <c r="J57" t="s">
        <v>27974</v>
      </c>
      <c r="K57" t="s">
        <v>866</v>
      </c>
      <c r="L57" t="s">
        <v>27975</v>
      </c>
      <c r="M57" s="54" t="s">
        <v>20847</v>
      </c>
      <c r="N57" t="s">
        <v>252</v>
      </c>
      <c r="O57" s="68" t="s">
        <v>27976</v>
      </c>
      <c r="P57" s="61" t="s">
        <v>2239</v>
      </c>
      <c r="Q57" t="s">
        <v>27977</v>
      </c>
      <c r="R57" s="54" t="s">
        <v>20849</v>
      </c>
      <c r="S57" t="s">
        <v>252</v>
      </c>
    </row>
    <row r="58" spans="1:19" x14ac:dyDescent="0.35">
      <c r="A58" t="s">
        <v>21551</v>
      </c>
      <c r="B58" s="6" t="s">
        <v>27978</v>
      </c>
      <c r="C58" t="s">
        <v>252</v>
      </c>
      <c r="F58" t="s">
        <v>12978</v>
      </c>
      <c r="G58" t="s">
        <v>12945</v>
      </c>
      <c r="H58" t="s">
        <v>24392</v>
      </c>
      <c r="I58" t="s">
        <v>24393</v>
      </c>
      <c r="K58" t="s">
        <v>866</v>
      </c>
      <c r="N58" t="s">
        <v>240</v>
      </c>
      <c r="P58" s="61" t="s">
        <v>2239</v>
      </c>
      <c r="Q58" t="s">
        <v>27979</v>
      </c>
      <c r="R58" s="54" t="s">
        <v>20888</v>
      </c>
      <c r="S58" t="s">
        <v>869</v>
      </c>
    </row>
    <row r="59" spans="1:19" x14ac:dyDescent="0.35">
      <c r="A59" t="s">
        <v>21551</v>
      </c>
      <c r="B59" s="6" t="s">
        <v>27980</v>
      </c>
      <c r="C59" t="s">
        <v>252</v>
      </c>
      <c r="F59" t="s">
        <v>12978</v>
      </c>
      <c r="G59" t="s">
        <v>12945</v>
      </c>
      <c r="H59" t="s">
        <v>24392</v>
      </c>
      <c r="I59" t="s">
        <v>24393</v>
      </c>
      <c r="K59" t="s">
        <v>866</v>
      </c>
      <c r="N59" t="s">
        <v>240</v>
      </c>
      <c r="P59" s="61" t="s">
        <v>2239</v>
      </c>
      <c r="Q59" t="s">
        <v>27979</v>
      </c>
      <c r="R59" s="54" t="s">
        <v>20888</v>
      </c>
      <c r="S59" t="s">
        <v>869</v>
      </c>
    </row>
    <row r="60" spans="1:19" x14ac:dyDescent="0.35">
      <c r="A60" t="s">
        <v>20779</v>
      </c>
      <c r="B60" t="s">
        <v>20906</v>
      </c>
      <c r="C60" t="s">
        <v>252</v>
      </c>
      <c r="F60" t="s">
        <v>12978</v>
      </c>
      <c r="G60" t="s">
        <v>12945</v>
      </c>
      <c r="H60" t="s">
        <v>24392</v>
      </c>
      <c r="I60" t="s">
        <v>24393</v>
      </c>
      <c r="K60" t="s">
        <v>866</v>
      </c>
      <c r="N60" t="s">
        <v>240</v>
      </c>
      <c r="P60" s="61" t="s">
        <v>2239</v>
      </c>
      <c r="S60" t="s">
        <v>240</v>
      </c>
    </row>
    <row r="61" spans="1:19" ht="28.75" customHeight="1" x14ac:dyDescent="0.35">
      <c r="A61" t="s">
        <v>21551</v>
      </c>
      <c r="B61" t="s">
        <v>21600</v>
      </c>
      <c r="C61" t="s">
        <v>252</v>
      </c>
      <c r="F61" t="s">
        <v>12978</v>
      </c>
      <c r="G61" t="s">
        <v>12945</v>
      </c>
      <c r="H61" t="s">
        <v>24392</v>
      </c>
      <c r="I61" t="s">
        <v>24393</v>
      </c>
      <c r="J61" t="s">
        <v>27981</v>
      </c>
      <c r="K61" t="s">
        <v>866</v>
      </c>
      <c r="L61" t="s">
        <v>27982</v>
      </c>
      <c r="M61" s="54" t="s">
        <v>21602</v>
      </c>
      <c r="N61" t="s">
        <v>252</v>
      </c>
      <c r="O61" s="67" t="s">
        <v>27983</v>
      </c>
      <c r="P61" s="61" t="s">
        <v>2239</v>
      </c>
      <c r="Q61" t="s">
        <v>27979</v>
      </c>
      <c r="R61" s="54" t="s">
        <v>20888</v>
      </c>
      <c r="S61" t="s">
        <v>869</v>
      </c>
    </row>
    <row r="62" spans="1:19" x14ac:dyDescent="0.35">
      <c r="A62" t="s">
        <v>20779</v>
      </c>
      <c r="B62" t="s">
        <v>180</v>
      </c>
      <c r="F62" t="s">
        <v>12978</v>
      </c>
      <c r="G62" t="s">
        <v>12945</v>
      </c>
      <c r="H62" t="s">
        <v>12978</v>
      </c>
      <c r="I62" t="s">
        <v>12945</v>
      </c>
      <c r="J62" t="s">
        <v>27984</v>
      </c>
      <c r="K62" t="s">
        <v>866</v>
      </c>
      <c r="L62" t="s">
        <v>27985</v>
      </c>
      <c r="M62" s="54" t="s">
        <v>20912</v>
      </c>
      <c r="N62" t="s">
        <v>869</v>
      </c>
      <c r="O62" s="68" t="s">
        <v>27986</v>
      </c>
      <c r="P62" s="61" t="s">
        <v>2239</v>
      </c>
      <c r="Q62" t="s">
        <v>27987</v>
      </c>
      <c r="R62" s="54" t="s">
        <v>20918</v>
      </c>
      <c r="S62" t="s">
        <v>252</v>
      </c>
    </row>
    <row r="63" spans="1:19" x14ac:dyDescent="0.35">
      <c r="A63" t="s">
        <v>20779</v>
      </c>
      <c r="B63" t="s">
        <v>70</v>
      </c>
      <c r="F63" t="s">
        <v>12978</v>
      </c>
      <c r="G63" t="s">
        <v>12945</v>
      </c>
      <c r="H63" t="s">
        <v>12978</v>
      </c>
      <c r="I63" t="s">
        <v>12945</v>
      </c>
      <c r="K63" t="s">
        <v>866</v>
      </c>
      <c r="N63" t="s">
        <v>240</v>
      </c>
      <c r="P63" s="61" t="s">
        <v>2239</v>
      </c>
      <c r="Q63" t="s">
        <v>27988</v>
      </c>
      <c r="R63" s="54" t="s">
        <v>20874</v>
      </c>
      <c r="S63" t="s">
        <v>252</v>
      </c>
    </row>
    <row r="64" spans="1:19" ht="28.75" customHeight="1" x14ac:dyDescent="0.35">
      <c r="A64" t="s">
        <v>20779</v>
      </c>
      <c r="B64" s="6" t="s">
        <v>21330</v>
      </c>
      <c r="C64" t="s">
        <v>252</v>
      </c>
      <c r="F64" t="s">
        <v>12978</v>
      </c>
      <c r="G64" t="s">
        <v>12945</v>
      </c>
      <c r="H64" t="s">
        <v>24392</v>
      </c>
      <c r="I64" t="s">
        <v>24393</v>
      </c>
      <c r="J64" s="62" t="s">
        <v>27989</v>
      </c>
      <c r="K64" t="s">
        <v>866</v>
      </c>
      <c r="L64" s="56" t="s">
        <v>27990</v>
      </c>
      <c r="M64" s="56" t="s">
        <v>27991</v>
      </c>
      <c r="N64" t="s">
        <v>869</v>
      </c>
      <c r="O64" s="67" t="s">
        <v>27992</v>
      </c>
      <c r="P64" s="61" t="s">
        <v>2239</v>
      </c>
      <c r="Q64" t="s">
        <v>27993</v>
      </c>
      <c r="R64" s="54" t="s">
        <v>21331</v>
      </c>
      <c r="S64" t="s">
        <v>869</v>
      </c>
    </row>
    <row r="65" spans="1:20" ht="28.75" customHeight="1" x14ac:dyDescent="0.35">
      <c r="A65" t="s">
        <v>20779</v>
      </c>
      <c r="B65" s="6" t="s">
        <v>27994</v>
      </c>
      <c r="C65" t="s">
        <v>252</v>
      </c>
      <c r="F65" t="s">
        <v>12978</v>
      </c>
      <c r="G65" t="s">
        <v>12945</v>
      </c>
      <c r="H65" t="s">
        <v>24392</v>
      </c>
      <c r="I65" t="s">
        <v>24393</v>
      </c>
      <c r="J65" s="62" t="s">
        <v>27989</v>
      </c>
      <c r="K65" t="s">
        <v>866</v>
      </c>
      <c r="L65" s="56" t="s">
        <v>27990</v>
      </c>
      <c r="M65" s="56" t="s">
        <v>27991</v>
      </c>
      <c r="N65" t="s">
        <v>869</v>
      </c>
      <c r="O65" s="67" t="s">
        <v>27992</v>
      </c>
      <c r="P65" s="61" t="s">
        <v>2239</v>
      </c>
      <c r="Q65" t="s">
        <v>27993</v>
      </c>
      <c r="R65" s="54" t="s">
        <v>21331</v>
      </c>
      <c r="S65" t="s">
        <v>869</v>
      </c>
    </row>
    <row r="66" spans="1:20" x14ac:dyDescent="0.35">
      <c r="A66" t="s">
        <v>21551</v>
      </c>
      <c r="B66" t="s">
        <v>21322</v>
      </c>
      <c r="C66" t="s">
        <v>252</v>
      </c>
      <c r="F66" t="s">
        <v>12978</v>
      </c>
      <c r="G66" t="s">
        <v>12945</v>
      </c>
      <c r="H66" t="s">
        <v>24392</v>
      </c>
      <c r="I66" t="s">
        <v>24393</v>
      </c>
      <c r="J66" t="s">
        <v>27995</v>
      </c>
      <c r="K66" t="s">
        <v>866</v>
      </c>
      <c r="L66" t="s">
        <v>27996</v>
      </c>
      <c r="M66" s="54" t="s">
        <v>21419</v>
      </c>
      <c r="N66" t="s">
        <v>252</v>
      </c>
      <c r="O66" s="68" t="s">
        <v>27997</v>
      </c>
      <c r="P66" s="61" t="s">
        <v>2239</v>
      </c>
      <c r="Q66" t="s">
        <v>27993</v>
      </c>
      <c r="R66" s="54" t="s">
        <v>21331</v>
      </c>
      <c r="S66" t="s">
        <v>252</v>
      </c>
    </row>
    <row r="67" spans="1:20" ht="28.75" customHeight="1" x14ac:dyDescent="0.35">
      <c r="A67" t="s">
        <v>20779</v>
      </c>
      <c r="B67" t="s">
        <v>27998</v>
      </c>
      <c r="C67" t="s">
        <v>252</v>
      </c>
      <c r="F67" t="s">
        <v>12978</v>
      </c>
      <c r="G67" t="s">
        <v>12945</v>
      </c>
      <c r="H67" t="s">
        <v>24392</v>
      </c>
      <c r="I67" t="s">
        <v>24393</v>
      </c>
      <c r="J67" s="62" t="s">
        <v>27989</v>
      </c>
      <c r="K67" t="s">
        <v>866</v>
      </c>
      <c r="L67" s="56" t="s">
        <v>27990</v>
      </c>
      <c r="M67" s="56" t="s">
        <v>27991</v>
      </c>
      <c r="N67" t="s">
        <v>869</v>
      </c>
      <c r="O67" s="67" t="s">
        <v>27992</v>
      </c>
      <c r="P67" s="61" t="s">
        <v>2239</v>
      </c>
      <c r="S67" t="s">
        <v>240</v>
      </c>
    </row>
    <row r="68" spans="1:20" x14ac:dyDescent="0.35">
      <c r="A68" t="s">
        <v>20779</v>
      </c>
      <c r="B68" t="s">
        <v>21168</v>
      </c>
      <c r="F68" t="s">
        <v>12978</v>
      </c>
      <c r="G68" t="s">
        <v>12945</v>
      </c>
      <c r="H68" t="s">
        <v>12978</v>
      </c>
      <c r="I68" t="s">
        <v>12945</v>
      </c>
      <c r="K68" t="s">
        <v>866</v>
      </c>
      <c r="N68" t="s">
        <v>240</v>
      </c>
      <c r="P68" s="61" t="s">
        <v>2239</v>
      </c>
      <c r="Q68" t="s">
        <v>27999</v>
      </c>
      <c r="R68" s="54" t="s">
        <v>21172</v>
      </c>
      <c r="S68" t="s">
        <v>252</v>
      </c>
    </row>
    <row r="69" spans="1:20" ht="28.75" customHeight="1" x14ac:dyDescent="0.35">
      <c r="A69" t="s">
        <v>21551</v>
      </c>
      <c r="B69" t="s">
        <v>21812</v>
      </c>
      <c r="C69" t="s">
        <v>252</v>
      </c>
      <c r="F69" t="s">
        <v>12978</v>
      </c>
      <c r="G69" t="s">
        <v>12945</v>
      </c>
      <c r="H69" t="s">
        <v>24392</v>
      </c>
      <c r="I69" t="s">
        <v>24393</v>
      </c>
      <c r="J69" t="s">
        <v>28000</v>
      </c>
      <c r="K69" t="s">
        <v>866</v>
      </c>
      <c r="L69" t="s">
        <v>28001</v>
      </c>
      <c r="M69" s="54" t="s">
        <v>21291</v>
      </c>
      <c r="N69" t="s">
        <v>869</v>
      </c>
      <c r="O69" s="67" t="s">
        <v>28002</v>
      </c>
      <c r="P69" s="61" t="s">
        <v>2239</v>
      </c>
      <c r="S69" t="s">
        <v>240</v>
      </c>
      <c r="T69" t="s">
        <v>28003</v>
      </c>
    </row>
    <row r="70" spans="1:20" x14ac:dyDescent="0.35">
      <c r="A70" t="s">
        <v>20779</v>
      </c>
      <c r="B70" s="60" t="s">
        <v>23203</v>
      </c>
      <c r="C70" t="s">
        <v>252</v>
      </c>
      <c r="F70" t="s">
        <v>12978</v>
      </c>
      <c r="G70" t="s">
        <v>12945</v>
      </c>
      <c r="H70" t="s">
        <v>24392</v>
      </c>
      <c r="I70" t="s">
        <v>24393</v>
      </c>
      <c r="K70" t="s">
        <v>866</v>
      </c>
      <c r="N70" t="s">
        <v>240</v>
      </c>
      <c r="P70" s="61" t="s">
        <v>2239</v>
      </c>
      <c r="S70" t="s">
        <v>240</v>
      </c>
    </row>
    <row r="71" spans="1:20" x14ac:dyDescent="0.35">
      <c r="A71" t="s">
        <v>27835</v>
      </c>
      <c r="B71" s="60" t="s">
        <v>23359</v>
      </c>
      <c r="K71" t="s">
        <v>866</v>
      </c>
      <c r="N71" t="s">
        <v>240</v>
      </c>
      <c r="P71" s="61" t="s">
        <v>2239</v>
      </c>
      <c r="S71" t="s">
        <v>240</v>
      </c>
    </row>
    <row r="72" spans="1:20" x14ac:dyDescent="0.35">
      <c r="A72" t="s">
        <v>20779</v>
      </c>
      <c r="B72" t="s">
        <v>21096</v>
      </c>
      <c r="D72" t="s">
        <v>252</v>
      </c>
      <c r="F72" t="s">
        <v>12978</v>
      </c>
      <c r="G72" t="s">
        <v>12945</v>
      </c>
      <c r="H72" t="s">
        <v>24686</v>
      </c>
      <c r="I72" t="s">
        <v>24687</v>
      </c>
      <c r="K72" t="s">
        <v>866</v>
      </c>
      <c r="N72" t="s">
        <v>240</v>
      </c>
      <c r="P72" s="61" t="s">
        <v>2239</v>
      </c>
      <c r="Q72" t="s">
        <v>28004</v>
      </c>
      <c r="R72" s="54" t="s">
        <v>21101</v>
      </c>
      <c r="S72" t="s">
        <v>869</v>
      </c>
    </row>
    <row r="73" spans="1:20" ht="86.25" customHeight="1" x14ac:dyDescent="0.35">
      <c r="A73" t="s">
        <v>27835</v>
      </c>
      <c r="B73" t="s">
        <v>23323</v>
      </c>
      <c r="J73" s="55"/>
      <c r="K73" t="s">
        <v>866</v>
      </c>
      <c r="L73" t="s">
        <v>28005</v>
      </c>
      <c r="M73" s="54" t="s">
        <v>28006</v>
      </c>
      <c r="N73" t="s">
        <v>252</v>
      </c>
      <c r="O73" s="67" t="s">
        <v>28007</v>
      </c>
      <c r="P73" s="61" t="s">
        <v>2239</v>
      </c>
      <c r="S73" t="s">
        <v>240</v>
      </c>
    </row>
    <row r="74" spans="1:20" x14ac:dyDescent="0.35">
      <c r="A74" t="s">
        <v>27819</v>
      </c>
      <c r="B74" t="s">
        <v>28008</v>
      </c>
      <c r="F74" t="s">
        <v>12987</v>
      </c>
      <c r="G74" t="s">
        <v>12955</v>
      </c>
      <c r="H74" t="s">
        <v>12987</v>
      </c>
      <c r="I74" t="s">
        <v>12955</v>
      </c>
      <c r="J74" s="55"/>
      <c r="K74" t="s">
        <v>866</v>
      </c>
      <c r="L74" t="s">
        <v>9620</v>
      </c>
      <c r="M74" s="54" t="s">
        <v>22066</v>
      </c>
      <c r="N74" t="s">
        <v>869</v>
      </c>
      <c r="O74" s="68" t="s">
        <v>28009</v>
      </c>
      <c r="P74" s="61" t="s">
        <v>2239</v>
      </c>
      <c r="Q74" t="s">
        <v>28010</v>
      </c>
      <c r="R74" s="54" t="s">
        <v>22067</v>
      </c>
      <c r="S74" t="s">
        <v>869</v>
      </c>
    </row>
    <row r="75" spans="1:20" x14ac:dyDescent="0.35">
      <c r="A75" t="s">
        <v>27819</v>
      </c>
      <c r="B75" s="60" t="s">
        <v>22859</v>
      </c>
      <c r="F75" t="s">
        <v>12987</v>
      </c>
      <c r="G75" t="s">
        <v>12955</v>
      </c>
      <c r="H75" t="s">
        <v>12987</v>
      </c>
      <c r="I75" t="s">
        <v>12955</v>
      </c>
      <c r="P75" s="61" t="s">
        <v>2239</v>
      </c>
      <c r="S75" t="s">
        <v>240</v>
      </c>
    </row>
    <row r="76" spans="1:20" x14ac:dyDescent="0.35">
      <c r="A76" t="s">
        <v>20779</v>
      </c>
      <c r="B76" t="s">
        <v>28011</v>
      </c>
      <c r="F76" t="s">
        <v>12978</v>
      </c>
      <c r="G76" t="s">
        <v>12945</v>
      </c>
      <c r="H76" t="s">
        <v>12978</v>
      </c>
      <c r="I76" t="s">
        <v>12945</v>
      </c>
      <c r="J76" t="s">
        <v>28012</v>
      </c>
      <c r="K76" t="s">
        <v>866</v>
      </c>
      <c r="L76" t="s">
        <v>28013</v>
      </c>
      <c r="M76" s="54" t="s">
        <v>21430</v>
      </c>
      <c r="N76" t="s">
        <v>869</v>
      </c>
      <c r="O76" s="68" t="s">
        <v>28014</v>
      </c>
      <c r="P76" s="61" t="s">
        <v>2239</v>
      </c>
      <c r="Q76" t="s">
        <v>28015</v>
      </c>
      <c r="R76" s="54" t="s">
        <v>28016</v>
      </c>
      <c r="S76" t="s">
        <v>869</v>
      </c>
    </row>
    <row r="77" spans="1:20" x14ac:dyDescent="0.35">
      <c r="A77" t="s">
        <v>20779</v>
      </c>
      <c r="B77" t="s">
        <v>21267</v>
      </c>
      <c r="F77" t="s">
        <v>12978</v>
      </c>
      <c r="G77" t="s">
        <v>12945</v>
      </c>
      <c r="H77" t="s">
        <v>12978</v>
      </c>
      <c r="I77" t="s">
        <v>12945</v>
      </c>
      <c r="K77" t="s">
        <v>866</v>
      </c>
      <c r="M77" s="54"/>
      <c r="N77" t="s">
        <v>28017</v>
      </c>
      <c r="O77" s="67"/>
      <c r="P77" s="61" t="s">
        <v>2239</v>
      </c>
      <c r="Q77" t="s">
        <v>28018</v>
      </c>
      <c r="R77" s="54" t="s">
        <v>21236</v>
      </c>
      <c r="S77" t="s">
        <v>869</v>
      </c>
      <c r="T77" t="s">
        <v>28019</v>
      </c>
    </row>
    <row r="78" spans="1:20" x14ac:dyDescent="0.35">
      <c r="A78" t="s">
        <v>27819</v>
      </c>
      <c r="B78" t="s">
        <v>21929</v>
      </c>
      <c r="F78" t="s">
        <v>12987</v>
      </c>
      <c r="G78" t="s">
        <v>12955</v>
      </c>
      <c r="H78" t="s">
        <v>12987</v>
      </c>
      <c r="I78" t="s">
        <v>12955</v>
      </c>
      <c r="J78" s="55"/>
      <c r="K78" t="s">
        <v>866</v>
      </c>
      <c r="L78" t="s">
        <v>21929</v>
      </c>
      <c r="M78" s="54" t="s">
        <v>21930</v>
      </c>
      <c r="N78" t="s">
        <v>252</v>
      </c>
      <c r="O78" s="68" t="s">
        <v>28020</v>
      </c>
      <c r="P78" s="61" t="s">
        <v>2239</v>
      </c>
      <c r="S78" t="s">
        <v>240</v>
      </c>
    </row>
    <row r="79" spans="1:20" x14ac:dyDescent="0.35">
      <c r="A79" t="s">
        <v>27819</v>
      </c>
      <c r="B79" t="s">
        <v>18672</v>
      </c>
      <c r="F79" t="s">
        <v>12987</v>
      </c>
      <c r="G79" t="s">
        <v>12955</v>
      </c>
      <c r="H79" t="s">
        <v>12987</v>
      </c>
      <c r="I79" t="s">
        <v>12955</v>
      </c>
      <c r="J79" s="55"/>
      <c r="K79" t="s">
        <v>866</v>
      </c>
      <c r="L79" t="s">
        <v>9686</v>
      </c>
      <c r="M79" s="54" t="s">
        <v>22211</v>
      </c>
      <c r="N79" t="s">
        <v>252</v>
      </c>
      <c r="O79" s="68" t="s">
        <v>28021</v>
      </c>
      <c r="P79" s="61" t="s">
        <v>2239</v>
      </c>
      <c r="Q79" t="s">
        <v>28022</v>
      </c>
      <c r="R79" s="54" t="s">
        <v>22213</v>
      </c>
      <c r="S79" t="s">
        <v>252</v>
      </c>
    </row>
    <row r="80" spans="1:20" x14ac:dyDescent="0.35">
      <c r="A80" t="s">
        <v>27835</v>
      </c>
      <c r="B80" s="60" t="s">
        <v>23274</v>
      </c>
    </row>
    <row r="81" spans="1:20" x14ac:dyDescent="0.35">
      <c r="A81" t="s">
        <v>27819</v>
      </c>
      <c r="B81" t="s">
        <v>23032</v>
      </c>
      <c r="F81" t="s">
        <v>12987</v>
      </c>
      <c r="G81" t="s">
        <v>12955</v>
      </c>
      <c r="H81" t="s">
        <v>12987</v>
      </c>
      <c r="I81" t="s">
        <v>12955</v>
      </c>
      <c r="K81" t="s">
        <v>866</v>
      </c>
      <c r="N81" t="s">
        <v>28023</v>
      </c>
      <c r="P81" s="61" t="s">
        <v>2239</v>
      </c>
      <c r="S81" t="s">
        <v>28024</v>
      </c>
    </row>
    <row r="82" spans="1:20" ht="72" customHeight="1" x14ac:dyDescent="0.35">
      <c r="A82" t="s">
        <v>7341</v>
      </c>
      <c r="B82" t="s">
        <v>28025</v>
      </c>
      <c r="C82" t="s">
        <v>252</v>
      </c>
      <c r="F82" t="s">
        <v>13005</v>
      </c>
      <c r="G82" t="s">
        <v>12972</v>
      </c>
      <c r="H82" t="s">
        <v>24425</v>
      </c>
      <c r="I82" t="s">
        <v>24426</v>
      </c>
      <c r="J82" t="s">
        <v>27811</v>
      </c>
      <c r="K82" t="s">
        <v>866</v>
      </c>
      <c r="L82" t="s">
        <v>27812</v>
      </c>
      <c r="M82" t="s">
        <v>20539</v>
      </c>
      <c r="N82" t="s">
        <v>252</v>
      </c>
      <c r="O82" s="67" t="s">
        <v>27813</v>
      </c>
      <c r="P82" s="61" t="s">
        <v>2239</v>
      </c>
      <c r="Q82" t="s">
        <v>27814</v>
      </c>
      <c r="R82" t="s">
        <v>20540</v>
      </c>
      <c r="S82" t="s">
        <v>252</v>
      </c>
    </row>
    <row r="83" spans="1:20" ht="28.75" customHeight="1" x14ac:dyDescent="0.35">
      <c r="A83" t="s">
        <v>7341</v>
      </c>
      <c r="B83" t="s">
        <v>20558</v>
      </c>
      <c r="C83" t="s">
        <v>252</v>
      </c>
      <c r="F83" t="s">
        <v>13005</v>
      </c>
      <c r="G83" t="s">
        <v>12972</v>
      </c>
      <c r="H83" t="s">
        <v>24425</v>
      </c>
      <c r="I83" t="s">
        <v>24426</v>
      </c>
      <c r="J83" s="55"/>
      <c r="K83" t="s">
        <v>866</v>
      </c>
      <c r="L83" t="s">
        <v>28026</v>
      </c>
      <c r="M83" s="54" t="s">
        <v>20559</v>
      </c>
      <c r="N83" t="s">
        <v>252</v>
      </c>
      <c r="O83" s="67" t="s">
        <v>28027</v>
      </c>
      <c r="P83" s="61" t="s">
        <v>2239</v>
      </c>
      <c r="Q83" t="s">
        <v>20558</v>
      </c>
      <c r="R83" s="54" t="s">
        <v>20560</v>
      </c>
      <c r="S83" t="s">
        <v>252</v>
      </c>
    </row>
    <row r="84" spans="1:20" x14ac:dyDescent="0.35">
      <c r="A84" t="s">
        <v>7341</v>
      </c>
      <c r="B84" t="s">
        <v>28028</v>
      </c>
      <c r="C84" t="s">
        <v>252</v>
      </c>
      <c r="F84" t="s">
        <v>13005</v>
      </c>
      <c r="G84" t="s">
        <v>12972</v>
      </c>
      <c r="H84" t="s">
        <v>24425</v>
      </c>
      <c r="I84" t="s">
        <v>24426</v>
      </c>
      <c r="K84" t="s">
        <v>866</v>
      </c>
      <c r="N84" t="s">
        <v>28029</v>
      </c>
      <c r="P84" s="61" t="s">
        <v>2239</v>
      </c>
      <c r="S84" t="s">
        <v>240</v>
      </c>
    </row>
    <row r="85" spans="1:20" x14ac:dyDescent="0.35">
      <c r="A85" t="s">
        <v>7341</v>
      </c>
      <c r="B85" s="60" t="s">
        <v>28030</v>
      </c>
      <c r="C85" t="s">
        <v>252</v>
      </c>
      <c r="F85" t="s">
        <v>13005</v>
      </c>
      <c r="G85" t="s">
        <v>12972</v>
      </c>
      <c r="H85" t="s">
        <v>24425</v>
      </c>
      <c r="I85" t="s">
        <v>24426</v>
      </c>
      <c r="K85" t="s">
        <v>866</v>
      </c>
      <c r="N85" t="s">
        <v>240</v>
      </c>
      <c r="P85" s="61" t="s">
        <v>2239</v>
      </c>
    </row>
    <row r="86" spans="1:20" x14ac:dyDescent="0.35">
      <c r="A86" t="s">
        <v>7341</v>
      </c>
      <c r="B86" s="60" t="s">
        <v>20728</v>
      </c>
      <c r="C86" t="s">
        <v>252</v>
      </c>
      <c r="F86" t="s">
        <v>13005</v>
      </c>
      <c r="G86" t="s">
        <v>12972</v>
      </c>
      <c r="H86" t="s">
        <v>24425</v>
      </c>
      <c r="I86" t="s">
        <v>24426</v>
      </c>
      <c r="K86" t="s">
        <v>866</v>
      </c>
      <c r="M86" s="56"/>
      <c r="N86" t="s">
        <v>240</v>
      </c>
      <c r="P86" s="61" t="s">
        <v>2239</v>
      </c>
      <c r="Q86" t="s">
        <v>28031</v>
      </c>
      <c r="R86" s="54" t="s">
        <v>20730</v>
      </c>
      <c r="S86" t="s">
        <v>869</v>
      </c>
    </row>
    <row r="87" spans="1:20" ht="28.75" customHeight="1" x14ac:dyDescent="0.35">
      <c r="A87" t="s">
        <v>20779</v>
      </c>
      <c r="B87" t="s">
        <v>20955</v>
      </c>
      <c r="F87" t="s">
        <v>12978</v>
      </c>
      <c r="G87" t="s">
        <v>12945</v>
      </c>
      <c r="H87" t="s">
        <v>12978</v>
      </c>
      <c r="I87" t="s">
        <v>12945</v>
      </c>
      <c r="K87" t="s">
        <v>866</v>
      </c>
      <c r="L87" s="56" t="s">
        <v>28032</v>
      </c>
      <c r="M87" s="58" t="s">
        <v>28033</v>
      </c>
      <c r="N87" t="s">
        <v>869</v>
      </c>
      <c r="O87" s="67" t="s">
        <v>28034</v>
      </c>
      <c r="P87" s="61" t="s">
        <v>2239</v>
      </c>
      <c r="Q87" t="s">
        <v>28035</v>
      </c>
      <c r="R87" s="54" t="s">
        <v>20954</v>
      </c>
      <c r="S87" t="s">
        <v>252</v>
      </c>
      <c r="T87" t="s">
        <v>28036</v>
      </c>
    </row>
    <row r="88" spans="1:20" x14ac:dyDescent="0.35">
      <c r="A88" t="s">
        <v>27819</v>
      </c>
      <c r="B88" s="60" t="s">
        <v>28037</v>
      </c>
      <c r="F88" t="s">
        <v>12987</v>
      </c>
      <c r="G88" t="s">
        <v>12955</v>
      </c>
      <c r="H88" t="s">
        <v>12987</v>
      </c>
      <c r="I88" t="s">
        <v>12955</v>
      </c>
      <c r="P88" s="61" t="s">
        <v>2239</v>
      </c>
      <c r="S88" t="s">
        <v>240</v>
      </c>
    </row>
    <row r="89" spans="1:20" x14ac:dyDescent="0.35">
      <c r="A89" t="s">
        <v>7341</v>
      </c>
      <c r="B89" t="s">
        <v>28038</v>
      </c>
      <c r="C89" t="s">
        <v>252</v>
      </c>
      <c r="F89" t="s">
        <v>13005</v>
      </c>
      <c r="G89" t="s">
        <v>12972</v>
      </c>
      <c r="H89" t="s">
        <v>24425</v>
      </c>
      <c r="I89" t="s">
        <v>24426</v>
      </c>
      <c r="K89" t="s">
        <v>866</v>
      </c>
      <c r="N89" t="s">
        <v>240</v>
      </c>
      <c r="P89" s="61" t="s">
        <v>2239</v>
      </c>
      <c r="Q89" t="s">
        <v>28039</v>
      </c>
      <c r="R89" s="54" t="s">
        <v>28040</v>
      </c>
      <c r="S89" t="s">
        <v>869</v>
      </c>
    </row>
    <row r="90" spans="1:20" x14ac:dyDescent="0.35">
      <c r="A90" t="s">
        <v>27819</v>
      </c>
      <c r="B90" t="s">
        <v>28041</v>
      </c>
      <c r="F90" t="s">
        <v>12987</v>
      </c>
      <c r="G90" t="s">
        <v>12955</v>
      </c>
      <c r="H90" t="s">
        <v>12987</v>
      </c>
      <c r="I90" t="s">
        <v>12955</v>
      </c>
      <c r="K90" t="s">
        <v>866</v>
      </c>
      <c r="L90" t="s">
        <v>13978</v>
      </c>
      <c r="M90" s="54" t="s">
        <v>22529</v>
      </c>
      <c r="N90" t="s">
        <v>869</v>
      </c>
      <c r="O90" s="68" t="s">
        <v>28042</v>
      </c>
      <c r="P90" s="61" t="s">
        <v>2239</v>
      </c>
      <c r="S90" t="s">
        <v>240</v>
      </c>
    </row>
    <row r="91" spans="1:20" ht="43" customHeight="1" x14ac:dyDescent="0.35">
      <c r="A91" t="s">
        <v>20779</v>
      </c>
      <c r="B91" t="s">
        <v>21263</v>
      </c>
      <c r="C91" t="s">
        <v>252</v>
      </c>
      <c r="F91" t="s">
        <v>12978</v>
      </c>
      <c r="G91" t="s">
        <v>12945</v>
      </c>
      <c r="H91" t="s">
        <v>24392</v>
      </c>
      <c r="I91" t="s">
        <v>24393</v>
      </c>
      <c r="J91" t="s">
        <v>28043</v>
      </c>
      <c r="K91" t="s">
        <v>866</v>
      </c>
      <c r="L91" t="s">
        <v>28044</v>
      </c>
      <c r="M91" s="54" t="s">
        <v>21243</v>
      </c>
      <c r="N91" t="s">
        <v>240</v>
      </c>
      <c r="O91" s="67" t="s">
        <v>28045</v>
      </c>
      <c r="P91" s="61" t="s">
        <v>2239</v>
      </c>
      <c r="Q91" t="s">
        <v>28046</v>
      </c>
      <c r="R91" s="54" t="s">
        <v>21760</v>
      </c>
      <c r="S91" t="s">
        <v>869</v>
      </c>
    </row>
    <row r="92" spans="1:20" x14ac:dyDescent="0.35">
      <c r="A92" t="s">
        <v>20779</v>
      </c>
      <c r="B92" t="s">
        <v>28047</v>
      </c>
      <c r="C92" t="s">
        <v>252</v>
      </c>
      <c r="F92" t="s">
        <v>12978</v>
      </c>
      <c r="G92" t="s">
        <v>12945</v>
      </c>
      <c r="H92" t="s">
        <v>24392</v>
      </c>
      <c r="I92" t="s">
        <v>24393</v>
      </c>
      <c r="K92" t="s">
        <v>866</v>
      </c>
      <c r="N92" t="s">
        <v>240</v>
      </c>
      <c r="P92" s="61" t="s">
        <v>2239</v>
      </c>
      <c r="S92" t="s">
        <v>240</v>
      </c>
    </row>
    <row r="93" spans="1:20" x14ac:dyDescent="0.35">
      <c r="A93" t="s">
        <v>27819</v>
      </c>
      <c r="B93" t="s">
        <v>28048</v>
      </c>
      <c r="F93" t="s">
        <v>12987</v>
      </c>
      <c r="G93" t="s">
        <v>12955</v>
      </c>
      <c r="H93" t="s">
        <v>12987</v>
      </c>
      <c r="I93" t="s">
        <v>12955</v>
      </c>
      <c r="J93" s="55"/>
      <c r="K93" t="s">
        <v>866</v>
      </c>
      <c r="L93" t="s">
        <v>9539</v>
      </c>
      <c r="M93" s="54" t="s">
        <v>28049</v>
      </c>
      <c r="N93" t="s">
        <v>252</v>
      </c>
      <c r="P93" s="61" t="s">
        <v>2239</v>
      </c>
    </row>
    <row r="94" spans="1:20" x14ac:dyDescent="0.35">
      <c r="A94" t="s">
        <v>19518</v>
      </c>
      <c r="B94" s="60" t="s">
        <v>28050</v>
      </c>
      <c r="F94" t="s">
        <v>13005</v>
      </c>
      <c r="G94" t="s">
        <v>12972</v>
      </c>
      <c r="H94" t="s">
        <v>13005</v>
      </c>
      <c r="I94" t="s">
        <v>12972</v>
      </c>
      <c r="K94" t="s">
        <v>866</v>
      </c>
      <c r="N94" t="s">
        <v>240</v>
      </c>
      <c r="P94" s="61" t="s">
        <v>2239</v>
      </c>
      <c r="S94" t="s">
        <v>240</v>
      </c>
    </row>
    <row r="95" spans="1:20" x14ac:dyDescent="0.35">
      <c r="A95" t="s">
        <v>19512</v>
      </c>
      <c r="B95" t="s">
        <v>28051</v>
      </c>
      <c r="D95" t="s">
        <v>252</v>
      </c>
      <c r="F95" t="s">
        <v>12993</v>
      </c>
      <c r="G95" t="s">
        <v>12961</v>
      </c>
      <c r="H95" t="s">
        <v>24547</v>
      </c>
      <c r="I95" t="s">
        <v>24548</v>
      </c>
      <c r="J95" s="55"/>
      <c r="K95" t="s">
        <v>866</v>
      </c>
      <c r="L95" t="s">
        <v>14307</v>
      </c>
      <c r="M95" s="54" t="s">
        <v>22560</v>
      </c>
      <c r="N95" t="s">
        <v>869</v>
      </c>
      <c r="O95" s="68" t="s">
        <v>28052</v>
      </c>
      <c r="P95" s="61" t="s">
        <v>2239</v>
      </c>
      <c r="Q95" t="s">
        <v>28053</v>
      </c>
      <c r="R95" s="54" t="s">
        <v>22562</v>
      </c>
      <c r="S95" t="s">
        <v>869</v>
      </c>
    </row>
    <row r="96" spans="1:20" x14ac:dyDescent="0.35">
      <c r="A96" t="s">
        <v>27819</v>
      </c>
      <c r="B96" s="60" t="s">
        <v>22112</v>
      </c>
      <c r="F96" t="s">
        <v>12987</v>
      </c>
      <c r="G96" t="s">
        <v>12955</v>
      </c>
      <c r="H96" t="s">
        <v>12987</v>
      </c>
      <c r="I96" t="s">
        <v>12955</v>
      </c>
      <c r="J96" s="55"/>
      <c r="K96" t="s">
        <v>866</v>
      </c>
      <c r="L96" t="s">
        <v>2075</v>
      </c>
      <c r="M96" s="54" t="s">
        <v>22108</v>
      </c>
      <c r="N96" t="s">
        <v>869</v>
      </c>
      <c r="O96" s="68" t="s">
        <v>28054</v>
      </c>
      <c r="P96" s="61" t="s">
        <v>2239</v>
      </c>
      <c r="S96" t="s">
        <v>240</v>
      </c>
    </row>
    <row r="97" spans="1:19" x14ac:dyDescent="0.35">
      <c r="A97" t="s">
        <v>7341</v>
      </c>
      <c r="B97" t="s">
        <v>20643</v>
      </c>
      <c r="C97" t="s">
        <v>252</v>
      </c>
      <c r="F97" t="s">
        <v>13005</v>
      </c>
      <c r="G97" t="s">
        <v>12972</v>
      </c>
      <c r="H97" t="s">
        <v>24425</v>
      </c>
      <c r="I97" t="s">
        <v>24426</v>
      </c>
      <c r="J97" s="55"/>
      <c r="K97" t="s">
        <v>866</v>
      </c>
      <c r="L97" t="s">
        <v>28055</v>
      </c>
      <c r="M97" s="54" t="s">
        <v>20641</v>
      </c>
      <c r="N97" t="s">
        <v>869</v>
      </c>
      <c r="O97" s="68" t="s">
        <v>28056</v>
      </c>
      <c r="P97" s="61" t="s">
        <v>2239</v>
      </c>
      <c r="Q97" t="s">
        <v>28057</v>
      </c>
      <c r="R97" s="54" t="s">
        <v>20642</v>
      </c>
      <c r="S97" t="s">
        <v>252</v>
      </c>
    </row>
    <row r="98" spans="1:19" x14ac:dyDescent="0.35">
      <c r="A98" t="s">
        <v>19512</v>
      </c>
      <c r="B98" t="s">
        <v>9626</v>
      </c>
      <c r="F98" t="s">
        <v>12993</v>
      </c>
      <c r="G98" t="s">
        <v>12961</v>
      </c>
      <c r="H98" t="s">
        <v>12993</v>
      </c>
      <c r="I98" t="s">
        <v>12961</v>
      </c>
      <c r="J98" s="55"/>
      <c r="K98" t="s">
        <v>866</v>
      </c>
      <c r="L98" t="s">
        <v>9626</v>
      </c>
      <c r="M98" s="54" t="s">
        <v>28058</v>
      </c>
      <c r="N98" t="s">
        <v>252</v>
      </c>
      <c r="O98" s="68" t="s">
        <v>28059</v>
      </c>
      <c r="P98" s="61" t="s">
        <v>2239</v>
      </c>
      <c r="S98" t="s">
        <v>240</v>
      </c>
    </row>
    <row r="99" spans="1:19" x14ac:dyDescent="0.35">
      <c r="A99" t="s">
        <v>27819</v>
      </c>
      <c r="B99" t="s">
        <v>22110</v>
      </c>
      <c r="D99" t="s">
        <v>252</v>
      </c>
      <c r="F99" t="s">
        <v>12987</v>
      </c>
      <c r="G99" t="s">
        <v>12955</v>
      </c>
      <c r="H99" t="s">
        <v>24283</v>
      </c>
      <c r="I99" t="s">
        <v>24284</v>
      </c>
      <c r="J99" s="55"/>
      <c r="K99" t="s">
        <v>866</v>
      </c>
      <c r="L99" t="s">
        <v>2075</v>
      </c>
      <c r="M99" s="54" t="s">
        <v>22108</v>
      </c>
      <c r="N99" t="s">
        <v>869</v>
      </c>
      <c r="O99" s="68" t="s">
        <v>28054</v>
      </c>
      <c r="P99" s="61" t="s">
        <v>2239</v>
      </c>
      <c r="S99" t="s">
        <v>240</v>
      </c>
    </row>
    <row r="100" spans="1:19" x14ac:dyDescent="0.35">
      <c r="A100" t="s">
        <v>19512</v>
      </c>
      <c r="B100" t="s">
        <v>28060</v>
      </c>
      <c r="D100" t="s">
        <v>252</v>
      </c>
      <c r="F100" t="s">
        <v>12993</v>
      </c>
      <c r="G100" t="s">
        <v>12961</v>
      </c>
      <c r="H100" t="s">
        <v>24547</v>
      </c>
      <c r="I100" t="s">
        <v>24548</v>
      </c>
      <c r="J100" s="55"/>
      <c r="K100" t="s">
        <v>866</v>
      </c>
      <c r="L100" t="s">
        <v>13764</v>
      </c>
      <c r="M100" s="54" t="s">
        <v>22751</v>
      </c>
      <c r="N100" t="s">
        <v>869</v>
      </c>
      <c r="O100" s="68" t="s">
        <v>28061</v>
      </c>
      <c r="P100" s="61" t="s">
        <v>2239</v>
      </c>
      <c r="S100" t="s">
        <v>240</v>
      </c>
    </row>
    <row r="101" spans="1:19" ht="28.75" customHeight="1" x14ac:dyDescent="0.35">
      <c r="A101" t="s">
        <v>21551</v>
      </c>
      <c r="B101" t="s">
        <v>28062</v>
      </c>
      <c r="C101" t="s">
        <v>252</v>
      </c>
      <c r="F101" t="s">
        <v>12978</v>
      </c>
      <c r="G101" t="s">
        <v>12945</v>
      </c>
      <c r="H101" t="s">
        <v>24392</v>
      </c>
      <c r="I101" t="s">
        <v>24393</v>
      </c>
      <c r="K101" t="s">
        <v>866</v>
      </c>
      <c r="L101" s="56" t="s">
        <v>28063</v>
      </c>
      <c r="M101" s="58" t="s">
        <v>28064</v>
      </c>
      <c r="N101" t="s">
        <v>869</v>
      </c>
      <c r="O101" s="67" t="s">
        <v>28065</v>
      </c>
      <c r="P101" s="61" t="s">
        <v>2239</v>
      </c>
      <c r="Q101" t="s">
        <v>28066</v>
      </c>
      <c r="R101" s="54" t="s">
        <v>21834</v>
      </c>
      <c r="S101" t="s">
        <v>869</v>
      </c>
    </row>
    <row r="102" spans="1:19" x14ac:dyDescent="0.35">
      <c r="A102" t="s">
        <v>20779</v>
      </c>
      <c r="B102" t="s">
        <v>21154</v>
      </c>
      <c r="C102" t="s">
        <v>252</v>
      </c>
      <c r="F102" t="s">
        <v>12978</v>
      </c>
      <c r="G102" t="s">
        <v>12945</v>
      </c>
      <c r="H102" t="s">
        <v>24392</v>
      </c>
      <c r="I102" t="s">
        <v>24393</v>
      </c>
      <c r="J102" t="s">
        <v>28067</v>
      </c>
      <c r="K102" t="s">
        <v>866</v>
      </c>
      <c r="L102" t="s">
        <v>28068</v>
      </c>
      <c r="M102" s="54" t="s">
        <v>21208</v>
      </c>
      <c r="N102" t="s">
        <v>252</v>
      </c>
      <c r="O102" s="68" t="s">
        <v>28069</v>
      </c>
      <c r="P102" s="61" t="s">
        <v>2239</v>
      </c>
      <c r="Q102" t="s">
        <v>25732</v>
      </c>
      <c r="R102" s="54" t="s">
        <v>21736</v>
      </c>
      <c r="S102" t="s">
        <v>252</v>
      </c>
    </row>
    <row r="103" spans="1:19" x14ac:dyDescent="0.35">
      <c r="A103" t="s">
        <v>20779</v>
      </c>
      <c r="B103" t="s">
        <v>21192</v>
      </c>
      <c r="F103" t="s">
        <v>12978</v>
      </c>
      <c r="G103" t="s">
        <v>12945</v>
      </c>
      <c r="H103" t="s">
        <v>12978</v>
      </c>
      <c r="I103" t="s">
        <v>12945</v>
      </c>
      <c r="K103" t="s">
        <v>866</v>
      </c>
      <c r="N103" t="s">
        <v>240</v>
      </c>
      <c r="P103" s="61" t="s">
        <v>2239</v>
      </c>
      <c r="Q103" t="s">
        <v>28070</v>
      </c>
      <c r="R103" s="54" t="s">
        <v>28071</v>
      </c>
      <c r="S103" t="s">
        <v>252</v>
      </c>
    </row>
    <row r="104" spans="1:19" x14ac:dyDescent="0.35">
      <c r="A104" t="s">
        <v>20779</v>
      </c>
      <c r="B104" t="s">
        <v>21200</v>
      </c>
      <c r="F104" t="s">
        <v>12978</v>
      </c>
      <c r="G104" t="s">
        <v>12945</v>
      </c>
      <c r="H104" t="s">
        <v>12978</v>
      </c>
      <c r="I104" t="s">
        <v>12945</v>
      </c>
      <c r="K104" t="s">
        <v>866</v>
      </c>
      <c r="N104" t="s">
        <v>240</v>
      </c>
      <c r="P104" s="61" t="s">
        <v>2239</v>
      </c>
      <c r="Q104" t="s">
        <v>28072</v>
      </c>
      <c r="R104" s="54" t="s">
        <v>21196</v>
      </c>
      <c r="S104" t="s">
        <v>252</v>
      </c>
    </row>
    <row r="105" spans="1:19" x14ac:dyDescent="0.35">
      <c r="A105" t="s">
        <v>20779</v>
      </c>
      <c r="B105" t="s">
        <v>21203</v>
      </c>
      <c r="D105" t="s">
        <v>252</v>
      </c>
      <c r="F105" t="s">
        <v>12978</v>
      </c>
      <c r="G105" t="s">
        <v>12945</v>
      </c>
      <c r="H105" t="s">
        <v>24686</v>
      </c>
      <c r="I105" t="s">
        <v>24687</v>
      </c>
      <c r="K105" t="s">
        <v>866</v>
      </c>
      <c r="N105" t="s">
        <v>240</v>
      </c>
      <c r="P105" s="61" t="s">
        <v>2239</v>
      </c>
      <c r="S105" t="s">
        <v>240</v>
      </c>
    </row>
    <row r="106" spans="1:19" x14ac:dyDescent="0.35">
      <c r="A106" t="s">
        <v>27819</v>
      </c>
      <c r="B106" t="s">
        <v>9659</v>
      </c>
      <c r="F106" t="s">
        <v>12987</v>
      </c>
      <c r="G106" t="s">
        <v>12955</v>
      </c>
      <c r="H106" t="s">
        <v>12987</v>
      </c>
      <c r="I106" t="s">
        <v>12955</v>
      </c>
      <c r="J106" s="55"/>
      <c r="K106" t="s">
        <v>866</v>
      </c>
      <c r="L106" t="s">
        <v>22164</v>
      </c>
      <c r="M106" s="54" t="s">
        <v>28073</v>
      </c>
      <c r="N106" t="s">
        <v>252</v>
      </c>
      <c r="P106" s="61" t="s">
        <v>2239</v>
      </c>
      <c r="Q106" t="s">
        <v>28074</v>
      </c>
      <c r="R106" s="54" t="s">
        <v>28075</v>
      </c>
      <c r="S106" t="s">
        <v>252</v>
      </c>
    </row>
    <row r="107" spans="1:19" x14ac:dyDescent="0.35">
      <c r="A107" t="s">
        <v>27819</v>
      </c>
      <c r="B107" t="s">
        <v>19595</v>
      </c>
      <c r="F107" t="s">
        <v>12987</v>
      </c>
      <c r="G107" t="s">
        <v>12955</v>
      </c>
      <c r="H107" t="s">
        <v>12987</v>
      </c>
      <c r="I107" t="s">
        <v>12955</v>
      </c>
      <c r="K107" t="s">
        <v>866</v>
      </c>
      <c r="L107" t="s">
        <v>2075</v>
      </c>
      <c r="M107" t="s">
        <v>22108</v>
      </c>
      <c r="N107" t="s">
        <v>869</v>
      </c>
      <c r="O107" s="68" t="s">
        <v>28054</v>
      </c>
      <c r="P107" s="61" t="s">
        <v>2239</v>
      </c>
      <c r="S107" t="s">
        <v>240</v>
      </c>
    </row>
    <row r="108" spans="1:19" ht="45" customHeight="1" x14ac:dyDescent="0.35">
      <c r="A108" t="s">
        <v>20779</v>
      </c>
      <c r="B108" t="s">
        <v>28076</v>
      </c>
      <c r="F108" t="s">
        <v>12978</v>
      </c>
      <c r="G108" t="s">
        <v>12945</v>
      </c>
      <c r="H108" t="s">
        <v>12978</v>
      </c>
      <c r="I108" t="s">
        <v>12945</v>
      </c>
      <c r="J108" s="55"/>
      <c r="K108" t="s">
        <v>866</v>
      </c>
      <c r="L108" t="s">
        <v>8897</v>
      </c>
      <c r="M108" s="54" t="s">
        <v>28077</v>
      </c>
      <c r="N108" t="s">
        <v>869</v>
      </c>
      <c r="O108" s="68" t="s">
        <v>28078</v>
      </c>
      <c r="P108" s="61" t="s">
        <v>2239</v>
      </c>
      <c r="Q108" s="65" t="s">
        <v>28079</v>
      </c>
      <c r="R108" s="54" t="s">
        <v>28080</v>
      </c>
      <c r="S108" t="s">
        <v>869</v>
      </c>
    </row>
    <row r="109" spans="1:19" x14ac:dyDescent="0.35">
      <c r="A109" t="s">
        <v>20779</v>
      </c>
      <c r="B109" t="s">
        <v>28081</v>
      </c>
      <c r="E109" t="s">
        <v>252</v>
      </c>
      <c r="F109" t="s">
        <v>12978</v>
      </c>
      <c r="G109" t="s">
        <v>12945</v>
      </c>
      <c r="H109" t="s">
        <v>25203</v>
      </c>
      <c r="I109" t="s">
        <v>25204</v>
      </c>
      <c r="K109" t="s">
        <v>866</v>
      </c>
      <c r="N109" t="s">
        <v>240</v>
      </c>
      <c r="P109" s="61" t="s">
        <v>2239</v>
      </c>
      <c r="S109" t="s">
        <v>240</v>
      </c>
    </row>
    <row r="110" spans="1:19" x14ac:dyDescent="0.35">
      <c r="A110" t="s">
        <v>19512</v>
      </c>
      <c r="B110" t="s">
        <v>28082</v>
      </c>
      <c r="F110" t="s">
        <v>12993</v>
      </c>
      <c r="G110" t="s">
        <v>12961</v>
      </c>
      <c r="H110" t="s">
        <v>12993</v>
      </c>
      <c r="I110" t="s">
        <v>12961</v>
      </c>
      <c r="K110" t="s">
        <v>866</v>
      </c>
      <c r="N110" t="s">
        <v>240</v>
      </c>
      <c r="P110" s="61" t="s">
        <v>2239</v>
      </c>
      <c r="S110" t="s">
        <v>240</v>
      </c>
    </row>
    <row r="111" spans="1:19" x14ac:dyDescent="0.35">
      <c r="A111" t="s">
        <v>19518</v>
      </c>
      <c r="B111" t="s">
        <v>23191</v>
      </c>
      <c r="C111" t="s">
        <v>252</v>
      </c>
      <c r="F111" t="s">
        <v>13005</v>
      </c>
      <c r="G111" t="s">
        <v>12972</v>
      </c>
      <c r="H111" t="s">
        <v>24425</v>
      </c>
      <c r="I111" t="s">
        <v>24426</v>
      </c>
      <c r="J111" s="55"/>
      <c r="K111" t="s">
        <v>866</v>
      </c>
      <c r="L111" t="s">
        <v>28083</v>
      </c>
      <c r="M111" s="54" t="s">
        <v>28084</v>
      </c>
      <c r="N111" t="s">
        <v>869</v>
      </c>
      <c r="O111" s="68" t="s">
        <v>28085</v>
      </c>
      <c r="P111" s="61" t="s">
        <v>2239</v>
      </c>
      <c r="S111" t="s">
        <v>240</v>
      </c>
    </row>
    <row r="112" spans="1:19" x14ac:dyDescent="0.35">
      <c r="A112" t="s">
        <v>7341</v>
      </c>
      <c r="B112" t="s">
        <v>20623</v>
      </c>
      <c r="C112" t="s">
        <v>252</v>
      </c>
      <c r="F112" t="s">
        <v>13005</v>
      </c>
      <c r="G112" t="s">
        <v>12972</v>
      </c>
      <c r="H112" t="s">
        <v>24425</v>
      </c>
      <c r="I112" t="s">
        <v>24426</v>
      </c>
      <c r="J112" s="55"/>
      <c r="K112" t="s">
        <v>866</v>
      </c>
      <c r="L112" t="s">
        <v>28086</v>
      </c>
      <c r="M112" s="54" t="s">
        <v>28087</v>
      </c>
      <c r="N112" t="s">
        <v>869</v>
      </c>
      <c r="O112" s="68" t="s">
        <v>28088</v>
      </c>
      <c r="P112" s="61" t="s">
        <v>2239</v>
      </c>
      <c r="S112" t="s">
        <v>240</v>
      </c>
    </row>
    <row r="113" spans="1:19" x14ac:dyDescent="0.35">
      <c r="A113" t="s">
        <v>7341</v>
      </c>
      <c r="B113" t="s">
        <v>20666</v>
      </c>
      <c r="C113" t="s">
        <v>252</v>
      </c>
      <c r="F113" t="s">
        <v>13005</v>
      </c>
      <c r="G113" t="s">
        <v>12972</v>
      </c>
      <c r="H113" t="s">
        <v>24425</v>
      </c>
      <c r="I113" t="s">
        <v>24426</v>
      </c>
      <c r="J113" s="66"/>
      <c r="K113" s="64" t="s">
        <v>866</v>
      </c>
      <c r="L113" s="64" t="s">
        <v>28086</v>
      </c>
      <c r="M113" s="54" t="s">
        <v>28087</v>
      </c>
      <c r="N113" s="64" t="s">
        <v>869</v>
      </c>
      <c r="O113" s="68" t="s">
        <v>28088</v>
      </c>
      <c r="P113" s="61" t="s">
        <v>2239</v>
      </c>
      <c r="S113" t="s">
        <v>240</v>
      </c>
    </row>
    <row r="114" spans="1:19" x14ac:dyDescent="0.35">
      <c r="A114" t="s">
        <v>27835</v>
      </c>
      <c r="B114" t="s">
        <v>23331</v>
      </c>
      <c r="J114" s="55"/>
      <c r="K114" t="s">
        <v>866</v>
      </c>
      <c r="L114" t="s">
        <v>28089</v>
      </c>
      <c r="M114" s="54" t="s">
        <v>28090</v>
      </c>
      <c r="N114" t="s">
        <v>869</v>
      </c>
      <c r="O114" s="68" t="s">
        <v>28091</v>
      </c>
      <c r="P114" s="61" t="s">
        <v>2239</v>
      </c>
      <c r="S114" t="s">
        <v>240</v>
      </c>
    </row>
    <row r="115" spans="1:19" x14ac:dyDescent="0.35">
      <c r="A115" t="s">
        <v>27835</v>
      </c>
      <c r="B115" t="s">
        <v>19773</v>
      </c>
      <c r="J115" s="55"/>
      <c r="K115" t="s">
        <v>866</v>
      </c>
      <c r="L115" t="s">
        <v>28092</v>
      </c>
      <c r="M115" s="54" t="s">
        <v>28093</v>
      </c>
      <c r="N115" t="s">
        <v>252</v>
      </c>
      <c r="O115" s="68" t="s">
        <v>28094</v>
      </c>
      <c r="P115" s="61" t="s">
        <v>2239</v>
      </c>
      <c r="S115" t="s">
        <v>240</v>
      </c>
    </row>
    <row r="116" spans="1:19" ht="45" customHeight="1" x14ac:dyDescent="0.35">
      <c r="A116" t="s">
        <v>21551</v>
      </c>
      <c r="B116" t="s">
        <v>21692</v>
      </c>
      <c r="F116" t="s">
        <v>12978</v>
      </c>
      <c r="G116" t="s">
        <v>12945</v>
      </c>
      <c r="H116" t="s">
        <v>12978</v>
      </c>
      <c r="I116" t="s">
        <v>12945</v>
      </c>
      <c r="J116" s="55"/>
      <c r="K116" t="s">
        <v>866</v>
      </c>
      <c r="L116" s="56" t="s">
        <v>28095</v>
      </c>
      <c r="M116" s="56" t="s">
        <v>28096</v>
      </c>
      <c r="N116" t="s">
        <v>869</v>
      </c>
      <c r="O116" s="67" t="s">
        <v>28097</v>
      </c>
      <c r="P116" s="61" t="s">
        <v>2239</v>
      </c>
      <c r="Q116" t="s">
        <v>28098</v>
      </c>
      <c r="R116" s="54" t="s">
        <v>28099</v>
      </c>
      <c r="S116" t="s">
        <v>252</v>
      </c>
    </row>
    <row r="117" spans="1:19" x14ac:dyDescent="0.35">
      <c r="A117" t="s">
        <v>20779</v>
      </c>
      <c r="B117" t="s">
        <v>21338</v>
      </c>
      <c r="F117" t="s">
        <v>12978</v>
      </c>
      <c r="G117" t="s">
        <v>12945</v>
      </c>
      <c r="H117" t="s">
        <v>12978</v>
      </c>
      <c r="I117" t="s">
        <v>12945</v>
      </c>
      <c r="K117" t="s">
        <v>866</v>
      </c>
      <c r="N117" t="s">
        <v>240</v>
      </c>
      <c r="P117" s="61" t="s">
        <v>2239</v>
      </c>
      <c r="Q117" t="s">
        <v>28100</v>
      </c>
      <c r="R117" s="54" t="s">
        <v>28101</v>
      </c>
      <c r="S117" t="s">
        <v>252</v>
      </c>
    </row>
    <row r="118" spans="1:19" x14ac:dyDescent="0.35">
      <c r="A118" t="s">
        <v>27835</v>
      </c>
      <c r="B118" t="s">
        <v>23073</v>
      </c>
      <c r="K118" t="s">
        <v>866</v>
      </c>
      <c r="N118" t="s">
        <v>240</v>
      </c>
      <c r="P118" s="61" t="s">
        <v>2239</v>
      </c>
      <c r="S118" t="s">
        <v>240</v>
      </c>
    </row>
    <row r="119" spans="1:19" x14ac:dyDescent="0.35">
      <c r="A119" t="s">
        <v>27835</v>
      </c>
      <c r="B119" t="s">
        <v>23234</v>
      </c>
      <c r="J119" s="55"/>
      <c r="K119" t="s">
        <v>866</v>
      </c>
      <c r="L119" t="s">
        <v>19696</v>
      </c>
      <c r="M119" s="54" t="s">
        <v>28102</v>
      </c>
      <c r="N119" t="s">
        <v>869</v>
      </c>
      <c r="O119" s="68" t="s">
        <v>28103</v>
      </c>
      <c r="P119" s="61" t="s">
        <v>2239</v>
      </c>
      <c r="S119" t="s">
        <v>240</v>
      </c>
    </row>
    <row r="120" spans="1:19" x14ac:dyDescent="0.35">
      <c r="A120" t="s">
        <v>19518</v>
      </c>
      <c r="B120" t="s">
        <v>23201</v>
      </c>
      <c r="C120" t="s">
        <v>252</v>
      </c>
      <c r="F120" t="s">
        <v>13005</v>
      </c>
      <c r="G120" t="s">
        <v>12972</v>
      </c>
      <c r="H120" t="s">
        <v>24425</v>
      </c>
      <c r="I120" t="s">
        <v>24426</v>
      </c>
      <c r="K120" t="s">
        <v>866</v>
      </c>
      <c r="N120" t="s">
        <v>240</v>
      </c>
      <c r="P120" s="61" t="s">
        <v>2239</v>
      </c>
      <c r="S120" t="s">
        <v>240</v>
      </c>
    </row>
    <row r="121" spans="1:19" ht="29" x14ac:dyDescent="0.35">
      <c r="A121" t="s">
        <v>27835</v>
      </c>
      <c r="B121" t="s">
        <v>23117</v>
      </c>
      <c r="J121" t="s">
        <v>28104</v>
      </c>
      <c r="K121" t="s">
        <v>866</v>
      </c>
      <c r="L121" t="s">
        <v>28105</v>
      </c>
      <c r="M121" s="54" t="s">
        <v>28106</v>
      </c>
      <c r="N121" t="s">
        <v>252</v>
      </c>
      <c r="O121" s="67" t="s">
        <v>28107</v>
      </c>
      <c r="P121" s="61" t="s">
        <v>2239</v>
      </c>
      <c r="S121" t="s">
        <v>240</v>
      </c>
    </row>
    <row r="122" spans="1:19" x14ac:dyDescent="0.35">
      <c r="A122" t="s">
        <v>19512</v>
      </c>
      <c r="B122" t="s">
        <v>9474</v>
      </c>
      <c r="F122" t="s">
        <v>12993</v>
      </c>
      <c r="G122" t="s">
        <v>12961</v>
      </c>
      <c r="H122" t="s">
        <v>12993</v>
      </c>
      <c r="I122" t="s">
        <v>12961</v>
      </c>
      <c r="J122" s="55"/>
      <c r="K122" t="s">
        <v>866</v>
      </c>
      <c r="L122" t="s">
        <v>9474</v>
      </c>
      <c r="M122" s="54" t="s">
        <v>22614</v>
      </c>
      <c r="N122" t="s">
        <v>252</v>
      </c>
      <c r="O122" s="68" t="s">
        <v>28108</v>
      </c>
      <c r="P122" s="61" t="s">
        <v>2239</v>
      </c>
      <c r="Q122" t="s">
        <v>28109</v>
      </c>
      <c r="R122" s="54" t="s">
        <v>22616</v>
      </c>
      <c r="S122" t="s">
        <v>252</v>
      </c>
    </row>
    <row r="123" spans="1:19" x14ac:dyDescent="0.35">
      <c r="A123" t="s">
        <v>27835</v>
      </c>
      <c r="B123" t="s">
        <v>23337</v>
      </c>
      <c r="J123" s="55"/>
      <c r="K123" t="s">
        <v>866</v>
      </c>
      <c r="L123" t="s">
        <v>28110</v>
      </c>
      <c r="M123" s="54" t="s">
        <v>28111</v>
      </c>
      <c r="N123" t="s">
        <v>252</v>
      </c>
      <c r="O123" s="68" t="s">
        <v>28112</v>
      </c>
      <c r="P123" s="61" t="s">
        <v>2239</v>
      </c>
      <c r="S123" t="s">
        <v>240</v>
      </c>
    </row>
    <row r="124" spans="1:19" x14ac:dyDescent="0.35">
      <c r="A124" t="s">
        <v>27835</v>
      </c>
      <c r="B124" t="s">
        <v>6592</v>
      </c>
      <c r="J124" t="s">
        <v>28113</v>
      </c>
      <c r="K124" t="s">
        <v>866</v>
      </c>
      <c r="L124" t="s">
        <v>27942</v>
      </c>
      <c r="M124" s="54" t="s">
        <v>27943</v>
      </c>
      <c r="N124" t="s">
        <v>252</v>
      </c>
      <c r="O124" s="68" t="s">
        <v>27944</v>
      </c>
      <c r="P124" s="61" t="s">
        <v>2239</v>
      </c>
      <c r="Q124" t="s">
        <v>6592</v>
      </c>
      <c r="R124" s="54" t="s">
        <v>27945</v>
      </c>
      <c r="S124" t="s">
        <v>252</v>
      </c>
    </row>
    <row r="125" spans="1:19" x14ac:dyDescent="0.35">
      <c r="A125" t="s">
        <v>27835</v>
      </c>
      <c r="B125" t="s">
        <v>28114</v>
      </c>
      <c r="J125" t="s">
        <v>28113</v>
      </c>
      <c r="K125" t="s">
        <v>866</v>
      </c>
      <c r="L125" t="s">
        <v>27942</v>
      </c>
      <c r="M125" s="54" t="s">
        <v>27943</v>
      </c>
      <c r="N125" t="s">
        <v>869</v>
      </c>
      <c r="O125" s="68" t="s">
        <v>27944</v>
      </c>
      <c r="P125" s="61" t="s">
        <v>2239</v>
      </c>
      <c r="Q125" t="s">
        <v>6592</v>
      </c>
      <c r="R125" s="54" t="s">
        <v>27945</v>
      </c>
      <c r="S125" t="s">
        <v>869</v>
      </c>
    </row>
    <row r="126" spans="1:19" x14ac:dyDescent="0.35">
      <c r="A126" t="s">
        <v>27819</v>
      </c>
      <c r="B126" t="s">
        <v>28115</v>
      </c>
      <c r="F126" t="s">
        <v>12987</v>
      </c>
      <c r="G126" t="s">
        <v>12955</v>
      </c>
      <c r="H126" t="s">
        <v>12987</v>
      </c>
      <c r="I126" t="s">
        <v>12955</v>
      </c>
      <c r="K126" t="s">
        <v>866</v>
      </c>
      <c r="N126" t="s">
        <v>240</v>
      </c>
      <c r="P126" s="61" t="s">
        <v>2239</v>
      </c>
      <c r="S126" t="s">
        <v>240</v>
      </c>
    </row>
    <row r="127" spans="1:19" x14ac:dyDescent="0.35">
      <c r="A127" t="s">
        <v>2063</v>
      </c>
      <c r="B127" t="s">
        <v>22151</v>
      </c>
      <c r="K127" t="s">
        <v>866</v>
      </c>
      <c r="N127" t="s">
        <v>240</v>
      </c>
      <c r="P127" s="61" t="s">
        <v>2239</v>
      </c>
      <c r="S127" t="s">
        <v>240</v>
      </c>
    </row>
    <row r="128" spans="1:19" x14ac:dyDescent="0.35">
      <c r="A128" t="s">
        <v>27835</v>
      </c>
      <c r="B128" t="s">
        <v>23246</v>
      </c>
      <c r="J128" s="55"/>
      <c r="K128" t="s">
        <v>866</v>
      </c>
      <c r="L128" t="s">
        <v>19668</v>
      </c>
      <c r="M128" s="54" t="s">
        <v>28116</v>
      </c>
      <c r="N128" t="s">
        <v>252</v>
      </c>
      <c r="O128" s="68" t="s">
        <v>28117</v>
      </c>
      <c r="P128" s="61" t="s">
        <v>2239</v>
      </c>
      <c r="S128" t="s">
        <v>240</v>
      </c>
    </row>
    <row r="129" spans="1:19" x14ac:dyDescent="0.35">
      <c r="A129" t="s">
        <v>27835</v>
      </c>
      <c r="B129" t="s">
        <v>23253</v>
      </c>
      <c r="J129" s="55"/>
      <c r="K129" t="s">
        <v>866</v>
      </c>
      <c r="L129" t="s">
        <v>19668</v>
      </c>
      <c r="M129" s="54" t="s">
        <v>28116</v>
      </c>
      <c r="N129" t="s">
        <v>869</v>
      </c>
      <c r="O129" s="68" t="s">
        <v>28117</v>
      </c>
      <c r="P129" s="61" t="s">
        <v>2239</v>
      </c>
      <c r="S129" t="s">
        <v>240</v>
      </c>
    </row>
    <row r="130" spans="1:19" x14ac:dyDescent="0.35">
      <c r="A130" t="s">
        <v>27835</v>
      </c>
      <c r="B130" t="s">
        <v>23357</v>
      </c>
      <c r="K130" t="s">
        <v>866</v>
      </c>
      <c r="N130" t="s">
        <v>240</v>
      </c>
      <c r="P130" s="61" t="s">
        <v>2239</v>
      </c>
      <c r="S130" t="s">
        <v>240</v>
      </c>
    </row>
    <row r="131" spans="1:19" x14ac:dyDescent="0.35">
      <c r="A131" t="s">
        <v>27819</v>
      </c>
      <c r="B131" t="s">
        <v>22893</v>
      </c>
      <c r="F131" t="s">
        <v>12987</v>
      </c>
      <c r="G131" t="s">
        <v>12955</v>
      </c>
      <c r="H131" t="s">
        <v>12987</v>
      </c>
      <c r="I131" t="s">
        <v>12955</v>
      </c>
      <c r="J131" s="55"/>
      <c r="K131" t="s">
        <v>866</v>
      </c>
      <c r="L131" t="s">
        <v>22893</v>
      </c>
      <c r="M131" s="54" t="s">
        <v>28118</v>
      </c>
      <c r="N131" t="s">
        <v>252</v>
      </c>
      <c r="O131" s="68" t="s">
        <v>28119</v>
      </c>
      <c r="P131" s="61" t="s">
        <v>2239</v>
      </c>
      <c r="Q131" t="s">
        <v>28120</v>
      </c>
      <c r="R131" s="54" t="s">
        <v>28121</v>
      </c>
      <c r="S131" t="s">
        <v>252</v>
      </c>
    </row>
    <row r="132" spans="1:19" x14ac:dyDescent="0.35">
      <c r="A132" t="s">
        <v>20779</v>
      </c>
      <c r="B132" t="s">
        <v>20883</v>
      </c>
      <c r="C132" t="s">
        <v>252</v>
      </c>
      <c r="E132" t="s">
        <v>252</v>
      </c>
      <c r="F132" t="s">
        <v>12978</v>
      </c>
      <c r="G132" t="s">
        <v>12945</v>
      </c>
      <c r="H132" t="s">
        <v>24333</v>
      </c>
      <c r="I132" t="s">
        <v>24334</v>
      </c>
      <c r="K132" t="s">
        <v>866</v>
      </c>
      <c r="N132" t="s">
        <v>240</v>
      </c>
      <c r="P132" s="61" t="s">
        <v>2239</v>
      </c>
      <c r="S132" t="s">
        <v>240</v>
      </c>
    </row>
    <row r="133" spans="1:19" x14ac:dyDescent="0.35">
      <c r="A133" t="s">
        <v>21551</v>
      </c>
      <c r="B133" t="s">
        <v>21586</v>
      </c>
      <c r="C133" t="s">
        <v>252</v>
      </c>
      <c r="F133" t="s">
        <v>12978</v>
      </c>
      <c r="G133" t="s">
        <v>12945</v>
      </c>
      <c r="H133" t="s">
        <v>24392</v>
      </c>
      <c r="I133" t="s">
        <v>24393</v>
      </c>
      <c r="J133" s="55"/>
      <c r="K133" t="s">
        <v>866</v>
      </c>
      <c r="L133" t="s">
        <v>9078</v>
      </c>
      <c r="M133" s="54" t="s">
        <v>21571</v>
      </c>
      <c r="N133" t="s">
        <v>869</v>
      </c>
      <c r="O133" s="68" t="s">
        <v>27972</v>
      </c>
      <c r="P133" s="61" t="s">
        <v>2239</v>
      </c>
      <c r="Q133" t="s">
        <v>27973</v>
      </c>
      <c r="R133" s="54" t="s">
        <v>21572</v>
      </c>
      <c r="S133" t="s">
        <v>252</v>
      </c>
    </row>
    <row r="134" spans="1:19" x14ac:dyDescent="0.35">
      <c r="A134" t="s">
        <v>27835</v>
      </c>
      <c r="B134" t="s">
        <v>622</v>
      </c>
      <c r="J134" s="55"/>
      <c r="K134" t="s">
        <v>866</v>
      </c>
      <c r="L134" t="s">
        <v>3712</v>
      </c>
      <c r="M134" s="54" t="s">
        <v>28122</v>
      </c>
      <c r="N134" t="s">
        <v>252</v>
      </c>
      <c r="O134" s="68" t="s">
        <v>28123</v>
      </c>
      <c r="P134" s="61" t="s">
        <v>2239</v>
      </c>
      <c r="S134" t="s">
        <v>240</v>
      </c>
    </row>
    <row r="135" spans="1:19" ht="86.25" customHeight="1" x14ac:dyDescent="0.35">
      <c r="A135" t="s">
        <v>27835</v>
      </c>
      <c r="B135" t="s">
        <v>28124</v>
      </c>
      <c r="K135" t="s">
        <v>866</v>
      </c>
      <c r="L135" t="s">
        <v>28125</v>
      </c>
      <c r="M135" s="54" t="s">
        <v>28126</v>
      </c>
      <c r="N135" t="s">
        <v>252</v>
      </c>
      <c r="O135" s="67" t="s">
        <v>28127</v>
      </c>
      <c r="P135" s="61" t="s">
        <v>2239</v>
      </c>
      <c r="S135" t="s">
        <v>240</v>
      </c>
    </row>
    <row r="136" spans="1:19" ht="100.5" customHeight="1" x14ac:dyDescent="0.35">
      <c r="A136" t="s">
        <v>27835</v>
      </c>
      <c r="B136" t="s">
        <v>23237</v>
      </c>
      <c r="K136" t="s">
        <v>866</v>
      </c>
      <c r="L136" t="s">
        <v>19672</v>
      </c>
      <c r="M136" s="54" t="s">
        <v>28128</v>
      </c>
      <c r="N136" t="s">
        <v>252</v>
      </c>
      <c r="O136" s="67" t="s">
        <v>28129</v>
      </c>
      <c r="P136" s="61" t="s">
        <v>2239</v>
      </c>
      <c r="S136" t="s">
        <v>240</v>
      </c>
    </row>
    <row r="137" spans="1:19" x14ac:dyDescent="0.35">
      <c r="A137" t="s">
        <v>21551</v>
      </c>
      <c r="B137" s="60" t="s">
        <v>20940</v>
      </c>
      <c r="C137" t="s">
        <v>252</v>
      </c>
      <c r="F137" t="s">
        <v>12978</v>
      </c>
      <c r="G137" t="s">
        <v>12945</v>
      </c>
      <c r="H137" t="s">
        <v>24392</v>
      </c>
      <c r="I137" t="s">
        <v>24393</v>
      </c>
      <c r="K137" t="s">
        <v>866</v>
      </c>
      <c r="L137" t="s">
        <v>28130</v>
      </c>
      <c r="M137" s="54" t="s">
        <v>21629</v>
      </c>
      <c r="N137" t="s">
        <v>252</v>
      </c>
      <c r="O137" s="68" t="s">
        <v>28131</v>
      </c>
      <c r="P137" s="61" t="s">
        <v>2239</v>
      </c>
      <c r="S137" t="s">
        <v>28132</v>
      </c>
    </row>
    <row r="138" spans="1:19" x14ac:dyDescent="0.35">
      <c r="A138" t="s">
        <v>27835</v>
      </c>
      <c r="B138" t="s">
        <v>28133</v>
      </c>
      <c r="K138" t="s">
        <v>866</v>
      </c>
      <c r="N138" t="s">
        <v>240</v>
      </c>
      <c r="P138" s="61" t="s">
        <v>2239</v>
      </c>
      <c r="S138" t="s">
        <v>240</v>
      </c>
    </row>
    <row r="139" spans="1:19" ht="43" customHeight="1" x14ac:dyDescent="0.35">
      <c r="A139" t="s">
        <v>27835</v>
      </c>
      <c r="B139" t="s">
        <v>23354</v>
      </c>
      <c r="K139" t="s">
        <v>866</v>
      </c>
      <c r="L139" s="56" t="s">
        <v>28134</v>
      </c>
      <c r="M139" s="58" t="s">
        <v>28135</v>
      </c>
      <c r="N139" t="s">
        <v>869</v>
      </c>
      <c r="O139" s="67" t="s">
        <v>28136</v>
      </c>
      <c r="P139" s="61" t="s">
        <v>2239</v>
      </c>
      <c r="S139" t="s">
        <v>240</v>
      </c>
    </row>
    <row r="140" spans="1:19" ht="43" customHeight="1" x14ac:dyDescent="0.35">
      <c r="A140" t="s">
        <v>27835</v>
      </c>
      <c r="B140" t="s">
        <v>23361</v>
      </c>
      <c r="K140" t="s">
        <v>866</v>
      </c>
      <c r="L140" s="56" t="s">
        <v>28134</v>
      </c>
      <c r="M140" s="56" t="s">
        <v>28135</v>
      </c>
      <c r="N140" t="s">
        <v>869</v>
      </c>
      <c r="O140" s="67" t="s">
        <v>28136</v>
      </c>
      <c r="P140" s="61" t="s">
        <v>2239</v>
      </c>
      <c r="S140" t="s">
        <v>240</v>
      </c>
    </row>
    <row r="141" spans="1:19" ht="43" customHeight="1" x14ac:dyDescent="0.35">
      <c r="A141" t="s">
        <v>27835</v>
      </c>
      <c r="B141" t="s">
        <v>28137</v>
      </c>
      <c r="K141" t="s">
        <v>866</v>
      </c>
      <c r="L141" s="56" t="s">
        <v>28134</v>
      </c>
      <c r="M141" s="56" t="s">
        <v>28135</v>
      </c>
      <c r="N141" t="s">
        <v>869</v>
      </c>
      <c r="O141" s="67" t="s">
        <v>28136</v>
      </c>
      <c r="P141" s="61" t="s">
        <v>2239</v>
      </c>
      <c r="S141" t="s">
        <v>240</v>
      </c>
    </row>
    <row r="142" spans="1:19" x14ac:dyDescent="0.35">
      <c r="A142" t="s">
        <v>27835</v>
      </c>
      <c r="B142" t="s">
        <v>26215</v>
      </c>
      <c r="K142" t="s">
        <v>866</v>
      </c>
      <c r="N142" t="s">
        <v>240</v>
      </c>
      <c r="P142" s="61" t="s">
        <v>2239</v>
      </c>
      <c r="S142" t="s">
        <v>240</v>
      </c>
    </row>
    <row r="143" spans="1:19" ht="51" customHeight="1" x14ac:dyDescent="0.35">
      <c r="A143" t="s">
        <v>20779</v>
      </c>
      <c r="B143" t="s">
        <v>25573</v>
      </c>
      <c r="C143" t="s">
        <v>252</v>
      </c>
      <c r="F143" t="s">
        <v>12978</v>
      </c>
      <c r="G143" t="s">
        <v>12945</v>
      </c>
      <c r="H143" t="s">
        <v>24392</v>
      </c>
      <c r="I143" t="s">
        <v>24393</v>
      </c>
      <c r="K143" t="s">
        <v>866</v>
      </c>
      <c r="L143" t="s">
        <v>28138</v>
      </c>
      <c r="M143" s="54" t="s">
        <v>21521</v>
      </c>
      <c r="N143" t="s">
        <v>252</v>
      </c>
      <c r="O143" s="68" t="s">
        <v>28139</v>
      </c>
      <c r="P143" s="61" t="s">
        <v>2239</v>
      </c>
      <c r="Q143" s="56" t="s">
        <v>28140</v>
      </c>
      <c r="R143" s="56" t="s">
        <v>28141</v>
      </c>
      <c r="S143" t="s">
        <v>252</v>
      </c>
    </row>
    <row r="144" spans="1:19" ht="43" customHeight="1" x14ac:dyDescent="0.35">
      <c r="A144" t="s">
        <v>20779</v>
      </c>
      <c r="B144" t="s">
        <v>28142</v>
      </c>
      <c r="C144" t="s">
        <v>252</v>
      </c>
      <c r="F144" t="s">
        <v>12978</v>
      </c>
      <c r="G144" t="s">
        <v>12945</v>
      </c>
      <c r="H144" t="s">
        <v>24392</v>
      </c>
      <c r="I144" t="s">
        <v>24393</v>
      </c>
      <c r="K144" t="s">
        <v>866</v>
      </c>
      <c r="N144" t="s">
        <v>240</v>
      </c>
      <c r="P144" s="61" t="s">
        <v>2239</v>
      </c>
      <c r="Q144" s="56" t="s">
        <v>28140</v>
      </c>
      <c r="R144" t="s">
        <v>28141</v>
      </c>
      <c r="S144" t="s">
        <v>869</v>
      </c>
    </row>
    <row r="145" spans="1:20" x14ac:dyDescent="0.35">
      <c r="A145" t="s">
        <v>20779</v>
      </c>
      <c r="B145" t="s">
        <v>28143</v>
      </c>
      <c r="C145" t="s">
        <v>252</v>
      </c>
      <c r="F145" t="s">
        <v>12978</v>
      </c>
      <c r="G145" t="s">
        <v>12945</v>
      </c>
      <c r="H145" t="s">
        <v>24392</v>
      </c>
      <c r="I145" t="s">
        <v>24393</v>
      </c>
      <c r="K145" t="s">
        <v>866</v>
      </c>
      <c r="L145" t="s">
        <v>28138</v>
      </c>
      <c r="M145" t="s">
        <v>21521</v>
      </c>
      <c r="N145" t="s">
        <v>252</v>
      </c>
      <c r="O145" s="68" t="s">
        <v>28139</v>
      </c>
      <c r="P145" s="61" t="s">
        <v>2239</v>
      </c>
      <c r="Q145" t="s">
        <v>28144</v>
      </c>
      <c r="R145" s="54" t="s">
        <v>21526</v>
      </c>
      <c r="S145" t="s">
        <v>252</v>
      </c>
    </row>
    <row r="146" spans="1:20" ht="86.25" customHeight="1" x14ac:dyDescent="0.35">
      <c r="A146" t="s">
        <v>27835</v>
      </c>
      <c r="B146" t="s">
        <v>358</v>
      </c>
      <c r="K146" t="s">
        <v>866</v>
      </c>
      <c r="L146" t="s">
        <v>28125</v>
      </c>
      <c r="M146" t="s">
        <v>28126</v>
      </c>
      <c r="N146" t="s">
        <v>252</v>
      </c>
      <c r="O146" s="67" t="s">
        <v>28127</v>
      </c>
      <c r="P146" s="61" t="s">
        <v>2239</v>
      </c>
      <c r="S146" t="s">
        <v>240</v>
      </c>
    </row>
    <row r="147" spans="1:20" x14ac:dyDescent="0.35">
      <c r="A147" t="s">
        <v>19512</v>
      </c>
      <c r="B147" t="s">
        <v>28145</v>
      </c>
      <c r="D147" t="s">
        <v>252</v>
      </c>
      <c r="F147" t="s">
        <v>12993</v>
      </c>
      <c r="G147" t="s">
        <v>12961</v>
      </c>
      <c r="H147" t="s">
        <v>24547</v>
      </c>
      <c r="I147" t="s">
        <v>24548</v>
      </c>
      <c r="K147" t="s">
        <v>866</v>
      </c>
      <c r="L147" t="s">
        <v>8919</v>
      </c>
      <c r="M147" s="54" t="s">
        <v>22667</v>
      </c>
      <c r="N147" t="s">
        <v>869</v>
      </c>
      <c r="O147" s="68" t="s">
        <v>28146</v>
      </c>
      <c r="P147" s="61" t="s">
        <v>2239</v>
      </c>
      <c r="Q147" t="s">
        <v>28147</v>
      </c>
      <c r="R147" s="54" t="s">
        <v>22669</v>
      </c>
      <c r="S147" t="s">
        <v>869</v>
      </c>
      <c r="T147" t="s">
        <v>28148</v>
      </c>
    </row>
    <row r="148" spans="1:20" x14ac:dyDescent="0.35">
      <c r="A148" t="s">
        <v>7341</v>
      </c>
      <c r="B148" t="s">
        <v>20590</v>
      </c>
      <c r="F148" t="s">
        <v>13005</v>
      </c>
      <c r="G148" t="s">
        <v>12972</v>
      </c>
      <c r="H148" t="s">
        <v>13005</v>
      </c>
      <c r="I148" t="s">
        <v>12972</v>
      </c>
      <c r="K148" t="s">
        <v>866</v>
      </c>
      <c r="L148" t="s">
        <v>20590</v>
      </c>
      <c r="M148" s="54" t="s">
        <v>28149</v>
      </c>
      <c r="N148" t="s">
        <v>252</v>
      </c>
      <c r="O148" s="68" t="s">
        <v>28150</v>
      </c>
      <c r="P148" s="61" t="s">
        <v>2239</v>
      </c>
      <c r="S148" t="s">
        <v>240</v>
      </c>
    </row>
    <row r="149" spans="1:20" x14ac:dyDescent="0.35">
      <c r="A149" t="s">
        <v>27819</v>
      </c>
      <c r="B149" t="s">
        <v>9684</v>
      </c>
      <c r="F149" t="s">
        <v>12987</v>
      </c>
      <c r="G149" t="s">
        <v>12955</v>
      </c>
      <c r="H149" t="s">
        <v>12987</v>
      </c>
      <c r="I149" t="s">
        <v>12955</v>
      </c>
      <c r="K149" t="s">
        <v>866</v>
      </c>
      <c r="L149" t="s">
        <v>9686</v>
      </c>
      <c r="M149" s="54" t="s">
        <v>22211</v>
      </c>
      <c r="N149" t="s">
        <v>252</v>
      </c>
      <c r="O149" s="68" t="s">
        <v>28021</v>
      </c>
      <c r="P149" s="61" t="s">
        <v>2239</v>
      </c>
      <c r="Q149" t="s">
        <v>28022</v>
      </c>
      <c r="R149" s="54" t="s">
        <v>22213</v>
      </c>
      <c r="S149" t="s">
        <v>252</v>
      </c>
    </row>
    <row r="150" spans="1:20" x14ac:dyDescent="0.35">
      <c r="A150" t="s">
        <v>2063</v>
      </c>
      <c r="B150" t="s">
        <v>9684</v>
      </c>
      <c r="K150" t="s">
        <v>866</v>
      </c>
      <c r="L150" t="s">
        <v>9686</v>
      </c>
      <c r="M150" s="54" t="s">
        <v>22211</v>
      </c>
      <c r="N150" t="s">
        <v>252</v>
      </c>
      <c r="O150" s="68" t="s">
        <v>28021</v>
      </c>
      <c r="P150" s="61" t="s">
        <v>2239</v>
      </c>
      <c r="Q150" t="s">
        <v>28022</v>
      </c>
      <c r="R150" s="54" t="s">
        <v>22213</v>
      </c>
      <c r="S150" t="s">
        <v>252</v>
      </c>
    </row>
    <row r="151" spans="1:20" x14ac:dyDescent="0.35">
      <c r="A151" t="s">
        <v>2063</v>
      </c>
      <c r="B151" t="s">
        <v>22173</v>
      </c>
      <c r="K151" t="s">
        <v>866</v>
      </c>
      <c r="N151" t="s">
        <v>240</v>
      </c>
      <c r="P151" s="61" t="s">
        <v>2239</v>
      </c>
      <c r="S151" t="s">
        <v>240</v>
      </c>
    </row>
    <row r="152" spans="1:20" x14ac:dyDescent="0.35">
      <c r="A152" t="s">
        <v>27819</v>
      </c>
      <c r="B152" t="s">
        <v>28151</v>
      </c>
      <c r="F152" t="s">
        <v>12987</v>
      </c>
      <c r="G152" t="s">
        <v>12955</v>
      </c>
      <c r="H152" t="s">
        <v>12987</v>
      </c>
      <c r="I152" t="s">
        <v>12955</v>
      </c>
      <c r="K152" t="s">
        <v>866</v>
      </c>
      <c r="N152" t="s">
        <v>240</v>
      </c>
      <c r="P152" s="61" t="s">
        <v>2239</v>
      </c>
      <c r="S152" t="s">
        <v>240</v>
      </c>
    </row>
    <row r="153" spans="1:20" ht="28.75" customHeight="1" x14ac:dyDescent="0.35">
      <c r="A153" t="s">
        <v>27835</v>
      </c>
      <c r="B153" t="s">
        <v>23124</v>
      </c>
      <c r="K153" t="s">
        <v>866</v>
      </c>
      <c r="L153" s="56" t="s">
        <v>28152</v>
      </c>
      <c r="M153" s="58" t="s">
        <v>28153</v>
      </c>
      <c r="N153" t="s">
        <v>869</v>
      </c>
      <c r="O153" s="67" t="s">
        <v>28154</v>
      </c>
      <c r="P153" s="61" t="s">
        <v>2239</v>
      </c>
      <c r="S153" t="s">
        <v>240</v>
      </c>
    </row>
    <row r="154" spans="1:20" x14ac:dyDescent="0.35">
      <c r="A154" t="s">
        <v>20779</v>
      </c>
      <c r="B154" t="s">
        <v>28155</v>
      </c>
      <c r="C154" t="s">
        <v>252</v>
      </c>
      <c r="F154" t="s">
        <v>12978</v>
      </c>
      <c r="G154" t="s">
        <v>12945</v>
      </c>
      <c r="H154" t="s">
        <v>24392</v>
      </c>
      <c r="I154" t="s">
        <v>24393</v>
      </c>
      <c r="K154" t="s">
        <v>866</v>
      </c>
      <c r="L154" t="s">
        <v>10481</v>
      </c>
      <c r="M154" s="54" t="s">
        <v>21348</v>
      </c>
      <c r="N154" t="s">
        <v>869</v>
      </c>
      <c r="O154" s="68" t="s">
        <v>28156</v>
      </c>
      <c r="P154" s="61" t="s">
        <v>2239</v>
      </c>
      <c r="Q154" t="s">
        <v>28157</v>
      </c>
      <c r="R154" s="54" t="s">
        <v>28158</v>
      </c>
      <c r="S154" t="s">
        <v>28159</v>
      </c>
      <c r="T154" t="s">
        <v>28160</v>
      </c>
    </row>
    <row r="155" spans="1:20" ht="28.75" customHeight="1" x14ac:dyDescent="0.35">
      <c r="A155" t="s">
        <v>20779</v>
      </c>
      <c r="B155" t="s">
        <v>20945</v>
      </c>
      <c r="F155" t="s">
        <v>12978</v>
      </c>
      <c r="G155" t="s">
        <v>12945</v>
      </c>
      <c r="H155" t="s">
        <v>12978</v>
      </c>
      <c r="I155" t="s">
        <v>12945</v>
      </c>
      <c r="K155" t="s">
        <v>866</v>
      </c>
      <c r="L155" t="s">
        <v>28161</v>
      </c>
      <c r="M155" s="54" t="s">
        <v>20946</v>
      </c>
      <c r="N155" t="s">
        <v>869</v>
      </c>
      <c r="O155" s="68" t="s">
        <v>28162</v>
      </c>
      <c r="P155" s="61" t="s">
        <v>2239</v>
      </c>
      <c r="Q155" s="56" t="s">
        <v>28163</v>
      </c>
      <c r="R155" t="s">
        <v>28164</v>
      </c>
      <c r="S155" t="s">
        <v>869</v>
      </c>
    </row>
    <row r="156" spans="1:20" x14ac:dyDescent="0.35">
      <c r="A156" t="s">
        <v>20779</v>
      </c>
      <c r="B156" t="s">
        <v>22984</v>
      </c>
      <c r="F156" t="s">
        <v>12978</v>
      </c>
      <c r="G156" t="s">
        <v>12945</v>
      </c>
      <c r="H156" t="s">
        <v>12978</v>
      </c>
      <c r="I156" t="s">
        <v>12945</v>
      </c>
      <c r="K156" t="s">
        <v>866</v>
      </c>
      <c r="N156" t="s">
        <v>240</v>
      </c>
      <c r="P156" s="61" t="s">
        <v>2239</v>
      </c>
      <c r="Q156" t="s">
        <v>28165</v>
      </c>
      <c r="R156" s="54" t="s">
        <v>22980</v>
      </c>
      <c r="S156" t="s">
        <v>869</v>
      </c>
    </row>
    <row r="157" spans="1:20" x14ac:dyDescent="0.35">
      <c r="A157" t="s">
        <v>27835</v>
      </c>
      <c r="B157" t="s">
        <v>6606</v>
      </c>
      <c r="K157" t="s">
        <v>866</v>
      </c>
      <c r="N157" t="s">
        <v>240</v>
      </c>
      <c r="P157" s="61" t="s">
        <v>2239</v>
      </c>
      <c r="Q157" t="s">
        <v>28166</v>
      </c>
      <c r="R157" s="54" t="s">
        <v>20746</v>
      </c>
      <c r="S157" t="s">
        <v>252</v>
      </c>
    </row>
    <row r="158" spans="1:20" x14ac:dyDescent="0.35">
      <c r="A158" t="s">
        <v>20779</v>
      </c>
      <c r="B158" t="s">
        <v>200</v>
      </c>
      <c r="C158" t="s">
        <v>252</v>
      </c>
      <c r="F158" t="s">
        <v>12978</v>
      </c>
      <c r="G158" t="s">
        <v>12945</v>
      </c>
      <c r="H158" t="s">
        <v>24392</v>
      </c>
      <c r="I158" t="s">
        <v>24393</v>
      </c>
      <c r="K158" t="s">
        <v>866</v>
      </c>
      <c r="L158" t="s">
        <v>28167</v>
      </c>
      <c r="M158" s="54" t="s">
        <v>21359</v>
      </c>
      <c r="N158" t="s">
        <v>252</v>
      </c>
      <c r="O158" s="68" t="s">
        <v>28168</v>
      </c>
      <c r="P158" s="61" t="s">
        <v>2239</v>
      </c>
      <c r="Q158" t="s">
        <v>25713</v>
      </c>
      <c r="R158" s="54" t="s">
        <v>21361</v>
      </c>
      <c r="S158" t="s">
        <v>252</v>
      </c>
    </row>
    <row r="159" spans="1:20" x14ac:dyDescent="0.35">
      <c r="A159" t="s">
        <v>20779</v>
      </c>
      <c r="B159" t="s">
        <v>21365</v>
      </c>
      <c r="C159" t="s">
        <v>252</v>
      </c>
      <c r="F159" t="s">
        <v>12978</v>
      </c>
      <c r="G159" t="s">
        <v>12945</v>
      </c>
      <c r="H159" t="s">
        <v>24392</v>
      </c>
      <c r="I159" t="s">
        <v>24393</v>
      </c>
      <c r="K159" t="s">
        <v>866</v>
      </c>
      <c r="L159" t="s">
        <v>28167</v>
      </c>
      <c r="M159" s="54" t="s">
        <v>21359</v>
      </c>
      <c r="N159" t="s">
        <v>252</v>
      </c>
      <c r="O159" s="68" t="s">
        <v>28168</v>
      </c>
      <c r="P159" s="61" t="s">
        <v>2239</v>
      </c>
      <c r="Q159" t="s">
        <v>25713</v>
      </c>
      <c r="R159" s="54" t="s">
        <v>21361</v>
      </c>
      <c r="S159" t="s">
        <v>252</v>
      </c>
    </row>
    <row r="160" spans="1:20" ht="28.75" customHeight="1" x14ac:dyDescent="0.35">
      <c r="A160" t="s">
        <v>21551</v>
      </c>
      <c r="B160" t="s">
        <v>10488</v>
      </c>
      <c r="C160" t="s">
        <v>252</v>
      </c>
      <c r="F160" t="s">
        <v>12978</v>
      </c>
      <c r="G160" t="s">
        <v>12945</v>
      </c>
      <c r="H160" t="s">
        <v>24392</v>
      </c>
      <c r="I160" t="s">
        <v>24393</v>
      </c>
      <c r="J160" t="s">
        <v>28000</v>
      </c>
      <c r="K160" t="s">
        <v>866</v>
      </c>
      <c r="L160" t="s">
        <v>28001</v>
      </c>
      <c r="M160" s="54" t="s">
        <v>21291</v>
      </c>
      <c r="N160" t="s">
        <v>252</v>
      </c>
      <c r="O160" s="67" t="s">
        <v>28002</v>
      </c>
      <c r="P160" s="61" t="s">
        <v>2239</v>
      </c>
      <c r="Q160" t="s">
        <v>28169</v>
      </c>
      <c r="R160" s="54" t="s">
        <v>21810</v>
      </c>
      <c r="S160" t="s">
        <v>240</v>
      </c>
    </row>
    <row r="161" spans="1:20" x14ac:dyDescent="0.35">
      <c r="A161" t="s">
        <v>27819</v>
      </c>
      <c r="B161" t="s">
        <v>22164</v>
      </c>
      <c r="F161" t="s">
        <v>12987</v>
      </c>
      <c r="G161" t="s">
        <v>12955</v>
      </c>
      <c r="H161" t="s">
        <v>12987</v>
      </c>
      <c r="I161" t="s">
        <v>12955</v>
      </c>
      <c r="J161" s="55"/>
      <c r="K161" t="s">
        <v>866</v>
      </c>
      <c r="L161" t="s">
        <v>22164</v>
      </c>
      <c r="M161" s="54" t="s">
        <v>28073</v>
      </c>
      <c r="N161" t="s">
        <v>252</v>
      </c>
      <c r="O161" s="68" t="s">
        <v>28170</v>
      </c>
      <c r="P161" s="61" t="s">
        <v>2239</v>
      </c>
      <c r="Q161" t="s">
        <v>28074</v>
      </c>
      <c r="R161" s="54" t="s">
        <v>28075</v>
      </c>
      <c r="S161" t="s">
        <v>252</v>
      </c>
      <c r="T161" t="s">
        <v>28171</v>
      </c>
    </row>
    <row r="162" spans="1:20" x14ac:dyDescent="0.35">
      <c r="A162" t="s">
        <v>20779</v>
      </c>
      <c r="B162" t="s">
        <v>28172</v>
      </c>
      <c r="F162" t="s">
        <v>12978</v>
      </c>
      <c r="G162" t="s">
        <v>12945</v>
      </c>
      <c r="H162" t="s">
        <v>12978</v>
      </c>
      <c r="I162" t="s">
        <v>12945</v>
      </c>
      <c r="J162" s="55"/>
      <c r="K162" t="s">
        <v>866</v>
      </c>
      <c r="L162" t="s">
        <v>10035</v>
      </c>
      <c r="M162" s="54" t="s">
        <v>28173</v>
      </c>
      <c r="N162" t="s">
        <v>869</v>
      </c>
      <c r="O162" s="68" t="s">
        <v>28174</v>
      </c>
      <c r="P162" s="61" t="s">
        <v>2239</v>
      </c>
      <c r="Q162" t="s">
        <v>28175</v>
      </c>
      <c r="R162" s="54" t="s">
        <v>21121</v>
      </c>
      <c r="S162" t="s">
        <v>252</v>
      </c>
    </row>
    <row r="163" spans="1:20" x14ac:dyDescent="0.35">
      <c r="A163" t="s">
        <v>20779</v>
      </c>
      <c r="B163" t="s">
        <v>21220</v>
      </c>
      <c r="F163" t="s">
        <v>12978</v>
      </c>
      <c r="G163" t="s">
        <v>12945</v>
      </c>
      <c r="H163" t="s">
        <v>12978</v>
      </c>
      <c r="I163" t="s">
        <v>12945</v>
      </c>
      <c r="K163" t="s">
        <v>866</v>
      </c>
      <c r="N163" t="s">
        <v>240</v>
      </c>
      <c r="P163" s="61" t="s">
        <v>2239</v>
      </c>
      <c r="Q163" t="s">
        <v>28176</v>
      </c>
      <c r="R163" s="54" t="s">
        <v>21219</v>
      </c>
      <c r="S163" t="s">
        <v>869</v>
      </c>
    </row>
    <row r="164" spans="1:20" x14ac:dyDescent="0.35">
      <c r="A164" t="s">
        <v>21551</v>
      </c>
      <c r="B164" t="s">
        <v>21737</v>
      </c>
      <c r="C164" t="s">
        <v>252</v>
      </c>
      <c r="F164" t="s">
        <v>12978</v>
      </c>
      <c r="G164" t="s">
        <v>12945</v>
      </c>
      <c r="H164" t="s">
        <v>24392</v>
      </c>
      <c r="I164" t="s">
        <v>24393</v>
      </c>
      <c r="J164" t="s">
        <v>28177</v>
      </c>
      <c r="K164" t="s">
        <v>866</v>
      </c>
      <c r="L164" t="s">
        <v>28068</v>
      </c>
      <c r="M164" s="54" t="s">
        <v>21208</v>
      </c>
      <c r="N164" t="s">
        <v>252</v>
      </c>
      <c r="O164" s="68" t="s">
        <v>28069</v>
      </c>
      <c r="P164" s="61" t="s">
        <v>2239</v>
      </c>
      <c r="Q164" t="s">
        <v>25732</v>
      </c>
      <c r="R164" s="54" t="s">
        <v>21736</v>
      </c>
      <c r="S164" t="s">
        <v>252</v>
      </c>
    </row>
    <row r="165" spans="1:20" ht="43" customHeight="1" x14ac:dyDescent="0.35">
      <c r="A165" t="s">
        <v>21551</v>
      </c>
      <c r="B165" t="s">
        <v>21739</v>
      </c>
      <c r="C165" t="s">
        <v>252</v>
      </c>
      <c r="F165" t="s">
        <v>12978</v>
      </c>
      <c r="G165" t="s">
        <v>12945</v>
      </c>
      <c r="H165" t="s">
        <v>24392</v>
      </c>
      <c r="I165" t="s">
        <v>24393</v>
      </c>
      <c r="J165" s="55"/>
      <c r="K165" t="s">
        <v>866</v>
      </c>
      <c r="L165" t="s">
        <v>28178</v>
      </c>
      <c r="M165" s="54" t="s">
        <v>28179</v>
      </c>
      <c r="N165" t="s">
        <v>252</v>
      </c>
      <c r="O165" s="67" t="s">
        <v>28180</v>
      </c>
      <c r="P165" s="61" t="s">
        <v>2239</v>
      </c>
      <c r="S165" t="s">
        <v>240</v>
      </c>
    </row>
    <row r="166" spans="1:20" x14ac:dyDescent="0.35">
      <c r="A166" t="s">
        <v>27835</v>
      </c>
      <c r="B166" t="s">
        <v>2171</v>
      </c>
      <c r="J166" s="55"/>
      <c r="K166" t="s">
        <v>866</v>
      </c>
      <c r="L166" t="s">
        <v>1707</v>
      </c>
      <c r="M166" s="54" t="s">
        <v>28181</v>
      </c>
      <c r="N166" t="s">
        <v>252</v>
      </c>
      <c r="O166" s="68" t="s">
        <v>1709</v>
      </c>
      <c r="P166" s="61" t="s">
        <v>2239</v>
      </c>
      <c r="S166" t="s">
        <v>240</v>
      </c>
    </row>
    <row r="167" spans="1:20" x14ac:dyDescent="0.35">
      <c r="A167" t="s">
        <v>20779</v>
      </c>
      <c r="B167" t="s">
        <v>21226</v>
      </c>
      <c r="F167" t="s">
        <v>12978</v>
      </c>
      <c r="G167" t="s">
        <v>12945</v>
      </c>
      <c r="H167" t="s">
        <v>12978</v>
      </c>
      <c r="I167" t="s">
        <v>12945</v>
      </c>
      <c r="J167" s="55"/>
      <c r="K167" t="s">
        <v>866</v>
      </c>
      <c r="L167" t="s">
        <v>28182</v>
      </c>
      <c r="M167" s="54" t="s">
        <v>21228</v>
      </c>
      <c r="N167" t="s">
        <v>869</v>
      </c>
      <c r="O167" s="68" t="s">
        <v>28183</v>
      </c>
      <c r="P167" s="61" t="s">
        <v>2239</v>
      </c>
      <c r="Q167" t="s">
        <v>28184</v>
      </c>
      <c r="R167" s="54" t="s">
        <v>21230</v>
      </c>
      <c r="S167" t="s">
        <v>869</v>
      </c>
    </row>
    <row r="168" spans="1:20" x14ac:dyDescent="0.35">
      <c r="A168" t="s">
        <v>20779</v>
      </c>
      <c r="B168" t="s">
        <v>21042</v>
      </c>
      <c r="C168" t="s">
        <v>252</v>
      </c>
      <c r="F168" t="s">
        <v>12978</v>
      </c>
      <c r="G168" t="s">
        <v>12945</v>
      </c>
      <c r="H168" t="s">
        <v>24392</v>
      </c>
      <c r="I168" t="s">
        <v>24393</v>
      </c>
      <c r="K168" t="s">
        <v>866</v>
      </c>
      <c r="N168" t="s">
        <v>240</v>
      </c>
      <c r="P168" s="61" t="s">
        <v>2239</v>
      </c>
      <c r="S168" t="s">
        <v>240</v>
      </c>
    </row>
    <row r="169" spans="1:20" x14ac:dyDescent="0.35">
      <c r="A169" t="s">
        <v>27835</v>
      </c>
      <c r="B169" t="s">
        <v>673</v>
      </c>
      <c r="K169" t="s">
        <v>866</v>
      </c>
      <c r="N169" t="s">
        <v>240</v>
      </c>
      <c r="P169" s="61" t="s">
        <v>2239</v>
      </c>
      <c r="S169" t="s">
        <v>240</v>
      </c>
    </row>
    <row r="170" spans="1:20" x14ac:dyDescent="0.35">
      <c r="A170" t="s">
        <v>19513</v>
      </c>
      <c r="B170" t="s">
        <v>20765</v>
      </c>
      <c r="F170" t="s">
        <v>12999</v>
      </c>
      <c r="G170" t="s">
        <v>12966</v>
      </c>
      <c r="H170" t="s">
        <v>12999</v>
      </c>
      <c r="I170" t="s">
        <v>12966</v>
      </c>
      <c r="J170" t="s">
        <v>28185</v>
      </c>
      <c r="K170" t="s">
        <v>866</v>
      </c>
      <c r="L170" t="s">
        <v>28186</v>
      </c>
      <c r="M170" s="54" t="s">
        <v>28187</v>
      </c>
      <c r="N170" t="s">
        <v>252</v>
      </c>
      <c r="O170" s="68" t="s">
        <v>28188</v>
      </c>
      <c r="P170" s="61" t="s">
        <v>2239</v>
      </c>
      <c r="S170" t="s">
        <v>240</v>
      </c>
    </row>
    <row r="171" spans="1:20" x14ac:dyDescent="0.35">
      <c r="A171" t="s">
        <v>19513</v>
      </c>
      <c r="B171" t="s">
        <v>28189</v>
      </c>
      <c r="F171" t="s">
        <v>12999</v>
      </c>
      <c r="G171" t="s">
        <v>12966</v>
      </c>
      <c r="H171" t="s">
        <v>12999</v>
      </c>
      <c r="I171" t="s">
        <v>12966</v>
      </c>
      <c r="J171" t="s">
        <v>28185</v>
      </c>
      <c r="K171" t="s">
        <v>866</v>
      </c>
      <c r="L171" t="s">
        <v>28186</v>
      </c>
      <c r="M171" s="54" t="s">
        <v>28187</v>
      </c>
      <c r="N171" t="s">
        <v>252</v>
      </c>
      <c r="O171" s="68" t="s">
        <v>28188</v>
      </c>
      <c r="P171" s="61" t="s">
        <v>2239</v>
      </c>
      <c r="S171" t="s">
        <v>240</v>
      </c>
    </row>
    <row r="172" spans="1:20" x14ac:dyDescent="0.35">
      <c r="A172" t="s">
        <v>19518</v>
      </c>
      <c r="B172" t="s">
        <v>25783</v>
      </c>
      <c r="F172" t="s">
        <v>13005</v>
      </c>
      <c r="G172" t="s">
        <v>12972</v>
      </c>
      <c r="H172" t="s">
        <v>13005</v>
      </c>
      <c r="I172" t="s">
        <v>12972</v>
      </c>
      <c r="K172" t="s">
        <v>866</v>
      </c>
      <c r="N172" t="s">
        <v>240</v>
      </c>
      <c r="P172" s="61" t="s">
        <v>2239</v>
      </c>
      <c r="S172" t="s">
        <v>240</v>
      </c>
    </row>
    <row r="173" spans="1:20" x14ac:dyDescent="0.35">
      <c r="A173" t="s">
        <v>19512</v>
      </c>
      <c r="B173" t="s">
        <v>13764</v>
      </c>
      <c r="F173" t="s">
        <v>12993</v>
      </c>
      <c r="G173" t="s">
        <v>12961</v>
      </c>
      <c r="H173" t="s">
        <v>12993</v>
      </c>
      <c r="I173" t="s">
        <v>12961</v>
      </c>
      <c r="J173" s="55"/>
      <c r="K173" t="s">
        <v>866</v>
      </c>
      <c r="L173" t="s">
        <v>13764</v>
      </c>
      <c r="M173" s="54" t="s">
        <v>22751</v>
      </c>
      <c r="N173" t="s">
        <v>252</v>
      </c>
      <c r="O173" s="68" t="s">
        <v>28061</v>
      </c>
      <c r="P173" s="61" t="s">
        <v>2239</v>
      </c>
      <c r="S173" t="s">
        <v>240</v>
      </c>
    </row>
    <row r="174" spans="1:20" x14ac:dyDescent="0.35">
      <c r="A174" t="s">
        <v>19512</v>
      </c>
      <c r="B174" s="60" t="s">
        <v>22740</v>
      </c>
      <c r="F174" t="s">
        <v>12993</v>
      </c>
      <c r="G174" t="s">
        <v>12961</v>
      </c>
      <c r="H174" t="s">
        <v>12993</v>
      </c>
      <c r="I174" t="s">
        <v>12961</v>
      </c>
      <c r="K174" t="s">
        <v>866</v>
      </c>
      <c r="N174" t="s">
        <v>240</v>
      </c>
      <c r="P174" s="61" t="s">
        <v>2239</v>
      </c>
      <c r="S174" t="s">
        <v>28159</v>
      </c>
      <c r="T174" t="s">
        <v>28190</v>
      </c>
    </row>
    <row r="175" spans="1:20" x14ac:dyDescent="0.35">
      <c r="A175" t="s">
        <v>27835</v>
      </c>
      <c r="B175" t="s">
        <v>25807</v>
      </c>
      <c r="K175" t="s">
        <v>866</v>
      </c>
      <c r="N175" t="s">
        <v>240</v>
      </c>
      <c r="P175" s="61" t="s">
        <v>2239</v>
      </c>
      <c r="S175" t="s">
        <v>240</v>
      </c>
    </row>
    <row r="176" spans="1:20" x14ac:dyDescent="0.35">
      <c r="A176" t="s">
        <v>27835</v>
      </c>
      <c r="B176" t="s">
        <v>28191</v>
      </c>
      <c r="K176" t="s">
        <v>866</v>
      </c>
      <c r="N176" t="s">
        <v>240</v>
      </c>
      <c r="P176" s="61" t="s">
        <v>2239</v>
      </c>
      <c r="S176" t="s">
        <v>240</v>
      </c>
    </row>
    <row r="177" spans="1:20" x14ac:dyDescent="0.35">
      <c r="A177" t="s">
        <v>20779</v>
      </c>
      <c r="B177" t="s">
        <v>28192</v>
      </c>
      <c r="C177" t="s">
        <v>252</v>
      </c>
      <c r="F177" t="s">
        <v>12978</v>
      </c>
      <c r="G177" t="s">
        <v>12945</v>
      </c>
      <c r="H177" t="s">
        <v>24392</v>
      </c>
      <c r="I177" t="s">
        <v>24393</v>
      </c>
      <c r="J177" t="s">
        <v>28193</v>
      </c>
      <c r="K177" t="s">
        <v>866</v>
      </c>
      <c r="L177" t="s">
        <v>28194</v>
      </c>
      <c r="M177" s="54" t="s">
        <v>21036</v>
      </c>
      <c r="N177" t="s">
        <v>240</v>
      </c>
      <c r="O177" s="68" t="s">
        <v>28195</v>
      </c>
      <c r="P177" s="61" t="s">
        <v>2239</v>
      </c>
      <c r="Q177" t="s">
        <v>28196</v>
      </c>
      <c r="R177" s="54" t="s">
        <v>21038</v>
      </c>
      <c r="S177" t="s">
        <v>869</v>
      </c>
    </row>
    <row r="178" spans="1:20" x14ac:dyDescent="0.35">
      <c r="A178" t="s">
        <v>21551</v>
      </c>
      <c r="B178" t="s">
        <v>21647</v>
      </c>
      <c r="C178" t="s">
        <v>252</v>
      </c>
      <c r="F178" t="s">
        <v>12978</v>
      </c>
      <c r="G178" t="s">
        <v>12945</v>
      </c>
      <c r="H178" t="s">
        <v>24392</v>
      </c>
      <c r="I178" t="s">
        <v>24393</v>
      </c>
      <c r="K178" t="s">
        <v>866</v>
      </c>
      <c r="L178" t="s">
        <v>9114</v>
      </c>
      <c r="M178" s="54" t="s">
        <v>21648</v>
      </c>
      <c r="N178" t="s">
        <v>252</v>
      </c>
      <c r="O178" s="68" t="s">
        <v>28197</v>
      </c>
      <c r="P178" s="61" t="s">
        <v>2239</v>
      </c>
      <c r="Q178" t="s">
        <v>28198</v>
      </c>
      <c r="R178" s="54" t="s">
        <v>20983</v>
      </c>
      <c r="S178" t="s">
        <v>240</v>
      </c>
      <c r="T178" t="s">
        <v>28199</v>
      </c>
    </row>
    <row r="179" spans="1:20" ht="28.75" customHeight="1" x14ac:dyDescent="0.35">
      <c r="A179" t="s">
        <v>20779</v>
      </c>
      <c r="B179" t="s">
        <v>20974</v>
      </c>
      <c r="F179" t="s">
        <v>12978</v>
      </c>
      <c r="G179" t="s">
        <v>12945</v>
      </c>
      <c r="H179" t="s">
        <v>12978</v>
      </c>
      <c r="I179" t="s">
        <v>12945</v>
      </c>
      <c r="K179" t="s">
        <v>866</v>
      </c>
      <c r="L179" t="s">
        <v>28200</v>
      </c>
      <c r="M179" s="54" t="s">
        <v>20972</v>
      </c>
      <c r="N179" t="s">
        <v>252</v>
      </c>
      <c r="O179" s="67" t="s">
        <v>28201</v>
      </c>
      <c r="P179" s="61" t="s">
        <v>2239</v>
      </c>
      <c r="Q179" t="s">
        <v>28202</v>
      </c>
      <c r="R179" s="54" t="s">
        <v>20973</v>
      </c>
      <c r="S179" t="s">
        <v>252</v>
      </c>
    </row>
    <row r="180" spans="1:20" x14ac:dyDescent="0.35">
      <c r="A180" t="s">
        <v>20779</v>
      </c>
      <c r="B180" t="s">
        <v>28203</v>
      </c>
      <c r="C180" t="s">
        <v>252</v>
      </c>
      <c r="F180" t="s">
        <v>12978</v>
      </c>
      <c r="G180" t="s">
        <v>12945</v>
      </c>
      <c r="H180" t="s">
        <v>24392</v>
      </c>
      <c r="I180" t="s">
        <v>24393</v>
      </c>
      <c r="K180" t="s">
        <v>866</v>
      </c>
      <c r="N180" t="s">
        <v>240</v>
      </c>
      <c r="P180" s="61" t="s">
        <v>2239</v>
      </c>
      <c r="S180" t="s">
        <v>240</v>
      </c>
    </row>
    <row r="181" spans="1:20" x14ac:dyDescent="0.35">
      <c r="A181" t="s">
        <v>20779</v>
      </c>
      <c r="B181" t="s">
        <v>20981</v>
      </c>
      <c r="C181" t="s">
        <v>252</v>
      </c>
      <c r="F181" t="s">
        <v>12978</v>
      </c>
      <c r="G181" t="s">
        <v>12945</v>
      </c>
      <c r="H181" t="s">
        <v>24392</v>
      </c>
      <c r="I181" t="s">
        <v>24393</v>
      </c>
      <c r="K181" t="s">
        <v>866</v>
      </c>
      <c r="L181" t="s">
        <v>28204</v>
      </c>
      <c r="M181" s="54" t="s">
        <v>20982</v>
      </c>
      <c r="N181" t="s">
        <v>252</v>
      </c>
      <c r="O181" s="68" t="s">
        <v>28205</v>
      </c>
      <c r="P181" s="61" t="s">
        <v>2239</v>
      </c>
      <c r="Q181" t="s">
        <v>27904</v>
      </c>
      <c r="R181" s="54" t="s">
        <v>20966</v>
      </c>
      <c r="S181" t="s">
        <v>252</v>
      </c>
      <c r="T181" t="s">
        <v>28206</v>
      </c>
    </row>
    <row r="182" spans="1:20" x14ac:dyDescent="0.35">
      <c r="A182" t="s">
        <v>20779</v>
      </c>
      <c r="B182" t="s">
        <v>88</v>
      </c>
      <c r="F182" t="s">
        <v>12978</v>
      </c>
      <c r="G182" t="s">
        <v>12945</v>
      </c>
      <c r="H182" t="s">
        <v>12978</v>
      </c>
      <c r="I182" t="s">
        <v>12945</v>
      </c>
      <c r="K182" t="s">
        <v>866</v>
      </c>
      <c r="L182" t="s">
        <v>28207</v>
      </c>
      <c r="M182" s="54" t="s">
        <v>20985</v>
      </c>
      <c r="N182" t="s">
        <v>252</v>
      </c>
      <c r="O182" s="68" t="s">
        <v>28208</v>
      </c>
      <c r="P182" s="61" t="s">
        <v>2239</v>
      </c>
      <c r="Q182" t="s">
        <v>28209</v>
      </c>
      <c r="R182" s="54" t="s">
        <v>20986</v>
      </c>
      <c r="S182" t="s">
        <v>252</v>
      </c>
    </row>
    <row r="183" spans="1:20" x14ac:dyDescent="0.35">
      <c r="A183" t="s">
        <v>20779</v>
      </c>
      <c r="B183" t="s">
        <v>28210</v>
      </c>
      <c r="F183" t="s">
        <v>12978</v>
      </c>
      <c r="G183" t="s">
        <v>12945</v>
      </c>
      <c r="H183" t="s">
        <v>12978</v>
      </c>
      <c r="I183" t="s">
        <v>12945</v>
      </c>
      <c r="K183" t="s">
        <v>866</v>
      </c>
      <c r="L183" t="s">
        <v>28207</v>
      </c>
      <c r="M183" s="54" t="s">
        <v>28211</v>
      </c>
      <c r="N183" t="s">
        <v>252</v>
      </c>
      <c r="P183" s="61" t="s">
        <v>2239</v>
      </c>
      <c r="Q183" t="s">
        <v>28209</v>
      </c>
      <c r="R183" s="54" t="s">
        <v>20986</v>
      </c>
      <c r="S183" t="s">
        <v>252</v>
      </c>
    </row>
    <row r="184" spans="1:20" ht="28.75" customHeight="1" x14ac:dyDescent="0.35">
      <c r="A184" t="s">
        <v>21551</v>
      </c>
      <c r="B184" t="s">
        <v>21678</v>
      </c>
      <c r="F184" t="s">
        <v>12978</v>
      </c>
      <c r="G184" t="s">
        <v>12945</v>
      </c>
      <c r="H184" t="s">
        <v>12978</v>
      </c>
      <c r="I184" t="s">
        <v>12945</v>
      </c>
      <c r="K184" t="s">
        <v>866</v>
      </c>
      <c r="L184" s="56" t="s">
        <v>28212</v>
      </c>
      <c r="M184" s="58" t="s">
        <v>28213</v>
      </c>
      <c r="N184" t="s">
        <v>869</v>
      </c>
      <c r="O184" s="67" t="s">
        <v>28214</v>
      </c>
      <c r="P184" s="61" t="s">
        <v>2239</v>
      </c>
      <c r="S184" t="s">
        <v>240</v>
      </c>
    </row>
    <row r="185" spans="1:20" ht="28.75" customHeight="1" x14ac:dyDescent="0.35">
      <c r="A185" t="s">
        <v>21551</v>
      </c>
      <c r="B185" s="60" t="s">
        <v>28215</v>
      </c>
      <c r="C185" t="s">
        <v>252</v>
      </c>
      <c r="F185" t="s">
        <v>12978</v>
      </c>
      <c r="G185" t="s">
        <v>12945</v>
      </c>
      <c r="H185" t="s">
        <v>24392</v>
      </c>
      <c r="I185" t="s">
        <v>24393</v>
      </c>
      <c r="K185" t="s">
        <v>866</v>
      </c>
      <c r="L185" s="56" t="s">
        <v>28216</v>
      </c>
      <c r="M185" s="58" t="s">
        <v>28217</v>
      </c>
      <c r="N185" t="s">
        <v>869</v>
      </c>
      <c r="O185" s="67" t="s">
        <v>28218</v>
      </c>
      <c r="P185" s="61" t="s">
        <v>2239</v>
      </c>
    </row>
    <row r="186" spans="1:20" x14ac:dyDescent="0.35">
      <c r="A186" t="s">
        <v>20779</v>
      </c>
      <c r="B186" t="s">
        <v>20990</v>
      </c>
      <c r="C186" t="s">
        <v>252</v>
      </c>
      <c r="F186" t="s">
        <v>12978</v>
      </c>
      <c r="G186" t="s">
        <v>12945</v>
      </c>
      <c r="H186" t="s">
        <v>24392</v>
      </c>
      <c r="I186" t="s">
        <v>24393</v>
      </c>
      <c r="J186" t="s">
        <v>28219</v>
      </c>
      <c r="K186" t="s">
        <v>866</v>
      </c>
      <c r="L186" t="s">
        <v>28220</v>
      </c>
      <c r="M186" s="54" t="s">
        <v>20991</v>
      </c>
      <c r="N186" t="s">
        <v>252</v>
      </c>
      <c r="O186" s="68" t="s">
        <v>28221</v>
      </c>
      <c r="P186" s="61" t="s">
        <v>2239</v>
      </c>
      <c r="Q186" t="s">
        <v>28222</v>
      </c>
      <c r="R186" s="54" t="s">
        <v>20994</v>
      </c>
      <c r="S186" t="s">
        <v>869</v>
      </c>
    </row>
    <row r="187" spans="1:20" x14ac:dyDescent="0.35">
      <c r="A187" t="s">
        <v>19512</v>
      </c>
      <c r="B187" t="s">
        <v>22257</v>
      </c>
      <c r="F187" t="s">
        <v>12993</v>
      </c>
      <c r="G187" t="s">
        <v>12961</v>
      </c>
      <c r="H187" t="s">
        <v>12993</v>
      </c>
      <c r="I187" t="s">
        <v>12961</v>
      </c>
      <c r="K187" t="s">
        <v>866</v>
      </c>
      <c r="L187" t="s">
        <v>22257</v>
      </c>
      <c r="M187" s="54" t="s">
        <v>28223</v>
      </c>
      <c r="N187" t="s">
        <v>252</v>
      </c>
      <c r="O187" s="68" t="s">
        <v>28224</v>
      </c>
      <c r="P187" s="61" t="s">
        <v>2239</v>
      </c>
      <c r="S187" t="s">
        <v>240</v>
      </c>
    </row>
    <row r="188" spans="1:20" ht="57.75" customHeight="1" x14ac:dyDescent="0.35">
      <c r="A188" t="s">
        <v>27835</v>
      </c>
      <c r="B188" t="s">
        <v>28225</v>
      </c>
      <c r="J188" s="55"/>
      <c r="K188" t="s">
        <v>866</v>
      </c>
      <c r="L188" s="56" t="s">
        <v>28226</v>
      </c>
      <c r="M188" s="58" t="s">
        <v>28227</v>
      </c>
      <c r="N188" t="s">
        <v>869</v>
      </c>
      <c r="O188" s="67" t="s">
        <v>28228</v>
      </c>
      <c r="P188" s="61" t="s">
        <v>2239</v>
      </c>
      <c r="S188" t="s">
        <v>240</v>
      </c>
    </row>
    <row r="189" spans="1:20" ht="57.75" customHeight="1" x14ac:dyDescent="0.35">
      <c r="A189" t="s">
        <v>27835</v>
      </c>
      <c r="B189" t="s">
        <v>28229</v>
      </c>
      <c r="J189" s="55"/>
      <c r="K189" t="s">
        <v>866</v>
      </c>
      <c r="L189" s="56" t="s">
        <v>28226</v>
      </c>
      <c r="M189" s="58" t="s">
        <v>28227</v>
      </c>
      <c r="N189" t="s">
        <v>252</v>
      </c>
      <c r="O189" s="67" t="s">
        <v>28228</v>
      </c>
      <c r="P189" s="61" t="s">
        <v>2239</v>
      </c>
      <c r="S189" t="s">
        <v>240</v>
      </c>
    </row>
    <row r="190" spans="1:20" x14ac:dyDescent="0.35">
      <c r="A190" t="s">
        <v>27835</v>
      </c>
      <c r="B190" t="s">
        <v>19816</v>
      </c>
      <c r="J190" s="55"/>
      <c r="K190" t="s">
        <v>866</v>
      </c>
      <c r="L190" t="s">
        <v>28230</v>
      </c>
      <c r="M190" s="54" t="s">
        <v>28231</v>
      </c>
      <c r="N190" t="s">
        <v>252</v>
      </c>
      <c r="O190" s="68" t="s">
        <v>28232</v>
      </c>
      <c r="P190" s="61" t="s">
        <v>2239</v>
      </c>
      <c r="S190" t="s">
        <v>240</v>
      </c>
    </row>
    <row r="191" spans="1:20" x14ac:dyDescent="0.35">
      <c r="A191" t="s">
        <v>27835</v>
      </c>
      <c r="B191" s="60" t="s">
        <v>20745</v>
      </c>
      <c r="K191" t="s">
        <v>866</v>
      </c>
      <c r="N191" t="s">
        <v>240</v>
      </c>
      <c r="P191" s="61" t="s">
        <v>2239</v>
      </c>
      <c r="Q191" t="s">
        <v>28166</v>
      </c>
      <c r="R191" s="54" t="s">
        <v>20746</v>
      </c>
      <c r="S191" t="s">
        <v>252</v>
      </c>
    </row>
    <row r="192" spans="1:20" x14ac:dyDescent="0.35">
      <c r="A192" t="s">
        <v>27819</v>
      </c>
      <c r="B192" t="s">
        <v>28233</v>
      </c>
      <c r="F192" t="s">
        <v>12987</v>
      </c>
      <c r="G192" t="s">
        <v>12955</v>
      </c>
      <c r="H192" t="s">
        <v>12987</v>
      </c>
      <c r="I192" t="s">
        <v>12955</v>
      </c>
      <c r="K192" t="s">
        <v>866</v>
      </c>
      <c r="N192" t="s">
        <v>240</v>
      </c>
      <c r="P192" s="61" t="s">
        <v>2239</v>
      </c>
      <c r="Q192" t="s">
        <v>28234</v>
      </c>
      <c r="R192" s="54" t="s">
        <v>23053</v>
      </c>
      <c r="S192" t="s">
        <v>869</v>
      </c>
    </row>
    <row r="193" spans="1:20" ht="28.75" customHeight="1" x14ac:dyDescent="0.35">
      <c r="A193" t="s">
        <v>27819</v>
      </c>
      <c r="B193" s="60" t="s">
        <v>19597</v>
      </c>
      <c r="E193" t="s">
        <v>252</v>
      </c>
      <c r="F193" t="s">
        <v>12987</v>
      </c>
      <c r="G193" t="s">
        <v>12955</v>
      </c>
      <c r="H193" t="s">
        <v>28235</v>
      </c>
      <c r="I193" t="s">
        <v>28236</v>
      </c>
      <c r="J193" t="s">
        <v>28237</v>
      </c>
      <c r="K193" t="s">
        <v>866</v>
      </c>
      <c r="L193" t="s">
        <v>28238</v>
      </c>
      <c r="M193" s="54" t="s">
        <v>28239</v>
      </c>
      <c r="N193" t="s">
        <v>252</v>
      </c>
      <c r="O193" s="67" t="s">
        <v>28240</v>
      </c>
      <c r="P193" s="61" t="s">
        <v>2239</v>
      </c>
      <c r="S193" t="s">
        <v>240</v>
      </c>
    </row>
    <row r="194" spans="1:20" ht="57.75" customHeight="1" x14ac:dyDescent="0.35">
      <c r="A194" t="s">
        <v>27835</v>
      </c>
      <c r="B194" t="s">
        <v>28241</v>
      </c>
      <c r="J194" s="55"/>
      <c r="K194" t="s">
        <v>866</v>
      </c>
      <c r="L194" s="56" t="s">
        <v>28226</v>
      </c>
      <c r="M194" s="58" t="s">
        <v>28227</v>
      </c>
      <c r="N194" t="s">
        <v>252</v>
      </c>
      <c r="O194" s="67" t="s">
        <v>28228</v>
      </c>
      <c r="P194" s="61" t="s">
        <v>2239</v>
      </c>
      <c r="S194" t="s">
        <v>240</v>
      </c>
    </row>
    <row r="195" spans="1:20" ht="57.75" customHeight="1" x14ac:dyDescent="0.35">
      <c r="A195" t="s">
        <v>27835</v>
      </c>
      <c r="B195" t="s">
        <v>28242</v>
      </c>
      <c r="J195" s="55"/>
      <c r="K195" t="s">
        <v>866</v>
      </c>
      <c r="L195" s="56" t="s">
        <v>28226</v>
      </c>
      <c r="M195" s="56" t="s">
        <v>28227</v>
      </c>
      <c r="N195" t="s">
        <v>252</v>
      </c>
      <c r="O195" s="67" t="s">
        <v>28228</v>
      </c>
      <c r="P195" s="61" t="s">
        <v>2239</v>
      </c>
      <c r="S195" t="s">
        <v>240</v>
      </c>
    </row>
    <row r="196" spans="1:20" ht="28.75" customHeight="1" x14ac:dyDescent="0.35">
      <c r="A196" t="s">
        <v>21551</v>
      </c>
      <c r="B196" t="s">
        <v>21655</v>
      </c>
      <c r="C196" t="s">
        <v>252</v>
      </c>
      <c r="F196" t="s">
        <v>12978</v>
      </c>
      <c r="G196" t="s">
        <v>12945</v>
      </c>
      <c r="H196" t="s">
        <v>24392</v>
      </c>
      <c r="I196" t="s">
        <v>24393</v>
      </c>
      <c r="J196" t="s">
        <v>28243</v>
      </c>
      <c r="K196" t="s">
        <v>866</v>
      </c>
      <c r="L196" s="56" t="s">
        <v>28244</v>
      </c>
      <c r="M196" s="58" t="s">
        <v>28245</v>
      </c>
      <c r="N196" t="s">
        <v>252</v>
      </c>
      <c r="O196" s="67" t="s">
        <v>28246</v>
      </c>
      <c r="P196" s="61" t="s">
        <v>2239</v>
      </c>
      <c r="Q196" t="s">
        <v>28247</v>
      </c>
      <c r="R196" s="54" t="s">
        <v>21657</v>
      </c>
      <c r="S196" t="s">
        <v>252</v>
      </c>
    </row>
    <row r="197" spans="1:20" x14ac:dyDescent="0.35">
      <c r="A197" t="s">
        <v>21551</v>
      </c>
      <c r="B197" t="s">
        <v>21660</v>
      </c>
      <c r="C197" t="s">
        <v>252</v>
      </c>
      <c r="F197" t="s">
        <v>12978</v>
      </c>
      <c r="G197" t="s">
        <v>12945</v>
      </c>
      <c r="H197" t="s">
        <v>24392</v>
      </c>
      <c r="I197" t="s">
        <v>24393</v>
      </c>
      <c r="K197" t="s">
        <v>866</v>
      </c>
      <c r="N197" t="s">
        <v>240</v>
      </c>
      <c r="P197" s="61" t="s">
        <v>2239</v>
      </c>
      <c r="Q197" t="s">
        <v>28248</v>
      </c>
      <c r="R197" s="54" t="s">
        <v>20999</v>
      </c>
      <c r="S197" t="s">
        <v>869</v>
      </c>
      <c r="T197" t="s">
        <v>28249</v>
      </c>
    </row>
    <row r="198" spans="1:20" x14ac:dyDescent="0.35">
      <c r="A198" t="s">
        <v>21551</v>
      </c>
      <c r="B198" t="s">
        <v>28250</v>
      </c>
      <c r="C198" t="s">
        <v>252</v>
      </c>
      <c r="F198" t="s">
        <v>12978</v>
      </c>
      <c r="G198" t="s">
        <v>12945</v>
      </c>
      <c r="H198" t="s">
        <v>24392</v>
      </c>
      <c r="I198" t="s">
        <v>24393</v>
      </c>
      <c r="K198" t="s">
        <v>866</v>
      </c>
      <c r="N198" t="s">
        <v>240</v>
      </c>
      <c r="P198" s="61" t="s">
        <v>2239</v>
      </c>
      <c r="Q198" t="s">
        <v>28248</v>
      </c>
      <c r="R198" s="54" t="s">
        <v>20999</v>
      </c>
      <c r="S198" t="s">
        <v>869</v>
      </c>
      <c r="T198" t="s">
        <v>28249</v>
      </c>
    </row>
    <row r="199" spans="1:20" x14ac:dyDescent="0.35">
      <c r="A199" t="s">
        <v>20779</v>
      </c>
      <c r="B199" t="s">
        <v>216</v>
      </c>
      <c r="F199" t="s">
        <v>12978</v>
      </c>
      <c r="G199" t="s">
        <v>12945</v>
      </c>
      <c r="H199" t="s">
        <v>12978</v>
      </c>
      <c r="I199" t="s">
        <v>12945</v>
      </c>
      <c r="K199" t="s">
        <v>866</v>
      </c>
      <c r="N199" t="s">
        <v>240</v>
      </c>
      <c r="P199" s="61" t="s">
        <v>2239</v>
      </c>
      <c r="Q199" t="s">
        <v>28251</v>
      </c>
      <c r="R199" s="54" t="s">
        <v>21021</v>
      </c>
      <c r="S199" t="s">
        <v>252</v>
      </c>
    </row>
    <row r="200" spans="1:20" x14ac:dyDescent="0.35">
      <c r="A200" t="s">
        <v>27819</v>
      </c>
      <c r="B200" t="s">
        <v>22266</v>
      </c>
      <c r="F200" t="s">
        <v>12987</v>
      </c>
      <c r="G200" t="s">
        <v>12955</v>
      </c>
      <c r="H200" t="s">
        <v>12987</v>
      </c>
      <c r="I200" t="s">
        <v>12955</v>
      </c>
      <c r="K200" t="s">
        <v>866</v>
      </c>
      <c r="N200" t="s">
        <v>240</v>
      </c>
      <c r="P200" s="61" t="s">
        <v>2239</v>
      </c>
      <c r="Q200" t="s">
        <v>28252</v>
      </c>
      <c r="R200" s="54" t="s">
        <v>22265</v>
      </c>
      <c r="S200" t="s">
        <v>252</v>
      </c>
      <c r="T200" t="s">
        <v>28253</v>
      </c>
    </row>
    <row r="201" spans="1:20" ht="43" customHeight="1" x14ac:dyDescent="0.35">
      <c r="A201" t="s">
        <v>20779</v>
      </c>
      <c r="B201" t="s">
        <v>21258</v>
      </c>
      <c r="C201" t="s">
        <v>252</v>
      </c>
      <c r="F201" t="s">
        <v>12978</v>
      </c>
      <c r="G201" t="s">
        <v>12945</v>
      </c>
      <c r="H201" t="s">
        <v>24392</v>
      </c>
      <c r="I201" t="s">
        <v>24393</v>
      </c>
      <c r="J201" t="s">
        <v>28043</v>
      </c>
      <c r="K201" t="s">
        <v>866</v>
      </c>
      <c r="L201" t="s">
        <v>28044</v>
      </c>
      <c r="M201" s="54" t="s">
        <v>21243</v>
      </c>
      <c r="N201" t="s">
        <v>869</v>
      </c>
      <c r="O201" s="67" t="s">
        <v>28045</v>
      </c>
      <c r="P201" s="61" t="s">
        <v>2239</v>
      </c>
      <c r="Q201" t="s">
        <v>28046</v>
      </c>
      <c r="R201" s="54" t="s">
        <v>21760</v>
      </c>
      <c r="S201" t="s">
        <v>252</v>
      </c>
    </row>
    <row r="202" spans="1:20" ht="43" customHeight="1" x14ac:dyDescent="0.35">
      <c r="A202" t="s">
        <v>21551</v>
      </c>
      <c r="B202" t="s">
        <v>21756</v>
      </c>
      <c r="C202" t="s">
        <v>252</v>
      </c>
      <c r="F202" t="s">
        <v>12978</v>
      </c>
      <c r="G202" t="s">
        <v>12945</v>
      </c>
      <c r="H202" t="s">
        <v>24392</v>
      </c>
      <c r="I202" t="s">
        <v>24393</v>
      </c>
      <c r="J202" t="s">
        <v>28043</v>
      </c>
      <c r="K202" t="s">
        <v>866</v>
      </c>
      <c r="L202" t="s">
        <v>28044</v>
      </c>
      <c r="M202" s="54" t="s">
        <v>21243</v>
      </c>
      <c r="N202" t="s">
        <v>252</v>
      </c>
      <c r="O202" s="67" t="s">
        <v>28045</v>
      </c>
      <c r="P202" s="61" t="s">
        <v>2239</v>
      </c>
      <c r="Q202" t="s">
        <v>28046</v>
      </c>
      <c r="R202" s="54" t="s">
        <v>21760</v>
      </c>
      <c r="S202" t="s">
        <v>252</v>
      </c>
    </row>
    <row r="203" spans="1:20" x14ac:dyDescent="0.35">
      <c r="A203" t="s">
        <v>21551</v>
      </c>
      <c r="B203" t="s">
        <v>10297</v>
      </c>
      <c r="C203" t="s">
        <v>252</v>
      </c>
      <c r="F203" t="s">
        <v>12978</v>
      </c>
      <c r="G203" t="s">
        <v>12945</v>
      </c>
      <c r="H203" t="s">
        <v>24392</v>
      </c>
      <c r="I203" t="s">
        <v>24393</v>
      </c>
      <c r="K203" t="s">
        <v>866</v>
      </c>
      <c r="L203" t="s">
        <v>28254</v>
      </c>
      <c r="M203" s="54" t="s">
        <v>21715</v>
      </c>
      <c r="N203" t="s">
        <v>252</v>
      </c>
      <c r="O203" s="68" t="s">
        <v>28255</v>
      </c>
      <c r="P203" s="61" t="s">
        <v>2239</v>
      </c>
      <c r="Q203" t="s">
        <v>28256</v>
      </c>
      <c r="R203" s="54" t="s">
        <v>28257</v>
      </c>
      <c r="S203" t="s">
        <v>252</v>
      </c>
    </row>
    <row r="204" spans="1:20" x14ac:dyDescent="0.35">
      <c r="A204" t="s">
        <v>20779</v>
      </c>
      <c r="B204" t="s">
        <v>21234</v>
      </c>
      <c r="F204" t="s">
        <v>12978</v>
      </c>
      <c r="G204" t="s">
        <v>12945</v>
      </c>
      <c r="H204" t="s">
        <v>12978</v>
      </c>
      <c r="I204" t="s">
        <v>12945</v>
      </c>
      <c r="K204" t="s">
        <v>866</v>
      </c>
      <c r="N204" t="s">
        <v>240</v>
      </c>
      <c r="P204" s="61" t="s">
        <v>2239</v>
      </c>
      <c r="Q204" t="s">
        <v>28018</v>
      </c>
      <c r="R204" s="54" t="s">
        <v>21236</v>
      </c>
      <c r="S204" t="s">
        <v>869</v>
      </c>
    </row>
    <row r="205" spans="1:20" ht="72" customHeight="1" x14ac:dyDescent="0.35">
      <c r="A205" t="s">
        <v>21551</v>
      </c>
      <c r="B205" t="s">
        <v>21765</v>
      </c>
      <c r="C205" t="s">
        <v>252</v>
      </c>
      <c r="F205" t="s">
        <v>12978</v>
      </c>
      <c r="G205" t="s">
        <v>12945</v>
      </c>
      <c r="H205" t="s">
        <v>24392</v>
      </c>
      <c r="I205" t="s">
        <v>24393</v>
      </c>
      <c r="J205" t="s">
        <v>28258</v>
      </c>
      <c r="K205" t="s">
        <v>866</v>
      </c>
      <c r="L205" t="s">
        <v>28259</v>
      </c>
      <c r="M205" s="54" t="s">
        <v>21767</v>
      </c>
      <c r="N205" t="s">
        <v>240</v>
      </c>
      <c r="O205" s="67" t="s">
        <v>28260</v>
      </c>
      <c r="P205" s="61" t="s">
        <v>2239</v>
      </c>
      <c r="S205" t="s">
        <v>240</v>
      </c>
    </row>
    <row r="206" spans="1:20" ht="72" customHeight="1" x14ac:dyDescent="0.35">
      <c r="A206" t="s">
        <v>21551</v>
      </c>
      <c r="B206" t="s">
        <v>28261</v>
      </c>
      <c r="C206" t="s">
        <v>252</v>
      </c>
      <c r="F206" t="s">
        <v>12978</v>
      </c>
      <c r="G206" t="s">
        <v>12945</v>
      </c>
      <c r="H206" t="s">
        <v>24392</v>
      </c>
      <c r="I206" t="s">
        <v>24393</v>
      </c>
      <c r="J206" t="s">
        <v>28258</v>
      </c>
      <c r="K206" t="s">
        <v>866</v>
      </c>
      <c r="L206" t="s">
        <v>28259</v>
      </c>
      <c r="M206" s="54" t="s">
        <v>21767</v>
      </c>
      <c r="N206" t="s">
        <v>240</v>
      </c>
      <c r="O206" s="67" t="s">
        <v>28260</v>
      </c>
      <c r="P206" s="61" t="s">
        <v>2239</v>
      </c>
      <c r="S206" t="s">
        <v>240</v>
      </c>
    </row>
    <row r="207" spans="1:20" ht="43" customHeight="1" x14ac:dyDescent="0.35">
      <c r="A207" t="s">
        <v>20779</v>
      </c>
      <c r="B207" t="s">
        <v>28262</v>
      </c>
      <c r="C207" t="s">
        <v>252</v>
      </c>
      <c r="F207" t="s">
        <v>12978</v>
      </c>
      <c r="G207" t="s">
        <v>12945</v>
      </c>
      <c r="H207" t="s">
        <v>24392</v>
      </c>
      <c r="I207" t="s">
        <v>24393</v>
      </c>
      <c r="J207" t="s">
        <v>28043</v>
      </c>
      <c r="K207" t="s">
        <v>866</v>
      </c>
      <c r="L207" t="s">
        <v>28044</v>
      </c>
      <c r="M207" s="54" t="s">
        <v>21243</v>
      </c>
      <c r="N207" t="s">
        <v>252</v>
      </c>
      <c r="O207" s="67" t="s">
        <v>28045</v>
      </c>
      <c r="P207" s="61" t="s">
        <v>2239</v>
      </c>
      <c r="Q207" t="s">
        <v>28046</v>
      </c>
      <c r="R207" s="54" t="s">
        <v>21760</v>
      </c>
      <c r="S207" t="s">
        <v>252</v>
      </c>
    </row>
    <row r="208" spans="1:20" ht="43" customHeight="1" x14ac:dyDescent="0.35">
      <c r="A208" t="s">
        <v>20779</v>
      </c>
      <c r="B208" t="s">
        <v>28263</v>
      </c>
      <c r="C208" t="s">
        <v>252</v>
      </c>
      <c r="F208" t="s">
        <v>12978</v>
      </c>
      <c r="G208" t="s">
        <v>12945</v>
      </c>
      <c r="H208" t="s">
        <v>24392</v>
      </c>
      <c r="I208" t="s">
        <v>24393</v>
      </c>
      <c r="J208" t="s">
        <v>28043</v>
      </c>
      <c r="K208" t="s">
        <v>866</v>
      </c>
      <c r="L208" t="s">
        <v>28044</v>
      </c>
      <c r="M208" s="54" t="s">
        <v>21243</v>
      </c>
      <c r="N208" t="s">
        <v>252</v>
      </c>
      <c r="O208" s="67" t="s">
        <v>28045</v>
      </c>
      <c r="P208" s="61" t="s">
        <v>2239</v>
      </c>
      <c r="Q208" t="s">
        <v>28046</v>
      </c>
      <c r="R208" s="54" t="s">
        <v>21760</v>
      </c>
      <c r="S208" t="s">
        <v>252</v>
      </c>
    </row>
    <row r="209" spans="1:20" x14ac:dyDescent="0.35">
      <c r="A209" t="s">
        <v>19518</v>
      </c>
      <c r="B209" t="s">
        <v>23135</v>
      </c>
      <c r="F209" t="s">
        <v>13005</v>
      </c>
      <c r="G209" t="s">
        <v>12972</v>
      </c>
      <c r="H209" t="s">
        <v>13005</v>
      </c>
      <c r="I209" t="s">
        <v>12972</v>
      </c>
      <c r="K209" t="s">
        <v>866</v>
      </c>
      <c r="L209" t="s">
        <v>28264</v>
      </c>
      <c r="M209" s="54" t="s">
        <v>28265</v>
      </c>
      <c r="N209" t="s">
        <v>252</v>
      </c>
      <c r="O209" s="68" t="s">
        <v>28266</v>
      </c>
      <c r="P209" s="61" t="s">
        <v>2239</v>
      </c>
      <c r="Q209" t="s">
        <v>28267</v>
      </c>
      <c r="R209" s="54" t="s">
        <v>28268</v>
      </c>
      <c r="S209" t="s">
        <v>252</v>
      </c>
    </row>
    <row r="210" spans="1:20" x14ac:dyDescent="0.35">
      <c r="A210" t="s">
        <v>20779</v>
      </c>
      <c r="B210" t="s">
        <v>11193</v>
      </c>
      <c r="F210" t="s">
        <v>12978</v>
      </c>
      <c r="G210" t="s">
        <v>12945</v>
      </c>
      <c r="H210" t="s">
        <v>12978</v>
      </c>
      <c r="I210" t="s">
        <v>12945</v>
      </c>
      <c r="J210" t="s">
        <v>28269</v>
      </c>
      <c r="K210" t="s">
        <v>866</v>
      </c>
      <c r="L210" t="s">
        <v>26034</v>
      </c>
      <c r="M210" s="54" t="s">
        <v>21025</v>
      </c>
      <c r="N210" t="s">
        <v>252</v>
      </c>
      <c r="O210" s="68" t="s">
        <v>28270</v>
      </c>
      <c r="P210" s="61" t="s">
        <v>2239</v>
      </c>
      <c r="Q210" t="s">
        <v>27953</v>
      </c>
      <c r="R210" s="54" t="s">
        <v>20811</v>
      </c>
      <c r="S210" t="s">
        <v>252</v>
      </c>
    </row>
    <row r="211" spans="1:20" x14ac:dyDescent="0.35">
      <c r="A211" t="s">
        <v>27835</v>
      </c>
      <c r="B211" t="s">
        <v>462</v>
      </c>
      <c r="K211" t="s">
        <v>866</v>
      </c>
      <c r="L211" t="s">
        <v>28271</v>
      </c>
      <c r="M211" s="54" t="s">
        <v>28272</v>
      </c>
      <c r="N211" t="s">
        <v>252</v>
      </c>
      <c r="O211" s="68" t="s">
        <v>28273</v>
      </c>
      <c r="P211" s="61" t="s">
        <v>2239</v>
      </c>
      <c r="S211" t="s">
        <v>240</v>
      </c>
    </row>
    <row r="212" spans="1:20" ht="28.75" customHeight="1" x14ac:dyDescent="0.35">
      <c r="A212" t="s">
        <v>7341</v>
      </c>
      <c r="B212" t="s">
        <v>28274</v>
      </c>
      <c r="C212" t="s">
        <v>252</v>
      </c>
      <c r="F212" t="s">
        <v>13005</v>
      </c>
      <c r="G212" t="s">
        <v>12972</v>
      </c>
      <c r="H212" t="s">
        <v>24425</v>
      </c>
      <c r="I212" t="s">
        <v>24426</v>
      </c>
      <c r="K212" t="s">
        <v>866</v>
      </c>
      <c r="L212" s="56" t="s">
        <v>28275</v>
      </c>
      <c r="M212" s="56" t="s">
        <v>28276</v>
      </c>
      <c r="N212" t="s">
        <v>869</v>
      </c>
      <c r="O212" s="67" t="s">
        <v>28277</v>
      </c>
      <c r="P212" s="61" t="s">
        <v>2239</v>
      </c>
      <c r="S212" t="s">
        <v>240</v>
      </c>
    </row>
    <row r="213" spans="1:20" x14ac:dyDescent="0.35">
      <c r="A213" t="s">
        <v>21551</v>
      </c>
      <c r="B213" t="s">
        <v>10519</v>
      </c>
      <c r="C213" t="s">
        <v>252</v>
      </c>
      <c r="F213" t="s">
        <v>12978</v>
      </c>
      <c r="G213" t="s">
        <v>12945</v>
      </c>
      <c r="H213" t="s">
        <v>24392</v>
      </c>
      <c r="I213" t="s">
        <v>24393</v>
      </c>
      <c r="K213" t="s">
        <v>866</v>
      </c>
      <c r="L213" t="s">
        <v>28278</v>
      </c>
      <c r="M213" s="54" t="s">
        <v>21403</v>
      </c>
      <c r="N213" t="s">
        <v>252</v>
      </c>
      <c r="O213" s="68" t="s">
        <v>28279</v>
      </c>
      <c r="P213" s="61" t="s">
        <v>2239</v>
      </c>
      <c r="Q213" t="s">
        <v>28280</v>
      </c>
      <c r="R213" s="54" t="s">
        <v>28281</v>
      </c>
      <c r="S213" t="s">
        <v>252</v>
      </c>
    </row>
    <row r="214" spans="1:20" x14ac:dyDescent="0.35">
      <c r="A214" t="s">
        <v>21551</v>
      </c>
      <c r="B214" t="s">
        <v>21409</v>
      </c>
      <c r="C214" t="s">
        <v>252</v>
      </c>
      <c r="F214" t="s">
        <v>12978</v>
      </c>
      <c r="G214" t="s">
        <v>12945</v>
      </c>
      <c r="H214" t="s">
        <v>24392</v>
      </c>
      <c r="I214" t="s">
        <v>24393</v>
      </c>
      <c r="J214" t="s">
        <v>28282</v>
      </c>
      <c r="K214" t="s">
        <v>866</v>
      </c>
      <c r="L214" t="s">
        <v>28283</v>
      </c>
      <c r="M214" s="54" t="s">
        <v>21396</v>
      </c>
      <c r="N214" t="s">
        <v>252</v>
      </c>
      <c r="O214" s="68" t="s">
        <v>28284</v>
      </c>
      <c r="P214" s="61" t="s">
        <v>2239</v>
      </c>
      <c r="Q214" t="s">
        <v>28285</v>
      </c>
      <c r="R214" s="54" t="s">
        <v>21404</v>
      </c>
      <c r="S214" t="s">
        <v>252</v>
      </c>
    </row>
    <row r="215" spans="1:20" x14ac:dyDescent="0.35">
      <c r="A215" t="s">
        <v>20779</v>
      </c>
      <c r="B215" t="s">
        <v>21377</v>
      </c>
      <c r="C215" t="s">
        <v>252</v>
      </c>
      <c r="F215" t="s">
        <v>12978</v>
      </c>
      <c r="G215" t="s">
        <v>12945</v>
      </c>
      <c r="H215" t="s">
        <v>24392</v>
      </c>
      <c r="I215" t="s">
        <v>24393</v>
      </c>
      <c r="J215" t="s">
        <v>28282</v>
      </c>
      <c r="K215" t="s">
        <v>866</v>
      </c>
      <c r="L215" t="s">
        <v>28283</v>
      </c>
      <c r="M215" s="54" t="s">
        <v>21396</v>
      </c>
      <c r="N215" t="s">
        <v>252</v>
      </c>
      <c r="O215" s="68" t="s">
        <v>28284</v>
      </c>
      <c r="P215" s="61" t="s">
        <v>2239</v>
      </c>
      <c r="Q215" t="s">
        <v>28285</v>
      </c>
      <c r="R215" s="54" t="s">
        <v>21404</v>
      </c>
      <c r="S215" t="s">
        <v>252</v>
      </c>
    </row>
    <row r="216" spans="1:20" ht="43" customHeight="1" x14ac:dyDescent="0.35">
      <c r="A216" t="s">
        <v>21551</v>
      </c>
      <c r="B216" t="s">
        <v>21827</v>
      </c>
      <c r="C216" t="s">
        <v>252</v>
      </c>
      <c r="F216" t="s">
        <v>12978</v>
      </c>
      <c r="G216" t="s">
        <v>12945</v>
      </c>
      <c r="H216" t="s">
        <v>24392</v>
      </c>
      <c r="I216" t="s">
        <v>24393</v>
      </c>
      <c r="K216" t="s">
        <v>866</v>
      </c>
      <c r="L216" t="s">
        <v>28286</v>
      </c>
      <c r="M216" s="54" t="s">
        <v>21829</v>
      </c>
      <c r="N216" t="s">
        <v>252</v>
      </c>
      <c r="O216" s="67" t="s">
        <v>28287</v>
      </c>
      <c r="P216" s="61" t="s">
        <v>2239</v>
      </c>
      <c r="S216" t="s">
        <v>240</v>
      </c>
    </row>
    <row r="217" spans="1:20" x14ac:dyDescent="0.35">
      <c r="A217" t="s">
        <v>20779</v>
      </c>
      <c r="B217" t="s">
        <v>21133</v>
      </c>
      <c r="F217" t="s">
        <v>12978</v>
      </c>
      <c r="G217" t="s">
        <v>12945</v>
      </c>
      <c r="H217" t="s">
        <v>12978</v>
      </c>
      <c r="I217" t="s">
        <v>12945</v>
      </c>
      <c r="K217" t="s">
        <v>866</v>
      </c>
      <c r="N217" t="s">
        <v>240</v>
      </c>
      <c r="P217" s="61" t="s">
        <v>2239</v>
      </c>
      <c r="Q217" t="s">
        <v>28288</v>
      </c>
      <c r="R217" s="54" t="s">
        <v>28289</v>
      </c>
      <c r="S217" t="s">
        <v>869</v>
      </c>
      <c r="T217" t="s">
        <v>28290</v>
      </c>
    </row>
    <row r="218" spans="1:20" x14ac:dyDescent="0.35">
      <c r="A218" t="s">
        <v>21551</v>
      </c>
      <c r="B218" t="s">
        <v>10824</v>
      </c>
      <c r="C218" t="s">
        <v>252</v>
      </c>
      <c r="F218" t="s">
        <v>12978</v>
      </c>
      <c r="G218" t="s">
        <v>12945</v>
      </c>
      <c r="H218" t="s">
        <v>24392</v>
      </c>
      <c r="I218" t="s">
        <v>24393</v>
      </c>
      <c r="J218" t="s">
        <v>28291</v>
      </c>
      <c r="K218" t="s">
        <v>866</v>
      </c>
      <c r="L218" t="s">
        <v>10826</v>
      </c>
      <c r="M218" s="54" t="s">
        <v>21867</v>
      </c>
      <c r="N218" t="s">
        <v>252</v>
      </c>
      <c r="O218" s="68" t="s">
        <v>28292</v>
      </c>
      <c r="P218" s="61" t="s">
        <v>2239</v>
      </c>
      <c r="Q218" t="s">
        <v>28293</v>
      </c>
      <c r="R218" s="54" t="s">
        <v>21869</v>
      </c>
      <c r="S218" t="s">
        <v>252</v>
      </c>
    </row>
    <row r="219" spans="1:20" x14ac:dyDescent="0.35">
      <c r="A219" t="s">
        <v>21551</v>
      </c>
      <c r="B219" t="s">
        <v>28294</v>
      </c>
      <c r="C219" t="s">
        <v>252</v>
      </c>
      <c r="F219" t="s">
        <v>12978</v>
      </c>
      <c r="G219" t="s">
        <v>12945</v>
      </c>
      <c r="H219" t="s">
        <v>24392</v>
      </c>
      <c r="I219" t="s">
        <v>24393</v>
      </c>
      <c r="K219" t="s">
        <v>866</v>
      </c>
      <c r="N219" t="s">
        <v>240</v>
      </c>
      <c r="P219" s="61" t="s">
        <v>2239</v>
      </c>
      <c r="Q219" t="s">
        <v>28293</v>
      </c>
      <c r="R219" s="54" t="s">
        <v>21869</v>
      </c>
      <c r="S219" t="s">
        <v>869</v>
      </c>
      <c r="T219" t="s">
        <v>28295</v>
      </c>
    </row>
    <row r="220" spans="1:20" x14ac:dyDescent="0.35">
      <c r="A220" t="s">
        <v>20779</v>
      </c>
      <c r="B220" t="s">
        <v>21495</v>
      </c>
      <c r="F220" t="s">
        <v>12978</v>
      </c>
      <c r="G220" t="s">
        <v>12945</v>
      </c>
      <c r="H220" t="s">
        <v>12978</v>
      </c>
      <c r="I220" t="s">
        <v>12945</v>
      </c>
      <c r="K220" t="s">
        <v>866</v>
      </c>
      <c r="N220" t="s">
        <v>240</v>
      </c>
      <c r="P220" s="61" t="s">
        <v>2239</v>
      </c>
      <c r="S220" t="s">
        <v>240</v>
      </c>
    </row>
    <row r="221" spans="1:20" x14ac:dyDescent="0.35">
      <c r="A221" t="s">
        <v>20779</v>
      </c>
      <c r="B221" t="s">
        <v>21029</v>
      </c>
      <c r="E221" t="s">
        <v>252</v>
      </c>
      <c r="F221" t="s">
        <v>12978</v>
      </c>
      <c r="G221" t="s">
        <v>12945</v>
      </c>
      <c r="H221" t="s">
        <v>25203</v>
      </c>
      <c r="I221" t="s">
        <v>25204</v>
      </c>
      <c r="K221" t="s">
        <v>866</v>
      </c>
      <c r="N221" t="s">
        <v>240</v>
      </c>
      <c r="P221" s="61" t="s">
        <v>2239</v>
      </c>
      <c r="S221" t="s">
        <v>240</v>
      </c>
    </row>
    <row r="222" spans="1:20" x14ac:dyDescent="0.35">
      <c r="A222" t="s">
        <v>19512</v>
      </c>
      <c r="B222" t="s">
        <v>9302</v>
      </c>
      <c r="F222" t="s">
        <v>12993</v>
      </c>
      <c r="G222" t="s">
        <v>12961</v>
      </c>
      <c r="H222" t="s">
        <v>12993</v>
      </c>
      <c r="I222" t="s">
        <v>12961</v>
      </c>
      <c r="K222" t="s">
        <v>866</v>
      </c>
      <c r="L222" t="s">
        <v>9302</v>
      </c>
      <c r="M222" s="54" t="s">
        <v>22798</v>
      </c>
      <c r="N222" t="s">
        <v>252</v>
      </c>
      <c r="O222" s="68" t="s">
        <v>28296</v>
      </c>
      <c r="P222" s="61" t="s">
        <v>2239</v>
      </c>
      <c r="S222" t="s">
        <v>240</v>
      </c>
    </row>
    <row r="223" spans="1:20" ht="28.75" customHeight="1" x14ac:dyDescent="0.35">
      <c r="A223" t="s">
        <v>21551</v>
      </c>
      <c r="B223" s="60" t="s">
        <v>28297</v>
      </c>
      <c r="C223" t="s">
        <v>252</v>
      </c>
      <c r="F223" t="s">
        <v>12978</v>
      </c>
      <c r="G223" t="s">
        <v>12945</v>
      </c>
      <c r="H223" t="s">
        <v>24392</v>
      </c>
      <c r="I223" t="s">
        <v>24393</v>
      </c>
      <c r="K223" t="s">
        <v>866</v>
      </c>
      <c r="L223" s="56" t="s">
        <v>28216</v>
      </c>
      <c r="M223" s="56" t="s">
        <v>28217</v>
      </c>
      <c r="N223" t="s">
        <v>869</v>
      </c>
      <c r="O223" s="67" t="s">
        <v>28218</v>
      </c>
      <c r="P223" s="61" t="s">
        <v>2239</v>
      </c>
      <c r="S223" t="s">
        <v>240</v>
      </c>
    </row>
    <row r="224" spans="1:20" x14ac:dyDescent="0.35">
      <c r="A224" t="s">
        <v>19518</v>
      </c>
      <c r="B224" t="s">
        <v>28298</v>
      </c>
      <c r="C224" t="s">
        <v>252</v>
      </c>
      <c r="F224" t="s">
        <v>13005</v>
      </c>
      <c r="G224" t="s">
        <v>12972</v>
      </c>
      <c r="H224" t="s">
        <v>24425</v>
      </c>
      <c r="I224" t="s">
        <v>24426</v>
      </c>
      <c r="K224" t="s">
        <v>866</v>
      </c>
      <c r="N224" t="s">
        <v>240</v>
      </c>
      <c r="P224" s="61" t="s">
        <v>2239</v>
      </c>
      <c r="S224" t="s">
        <v>240</v>
      </c>
    </row>
    <row r="225" spans="1:19" x14ac:dyDescent="0.35">
      <c r="A225" t="s">
        <v>27819</v>
      </c>
      <c r="B225" s="60" t="s">
        <v>28299</v>
      </c>
      <c r="F225" t="s">
        <v>12987</v>
      </c>
      <c r="G225" t="s">
        <v>12955</v>
      </c>
      <c r="H225" t="s">
        <v>12987</v>
      </c>
      <c r="I225" t="s">
        <v>12955</v>
      </c>
      <c r="K225" t="s">
        <v>866</v>
      </c>
      <c r="L225" t="s">
        <v>22949</v>
      </c>
      <c r="M225" s="54" t="s">
        <v>28300</v>
      </c>
      <c r="N225" t="s">
        <v>252</v>
      </c>
      <c r="O225" s="68" t="s">
        <v>28301</v>
      </c>
      <c r="P225" s="61" t="s">
        <v>2239</v>
      </c>
      <c r="S225" t="s">
        <v>869</v>
      </c>
    </row>
    <row r="226" spans="1:19" x14ac:dyDescent="0.35">
      <c r="A226" t="s">
        <v>27819</v>
      </c>
      <c r="B226" s="60" t="s">
        <v>28302</v>
      </c>
      <c r="F226" t="s">
        <v>12987</v>
      </c>
      <c r="G226" t="s">
        <v>12955</v>
      </c>
      <c r="H226" t="s">
        <v>12987</v>
      </c>
      <c r="I226" t="s">
        <v>12955</v>
      </c>
      <c r="K226" t="s">
        <v>866</v>
      </c>
      <c r="L226" t="s">
        <v>22949</v>
      </c>
      <c r="M226" s="54" t="s">
        <v>28300</v>
      </c>
      <c r="N226" t="s">
        <v>252</v>
      </c>
      <c r="O226" s="68" t="s">
        <v>28301</v>
      </c>
      <c r="P226" s="61" t="s">
        <v>2239</v>
      </c>
      <c r="S226" t="s">
        <v>869</v>
      </c>
    </row>
    <row r="227" spans="1:19" x14ac:dyDescent="0.35">
      <c r="A227" t="s">
        <v>27835</v>
      </c>
      <c r="B227" t="s">
        <v>23373</v>
      </c>
      <c r="K227" t="s">
        <v>866</v>
      </c>
      <c r="N227" t="s">
        <v>240</v>
      </c>
      <c r="P227" s="61" t="s">
        <v>2239</v>
      </c>
      <c r="S227" t="s">
        <v>240</v>
      </c>
    </row>
    <row r="228" spans="1:19" x14ac:dyDescent="0.35">
      <c r="A228" t="s">
        <v>27819</v>
      </c>
      <c r="B228" t="s">
        <v>21973</v>
      </c>
      <c r="F228" t="s">
        <v>12987</v>
      </c>
      <c r="G228" t="s">
        <v>12955</v>
      </c>
      <c r="H228" t="s">
        <v>12987</v>
      </c>
      <c r="I228" t="s">
        <v>12955</v>
      </c>
      <c r="K228" t="s">
        <v>866</v>
      </c>
      <c r="N228" t="s">
        <v>240</v>
      </c>
      <c r="P228" s="61" t="s">
        <v>2239</v>
      </c>
      <c r="S228" t="s">
        <v>240</v>
      </c>
    </row>
    <row r="229" spans="1:19" x14ac:dyDescent="0.35">
      <c r="A229" t="s">
        <v>2063</v>
      </c>
      <c r="B229" t="s">
        <v>490</v>
      </c>
      <c r="K229" t="s">
        <v>866</v>
      </c>
      <c r="N229" t="s">
        <v>240</v>
      </c>
      <c r="P229" s="61" t="s">
        <v>2239</v>
      </c>
      <c r="S229" t="s">
        <v>22</v>
      </c>
    </row>
    <row r="230" spans="1:19" x14ac:dyDescent="0.35">
      <c r="A230" t="s">
        <v>12922</v>
      </c>
      <c r="B230" t="s">
        <v>490</v>
      </c>
      <c r="K230" t="s">
        <v>866</v>
      </c>
      <c r="N230" t="s">
        <v>240</v>
      </c>
      <c r="P230" s="61" t="s">
        <v>2239</v>
      </c>
      <c r="S230" t="s">
        <v>22</v>
      </c>
    </row>
    <row r="231" spans="1:19" x14ac:dyDescent="0.35">
      <c r="A231" t="s">
        <v>20779</v>
      </c>
      <c r="B231" t="s">
        <v>26172</v>
      </c>
      <c r="F231" t="s">
        <v>12978</v>
      </c>
      <c r="G231" t="s">
        <v>12945</v>
      </c>
      <c r="H231" t="s">
        <v>12978</v>
      </c>
      <c r="I231" t="s">
        <v>12945</v>
      </c>
      <c r="K231" t="s">
        <v>866</v>
      </c>
      <c r="N231" t="s">
        <v>240</v>
      </c>
      <c r="P231" s="61" t="s">
        <v>2239</v>
      </c>
      <c r="S231" t="s">
        <v>22</v>
      </c>
    </row>
    <row r="232" spans="1:19" x14ac:dyDescent="0.35">
      <c r="A232" t="s">
        <v>20779</v>
      </c>
      <c r="B232" t="s">
        <v>21532</v>
      </c>
      <c r="F232" t="s">
        <v>12978</v>
      </c>
      <c r="G232" t="s">
        <v>12945</v>
      </c>
      <c r="H232" t="s">
        <v>12978</v>
      </c>
      <c r="I232" t="s">
        <v>12945</v>
      </c>
      <c r="K232" t="s">
        <v>866</v>
      </c>
      <c r="N232" t="s">
        <v>240</v>
      </c>
      <c r="P232" s="61" t="s">
        <v>2239</v>
      </c>
      <c r="S232" t="s">
        <v>22</v>
      </c>
    </row>
    <row r="233" spans="1:19" x14ac:dyDescent="0.35">
      <c r="A233" t="s">
        <v>20779</v>
      </c>
      <c r="B233" t="s">
        <v>21533</v>
      </c>
      <c r="F233" t="s">
        <v>12978</v>
      </c>
      <c r="G233" t="s">
        <v>12945</v>
      </c>
      <c r="H233" t="s">
        <v>12978</v>
      </c>
      <c r="I233" t="s">
        <v>12945</v>
      </c>
      <c r="K233" t="s">
        <v>866</v>
      </c>
      <c r="N233" t="s">
        <v>240</v>
      </c>
      <c r="P233" s="61" t="s">
        <v>2239</v>
      </c>
      <c r="S233" t="s">
        <v>22</v>
      </c>
    </row>
    <row r="234" spans="1:19" ht="57.75" customHeight="1" x14ac:dyDescent="0.35">
      <c r="A234" t="s">
        <v>27835</v>
      </c>
      <c r="B234" t="s">
        <v>494</v>
      </c>
      <c r="K234" t="s">
        <v>866</v>
      </c>
      <c r="L234" t="s">
        <v>28303</v>
      </c>
      <c r="M234" s="54" t="s">
        <v>28304</v>
      </c>
      <c r="N234" t="s">
        <v>252</v>
      </c>
      <c r="O234" s="67" t="s">
        <v>28305</v>
      </c>
      <c r="P234" s="61" t="s">
        <v>2239</v>
      </c>
      <c r="Q234" t="s">
        <v>28306</v>
      </c>
      <c r="R234" s="54" t="s">
        <v>28307</v>
      </c>
      <c r="S234" t="s">
        <v>252</v>
      </c>
    </row>
    <row r="235" spans="1:19" ht="72" customHeight="1" x14ac:dyDescent="0.35">
      <c r="A235" t="s">
        <v>27835</v>
      </c>
      <c r="B235" t="s">
        <v>28308</v>
      </c>
      <c r="J235" t="s">
        <v>28309</v>
      </c>
      <c r="K235" t="s">
        <v>866</v>
      </c>
      <c r="L235" s="56" t="s">
        <v>28310</v>
      </c>
      <c r="M235" s="58" t="s">
        <v>28311</v>
      </c>
      <c r="N235" t="s">
        <v>869</v>
      </c>
      <c r="O235" s="67" t="s">
        <v>28312</v>
      </c>
      <c r="P235" s="61" t="s">
        <v>2239</v>
      </c>
      <c r="Q235" t="s">
        <v>28306</v>
      </c>
      <c r="R235" s="54" t="s">
        <v>28307</v>
      </c>
      <c r="S235" t="s">
        <v>252</v>
      </c>
    </row>
    <row r="236" spans="1:19" ht="72" customHeight="1" x14ac:dyDescent="0.35">
      <c r="A236" t="s">
        <v>27835</v>
      </c>
      <c r="B236" t="s">
        <v>26177</v>
      </c>
      <c r="J236" t="s">
        <v>28309</v>
      </c>
      <c r="K236" t="s">
        <v>866</v>
      </c>
      <c r="L236" s="56" t="s">
        <v>28310</v>
      </c>
      <c r="M236" s="58" t="s">
        <v>28311</v>
      </c>
      <c r="N236" t="s">
        <v>869</v>
      </c>
      <c r="O236" s="67" t="s">
        <v>28312</v>
      </c>
      <c r="P236" s="61" t="s">
        <v>2239</v>
      </c>
      <c r="Q236" t="s">
        <v>28306</v>
      </c>
      <c r="R236" s="54" t="s">
        <v>28307</v>
      </c>
      <c r="S236" t="s">
        <v>252</v>
      </c>
    </row>
    <row r="237" spans="1:19" ht="28.75" customHeight="1" x14ac:dyDescent="0.35">
      <c r="A237" t="s">
        <v>21551</v>
      </c>
      <c r="B237" t="s">
        <v>21836</v>
      </c>
      <c r="C237" t="s">
        <v>252</v>
      </c>
      <c r="F237" t="s">
        <v>12978</v>
      </c>
      <c r="G237" t="s">
        <v>12945</v>
      </c>
      <c r="H237" t="s">
        <v>24392</v>
      </c>
      <c r="I237" t="s">
        <v>24393</v>
      </c>
      <c r="K237" t="s">
        <v>866</v>
      </c>
      <c r="L237" t="s">
        <v>28313</v>
      </c>
      <c r="M237" s="54" t="s">
        <v>21837</v>
      </c>
      <c r="N237" t="s">
        <v>869</v>
      </c>
      <c r="O237" s="67" t="s">
        <v>28314</v>
      </c>
      <c r="P237" s="61" t="s">
        <v>2239</v>
      </c>
      <c r="S237" t="s">
        <v>240</v>
      </c>
    </row>
    <row r="238" spans="1:19" x14ac:dyDescent="0.35">
      <c r="A238" t="s">
        <v>27819</v>
      </c>
      <c r="B238" s="60" t="s">
        <v>28315</v>
      </c>
      <c r="F238" t="s">
        <v>12987</v>
      </c>
      <c r="G238" t="s">
        <v>12955</v>
      </c>
      <c r="H238" t="s">
        <v>12987</v>
      </c>
      <c r="I238" t="s">
        <v>12955</v>
      </c>
      <c r="K238" t="s">
        <v>866</v>
      </c>
      <c r="N238" t="s">
        <v>240</v>
      </c>
      <c r="P238" s="61" t="s">
        <v>2239</v>
      </c>
      <c r="S238" t="s">
        <v>252</v>
      </c>
    </row>
    <row r="239" spans="1:19" x14ac:dyDescent="0.35">
      <c r="A239" t="s">
        <v>19518</v>
      </c>
      <c r="B239" t="s">
        <v>23145</v>
      </c>
      <c r="C239" t="s">
        <v>252</v>
      </c>
      <c r="F239" t="s">
        <v>13005</v>
      </c>
      <c r="G239" t="s">
        <v>12972</v>
      </c>
      <c r="H239" t="s">
        <v>24425</v>
      </c>
      <c r="I239" t="s">
        <v>24426</v>
      </c>
      <c r="K239" t="s">
        <v>866</v>
      </c>
      <c r="N239" t="s">
        <v>240</v>
      </c>
      <c r="P239" s="61" t="s">
        <v>2239</v>
      </c>
      <c r="S239" t="s">
        <v>240</v>
      </c>
    </row>
    <row r="240" spans="1:19" x14ac:dyDescent="0.35">
      <c r="A240" t="s">
        <v>27835</v>
      </c>
      <c r="B240" t="s">
        <v>3774</v>
      </c>
      <c r="K240" t="s">
        <v>866</v>
      </c>
      <c r="L240" t="s">
        <v>28316</v>
      </c>
      <c r="M240" s="54" t="s">
        <v>28317</v>
      </c>
      <c r="N240" t="s">
        <v>252</v>
      </c>
      <c r="O240" s="68" t="s">
        <v>28318</v>
      </c>
      <c r="P240" s="61" t="s">
        <v>2239</v>
      </c>
      <c r="S240" t="s">
        <v>240</v>
      </c>
    </row>
    <row r="241" spans="1:19" x14ac:dyDescent="0.35">
      <c r="A241" t="s">
        <v>27835</v>
      </c>
      <c r="B241" t="s">
        <v>23412</v>
      </c>
      <c r="K241" t="s">
        <v>866</v>
      </c>
      <c r="L241" t="s">
        <v>3922</v>
      </c>
      <c r="M241" s="54" t="s">
        <v>28319</v>
      </c>
      <c r="N241" t="s">
        <v>252</v>
      </c>
      <c r="O241" s="68" t="s">
        <v>28320</v>
      </c>
      <c r="P241" s="61" t="s">
        <v>2239</v>
      </c>
      <c r="S241" t="s">
        <v>240</v>
      </c>
    </row>
    <row r="242" spans="1:19" x14ac:dyDescent="0.35">
      <c r="A242" t="s">
        <v>27835</v>
      </c>
      <c r="B242" t="s">
        <v>23425</v>
      </c>
      <c r="K242" t="s">
        <v>866</v>
      </c>
      <c r="L242" t="s">
        <v>3936</v>
      </c>
      <c r="M242" s="54" t="s">
        <v>28321</v>
      </c>
      <c r="N242" t="s">
        <v>252</v>
      </c>
      <c r="O242" s="68" t="s">
        <v>28322</v>
      </c>
      <c r="P242" s="61" t="s">
        <v>2239</v>
      </c>
      <c r="S242" t="s">
        <v>240</v>
      </c>
    </row>
    <row r="243" spans="1:19" x14ac:dyDescent="0.35">
      <c r="A243" t="s">
        <v>27835</v>
      </c>
      <c r="B243" t="s">
        <v>23428</v>
      </c>
      <c r="K243" t="s">
        <v>866</v>
      </c>
      <c r="N243" t="s">
        <v>240</v>
      </c>
      <c r="P243" s="61" t="s">
        <v>2239</v>
      </c>
      <c r="S243" t="s">
        <v>240</v>
      </c>
    </row>
    <row r="244" spans="1:19" x14ac:dyDescent="0.35">
      <c r="A244" t="s">
        <v>27835</v>
      </c>
      <c r="B244" t="s">
        <v>23415</v>
      </c>
      <c r="K244" t="s">
        <v>866</v>
      </c>
      <c r="N244" t="s">
        <v>240</v>
      </c>
      <c r="P244" s="61" t="s">
        <v>2239</v>
      </c>
      <c r="S244" t="s">
        <v>240</v>
      </c>
    </row>
    <row r="245" spans="1:19" x14ac:dyDescent="0.35">
      <c r="A245" t="s">
        <v>27819</v>
      </c>
      <c r="B245" t="s">
        <v>231</v>
      </c>
      <c r="F245" t="s">
        <v>12987</v>
      </c>
      <c r="G245" t="s">
        <v>12955</v>
      </c>
      <c r="H245" t="s">
        <v>12987</v>
      </c>
      <c r="I245" t="s">
        <v>12955</v>
      </c>
      <c r="K245" t="s">
        <v>866</v>
      </c>
      <c r="L245" t="s">
        <v>28323</v>
      </c>
      <c r="M245" s="54" t="s">
        <v>28324</v>
      </c>
      <c r="N245" t="s">
        <v>252</v>
      </c>
      <c r="O245" s="68" t="s">
        <v>28325</v>
      </c>
      <c r="P245" s="61" t="s">
        <v>2239</v>
      </c>
      <c r="Q245" t="s">
        <v>28326</v>
      </c>
      <c r="R245" s="54" t="s">
        <v>21932</v>
      </c>
      <c r="S245" t="s">
        <v>252</v>
      </c>
    </row>
    <row r="246" spans="1:19" ht="28.75" customHeight="1" x14ac:dyDescent="0.35">
      <c r="A246" t="s">
        <v>20779</v>
      </c>
      <c r="B246" t="s">
        <v>20812</v>
      </c>
      <c r="F246" t="s">
        <v>12978</v>
      </c>
      <c r="G246" t="s">
        <v>12945</v>
      </c>
      <c r="H246" t="s">
        <v>12978</v>
      </c>
      <c r="I246" t="s">
        <v>12945</v>
      </c>
      <c r="K246" t="s">
        <v>866</v>
      </c>
      <c r="L246" s="56" t="s">
        <v>28327</v>
      </c>
      <c r="M246" s="58" t="s">
        <v>28328</v>
      </c>
      <c r="N246" t="s">
        <v>28159</v>
      </c>
      <c r="O246" s="67" t="s">
        <v>28329</v>
      </c>
      <c r="P246" s="61" t="s">
        <v>2239</v>
      </c>
      <c r="Q246" t="s">
        <v>27953</v>
      </c>
      <c r="R246" s="54" t="s">
        <v>20811</v>
      </c>
      <c r="S246" t="s">
        <v>252</v>
      </c>
    </row>
    <row r="247" spans="1:19" x14ac:dyDescent="0.35">
      <c r="A247" t="s">
        <v>20779</v>
      </c>
      <c r="B247" t="s">
        <v>233</v>
      </c>
      <c r="C247" t="s">
        <v>252</v>
      </c>
      <c r="F247" t="s">
        <v>12978</v>
      </c>
      <c r="G247" t="s">
        <v>12945</v>
      </c>
      <c r="H247" t="s">
        <v>24392</v>
      </c>
      <c r="I247" t="s">
        <v>24393</v>
      </c>
      <c r="J247" t="s">
        <v>28193</v>
      </c>
      <c r="K247" t="s">
        <v>866</v>
      </c>
      <c r="L247" t="s">
        <v>28194</v>
      </c>
      <c r="M247" s="54" t="s">
        <v>21036</v>
      </c>
      <c r="N247" t="s">
        <v>252</v>
      </c>
      <c r="O247" s="68" t="s">
        <v>28195</v>
      </c>
      <c r="P247" s="61" t="s">
        <v>2239</v>
      </c>
      <c r="Q247" t="s">
        <v>28196</v>
      </c>
      <c r="R247" s="54" t="s">
        <v>21038</v>
      </c>
      <c r="S247" t="s">
        <v>252</v>
      </c>
    </row>
    <row r="248" spans="1:19" x14ac:dyDescent="0.35">
      <c r="A248" t="s">
        <v>20779</v>
      </c>
      <c r="B248" t="s">
        <v>21045</v>
      </c>
      <c r="F248" t="s">
        <v>12978</v>
      </c>
      <c r="G248" t="s">
        <v>12945</v>
      </c>
      <c r="H248" t="s">
        <v>12978</v>
      </c>
      <c r="I248" t="s">
        <v>12945</v>
      </c>
      <c r="K248" t="s">
        <v>866</v>
      </c>
      <c r="L248" t="s">
        <v>28330</v>
      </c>
      <c r="M248" s="54" t="s">
        <v>21046</v>
      </c>
      <c r="N248" t="s">
        <v>869</v>
      </c>
      <c r="O248" s="68" t="s">
        <v>28331</v>
      </c>
      <c r="P248" s="61" t="s">
        <v>2239</v>
      </c>
      <c r="Q248" t="s">
        <v>28332</v>
      </c>
      <c r="R248" s="54" t="s">
        <v>21047</v>
      </c>
      <c r="S248" t="s">
        <v>252</v>
      </c>
    </row>
    <row r="249" spans="1:19" x14ac:dyDescent="0.35">
      <c r="A249" t="s">
        <v>20779</v>
      </c>
      <c r="B249" t="s">
        <v>21053</v>
      </c>
      <c r="C249" t="s">
        <v>252</v>
      </c>
      <c r="F249" t="s">
        <v>12978</v>
      </c>
      <c r="G249" t="s">
        <v>12945</v>
      </c>
      <c r="H249" t="s">
        <v>24392</v>
      </c>
      <c r="I249" t="s">
        <v>24393</v>
      </c>
      <c r="K249" t="s">
        <v>866</v>
      </c>
      <c r="N249" t="s">
        <v>240</v>
      </c>
      <c r="P249" s="61" t="s">
        <v>2239</v>
      </c>
      <c r="S249" t="s">
        <v>240</v>
      </c>
    </row>
    <row r="250" spans="1:19" x14ac:dyDescent="0.35">
      <c r="A250" t="s">
        <v>20779</v>
      </c>
      <c r="B250" t="s">
        <v>21055</v>
      </c>
      <c r="C250" t="s">
        <v>252</v>
      </c>
      <c r="F250" t="s">
        <v>12978</v>
      </c>
      <c r="G250" t="s">
        <v>12945</v>
      </c>
      <c r="H250" t="s">
        <v>24392</v>
      </c>
      <c r="I250" t="s">
        <v>24393</v>
      </c>
      <c r="K250" t="s">
        <v>866</v>
      </c>
      <c r="N250" t="s">
        <v>240</v>
      </c>
      <c r="P250" s="61" t="s">
        <v>2239</v>
      </c>
      <c r="S250" t="s">
        <v>240</v>
      </c>
    </row>
    <row r="251" spans="1:19" x14ac:dyDescent="0.35">
      <c r="A251" t="s">
        <v>20779</v>
      </c>
      <c r="B251" t="s">
        <v>21061</v>
      </c>
      <c r="C251" t="s">
        <v>252</v>
      </c>
      <c r="F251" t="s">
        <v>12978</v>
      </c>
      <c r="G251" t="s">
        <v>12945</v>
      </c>
      <c r="H251" t="s">
        <v>24392</v>
      </c>
      <c r="I251" t="s">
        <v>24393</v>
      </c>
      <c r="K251" t="s">
        <v>866</v>
      </c>
      <c r="N251" t="s">
        <v>240</v>
      </c>
      <c r="P251" s="61" t="s">
        <v>2239</v>
      </c>
      <c r="S251" t="s">
        <v>240</v>
      </c>
    </row>
    <row r="252" spans="1:19" x14ac:dyDescent="0.35">
      <c r="A252" t="s">
        <v>20779</v>
      </c>
      <c r="B252" t="s">
        <v>112</v>
      </c>
      <c r="F252" t="s">
        <v>12978</v>
      </c>
      <c r="G252" t="s">
        <v>12945</v>
      </c>
      <c r="H252" t="s">
        <v>12978</v>
      </c>
      <c r="I252" t="s">
        <v>12945</v>
      </c>
      <c r="K252" t="s">
        <v>866</v>
      </c>
      <c r="L252" t="s">
        <v>28330</v>
      </c>
      <c r="M252" s="54" t="s">
        <v>21046</v>
      </c>
      <c r="N252" t="s">
        <v>252</v>
      </c>
      <c r="O252" s="68" t="s">
        <v>28331</v>
      </c>
      <c r="P252" s="61" t="s">
        <v>2239</v>
      </c>
      <c r="Q252" t="s">
        <v>27953</v>
      </c>
      <c r="R252" s="54" t="s">
        <v>20811</v>
      </c>
      <c r="S252" t="s">
        <v>252</v>
      </c>
    </row>
    <row r="253" spans="1:19" x14ac:dyDescent="0.35">
      <c r="A253" t="s">
        <v>7341</v>
      </c>
      <c r="B253" t="s">
        <v>20672</v>
      </c>
      <c r="C253" t="s">
        <v>252</v>
      </c>
      <c r="F253" t="s">
        <v>13005</v>
      </c>
      <c r="G253" t="s">
        <v>12972</v>
      </c>
      <c r="H253" t="s">
        <v>24425</v>
      </c>
      <c r="I253" t="s">
        <v>24426</v>
      </c>
      <c r="K253" t="s">
        <v>866</v>
      </c>
      <c r="L253" t="s">
        <v>28333</v>
      </c>
      <c r="M253" s="54" t="s">
        <v>28334</v>
      </c>
      <c r="N253" t="s">
        <v>252</v>
      </c>
      <c r="O253" s="68" t="s">
        <v>28335</v>
      </c>
      <c r="P253" s="61" t="s">
        <v>2239</v>
      </c>
      <c r="S253" t="s">
        <v>240</v>
      </c>
    </row>
    <row r="254" spans="1:19" ht="43" customHeight="1" x14ac:dyDescent="0.35">
      <c r="A254" t="s">
        <v>21551</v>
      </c>
      <c r="B254" t="s">
        <v>28336</v>
      </c>
      <c r="C254" t="s">
        <v>252</v>
      </c>
      <c r="F254" t="s">
        <v>12978</v>
      </c>
      <c r="G254" t="s">
        <v>12945</v>
      </c>
      <c r="H254" t="s">
        <v>24392</v>
      </c>
      <c r="I254" t="s">
        <v>24393</v>
      </c>
      <c r="K254" t="s">
        <v>866</v>
      </c>
      <c r="L254" t="s">
        <v>28337</v>
      </c>
      <c r="M254" s="54" t="s">
        <v>21652</v>
      </c>
      <c r="N254" t="s">
        <v>869</v>
      </c>
      <c r="O254" s="67" t="s">
        <v>28338</v>
      </c>
      <c r="P254" s="61" t="s">
        <v>2239</v>
      </c>
    </row>
    <row r="255" spans="1:19" ht="57.75" customHeight="1" x14ac:dyDescent="0.35">
      <c r="A255" t="s">
        <v>21551</v>
      </c>
      <c r="B255" t="s">
        <v>28339</v>
      </c>
      <c r="C255" t="s">
        <v>252</v>
      </c>
      <c r="F255" t="s">
        <v>12978</v>
      </c>
      <c r="G255" t="s">
        <v>12945</v>
      </c>
      <c r="H255" t="s">
        <v>24392</v>
      </c>
      <c r="I255" t="s">
        <v>24393</v>
      </c>
      <c r="K255" t="s">
        <v>866</v>
      </c>
      <c r="L255" t="s">
        <v>28340</v>
      </c>
      <c r="M255" s="54" t="s">
        <v>21673</v>
      </c>
      <c r="N255" t="s">
        <v>869</v>
      </c>
      <c r="O255" s="67" t="s">
        <v>28341</v>
      </c>
      <c r="P255" s="61" t="s">
        <v>2239</v>
      </c>
    </row>
    <row r="256" spans="1:19" x14ac:dyDescent="0.35">
      <c r="A256" t="s">
        <v>20779</v>
      </c>
      <c r="B256" t="s">
        <v>28342</v>
      </c>
      <c r="F256" t="s">
        <v>12978</v>
      </c>
      <c r="G256" t="s">
        <v>12945</v>
      </c>
      <c r="H256" t="s">
        <v>12978</v>
      </c>
      <c r="I256" t="s">
        <v>12945</v>
      </c>
      <c r="K256" t="s">
        <v>866</v>
      </c>
      <c r="N256" t="s">
        <v>240</v>
      </c>
      <c r="P256" s="61" t="s">
        <v>2239</v>
      </c>
    </row>
    <row r="257" spans="1:20" x14ac:dyDescent="0.35">
      <c r="A257" t="s">
        <v>20779</v>
      </c>
      <c r="B257" t="s">
        <v>21498</v>
      </c>
      <c r="F257" t="s">
        <v>12978</v>
      </c>
      <c r="G257" t="s">
        <v>12945</v>
      </c>
      <c r="H257" t="s">
        <v>12978</v>
      </c>
      <c r="I257" t="s">
        <v>12945</v>
      </c>
      <c r="K257" t="s">
        <v>866</v>
      </c>
      <c r="N257" t="s">
        <v>240</v>
      </c>
      <c r="P257" s="61" t="s">
        <v>2239</v>
      </c>
    </row>
    <row r="258" spans="1:20" x14ac:dyDescent="0.35">
      <c r="A258" t="s">
        <v>21551</v>
      </c>
      <c r="B258" t="s">
        <v>28343</v>
      </c>
      <c r="C258" t="s">
        <v>252</v>
      </c>
      <c r="F258" t="s">
        <v>12978</v>
      </c>
      <c r="G258" t="s">
        <v>12945</v>
      </c>
      <c r="H258" t="s">
        <v>24392</v>
      </c>
      <c r="I258" t="s">
        <v>24393</v>
      </c>
      <c r="K258" t="s">
        <v>866</v>
      </c>
      <c r="N258" t="s">
        <v>240</v>
      </c>
      <c r="P258" s="61" t="s">
        <v>2239</v>
      </c>
    </row>
    <row r="259" spans="1:20" x14ac:dyDescent="0.35">
      <c r="A259" t="s">
        <v>27835</v>
      </c>
      <c r="B259" t="s">
        <v>636</v>
      </c>
      <c r="J259" t="s">
        <v>28344</v>
      </c>
      <c r="K259" t="s">
        <v>866</v>
      </c>
      <c r="L259" t="s">
        <v>28345</v>
      </c>
      <c r="M259" s="54" t="s">
        <v>28346</v>
      </c>
      <c r="N259" t="s">
        <v>252</v>
      </c>
      <c r="O259" s="68" t="s">
        <v>28347</v>
      </c>
      <c r="P259" s="61" t="s">
        <v>2239</v>
      </c>
    </row>
    <row r="260" spans="1:20" x14ac:dyDescent="0.35">
      <c r="A260" t="s">
        <v>21551</v>
      </c>
      <c r="B260" t="s">
        <v>21619</v>
      </c>
      <c r="C260" t="s">
        <v>252</v>
      </c>
      <c r="F260" t="s">
        <v>12978</v>
      </c>
      <c r="G260" t="s">
        <v>12945</v>
      </c>
      <c r="H260" t="s">
        <v>24392</v>
      </c>
      <c r="I260" t="s">
        <v>24393</v>
      </c>
      <c r="K260" t="s">
        <v>866</v>
      </c>
      <c r="N260" t="s">
        <v>240</v>
      </c>
      <c r="P260" s="61" t="s">
        <v>2239</v>
      </c>
    </row>
    <row r="261" spans="1:20" x14ac:dyDescent="0.35">
      <c r="A261" t="s">
        <v>20779</v>
      </c>
      <c r="B261" t="s">
        <v>21177</v>
      </c>
      <c r="F261" t="s">
        <v>12978</v>
      </c>
      <c r="G261" t="s">
        <v>12945</v>
      </c>
      <c r="H261" t="s">
        <v>12978</v>
      </c>
      <c r="I261" t="s">
        <v>12945</v>
      </c>
      <c r="K261" t="s">
        <v>866</v>
      </c>
      <c r="N261" t="s">
        <v>240</v>
      </c>
      <c r="P261" s="61" t="s">
        <v>2239</v>
      </c>
    </row>
    <row r="262" spans="1:20" x14ac:dyDescent="0.35">
      <c r="A262" t="s">
        <v>27819</v>
      </c>
      <c r="B262" t="s">
        <v>22071</v>
      </c>
      <c r="F262" t="s">
        <v>12987</v>
      </c>
      <c r="G262" t="s">
        <v>12955</v>
      </c>
      <c r="H262" t="s">
        <v>12987</v>
      </c>
      <c r="I262" t="s">
        <v>12955</v>
      </c>
      <c r="K262" t="s">
        <v>866</v>
      </c>
      <c r="L262" t="s">
        <v>22069</v>
      </c>
      <c r="M262" s="54" t="s">
        <v>22072</v>
      </c>
      <c r="N262" t="s">
        <v>869</v>
      </c>
      <c r="O262" s="68" t="s">
        <v>28348</v>
      </c>
      <c r="P262" s="61" t="s">
        <v>2239</v>
      </c>
    </row>
    <row r="263" spans="1:20" x14ac:dyDescent="0.35">
      <c r="A263" t="s">
        <v>20779</v>
      </c>
      <c r="B263" t="s">
        <v>21356</v>
      </c>
      <c r="C263" t="s">
        <v>252</v>
      </c>
      <c r="F263" t="s">
        <v>12978</v>
      </c>
      <c r="G263" t="s">
        <v>12945</v>
      </c>
      <c r="H263" t="s">
        <v>24392</v>
      </c>
      <c r="I263" t="s">
        <v>24393</v>
      </c>
      <c r="K263" t="s">
        <v>866</v>
      </c>
      <c r="L263" t="s">
        <v>10481</v>
      </c>
      <c r="M263" s="54" t="s">
        <v>21348</v>
      </c>
      <c r="N263" t="s">
        <v>869</v>
      </c>
      <c r="O263" s="68" t="s">
        <v>28156</v>
      </c>
      <c r="P263" s="61" t="s">
        <v>2239</v>
      </c>
      <c r="Q263" t="s">
        <v>28157</v>
      </c>
      <c r="R263" s="54" t="s">
        <v>28158</v>
      </c>
      <c r="S263" t="s">
        <v>28159</v>
      </c>
      <c r="T263" t="s">
        <v>28160</v>
      </c>
    </row>
    <row r="264" spans="1:20" x14ac:dyDescent="0.35">
      <c r="A264" t="s">
        <v>19512</v>
      </c>
      <c r="B264" t="s">
        <v>13835</v>
      </c>
      <c r="F264" t="s">
        <v>12993</v>
      </c>
      <c r="G264" t="s">
        <v>12961</v>
      </c>
      <c r="H264" t="s">
        <v>12993</v>
      </c>
      <c r="I264" t="s">
        <v>12961</v>
      </c>
      <c r="K264" t="s">
        <v>866</v>
      </c>
      <c r="L264" t="s">
        <v>13835</v>
      </c>
      <c r="M264" s="54" t="s">
        <v>22387</v>
      </c>
      <c r="N264" t="s">
        <v>252</v>
      </c>
      <c r="O264" s="68" t="s">
        <v>28349</v>
      </c>
      <c r="P264" s="61" t="s">
        <v>2239</v>
      </c>
    </row>
    <row r="265" spans="1:20" x14ac:dyDescent="0.35">
      <c r="A265" t="s">
        <v>19512</v>
      </c>
      <c r="B265" t="s">
        <v>13680</v>
      </c>
      <c r="F265" t="s">
        <v>12993</v>
      </c>
      <c r="G265" t="s">
        <v>12961</v>
      </c>
      <c r="H265" t="s">
        <v>12993</v>
      </c>
      <c r="I265" t="s">
        <v>12961</v>
      </c>
      <c r="K265" t="s">
        <v>866</v>
      </c>
      <c r="L265" t="s">
        <v>9426</v>
      </c>
      <c r="M265" s="54" t="s">
        <v>22298</v>
      </c>
      <c r="N265" t="s">
        <v>252</v>
      </c>
      <c r="O265" s="68" t="s">
        <v>28350</v>
      </c>
      <c r="P265" s="61" t="s">
        <v>2239</v>
      </c>
    </row>
    <row r="266" spans="1:20" x14ac:dyDescent="0.35">
      <c r="A266" t="s">
        <v>19512</v>
      </c>
      <c r="B266" t="s">
        <v>13768</v>
      </c>
      <c r="F266" t="s">
        <v>12993</v>
      </c>
      <c r="G266" t="s">
        <v>12961</v>
      </c>
      <c r="H266" t="s">
        <v>12993</v>
      </c>
      <c r="I266" t="s">
        <v>12961</v>
      </c>
      <c r="K266" t="s">
        <v>866</v>
      </c>
      <c r="L266" t="s">
        <v>13768</v>
      </c>
      <c r="M266" s="54" t="s">
        <v>22336</v>
      </c>
      <c r="N266" t="s">
        <v>252</v>
      </c>
      <c r="O266" s="68" t="s">
        <v>28351</v>
      </c>
      <c r="P266" s="61" t="s">
        <v>2239</v>
      </c>
    </row>
    <row r="267" spans="1:20" x14ac:dyDescent="0.35">
      <c r="A267" t="s">
        <v>19512</v>
      </c>
      <c r="B267" t="s">
        <v>13888</v>
      </c>
      <c r="F267" t="s">
        <v>12993</v>
      </c>
      <c r="G267" t="s">
        <v>12961</v>
      </c>
      <c r="H267" t="s">
        <v>12993</v>
      </c>
      <c r="I267" t="s">
        <v>12961</v>
      </c>
      <c r="K267" t="s">
        <v>866</v>
      </c>
      <c r="L267" t="s">
        <v>13888</v>
      </c>
      <c r="M267" s="54" t="s">
        <v>22311</v>
      </c>
      <c r="N267" t="s">
        <v>252</v>
      </c>
      <c r="O267" s="68" t="s">
        <v>28352</v>
      </c>
      <c r="P267" s="61" t="s">
        <v>2239</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r:id="rId274"/>
  <drawing r:id="rId275"/>
  <legacyDrawing r:id="rId276"/>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A7" sqref="A7"/>
    </sheetView>
  </sheetViews>
  <sheetFormatPr defaultRowHeight="14.5" x14ac:dyDescent="0.35"/>
  <cols>
    <col min="1" max="1" width="32.7265625" customWidth="1"/>
    <col min="2" max="2" width="41.81640625" customWidth="1"/>
    <col min="3" max="3" width="32.7265625" customWidth="1"/>
    <col min="4" max="4" width="50.26953125" customWidth="1"/>
    <col min="5" max="5" width="32.7265625" customWidth="1"/>
    <col min="6" max="6" width="49.26953125" customWidth="1"/>
  </cols>
  <sheetData>
    <row r="1" spans="1:6" x14ac:dyDescent="0.35">
      <c r="A1" s="110" t="s">
        <v>28353</v>
      </c>
      <c r="B1" s="110" t="s">
        <v>28354</v>
      </c>
      <c r="C1" s="110" t="s">
        <v>28355</v>
      </c>
      <c r="D1" s="110" t="s">
        <v>28356</v>
      </c>
      <c r="E1" s="110" t="s">
        <v>28357</v>
      </c>
      <c r="F1" s="1" t="s">
        <v>28358</v>
      </c>
    </row>
    <row r="2" spans="1:6" x14ac:dyDescent="0.35">
      <c r="A2" s="64" t="s">
        <v>28359</v>
      </c>
      <c r="B2" s="64" t="s">
        <v>28360</v>
      </c>
      <c r="C2" s="64" t="s">
        <v>731</v>
      </c>
      <c r="D2" s="64" t="s">
        <v>28361</v>
      </c>
      <c r="E2" s="64" t="s">
        <v>28362</v>
      </c>
    </row>
    <row r="3" spans="1:6" x14ac:dyDescent="0.35">
      <c r="A3" s="64" t="s">
        <v>28363</v>
      </c>
      <c r="B3" s="64" t="s">
        <v>28364</v>
      </c>
      <c r="C3" s="64" t="s">
        <v>731</v>
      </c>
      <c r="D3" s="64" t="s">
        <v>28361</v>
      </c>
      <c r="E3" s="64" t="s">
        <v>17845</v>
      </c>
    </row>
    <row r="4" spans="1:6" x14ac:dyDescent="0.35">
      <c r="A4" s="64" t="s">
        <v>28365</v>
      </c>
      <c r="B4" s="64" t="s">
        <v>28366</v>
      </c>
      <c r="C4" s="64" t="s">
        <v>731</v>
      </c>
      <c r="D4" s="64" t="s">
        <v>28361</v>
      </c>
      <c r="E4" s="64" t="s">
        <v>28367</v>
      </c>
    </row>
    <row r="5" spans="1:6" x14ac:dyDescent="0.35">
      <c r="A5" s="64" t="s">
        <v>28368</v>
      </c>
      <c r="B5" s="64" t="s">
        <v>28369</v>
      </c>
      <c r="C5" s="64" t="s">
        <v>731</v>
      </c>
      <c r="D5" s="64" t="s">
        <v>28361</v>
      </c>
      <c r="E5" s="64" t="s">
        <v>28370</v>
      </c>
    </row>
    <row r="6" spans="1:6" x14ac:dyDescent="0.35">
      <c r="A6" s="64" t="s">
        <v>28371</v>
      </c>
      <c r="B6" s="64" t="s">
        <v>28372</v>
      </c>
      <c r="C6" s="64" t="s">
        <v>731</v>
      </c>
      <c r="D6" s="64" t="s">
        <v>28361</v>
      </c>
      <c r="E6" s="64" t="s">
        <v>28373</v>
      </c>
    </row>
    <row r="7" spans="1:6" x14ac:dyDescent="0.35">
      <c r="A7" s="64" t="s">
        <v>28374</v>
      </c>
      <c r="B7" s="64" t="s">
        <v>28375</v>
      </c>
      <c r="C7" s="64" t="s">
        <v>731</v>
      </c>
      <c r="D7" s="64" t="s">
        <v>28361</v>
      </c>
      <c r="E7" s="64" t="s">
        <v>28376</v>
      </c>
    </row>
    <row r="8" spans="1:6" x14ac:dyDescent="0.35">
      <c r="A8" s="64" t="s">
        <v>28377</v>
      </c>
      <c r="B8" s="64" t="s">
        <v>28378</v>
      </c>
      <c r="C8" s="64" t="s">
        <v>731</v>
      </c>
      <c r="D8" s="64" t="s">
        <v>28361</v>
      </c>
      <c r="E8" s="64" t="s">
        <v>28379</v>
      </c>
    </row>
    <row r="9" spans="1:6" x14ac:dyDescent="0.35">
      <c r="A9" s="64" t="s">
        <v>28380</v>
      </c>
      <c r="B9" s="64" t="s">
        <v>28381</v>
      </c>
      <c r="C9" s="64" t="s">
        <v>731</v>
      </c>
      <c r="D9" s="64" t="s">
        <v>28361</v>
      </c>
      <c r="E9" s="64" t="s">
        <v>28382</v>
      </c>
    </row>
    <row r="10" spans="1:6" x14ac:dyDescent="0.35">
      <c r="A10" s="64" t="s">
        <v>28383</v>
      </c>
      <c r="B10" s="64" t="s">
        <v>28384</v>
      </c>
      <c r="C10" s="64" t="s">
        <v>731</v>
      </c>
      <c r="D10" s="64" t="s">
        <v>28361</v>
      </c>
      <c r="E10" s="64" t="s">
        <v>28385</v>
      </c>
    </row>
    <row r="11" spans="1:6" x14ac:dyDescent="0.35">
      <c r="A11" s="64" t="s">
        <v>28386</v>
      </c>
      <c r="B11" s="64" t="s">
        <v>28387</v>
      </c>
      <c r="C11" s="64" t="s">
        <v>731</v>
      </c>
      <c r="D11" s="64" t="s">
        <v>28361</v>
      </c>
      <c r="E11" s="64" t="s">
        <v>28388</v>
      </c>
    </row>
    <row r="12" spans="1:6" x14ac:dyDescent="0.35">
      <c r="A12" s="64" t="s">
        <v>28389</v>
      </c>
      <c r="B12" s="64" t="s">
        <v>28390</v>
      </c>
      <c r="C12" s="64" t="s">
        <v>769</v>
      </c>
      <c r="D12" s="64" t="s">
        <v>28391</v>
      </c>
      <c r="E12" s="64" t="s">
        <v>12749</v>
      </c>
    </row>
    <row r="13" spans="1:6" x14ac:dyDescent="0.35">
      <c r="A13" s="64" t="s">
        <v>28389</v>
      </c>
      <c r="B13" s="64" t="s">
        <v>28390</v>
      </c>
      <c r="C13" s="64" t="s">
        <v>772</v>
      </c>
      <c r="D13" s="64" t="s">
        <v>28392</v>
      </c>
      <c r="E13" s="64" t="s">
        <v>28393</v>
      </c>
    </row>
    <row r="14" spans="1:6" x14ac:dyDescent="0.35">
      <c r="A14" s="64" t="s">
        <v>28389</v>
      </c>
      <c r="B14" s="64" t="s">
        <v>28390</v>
      </c>
      <c r="C14" s="64" t="s">
        <v>853</v>
      </c>
      <c r="D14" s="64" t="s">
        <v>28394</v>
      </c>
      <c r="E14" s="64" t="s">
        <v>6816</v>
      </c>
    </row>
    <row r="15" spans="1:6" x14ac:dyDescent="0.35">
      <c r="A15" s="64" t="s">
        <v>28395</v>
      </c>
      <c r="B15" s="64" t="s">
        <v>28396</v>
      </c>
      <c r="C15" s="64" t="s">
        <v>731</v>
      </c>
      <c r="D15" s="64" t="s">
        <v>28361</v>
      </c>
      <c r="E15" s="64" t="s">
        <v>28397</v>
      </c>
    </row>
    <row r="16" spans="1:6" x14ac:dyDescent="0.35">
      <c r="A16" s="64" t="s">
        <v>28398</v>
      </c>
      <c r="B16" s="64" t="s">
        <v>28399</v>
      </c>
      <c r="C16" s="64" t="s">
        <v>731</v>
      </c>
      <c r="D16" s="64" t="s">
        <v>28361</v>
      </c>
      <c r="E16" s="64" t="s">
        <v>28400</v>
      </c>
    </row>
    <row r="17" spans="1:5" x14ac:dyDescent="0.35">
      <c r="A17" s="64" t="s">
        <v>28401</v>
      </c>
      <c r="B17" s="64" t="s">
        <v>28402</v>
      </c>
      <c r="C17" s="64" t="s">
        <v>731</v>
      </c>
      <c r="D17" s="64" t="s">
        <v>28361</v>
      </c>
      <c r="E17" s="64" t="s">
        <v>7822</v>
      </c>
    </row>
    <row r="18" spans="1:5" x14ac:dyDescent="0.35">
      <c r="A18" s="64" t="s">
        <v>28403</v>
      </c>
      <c r="B18" s="64" t="s">
        <v>28404</v>
      </c>
      <c r="C18" s="64" t="s">
        <v>731</v>
      </c>
      <c r="D18" s="64" t="s">
        <v>28361</v>
      </c>
      <c r="E18" s="64" t="s">
        <v>28405</v>
      </c>
    </row>
    <row r="19" spans="1:5" x14ac:dyDescent="0.35">
      <c r="A19" s="64" t="s">
        <v>28406</v>
      </c>
      <c r="B19" s="64" t="s">
        <v>28407</v>
      </c>
      <c r="C19" s="64" t="s">
        <v>731</v>
      </c>
      <c r="D19" s="64" t="s">
        <v>28361</v>
      </c>
      <c r="E19" s="64" t="s">
        <v>28382</v>
      </c>
    </row>
    <row r="20" spans="1:5" x14ac:dyDescent="0.35">
      <c r="A20" s="64" t="s">
        <v>28408</v>
      </c>
      <c r="B20" s="64" t="s">
        <v>28409</v>
      </c>
      <c r="C20" s="64" t="s">
        <v>769</v>
      </c>
      <c r="D20" s="64" t="s">
        <v>28391</v>
      </c>
      <c r="E20" s="64" t="s">
        <v>4280</v>
      </c>
    </row>
    <row r="21" spans="1:5" x14ac:dyDescent="0.35">
      <c r="A21" s="64" t="s">
        <v>28408</v>
      </c>
      <c r="B21" s="64" t="s">
        <v>28409</v>
      </c>
      <c r="C21" s="64" t="s">
        <v>772</v>
      </c>
      <c r="D21" s="64" t="s">
        <v>28392</v>
      </c>
      <c r="E21" s="64" t="s">
        <v>28410</v>
      </c>
    </row>
    <row r="22" spans="1:5" x14ac:dyDescent="0.35">
      <c r="A22" s="64" t="s">
        <v>28408</v>
      </c>
      <c r="B22" s="64" t="s">
        <v>28409</v>
      </c>
      <c r="C22" s="64" t="s">
        <v>731</v>
      </c>
      <c r="D22" s="64" t="s">
        <v>28361</v>
      </c>
      <c r="E22" s="64" t="s">
        <v>28411</v>
      </c>
    </row>
    <row r="23" spans="1:5" x14ac:dyDescent="0.35">
      <c r="A23" s="64" t="s">
        <v>28412</v>
      </c>
      <c r="B23" s="64" t="s">
        <v>28413</v>
      </c>
      <c r="C23" s="64" t="s">
        <v>731</v>
      </c>
      <c r="D23" s="64" t="s">
        <v>28361</v>
      </c>
      <c r="E23" s="64" t="s">
        <v>7822</v>
      </c>
    </row>
    <row r="24" spans="1:5" x14ac:dyDescent="0.35">
      <c r="A24" s="64" t="s">
        <v>28414</v>
      </c>
      <c r="B24" s="64" t="s">
        <v>28415</v>
      </c>
      <c r="C24" s="64" t="s">
        <v>731</v>
      </c>
      <c r="D24" s="64" t="s">
        <v>28361</v>
      </c>
      <c r="E24" s="64" t="s">
        <v>28416</v>
      </c>
    </row>
    <row r="25" spans="1:5" x14ac:dyDescent="0.35">
      <c r="A25" s="64" t="s">
        <v>28417</v>
      </c>
      <c r="B25" s="64" t="s">
        <v>28418</v>
      </c>
      <c r="C25" s="64" t="s">
        <v>731</v>
      </c>
      <c r="D25" s="64" t="s">
        <v>28361</v>
      </c>
      <c r="E25" s="64" t="s">
        <v>28419</v>
      </c>
    </row>
    <row r="26" spans="1:5" x14ac:dyDescent="0.35">
      <c r="A26" s="64" t="s">
        <v>28420</v>
      </c>
      <c r="B26" s="64" t="s">
        <v>28421</v>
      </c>
      <c r="C26" s="64" t="s">
        <v>731</v>
      </c>
      <c r="D26" s="64" t="s">
        <v>28361</v>
      </c>
      <c r="E26" s="64" t="s">
        <v>28422</v>
      </c>
    </row>
    <row r="27" spans="1:5" x14ac:dyDescent="0.35">
      <c r="A27" s="64" t="s">
        <v>28423</v>
      </c>
      <c r="B27" s="64" t="s">
        <v>28424</v>
      </c>
      <c r="C27" s="64" t="s">
        <v>1738</v>
      </c>
      <c r="D27" s="64" t="s">
        <v>28425</v>
      </c>
      <c r="E27" s="64" t="s">
        <v>28209</v>
      </c>
    </row>
    <row r="28" spans="1:5" x14ac:dyDescent="0.35">
      <c r="A28" s="64" t="s">
        <v>28423</v>
      </c>
      <c r="B28" s="64" t="s">
        <v>28424</v>
      </c>
      <c r="C28" s="64" t="s">
        <v>1941</v>
      </c>
      <c r="D28" s="64" t="s">
        <v>28426</v>
      </c>
      <c r="E28" s="64" t="s">
        <v>28427</v>
      </c>
    </row>
    <row r="29" spans="1:5" x14ac:dyDescent="0.35">
      <c r="A29" s="64" t="s">
        <v>28423</v>
      </c>
      <c r="B29" s="64" t="s">
        <v>28424</v>
      </c>
      <c r="C29" s="64" t="s">
        <v>1941</v>
      </c>
      <c r="D29" s="64" t="s">
        <v>28426</v>
      </c>
      <c r="E29" s="64" t="s">
        <v>28427</v>
      </c>
    </row>
    <row r="30" spans="1:5" x14ac:dyDescent="0.35">
      <c r="A30" s="64" t="s">
        <v>28423</v>
      </c>
      <c r="B30" s="64" t="s">
        <v>28424</v>
      </c>
      <c r="C30" s="64" t="s">
        <v>772</v>
      </c>
      <c r="D30" s="64" t="s">
        <v>28392</v>
      </c>
      <c r="E30" s="64" t="s">
        <v>28428</v>
      </c>
    </row>
    <row r="31" spans="1:5" x14ac:dyDescent="0.35">
      <c r="A31" s="64" t="s">
        <v>28423</v>
      </c>
      <c r="B31" s="64" t="s">
        <v>28424</v>
      </c>
      <c r="C31" s="64" t="s">
        <v>1941</v>
      </c>
      <c r="D31" s="64" t="s">
        <v>28426</v>
      </c>
      <c r="E31" s="64" t="s">
        <v>28427</v>
      </c>
    </row>
    <row r="32" spans="1:5" x14ac:dyDescent="0.35">
      <c r="A32" s="64" t="s">
        <v>28423</v>
      </c>
      <c r="B32" s="64" t="s">
        <v>28424</v>
      </c>
      <c r="C32" s="64" t="s">
        <v>1941</v>
      </c>
      <c r="D32" s="64" t="s">
        <v>28426</v>
      </c>
      <c r="E32" s="64" t="s">
        <v>28427</v>
      </c>
    </row>
    <row r="33" spans="1:5" x14ac:dyDescent="0.35">
      <c r="A33" s="64" t="s">
        <v>28423</v>
      </c>
      <c r="B33" s="64" t="s">
        <v>28424</v>
      </c>
      <c r="C33" s="64" t="s">
        <v>1941</v>
      </c>
      <c r="D33" s="64" t="s">
        <v>28426</v>
      </c>
      <c r="E33" s="64" t="s">
        <v>28427</v>
      </c>
    </row>
    <row r="34" spans="1:5" x14ac:dyDescent="0.35">
      <c r="A34" s="64" t="s">
        <v>28423</v>
      </c>
      <c r="B34" s="64" t="s">
        <v>28424</v>
      </c>
      <c r="C34" s="64" t="s">
        <v>1941</v>
      </c>
      <c r="D34" s="64" t="s">
        <v>28426</v>
      </c>
      <c r="E34" s="64" t="s">
        <v>28427</v>
      </c>
    </row>
    <row r="35" spans="1:5" x14ac:dyDescent="0.35">
      <c r="A35" s="64" t="s">
        <v>28423</v>
      </c>
      <c r="B35" s="64" t="s">
        <v>28424</v>
      </c>
      <c r="C35" s="64" t="s">
        <v>28429</v>
      </c>
      <c r="D35" s="64" t="s">
        <v>28430</v>
      </c>
      <c r="E35" s="64" t="s">
        <v>240</v>
      </c>
    </row>
    <row r="36" spans="1:5" x14ac:dyDescent="0.35">
      <c r="A36" s="64" t="s">
        <v>28423</v>
      </c>
      <c r="B36" s="64" t="s">
        <v>28424</v>
      </c>
      <c r="C36" s="64" t="s">
        <v>1941</v>
      </c>
      <c r="D36" s="64" t="s">
        <v>28426</v>
      </c>
      <c r="E36" s="64" t="s">
        <v>28427</v>
      </c>
    </row>
    <row r="37" spans="1:5" x14ac:dyDescent="0.35">
      <c r="A37" s="64" t="s">
        <v>28423</v>
      </c>
      <c r="B37" s="64" t="s">
        <v>28424</v>
      </c>
      <c r="C37" s="64" t="s">
        <v>853</v>
      </c>
      <c r="D37" s="64" t="s">
        <v>28394</v>
      </c>
      <c r="E37" s="64" t="s">
        <v>6810</v>
      </c>
    </row>
    <row r="38" spans="1:5" x14ac:dyDescent="0.35">
      <c r="A38" s="64" t="s">
        <v>28431</v>
      </c>
      <c r="B38" s="64" t="s">
        <v>28432</v>
      </c>
      <c r="C38" s="64" t="s">
        <v>731</v>
      </c>
      <c r="D38" s="64" t="s">
        <v>28361</v>
      </c>
      <c r="E38" s="64" t="s">
        <v>28433</v>
      </c>
    </row>
    <row r="39" spans="1:5" x14ac:dyDescent="0.35">
      <c r="A39" s="64" t="s">
        <v>28434</v>
      </c>
      <c r="B39" s="64" t="s">
        <v>28435</v>
      </c>
      <c r="C39" s="64" t="s">
        <v>731</v>
      </c>
      <c r="D39" s="64" t="s">
        <v>28361</v>
      </c>
      <c r="E39" s="64" t="s">
        <v>28436</v>
      </c>
    </row>
    <row r="40" spans="1:5" x14ac:dyDescent="0.35">
      <c r="A40" s="64" t="s">
        <v>28437</v>
      </c>
      <c r="B40" s="64" t="s">
        <v>28438</v>
      </c>
      <c r="C40" s="64" t="s">
        <v>731</v>
      </c>
      <c r="D40" s="64" t="s">
        <v>28361</v>
      </c>
      <c r="E40" s="64" t="s">
        <v>28439</v>
      </c>
    </row>
    <row r="41" spans="1:5" x14ac:dyDescent="0.35">
      <c r="A41" s="64" t="s">
        <v>28440</v>
      </c>
      <c r="B41" s="64" t="s">
        <v>28441</v>
      </c>
      <c r="C41" s="64" t="s">
        <v>731</v>
      </c>
      <c r="D41" s="64" t="s">
        <v>28361</v>
      </c>
      <c r="E41" s="64" t="s">
        <v>7589</v>
      </c>
    </row>
    <row r="42" spans="1:5" x14ac:dyDescent="0.35">
      <c r="A42" s="64" t="s">
        <v>28442</v>
      </c>
      <c r="B42" s="64" t="s">
        <v>28443</v>
      </c>
      <c r="C42" s="64" t="s">
        <v>731</v>
      </c>
      <c r="D42" s="64" t="s">
        <v>28361</v>
      </c>
      <c r="E42" s="64" t="s">
        <v>28444</v>
      </c>
    </row>
    <row r="43" spans="1:5" x14ac:dyDescent="0.35">
      <c r="A43" s="64" t="s">
        <v>28445</v>
      </c>
      <c r="B43" s="64" t="s">
        <v>28446</v>
      </c>
      <c r="C43" s="64" t="s">
        <v>731</v>
      </c>
      <c r="D43" s="64" t="s">
        <v>28361</v>
      </c>
      <c r="E43" s="64" t="s">
        <v>28447</v>
      </c>
    </row>
    <row r="44" spans="1:5" x14ac:dyDescent="0.35">
      <c r="A44" s="64" t="s">
        <v>28448</v>
      </c>
      <c r="B44" s="64" t="s">
        <v>28449</v>
      </c>
      <c r="C44" s="64" t="s">
        <v>731</v>
      </c>
      <c r="D44" s="64" t="s">
        <v>28361</v>
      </c>
      <c r="E44" s="64" t="s">
        <v>7765</v>
      </c>
    </row>
    <row r="45" spans="1:5" x14ac:dyDescent="0.35">
      <c r="A45" s="64" t="s">
        <v>28450</v>
      </c>
      <c r="B45" s="64" t="s">
        <v>28451</v>
      </c>
      <c r="C45" s="64" t="s">
        <v>731</v>
      </c>
      <c r="D45" s="64" t="s">
        <v>28361</v>
      </c>
      <c r="E45" s="64" t="s">
        <v>28367</v>
      </c>
    </row>
    <row r="46" spans="1:5" x14ac:dyDescent="0.35">
      <c r="A46" s="64" t="s">
        <v>28452</v>
      </c>
      <c r="B46" s="64" t="s">
        <v>28453</v>
      </c>
      <c r="C46" s="64" t="s">
        <v>731</v>
      </c>
      <c r="D46" s="64" t="s">
        <v>28361</v>
      </c>
      <c r="E46" s="64" t="s">
        <v>28454</v>
      </c>
    </row>
    <row r="47" spans="1:5" x14ac:dyDescent="0.35">
      <c r="A47" s="64" t="s">
        <v>28455</v>
      </c>
      <c r="B47" s="64" t="s">
        <v>28456</v>
      </c>
      <c r="C47" s="64" t="s">
        <v>731</v>
      </c>
      <c r="D47" s="64" t="s">
        <v>28361</v>
      </c>
      <c r="E47" s="64" t="s">
        <v>28457</v>
      </c>
    </row>
    <row r="48" spans="1:5" x14ac:dyDescent="0.35">
      <c r="A48" s="64" t="s">
        <v>28458</v>
      </c>
      <c r="B48" s="64" t="s">
        <v>28459</v>
      </c>
      <c r="C48" s="64" t="s">
        <v>731</v>
      </c>
      <c r="D48" s="64" t="s">
        <v>28361</v>
      </c>
      <c r="E48" s="64" t="s">
        <v>28460</v>
      </c>
    </row>
    <row r="49" spans="1:5" x14ac:dyDescent="0.35">
      <c r="A49" s="64" t="s">
        <v>28461</v>
      </c>
      <c r="B49" s="64" t="s">
        <v>28462</v>
      </c>
      <c r="C49" s="64" t="s">
        <v>731</v>
      </c>
      <c r="D49" s="64" t="s">
        <v>28361</v>
      </c>
      <c r="E49" s="64" t="s">
        <v>28436</v>
      </c>
    </row>
    <row r="50" spans="1:5" x14ac:dyDescent="0.35">
      <c r="A50" s="64" t="s">
        <v>28463</v>
      </c>
      <c r="B50" s="64" t="s">
        <v>28464</v>
      </c>
      <c r="C50" s="64" t="s">
        <v>731</v>
      </c>
      <c r="D50" s="64" t="s">
        <v>28361</v>
      </c>
      <c r="E50" s="64" t="s">
        <v>28447</v>
      </c>
    </row>
    <row r="51" spans="1:5" x14ac:dyDescent="0.35">
      <c r="A51" s="64" t="s">
        <v>28465</v>
      </c>
      <c r="B51" s="64" t="s">
        <v>28466</v>
      </c>
      <c r="C51" s="64" t="s">
        <v>731</v>
      </c>
      <c r="D51" s="64" t="s">
        <v>28361</v>
      </c>
      <c r="E51" s="64" t="s">
        <v>28467</v>
      </c>
    </row>
    <row r="52" spans="1:5" x14ac:dyDescent="0.35">
      <c r="A52" s="64" t="s">
        <v>28468</v>
      </c>
      <c r="B52" s="64" t="s">
        <v>28469</v>
      </c>
      <c r="C52" s="64" t="s">
        <v>731</v>
      </c>
      <c r="D52" s="64" t="s">
        <v>28361</v>
      </c>
      <c r="E52" s="64" t="s">
        <v>28400</v>
      </c>
    </row>
    <row r="53" spans="1:5" x14ac:dyDescent="0.35">
      <c r="A53" s="64" t="s">
        <v>28470</v>
      </c>
      <c r="B53" s="64" t="s">
        <v>28471</v>
      </c>
      <c r="C53" s="64" t="s">
        <v>731</v>
      </c>
      <c r="D53" s="64" t="s">
        <v>28361</v>
      </c>
      <c r="E53" s="64" t="s">
        <v>28436</v>
      </c>
    </row>
    <row r="54" spans="1:5" x14ac:dyDescent="0.35">
      <c r="A54" s="64" t="s">
        <v>28472</v>
      </c>
      <c r="B54" s="64" t="s">
        <v>28473</v>
      </c>
      <c r="C54" s="64" t="s">
        <v>731</v>
      </c>
      <c r="D54" s="64" t="s">
        <v>28361</v>
      </c>
      <c r="E54" s="64" t="s">
        <v>28467</v>
      </c>
    </row>
    <row r="55" spans="1:5" x14ac:dyDescent="0.35">
      <c r="A55" s="64" t="s">
        <v>28474</v>
      </c>
      <c r="B55" s="64" t="s">
        <v>28475</v>
      </c>
      <c r="C55" s="64" t="s">
        <v>731</v>
      </c>
      <c r="D55" s="64" t="s">
        <v>28361</v>
      </c>
      <c r="E55" s="64" t="s">
        <v>28444</v>
      </c>
    </row>
    <row r="56" spans="1:5" x14ac:dyDescent="0.35">
      <c r="A56" s="64" t="s">
        <v>28476</v>
      </c>
      <c r="B56" s="64" t="s">
        <v>28477</v>
      </c>
      <c r="C56" s="64" t="s">
        <v>769</v>
      </c>
      <c r="D56" s="64" t="s">
        <v>28391</v>
      </c>
      <c r="E56" s="64" t="s">
        <v>28478</v>
      </c>
    </row>
    <row r="57" spans="1:5" x14ac:dyDescent="0.35">
      <c r="A57" s="64" t="s">
        <v>28476</v>
      </c>
      <c r="B57" s="64" t="s">
        <v>28477</v>
      </c>
      <c r="C57" s="64" t="s">
        <v>772</v>
      </c>
      <c r="D57" s="64" t="s">
        <v>28392</v>
      </c>
      <c r="E57" s="64" t="s">
        <v>28479</v>
      </c>
    </row>
    <row r="58" spans="1:5" x14ac:dyDescent="0.35">
      <c r="A58" s="64" t="s">
        <v>28476</v>
      </c>
      <c r="B58" s="64" t="s">
        <v>28477</v>
      </c>
      <c r="C58" s="64" t="s">
        <v>769</v>
      </c>
      <c r="D58" s="64" t="s">
        <v>28391</v>
      </c>
      <c r="E58" s="64" t="s">
        <v>28478</v>
      </c>
    </row>
    <row r="59" spans="1:5" x14ac:dyDescent="0.35">
      <c r="A59" s="64" t="s">
        <v>28476</v>
      </c>
      <c r="B59" s="64" t="s">
        <v>28477</v>
      </c>
      <c r="C59" s="64" t="s">
        <v>731</v>
      </c>
      <c r="D59" s="64" t="s">
        <v>28361</v>
      </c>
      <c r="E59" s="64" t="s">
        <v>28480</v>
      </c>
    </row>
    <row r="60" spans="1:5" x14ac:dyDescent="0.35">
      <c r="A60" s="64" t="s">
        <v>28476</v>
      </c>
      <c r="B60" s="64" t="s">
        <v>28477</v>
      </c>
      <c r="C60" s="64" t="s">
        <v>772</v>
      </c>
      <c r="D60" s="64" t="s">
        <v>28392</v>
      </c>
      <c r="E60" s="64" t="s">
        <v>28481</v>
      </c>
    </row>
    <row r="61" spans="1:5" x14ac:dyDescent="0.35">
      <c r="A61" s="64" t="s">
        <v>28482</v>
      </c>
      <c r="B61" s="64" t="s">
        <v>28483</v>
      </c>
      <c r="C61" s="64" t="s">
        <v>731</v>
      </c>
      <c r="D61" s="64" t="s">
        <v>28361</v>
      </c>
      <c r="E61" s="64" t="s">
        <v>28484</v>
      </c>
    </row>
    <row r="62" spans="1:5" x14ac:dyDescent="0.35">
      <c r="A62" s="64" t="s">
        <v>28482</v>
      </c>
      <c r="B62" s="64" t="s">
        <v>28483</v>
      </c>
      <c r="C62" s="64" t="s">
        <v>772</v>
      </c>
      <c r="D62" s="64" t="s">
        <v>28392</v>
      </c>
      <c r="E62" s="64" t="s">
        <v>28485</v>
      </c>
    </row>
    <row r="63" spans="1:5" x14ac:dyDescent="0.35">
      <c r="A63" s="64" t="s">
        <v>28482</v>
      </c>
      <c r="B63" s="64" t="s">
        <v>28483</v>
      </c>
      <c r="C63" s="64" t="s">
        <v>853</v>
      </c>
      <c r="D63" s="64" t="s">
        <v>28394</v>
      </c>
      <c r="E63" s="64" t="s">
        <v>28486</v>
      </c>
    </row>
    <row r="64" spans="1:5" x14ac:dyDescent="0.35">
      <c r="A64" s="64" t="s">
        <v>28482</v>
      </c>
      <c r="B64" s="64" t="s">
        <v>28483</v>
      </c>
      <c r="C64" s="64" t="s">
        <v>813</v>
      </c>
      <c r="D64" s="64" t="s">
        <v>28487</v>
      </c>
      <c r="E64" s="64">
        <v>1</v>
      </c>
    </row>
    <row r="65" spans="1:5" x14ac:dyDescent="0.35">
      <c r="A65" s="64" t="s">
        <v>28482</v>
      </c>
      <c r="B65" s="64" t="s">
        <v>28483</v>
      </c>
      <c r="C65" s="64" t="s">
        <v>769</v>
      </c>
      <c r="D65" s="64" t="s">
        <v>28391</v>
      </c>
      <c r="E65" s="64" t="s">
        <v>28478</v>
      </c>
    </row>
    <row r="66" spans="1:5" x14ac:dyDescent="0.35">
      <c r="A66" s="64" t="s">
        <v>28488</v>
      </c>
      <c r="B66" s="64" t="s">
        <v>28489</v>
      </c>
      <c r="C66" s="64" t="s">
        <v>772</v>
      </c>
      <c r="D66" s="64" t="s">
        <v>28392</v>
      </c>
      <c r="E66" s="64" t="s">
        <v>28490</v>
      </c>
    </row>
    <row r="67" spans="1:5" x14ac:dyDescent="0.35">
      <c r="A67" s="64" t="s">
        <v>28488</v>
      </c>
      <c r="B67" s="64" t="s">
        <v>28489</v>
      </c>
      <c r="C67" s="64" t="s">
        <v>772</v>
      </c>
      <c r="D67" s="64" t="s">
        <v>28392</v>
      </c>
      <c r="E67" s="64" t="s">
        <v>28491</v>
      </c>
    </row>
    <row r="68" spans="1:5" x14ac:dyDescent="0.35">
      <c r="A68" s="64" t="s">
        <v>28488</v>
      </c>
      <c r="B68" s="64" t="s">
        <v>28489</v>
      </c>
      <c r="C68" s="64" t="s">
        <v>853</v>
      </c>
      <c r="D68" s="64" t="s">
        <v>28394</v>
      </c>
      <c r="E68" s="64" t="s">
        <v>28492</v>
      </c>
    </row>
    <row r="69" spans="1:5" x14ac:dyDescent="0.35">
      <c r="A69" s="64" t="s">
        <v>28488</v>
      </c>
      <c r="B69" s="64" t="s">
        <v>28489</v>
      </c>
      <c r="C69" s="64" t="s">
        <v>772</v>
      </c>
      <c r="D69" s="64" t="s">
        <v>28392</v>
      </c>
      <c r="E69" s="64" t="s">
        <v>28493</v>
      </c>
    </row>
    <row r="70" spans="1:5" x14ac:dyDescent="0.35">
      <c r="A70" s="64" t="s">
        <v>28488</v>
      </c>
      <c r="B70" s="64" t="s">
        <v>28489</v>
      </c>
      <c r="C70" s="64" t="s">
        <v>853</v>
      </c>
      <c r="D70" s="64" t="s">
        <v>28394</v>
      </c>
      <c r="E70" s="64" t="s">
        <v>28494</v>
      </c>
    </row>
    <row r="71" spans="1:5" x14ac:dyDescent="0.35">
      <c r="A71" s="64" t="s">
        <v>28488</v>
      </c>
      <c r="B71" s="64" t="s">
        <v>28489</v>
      </c>
      <c r="C71" s="64" t="s">
        <v>853</v>
      </c>
      <c r="D71" s="64" t="s">
        <v>28394</v>
      </c>
      <c r="E71" s="64" t="s">
        <v>28492</v>
      </c>
    </row>
    <row r="72" spans="1:5" x14ac:dyDescent="0.35">
      <c r="A72" s="64" t="s">
        <v>28488</v>
      </c>
      <c r="B72" s="64" t="s">
        <v>28489</v>
      </c>
      <c r="C72" s="64" t="s">
        <v>772</v>
      </c>
      <c r="D72" s="64" t="s">
        <v>28392</v>
      </c>
      <c r="E72" s="64" t="s">
        <v>28495</v>
      </c>
    </row>
    <row r="73" spans="1:5" x14ac:dyDescent="0.35">
      <c r="A73" s="64" t="s">
        <v>28488</v>
      </c>
      <c r="B73" s="64" t="s">
        <v>28489</v>
      </c>
      <c r="C73" s="64" t="s">
        <v>853</v>
      </c>
      <c r="D73" s="64" t="s">
        <v>28394</v>
      </c>
      <c r="E73" s="64" t="s">
        <v>28492</v>
      </c>
    </row>
    <row r="74" spans="1:5" x14ac:dyDescent="0.35">
      <c r="A74" s="64" t="s">
        <v>28488</v>
      </c>
      <c r="B74" s="64" t="s">
        <v>28489</v>
      </c>
      <c r="C74" s="64" t="s">
        <v>772</v>
      </c>
      <c r="D74" s="64" t="s">
        <v>28392</v>
      </c>
      <c r="E74" s="64" t="s">
        <v>28496</v>
      </c>
    </row>
    <row r="75" spans="1:5" x14ac:dyDescent="0.35">
      <c r="A75" s="64" t="s">
        <v>28488</v>
      </c>
      <c r="B75" s="64" t="s">
        <v>28489</v>
      </c>
      <c r="C75" s="64" t="s">
        <v>772</v>
      </c>
      <c r="D75" s="64" t="s">
        <v>28392</v>
      </c>
      <c r="E75" s="64" t="s">
        <v>28497</v>
      </c>
    </row>
    <row r="76" spans="1:5" x14ac:dyDescent="0.35">
      <c r="A76" s="64" t="s">
        <v>28488</v>
      </c>
      <c r="B76" s="64" t="s">
        <v>28489</v>
      </c>
      <c r="C76" s="64" t="s">
        <v>772</v>
      </c>
      <c r="D76" s="64" t="s">
        <v>28392</v>
      </c>
      <c r="E76" s="64" t="s">
        <v>28498</v>
      </c>
    </row>
    <row r="77" spans="1:5" x14ac:dyDescent="0.35">
      <c r="A77" s="64" t="s">
        <v>28488</v>
      </c>
      <c r="B77" s="64" t="s">
        <v>28489</v>
      </c>
      <c r="C77" s="64" t="s">
        <v>853</v>
      </c>
      <c r="D77" s="64" t="s">
        <v>28394</v>
      </c>
      <c r="E77" s="64" t="s">
        <v>28494</v>
      </c>
    </row>
    <row r="78" spans="1:5" x14ac:dyDescent="0.35">
      <c r="A78" s="64" t="s">
        <v>28488</v>
      </c>
      <c r="B78" s="64" t="s">
        <v>28489</v>
      </c>
      <c r="C78" s="64" t="s">
        <v>853</v>
      </c>
      <c r="D78" s="64" t="s">
        <v>28394</v>
      </c>
      <c r="E78" s="64" t="s">
        <v>28499</v>
      </c>
    </row>
    <row r="79" spans="1:5" x14ac:dyDescent="0.35">
      <c r="A79" s="64" t="s">
        <v>28488</v>
      </c>
      <c r="B79" s="64" t="s">
        <v>28489</v>
      </c>
      <c r="C79" s="64" t="s">
        <v>853</v>
      </c>
      <c r="D79" s="64" t="s">
        <v>28394</v>
      </c>
      <c r="E79" s="64" t="s">
        <v>28492</v>
      </c>
    </row>
    <row r="80" spans="1:5" x14ac:dyDescent="0.35">
      <c r="A80" s="64" t="s">
        <v>28488</v>
      </c>
      <c r="B80" s="64" t="s">
        <v>28489</v>
      </c>
      <c r="C80" s="64" t="s">
        <v>28500</v>
      </c>
      <c r="D80" s="64" t="s">
        <v>28501</v>
      </c>
      <c r="E80" s="64" t="s">
        <v>494</v>
      </c>
    </row>
    <row r="81" spans="1:5" x14ac:dyDescent="0.35">
      <c r="A81" s="64" t="s">
        <v>28488</v>
      </c>
      <c r="B81" s="64" t="s">
        <v>28489</v>
      </c>
      <c r="C81" s="64" t="s">
        <v>772</v>
      </c>
      <c r="D81" s="64" t="s">
        <v>28392</v>
      </c>
      <c r="E81" s="64" t="s">
        <v>28502</v>
      </c>
    </row>
    <row r="82" spans="1:5" x14ac:dyDescent="0.35">
      <c r="A82" s="64" t="s">
        <v>28503</v>
      </c>
      <c r="B82" s="64" t="s">
        <v>28504</v>
      </c>
      <c r="C82" s="64" t="s">
        <v>853</v>
      </c>
      <c r="D82" s="64" t="s">
        <v>28394</v>
      </c>
      <c r="E82" s="64" t="s">
        <v>28505</v>
      </c>
    </row>
    <row r="83" spans="1:5" x14ac:dyDescent="0.35">
      <c r="A83" s="64" t="s">
        <v>28503</v>
      </c>
      <c r="B83" s="64" t="s">
        <v>28504</v>
      </c>
      <c r="C83" s="64" t="s">
        <v>769</v>
      </c>
      <c r="D83" s="64" t="s">
        <v>28391</v>
      </c>
      <c r="E83" s="64" t="s">
        <v>28478</v>
      </c>
    </row>
    <row r="84" spans="1:5" x14ac:dyDescent="0.35">
      <c r="A84" s="64" t="s">
        <v>28503</v>
      </c>
      <c r="B84" s="64" t="s">
        <v>28504</v>
      </c>
      <c r="C84" s="64" t="s">
        <v>772</v>
      </c>
      <c r="D84" s="64" t="s">
        <v>28392</v>
      </c>
      <c r="E84" s="64" t="s">
        <v>28506</v>
      </c>
    </row>
    <row r="85" spans="1:5" x14ac:dyDescent="0.35">
      <c r="A85" s="64" t="s">
        <v>28503</v>
      </c>
      <c r="B85" s="64" t="s">
        <v>28504</v>
      </c>
      <c r="C85" s="64" t="s">
        <v>731</v>
      </c>
      <c r="D85" s="64" t="s">
        <v>28361</v>
      </c>
      <c r="E85" s="64" t="s">
        <v>28507</v>
      </c>
    </row>
    <row r="86" spans="1:5" x14ac:dyDescent="0.35">
      <c r="A86" s="64" t="s">
        <v>28508</v>
      </c>
      <c r="B86" s="64" t="s">
        <v>28509</v>
      </c>
      <c r="C86" s="64" t="s">
        <v>772</v>
      </c>
      <c r="D86" s="64" t="s">
        <v>28392</v>
      </c>
      <c r="E86" s="64" t="s">
        <v>28510</v>
      </c>
    </row>
    <row r="87" spans="1:5" x14ac:dyDescent="0.35">
      <c r="A87" s="64" t="s">
        <v>28508</v>
      </c>
      <c r="B87" s="64" t="s">
        <v>28509</v>
      </c>
      <c r="C87" s="64" t="s">
        <v>28511</v>
      </c>
      <c r="D87" s="64" t="s">
        <v>28512</v>
      </c>
      <c r="E87" s="64" t="s">
        <v>16357</v>
      </c>
    </row>
    <row r="88" spans="1:5" x14ac:dyDescent="0.35">
      <c r="A88" s="64" t="s">
        <v>28513</v>
      </c>
      <c r="B88" s="64" t="s">
        <v>28514</v>
      </c>
      <c r="C88" s="64" t="s">
        <v>853</v>
      </c>
      <c r="D88" s="64" t="s">
        <v>28394</v>
      </c>
      <c r="E88" s="64" t="s">
        <v>28515</v>
      </c>
    </row>
    <row r="89" spans="1:5" x14ac:dyDescent="0.35">
      <c r="A89" s="64" t="s">
        <v>28513</v>
      </c>
      <c r="B89" s="64" t="s">
        <v>28514</v>
      </c>
      <c r="C89" s="64" t="s">
        <v>772</v>
      </c>
      <c r="D89" s="64" t="s">
        <v>28392</v>
      </c>
      <c r="E89" s="64" t="s">
        <v>28516</v>
      </c>
    </row>
    <row r="90" spans="1:5" x14ac:dyDescent="0.35">
      <c r="A90" s="64" t="s">
        <v>28513</v>
      </c>
      <c r="B90" s="64" t="s">
        <v>28514</v>
      </c>
      <c r="C90" s="64" t="s">
        <v>731</v>
      </c>
      <c r="D90" s="64" t="s">
        <v>28361</v>
      </c>
      <c r="E90" s="64" t="s">
        <v>28382</v>
      </c>
    </row>
    <row r="91" spans="1:5" x14ac:dyDescent="0.35">
      <c r="A91" s="64" t="s">
        <v>28513</v>
      </c>
      <c r="B91" s="64" t="s">
        <v>28514</v>
      </c>
      <c r="C91" s="64" t="s">
        <v>772</v>
      </c>
      <c r="D91" s="64" t="s">
        <v>28392</v>
      </c>
      <c r="E91" s="64" t="s">
        <v>28517</v>
      </c>
    </row>
    <row r="92" spans="1:5" x14ac:dyDescent="0.35">
      <c r="A92" s="64" t="s">
        <v>28513</v>
      </c>
      <c r="B92" s="64" t="s">
        <v>28514</v>
      </c>
      <c r="C92" s="64" t="s">
        <v>853</v>
      </c>
      <c r="D92" s="64" t="s">
        <v>28394</v>
      </c>
      <c r="E92" s="64" t="s">
        <v>28518</v>
      </c>
    </row>
    <row r="93" spans="1:5" x14ac:dyDescent="0.35">
      <c r="A93" s="64" t="s">
        <v>28519</v>
      </c>
      <c r="B93" s="64" t="s">
        <v>28520</v>
      </c>
      <c r="C93" s="64" t="s">
        <v>28521</v>
      </c>
      <c r="D93" s="64" t="s">
        <v>28522</v>
      </c>
      <c r="E93" s="64" t="s">
        <v>28523</v>
      </c>
    </row>
    <row r="94" spans="1:5" x14ac:dyDescent="0.35">
      <c r="A94" s="64" t="s">
        <v>28519</v>
      </c>
      <c r="B94" s="64" t="s">
        <v>28520</v>
      </c>
      <c r="C94" s="64" t="s">
        <v>28524</v>
      </c>
      <c r="D94" s="64" t="s">
        <v>28525</v>
      </c>
      <c r="E94" s="64" t="s">
        <v>8055</v>
      </c>
    </row>
    <row r="95" spans="1:5" x14ac:dyDescent="0.35">
      <c r="A95" s="64" t="s">
        <v>28519</v>
      </c>
      <c r="B95" s="64" t="s">
        <v>28520</v>
      </c>
      <c r="C95" s="64" t="s">
        <v>28511</v>
      </c>
      <c r="D95" s="64" t="s">
        <v>28512</v>
      </c>
      <c r="E95" s="64" t="s">
        <v>28526</v>
      </c>
    </row>
    <row r="96" spans="1:5" x14ac:dyDescent="0.35">
      <c r="A96" s="64" t="s">
        <v>28519</v>
      </c>
      <c r="B96" s="64" t="s">
        <v>28520</v>
      </c>
      <c r="C96" s="64" t="s">
        <v>2911</v>
      </c>
      <c r="D96" s="64" t="s">
        <v>28527</v>
      </c>
      <c r="E96" s="64" t="s">
        <v>28528</v>
      </c>
    </row>
    <row r="97" spans="1:5" x14ac:dyDescent="0.35">
      <c r="A97" s="64" t="s">
        <v>28519</v>
      </c>
      <c r="B97" s="64" t="s">
        <v>28520</v>
      </c>
      <c r="C97" s="64" t="s">
        <v>3193</v>
      </c>
      <c r="D97" s="64" t="s">
        <v>28529</v>
      </c>
      <c r="E97" s="64" t="s">
        <v>8051</v>
      </c>
    </row>
    <row r="98" spans="1:5" x14ac:dyDescent="0.35">
      <c r="A98" s="64" t="s">
        <v>28519</v>
      </c>
      <c r="B98" s="64" t="s">
        <v>28520</v>
      </c>
      <c r="C98" s="64" t="s">
        <v>28521</v>
      </c>
      <c r="D98" s="64" t="s">
        <v>28522</v>
      </c>
      <c r="E98" s="64" t="s">
        <v>28530</v>
      </c>
    </row>
    <row r="99" spans="1:5" x14ac:dyDescent="0.35">
      <c r="A99" s="64" t="s">
        <v>28519</v>
      </c>
      <c r="B99" s="64" t="s">
        <v>28520</v>
      </c>
      <c r="C99" s="64" t="s">
        <v>28531</v>
      </c>
      <c r="D99" s="64" t="s">
        <v>28532</v>
      </c>
      <c r="E99" s="64" t="s">
        <v>28533</v>
      </c>
    </row>
    <row r="100" spans="1:5" x14ac:dyDescent="0.35">
      <c r="A100" s="64" t="s">
        <v>28519</v>
      </c>
      <c r="B100" s="64" t="s">
        <v>28520</v>
      </c>
      <c r="C100" s="64" t="s">
        <v>772</v>
      </c>
      <c r="D100" s="64" t="s">
        <v>28392</v>
      </c>
      <c r="E100" s="64" t="s">
        <v>28534</v>
      </c>
    </row>
    <row r="101" spans="1:5" x14ac:dyDescent="0.35">
      <c r="A101" s="64" t="s">
        <v>28519</v>
      </c>
      <c r="B101" s="64" t="s">
        <v>28520</v>
      </c>
      <c r="C101" s="64" t="s">
        <v>2911</v>
      </c>
      <c r="D101" s="64" t="s">
        <v>28527</v>
      </c>
      <c r="E101" s="64" t="s">
        <v>28528</v>
      </c>
    </row>
    <row r="102" spans="1:5" x14ac:dyDescent="0.35">
      <c r="A102" s="64" t="s">
        <v>28519</v>
      </c>
      <c r="B102" s="64" t="s">
        <v>28520</v>
      </c>
      <c r="C102" s="64" t="s">
        <v>28531</v>
      </c>
      <c r="D102" s="64" t="s">
        <v>28532</v>
      </c>
      <c r="E102" s="64" t="s">
        <v>11193</v>
      </c>
    </row>
    <row r="103" spans="1:5" x14ac:dyDescent="0.35">
      <c r="A103" s="64" t="s">
        <v>28519</v>
      </c>
      <c r="B103" s="64" t="s">
        <v>28520</v>
      </c>
      <c r="C103" s="64" t="s">
        <v>28535</v>
      </c>
      <c r="D103" s="64" t="s">
        <v>28536</v>
      </c>
      <c r="E103" s="64" t="s">
        <v>28537</v>
      </c>
    </row>
    <row r="104" spans="1:5" x14ac:dyDescent="0.35">
      <c r="A104" s="64" t="s">
        <v>28519</v>
      </c>
      <c r="B104" s="64" t="s">
        <v>28520</v>
      </c>
      <c r="C104" s="64" t="s">
        <v>28521</v>
      </c>
      <c r="D104" s="64" t="s">
        <v>28522</v>
      </c>
      <c r="E104" s="64" t="s">
        <v>28523</v>
      </c>
    </row>
    <row r="105" spans="1:5" x14ac:dyDescent="0.35">
      <c r="A105" s="64" t="s">
        <v>28519</v>
      </c>
      <c r="B105" s="64" t="s">
        <v>28520</v>
      </c>
      <c r="C105" s="64" t="s">
        <v>28531</v>
      </c>
      <c r="D105" s="64" t="s">
        <v>28532</v>
      </c>
      <c r="E105" s="64" t="s">
        <v>8318</v>
      </c>
    </row>
    <row r="106" spans="1:5" x14ac:dyDescent="0.35">
      <c r="A106" s="64" t="s">
        <v>28519</v>
      </c>
      <c r="B106" s="64" t="s">
        <v>28520</v>
      </c>
      <c r="C106" s="64" t="s">
        <v>28521</v>
      </c>
      <c r="D106" s="64" t="s">
        <v>28522</v>
      </c>
      <c r="E106" s="64" t="s">
        <v>28523</v>
      </c>
    </row>
    <row r="107" spans="1:5" x14ac:dyDescent="0.35">
      <c r="A107" s="64" t="s">
        <v>28519</v>
      </c>
      <c r="B107" s="64" t="s">
        <v>28520</v>
      </c>
      <c r="C107" s="64" t="s">
        <v>28511</v>
      </c>
      <c r="D107" s="64" t="s">
        <v>28512</v>
      </c>
      <c r="E107" s="64" t="s">
        <v>7054</v>
      </c>
    </row>
    <row r="108" spans="1:5" x14ac:dyDescent="0.35">
      <c r="A108" s="64" t="s">
        <v>28519</v>
      </c>
      <c r="B108" s="64" t="s">
        <v>28520</v>
      </c>
      <c r="C108" s="64" t="s">
        <v>28531</v>
      </c>
      <c r="D108" s="64" t="s">
        <v>28532</v>
      </c>
      <c r="E108" s="64" t="s">
        <v>11193</v>
      </c>
    </row>
    <row r="109" spans="1:5" x14ac:dyDescent="0.35">
      <c r="A109" s="64" t="s">
        <v>28519</v>
      </c>
      <c r="B109" s="64" t="s">
        <v>28520</v>
      </c>
      <c r="C109" s="64" t="s">
        <v>28521</v>
      </c>
      <c r="D109" s="64" t="s">
        <v>28522</v>
      </c>
      <c r="E109" s="64" t="s">
        <v>28530</v>
      </c>
    </row>
    <row r="110" spans="1:5" x14ac:dyDescent="0.35">
      <c r="A110" s="64" t="s">
        <v>28519</v>
      </c>
      <c r="B110" s="64" t="s">
        <v>28520</v>
      </c>
      <c r="C110" s="64" t="s">
        <v>28531</v>
      </c>
      <c r="D110" s="64" t="s">
        <v>28532</v>
      </c>
      <c r="E110" s="64" t="s">
        <v>28533</v>
      </c>
    </row>
    <row r="111" spans="1:5" x14ac:dyDescent="0.35">
      <c r="A111" s="64" t="s">
        <v>28519</v>
      </c>
      <c r="B111" s="64" t="s">
        <v>28520</v>
      </c>
      <c r="C111" s="64" t="s">
        <v>28511</v>
      </c>
      <c r="D111" s="64" t="s">
        <v>28512</v>
      </c>
      <c r="E111" s="64" t="s">
        <v>28526</v>
      </c>
    </row>
    <row r="112" spans="1:5" x14ac:dyDescent="0.35">
      <c r="A112" s="64" t="s">
        <v>28519</v>
      </c>
      <c r="B112" s="64" t="s">
        <v>28520</v>
      </c>
      <c r="C112" s="64" t="s">
        <v>28531</v>
      </c>
      <c r="D112" s="64" t="s">
        <v>28532</v>
      </c>
      <c r="E112" s="64" t="s">
        <v>11193</v>
      </c>
    </row>
    <row r="113" spans="1:5" x14ac:dyDescent="0.35">
      <c r="A113" s="64" t="s">
        <v>28519</v>
      </c>
      <c r="B113" s="64" t="s">
        <v>28520</v>
      </c>
      <c r="C113" s="64" t="s">
        <v>1179</v>
      </c>
      <c r="D113" s="64" t="s">
        <v>28538</v>
      </c>
      <c r="E113" s="64" t="s">
        <v>28523</v>
      </c>
    </row>
    <row r="114" spans="1:5" x14ac:dyDescent="0.35">
      <c r="A114" s="64" t="s">
        <v>28519</v>
      </c>
      <c r="B114" s="64" t="s">
        <v>28520</v>
      </c>
      <c r="C114" s="64" t="s">
        <v>28521</v>
      </c>
      <c r="D114" s="64" t="s">
        <v>28522</v>
      </c>
      <c r="E114" s="64" t="s">
        <v>28523</v>
      </c>
    </row>
    <row r="115" spans="1:5" x14ac:dyDescent="0.35">
      <c r="A115" s="64" t="s">
        <v>28519</v>
      </c>
      <c r="B115" s="64" t="s">
        <v>28520</v>
      </c>
      <c r="C115" s="64" t="s">
        <v>28531</v>
      </c>
      <c r="D115" s="64" t="s">
        <v>28532</v>
      </c>
      <c r="E115" s="64" t="s">
        <v>11193</v>
      </c>
    </row>
    <row r="116" spans="1:5" x14ac:dyDescent="0.35">
      <c r="A116" s="64" t="s">
        <v>28519</v>
      </c>
      <c r="B116" s="64" t="s">
        <v>28520</v>
      </c>
      <c r="C116" s="64" t="s">
        <v>28521</v>
      </c>
      <c r="D116" s="64" t="s">
        <v>28522</v>
      </c>
      <c r="E116" s="64" t="s">
        <v>28523</v>
      </c>
    </row>
    <row r="117" spans="1:5" x14ac:dyDescent="0.35">
      <c r="A117" s="64" t="s">
        <v>28519</v>
      </c>
      <c r="B117" s="64" t="s">
        <v>28520</v>
      </c>
      <c r="C117" s="64" t="s">
        <v>28524</v>
      </c>
      <c r="D117" s="64" t="s">
        <v>28525</v>
      </c>
      <c r="E117" s="64" t="s">
        <v>8055</v>
      </c>
    </row>
    <row r="118" spans="1:5" x14ac:dyDescent="0.35">
      <c r="A118" s="64" t="s">
        <v>28519</v>
      </c>
      <c r="B118" s="64" t="s">
        <v>28520</v>
      </c>
      <c r="C118" s="64" t="s">
        <v>28539</v>
      </c>
      <c r="D118" s="64" t="s">
        <v>28540</v>
      </c>
      <c r="E118" s="64" t="s">
        <v>28541</v>
      </c>
    </row>
    <row r="119" spans="1:5" x14ac:dyDescent="0.35">
      <c r="A119" s="64" t="s">
        <v>28519</v>
      </c>
      <c r="B119" s="64" t="s">
        <v>28520</v>
      </c>
      <c r="C119" s="64" t="s">
        <v>28531</v>
      </c>
      <c r="D119" s="64" t="s">
        <v>28532</v>
      </c>
      <c r="E119" s="64" t="s">
        <v>11193</v>
      </c>
    </row>
    <row r="120" spans="1:5" x14ac:dyDescent="0.35">
      <c r="A120" s="64" t="s">
        <v>28519</v>
      </c>
      <c r="B120" s="64" t="s">
        <v>28520</v>
      </c>
      <c r="C120" s="64" t="s">
        <v>28524</v>
      </c>
      <c r="D120" s="64" t="s">
        <v>28525</v>
      </c>
      <c r="E120" s="64" t="s">
        <v>8055</v>
      </c>
    </row>
    <row r="121" spans="1:5" x14ac:dyDescent="0.35">
      <c r="A121" s="64" t="s">
        <v>28519</v>
      </c>
      <c r="B121" s="64" t="s">
        <v>28520</v>
      </c>
      <c r="C121" s="64" t="s">
        <v>28531</v>
      </c>
      <c r="D121" s="64" t="s">
        <v>28532</v>
      </c>
      <c r="E121" s="64" t="s">
        <v>28533</v>
      </c>
    </row>
    <row r="122" spans="1:5" x14ac:dyDescent="0.35">
      <c r="A122" s="64" t="s">
        <v>28519</v>
      </c>
      <c r="B122" s="64" t="s">
        <v>28520</v>
      </c>
      <c r="C122" s="64" t="s">
        <v>28531</v>
      </c>
      <c r="D122" s="64" t="s">
        <v>28532</v>
      </c>
      <c r="E122" s="64" t="s">
        <v>8318</v>
      </c>
    </row>
    <row r="123" spans="1:5" x14ac:dyDescent="0.35">
      <c r="A123" s="64" t="s">
        <v>28519</v>
      </c>
      <c r="B123" s="64" t="s">
        <v>28520</v>
      </c>
      <c r="C123" s="64" t="s">
        <v>1179</v>
      </c>
      <c r="D123" s="64" t="s">
        <v>28538</v>
      </c>
      <c r="E123" s="64" t="s">
        <v>28530</v>
      </c>
    </row>
    <row r="124" spans="1:5" x14ac:dyDescent="0.35">
      <c r="A124" s="64" t="s">
        <v>28519</v>
      </c>
      <c r="B124" s="64" t="s">
        <v>28520</v>
      </c>
      <c r="C124" s="64" t="s">
        <v>1179</v>
      </c>
      <c r="D124" s="64" t="s">
        <v>28538</v>
      </c>
      <c r="E124" s="64" t="s">
        <v>28523</v>
      </c>
    </row>
    <row r="125" spans="1:5" x14ac:dyDescent="0.35">
      <c r="A125" s="64" t="s">
        <v>28519</v>
      </c>
      <c r="B125" s="64" t="s">
        <v>28520</v>
      </c>
      <c r="C125" s="64" t="s">
        <v>1179</v>
      </c>
      <c r="D125" s="64" t="s">
        <v>28538</v>
      </c>
      <c r="E125" s="64" t="s">
        <v>28523</v>
      </c>
    </row>
    <row r="126" spans="1:5" x14ac:dyDescent="0.35">
      <c r="A126" s="64" t="s">
        <v>28519</v>
      </c>
      <c r="B126" s="64" t="s">
        <v>28520</v>
      </c>
      <c r="C126" s="64" t="s">
        <v>28539</v>
      </c>
      <c r="D126" s="64" t="s">
        <v>28540</v>
      </c>
      <c r="E126" s="64" t="s">
        <v>28541</v>
      </c>
    </row>
    <row r="127" spans="1:5" x14ac:dyDescent="0.35">
      <c r="A127" s="64" t="s">
        <v>28519</v>
      </c>
      <c r="B127" s="64" t="s">
        <v>28520</v>
      </c>
      <c r="C127" s="64" t="s">
        <v>28531</v>
      </c>
      <c r="D127" s="64" t="s">
        <v>28532</v>
      </c>
      <c r="E127" s="64" t="s">
        <v>8318</v>
      </c>
    </row>
    <row r="128" spans="1:5" x14ac:dyDescent="0.35">
      <c r="A128" s="64" t="s">
        <v>28519</v>
      </c>
      <c r="B128" s="64" t="s">
        <v>28520</v>
      </c>
      <c r="C128" s="64" t="s">
        <v>3193</v>
      </c>
      <c r="D128" s="64" t="s">
        <v>28529</v>
      </c>
      <c r="E128" s="64" t="s">
        <v>8051</v>
      </c>
    </row>
    <row r="129" spans="1:5" x14ac:dyDescent="0.35">
      <c r="A129" s="64" t="s">
        <v>28519</v>
      </c>
      <c r="B129" s="64" t="s">
        <v>28520</v>
      </c>
      <c r="C129" s="64" t="s">
        <v>731</v>
      </c>
      <c r="D129" s="64" t="s">
        <v>28361</v>
      </c>
      <c r="E129" s="64" t="s">
        <v>28542</v>
      </c>
    </row>
    <row r="130" spans="1:5" x14ac:dyDescent="0.35">
      <c r="A130" s="64" t="s">
        <v>28519</v>
      </c>
      <c r="B130" s="64" t="s">
        <v>28520</v>
      </c>
      <c r="C130" s="64" t="s">
        <v>28511</v>
      </c>
      <c r="D130" s="64" t="s">
        <v>28512</v>
      </c>
      <c r="E130" s="64" t="s">
        <v>28526</v>
      </c>
    </row>
    <row r="131" spans="1:5" x14ac:dyDescent="0.35">
      <c r="A131" s="64" t="s">
        <v>28519</v>
      </c>
      <c r="B131" s="64" t="s">
        <v>28520</v>
      </c>
      <c r="C131" s="64" t="s">
        <v>3193</v>
      </c>
      <c r="D131" s="64" t="s">
        <v>28529</v>
      </c>
      <c r="E131" s="64" t="s">
        <v>8051</v>
      </c>
    </row>
    <row r="132" spans="1:5" x14ac:dyDescent="0.35">
      <c r="A132" s="64" t="s">
        <v>28519</v>
      </c>
      <c r="B132" s="64" t="s">
        <v>28520</v>
      </c>
      <c r="C132" s="64" t="s">
        <v>28521</v>
      </c>
      <c r="D132" s="64" t="s">
        <v>28522</v>
      </c>
      <c r="E132" s="64" t="s">
        <v>28523</v>
      </c>
    </row>
    <row r="133" spans="1:5" x14ac:dyDescent="0.35">
      <c r="A133" s="64" t="s">
        <v>28519</v>
      </c>
      <c r="B133" s="64" t="s">
        <v>28520</v>
      </c>
      <c r="C133" s="64" t="s">
        <v>853</v>
      </c>
      <c r="D133" s="64" t="s">
        <v>28394</v>
      </c>
      <c r="E133" s="64" t="s">
        <v>28543</v>
      </c>
    </row>
    <row r="134" spans="1:5" x14ac:dyDescent="0.35">
      <c r="A134" s="64" t="s">
        <v>28519</v>
      </c>
      <c r="B134" s="64" t="s">
        <v>28520</v>
      </c>
      <c r="C134" s="64" t="s">
        <v>2911</v>
      </c>
      <c r="D134" s="64" t="s">
        <v>28527</v>
      </c>
      <c r="E134" s="64" t="s">
        <v>28528</v>
      </c>
    </row>
    <row r="135" spans="1:5" x14ac:dyDescent="0.35">
      <c r="A135" s="64" t="s">
        <v>28519</v>
      </c>
      <c r="B135" s="64" t="s">
        <v>28520</v>
      </c>
      <c r="C135" s="64" t="s">
        <v>28511</v>
      </c>
      <c r="D135" s="64" t="s">
        <v>28512</v>
      </c>
      <c r="E135" s="64" t="s">
        <v>28526</v>
      </c>
    </row>
    <row r="136" spans="1:5" x14ac:dyDescent="0.35">
      <c r="A136" s="64" t="s">
        <v>28519</v>
      </c>
      <c r="B136" s="64" t="s">
        <v>28520</v>
      </c>
      <c r="C136" s="64" t="s">
        <v>28531</v>
      </c>
      <c r="D136" s="64" t="s">
        <v>28532</v>
      </c>
      <c r="E136" s="64" t="s">
        <v>8318</v>
      </c>
    </row>
    <row r="137" spans="1:5" x14ac:dyDescent="0.35">
      <c r="A137" s="64" t="s">
        <v>28519</v>
      </c>
      <c r="B137" s="64" t="s">
        <v>28520</v>
      </c>
      <c r="C137" s="64" t="s">
        <v>28539</v>
      </c>
      <c r="D137" s="64" t="s">
        <v>28540</v>
      </c>
      <c r="E137" s="64" t="s">
        <v>28541</v>
      </c>
    </row>
    <row r="138" spans="1:5" x14ac:dyDescent="0.35">
      <c r="A138" s="64" t="s">
        <v>28519</v>
      </c>
      <c r="B138" s="64" t="s">
        <v>28520</v>
      </c>
      <c r="C138" s="64" t="s">
        <v>28531</v>
      </c>
      <c r="D138" s="64" t="s">
        <v>28532</v>
      </c>
      <c r="E138" s="64" t="s">
        <v>11193</v>
      </c>
    </row>
    <row r="139" spans="1:5" x14ac:dyDescent="0.35">
      <c r="A139" s="64" t="s">
        <v>28544</v>
      </c>
      <c r="B139" s="64" t="s">
        <v>28545</v>
      </c>
      <c r="C139" s="64" t="s">
        <v>28531</v>
      </c>
      <c r="D139" s="64" t="s">
        <v>28532</v>
      </c>
      <c r="E139" s="64" t="s">
        <v>28546</v>
      </c>
    </row>
    <row r="140" spans="1:5" x14ac:dyDescent="0.35">
      <c r="A140" s="64" t="s">
        <v>28544</v>
      </c>
      <c r="B140" s="64" t="s">
        <v>28545</v>
      </c>
      <c r="C140" s="64" t="s">
        <v>853</v>
      </c>
      <c r="D140" s="64" t="s">
        <v>28394</v>
      </c>
      <c r="E140" s="64" t="s">
        <v>6810</v>
      </c>
    </row>
    <row r="141" spans="1:5" x14ac:dyDescent="0.35">
      <c r="A141" s="64" t="s">
        <v>28544</v>
      </c>
      <c r="B141" s="64" t="s">
        <v>28545</v>
      </c>
      <c r="C141" s="64" t="s">
        <v>28511</v>
      </c>
      <c r="D141" s="64" t="s">
        <v>28512</v>
      </c>
      <c r="E141" s="64" t="s">
        <v>16563</v>
      </c>
    </row>
    <row r="142" spans="1:5" x14ac:dyDescent="0.35">
      <c r="A142" s="64" t="s">
        <v>28544</v>
      </c>
      <c r="B142" s="64" t="s">
        <v>28545</v>
      </c>
      <c r="C142" s="64" t="s">
        <v>28531</v>
      </c>
      <c r="D142" s="64" t="s">
        <v>28532</v>
      </c>
      <c r="E142" s="64" t="s">
        <v>28546</v>
      </c>
    </row>
    <row r="143" spans="1:5" x14ac:dyDescent="0.35">
      <c r="A143" s="64" t="s">
        <v>28544</v>
      </c>
      <c r="B143" s="64" t="s">
        <v>28545</v>
      </c>
      <c r="C143" s="64" t="s">
        <v>28531</v>
      </c>
      <c r="D143" s="64" t="s">
        <v>28532</v>
      </c>
      <c r="E143" s="64" t="s">
        <v>28547</v>
      </c>
    </row>
    <row r="144" spans="1:5" x14ac:dyDescent="0.35">
      <c r="A144" s="64" t="s">
        <v>28544</v>
      </c>
      <c r="B144" s="64" t="s">
        <v>28545</v>
      </c>
      <c r="C144" s="64" t="s">
        <v>769</v>
      </c>
      <c r="D144" s="64" t="s">
        <v>28391</v>
      </c>
      <c r="E144" s="64" t="s">
        <v>4348</v>
      </c>
    </row>
    <row r="145" spans="1:5" x14ac:dyDescent="0.35">
      <c r="A145" s="64" t="s">
        <v>28544</v>
      </c>
      <c r="B145" s="64" t="s">
        <v>28545</v>
      </c>
      <c r="C145" s="64" t="s">
        <v>28531</v>
      </c>
      <c r="D145" s="64" t="s">
        <v>28532</v>
      </c>
      <c r="E145" s="64" t="s">
        <v>28547</v>
      </c>
    </row>
    <row r="146" spans="1:5" x14ac:dyDescent="0.35">
      <c r="A146" s="64" t="s">
        <v>28544</v>
      </c>
      <c r="B146" s="64" t="s">
        <v>28545</v>
      </c>
      <c r="C146" s="64" t="s">
        <v>28548</v>
      </c>
      <c r="D146" s="64" t="s">
        <v>28549</v>
      </c>
      <c r="E146" s="64" t="s">
        <v>28550</v>
      </c>
    </row>
    <row r="147" spans="1:5" x14ac:dyDescent="0.35">
      <c r="A147" s="64" t="s">
        <v>28544</v>
      </c>
      <c r="B147" s="64" t="s">
        <v>28545</v>
      </c>
      <c r="C147" s="64" t="s">
        <v>731</v>
      </c>
      <c r="D147" s="64" t="s">
        <v>28361</v>
      </c>
      <c r="E147" s="64" t="s">
        <v>7962</v>
      </c>
    </row>
    <row r="148" spans="1:5" x14ac:dyDescent="0.35">
      <c r="A148" s="64" t="s">
        <v>28544</v>
      </c>
      <c r="B148" s="64" t="s">
        <v>28545</v>
      </c>
      <c r="C148" s="64" t="s">
        <v>28535</v>
      </c>
      <c r="D148" s="64" t="s">
        <v>28536</v>
      </c>
      <c r="E148" s="64" t="s">
        <v>28551</v>
      </c>
    </row>
    <row r="149" spans="1:5" x14ac:dyDescent="0.35">
      <c r="A149" s="64" t="s">
        <v>28544</v>
      </c>
      <c r="B149" s="64" t="s">
        <v>28545</v>
      </c>
      <c r="C149" s="64" t="s">
        <v>772</v>
      </c>
      <c r="D149" s="64" t="s">
        <v>28392</v>
      </c>
      <c r="E149" s="64" t="s">
        <v>28552</v>
      </c>
    </row>
    <row r="150" spans="1:5" x14ac:dyDescent="0.35">
      <c r="A150" s="64" t="s">
        <v>28553</v>
      </c>
      <c r="B150" s="64" t="s">
        <v>28554</v>
      </c>
      <c r="C150" s="64" t="s">
        <v>731</v>
      </c>
      <c r="D150" s="64" t="s">
        <v>28361</v>
      </c>
      <c r="E150" s="64" t="s">
        <v>28555</v>
      </c>
    </row>
    <row r="151" spans="1:5" x14ac:dyDescent="0.35">
      <c r="A151" s="64" t="s">
        <v>28553</v>
      </c>
      <c r="B151" s="64" t="s">
        <v>28554</v>
      </c>
      <c r="C151" s="64" t="s">
        <v>772</v>
      </c>
      <c r="D151" s="64" t="s">
        <v>28392</v>
      </c>
      <c r="E151" s="64" t="s">
        <v>28556</v>
      </c>
    </row>
    <row r="152" spans="1:5" x14ac:dyDescent="0.35">
      <c r="A152" s="64" t="s">
        <v>28553</v>
      </c>
      <c r="B152" s="64" t="s">
        <v>28554</v>
      </c>
      <c r="C152" s="64" t="s">
        <v>1738</v>
      </c>
      <c r="D152" s="64" t="s">
        <v>28425</v>
      </c>
      <c r="E152" s="64" t="s">
        <v>28557</v>
      </c>
    </row>
    <row r="153" spans="1:5" x14ac:dyDescent="0.35">
      <c r="A153" s="64" t="s">
        <v>28553</v>
      </c>
      <c r="B153" s="64" t="s">
        <v>28554</v>
      </c>
      <c r="C153" s="64" t="s">
        <v>28511</v>
      </c>
      <c r="D153" s="64" t="s">
        <v>28512</v>
      </c>
      <c r="E153" s="64" t="s">
        <v>28558</v>
      </c>
    </row>
    <row r="154" spans="1:5" x14ac:dyDescent="0.35">
      <c r="A154" s="64" t="s">
        <v>28553</v>
      </c>
      <c r="B154" s="64" t="s">
        <v>28554</v>
      </c>
      <c r="C154" s="64" t="s">
        <v>1738</v>
      </c>
      <c r="D154" s="64" t="s">
        <v>28425</v>
      </c>
      <c r="E154" s="64" t="s">
        <v>9071</v>
      </c>
    </row>
    <row r="155" spans="1:5" x14ac:dyDescent="0.35">
      <c r="A155" s="64" t="s">
        <v>28553</v>
      </c>
      <c r="B155" s="64" t="s">
        <v>28554</v>
      </c>
      <c r="C155" s="64" t="s">
        <v>1738</v>
      </c>
      <c r="D155" s="64" t="s">
        <v>28425</v>
      </c>
      <c r="E155" s="64" t="s">
        <v>28559</v>
      </c>
    </row>
    <row r="156" spans="1:5" x14ac:dyDescent="0.35">
      <c r="A156" s="64" t="s">
        <v>28553</v>
      </c>
      <c r="B156" s="64" t="s">
        <v>28554</v>
      </c>
      <c r="C156" s="64" t="s">
        <v>853</v>
      </c>
      <c r="D156" s="64" t="s">
        <v>28394</v>
      </c>
      <c r="E156" s="64" t="s">
        <v>28560</v>
      </c>
    </row>
    <row r="157" spans="1:5" x14ac:dyDescent="0.35">
      <c r="A157" s="64" t="s">
        <v>28553</v>
      </c>
      <c r="B157" s="64" t="s">
        <v>28554</v>
      </c>
      <c r="C157" s="64" t="s">
        <v>769</v>
      </c>
      <c r="D157" s="64" t="s">
        <v>28391</v>
      </c>
      <c r="E157" s="64" t="s">
        <v>28478</v>
      </c>
    </row>
    <row r="158" spans="1:5" x14ac:dyDescent="0.35">
      <c r="A158" s="64" t="s">
        <v>28553</v>
      </c>
      <c r="B158" s="64" t="s">
        <v>28554</v>
      </c>
      <c r="C158" s="64" t="s">
        <v>813</v>
      </c>
      <c r="D158" s="64" t="s">
        <v>28487</v>
      </c>
      <c r="E158" s="64">
        <v>1</v>
      </c>
    </row>
    <row r="159" spans="1:5" x14ac:dyDescent="0.35">
      <c r="A159" s="64" t="s">
        <v>28553</v>
      </c>
      <c r="B159" s="64" t="s">
        <v>28554</v>
      </c>
      <c r="C159" s="64" t="s">
        <v>28511</v>
      </c>
      <c r="D159" s="64" t="s">
        <v>28512</v>
      </c>
      <c r="E159" s="64" t="s">
        <v>28561</v>
      </c>
    </row>
    <row r="160" spans="1:5" x14ac:dyDescent="0.35">
      <c r="A160" s="64" t="s">
        <v>28553</v>
      </c>
      <c r="B160" s="64" t="s">
        <v>28554</v>
      </c>
      <c r="C160" s="64" t="s">
        <v>1738</v>
      </c>
      <c r="D160" s="64" t="s">
        <v>28425</v>
      </c>
      <c r="E160" s="64" t="s">
        <v>28562</v>
      </c>
    </row>
    <row r="161" spans="1:5" x14ac:dyDescent="0.35">
      <c r="A161" s="64" t="s">
        <v>28563</v>
      </c>
      <c r="B161" s="64" t="s">
        <v>28564</v>
      </c>
      <c r="C161" s="64" t="s">
        <v>772</v>
      </c>
      <c r="D161" s="64" t="s">
        <v>28392</v>
      </c>
      <c r="E161" s="64" t="s">
        <v>28565</v>
      </c>
    </row>
    <row r="162" spans="1:5" x14ac:dyDescent="0.35">
      <c r="A162" s="64" t="s">
        <v>28563</v>
      </c>
      <c r="B162" s="64" t="s">
        <v>28564</v>
      </c>
      <c r="C162" s="64" t="s">
        <v>731</v>
      </c>
      <c r="D162" s="64" t="s">
        <v>28361</v>
      </c>
      <c r="E162" s="64" t="s">
        <v>28566</v>
      </c>
    </row>
    <row r="163" spans="1:5" x14ac:dyDescent="0.35">
      <c r="A163" s="64" t="s">
        <v>28563</v>
      </c>
      <c r="B163" s="64" t="s">
        <v>28564</v>
      </c>
      <c r="C163" s="64" t="s">
        <v>853</v>
      </c>
      <c r="D163" s="64" t="s">
        <v>28394</v>
      </c>
      <c r="E163" s="64" t="s">
        <v>6810</v>
      </c>
    </row>
    <row r="164" spans="1:5" x14ac:dyDescent="0.35">
      <c r="A164" s="64" t="s">
        <v>28563</v>
      </c>
      <c r="B164" s="64" t="s">
        <v>28564</v>
      </c>
      <c r="C164" s="64" t="s">
        <v>853</v>
      </c>
      <c r="D164" s="64" t="s">
        <v>28394</v>
      </c>
      <c r="E164" s="64" t="s">
        <v>6810</v>
      </c>
    </row>
    <row r="165" spans="1:5" x14ac:dyDescent="0.35">
      <c r="A165" s="64" t="s">
        <v>28563</v>
      </c>
      <c r="B165" s="64" t="s">
        <v>28564</v>
      </c>
      <c r="C165" s="64" t="s">
        <v>772</v>
      </c>
      <c r="D165" s="64" t="s">
        <v>28392</v>
      </c>
      <c r="E165" s="64" t="s">
        <v>28567</v>
      </c>
    </row>
    <row r="166" spans="1:5" x14ac:dyDescent="0.35">
      <c r="A166" s="64" t="s">
        <v>28563</v>
      </c>
      <c r="B166" s="64" t="s">
        <v>28564</v>
      </c>
      <c r="C166" s="64" t="s">
        <v>772</v>
      </c>
      <c r="D166" s="64" t="s">
        <v>28392</v>
      </c>
      <c r="E166" s="64" t="s">
        <v>28568</v>
      </c>
    </row>
    <row r="167" spans="1:5" x14ac:dyDescent="0.35">
      <c r="A167" s="64" t="s">
        <v>28563</v>
      </c>
      <c r="B167" s="64" t="s">
        <v>28564</v>
      </c>
      <c r="C167" s="64" t="s">
        <v>853</v>
      </c>
      <c r="D167" s="64" t="s">
        <v>28394</v>
      </c>
      <c r="E167" s="64" t="s">
        <v>6810</v>
      </c>
    </row>
    <row r="168" spans="1:5" x14ac:dyDescent="0.35">
      <c r="A168" s="64" t="s">
        <v>28569</v>
      </c>
      <c r="B168" s="64" t="s">
        <v>28570</v>
      </c>
      <c r="C168" s="64" t="s">
        <v>731</v>
      </c>
      <c r="D168" s="64" t="s">
        <v>28361</v>
      </c>
      <c r="E168" s="64" t="s">
        <v>28367</v>
      </c>
    </row>
    <row r="169" spans="1:5" x14ac:dyDescent="0.35">
      <c r="A169" s="64" t="s">
        <v>28569</v>
      </c>
      <c r="B169" s="64" t="s">
        <v>28570</v>
      </c>
      <c r="C169" s="64" t="s">
        <v>772</v>
      </c>
      <c r="D169" s="64" t="s">
        <v>28392</v>
      </c>
      <c r="E169" s="64" t="s">
        <v>28571</v>
      </c>
    </row>
    <row r="170" spans="1:5" x14ac:dyDescent="0.35">
      <c r="A170" s="64" t="s">
        <v>28572</v>
      </c>
      <c r="B170" s="64" t="s">
        <v>28573</v>
      </c>
      <c r="C170" s="64" t="s">
        <v>731</v>
      </c>
      <c r="D170" s="64" t="s">
        <v>28361</v>
      </c>
      <c r="E170" s="64" t="s">
        <v>28574</v>
      </c>
    </row>
    <row r="171" spans="1:5" x14ac:dyDescent="0.35">
      <c r="A171" s="64" t="s">
        <v>28575</v>
      </c>
      <c r="B171" s="64" t="s">
        <v>28576</v>
      </c>
      <c r="C171" s="64" t="s">
        <v>772</v>
      </c>
      <c r="D171" s="64" t="s">
        <v>28392</v>
      </c>
      <c r="E171" s="64" t="s">
        <v>28577</v>
      </c>
    </row>
    <row r="172" spans="1:5" x14ac:dyDescent="0.35">
      <c r="A172" s="64" t="s">
        <v>28578</v>
      </c>
      <c r="B172" s="64" t="s">
        <v>28579</v>
      </c>
      <c r="C172" s="64" t="s">
        <v>731</v>
      </c>
      <c r="D172" s="64" t="s">
        <v>28361</v>
      </c>
      <c r="E172" s="64" t="s">
        <v>7564</v>
      </c>
    </row>
    <row r="173" spans="1:5" x14ac:dyDescent="0.35">
      <c r="A173" s="64" t="s">
        <v>28580</v>
      </c>
      <c r="B173" s="64" t="s">
        <v>28581</v>
      </c>
      <c r="C173" s="64" t="s">
        <v>772</v>
      </c>
      <c r="D173" s="64" t="s">
        <v>28392</v>
      </c>
      <c r="E173" s="64" t="s">
        <v>28582</v>
      </c>
    </row>
    <row r="174" spans="1:5" x14ac:dyDescent="0.35">
      <c r="A174" s="64" t="s">
        <v>28580</v>
      </c>
      <c r="B174" s="64" t="s">
        <v>28581</v>
      </c>
      <c r="C174" s="64" t="s">
        <v>1738</v>
      </c>
      <c r="D174" s="64" t="s">
        <v>28425</v>
      </c>
      <c r="E174" s="64" t="s">
        <v>11193</v>
      </c>
    </row>
    <row r="175" spans="1:5" x14ac:dyDescent="0.35">
      <c r="A175" s="64" t="s">
        <v>28580</v>
      </c>
      <c r="B175" s="64" t="s">
        <v>28581</v>
      </c>
      <c r="C175" s="64" t="s">
        <v>772</v>
      </c>
      <c r="D175" s="64" t="s">
        <v>28392</v>
      </c>
      <c r="E175" s="64" t="s">
        <v>28583</v>
      </c>
    </row>
    <row r="176" spans="1:5" x14ac:dyDescent="0.35">
      <c r="A176" s="64" t="s">
        <v>28580</v>
      </c>
      <c r="B176" s="64" t="s">
        <v>28581</v>
      </c>
      <c r="C176" s="64" t="s">
        <v>28429</v>
      </c>
      <c r="D176" s="64" t="s">
        <v>28430</v>
      </c>
      <c r="E176" s="64" t="s">
        <v>252</v>
      </c>
    </row>
    <row r="177" spans="1:5" x14ac:dyDescent="0.35">
      <c r="A177" s="64" t="s">
        <v>28580</v>
      </c>
      <c r="B177" s="64" t="s">
        <v>28581</v>
      </c>
      <c r="C177" s="64" t="s">
        <v>28511</v>
      </c>
      <c r="D177" s="64" t="s">
        <v>28512</v>
      </c>
      <c r="E177" s="64" t="s">
        <v>28584</v>
      </c>
    </row>
    <row r="178" spans="1:5" x14ac:dyDescent="0.35">
      <c r="A178" s="64" t="s">
        <v>28580</v>
      </c>
      <c r="B178" s="64" t="s">
        <v>28581</v>
      </c>
      <c r="C178" s="64" t="s">
        <v>731</v>
      </c>
      <c r="D178" s="64" t="s">
        <v>28361</v>
      </c>
      <c r="E178" s="64" t="s">
        <v>28585</v>
      </c>
    </row>
    <row r="179" spans="1:5" x14ac:dyDescent="0.35">
      <c r="A179" s="64" t="s">
        <v>28580</v>
      </c>
      <c r="B179" s="64" t="s">
        <v>28581</v>
      </c>
      <c r="C179" s="64" t="s">
        <v>769</v>
      </c>
      <c r="D179" s="64" t="s">
        <v>28391</v>
      </c>
      <c r="E179" s="64" t="s">
        <v>28478</v>
      </c>
    </row>
    <row r="180" spans="1:5" x14ac:dyDescent="0.35">
      <c r="A180" s="64" t="s">
        <v>28580</v>
      </c>
      <c r="B180" s="64" t="s">
        <v>28581</v>
      </c>
      <c r="C180" s="64" t="s">
        <v>28511</v>
      </c>
      <c r="D180" s="64" t="s">
        <v>28512</v>
      </c>
      <c r="E180" s="64" t="s">
        <v>16486</v>
      </c>
    </row>
    <row r="181" spans="1:5" x14ac:dyDescent="0.35">
      <c r="A181" s="64" t="s">
        <v>28586</v>
      </c>
      <c r="B181" s="64" t="s">
        <v>28587</v>
      </c>
      <c r="C181" s="64" t="s">
        <v>2911</v>
      </c>
      <c r="D181" s="64" t="s">
        <v>28527</v>
      </c>
      <c r="E181" s="64" t="s">
        <v>28588</v>
      </c>
    </row>
    <row r="182" spans="1:5" x14ac:dyDescent="0.35">
      <c r="A182" s="64" t="s">
        <v>28586</v>
      </c>
      <c r="B182" s="64" t="s">
        <v>28587</v>
      </c>
      <c r="C182" s="64" t="s">
        <v>772</v>
      </c>
      <c r="D182" s="64" t="s">
        <v>28392</v>
      </c>
      <c r="E182" s="64" t="s">
        <v>28589</v>
      </c>
    </row>
    <row r="183" spans="1:5" x14ac:dyDescent="0.35">
      <c r="A183" s="64" t="s">
        <v>28586</v>
      </c>
      <c r="B183" s="64" t="s">
        <v>28587</v>
      </c>
      <c r="C183" s="64" t="s">
        <v>731</v>
      </c>
      <c r="D183" s="64" t="s">
        <v>28361</v>
      </c>
      <c r="E183" s="64" t="s">
        <v>7694</v>
      </c>
    </row>
    <row r="184" spans="1:5" x14ac:dyDescent="0.35">
      <c r="A184" s="64" t="s">
        <v>28590</v>
      </c>
      <c r="B184" s="64" t="s">
        <v>28591</v>
      </c>
      <c r="C184" s="64" t="s">
        <v>28511</v>
      </c>
      <c r="D184" s="64" t="s">
        <v>28512</v>
      </c>
      <c r="E184" s="64" t="s">
        <v>14372</v>
      </c>
    </row>
    <row r="185" spans="1:5" x14ac:dyDescent="0.35">
      <c r="A185" s="64" t="s">
        <v>28590</v>
      </c>
      <c r="B185" s="64" t="s">
        <v>28591</v>
      </c>
      <c r="C185" s="64" t="s">
        <v>772</v>
      </c>
      <c r="D185" s="64" t="s">
        <v>28392</v>
      </c>
      <c r="E185" s="64" t="s">
        <v>28592</v>
      </c>
    </row>
    <row r="186" spans="1:5" x14ac:dyDescent="0.35">
      <c r="A186" s="64" t="s">
        <v>28590</v>
      </c>
      <c r="B186" s="64" t="s">
        <v>28591</v>
      </c>
      <c r="C186" s="64" t="s">
        <v>1738</v>
      </c>
      <c r="D186" s="64" t="s">
        <v>28425</v>
      </c>
      <c r="E186" s="64" t="s">
        <v>9030</v>
      </c>
    </row>
    <row r="187" spans="1:5" x14ac:dyDescent="0.35">
      <c r="A187" s="64" t="s">
        <v>28590</v>
      </c>
      <c r="B187" s="64" t="s">
        <v>28591</v>
      </c>
      <c r="C187" s="64" t="s">
        <v>731</v>
      </c>
      <c r="D187" s="64" t="s">
        <v>28361</v>
      </c>
      <c r="E187" s="64" t="s">
        <v>28422</v>
      </c>
    </row>
    <row r="188" spans="1:5" x14ac:dyDescent="0.35">
      <c r="A188" s="64" t="s">
        <v>28590</v>
      </c>
      <c r="B188" s="64" t="s">
        <v>28591</v>
      </c>
      <c r="C188" s="64" t="s">
        <v>1594</v>
      </c>
      <c r="D188" s="64" t="s">
        <v>28593</v>
      </c>
      <c r="E188" s="64" t="s">
        <v>28594</v>
      </c>
    </row>
    <row r="189" spans="1:5" x14ac:dyDescent="0.35">
      <c r="A189" s="64" t="s">
        <v>28590</v>
      </c>
      <c r="B189" s="64" t="s">
        <v>28591</v>
      </c>
      <c r="C189" s="64" t="s">
        <v>1738</v>
      </c>
      <c r="D189" s="64" t="s">
        <v>28425</v>
      </c>
      <c r="E189" s="64" t="s">
        <v>9071</v>
      </c>
    </row>
    <row r="190" spans="1:5" x14ac:dyDescent="0.35">
      <c r="A190" s="64" t="s">
        <v>28590</v>
      </c>
      <c r="B190" s="64" t="s">
        <v>28591</v>
      </c>
      <c r="C190" s="64" t="s">
        <v>28511</v>
      </c>
      <c r="D190" s="64" t="s">
        <v>28512</v>
      </c>
      <c r="E190" s="64" t="s">
        <v>28595</v>
      </c>
    </row>
    <row r="191" spans="1:5" x14ac:dyDescent="0.35">
      <c r="A191" s="64" t="s">
        <v>28590</v>
      </c>
      <c r="B191" s="64" t="s">
        <v>28591</v>
      </c>
      <c r="C191" s="64" t="s">
        <v>1594</v>
      </c>
      <c r="D191" s="64" t="s">
        <v>28593</v>
      </c>
      <c r="E191" s="64" t="s">
        <v>28596</v>
      </c>
    </row>
    <row r="192" spans="1:5" x14ac:dyDescent="0.35">
      <c r="A192" s="64" t="s">
        <v>28590</v>
      </c>
      <c r="B192" s="64" t="s">
        <v>28591</v>
      </c>
      <c r="C192" s="64" t="s">
        <v>1738</v>
      </c>
      <c r="D192" s="64" t="s">
        <v>28425</v>
      </c>
      <c r="E192" s="64" t="s">
        <v>9071</v>
      </c>
    </row>
    <row r="193" spans="1:5" x14ac:dyDescent="0.35">
      <c r="A193" s="64" t="s">
        <v>28590</v>
      </c>
      <c r="B193" s="64" t="s">
        <v>28591</v>
      </c>
      <c r="C193" s="64" t="s">
        <v>813</v>
      </c>
      <c r="D193" s="64" t="s">
        <v>28487</v>
      </c>
      <c r="E193" s="64">
        <v>1</v>
      </c>
    </row>
    <row r="194" spans="1:5" x14ac:dyDescent="0.35">
      <c r="A194" s="64" t="s">
        <v>28590</v>
      </c>
      <c r="B194" s="64" t="s">
        <v>28591</v>
      </c>
      <c r="C194" s="64" t="s">
        <v>1594</v>
      </c>
      <c r="D194" s="64" t="s">
        <v>28593</v>
      </c>
      <c r="E194" s="64" t="s">
        <v>28597</v>
      </c>
    </row>
    <row r="195" spans="1:5" x14ac:dyDescent="0.35">
      <c r="A195" s="64" t="s">
        <v>28590</v>
      </c>
      <c r="B195" s="64" t="s">
        <v>28591</v>
      </c>
      <c r="C195" s="64" t="s">
        <v>28511</v>
      </c>
      <c r="D195" s="64" t="s">
        <v>28512</v>
      </c>
      <c r="E195" s="64" t="s">
        <v>14401</v>
      </c>
    </row>
    <row r="196" spans="1:5" x14ac:dyDescent="0.35">
      <c r="A196" s="64" t="s">
        <v>28590</v>
      </c>
      <c r="B196" s="64" t="s">
        <v>28591</v>
      </c>
      <c r="C196" s="64" t="s">
        <v>1594</v>
      </c>
      <c r="D196" s="64" t="s">
        <v>28593</v>
      </c>
      <c r="E196" s="64" t="s">
        <v>28598</v>
      </c>
    </row>
    <row r="197" spans="1:5" x14ac:dyDescent="0.35">
      <c r="A197" s="64" t="s">
        <v>28590</v>
      </c>
      <c r="B197" s="64" t="s">
        <v>28591</v>
      </c>
      <c r="C197" s="64" t="s">
        <v>769</v>
      </c>
      <c r="D197" s="64" t="s">
        <v>28391</v>
      </c>
      <c r="E197" s="64" t="s">
        <v>4348</v>
      </c>
    </row>
    <row r="198" spans="1:5" x14ac:dyDescent="0.35">
      <c r="A198" s="64" t="s">
        <v>28590</v>
      </c>
      <c r="B198" s="64" t="s">
        <v>28591</v>
      </c>
      <c r="C198" s="64" t="s">
        <v>1738</v>
      </c>
      <c r="D198" s="64" t="s">
        <v>28425</v>
      </c>
      <c r="E198" s="64" t="s">
        <v>9030</v>
      </c>
    </row>
    <row r="199" spans="1:5" x14ac:dyDescent="0.35">
      <c r="A199" s="64" t="s">
        <v>28590</v>
      </c>
      <c r="B199" s="64" t="s">
        <v>28591</v>
      </c>
      <c r="C199" s="64" t="s">
        <v>1594</v>
      </c>
      <c r="D199" s="64" t="s">
        <v>28593</v>
      </c>
      <c r="E199" s="64" t="s">
        <v>3680</v>
      </c>
    </row>
    <row r="200" spans="1:5" x14ac:dyDescent="0.35">
      <c r="A200" s="64" t="s">
        <v>28590</v>
      </c>
      <c r="B200" s="64" t="s">
        <v>28591</v>
      </c>
      <c r="C200" s="64" t="s">
        <v>28535</v>
      </c>
      <c r="D200" s="64" t="s">
        <v>28536</v>
      </c>
      <c r="E200" s="64" t="s">
        <v>28599</v>
      </c>
    </row>
    <row r="201" spans="1:5" x14ac:dyDescent="0.35">
      <c r="A201" s="64" t="s">
        <v>28590</v>
      </c>
      <c r="B201" s="64" t="s">
        <v>28591</v>
      </c>
      <c r="C201" s="64" t="s">
        <v>28429</v>
      </c>
      <c r="D201" s="64" t="s">
        <v>28430</v>
      </c>
      <c r="E201" s="64" t="s">
        <v>240</v>
      </c>
    </row>
    <row r="202" spans="1:5" x14ac:dyDescent="0.35">
      <c r="A202" s="64" t="s">
        <v>28590</v>
      </c>
      <c r="B202" s="64" t="s">
        <v>28591</v>
      </c>
      <c r="C202" s="64" t="s">
        <v>853</v>
      </c>
      <c r="D202" s="64" t="s">
        <v>28394</v>
      </c>
      <c r="E202" s="64" t="s">
        <v>28600</v>
      </c>
    </row>
    <row r="203" spans="1:5" x14ac:dyDescent="0.35">
      <c r="A203" s="64" t="s">
        <v>28590</v>
      </c>
      <c r="B203" s="64" t="s">
        <v>28591</v>
      </c>
      <c r="C203" s="64" t="s">
        <v>28511</v>
      </c>
      <c r="D203" s="64" t="s">
        <v>28512</v>
      </c>
      <c r="E203" s="64" t="s">
        <v>15882</v>
      </c>
    </row>
    <row r="204" spans="1:5" x14ac:dyDescent="0.35">
      <c r="A204" s="64" t="s">
        <v>28590</v>
      </c>
      <c r="B204" s="64" t="s">
        <v>28591</v>
      </c>
      <c r="C204" s="64" t="s">
        <v>28548</v>
      </c>
      <c r="D204" s="64" t="s">
        <v>28549</v>
      </c>
      <c r="E204" s="64" t="s">
        <v>28550</v>
      </c>
    </row>
    <row r="205" spans="1:5" x14ac:dyDescent="0.35">
      <c r="A205" s="64" t="s">
        <v>28601</v>
      </c>
      <c r="B205" s="64" t="s">
        <v>28602</v>
      </c>
      <c r="C205" s="64" t="s">
        <v>772</v>
      </c>
      <c r="D205" s="64" t="s">
        <v>28392</v>
      </c>
      <c r="E205" s="64" t="s">
        <v>28603</v>
      </c>
    </row>
    <row r="206" spans="1:5" x14ac:dyDescent="0.35">
      <c r="A206" s="64" t="s">
        <v>28601</v>
      </c>
      <c r="B206" s="64" t="s">
        <v>28602</v>
      </c>
      <c r="C206" s="64" t="s">
        <v>772</v>
      </c>
      <c r="D206" s="64" t="s">
        <v>28392</v>
      </c>
      <c r="E206" s="64" t="s">
        <v>28604</v>
      </c>
    </row>
    <row r="207" spans="1:5" x14ac:dyDescent="0.35">
      <c r="A207" s="64" t="s">
        <v>28605</v>
      </c>
      <c r="B207" s="64" t="s">
        <v>28606</v>
      </c>
      <c r="C207" s="64" t="s">
        <v>769</v>
      </c>
      <c r="D207" s="64" t="s">
        <v>28391</v>
      </c>
      <c r="E207" s="64" t="s">
        <v>4264</v>
      </c>
    </row>
    <row r="208" spans="1:5" x14ac:dyDescent="0.35">
      <c r="A208" s="64" t="s">
        <v>28605</v>
      </c>
      <c r="B208" s="64" t="s">
        <v>28606</v>
      </c>
      <c r="C208" s="64" t="s">
        <v>28511</v>
      </c>
      <c r="D208" s="64" t="s">
        <v>28512</v>
      </c>
      <c r="E208" s="64" t="s">
        <v>28607</v>
      </c>
    </row>
    <row r="209" spans="1:5" x14ac:dyDescent="0.35">
      <c r="A209" s="64" t="s">
        <v>28605</v>
      </c>
      <c r="B209" s="64" t="s">
        <v>28606</v>
      </c>
      <c r="C209" s="64" t="s">
        <v>772</v>
      </c>
      <c r="D209" s="64" t="s">
        <v>28392</v>
      </c>
      <c r="E209" s="64" t="s">
        <v>28608</v>
      </c>
    </row>
    <row r="210" spans="1:5" x14ac:dyDescent="0.35">
      <c r="A210" s="64" t="s">
        <v>28609</v>
      </c>
      <c r="B210" s="64" t="s">
        <v>28610</v>
      </c>
      <c r="C210" s="64" t="s">
        <v>772</v>
      </c>
      <c r="D210" s="64" t="s">
        <v>28392</v>
      </c>
      <c r="E210" s="64" t="s">
        <v>4388</v>
      </c>
    </row>
    <row r="211" spans="1:5" x14ac:dyDescent="0.35">
      <c r="A211" s="64" t="s">
        <v>28609</v>
      </c>
      <c r="B211" s="64" t="s">
        <v>28610</v>
      </c>
      <c r="C211" s="64" t="s">
        <v>772</v>
      </c>
      <c r="D211" s="64" t="s">
        <v>28392</v>
      </c>
      <c r="E211" s="64" t="s">
        <v>4352</v>
      </c>
    </row>
    <row r="212" spans="1:5" x14ac:dyDescent="0.35">
      <c r="A212" s="64" t="s">
        <v>28609</v>
      </c>
      <c r="B212" s="64" t="s">
        <v>28610</v>
      </c>
      <c r="C212" s="64" t="s">
        <v>772</v>
      </c>
      <c r="D212" s="64" t="s">
        <v>28392</v>
      </c>
      <c r="E212" s="64" t="s">
        <v>4306</v>
      </c>
    </row>
    <row r="213" spans="1:5" x14ac:dyDescent="0.35">
      <c r="A213" s="64" t="s">
        <v>28609</v>
      </c>
      <c r="B213" s="64" t="s">
        <v>28610</v>
      </c>
      <c r="C213" s="64" t="s">
        <v>772</v>
      </c>
      <c r="D213" s="64" t="s">
        <v>28392</v>
      </c>
      <c r="E213" s="64" t="s">
        <v>4338</v>
      </c>
    </row>
    <row r="214" spans="1:5" x14ac:dyDescent="0.35">
      <c r="A214" s="64" t="s">
        <v>28609</v>
      </c>
      <c r="B214" s="64" t="s">
        <v>28610</v>
      </c>
      <c r="C214" s="64" t="s">
        <v>772</v>
      </c>
      <c r="D214" s="64" t="s">
        <v>28392</v>
      </c>
      <c r="E214" s="64" t="s">
        <v>4328</v>
      </c>
    </row>
    <row r="215" spans="1:5" x14ac:dyDescent="0.35">
      <c r="A215" s="64" t="s">
        <v>28611</v>
      </c>
      <c r="B215" s="64" t="s">
        <v>28612</v>
      </c>
      <c r="C215" s="64" t="s">
        <v>28429</v>
      </c>
      <c r="D215" s="64" t="s">
        <v>28430</v>
      </c>
      <c r="E215" s="64" t="s">
        <v>240</v>
      </c>
    </row>
    <row r="216" spans="1:5" x14ac:dyDescent="0.35">
      <c r="A216" s="64" t="s">
        <v>28611</v>
      </c>
      <c r="B216" s="64" t="s">
        <v>28612</v>
      </c>
      <c r="C216" s="64" t="s">
        <v>28500</v>
      </c>
      <c r="D216" s="64" t="s">
        <v>28501</v>
      </c>
      <c r="E216" s="64" t="s">
        <v>494</v>
      </c>
    </row>
    <row r="217" spans="1:5" x14ac:dyDescent="0.35">
      <c r="A217" s="64" t="s">
        <v>28611</v>
      </c>
      <c r="B217" s="64" t="s">
        <v>28612</v>
      </c>
      <c r="C217" s="64" t="s">
        <v>772</v>
      </c>
      <c r="D217" s="64" t="s">
        <v>28392</v>
      </c>
      <c r="E217" s="64" t="s">
        <v>28613</v>
      </c>
    </row>
    <row r="218" spans="1:5" x14ac:dyDescent="0.35">
      <c r="A218" s="64" t="s">
        <v>28611</v>
      </c>
      <c r="B218" s="64" t="s">
        <v>28612</v>
      </c>
      <c r="C218" s="64" t="s">
        <v>1738</v>
      </c>
      <c r="D218" s="64" t="s">
        <v>28425</v>
      </c>
      <c r="E218" s="64" t="s">
        <v>28614</v>
      </c>
    </row>
    <row r="219" spans="1:5" x14ac:dyDescent="0.35">
      <c r="A219" s="64" t="s">
        <v>28611</v>
      </c>
      <c r="B219" s="64" t="s">
        <v>28612</v>
      </c>
      <c r="C219" s="64" t="s">
        <v>1738</v>
      </c>
      <c r="D219" s="64" t="s">
        <v>28425</v>
      </c>
      <c r="E219" s="64" t="s">
        <v>28614</v>
      </c>
    </row>
    <row r="220" spans="1:5" x14ac:dyDescent="0.35">
      <c r="A220" s="64" t="s">
        <v>28611</v>
      </c>
      <c r="B220" s="64" t="s">
        <v>28612</v>
      </c>
      <c r="C220" s="64" t="s">
        <v>28511</v>
      </c>
      <c r="D220" s="64" t="s">
        <v>28512</v>
      </c>
      <c r="E220" s="64" t="s">
        <v>16394</v>
      </c>
    </row>
    <row r="221" spans="1:5" x14ac:dyDescent="0.35">
      <c r="A221" s="64" t="s">
        <v>28611</v>
      </c>
      <c r="B221" s="64" t="s">
        <v>28612</v>
      </c>
      <c r="C221" s="64" t="s">
        <v>1738</v>
      </c>
      <c r="D221" s="64" t="s">
        <v>28425</v>
      </c>
      <c r="E221" s="64" t="s">
        <v>28614</v>
      </c>
    </row>
    <row r="222" spans="1:5" x14ac:dyDescent="0.35">
      <c r="A222" s="64" t="s">
        <v>28615</v>
      </c>
      <c r="B222" s="64" t="s">
        <v>28616</v>
      </c>
      <c r="C222" s="64" t="s">
        <v>769</v>
      </c>
      <c r="D222" s="64" t="s">
        <v>28391</v>
      </c>
      <c r="E222" s="64" t="s">
        <v>28617</v>
      </c>
    </row>
    <row r="223" spans="1:5" x14ac:dyDescent="0.35">
      <c r="A223" s="64" t="s">
        <v>28615</v>
      </c>
      <c r="B223" s="64" t="s">
        <v>28616</v>
      </c>
      <c r="C223" s="64" t="s">
        <v>772</v>
      </c>
      <c r="D223" s="64" t="s">
        <v>28392</v>
      </c>
      <c r="E223" s="64" t="s">
        <v>28618</v>
      </c>
    </row>
    <row r="224" spans="1:5" x14ac:dyDescent="0.35">
      <c r="A224" s="64" t="s">
        <v>28615</v>
      </c>
      <c r="B224" s="64" t="s">
        <v>28616</v>
      </c>
      <c r="C224" s="64" t="s">
        <v>731</v>
      </c>
      <c r="D224" s="64" t="s">
        <v>28361</v>
      </c>
      <c r="E224" s="64" t="s">
        <v>28619</v>
      </c>
    </row>
    <row r="225" spans="1:5" x14ac:dyDescent="0.35">
      <c r="A225" s="64" t="s">
        <v>28615</v>
      </c>
      <c r="B225" s="64" t="s">
        <v>28616</v>
      </c>
      <c r="C225" s="64" t="s">
        <v>2911</v>
      </c>
      <c r="D225" s="64" t="s">
        <v>28527</v>
      </c>
      <c r="E225" s="64" t="s">
        <v>28620</v>
      </c>
    </row>
    <row r="226" spans="1:5" x14ac:dyDescent="0.35">
      <c r="A226" s="64" t="s">
        <v>28615</v>
      </c>
      <c r="B226" s="64" t="s">
        <v>28616</v>
      </c>
      <c r="C226" s="64" t="s">
        <v>853</v>
      </c>
      <c r="D226" s="64" t="s">
        <v>28394</v>
      </c>
      <c r="E226" s="64" t="s">
        <v>28621</v>
      </c>
    </row>
    <row r="227" spans="1:5" x14ac:dyDescent="0.35">
      <c r="A227" s="64" t="s">
        <v>28622</v>
      </c>
      <c r="B227" s="64" t="s">
        <v>28623</v>
      </c>
      <c r="C227" s="64" t="s">
        <v>772</v>
      </c>
      <c r="D227" s="64" t="s">
        <v>28392</v>
      </c>
      <c r="E227" s="64" t="s">
        <v>28624</v>
      </c>
    </row>
    <row r="228" spans="1:5" x14ac:dyDescent="0.35">
      <c r="A228" s="64" t="s">
        <v>28622</v>
      </c>
      <c r="B228" s="64" t="s">
        <v>28623</v>
      </c>
      <c r="C228" s="64" t="s">
        <v>772</v>
      </c>
      <c r="D228" s="64" t="s">
        <v>28392</v>
      </c>
      <c r="E228" s="64" t="s">
        <v>28625</v>
      </c>
    </row>
    <row r="229" spans="1:5" x14ac:dyDescent="0.35">
      <c r="A229" s="64" t="s">
        <v>28622</v>
      </c>
      <c r="B229" s="64" t="s">
        <v>28623</v>
      </c>
      <c r="C229" s="64" t="s">
        <v>772</v>
      </c>
      <c r="D229" s="64" t="s">
        <v>28392</v>
      </c>
      <c r="E229" s="64" t="s">
        <v>28626</v>
      </c>
    </row>
    <row r="230" spans="1:5" x14ac:dyDescent="0.35">
      <c r="A230" s="64" t="s">
        <v>28622</v>
      </c>
      <c r="B230" s="64" t="s">
        <v>28623</v>
      </c>
      <c r="C230" s="64" t="s">
        <v>853</v>
      </c>
      <c r="D230" s="64" t="s">
        <v>28394</v>
      </c>
      <c r="E230" s="64" t="s">
        <v>28627</v>
      </c>
    </row>
    <row r="231" spans="1:5" x14ac:dyDescent="0.35">
      <c r="A231" s="64" t="s">
        <v>28622</v>
      </c>
      <c r="B231" s="64" t="s">
        <v>28623</v>
      </c>
      <c r="C231" s="64" t="s">
        <v>28511</v>
      </c>
      <c r="D231" s="64" t="s">
        <v>28512</v>
      </c>
      <c r="E231" s="64" t="s">
        <v>28628</v>
      </c>
    </row>
    <row r="232" spans="1:5" x14ac:dyDescent="0.35">
      <c r="A232" s="64" t="s">
        <v>28622</v>
      </c>
      <c r="B232" s="64" t="s">
        <v>28623</v>
      </c>
      <c r="C232" s="64" t="s">
        <v>28500</v>
      </c>
      <c r="D232" s="64" t="s">
        <v>28501</v>
      </c>
      <c r="E232" s="64" t="s">
        <v>494</v>
      </c>
    </row>
    <row r="233" spans="1:5" x14ac:dyDescent="0.35">
      <c r="A233" s="64" t="s">
        <v>28622</v>
      </c>
      <c r="B233" s="64" t="s">
        <v>28623</v>
      </c>
      <c r="C233" s="64" t="s">
        <v>28511</v>
      </c>
      <c r="D233" s="64" t="s">
        <v>28512</v>
      </c>
      <c r="E233" s="64" t="s">
        <v>16402</v>
      </c>
    </row>
    <row r="234" spans="1:5" x14ac:dyDescent="0.35">
      <c r="A234" s="64" t="s">
        <v>28622</v>
      </c>
      <c r="B234" s="64" t="s">
        <v>28623</v>
      </c>
      <c r="C234" s="64" t="s">
        <v>853</v>
      </c>
      <c r="D234" s="64" t="s">
        <v>28394</v>
      </c>
      <c r="E234" s="64" t="s">
        <v>28629</v>
      </c>
    </row>
    <row r="235" spans="1:5" x14ac:dyDescent="0.35">
      <c r="A235" s="64" t="s">
        <v>28630</v>
      </c>
      <c r="B235" s="64" t="s">
        <v>28631</v>
      </c>
      <c r="C235" s="64" t="s">
        <v>772</v>
      </c>
      <c r="D235" s="64" t="s">
        <v>28392</v>
      </c>
      <c r="E235" s="64" t="s">
        <v>28632</v>
      </c>
    </row>
    <row r="236" spans="1:5" x14ac:dyDescent="0.35">
      <c r="A236" s="64" t="s">
        <v>28630</v>
      </c>
      <c r="B236" s="64" t="s">
        <v>28631</v>
      </c>
      <c r="C236" s="64" t="s">
        <v>772</v>
      </c>
      <c r="D236" s="64" t="s">
        <v>28392</v>
      </c>
      <c r="E236" s="64" t="s">
        <v>28633</v>
      </c>
    </row>
    <row r="237" spans="1:5" x14ac:dyDescent="0.35">
      <c r="A237" s="64" t="s">
        <v>28630</v>
      </c>
      <c r="B237" s="64" t="s">
        <v>28631</v>
      </c>
      <c r="C237" s="64" t="s">
        <v>772</v>
      </c>
      <c r="D237" s="64" t="s">
        <v>28392</v>
      </c>
      <c r="E237" s="64" t="s">
        <v>28634</v>
      </c>
    </row>
    <row r="238" spans="1:5" x14ac:dyDescent="0.35">
      <c r="A238" s="64" t="s">
        <v>28630</v>
      </c>
      <c r="B238" s="64" t="s">
        <v>28631</v>
      </c>
      <c r="C238" s="64" t="s">
        <v>772</v>
      </c>
      <c r="D238" s="64" t="s">
        <v>28392</v>
      </c>
      <c r="E238" s="64" t="s">
        <v>28635</v>
      </c>
    </row>
    <row r="239" spans="1:5" x14ac:dyDescent="0.35">
      <c r="A239" s="64" t="s">
        <v>28636</v>
      </c>
      <c r="B239" s="64" t="s">
        <v>28637</v>
      </c>
      <c r="C239" s="64" t="s">
        <v>853</v>
      </c>
      <c r="D239" s="64" t="s">
        <v>28394</v>
      </c>
      <c r="E239" s="64" t="s">
        <v>28638</v>
      </c>
    </row>
    <row r="240" spans="1:5" x14ac:dyDescent="0.35">
      <c r="A240" s="64" t="s">
        <v>28636</v>
      </c>
      <c r="B240" s="64" t="s">
        <v>28637</v>
      </c>
      <c r="C240" s="64" t="s">
        <v>772</v>
      </c>
      <c r="D240" s="64" t="s">
        <v>28392</v>
      </c>
      <c r="E240" s="64" t="s">
        <v>28639</v>
      </c>
    </row>
    <row r="241" spans="1:5" x14ac:dyDescent="0.35">
      <c r="A241" s="64" t="s">
        <v>28636</v>
      </c>
      <c r="B241" s="64" t="s">
        <v>28637</v>
      </c>
      <c r="C241" s="64" t="s">
        <v>769</v>
      </c>
      <c r="D241" s="64" t="s">
        <v>28391</v>
      </c>
      <c r="E241" s="64" t="s">
        <v>28640</v>
      </c>
    </row>
    <row r="242" spans="1:5" x14ac:dyDescent="0.35">
      <c r="A242" s="64" t="s">
        <v>28636</v>
      </c>
      <c r="B242" s="64" t="s">
        <v>28637</v>
      </c>
      <c r="C242" s="64" t="s">
        <v>772</v>
      </c>
      <c r="D242" s="64" t="s">
        <v>28392</v>
      </c>
      <c r="E242" s="64" t="s">
        <v>28641</v>
      </c>
    </row>
    <row r="243" spans="1:5" x14ac:dyDescent="0.35">
      <c r="A243" s="64" t="s">
        <v>28636</v>
      </c>
      <c r="B243" s="64" t="s">
        <v>28637</v>
      </c>
      <c r="C243" s="64" t="s">
        <v>28500</v>
      </c>
      <c r="D243" s="64" t="s">
        <v>28501</v>
      </c>
      <c r="E243" s="64" t="s">
        <v>28642</v>
      </c>
    </row>
    <row r="244" spans="1:5" x14ac:dyDescent="0.35">
      <c r="A244" s="64" t="s">
        <v>28636</v>
      </c>
      <c r="B244" s="64" t="s">
        <v>28637</v>
      </c>
      <c r="C244" s="64" t="s">
        <v>853</v>
      </c>
      <c r="D244" s="64" t="s">
        <v>28394</v>
      </c>
      <c r="E244" s="64" t="s">
        <v>28638</v>
      </c>
    </row>
    <row r="245" spans="1:5" x14ac:dyDescent="0.35">
      <c r="A245" s="64" t="s">
        <v>28636</v>
      </c>
      <c r="B245" s="64" t="s">
        <v>28637</v>
      </c>
      <c r="C245" s="64" t="s">
        <v>853</v>
      </c>
      <c r="D245" s="64" t="s">
        <v>28394</v>
      </c>
      <c r="E245" s="64" t="s">
        <v>28638</v>
      </c>
    </row>
    <row r="246" spans="1:5" x14ac:dyDescent="0.35">
      <c r="A246" s="64" t="s">
        <v>28636</v>
      </c>
      <c r="B246" s="64" t="s">
        <v>28637</v>
      </c>
      <c r="C246" s="64" t="s">
        <v>769</v>
      </c>
      <c r="D246" s="64" t="s">
        <v>28391</v>
      </c>
      <c r="E246" s="64" t="s">
        <v>28640</v>
      </c>
    </row>
    <row r="247" spans="1:5" x14ac:dyDescent="0.35">
      <c r="A247" s="64" t="s">
        <v>28636</v>
      </c>
      <c r="B247" s="64" t="s">
        <v>28637</v>
      </c>
      <c r="C247" s="64" t="s">
        <v>28500</v>
      </c>
      <c r="D247" s="64" t="s">
        <v>28501</v>
      </c>
      <c r="E247" s="64" t="s">
        <v>494</v>
      </c>
    </row>
    <row r="248" spans="1:5" x14ac:dyDescent="0.35">
      <c r="A248" s="64" t="s">
        <v>28636</v>
      </c>
      <c r="B248" s="64" t="s">
        <v>28637</v>
      </c>
      <c r="C248" s="64" t="s">
        <v>772</v>
      </c>
      <c r="D248" s="64" t="s">
        <v>28392</v>
      </c>
      <c r="E248" s="64" t="s">
        <v>28643</v>
      </c>
    </row>
    <row r="249" spans="1:5" x14ac:dyDescent="0.35">
      <c r="A249" s="64" t="s">
        <v>28636</v>
      </c>
      <c r="B249" s="64" t="s">
        <v>28637</v>
      </c>
      <c r="C249" s="64" t="s">
        <v>769</v>
      </c>
      <c r="D249" s="64" t="s">
        <v>28391</v>
      </c>
      <c r="E249" s="64" t="s">
        <v>28640</v>
      </c>
    </row>
    <row r="250" spans="1:5" x14ac:dyDescent="0.35">
      <c r="A250" s="64" t="s">
        <v>28644</v>
      </c>
      <c r="B250" s="64" t="s">
        <v>28645</v>
      </c>
      <c r="C250" s="64" t="s">
        <v>853</v>
      </c>
      <c r="D250" s="64" t="s">
        <v>28394</v>
      </c>
      <c r="E250" s="64" t="s">
        <v>28629</v>
      </c>
    </row>
    <row r="251" spans="1:5" x14ac:dyDescent="0.35">
      <c r="A251" s="64" t="s">
        <v>28644</v>
      </c>
      <c r="B251" s="64" t="s">
        <v>28645</v>
      </c>
      <c r="C251" s="64" t="s">
        <v>28511</v>
      </c>
      <c r="D251" s="64" t="s">
        <v>28512</v>
      </c>
      <c r="E251" s="64" t="s">
        <v>28646</v>
      </c>
    </row>
    <row r="252" spans="1:5" x14ac:dyDescent="0.35">
      <c r="A252" s="64" t="s">
        <v>28644</v>
      </c>
      <c r="B252" s="64" t="s">
        <v>28645</v>
      </c>
      <c r="C252" s="64" t="s">
        <v>772</v>
      </c>
      <c r="D252" s="64" t="s">
        <v>28392</v>
      </c>
      <c r="E252" s="64" t="s">
        <v>28647</v>
      </c>
    </row>
    <row r="253" spans="1:5" x14ac:dyDescent="0.35">
      <c r="A253" s="64" t="s">
        <v>28644</v>
      </c>
      <c r="B253" s="64" t="s">
        <v>28645</v>
      </c>
      <c r="C253" s="64" t="s">
        <v>28511</v>
      </c>
      <c r="D253" s="64" t="s">
        <v>28512</v>
      </c>
      <c r="E253" s="64" t="s">
        <v>28648</v>
      </c>
    </row>
    <row r="254" spans="1:5" x14ac:dyDescent="0.35">
      <c r="A254" s="64" t="s">
        <v>28644</v>
      </c>
      <c r="B254" s="64" t="s">
        <v>28645</v>
      </c>
      <c r="C254" s="64" t="s">
        <v>769</v>
      </c>
      <c r="D254" s="64" t="s">
        <v>28391</v>
      </c>
      <c r="E254" s="64" t="s">
        <v>28478</v>
      </c>
    </row>
    <row r="255" spans="1:5" x14ac:dyDescent="0.35">
      <c r="A255" s="64" t="s">
        <v>28649</v>
      </c>
      <c r="B255" s="64" t="s">
        <v>28650</v>
      </c>
      <c r="C255" s="64" t="s">
        <v>1594</v>
      </c>
      <c r="D255" s="64" t="s">
        <v>28593</v>
      </c>
      <c r="E255" s="64" t="s">
        <v>28651</v>
      </c>
    </row>
    <row r="256" spans="1:5" x14ac:dyDescent="0.35">
      <c r="A256" s="64" t="s">
        <v>28649</v>
      </c>
      <c r="B256" s="64" t="s">
        <v>28650</v>
      </c>
      <c r="C256" s="64" t="s">
        <v>3144</v>
      </c>
      <c r="D256" s="64" t="s">
        <v>28652</v>
      </c>
      <c r="E256" s="64" t="s">
        <v>8071</v>
      </c>
    </row>
    <row r="257" spans="1:5" x14ac:dyDescent="0.35">
      <c r="A257" s="64" t="s">
        <v>28649</v>
      </c>
      <c r="B257" s="64" t="s">
        <v>28650</v>
      </c>
      <c r="C257" s="64" t="s">
        <v>772</v>
      </c>
      <c r="D257" s="64" t="s">
        <v>28392</v>
      </c>
      <c r="E257" s="64" t="s">
        <v>28653</v>
      </c>
    </row>
    <row r="258" spans="1:5" x14ac:dyDescent="0.35">
      <c r="A258" s="64" t="s">
        <v>28649</v>
      </c>
      <c r="B258" s="64" t="s">
        <v>28650</v>
      </c>
      <c r="C258" s="64" t="s">
        <v>1594</v>
      </c>
      <c r="D258" s="64" t="s">
        <v>28593</v>
      </c>
      <c r="E258" s="64" t="s">
        <v>28654</v>
      </c>
    </row>
    <row r="259" spans="1:5" x14ac:dyDescent="0.35">
      <c r="A259" s="64" t="s">
        <v>28649</v>
      </c>
      <c r="B259" s="64" t="s">
        <v>28650</v>
      </c>
      <c r="C259" s="64" t="s">
        <v>853</v>
      </c>
      <c r="D259" s="64" t="s">
        <v>28394</v>
      </c>
      <c r="E259" s="64" t="s">
        <v>28655</v>
      </c>
    </row>
    <row r="260" spans="1:5" x14ac:dyDescent="0.35">
      <c r="A260" s="64" t="s">
        <v>28649</v>
      </c>
      <c r="B260" s="64" t="s">
        <v>28650</v>
      </c>
      <c r="C260" s="64" t="s">
        <v>772</v>
      </c>
      <c r="D260" s="64" t="s">
        <v>28392</v>
      </c>
      <c r="E260" s="64" t="s">
        <v>28656</v>
      </c>
    </row>
    <row r="261" spans="1:5" x14ac:dyDescent="0.35">
      <c r="A261" s="64" t="s">
        <v>28649</v>
      </c>
      <c r="B261" s="64" t="s">
        <v>28650</v>
      </c>
      <c r="C261" s="64" t="s">
        <v>853</v>
      </c>
      <c r="D261" s="64" t="s">
        <v>28394</v>
      </c>
      <c r="E261" s="64" t="s">
        <v>28655</v>
      </c>
    </row>
    <row r="262" spans="1:5" x14ac:dyDescent="0.35">
      <c r="A262" s="64" t="s">
        <v>28657</v>
      </c>
      <c r="B262" s="64" t="s">
        <v>28658</v>
      </c>
      <c r="C262" s="64" t="s">
        <v>28500</v>
      </c>
      <c r="D262" s="64" t="s">
        <v>28501</v>
      </c>
      <c r="E262" s="64" t="s">
        <v>486</v>
      </c>
    </row>
    <row r="263" spans="1:5" x14ac:dyDescent="0.35">
      <c r="A263" s="64" t="s">
        <v>28657</v>
      </c>
      <c r="B263" s="64" t="s">
        <v>28658</v>
      </c>
      <c r="C263" s="64" t="s">
        <v>28429</v>
      </c>
      <c r="D263" s="64" t="s">
        <v>28430</v>
      </c>
      <c r="E263" s="64" t="s">
        <v>252</v>
      </c>
    </row>
    <row r="264" spans="1:5" x14ac:dyDescent="0.35">
      <c r="A264" s="64" t="s">
        <v>28657</v>
      </c>
      <c r="B264" s="64" t="s">
        <v>28658</v>
      </c>
      <c r="C264" s="64" t="s">
        <v>1738</v>
      </c>
      <c r="D264" s="64" t="s">
        <v>28425</v>
      </c>
      <c r="E264" s="64" t="s">
        <v>28659</v>
      </c>
    </row>
    <row r="265" spans="1:5" x14ac:dyDescent="0.35">
      <c r="A265" s="64" t="s">
        <v>28657</v>
      </c>
      <c r="B265" s="64" t="s">
        <v>28658</v>
      </c>
      <c r="C265" s="64" t="s">
        <v>731</v>
      </c>
      <c r="D265" s="64" t="s">
        <v>28361</v>
      </c>
      <c r="E265" s="64" t="s">
        <v>7588</v>
      </c>
    </row>
    <row r="266" spans="1:5" x14ac:dyDescent="0.35">
      <c r="A266" s="64" t="s">
        <v>28657</v>
      </c>
      <c r="B266" s="64" t="s">
        <v>28658</v>
      </c>
      <c r="C266" s="64" t="s">
        <v>28500</v>
      </c>
      <c r="D266" s="64" t="s">
        <v>28501</v>
      </c>
      <c r="E266" s="64" t="s">
        <v>486</v>
      </c>
    </row>
    <row r="267" spans="1:5" x14ac:dyDescent="0.35">
      <c r="A267" s="64" t="s">
        <v>28657</v>
      </c>
      <c r="B267" s="64" t="s">
        <v>28658</v>
      </c>
      <c r="C267" s="64" t="s">
        <v>1594</v>
      </c>
      <c r="D267" s="64" t="s">
        <v>28593</v>
      </c>
      <c r="E267" s="64" t="s">
        <v>28660</v>
      </c>
    </row>
    <row r="268" spans="1:5" x14ac:dyDescent="0.35">
      <c r="A268" s="64" t="s">
        <v>28657</v>
      </c>
      <c r="B268" s="64" t="s">
        <v>28658</v>
      </c>
      <c r="C268" s="64" t="s">
        <v>1594</v>
      </c>
      <c r="D268" s="64" t="s">
        <v>28593</v>
      </c>
      <c r="E268" s="64" t="s">
        <v>28660</v>
      </c>
    </row>
    <row r="269" spans="1:5" x14ac:dyDescent="0.35">
      <c r="A269" s="64" t="s">
        <v>28657</v>
      </c>
      <c r="B269" s="64" t="s">
        <v>28658</v>
      </c>
      <c r="C269" s="64" t="s">
        <v>1738</v>
      </c>
      <c r="D269" s="64" t="s">
        <v>28425</v>
      </c>
      <c r="E269" s="64" t="s">
        <v>28659</v>
      </c>
    </row>
    <row r="270" spans="1:5" x14ac:dyDescent="0.35">
      <c r="A270" s="64" t="s">
        <v>28657</v>
      </c>
      <c r="B270" s="64" t="s">
        <v>28658</v>
      </c>
      <c r="C270" s="64" t="s">
        <v>1594</v>
      </c>
      <c r="D270" s="64" t="s">
        <v>28593</v>
      </c>
      <c r="E270" s="64" t="s">
        <v>28661</v>
      </c>
    </row>
    <row r="271" spans="1:5" x14ac:dyDescent="0.35">
      <c r="A271" s="64" t="s">
        <v>28657</v>
      </c>
      <c r="B271" s="64" t="s">
        <v>28658</v>
      </c>
      <c r="C271" s="64" t="s">
        <v>28500</v>
      </c>
      <c r="D271" s="64" t="s">
        <v>28501</v>
      </c>
      <c r="E271" s="64" t="s">
        <v>486</v>
      </c>
    </row>
    <row r="272" spans="1:5" x14ac:dyDescent="0.35">
      <c r="A272" s="64" t="s">
        <v>28657</v>
      </c>
      <c r="B272" s="64" t="s">
        <v>28658</v>
      </c>
      <c r="C272" s="64" t="s">
        <v>1738</v>
      </c>
      <c r="D272" s="64" t="s">
        <v>28425</v>
      </c>
      <c r="E272" s="64" t="s">
        <v>28659</v>
      </c>
    </row>
    <row r="273" spans="1:5" x14ac:dyDescent="0.35">
      <c r="A273" s="64" t="s">
        <v>28657</v>
      </c>
      <c r="B273" s="64" t="s">
        <v>28658</v>
      </c>
      <c r="C273" s="64" t="s">
        <v>772</v>
      </c>
      <c r="D273" s="64" t="s">
        <v>28392</v>
      </c>
      <c r="E273" s="64" t="s">
        <v>28662</v>
      </c>
    </row>
    <row r="274" spans="1:5" x14ac:dyDescent="0.35">
      <c r="A274" s="64" t="s">
        <v>28663</v>
      </c>
      <c r="B274" s="64" t="s">
        <v>28664</v>
      </c>
      <c r="C274" s="64" t="s">
        <v>731</v>
      </c>
      <c r="D274" s="64" t="s">
        <v>28361</v>
      </c>
      <c r="E274" s="64" t="s">
        <v>28665</v>
      </c>
    </row>
    <row r="275" spans="1:5" x14ac:dyDescent="0.35">
      <c r="A275" s="64" t="s">
        <v>28666</v>
      </c>
      <c r="B275" s="64" t="s">
        <v>28667</v>
      </c>
      <c r="C275" s="64" t="s">
        <v>731</v>
      </c>
      <c r="D275" s="64" t="s">
        <v>28361</v>
      </c>
      <c r="E275" s="64" t="s">
        <v>28668</v>
      </c>
    </row>
    <row r="276" spans="1:5" x14ac:dyDescent="0.35">
      <c r="A276" s="64" t="s">
        <v>28669</v>
      </c>
      <c r="B276" s="64" t="s">
        <v>28670</v>
      </c>
      <c r="C276" s="64" t="s">
        <v>731</v>
      </c>
      <c r="D276" s="64" t="s">
        <v>28361</v>
      </c>
      <c r="E276" s="64" t="s">
        <v>28433</v>
      </c>
    </row>
    <row r="277" spans="1:5" x14ac:dyDescent="0.35">
      <c r="A277" s="64" t="s">
        <v>28671</v>
      </c>
      <c r="B277" s="64" t="s">
        <v>28672</v>
      </c>
      <c r="C277" s="64" t="s">
        <v>28500</v>
      </c>
      <c r="D277" s="64" t="s">
        <v>28501</v>
      </c>
      <c r="E277" s="64" t="s">
        <v>28673</v>
      </c>
    </row>
    <row r="278" spans="1:5" x14ac:dyDescent="0.35">
      <c r="A278" s="64" t="s">
        <v>28671</v>
      </c>
      <c r="B278" s="64" t="s">
        <v>28672</v>
      </c>
      <c r="C278" s="64" t="s">
        <v>28500</v>
      </c>
      <c r="D278" s="64" t="s">
        <v>28501</v>
      </c>
      <c r="E278" s="64" t="s">
        <v>28674</v>
      </c>
    </row>
    <row r="279" spans="1:5" x14ac:dyDescent="0.35">
      <c r="A279" s="64" t="s">
        <v>28671</v>
      </c>
      <c r="B279" s="64" t="s">
        <v>28672</v>
      </c>
      <c r="C279" s="64" t="s">
        <v>813</v>
      </c>
      <c r="D279" s="64" t="s">
        <v>28487</v>
      </c>
      <c r="E279" s="64">
        <v>1</v>
      </c>
    </row>
    <row r="280" spans="1:5" x14ac:dyDescent="0.35">
      <c r="A280" s="64" t="s">
        <v>28671</v>
      </c>
      <c r="B280" s="64" t="s">
        <v>28672</v>
      </c>
      <c r="C280" s="64" t="s">
        <v>1738</v>
      </c>
      <c r="D280" s="64" t="s">
        <v>28425</v>
      </c>
      <c r="E280" s="64" t="s">
        <v>28675</v>
      </c>
    </row>
    <row r="281" spans="1:5" x14ac:dyDescent="0.35">
      <c r="A281" s="64" t="s">
        <v>28671</v>
      </c>
      <c r="B281" s="64" t="s">
        <v>28672</v>
      </c>
      <c r="C281" s="64" t="s">
        <v>731</v>
      </c>
      <c r="D281" s="64" t="s">
        <v>28361</v>
      </c>
      <c r="E281" s="64" t="s">
        <v>28676</v>
      </c>
    </row>
    <row r="282" spans="1:5" x14ac:dyDescent="0.35">
      <c r="A282" s="64" t="s">
        <v>28671</v>
      </c>
      <c r="B282" s="64" t="s">
        <v>28672</v>
      </c>
      <c r="C282" s="64" t="s">
        <v>28500</v>
      </c>
      <c r="D282" s="64" t="s">
        <v>28501</v>
      </c>
      <c r="E282" s="64" t="s">
        <v>2154</v>
      </c>
    </row>
    <row r="283" spans="1:5" x14ac:dyDescent="0.35">
      <c r="A283" s="64" t="s">
        <v>28671</v>
      </c>
      <c r="B283" s="64" t="s">
        <v>28672</v>
      </c>
      <c r="C283" s="64" t="s">
        <v>772</v>
      </c>
      <c r="D283" s="64" t="s">
        <v>28392</v>
      </c>
      <c r="E283" s="64" t="s">
        <v>28677</v>
      </c>
    </row>
    <row r="284" spans="1:5" x14ac:dyDescent="0.35">
      <c r="A284" s="64" t="s">
        <v>28671</v>
      </c>
      <c r="B284" s="64" t="s">
        <v>28672</v>
      </c>
      <c r="C284" s="64" t="s">
        <v>28535</v>
      </c>
      <c r="D284" s="64" t="s">
        <v>28536</v>
      </c>
      <c r="E284" s="64" t="s">
        <v>490</v>
      </c>
    </row>
    <row r="285" spans="1:5" x14ac:dyDescent="0.35">
      <c r="A285" s="64" t="s">
        <v>28671</v>
      </c>
      <c r="B285" s="64" t="s">
        <v>28672</v>
      </c>
      <c r="C285" s="64" t="s">
        <v>28429</v>
      </c>
      <c r="D285" s="64" t="s">
        <v>28430</v>
      </c>
      <c r="E285" s="64" t="s">
        <v>240</v>
      </c>
    </row>
    <row r="286" spans="1:5" x14ac:dyDescent="0.35">
      <c r="A286" s="64" t="s">
        <v>28671</v>
      </c>
      <c r="B286" s="64" t="s">
        <v>28672</v>
      </c>
      <c r="C286" s="64" t="s">
        <v>853</v>
      </c>
      <c r="D286" s="64" t="s">
        <v>28394</v>
      </c>
      <c r="E286" s="64" t="s">
        <v>28678</v>
      </c>
    </row>
    <row r="287" spans="1:5" x14ac:dyDescent="0.35">
      <c r="A287" s="64" t="s">
        <v>28671</v>
      </c>
      <c r="B287" s="64" t="s">
        <v>28672</v>
      </c>
      <c r="C287" s="64" t="s">
        <v>769</v>
      </c>
      <c r="D287" s="64" t="s">
        <v>28391</v>
      </c>
      <c r="E287" s="64" t="s">
        <v>28478</v>
      </c>
    </row>
    <row r="288" spans="1:5" x14ac:dyDescent="0.35">
      <c r="A288" s="64" t="s">
        <v>28671</v>
      </c>
      <c r="B288" s="64" t="s">
        <v>28672</v>
      </c>
      <c r="C288" s="64" t="s">
        <v>28511</v>
      </c>
      <c r="D288" s="64" t="s">
        <v>28512</v>
      </c>
      <c r="E288" s="64" t="s">
        <v>28679</v>
      </c>
    </row>
    <row r="289" spans="1:5" x14ac:dyDescent="0.35">
      <c r="A289" s="64" t="s">
        <v>28680</v>
      </c>
      <c r="B289" s="64" t="s">
        <v>28681</v>
      </c>
      <c r="C289" s="64" t="s">
        <v>731</v>
      </c>
      <c r="D289" s="64" t="s">
        <v>28361</v>
      </c>
      <c r="E289" s="64" t="s">
        <v>28682</v>
      </c>
    </row>
    <row r="290" spans="1:5" x14ac:dyDescent="0.35">
      <c r="A290" s="64" t="s">
        <v>28683</v>
      </c>
      <c r="B290" s="64" t="s">
        <v>28684</v>
      </c>
      <c r="C290" s="64" t="s">
        <v>731</v>
      </c>
      <c r="D290" s="64" t="s">
        <v>28361</v>
      </c>
      <c r="E290" s="64" t="s">
        <v>28385</v>
      </c>
    </row>
    <row r="291" spans="1:5" x14ac:dyDescent="0.35">
      <c r="A291" s="64" t="s">
        <v>28683</v>
      </c>
      <c r="B291" s="64" t="s">
        <v>28684</v>
      </c>
      <c r="C291" s="64" t="s">
        <v>772</v>
      </c>
      <c r="D291" s="64" t="s">
        <v>28392</v>
      </c>
      <c r="E291" s="64" t="s">
        <v>28685</v>
      </c>
    </row>
    <row r="292" spans="1:5" x14ac:dyDescent="0.35">
      <c r="A292" s="64" t="s">
        <v>28683</v>
      </c>
      <c r="B292" s="64" t="s">
        <v>28684</v>
      </c>
      <c r="C292" s="64" t="s">
        <v>1613</v>
      </c>
      <c r="D292" s="64" t="s">
        <v>28686</v>
      </c>
      <c r="E292" s="64" t="s">
        <v>1006</v>
      </c>
    </row>
    <row r="293" spans="1:5" x14ac:dyDescent="0.35">
      <c r="A293" s="64" t="s">
        <v>28683</v>
      </c>
      <c r="B293" s="64" t="s">
        <v>28684</v>
      </c>
      <c r="C293" s="64" t="s">
        <v>853</v>
      </c>
      <c r="D293" s="64" t="s">
        <v>28394</v>
      </c>
      <c r="E293" s="64" t="s">
        <v>28499</v>
      </c>
    </row>
    <row r="294" spans="1:5" x14ac:dyDescent="0.35">
      <c r="A294" s="64" t="s">
        <v>28683</v>
      </c>
      <c r="B294" s="64" t="s">
        <v>28684</v>
      </c>
      <c r="C294" s="64" t="s">
        <v>1613</v>
      </c>
      <c r="D294" s="64" t="s">
        <v>28686</v>
      </c>
      <c r="E294" s="64" t="s">
        <v>1006</v>
      </c>
    </row>
    <row r="295" spans="1:5" x14ac:dyDescent="0.35">
      <c r="A295" s="64" t="s">
        <v>28683</v>
      </c>
      <c r="B295" s="64" t="s">
        <v>28684</v>
      </c>
      <c r="C295" s="64" t="s">
        <v>28500</v>
      </c>
      <c r="D295" s="64" t="s">
        <v>28501</v>
      </c>
      <c r="E295" s="64" t="s">
        <v>494</v>
      </c>
    </row>
    <row r="296" spans="1:5" x14ac:dyDescent="0.35">
      <c r="A296" s="64" t="s">
        <v>28683</v>
      </c>
      <c r="B296" s="64" t="s">
        <v>28684</v>
      </c>
      <c r="C296" s="64" t="s">
        <v>813</v>
      </c>
      <c r="D296" s="64" t="s">
        <v>28487</v>
      </c>
      <c r="E296" s="64">
        <v>2</v>
      </c>
    </row>
    <row r="297" spans="1:5" x14ac:dyDescent="0.35">
      <c r="A297" s="64" t="s">
        <v>28683</v>
      </c>
      <c r="B297" s="64" t="s">
        <v>28684</v>
      </c>
      <c r="C297" s="64" t="s">
        <v>28500</v>
      </c>
      <c r="D297" s="64" t="s">
        <v>28501</v>
      </c>
      <c r="E297" s="64" t="s">
        <v>494</v>
      </c>
    </row>
    <row r="298" spans="1:5" x14ac:dyDescent="0.35">
      <c r="A298" s="64" t="s">
        <v>28687</v>
      </c>
      <c r="B298" s="64" t="s">
        <v>28688</v>
      </c>
      <c r="C298" s="64" t="s">
        <v>731</v>
      </c>
      <c r="D298" s="64" t="s">
        <v>28361</v>
      </c>
      <c r="E298" s="64" t="s">
        <v>28689</v>
      </c>
    </row>
    <row r="299" spans="1:5" x14ac:dyDescent="0.35">
      <c r="A299" s="64" t="s">
        <v>28687</v>
      </c>
      <c r="B299" s="64" t="s">
        <v>28688</v>
      </c>
      <c r="C299" s="64" t="s">
        <v>772</v>
      </c>
      <c r="D299" s="64" t="s">
        <v>28392</v>
      </c>
      <c r="E299" s="64" t="s">
        <v>28690</v>
      </c>
    </row>
    <row r="300" spans="1:5" x14ac:dyDescent="0.35">
      <c r="A300" s="64" t="s">
        <v>28691</v>
      </c>
      <c r="B300" s="64" t="s">
        <v>28692</v>
      </c>
      <c r="C300" s="64" t="s">
        <v>731</v>
      </c>
      <c r="D300" s="64" t="s">
        <v>28361</v>
      </c>
      <c r="E300" s="64" t="s">
        <v>28370</v>
      </c>
    </row>
    <row r="301" spans="1:5" x14ac:dyDescent="0.35">
      <c r="A301" s="64" t="s">
        <v>28693</v>
      </c>
      <c r="B301" s="64" t="s">
        <v>28694</v>
      </c>
      <c r="C301" s="64" t="s">
        <v>731</v>
      </c>
      <c r="D301" s="64" t="s">
        <v>28361</v>
      </c>
      <c r="E301" s="64" t="s">
        <v>28467</v>
      </c>
    </row>
    <row r="302" spans="1:5" x14ac:dyDescent="0.35">
      <c r="A302" s="64" t="s">
        <v>28695</v>
      </c>
      <c r="B302" s="64" t="s">
        <v>28696</v>
      </c>
      <c r="C302" s="64" t="s">
        <v>731</v>
      </c>
      <c r="D302" s="64" t="s">
        <v>28361</v>
      </c>
      <c r="E302" s="64" t="s">
        <v>28697</v>
      </c>
    </row>
    <row r="303" spans="1:5" x14ac:dyDescent="0.35">
      <c r="A303" s="64" t="s">
        <v>28698</v>
      </c>
      <c r="B303" s="64" t="s">
        <v>28699</v>
      </c>
      <c r="C303" s="64" t="s">
        <v>731</v>
      </c>
      <c r="D303" s="64" t="s">
        <v>28361</v>
      </c>
      <c r="E303" s="64" t="s">
        <v>28700</v>
      </c>
    </row>
    <row r="304" spans="1:5" x14ac:dyDescent="0.35">
      <c r="A304" s="64" t="s">
        <v>28701</v>
      </c>
      <c r="B304" s="64" t="s">
        <v>28702</v>
      </c>
      <c r="C304" s="64" t="s">
        <v>731</v>
      </c>
      <c r="D304" s="64" t="s">
        <v>28361</v>
      </c>
      <c r="E304" s="64" t="s">
        <v>28703</v>
      </c>
    </row>
    <row r="305" spans="1:5" x14ac:dyDescent="0.35">
      <c r="A305" s="64" t="s">
        <v>28406</v>
      </c>
      <c r="B305" s="64" t="s">
        <v>28704</v>
      </c>
      <c r="C305" s="64" t="s">
        <v>772</v>
      </c>
      <c r="D305" s="64" t="s">
        <v>28392</v>
      </c>
      <c r="E305" s="64" t="s">
        <v>28705</v>
      </c>
    </row>
    <row r="306" spans="1:5" x14ac:dyDescent="0.35">
      <c r="A306" s="64" t="s">
        <v>28406</v>
      </c>
      <c r="B306" s="64" t="s">
        <v>28704</v>
      </c>
      <c r="C306" s="64" t="s">
        <v>772</v>
      </c>
      <c r="D306" s="64" t="s">
        <v>28392</v>
      </c>
      <c r="E306" s="64" t="s">
        <v>28706</v>
      </c>
    </row>
    <row r="307" spans="1:5" x14ac:dyDescent="0.35">
      <c r="A307" s="64" t="s">
        <v>28707</v>
      </c>
      <c r="B307" s="64" t="s">
        <v>28708</v>
      </c>
      <c r="C307" s="64" t="s">
        <v>731</v>
      </c>
      <c r="D307" s="64" t="s">
        <v>28361</v>
      </c>
      <c r="E307" s="64" t="s">
        <v>7308</v>
      </c>
    </row>
    <row r="308" spans="1:5" x14ac:dyDescent="0.35">
      <c r="A308" s="64" t="s">
        <v>28709</v>
      </c>
      <c r="B308" s="64" t="s">
        <v>28710</v>
      </c>
      <c r="C308" s="64" t="s">
        <v>731</v>
      </c>
      <c r="D308" s="64" t="s">
        <v>28361</v>
      </c>
      <c r="E308" s="64" t="s">
        <v>28382</v>
      </c>
    </row>
    <row r="309" spans="1:5" x14ac:dyDescent="0.35">
      <c r="A309" s="64" t="s">
        <v>28711</v>
      </c>
      <c r="B309" s="64" t="s">
        <v>28712</v>
      </c>
      <c r="C309" s="64" t="s">
        <v>731</v>
      </c>
      <c r="D309" s="64" t="s">
        <v>28361</v>
      </c>
      <c r="E309" s="64" t="s">
        <v>28713</v>
      </c>
    </row>
    <row r="310" spans="1:5" x14ac:dyDescent="0.35">
      <c r="A310" s="64" t="s">
        <v>28714</v>
      </c>
      <c r="B310" s="64" t="s">
        <v>28715</v>
      </c>
      <c r="C310" s="64" t="s">
        <v>731</v>
      </c>
      <c r="D310" s="64" t="s">
        <v>28361</v>
      </c>
      <c r="E310" s="64" t="s">
        <v>28716</v>
      </c>
    </row>
    <row r="311" spans="1:5" x14ac:dyDescent="0.35">
      <c r="A311" s="64" t="s">
        <v>28717</v>
      </c>
      <c r="B311" s="64" t="s">
        <v>28718</v>
      </c>
      <c r="C311" s="64" t="s">
        <v>731</v>
      </c>
      <c r="D311" s="64" t="s">
        <v>28361</v>
      </c>
      <c r="E311" s="64" t="s">
        <v>28370</v>
      </c>
    </row>
    <row r="312" spans="1:5" x14ac:dyDescent="0.35">
      <c r="A312" s="64" t="s">
        <v>28719</v>
      </c>
      <c r="B312" s="64" t="s">
        <v>28720</v>
      </c>
      <c r="C312" s="64" t="s">
        <v>731</v>
      </c>
      <c r="D312" s="64" t="s">
        <v>28361</v>
      </c>
      <c r="E312" s="64" t="s">
        <v>7607</v>
      </c>
    </row>
    <row r="313" spans="1:5" x14ac:dyDescent="0.35">
      <c r="A313" s="64" t="s">
        <v>28721</v>
      </c>
      <c r="B313" s="64" t="s">
        <v>28722</v>
      </c>
      <c r="C313" s="64" t="s">
        <v>731</v>
      </c>
      <c r="D313" s="64" t="s">
        <v>28361</v>
      </c>
      <c r="E313" s="64" t="s">
        <v>28723</v>
      </c>
    </row>
    <row r="314" spans="1:5" x14ac:dyDescent="0.35">
      <c r="A314" s="64" t="s">
        <v>28724</v>
      </c>
      <c r="B314" s="64" t="s">
        <v>28725</v>
      </c>
      <c r="C314" s="64" t="s">
        <v>731</v>
      </c>
      <c r="D314" s="64" t="s">
        <v>28361</v>
      </c>
      <c r="E314" s="64" t="s">
        <v>28447</v>
      </c>
    </row>
    <row r="315" spans="1:5" x14ac:dyDescent="0.35">
      <c r="A315" s="64" t="s">
        <v>28726</v>
      </c>
      <c r="B315" s="64" t="s">
        <v>28727</v>
      </c>
      <c r="C315" s="64" t="s">
        <v>731</v>
      </c>
      <c r="D315" s="64" t="s">
        <v>28361</v>
      </c>
      <c r="E315" s="64" t="s">
        <v>7852</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dimension ref="A2:B5"/>
  <sheetViews>
    <sheetView workbookViewId="0">
      <selection activeCell="C40" sqref="C40"/>
    </sheetView>
  </sheetViews>
  <sheetFormatPr defaultColWidth="10.81640625" defaultRowHeight="14.5" x14ac:dyDescent="0.35"/>
  <cols>
    <col min="1" max="1" width="22.7265625" customWidth="1"/>
  </cols>
  <sheetData>
    <row r="2" spans="1:2" x14ac:dyDescent="0.35">
      <c r="A2" t="s">
        <v>28728</v>
      </c>
      <c r="B2" t="s">
        <v>28729</v>
      </c>
    </row>
    <row r="3" spans="1:2" x14ac:dyDescent="0.35">
      <c r="A3" t="s">
        <v>28730</v>
      </c>
      <c r="B3" t="s">
        <v>28731</v>
      </c>
    </row>
    <row r="4" spans="1:2" x14ac:dyDescent="0.35">
      <c r="A4" t="s">
        <v>28730</v>
      </c>
      <c r="B4" t="s">
        <v>28732</v>
      </c>
    </row>
    <row r="5" spans="1:2" x14ac:dyDescent="0.35">
      <c r="A5" t="s">
        <v>8706</v>
      </c>
      <c r="B5" t="s">
        <v>28733</v>
      </c>
    </row>
  </sheetData>
  <pageMargins left="0.7" right="0.7" top="0.75" bottom="0.75" header="0.3" footer="0.3"/>
  <pageSetup paperSize="9" orientation="portrait" horizontalDpi="300" verticalDpi="3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28</vt:i4>
      </vt:variant>
      <vt:variant>
        <vt:lpstr>Named Ranges</vt:lpstr>
      </vt:variant>
      <vt:variant>
        <vt:i4>1</vt:i4>
      </vt:variant>
    </vt:vector>
  </HeadingPairs>
  <TitlesOfParts>
    <vt:vector size="29" baseType="lpstr">
      <vt:lpstr>era_fields</vt:lpstr>
      <vt:lpstr>prac</vt:lpstr>
      <vt:lpstr>prod</vt:lpstr>
      <vt:lpstr>prod_comp</vt:lpstr>
      <vt:lpstr>lookup_levels</vt:lpstr>
      <vt:lpstr>out</vt:lpstr>
      <vt:lpstr>out_econ</vt:lpstr>
      <vt:lpstr>fert</vt:lpstr>
      <vt:lpstr>chem</vt:lpstr>
      <vt:lpstr>countries</vt:lpstr>
      <vt:lpstr>dois</vt:lpstr>
      <vt:lpstr>journals</vt:lpstr>
      <vt:lpstr>site_list</vt:lpstr>
      <vt:lpstr>trees</vt:lpstr>
      <vt:lpstr>vars</vt:lpstr>
      <vt:lpstr>residues</vt:lpstr>
      <vt:lpstr>vars_animals</vt:lpstr>
      <vt:lpstr>var_traits</vt:lpstr>
      <vt:lpstr>AOM</vt:lpstr>
      <vt:lpstr>ani_diet</vt:lpstr>
      <vt:lpstr>AOM_diets</vt:lpstr>
      <vt:lpstr>ani_process</vt:lpstr>
      <vt:lpstr>diet_process</vt:lpstr>
      <vt:lpstr>unit_harmonization</vt:lpstr>
      <vt:lpstr>aez</vt:lpstr>
      <vt:lpstr>OLD_diet_item</vt:lpstr>
      <vt:lpstr>scio - Custom Terms</vt:lpstr>
      <vt:lpstr>Major Revisions</vt:lpstr>
      <vt:lpstr>diet_items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Steward, Peter (Alliance Bioversity-CIAT)</cp:lastModifiedBy>
  <cp:revision/>
  <dcterms:created xsi:type="dcterms:W3CDTF">2022-06-29T10:38:14Z</dcterms:created>
  <dcterms:modified xsi:type="dcterms:W3CDTF">2024-09-16T07:44:01Z</dcterms:modified>
  <cp:category/>
  <cp:contentStatus/>
</cp:coreProperties>
</file>